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ranklintempleton-my.sharepoint.com/personal/ramse_gutierrez_franklintempleton_com/Documents/Documents/"/>
    </mc:Choice>
  </mc:AlternateContent>
  <xr:revisionPtr revIDLastSave="680" documentId="8_{7729E2DC-34C8-40F9-85D2-3470FDCC80DE}" xr6:coauthVersionLast="47" xr6:coauthVersionMax="47" xr10:uidLastSave="{DC317F41-A738-4D88-9F25-F82556CD5DC5}"/>
  <bookViews>
    <workbookView xWindow="28695" yWindow="0" windowWidth="29010" windowHeight="15585" tabRatio="924" firstSheet="15" activeTab="17" xr2:uid="{00000000-000D-0000-FFFF-FFFF00000000}"/>
  </bookViews>
  <sheets>
    <sheet name="README" sheetId="1" r:id="rId1"/>
    <sheet name="ACTUALS_RAW" sheetId="28" r:id="rId2"/>
    <sheet name="DATA_RAW" sheetId="2" r:id="rId3"/>
    <sheet name="HEATMAP" sheetId="6" r:id="rId4"/>
    <sheet name="DASHBOARD" sheetId="7" r:id="rId5"/>
    <sheet name="SERIES_MAP" sheetId="8" r:id="rId6"/>
    <sheet name="SURVEY_MAP" sheetId="9" r:id="rId7"/>
    <sheet name="INDICATOR_MAP" sheetId="10" r:id="rId8"/>
    <sheet name="FIELD_MAP" sheetId="11" r:id="rId9"/>
    <sheet name="PERIOD_MAP" sheetId="12" r:id="rId10"/>
    <sheet name="ARQUITECTURA" sheetId="13" r:id="rId11"/>
    <sheet name="INFLATION" sheetId="14" r:id="rId12"/>
    <sheet name="INFLATION_CHART" sheetId="15" r:id="rId13"/>
    <sheet name="INFLATION_HISTORY_DATA" sheetId="19" r:id="rId14"/>
    <sheet name="INFLATION_HISTORY_CHART" sheetId="18" r:id="rId15"/>
    <sheet name="FONDEO" sheetId="24" r:id="rId16"/>
    <sheet name="FONDEO_CHART" sheetId="25" r:id="rId17"/>
    <sheet name="FONDEO_HISTORY_DATA" sheetId="26" r:id="rId18"/>
    <sheet name="FONDEO_HISTORY_CHART" sheetId="27" r:id="rId19"/>
    <sheet name="GDP" sheetId="20" r:id="rId20"/>
    <sheet name="GDP_CHART" sheetId="21" r:id="rId21"/>
    <sheet name="GDP_HISTORY_DATA" sheetId="22" r:id="rId22"/>
    <sheet name="GDP_HISTORY_CHART" sheetId="23" r:id="rId23"/>
  </sheets>
  <definedNames>
    <definedName name="_xleta.TEXT" hidden="1" xlm="1">#NAME?</definedName>
    <definedName name="_xlpm.a" hidden="1" xlm="1">#NAME?</definedName>
    <definedName name="_xlpm.active" hidden="1" xlm="1">#NAME?</definedName>
    <definedName name="_xlpm.activeHdr" hidden="1" xlm="1">#NAME?</definedName>
    <definedName name="_xlpm.activeVals" hidden="1" xlm="1">#NAME?</definedName>
    <definedName name="_xlpm.actualDate" hidden="1" xlm="1">#NAME?</definedName>
    <definedName name="_xlpm.actualGen" hidden="1" xlm="1">#NAME?</definedName>
    <definedName name="_xlpm.actualRow" hidden="1" xlm="1">#NAME?</definedName>
    <definedName name="_xlpm.actuals" hidden="1" xlm="1">#NAME?</definedName>
    <definedName name="_xlpm.actualSub" hidden="1" xlm="1">#NAME?</definedName>
    <definedName name="_xlpm.actualValue" hidden="1" xlm="1">#NAME?</definedName>
    <definedName name="_xlpm.ad" hidden="1" xlm="1">#NAME?</definedName>
    <definedName name="_xlpm.all" hidden="1" xlm="1">#NAME?</definedName>
    <definedName name="_xlpm.allRows" hidden="1" xlm="1">#NAME?</definedName>
    <definedName name="_xlpm.amax" hidden="1" xlm="1">#NAME?</definedName>
    <definedName name="_xlpm.amin" hidden="1" xlm="1">#NAME?</definedName>
    <definedName name="_xlpm.ba" hidden="1" xlm="1">#NAME?</definedName>
    <definedName name="_xlpm.base" hidden="1" xlm="1">#NAME?</definedName>
    <definedName name="_xlpm.bb" hidden="1" xlm="1">#NAME?</definedName>
    <definedName name="_xlpm.bd" hidden="1" xlm="1">#NAME?</definedName>
    <definedName name="_xlpm.be" hidden="1" xlm="1">#NAME?</definedName>
    <definedName name="_xlpm.bh" hidden="1" xlm="1">#NAME?</definedName>
    <definedName name="_xlpm.bKey" hidden="1" xlm="1">#NAME?</definedName>
    <definedName name="_xlpm.blankRow" hidden="1" xlm="1">#NAME?</definedName>
    <definedName name="_xlpm.bm" hidden="1" xlm="1">#NAME?</definedName>
    <definedName name="_xlpm.bmask" hidden="1" xlm="1">#NAME?</definedName>
    <definedName name="_xlpm.bv" hidden="1" xlm="1">#NAME?</definedName>
    <definedName name="_xlpm.c" hidden="1" xlm="1">#NAME?</definedName>
    <definedName name="_xlpm.ca" hidden="1" xlm="1">#NAME?</definedName>
    <definedName name="_xlpm.cat" hidden="1" xlm="1">#NAME?</definedName>
    <definedName name="_xlpm.cb" hidden="1" xlm="1">#NAME?</definedName>
    <definedName name="_xlpm.cd" hidden="1" xlm="1">#NAME?</definedName>
    <definedName name="_xlpm.ce" hidden="1" xlm="1">#NAME?</definedName>
    <definedName name="_xlpm.ch" hidden="1" xlm="1">#NAME?</definedName>
    <definedName name="_xlpm.cKey" hidden="1" xlm="1">#NAME?</definedName>
    <definedName name="_xlpm.cm" hidden="1" xlm="1">#NAME?</definedName>
    <definedName name="_xlpm.cmask" hidden="1" xlm="1">#NAME?</definedName>
    <definedName name="_xlpm.cv" hidden="1" xlm="1">#NAME?</definedName>
    <definedName name="_xlpm.d" hidden="1" xlm="1">#NAME?</definedName>
    <definedName name="_xlpm.dates" hidden="1" xlm="1">#NAME?</definedName>
    <definedName name="_xlpm.datos" hidden="1" xlm="1">#NAME?</definedName>
    <definedName name="_xlpm.dk" hidden="1" xlm="1">#NAME?</definedName>
    <definedName name="_xlpm.dt" hidden="1" xlm="1">#NAME?</definedName>
    <definedName name="_xlpm.e" hidden="1" xlm="1">#NAME?</definedName>
    <definedName name="_xlpm.eff" hidden="1" xlm="1">#NAME?</definedName>
    <definedName name="_xlpm.esFecha" hidden="1" xlm="1">#NAME?</definedName>
    <definedName name="_xlpm.f" hidden="1" xlm="1">#NAME?</definedName>
    <definedName name="_xlpm.fa" hidden="1" xlm="1">#NAME?</definedName>
    <definedName name="_xlpm.fb" hidden="1" xlm="1">#NAME?</definedName>
    <definedName name="_xlpm.fd" hidden="1" xlm="1">#NAME?</definedName>
    <definedName name="_xlpm.fe" hidden="1" xlm="1">#NAME?</definedName>
    <definedName name="_xlpm.fechas" hidden="1" xlm="1">#NAME?</definedName>
    <definedName name="_xlpm.fh" hidden="1" xlm="1">#NAME?</definedName>
    <definedName name="_xlpm.field" hidden="1" xlm="1">#NAME?</definedName>
    <definedName name="_xlpm.fKey" hidden="1" xlm="1">#NAME?</definedName>
    <definedName name="_xlpm.fm" hidden="1" xlm="1">#NAME?</definedName>
    <definedName name="_xlpm.fmask" hidden="1" xlm="1">#NAME?</definedName>
    <definedName name="_xlpm.fMatch" hidden="1" xlm="1">#NAME?</definedName>
    <definedName name="_xlpm.fp" hidden="1" xlm="1">#NAME?</definedName>
    <definedName name="_xlpm.fper" hidden="1" xlm="1">#NAME?</definedName>
    <definedName name="_xlpm.fsd" hidden="1" xlm="1">#NAME?</definedName>
    <definedName name="_xlpm.fsd0" hidden="1" xlm="1">#NAME?</definedName>
    <definedName name="_xlpm.fsv" hidden="1" xlm="1">#NAME?</definedName>
    <definedName name="_xlpm.fsv0" hidden="1" xlm="1">#NAME?</definedName>
    <definedName name="_xlpm.ft" hidden="1" xlm="1">#NAME?</definedName>
    <definedName name="_xlpm.fv" hidden="1" xlm="1">#NAME?</definedName>
    <definedName name="_xlpm.g" hidden="1" xlm="1">#NAME?</definedName>
    <definedName name="_xlpm.ga" hidden="1" xlm="1">#NAME?</definedName>
    <definedName name="_xlpm.gd" hidden="1" xlm="1">#NAME?</definedName>
    <definedName name="_xlpm.ge" hidden="1" xlm="1">#NAME?</definedName>
    <definedName name="_xlpm.getDates" hidden="1" xlm="1">#NAME?</definedName>
    <definedName name="_xlpm.getVals" hidden="1" xlm="1">#NAME?</definedName>
    <definedName name="_xlpm.gk" hidden="1" xlm="1">#NAME?</definedName>
    <definedName name="_xlpm.gm" hidden="1" xlm="1">#NAME?</definedName>
    <definedName name="_xlpm.gOk" hidden="1" xlm="1">#NAME?</definedName>
    <definedName name="_xlpm.gSel" hidden="1" xlm="1">#NAME?</definedName>
    <definedName name="_xlpm.hasActual" hidden="1" xlm="1">#NAME?</definedName>
    <definedName name="_xlpm.hdr" hidden="1" xlm="1">#NAME?</definedName>
    <definedName name="_xlpm.i" hidden="1" xlm="1">#NAME?</definedName>
    <definedName name="_xlpm.id" hidden="1" xlm="1">#NAME?</definedName>
    <definedName name="_xlpm.ids" hidden="1" xlm="1">#NAME?</definedName>
    <definedName name="_xlpm.inc" hidden="1" xlm="1">#NAME?</definedName>
    <definedName name="_xlpm.isAnnual" hidden="1" xlm="1">#NAME?</definedName>
    <definedName name="_xlpm.k" hidden="1" xlm="1">#NAME?</definedName>
    <definedName name="_xlpm.keep" hidden="1" xlm="1">#NAME?</definedName>
    <definedName name="_xlpm.keys" hidden="1" xlm="1">#NAME?</definedName>
    <definedName name="_xlpm.labels" hidden="1" xlm="1">#NAME?</definedName>
    <definedName name="_xlpm.lastForecast" hidden="1" xlm="1">#NAME?</definedName>
    <definedName name="_xlpm.m" hidden="1" xlm="1">#NAME?</definedName>
    <definedName name="_xlpm.mask" hidden="1" xlm="1">#NAME?</definedName>
    <definedName name="_xlpm.med" hidden="1" xlm="1">#NAME?</definedName>
    <definedName name="_xlpm.mk" hidden="1" xlm="1">#NAME?</definedName>
    <definedName name="_xlpm.mr" hidden="1" xlm="1">#NAME?</definedName>
    <definedName name="_xlpm.n" hidden="1" xlm="1">#NAME?</definedName>
    <definedName name="_xlpm.naCol" hidden="1" xlm="1">#NAME?</definedName>
    <definedName name="_xlpm.naForecast" hidden="1" xlm="1">#NAME?</definedName>
    <definedName name="_xlpm.newRow" hidden="1" xlm="1">#NAME?</definedName>
    <definedName name="_xlpm.oMatch" hidden="1" xlm="1">#NAME?</definedName>
    <definedName name="_xlpm.p" hidden="1" xlm="1">#NAME?</definedName>
    <definedName name="_xlpm.per" hidden="1" xlm="1">#NAME?</definedName>
    <definedName name="_xlpm.periodo" hidden="1" xlm="1">#NAME?</definedName>
    <definedName name="_xlpm.periods" hidden="1" xlm="1">#NAME?</definedName>
    <definedName name="_xlpm.pk" hidden="1" xlm="1">#NAME?</definedName>
    <definedName name="_xlpm.prior" hidden="1" xlm="1">#NAME?</definedName>
    <definedName name="_xlpm.r" hidden="1" xlm="1">#NAME?</definedName>
    <definedName name="_xlpm.raw" hidden="1" xlm="1">#NAME?</definedName>
    <definedName name="_xlpm.s" hidden="1" xlm="1">#NAME?</definedName>
    <definedName name="_xlpm.sa" hidden="1" xlm="1">#NAME?</definedName>
    <definedName name="_xlpm.sd" hidden="1" xlm="1">#NAME?</definedName>
    <definedName name="_xlpm.se" hidden="1" xlm="1">#NAME?</definedName>
    <definedName name="_xlpm.seq" hidden="1" xlm="1">#NAME?</definedName>
    <definedName name="_xlpm.sk" hidden="1" xlm="1">#NAME?</definedName>
    <definedName name="_xlpm.sm" hidden="1" xlm="1">#NAME?</definedName>
    <definedName name="_xlpm.sOk" hidden="1" xlm="1">#NAME?</definedName>
    <definedName name="_xlpm.sSel" hidden="1" xlm="1">#NAME?</definedName>
    <definedName name="_xlpm.t" hidden="1" xlm="1">#NAME?</definedName>
    <definedName name="_xlpm.td" hidden="1" xlm="1">#NAME?</definedName>
    <definedName name="_xlpm.tipo" hidden="1" xlm="1">#NAME?</definedName>
    <definedName name="_xlpm.tp" hidden="1" xlm="1">#NAME?</definedName>
    <definedName name="_xlpm.valid" hidden="1" xlm="1">#NAME?</definedName>
    <definedName name="_xlpm.vals" hidden="1" xlm="1">#NAME?</definedName>
    <definedName name="_xlpm.x" hidden="1" xlm="1">#NAME?</definedName>
    <definedName name="_xlpm.yr" hidden="1" xlm="1">#NAME?</definedName>
    <definedName name="_xlpm.z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21" l="1" a="1"/>
  <c r="Z9" i="21" s="1"/>
  <c r="R9" i="21" a="1"/>
  <c r="R9" i="21" s="1"/>
  <c r="N6" i="21"/>
  <c r="N5" i="21"/>
  <c r="AO8" i="2"/>
  <c r="AO9" i="2"/>
  <c r="AO10" i="2"/>
  <c r="AO11" i="2"/>
  <c r="AO14" i="2"/>
  <c r="AO15" i="2"/>
  <c r="AO16" i="2"/>
  <c r="AO17" i="2"/>
  <c r="AO20" i="2"/>
  <c r="AO21" i="2"/>
  <c r="AO22" i="2"/>
  <c r="AO23" i="2"/>
  <c r="AO26" i="2"/>
  <c r="AO27" i="2"/>
  <c r="AO28" i="2"/>
  <c r="AO29" i="2"/>
  <c r="AO32" i="2"/>
  <c r="AO33" i="2"/>
  <c r="AO34" i="2"/>
  <c r="AO35" i="2"/>
  <c r="AO38" i="2"/>
  <c r="AO39" i="2"/>
  <c r="AO40" i="2"/>
  <c r="AO41" i="2"/>
  <c r="AO44" i="2"/>
  <c r="AO45" i="2"/>
  <c r="AO46" i="2"/>
  <c r="AO47" i="2"/>
  <c r="AO50" i="2"/>
  <c r="AO51" i="2"/>
  <c r="AO52" i="2"/>
  <c r="AO53" i="2"/>
  <c r="AO54" i="2"/>
  <c r="AO57" i="2"/>
  <c r="AO58" i="2"/>
  <c r="AO59" i="2"/>
  <c r="AO60" i="2"/>
  <c r="AO61" i="2"/>
  <c r="AO64" i="2"/>
  <c r="AO65" i="2"/>
  <c r="AO66" i="2"/>
  <c r="AO67" i="2"/>
  <c r="AO68" i="2"/>
  <c r="AO70" i="2"/>
  <c r="AO71" i="2"/>
  <c r="AO72" i="2"/>
  <c r="AO73" i="2"/>
  <c r="AO74" i="2"/>
  <c r="AO76" i="2"/>
  <c r="AO77" i="2"/>
  <c r="AO78" i="2"/>
  <c r="AO80" i="2"/>
  <c r="AO81" i="2"/>
  <c r="AO82" i="2"/>
  <c r="AO83" i="2"/>
  <c r="AO86" i="2"/>
  <c r="AO87" i="2"/>
  <c r="AO88" i="2"/>
  <c r="AO89" i="2"/>
  <c r="AO92" i="2"/>
  <c r="AO93" i="2"/>
  <c r="AO94" i="2"/>
  <c r="AO95" i="2"/>
  <c r="AO98" i="2"/>
  <c r="AO99" i="2"/>
  <c r="AO100" i="2"/>
  <c r="AO101" i="2"/>
  <c r="AO102" i="2"/>
  <c r="AO105" i="2"/>
  <c r="AO106" i="2"/>
  <c r="AO107" i="2"/>
  <c r="AO108" i="2"/>
  <c r="AO109" i="2"/>
  <c r="AO112" i="2"/>
  <c r="AO113" i="2"/>
  <c r="AO114" i="2"/>
  <c r="AO115" i="2"/>
  <c r="AO116" i="2"/>
  <c r="AO119" i="2"/>
  <c r="AO120" i="2"/>
  <c r="AO121" i="2"/>
  <c r="AO122" i="2"/>
  <c r="AO123" i="2"/>
  <c r="AO124" i="2"/>
  <c r="AO127" i="2"/>
  <c r="AO128" i="2"/>
  <c r="AO129" i="2"/>
  <c r="AO130" i="2"/>
  <c r="AO131" i="2"/>
  <c r="AO133" i="2"/>
  <c r="AO134" i="2"/>
  <c r="AO135" i="2"/>
  <c r="AO136" i="2"/>
  <c r="AO137" i="2"/>
  <c r="AO138" i="2"/>
  <c r="AO140" i="2"/>
  <c r="AO141" i="2"/>
  <c r="AO142" i="2"/>
  <c r="AO143" i="2"/>
  <c r="AO144" i="2"/>
  <c r="AO145" i="2"/>
  <c r="AO148" i="2"/>
  <c r="AO149" i="2"/>
  <c r="AO150" i="2"/>
  <c r="AO151" i="2"/>
  <c r="AO152" i="2"/>
  <c r="AO155" i="2"/>
  <c r="AO156" i="2"/>
  <c r="AO157" i="2"/>
  <c r="AO158" i="2"/>
  <c r="AO161" i="2"/>
  <c r="AO162" i="2"/>
  <c r="AO163" i="2"/>
  <c r="AO164" i="2"/>
  <c r="AO165" i="2"/>
  <c r="AO168" i="2"/>
  <c r="AO169" i="2"/>
  <c r="AO170" i="2"/>
  <c r="AO171" i="2"/>
  <c r="AO174" i="2"/>
  <c r="AO175" i="2"/>
  <c r="AO176" i="2"/>
  <c r="AO177" i="2"/>
  <c r="AO178" i="2"/>
  <c r="AO179" i="2"/>
  <c r="AO182" i="2"/>
  <c r="AO183" i="2"/>
  <c r="AO184" i="2"/>
  <c r="AO185" i="2"/>
  <c r="AO186" i="2"/>
  <c r="AO189" i="2"/>
  <c r="AO190" i="2"/>
  <c r="AO191" i="2"/>
  <c r="AO192" i="2"/>
  <c r="AO193" i="2"/>
  <c r="AO195" i="2"/>
  <c r="AO196" i="2"/>
  <c r="AO197" i="2"/>
  <c r="AO198" i="2"/>
  <c r="AO199" i="2"/>
  <c r="AO200" i="2"/>
  <c r="AO201" i="2"/>
  <c r="AO203" i="2"/>
  <c r="AO204" i="2"/>
  <c r="AO205" i="2"/>
  <c r="AO206" i="2"/>
  <c r="AO207" i="2"/>
  <c r="AO208" i="2"/>
  <c r="AO209" i="2"/>
  <c r="AO211" i="2"/>
  <c r="AO212" i="2"/>
  <c r="AO213" i="2"/>
  <c r="AO214" i="2"/>
  <c r="AO215" i="2"/>
  <c r="AO216" i="2"/>
  <c r="AO218" i="2"/>
  <c r="AO219" i="2"/>
  <c r="AO220" i="2"/>
  <c r="AO221" i="2"/>
  <c r="AO222" i="2"/>
  <c r="AO223" i="2"/>
  <c r="AO224" i="2"/>
  <c r="AO226" i="2"/>
  <c r="AO227" i="2"/>
  <c r="AO228" i="2"/>
  <c r="AO229" i="2"/>
  <c r="AO230" i="2"/>
  <c r="AO231" i="2"/>
  <c r="AO232" i="2"/>
  <c r="AO233" i="2"/>
  <c r="AO235" i="2"/>
  <c r="AO236" i="2"/>
  <c r="AO237" i="2"/>
  <c r="AO238" i="2"/>
  <c r="AO239" i="2"/>
  <c r="AO240" i="2"/>
  <c r="AO241" i="2"/>
  <c r="AO243" i="2"/>
  <c r="AO244" i="2"/>
  <c r="AO245" i="2"/>
  <c r="AO246" i="2"/>
  <c r="AO247" i="2"/>
  <c r="AO248" i="2"/>
  <c r="AO249" i="2"/>
  <c r="AO250" i="2"/>
  <c r="AO251" i="2"/>
  <c r="AO253" i="2"/>
  <c r="AO254" i="2"/>
  <c r="AO255" i="2"/>
  <c r="AO256" i="2"/>
  <c r="AO257" i="2"/>
  <c r="AO258" i="2"/>
  <c r="AO259" i="2"/>
  <c r="AO260" i="2"/>
  <c r="AO261" i="2"/>
  <c r="AO262" i="2"/>
  <c r="AO264" i="2"/>
  <c r="AO265" i="2"/>
  <c r="AO266" i="2"/>
  <c r="AO267" i="2"/>
  <c r="AO268" i="2"/>
  <c r="AO269" i="2"/>
  <c r="AO270" i="2"/>
  <c r="AO271" i="2"/>
  <c r="AO272" i="2"/>
  <c r="AO274" i="2"/>
  <c r="AO275" i="2"/>
  <c r="AO276" i="2"/>
  <c r="AO277" i="2"/>
  <c r="AO278" i="2"/>
  <c r="AO279" i="2"/>
  <c r="AO280" i="2"/>
  <c r="AO281" i="2"/>
  <c r="AO282" i="2"/>
  <c r="AO284" i="2"/>
  <c r="AO285" i="2"/>
  <c r="AO286" i="2"/>
  <c r="AO287" i="2"/>
  <c r="AO288" i="2"/>
  <c r="AO289" i="2"/>
  <c r="AO290" i="2"/>
  <c r="AO291" i="2"/>
  <c r="AO292" i="2"/>
  <c r="AO294" i="2"/>
  <c r="AO295" i="2"/>
  <c r="AO296" i="2"/>
  <c r="AO297" i="2"/>
  <c r="AO298" i="2"/>
  <c r="AO299" i="2"/>
  <c r="AO300" i="2"/>
  <c r="AO301" i="2"/>
  <c r="AO303" i="2"/>
  <c r="AO304" i="2"/>
  <c r="AO305" i="2"/>
  <c r="AO306" i="2"/>
  <c r="AO307" i="2"/>
  <c r="AO308" i="2"/>
  <c r="AO309" i="2"/>
  <c r="AO310" i="2"/>
  <c r="AO311" i="2"/>
  <c r="AO313" i="2"/>
  <c r="AO314" i="2"/>
  <c r="AO315" i="2"/>
  <c r="AO316" i="2"/>
  <c r="AO317" i="2"/>
  <c r="AO318" i="2"/>
  <c r="AO319" i="2"/>
  <c r="AO320" i="2"/>
  <c r="AO321" i="2"/>
  <c r="AO323" i="2"/>
  <c r="AO324" i="2"/>
  <c r="AO325" i="2"/>
  <c r="AO326" i="2"/>
  <c r="AO327" i="2"/>
  <c r="AO328" i="2"/>
  <c r="AO329" i="2"/>
  <c r="AO330" i="2"/>
  <c r="AO332" i="2"/>
  <c r="AO333" i="2"/>
  <c r="AO334" i="2"/>
  <c r="AO335" i="2"/>
  <c r="AO336" i="2"/>
  <c r="AO337" i="2"/>
  <c r="AO338" i="2"/>
  <c r="AO339" i="2"/>
  <c r="AO341" i="2"/>
  <c r="AO342" i="2"/>
  <c r="AO343" i="2"/>
  <c r="AO344" i="2"/>
  <c r="AO345" i="2"/>
  <c r="AO346" i="2"/>
  <c r="AO347" i="2"/>
  <c r="AO348" i="2"/>
  <c r="AO350" i="2"/>
  <c r="AO351" i="2"/>
  <c r="AO352" i="2"/>
  <c r="AO353" i="2"/>
  <c r="AO354" i="2"/>
  <c r="AO355" i="2"/>
  <c r="AO356" i="2"/>
  <c r="AO359" i="2"/>
  <c r="AO360" i="2"/>
  <c r="AO361" i="2"/>
  <c r="AO362" i="2"/>
  <c r="AO363" i="2"/>
  <c r="AO364" i="2"/>
  <c r="AO367" i="2"/>
  <c r="AO368" i="2"/>
  <c r="AO369" i="2"/>
  <c r="AO370" i="2"/>
  <c r="AO371" i="2"/>
  <c r="AO372" i="2"/>
  <c r="AO373" i="2"/>
  <c r="AO376" i="2"/>
  <c r="AO377" i="2"/>
  <c r="AO378" i="2"/>
  <c r="AO379" i="2"/>
  <c r="AO380" i="2"/>
  <c r="AO381" i="2"/>
  <c r="AO382" i="2"/>
  <c r="AO385" i="2"/>
  <c r="AO386" i="2"/>
  <c r="AO387" i="2"/>
  <c r="AO388" i="2"/>
  <c r="AO389" i="2"/>
  <c r="AO390" i="2"/>
  <c r="AO391" i="2"/>
  <c r="AO394" i="2"/>
  <c r="AO395" i="2"/>
  <c r="AO396" i="2"/>
  <c r="AO397" i="2"/>
  <c r="AO398" i="2"/>
  <c r="AO399" i="2"/>
  <c r="AO400" i="2"/>
  <c r="AO403" i="2"/>
  <c r="AO404" i="2"/>
  <c r="AO405" i="2"/>
  <c r="AO406" i="2"/>
  <c r="AO407" i="2"/>
  <c r="AO408" i="2"/>
  <c r="AO409" i="2"/>
  <c r="AO412" i="2"/>
  <c r="AO413" i="2"/>
  <c r="AO414" i="2"/>
  <c r="AO415" i="2"/>
  <c r="AO416" i="2"/>
  <c r="AO417" i="2"/>
  <c r="AO418" i="2"/>
  <c r="AO421" i="2"/>
  <c r="AO422" i="2"/>
  <c r="AO423" i="2"/>
  <c r="AO424" i="2"/>
  <c r="AO425" i="2"/>
  <c r="AO426" i="2"/>
  <c r="AO427" i="2"/>
  <c r="AO429" i="2"/>
  <c r="AO431" i="2"/>
  <c r="AO432" i="2"/>
  <c r="AO433" i="2"/>
  <c r="AO434" i="2"/>
  <c r="AO435" i="2"/>
  <c r="AO436" i="2"/>
  <c r="AO437" i="2"/>
  <c r="AO439" i="2"/>
  <c r="AO440" i="2"/>
  <c r="AO441" i="2"/>
  <c r="AO442" i="2"/>
  <c r="AO443" i="2"/>
  <c r="AO444" i="2"/>
  <c r="AO445" i="2"/>
  <c r="AO446" i="2"/>
  <c r="AO448" i="2"/>
  <c r="AO449" i="2"/>
  <c r="AO450" i="2"/>
  <c r="AO451" i="2"/>
  <c r="AO452" i="2"/>
  <c r="AO453" i="2"/>
  <c r="AO454" i="2"/>
  <c r="AO455" i="2"/>
  <c r="AO458" i="2"/>
  <c r="AO459" i="2"/>
  <c r="AO460" i="2"/>
  <c r="AO461" i="2"/>
  <c r="AO462" i="2"/>
  <c r="AO463" i="2"/>
  <c r="AO464" i="2"/>
  <c r="AO465" i="2"/>
  <c r="AO468" i="2"/>
  <c r="AO469" i="2"/>
  <c r="AO470" i="2"/>
  <c r="AO471" i="2"/>
  <c r="AO472" i="2"/>
  <c r="AO475" i="2"/>
  <c r="AO476" i="2"/>
  <c r="AO477" i="2"/>
  <c r="AO478" i="2"/>
  <c r="AO479" i="2"/>
  <c r="AO480" i="2"/>
  <c r="AO481" i="2"/>
  <c r="AO482" i="2"/>
  <c r="AO485" i="2"/>
  <c r="AO486" i="2"/>
  <c r="AO487" i="2"/>
  <c r="AO488" i="2"/>
  <c r="AO489" i="2"/>
  <c r="AO490" i="2"/>
  <c r="AO491" i="2"/>
  <c r="AO492" i="2"/>
  <c r="AO493" i="2"/>
  <c r="AO494" i="2"/>
  <c r="AO497" i="2"/>
  <c r="AO498" i="2"/>
  <c r="AO499" i="2"/>
  <c r="AO500" i="2"/>
  <c r="AO501" i="2"/>
  <c r="AO502" i="2"/>
  <c r="AO503" i="2"/>
  <c r="AO504" i="2"/>
  <c r="AO505" i="2"/>
  <c r="AO506" i="2"/>
  <c r="AO509" i="2"/>
  <c r="AO510" i="2"/>
  <c r="AO511" i="2"/>
  <c r="AO512" i="2"/>
  <c r="AO513" i="2"/>
  <c r="AO514" i="2"/>
  <c r="AO515" i="2"/>
  <c r="AO516" i="2"/>
  <c r="AO517" i="2"/>
  <c r="AO518" i="2"/>
  <c r="AO519" i="2"/>
  <c r="AO521" i="2"/>
  <c r="AO523" i="2"/>
  <c r="AO524" i="2"/>
  <c r="AO525" i="2"/>
  <c r="AO526" i="2"/>
  <c r="AO527" i="2"/>
  <c r="AO528" i="2"/>
  <c r="AO529" i="2"/>
  <c r="AO530" i="2"/>
  <c r="AO531" i="2"/>
  <c r="AO532" i="2"/>
  <c r="AO535" i="2"/>
  <c r="AO537" i="2"/>
  <c r="AO538" i="2"/>
  <c r="AO539" i="2"/>
  <c r="AO540" i="2"/>
  <c r="AO541" i="2"/>
  <c r="AO542" i="2"/>
  <c r="AO543" i="2"/>
  <c r="AO544" i="2"/>
  <c r="AO545" i="2"/>
  <c r="AO546" i="2"/>
  <c r="AO550" i="2"/>
  <c r="AO551" i="2"/>
  <c r="AO552" i="2"/>
  <c r="AO553" i="2"/>
  <c r="AO554" i="2"/>
  <c r="AO555" i="2"/>
  <c r="AO556" i="2"/>
  <c r="AO557" i="2"/>
  <c r="AO558" i="2"/>
  <c r="AO559" i="2"/>
  <c r="AO562" i="2"/>
  <c r="AO563" i="2"/>
  <c r="AO564" i="2"/>
  <c r="AO565" i="2"/>
  <c r="AO566" i="2"/>
  <c r="AO567" i="2"/>
  <c r="AO568" i="2"/>
  <c r="AO569" i="2"/>
  <c r="AO570" i="2"/>
  <c r="AO571" i="2"/>
  <c r="AO574" i="2"/>
  <c r="AO575" i="2"/>
  <c r="AO576" i="2"/>
  <c r="AO577" i="2"/>
  <c r="AO578" i="2"/>
  <c r="AO579" i="2"/>
  <c r="AO580" i="2"/>
  <c r="AO581" i="2"/>
  <c r="AO582" i="2"/>
  <c r="AO583" i="2"/>
  <c r="AO586" i="2"/>
  <c r="AO587" i="2"/>
  <c r="AO588" i="2"/>
  <c r="AO589" i="2"/>
  <c r="AO590" i="2"/>
  <c r="AO591" i="2"/>
  <c r="AO592" i="2"/>
  <c r="AO593" i="2"/>
  <c r="AO594" i="2"/>
  <c r="AO597" i="2"/>
  <c r="AO598" i="2"/>
  <c r="AO599" i="2"/>
  <c r="AO600" i="2"/>
  <c r="AO601" i="2"/>
  <c r="AO602" i="2"/>
  <c r="AO605" i="2"/>
  <c r="AO606" i="2"/>
  <c r="AO607" i="2"/>
  <c r="AO608" i="2"/>
  <c r="AO609" i="2"/>
  <c r="AO610" i="2"/>
  <c r="AO611" i="2"/>
  <c r="AO612" i="2"/>
  <c r="AO613" i="2"/>
  <c r="AO614" i="2"/>
  <c r="AO617" i="2"/>
  <c r="AO618" i="2"/>
  <c r="AO619" i="2"/>
  <c r="AO620" i="2"/>
  <c r="AO621" i="2"/>
  <c r="AO622" i="2"/>
  <c r="AO623" i="2"/>
  <c r="AO624" i="2"/>
  <c r="AO625" i="2"/>
  <c r="AO628" i="2"/>
  <c r="AO629" i="2"/>
  <c r="AO630" i="2"/>
  <c r="AO631" i="2"/>
  <c r="AO632" i="2"/>
  <c r="AO633" i="2"/>
  <c r="AO634" i="2"/>
  <c r="AO635" i="2"/>
  <c r="AO636" i="2"/>
  <c r="AO639" i="2"/>
  <c r="AO640" i="2"/>
  <c r="AO641" i="2"/>
  <c r="AO642" i="2"/>
  <c r="AO643" i="2"/>
  <c r="AO644" i="2"/>
  <c r="AO645" i="2"/>
  <c r="AO646" i="2"/>
  <c r="AO647" i="2"/>
  <c r="AO648" i="2"/>
  <c r="AO651" i="2"/>
  <c r="AO652" i="2"/>
  <c r="AO653" i="2"/>
  <c r="AO654" i="2"/>
  <c r="AO655" i="2"/>
  <c r="AO656" i="2"/>
  <c r="AO657" i="2"/>
  <c r="AO658" i="2"/>
  <c r="AO659" i="2"/>
  <c r="AO660" i="2"/>
  <c r="AO663" i="2"/>
  <c r="AO664" i="2"/>
  <c r="AO665" i="2"/>
  <c r="AO666" i="2"/>
  <c r="AO667" i="2"/>
  <c r="AO668" i="2"/>
  <c r="AO669" i="2"/>
  <c r="AO670" i="2"/>
  <c r="AO671" i="2"/>
  <c r="AO672" i="2"/>
  <c r="AO675" i="2"/>
  <c r="AO676" i="2"/>
  <c r="AO677" i="2"/>
  <c r="AO678" i="2"/>
  <c r="AO679" i="2"/>
  <c r="AO680" i="2"/>
  <c r="AO681" i="2"/>
  <c r="AO682" i="2"/>
  <c r="AO683" i="2"/>
  <c r="AO684" i="2"/>
  <c r="AO687" i="2"/>
  <c r="AO688" i="2"/>
  <c r="AO689" i="2"/>
  <c r="AO690" i="2"/>
  <c r="AO691" i="2"/>
  <c r="AO692" i="2"/>
  <c r="AO693" i="2"/>
  <c r="AO694" i="2"/>
  <c r="AO695" i="2"/>
  <c r="AO696" i="2"/>
  <c r="AO697" i="2"/>
  <c r="AO700" i="2"/>
  <c r="AO701" i="2"/>
  <c r="AO702" i="2"/>
  <c r="AO703" i="2"/>
  <c r="AO704" i="2"/>
  <c r="AO705" i="2"/>
  <c r="AO706" i="2"/>
  <c r="AO707" i="2"/>
  <c r="AO708" i="2"/>
  <c r="AO709" i="2"/>
  <c r="AO712" i="2"/>
  <c r="AO713" i="2"/>
  <c r="AO714" i="2"/>
  <c r="AO715" i="2"/>
  <c r="AO716" i="2"/>
  <c r="AO717" i="2"/>
  <c r="AO718" i="2"/>
  <c r="AO719" i="2"/>
  <c r="AO720" i="2"/>
  <c r="AO721" i="2"/>
  <c r="AO724" i="2"/>
  <c r="AO725" i="2"/>
  <c r="AO726" i="2"/>
  <c r="AO727" i="2"/>
  <c r="AO728" i="2"/>
  <c r="AO729" i="2"/>
  <c r="AO730" i="2"/>
  <c r="AO731" i="2"/>
  <c r="AO732" i="2"/>
  <c r="AO733" i="2"/>
  <c r="AO736" i="2"/>
  <c r="AO737" i="2"/>
  <c r="AO738" i="2"/>
  <c r="AO739" i="2"/>
  <c r="AO740" i="2"/>
  <c r="AO741" i="2"/>
  <c r="AO742" i="2"/>
  <c r="AO743" i="2"/>
  <c r="AO744" i="2"/>
  <c r="AO745" i="2"/>
  <c r="AO748" i="2"/>
  <c r="AO749" i="2"/>
  <c r="AO750" i="2"/>
  <c r="AO751" i="2"/>
  <c r="AO752" i="2"/>
  <c r="AO753" i="2"/>
  <c r="AO754" i="2"/>
  <c r="AO755" i="2"/>
  <c r="AO756" i="2"/>
  <c r="AO757" i="2"/>
  <c r="AO760" i="2"/>
  <c r="AO761" i="2"/>
  <c r="AO762" i="2"/>
  <c r="AO763" i="2"/>
  <c r="AO764" i="2"/>
  <c r="AO765" i="2"/>
  <c r="AO766" i="2"/>
  <c r="AO767" i="2"/>
  <c r="AO768" i="2"/>
  <c r="AO769" i="2"/>
  <c r="AO772" i="2"/>
  <c r="AO773" i="2"/>
  <c r="AO774" i="2"/>
  <c r="AO775" i="2"/>
  <c r="AO776" i="2"/>
  <c r="AO777" i="2"/>
  <c r="AO778" i="2"/>
  <c r="AO779" i="2"/>
  <c r="AO780" i="2"/>
  <c r="AO781" i="2"/>
  <c r="AO784" i="2"/>
  <c r="AO785" i="2"/>
  <c r="AO786" i="2"/>
  <c r="AO787" i="2"/>
  <c r="AO788" i="2"/>
  <c r="AO789" i="2"/>
  <c r="AO790" i="2"/>
  <c r="AO791" i="2"/>
  <c r="AO792" i="2"/>
  <c r="AO793" i="2"/>
  <c r="AO796" i="2"/>
  <c r="AO797" i="2"/>
  <c r="AO798" i="2"/>
  <c r="AO799" i="2"/>
  <c r="AO800" i="2"/>
  <c r="AO801" i="2"/>
  <c r="AO802" i="2"/>
  <c r="AO803" i="2"/>
  <c r="AO804" i="2"/>
  <c r="AO805" i="2"/>
  <c r="AO808" i="2"/>
  <c r="AO809" i="2"/>
  <c r="AO810" i="2"/>
  <c r="AO811" i="2"/>
  <c r="AO812" i="2"/>
  <c r="AO813" i="2"/>
  <c r="AO814" i="2"/>
  <c r="AO815" i="2"/>
  <c r="AO816" i="2"/>
  <c r="AO817" i="2"/>
  <c r="AO819" i="2"/>
  <c r="AO820" i="2"/>
  <c r="AO821" i="2"/>
  <c r="AO822" i="2"/>
  <c r="AO823" i="2"/>
  <c r="AO824" i="2"/>
  <c r="AO825" i="2"/>
  <c r="AO826" i="2"/>
  <c r="AO827" i="2"/>
  <c r="AO828" i="2"/>
  <c r="AO829" i="2"/>
  <c r="AO831" i="2"/>
  <c r="AO832" i="2"/>
  <c r="AO833" i="2"/>
  <c r="AO834" i="2"/>
  <c r="AO835" i="2"/>
  <c r="AO836" i="2"/>
  <c r="AO837" i="2"/>
  <c r="AO838" i="2"/>
  <c r="AO839" i="2"/>
  <c r="AO840" i="2"/>
  <c r="AO841" i="2"/>
  <c r="AO843" i="2"/>
  <c r="AO844" i="2"/>
  <c r="AO845" i="2"/>
  <c r="AO846" i="2"/>
  <c r="AO847" i="2"/>
  <c r="AO848" i="2"/>
  <c r="AO849" i="2"/>
  <c r="AO850" i="2"/>
  <c r="AO851" i="2"/>
  <c r="AO852" i="2"/>
  <c r="AO854" i="2"/>
  <c r="AO855" i="2"/>
  <c r="AO856" i="2"/>
  <c r="AO857" i="2"/>
  <c r="AO858" i="2"/>
  <c r="AO859" i="2"/>
  <c r="AO860" i="2"/>
  <c r="AO861" i="2"/>
  <c r="AO862" i="2"/>
  <c r="AO863" i="2"/>
  <c r="AO866" i="2"/>
  <c r="AO867" i="2"/>
  <c r="AO868" i="2"/>
  <c r="AO869" i="2"/>
  <c r="AO870" i="2"/>
  <c r="AO871" i="2"/>
  <c r="AO872" i="2"/>
  <c r="AO873" i="2"/>
  <c r="AO874" i="2"/>
  <c r="AO875" i="2"/>
  <c r="AO878" i="2"/>
  <c r="AO879" i="2"/>
  <c r="AO880" i="2"/>
  <c r="AO881" i="2"/>
  <c r="AO882" i="2"/>
  <c r="AO883" i="2"/>
  <c r="AO884" i="2"/>
  <c r="AO885" i="2"/>
  <c r="AO886" i="2"/>
  <c r="AO887" i="2"/>
  <c r="AO890" i="2"/>
  <c r="AO891" i="2"/>
  <c r="AO892" i="2"/>
  <c r="AO893" i="2"/>
  <c r="AO894" i="2"/>
  <c r="AO895" i="2"/>
  <c r="AO896" i="2"/>
  <c r="AO897" i="2"/>
  <c r="AO898" i="2"/>
  <c r="AO899" i="2"/>
  <c r="AO900" i="2"/>
  <c r="AO903" i="2"/>
  <c r="AO904" i="2"/>
  <c r="AO905" i="2"/>
  <c r="AO906" i="2"/>
  <c r="AO907" i="2"/>
  <c r="AO908" i="2"/>
  <c r="AO909" i="2"/>
  <c r="AO910" i="2"/>
  <c r="AO911" i="2"/>
  <c r="AO912" i="2"/>
  <c r="AO915" i="2"/>
  <c r="AO916" i="2"/>
  <c r="AO917" i="2"/>
  <c r="AO918" i="2"/>
  <c r="AO919" i="2"/>
  <c r="AO920" i="2"/>
  <c r="AO921" i="2"/>
  <c r="AO922" i="2"/>
  <c r="AO923" i="2"/>
  <c r="AO924" i="2"/>
  <c r="AO925" i="2"/>
  <c r="AO928" i="2"/>
  <c r="AO929" i="2"/>
  <c r="AO930" i="2"/>
  <c r="AO931" i="2"/>
  <c r="AO932" i="2"/>
  <c r="AO933" i="2"/>
  <c r="AO934" i="2"/>
  <c r="AO935" i="2"/>
  <c r="AO936" i="2"/>
  <c r="AO937" i="2"/>
  <c r="AO938" i="2"/>
  <c r="AO940" i="2"/>
  <c r="AO942" i="2"/>
  <c r="AO943" i="2"/>
  <c r="AO944" i="2"/>
  <c r="AO945" i="2"/>
  <c r="AO946" i="2"/>
  <c r="AO947" i="2"/>
  <c r="AO948" i="2"/>
  <c r="AO949" i="2"/>
  <c r="AO950" i="2"/>
  <c r="AO951" i="2"/>
  <c r="AO952" i="2"/>
  <c r="AO955" i="2"/>
  <c r="AO957" i="2"/>
  <c r="AO958" i="2"/>
  <c r="AO959" i="2"/>
  <c r="AO960" i="2"/>
  <c r="AO961" i="2"/>
  <c r="AO962" i="2"/>
  <c r="AO963" i="2"/>
  <c r="AO964" i="2"/>
  <c r="AO965" i="2"/>
  <c r="AO966" i="2"/>
  <c r="AO969" i="2"/>
  <c r="AO971" i="2"/>
  <c r="AO972" i="2"/>
  <c r="AO973" i="2"/>
  <c r="AO974" i="2"/>
  <c r="AO975" i="2"/>
  <c r="AO976" i="2"/>
  <c r="AO977" i="2"/>
  <c r="AO978" i="2"/>
  <c r="AO979" i="2"/>
  <c r="AO980" i="2"/>
  <c r="AO983" i="2"/>
  <c r="AO985" i="2"/>
  <c r="AO986" i="2"/>
  <c r="AO987" i="2"/>
  <c r="AO988" i="2"/>
  <c r="AO989" i="2"/>
  <c r="AO990" i="2"/>
  <c r="AO991" i="2"/>
  <c r="AO992" i="2"/>
  <c r="AO993" i="2"/>
  <c r="AO994" i="2"/>
  <c r="AO997" i="2"/>
  <c r="AO999" i="2"/>
  <c r="AO1000" i="2"/>
  <c r="AO1001" i="2"/>
  <c r="AO1002" i="2"/>
  <c r="AO1003" i="2"/>
  <c r="AO1004" i="2"/>
  <c r="AO1005" i="2"/>
  <c r="AO1006" i="2"/>
  <c r="AO1007" i="2"/>
  <c r="AO1010" i="2"/>
  <c r="AO1012" i="2"/>
  <c r="AO1013" i="2"/>
  <c r="AO1014" i="2"/>
  <c r="AO1015" i="2"/>
  <c r="AO1016" i="2"/>
  <c r="AO1017" i="2"/>
  <c r="AO1018" i="2"/>
  <c r="AO1019" i="2"/>
  <c r="AO1020" i="2"/>
  <c r="AO1023" i="2"/>
  <c r="AO1025" i="2"/>
  <c r="AO1026" i="2"/>
  <c r="AO1027" i="2"/>
  <c r="AO1028" i="2"/>
  <c r="AO1029" i="2"/>
  <c r="AO1030" i="2"/>
  <c r="AO1031" i="2"/>
  <c r="AO1032" i="2"/>
  <c r="AO1035" i="2"/>
  <c r="AO1036" i="2"/>
  <c r="AO1038" i="2"/>
  <c r="AO1039" i="2"/>
  <c r="AO1040" i="2"/>
  <c r="AO1041" i="2"/>
  <c r="AO1042" i="2"/>
  <c r="AO1043" i="2"/>
  <c r="AO1044" i="2"/>
  <c r="AO1045" i="2"/>
  <c r="AO1048" i="2"/>
  <c r="AO1049" i="2"/>
  <c r="AO1050" i="2"/>
  <c r="AO1051" i="2"/>
  <c r="AO1052" i="2"/>
  <c r="AO1053" i="2"/>
  <c r="AO1054" i="2"/>
  <c r="AO1055" i="2"/>
  <c r="AO1056" i="2"/>
  <c r="AO1057" i="2"/>
  <c r="AO1058" i="2"/>
  <c r="AO1059" i="2"/>
  <c r="AO1062" i="2"/>
  <c r="AO1063" i="2"/>
  <c r="AO1065" i="2"/>
  <c r="AO1066" i="2"/>
  <c r="AO1067" i="2"/>
  <c r="AO1068" i="2"/>
  <c r="AO1069" i="2"/>
  <c r="AO1070" i="2"/>
  <c r="AO1071" i="2"/>
  <c r="AO1072" i="2"/>
  <c r="AO1075" i="2"/>
  <c r="AO1076" i="2"/>
  <c r="AO1077" i="2"/>
  <c r="AO1078" i="2"/>
  <c r="AO1079" i="2"/>
  <c r="AO1080" i="2"/>
  <c r="AO1081" i="2"/>
  <c r="AO1082" i="2"/>
  <c r="AO1083" i="2"/>
  <c r="AO1084" i="2"/>
  <c r="AO1087" i="2"/>
  <c r="AO1088" i="2"/>
  <c r="AO1089" i="2"/>
  <c r="AO1090" i="2"/>
  <c r="AO1091" i="2"/>
  <c r="AO1092" i="2"/>
  <c r="AO1093" i="2"/>
  <c r="AO1094" i="2"/>
  <c r="AO1095" i="2"/>
  <c r="AO1096" i="2"/>
  <c r="AO1099" i="2"/>
  <c r="AO1100" i="2"/>
  <c r="AO1101" i="2"/>
  <c r="AO1102" i="2"/>
  <c r="AO1103" i="2"/>
  <c r="AO1104" i="2"/>
  <c r="AO1105" i="2"/>
  <c r="AO1106" i="2"/>
  <c r="AO1107" i="2"/>
  <c r="AO1108" i="2"/>
  <c r="AO1111" i="2"/>
  <c r="AO1112" i="2"/>
  <c r="AO1113" i="2"/>
  <c r="AO1114" i="2"/>
  <c r="AO1115" i="2"/>
  <c r="AO1116" i="2"/>
  <c r="AO1117" i="2"/>
  <c r="AO1118" i="2"/>
  <c r="AO1119" i="2"/>
  <c r="AO1120" i="2"/>
  <c r="AO1121" i="2"/>
  <c r="AO1124" i="2"/>
  <c r="AO1126" i="2"/>
  <c r="AO1127" i="2"/>
  <c r="AO1128" i="2"/>
  <c r="AO1129" i="2"/>
  <c r="AO1130" i="2"/>
  <c r="AO1131" i="2"/>
  <c r="AO1132" i="2"/>
  <c r="AO1133" i="2"/>
  <c r="AO1134" i="2"/>
  <c r="AO1135" i="2"/>
  <c r="AO1138" i="2"/>
  <c r="AO1140" i="2"/>
  <c r="AO1141" i="2"/>
  <c r="AO1142" i="2"/>
  <c r="AO1143" i="2"/>
  <c r="AO1144" i="2"/>
  <c r="AO1145" i="2"/>
  <c r="AO1146" i="2"/>
  <c r="AO1147" i="2"/>
  <c r="AO1148" i="2"/>
  <c r="AO1149" i="2"/>
  <c r="AO1152" i="2"/>
  <c r="AO1154" i="2"/>
  <c r="AO1155" i="2"/>
  <c r="AO1156" i="2"/>
  <c r="AO1157" i="2"/>
  <c r="AO1158" i="2"/>
  <c r="AO1159" i="2"/>
  <c r="AO1160" i="2"/>
  <c r="AO1161" i="2"/>
  <c r="AO1162" i="2"/>
  <c r="AO1163" i="2"/>
  <c r="AO1166" i="2"/>
  <c r="AO1168" i="2"/>
  <c r="AO1169" i="2"/>
  <c r="AO1170" i="2"/>
  <c r="AO1171" i="2"/>
  <c r="AO1172" i="2"/>
  <c r="AO1173" i="2"/>
  <c r="AO1174" i="2"/>
  <c r="AO1175" i="2"/>
  <c r="AO1176" i="2"/>
  <c r="AO1177" i="2"/>
  <c r="AO1180" i="2"/>
  <c r="AO1182" i="2"/>
  <c r="AO1183" i="2"/>
  <c r="AO1184" i="2"/>
  <c r="AO1185" i="2"/>
  <c r="AO1186" i="2"/>
  <c r="AO1187" i="2"/>
  <c r="AO1188" i="2"/>
  <c r="AO1189" i="2"/>
  <c r="AO1190" i="2"/>
  <c r="AO1191" i="2"/>
  <c r="AO1194" i="2"/>
  <c r="AO1195" i="2"/>
  <c r="AO1197" i="2"/>
  <c r="AO1198" i="2"/>
  <c r="AO1199" i="2"/>
  <c r="AO1200" i="2"/>
  <c r="AO1201" i="2"/>
  <c r="AO1202" i="2"/>
  <c r="AO1203" i="2"/>
  <c r="AO1204" i="2"/>
  <c r="AO1205" i="2"/>
  <c r="AO1208" i="2"/>
  <c r="AO1209" i="2"/>
  <c r="AO1211" i="2"/>
  <c r="AO1212" i="2"/>
  <c r="AO1213" i="2"/>
  <c r="AO1214" i="2"/>
  <c r="AO1215" i="2"/>
  <c r="AO1216" i="2"/>
  <c r="AO1217" i="2"/>
  <c r="AO1218" i="2"/>
  <c r="AO1219" i="2"/>
  <c r="AO1220" i="2"/>
  <c r="AO1223" i="2"/>
  <c r="AO1225" i="2"/>
  <c r="AO1226" i="2"/>
  <c r="AO1227" i="2"/>
  <c r="AO1228" i="2"/>
  <c r="AO1229" i="2"/>
  <c r="AO1230" i="2"/>
  <c r="AO1231" i="2"/>
  <c r="AO1232" i="2"/>
  <c r="AO1233" i="2"/>
  <c r="AO1236" i="2"/>
  <c r="AO1237" i="2"/>
  <c r="AO1238" i="2"/>
  <c r="AO1239" i="2"/>
  <c r="AO1240" i="2"/>
  <c r="AO1241" i="2"/>
  <c r="AO1242" i="2"/>
  <c r="AO1243" i="2"/>
  <c r="AO1244" i="2"/>
  <c r="AO1245" i="2"/>
  <c r="AO1246" i="2"/>
  <c r="AO1249" i="2"/>
  <c r="AO1250" i="2"/>
  <c r="AO1251" i="2"/>
  <c r="AO1252" i="2"/>
  <c r="AO1253" i="2"/>
  <c r="AO1254" i="2"/>
  <c r="AO1255" i="2"/>
  <c r="AO1256" i="2"/>
  <c r="AO1257" i="2"/>
  <c r="AO1258" i="2"/>
  <c r="AO1259" i="2"/>
  <c r="AO1260" i="2"/>
  <c r="AO1263" i="2"/>
  <c r="AO1264" i="2"/>
  <c r="AO1265" i="2"/>
  <c r="AO1266" i="2"/>
  <c r="AO1267" i="2"/>
  <c r="AO1268" i="2"/>
  <c r="AO1269" i="2"/>
  <c r="AO1270" i="2"/>
  <c r="AO1271" i="2"/>
  <c r="AO1272" i="2"/>
  <c r="AO1273" i="2"/>
  <c r="AO1274" i="2"/>
  <c r="AO1277" i="2"/>
  <c r="AO1279" i="2"/>
  <c r="AO1280" i="2"/>
  <c r="AO1281" i="2"/>
  <c r="AO1282" i="2"/>
  <c r="AO1283" i="2"/>
  <c r="AO1284" i="2"/>
  <c r="AO1285" i="2"/>
  <c r="AO1286" i="2"/>
  <c r="AO1287" i="2"/>
  <c r="AO1288" i="2"/>
  <c r="AO1289" i="2"/>
  <c r="AO1292" i="2"/>
  <c r="AO1294" i="2"/>
  <c r="AO1295" i="2"/>
  <c r="AO1296" i="2"/>
  <c r="AO1297" i="2"/>
  <c r="AO1298" i="2"/>
  <c r="AO1299" i="2"/>
  <c r="AO1300" i="2"/>
  <c r="AO1301" i="2"/>
  <c r="AO1302" i="2"/>
  <c r="AO1303" i="2"/>
  <c r="AO1304" i="2"/>
  <c r="AO1307" i="2"/>
  <c r="AO1309" i="2"/>
  <c r="AO1310" i="2"/>
  <c r="AO1311" i="2"/>
  <c r="AO1312" i="2"/>
  <c r="AO1313" i="2"/>
  <c r="AO1314" i="2"/>
  <c r="AO1315" i="2"/>
  <c r="AO1316" i="2"/>
  <c r="AO1317" i="2"/>
  <c r="AO1318" i="2"/>
  <c r="AO1319" i="2"/>
  <c r="AO1322" i="2"/>
  <c r="AO1323" i="2"/>
  <c r="AO1325" i="2"/>
  <c r="AO1326" i="2"/>
  <c r="AO1327" i="2"/>
  <c r="AO1328" i="2"/>
  <c r="AO1329" i="2"/>
  <c r="AO1330" i="2"/>
  <c r="AO1331" i="2"/>
  <c r="AO1332" i="2"/>
  <c r="AO1333" i="2"/>
  <c r="AO1334" i="2"/>
  <c r="AO1337" i="2"/>
  <c r="AO1338" i="2"/>
  <c r="AO1340" i="2"/>
  <c r="AO1341" i="2"/>
  <c r="AO1342" i="2"/>
  <c r="AO1343" i="2"/>
  <c r="AO1344" i="2"/>
  <c r="AO1345" i="2"/>
  <c r="AO1346" i="2"/>
  <c r="AO1347" i="2"/>
  <c r="AO1348" i="2"/>
  <c r="AO1349" i="2"/>
  <c r="AO1352" i="2"/>
  <c r="AO1353" i="2"/>
  <c r="AO1355" i="2"/>
  <c r="AO1356" i="2"/>
  <c r="AO1357" i="2"/>
  <c r="AO1358" i="2"/>
  <c r="AO1359" i="2"/>
  <c r="AO1360" i="2"/>
  <c r="AO1361" i="2"/>
  <c r="AO1362" i="2"/>
  <c r="AO1363" i="2"/>
  <c r="AO1364" i="2"/>
  <c r="AO1366" i="2"/>
  <c r="AO1368" i="2"/>
  <c r="AO1369" i="2"/>
  <c r="AO1370" i="2"/>
  <c r="AO1371" i="2"/>
  <c r="AO1373" i="2"/>
  <c r="AO1374" i="2"/>
  <c r="AO1375" i="2"/>
  <c r="AO1376" i="2"/>
  <c r="AO1377" i="2"/>
  <c r="AO1378" i="2"/>
  <c r="AO1379" i="2"/>
  <c r="AO1380" i="2"/>
  <c r="AO1381" i="2"/>
  <c r="AO1384" i="2"/>
  <c r="AO1385" i="2"/>
  <c r="AO1386" i="2"/>
  <c r="AO1387" i="2"/>
  <c r="AO1389" i="2"/>
  <c r="AO1390" i="2"/>
  <c r="AO1391" i="2"/>
  <c r="AO1392" i="2"/>
  <c r="AO1393" i="2"/>
  <c r="AO1394" i="2"/>
  <c r="AO1395" i="2"/>
  <c r="AO1396" i="2"/>
  <c r="AO1397" i="2"/>
  <c r="AO1399" i="2"/>
  <c r="AO1401" i="2"/>
  <c r="AO1402" i="2"/>
  <c r="AO1403" i="2"/>
  <c r="AO1404" i="2"/>
  <c r="AO1406" i="2"/>
  <c r="AO1407" i="2"/>
  <c r="AO1408" i="2"/>
  <c r="AO1409" i="2"/>
  <c r="AO1410" i="2"/>
  <c r="AO1411" i="2"/>
  <c r="AO1412" i="2"/>
  <c r="AO1413" i="2"/>
  <c r="AO1414" i="2"/>
  <c r="AO1416" i="2"/>
  <c r="AO1418" i="2"/>
  <c r="AO1419" i="2"/>
  <c r="AO1420" i="2"/>
  <c r="AO1421" i="2"/>
  <c r="AO1422" i="2"/>
  <c r="AO1423" i="2"/>
  <c r="AO1424" i="2"/>
  <c r="AO1425" i="2"/>
  <c r="AO1426" i="2"/>
  <c r="AO1427" i="2"/>
  <c r="AO1428" i="2"/>
  <c r="AO1429" i="2"/>
  <c r="AO1431" i="2"/>
  <c r="AO1433" i="2"/>
  <c r="AO1434" i="2"/>
  <c r="AO1435" i="2"/>
  <c r="AO1436" i="2"/>
  <c r="AO1437" i="2"/>
  <c r="AO1438" i="2"/>
  <c r="AO1439" i="2"/>
  <c r="AO1440" i="2"/>
  <c r="AO1441" i="2"/>
  <c r="AO1442" i="2"/>
  <c r="AO1443" i="2"/>
  <c r="AO1444" i="2"/>
  <c r="AO1446" i="2"/>
  <c r="AO1448" i="2"/>
  <c r="AO1449" i="2"/>
  <c r="AO1450" i="2"/>
  <c r="AO1451" i="2"/>
  <c r="AO1452" i="2"/>
  <c r="AO1453" i="2"/>
  <c r="AO1454" i="2"/>
  <c r="AO1455" i="2"/>
  <c r="AO1456" i="2"/>
  <c r="AO1457" i="2"/>
  <c r="AO1458" i="2"/>
  <c r="AO1459" i="2"/>
  <c r="AO1461" i="2"/>
  <c r="AO1463" i="2"/>
  <c r="AO1464" i="2"/>
  <c r="AO1465" i="2"/>
  <c r="AO1466" i="2"/>
  <c r="AO1467" i="2"/>
  <c r="AO1468" i="2"/>
  <c r="AO1469" i="2"/>
  <c r="AO1470" i="2"/>
  <c r="AO1471" i="2"/>
  <c r="AO1472" i="2"/>
  <c r="AO1473" i="2"/>
  <c r="AO1475" i="2"/>
  <c r="AO1477" i="2"/>
  <c r="AO1478" i="2"/>
  <c r="AO1479" i="2"/>
  <c r="AO1480" i="2"/>
  <c r="AO1481" i="2"/>
  <c r="AO1482" i="2"/>
  <c r="AO1483" i="2"/>
  <c r="AO1484" i="2"/>
  <c r="AO1485" i="2"/>
  <c r="AO1486" i="2"/>
  <c r="AO1487" i="2"/>
  <c r="AO1489" i="2"/>
  <c r="AO1491" i="2"/>
  <c r="AO1492" i="2"/>
  <c r="AO1493" i="2"/>
  <c r="AO1494" i="2"/>
  <c r="AO1495" i="2"/>
  <c r="AO1496" i="2"/>
  <c r="AO1497" i="2"/>
  <c r="AO1498" i="2"/>
  <c r="AO1499" i="2"/>
  <c r="AO1500" i="2"/>
  <c r="AO1501" i="2"/>
  <c r="AO1502" i="2"/>
  <c r="AO1503" i="2"/>
  <c r="AO1504" i="2"/>
  <c r="AO1505" i="2"/>
  <c r="AO1506" i="2"/>
  <c r="AO1507" i="2"/>
  <c r="AO1508" i="2"/>
  <c r="AO1509" i="2"/>
  <c r="AO1512" i="2"/>
  <c r="AO1514" i="2"/>
  <c r="AO1515" i="2"/>
  <c r="AO1516" i="2"/>
  <c r="AO1517" i="2"/>
  <c r="AO1518" i="2"/>
  <c r="AO1519" i="2"/>
  <c r="AO1520" i="2"/>
  <c r="AO1521" i="2"/>
  <c r="AO1522" i="2"/>
  <c r="AO1523" i="2"/>
  <c r="AO1524" i="2"/>
  <c r="AO1525" i="2"/>
  <c r="AO1526" i="2"/>
  <c r="AO1527" i="2"/>
  <c r="AO1528" i="2"/>
  <c r="AO1529" i="2"/>
  <c r="AO1530" i="2"/>
  <c r="AO1531" i="2"/>
  <c r="AO1534" i="2"/>
  <c r="AO1535" i="2"/>
  <c r="AO1537" i="2"/>
  <c r="AO1538" i="2"/>
  <c r="AO1539" i="2"/>
  <c r="AO1540" i="2"/>
  <c r="AO1541" i="2"/>
  <c r="AO1542" i="2"/>
  <c r="AO1543" i="2"/>
  <c r="AO1544" i="2"/>
  <c r="AO1545" i="2"/>
  <c r="AO1546" i="2"/>
  <c r="AO1547" i="2"/>
  <c r="AO1548" i="2"/>
  <c r="AO1549" i="2"/>
  <c r="AO1550" i="2"/>
  <c r="AO1551" i="2"/>
  <c r="AO1552" i="2"/>
  <c r="AO1553" i="2"/>
  <c r="AO1554" i="2"/>
  <c r="AO1557" i="2"/>
  <c r="AO1558" i="2"/>
  <c r="AO1560" i="2"/>
  <c r="AO1561" i="2"/>
  <c r="AO1562" i="2"/>
  <c r="AO1563" i="2"/>
  <c r="AO1564" i="2"/>
  <c r="AO1565" i="2"/>
  <c r="AO1566" i="2"/>
  <c r="AO1567" i="2"/>
  <c r="AO1568" i="2"/>
  <c r="AO1569" i="2"/>
  <c r="AO1570" i="2"/>
  <c r="AO1571" i="2"/>
  <c r="AO1572" i="2"/>
  <c r="AO1573" i="2"/>
  <c r="AO1574" i="2"/>
  <c r="AO1575" i="2"/>
  <c r="AO1576" i="2"/>
  <c r="AO1577" i="2"/>
  <c r="AO1580" i="2"/>
  <c r="AO1581" i="2"/>
  <c r="AO1582" i="2"/>
  <c r="AO1584" i="2"/>
  <c r="AO1585" i="2"/>
  <c r="AO1586" i="2"/>
  <c r="AO1587" i="2"/>
  <c r="AO1588" i="2"/>
  <c r="AO1589" i="2"/>
  <c r="AO1590" i="2"/>
  <c r="AO1591" i="2"/>
  <c r="AO1592" i="2"/>
  <c r="AO1593" i="2"/>
  <c r="AO1594" i="2"/>
  <c r="AO1595" i="2"/>
  <c r="AO1596" i="2"/>
  <c r="AO1597" i="2"/>
  <c r="AO1598" i="2"/>
  <c r="AO1599" i="2"/>
  <c r="AO1600" i="2"/>
  <c r="AO1603" i="2"/>
  <c r="AO1604" i="2"/>
  <c r="AO1605" i="2"/>
  <c r="AO1607" i="2"/>
  <c r="AO1608" i="2"/>
  <c r="AO1609" i="2"/>
  <c r="AO1610" i="2"/>
  <c r="AO1611" i="2"/>
  <c r="AO1612" i="2"/>
  <c r="AO1613" i="2"/>
  <c r="AO1614" i="2"/>
  <c r="AO1615" i="2"/>
  <c r="AO1616" i="2"/>
  <c r="AO1617" i="2"/>
  <c r="AO1618" i="2"/>
  <c r="AO1619" i="2"/>
  <c r="AO1620" i="2"/>
  <c r="AO1621" i="2"/>
  <c r="AO1622" i="2"/>
  <c r="AO1623" i="2"/>
  <c r="AO1624" i="2"/>
  <c r="AO1625" i="2"/>
  <c r="AO1627" i="2"/>
  <c r="AO1629" i="2"/>
  <c r="AO1630" i="2"/>
  <c r="AO1631" i="2"/>
  <c r="AO1632" i="2"/>
  <c r="AO1634" i="2"/>
  <c r="AO1635" i="2"/>
  <c r="AO1636" i="2"/>
  <c r="AO1637" i="2"/>
  <c r="AO1638" i="2"/>
  <c r="AO1639" i="2"/>
  <c r="AO1640" i="2"/>
  <c r="AO1641" i="2"/>
  <c r="AO1642" i="2"/>
  <c r="AO1643" i="2"/>
  <c r="AO1644" i="2"/>
  <c r="AO1645" i="2"/>
  <c r="AO1646" i="2"/>
  <c r="AO1647" i="2"/>
  <c r="AO1648" i="2"/>
  <c r="AO1649" i="2"/>
  <c r="AO1650" i="2"/>
  <c r="AO1652" i="2"/>
  <c r="AO1654" i="2"/>
  <c r="AO1655" i="2"/>
  <c r="AO1656" i="2"/>
  <c r="AO1657" i="2"/>
  <c r="AO1658" i="2"/>
  <c r="AO1659" i="2"/>
  <c r="AO1660" i="2"/>
  <c r="AO1661" i="2"/>
  <c r="AO1662" i="2"/>
  <c r="AO1663" i="2"/>
  <c r="AO1664" i="2"/>
  <c r="AO1665" i="2"/>
  <c r="AO1666" i="2"/>
  <c r="AO1667" i="2"/>
  <c r="AO1668" i="2"/>
  <c r="AO1669" i="2"/>
  <c r="AO1670" i="2"/>
  <c r="AO1671" i="2"/>
  <c r="AO1672" i="2"/>
  <c r="AO1673" i="2"/>
  <c r="AO1675" i="2"/>
  <c r="AO1677" i="2"/>
  <c r="AO1678" i="2"/>
  <c r="AO1679" i="2"/>
  <c r="AO1680" i="2"/>
  <c r="AO1681" i="2"/>
  <c r="AO1682" i="2"/>
  <c r="AO1683" i="2"/>
  <c r="AO1684" i="2"/>
  <c r="AO1685" i="2"/>
  <c r="AO1686" i="2"/>
  <c r="AO1687" i="2"/>
  <c r="AO1688" i="2"/>
  <c r="AO1689" i="2"/>
  <c r="AO1690" i="2"/>
  <c r="AO1691" i="2"/>
  <c r="AO1692" i="2"/>
  <c r="AO1693" i="2"/>
  <c r="AO1694" i="2"/>
  <c r="AO1695" i="2"/>
  <c r="AO1696" i="2"/>
  <c r="AO1698" i="2"/>
  <c r="AO1700" i="2"/>
  <c r="AO1701" i="2"/>
  <c r="AO1702" i="2"/>
  <c r="AO1703" i="2"/>
  <c r="AO1704" i="2"/>
  <c r="AO1705" i="2"/>
  <c r="AO1706" i="2"/>
  <c r="AO1707" i="2"/>
  <c r="AO1708" i="2"/>
  <c r="AO1709" i="2"/>
  <c r="AO1710" i="2"/>
  <c r="AO1711" i="2"/>
  <c r="AO1712" i="2"/>
  <c r="AO1713" i="2"/>
  <c r="AO1714" i="2"/>
  <c r="AO1715" i="2"/>
  <c r="AO1716" i="2"/>
  <c r="AO1717" i="2"/>
  <c r="AO1718" i="2"/>
  <c r="AO1719" i="2"/>
  <c r="AO1721" i="2"/>
  <c r="AO1722" i="2"/>
  <c r="AO1724" i="2"/>
  <c r="AO1725" i="2"/>
  <c r="AO1726" i="2"/>
  <c r="AO1727" i="2"/>
  <c r="AO1728" i="2"/>
  <c r="AO1729" i="2"/>
  <c r="AO1730" i="2"/>
  <c r="AO1731" i="2"/>
  <c r="AO1732" i="2"/>
  <c r="AO1733" i="2"/>
  <c r="AO1734" i="2"/>
  <c r="AO1735" i="2"/>
  <c r="AO1736" i="2"/>
  <c r="AO1737" i="2"/>
  <c r="AO1738" i="2"/>
  <c r="AO1739" i="2"/>
  <c r="AO1740" i="2"/>
  <c r="AO1741" i="2"/>
  <c r="AO1742" i="2"/>
  <c r="AO1744" i="2"/>
  <c r="AO1745" i="2"/>
  <c r="AO1747" i="2"/>
  <c r="AO1748" i="2"/>
  <c r="AO1749" i="2"/>
  <c r="AO1750" i="2"/>
  <c r="AO1751" i="2"/>
  <c r="AO1752" i="2"/>
  <c r="AO1753" i="2"/>
  <c r="AO1754" i="2"/>
  <c r="AO1755" i="2"/>
  <c r="AO1756" i="2"/>
  <c r="AO1757" i="2"/>
  <c r="AO1758" i="2"/>
  <c r="AO1759" i="2"/>
  <c r="AO1760" i="2"/>
  <c r="AO1761" i="2"/>
  <c r="AO1762" i="2"/>
  <c r="AO1763" i="2"/>
  <c r="AO1764" i="2"/>
  <c r="AO1765" i="2"/>
  <c r="AO1767" i="2"/>
  <c r="AO1768" i="2"/>
  <c r="AO1770" i="2"/>
  <c r="AO1771" i="2"/>
  <c r="AO1772" i="2"/>
  <c r="AO1773" i="2"/>
  <c r="AO1774" i="2"/>
  <c r="AO1775" i="2"/>
  <c r="AO1776" i="2"/>
  <c r="AO1777" i="2"/>
  <c r="AO1778" i="2"/>
  <c r="AO1779" i="2"/>
  <c r="AO1780" i="2"/>
  <c r="AO1781" i="2"/>
  <c r="AO1782" i="2"/>
  <c r="AO1783" i="2"/>
  <c r="AO1784" i="2"/>
  <c r="AO1785" i="2"/>
  <c r="AO1786" i="2"/>
  <c r="AO1787" i="2"/>
  <c r="AO1788" i="2"/>
  <c r="AO1790" i="2"/>
  <c r="AO1791" i="2"/>
  <c r="AO1792" i="2"/>
  <c r="AO1794" i="2"/>
  <c r="AO1795" i="2"/>
  <c r="AO1796" i="2"/>
  <c r="AO1797" i="2"/>
  <c r="AO1798" i="2"/>
  <c r="AO1799" i="2"/>
  <c r="AO1800" i="2"/>
  <c r="AO1801" i="2"/>
  <c r="AO1802" i="2"/>
  <c r="AO1803" i="2"/>
  <c r="AO1804" i="2"/>
  <c r="AO1805" i="2"/>
  <c r="AO1806" i="2"/>
  <c r="AO1807" i="2"/>
  <c r="AO1808" i="2"/>
  <c r="AO1809" i="2"/>
  <c r="AO1810" i="2"/>
  <c r="AO1811" i="2"/>
  <c r="AO1814" i="2"/>
  <c r="AO1815" i="2"/>
  <c r="AO1816" i="2"/>
  <c r="AO1818" i="2"/>
  <c r="AO1819" i="2"/>
  <c r="AO1820" i="2"/>
  <c r="AO1821" i="2"/>
  <c r="AO1822" i="2"/>
  <c r="AO1823" i="2"/>
  <c r="AO1824" i="2"/>
  <c r="AO1825" i="2"/>
  <c r="AO1826" i="2"/>
  <c r="AO1827" i="2"/>
  <c r="AO1828" i="2"/>
  <c r="AO1829" i="2"/>
  <c r="AO1830" i="2"/>
  <c r="AO1831" i="2"/>
  <c r="AO1832" i="2"/>
  <c r="AO1833" i="2"/>
  <c r="AO1834" i="2"/>
  <c r="AO1835" i="2"/>
  <c r="AO1838" i="2"/>
  <c r="AO1839" i="2"/>
  <c r="AO1840" i="2"/>
  <c r="AO1842" i="2"/>
  <c r="AO1843" i="2"/>
  <c r="AO1844" i="2"/>
  <c r="AO1845" i="2"/>
  <c r="AO1846" i="2"/>
  <c r="AO1847" i="2"/>
  <c r="AO1848" i="2"/>
  <c r="AO1849" i="2"/>
  <c r="AO1850" i="2"/>
  <c r="AO1851" i="2"/>
  <c r="AO1852" i="2"/>
  <c r="AO1853" i="2"/>
  <c r="AO1854" i="2"/>
  <c r="AO1855" i="2"/>
  <c r="AO1856" i="2"/>
  <c r="AO1857" i="2"/>
  <c r="AO1858" i="2"/>
  <c r="AO1859" i="2"/>
  <c r="AO1862" i="2"/>
  <c r="AO1863" i="2"/>
  <c r="AO1864" i="2"/>
  <c r="AO1866" i="2"/>
  <c r="AO1867" i="2"/>
  <c r="AO1868" i="2"/>
  <c r="AO1869" i="2"/>
  <c r="AO1870" i="2"/>
  <c r="AO1871" i="2"/>
  <c r="AO1872" i="2"/>
  <c r="AO1873" i="2"/>
  <c r="AO1874" i="2"/>
  <c r="AO1875" i="2"/>
  <c r="AO1876" i="2"/>
  <c r="AO1877" i="2"/>
  <c r="AO1878" i="2"/>
  <c r="AO1879" i="2"/>
  <c r="AO1880" i="2"/>
  <c r="AO1881" i="2"/>
  <c r="AO1882" i="2"/>
  <c r="AO1885" i="2"/>
  <c r="AO1886" i="2"/>
  <c r="AO1887" i="2"/>
  <c r="AO1889" i="2"/>
  <c r="AO1890" i="2"/>
  <c r="AO1891" i="2"/>
  <c r="AO1892" i="2"/>
  <c r="AO1893" i="2"/>
  <c r="AO1894" i="2"/>
  <c r="AO1895" i="2"/>
  <c r="AO1896" i="2"/>
  <c r="AO1897" i="2"/>
  <c r="AO1898" i="2"/>
  <c r="AO1899" i="2"/>
  <c r="AO1900" i="2"/>
  <c r="AO1901" i="2"/>
  <c r="AO1902" i="2"/>
  <c r="AO1903" i="2"/>
  <c r="AO1904" i="2"/>
  <c r="AO1905" i="2"/>
  <c r="AO1906" i="2"/>
  <c r="AO1907" i="2"/>
  <c r="AO1909" i="2"/>
  <c r="AO1911" i="2"/>
  <c r="AO1912" i="2"/>
  <c r="AO1913" i="2"/>
  <c r="AO1914" i="2"/>
  <c r="AO1916" i="2"/>
  <c r="AO1917" i="2"/>
  <c r="AO1918" i="2"/>
  <c r="AO1919" i="2"/>
  <c r="AO1920" i="2"/>
  <c r="AO1921" i="2"/>
  <c r="AO1922" i="2"/>
  <c r="AO1923" i="2"/>
  <c r="AO1924" i="2"/>
  <c r="AO1925" i="2"/>
  <c r="AO1926" i="2"/>
  <c r="AO1927" i="2"/>
  <c r="AO1928" i="2"/>
  <c r="AO1929" i="2"/>
  <c r="AO1930" i="2"/>
  <c r="AO1931" i="2"/>
  <c r="AO1932" i="2"/>
  <c r="AO1934" i="2"/>
  <c r="AO1936" i="2"/>
  <c r="AO1937" i="2"/>
  <c r="AO1938" i="2"/>
  <c r="AO1939" i="2"/>
  <c r="AO1940" i="2"/>
  <c r="AO1941" i="2"/>
  <c r="AO1942" i="2"/>
  <c r="AO1943" i="2"/>
  <c r="AO1944" i="2"/>
  <c r="AO1945" i="2"/>
  <c r="AO1946" i="2"/>
  <c r="AO1947" i="2"/>
  <c r="AO1948" i="2"/>
  <c r="AO1949" i="2"/>
  <c r="AO1950" i="2"/>
  <c r="AO1951" i="2"/>
  <c r="AO1952" i="2"/>
  <c r="AO1953" i="2"/>
  <c r="AO1954" i="2"/>
  <c r="AO1955" i="2"/>
  <c r="AO1957" i="2"/>
  <c r="AO1959" i="2"/>
  <c r="AO1960" i="2"/>
  <c r="AO1961" i="2"/>
  <c r="AO1962" i="2"/>
  <c r="AO1963" i="2"/>
  <c r="AO1964" i="2"/>
  <c r="AO1965" i="2"/>
  <c r="AO1966" i="2"/>
  <c r="AO1967" i="2"/>
  <c r="AO1968" i="2"/>
  <c r="AO1969" i="2"/>
  <c r="AO1970" i="2"/>
  <c r="AO1971" i="2"/>
  <c r="AO1972" i="2"/>
  <c r="AO1973" i="2"/>
  <c r="AO1974" i="2"/>
  <c r="AO1975" i="2"/>
  <c r="AO1976" i="2"/>
  <c r="AO1977" i="2"/>
  <c r="AO1978" i="2"/>
  <c r="AO1980" i="2"/>
  <c r="AO1982" i="2"/>
  <c r="AO1983" i="2"/>
  <c r="AO1984" i="2"/>
  <c r="AO1985" i="2"/>
  <c r="AO1986" i="2"/>
  <c r="AO1987" i="2"/>
  <c r="AO1988" i="2"/>
  <c r="AO1989" i="2"/>
  <c r="AO1990" i="2"/>
  <c r="AO1991" i="2"/>
  <c r="AO1992" i="2"/>
  <c r="AO1993" i="2"/>
  <c r="AO1994" i="2"/>
  <c r="AO1995" i="2"/>
  <c r="AO1996" i="2"/>
  <c r="AO1997" i="2"/>
  <c r="AO1998" i="2"/>
  <c r="AO1999" i="2"/>
  <c r="AO2000" i="2"/>
  <c r="AO2001" i="2"/>
  <c r="AO2003" i="2"/>
  <c r="AO2004" i="2"/>
  <c r="AO2006" i="2"/>
  <c r="AO2007" i="2"/>
  <c r="AO2008" i="2"/>
  <c r="AO2009" i="2"/>
  <c r="AO2010" i="2"/>
  <c r="AO2011" i="2"/>
  <c r="AO2012" i="2"/>
  <c r="AO2013" i="2"/>
  <c r="AO2014" i="2"/>
  <c r="AO2015" i="2"/>
  <c r="AO2016" i="2"/>
  <c r="AO2017" i="2"/>
  <c r="AO2018" i="2"/>
  <c r="AO2019" i="2"/>
  <c r="AO2020" i="2"/>
  <c r="AO2021" i="2"/>
  <c r="AO2022" i="2"/>
  <c r="AO2023" i="2"/>
  <c r="AO2024" i="2"/>
  <c r="AO2026" i="2"/>
  <c r="AO2027" i="2"/>
  <c r="AO2029" i="2"/>
  <c r="AO2030" i="2"/>
  <c r="AO2031" i="2"/>
  <c r="AO2032" i="2"/>
  <c r="AO2033" i="2"/>
  <c r="AO2034" i="2"/>
  <c r="AO2035" i="2"/>
  <c r="AO2036" i="2"/>
  <c r="AO2037" i="2"/>
  <c r="AO2038" i="2"/>
  <c r="AO2039" i="2"/>
  <c r="AO2040" i="2"/>
  <c r="AO2041" i="2"/>
  <c r="AO2042" i="2"/>
  <c r="AO2043" i="2"/>
  <c r="AO2044" i="2"/>
  <c r="AO2045" i="2"/>
  <c r="AO2046" i="2"/>
  <c r="AO2047" i="2"/>
  <c r="AO2049" i="2"/>
  <c r="AO2050" i="2"/>
  <c r="AO2052" i="2"/>
  <c r="AO2053" i="2"/>
  <c r="AO2054" i="2"/>
  <c r="AO2055" i="2"/>
  <c r="AO2056" i="2"/>
  <c r="AO2057" i="2"/>
  <c r="AO2058" i="2"/>
  <c r="AO2059" i="2"/>
  <c r="AO2060" i="2"/>
  <c r="AO2061" i="2"/>
  <c r="AO2062" i="2"/>
  <c r="AO2063" i="2"/>
  <c r="AO2064" i="2"/>
  <c r="AO2065" i="2"/>
  <c r="AO2066" i="2"/>
  <c r="AO2067" i="2"/>
  <c r="AO2068" i="2"/>
  <c r="AO2069" i="2"/>
  <c r="AO2070" i="2"/>
  <c r="AO2072" i="2"/>
  <c r="AO2073" i="2"/>
  <c r="AO2074" i="2"/>
  <c r="AO2076" i="2"/>
  <c r="AO2077" i="2"/>
  <c r="AO2078" i="2"/>
  <c r="AO2079" i="2"/>
  <c r="AO2080" i="2"/>
  <c r="AO2081" i="2"/>
  <c r="AO2082" i="2"/>
  <c r="AO2083" i="2"/>
  <c r="AO2084" i="2"/>
  <c r="AO2085" i="2"/>
  <c r="AO2086" i="2"/>
  <c r="AO2087" i="2"/>
  <c r="AO2088" i="2"/>
  <c r="AO2089" i="2"/>
  <c r="AO2090" i="2"/>
  <c r="AO2091" i="2"/>
  <c r="AO2092" i="2"/>
  <c r="AO2093" i="2"/>
  <c r="AO2095" i="2"/>
  <c r="AO2096" i="2"/>
  <c r="AO2097" i="2"/>
  <c r="AO2099" i="2"/>
  <c r="AO2100" i="2"/>
  <c r="AO2101" i="2"/>
  <c r="AO2102" i="2"/>
  <c r="AO2103" i="2"/>
  <c r="AO2104" i="2"/>
  <c r="AO2105" i="2"/>
  <c r="AO2106" i="2"/>
  <c r="AO2107" i="2"/>
  <c r="AO2108" i="2"/>
  <c r="AO2109" i="2"/>
  <c r="AO2110" i="2"/>
  <c r="AO2111" i="2"/>
  <c r="AO2112" i="2"/>
  <c r="AO2113" i="2"/>
  <c r="AO2114" i="2"/>
  <c r="AO2115" i="2"/>
  <c r="AO2116" i="2"/>
  <c r="AO2118" i="2"/>
  <c r="AO2119" i="2"/>
  <c r="AO2120" i="2"/>
  <c r="AO2122" i="2"/>
  <c r="AO2123" i="2"/>
  <c r="AO2124" i="2"/>
  <c r="AO2125" i="2"/>
  <c r="AO2126" i="2"/>
  <c r="AO2127" i="2"/>
  <c r="AO2128" i="2"/>
  <c r="AO2129" i="2"/>
  <c r="AO2130" i="2"/>
  <c r="AO2131" i="2"/>
  <c r="AO2132" i="2"/>
  <c r="AO2133" i="2"/>
  <c r="AO2134" i="2"/>
  <c r="AO2135" i="2"/>
  <c r="AO2136" i="2"/>
  <c r="AO2137" i="2"/>
  <c r="AO2138" i="2"/>
  <c r="AO2139" i="2"/>
  <c r="AO2141" i="2"/>
  <c r="AO2142" i="2"/>
  <c r="AO2143" i="2"/>
  <c r="AO2144" i="2"/>
  <c r="AO2146" i="2"/>
  <c r="AO2147" i="2"/>
  <c r="AO2148" i="2"/>
  <c r="AO2149" i="2"/>
  <c r="AO2150" i="2"/>
  <c r="AO2151" i="2"/>
  <c r="AO2152" i="2"/>
  <c r="AO2153" i="2"/>
  <c r="AO2154" i="2"/>
  <c r="AO2155" i="2"/>
  <c r="AO2156" i="2"/>
  <c r="AO2157" i="2"/>
  <c r="AO2158" i="2"/>
  <c r="AO2159" i="2"/>
  <c r="AO2160" i="2"/>
  <c r="AO2161" i="2"/>
  <c r="AO2162" i="2"/>
  <c r="AO2164" i="2"/>
  <c r="AO2165" i="2"/>
  <c r="AO2166" i="2"/>
  <c r="AO2167" i="2"/>
  <c r="AO2169" i="2"/>
  <c r="AO2170" i="2"/>
  <c r="AO2171" i="2"/>
  <c r="AO2172" i="2"/>
  <c r="AO2173" i="2"/>
  <c r="AO2174" i="2"/>
  <c r="AO2175" i="2"/>
  <c r="AO2176" i="2"/>
  <c r="AO2177" i="2"/>
  <c r="AO2178" i="2"/>
  <c r="AO2179" i="2"/>
  <c r="AO2180" i="2"/>
  <c r="AO2181" i="2"/>
  <c r="AO2182" i="2"/>
  <c r="AO2183" i="2"/>
  <c r="AO2184" i="2"/>
  <c r="AO2185" i="2"/>
  <c r="AO2186" i="2"/>
  <c r="AO2188" i="2"/>
  <c r="AO2190" i="2"/>
  <c r="AO2191" i="2"/>
  <c r="AO2192" i="2"/>
  <c r="AO2193" i="2"/>
  <c r="AO2195" i="2"/>
  <c r="AO2196" i="2"/>
  <c r="AO2197" i="2"/>
  <c r="AO2198" i="2"/>
  <c r="AO2200" i="2"/>
  <c r="AO2201" i="2"/>
  <c r="AO2202" i="2"/>
  <c r="AO2203" i="2"/>
  <c r="AO2204" i="2"/>
  <c r="AO2205" i="2"/>
  <c r="AO2206" i="2"/>
  <c r="AO2207" i="2"/>
  <c r="AO2208" i="2"/>
  <c r="AO2209" i="2"/>
  <c r="AO2210" i="2"/>
  <c r="AO2211" i="2"/>
  <c r="AO2212" i="2"/>
  <c r="AO2213" i="2"/>
  <c r="AO2214" i="2"/>
  <c r="AO2215" i="2"/>
  <c r="AO2216" i="2"/>
  <c r="AO2217" i="2"/>
  <c r="AO2218" i="2"/>
  <c r="AO2219" i="2"/>
  <c r="AO2221" i="2"/>
  <c r="AO2223" i="2"/>
  <c r="AO2224" i="2"/>
  <c r="AO2225" i="2"/>
  <c r="AO2226" i="2"/>
  <c r="AO2228" i="2"/>
  <c r="AO2229" i="2"/>
  <c r="AO2230" i="2"/>
  <c r="AO2231" i="2"/>
  <c r="AO2232" i="2"/>
  <c r="AO2233" i="2"/>
  <c r="AO2234" i="2"/>
  <c r="AO2235" i="2"/>
  <c r="AO2236" i="2"/>
  <c r="AO2237" i="2"/>
  <c r="AO2238" i="2"/>
  <c r="AO2239" i="2"/>
  <c r="AO2240" i="2"/>
  <c r="AO2241" i="2"/>
  <c r="AO2242" i="2"/>
  <c r="AO2243" i="2"/>
  <c r="AO2244" i="2"/>
  <c r="AO2245" i="2"/>
  <c r="AO2246" i="2"/>
  <c r="AO2247" i="2"/>
  <c r="AO2248" i="2"/>
  <c r="AO2249" i="2"/>
  <c r="AO2250" i="2"/>
  <c r="AO2252" i="2"/>
  <c r="AO2254" i="2"/>
  <c r="AO2255" i="2"/>
  <c r="AO2256" i="2"/>
  <c r="AO2257" i="2"/>
  <c r="AO2259" i="2"/>
  <c r="AO2260" i="2"/>
  <c r="AO2261" i="2"/>
  <c r="AO2262" i="2"/>
  <c r="AO2263" i="2"/>
  <c r="AO2264" i="2"/>
  <c r="AO2265" i="2"/>
  <c r="AO2266" i="2"/>
  <c r="AO2267" i="2"/>
  <c r="AO2268" i="2"/>
  <c r="AO2269" i="2"/>
  <c r="AO2270" i="2"/>
  <c r="AO2271" i="2"/>
  <c r="AO2272" i="2"/>
  <c r="AO2273" i="2"/>
  <c r="AO2274" i="2"/>
  <c r="AO2275" i="2"/>
  <c r="AO2276" i="2"/>
  <c r="AO2277" i="2"/>
  <c r="AO2278" i="2"/>
  <c r="AO2279" i="2"/>
  <c r="AO2280" i="2"/>
  <c r="AO2281" i="2"/>
  <c r="AO2283" i="2"/>
  <c r="AO2285" i="2"/>
  <c r="AO2286" i="2"/>
  <c r="AO2287" i="2"/>
  <c r="AO2288" i="2"/>
  <c r="AO2290" i="2"/>
  <c r="AO2291" i="2"/>
  <c r="AO2292" i="2"/>
  <c r="AO2293" i="2"/>
  <c r="AO2294" i="2"/>
  <c r="AO2295" i="2"/>
  <c r="AO2296" i="2"/>
  <c r="AO2297" i="2"/>
  <c r="AO2298" i="2"/>
  <c r="AO2299" i="2"/>
  <c r="AO2300" i="2"/>
  <c r="AO2301" i="2"/>
  <c r="AO2302" i="2"/>
  <c r="AO2303" i="2"/>
  <c r="AO2304" i="2"/>
  <c r="AO2305" i="2"/>
  <c r="AO2306" i="2"/>
  <c r="AO2307" i="2"/>
  <c r="AO2308" i="2"/>
  <c r="AO2309" i="2"/>
  <c r="AO2310" i="2"/>
  <c r="AO2311" i="2"/>
  <c r="AO2312" i="2"/>
  <c r="AO2314" i="2"/>
  <c r="AO2316" i="2"/>
  <c r="AO2317" i="2"/>
  <c r="AO2318" i="2"/>
  <c r="AO2319" i="2"/>
  <c r="AO2321" i="2"/>
  <c r="AO2322" i="2"/>
  <c r="AO2323" i="2"/>
  <c r="AO2324" i="2"/>
  <c r="AO2325" i="2"/>
  <c r="AO2326" i="2"/>
  <c r="AO2327" i="2"/>
  <c r="AO2328" i="2"/>
  <c r="AO2329" i="2"/>
  <c r="AO2330" i="2"/>
  <c r="AO2331" i="2"/>
  <c r="AO2332" i="2"/>
  <c r="AO2333" i="2"/>
  <c r="AO2334" i="2"/>
  <c r="AO2335" i="2"/>
  <c r="AO2336" i="2"/>
  <c r="AO2337" i="2"/>
  <c r="AO2338" i="2"/>
  <c r="AO2339" i="2"/>
  <c r="AO2340" i="2"/>
  <c r="AO2341" i="2"/>
  <c r="AO2342" i="2"/>
  <c r="AO2344" i="2"/>
  <c r="AO2346" i="2"/>
  <c r="AO2347" i="2"/>
  <c r="AO2348" i="2"/>
  <c r="AO2349" i="2"/>
  <c r="AO2351" i="2"/>
  <c r="AO2352" i="2"/>
  <c r="AO2353" i="2"/>
  <c r="AO2354" i="2"/>
  <c r="AO2355" i="2"/>
  <c r="AO2356" i="2"/>
  <c r="AO2357" i="2"/>
  <c r="AO2358" i="2"/>
  <c r="AO2359" i="2"/>
  <c r="AO2360" i="2"/>
  <c r="AO2361" i="2"/>
  <c r="AO2362" i="2"/>
  <c r="AO2363" i="2"/>
  <c r="AO2364" i="2"/>
  <c r="AO2365" i="2"/>
  <c r="AO2366" i="2"/>
  <c r="AO2367" i="2"/>
  <c r="AO2368" i="2"/>
  <c r="AO2369" i="2"/>
  <c r="AO2370" i="2"/>
  <c r="AO2371" i="2"/>
  <c r="AO2372" i="2"/>
  <c r="AO2374" i="2"/>
  <c r="AO2376" i="2"/>
  <c r="AO2377" i="2"/>
  <c r="AO2378" i="2"/>
  <c r="AO2379" i="2"/>
  <c r="AO2381" i="2"/>
  <c r="AO2382" i="2"/>
  <c r="AO2383" i="2"/>
  <c r="AO2384" i="2"/>
  <c r="AO2385" i="2"/>
  <c r="AO2386" i="2"/>
  <c r="AO2387" i="2"/>
  <c r="AO2388" i="2"/>
  <c r="AO2389" i="2"/>
  <c r="AO2390" i="2"/>
  <c r="AO2391" i="2"/>
  <c r="AO2392" i="2"/>
  <c r="AO2393" i="2"/>
  <c r="AO2394" i="2"/>
  <c r="AO2395" i="2"/>
  <c r="AO2396" i="2"/>
  <c r="AO2397" i="2"/>
  <c r="AO2398" i="2"/>
  <c r="AO2399" i="2"/>
  <c r="AO2400" i="2"/>
  <c r="AO2401" i="2"/>
  <c r="AO2402" i="2"/>
  <c r="AO2403" i="2"/>
  <c r="AO2404" i="2"/>
  <c r="AO2405" i="2"/>
  <c r="AO2407" i="2"/>
  <c r="AO2409" i="2"/>
  <c r="AO2410" i="2"/>
  <c r="AO2411" i="2"/>
  <c r="AO2412" i="2"/>
  <c r="AO2414" i="2"/>
  <c r="AO2415" i="2"/>
  <c r="AO2416" i="2"/>
  <c r="AO2417" i="2"/>
  <c r="AO2418" i="2"/>
  <c r="AO2419" i="2"/>
  <c r="AO2420" i="2"/>
  <c r="AO2421" i="2"/>
  <c r="AO2422" i="2"/>
  <c r="AO2423" i="2"/>
  <c r="AO2424" i="2"/>
  <c r="AO2425" i="2"/>
  <c r="AO2426" i="2"/>
  <c r="AO2427" i="2"/>
  <c r="AO2428" i="2"/>
  <c r="AO2429" i="2"/>
  <c r="AO2430" i="2"/>
  <c r="AO2431" i="2"/>
  <c r="AO2432" i="2"/>
  <c r="AO2433" i="2"/>
  <c r="AO2434" i="2"/>
  <c r="AO2435" i="2"/>
  <c r="AO2436" i="2"/>
  <c r="AO2437" i="2"/>
  <c r="AO2439" i="2"/>
  <c r="AO2441" i="2"/>
  <c r="AO2442" i="2"/>
  <c r="AO2443" i="2"/>
  <c r="AO2444" i="2"/>
  <c r="AO2446" i="2"/>
  <c r="AO2447" i="2"/>
  <c r="AO2448" i="2"/>
  <c r="AO2449" i="2"/>
  <c r="AO2450" i="2"/>
  <c r="AO2451" i="2"/>
  <c r="AO2452" i="2"/>
  <c r="AO2453" i="2"/>
  <c r="AO2454" i="2"/>
  <c r="AO2455" i="2"/>
  <c r="AO2456" i="2"/>
  <c r="AO2457" i="2"/>
  <c r="AO2458" i="2"/>
  <c r="AO2459" i="2"/>
  <c r="AO2460" i="2"/>
  <c r="AO2461" i="2"/>
  <c r="AO2462" i="2"/>
  <c r="AO2463" i="2"/>
  <c r="AO2464" i="2"/>
  <c r="AO2465" i="2"/>
  <c r="AO2466" i="2"/>
  <c r="AO2467" i="2"/>
  <c r="AO2468" i="2"/>
  <c r="AO2469" i="2"/>
  <c r="AO2471" i="2"/>
  <c r="AO2473" i="2"/>
  <c r="AO2474" i="2"/>
  <c r="AO2475" i="2"/>
  <c r="AO2476" i="2"/>
  <c r="AO2478" i="2"/>
  <c r="AO2479" i="2"/>
  <c r="AO2480" i="2"/>
  <c r="AO2481" i="2"/>
  <c r="AO2482" i="2"/>
  <c r="AO2483" i="2"/>
  <c r="AO2484" i="2"/>
  <c r="AO2485" i="2"/>
  <c r="AO2486" i="2"/>
  <c r="AO2487" i="2"/>
  <c r="AO2488" i="2"/>
  <c r="AO2489" i="2"/>
  <c r="AO2490" i="2"/>
  <c r="AO2491" i="2"/>
  <c r="AO2492" i="2"/>
  <c r="AO2493" i="2"/>
  <c r="AO2494" i="2"/>
  <c r="AO2495" i="2"/>
  <c r="AO2496" i="2"/>
  <c r="AO2497" i="2"/>
  <c r="AO2498" i="2"/>
  <c r="AO2499" i="2"/>
  <c r="AO2500" i="2"/>
  <c r="AO2501" i="2"/>
  <c r="AO2503" i="2"/>
  <c r="AO2505" i="2"/>
  <c r="AO2506" i="2"/>
  <c r="AO2507" i="2"/>
  <c r="AO2508" i="2"/>
  <c r="AO2510" i="2"/>
  <c r="AO2511" i="2"/>
  <c r="AO2512" i="2"/>
  <c r="AO2513" i="2"/>
  <c r="AO2514" i="2"/>
  <c r="AO2515" i="2"/>
  <c r="AO2516" i="2"/>
  <c r="AO2517" i="2"/>
  <c r="AO2518" i="2"/>
  <c r="AO2519" i="2"/>
  <c r="AO2520" i="2"/>
  <c r="AO2521" i="2"/>
  <c r="AO2522" i="2"/>
  <c r="AO2523" i="2"/>
  <c r="AO2524" i="2"/>
  <c r="AO2525" i="2"/>
  <c r="AO2526" i="2"/>
  <c r="AO2527" i="2"/>
  <c r="AO2528" i="2"/>
  <c r="AO2529" i="2"/>
  <c r="AO2530" i="2"/>
  <c r="AO2531" i="2"/>
  <c r="AO2532" i="2"/>
  <c r="AO2534" i="2"/>
  <c r="AO2536" i="2"/>
  <c r="AO2537" i="2"/>
  <c r="AO2538" i="2"/>
  <c r="AO2539" i="2"/>
  <c r="AO2541" i="2"/>
  <c r="AO2542" i="2"/>
  <c r="AO2543" i="2"/>
  <c r="AO2544" i="2"/>
  <c r="AO2546" i="2"/>
  <c r="AO2547" i="2"/>
  <c r="AO2548" i="2"/>
  <c r="AO2549" i="2"/>
  <c r="AO2550" i="2"/>
  <c r="AO2551" i="2"/>
  <c r="AO2552" i="2"/>
  <c r="AO2553" i="2"/>
  <c r="AO2554" i="2"/>
  <c r="AO2555" i="2"/>
  <c r="AO2556" i="2"/>
  <c r="AO2557" i="2"/>
  <c r="AO2558" i="2"/>
  <c r="AO2559" i="2"/>
  <c r="AO2560" i="2"/>
  <c r="AO2561" i="2"/>
  <c r="AO2562" i="2"/>
  <c r="AO2563" i="2"/>
  <c r="AO2564" i="2"/>
  <c r="AO2565" i="2"/>
  <c r="AO2566" i="2"/>
  <c r="AO2567" i="2"/>
  <c r="AO2568" i="2"/>
  <c r="AO2569" i="2"/>
  <c r="AO2570" i="2"/>
  <c r="AO2571" i="2"/>
  <c r="AO2572" i="2"/>
  <c r="AO2574" i="2"/>
  <c r="AO2576" i="2"/>
  <c r="AO2577" i="2"/>
  <c r="AO2578" i="2"/>
  <c r="AO2579" i="2"/>
  <c r="AO2581" i="2"/>
  <c r="AO2582" i="2"/>
  <c r="AO2583" i="2"/>
  <c r="AO2584" i="2"/>
  <c r="AO2586" i="2"/>
  <c r="AO2587" i="2"/>
  <c r="AO2588" i="2"/>
  <c r="AO2589" i="2"/>
  <c r="AO2590" i="2"/>
  <c r="AO2591" i="2"/>
  <c r="AO2592" i="2"/>
  <c r="AO2593" i="2"/>
  <c r="AO2594" i="2"/>
  <c r="AO2595" i="2"/>
  <c r="AO2596" i="2"/>
  <c r="AO2597" i="2"/>
  <c r="AO2598" i="2"/>
  <c r="AO2599" i="2"/>
  <c r="AO2600" i="2"/>
  <c r="AO2601" i="2"/>
  <c r="AO2602" i="2"/>
  <c r="AO2603" i="2"/>
  <c r="AO2604" i="2"/>
  <c r="AO2605" i="2"/>
  <c r="AO2606" i="2"/>
  <c r="AO2607" i="2"/>
  <c r="AO2608" i="2"/>
  <c r="AO2609" i="2"/>
  <c r="AO2610" i="2"/>
  <c r="AO2612" i="2"/>
  <c r="AO2614" i="2"/>
  <c r="AO2615" i="2"/>
  <c r="AO2616" i="2"/>
  <c r="AO2617" i="2"/>
  <c r="AO2619" i="2"/>
  <c r="AO2620" i="2"/>
  <c r="AO2621" i="2"/>
  <c r="AO2622" i="2"/>
  <c r="AO2623" i="2"/>
  <c r="AO2624" i="2"/>
  <c r="AO2625" i="2"/>
  <c r="AO2626" i="2"/>
  <c r="AO2627" i="2"/>
  <c r="AO2628" i="2"/>
  <c r="AO2629" i="2"/>
  <c r="AO2630" i="2"/>
  <c r="AO2631" i="2"/>
  <c r="AO2632" i="2"/>
  <c r="AO2633" i="2"/>
  <c r="AO2634" i="2"/>
  <c r="AO2635" i="2"/>
  <c r="AO2636" i="2"/>
  <c r="AO2637" i="2"/>
  <c r="AO2638" i="2"/>
  <c r="AO2639" i="2"/>
  <c r="AO2640" i="2"/>
  <c r="AO2641" i="2"/>
  <c r="AO2642" i="2"/>
  <c r="AO2643" i="2"/>
  <c r="AO2644" i="2"/>
  <c r="AO2645" i="2"/>
  <c r="AO2646" i="2"/>
  <c r="AO2648" i="2"/>
  <c r="AO2650" i="2"/>
  <c r="AO2651" i="2"/>
  <c r="AO2652" i="2"/>
  <c r="AO2653" i="2"/>
  <c r="AO2655" i="2"/>
  <c r="AO2656" i="2"/>
  <c r="AO2657" i="2"/>
  <c r="AO2658" i="2"/>
  <c r="AO2659" i="2"/>
  <c r="AO2660" i="2"/>
  <c r="AO2661" i="2"/>
  <c r="AO2662" i="2"/>
  <c r="AO2663" i="2"/>
  <c r="AO2664" i="2"/>
  <c r="AO2665" i="2"/>
  <c r="AO2666" i="2"/>
  <c r="AO2667" i="2"/>
  <c r="AO2668" i="2"/>
  <c r="AO2669" i="2"/>
  <c r="AO2670" i="2"/>
  <c r="AO2671" i="2"/>
  <c r="AO2672" i="2"/>
  <c r="AO2673" i="2"/>
  <c r="AO2674" i="2"/>
  <c r="AO2675" i="2"/>
  <c r="AO2676" i="2"/>
  <c r="AO2677" i="2"/>
  <c r="AO2678" i="2"/>
  <c r="AO2679" i="2"/>
  <c r="AO2680" i="2"/>
  <c r="AO2681" i="2"/>
  <c r="AO2682" i="2"/>
  <c r="AO2684" i="2"/>
  <c r="AO2686" i="2"/>
  <c r="AO2687" i="2"/>
  <c r="AO2688" i="2"/>
  <c r="AO2689" i="2"/>
  <c r="AO2691" i="2"/>
  <c r="AO2692" i="2"/>
  <c r="AO2693" i="2"/>
  <c r="AO2694" i="2"/>
  <c r="AO2695" i="2"/>
  <c r="AO2696" i="2"/>
  <c r="AO2697" i="2"/>
  <c r="AO2698" i="2"/>
  <c r="AO2699" i="2"/>
  <c r="AO2700" i="2"/>
  <c r="AO2701" i="2"/>
  <c r="AO2702" i="2"/>
  <c r="AO2703" i="2"/>
  <c r="AO2704" i="2"/>
  <c r="AO2705" i="2"/>
  <c r="AO2706" i="2"/>
  <c r="AO2707" i="2"/>
  <c r="AO2708" i="2"/>
  <c r="AO2709" i="2"/>
  <c r="AO2710" i="2"/>
  <c r="AO2711" i="2"/>
  <c r="AO2712" i="2"/>
  <c r="AO2713" i="2"/>
  <c r="AO2714" i="2"/>
  <c r="AO2715" i="2"/>
  <c r="AO2716" i="2"/>
  <c r="AO2717" i="2"/>
  <c r="AO2718" i="2"/>
  <c r="AO2720" i="2"/>
  <c r="AO2722" i="2"/>
  <c r="AO2723" i="2"/>
  <c r="AO2724" i="2"/>
  <c r="AO2725" i="2"/>
  <c r="AO2727" i="2"/>
  <c r="AO2728" i="2"/>
  <c r="AO2729" i="2"/>
  <c r="AO2730" i="2"/>
  <c r="AO2731" i="2"/>
  <c r="AO2732" i="2"/>
  <c r="AO2733" i="2"/>
  <c r="AO2734" i="2"/>
  <c r="AO2735" i="2"/>
  <c r="AO2736" i="2"/>
  <c r="AO2737" i="2"/>
  <c r="AO2738" i="2"/>
  <c r="AO2739" i="2"/>
  <c r="AO2740" i="2"/>
  <c r="AO2741" i="2"/>
  <c r="AO2742" i="2"/>
  <c r="AO2743" i="2"/>
  <c r="AO2744" i="2"/>
  <c r="AO2745" i="2"/>
  <c r="AO2746" i="2"/>
  <c r="AO2747" i="2"/>
  <c r="AO2748" i="2"/>
  <c r="AO2749" i="2"/>
  <c r="AO2750" i="2"/>
  <c r="AO2751" i="2"/>
  <c r="AO2752" i="2"/>
  <c r="AO2753" i="2"/>
  <c r="AO2755" i="2"/>
  <c r="AO2757" i="2"/>
  <c r="AO2758" i="2"/>
  <c r="AO2759" i="2"/>
  <c r="AO2760" i="2"/>
  <c r="AO2762" i="2"/>
  <c r="AO2763" i="2"/>
  <c r="AO2764" i="2"/>
  <c r="AO2765" i="2"/>
  <c r="AO2766" i="2"/>
  <c r="AO2767" i="2"/>
  <c r="AO2768" i="2"/>
  <c r="AO2769" i="2"/>
  <c r="AO2770" i="2"/>
  <c r="AO2771" i="2"/>
  <c r="AO2772" i="2"/>
  <c r="AO2773" i="2"/>
  <c r="AO2774" i="2"/>
  <c r="AO2775" i="2"/>
  <c r="AO2776" i="2"/>
  <c r="AO2777" i="2"/>
  <c r="AO2778" i="2"/>
  <c r="AO2779" i="2"/>
  <c r="AO2780" i="2"/>
  <c r="AO2781" i="2"/>
  <c r="AO2782" i="2"/>
  <c r="AO2783" i="2"/>
  <c r="AO2784" i="2"/>
  <c r="AO2785" i="2"/>
  <c r="AO2786" i="2"/>
  <c r="AO2787" i="2"/>
  <c r="AO2788" i="2"/>
  <c r="AO2790" i="2"/>
  <c r="AO2792" i="2"/>
  <c r="AO2793" i="2"/>
  <c r="AO2794" i="2"/>
  <c r="AO2795" i="2"/>
  <c r="AO2797" i="2"/>
  <c r="AO2798" i="2"/>
  <c r="AO2799" i="2"/>
  <c r="AO2800" i="2"/>
  <c r="AO2801" i="2"/>
  <c r="AO2802" i="2"/>
  <c r="AO2803" i="2"/>
  <c r="AO2804" i="2"/>
  <c r="AO2805" i="2"/>
  <c r="AO2806" i="2"/>
  <c r="AO2807" i="2"/>
  <c r="AO2808" i="2"/>
  <c r="AO2809" i="2"/>
  <c r="AO2810" i="2"/>
  <c r="AO2811" i="2"/>
  <c r="AO2812" i="2"/>
  <c r="AO2813" i="2"/>
  <c r="AO2814" i="2"/>
  <c r="AO2815" i="2"/>
  <c r="AO2816" i="2"/>
  <c r="AO2817" i="2"/>
  <c r="AO2818" i="2"/>
  <c r="AO2819" i="2"/>
  <c r="AO2820" i="2"/>
  <c r="AO2821" i="2"/>
  <c r="AO2822" i="2"/>
  <c r="AO2823" i="2"/>
  <c r="AO2825" i="2"/>
  <c r="AO2827" i="2"/>
  <c r="AO2828" i="2"/>
  <c r="AO2829" i="2"/>
  <c r="AO2830" i="2"/>
  <c r="AO2832" i="2"/>
  <c r="AO2833" i="2"/>
  <c r="AO2834" i="2"/>
  <c r="AO2835" i="2"/>
  <c r="AO2836" i="2"/>
  <c r="AO2837" i="2"/>
  <c r="AO2838" i="2"/>
  <c r="AO2839" i="2"/>
  <c r="AO2840" i="2"/>
  <c r="AO2841" i="2"/>
  <c r="AO2842" i="2"/>
  <c r="AO2843" i="2"/>
  <c r="AO2844" i="2"/>
  <c r="AO2845" i="2"/>
  <c r="AO2846" i="2"/>
  <c r="AO2847" i="2"/>
  <c r="AO2848" i="2"/>
  <c r="AO2849" i="2"/>
  <c r="AO2850" i="2"/>
  <c r="AO2851" i="2"/>
  <c r="AO2852" i="2"/>
  <c r="AO2853" i="2"/>
  <c r="AO2854" i="2"/>
  <c r="AO2855" i="2"/>
  <c r="AO2856" i="2"/>
  <c r="AO2857" i="2"/>
  <c r="AO2859" i="2"/>
  <c r="AO2861" i="2"/>
  <c r="AO2862" i="2"/>
  <c r="AO2863" i="2"/>
  <c r="AO2864" i="2"/>
  <c r="AO2866" i="2"/>
  <c r="AO2867" i="2"/>
  <c r="AO2868" i="2"/>
  <c r="AO2869" i="2"/>
  <c r="AO2870" i="2"/>
  <c r="AO2871" i="2"/>
  <c r="AO2872" i="2"/>
  <c r="AO2873" i="2"/>
  <c r="AO2874" i="2"/>
  <c r="AO2875" i="2"/>
  <c r="AO2876" i="2"/>
  <c r="AO2877" i="2"/>
  <c r="AO2878" i="2"/>
  <c r="AO2879" i="2"/>
  <c r="AO2880" i="2"/>
  <c r="AO2881" i="2"/>
  <c r="AO2882" i="2"/>
  <c r="AO2883" i="2"/>
  <c r="AO2884" i="2"/>
  <c r="AO2885" i="2"/>
  <c r="AO2886" i="2"/>
  <c r="AO2887" i="2"/>
  <c r="AO2888" i="2"/>
  <c r="AO2889" i="2"/>
  <c r="AO2890" i="2"/>
  <c r="AO2891" i="2"/>
  <c r="AO2893" i="2"/>
  <c r="AO2895" i="2"/>
  <c r="AO2896" i="2"/>
  <c r="AO2897" i="2"/>
  <c r="AO2898" i="2"/>
  <c r="AO2900" i="2"/>
  <c r="AO2901" i="2"/>
  <c r="AO2902" i="2"/>
  <c r="AO2903" i="2"/>
  <c r="AO2904" i="2"/>
  <c r="AO2905" i="2"/>
  <c r="AO2906" i="2"/>
  <c r="AO2907" i="2"/>
  <c r="AO2908" i="2"/>
  <c r="AO2909" i="2"/>
  <c r="AO2910" i="2"/>
  <c r="AO2911" i="2"/>
  <c r="AO2912" i="2"/>
  <c r="AO2913" i="2"/>
  <c r="AO2914" i="2"/>
  <c r="AO2915" i="2"/>
  <c r="AO2916" i="2"/>
  <c r="AO2917" i="2"/>
  <c r="AO2918" i="2"/>
  <c r="AO2919" i="2"/>
  <c r="AO2920" i="2"/>
  <c r="AO2921" i="2"/>
  <c r="AO2922" i="2"/>
  <c r="AO2923" i="2"/>
  <c r="AO2924" i="2"/>
  <c r="AO2925" i="2"/>
  <c r="AO2927" i="2"/>
  <c r="AO2929" i="2"/>
  <c r="AO2930" i="2"/>
  <c r="AO2931" i="2"/>
  <c r="AO2932" i="2"/>
  <c r="AO2934" i="2"/>
  <c r="AO2935" i="2"/>
  <c r="AO2936" i="2"/>
  <c r="AO2937" i="2"/>
  <c r="AO2938" i="2"/>
  <c r="AO2939" i="2"/>
  <c r="AO2940" i="2"/>
  <c r="AO2941" i="2"/>
  <c r="AO2942" i="2"/>
  <c r="AO2943" i="2"/>
  <c r="AO2944" i="2"/>
  <c r="AO2945" i="2"/>
  <c r="AO2946" i="2"/>
  <c r="AO2947" i="2"/>
  <c r="AO2948" i="2"/>
  <c r="AO2949" i="2"/>
  <c r="AO2950" i="2"/>
  <c r="AO2951" i="2"/>
  <c r="AO2952" i="2"/>
  <c r="AO2953" i="2"/>
  <c r="AO2954" i="2"/>
  <c r="AO2955" i="2"/>
  <c r="AO2956" i="2"/>
  <c r="AO2957" i="2"/>
  <c r="AO2958" i="2"/>
  <c r="AO2960" i="2"/>
  <c r="AO2962" i="2"/>
  <c r="AO2963" i="2"/>
  <c r="AO2964" i="2"/>
  <c r="AO2965" i="2"/>
  <c r="AO2967" i="2"/>
  <c r="AO2968" i="2"/>
  <c r="AO2969" i="2"/>
  <c r="AO2970" i="2"/>
  <c r="AO2972" i="2"/>
  <c r="AO2973" i="2"/>
  <c r="AO2974" i="2"/>
  <c r="AO2975" i="2"/>
  <c r="AO2976" i="2"/>
  <c r="AO2977" i="2"/>
  <c r="AO2978" i="2"/>
  <c r="AO2979" i="2"/>
  <c r="AO2980" i="2"/>
  <c r="AO2981" i="2"/>
  <c r="AO2982" i="2"/>
  <c r="AO2983" i="2"/>
  <c r="AO2984" i="2"/>
  <c r="AO2985" i="2"/>
  <c r="AO2986" i="2"/>
  <c r="AO2987" i="2"/>
  <c r="AO2988" i="2"/>
  <c r="AO2989" i="2"/>
  <c r="AO2990" i="2"/>
  <c r="AO2991" i="2"/>
  <c r="AO2992" i="2"/>
  <c r="AO2993" i="2"/>
  <c r="AO2994" i="2"/>
  <c r="AO2995" i="2"/>
  <c r="AO2996" i="2"/>
  <c r="AO2997" i="2"/>
  <c r="AO2998" i="2"/>
  <c r="AO2999" i="2"/>
  <c r="AO3000" i="2"/>
  <c r="AO3002" i="2"/>
  <c r="AO3004" i="2"/>
  <c r="AO3005" i="2"/>
  <c r="AO3006" i="2"/>
  <c r="AO3007" i="2"/>
  <c r="AO3009" i="2"/>
  <c r="AO3010" i="2"/>
  <c r="AO3011" i="2"/>
  <c r="AO3012" i="2"/>
  <c r="AO3014" i="2"/>
  <c r="AO3015" i="2"/>
  <c r="AO3016" i="2"/>
  <c r="AO3017" i="2"/>
  <c r="AO3018" i="2"/>
  <c r="AO3019" i="2"/>
  <c r="AO3020" i="2"/>
  <c r="AO3021" i="2"/>
  <c r="AO3022" i="2"/>
  <c r="AO3023" i="2"/>
  <c r="AO3024" i="2"/>
  <c r="AO3025" i="2"/>
  <c r="AO3026" i="2"/>
  <c r="AO3027" i="2"/>
  <c r="AO3028" i="2"/>
  <c r="AO3029" i="2"/>
  <c r="AO3030" i="2"/>
  <c r="AO3031" i="2"/>
  <c r="AO3032" i="2"/>
  <c r="AO3033" i="2"/>
  <c r="AO3034" i="2"/>
  <c r="AO3035" i="2"/>
  <c r="AO3036" i="2"/>
  <c r="AO3037" i="2"/>
  <c r="AO3038" i="2"/>
  <c r="AO3040" i="2"/>
  <c r="AO3042" i="2"/>
  <c r="AO3043" i="2"/>
  <c r="AO3044" i="2"/>
  <c r="AO3045" i="2"/>
  <c r="AO3047" i="2"/>
  <c r="AO3048" i="2"/>
  <c r="AO3049" i="2"/>
  <c r="AO3050" i="2"/>
  <c r="AO3051" i="2"/>
  <c r="AO3052" i="2"/>
  <c r="AO3053" i="2"/>
  <c r="AO3054" i="2"/>
  <c r="AO3055" i="2"/>
  <c r="AO3056" i="2"/>
  <c r="AO3057" i="2"/>
  <c r="AO3058" i="2"/>
  <c r="AO3059" i="2"/>
  <c r="AO3060" i="2"/>
  <c r="AO3061" i="2"/>
  <c r="AO3062" i="2"/>
  <c r="AO3063" i="2"/>
  <c r="AO3064" i="2"/>
  <c r="AO3065" i="2"/>
  <c r="AO3066" i="2"/>
  <c r="AO3067" i="2"/>
  <c r="AO3068" i="2"/>
  <c r="AO3069" i="2"/>
  <c r="AO3070" i="2"/>
  <c r="AO3071" i="2"/>
  <c r="AO3072" i="2"/>
  <c r="AO3073" i="2"/>
  <c r="AO3074" i="2"/>
  <c r="AO3076" i="2"/>
  <c r="AO3078" i="2"/>
  <c r="AO3079" i="2"/>
  <c r="AO3080" i="2"/>
  <c r="AO3081" i="2"/>
  <c r="AO3083" i="2"/>
  <c r="AO3084" i="2"/>
  <c r="AO3085" i="2"/>
  <c r="AO3086" i="2"/>
  <c r="AO3087" i="2"/>
  <c r="AO3088" i="2"/>
  <c r="AO3089" i="2"/>
  <c r="AO3090" i="2"/>
  <c r="AO3091" i="2"/>
  <c r="AO3092" i="2"/>
  <c r="AO3093" i="2"/>
  <c r="AO3094" i="2"/>
  <c r="AO3095" i="2"/>
  <c r="AO3096" i="2"/>
  <c r="AO3097" i="2"/>
  <c r="AO3098" i="2"/>
  <c r="AO3099" i="2"/>
  <c r="AO3100" i="2"/>
  <c r="AO3101" i="2"/>
  <c r="AO3102" i="2"/>
  <c r="AO3103" i="2"/>
  <c r="AO3104" i="2"/>
  <c r="AO3105" i="2"/>
  <c r="AO3106" i="2"/>
  <c r="AO3107" i="2"/>
  <c r="AO3108" i="2"/>
  <c r="AO3109" i="2"/>
  <c r="AO3110" i="2"/>
  <c r="AO3112" i="2"/>
  <c r="AO3114" i="2"/>
  <c r="AO3115" i="2"/>
  <c r="AO3116" i="2"/>
  <c r="AO3117" i="2"/>
  <c r="AO3119" i="2"/>
  <c r="AO3120" i="2"/>
  <c r="AO3121" i="2"/>
  <c r="AO3122" i="2"/>
  <c r="AO3123" i="2"/>
  <c r="AO3124" i="2"/>
  <c r="AO3125" i="2"/>
  <c r="AO3126" i="2"/>
  <c r="AO3127" i="2"/>
  <c r="AO3128" i="2"/>
  <c r="AO3129" i="2"/>
  <c r="AO3130" i="2"/>
  <c r="AO3131" i="2"/>
  <c r="AO3132" i="2"/>
  <c r="AO3133" i="2"/>
  <c r="AO3134" i="2"/>
  <c r="AO3135" i="2"/>
  <c r="AO3136" i="2"/>
  <c r="AO3137" i="2"/>
  <c r="AO3138" i="2"/>
  <c r="AO3139" i="2"/>
  <c r="AO3140" i="2"/>
  <c r="AO3141" i="2"/>
  <c r="AO3142" i="2"/>
  <c r="AO3143" i="2"/>
  <c r="AO3144" i="2"/>
  <c r="AO3145" i="2"/>
  <c r="AO3146" i="2"/>
  <c r="AO3148" i="2"/>
  <c r="AO3150" i="2"/>
  <c r="AO3151" i="2"/>
  <c r="AO3152" i="2"/>
  <c r="AO3153" i="2"/>
  <c r="AO3155" i="2"/>
  <c r="AO3156" i="2"/>
  <c r="AO3157" i="2"/>
  <c r="AO3158" i="2"/>
  <c r="AO3159" i="2"/>
  <c r="AO3160" i="2"/>
  <c r="AO3161" i="2"/>
  <c r="AO3162" i="2"/>
  <c r="AO3163" i="2"/>
  <c r="AO3164" i="2"/>
  <c r="AO3165" i="2"/>
  <c r="AO3166" i="2"/>
  <c r="AO3167" i="2"/>
  <c r="AO3168" i="2"/>
  <c r="AO3169" i="2"/>
  <c r="AO3170" i="2"/>
  <c r="AO3171" i="2"/>
  <c r="AO3172" i="2"/>
  <c r="AO3173" i="2"/>
  <c r="AO3174" i="2"/>
  <c r="AO3175" i="2"/>
  <c r="AO3176" i="2"/>
  <c r="AO3177" i="2"/>
  <c r="AO3178" i="2"/>
  <c r="AO3179" i="2"/>
  <c r="AO3180" i="2"/>
  <c r="AO3181" i="2"/>
  <c r="AO3183" i="2"/>
  <c r="AO3185" i="2"/>
  <c r="AO3186" i="2"/>
  <c r="AO3187" i="2"/>
  <c r="AO3188" i="2"/>
  <c r="AO3190" i="2"/>
  <c r="AO3191" i="2"/>
  <c r="AO3192" i="2"/>
  <c r="AO3193" i="2"/>
  <c r="AO3194" i="2"/>
  <c r="AO3195" i="2"/>
  <c r="AO3196" i="2"/>
  <c r="AO3197" i="2"/>
  <c r="AO3198" i="2"/>
  <c r="AO3199" i="2"/>
  <c r="AO3200" i="2"/>
  <c r="AO3201" i="2"/>
  <c r="AO3202" i="2"/>
  <c r="AO3203" i="2"/>
  <c r="AO3204" i="2"/>
  <c r="AO3205" i="2"/>
  <c r="AO3206" i="2"/>
  <c r="AO3207" i="2"/>
  <c r="AO3208" i="2"/>
  <c r="AO3209" i="2"/>
  <c r="AO3210" i="2"/>
  <c r="AO3211" i="2"/>
  <c r="AO3212" i="2"/>
  <c r="AO3213" i="2"/>
  <c r="AO3214" i="2"/>
  <c r="AO3215" i="2"/>
  <c r="AO3216" i="2"/>
  <c r="AO3218" i="2"/>
  <c r="AO3220" i="2"/>
  <c r="AO3221" i="2"/>
  <c r="AO3222" i="2"/>
  <c r="AO3223" i="2"/>
  <c r="AO3225" i="2"/>
  <c r="AO3226" i="2"/>
  <c r="AO3227" i="2"/>
  <c r="AO3228" i="2"/>
  <c r="AO3229" i="2"/>
  <c r="AO3230" i="2"/>
  <c r="AO3231" i="2"/>
  <c r="AO3232" i="2"/>
  <c r="AO3233" i="2"/>
  <c r="AO3234" i="2"/>
  <c r="AO3235" i="2"/>
  <c r="AO3236" i="2"/>
  <c r="AO3237" i="2"/>
  <c r="AO3238" i="2"/>
  <c r="AO3239" i="2"/>
  <c r="AO3240" i="2"/>
  <c r="AO3241" i="2"/>
  <c r="AO3242" i="2"/>
  <c r="AO3243" i="2"/>
  <c r="AO3244" i="2"/>
  <c r="AO3245" i="2"/>
  <c r="AO3246" i="2"/>
  <c r="AO3247" i="2"/>
  <c r="AO3248" i="2"/>
  <c r="AO3249" i="2"/>
  <c r="AO3250" i="2"/>
  <c r="AO3251" i="2"/>
  <c r="AO3253" i="2"/>
  <c r="AO3255" i="2"/>
  <c r="AO3256" i="2"/>
  <c r="AO3257" i="2"/>
  <c r="AO3258" i="2"/>
  <c r="AO3260" i="2"/>
  <c r="AO3261" i="2"/>
  <c r="AO3262" i="2"/>
  <c r="AO3263" i="2"/>
  <c r="AO3264" i="2"/>
  <c r="AO3265" i="2"/>
  <c r="AO3266" i="2"/>
  <c r="AO3267" i="2"/>
  <c r="AO3268" i="2"/>
  <c r="AO3269" i="2"/>
  <c r="AO3270" i="2"/>
  <c r="AO3271" i="2"/>
  <c r="AO3272" i="2"/>
  <c r="AO3273" i="2"/>
  <c r="AO3274" i="2"/>
  <c r="AO3275" i="2"/>
  <c r="AO3276" i="2"/>
  <c r="AO3277" i="2"/>
  <c r="AO3278" i="2"/>
  <c r="AO3279" i="2"/>
  <c r="AO3280" i="2"/>
  <c r="AO3281" i="2"/>
  <c r="AO3282" i="2"/>
  <c r="AO3283" i="2"/>
  <c r="AO3284" i="2"/>
  <c r="AO3285" i="2"/>
  <c r="AO3287" i="2"/>
  <c r="AO3289" i="2"/>
  <c r="AO3290" i="2"/>
  <c r="AO3291" i="2"/>
  <c r="AO3292" i="2"/>
  <c r="AO3294" i="2"/>
  <c r="AO3295" i="2"/>
  <c r="AO3296" i="2"/>
  <c r="AO3297" i="2"/>
  <c r="AO3298" i="2"/>
  <c r="AO3299" i="2"/>
  <c r="AO3300" i="2"/>
  <c r="AO3301" i="2"/>
  <c r="AO3302" i="2"/>
  <c r="AO3303" i="2"/>
  <c r="AO3304" i="2"/>
  <c r="AO3305" i="2"/>
  <c r="AO3306" i="2"/>
  <c r="AO3307" i="2"/>
  <c r="AO3308" i="2"/>
  <c r="AO3309" i="2"/>
  <c r="AO3310" i="2"/>
  <c r="AO3311" i="2"/>
  <c r="AO3312" i="2"/>
  <c r="AO3313" i="2"/>
  <c r="AO3314" i="2"/>
  <c r="AO3315" i="2"/>
  <c r="AO3316" i="2"/>
  <c r="AO3317" i="2"/>
  <c r="AO3318" i="2"/>
  <c r="AO3319" i="2"/>
  <c r="AO3321" i="2"/>
  <c r="AO3323" i="2"/>
  <c r="AO3324" i="2"/>
  <c r="AO3325" i="2"/>
  <c r="AO3326" i="2"/>
  <c r="AO3328" i="2"/>
  <c r="AO3329" i="2"/>
  <c r="AO3330" i="2"/>
  <c r="AO3331" i="2"/>
  <c r="AO3332" i="2"/>
  <c r="AO3333" i="2"/>
  <c r="AO3334" i="2"/>
  <c r="AO3335" i="2"/>
  <c r="AO3336" i="2"/>
  <c r="AO3337" i="2"/>
  <c r="AO3338" i="2"/>
  <c r="AO3339" i="2"/>
  <c r="AO3340" i="2"/>
  <c r="AO3341" i="2"/>
  <c r="AO3342" i="2"/>
  <c r="AO3343" i="2"/>
  <c r="AO3344" i="2"/>
  <c r="AO3345" i="2"/>
  <c r="AO3346" i="2"/>
  <c r="AO3347" i="2"/>
  <c r="AO3348" i="2"/>
  <c r="AO3349" i="2"/>
  <c r="AO3350" i="2"/>
  <c r="AO3351" i="2"/>
  <c r="AO3352" i="2"/>
  <c r="AO3353" i="2"/>
  <c r="AO3355" i="2"/>
  <c r="AO3357" i="2"/>
  <c r="AO3358" i="2"/>
  <c r="AO3359" i="2"/>
  <c r="AO3360" i="2"/>
  <c r="AO3362" i="2"/>
  <c r="AO3363" i="2"/>
  <c r="AO3364" i="2"/>
  <c r="AO3365" i="2"/>
  <c r="AO3366" i="2"/>
  <c r="AO3367" i="2"/>
  <c r="AO3368" i="2"/>
  <c r="AO3369" i="2"/>
  <c r="AO3370" i="2"/>
  <c r="AO3371" i="2"/>
  <c r="AO3372" i="2"/>
  <c r="AO3373" i="2"/>
  <c r="AO3374" i="2"/>
  <c r="AO3375" i="2"/>
  <c r="AO3376" i="2"/>
  <c r="AO3377" i="2"/>
  <c r="AO3378" i="2"/>
  <c r="AO3379" i="2"/>
  <c r="AO3380" i="2"/>
  <c r="AO3381" i="2"/>
  <c r="AO3382" i="2"/>
  <c r="AO3383" i="2"/>
  <c r="AO3384" i="2"/>
  <c r="AO3385" i="2"/>
  <c r="AO3386" i="2"/>
  <c r="AO3388" i="2"/>
  <c r="AO3390" i="2"/>
  <c r="AO3391" i="2"/>
  <c r="AO3392" i="2"/>
  <c r="AO3393" i="2"/>
  <c r="AO3395" i="2"/>
  <c r="AO3396" i="2"/>
  <c r="AO3397" i="2"/>
  <c r="AO3398" i="2"/>
  <c r="AO3400" i="2"/>
  <c r="AO3401" i="2"/>
  <c r="AO3402" i="2"/>
  <c r="AO3403" i="2"/>
  <c r="AO3404" i="2"/>
  <c r="AO3405" i="2"/>
  <c r="AO3406" i="2"/>
  <c r="AO3407" i="2"/>
  <c r="AO3408" i="2"/>
  <c r="AO3409" i="2"/>
  <c r="AO3410" i="2"/>
  <c r="AO3411" i="2"/>
  <c r="AO3412" i="2"/>
  <c r="AO3413" i="2"/>
  <c r="AO3414" i="2"/>
  <c r="AO3415" i="2"/>
  <c r="AO3416" i="2"/>
  <c r="AO3417" i="2"/>
  <c r="AO3418" i="2"/>
  <c r="AO3419" i="2"/>
  <c r="AO3420" i="2"/>
  <c r="AO3421" i="2"/>
  <c r="AO3422" i="2"/>
  <c r="AO3423" i="2"/>
  <c r="AO3424" i="2"/>
  <c r="AO3425" i="2"/>
  <c r="AO3426" i="2"/>
  <c r="AO3427" i="2"/>
  <c r="AO3428" i="2"/>
  <c r="AO3430" i="2"/>
  <c r="AO3432" i="2"/>
  <c r="AO3433" i="2"/>
  <c r="AO3434" i="2"/>
  <c r="AO3435" i="2"/>
  <c r="AO3437" i="2"/>
  <c r="AO3438" i="2"/>
  <c r="AO3439" i="2"/>
  <c r="AO3440" i="2"/>
  <c r="AO3442" i="2"/>
  <c r="AO3443" i="2"/>
  <c r="AO3444" i="2"/>
  <c r="AO3445" i="2"/>
  <c r="AO3446" i="2"/>
  <c r="AO3447" i="2"/>
  <c r="AO3448" i="2"/>
  <c r="AO3449" i="2"/>
  <c r="AO3450" i="2"/>
  <c r="AO3451" i="2"/>
  <c r="AO3452" i="2"/>
  <c r="AO3453" i="2"/>
  <c r="AO3454" i="2"/>
  <c r="AO3455" i="2"/>
  <c r="AO3456" i="2"/>
  <c r="AO3457" i="2"/>
  <c r="AO3458" i="2"/>
  <c r="AO3459" i="2"/>
  <c r="AO3460" i="2"/>
  <c r="AO3461" i="2"/>
  <c r="AO3462" i="2"/>
  <c r="AO3463" i="2"/>
  <c r="AO3464" i="2"/>
  <c r="AO3465" i="2"/>
  <c r="AO3466" i="2"/>
  <c r="AO3468" i="2"/>
  <c r="AO3470" i="2"/>
  <c r="AO3471" i="2"/>
  <c r="AO3472" i="2"/>
  <c r="AO3473" i="2"/>
  <c r="AO3475" i="2"/>
  <c r="AO3476" i="2"/>
  <c r="AO3477" i="2"/>
  <c r="AO3478" i="2"/>
  <c r="AO3479" i="2"/>
  <c r="AO3480" i="2"/>
  <c r="AO3481" i="2"/>
  <c r="AO3482" i="2"/>
  <c r="AO3483" i="2"/>
  <c r="AO3484" i="2"/>
  <c r="AO3485" i="2"/>
  <c r="AO3486" i="2"/>
  <c r="AO3487" i="2"/>
  <c r="AO3488" i="2"/>
  <c r="AO3489" i="2"/>
  <c r="AO3490" i="2"/>
  <c r="AO3491" i="2"/>
  <c r="AO3492" i="2"/>
  <c r="AO3493" i="2"/>
  <c r="AO3494" i="2"/>
  <c r="AO3495" i="2"/>
  <c r="AO3496" i="2"/>
  <c r="AO3497" i="2"/>
  <c r="AO3498" i="2"/>
  <c r="AO3499" i="2"/>
  <c r="AO3500" i="2"/>
  <c r="AO3501" i="2"/>
  <c r="AO3502" i="2"/>
  <c r="AO3504" i="2"/>
  <c r="AO3506" i="2"/>
  <c r="AO3507" i="2"/>
  <c r="AO3508" i="2"/>
  <c r="AO3509" i="2"/>
  <c r="AO3511" i="2"/>
  <c r="AO3512" i="2"/>
  <c r="AO3513" i="2"/>
  <c r="AO3514" i="2"/>
  <c r="AO3515" i="2"/>
  <c r="AO3516" i="2"/>
  <c r="AO3517" i="2"/>
  <c r="AO3518" i="2"/>
  <c r="AO3519" i="2"/>
  <c r="AO3520" i="2"/>
  <c r="AO3521" i="2"/>
  <c r="AO3522" i="2"/>
  <c r="AO3523" i="2"/>
  <c r="AO3524" i="2"/>
  <c r="AO3525" i="2"/>
  <c r="AO3526" i="2"/>
  <c r="AO3527" i="2"/>
  <c r="AO3528" i="2"/>
  <c r="AO3529" i="2"/>
  <c r="AO3530" i="2"/>
  <c r="AO3531" i="2"/>
  <c r="AO3532" i="2"/>
  <c r="AO3533" i="2"/>
  <c r="AO3534" i="2"/>
  <c r="AO3535" i="2"/>
  <c r="AO3536" i="2"/>
  <c r="AO3537" i="2"/>
  <c r="AO3538" i="2"/>
  <c r="AO3540" i="2"/>
  <c r="AO3542" i="2"/>
  <c r="AO3543" i="2"/>
  <c r="AO3544" i="2"/>
  <c r="AO3545" i="2"/>
  <c r="AO3547" i="2"/>
  <c r="AO3548" i="2"/>
  <c r="AO3549" i="2"/>
  <c r="AO3550" i="2"/>
  <c r="AO3551" i="2"/>
  <c r="AO3552" i="2"/>
  <c r="AO3553" i="2"/>
  <c r="AO3554" i="2"/>
  <c r="AO3555" i="2"/>
  <c r="AO3556" i="2"/>
  <c r="AO3557" i="2"/>
  <c r="AO3558" i="2"/>
  <c r="AO3559" i="2"/>
  <c r="AO3560" i="2"/>
  <c r="AO3561" i="2"/>
  <c r="AO3562" i="2"/>
  <c r="AO3563" i="2"/>
  <c r="AO3564" i="2"/>
  <c r="AO3565" i="2"/>
  <c r="AO3566" i="2"/>
  <c r="AO3567" i="2"/>
  <c r="AO3568" i="2"/>
  <c r="AO3569" i="2"/>
  <c r="AO3570" i="2"/>
  <c r="AO3571" i="2"/>
  <c r="AO3572" i="2"/>
  <c r="AO3573" i="2"/>
  <c r="AO3574" i="2"/>
  <c r="AO3576" i="2"/>
  <c r="AO3578" i="2"/>
  <c r="AO3579" i="2"/>
  <c r="AO3580" i="2"/>
  <c r="AO3581" i="2"/>
  <c r="AO3583" i="2"/>
  <c r="AO3584" i="2"/>
  <c r="AO3585" i="2"/>
  <c r="AO3586" i="2"/>
  <c r="AO3587" i="2"/>
  <c r="AO3588" i="2"/>
  <c r="AO3589" i="2"/>
  <c r="AO3590" i="2"/>
  <c r="AO3591" i="2"/>
  <c r="AO3592" i="2"/>
  <c r="AO3593" i="2"/>
  <c r="AO3594" i="2"/>
  <c r="AO3595" i="2"/>
  <c r="AO3596" i="2"/>
  <c r="AO3597" i="2"/>
  <c r="AO3598" i="2"/>
  <c r="AO3599" i="2"/>
  <c r="AO3600" i="2"/>
  <c r="AO3601" i="2"/>
  <c r="AO3602" i="2"/>
  <c r="AO3603" i="2"/>
  <c r="AO3604" i="2"/>
  <c r="AO3605" i="2"/>
  <c r="AO3606" i="2"/>
  <c r="AO3607" i="2"/>
  <c r="AO3608" i="2"/>
  <c r="AO3609" i="2"/>
  <c r="AO3611" i="2"/>
  <c r="AO3613" i="2"/>
  <c r="AO3614" i="2"/>
  <c r="AO3615" i="2"/>
  <c r="AO3616" i="2"/>
  <c r="AO3618" i="2"/>
  <c r="AO3619" i="2"/>
  <c r="AO3620" i="2"/>
  <c r="AO3621" i="2"/>
  <c r="AO3622" i="2"/>
  <c r="AO3623" i="2"/>
  <c r="AO3624" i="2"/>
  <c r="AO3625" i="2"/>
  <c r="AO3626" i="2"/>
  <c r="AO3627" i="2"/>
  <c r="AO3628" i="2"/>
  <c r="AO3629" i="2"/>
  <c r="AO3630" i="2"/>
  <c r="AO3631" i="2"/>
  <c r="AO3632" i="2"/>
  <c r="AO3633" i="2"/>
  <c r="AO3634" i="2"/>
  <c r="AO3635" i="2"/>
  <c r="AO3636" i="2"/>
  <c r="AO3637" i="2"/>
  <c r="AO3638" i="2"/>
  <c r="AO3639" i="2"/>
  <c r="AO3640" i="2"/>
  <c r="AO3641" i="2"/>
  <c r="AO3642" i="2"/>
  <c r="AO3643" i="2"/>
  <c r="AO3644" i="2"/>
  <c r="AO3646" i="2"/>
  <c r="AO3648" i="2"/>
  <c r="AO3649" i="2"/>
  <c r="AO3650" i="2"/>
  <c r="AO3651" i="2"/>
  <c r="AO3653" i="2"/>
  <c r="AO3654" i="2"/>
  <c r="AO3655" i="2"/>
  <c r="AO3656" i="2"/>
  <c r="AO3657" i="2"/>
  <c r="AO3658" i="2"/>
  <c r="AO3659" i="2"/>
  <c r="AO3660" i="2"/>
  <c r="AO3661" i="2"/>
  <c r="AO3662" i="2"/>
  <c r="AO3663" i="2"/>
  <c r="AO3664" i="2"/>
  <c r="AO3665" i="2"/>
  <c r="AO3666" i="2"/>
  <c r="AO3667" i="2"/>
  <c r="AO3668" i="2"/>
  <c r="AO3669" i="2"/>
  <c r="AO3670" i="2"/>
  <c r="AO3671" i="2"/>
  <c r="AO3672" i="2"/>
  <c r="AO3673" i="2"/>
  <c r="AO3674" i="2"/>
  <c r="AO3675" i="2"/>
  <c r="AO3676" i="2"/>
  <c r="AO3677" i="2"/>
  <c r="AO3678" i="2"/>
  <c r="AO3679" i="2"/>
  <c r="AO3681" i="2"/>
  <c r="AO3683" i="2"/>
  <c r="AO3684" i="2"/>
  <c r="AO3685" i="2"/>
  <c r="AO3686" i="2"/>
  <c r="AO3688" i="2"/>
  <c r="AO3689" i="2"/>
  <c r="AO3690" i="2"/>
  <c r="AO3691" i="2"/>
  <c r="AO3692" i="2"/>
  <c r="AO3693" i="2"/>
  <c r="AO3694" i="2"/>
  <c r="AO3695" i="2"/>
  <c r="AO3696" i="2"/>
  <c r="AO3697" i="2"/>
  <c r="AO3698" i="2"/>
  <c r="AO3699" i="2"/>
  <c r="AO3700" i="2"/>
  <c r="AO3701" i="2"/>
  <c r="AO3702" i="2"/>
  <c r="AO3703" i="2"/>
  <c r="AO3704" i="2"/>
  <c r="AO3705" i="2"/>
  <c r="AO3706" i="2"/>
  <c r="AO3707" i="2"/>
  <c r="AO3708" i="2"/>
  <c r="AO3709" i="2"/>
  <c r="AO3710" i="2"/>
  <c r="AO3711" i="2"/>
  <c r="AO3712" i="2"/>
  <c r="AO3713" i="2"/>
  <c r="AO3715" i="2"/>
  <c r="AO3717" i="2"/>
  <c r="AO3718" i="2"/>
  <c r="AO3719" i="2"/>
  <c r="AO3720" i="2"/>
  <c r="AO3722" i="2"/>
  <c r="AO3723" i="2"/>
  <c r="AO3724" i="2"/>
  <c r="AO3725" i="2"/>
  <c r="AO3726" i="2"/>
  <c r="AO3727" i="2"/>
  <c r="AO3728" i="2"/>
  <c r="AO3729" i="2"/>
  <c r="AO3730" i="2"/>
  <c r="AO3731" i="2"/>
  <c r="AO3732" i="2"/>
  <c r="AO3733" i="2"/>
  <c r="AO3734" i="2"/>
  <c r="AO3735" i="2"/>
  <c r="AO3736" i="2"/>
  <c r="AO3737" i="2"/>
  <c r="AO3738" i="2"/>
  <c r="AO3739" i="2"/>
  <c r="AO3740" i="2"/>
  <c r="AO3741" i="2"/>
  <c r="AO3742" i="2"/>
  <c r="AO3743" i="2"/>
  <c r="AO3744" i="2"/>
  <c r="AO3745" i="2"/>
  <c r="AO3746" i="2"/>
  <c r="AO3747" i="2"/>
  <c r="AO3749" i="2"/>
  <c r="AO3751" i="2"/>
  <c r="AO3752" i="2"/>
  <c r="AO3753" i="2"/>
  <c r="AO3754" i="2"/>
  <c r="AO3756" i="2"/>
  <c r="AO3757" i="2"/>
  <c r="AO3758" i="2"/>
  <c r="AO3759" i="2"/>
  <c r="AO3760" i="2"/>
  <c r="AO3761" i="2"/>
  <c r="AO3762" i="2"/>
  <c r="AO3763" i="2"/>
  <c r="AO3764" i="2"/>
  <c r="AO3765" i="2"/>
  <c r="AO3766" i="2"/>
  <c r="AO3767" i="2"/>
  <c r="AO3768" i="2"/>
  <c r="AO3769" i="2"/>
  <c r="AO3770" i="2"/>
  <c r="AO3771" i="2"/>
  <c r="AO3772" i="2"/>
  <c r="AO3773" i="2"/>
  <c r="AO3774" i="2"/>
  <c r="AO3775" i="2"/>
  <c r="AO3776" i="2"/>
  <c r="AO3777" i="2"/>
  <c r="AO3778" i="2"/>
  <c r="AO3779" i="2"/>
  <c r="AO3780" i="2"/>
  <c r="AO3781" i="2"/>
  <c r="AO3783" i="2"/>
  <c r="AO3785" i="2"/>
  <c r="AO3786" i="2"/>
  <c r="AO3787" i="2"/>
  <c r="AO3788" i="2"/>
  <c r="AO3790" i="2"/>
  <c r="AO3791" i="2"/>
  <c r="AO3792" i="2"/>
  <c r="AO3793" i="2"/>
  <c r="AO3794" i="2"/>
  <c r="AO3795" i="2"/>
  <c r="AO3796" i="2"/>
  <c r="AO3797" i="2"/>
  <c r="AO3798" i="2"/>
  <c r="AO3799" i="2"/>
  <c r="AO3800" i="2"/>
  <c r="AO3801" i="2"/>
  <c r="AO3802" i="2"/>
  <c r="AO3803" i="2"/>
  <c r="AO3804" i="2"/>
  <c r="AO3805" i="2"/>
  <c r="AO3806" i="2"/>
  <c r="AO3807" i="2"/>
  <c r="AO3808" i="2"/>
  <c r="AO3809" i="2"/>
  <c r="AO3810" i="2"/>
  <c r="AO3811" i="2"/>
  <c r="AO3812" i="2"/>
  <c r="AO3813" i="2"/>
  <c r="AO3814" i="2"/>
  <c r="AO3815" i="2"/>
  <c r="AO3817" i="2"/>
  <c r="AO3819" i="2"/>
  <c r="AO3820" i="2"/>
  <c r="AO3821" i="2"/>
  <c r="AO3822" i="2"/>
  <c r="AO3824" i="2"/>
  <c r="AO3825" i="2"/>
  <c r="AO3826" i="2"/>
  <c r="AO3827" i="2"/>
  <c r="AO3829" i="2"/>
  <c r="AO3830" i="2"/>
  <c r="AO3831" i="2"/>
  <c r="AO3832" i="2"/>
  <c r="AO3833" i="2"/>
  <c r="AO3834" i="2"/>
  <c r="AO3835" i="2"/>
  <c r="AO3836" i="2"/>
  <c r="AO3837" i="2"/>
  <c r="AO3838" i="2"/>
  <c r="AO3839" i="2"/>
  <c r="AO3840" i="2"/>
  <c r="AO3841" i="2"/>
  <c r="AO3842" i="2"/>
  <c r="AO3843" i="2"/>
  <c r="AO3844" i="2"/>
  <c r="AO3845" i="2"/>
  <c r="AO3846" i="2"/>
  <c r="AO3847" i="2"/>
  <c r="AO3848" i="2"/>
  <c r="AO3849" i="2"/>
  <c r="AO3850" i="2"/>
  <c r="AO3851" i="2"/>
  <c r="AO3852" i="2"/>
  <c r="AO3853" i="2"/>
  <c r="AO3854" i="2"/>
  <c r="AO3855" i="2"/>
  <c r="AO3856" i="2"/>
  <c r="AO3857" i="2"/>
  <c r="AO3859" i="2"/>
  <c r="AO3861" i="2"/>
  <c r="AO3862" i="2"/>
  <c r="AO3863" i="2"/>
  <c r="AO3864" i="2"/>
  <c r="AO3866" i="2"/>
  <c r="AO3867" i="2"/>
  <c r="AO3868" i="2"/>
  <c r="AO3869" i="2"/>
  <c r="AO3871" i="2"/>
  <c r="AO3872" i="2"/>
  <c r="AO3873" i="2"/>
  <c r="AO3874" i="2"/>
  <c r="AO3875" i="2"/>
  <c r="AO3876" i="2"/>
  <c r="AO3877" i="2"/>
  <c r="AO3878" i="2"/>
  <c r="AO3879" i="2"/>
  <c r="AO3880" i="2"/>
  <c r="AO3881" i="2"/>
  <c r="AO3882" i="2"/>
  <c r="AO3883" i="2"/>
  <c r="AO3884" i="2"/>
  <c r="AO3885" i="2"/>
  <c r="AO3886" i="2"/>
  <c r="AO3887" i="2"/>
  <c r="AO3888" i="2"/>
  <c r="AO3889" i="2"/>
  <c r="AO3890" i="2"/>
  <c r="AO3891" i="2"/>
  <c r="AO3892" i="2"/>
  <c r="AO3893" i="2"/>
  <c r="AO3894" i="2"/>
  <c r="AO3895" i="2"/>
  <c r="AO3897" i="2"/>
  <c r="AO3899" i="2"/>
  <c r="AO3900" i="2"/>
  <c r="AO3901" i="2"/>
  <c r="AO3902" i="2"/>
  <c r="AO3904" i="2"/>
  <c r="AO3905" i="2"/>
  <c r="AO3906" i="2"/>
  <c r="AO3907" i="2"/>
  <c r="AO3908" i="2"/>
  <c r="AO3909" i="2"/>
  <c r="AO3910" i="2"/>
  <c r="AO3911" i="2"/>
  <c r="AO3912" i="2"/>
  <c r="AO3913" i="2"/>
  <c r="AO3914" i="2"/>
  <c r="AO3915" i="2"/>
  <c r="AO3916" i="2"/>
  <c r="AO3917" i="2"/>
  <c r="AO3918" i="2"/>
  <c r="AO3919" i="2"/>
  <c r="AO3920" i="2"/>
  <c r="AO3921" i="2"/>
  <c r="AO3922" i="2"/>
  <c r="AO3923" i="2"/>
  <c r="AO3924" i="2"/>
  <c r="AO3925" i="2"/>
  <c r="AO3926" i="2"/>
  <c r="AO3927" i="2"/>
  <c r="AO3928" i="2"/>
  <c r="AO3929" i="2"/>
  <c r="AO3930" i="2"/>
  <c r="AO3931" i="2"/>
  <c r="AO3933" i="2"/>
  <c r="AO3935" i="2"/>
  <c r="AO3936" i="2"/>
  <c r="AO3937" i="2"/>
  <c r="AO3938" i="2"/>
  <c r="AO3940" i="2"/>
  <c r="AO3941" i="2"/>
  <c r="AO3942" i="2"/>
  <c r="AO3943" i="2"/>
  <c r="AO3944" i="2"/>
  <c r="AO3945" i="2"/>
  <c r="AO3946" i="2"/>
  <c r="AO3947" i="2"/>
  <c r="AO3948" i="2"/>
  <c r="AO3949" i="2"/>
  <c r="AO3950" i="2"/>
  <c r="AO3951" i="2"/>
  <c r="AO3952" i="2"/>
  <c r="AO3953" i="2"/>
  <c r="AO3954" i="2"/>
  <c r="AO3955" i="2"/>
  <c r="AO3956" i="2"/>
  <c r="AO3957" i="2"/>
  <c r="AO3958" i="2"/>
  <c r="AO3959" i="2"/>
  <c r="AO3960" i="2"/>
  <c r="AO3961" i="2"/>
  <c r="AO3962" i="2"/>
  <c r="AO3963" i="2"/>
  <c r="AO3964" i="2"/>
  <c r="AO3965" i="2"/>
  <c r="AO3966" i="2"/>
  <c r="AO3967" i="2"/>
  <c r="AO3969" i="2"/>
  <c r="AO3971" i="2"/>
  <c r="AO3972" i="2"/>
  <c r="AO3973" i="2"/>
  <c r="AO3974" i="2"/>
  <c r="AO3976" i="2"/>
  <c r="AO3977" i="2"/>
  <c r="AO3978" i="2"/>
  <c r="AO3979" i="2"/>
  <c r="AO3980" i="2"/>
  <c r="AO3981" i="2"/>
  <c r="AO3982" i="2"/>
  <c r="AO3983" i="2"/>
  <c r="AO3984" i="2"/>
  <c r="AO3985" i="2"/>
  <c r="AO3986" i="2"/>
  <c r="AO3987" i="2"/>
  <c r="AO3988" i="2"/>
  <c r="AO3989" i="2"/>
  <c r="AO3990" i="2"/>
  <c r="AO3991" i="2"/>
  <c r="AO3992" i="2"/>
  <c r="AO3993" i="2"/>
  <c r="AO3994" i="2"/>
  <c r="AO3995" i="2"/>
  <c r="AO3996" i="2"/>
  <c r="AO3997" i="2"/>
  <c r="AO3998" i="2"/>
  <c r="AO3999" i="2"/>
  <c r="AO4000" i="2"/>
  <c r="AO4001" i="2"/>
  <c r="AO4002" i="2"/>
  <c r="AO4003" i="2"/>
  <c r="AO4005" i="2"/>
  <c r="AO4007" i="2"/>
  <c r="AO4008" i="2"/>
  <c r="AO4009" i="2"/>
  <c r="AO4010" i="2"/>
  <c r="AO4012" i="2"/>
  <c r="AO4013" i="2"/>
  <c r="AO4014" i="2"/>
  <c r="AO4015" i="2"/>
  <c r="AO4016" i="2"/>
  <c r="AO4017" i="2"/>
  <c r="AO4018" i="2"/>
  <c r="AO4019" i="2"/>
  <c r="AO4020" i="2"/>
  <c r="AO4021" i="2"/>
  <c r="AO4022" i="2"/>
  <c r="AO4023" i="2"/>
  <c r="AO4024" i="2"/>
  <c r="AO4025" i="2"/>
  <c r="AO4026" i="2"/>
  <c r="AO4027" i="2"/>
  <c r="AO4028" i="2"/>
  <c r="AO4029" i="2"/>
  <c r="AO4030" i="2"/>
  <c r="AO4031" i="2"/>
  <c r="AO4032" i="2"/>
  <c r="AO4033" i="2"/>
  <c r="AO4034" i="2"/>
  <c r="AO4035" i="2"/>
  <c r="AO4036" i="2"/>
  <c r="AO4037" i="2"/>
  <c r="AO4038" i="2"/>
  <c r="AO4040" i="2"/>
  <c r="AO4042" i="2"/>
  <c r="AO4043" i="2"/>
  <c r="AO4044" i="2"/>
  <c r="AO4045" i="2"/>
  <c r="AO4047" i="2"/>
  <c r="AO4048" i="2"/>
  <c r="AO4049" i="2"/>
  <c r="AO4050" i="2"/>
  <c r="AO4051" i="2"/>
  <c r="AO4052" i="2"/>
  <c r="AO4053" i="2"/>
  <c r="AO4054" i="2"/>
  <c r="AO4055" i="2"/>
  <c r="AO4056" i="2"/>
  <c r="AO4057" i="2"/>
  <c r="AO4058" i="2"/>
  <c r="AO4059" i="2"/>
  <c r="AO4060" i="2"/>
  <c r="AO4061" i="2"/>
  <c r="AO4062" i="2"/>
  <c r="AO4063" i="2"/>
  <c r="AO4064" i="2"/>
  <c r="AO4065" i="2"/>
  <c r="AO4066" i="2"/>
  <c r="AO4067" i="2"/>
  <c r="AO4068" i="2"/>
  <c r="AO4069" i="2"/>
  <c r="AO4070" i="2"/>
  <c r="AO4071" i="2"/>
  <c r="AO4072" i="2"/>
  <c r="AO4073" i="2"/>
  <c r="AO4075" i="2"/>
  <c r="AO4077" i="2"/>
  <c r="AO4078" i="2"/>
  <c r="AO4079" i="2"/>
  <c r="AO4080" i="2"/>
  <c r="AO4082" i="2"/>
  <c r="AO4083" i="2"/>
  <c r="AO4084" i="2"/>
  <c r="AO4085" i="2"/>
  <c r="AO4086" i="2"/>
  <c r="AO4087" i="2"/>
  <c r="AO4088" i="2"/>
  <c r="AO4089" i="2"/>
  <c r="AO4090" i="2"/>
  <c r="AO4091" i="2"/>
  <c r="AO4092" i="2"/>
  <c r="AO4093" i="2"/>
  <c r="AO4094" i="2"/>
  <c r="AO4095" i="2"/>
  <c r="AO4096" i="2"/>
  <c r="AO4097" i="2"/>
  <c r="AO4098" i="2"/>
  <c r="AO4099" i="2"/>
  <c r="AO4100" i="2"/>
  <c r="AO4101" i="2"/>
  <c r="AO4102" i="2"/>
  <c r="AO4103" i="2"/>
  <c r="AO4104" i="2"/>
  <c r="AO4105" i="2"/>
  <c r="AO4106" i="2"/>
  <c r="AO4107" i="2"/>
  <c r="AO4108" i="2"/>
  <c r="AO4110" i="2"/>
  <c r="AO4112" i="2"/>
  <c r="AO4113" i="2"/>
  <c r="AO4114" i="2"/>
  <c r="AO4115" i="2"/>
  <c r="AO4117" i="2"/>
  <c r="AO4118" i="2"/>
  <c r="AO4119" i="2"/>
  <c r="AO4120" i="2"/>
  <c r="AO4121" i="2"/>
  <c r="AO4122" i="2"/>
  <c r="AO4123" i="2"/>
  <c r="AO4124" i="2"/>
  <c r="AO4125" i="2"/>
  <c r="AO4126" i="2"/>
  <c r="AO4127" i="2"/>
  <c r="AO4128" i="2"/>
  <c r="AO4129" i="2"/>
  <c r="AO4130" i="2"/>
  <c r="AO4131" i="2"/>
  <c r="AO4132" i="2"/>
  <c r="AO4133" i="2"/>
  <c r="AO4134" i="2"/>
  <c r="AO4135" i="2"/>
  <c r="AO4136" i="2"/>
  <c r="AO4137" i="2"/>
  <c r="AO4138" i="2"/>
  <c r="AO4139" i="2"/>
  <c r="AO4140" i="2"/>
  <c r="AO4141" i="2"/>
  <c r="AO4142" i="2"/>
  <c r="AO4143" i="2"/>
  <c r="AO4145" i="2"/>
  <c r="AO4147" i="2"/>
  <c r="AO4148" i="2"/>
  <c r="AO4149" i="2"/>
  <c r="AO4150" i="2"/>
  <c r="AO4152" i="2"/>
  <c r="AO4153" i="2"/>
  <c r="AO4154" i="2"/>
  <c r="AO4155" i="2"/>
  <c r="AO4156" i="2"/>
  <c r="AO4157" i="2"/>
  <c r="AO4158" i="2"/>
  <c r="AO4159" i="2"/>
  <c r="AO4160" i="2"/>
  <c r="AO4161" i="2"/>
  <c r="AO4162" i="2"/>
  <c r="AO4163" i="2"/>
  <c r="AO4164" i="2"/>
  <c r="AO4165" i="2"/>
  <c r="AO4166" i="2"/>
  <c r="AO4167" i="2"/>
  <c r="AO4168" i="2"/>
  <c r="AO4169" i="2"/>
  <c r="AO4170" i="2"/>
  <c r="AO4171" i="2"/>
  <c r="AO4172" i="2"/>
  <c r="AO4173" i="2"/>
  <c r="AO4174" i="2"/>
  <c r="AO4175" i="2"/>
  <c r="AO4176" i="2"/>
  <c r="AO4177" i="2"/>
  <c r="AO4179" i="2"/>
  <c r="AO4181" i="2"/>
  <c r="AO4182" i="2"/>
  <c r="AO4183" i="2"/>
  <c r="AO4184" i="2"/>
  <c r="AO4186" i="2"/>
  <c r="AO4187" i="2"/>
  <c r="AO4188" i="2"/>
  <c r="AO4189" i="2"/>
  <c r="AO4190" i="2"/>
  <c r="AO4191" i="2"/>
  <c r="AO4192" i="2"/>
  <c r="AO4193" i="2"/>
  <c r="AO4194" i="2"/>
  <c r="AO4195" i="2"/>
  <c r="AO4196" i="2"/>
  <c r="AO4197" i="2"/>
  <c r="AO4198" i="2"/>
  <c r="AO4199" i="2"/>
  <c r="AO4200" i="2"/>
  <c r="AO4201" i="2"/>
  <c r="AO4202" i="2"/>
  <c r="AO4203" i="2"/>
  <c r="AO4204" i="2"/>
  <c r="AO4205" i="2"/>
  <c r="AO4206" i="2"/>
  <c r="AO4207" i="2"/>
  <c r="AO4208" i="2"/>
  <c r="AO4209" i="2"/>
  <c r="AO4210" i="2"/>
  <c r="AO4211" i="2"/>
  <c r="AO4213" i="2"/>
  <c r="AO4215" i="2"/>
  <c r="AO4216" i="2"/>
  <c r="AO4217" i="2"/>
  <c r="AO4218" i="2"/>
  <c r="AO4220" i="2"/>
  <c r="AO4221" i="2"/>
  <c r="AO4222" i="2"/>
  <c r="AO4223" i="2"/>
  <c r="AO4224" i="2"/>
  <c r="AO4225" i="2"/>
  <c r="AO4226" i="2"/>
  <c r="AO4227" i="2"/>
  <c r="AO4228" i="2"/>
  <c r="AO4229" i="2"/>
  <c r="AO4230" i="2"/>
  <c r="AO4231" i="2"/>
  <c r="AO4232" i="2"/>
  <c r="AO4233" i="2"/>
  <c r="AO4234" i="2"/>
  <c r="AO4235" i="2"/>
  <c r="AO4236" i="2"/>
  <c r="AO4237" i="2"/>
  <c r="AO4238" i="2"/>
  <c r="AO4239" i="2"/>
  <c r="AO4240" i="2"/>
  <c r="AO4241" i="2"/>
  <c r="AO4242" i="2"/>
  <c r="AO4243" i="2"/>
  <c r="AO4244" i="2"/>
  <c r="AO4245" i="2"/>
  <c r="AO4246" i="2"/>
  <c r="AO4248" i="2"/>
  <c r="AO4250" i="2"/>
  <c r="AO4251" i="2"/>
  <c r="AO4252" i="2"/>
  <c r="AO4253" i="2"/>
  <c r="AO4255" i="2"/>
  <c r="AO4256" i="2"/>
  <c r="AO4257" i="2"/>
  <c r="AO4258" i="2"/>
  <c r="AO4260" i="2"/>
  <c r="AO4261" i="2"/>
  <c r="AO4262" i="2"/>
  <c r="AO4263" i="2"/>
  <c r="AO4264" i="2"/>
  <c r="AO4265" i="2"/>
  <c r="AO4266" i="2"/>
  <c r="AO4267" i="2"/>
  <c r="AO4268" i="2"/>
  <c r="AO4269" i="2"/>
  <c r="AO4270" i="2"/>
  <c r="AO4271" i="2"/>
  <c r="AO4272" i="2"/>
  <c r="AO4273" i="2"/>
  <c r="AO4274" i="2"/>
  <c r="AO4275" i="2"/>
  <c r="AO4276" i="2"/>
  <c r="AO4277" i="2"/>
  <c r="AO4278" i="2"/>
  <c r="AO4279" i="2"/>
  <c r="AO4280" i="2"/>
  <c r="AO4281" i="2"/>
  <c r="AO4282" i="2"/>
  <c r="AO4283" i="2"/>
  <c r="AO4284" i="2"/>
  <c r="AO4285" i="2"/>
  <c r="AO4286" i="2"/>
  <c r="AO4287" i="2"/>
  <c r="AO4288" i="2"/>
  <c r="AO4290" i="2"/>
  <c r="AO4292" i="2"/>
  <c r="AO4293" i="2"/>
  <c r="AO4294" i="2"/>
  <c r="AO4295" i="2"/>
  <c r="AO4297" i="2"/>
  <c r="AO4298" i="2"/>
  <c r="AO4299" i="2"/>
  <c r="AO4300" i="2"/>
  <c r="AO4302" i="2"/>
  <c r="AO4303" i="2"/>
  <c r="AO4304" i="2"/>
  <c r="AO4305" i="2"/>
  <c r="AO4306" i="2"/>
  <c r="AO4307" i="2"/>
  <c r="AO4308" i="2"/>
  <c r="AO4309" i="2"/>
  <c r="AO4310" i="2"/>
  <c r="AO4311" i="2"/>
  <c r="AO4312" i="2"/>
  <c r="AO4313" i="2"/>
  <c r="AO4314" i="2"/>
  <c r="AO4315" i="2"/>
  <c r="AO4316" i="2"/>
  <c r="AO4317" i="2"/>
  <c r="AO4318" i="2"/>
  <c r="AO4319" i="2"/>
  <c r="AO4320" i="2"/>
  <c r="AO4321" i="2"/>
  <c r="AO4322" i="2"/>
  <c r="AO4323" i="2"/>
  <c r="AO4324" i="2"/>
  <c r="AO4325" i="2"/>
  <c r="AO4326" i="2"/>
  <c r="AO4328" i="2"/>
  <c r="AO4330" i="2"/>
  <c r="AO4331" i="2"/>
  <c r="AO4332" i="2"/>
  <c r="AO4333" i="2"/>
  <c r="AO4335" i="2"/>
  <c r="AO4336" i="2"/>
  <c r="AO4337" i="2"/>
  <c r="AO4338" i="2"/>
  <c r="AO4339" i="2"/>
  <c r="AO4340" i="2"/>
  <c r="AO4341" i="2"/>
  <c r="AO4342" i="2"/>
  <c r="AO4343" i="2"/>
  <c r="AO4344" i="2"/>
  <c r="AO4345" i="2"/>
  <c r="AO4346" i="2"/>
  <c r="AO4347" i="2"/>
  <c r="AO4348" i="2"/>
  <c r="AO4349" i="2"/>
  <c r="AO4350" i="2"/>
  <c r="AO4351" i="2"/>
  <c r="AO4352" i="2"/>
  <c r="AO4353" i="2"/>
  <c r="AO4354" i="2"/>
  <c r="AO4355" i="2"/>
  <c r="AO4356" i="2"/>
  <c r="AO4357" i="2"/>
  <c r="AO4358" i="2"/>
  <c r="AO4359" i="2"/>
  <c r="AO4360" i="2"/>
  <c r="AO4361" i="2"/>
  <c r="AO4362" i="2"/>
  <c r="AO4363" i="2"/>
  <c r="AO4365" i="2"/>
  <c r="AO4367" i="2"/>
  <c r="AO4368" i="2"/>
  <c r="AO4369" i="2"/>
  <c r="AO4370" i="2"/>
  <c r="AO4372" i="2"/>
  <c r="AO4373" i="2"/>
  <c r="AO4374" i="2"/>
  <c r="AO4375" i="2"/>
  <c r="AO4376" i="2"/>
  <c r="AO4377" i="2"/>
  <c r="AO4378" i="2"/>
  <c r="AO4379" i="2"/>
  <c r="AO4380" i="2"/>
  <c r="AO4381" i="2"/>
  <c r="AO4382" i="2"/>
  <c r="AO4383" i="2"/>
  <c r="AO4384" i="2"/>
  <c r="AO4385" i="2"/>
  <c r="AO4386" i="2"/>
  <c r="AO4387" i="2"/>
  <c r="AO4388" i="2"/>
  <c r="AO4389" i="2"/>
  <c r="AO4390" i="2"/>
  <c r="AO4391" i="2"/>
  <c r="AO4392" i="2"/>
  <c r="AO4393" i="2"/>
  <c r="AO4394" i="2"/>
  <c r="AO4395" i="2"/>
  <c r="AO4396" i="2"/>
  <c r="AO4397" i="2"/>
  <c r="AO4398" i="2"/>
  <c r="AO4399" i="2"/>
  <c r="AO4400" i="2"/>
  <c r="AO4402" i="2"/>
  <c r="AO4404" i="2"/>
  <c r="AO4405" i="2"/>
  <c r="AO4406" i="2"/>
  <c r="AO4407" i="2"/>
  <c r="AO4409" i="2"/>
  <c r="AO4410" i="2"/>
  <c r="AO4411" i="2"/>
  <c r="AO4412" i="2"/>
  <c r="AO4413" i="2"/>
  <c r="AO4414" i="2"/>
  <c r="AO4415" i="2"/>
  <c r="AO4416" i="2"/>
  <c r="AO4417" i="2"/>
  <c r="AO4418" i="2"/>
  <c r="AO4419" i="2"/>
  <c r="AO4420" i="2"/>
  <c r="AO4421" i="2"/>
  <c r="AO4422" i="2"/>
  <c r="AO4423" i="2"/>
  <c r="AO4424" i="2"/>
  <c r="AO4425" i="2"/>
  <c r="AO4426" i="2"/>
  <c r="AO4427" i="2"/>
  <c r="AO4428" i="2"/>
  <c r="AO4429" i="2"/>
  <c r="AO4430" i="2"/>
  <c r="AO4431" i="2"/>
  <c r="AO4432" i="2"/>
  <c r="AO4433" i="2"/>
  <c r="AO4434" i="2"/>
  <c r="AO4435" i="2"/>
  <c r="AO4436" i="2"/>
  <c r="AO4437" i="2"/>
  <c r="AO4439" i="2"/>
  <c r="AO4441" i="2"/>
  <c r="AO4442" i="2"/>
  <c r="AO4443" i="2"/>
  <c r="AO4444" i="2"/>
  <c r="AO4446" i="2"/>
  <c r="AO4447" i="2"/>
  <c r="AO4448" i="2"/>
  <c r="AO4449" i="2"/>
  <c r="AO4450" i="2"/>
  <c r="AO4451" i="2"/>
  <c r="AO4452" i="2"/>
  <c r="AO4453" i="2"/>
  <c r="AO4454" i="2"/>
  <c r="AO4455" i="2"/>
  <c r="AO4456" i="2"/>
  <c r="AO4457" i="2"/>
  <c r="AO4458" i="2"/>
  <c r="AO4459" i="2"/>
  <c r="AO4460" i="2"/>
  <c r="AO4461" i="2"/>
  <c r="AO4462" i="2"/>
  <c r="AO4463" i="2"/>
  <c r="AO4464" i="2"/>
  <c r="AO4465" i="2"/>
  <c r="AO4466" i="2"/>
  <c r="AO4467" i="2"/>
  <c r="AO4468" i="2"/>
  <c r="AO4469" i="2"/>
  <c r="AO4470" i="2"/>
  <c r="AO4471" i="2"/>
  <c r="AO4472" i="2"/>
  <c r="AO4473" i="2"/>
  <c r="AO4475" i="2"/>
  <c r="AO4477" i="2"/>
  <c r="AO4478" i="2"/>
  <c r="AO4479" i="2"/>
  <c r="AO4480" i="2"/>
  <c r="AO4482" i="2"/>
  <c r="AO4483" i="2"/>
  <c r="AO4484" i="2"/>
  <c r="AO4485" i="2"/>
  <c r="AO4486" i="2"/>
  <c r="AO4487" i="2"/>
  <c r="AO4488" i="2"/>
  <c r="AO4489" i="2"/>
  <c r="AO4490" i="2"/>
  <c r="AO4491" i="2"/>
  <c r="AO4492" i="2"/>
  <c r="AO4493" i="2"/>
  <c r="AO4494" i="2"/>
  <c r="AO4495" i="2"/>
  <c r="AO4496" i="2"/>
  <c r="AO4497" i="2"/>
  <c r="AO4498" i="2"/>
  <c r="AO4499" i="2"/>
  <c r="AO4500" i="2"/>
  <c r="AO4501" i="2"/>
  <c r="AO4502" i="2"/>
  <c r="AO4503" i="2"/>
  <c r="AO4504" i="2"/>
  <c r="AO4505" i="2"/>
  <c r="AO4506" i="2"/>
  <c r="AO4507" i="2"/>
  <c r="AO4508" i="2"/>
  <c r="AO4509" i="2"/>
  <c r="AO4511" i="2"/>
  <c r="AO4513" i="2"/>
  <c r="AO4514" i="2"/>
  <c r="AO4515" i="2"/>
  <c r="AO4516" i="2"/>
  <c r="AO4518" i="2"/>
  <c r="AO4519" i="2"/>
  <c r="AO4520" i="2"/>
  <c r="AO4521" i="2"/>
  <c r="AO4522" i="2"/>
  <c r="AO4523" i="2"/>
  <c r="AO4524" i="2"/>
  <c r="AO4525" i="2"/>
  <c r="AO4526" i="2"/>
  <c r="AO4527" i="2"/>
  <c r="AO4528" i="2"/>
  <c r="AO4529" i="2"/>
  <c r="AO4530" i="2"/>
  <c r="AO4531" i="2"/>
  <c r="AO4532" i="2"/>
  <c r="AO4533" i="2"/>
  <c r="AO4534" i="2"/>
  <c r="AO4535" i="2"/>
  <c r="AO4536" i="2"/>
  <c r="AO4537" i="2"/>
  <c r="AO4538" i="2"/>
  <c r="AO4539" i="2"/>
  <c r="AO4540" i="2"/>
  <c r="AO4541" i="2"/>
  <c r="AO4542" i="2"/>
  <c r="AO4543" i="2"/>
  <c r="AO4544" i="2"/>
  <c r="AO4545" i="2"/>
  <c r="AO4547" i="2"/>
  <c r="AO4549" i="2"/>
  <c r="AO4550" i="2"/>
  <c r="AO4551" i="2"/>
  <c r="AO4552" i="2"/>
  <c r="AO4554" i="2"/>
  <c r="AO4555" i="2"/>
  <c r="AO4556" i="2"/>
  <c r="AO4557" i="2"/>
  <c r="AO4558" i="2"/>
  <c r="AO4559" i="2"/>
  <c r="AO4560" i="2"/>
  <c r="AO4561" i="2"/>
  <c r="AO4562" i="2"/>
  <c r="AO4563" i="2"/>
  <c r="AO4564" i="2"/>
  <c r="AO4565" i="2"/>
  <c r="AO4566" i="2"/>
  <c r="AO4567" i="2"/>
  <c r="AO4568" i="2"/>
  <c r="AO4569" i="2"/>
  <c r="AO4570" i="2"/>
  <c r="AO4571" i="2"/>
  <c r="AO4572" i="2"/>
  <c r="AO4573" i="2"/>
  <c r="AO4574" i="2"/>
  <c r="AO4575" i="2"/>
  <c r="AO4576" i="2"/>
  <c r="AO4577" i="2"/>
  <c r="AO4578" i="2"/>
  <c r="AO4579" i="2"/>
  <c r="AO4580" i="2"/>
  <c r="AO4582" i="2"/>
  <c r="AO4584" i="2"/>
  <c r="AO4585" i="2"/>
  <c r="AO4586" i="2"/>
  <c r="AO4587" i="2"/>
  <c r="AO4589" i="2"/>
  <c r="AO4590" i="2"/>
  <c r="AO4591" i="2"/>
  <c r="AO4592" i="2"/>
  <c r="AO4593" i="2"/>
  <c r="AO4594" i="2"/>
  <c r="AO4595" i="2"/>
  <c r="AO4596" i="2"/>
  <c r="AO4597" i="2"/>
  <c r="AO4598" i="2"/>
  <c r="AO4599" i="2"/>
  <c r="AO4600" i="2"/>
  <c r="AO4601" i="2"/>
  <c r="AO4602" i="2"/>
  <c r="AO4603" i="2"/>
  <c r="AO4604" i="2"/>
  <c r="AO4605" i="2"/>
  <c r="AO4606" i="2"/>
  <c r="AO4607" i="2"/>
  <c r="AO4608" i="2"/>
  <c r="AO4609" i="2"/>
  <c r="AO4610" i="2"/>
  <c r="AO4611" i="2"/>
  <c r="AO4612" i="2"/>
  <c r="AO4613" i="2"/>
  <c r="AO4614" i="2"/>
  <c r="AO4615" i="2"/>
  <c r="AO4617" i="2"/>
  <c r="AO4619" i="2"/>
  <c r="AO4620" i="2"/>
  <c r="AO4621" i="2"/>
  <c r="AO4622" i="2"/>
  <c r="AO4624" i="2"/>
  <c r="AO4625" i="2"/>
  <c r="AO4626" i="2"/>
  <c r="AO4627" i="2"/>
  <c r="AO4628" i="2"/>
  <c r="AO4629" i="2"/>
  <c r="AO4630" i="2"/>
  <c r="AO4631" i="2"/>
  <c r="AO4632" i="2"/>
  <c r="AO4633" i="2"/>
  <c r="AO4634" i="2"/>
  <c r="AO4635" i="2"/>
  <c r="AO4636" i="2"/>
  <c r="AO4637" i="2"/>
  <c r="AO4638" i="2"/>
  <c r="AO4639" i="2"/>
  <c r="AO4640" i="2"/>
  <c r="AO4641" i="2"/>
  <c r="AO4642" i="2"/>
  <c r="AO4643" i="2"/>
  <c r="AO4644" i="2"/>
  <c r="AO4645" i="2"/>
  <c r="AO4646" i="2"/>
  <c r="AO4647" i="2"/>
  <c r="AO4648" i="2"/>
  <c r="AO4649" i="2"/>
  <c r="AO4650" i="2"/>
  <c r="AO4652" i="2"/>
  <c r="AO4654" i="2"/>
  <c r="AO4655" i="2"/>
  <c r="AO4656" i="2"/>
  <c r="AO4657" i="2"/>
  <c r="AO4659" i="2"/>
  <c r="AO4660" i="2"/>
  <c r="AO4661" i="2"/>
  <c r="AO4662" i="2"/>
  <c r="AO4663" i="2"/>
  <c r="AO4664" i="2"/>
  <c r="AO4665" i="2"/>
  <c r="AO4666" i="2"/>
  <c r="AO4667" i="2"/>
  <c r="AO4668" i="2"/>
  <c r="AO4669" i="2"/>
  <c r="AO4670" i="2"/>
  <c r="AO4671" i="2"/>
  <c r="AO4672" i="2"/>
  <c r="AO4673" i="2"/>
  <c r="AO4674" i="2"/>
  <c r="AO4675" i="2"/>
  <c r="AO4676" i="2"/>
  <c r="AO4677" i="2"/>
  <c r="AO4678" i="2"/>
  <c r="AO4679" i="2"/>
  <c r="AO4680" i="2"/>
  <c r="AO4681" i="2"/>
  <c r="AO4682" i="2"/>
  <c r="AO4683" i="2"/>
  <c r="AO4684" i="2"/>
  <c r="AO4686" i="2"/>
  <c r="AO4688" i="2"/>
  <c r="AO4689" i="2"/>
  <c r="AO4690" i="2"/>
  <c r="AO4691" i="2"/>
  <c r="AO4693" i="2"/>
  <c r="AO4694" i="2"/>
  <c r="AO4695" i="2"/>
  <c r="AO4696" i="2"/>
  <c r="AO4698" i="2"/>
  <c r="AO4699" i="2"/>
  <c r="AO4700" i="2"/>
  <c r="AO4701" i="2"/>
  <c r="AO4702" i="2"/>
  <c r="AO4703" i="2"/>
  <c r="AO4704" i="2"/>
  <c r="AO4705" i="2"/>
  <c r="AO4706" i="2"/>
  <c r="AO4707" i="2"/>
  <c r="AO4708" i="2"/>
  <c r="AO4709" i="2"/>
  <c r="AO4710" i="2"/>
  <c r="AO4711" i="2"/>
  <c r="AO4712" i="2"/>
  <c r="AO4713" i="2"/>
  <c r="AO4714" i="2"/>
  <c r="AO4715" i="2"/>
  <c r="AO4716" i="2"/>
  <c r="AO4717" i="2"/>
  <c r="AO4718" i="2"/>
  <c r="AO4719" i="2"/>
  <c r="AO4720" i="2"/>
  <c r="AO4721" i="2"/>
  <c r="AO4722" i="2"/>
  <c r="AO4723" i="2"/>
  <c r="AO4724" i="2"/>
  <c r="AO4725" i="2"/>
  <c r="AO4726" i="2"/>
  <c r="AO4728" i="2"/>
  <c r="AO4730" i="2"/>
  <c r="AO4731" i="2"/>
  <c r="AO4732" i="2"/>
  <c r="AO4733" i="2"/>
  <c r="AO4735" i="2"/>
  <c r="AO4736" i="2"/>
  <c r="AO4737" i="2"/>
  <c r="AO4738" i="2"/>
  <c r="AO4740" i="2"/>
  <c r="AO4741" i="2"/>
  <c r="AO4742" i="2"/>
  <c r="AO4743" i="2"/>
  <c r="AO4744" i="2"/>
  <c r="AO4745" i="2"/>
  <c r="AO4746" i="2"/>
  <c r="AO4747" i="2"/>
  <c r="AO4748" i="2"/>
  <c r="AO4749" i="2"/>
  <c r="AO4750" i="2"/>
  <c r="AO4751" i="2"/>
  <c r="AO4752" i="2"/>
  <c r="AO4753" i="2"/>
  <c r="AO4754" i="2"/>
  <c r="AO4755" i="2"/>
  <c r="AO4756" i="2"/>
  <c r="AO4757" i="2"/>
  <c r="AO4758" i="2"/>
  <c r="AO4759" i="2"/>
  <c r="AO4760" i="2"/>
  <c r="AO4761" i="2"/>
  <c r="AO4762" i="2"/>
  <c r="AO4763" i="2"/>
  <c r="AO4764" i="2"/>
  <c r="AO4766" i="2"/>
  <c r="AO4768" i="2"/>
  <c r="AO4769" i="2"/>
  <c r="AO4770" i="2"/>
  <c r="AO4771" i="2"/>
  <c r="AO4773" i="2"/>
  <c r="AO4774" i="2"/>
  <c r="AO4775" i="2"/>
  <c r="AO4776" i="2"/>
  <c r="AO4777" i="2"/>
  <c r="AO4778" i="2"/>
  <c r="AO4779" i="2"/>
  <c r="AO4780" i="2"/>
  <c r="AO4781" i="2"/>
  <c r="AO4782" i="2"/>
  <c r="AO4783" i="2"/>
  <c r="AO4784" i="2"/>
  <c r="AO4785" i="2"/>
  <c r="AO4786" i="2"/>
  <c r="AO4787" i="2"/>
  <c r="AO4788" i="2"/>
  <c r="AO4789" i="2"/>
  <c r="AO4790" i="2"/>
  <c r="AO4791" i="2"/>
  <c r="AO4792" i="2"/>
  <c r="AO4793" i="2"/>
  <c r="AO4794" i="2"/>
  <c r="AO4795" i="2"/>
  <c r="AO4796" i="2"/>
  <c r="AO4797" i="2"/>
  <c r="AO4798" i="2"/>
  <c r="AO4799" i="2"/>
  <c r="AO4800" i="2"/>
  <c r="AO4801" i="2"/>
  <c r="AO4803" i="2"/>
  <c r="AO4805" i="2"/>
  <c r="AO4806" i="2"/>
  <c r="AO4807" i="2"/>
  <c r="AO4808" i="2"/>
  <c r="AO4810" i="2"/>
  <c r="AO4811" i="2"/>
  <c r="AO4812" i="2"/>
  <c r="AO4813" i="2"/>
  <c r="AO4814" i="2"/>
  <c r="AO4815" i="2"/>
  <c r="AO4816" i="2"/>
  <c r="AO4817" i="2"/>
  <c r="AO4818" i="2"/>
  <c r="AO4819" i="2"/>
  <c r="AO4820" i="2"/>
  <c r="AO4821" i="2"/>
  <c r="AO4822" i="2"/>
  <c r="AO4823" i="2"/>
  <c r="AO4824" i="2"/>
  <c r="AO4825" i="2"/>
  <c r="AO4826" i="2"/>
  <c r="AO4827" i="2"/>
  <c r="AO4828" i="2"/>
  <c r="AO4829" i="2"/>
  <c r="AO4830" i="2"/>
  <c r="AO4831" i="2"/>
  <c r="AO4832" i="2"/>
  <c r="AO4833" i="2"/>
  <c r="AO4834" i="2"/>
  <c r="AO4835" i="2"/>
  <c r="AO4836" i="2"/>
  <c r="AO4837" i="2"/>
  <c r="AO4838" i="2"/>
  <c r="AO4840" i="2"/>
  <c r="AO4842" i="2"/>
  <c r="AO4843" i="2"/>
  <c r="AO4844" i="2"/>
  <c r="AO4845" i="2"/>
  <c r="AO4847" i="2"/>
  <c r="AO4848" i="2"/>
  <c r="AO4849" i="2"/>
  <c r="AO4850" i="2"/>
  <c r="AO4851" i="2"/>
  <c r="AO4852" i="2"/>
  <c r="AO4853" i="2"/>
  <c r="AO4854" i="2"/>
  <c r="AO4855" i="2"/>
  <c r="AO4856" i="2"/>
  <c r="AO4857" i="2"/>
  <c r="AO4858" i="2"/>
  <c r="AO4859" i="2"/>
  <c r="AO4860" i="2"/>
  <c r="AO4861" i="2"/>
  <c r="AO4862" i="2"/>
  <c r="AO4863" i="2"/>
  <c r="AO4864" i="2"/>
  <c r="AO4865" i="2"/>
  <c r="AO4866" i="2"/>
  <c r="AO4867" i="2"/>
  <c r="AO4868" i="2"/>
  <c r="AO4869" i="2"/>
  <c r="AO4870" i="2"/>
  <c r="AO4871" i="2"/>
  <c r="AO4872" i="2"/>
  <c r="AO4873" i="2"/>
  <c r="AO4874" i="2"/>
  <c r="AO4875" i="2"/>
  <c r="AO4877" i="2"/>
  <c r="AO4879" i="2"/>
  <c r="AO4880" i="2"/>
  <c r="AO4881" i="2"/>
  <c r="AO4882" i="2"/>
  <c r="AO4884" i="2"/>
  <c r="AO4885" i="2"/>
  <c r="AO4886" i="2"/>
  <c r="AO4887" i="2"/>
  <c r="AO4888" i="2"/>
  <c r="AO4889" i="2"/>
  <c r="AO4890" i="2"/>
  <c r="AO4891" i="2"/>
  <c r="AO4892" i="2"/>
  <c r="AO4893" i="2"/>
  <c r="AO4894" i="2"/>
  <c r="AO4895" i="2"/>
  <c r="AO4896" i="2"/>
  <c r="AO4897" i="2"/>
  <c r="AO4898" i="2"/>
  <c r="AO4899" i="2"/>
  <c r="AO4900" i="2"/>
  <c r="AO4901" i="2"/>
  <c r="AO4902" i="2"/>
  <c r="AO4903" i="2"/>
  <c r="AO4904" i="2"/>
  <c r="AO4905" i="2"/>
  <c r="AO4906" i="2"/>
  <c r="AO4907" i="2"/>
  <c r="AO4908" i="2"/>
  <c r="AO4909" i="2"/>
  <c r="AO4910" i="2"/>
  <c r="AO4911" i="2"/>
  <c r="AO4913" i="2"/>
  <c r="AO4915" i="2"/>
  <c r="AO4916" i="2"/>
  <c r="AO4917" i="2"/>
  <c r="AO4918" i="2"/>
  <c r="AO4920" i="2"/>
  <c r="AO4921" i="2"/>
  <c r="AO4922" i="2"/>
  <c r="AO4923" i="2"/>
  <c r="AO4924" i="2"/>
  <c r="AO4925" i="2"/>
  <c r="AO4926" i="2"/>
  <c r="AO4927" i="2"/>
  <c r="AO4928" i="2"/>
  <c r="AO4929" i="2"/>
  <c r="AO4930" i="2"/>
  <c r="AO4931" i="2"/>
  <c r="AO4932" i="2"/>
  <c r="AO4933" i="2"/>
  <c r="AO4934" i="2"/>
  <c r="AO4935" i="2"/>
  <c r="AO4936" i="2"/>
  <c r="AO4937" i="2"/>
  <c r="AO4938" i="2"/>
  <c r="AO4939" i="2"/>
  <c r="AO4940" i="2"/>
  <c r="AO4941" i="2"/>
  <c r="AO4942" i="2"/>
  <c r="AO4943" i="2"/>
  <c r="AO4944" i="2"/>
  <c r="AO4945" i="2"/>
  <c r="AO4946" i="2"/>
  <c r="AO4947" i="2"/>
  <c r="AO4949" i="2"/>
  <c r="AO4951" i="2"/>
  <c r="AO4952" i="2"/>
  <c r="AO4953" i="2"/>
  <c r="AO4954" i="2"/>
  <c r="AO4956" i="2"/>
  <c r="AO4957" i="2"/>
  <c r="AO4958" i="2"/>
  <c r="AO4959" i="2"/>
  <c r="AO4960" i="2"/>
  <c r="AO4961" i="2"/>
  <c r="AO4962" i="2"/>
  <c r="AO4963" i="2"/>
  <c r="AO4964" i="2"/>
  <c r="AO4965" i="2"/>
  <c r="AO4966" i="2"/>
  <c r="AO4967" i="2"/>
  <c r="AO4968" i="2"/>
  <c r="AO4969" i="2"/>
  <c r="AO4970" i="2"/>
  <c r="AO4971" i="2"/>
  <c r="AO4972" i="2"/>
  <c r="AO4973" i="2"/>
  <c r="AO4974" i="2"/>
  <c r="AO4975" i="2"/>
  <c r="AO4976" i="2"/>
  <c r="AO4977" i="2"/>
  <c r="AO4978" i="2"/>
  <c r="AO4979" i="2"/>
  <c r="AO4980" i="2"/>
  <c r="AO4981" i="2"/>
  <c r="AO4982" i="2"/>
  <c r="AO4983" i="2"/>
  <c r="AO4985" i="2"/>
  <c r="AO4987" i="2"/>
  <c r="AO4988" i="2"/>
  <c r="AO4989" i="2"/>
  <c r="AO4990" i="2"/>
  <c r="AO4992" i="2"/>
  <c r="AO4993" i="2"/>
  <c r="AO4994" i="2"/>
  <c r="AO4995" i="2"/>
  <c r="AO4996" i="2"/>
  <c r="AO4997" i="2"/>
  <c r="AO4998" i="2"/>
  <c r="AO4999" i="2"/>
  <c r="AO5000" i="2"/>
  <c r="AO5001" i="2"/>
  <c r="AO5002" i="2"/>
  <c r="AO5003" i="2"/>
  <c r="AO5004" i="2"/>
  <c r="AO5005" i="2"/>
  <c r="AO5006" i="2"/>
  <c r="AO5007" i="2"/>
  <c r="AO5008" i="2"/>
  <c r="AO5009" i="2"/>
  <c r="AO5010" i="2"/>
  <c r="AO5011" i="2"/>
  <c r="AO5012" i="2"/>
  <c r="AO5013" i="2"/>
  <c r="AO5014" i="2"/>
  <c r="AO5015" i="2"/>
  <c r="AO5016" i="2"/>
  <c r="AO5017" i="2"/>
  <c r="AO5018" i="2"/>
  <c r="AO5020" i="2"/>
  <c r="AO5022" i="2"/>
  <c r="AO5023" i="2"/>
  <c r="AO5024" i="2"/>
  <c r="AO5025" i="2"/>
  <c r="AO5027" i="2"/>
  <c r="AO5028" i="2"/>
  <c r="AO5029" i="2"/>
  <c r="AO5030" i="2"/>
  <c r="AO5031" i="2"/>
  <c r="AO5032" i="2"/>
  <c r="AO5033" i="2"/>
  <c r="AO5034" i="2"/>
  <c r="AO5035" i="2"/>
  <c r="AO5036" i="2"/>
  <c r="AO5037" i="2"/>
  <c r="AO5038" i="2"/>
  <c r="AO5039" i="2"/>
  <c r="AO5040" i="2"/>
  <c r="AO5041" i="2"/>
  <c r="AO5042" i="2"/>
  <c r="AO5043" i="2"/>
  <c r="AO5044" i="2"/>
  <c r="AO5045" i="2"/>
  <c r="AO5046" i="2"/>
  <c r="AO5047" i="2"/>
  <c r="AO5048" i="2"/>
  <c r="AO5049" i="2"/>
  <c r="AO5050" i="2"/>
  <c r="AO5051" i="2"/>
  <c r="AO5052" i="2"/>
  <c r="AO5053" i="2"/>
  <c r="AO5055" i="2"/>
  <c r="AO5057" i="2"/>
  <c r="AO5058" i="2"/>
  <c r="AO5059" i="2"/>
  <c r="AO5060" i="2"/>
  <c r="AO5062" i="2"/>
  <c r="AO5063" i="2"/>
  <c r="AO5064" i="2"/>
  <c r="AO5065" i="2"/>
  <c r="AO5066" i="2"/>
  <c r="AO5067" i="2"/>
  <c r="AO5068" i="2"/>
  <c r="AO5069" i="2"/>
  <c r="AO5070" i="2"/>
  <c r="AO5071" i="2"/>
  <c r="AO5072" i="2"/>
  <c r="AO5073" i="2"/>
  <c r="AO5074" i="2"/>
  <c r="AO5075" i="2"/>
  <c r="AO5076" i="2"/>
  <c r="AO5077" i="2"/>
  <c r="AO5078" i="2"/>
  <c r="AO5079" i="2"/>
  <c r="AO5080" i="2"/>
  <c r="AO5081" i="2"/>
  <c r="AO5082" i="2"/>
  <c r="AO5083" i="2"/>
  <c r="AO5084" i="2"/>
  <c r="AO5085" i="2"/>
  <c r="AO5086" i="2"/>
  <c r="AO5087" i="2"/>
  <c r="AO5088" i="2"/>
  <c r="AO5090" i="2"/>
  <c r="AO5092" i="2"/>
  <c r="AO5093" i="2"/>
  <c r="AO5094" i="2"/>
  <c r="AO5095" i="2"/>
  <c r="AO5097" i="2"/>
  <c r="AO5098" i="2"/>
  <c r="AO5099" i="2"/>
  <c r="AO5100" i="2"/>
  <c r="AO5101" i="2"/>
  <c r="AO5102" i="2"/>
  <c r="AO5103" i="2"/>
  <c r="AO5104" i="2"/>
  <c r="AO5105" i="2"/>
  <c r="AO5106" i="2"/>
  <c r="AO5107" i="2"/>
  <c r="AO5108" i="2"/>
  <c r="AO5109" i="2"/>
  <c r="AO5110" i="2"/>
  <c r="AO5111" i="2"/>
  <c r="AO5112" i="2"/>
  <c r="AO5113" i="2"/>
  <c r="AO5114" i="2"/>
  <c r="AO5115" i="2"/>
  <c r="AO5116" i="2"/>
  <c r="AO5117" i="2"/>
  <c r="AO5118" i="2"/>
  <c r="AO5119" i="2"/>
  <c r="AO5120" i="2"/>
  <c r="AO5121" i="2"/>
  <c r="AO5122" i="2"/>
  <c r="AO5124" i="2"/>
  <c r="AO5126" i="2"/>
  <c r="AO5127" i="2"/>
  <c r="AO5128" i="2"/>
  <c r="AO5129" i="2"/>
  <c r="AO5131" i="2"/>
  <c r="AO5132" i="2"/>
  <c r="AO5133" i="2"/>
  <c r="AO5134" i="2"/>
  <c r="AO5136" i="2"/>
  <c r="AO5137" i="2"/>
  <c r="AO5138" i="2"/>
  <c r="AO5139" i="2"/>
  <c r="AO5140" i="2"/>
  <c r="AO5141" i="2"/>
  <c r="AO5142" i="2"/>
  <c r="AO5143" i="2"/>
  <c r="AO5144" i="2"/>
  <c r="AO5145" i="2"/>
  <c r="AO5146" i="2"/>
  <c r="AO5147" i="2"/>
  <c r="AO5148" i="2"/>
  <c r="AO5149" i="2"/>
  <c r="AO5150" i="2"/>
  <c r="AO5151" i="2"/>
  <c r="AO5152" i="2"/>
  <c r="AO5153" i="2"/>
  <c r="AO5154" i="2"/>
  <c r="AO5155" i="2"/>
  <c r="AO5156" i="2"/>
  <c r="AO5157" i="2"/>
  <c r="AO5158" i="2"/>
  <c r="AO5159" i="2"/>
  <c r="AO5160" i="2"/>
  <c r="AO5161" i="2"/>
  <c r="AO5162" i="2"/>
  <c r="AO5163" i="2"/>
  <c r="AO5164" i="2"/>
  <c r="AO5166" i="2"/>
  <c r="AO5168" i="2"/>
  <c r="AO5169" i="2"/>
  <c r="AO5170" i="2"/>
  <c r="AO5171" i="2"/>
  <c r="AO5173" i="2"/>
  <c r="AO5174" i="2"/>
  <c r="AO5175" i="2"/>
  <c r="AO5176" i="2"/>
  <c r="AO5178" i="2"/>
  <c r="AO5179" i="2"/>
  <c r="AO5180" i="2"/>
  <c r="AO5181" i="2"/>
  <c r="AO5182" i="2"/>
  <c r="AO5183" i="2"/>
  <c r="AO5184" i="2"/>
  <c r="AO5185" i="2"/>
  <c r="AO5186" i="2"/>
  <c r="AO5187" i="2"/>
  <c r="AO5188" i="2"/>
  <c r="AO5189" i="2"/>
  <c r="AO5190" i="2"/>
  <c r="AO5191" i="2"/>
  <c r="AO5192" i="2"/>
  <c r="AO5193" i="2"/>
  <c r="AO5194" i="2"/>
  <c r="AO5195" i="2"/>
  <c r="AO5196" i="2"/>
  <c r="AO5197" i="2"/>
  <c r="AO5198" i="2"/>
  <c r="AO5199" i="2"/>
  <c r="AO5200" i="2"/>
  <c r="AO5201" i="2"/>
  <c r="AO5202" i="2"/>
  <c r="AO5204" i="2"/>
  <c r="AO5206" i="2"/>
  <c r="AO5207" i="2"/>
  <c r="AO5208" i="2"/>
  <c r="AO5209" i="2"/>
  <c r="AO5211" i="2"/>
  <c r="AO5212" i="2"/>
  <c r="AO5213" i="2"/>
  <c r="AO5214" i="2"/>
  <c r="AO5215" i="2"/>
  <c r="AO5216" i="2"/>
  <c r="AO5217" i="2"/>
  <c r="AO5218" i="2"/>
  <c r="AO5219" i="2"/>
  <c r="AO5220" i="2"/>
  <c r="AO5221" i="2"/>
  <c r="AO5222" i="2"/>
  <c r="AO5223" i="2"/>
  <c r="AO5224" i="2"/>
  <c r="AO5225" i="2"/>
  <c r="AO5226" i="2"/>
  <c r="AO5227" i="2"/>
  <c r="AO5228" i="2"/>
  <c r="AO5229" i="2"/>
  <c r="AO5230" i="2"/>
  <c r="AO5231" i="2"/>
  <c r="AO5232" i="2"/>
  <c r="AO5233" i="2"/>
  <c r="AO5234" i="2"/>
  <c r="AO5235" i="2"/>
  <c r="AO5236" i="2"/>
  <c r="AO5237" i="2"/>
  <c r="AO5238" i="2"/>
  <c r="AO5239" i="2"/>
  <c r="AO5241" i="2"/>
  <c r="AO5243" i="2"/>
  <c r="AO5244" i="2"/>
  <c r="AO5245" i="2"/>
  <c r="AO5246" i="2"/>
  <c r="AO5248" i="2"/>
  <c r="AO5249" i="2"/>
  <c r="AO5250" i="2"/>
  <c r="AO5251" i="2"/>
  <c r="AO5252" i="2"/>
  <c r="AO5253" i="2"/>
  <c r="AO5254" i="2"/>
  <c r="AO5255" i="2"/>
  <c r="AO5256" i="2"/>
  <c r="AO5257" i="2"/>
  <c r="AO5258" i="2"/>
  <c r="AO5259" i="2"/>
  <c r="AO5260" i="2"/>
  <c r="AO5261" i="2"/>
  <c r="AO5262" i="2"/>
  <c r="AO5263" i="2"/>
  <c r="AO5264" i="2"/>
  <c r="AO5265" i="2"/>
  <c r="AO5266" i="2"/>
  <c r="AO5267" i="2"/>
  <c r="AO5268" i="2"/>
  <c r="AO5269" i="2"/>
  <c r="AO5270" i="2"/>
  <c r="AO5271" i="2"/>
  <c r="AO5272" i="2"/>
  <c r="AO5273" i="2"/>
  <c r="AO5274" i="2"/>
  <c r="AO5275" i="2"/>
  <c r="AO5276" i="2"/>
  <c r="AO5278" i="2"/>
  <c r="AO5280" i="2"/>
  <c r="AO5281" i="2"/>
  <c r="AO5282" i="2"/>
  <c r="AO5283" i="2"/>
  <c r="AO5285" i="2"/>
  <c r="AO5286" i="2"/>
  <c r="AO5287" i="2"/>
  <c r="AO5288" i="2"/>
  <c r="AO5289" i="2"/>
  <c r="AO5290" i="2"/>
  <c r="AO5291" i="2"/>
  <c r="AO5292" i="2"/>
  <c r="AO5293" i="2"/>
  <c r="AO5294" i="2"/>
  <c r="AO5295" i="2"/>
  <c r="AO5296" i="2"/>
  <c r="AO5297" i="2"/>
  <c r="AO5298" i="2"/>
  <c r="AO5299" i="2"/>
  <c r="AO5300" i="2"/>
  <c r="AO5301" i="2"/>
  <c r="AO5302" i="2"/>
  <c r="AO5303" i="2"/>
  <c r="AO5304" i="2"/>
  <c r="AO5305" i="2"/>
  <c r="AO5306" i="2"/>
  <c r="AO5307" i="2"/>
  <c r="AO5308" i="2"/>
  <c r="AO5309" i="2"/>
  <c r="AO5310" i="2"/>
  <c r="AO5311" i="2"/>
  <c r="AO5312" i="2"/>
  <c r="AO5313" i="2"/>
  <c r="AO5315" i="2"/>
  <c r="AO5317" i="2"/>
  <c r="AO5318" i="2"/>
  <c r="AO5319" i="2"/>
  <c r="AO5320" i="2"/>
  <c r="AO5322" i="2"/>
  <c r="AO5323" i="2"/>
  <c r="AO5324" i="2"/>
  <c r="AO5325" i="2"/>
  <c r="AO5326" i="2"/>
  <c r="AO5327" i="2"/>
  <c r="AO5328" i="2"/>
  <c r="AO5329" i="2"/>
  <c r="AO5330" i="2"/>
  <c r="AO5331" i="2"/>
  <c r="AO5332" i="2"/>
  <c r="AO5333" i="2"/>
  <c r="AO5334" i="2"/>
  <c r="AO5335" i="2"/>
  <c r="AO5336" i="2"/>
  <c r="AO5337" i="2"/>
  <c r="AO5338" i="2"/>
  <c r="AO5339" i="2"/>
  <c r="AO5340" i="2"/>
  <c r="AO5341" i="2"/>
  <c r="AO5342" i="2"/>
  <c r="AO5343" i="2"/>
  <c r="AO5344" i="2"/>
  <c r="AO5345" i="2"/>
  <c r="AO5346" i="2"/>
  <c r="AO5347" i="2"/>
  <c r="AO5348" i="2"/>
  <c r="AO5349" i="2"/>
  <c r="AO5351" i="2"/>
  <c r="AO5353" i="2"/>
  <c r="AO5354" i="2"/>
  <c r="AO5355" i="2"/>
  <c r="AO5356" i="2"/>
  <c r="AO5358" i="2"/>
  <c r="AO5359" i="2"/>
  <c r="AO5360" i="2"/>
  <c r="AO5361" i="2"/>
  <c r="AO5362" i="2"/>
  <c r="AO5363" i="2"/>
  <c r="AO5364" i="2"/>
  <c r="AO5365" i="2"/>
  <c r="AO5366" i="2"/>
  <c r="AO5367" i="2"/>
  <c r="AO5368" i="2"/>
  <c r="AO5369" i="2"/>
  <c r="AO5370" i="2"/>
  <c r="AO5371" i="2"/>
  <c r="AO5372" i="2"/>
  <c r="AO5373" i="2"/>
  <c r="AO5374" i="2"/>
  <c r="AO5375" i="2"/>
  <c r="AO5376" i="2"/>
  <c r="AO5377" i="2"/>
  <c r="AO5378" i="2"/>
  <c r="AO5379" i="2"/>
  <c r="AO5380" i="2"/>
  <c r="AO5381" i="2"/>
  <c r="AO5382" i="2"/>
  <c r="AO5383" i="2"/>
  <c r="AO5384" i="2"/>
  <c r="AO5385" i="2"/>
  <c r="AO5387" i="2"/>
  <c r="AO5389" i="2"/>
  <c r="AO5390" i="2"/>
  <c r="AO5391" i="2"/>
  <c r="AO5392" i="2"/>
  <c r="AO5394" i="2"/>
  <c r="AO5395" i="2"/>
  <c r="AO5396" i="2"/>
  <c r="AO5397" i="2"/>
  <c r="AO5398" i="2"/>
  <c r="AO5399" i="2"/>
  <c r="AO5400" i="2"/>
  <c r="AO5401" i="2"/>
  <c r="AO5402" i="2"/>
  <c r="AO5403" i="2"/>
  <c r="AO5404" i="2"/>
  <c r="AO5405" i="2"/>
  <c r="AO5406" i="2"/>
  <c r="AO5407" i="2"/>
  <c r="AO5408" i="2"/>
  <c r="AO5409" i="2"/>
  <c r="AO5410" i="2"/>
  <c r="AO5411" i="2"/>
  <c r="AO5412" i="2"/>
  <c r="AO5413" i="2"/>
  <c r="AO5414" i="2"/>
  <c r="AO5415" i="2"/>
  <c r="AO5416" i="2"/>
  <c r="AO5417" i="2"/>
  <c r="AO5418" i="2"/>
  <c r="AO5419" i="2"/>
  <c r="AO5420" i="2"/>
  <c r="AO5421" i="2"/>
  <c r="AO5423" i="2"/>
  <c r="AO5425" i="2"/>
  <c r="AO5426" i="2"/>
  <c r="AO5427" i="2"/>
  <c r="AO5428" i="2"/>
  <c r="AO5430" i="2"/>
  <c r="AO5431" i="2"/>
  <c r="AO5432" i="2"/>
  <c r="AO5433" i="2"/>
  <c r="AO5434" i="2"/>
  <c r="AO5435" i="2"/>
  <c r="AO5436" i="2"/>
  <c r="AO5437" i="2"/>
  <c r="AO5438" i="2"/>
  <c r="AO5439" i="2"/>
  <c r="AO5440" i="2"/>
  <c r="AO5441" i="2"/>
  <c r="AO5442" i="2"/>
  <c r="AO5443" i="2"/>
  <c r="AO5444" i="2"/>
  <c r="AO5445" i="2"/>
  <c r="AO5446" i="2"/>
  <c r="AO5447" i="2"/>
  <c r="AO5448" i="2"/>
  <c r="AO5449" i="2"/>
  <c r="AO5450" i="2"/>
  <c r="AO5451" i="2"/>
  <c r="AO5452" i="2"/>
  <c r="AO5453" i="2"/>
  <c r="AO5454" i="2"/>
  <c r="AO5455" i="2"/>
  <c r="AO5456" i="2"/>
  <c r="AO5458" i="2"/>
  <c r="AO5460" i="2"/>
  <c r="AO5461" i="2"/>
  <c r="AO5462" i="2"/>
  <c r="AO5463" i="2"/>
  <c r="AO5465" i="2"/>
  <c r="AO5466" i="2"/>
  <c r="AO5467" i="2"/>
  <c r="AO5468" i="2"/>
  <c r="AO5469" i="2"/>
  <c r="AO5470" i="2"/>
  <c r="AO5471" i="2"/>
  <c r="AO5472" i="2"/>
  <c r="AO5473" i="2"/>
  <c r="AO5474" i="2"/>
  <c r="AO5475" i="2"/>
  <c r="AO5476" i="2"/>
  <c r="AO5477" i="2"/>
  <c r="AO5478" i="2"/>
  <c r="AO5479" i="2"/>
  <c r="AO5480" i="2"/>
  <c r="AO5481" i="2"/>
  <c r="AO5482" i="2"/>
  <c r="AO5483" i="2"/>
  <c r="AO5484" i="2"/>
  <c r="AO5485" i="2"/>
  <c r="AO5486" i="2"/>
  <c r="AO5487" i="2"/>
  <c r="AO5488" i="2"/>
  <c r="AO5489" i="2"/>
  <c r="AO5490" i="2"/>
  <c r="AO5491" i="2"/>
  <c r="AO5493" i="2"/>
  <c r="AO5495" i="2"/>
  <c r="AO5496" i="2"/>
  <c r="AO5497" i="2"/>
  <c r="AO5498" i="2"/>
  <c r="AO5500" i="2"/>
  <c r="AO5501" i="2"/>
  <c r="AO5502" i="2"/>
  <c r="AO5503" i="2"/>
  <c r="AO5504" i="2"/>
  <c r="AO5505" i="2"/>
  <c r="AO5506" i="2"/>
  <c r="AO5507" i="2"/>
  <c r="AO5508" i="2"/>
  <c r="AO5509" i="2"/>
  <c r="AO5510" i="2"/>
  <c r="AO5511" i="2"/>
  <c r="AO5512" i="2"/>
  <c r="AO5513" i="2"/>
  <c r="AO5514" i="2"/>
  <c r="AO5515" i="2"/>
  <c r="AO5516" i="2"/>
  <c r="AO5517" i="2"/>
  <c r="AO5518" i="2"/>
  <c r="AO5519" i="2"/>
  <c r="AO5520" i="2"/>
  <c r="AO5521" i="2"/>
  <c r="AO5522" i="2"/>
  <c r="AO5523" i="2"/>
  <c r="AO5524" i="2"/>
  <c r="AO5525" i="2"/>
  <c r="AO5526" i="2"/>
  <c r="AO5528" i="2"/>
  <c r="AO5530" i="2"/>
  <c r="AO5531" i="2"/>
  <c r="AO5532" i="2"/>
  <c r="AO5533" i="2"/>
  <c r="AO5535" i="2"/>
  <c r="AO5536" i="2"/>
  <c r="AO5537" i="2"/>
  <c r="AO5538" i="2"/>
  <c r="AO5539" i="2"/>
  <c r="AO5540" i="2"/>
  <c r="AO5541" i="2"/>
  <c r="AO5542" i="2"/>
  <c r="AO5543" i="2"/>
  <c r="AO5544" i="2"/>
  <c r="AO5545" i="2"/>
  <c r="AO5546" i="2"/>
  <c r="AO5547" i="2"/>
  <c r="AO5548" i="2"/>
  <c r="AO5549" i="2"/>
  <c r="AO5550" i="2"/>
  <c r="AO5551" i="2"/>
  <c r="AO5552" i="2"/>
  <c r="AO5553" i="2"/>
  <c r="AO5554" i="2"/>
  <c r="AO5555" i="2"/>
  <c r="AO5556" i="2"/>
  <c r="AO5557" i="2"/>
  <c r="AO5558" i="2"/>
  <c r="AO5559" i="2"/>
  <c r="AO5560" i="2"/>
  <c r="AO5562" i="2"/>
  <c r="AO5564" i="2"/>
  <c r="AO5565" i="2"/>
  <c r="AO5566" i="2"/>
  <c r="AO5567" i="2"/>
  <c r="AO5569" i="2"/>
  <c r="AO5570" i="2"/>
  <c r="AO5571" i="2"/>
  <c r="AO5572" i="2"/>
  <c r="AO5574" i="2"/>
  <c r="AO5575" i="2"/>
  <c r="AO5576" i="2"/>
  <c r="AO5577" i="2"/>
  <c r="AO5578" i="2"/>
  <c r="AO5579" i="2"/>
  <c r="AO5580" i="2"/>
  <c r="AO5581" i="2"/>
  <c r="AO5582" i="2"/>
  <c r="AO5583" i="2"/>
  <c r="AO5584" i="2"/>
  <c r="AO5585" i="2"/>
  <c r="AO5586" i="2"/>
  <c r="AO5587" i="2"/>
  <c r="AO5588" i="2"/>
  <c r="AO5589" i="2"/>
  <c r="AO5590" i="2"/>
  <c r="AO5591" i="2"/>
  <c r="AO5592" i="2"/>
  <c r="AO5593" i="2"/>
  <c r="AO5594" i="2"/>
  <c r="AO5595" i="2"/>
  <c r="AO5596" i="2"/>
  <c r="AO5597" i="2"/>
  <c r="AO5598" i="2"/>
  <c r="AO5599" i="2"/>
  <c r="AO5600" i="2"/>
  <c r="AO5601" i="2"/>
  <c r="AO5602" i="2"/>
  <c r="AO5604" i="2"/>
  <c r="AO5606" i="2"/>
  <c r="AO5607" i="2"/>
  <c r="AO5608" i="2"/>
  <c r="AO5609" i="2"/>
  <c r="AO5611" i="2"/>
  <c r="AO5612" i="2"/>
  <c r="AO5613" i="2"/>
  <c r="AO5614" i="2"/>
  <c r="AO5616" i="2"/>
  <c r="AO5617" i="2"/>
  <c r="AO5618" i="2"/>
  <c r="AO5619" i="2"/>
  <c r="AO5620" i="2"/>
  <c r="AO5621" i="2"/>
  <c r="AO5622" i="2"/>
  <c r="AO5623" i="2"/>
  <c r="AO5624" i="2"/>
  <c r="AO5625" i="2"/>
  <c r="AO5626" i="2"/>
  <c r="AO5627" i="2"/>
  <c r="AO5628" i="2"/>
  <c r="AO5629" i="2"/>
  <c r="AO5630" i="2"/>
  <c r="AO5631" i="2"/>
  <c r="AO5632" i="2"/>
  <c r="AO5633" i="2"/>
  <c r="AO5634" i="2"/>
  <c r="AO5635" i="2"/>
  <c r="AO5636" i="2"/>
  <c r="AO5637" i="2"/>
  <c r="AO5638" i="2"/>
  <c r="AO5639" i="2"/>
  <c r="AO5640" i="2"/>
  <c r="AO5642" i="2"/>
  <c r="AO5644" i="2"/>
  <c r="AO5645" i="2"/>
  <c r="AO5646" i="2"/>
  <c r="AO5647" i="2"/>
  <c r="AO5649" i="2"/>
  <c r="AO5650" i="2"/>
  <c r="AO5651" i="2"/>
  <c r="AO5652" i="2"/>
  <c r="AO5653" i="2"/>
  <c r="AO5654" i="2"/>
  <c r="AO5655" i="2"/>
  <c r="AO5656" i="2"/>
  <c r="AO5657" i="2"/>
  <c r="AO5658" i="2"/>
  <c r="AO5659" i="2"/>
  <c r="AO5660" i="2"/>
  <c r="AO5661" i="2"/>
  <c r="AO5662" i="2"/>
  <c r="AO5663" i="2"/>
  <c r="AO5664" i="2"/>
  <c r="AO5665" i="2"/>
  <c r="AO5666" i="2"/>
  <c r="AO5667" i="2"/>
  <c r="AO5668" i="2"/>
  <c r="AO5669" i="2"/>
  <c r="AO5670" i="2"/>
  <c r="AO5671" i="2"/>
  <c r="AO5672" i="2"/>
  <c r="AO5673" i="2"/>
  <c r="AO5674" i="2"/>
  <c r="AO5675" i="2"/>
  <c r="AO5676" i="2"/>
  <c r="AO5677" i="2"/>
  <c r="AO5679" i="2"/>
  <c r="AO5681" i="2"/>
  <c r="AO5682" i="2"/>
  <c r="AO5683" i="2"/>
  <c r="AO5684" i="2"/>
  <c r="AO5686" i="2"/>
  <c r="AO5687" i="2"/>
  <c r="AO5688" i="2"/>
  <c r="AO5689" i="2"/>
  <c r="AO5690" i="2"/>
  <c r="AO5691" i="2"/>
  <c r="AO5692" i="2"/>
  <c r="AO5693" i="2"/>
  <c r="AO5694" i="2"/>
  <c r="AO5695" i="2"/>
  <c r="AO5696" i="2"/>
  <c r="AO5697" i="2"/>
  <c r="AO5698" i="2"/>
  <c r="AO5699" i="2"/>
  <c r="AO5700" i="2"/>
  <c r="AO5701" i="2"/>
  <c r="AO5702" i="2"/>
  <c r="AO5703" i="2"/>
  <c r="AO5704" i="2"/>
  <c r="AO5705" i="2"/>
  <c r="AO5706" i="2"/>
  <c r="AO5707" i="2"/>
  <c r="AO5708" i="2"/>
  <c r="AO5709" i="2"/>
  <c r="AO5710" i="2"/>
  <c r="AO5711" i="2"/>
  <c r="AO5712" i="2"/>
  <c r="AO5713" i="2"/>
  <c r="AO5714" i="2"/>
  <c r="AO5716" i="2"/>
  <c r="AO5718" i="2"/>
  <c r="AO5719" i="2"/>
  <c r="AO5720" i="2"/>
  <c r="AO5721" i="2"/>
  <c r="AO5723" i="2"/>
  <c r="AO5724" i="2"/>
  <c r="AO5725" i="2"/>
  <c r="AO5726" i="2"/>
  <c r="AO5727" i="2"/>
  <c r="AO5728" i="2"/>
  <c r="AO5729" i="2"/>
  <c r="AO5730" i="2"/>
  <c r="AO5731" i="2"/>
  <c r="AO5732" i="2"/>
  <c r="AO5733" i="2"/>
  <c r="AO5734" i="2"/>
  <c r="AO5735" i="2"/>
  <c r="AO5736" i="2"/>
  <c r="AO5737" i="2"/>
  <c r="AO5738" i="2"/>
  <c r="AO5739" i="2"/>
  <c r="AO5740" i="2"/>
  <c r="AO5741" i="2"/>
  <c r="AO5742" i="2"/>
  <c r="AO5743" i="2"/>
  <c r="AO5744" i="2"/>
  <c r="AO5745" i="2"/>
  <c r="AO5746" i="2"/>
  <c r="AO5747" i="2"/>
  <c r="AO5748" i="2"/>
  <c r="AO5749" i="2"/>
  <c r="AO5750" i="2"/>
  <c r="AO5751" i="2"/>
  <c r="AO5753" i="2"/>
  <c r="AO5755" i="2"/>
  <c r="AO5756" i="2"/>
  <c r="AO5757" i="2"/>
  <c r="AO5758" i="2"/>
  <c r="AO5760" i="2"/>
  <c r="AO5761" i="2"/>
  <c r="AO5762" i="2"/>
  <c r="AO5763" i="2"/>
  <c r="AO5764" i="2"/>
  <c r="AO5765" i="2"/>
  <c r="AO5766" i="2"/>
  <c r="AO5767" i="2"/>
  <c r="AO5768" i="2"/>
  <c r="AO5769" i="2"/>
  <c r="AO5770" i="2"/>
  <c r="AO5771" i="2"/>
  <c r="AO5772" i="2"/>
  <c r="AO5773" i="2"/>
  <c r="AO5774" i="2"/>
  <c r="AO5775" i="2"/>
  <c r="AO5776" i="2"/>
  <c r="AO5777" i="2"/>
  <c r="AO5778" i="2"/>
  <c r="AO5779" i="2"/>
  <c r="AO5780" i="2"/>
  <c r="AO5781" i="2"/>
  <c r="AO5782" i="2"/>
  <c r="AO5783" i="2"/>
  <c r="AO5784" i="2"/>
  <c r="AO5785" i="2"/>
  <c r="AO5786" i="2"/>
  <c r="AO5787" i="2"/>
  <c r="AO5789" i="2"/>
  <c r="AO5791" i="2"/>
  <c r="AO5792" i="2"/>
  <c r="AO5793" i="2"/>
  <c r="AO5794" i="2"/>
  <c r="AO5796" i="2"/>
  <c r="AO5797" i="2"/>
  <c r="AO5798" i="2"/>
  <c r="AO5799" i="2"/>
  <c r="AO5800" i="2"/>
  <c r="AO5801" i="2"/>
  <c r="AO5802" i="2"/>
  <c r="AO5803" i="2"/>
  <c r="AO5804" i="2"/>
  <c r="AO5805" i="2"/>
  <c r="AO5806" i="2"/>
  <c r="AO5807" i="2"/>
  <c r="AO5808" i="2"/>
  <c r="AO5809" i="2"/>
  <c r="AO5810" i="2"/>
  <c r="AO5811" i="2"/>
  <c r="AO5812" i="2"/>
  <c r="AO5813" i="2"/>
  <c r="AO5814" i="2"/>
  <c r="AO5815" i="2"/>
  <c r="AO5816" i="2"/>
  <c r="AO5817" i="2"/>
  <c r="AO5818" i="2"/>
  <c r="AO5819" i="2"/>
  <c r="AO5820" i="2"/>
  <c r="AO5821" i="2"/>
  <c r="AO5822" i="2"/>
  <c r="AO5823" i="2"/>
  <c r="AO5825" i="2"/>
  <c r="AO5827" i="2"/>
  <c r="AO5828" i="2"/>
  <c r="AO5829" i="2"/>
  <c r="AO5830" i="2"/>
  <c r="AO5832" i="2"/>
  <c r="AO5833" i="2"/>
  <c r="AO5834" i="2"/>
  <c r="AO5835" i="2"/>
  <c r="AO5836" i="2"/>
  <c r="AO5837" i="2"/>
  <c r="AO5838" i="2"/>
  <c r="AO5839" i="2"/>
  <c r="AO5840" i="2"/>
  <c r="AO5841" i="2"/>
  <c r="AO5842" i="2"/>
  <c r="AO5843" i="2"/>
  <c r="AO5844" i="2"/>
  <c r="AO5845" i="2"/>
  <c r="AO5846" i="2"/>
  <c r="AO5847" i="2"/>
  <c r="AO5848" i="2"/>
  <c r="AO5849" i="2"/>
  <c r="AO5850" i="2"/>
  <c r="AO5851" i="2"/>
  <c r="AO5852" i="2"/>
  <c r="AO5853" i="2"/>
  <c r="AO5854" i="2"/>
  <c r="AO5855" i="2"/>
  <c r="AO5856" i="2"/>
  <c r="AO5857" i="2"/>
  <c r="AO5858" i="2"/>
  <c r="AO5859" i="2"/>
  <c r="AO5861" i="2"/>
  <c r="AO5863" i="2"/>
  <c r="AO5864" i="2"/>
  <c r="AO5865" i="2"/>
  <c r="AO5866" i="2"/>
  <c r="AO5868" i="2"/>
  <c r="AO5869" i="2"/>
  <c r="AO5870" i="2"/>
  <c r="AO5871" i="2"/>
  <c r="AO5872" i="2"/>
  <c r="AO5873" i="2"/>
  <c r="AO5874" i="2"/>
  <c r="AO5875" i="2"/>
  <c r="AO5876" i="2"/>
  <c r="AO5877" i="2"/>
  <c r="AO5878" i="2"/>
  <c r="AO5879" i="2"/>
  <c r="AO5880" i="2"/>
  <c r="AO5881" i="2"/>
  <c r="AO5882" i="2"/>
  <c r="AO5883" i="2"/>
  <c r="AO5884" i="2"/>
  <c r="AO5885" i="2"/>
  <c r="AO5886" i="2"/>
  <c r="AO5887" i="2"/>
  <c r="AO5888" i="2"/>
  <c r="AO5889" i="2"/>
  <c r="AO5890" i="2"/>
  <c r="AO5891" i="2"/>
  <c r="AO5892" i="2"/>
  <c r="AO5893" i="2"/>
  <c r="AO5894" i="2"/>
  <c r="AO5896" i="2"/>
  <c r="AO5898" i="2"/>
  <c r="AO5899" i="2"/>
  <c r="AO5900" i="2"/>
  <c r="AO5901" i="2"/>
  <c r="AO5903" i="2"/>
  <c r="AO5904" i="2"/>
  <c r="AO5905" i="2"/>
  <c r="AO5906" i="2"/>
  <c r="AO5907" i="2"/>
  <c r="AO5908" i="2"/>
  <c r="AO5909" i="2"/>
  <c r="AO5910" i="2"/>
  <c r="AO5911" i="2"/>
  <c r="AO5912" i="2"/>
  <c r="AO5913" i="2"/>
  <c r="AO5914" i="2"/>
  <c r="AO5915" i="2"/>
  <c r="AO5916" i="2"/>
  <c r="AO5917" i="2"/>
  <c r="AO5918" i="2"/>
  <c r="AO5919" i="2"/>
  <c r="AO5920" i="2"/>
  <c r="AO5921" i="2"/>
  <c r="AO5922" i="2"/>
  <c r="AO5923" i="2"/>
  <c r="AO5924" i="2"/>
  <c r="AO5925" i="2"/>
  <c r="AO5926" i="2"/>
  <c r="AO5927" i="2"/>
  <c r="AO5928" i="2"/>
  <c r="AO5929" i="2"/>
  <c r="AO5931" i="2"/>
  <c r="AO5933" i="2"/>
  <c r="AO5934" i="2"/>
  <c r="AO5935" i="2"/>
  <c r="AO5936" i="2"/>
  <c r="AO5938" i="2"/>
  <c r="AO5939" i="2"/>
  <c r="AO5940" i="2"/>
  <c r="AO5941" i="2"/>
  <c r="AO5942" i="2"/>
  <c r="AO5943" i="2"/>
  <c r="AO5944" i="2"/>
  <c r="AO5945" i="2"/>
  <c r="AO5946" i="2"/>
  <c r="AO5947" i="2"/>
  <c r="AO5948" i="2"/>
  <c r="AO5949" i="2"/>
  <c r="AO5950" i="2"/>
  <c r="AO5951" i="2"/>
  <c r="AO5952" i="2"/>
  <c r="AO5953" i="2"/>
  <c r="AO5954" i="2"/>
  <c r="AO5955" i="2"/>
  <c r="AO5956" i="2"/>
  <c r="AO5957" i="2"/>
  <c r="AO5958" i="2"/>
  <c r="AO5959" i="2"/>
  <c r="AO5960" i="2"/>
  <c r="AO5961" i="2"/>
  <c r="AO5962" i="2"/>
  <c r="AO5963" i="2"/>
  <c r="AO5964" i="2"/>
  <c r="AO5966" i="2"/>
  <c r="AO5968" i="2"/>
  <c r="AO5969" i="2"/>
  <c r="AO5970" i="2"/>
  <c r="AO5971" i="2"/>
  <c r="AO5973" i="2"/>
  <c r="AO5974" i="2"/>
  <c r="AO5975" i="2"/>
  <c r="AO5976" i="2"/>
  <c r="AO5977" i="2"/>
  <c r="AO5978" i="2"/>
  <c r="AO5979" i="2"/>
  <c r="AO5980" i="2"/>
  <c r="AO5981" i="2"/>
  <c r="AO5982" i="2"/>
  <c r="AO5983" i="2"/>
  <c r="AO5984" i="2"/>
  <c r="AO5985" i="2"/>
  <c r="AO5986" i="2"/>
  <c r="AO5987" i="2"/>
  <c r="AO5988" i="2"/>
  <c r="AO5989" i="2"/>
  <c r="AO5990" i="2"/>
  <c r="AO5991" i="2"/>
  <c r="AO5992" i="2"/>
  <c r="AO5993" i="2"/>
  <c r="AO5994" i="2"/>
  <c r="AO5995" i="2"/>
  <c r="AO5996" i="2"/>
  <c r="AO5997" i="2"/>
  <c r="AO5998" i="2"/>
  <c r="AO6000" i="2"/>
  <c r="AO6002" i="2"/>
  <c r="AO6003" i="2"/>
  <c r="AO6004" i="2"/>
  <c r="AO6005" i="2"/>
  <c r="AO6007" i="2"/>
  <c r="AO6008" i="2"/>
  <c r="AO6009" i="2"/>
  <c r="AO6010" i="2"/>
  <c r="AO6012" i="2"/>
  <c r="AO6013" i="2"/>
  <c r="AO6014" i="2"/>
  <c r="AO6015" i="2"/>
  <c r="AO6016" i="2"/>
  <c r="AO6017" i="2"/>
  <c r="AO6018" i="2"/>
  <c r="AO6019" i="2"/>
  <c r="AO6020" i="2"/>
  <c r="AO6021" i="2"/>
  <c r="AO6022" i="2"/>
  <c r="AO6023" i="2"/>
  <c r="AO6024" i="2"/>
  <c r="AO6025" i="2"/>
  <c r="AO6026" i="2"/>
  <c r="AO6027" i="2"/>
  <c r="AO6028" i="2"/>
  <c r="AO6029" i="2"/>
  <c r="AO6030" i="2"/>
  <c r="AO6031" i="2"/>
  <c r="AO6032" i="2"/>
  <c r="AO6033" i="2"/>
  <c r="AO6034" i="2"/>
  <c r="AO6035" i="2"/>
  <c r="AO6036" i="2"/>
  <c r="AO6037" i="2"/>
  <c r="AO6038" i="2"/>
  <c r="AO6039" i="2"/>
  <c r="AO6040" i="2"/>
  <c r="AO6042" i="2"/>
  <c r="AO6044" i="2"/>
  <c r="AO6045" i="2"/>
  <c r="AO6046" i="2"/>
  <c r="AO6047" i="2"/>
  <c r="AO6049" i="2"/>
  <c r="AO6050" i="2"/>
  <c r="AO6051" i="2"/>
  <c r="AO6052" i="2"/>
  <c r="AO6054" i="2"/>
  <c r="AO6055" i="2"/>
  <c r="AO6056" i="2"/>
  <c r="AO6057" i="2"/>
  <c r="AO6058" i="2"/>
  <c r="AO6059" i="2"/>
  <c r="AO6060" i="2"/>
  <c r="AO6061" i="2"/>
  <c r="AO6062" i="2"/>
  <c r="AO6063" i="2"/>
  <c r="AO6064" i="2"/>
  <c r="AO6065" i="2"/>
  <c r="AO6066" i="2"/>
  <c r="AO6067" i="2"/>
  <c r="AO6068" i="2"/>
  <c r="AO6069" i="2"/>
  <c r="AO6070" i="2"/>
  <c r="AO6071" i="2"/>
  <c r="AO6072" i="2"/>
  <c r="AO6073" i="2"/>
  <c r="AO6074" i="2"/>
  <c r="AO6075" i="2"/>
  <c r="AO6076" i="2"/>
  <c r="AO6077" i="2"/>
  <c r="AO6078" i="2"/>
  <c r="AO6080" i="2"/>
  <c r="AO6082" i="2"/>
  <c r="AO6083" i="2"/>
  <c r="AO6084" i="2"/>
  <c r="AO6085" i="2"/>
  <c r="AO6087" i="2"/>
  <c r="AO6088" i="2"/>
  <c r="AO6089" i="2"/>
  <c r="AO6090" i="2"/>
  <c r="AO6091" i="2"/>
  <c r="AO6092" i="2"/>
  <c r="AO6093" i="2"/>
  <c r="AO6094" i="2"/>
  <c r="AO6095" i="2"/>
  <c r="AO6096" i="2"/>
  <c r="AO6097" i="2"/>
  <c r="AO6098" i="2"/>
  <c r="AO6099" i="2"/>
  <c r="AO6100" i="2"/>
  <c r="AO6101" i="2"/>
  <c r="AO6102" i="2"/>
  <c r="AO6103" i="2"/>
  <c r="AO6104" i="2"/>
  <c r="AO6105" i="2"/>
  <c r="AO6106" i="2"/>
  <c r="AO6107" i="2"/>
  <c r="AO6108" i="2"/>
  <c r="AO6109" i="2"/>
  <c r="AO6110" i="2"/>
  <c r="AO6111" i="2"/>
  <c r="AO6112" i="2"/>
  <c r="AO6113" i="2"/>
  <c r="AO6114" i="2"/>
  <c r="AO6116" i="2"/>
  <c r="AO6118" i="2"/>
  <c r="AO6119" i="2"/>
  <c r="AO6120" i="2"/>
  <c r="AO6121" i="2"/>
  <c r="AO6123" i="2"/>
  <c r="AO6124" i="2"/>
  <c r="AO6125" i="2"/>
  <c r="AO6126" i="2"/>
  <c r="AO6127" i="2"/>
  <c r="AO6128" i="2"/>
  <c r="AO6129" i="2"/>
  <c r="AO6130" i="2"/>
  <c r="AO6131" i="2"/>
  <c r="AO6132" i="2"/>
  <c r="AO6133" i="2"/>
  <c r="AO6134" i="2"/>
  <c r="AO6135" i="2"/>
  <c r="AO6136" i="2"/>
  <c r="AO6137" i="2"/>
  <c r="AO6138" i="2"/>
  <c r="AO6139" i="2"/>
  <c r="AO6140" i="2"/>
  <c r="AO6141" i="2"/>
  <c r="AO6142" i="2"/>
  <c r="AO6143" i="2"/>
  <c r="AO6144" i="2"/>
  <c r="AO6145" i="2"/>
  <c r="AO6146" i="2"/>
  <c r="AO6147" i="2"/>
  <c r="AO6148" i="2"/>
  <c r="AO6149" i="2"/>
  <c r="AO6150" i="2"/>
  <c r="AO6151" i="2"/>
  <c r="AO6153" i="2"/>
  <c r="AO6155" i="2"/>
  <c r="AO6156" i="2"/>
  <c r="AO6157" i="2"/>
  <c r="AO6158" i="2"/>
  <c r="AO6160" i="2"/>
  <c r="AO6161" i="2"/>
  <c r="AO6162" i="2"/>
  <c r="AO6163" i="2"/>
  <c r="AO6164" i="2"/>
  <c r="AO6165" i="2"/>
  <c r="AO6166" i="2"/>
  <c r="AO6167" i="2"/>
  <c r="AO6168" i="2"/>
  <c r="AO6169" i="2"/>
  <c r="AO6170" i="2"/>
  <c r="AO6171" i="2"/>
  <c r="AO6172" i="2"/>
  <c r="AO6173" i="2"/>
  <c r="AO6174" i="2"/>
  <c r="AO6175" i="2"/>
  <c r="AO6176" i="2"/>
  <c r="AO6177" i="2"/>
  <c r="AO6178" i="2"/>
  <c r="AO6179" i="2"/>
  <c r="AO6180" i="2"/>
  <c r="AO6181" i="2"/>
  <c r="AO6182" i="2"/>
  <c r="AO6183" i="2"/>
  <c r="AO6184" i="2"/>
  <c r="AO6185" i="2"/>
  <c r="AO6186" i="2"/>
  <c r="AO6187" i="2"/>
  <c r="AO6188" i="2"/>
  <c r="AO6190" i="2"/>
  <c r="AO6192" i="2"/>
  <c r="AO6193" i="2"/>
  <c r="AO6194" i="2"/>
  <c r="AO6195" i="2"/>
  <c r="AO6197" i="2"/>
  <c r="AO6198" i="2"/>
  <c r="AO6199" i="2"/>
  <c r="AO6200" i="2"/>
  <c r="AO6201" i="2"/>
  <c r="AO6202" i="2"/>
  <c r="AO6203" i="2"/>
  <c r="AO6204" i="2"/>
  <c r="AO6205" i="2"/>
  <c r="AO6206" i="2"/>
  <c r="AO6207" i="2"/>
  <c r="AO6208" i="2"/>
  <c r="AO6209" i="2"/>
  <c r="AO6210" i="2"/>
  <c r="AO6211" i="2"/>
  <c r="AO6212" i="2"/>
  <c r="AO6213" i="2"/>
  <c r="AO6214" i="2"/>
  <c r="AO6215" i="2"/>
  <c r="AO6216" i="2"/>
  <c r="AO6217" i="2"/>
  <c r="AO6218" i="2"/>
  <c r="AO6219" i="2"/>
  <c r="AO6220" i="2"/>
  <c r="AO6221" i="2"/>
  <c r="AO6222" i="2"/>
  <c r="AO6223" i="2"/>
  <c r="AO6224" i="2"/>
  <c r="AO6226" i="2"/>
  <c r="AO6228" i="2"/>
  <c r="AO6229" i="2"/>
  <c r="AO6230" i="2"/>
  <c r="AO6231" i="2"/>
  <c r="AO6233" i="2"/>
  <c r="AO6234" i="2"/>
  <c r="AO6235" i="2"/>
  <c r="AO6236" i="2"/>
  <c r="AO6237" i="2"/>
  <c r="AO6238" i="2"/>
  <c r="AO6239" i="2"/>
  <c r="AO6240" i="2"/>
  <c r="AO6241" i="2"/>
  <c r="AO6242" i="2"/>
  <c r="AO6243" i="2"/>
  <c r="AO6244" i="2"/>
  <c r="AO6245" i="2"/>
  <c r="AO6246" i="2"/>
  <c r="AO6247" i="2"/>
  <c r="AO6248" i="2"/>
  <c r="AO6249" i="2"/>
  <c r="AO6250" i="2"/>
  <c r="AO6251" i="2"/>
  <c r="AO6252" i="2"/>
  <c r="AO6253" i="2"/>
  <c r="AO6254" i="2"/>
  <c r="AO6255" i="2"/>
  <c r="AO6256" i="2"/>
  <c r="AO6257" i="2"/>
  <c r="AO6258" i="2"/>
  <c r="AO6259" i="2"/>
  <c r="AO6260" i="2"/>
  <c r="AO6262" i="2"/>
  <c r="AO6264" i="2"/>
  <c r="AO6265" i="2"/>
  <c r="AO6266" i="2"/>
  <c r="AO6267" i="2"/>
  <c r="AO6269" i="2"/>
  <c r="AO6270" i="2"/>
  <c r="AO6271" i="2"/>
  <c r="AO6272" i="2"/>
  <c r="AO6273" i="2"/>
  <c r="AO6274" i="2"/>
  <c r="AO6275" i="2"/>
  <c r="AO6276" i="2"/>
  <c r="AO6277" i="2"/>
  <c r="AO6278" i="2"/>
  <c r="AO6279" i="2"/>
  <c r="AO6280" i="2"/>
  <c r="AO6281" i="2"/>
  <c r="AO6282" i="2"/>
  <c r="AO6283" i="2"/>
  <c r="AO6284" i="2"/>
  <c r="AO6285" i="2"/>
  <c r="AO6286" i="2"/>
  <c r="AO6287" i="2"/>
  <c r="AO6288" i="2"/>
  <c r="AO6289" i="2"/>
  <c r="AO6290" i="2"/>
  <c r="AO6291" i="2"/>
  <c r="AO6292" i="2"/>
  <c r="AO6293" i="2"/>
  <c r="AO6294" i="2"/>
  <c r="AO6295" i="2"/>
  <c r="AO6296" i="2"/>
  <c r="AO6298" i="2"/>
  <c r="AO6300" i="2"/>
  <c r="AO6301" i="2"/>
  <c r="AO6302" i="2"/>
  <c r="AO6303" i="2"/>
  <c r="AO6305" i="2"/>
  <c r="AO6306" i="2"/>
  <c r="AO6307" i="2"/>
  <c r="AO6308" i="2"/>
  <c r="AO6309" i="2"/>
  <c r="AO6310" i="2"/>
  <c r="AO6311" i="2"/>
  <c r="AO6312" i="2"/>
  <c r="AO6313" i="2"/>
  <c r="AO6314" i="2"/>
  <c r="AO6315" i="2"/>
  <c r="AO6316" i="2"/>
  <c r="AO6317" i="2"/>
  <c r="AO6318" i="2"/>
  <c r="AO6319" i="2"/>
  <c r="AO6320" i="2"/>
  <c r="AO6321" i="2"/>
  <c r="AO6322" i="2"/>
  <c r="AO6323" i="2"/>
  <c r="AO6324" i="2"/>
  <c r="AO6325" i="2"/>
  <c r="AO6326" i="2"/>
  <c r="AO6327" i="2"/>
  <c r="AO6328" i="2"/>
  <c r="AO6329" i="2"/>
  <c r="AO6330" i="2"/>
  <c r="AO6331" i="2"/>
  <c r="AO6333" i="2"/>
  <c r="AO6335" i="2"/>
  <c r="AO6336" i="2"/>
  <c r="AO6337" i="2"/>
  <c r="AO6338" i="2"/>
  <c r="AO6340" i="2"/>
  <c r="AO6341" i="2"/>
  <c r="AO6342" i="2"/>
  <c r="AO6343" i="2"/>
  <c r="AO6344" i="2"/>
  <c r="AO6345" i="2"/>
  <c r="AO6346" i="2"/>
  <c r="AO6347" i="2"/>
  <c r="AO6348" i="2"/>
  <c r="AO6349" i="2"/>
  <c r="AO6350" i="2"/>
  <c r="AO6351" i="2"/>
  <c r="AO6352" i="2"/>
  <c r="AO6353" i="2"/>
  <c r="AO6354" i="2"/>
  <c r="AO6355" i="2"/>
  <c r="AO6356" i="2"/>
  <c r="AO6357" i="2"/>
  <c r="AO6358" i="2"/>
  <c r="AO6359" i="2"/>
  <c r="AO6360" i="2"/>
  <c r="AO6361" i="2"/>
  <c r="AO6362" i="2"/>
  <c r="AO6363" i="2"/>
  <c r="AO6364" i="2"/>
  <c r="AO6365" i="2"/>
  <c r="AO6366" i="2"/>
  <c r="AO6368" i="2"/>
  <c r="AO6370" i="2"/>
  <c r="AO6371" i="2"/>
  <c r="AO6372" i="2"/>
  <c r="AO6373" i="2"/>
  <c r="AO6375" i="2"/>
  <c r="AO6376" i="2"/>
  <c r="AO6377" i="2"/>
  <c r="AO6378" i="2"/>
  <c r="AO6379" i="2"/>
  <c r="AO6380" i="2"/>
  <c r="AO6381" i="2"/>
  <c r="AO6382" i="2"/>
  <c r="AO6383" i="2"/>
  <c r="AO6384" i="2"/>
  <c r="AO6385" i="2"/>
  <c r="AO6386" i="2"/>
  <c r="AO6387" i="2"/>
  <c r="AO6388" i="2"/>
  <c r="AO6389" i="2"/>
  <c r="AO6390" i="2"/>
  <c r="AO6391" i="2"/>
  <c r="AO6392" i="2"/>
  <c r="AO6393" i="2"/>
  <c r="AO6394" i="2"/>
  <c r="AO6395" i="2"/>
  <c r="AO6396" i="2"/>
  <c r="AO6397" i="2"/>
  <c r="AO6398" i="2"/>
  <c r="AO6399" i="2"/>
  <c r="AO6400" i="2"/>
  <c r="AO6401" i="2"/>
  <c r="AO6403" i="2"/>
  <c r="AO6405" i="2"/>
  <c r="AO6406" i="2"/>
  <c r="AO6407" i="2"/>
  <c r="AO6408" i="2"/>
  <c r="AO6410" i="2"/>
  <c r="AO6411" i="2"/>
  <c r="AO6412" i="2"/>
  <c r="AO6413" i="2"/>
  <c r="AO6414" i="2"/>
  <c r="AO6415" i="2"/>
  <c r="AO6416" i="2"/>
  <c r="AO6417" i="2"/>
  <c r="AO6418" i="2"/>
  <c r="AO6419" i="2"/>
  <c r="AO6420" i="2"/>
  <c r="AO6421" i="2"/>
  <c r="AO6422" i="2"/>
  <c r="AO6423" i="2"/>
  <c r="AO6424" i="2"/>
  <c r="AO6425" i="2"/>
  <c r="AO6426" i="2"/>
  <c r="AO6427" i="2"/>
  <c r="AO6428" i="2"/>
  <c r="AO6429" i="2"/>
  <c r="AO6430" i="2"/>
  <c r="AO6431" i="2"/>
  <c r="AO6432" i="2"/>
  <c r="AO6433" i="2"/>
  <c r="AO6434" i="2"/>
  <c r="AO6435" i="2"/>
  <c r="AO6437" i="2"/>
  <c r="AO6439" i="2"/>
  <c r="AO6440" i="2"/>
  <c r="AO6441" i="2"/>
  <c r="AO6442" i="2"/>
  <c r="AO6444" i="2"/>
  <c r="AO6445" i="2"/>
  <c r="AO6446" i="2"/>
  <c r="AO6447" i="2"/>
  <c r="AO6449" i="2"/>
  <c r="AO6450" i="2"/>
  <c r="AO6451" i="2"/>
  <c r="AO6452" i="2"/>
  <c r="AO6453" i="2"/>
  <c r="AO6454" i="2"/>
  <c r="AO6455" i="2"/>
  <c r="AO6456" i="2"/>
  <c r="AO6457" i="2"/>
  <c r="AO6458" i="2"/>
  <c r="AO6459" i="2"/>
  <c r="AO6460" i="2"/>
  <c r="AO6461" i="2"/>
  <c r="AO6462" i="2"/>
  <c r="AO6463" i="2"/>
  <c r="AO6464" i="2"/>
  <c r="AO6465" i="2"/>
  <c r="AO6466" i="2"/>
  <c r="AO6467" i="2"/>
  <c r="AO6468" i="2"/>
  <c r="AO6469" i="2"/>
  <c r="AO6470" i="2"/>
  <c r="AO6471" i="2"/>
  <c r="AO6472" i="2"/>
  <c r="AO6473" i="2"/>
  <c r="AO6474" i="2"/>
  <c r="AO6475" i="2"/>
  <c r="AO6476" i="2"/>
  <c r="AO6477" i="2"/>
  <c r="AO6479" i="2"/>
  <c r="AO6481" i="2"/>
  <c r="AO6482" i="2"/>
  <c r="AO6483" i="2"/>
  <c r="AO6484" i="2"/>
  <c r="AO6486" i="2"/>
  <c r="AO6487" i="2"/>
  <c r="AO6488" i="2"/>
  <c r="AO6489" i="2"/>
  <c r="AO6491" i="2"/>
  <c r="AO6492" i="2"/>
  <c r="AO6493" i="2"/>
  <c r="AO6494" i="2"/>
  <c r="AO6495" i="2"/>
  <c r="AO6496" i="2"/>
  <c r="AO6497" i="2"/>
  <c r="AO6498" i="2"/>
  <c r="AO6499" i="2"/>
  <c r="AO6500" i="2"/>
  <c r="AO6501" i="2"/>
  <c r="AO6502" i="2"/>
  <c r="AO6503" i="2"/>
  <c r="AO6504" i="2"/>
  <c r="AO6505" i="2"/>
  <c r="AO6506" i="2"/>
  <c r="AO6507" i="2"/>
  <c r="AO6508" i="2"/>
  <c r="AO6509" i="2"/>
  <c r="AO6510" i="2"/>
  <c r="AO6511" i="2"/>
  <c r="AO6512" i="2"/>
  <c r="AO6513" i="2"/>
  <c r="AO6514" i="2"/>
  <c r="AO6515" i="2"/>
  <c r="AO6517" i="2"/>
  <c r="AO6519" i="2"/>
  <c r="AO6520" i="2"/>
  <c r="AO6521" i="2"/>
  <c r="AO6522" i="2"/>
  <c r="AO6524" i="2"/>
  <c r="AO6525" i="2"/>
  <c r="AO6526" i="2"/>
  <c r="AO6527" i="2"/>
  <c r="AO6528" i="2"/>
  <c r="AO6529" i="2"/>
  <c r="AO6530" i="2"/>
  <c r="AO6531" i="2"/>
  <c r="AO6532" i="2"/>
  <c r="AO6533" i="2"/>
  <c r="AO6534" i="2"/>
  <c r="AO6535" i="2"/>
  <c r="AO6536" i="2"/>
  <c r="AO6537" i="2"/>
  <c r="AO6538" i="2"/>
  <c r="AO6539" i="2"/>
  <c r="AO6540" i="2"/>
  <c r="AO6541" i="2"/>
  <c r="AO6542" i="2"/>
  <c r="AO6543" i="2"/>
  <c r="AO6544" i="2"/>
  <c r="AO6545" i="2"/>
  <c r="AO6546" i="2"/>
  <c r="AO6547" i="2"/>
  <c r="AO6548" i="2"/>
  <c r="AO6549" i="2"/>
  <c r="AO6550" i="2"/>
  <c r="AO6551" i="2"/>
  <c r="AO6553" i="2"/>
  <c r="AO6555" i="2"/>
  <c r="AO6556" i="2"/>
  <c r="AO6557" i="2"/>
  <c r="AO6558" i="2"/>
  <c r="AO6560" i="2"/>
  <c r="AO6561" i="2"/>
  <c r="AO6562" i="2"/>
  <c r="AO6563" i="2"/>
  <c r="AO6564" i="2"/>
  <c r="AO6565" i="2"/>
  <c r="AO6566" i="2"/>
  <c r="AO6567" i="2"/>
  <c r="AO6568" i="2"/>
  <c r="AO6569" i="2"/>
  <c r="AO6570" i="2"/>
  <c r="AO6571" i="2"/>
  <c r="AO6572" i="2"/>
  <c r="AO6573" i="2"/>
  <c r="AO6574" i="2"/>
  <c r="AO6575" i="2"/>
  <c r="AO6576" i="2"/>
  <c r="AO6577" i="2"/>
  <c r="AO6578" i="2"/>
  <c r="AO6579" i="2"/>
  <c r="AO6580" i="2"/>
  <c r="AO6581" i="2"/>
  <c r="AO6582" i="2"/>
  <c r="AO6583" i="2"/>
  <c r="AO6584" i="2"/>
  <c r="AO6585" i="2"/>
  <c r="AO6586" i="2"/>
  <c r="AO6587" i="2"/>
  <c r="AO6588" i="2"/>
  <c r="AO6590" i="2"/>
  <c r="AO6592" i="2"/>
  <c r="AO6593" i="2"/>
  <c r="AO6594" i="2"/>
  <c r="AO6595" i="2"/>
  <c r="AO6597" i="2"/>
  <c r="AO6598" i="2"/>
  <c r="AO6599" i="2"/>
  <c r="AO6600" i="2"/>
  <c r="AO6601" i="2"/>
  <c r="AO6602" i="2"/>
  <c r="AO6603" i="2"/>
  <c r="AO6604" i="2"/>
  <c r="AO6605" i="2"/>
  <c r="AO6606" i="2"/>
  <c r="AO6607" i="2"/>
  <c r="AO6608" i="2"/>
  <c r="AO6609" i="2"/>
  <c r="AO6610" i="2"/>
  <c r="AO6611" i="2"/>
  <c r="AO6612" i="2"/>
  <c r="AO6613" i="2"/>
  <c r="AO6614" i="2"/>
  <c r="AO6615" i="2"/>
  <c r="AO6616" i="2"/>
  <c r="AO6617" i="2"/>
  <c r="AO6618" i="2"/>
  <c r="AO6619" i="2"/>
  <c r="AO6620" i="2"/>
  <c r="AO6621" i="2"/>
  <c r="AO6622" i="2"/>
  <c r="AO6623" i="2"/>
  <c r="AO6624" i="2"/>
  <c r="AO6625" i="2"/>
  <c r="AO6627" i="2"/>
  <c r="AO6629" i="2"/>
  <c r="AO6630" i="2"/>
  <c r="AO6631" i="2"/>
  <c r="AO6632" i="2"/>
  <c r="AO6634" i="2"/>
  <c r="AO6635" i="2"/>
  <c r="AO6636" i="2"/>
  <c r="AO6637" i="2"/>
  <c r="AO6638" i="2"/>
  <c r="AO6639" i="2"/>
  <c r="AO6640" i="2"/>
  <c r="AO6641" i="2"/>
  <c r="AO6642" i="2"/>
  <c r="AO6643" i="2"/>
  <c r="AO6644" i="2"/>
  <c r="AO6645" i="2"/>
  <c r="AO6646" i="2"/>
  <c r="AO6647" i="2"/>
  <c r="AO6648" i="2"/>
  <c r="AO6649" i="2"/>
  <c r="AO6650" i="2"/>
  <c r="AO6651" i="2"/>
  <c r="AO6652" i="2"/>
  <c r="AO6653" i="2"/>
  <c r="AO6654" i="2"/>
  <c r="AO6655" i="2"/>
  <c r="AO6656" i="2"/>
  <c r="AO6657" i="2"/>
  <c r="AO6658" i="2"/>
  <c r="AO6659" i="2"/>
  <c r="AO6660" i="2"/>
  <c r="AO6661" i="2"/>
  <c r="AO6663" i="2"/>
  <c r="AO6665" i="2"/>
  <c r="AO6666" i="2"/>
  <c r="AO6667" i="2"/>
  <c r="AO6668" i="2"/>
  <c r="AO6670" i="2"/>
  <c r="AO6671" i="2"/>
  <c r="AO6672" i="2"/>
  <c r="AO6673" i="2"/>
  <c r="AO6674" i="2"/>
  <c r="AO6675" i="2"/>
  <c r="AO6676" i="2"/>
  <c r="AO6677" i="2"/>
  <c r="AO6678" i="2"/>
  <c r="AO6679" i="2"/>
  <c r="AO6680" i="2"/>
  <c r="AO6681" i="2"/>
  <c r="AO6682" i="2"/>
  <c r="AO6683" i="2"/>
  <c r="AO6684" i="2"/>
  <c r="AO6685" i="2"/>
  <c r="AO6686" i="2"/>
  <c r="AO6687" i="2"/>
  <c r="AO6688" i="2"/>
  <c r="AO6689" i="2"/>
  <c r="AO6690" i="2"/>
  <c r="AO6691" i="2"/>
  <c r="AO6692" i="2"/>
  <c r="AO6693" i="2"/>
  <c r="AO6694" i="2"/>
  <c r="AO6695" i="2"/>
  <c r="AO6696" i="2"/>
  <c r="AO6697" i="2"/>
  <c r="AO6699" i="2"/>
  <c r="AO6701" i="2"/>
  <c r="AO6702" i="2"/>
  <c r="AO6703" i="2"/>
  <c r="AO6704" i="2"/>
  <c r="AO6706" i="2"/>
  <c r="AO6707" i="2"/>
  <c r="AO6708" i="2"/>
  <c r="AO6709" i="2"/>
  <c r="AO6710" i="2"/>
  <c r="AO6711" i="2"/>
  <c r="AO6712" i="2"/>
  <c r="AO6713" i="2"/>
  <c r="AO6714" i="2"/>
  <c r="AO6715" i="2"/>
  <c r="AO6716" i="2"/>
  <c r="AO6717" i="2"/>
  <c r="AO6718" i="2"/>
  <c r="AO6719" i="2"/>
  <c r="AO6720" i="2"/>
  <c r="AO6721" i="2"/>
  <c r="AO6722" i="2"/>
  <c r="AO6723" i="2"/>
  <c r="AO6724" i="2"/>
  <c r="AO6725" i="2"/>
  <c r="AO6726" i="2"/>
  <c r="AO6727" i="2"/>
  <c r="AO6728" i="2"/>
  <c r="AO6729" i="2"/>
  <c r="AO6730" i="2"/>
  <c r="AO6731" i="2"/>
  <c r="AO6732" i="2"/>
  <c r="AO6733" i="2"/>
  <c r="AO6735" i="2"/>
  <c r="AO6737" i="2"/>
  <c r="AO6738" i="2"/>
  <c r="AO6739" i="2"/>
  <c r="AO6740" i="2"/>
  <c r="AO6742" i="2"/>
  <c r="AO6743" i="2"/>
  <c r="AO6744" i="2"/>
  <c r="AO6745" i="2"/>
  <c r="AO6746" i="2"/>
  <c r="AO6747" i="2"/>
  <c r="AO6748" i="2"/>
  <c r="AO6749" i="2"/>
  <c r="AO6750" i="2"/>
  <c r="AO6751" i="2"/>
  <c r="AO6752" i="2"/>
  <c r="AO6753" i="2"/>
  <c r="AO6754" i="2"/>
  <c r="AO6755" i="2"/>
  <c r="AO6756" i="2"/>
  <c r="AO6757" i="2"/>
  <c r="AO6758" i="2"/>
  <c r="AO6759" i="2"/>
  <c r="AO6760" i="2"/>
  <c r="AO6761" i="2"/>
  <c r="AO6762" i="2"/>
  <c r="AO6763" i="2"/>
  <c r="AO6764" i="2"/>
  <c r="AO6765" i="2"/>
  <c r="AO6766" i="2"/>
  <c r="AO6767" i="2"/>
  <c r="AO6768" i="2"/>
  <c r="AO6770" i="2"/>
  <c r="AO6772" i="2"/>
  <c r="AO6773" i="2"/>
  <c r="AO6774" i="2"/>
  <c r="AO6775" i="2"/>
  <c r="AO6777" i="2"/>
  <c r="AO6778" i="2"/>
  <c r="AO6779" i="2"/>
  <c r="AO6780" i="2"/>
  <c r="AO6781" i="2"/>
  <c r="AO6782" i="2"/>
  <c r="AO6783" i="2"/>
  <c r="AO6784" i="2"/>
  <c r="AO6785" i="2"/>
  <c r="AO6786" i="2"/>
  <c r="AO6787" i="2"/>
  <c r="AO6788" i="2"/>
  <c r="AO6789" i="2"/>
  <c r="AO6790" i="2"/>
  <c r="AO6791" i="2"/>
  <c r="AO6792" i="2"/>
  <c r="AO6793" i="2"/>
  <c r="AO6794" i="2"/>
  <c r="AO6795" i="2"/>
  <c r="AO6796" i="2"/>
  <c r="AO6797" i="2"/>
  <c r="AO6798" i="2"/>
  <c r="AO6799" i="2"/>
  <c r="AO6800" i="2"/>
  <c r="AO6801" i="2"/>
  <c r="AO6802" i="2"/>
  <c r="AO6803" i="2"/>
  <c r="AO6805" i="2"/>
  <c r="AO6807" i="2"/>
  <c r="AO6808" i="2"/>
  <c r="AO6809" i="2"/>
  <c r="AO6810" i="2"/>
  <c r="AO6812" i="2"/>
  <c r="AO6813" i="2"/>
  <c r="AO6814" i="2"/>
  <c r="AO6815" i="2"/>
  <c r="AO6816" i="2"/>
  <c r="AO6817" i="2"/>
  <c r="AO6818" i="2"/>
  <c r="AO6819" i="2"/>
  <c r="AO6820" i="2"/>
  <c r="AO6821" i="2"/>
  <c r="AO6822" i="2"/>
  <c r="AO6823" i="2"/>
  <c r="AO6824" i="2"/>
  <c r="AO6825" i="2"/>
  <c r="AO6826" i="2"/>
  <c r="AO6827" i="2"/>
  <c r="AO6828" i="2"/>
  <c r="AO6829" i="2"/>
  <c r="AO6830" i="2"/>
  <c r="AO6831" i="2"/>
  <c r="AO6832" i="2"/>
  <c r="AO6833" i="2"/>
  <c r="AO6834" i="2"/>
  <c r="AO6835" i="2"/>
  <c r="AO6836" i="2"/>
  <c r="AO6837" i="2"/>
  <c r="AO6838" i="2"/>
  <c r="AO6840" i="2"/>
  <c r="AO6842" i="2"/>
  <c r="AO6843" i="2"/>
  <c r="AO6844" i="2"/>
  <c r="AO6845" i="2"/>
  <c r="AO6847" i="2"/>
  <c r="AO6848" i="2"/>
  <c r="AO6849" i="2"/>
  <c r="AO6850" i="2"/>
  <c r="AO6851" i="2"/>
  <c r="AO6852" i="2"/>
  <c r="AO6853" i="2"/>
  <c r="AO6854" i="2"/>
  <c r="AO6855" i="2"/>
  <c r="AO6856" i="2"/>
  <c r="AO6857" i="2"/>
  <c r="AO6858" i="2"/>
  <c r="AO6859" i="2"/>
  <c r="AO6860" i="2"/>
  <c r="AO6861" i="2"/>
  <c r="AO6862" i="2"/>
  <c r="AO6863" i="2"/>
  <c r="AO6864" i="2"/>
  <c r="AO6865" i="2"/>
  <c r="AO6866" i="2"/>
  <c r="AO6867" i="2"/>
  <c r="AO6868" i="2"/>
  <c r="AO6869" i="2"/>
  <c r="AO6870" i="2"/>
  <c r="AO6871" i="2"/>
  <c r="AO6872" i="2"/>
  <c r="AO6874" i="2"/>
  <c r="AO6876" i="2"/>
  <c r="AO6877" i="2"/>
  <c r="AO6878" i="2"/>
  <c r="AO6879" i="2"/>
  <c r="AO6881" i="2"/>
  <c r="AO6882" i="2"/>
  <c r="AO6883" i="2"/>
  <c r="AO6884" i="2"/>
  <c r="AO6886" i="2"/>
  <c r="AO6887" i="2"/>
  <c r="AO6888" i="2"/>
  <c r="AO6889" i="2"/>
  <c r="AO6890" i="2"/>
  <c r="AO6891" i="2"/>
  <c r="AO6892" i="2"/>
  <c r="AO6893" i="2"/>
  <c r="AO6894" i="2"/>
  <c r="AO6895" i="2"/>
  <c r="AO6896" i="2"/>
  <c r="AO6897" i="2"/>
  <c r="AO6898" i="2"/>
  <c r="AO6899" i="2"/>
  <c r="AO6900" i="2"/>
  <c r="AO6901" i="2"/>
  <c r="AO6902" i="2"/>
  <c r="AO6903" i="2"/>
  <c r="AO6904" i="2"/>
  <c r="AO6905" i="2"/>
  <c r="AO6906" i="2"/>
  <c r="AO6907" i="2"/>
  <c r="AO6908" i="2"/>
  <c r="AO6909" i="2"/>
  <c r="AO6910" i="2"/>
  <c r="AO6911" i="2"/>
  <c r="AO6912" i="2"/>
  <c r="AO6913" i="2"/>
  <c r="AO6914" i="2"/>
  <c r="AO6916" i="2"/>
  <c r="AO6918" i="2"/>
  <c r="AO6919" i="2"/>
  <c r="AO6920" i="2"/>
  <c r="AO6921" i="2"/>
  <c r="AO6923" i="2"/>
  <c r="AO6924" i="2"/>
  <c r="AO6925" i="2"/>
  <c r="AO6926" i="2"/>
  <c r="AO6928" i="2"/>
  <c r="AO6929" i="2"/>
  <c r="AO6930" i="2"/>
  <c r="AO6931" i="2"/>
  <c r="AO6932" i="2"/>
  <c r="AO6933" i="2"/>
  <c r="AO6934" i="2"/>
  <c r="AO6935" i="2"/>
  <c r="AO6936" i="2"/>
  <c r="AO6937" i="2"/>
  <c r="AO6938" i="2"/>
  <c r="AO6939" i="2"/>
  <c r="AO6940" i="2"/>
  <c r="AO6941" i="2"/>
  <c r="AO6942" i="2"/>
  <c r="AO6943" i="2"/>
  <c r="AO6944" i="2"/>
  <c r="AO6945" i="2"/>
  <c r="AO6946" i="2"/>
  <c r="AO6947" i="2"/>
  <c r="AO6948" i="2"/>
  <c r="AO6949" i="2"/>
  <c r="AO6950" i="2"/>
  <c r="AO6951" i="2"/>
  <c r="AO6952" i="2"/>
  <c r="AO6954" i="2"/>
  <c r="AO6956" i="2"/>
  <c r="AO6957" i="2"/>
  <c r="AO6958" i="2"/>
  <c r="AO6959" i="2"/>
  <c r="AO6961" i="2"/>
  <c r="AO6962" i="2"/>
  <c r="AO6963" i="2"/>
  <c r="AO6964" i="2"/>
  <c r="AO6965" i="2"/>
  <c r="AO6966" i="2"/>
  <c r="AO6967" i="2"/>
  <c r="AO6968" i="2"/>
  <c r="AO6969" i="2"/>
  <c r="AO6970" i="2"/>
  <c r="AO6971" i="2"/>
  <c r="AO6972" i="2"/>
  <c r="AO6973" i="2"/>
  <c r="AO6974" i="2"/>
  <c r="AO6975" i="2"/>
  <c r="AO6976" i="2"/>
  <c r="AO6977" i="2"/>
  <c r="AO6978" i="2"/>
  <c r="AO6979" i="2"/>
  <c r="AO6980" i="2"/>
  <c r="AO6981" i="2"/>
  <c r="AO6982" i="2"/>
  <c r="AO6983" i="2"/>
  <c r="AO6984" i="2"/>
  <c r="AO6985" i="2"/>
  <c r="AO6986" i="2"/>
  <c r="AO6987" i="2"/>
  <c r="AO6988" i="2"/>
  <c r="AO6990" i="2"/>
  <c r="AO6992" i="2"/>
  <c r="AO6993" i="2"/>
  <c r="AO6994" i="2"/>
  <c r="AO6995" i="2"/>
  <c r="AO6997" i="2"/>
  <c r="AO6998" i="2"/>
  <c r="AO6999" i="2"/>
  <c r="AO7000" i="2"/>
  <c r="AO7001" i="2"/>
  <c r="AO7002" i="2"/>
  <c r="AO7003" i="2"/>
  <c r="AO7004" i="2"/>
  <c r="AO7005" i="2"/>
  <c r="AO7006" i="2"/>
  <c r="AO7007" i="2"/>
  <c r="AO7008" i="2"/>
  <c r="AO7009" i="2"/>
  <c r="AO7010" i="2"/>
  <c r="AO7011" i="2"/>
  <c r="AO7012" i="2"/>
  <c r="AO7013" i="2"/>
  <c r="AO7014" i="2"/>
  <c r="AO7015" i="2"/>
  <c r="AO7016" i="2"/>
  <c r="AO7017" i="2"/>
  <c r="AO7018" i="2"/>
  <c r="AO7019" i="2"/>
  <c r="AO7020" i="2"/>
  <c r="AO7021" i="2"/>
  <c r="AO7022" i="2"/>
  <c r="AO7023" i="2"/>
  <c r="AO7024" i="2"/>
  <c r="AO7025" i="2"/>
  <c r="AO7027" i="2"/>
  <c r="AO7029" i="2"/>
  <c r="AO7030" i="2"/>
  <c r="AO7031" i="2"/>
  <c r="AO7032" i="2"/>
  <c r="AO7034" i="2"/>
  <c r="AO7035" i="2"/>
  <c r="AO7036" i="2"/>
  <c r="AO7037" i="2"/>
  <c r="AO7038" i="2"/>
  <c r="AO7039" i="2"/>
  <c r="AO7040" i="2"/>
  <c r="AO7041" i="2"/>
  <c r="AO7042" i="2"/>
  <c r="AO7043" i="2"/>
  <c r="AO7044" i="2"/>
  <c r="AO7045" i="2"/>
  <c r="AO7046" i="2"/>
  <c r="AO7047" i="2"/>
  <c r="AO7048" i="2"/>
  <c r="AO7049" i="2"/>
  <c r="AO7050" i="2"/>
  <c r="AO7051" i="2"/>
  <c r="AO7052" i="2"/>
  <c r="AO7053" i="2"/>
  <c r="AO7054" i="2"/>
  <c r="AO7055" i="2"/>
  <c r="AO7056" i="2"/>
  <c r="AO7057" i="2"/>
  <c r="AO7058" i="2"/>
  <c r="AO7059" i="2"/>
  <c r="AO7060" i="2"/>
  <c r="AO7061" i="2"/>
  <c r="AO7062" i="2"/>
  <c r="AO7064" i="2"/>
  <c r="AO7066" i="2"/>
  <c r="AO7067" i="2"/>
  <c r="AO7068" i="2"/>
  <c r="AO7069" i="2"/>
  <c r="AO7071" i="2"/>
  <c r="AO7072" i="2"/>
  <c r="AO7073" i="2"/>
  <c r="AO7074" i="2"/>
  <c r="AO7075" i="2"/>
  <c r="AO7076" i="2"/>
  <c r="AO7077" i="2"/>
  <c r="AO7078" i="2"/>
  <c r="AO7079" i="2"/>
  <c r="AO7080" i="2"/>
  <c r="AO7081" i="2"/>
  <c r="AO7082" i="2"/>
  <c r="AO7083" i="2"/>
  <c r="AO7084" i="2"/>
  <c r="AO7085" i="2"/>
  <c r="AO7086" i="2"/>
  <c r="AO7087" i="2"/>
  <c r="AO7088" i="2"/>
  <c r="AO7089" i="2"/>
  <c r="AO7090" i="2"/>
  <c r="AO7091" i="2"/>
  <c r="AO7092" i="2"/>
  <c r="AO7093" i="2"/>
  <c r="AO7094" i="2"/>
  <c r="AO7095" i="2"/>
  <c r="AO7096" i="2"/>
  <c r="AO7097" i="2"/>
  <c r="AO7098" i="2"/>
  <c r="AO7100" i="2"/>
  <c r="AO7102" i="2"/>
  <c r="AO7103" i="2"/>
  <c r="AO7104" i="2"/>
  <c r="AO7105" i="2"/>
  <c r="AO7107" i="2"/>
  <c r="AO7108" i="2"/>
  <c r="AO7109" i="2"/>
  <c r="AO7110" i="2"/>
  <c r="AO7111" i="2"/>
  <c r="AO7112" i="2"/>
  <c r="AO7113" i="2"/>
  <c r="AO7114" i="2"/>
  <c r="AO7115" i="2"/>
  <c r="AO7116" i="2"/>
  <c r="AO7117" i="2"/>
  <c r="AO7118" i="2"/>
  <c r="AO7119" i="2"/>
  <c r="AO7120" i="2"/>
  <c r="AO7121" i="2"/>
  <c r="AO7122" i="2"/>
  <c r="AO7123" i="2"/>
  <c r="AO7124" i="2"/>
  <c r="AO7125" i="2"/>
  <c r="AO7126" i="2"/>
  <c r="AO7127" i="2"/>
  <c r="AO7128" i="2"/>
  <c r="AO7129" i="2"/>
  <c r="AO7130" i="2"/>
  <c r="AO7131" i="2"/>
  <c r="AO7132" i="2"/>
  <c r="AO7133" i="2"/>
  <c r="AO7134" i="2"/>
  <c r="AO7136" i="2"/>
  <c r="AO7138" i="2"/>
  <c r="AO7139" i="2"/>
  <c r="AO7140" i="2"/>
  <c r="AO7141" i="2"/>
  <c r="AO7143" i="2"/>
  <c r="AO7144" i="2"/>
  <c r="AO7145" i="2"/>
  <c r="AO7146" i="2"/>
  <c r="AO7147" i="2"/>
  <c r="AO7148" i="2"/>
  <c r="AO7149" i="2"/>
  <c r="AO7150" i="2"/>
  <c r="AO7151" i="2"/>
  <c r="AO7152" i="2"/>
  <c r="AO7153" i="2"/>
  <c r="AO7154" i="2"/>
  <c r="AO7155" i="2"/>
  <c r="AO7156" i="2"/>
  <c r="AO7157" i="2"/>
  <c r="AO7158" i="2"/>
  <c r="AO7159" i="2"/>
  <c r="AO7160" i="2"/>
  <c r="AO7161" i="2"/>
  <c r="AO7162" i="2"/>
  <c r="AO7163" i="2"/>
  <c r="AO7164" i="2"/>
  <c r="AO7165" i="2"/>
  <c r="AO7166" i="2"/>
  <c r="AO7167" i="2"/>
  <c r="AO7168" i="2"/>
  <c r="AO7169" i="2"/>
  <c r="AO7170" i="2"/>
  <c r="AO7172" i="2"/>
  <c r="AO7174" i="2"/>
  <c r="AO7175" i="2"/>
  <c r="AO7176" i="2"/>
  <c r="AO7177" i="2"/>
  <c r="AO7179" i="2"/>
  <c r="AO7180" i="2"/>
  <c r="AO7181" i="2"/>
  <c r="AO7182" i="2"/>
  <c r="AO7183" i="2"/>
  <c r="AO7184" i="2"/>
  <c r="AO7185" i="2"/>
  <c r="AO7186" i="2"/>
  <c r="AO7187" i="2"/>
  <c r="AO7188" i="2"/>
  <c r="AO7189" i="2"/>
  <c r="AO7190" i="2"/>
  <c r="AO7191" i="2"/>
  <c r="AO7192" i="2"/>
  <c r="AO7193" i="2"/>
  <c r="AO7194" i="2"/>
  <c r="AO7195" i="2"/>
  <c r="AO7196" i="2"/>
  <c r="AO7197" i="2"/>
  <c r="AO7198" i="2"/>
  <c r="AO7199" i="2"/>
  <c r="AO7200" i="2"/>
  <c r="AO7201" i="2"/>
  <c r="AO7202" i="2"/>
  <c r="AO7203" i="2"/>
  <c r="AO7204" i="2"/>
  <c r="AO7205" i="2"/>
  <c r="AO7207" i="2"/>
  <c r="AO7209" i="2"/>
  <c r="AO7210" i="2"/>
  <c r="AO7211" i="2"/>
  <c r="AO7212" i="2"/>
  <c r="AO7214" i="2"/>
  <c r="AO7215" i="2"/>
  <c r="AO7216" i="2"/>
  <c r="AO7217" i="2"/>
  <c r="AO7218" i="2"/>
  <c r="AO7219" i="2"/>
  <c r="AO7220" i="2"/>
  <c r="AO7221" i="2"/>
  <c r="AO7222" i="2"/>
  <c r="AO7223" i="2"/>
  <c r="AO7224" i="2"/>
  <c r="AO7225" i="2"/>
  <c r="AO7226" i="2"/>
  <c r="AO7227" i="2"/>
  <c r="AO7228" i="2"/>
  <c r="AO7229" i="2"/>
  <c r="AO7230" i="2"/>
  <c r="AO7231" i="2"/>
  <c r="AO7232" i="2"/>
  <c r="AO7233" i="2"/>
  <c r="AO7234" i="2"/>
  <c r="AO7235" i="2"/>
  <c r="AO7236" i="2"/>
  <c r="AO7237" i="2"/>
  <c r="AO7238" i="2"/>
  <c r="AO7239" i="2"/>
  <c r="AO7240" i="2"/>
  <c r="AO7242" i="2"/>
  <c r="AO7244" i="2"/>
  <c r="AO7245" i="2"/>
  <c r="AO7246" i="2"/>
  <c r="AO7247" i="2"/>
  <c r="AO7249" i="2"/>
  <c r="AO7250" i="2"/>
  <c r="AO7251" i="2"/>
  <c r="AO7252" i="2"/>
  <c r="AO7253" i="2"/>
  <c r="AO7254" i="2"/>
  <c r="AO7255" i="2"/>
  <c r="AO7256" i="2"/>
  <c r="AO7257" i="2"/>
  <c r="AO7258" i="2"/>
  <c r="AO7259" i="2"/>
  <c r="AO7260" i="2"/>
  <c r="AO7261" i="2"/>
  <c r="AO7262" i="2"/>
  <c r="AO7263" i="2"/>
  <c r="AO7264" i="2"/>
  <c r="AO7265" i="2"/>
  <c r="AO7266" i="2"/>
  <c r="AO7267" i="2"/>
  <c r="AO7268" i="2"/>
  <c r="AO7269" i="2"/>
  <c r="AO7270" i="2"/>
  <c r="AO7271" i="2"/>
  <c r="AO7272" i="2"/>
  <c r="AO7273" i="2"/>
  <c r="AO7274" i="2"/>
  <c r="AO7275" i="2"/>
  <c r="AO7277" i="2"/>
  <c r="AO7279" i="2"/>
  <c r="AO7280" i="2"/>
  <c r="AO7281" i="2"/>
  <c r="AO7282" i="2"/>
  <c r="AO7284" i="2"/>
  <c r="AO7285" i="2"/>
  <c r="AO7286" i="2"/>
  <c r="AO7287" i="2"/>
  <c r="AO7288" i="2"/>
  <c r="AO7289" i="2"/>
  <c r="AO7290" i="2"/>
  <c r="AO7291" i="2"/>
  <c r="AO7292" i="2"/>
  <c r="AO7293" i="2"/>
  <c r="AO7294" i="2"/>
  <c r="AO7295" i="2"/>
  <c r="AO7296" i="2"/>
  <c r="AO7297" i="2"/>
  <c r="AO7298" i="2"/>
  <c r="AO7299" i="2"/>
  <c r="AO7300" i="2"/>
  <c r="AO7301" i="2"/>
  <c r="AO7302" i="2"/>
  <c r="AO7303" i="2"/>
  <c r="AO7304" i="2"/>
  <c r="AO7305" i="2"/>
  <c r="AO7306" i="2"/>
  <c r="AO7307" i="2"/>
  <c r="AO7308" i="2"/>
  <c r="AO7309" i="2"/>
  <c r="AO7311" i="2"/>
  <c r="AO7313" i="2"/>
  <c r="AO7314" i="2"/>
  <c r="AO7315" i="2"/>
  <c r="AO7316" i="2"/>
  <c r="AO7318" i="2"/>
  <c r="AO7319" i="2"/>
  <c r="AO7320" i="2"/>
  <c r="AO7321" i="2"/>
  <c r="AO7323" i="2"/>
  <c r="AO7324" i="2"/>
  <c r="AO7325" i="2"/>
  <c r="AO7326" i="2"/>
  <c r="AO7327" i="2"/>
  <c r="AO7328" i="2"/>
  <c r="AO7329" i="2"/>
  <c r="AO7330" i="2"/>
  <c r="AO7331" i="2"/>
  <c r="AO7332" i="2"/>
  <c r="AO7333" i="2"/>
  <c r="AO7334" i="2"/>
  <c r="AO7335" i="2"/>
  <c r="AO7336" i="2"/>
  <c r="AO7337" i="2"/>
  <c r="AO7338" i="2"/>
  <c r="AO7339" i="2"/>
  <c r="AO7340" i="2"/>
  <c r="AO7341" i="2"/>
  <c r="AO7342" i="2"/>
  <c r="AO7343" i="2"/>
  <c r="AO7344" i="2"/>
  <c r="AO7345" i="2"/>
  <c r="AO7346" i="2"/>
  <c r="AO7347" i="2"/>
  <c r="AO7348" i="2"/>
  <c r="AO7349" i="2"/>
  <c r="AO7350" i="2"/>
  <c r="AO7351" i="2"/>
  <c r="AO7353" i="2"/>
  <c r="AO7355" i="2"/>
  <c r="AO7356" i="2"/>
  <c r="AO7357" i="2"/>
  <c r="AO7358" i="2"/>
  <c r="AO7360" i="2"/>
  <c r="AO7361" i="2"/>
  <c r="AO7362" i="2"/>
  <c r="AO7363" i="2"/>
  <c r="AO7365" i="2"/>
  <c r="AO7366" i="2"/>
  <c r="AO7367" i="2"/>
  <c r="AO7368" i="2"/>
  <c r="AO7369" i="2"/>
  <c r="AO7370" i="2"/>
  <c r="AO7371" i="2"/>
  <c r="AO7372" i="2"/>
  <c r="AO7373" i="2"/>
  <c r="AO7374" i="2"/>
  <c r="AO7375" i="2"/>
  <c r="AO7376" i="2"/>
  <c r="AO7377" i="2"/>
  <c r="AO7378" i="2"/>
  <c r="AO7379" i="2"/>
  <c r="AO7380" i="2"/>
  <c r="AO7381" i="2"/>
  <c r="AO7382" i="2"/>
  <c r="AO7383" i="2"/>
  <c r="AO7384" i="2"/>
  <c r="AO7385" i="2"/>
  <c r="AO7386" i="2"/>
  <c r="AO7387" i="2"/>
  <c r="AO7388" i="2"/>
  <c r="AO7389" i="2"/>
  <c r="AO7391" i="2"/>
  <c r="AO7393" i="2"/>
  <c r="AO7394" i="2"/>
  <c r="AO7395" i="2"/>
  <c r="AO7396" i="2"/>
  <c r="AO7398" i="2"/>
  <c r="AO7399" i="2"/>
  <c r="AO7400" i="2"/>
  <c r="AO7401" i="2"/>
  <c r="AO7402" i="2"/>
  <c r="AO7403" i="2"/>
  <c r="AO7404" i="2"/>
  <c r="AO7405" i="2"/>
  <c r="AO7406" i="2"/>
  <c r="AO7407" i="2"/>
  <c r="AO7408" i="2"/>
  <c r="AO7409" i="2"/>
  <c r="AO7410" i="2"/>
  <c r="AO7411" i="2"/>
  <c r="AO7412" i="2"/>
  <c r="AO7413" i="2"/>
  <c r="AO7414" i="2"/>
  <c r="AO7415" i="2"/>
  <c r="AO7416" i="2"/>
  <c r="AO7417" i="2"/>
  <c r="AO7418" i="2"/>
  <c r="AO7419" i="2"/>
  <c r="AO7420" i="2"/>
  <c r="AO7421" i="2"/>
  <c r="AO7422" i="2"/>
  <c r="AO7423" i="2"/>
  <c r="AO7424" i="2"/>
  <c r="AO7425" i="2"/>
  <c r="AO7427" i="2"/>
  <c r="AO7429" i="2"/>
  <c r="AO7430" i="2"/>
  <c r="AO7431" i="2"/>
  <c r="AO7432" i="2"/>
  <c r="AO7434" i="2"/>
  <c r="AO7435" i="2"/>
  <c r="AO7436" i="2"/>
  <c r="AO7437" i="2"/>
  <c r="AO7438" i="2"/>
  <c r="AO7439" i="2"/>
  <c r="AO7440" i="2"/>
  <c r="AO7441" i="2"/>
  <c r="AO7442" i="2"/>
  <c r="AO7443" i="2"/>
  <c r="AO7444" i="2"/>
  <c r="AO7445" i="2"/>
  <c r="AO7446" i="2"/>
  <c r="AO7447" i="2"/>
  <c r="AO7448" i="2"/>
  <c r="AO7449" i="2"/>
  <c r="AO7450" i="2"/>
  <c r="AO7451" i="2"/>
  <c r="AO7452" i="2"/>
  <c r="AO7453" i="2"/>
  <c r="AO7454" i="2"/>
  <c r="AO7455" i="2"/>
  <c r="AO7456" i="2"/>
  <c r="AO7457" i="2"/>
  <c r="AO7458" i="2"/>
  <c r="AO7459" i="2"/>
  <c r="AO7460" i="2"/>
  <c r="AO7461" i="2"/>
  <c r="AO7462" i="2"/>
  <c r="AO7464" i="2"/>
  <c r="AO7466" i="2"/>
  <c r="AO7467" i="2"/>
  <c r="AO7468" i="2"/>
  <c r="AO7469" i="2"/>
  <c r="AO7471" i="2"/>
  <c r="AO7472" i="2"/>
  <c r="AO7473" i="2"/>
  <c r="AO7474" i="2"/>
  <c r="AO7475" i="2"/>
  <c r="AO7476" i="2"/>
  <c r="AO7477" i="2"/>
  <c r="AO7478" i="2"/>
  <c r="AO7479" i="2"/>
  <c r="AO7480" i="2"/>
  <c r="AO7481" i="2"/>
  <c r="AO7482" i="2"/>
  <c r="AO7483" i="2"/>
  <c r="AO7484" i="2"/>
  <c r="AO7485" i="2"/>
  <c r="AO7486" i="2"/>
  <c r="AO7487" i="2"/>
  <c r="AO7488" i="2"/>
  <c r="AO7489" i="2"/>
  <c r="AO7490" i="2"/>
  <c r="AO7491" i="2"/>
  <c r="AO7492" i="2"/>
  <c r="AO7493" i="2"/>
  <c r="AO7494" i="2"/>
  <c r="AO7495" i="2"/>
  <c r="AO7496" i="2"/>
  <c r="AO7497" i="2"/>
  <c r="AO7498" i="2"/>
  <c r="AO7499" i="2"/>
  <c r="AO7501" i="2"/>
  <c r="AO7503" i="2"/>
  <c r="AO7504" i="2"/>
  <c r="AO7505" i="2"/>
  <c r="AO7506" i="2"/>
  <c r="AO7508" i="2"/>
  <c r="AO7509" i="2"/>
  <c r="AO7510" i="2"/>
  <c r="AO7511" i="2"/>
  <c r="AO7512" i="2"/>
  <c r="AO7513" i="2"/>
  <c r="AO7514" i="2"/>
  <c r="AO7515" i="2"/>
  <c r="AO7516" i="2"/>
  <c r="AO7517" i="2"/>
  <c r="AO7518" i="2"/>
  <c r="AO7519" i="2"/>
  <c r="AO7520" i="2"/>
  <c r="AO7521" i="2"/>
  <c r="AO7522" i="2"/>
  <c r="AO7523" i="2"/>
  <c r="AO7524" i="2"/>
  <c r="AO7525" i="2"/>
  <c r="AO7526" i="2"/>
  <c r="AO7527" i="2"/>
  <c r="AO7528" i="2"/>
  <c r="AO7529" i="2"/>
  <c r="AO7530" i="2"/>
  <c r="AO7531" i="2"/>
  <c r="AO7532" i="2"/>
  <c r="AO7533" i="2"/>
  <c r="AO7534" i="2"/>
  <c r="AO7535" i="2"/>
  <c r="AO7537" i="2"/>
  <c r="AO7539" i="2"/>
  <c r="AO7540" i="2"/>
  <c r="AO7541" i="2"/>
  <c r="AO7542" i="2"/>
  <c r="AO7544" i="2"/>
  <c r="AO7545" i="2"/>
  <c r="AO7546" i="2"/>
  <c r="AO7547" i="2"/>
  <c r="AO7548" i="2"/>
  <c r="AO7549" i="2"/>
  <c r="AO7550" i="2"/>
  <c r="AO7551" i="2"/>
  <c r="AO7552" i="2"/>
  <c r="AO7553" i="2"/>
  <c r="AO7554" i="2"/>
  <c r="AO7555" i="2"/>
  <c r="AO7556" i="2"/>
  <c r="AO7557" i="2"/>
  <c r="AO7558" i="2"/>
  <c r="AO7559" i="2"/>
  <c r="AO7560" i="2"/>
  <c r="AO7561" i="2"/>
  <c r="AO7562" i="2"/>
  <c r="AO7563" i="2"/>
  <c r="AO7564" i="2"/>
  <c r="AO7565" i="2"/>
  <c r="AO7566" i="2"/>
  <c r="AO7567" i="2"/>
  <c r="AO7568" i="2"/>
  <c r="AO7569" i="2"/>
  <c r="AO7570" i="2"/>
  <c r="AO7571" i="2"/>
  <c r="AO7573" i="2"/>
  <c r="AO7575" i="2"/>
  <c r="AO7576" i="2"/>
  <c r="AO7577" i="2"/>
  <c r="AO7578" i="2"/>
  <c r="AO7580" i="2"/>
  <c r="AO7581" i="2"/>
  <c r="AO7582" i="2"/>
  <c r="AO7583" i="2"/>
  <c r="AO7584" i="2"/>
  <c r="AO7585" i="2"/>
  <c r="AO7586" i="2"/>
  <c r="AO7587" i="2"/>
  <c r="AO7588" i="2"/>
  <c r="AO7589" i="2"/>
  <c r="AO7590" i="2"/>
  <c r="AO7591" i="2"/>
  <c r="AO7592" i="2"/>
  <c r="AO7593" i="2"/>
  <c r="AO7594" i="2"/>
  <c r="AO7595" i="2"/>
  <c r="AO7596" i="2"/>
  <c r="AO7597" i="2"/>
  <c r="AO7598" i="2"/>
  <c r="AO7599" i="2"/>
  <c r="AO7600" i="2"/>
  <c r="AO7601" i="2"/>
  <c r="AO7602" i="2"/>
  <c r="AO7603" i="2"/>
  <c r="AO7604" i="2"/>
  <c r="AO7605" i="2"/>
  <c r="AO7606" i="2"/>
  <c r="AO7607" i="2"/>
  <c r="AO7609" i="2"/>
  <c r="AO7611" i="2"/>
  <c r="AO7612" i="2"/>
  <c r="AO7613" i="2"/>
  <c r="AO7614" i="2"/>
  <c r="AO7616" i="2"/>
  <c r="AO7617" i="2"/>
  <c r="AO7618" i="2"/>
  <c r="AO7619" i="2"/>
  <c r="AO7620" i="2"/>
  <c r="AO7621" i="2"/>
  <c r="AO7622" i="2"/>
  <c r="AO7623" i="2"/>
  <c r="AO7624" i="2"/>
  <c r="AO7625" i="2"/>
  <c r="AO7626" i="2"/>
  <c r="AO7627" i="2"/>
  <c r="AO7628" i="2"/>
  <c r="AO7629" i="2"/>
  <c r="AO7630" i="2"/>
  <c r="AO7631" i="2"/>
  <c r="AO7632" i="2"/>
  <c r="AO7633" i="2"/>
  <c r="AO7634" i="2"/>
  <c r="AO7635" i="2"/>
  <c r="AO7636" i="2"/>
  <c r="AO7637" i="2"/>
  <c r="AO7638" i="2"/>
  <c r="AO7639" i="2"/>
  <c r="AO7640" i="2"/>
  <c r="AO7641" i="2"/>
  <c r="AO7642" i="2"/>
  <c r="AO7644" i="2"/>
  <c r="AO7646" i="2"/>
  <c r="AO7647" i="2"/>
  <c r="AO7648" i="2"/>
  <c r="AO7649" i="2"/>
  <c r="AO7651" i="2"/>
  <c r="AO7652" i="2"/>
  <c r="AO7653" i="2"/>
  <c r="AO7654" i="2"/>
  <c r="AO7655" i="2"/>
  <c r="AO7656" i="2"/>
  <c r="AO7657" i="2"/>
  <c r="AO7658" i="2"/>
  <c r="AO7659" i="2"/>
  <c r="AO7660" i="2"/>
  <c r="AO7661" i="2"/>
  <c r="AO7662" i="2"/>
  <c r="AO7663" i="2"/>
  <c r="AO7664" i="2"/>
  <c r="AO7665" i="2"/>
  <c r="AO7666" i="2"/>
  <c r="AO7667" i="2"/>
  <c r="AO7668" i="2"/>
  <c r="AO7669" i="2"/>
  <c r="AO7670" i="2"/>
  <c r="AO7671" i="2"/>
  <c r="AO7672" i="2"/>
  <c r="AO7673" i="2"/>
  <c r="AO7674" i="2"/>
  <c r="AO7675" i="2"/>
  <c r="AO7676" i="2"/>
  <c r="AO7677" i="2"/>
  <c r="AO7679" i="2"/>
  <c r="AO7681" i="2"/>
  <c r="AO7682" i="2"/>
  <c r="AO7683" i="2"/>
  <c r="AO7684" i="2"/>
  <c r="AO7686" i="2"/>
  <c r="AO7687" i="2"/>
  <c r="AO7688" i="2"/>
  <c r="AO7689" i="2"/>
  <c r="AO7690" i="2"/>
  <c r="AO7691" i="2"/>
  <c r="AO7692" i="2"/>
  <c r="AO7693" i="2"/>
  <c r="AO7694" i="2"/>
  <c r="AO7695" i="2"/>
  <c r="AO7696" i="2"/>
  <c r="AO7697" i="2"/>
  <c r="AO7698" i="2"/>
  <c r="AO7699" i="2"/>
  <c r="AO7700" i="2"/>
  <c r="AO7701" i="2"/>
  <c r="AO7702" i="2"/>
  <c r="AO7703" i="2"/>
  <c r="AO7704" i="2"/>
  <c r="AO7705" i="2"/>
  <c r="AO7706" i="2"/>
  <c r="AO7707" i="2"/>
  <c r="AO7708" i="2"/>
  <c r="AO7709" i="2"/>
  <c r="AO7710" i="2"/>
  <c r="AO7711" i="2"/>
  <c r="AO7712" i="2"/>
  <c r="AO7714" i="2"/>
  <c r="AO7716" i="2"/>
  <c r="AO7717" i="2"/>
  <c r="AO7718" i="2"/>
  <c r="AO7719" i="2"/>
  <c r="AO7721" i="2"/>
  <c r="AO7722" i="2"/>
  <c r="AO7723" i="2"/>
  <c r="AO7724" i="2"/>
  <c r="AO7725" i="2"/>
  <c r="AO7726" i="2"/>
  <c r="AO7727" i="2"/>
  <c r="AO7728" i="2"/>
  <c r="AO7729" i="2"/>
  <c r="AO7730" i="2"/>
  <c r="AO7731" i="2"/>
  <c r="AO7732" i="2"/>
  <c r="AO7733" i="2"/>
  <c r="AO7734" i="2"/>
  <c r="AO7735" i="2"/>
  <c r="AO7736" i="2"/>
  <c r="AO7737" i="2"/>
  <c r="AO7738" i="2"/>
  <c r="AO7739" i="2"/>
  <c r="AO7740" i="2"/>
  <c r="AO7741" i="2"/>
  <c r="AO7742" i="2"/>
  <c r="AO7743" i="2"/>
  <c r="AO7744" i="2"/>
  <c r="AO7745" i="2"/>
  <c r="AO7746" i="2"/>
  <c r="AO7748" i="2"/>
  <c r="AO7750" i="2"/>
  <c r="AO7751" i="2"/>
  <c r="AO7752" i="2"/>
  <c r="AO7753" i="2"/>
  <c r="AO7755" i="2"/>
  <c r="AO7756" i="2"/>
  <c r="AO7757" i="2"/>
  <c r="AO7758" i="2"/>
  <c r="AO7760" i="2"/>
  <c r="AO7761" i="2"/>
  <c r="AO7762" i="2"/>
  <c r="AO7763" i="2"/>
  <c r="AO7764" i="2"/>
  <c r="AO7765" i="2"/>
  <c r="AO7766" i="2"/>
  <c r="AO7767" i="2"/>
  <c r="AO7768" i="2"/>
  <c r="AO7769" i="2"/>
  <c r="AO7770" i="2"/>
  <c r="AO7771" i="2"/>
  <c r="AO7772" i="2"/>
  <c r="AO7773" i="2"/>
  <c r="AO7774" i="2"/>
  <c r="AO7775" i="2"/>
  <c r="AO7776" i="2"/>
  <c r="AO7777" i="2"/>
  <c r="AO7778" i="2"/>
  <c r="AO7779" i="2"/>
  <c r="AO7780" i="2"/>
  <c r="AO7781" i="2"/>
  <c r="AO7782" i="2"/>
  <c r="AO7783" i="2"/>
  <c r="AO7784" i="2"/>
  <c r="AO7785" i="2"/>
  <c r="AO7786" i="2"/>
  <c r="AO7787" i="2"/>
  <c r="AO7788" i="2"/>
  <c r="AO7790" i="2"/>
  <c r="AO7792" i="2"/>
  <c r="AO7793" i="2"/>
  <c r="AO7794" i="2"/>
  <c r="AO7795" i="2"/>
  <c r="AO7797" i="2"/>
  <c r="AO7798" i="2"/>
  <c r="AO7799" i="2"/>
  <c r="AO7800" i="2"/>
  <c r="AO7802" i="2"/>
  <c r="AO7803" i="2"/>
  <c r="AO7804" i="2"/>
  <c r="AO7805" i="2"/>
  <c r="AO7806" i="2"/>
  <c r="AO7807" i="2"/>
  <c r="AO7808" i="2"/>
  <c r="AO7809" i="2"/>
  <c r="AO7810" i="2"/>
  <c r="AO7811" i="2"/>
  <c r="AO7812" i="2"/>
  <c r="AO7813" i="2"/>
  <c r="AO7814" i="2"/>
  <c r="AO7815" i="2"/>
  <c r="AO7816" i="2"/>
  <c r="AO7817" i="2"/>
  <c r="AO7818" i="2"/>
  <c r="AO7819" i="2"/>
  <c r="AO7820" i="2"/>
  <c r="AO7821" i="2"/>
  <c r="AO7822" i="2"/>
  <c r="AO7823" i="2"/>
  <c r="AO7824" i="2"/>
  <c r="AO7825" i="2"/>
  <c r="AO7826" i="2"/>
  <c r="AO7828" i="2"/>
  <c r="AO7830" i="2"/>
  <c r="AO7831" i="2"/>
  <c r="AO7832" i="2"/>
  <c r="AO7833" i="2"/>
  <c r="AO7835" i="2"/>
  <c r="AO7836" i="2"/>
  <c r="AO7837" i="2"/>
  <c r="AO7838" i="2"/>
  <c r="AO7839" i="2"/>
  <c r="AO7840" i="2"/>
  <c r="AO7841" i="2"/>
  <c r="AO7842" i="2"/>
  <c r="AO7843" i="2"/>
  <c r="AO7844" i="2"/>
  <c r="AO7845" i="2"/>
  <c r="AO7846" i="2"/>
  <c r="AO7847" i="2"/>
  <c r="AO7848" i="2"/>
  <c r="AO7849" i="2"/>
  <c r="AO7850" i="2"/>
  <c r="AO7851" i="2"/>
  <c r="AO7852" i="2"/>
  <c r="AO7853" i="2"/>
  <c r="AO7854" i="2"/>
  <c r="AO7855" i="2"/>
  <c r="AO7856" i="2"/>
  <c r="AO7857" i="2"/>
  <c r="AO7858" i="2"/>
  <c r="AO7859" i="2"/>
  <c r="AO7860" i="2"/>
  <c r="AO7861" i="2"/>
  <c r="AO7862" i="2"/>
  <c r="AO7864" i="2"/>
  <c r="AO7866" i="2"/>
  <c r="AO7867" i="2"/>
  <c r="AO7868" i="2"/>
  <c r="AO7869" i="2"/>
  <c r="AO7871" i="2"/>
  <c r="AO7872" i="2"/>
  <c r="AO7873" i="2"/>
  <c r="AO7874" i="2"/>
  <c r="AO7875" i="2"/>
  <c r="AO7876" i="2"/>
  <c r="AO7877" i="2"/>
  <c r="AO7878" i="2"/>
  <c r="AO7879" i="2"/>
  <c r="AO7880" i="2"/>
  <c r="AO7881" i="2"/>
  <c r="AO7882" i="2"/>
  <c r="AO7883" i="2"/>
  <c r="AO7884" i="2"/>
  <c r="AO7885" i="2"/>
  <c r="AO7886" i="2"/>
  <c r="AO7887" i="2"/>
  <c r="AO7888" i="2"/>
  <c r="AO7889" i="2"/>
  <c r="AO7890" i="2"/>
  <c r="AO7891" i="2"/>
  <c r="AO7892" i="2"/>
  <c r="AO7893" i="2"/>
  <c r="AO7894" i="2"/>
  <c r="AO7895" i="2"/>
  <c r="AO7896" i="2"/>
  <c r="AO7897" i="2"/>
  <c r="AO7898" i="2"/>
  <c r="AO7899" i="2"/>
  <c r="AO7901" i="2"/>
  <c r="AO7903" i="2"/>
  <c r="AO7904" i="2"/>
  <c r="AO7905" i="2"/>
  <c r="AO7906" i="2"/>
  <c r="AO7908" i="2"/>
  <c r="AO7909" i="2"/>
  <c r="AO7910" i="2"/>
  <c r="AO7911" i="2"/>
  <c r="AO7912" i="2"/>
  <c r="AO7913" i="2"/>
  <c r="AO7914" i="2"/>
  <c r="AO7915" i="2"/>
  <c r="AO7916" i="2"/>
  <c r="AO7917" i="2"/>
  <c r="AO7918" i="2"/>
  <c r="AO7919" i="2"/>
  <c r="AO7920" i="2"/>
  <c r="AO7921" i="2"/>
  <c r="AO7922" i="2"/>
  <c r="AO7923" i="2"/>
  <c r="AO7924" i="2"/>
  <c r="AO7925" i="2"/>
  <c r="AO7926" i="2"/>
  <c r="AO7927" i="2"/>
  <c r="AO7928" i="2"/>
  <c r="AO7929" i="2"/>
  <c r="AO7930" i="2"/>
  <c r="AO7931" i="2"/>
  <c r="AO7932" i="2"/>
  <c r="AO7933" i="2"/>
  <c r="AO7934" i="2"/>
  <c r="AO7935" i="2"/>
  <c r="AO7936" i="2"/>
  <c r="AO7938" i="2"/>
  <c r="AO7940" i="2"/>
  <c r="AO7941" i="2"/>
  <c r="AO7942" i="2"/>
  <c r="AO7943" i="2"/>
  <c r="AO7945" i="2"/>
  <c r="AO7946" i="2"/>
  <c r="AO7947" i="2"/>
  <c r="AO7948" i="2"/>
  <c r="AO7949" i="2"/>
  <c r="AO7950" i="2"/>
  <c r="AO7951" i="2"/>
  <c r="AO7952" i="2"/>
  <c r="AO7953" i="2"/>
  <c r="AO7954" i="2"/>
  <c r="AO7955" i="2"/>
  <c r="AO7956" i="2"/>
  <c r="AO7957" i="2"/>
  <c r="AO7958" i="2"/>
  <c r="AO7959" i="2"/>
  <c r="AO7960" i="2"/>
  <c r="AO7961" i="2"/>
  <c r="AO7962" i="2"/>
  <c r="AO7963" i="2"/>
  <c r="AO7964" i="2"/>
  <c r="AO7965" i="2"/>
  <c r="AO7966" i="2"/>
  <c r="AO7967" i="2"/>
  <c r="AO7968" i="2"/>
  <c r="AO7969" i="2"/>
  <c r="AO7970" i="2"/>
  <c r="AO7971" i="2"/>
  <c r="AO7972" i="2"/>
  <c r="AO7974" i="2"/>
  <c r="AO7976" i="2"/>
  <c r="AO7977" i="2"/>
  <c r="AO7978" i="2"/>
  <c r="AO7979" i="2"/>
  <c r="AO7981" i="2"/>
  <c r="AO7982" i="2"/>
  <c r="AO7983" i="2"/>
  <c r="AO7984" i="2"/>
  <c r="AO7985" i="2"/>
  <c r="AO7986" i="2"/>
  <c r="AO7987" i="2"/>
  <c r="AO7988" i="2"/>
  <c r="AO7989" i="2"/>
  <c r="AO7990" i="2"/>
  <c r="AO7991" i="2"/>
  <c r="AO7992" i="2"/>
  <c r="AO7993" i="2"/>
  <c r="AO7994" i="2"/>
  <c r="AO7995" i="2"/>
  <c r="AO7996" i="2"/>
  <c r="AO7997" i="2"/>
  <c r="AO7998" i="2"/>
  <c r="AO7999" i="2"/>
  <c r="AO8000" i="2"/>
  <c r="AO8001" i="2"/>
  <c r="AO8002" i="2"/>
  <c r="AO8003" i="2"/>
  <c r="AO8004" i="2"/>
  <c r="AO8005" i="2"/>
  <c r="AO8006" i="2"/>
  <c r="AO8007" i="2"/>
  <c r="AO8008" i="2"/>
  <c r="AO8010" i="2"/>
  <c r="AO8012" i="2"/>
  <c r="AO8013" i="2"/>
  <c r="AO8014" i="2"/>
  <c r="AO8015" i="2"/>
  <c r="AO8017" i="2"/>
  <c r="AO8018" i="2"/>
  <c r="AO8019" i="2"/>
  <c r="AO8020" i="2"/>
  <c r="AO8021" i="2"/>
  <c r="AO8022" i="2"/>
  <c r="AO8023" i="2"/>
  <c r="AO8024" i="2"/>
  <c r="AO8025" i="2"/>
  <c r="AO8026" i="2"/>
  <c r="AO8027" i="2"/>
  <c r="AO8028" i="2"/>
  <c r="AO8029" i="2"/>
  <c r="AO8030" i="2"/>
  <c r="AO8031" i="2"/>
  <c r="AO8032" i="2"/>
  <c r="AO8033" i="2"/>
  <c r="AO8034" i="2"/>
  <c r="AO8035" i="2"/>
  <c r="B5" i="27"/>
  <c r="N8" i="27" s="1"/>
  <c r="AO2" i="26" a="1"/>
  <c r="AO2" i="26" s="1"/>
  <c r="AH2" i="24" a="1"/>
  <c r="AH2" i="24" s="1"/>
  <c r="B4" i="26"/>
  <c r="A8" i="26" s="1" a="1"/>
  <c r="A8" i="26" s="1"/>
  <c r="K12" i="27"/>
  <c r="F12" i="27"/>
  <c r="A12" i="27"/>
  <c r="K11" i="27"/>
  <c r="F11" i="27"/>
  <c r="A11" i="27"/>
  <c r="K10" i="27"/>
  <c r="F10" i="27"/>
  <c r="A10" i="27"/>
  <c r="K9" i="27"/>
  <c r="F9" i="27"/>
  <c r="A9" i="27"/>
  <c r="K8" i="27"/>
  <c r="F8" i="27"/>
  <c r="A8" i="27"/>
  <c r="K7" i="27"/>
  <c r="F7" i="27"/>
  <c r="A7" i="27"/>
  <c r="K12" i="25"/>
  <c r="F12" i="25"/>
  <c r="A12" i="25"/>
  <c r="K11" i="25"/>
  <c r="F11" i="25"/>
  <c r="A11" i="25"/>
  <c r="K10" i="25"/>
  <c r="F10" i="25"/>
  <c r="A10" i="25"/>
  <c r="K9" i="25"/>
  <c r="F9" i="25"/>
  <c r="A9" i="25"/>
  <c r="K8" i="25"/>
  <c r="F8" i="25"/>
  <c r="A8" i="25"/>
  <c r="K7" i="25"/>
  <c r="F7" i="25"/>
  <c r="A7" i="25"/>
  <c r="B4" i="24"/>
  <c r="K8" i="23"/>
  <c r="F8" i="23"/>
  <c r="A8" i="23"/>
  <c r="K7" i="23"/>
  <c r="F7" i="23"/>
  <c r="A7" i="23"/>
  <c r="A8" i="22" a="1"/>
  <c r="A8" i="22" s="1"/>
  <c r="O2" i="22" a="1"/>
  <c r="O2" i="22" s="1"/>
  <c r="B4" i="22"/>
  <c r="K8" i="21"/>
  <c r="F8" i="21"/>
  <c r="A8" i="21"/>
  <c r="K7" i="21"/>
  <c r="F7" i="21"/>
  <c r="A7" i="21"/>
  <c r="B6" i="21"/>
  <c r="B5" i="20"/>
  <c r="B4" i="20"/>
  <c r="X2" i="20" a="1"/>
  <c r="X2" i="20" s="1"/>
  <c r="E4" i="20" s="1"/>
  <c r="M9" i="18"/>
  <c r="I9" i="18"/>
  <c r="E9" i="18"/>
  <c r="A9" i="18"/>
  <c r="M8" i="18"/>
  <c r="I8" i="18"/>
  <c r="E8" i="18"/>
  <c r="A8" i="18"/>
  <c r="M7" i="18"/>
  <c r="I7" i="18"/>
  <c r="E7" i="18"/>
  <c r="A7" i="18"/>
  <c r="O2" i="19" a="1"/>
  <c r="O2" i="19" s="1"/>
  <c r="B4" i="14"/>
  <c r="X2" i="14" a="1"/>
  <c r="X2" i="14" s="1"/>
  <c r="B6" i="15" s="1"/>
  <c r="B6" i="14" s="1"/>
  <c r="L10" i="14" s="1" a="1"/>
  <c r="L10" i="14" s="1"/>
  <c r="B11" i="13"/>
  <c r="B10" i="13"/>
  <c r="B9" i="13"/>
  <c r="B8" i="13"/>
  <c r="AQ8" i="22" l="1" a="1"/>
  <c r="BK8" i="26" a="1"/>
  <c r="BK8" i="26" s="1"/>
  <c r="AH2" i="22" a="1"/>
  <c r="AH2" i="22" s="1"/>
  <c r="P8" i="22" a="1"/>
  <c r="U8" i="26" a="1"/>
  <c r="AP2" i="26" a="1"/>
  <c r="AP2" i="26" s="1"/>
  <c r="B5" i="24"/>
  <c r="E4" i="24"/>
  <c r="B6" i="25"/>
  <c r="R9" i="25" s="1" a="1"/>
  <c r="R9" i="25" s="1"/>
  <c r="B6" i="20"/>
  <c r="AH2" i="19" a="1"/>
  <c r="AH2" i="19" s="1"/>
  <c r="N5" i="15"/>
  <c r="E4" i="14"/>
  <c r="B5" i="15"/>
  <c r="B5" i="14" s="1"/>
  <c r="E5" i="14"/>
  <c r="E6" i="14"/>
  <c r="A10" i="14" a="1"/>
  <c r="A10" i="14" s="1"/>
  <c r="R9" i="15" s="1" a="1"/>
  <c r="R9" i="15" s="1"/>
  <c r="AQ8" i="22" l="1"/>
  <c r="Z8" i="23" s="1" a="1"/>
  <c r="Z8" i="23" s="1"/>
  <c r="P8" i="22"/>
  <c r="N6" i="23" s="1" a="1"/>
  <c r="N6" i="23" s="1"/>
  <c r="AI8" i="22" a="1"/>
  <c r="AQ8" i="26" a="1"/>
  <c r="AQ8" i="26" s="1"/>
  <c r="U8" i="26"/>
  <c r="N6" i="27" s="1" a="1"/>
  <c r="N6" i="27" s="1"/>
  <c r="AL8" i="27" a="1"/>
  <c r="AL8" i="27" s="1"/>
  <c r="B5" i="23" a="1"/>
  <c r="B5" i="23" s="1"/>
  <c r="AM11" i="25" a="1"/>
  <c r="AM11" i="25" s="1"/>
  <c r="AM10" i="25" a="1"/>
  <c r="AM10" i="25" s="1"/>
  <c r="AN10" i="25" a="1"/>
  <c r="AN10" i="25" s="1"/>
  <c r="AN11" i="25" s="1"/>
  <c r="B6" i="24"/>
  <c r="E5" i="24" s="1"/>
  <c r="N5" i="25"/>
  <c r="N5" i="27"/>
  <c r="A10" i="20" a="1"/>
  <c r="A10" i="20" s="1"/>
  <c r="E5" i="20"/>
  <c r="B5" i="18" a="1"/>
  <c r="B5" i="18" s="1"/>
  <c r="B4" i="19"/>
  <c r="A8" i="19" s="1" a="1"/>
  <c r="AI8" i="22" l="1"/>
  <c r="R8" i="23" s="1" a="1"/>
  <c r="R8" i="23" s="1"/>
  <c r="N5" i="23"/>
  <c r="N8" i="23"/>
  <c r="R8" i="27" a="1"/>
  <c r="R8" i="27" s="1"/>
  <c r="N5" i="18"/>
  <c r="N8" i="18"/>
  <c r="A10" i="24" a="1"/>
  <c r="A10" i="24" s="1"/>
  <c r="E6" i="24"/>
  <c r="L10" i="24" a="1"/>
  <c r="L10" i="24" s="1"/>
  <c r="E7" i="24"/>
  <c r="W10" i="24" a="1"/>
  <c r="W10" i="24" s="1"/>
  <c r="A8" i="19"/>
  <c r="P8" i="19" s="1" a="1"/>
  <c r="AM8" i="19" l="1" a="1"/>
  <c r="AM8" i="19" s="1"/>
  <c r="AJ8" i="19" a="1"/>
  <c r="P8" i="19"/>
  <c r="N6" i="18" s="1" a="1"/>
  <c r="N6" i="18" s="1"/>
  <c r="AJ8" i="19" l="1"/>
  <c r="AH8" i="18" s="1" a="1"/>
  <c r="AH8" i="18" s="1"/>
  <c r="R8" i="18" a="1"/>
  <c r="R8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T5001" authorId="0" shapeId="0" xr:uid="{C756AFB9-6C3E-4F87-8DE0-D4786E805F83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2020, tabla de estadísticas básicas: máximo de inflación general promedio para los próximos 5–8 años = 20.20% en agosto de 2019. No corregir automáticamente.</t>
        </r>
      </text>
    </comment>
    <comment ref="T5036" authorId="0" shapeId="0" xr:uid="{A5EF9A42-E2CE-4EEC-85F0-E42AB75937A2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2020: máximo = 20.10% en septiembre de 2019 para inflación general promedio de 5–8 años. No corregir automáticamente.</t>
        </r>
      </text>
    </comment>
    <comment ref="T5071" authorId="0" shapeId="0" xr:uid="{E9EEE78F-F831-4CCC-9857-3A564FB21BA0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2020: máximo = 20.10% en octubre de 2019 para inflación general promedio de 5–8 años. No corregir automáticamente.</t>
        </r>
      </text>
    </comment>
    <comment ref="T5105" authorId="0" shapeId="0" xr:uid="{E74B8F61-1ADC-43FE-BD03-E49A4718B9D4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2020: máximo = 20.20% en noviembre de 2019 para inflación general promedio de 5–8 años. No corregir automáticamente.</t>
        </r>
      </text>
    </comment>
    <comment ref="T5146" authorId="0" shapeId="0" xr:uid="{3C927FE8-7DB6-4757-B951-A6DAAD843DD0}">
      <text>
        <r>
          <rPr>
            <b/>
            <sz val="9"/>
            <color indexed="81"/>
            <rFont val="Tahoma"/>
            <family val="2"/>
          </rPr>
          <t>Gutierrez, Ramse (MEX):</t>
        </r>
        <r>
          <rPr>
            <sz val="9"/>
            <color indexed="81"/>
            <rFont val="Tahoma"/>
            <family val="2"/>
          </rPr>
          <t xml:space="preserve">
Valor extremo verificado contra la publicación oficial de Banxico, Encuesta de agosto de 2020: máximo = 20.20% en diciembre de 2019 para inflación general promedio de 5–8 años. No corregir automáticamente.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P8" authorId="0" shapeId="0" xr:uid="{27AE1B3A-1E57-400E-A534-EBDE47E99B6A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Añade el valor realizado desde ACTUALS_RAW como serie separada al final del periodo.</t>
        </r>
      </text>
    </comment>
    <comment ref="AJ8" authorId="0" shapeId="0" xr:uid="{191CC4E8-8F33-4917-A4E5-783B6E9F4AAE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Error definido como mediana del pronóstico menos valor realizado.</t>
        </r>
      </text>
    </comment>
    <comment ref="AM8" authorId="0" shapeId="0" xr:uid="{DB25D86E-54BB-4B05-83EE-28ED10ED7A20}">
      <text>
        <r>
          <rPr>
            <b/>
            <sz val="9"/>
            <color indexed="81"/>
            <rFont val="Tahoma"/>
            <charset val="1"/>
          </rPr>
          <t>Conserva las 12 series y lleva cada serie activa al valor realizado.</t>
        </r>
      </text>
    </comment>
    <comment ref="AZ8" authorId="0" shapeId="0" xr:uid="{D80B34BD-73E6-42B6-BAA8-158A641D8994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Doce series auxiliares contienen solamente el último pronóstico y el realizado.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Gutierrez, Ramse (MEX)</author>
  </authors>
  <commentList>
    <comment ref="R8" authorId="0" shapeId="0" xr:uid="{88E931C5-F59D-4D1B-8D41-204D7B0C457C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Fuente principal: pronósticos activos más punto realizado al cierre.</t>
        </r>
      </text>
    </comment>
    <comment ref="AE8" authorId="0" shapeId="0" xr:uid="{1DD9EED7-FBB9-48A1-8EB7-1895EE4846D1}">
      <text>
        <r>
          <rPr>
            <b/>
            <sz val="9"/>
            <color indexed="81"/>
            <rFont val="Tahoma"/>
            <charset val="1"/>
          </rPr>
          <t>Gutierrez, Ramse (MEX):</t>
        </r>
        <r>
          <rPr>
            <sz val="9"/>
            <color indexed="81"/>
            <rFont val="Tahoma"/>
            <charset val="1"/>
          </rPr>
          <t xml:space="preserve">
Series auxiliares usadas únicamente para colorear el último tramo.</t>
        </r>
      </text>
    </comment>
    <comment ref="AH8" authorId="0" shapeId="0" xr:uid="{D8ADB293-DC19-45B9-A5E5-B361FAB18B3E}">
      <text>
        <r>
          <rPr>
            <b/>
            <sz val="9"/>
            <color indexed="81"/>
            <rFont val="Tahoma"/>
            <charset val="1"/>
          </rPr>
          <t>Fuente dinámica de la gráfica de error.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<sst xmlns="http://schemas.openxmlformats.org/spreadsheetml/2006/main" count="117882" uniqueCount="10556">
  <si>
    <t>BANXICO | Encuesta de Expectativas — Workbook de Análisis Histórico</t>
  </si>
  <si>
    <t>Propósito</t>
  </si>
  <si>
    <t>MVP auditable para inflación, PIB y tasa de fondeo; preparado para posteriores datos realizados.</t>
  </si>
  <si>
    <t>Fuentes y metodología</t>
  </si>
  <si>
    <t>Fuentes</t>
  </si>
  <si>
    <t>SIE Banco de México: CR154, CR155, CR156, CR165, CR356, CR168 y CR169. Los PDFs se reservan para validar cambios metodológicos.</t>
  </si>
  <si>
    <t>Fecha de extracción</t>
  </si>
  <si>
    <t>2026-08-10 (semilla validada con observaciones May–Jul 2026 del SIE).</t>
  </si>
  <si>
    <t>survey_date</t>
  </si>
  <si>
    <t>Primer día del mes de referencia del levantamiento; es distinto de publication_date.</t>
  </si>
  <si>
    <t>target_date</t>
  </si>
  <si>
    <t>31-dic para cierres anuales; último día del trimestre para pronósticos trimestrales. No se inventa para largo plazo / 12 meses.</t>
  </si>
  <si>
    <t>horizon_months</t>
  </si>
  <si>
    <t>Diferencia calendario (mes del target menos mes de survey_date). Si no hay fecha objetivo definida se deja vacío. horizon_label = T-N.</t>
  </si>
  <si>
    <t>Identificadores</t>
  </si>
  <si>
    <t>survey_id = SURV_YYYYMM; indicator_id = INF_GEN / INF_SUB / GDP_REAL / FONDEO; period_id = A_YYYY o Q_YYYYQ#; forecast_id = survey_id|indicator_id|period_id.</t>
  </si>
  <si>
    <t>Actuals / errores</t>
  </si>
  <si>
    <t>actual_value, forecast_error, absolute_error y squared_error están vacíos por diseño hasta incorporar realizados.</t>
  </si>
  <si>
    <t>Actualización</t>
  </si>
  <si>
    <t>Ejecute update_banxico.mjs con BANXICO_SIE_TOKEN, resuelva IDs oficiales en series_map.json y después build_workbook.mjs. El actualizador no usa PDFs ni Selenium.</t>
  </si>
  <si>
    <t>Limitaciones</t>
  </si>
  <si>
    <t>La semilla cubre observaciones publicadas de 2026 para comprobar arquitectura. Para cobertura completa use la API SIE con IDs resueltos; no mezclar CR169 (dirección) con niveles de fondeo.</t>
  </si>
  <si>
    <t>Cambio metodológico</t>
  </si>
  <si>
    <t>Las estructuras relativas expresan t, t+1 y t+2: el target se deriva de survey_year + el offset documentado. Revise notas SIE antes de concatenar periodos nuevos.</t>
  </si>
  <si>
    <t>Lectura del libro</t>
  </si>
  <si>
    <t>DATA_RAW</t>
  </si>
  <si>
    <t>Base normalizada y columnas calculadas.</t>
  </si>
  <si>
    <t>INFLATION / GDP / FONDEO</t>
  </si>
  <si>
    <t>Vistas filtrables y auxiliares de análisis por grupo.</t>
  </si>
  <si>
    <t>HEATMAP</t>
  </si>
  <si>
    <t>Matriz de revisiones de mediana con escala divergente.</t>
  </si>
  <si>
    <t>DASHBOARD</t>
  </si>
  <si>
    <t>Controles y KPIs; las gráficas se alimentan de tablas auxiliares con fórmulas.</t>
  </si>
  <si>
    <t>SERIES_MAP</t>
  </si>
  <si>
    <t>Inventario de estructuras SIE, URL y consideraciones metodológicas.</t>
  </si>
  <si>
    <t>Nota de actualización</t>
  </si>
  <si>
    <t>Los IDs individuales de serie se obtienen de la metadata/API oficial; la tabla CR es el identificador estable de estructura.</t>
  </si>
  <si>
    <t>Validación</t>
  </si>
  <si>
    <t>Semilla contrastada contra SIE: CR154/CA224, CR165/CA233 y CR168/CA238 (May–Jul 2026).</t>
  </si>
  <si>
    <t>Uso</t>
  </si>
  <si>
    <t>Cambie los selectores azules del Dashboard; los campos calculados y gráficas se actualizan en Excel.</t>
  </si>
  <si>
    <t>DATA_RAW | Base maestra normalizada</t>
  </si>
  <si>
    <t>Historial estructurado SIE: enero 1999 a julio 2026. chart_date es la fecha efectiva para graficar targets trimestrales; forecast_id es la llave compuesta de cada pronóstico.</t>
  </si>
  <si>
    <t>survey_year</t>
  </si>
  <si>
    <t>survey_month</t>
  </si>
  <si>
    <t>publication_date</t>
  </si>
  <si>
    <t>variable</t>
  </si>
  <si>
    <t>variable_group</t>
  </si>
  <si>
    <t>forecast_type</t>
  </si>
  <si>
    <t>target_period</t>
  </si>
  <si>
    <t>target_year</t>
  </si>
  <si>
    <t>target_quarter</t>
  </si>
  <si>
    <t>horizon_quarters</t>
  </si>
  <si>
    <t>horizon_label</t>
  </si>
  <si>
    <t>mean</t>
  </si>
  <si>
    <t>median</t>
  </si>
  <si>
    <t>q1</t>
  </si>
  <si>
    <t>q3</t>
  </si>
  <si>
    <t>min</t>
  </si>
  <si>
    <t>max</t>
  </si>
  <si>
    <t>std_dev</t>
  </si>
  <si>
    <t>n_responses</t>
  </si>
  <si>
    <t>IQR</t>
  </si>
  <si>
    <t>Range</t>
  </si>
  <si>
    <t>Mean_Median_Gap</t>
  </si>
  <si>
    <t>Revision_1M</t>
  </si>
  <si>
    <t>Dispersion_Change</t>
  </si>
  <si>
    <t>actual_value</t>
  </si>
  <si>
    <t>forecast_error</t>
  </si>
  <si>
    <t>absolute_error</t>
  </si>
  <si>
    <t>squared_error</t>
  </si>
  <si>
    <t>source_series_id</t>
  </si>
  <si>
    <t>source_table_id</t>
  </si>
  <si>
    <t>source_url</t>
  </si>
  <si>
    <t>notes</t>
  </si>
  <si>
    <t>chart_date</t>
  </si>
  <si>
    <t>survey_id</t>
  </si>
  <si>
    <t>indicator_id</t>
  </si>
  <si>
    <t>period_id</t>
  </si>
  <si>
    <t>forecast_id</t>
  </si>
  <si>
    <t>1999-01-31</t>
  </si>
  <si>
    <t>Inflación general</t>
  </si>
  <si>
    <t>INFLATION</t>
  </si>
  <si>
    <t>Cierre anual</t>
  </si>
  <si>
    <t>1999</t>
  </si>
  <si>
    <t>T-11</t>
  </si>
  <si>
    <t>SIE-CR154-1999</t>
  </si>
  <si>
    <t>CR154</t>
  </si>
  <si>
    <t>https://www.banxico.org.mx/SieInternet/consultarDirectorioInternetAction.do?accion=consultarCuadro&amp;idCuadro=CR154&amp;locale=es&amp;sector=24</t>
  </si>
  <si>
    <t>Al cierre del año en curso (año t)</t>
  </si>
  <si>
    <t>SURV_199901</t>
  </si>
  <si>
    <t>INF_GEN</t>
  </si>
  <si>
    <t>A_1999</t>
  </si>
  <si>
    <t>SURV_199901|INF_GEN|A_1999</t>
  </si>
  <si>
    <t>2000</t>
  </si>
  <si>
    <t>T-23</t>
  </si>
  <si>
    <t>SIE-CR154-2000</t>
  </si>
  <si>
    <t>Al cierre del siguiente año (año t+1)</t>
  </si>
  <si>
    <t>A_2000</t>
  </si>
  <si>
    <t>SURV_199901|INF_GEN|A_2000</t>
  </si>
  <si>
    <t>Crecimiento PIB real</t>
  </si>
  <si>
    <t>GDP</t>
  </si>
  <si>
    <t>Cierre trimestral</t>
  </si>
  <si>
    <t>1T99</t>
  </si>
  <si>
    <t>T-2</t>
  </si>
  <si>
    <t>SIE-CR165-1T99</t>
  </si>
  <si>
    <t>CR165</t>
  </si>
  <si>
    <t>https://www.banxico.org.mx/SieInternet/consultarDirectorioInternetAction.do?accion=consultarCuadro&amp;idCuadro=CR165&amp;locale=es&amp;sector=24</t>
  </si>
  <si>
    <t>Trimestre actual (trimestre t)</t>
  </si>
  <si>
    <t>GDP_REAL</t>
  </si>
  <si>
    <t>Q_1999Q1</t>
  </si>
  <si>
    <t>SURV_199901|GDP_REAL|Q_1999Q1</t>
  </si>
  <si>
    <t>Tasa Cete 28 días</t>
  </si>
  <si>
    <t>RATES</t>
  </si>
  <si>
    <t>SIE-CR170-1999</t>
  </si>
  <si>
    <t>CR170</t>
  </si>
  <si>
    <t>https://www.banxico.org.mx/SieInternet/consultarDirectorioInternetAction.do?accion=consultarCuadro&amp;idCuadro=CR170&amp;locale=es&amp;sector=24</t>
  </si>
  <si>
    <t>Cierre del año en curso (año t)</t>
  </si>
  <si>
    <t>CETE28</t>
  </si>
  <si>
    <t>SURV_199901|CETE28|A_1999</t>
  </si>
  <si>
    <t>Percepción del entorno económico</t>
  </si>
  <si>
    <t>OPINION</t>
  </si>
  <si>
    <t>Mejorará</t>
  </si>
  <si>
    <t>CR180</t>
  </si>
  <si>
    <t>OP_ENV</t>
  </si>
  <si>
    <t>Permanecerá igual</t>
  </si>
  <si>
    <t>Empeorará</t>
  </si>
  <si>
    <t>Número de respuestas</t>
  </si>
  <si>
    <t>Sí</t>
  </si>
  <si>
    <t>No</t>
  </si>
  <si>
    <t>Buen momento</t>
  </si>
  <si>
    <t>Mal momento</t>
  </si>
  <si>
    <t>No está seguro</t>
  </si>
  <si>
    <t>Factores que obstaculizan el crecimiento</t>
  </si>
  <si>
    <t>Aumento en precios de insumos y materias primas</t>
  </si>
  <si>
    <t>CR182</t>
  </si>
  <si>
    <t>OP_FACTORS</t>
  </si>
  <si>
    <t>Contracción de la oferta de recursos del exterior</t>
  </si>
  <si>
    <t>Debilidad del mercado externo y la economía mundial</t>
  </si>
  <si>
    <t>Debilidad en el mercado interno</t>
  </si>
  <si>
    <t>Disponibilidad de financiamiento interno en nuestro país</t>
  </si>
  <si>
    <t>El nivel de endeudamiento de las empresas</t>
  </si>
  <si>
    <t>El nivel de endeudamiento de las familias</t>
  </si>
  <si>
    <t>El nivel del tipo de cambio real</t>
  </si>
  <si>
    <t>El precio de exportación del petróleo</t>
  </si>
  <si>
    <t>Elevado costo de financiamiento interno</t>
  </si>
  <si>
    <t>Escasez de mano de obra calificada</t>
  </si>
  <si>
    <t>Incertidumbre cambiaria</t>
  </si>
  <si>
    <t>Incertidumbre política interna</t>
  </si>
  <si>
    <t>Incertidumbre sobre la situación económica interna</t>
  </si>
  <si>
    <t>Inestabilidad financiera internacional</t>
  </si>
  <si>
    <t>Inestabilidad política internacional</t>
  </si>
  <si>
    <t>La política fiscal que se está instrumentando 5/</t>
  </si>
  <si>
    <t>La política monetaria que se está aplicando</t>
  </si>
  <si>
    <t>La ausencia de cambio estructural en México</t>
  </si>
  <si>
    <t>Lenta recuperación de los salarios reales</t>
  </si>
  <si>
    <t>Limitada capacidad instalada de producción</t>
  </si>
  <si>
    <t>Los niveles de las tasas de interés externas</t>
  </si>
  <si>
    <t>Presiones inflacionarias en el país</t>
  </si>
  <si>
    <t>Problemas de inseguridad pública</t>
  </si>
  <si>
    <t>Situación de los bancos</t>
  </si>
  <si>
    <t>Otros</t>
  </si>
  <si>
    <t>Número de analistas que respondieron</t>
  </si>
  <si>
    <t>1999-02-28</t>
  </si>
  <si>
    <t>T-10</t>
  </si>
  <si>
    <t>SURV_199902</t>
  </si>
  <si>
    <t>SURV_199902|INF_GEN|A_1999</t>
  </si>
  <si>
    <t>T-22</t>
  </si>
  <si>
    <t>SURV_199902|INF_GEN|A_2000</t>
  </si>
  <si>
    <t>T-1</t>
  </si>
  <si>
    <t>SURV_199902|GDP_REAL|Q_1999Q1</t>
  </si>
  <si>
    <t>SURV_199902|CETE28|A_1999</t>
  </si>
  <si>
    <t>1999-03-31</t>
  </si>
  <si>
    <t>T-9</t>
  </si>
  <si>
    <t>SURV_199903</t>
  </si>
  <si>
    <t>SURV_199903|INF_GEN|A_1999</t>
  </si>
  <si>
    <t>T-21</t>
  </si>
  <si>
    <t>SURV_199903|INF_GEN|A_2000</t>
  </si>
  <si>
    <t>T-0</t>
  </si>
  <si>
    <t>SURV_199903|GDP_REAL|Q_1999Q1</t>
  </si>
  <si>
    <t>SURV_199903|CETE28|A_1999</t>
  </si>
  <si>
    <t>1999-04-30</t>
  </si>
  <si>
    <t>T-8</t>
  </si>
  <si>
    <t>SURV_199904</t>
  </si>
  <si>
    <t>SURV_199904|INF_GEN|A_1999</t>
  </si>
  <si>
    <t>T-20</t>
  </si>
  <si>
    <t>SURV_199904|INF_GEN|A_2000</t>
  </si>
  <si>
    <t>T--1</t>
  </si>
  <si>
    <t>Trimestre anterior al correspondiente del levantamiento de la Encuesta (trimestre t-1)</t>
  </si>
  <si>
    <t>SURV_199904|GDP_REAL|Q_1999Q1</t>
  </si>
  <si>
    <t>SURV_199904|CETE28|A_1999</t>
  </si>
  <si>
    <t>1999-05-31</t>
  </si>
  <si>
    <t>T-7</t>
  </si>
  <si>
    <t>SURV_199905</t>
  </si>
  <si>
    <t>SURV_199905|INF_GEN|A_1999</t>
  </si>
  <si>
    <t>T-19</t>
  </si>
  <si>
    <t>SURV_199905|INF_GEN|A_2000</t>
  </si>
  <si>
    <t>2T99</t>
  </si>
  <si>
    <t>SIE-CR165-2T99</t>
  </si>
  <si>
    <t>Q_1999Q2</t>
  </si>
  <si>
    <t>SURV_199905|GDP_REAL|Q_1999Q2</t>
  </si>
  <si>
    <t>SURV_199905|CETE28|A_1999</t>
  </si>
  <si>
    <t>1999-06-30</t>
  </si>
  <si>
    <t>T-6</t>
  </si>
  <si>
    <t>SURV_199906</t>
  </si>
  <si>
    <t>SURV_199906|INF_GEN|A_1999</t>
  </si>
  <si>
    <t>T-18</t>
  </si>
  <si>
    <t>SURV_199906|INF_GEN|A_2000</t>
  </si>
  <si>
    <t>SURV_199906|GDP_REAL|Q_1999Q2</t>
  </si>
  <si>
    <t>SURV_199906|CETE28|A_1999</t>
  </si>
  <si>
    <t>1999-07-31</t>
  </si>
  <si>
    <t>T-5</t>
  </si>
  <si>
    <t>SURV_199907</t>
  </si>
  <si>
    <t>SURV_199907|INF_GEN|A_1999</t>
  </si>
  <si>
    <t>T-17</t>
  </si>
  <si>
    <t>SURV_199907|INF_GEN|A_2000</t>
  </si>
  <si>
    <t>SURV_199907|GDP_REAL|Q_1999Q2</t>
  </si>
  <si>
    <t>SURV_199907|CETE28|A_1999</t>
  </si>
  <si>
    <t>1999-08-31</t>
  </si>
  <si>
    <t>T-4</t>
  </si>
  <si>
    <t>SURV_199908</t>
  </si>
  <si>
    <t>SURV_199908|INF_GEN|A_1999</t>
  </si>
  <si>
    <t>T-16</t>
  </si>
  <si>
    <t>SURV_199908|INF_GEN|A_2000</t>
  </si>
  <si>
    <t>3T99</t>
  </si>
  <si>
    <t>SIE-CR165-3T99</t>
  </si>
  <si>
    <t>Q_1999Q3</t>
  </si>
  <si>
    <t>SURV_199908|GDP_REAL|Q_1999Q3</t>
  </si>
  <si>
    <t>SURV_199908|CETE28|A_1999</t>
  </si>
  <si>
    <t>SIE-CR170-2000</t>
  </si>
  <si>
    <t>Cierre del siguiente año (año t+1)</t>
  </si>
  <si>
    <t>SURV_199908|CETE28|A_2000</t>
  </si>
  <si>
    <t>1999-09-30</t>
  </si>
  <si>
    <t>T-3</t>
  </si>
  <si>
    <t>SURV_199909</t>
  </si>
  <si>
    <t>SURV_199909|INF_GEN|A_1999</t>
  </si>
  <si>
    <t>T-15</t>
  </si>
  <si>
    <t>SURV_199909|INF_GEN|A_2000</t>
  </si>
  <si>
    <t>SURV_199909|GDP_REAL|Q_1999Q3</t>
  </si>
  <si>
    <t>SURV_199909|CETE28|A_1999</t>
  </si>
  <si>
    <t>SURV_199909|CETE28|A_2000</t>
  </si>
  <si>
    <t>1999-10-31</t>
  </si>
  <si>
    <t>SURV_199910</t>
  </si>
  <si>
    <t>SURV_199910|INF_GEN|A_1999</t>
  </si>
  <si>
    <t>T-14</t>
  </si>
  <si>
    <t>SURV_199910|INF_GEN|A_2000</t>
  </si>
  <si>
    <t>SURV_199910|GDP_REAL|Q_1999Q3</t>
  </si>
  <si>
    <t>SURV_199910|CETE28|A_1999</t>
  </si>
  <si>
    <t>SURV_199910|CETE28|A_2000</t>
  </si>
  <si>
    <t>1999-11-30</t>
  </si>
  <si>
    <t>SURV_199911</t>
  </si>
  <si>
    <t>SURV_199911|INF_GEN|A_1999</t>
  </si>
  <si>
    <t>T-13</t>
  </si>
  <si>
    <t>SURV_199911|INF_GEN|A_2000</t>
  </si>
  <si>
    <t>4T99</t>
  </si>
  <si>
    <t>SIE-CR165-4T99</t>
  </si>
  <si>
    <t>Q_1999Q4</t>
  </si>
  <si>
    <t>SURV_199911|GDP_REAL|Q_1999Q4</t>
  </si>
  <si>
    <t>SURV_199911|CETE28|A_1999</t>
  </si>
  <si>
    <t>SURV_199911|CETE28|A_2000</t>
  </si>
  <si>
    <t>1999-12-31</t>
  </si>
  <si>
    <t>T-12</t>
  </si>
  <si>
    <t>SURV_199912</t>
  </si>
  <si>
    <t>SURV_199912|INF_GEN|A_2000</t>
  </si>
  <si>
    <t>SURV_199912|GDP_REAL|Q_1999Q4</t>
  </si>
  <si>
    <t>SURV_199912|CETE28|A_2000</t>
  </si>
  <si>
    <t>2000-01-31</t>
  </si>
  <si>
    <t>SURV_200001</t>
  </si>
  <si>
    <t>SURV_200001|INF_GEN|A_2000</t>
  </si>
  <si>
    <t>SURV_200001|GDP_REAL|Q_1999Q4</t>
  </si>
  <si>
    <t>1T00</t>
  </si>
  <si>
    <t>SIE-CR165-1T00</t>
  </si>
  <si>
    <t>Q_2000Q1</t>
  </si>
  <si>
    <t>SURV_200001|GDP_REAL|Q_2000Q1</t>
  </si>
  <si>
    <t>SURV_200001|CETE28|A_2000</t>
  </si>
  <si>
    <t>2000-02-29</t>
  </si>
  <si>
    <t>SURV_200002</t>
  </si>
  <si>
    <t>SURV_200002|INF_GEN|A_2000</t>
  </si>
  <si>
    <t>2001</t>
  </si>
  <si>
    <t>SIE-CR154-2001</t>
  </si>
  <si>
    <t>A_2001</t>
  </si>
  <si>
    <t>SURV_200002|INF_GEN|A_2001</t>
  </si>
  <si>
    <t>SURV_200002|GDP_REAL|Q_2000Q1</t>
  </si>
  <si>
    <t>SURV_200002|CETE28|A_2000</t>
  </si>
  <si>
    <t>2000-03-31</t>
  </si>
  <si>
    <t>SURV_200003</t>
  </si>
  <si>
    <t>SURV_200003|INF_GEN|A_2000</t>
  </si>
  <si>
    <t>SURV_200003|INF_GEN|A_2001</t>
  </si>
  <si>
    <t>SURV_200003|GDP_REAL|Q_2000Q1</t>
  </si>
  <si>
    <t>SURV_200003|CETE28|A_2000</t>
  </si>
  <si>
    <t>2000-04-30</t>
  </si>
  <si>
    <t>SURV_200004</t>
  </si>
  <si>
    <t>SURV_200004|INF_GEN|A_2000</t>
  </si>
  <si>
    <t>SURV_200004|INF_GEN|A_2001</t>
  </si>
  <si>
    <t>SURV_200004|GDP_REAL|Q_2000Q1</t>
  </si>
  <si>
    <t>SURV_200004|CETE28|A_2000</t>
  </si>
  <si>
    <t>SIE-CR170-2001</t>
  </si>
  <si>
    <t>SURV_200004|CETE28|A_2001</t>
  </si>
  <si>
    <t>2000-05-31</t>
  </si>
  <si>
    <t>SURV_200005</t>
  </si>
  <si>
    <t>SURV_200005|INF_GEN|A_2000</t>
  </si>
  <si>
    <t>SURV_200005|INF_GEN|A_2001</t>
  </si>
  <si>
    <t>2T00</t>
  </si>
  <si>
    <t>SIE-CR165-2T00</t>
  </si>
  <si>
    <t>Q_2000Q2</t>
  </si>
  <si>
    <t>SURV_200005|GDP_REAL|Q_2000Q2</t>
  </si>
  <si>
    <t>SURV_200005|CETE28|A_2000</t>
  </si>
  <si>
    <t>SURV_200005|CETE28|A_2001</t>
  </si>
  <si>
    <t>2000-06-30</t>
  </si>
  <si>
    <t>SURV_200006</t>
  </si>
  <si>
    <t>SURV_200006|INF_GEN|A_2000</t>
  </si>
  <si>
    <t>SURV_200006|INF_GEN|A_2001</t>
  </si>
  <si>
    <t>SURV_200006|GDP_REAL|Q_2000Q2</t>
  </si>
  <si>
    <t>SURV_200006|CETE28|A_2000</t>
  </si>
  <si>
    <t>SURV_200006|CETE28|A_2001</t>
  </si>
  <si>
    <t>2000-07-31</t>
  </si>
  <si>
    <t>SURV_200007</t>
  </si>
  <si>
    <t>SURV_200007|INF_GEN|A_2000</t>
  </si>
  <si>
    <t>SURV_200007|INF_GEN|A_2001</t>
  </si>
  <si>
    <t>SURV_200007|GDP_REAL|Q_2000Q2</t>
  </si>
  <si>
    <t>3T00</t>
  </si>
  <si>
    <t>SIE-CR165-3T00</t>
  </si>
  <si>
    <t>Q_2000Q3</t>
  </si>
  <si>
    <t>SURV_200007|GDP_REAL|Q_2000Q3</t>
  </si>
  <si>
    <t>SURV_200007|CETE28|A_2000</t>
  </si>
  <si>
    <t>SURV_200007|CETE28|A_2001</t>
  </si>
  <si>
    <t>2000-08-31</t>
  </si>
  <si>
    <t>SURV_200008</t>
  </si>
  <si>
    <t>SURV_200008|INF_GEN|A_2000</t>
  </si>
  <si>
    <t>SURV_200008|INF_GEN|A_2001</t>
  </si>
  <si>
    <t>SURV_200008|GDP_REAL|Q_2000Q3</t>
  </si>
  <si>
    <t>SURV_200008|CETE28|A_2000</t>
  </si>
  <si>
    <t>SURV_200008|CETE28|A_2001</t>
  </si>
  <si>
    <t>2000-09-30</t>
  </si>
  <si>
    <t>SURV_200009</t>
  </si>
  <si>
    <t>SURV_200009|INF_GEN|A_2000</t>
  </si>
  <si>
    <t>SURV_200009|INF_GEN|A_2001</t>
  </si>
  <si>
    <t>SURV_200009|GDP_REAL|Q_2000Q3</t>
  </si>
  <si>
    <t>4T00</t>
  </si>
  <si>
    <t>SIE-CR165-4T00</t>
  </si>
  <si>
    <t>Siguiente trimestre (trimestre t+1)</t>
  </si>
  <si>
    <t>Q_2000Q4</t>
  </si>
  <si>
    <t>SURV_200009|GDP_REAL|Q_2000Q4</t>
  </si>
  <si>
    <t>SURV_200009|CETE28|A_2000</t>
  </si>
  <si>
    <t>SURV_200009|CETE28|A_2001</t>
  </si>
  <si>
    <t>2000-10-31</t>
  </si>
  <si>
    <t>SURV_200010</t>
  </si>
  <si>
    <t>SURV_200010|INF_GEN|A_2000</t>
  </si>
  <si>
    <t>SURV_200010|INF_GEN|A_2001</t>
  </si>
  <si>
    <t>SURV_200010|GDP_REAL|Q_2000Q3</t>
  </si>
  <si>
    <t>SURV_200010|GDP_REAL|Q_2000Q4</t>
  </si>
  <si>
    <t>SURV_200010|CETE28|A_2000</t>
  </si>
  <si>
    <t>SURV_200010|CETE28|A_2001</t>
  </si>
  <si>
    <t>2000-11-30</t>
  </si>
  <si>
    <t>SURV_200011</t>
  </si>
  <si>
    <t>SURV_200011|INF_GEN|A_2001</t>
  </si>
  <si>
    <t>2002</t>
  </si>
  <si>
    <t>T-25</t>
  </si>
  <si>
    <t>SIE-CR154-2002</t>
  </si>
  <si>
    <t>Cierre dentro de dos años (año t+2)</t>
  </si>
  <si>
    <t>A_2002</t>
  </si>
  <si>
    <t>SURV_200011|INF_GEN|A_2002</t>
  </si>
  <si>
    <t>SURV_200011|GDP_REAL|Q_2000Q4</t>
  </si>
  <si>
    <t>SURV_200011|CETE28|A_2000</t>
  </si>
  <si>
    <t>SURV_200011|CETE28|A_2001</t>
  </si>
  <si>
    <t>2000-12-31</t>
  </si>
  <si>
    <t>SURV_200012</t>
  </si>
  <si>
    <t>SURV_200012|INF_GEN|A_2001</t>
  </si>
  <si>
    <t>T-24</t>
  </si>
  <si>
    <t>SURV_200012|INF_GEN|A_2002</t>
  </si>
  <si>
    <t>SURV_200012|GDP_REAL|Q_2000Q4</t>
  </si>
  <si>
    <t>SURV_200012|CETE28|A_2001</t>
  </si>
  <si>
    <t>2001-01-31</t>
  </si>
  <si>
    <t>SURV_200101</t>
  </si>
  <si>
    <t>SURV_200101|INF_GEN|A_2001</t>
  </si>
  <si>
    <t>SURV_200101|INF_GEN|A_2002</t>
  </si>
  <si>
    <t>SURV_200101|GDP_REAL|Q_2000Q4</t>
  </si>
  <si>
    <t>1T01</t>
  </si>
  <si>
    <t>SIE-CR165-1T01</t>
  </si>
  <si>
    <t>Q_2001Q1</t>
  </si>
  <si>
    <t>SURV_200101|GDP_REAL|Q_2001Q1</t>
  </si>
  <si>
    <t>SURV_200101|CETE28|A_2001</t>
  </si>
  <si>
    <t>2001-02-28</t>
  </si>
  <si>
    <t>SURV_200102</t>
  </si>
  <si>
    <t>SURV_200102|INF_GEN|A_2001</t>
  </si>
  <si>
    <t>SURV_200102|INF_GEN|A_2002</t>
  </si>
  <si>
    <t>SURV_200102|GDP_REAL|Q_2001Q1</t>
  </si>
  <si>
    <t>SURV_200102|CETE28|A_2001</t>
  </si>
  <si>
    <t>2001-03-31</t>
  </si>
  <si>
    <t>SURV_200103</t>
  </si>
  <si>
    <t>SURV_200103|INF_GEN|A_2001</t>
  </si>
  <si>
    <t>SURV_200103|INF_GEN|A_2002</t>
  </si>
  <si>
    <t>Inflación subyacente</t>
  </si>
  <si>
    <t>INF_SUB</t>
  </si>
  <si>
    <t>SURV_200103|INF_SUB|A_2001</t>
  </si>
  <si>
    <t>SURV_200103|GDP_REAL|Q_2001Q1</t>
  </si>
  <si>
    <t>2T01</t>
  </si>
  <si>
    <t>SIE-CR165-2T01</t>
  </si>
  <si>
    <t>Q_2001Q2</t>
  </si>
  <si>
    <t>SURV_200103|GDP_REAL|Q_2001Q2</t>
  </si>
  <si>
    <t>SURV_200103|CETE28|A_2001</t>
  </si>
  <si>
    <t>2001-04-30</t>
  </si>
  <si>
    <t>SURV_200104</t>
  </si>
  <si>
    <t>SURV_200104|INF_GEN|A_2001</t>
  </si>
  <si>
    <t>SURV_200104|INF_GEN|A_2002</t>
  </si>
  <si>
    <t>SURV_200104|INF_SUB|A_2001</t>
  </si>
  <si>
    <t>SURV_200104|GDP_REAL|Q_2001Q1</t>
  </si>
  <si>
    <t>SURV_200104|CETE28|A_2001</t>
  </si>
  <si>
    <t>2001-05-31</t>
  </si>
  <si>
    <t>SURV_200105</t>
  </si>
  <si>
    <t>SURV_200105|INF_GEN|A_2001</t>
  </si>
  <si>
    <t>SURV_200105|INF_GEN|A_2002</t>
  </si>
  <si>
    <t>SURV_200105|INF_SUB|A_2001</t>
  </si>
  <si>
    <t>SURV_200105|GDP_REAL|Q_2001Q2</t>
  </si>
  <si>
    <t>SURV_200105|CETE28|A_2001</t>
  </si>
  <si>
    <t>2001-06-30</t>
  </si>
  <si>
    <t>SURV_200106</t>
  </si>
  <si>
    <t>SURV_200106|INF_GEN|A_2001</t>
  </si>
  <si>
    <t>SURV_200106|INF_GEN|A_2002</t>
  </si>
  <si>
    <t>SURV_200106|INF_SUB|A_2001</t>
  </si>
  <si>
    <t>SURV_200106|GDP_REAL|Q_2001Q2</t>
  </si>
  <si>
    <t>3T01</t>
  </si>
  <si>
    <t>SIE-CR165-3T01</t>
  </si>
  <si>
    <t>Q_2001Q3</t>
  </si>
  <si>
    <t>SURV_200106|GDP_REAL|Q_2001Q3</t>
  </si>
  <si>
    <t>4T01</t>
  </si>
  <si>
    <t>SIE-CR165-4T01</t>
  </si>
  <si>
    <t>Dentro de dos trimestres (trimestre t+2)</t>
  </si>
  <si>
    <t>Q_2001Q4</t>
  </si>
  <si>
    <t>SURV_200106|GDP_REAL|Q_2001Q4</t>
  </si>
  <si>
    <t>SURV_200106|CETE28|A_2001</t>
  </si>
  <si>
    <t>2001-07-31</t>
  </si>
  <si>
    <t>SURV_200107</t>
  </si>
  <si>
    <t>SURV_200107|INF_GEN|A_2001</t>
  </si>
  <si>
    <t>SURV_200107|INF_GEN|A_2002</t>
  </si>
  <si>
    <t>SURV_200107|INF_SUB|A_2001</t>
  </si>
  <si>
    <t>SURV_200107|GDP_REAL|Q_2001Q2</t>
  </si>
  <si>
    <t>SURV_200107|GDP_REAL|Q_2001Q3</t>
  </si>
  <si>
    <t>SURV_200107|GDP_REAL|Q_2001Q4</t>
  </si>
  <si>
    <t>SURV_200107|CETE28|A_2001</t>
  </si>
  <si>
    <t>2001-08-31</t>
  </si>
  <si>
    <t>SURV_200108</t>
  </si>
  <si>
    <t>SURV_200108|INF_GEN|A_2001</t>
  </si>
  <si>
    <t>SURV_200108|INF_GEN|A_2002</t>
  </si>
  <si>
    <t>SURV_200108|INF_SUB|A_2001</t>
  </si>
  <si>
    <t>SURV_200108|GDP_REAL|Q_2001Q3</t>
  </si>
  <si>
    <t>SURV_200108|GDP_REAL|Q_2001Q4</t>
  </si>
  <si>
    <t>SURV_200108|CETE28|A_2001</t>
  </si>
  <si>
    <t>2001-09-30</t>
  </si>
  <si>
    <t>SURV_200109</t>
  </si>
  <si>
    <t>SURV_200109|INF_GEN|A_2001</t>
  </si>
  <si>
    <t>SURV_200109|INF_GEN|A_2002</t>
  </si>
  <si>
    <t>SURV_200109|INF_SUB|A_2001</t>
  </si>
  <si>
    <t>SURV_200109|GDP_REAL|Q_2001Q3</t>
  </si>
  <si>
    <t>SURV_200109|GDP_REAL|Q_2001Q4</t>
  </si>
  <si>
    <t>SURV_200109|CETE28|A_2001</t>
  </si>
  <si>
    <t>SIE-CR170-2002</t>
  </si>
  <si>
    <t>SURV_200109|CETE28|A_2002</t>
  </si>
  <si>
    <t>2001-10-31</t>
  </si>
  <si>
    <t>SURV_200110</t>
  </si>
  <si>
    <t>SURV_200110|INF_GEN|A_2001</t>
  </si>
  <si>
    <t>SURV_200110|INF_GEN|A_2002</t>
  </si>
  <si>
    <t>2003</t>
  </si>
  <si>
    <t>T-26</t>
  </si>
  <si>
    <t>SIE-CR154-2003</t>
  </si>
  <si>
    <t>A_2003</t>
  </si>
  <si>
    <t>SURV_200110|INF_GEN|A_2003</t>
  </si>
  <si>
    <t>SURV_200110|INF_SUB|A_2001</t>
  </si>
  <si>
    <t>SURV_200110|GDP_REAL|Q_2001Q3</t>
  </si>
  <si>
    <t>SURV_200110|GDP_REAL|Q_2001Q4</t>
  </si>
  <si>
    <t>SURV_200110|CETE28|A_2001</t>
  </si>
  <si>
    <t>SURV_200110|CETE28|A_2002</t>
  </si>
  <si>
    <t>2001-11-30</t>
  </si>
  <si>
    <t>SURV_200111</t>
  </si>
  <si>
    <t>SURV_200111|INF_GEN|A_2002</t>
  </si>
  <si>
    <t>SURV_200111|INF_GEN|A_2003</t>
  </si>
  <si>
    <t>SURV_200111|GDP_REAL|Q_2001Q4</t>
  </si>
  <si>
    <t>1T02</t>
  </si>
  <si>
    <t>SIE-CR165-1T02</t>
  </si>
  <si>
    <t>Q_2002Q1</t>
  </si>
  <si>
    <t>SURV_200111|GDP_REAL|Q_2002Q1</t>
  </si>
  <si>
    <t>SURV_200111|CETE28|A_2001</t>
  </si>
  <si>
    <t>SURV_200111|CETE28|A_2002</t>
  </si>
  <si>
    <t>SIE-CR170-2003</t>
  </si>
  <si>
    <t>SURV_200111|CETE28|A_2003</t>
  </si>
  <si>
    <t>2001-12-31</t>
  </si>
  <si>
    <t>SURV_200112</t>
  </si>
  <si>
    <t>SURV_200112|INF_GEN|A_2002</t>
  </si>
  <si>
    <t>SURV_200112|INF_GEN|A_2003</t>
  </si>
  <si>
    <t>SURV_200112|GDP_REAL|Q_2001Q4</t>
  </si>
  <si>
    <t>SURV_200112|GDP_REAL|Q_2002Q1</t>
  </si>
  <si>
    <t>2T02</t>
  </si>
  <si>
    <t>SIE-CR165-2T02</t>
  </si>
  <si>
    <t>Q_2002Q2</t>
  </si>
  <si>
    <t>SURV_200112|GDP_REAL|Q_2002Q2</t>
  </si>
  <si>
    <t>3T02</t>
  </si>
  <si>
    <t>SIE-CR165-3T02</t>
  </si>
  <si>
    <t>Dentro de tres trimestres (trimestre t+3)</t>
  </si>
  <si>
    <t>Q_2002Q3</t>
  </si>
  <si>
    <t>SURV_200112|GDP_REAL|Q_2002Q3</t>
  </si>
  <si>
    <t>4T02</t>
  </si>
  <si>
    <t>SIE-CR165-4T02</t>
  </si>
  <si>
    <t>Dentro de cuatro trimestres (trimestre t+4)</t>
  </si>
  <si>
    <t>Q_2002Q4</t>
  </si>
  <si>
    <t>SURV_200112|GDP_REAL|Q_2002Q4</t>
  </si>
  <si>
    <t>SURV_200112|CETE28|A_2002</t>
  </si>
  <si>
    <t>SURV_200112|CETE28|A_2003</t>
  </si>
  <si>
    <t>2002-01-31</t>
  </si>
  <si>
    <t>SURV_200201</t>
  </si>
  <si>
    <t>SURV_200201|INF_GEN|A_2002</t>
  </si>
  <si>
    <t>SURV_200201|INF_GEN|A_2003</t>
  </si>
  <si>
    <t>SURV_200201|INF_SUB|A_2002</t>
  </si>
  <si>
    <t>SURV_200201|GDP_REAL|Q_2001Q4</t>
  </si>
  <si>
    <t>SURV_200201|GDP_REAL|Q_2002Q1</t>
  </si>
  <si>
    <t>SURV_200201|GDP_REAL|Q_2002Q2</t>
  </si>
  <si>
    <t>SURV_200201|GDP_REAL|Q_2002Q3</t>
  </si>
  <si>
    <t>SURV_200201|GDP_REAL|Q_2002Q4</t>
  </si>
  <si>
    <t>SURV_200201|CETE28|A_2002</t>
  </si>
  <si>
    <t>SURV_200201|CETE28|A_2003</t>
  </si>
  <si>
    <t>2002-02-28</t>
  </si>
  <si>
    <t>SURV_200202</t>
  </si>
  <si>
    <t>SURV_200202|INF_GEN|A_2002</t>
  </si>
  <si>
    <t>SURV_200202|INF_GEN|A_2003</t>
  </si>
  <si>
    <t>SURV_200202|INF_SUB|A_2002</t>
  </si>
  <si>
    <t>SURV_200202|GDP_REAL|Q_2002Q1</t>
  </si>
  <si>
    <t>SURV_200202|GDP_REAL|Q_2002Q2</t>
  </si>
  <si>
    <t>SURV_200202|GDP_REAL|Q_2002Q3</t>
  </si>
  <si>
    <t>SURV_200202|GDP_REAL|Q_2002Q4</t>
  </si>
  <si>
    <t>SURV_200202|CETE28|A_2002</t>
  </si>
  <si>
    <t>SURV_200202|CETE28|A_2003</t>
  </si>
  <si>
    <t>2002-03-31</t>
  </si>
  <si>
    <t>SURV_200203</t>
  </si>
  <si>
    <t>SURV_200203|INF_GEN|A_2002</t>
  </si>
  <si>
    <t>SURV_200203|INF_GEN|A_2003</t>
  </si>
  <si>
    <t>SURV_200203|INF_SUB|A_2002</t>
  </si>
  <si>
    <t>SURV_200203|GDP_REAL|Q_2002Q1</t>
  </si>
  <si>
    <t>SURV_200203|GDP_REAL|Q_2002Q2</t>
  </si>
  <si>
    <t>SURV_200203|GDP_REAL|Q_2002Q3</t>
  </si>
  <si>
    <t>SURV_200203|GDP_REAL|Q_2002Q4</t>
  </si>
  <si>
    <t>SURV_200203|CETE28|A_2002</t>
  </si>
  <si>
    <t>SURV_200203|CETE28|A_2003</t>
  </si>
  <si>
    <t>2002-04-30</t>
  </si>
  <si>
    <t>SURV_200204</t>
  </si>
  <si>
    <t>SURV_200204|INF_GEN|A_2002</t>
  </si>
  <si>
    <t>SURV_200204|INF_GEN|A_2003</t>
  </si>
  <si>
    <t>SURV_200204|INF_SUB|A_2002</t>
  </si>
  <si>
    <t>SURV_200204|GDP_REAL|Q_2002Q1</t>
  </si>
  <si>
    <t>SURV_200204|GDP_REAL|Q_2002Q2</t>
  </si>
  <si>
    <t>SURV_200204|GDP_REAL|Q_2002Q3</t>
  </si>
  <si>
    <t>SURV_200204|GDP_REAL|Q_2002Q4</t>
  </si>
  <si>
    <t>SURV_200204|CETE28|A_2002</t>
  </si>
  <si>
    <t>SURV_200204|CETE28|A_2003</t>
  </si>
  <si>
    <t>2002-05-31</t>
  </si>
  <si>
    <t>SURV_200205</t>
  </si>
  <si>
    <t>SURV_200205|INF_GEN|A_2002</t>
  </si>
  <si>
    <t>SURV_200205|INF_GEN|A_2003</t>
  </si>
  <si>
    <t>SURV_200205|INF_SUB|A_2002</t>
  </si>
  <si>
    <t>SURV_200205|GDP_REAL|Q_2002Q2</t>
  </si>
  <si>
    <t>SURV_200205|GDP_REAL|Q_2002Q3</t>
  </si>
  <si>
    <t>SURV_200205|GDP_REAL|Q_2002Q4</t>
  </si>
  <si>
    <t>SURV_200205|CETE28|A_2002</t>
  </si>
  <si>
    <t>SURV_200205|CETE28|A_2003</t>
  </si>
  <si>
    <t>2002-06-30</t>
  </si>
  <si>
    <t>SURV_200206</t>
  </si>
  <si>
    <t>SURV_200206|INF_GEN|A_2002</t>
  </si>
  <si>
    <t>SURV_200206|INF_GEN|A_2003</t>
  </si>
  <si>
    <t>2004</t>
  </si>
  <si>
    <t>T-30</t>
  </si>
  <si>
    <t>SIE-CR154-2004</t>
  </si>
  <si>
    <t>A_2004</t>
  </si>
  <si>
    <t>SURV_200206|INF_GEN|A_2004</t>
  </si>
  <si>
    <t>SURV_200206|INF_SUB|A_2002</t>
  </si>
  <si>
    <t>SURV_200206|GDP_REAL|Q_2002Q2</t>
  </si>
  <si>
    <t>SURV_200206|GDP_REAL|Q_2002Q3</t>
  </si>
  <si>
    <t>SURV_200206|GDP_REAL|Q_2002Q4</t>
  </si>
  <si>
    <t>SURV_200206|CETE28|A_2002</t>
  </si>
  <si>
    <t>SURV_200206|CETE28|A_2003</t>
  </si>
  <si>
    <t>2002-07-31</t>
  </si>
  <si>
    <t>SURV_200207</t>
  </si>
  <si>
    <t>SURV_200207|INF_GEN|A_2002</t>
  </si>
  <si>
    <t>SURV_200207|INF_GEN|A_2003</t>
  </si>
  <si>
    <t>T-29</t>
  </si>
  <si>
    <t>SURV_200207|INF_GEN|A_2004</t>
  </si>
  <si>
    <t>SURV_200207|INF_SUB|A_2002</t>
  </si>
  <si>
    <t>SURV_200207|GDP_REAL|Q_2002Q2</t>
  </si>
  <si>
    <t>SURV_200207|GDP_REAL|Q_2002Q3</t>
  </si>
  <si>
    <t>SURV_200207|GDP_REAL|Q_2002Q4</t>
  </si>
  <si>
    <t>SURV_200207|CETE28|A_2002</t>
  </si>
  <si>
    <t>SURV_200207|CETE28|A_2003</t>
  </si>
  <si>
    <t>2002-08-31</t>
  </si>
  <si>
    <t>SURV_200208</t>
  </si>
  <si>
    <t>SURV_200208|INF_GEN|A_2002</t>
  </si>
  <si>
    <t>SURV_200208|INF_GEN|A_2003</t>
  </si>
  <si>
    <t>T-28</t>
  </si>
  <si>
    <t>SURV_200208|INF_GEN|A_2004</t>
  </si>
  <si>
    <t>SURV_200208|INF_SUB|A_2002</t>
  </si>
  <si>
    <t>SURV_200208|GDP_REAL|Q_2002Q3</t>
  </si>
  <si>
    <t>SURV_200208|GDP_REAL|Q_2002Q4</t>
  </si>
  <si>
    <t>SURV_200208|CETE28|A_2002</t>
  </si>
  <si>
    <t>SURV_200208|CETE28|A_2003</t>
  </si>
  <si>
    <t>2002-09-30</t>
  </si>
  <si>
    <t>SURV_200209</t>
  </si>
  <si>
    <t>SURV_200209|INF_GEN|A_2002</t>
  </si>
  <si>
    <t>SURV_200209|INF_GEN|A_2003</t>
  </si>
  <si>
    <t>T-27</t>
  </si>
  <si>
    <t>SURV_200209|INF_GEN|A_2004</t>
  </si>
  <si>
    <t>SURV_200209|INF_SUB|A_2002</t>
  </si>
  <si>
    <t>SURV_200209|GDP_REAL|Q_2002Q3</t>
  </si>
  <si>
    <t>SURV_200209|GDP_REAL|Q_2002Q4</t>
  </si>
  <si>
    <t>SURV_200209|CETE28|A_2002</t>
  </si>
  <si>
    <t>SURV_200209|CETE28|A_2003</t>
  </si>
  <si>
    <t>2002-10-31</t>
  </si>
  <si>
    <t>SURV_200210</t>
  </si>
  <si>
    <t>SURV_200210|INF_GEN|A_2002</t>
  </si>
  <si>
    <t>SURV_200210|INF_GEN|A_2003</t>
  </si>
  <si>
    <t>SURV_200210|INF_GEN|A_2004</t>
  </si>
  <si>
    <t>SURV_200210|INF_SUB|A_2002</t>
  </si>
  <si>
    <t>SURV_200210|GDP_REAL|Q_2002Q3</t>
  </si>
  <si>
    <t>SURV_200210|GDP_REAL|Q_2002Q4</t>
  </si>
  <si>
    <t>SURV_200210|CETE28|A_2002</t>
  </si>
  <si>
    <t>SURV_200210|CETE28|A_2003</t>
  </si>
  <si>
    <t>2002-11-30</t>
  </si>
  <si>
    <t>SURV_200211</t>
  </si>
  <si>
    <t>SURV_200211|INF_GEN|A_2003</t>
  </si>
  <si>
    <t>SURV_200211|INF_GEN|A_2004</t>
  </si>
  <si>
    <t>SURV_200211|INF_SUB|A_2003</t>
  </si>
  <si>
    <t>SURV_200211|GDP_REAL|Q_2002Q4</t>
  </si>
  <si>
    <t>1T03</t>
  </si>
  <si>
    <t>SIE-CR165-1T03</t>
  </si>
  <si>
    <t>Q_2003Q1</t>
  </si>
  <si>
    <t>SURV_200211|GDP_REAL|Q_2003Q1</t>
  </si>
  <si>
    <t>SURV_200211|CETE28|A_2002</t>
  </si>
  <si>
    <t>SURV_200211|CETE28|A_2003</t>
  </si>
  <si>
    <t>2002-12-31</t>
  </si>
  <si>
    <t>SURV_200212</t>
  </si>
  <si>
    <t>SURV_200212|INF_GEN|A_2003</t>
  </si>
  <si>
    <t>SURV_200212|INF_GEN|A_2004</t>
  </si>
  <si>
    <t>SURV_200212|INF_SUB|A_2003</t>
  </si>
  <si>
    <t>SURV_200212|GDP_REAL|Q_2002Q4</t>
  </si>
  <si>
    <t>SURV_200212|GDP_REAL|Q_2003Q1</t>
  </si>
  <si>
    <t>SURV_200212|CETE28|A_2003</t>
  </si>
  <si>
    <t>2003-01-31</t>
  </si>
  <si>
    <t>SURV_200301</t>
  </si>
  <si>
    <t>SURV_200301|INF_GEN|A_2003</t>
  </si>
  <si>
    <t>SURV_200301|INF_GEN|A_2004</t>
  </si>
  <si>
    <t>SURV_200301|INF_SUB|A_2003</t>
  </si>
  <si>
    <t>SURV_200301|GDP_REAL|Q_2002Q4</t>
  </si>
  <si>
    <t>SURV_200301|GDP_REAL|Q_2003Q1</t>
  </si>
  <si>
    <t>SURV_200301|CETE28|A_2003</t>
  </si>
  <si>
    <t>SIE-CR170-2004</t>
  </si>
  <si>
    <t>SURV_200301|CETE28|A_2004</t>
  </si>
  <si>
    <t>2003-02-28</t>
  </si>
  <si>
    <t>SURV_200302</t>
  </si>
  <si>
    <t>SURV_200302|INF_GEN|A_2003</t>
  </si>
  <si>
    <t>SURV_200302|INF_GEN|A_2004</t>
  </si>
  <si>
    <t>SURV_200302|INF_SUB|A_2003</t>
  </si>
  <si>
    <t>SURV_200302|GDP_REAL|Q_2003Q1</t>
  </si>
  <si>
    <t>2T03</t>
  </si>
  <si>
    <t>SIE-CR165-2T03</t>
  </si>
  <si>
    <t>Q_2003Q2</t>
  </si>
  <si>
    <t>SURV_200302|GDP_REAL|Q_2003Q2</t>
  </si>
  <si>
    <t>SURV_200302|CETE28|A_2003</t>
  </si>
  <si>
    <t>SURV_200302|CETE28|A_2004</t>
  </si>
  <si>
    <t>2003-03-31</t>
  </si>
  <si>
    <t>SURV_200303</t>
  </si>
  <si>
    <t>SURV_200303|INF_GEN|A_2003</t>
  </si>
  <si>
    <t>SURV_200303|INF_GEN|A_2004</t>
  </si>
  <si>
    <t>SURV_200303|INF_SUB|A_2003</t>
  </si>
  <si>
    <t>SURV_200303|GDP_REAL|Q_2003Q1</t>
  </si>
  <si>
    <t>SURV_200303|GDP_REAL|Q_2003Q2</t>
  </si>
  <si>
    <t>SURV_200303|CETE28|A_2003</t>
  </si>
  <si>
    <t>SURV_200303|CETE28|A_2004</t>
  </si>
  <si>
    <t>2003-04-30</t>
  </si>
  <si>
    <t>SURV_200304</t>
  </si>
  <si>
    <t>SURV_200304|INF_GEN|A_2003</t>
  </si>
  <si>
    <t>SURV_200304|INF_GEN|A_2004</t>
  </si>
  <si>
    <t>SURV_200304|INF_SUB|A_2003</t>
  </si>
  <si>
    <t>SURV_200304|GDP_REAL|Q_2003Q1</t>
  </si>
  <si>
    <t>SURV_200304|GDP_REAL|Q_2003Q2</t>
  </si>
  <si>
    <t>SURV_200304|CETE28|A_2003</t>
  </si>
  <si>
    <t>SURV_200304|CETE28|A_2004</t>
  </si>
  <si>
    <t>2003-05-31</t>
  </si>
  <si>
    <t>SURV_200305</t>
  </si>
  <si>
    <t>SURV_200305|INF_GEN|A_2003</t>
  </si>
  <si>
    <t>SURV_200305|INF_GEN|A_2004</t>
  </si>
  <si>
    <t>SURV_200305|INF_SUB|A_2003</t>
  </si>
  <si>
    <t>SURV_200305|GDP_REAL|Q_2003Q2</t>
  </si>
  <si>
    <t>3T03</t>
  </si>
  <si>
    <t>SIE-CR165-3T03</t>
  </si>
  <si>
    <t>Q_2003Q3</t>
  </si>
  <si>
    <t>SURV_200305|GDP_REAL|Q_2003Q3</t>
  </si>
  <si>
    <t>SURV_200305|CETE28|A_2003</t>
  </si>
  <si>
    <t>SURV_200305|CETE28|A_2004</t>
  </si>
  <si>
    <t>2003-06-30</t>
  </si>
  <si>
    <t>SURV_200306</t>
  </si>
  <si>
    <t>SURV_200306|INF_GEN|A_2003</t>
  </si>
  <si>
    <t>SURV_200306|INF_GEN|A_2004</t>
  </si>
  <si>
    <t>SURV_200306|INF_SUB|A_2003</t>
  </si>
  <si>
    <t>SURV_200306|GDP_REAL|Q_2003Q2</t>
  </si>
  <si>
    <t>SURV_200306|GDP_REAL|Q_2003Q3</t>
  </si>
  <si>
    <t>SURV_200306|CETE28|A_2003</t>
  </si>
  <si>
    <t>SURV_200306|CETE28|A_2004</t>
  </si>
  <si>
    <t>2003-07-31</t>
  </si>
  <si>
    <t>SURV_200307</t>
  </si>
  <si>
    <t>SURV_200307|INF_GEN|A_2003</t>
  </si>
  <si>
    <t>SURV_200307|INF_GEN|A_2004</t>
  </si>
  <si>
    <t>SURV_200307|INF_SUB|A_2003</t>
  </si>
  <si>
    <t>SURV_200307|GDP_REAL|Q_2003Q2</t>
  </si>
  <si>
    <t>SURV_200307|GDP_REAL|Q_2003Q3</t>
  </si>
  <si>
    <t>SURV_200307|CETE28|A_2003</t>
  </si>
  <si>
    <t>SURV_200307|CETE28|A_2004</t>
  </si>
  <si>
    <t>2003-08-31</t>
  </si>
  <si>
    <t>SURV_200308</t>
  </si>
  <si>
    <t>SURV_200308|INF_GEN|A_2003</t>
  </si>
  <si>
    <t>SURV_200308|INF_GEN|A_2004</t>
  </si>
  <si>
    <t>2005</t>
  </si>
  <si>
    <t>SIE-CR154-2005</t>
  </si>
  <si>
    <t>A_2005</t>
  </si>
  <si>
    <t>SURV_200308|INF_GEN|A_2005</t>
  </si>
  <si>
    <t>SURV_200308|INF_SUB|A_2003</t>
  </si>
  <si>
    <t>SURV_200308|GDP_REAL|Q_2003Q3</t>
  </si>
  <si>
    <t>4T03</t>
  </si>
  <si>
    <t>SIE-CR165-4T03</t>
  </si>
  <si>
    <t>Q_2003Q4</t>
  </si>
  <si>
    <t>SURV_200308|GDP_REAL|Q_2003Q4</t>
  </si>
  <si>
    <t>SURV_200308|CETE28|A_2003</t>
  </si>
  <si>
    <t>SURV_200308|CETE28|A_2004</t>
  </si>
  <si>
    <t>2003-09-30</t>
  </si>
  <si>
    <t>SURV_200309</t>
  </si>
  <si>
    <t>SURV_200309|INF_GEN|A_2003</t>
  </si>
  <si>
    <t>SURV_200309|INF_GEN|A_2004</t>
  </si>
  <si>
    <t>SURV_200309|INF_GEN|A_2005</t>
  </si>
  <si>
    <t>SURV_200309|INF_SUB|A_2003</t>
  </si>
  <si>
    <t>SURV_200309|GDP_REAL|Q_2003Q3</t>
  </si>
  <si>
    <t>SURV_200309|GDP_REAL|Q_2003Q4</t>
  </si>
  <si>
    <t>SURV_200309|CETE28|A_2003</t>
  </si>
  <si>
    <t>SURV_200309|CETE28|A_2004</t>
  </si>
  <si>
    <t>2003-10-31</t>
  </si>
  <si>
    <t>SURV_200310</t>
  </si>
  <si>
    <t>SURV_200310|INF_GEN|A_2003</t>
  </si>
  <si>
    <t>SURV_200310|INF_GEN|A_2004</t>
  </si>
  <si>
    <t>SURV_200310|INF_GEN|A_2005</t>
  </si>
  <si>
    <t>SURV_200310|INF_SUB|A_2003</t>
  </si>
  <si>
    <t>SURV_200310|GDP_REAL|Q_2003Q3</t>
  </si>
  <si>
    <t>SURV_200310|GDP_REAL|Q_2003Q4</t>
  </si>
  <si>
    <t>SURV_200310|CETE28|A_2003</t>
  </si>
  <si>
    <t>SURV_200310|CETE28|A_2004</t>
  </si>
  <si>
    <t>2003-11-30</t>
  </si>
  <si>
    <t>SURV_200311</t>
  </si>
  <si>
    <t>SURV_200311|INF_GEN|A_2003</t>
  </si>
  <si>
    <t>SURV_200311|INF_GEN|A_2004</t>
  </si>
  <si>
    <t>SURV_200311|INF_GEN|A_2005</t>
  </si>
  <si>
    <t>SURV_200311|INF_SUB|A_2003</t>
  </si>
  <si>
    <t>SURV_200311|GDP_REAL|Q_2003Q4</t>
  </si>
  <si>
    <t>1T04</t>
  </si>
  <si>
    <t>SIE-CR165-1T04</t>
  </si>
  <si>
    <t>Q_2004Q1</t>
  </si>
  <si>
    <t>SURV_200311|GDP_REAL|Q_2004Q1</t>
  </si>
  <si>
    <t>SURV_200311|CETE28|A_2003</t>
  </si>
  <si>
    <t>SURV_200311|CETE28|A_2004</t>
  </si>
  <si>
    <t>2003-12-31</t>
  </si>
  <si>
    <t>SURV_200312</t>
  </si>
  <si>
    <t>SURV_200312|INF_GEN|A_2004</t>
  </si>
  <si>
    <t>SURV_200312|INF_GEN|A_2005</t>
  </si>
  <si>
    <t>SURV_200312|GDP_REAL|Q_2003Q4</t>
  </si>
  <si>
    <t>SURV_200312|GDP_REAL|Q_2004Q1</t>
  </si>
  <si>
    <t>SURV_200312|CETE28|A_2004</t>
  </si>
  <si>
    <t>2004-01-31</t>
  </si>
  <si>
    <t>SURV_200401</t>
  </si>
  <si>
    <t>SURV_200401|INF_GEN|A_2004</t>
  </si>
  <si>
    <t>SURV_200401|INF_GEN|A_2005</t>
  </si>
  <si>
    <t>SURV_200401|INF_SUB|A_2004</t>
  </si>
  <si>
    <t>SURV_200401|GDP_REAL|Q_2003Q4</t>
  </si>
  <si>
    <t>SURV_200401|GDP_REAL|Q_2004Q1</t>
  </si>
  <si>
    <t>Largo plazo</t>
  </si>
  <si>
    <t>LT_1_4Y</t>
  </si>
  <si>
    <t>SIE-CR156-LT_1_4Y</t>
  </si>
  <si>
    <t>CR156</t>
  </si>
  <si>
    <t>https://www.banxico.org.mx/SieInternet/consultarDirectorioInternetAction.do?accion=consultarCuadro&amp;idCuadro=CR156&amp;locale=es&amp;sector=24</t>
  </si>
  <si>
    <t>Para los próximos uno a cuatro años</t>
  </si>
  <si>
    <t>SURV_200401|INF_GEN|LT_1_4Y</t>
  </si>
  <si>
    <t>SURV_200401|CETE28|A_2004</t>
  </si>
  <si>
    <t>SIE-CR170-2005</t>
  </si>
  <si>
    <t>SURV_200401|CETE28|A_2005</t>
  </si>
  <si>
    <t>2004-02-29</t>
  </si>
  <si>
    <t>SURV_200402</t>
  </si>
  <si>
    <t>SURV_200402|INF_GEN|A_2004</t>
  </si>
  <si>
    <t>SURV_200402|INF_GEN|A_2005</t>
  </si>
  <si>
    <t>2006</t>
  </si>
  <si>
    <t>T-34</t>
  </si>
  <si>
    <t>SIE-CR154-2006</t>
  </si>
  <si>
    <t>A_2006</t>
  </si>
  <si>
    <t>SURV_200402|INF_GEN|A_2006</t>
  </si>
  <si>
    <t>SURV_200402|INF_SUB|A_2004</t>
  </si>
  <si>
    <t>SURV_200402|GDP_REAL|Q_2004Q1</t>
  </si>
  <si>
    <t>2T04</t>
  </si>
  <si>
    <t>SIE-CR165-2T04</t>
  </si>
  <si>
    <t>Q_2004Q2</t>
  </si>
  <si>
    <t>SURV_200402|GDP_REAL|Q_2004Q2</t>
  </si>
  <si>
    <t>3T04</t>
  </si>
  <si>
    <t>SIE-CR165-3T04</t>
  </si>
  <si>
    <t>Q_2004Q3</t>
  </si>
  <si>
    <t>SURV_200402|GDP_REAL|Q_2004Q3</t>
  </si>
  <si>
    <t>SURV_200402|INF_GEN|LT_1_4Y</t>
  </si>
  <si>
    <t>SURV_200402|CETE28|A_2004</t>
  </si>
  <si>
    <t>SURV_200402|CETE28|A_2005</t>
  </si>
  <si>
    <t>2004-03-31</t>
  </si>
  <si>
    <t>SURV_200403</t>
  </si>
  <si>
    <t>SURV_200403|INF_GEN|A_2004</t>
  </si>
  <si>
    <t>SURV_200403|INF_GEN|A_2005</t>
  </si>
  <si>
    <t>T-33</t>
  </si>
  <si>
    <t>SURV_200403|INF_GEN|A_2006</t>
  </si>
  <si>
    <t>SURV_200403|INF_SUB|A_2004</t>
  </si>
  <si>
    <t>SURV_200403|GDP_REAL|Q_2004Q1</t>
  </si>
  <si>
    <t>SURV_200403|GDP_REAL|Q_2004Q2</t>
  </si>
  <si>
    <t>SURV_200403|GDP_REAL|Q_2004Q3</t>
  </si>
  <si>
    <t>SURV_200403|INF_GEN|LT_1_4Y</t>
  </si>
  <si>
    <t>SURV_200403|CETE28|A_2004</t>
  </si>
  <si>
    <t>SURV_200403|CETE28|A_2005</t>
  </si>
  <si>
    <t>2004-04-30</t>
  </si>
  <si>
    <t>SURV_200404</t>
  </si>
  <si>
    <t>SURV_200404|INF_GEN|A_2004</t>
  </si>
  <si>
    <t>SURV_200404|INF_GEN|A_2005</t>
  </si>
  <si>
    <t>T-32</t>
  </si>
  <si>
    <t>SURV_200404|INF_GEN|A_2006</t>
  </si>
  <si>
    <t>SURV_200404|INF_SUB|A_2004</t>
  </si>
  <si>
    <t>SURV_200404|INF_SUB|A_2005</t>
  </si>
  <si>
    <t>SURV_200404|GDP_REAL|Q_2004Q1</t>
  </si>
  <si>
    <t>SURV_200404|GDP_REAL|Q_2004Q2</t>
  </si>
  <si>
    <t>SURV_200404|GDP_REAL|Q_2004Q3</t>
  </si>
  <si>
    <t>SURV_200404|INF_GEN|LT_1_4Y</t>
  </si>
  <si>
    <t>SURV_200404|CETE28|A_2004</t>
  </si>
  <si>
    <t>SURV_200404|CETE28|A_2005</t>
  </si>
  <si>
    <t>2004-05-31</t>
  </si>
  <si>
    <t>SURV_200405</t>
  </si>
  <si>
    <t>SURV_200405|INF_GEN|A_2004</t>
  </si>
  <si>
    <t>SURV_200405|INF_GEN|A_2005</t>
  </si>
  <si>
    <t>T-31</t>
  </si>
  <si>
    <t>SURV_200405|INF_GEN|A_2006</t>
  </si>
  <si>
    <t>SURV_200405|INF_SUB|A_2004</t>
  </si>
  <si>
    <t>SURV_200405|INF_SUB|A_2005</t>
  </si>
  <si>
    <t>SURV_200405|GDP_REAL|Q_2004Q2</t>
  </si>
  <si>
    <t>SURV_200405|GDP_REAL|Q_2004Q3</t>
  </si>
  <si>
    <t>4T04</t>
  </si>
  <si>
    <t>SIE-CR165-4T04</t>
  </si>
  <si>
    <t>Q_2004Q4</t>
  </si>
  <si>
    <t>SURV_200405|GDP_REAL|Q_2004Q4</t>
  </si>
  <si>
    <t>SURV_200405|INF_GEN|LT_1_4Y</t>
  </si>
  <si>
    <t>SURV_200405|CETE28|A_2004</t>
  </si>
  <si>
    <t>SURV_200405|CETE28|A_2005</t>
  </si>
  <si>
    <t>2004-06-30</t>
  </si>
  <si>
    <t>SURV_200406</t>
  </si>
  <si>
    <t>SURV_200406|INF_GEN|A_2004</t>
  </si>
  <si>
    <t>SURV_200406|INF_GEN|A_2005</t>
  </si>
  <si>
    <t>SURV_200406|INF_GEN|A_2006</t>
  </si>
  <si>
    <t>SURV_200406|INF_SUB|A_2004</t>
  </si>
  <si>
    <t>SURV_200406|INF_SUB|A_2005</t>
  </si>
  <si>
    <t>SURV_200406|GDP_REAL|Q_2004Q2</t>
  </si>
  <si>
    <t>SURV_200406|GDP_REAL|Q_2004Q3</t>
  </si>
  <si>
    <t>SURV_200406|GDP_REAL|Q_2004Q4</t>
  </si>
  <si>
    <t>SURV_200406|INF_GEN|LT_1_4Y</t>
  </si>
  <si>
    <t>SURV_200406|CETE28|A_2004</t>
  </si>
  <si>
    <t>SURV_200406|CETE28|A_2005</t>
  </si>
  <si>
    <t>2004-07-31</t>
  </si>
  <si>
    <t>SURV_200407</t>
  </si>
  <si>
    <t>SURV_200407|INF_GEN|A_2004</t>
  </si>
  <si>
    <t>SURV_200407|INF_GEN|A_2005</t>
  </si>
  <si>
    <t>SURV_200407|INF_GEN|A_2006</t>
  </si>
  <si>
    <t>SURV_200407|INF_SUB|A_2004</t>
  </si>
  <si>
    <t>SURV_200407|INF_SUB|A_2005</t>
  </si>
  <si>
    <t>SURV_200407|GDP_REAL|Q_2004Q2</t>
  </si>
  <si>
    <t>SURV_200407|GDP_REAL|Q_2004Q3</t>
  </si>
  <si>
    <t>SURV_200407|INF_GEN|LT_1_4Y</t>
  </si>
  <si>
    <t>SURV_200407|CETE28|A_2004</t>
  </si>
  <si>
    <t>SURV_200407|CETE28|A_2005</t>
  </si>
  <si>
    <t>2004-08-31</t>
  </si>
  <si>
    <t>SURV_200408</t>
  </si>
  <si>
    <t>SURV_200408|INF_GEN|A_2004</t>
  </si>
  <si>
    <t>SURV_200408|INF_GEN|A_2005</t>
  </si>
  <si>
    <t>SURV_200408|INF_GEN|A_2006</t>
  </si>
  <si>
    <t>SURV_200408|INF_SUB|A_2004</t>
  </si>
  <si>
    <t>SURV_200408|INF_SUB|A_2005</t>
  </si>
  <si>
    <t>SURV_200408|GDP_REAL|Q_2004Q3</t>
  </si>
  <si>
    <t>SURV_200408|GDP_REAL|Q_2004Q4</t>
  </si>
  <si>
    <t>SURV_200408|INF_GEN|LT_1_4Y</t>
  </si>
  <si>
    <t>SURV_200408|CETE28|A_2004</t>
  </si>
  <si>
    <t>SURV_200408|CETE28|A_2005</t>
  </si>
  <si>
    <t>2004-09-30</t>
  </si>
  <si>
    <t>SURV_200409</t>
  </si>
  <si>
    <t>SURV_200409|INF_GEN|A_2004</t>
  </si>
  <si>
    <t>SURV_200409|INF_GEN|A_2005</t>
  </si>
  <si>
    <t>SURV_200409|INF_GEN|A_2006</t>
  </si>
  <si>
    <t>SURV_200409|INF_SUB|A_2004</t>
  </si>
  <si>
    <t>SURV_200409|INF_SUB|A_2005</t>
  </si>
  <si>
    <t>SURV_200409|GDP_REAL|Q_2004Q3</t>
  </si>
  <si>
    <t>SURV_200409|GDP_REAL|Q_2004Q4</t>
  </si>
  <si>
    <t>SURV_200409|INF_GEN|LT_1_4Y</t>
  </si>
  <si>
    <t>SURV_200409|CETE28|A_2004</t>
  </si>
  <si>
    <t>SURV_200409|CETE28|A_2005</t>
  </si>
  <si>
    <t>2004-10-31</t>
  </si>
  <si>
    <t>SURV_200410</t>
  </si>
  <si>
    <t>SURV_200410|INF_GEN|A_2005</t>
  </si>
  <si>
    <t>SURV_200410|INF_GEN|A_2006</t>
  </si>
  <si>
    <t>SURV_200410|INF_SUB|A_2004</t>
  </si>
  <si>
    <t>SURV_200410|INF_SUB|A_2005</t>
  </si>
  <si>
    <t>SURV_200410|GDP_REAL|Q_2004Q3</t>
  </si>
  <si>
    <t>SURV_200410|GDP_REAL|Q_2004Q4</t>
  </si>
  <si>
    <t>SURV_200410|INF_GEN|LT_1_4Y</t>
  </si>
  <si>
    <t>SURV_200410|CETE28|A_2004</t>
  </si>
  <si>
    <t>SURV_200410|CETE28|A_2005</t>
  </si>
  <si>
    <t>2004-11-30</t>
  </si>
  <si>
    <t>SURV_200411</t>
  </si>
  <si>
    <t>SURV_200411|INF_GEN|A_2005</t>
  </si>
  <si>
    <t>SURV_200411|INF_GEN|A_2006</t>
  </si>
  <si>
    <t>SURV_200411|INF_SUB|A_2005</t>
  </si>
  <si>
    <t>SURV_200411|GDP_REAL|Q_2004Q4</t>
  </si>
  <si>
    <t>SURV_200411|CETE28|A_2004</t>
  </si>
  <si>
    <t>SURV_200411|CETE28|A_2005</t>
  </si>
  <si>
    <t>2004-12-31</t>
  </si>
  <si>
    <t>SURV_200412</t>
  </si>
  <si>
    <t>SURV_200412|INF_GEN|A_2004</t>
  </si>
  <si>
    <t>SURV_200412|INF_GEN|A_2005</t>
  </si>
  <si>
    <t>SURV_200412|INF_GEN|A_2006</t>
  </si>
  <si>
    <t>2007</t>
  </si>
  <si>
    <t>T-36</t>
  </si>
  <si>
    <t>SIE-CR154-2007</t>
  </si>
  <si>
    <t>Cierre dentro de tres años (año t+3)</t>
  </si>
  <si>
    <t>A_2007</t>
  </si>
  <si>
    <t>SURV_200412|INF_GEN|A_2007</t>
  </si>
  <si>
    <t>SURV_200412|INF_SUB|A_2004</t>
  </si>
  <si>
    <t>SURV_200412|INF_SUB|A_2005</t>
  </si>
  <si>
    <t>SURV_200412|GDP_REAL|Q_2004Q4</t>
  </si>
  <si>
    <t>1T05</t>
  </si>
  <si>
    <t>SIE-CR165-1T05</t>
  </si>
  <si>
    <t>Q_2005Q1</t>
  </si>
  <si>
    <t>SURV_200412|GDP_REAL|Q_2005Q1</t>
  </si>
  <si>
    <t>SURV_200412|CETE28|A_2005</t>
  </si>
  <si>
    <t>SIE-CR170-2006</t>
  </si>
  <si>
    <t>SURV_200412|CETE28|A_2006</t>
  </si>
  <si>
    <t>2005-01-31</t>
  </si>
  <si>
    <t>SURV_200501</t>
  </si>
  <si>
    <t>SURV_200501|INF_GEN|A_2005</t>
  </si>
  <si>
    <t>SURV_200501|INF_GEN|A_2006</t>
  </si>
  <si>
    <t>T-35</t>
  </si>
  <si>
    <t>SURV_200501|INF_GEN|A_2007</t>
  </si>
  <si>
    <t>SURV_200501|INF_SUB|A_2005</t>
  </si>
  <si>
    <t>SURV_200501|GDP_REAL|Q_2004Q4</t>
  </si>
  <si>
    <t>SURV_200501|GDP_REAL|Q_2005Q1</t>
  </si>
  <si>
    <t>SURV_200501|INF_GEN|LT_1_4Y</t>
  </si>
  <si>
    <t>SURV_200501|CETE28|A_2005</t>
  </si>
  <si>
    <t>SURV_200501|CETE28|A_2006</t>
  </si>
  <si>
    <t>2005-02-28</t>
  </si>
  <si>
    <t>SURV_200502</t>
  </si>
  <si>
    <t>SURV_200502|INF_GEN|A_2005</t>
  </si>
  <si>
    <t>SURV_200502|INF_GEN|A_2006</t>
  </si>
  <si>
    <t>SURV_200502|INF_GEN|A_2007</t>
  </si>
  <si>
    <t>SURV_200502|INF_SUB|A_2005</t>
  </si>
  <si>
    <t>SURV_200502|GDP_REAL|Q_2005Q1</t>
  </si>
  <si>
    <t>2T05</t>
  </si>
  <si>
    <t>SIE-CR165-2T05</t>
  </si>
  <si>
    <t>Q_2005Q2</t>
  </si>
  <si>
    <t>SURV_200502|GDP_REAL|Q_2005Q2</t>
  </si>
  <si>
    <t>SURV_200502|INF_GEN|LT_1_4Y</t>
  </si>
  <si>
    <t>SURV_200502|CETE28|A_2005</t>
  </si>
  <si>
    <t>SURV_200502|CETE28|A_2006</t>
  </si>
  <si>
    <t>2005-03-31</t>
  </si>
  <si>
    <t>SURV_200503</t>
  </si>
  <si>
    <t>SURV_200503|INF_GEN|A_2005</t>
  </si>
  <si>
    <t>SURV_200503|INF_GEN|A_2006</t>
  </si>
  <si>
    <t>SURV_200503|INF_GEN|A_2007</t>
  </si>
  <si>
    <t>SURV_200503|INF_SUB|A_2005</t>
  </si>
  <si>
    <t>SURV_200503|GDP_REAL|Q_2005Q1</t>
  </si>
  <si>
    <t>SURV_200503|GDP_REAL|Q_2005Q2</t>
  </si>
  <si>
    <t>3T05</t>
  </si>
  <si>
    <t>SIE-CR165-3T05</t>
  </si>
  <si>
    <t>Q_2005Q3</t>
  </si>
  <si>
    <t>SURV_200503|GDP_REAL|Q_2005Q3</t>
  </si>
  <si>
    <t>SURV_200503|INF_GEN|LT_1_4Y</t>
  </si>
  <si>
    <t>SURV_200503|CETE28|A_2005</t>
  </si>
  <si>
    <t>SURV_200503|CETE28|A_2006</t>
  </si>
  <si>
    <t>2005-04-30</t>
  </si>
  <si>
    <t>SURV_200504</t>
  </si>
  <si>
    <t>SURV_200504|INF_GEN|A_2005</t>
  </si>
  <si>
    <t>SURV_200504|INF_GEN|A_2006</t>
  </si>
  <si>
    <t>SURV_200504|INF_GEN|A_2007</t>
  </si>
  <si>
    <t>SURV_200504|INF_SUB|A_2005</t>
  </si>
  <si>
    <t>SURV_200504|GDP_REAL|Q_2005Q1</t>
  </si>
  <si>
    <t>SURV_200504|GDP_REAL|Q_2005Q2</t>
  </si>
  <si>
    <t>SURV_200504|GDP_REAL|Q_2005Q3</t>
  </si>
  <si>
    <t>SURV_200504|INF_GEN|LT_1_4Y</t>
  </si>
  <si>
    <t>SURV_200504|CETE28|A_2005</t>
  </si>
  <si>
    <t>SURV_200504|CETE28|A_2006</t>
  </si>
  <si>
    <t>2005-05-31</t>
  </si>
  <si>
    <t>SURV_200505</t>
  </si>
  <si>
    <t>SURV_200505|INF_GEN|A_2005</t>
  </si>
  <si>
    <t>SURV_200505|INF_GEN|A_2006</t>
  </si>
  <si>
    <t>SURV_200505|INF_GEN|A_2007</t>
  </si>
  <si>
    <t>SURV_200505|INF_SUB|A_2005</t>
  </si>
  <si>
    <t>SURV_200505|GDP_REAL|Q_2005Q2</t>
  </si>
  <si>
    <t>SURV_200505|GDP_REAL|Q_2005Q3</t>
  </si>
  <si>
    <t>4T05</t>
  </si>
  <si>
    <t>SIE-CR165-4T05</t>
  </si>
  <si>
    <t>Q_2005Q4</t>
  </si>
  <si>
    <t>SURV_200505|GDP_REAL|Q_2005Q4</t>
  </si>
  <si>
    <t>SURV_200505|INF_GEN|LT_1_4Y</t>
  </si>
  <si>
    <t>SURV_200505|CETE28|A_2005</t>
  </si>
  <si>
    <t>SURV_200505|CETE28|A_2006</t>
  </si>
  <si>
    <t>2005-06-30</t>
  </si>
  <si>
    <t>SURV_200506</t>
  </si>
  <si>
    <t>SURV_200506|INF_GEN|A_2005</t>
  </si>
  <si>
    <t>SURV_200506|INF_GEN|A_2006</t>
  </si>
  <si>
    <t>SURV_200506|INF_GEN|A_2007</t>
  </si>
  <si>
    <t>SURV_200506|INF_SUB|A_2005</t>
  </si>
  <si>
    <t>SURV_200506|GDP_REAL|Q_2005Q2</t>
  </si>
  <si>
    <t>SURV_200506|GDP_REAL|Q_2005Q3</t>
  </si>
  <si>
    <t>SURV_200506|GDP_REAL|Q_2005Q4</t>
  </si>
  <si>
    <t>SURV_200506|INF_GEN|LT_1_4Y</t>
  </si>
  <si>
    <t>SURV_200506|CETE28|A_2005</t>
  </si>
  <si>
    <t>SURV_200506|CETE28|A_2006</t>
  </si>
  <si>
    <t>2005-07-31</t>
  </si>
  <si>
    <t>SURV_200507</t>
  </si>
  <si>
    <t>SURV_200507|INF_GEN|A_2005</t>
  </si>
  <si>
    <t>SURV_200507|INF_GEN|A_2006</t>
  </si>
  <si>
    <t>SURV_200507|INF_GEN|A_2007</t>
  </si>
  <si>
    <t>SURV_200507|INF_SUB|A_2005</t>
  </si>
  <si>
    <t>SURV_200507|INF_SUB|A_2006</t>
  </si>
  <si>
    <t>SURV_200507|GDP_REAL|Q_2005Q2</t>
  </si>
  <si>
    <t>SURV_200507|GDP_REAL|Q_2005Q3</t>
  </si>
  <si>
    <t>SURV_200507|GDP_REAL|Q_2005Q4</t>
  </si>
  <si>
    <t>SURV_200507|INF_GEN|LT_1_4Y</t>
  </si>
  <si>
    <t>SURV_200507|CETE28|A_2005</t>
  </si>
  <si>
    <t>SURV_200507|CETE28|A_2006</t>
  </si>
  <si>
    <t>2005-08-31</t>
  </si>
  <si>
    <t>SURV_200508</t>
  </si>
  <si>
    <t>SURV_200508|INF_GEN|A_2005</t>
  </si>
  <si>
    <t>SURV_200508|INF_GEN|A_2006</t>
  </si>
  <si>
    <t>SURV_200508|INF_GEN|A_2007</t>
  </si>
  <si>
    <t>SURV_200508|INF_SUB|A_2005</t>
  </si>
  <si>
    <t>SURV_200508|INF_SUB|A_2006</t>
  </si>
  <si>
    <t>SURV_200508|GDP_REAL|Q_2005Q3</t>
  </si>
  <si>
    <t>SURV_200508|GDP_REAL|Q_2005Q4</t>
  </si>
  <si>
    <t>SURV_200508|INF_GEN|LT_1_4Y</t>
  </si>
  <si>
    <t>SURV_200508|CETE28|A_2005</t>
  </si>
  <si>
    <t>SURV_200508|CETE28|A_2006</t>
  </si>
  <si>
    <t>2005-09-30</t>
  </si>
  <si>
    <t>SURV_200509</t>
  </si>
  <si>
    <t>SURV_200509|INF_GEN|A_2005</t>
  </si>
  <si>
    <t>SURV_200509|INF_GEN|A_2006</t>
  </si>
  <si>
    <t>SURV_200509|INF_GEN|A_2007</t>
  </si>
  <si>
    <t>SURV_200509|INF_SUB|A_2005</t>
  </si>
  <si>
    <t>SURV_200509|INF_SUB|A_2006</t>
  </si>
  <si>
    <t>SURV_200509|GDP_REAL|Q_2005Q3</t>
  </si>
  <si>
    <t>SURV_200509|GDP_REAL|Q_2005Q4</t>
  </si>
  <si>
    <t>SURV_200509|INF_GEN|LT_1_4Y</t>
  </si>
  <si>
    <t>SURV_200509|CETE28|A_2005</t>
  </si>
  <si>
    <t>SURV_200509|CETE28|A_2006</t>
  </si>
  <si>
    <t>2005-10-31</t>
  </si>
  <si>
    <t>SURV_200510</t>
  </si>
  <si>
    <t>SURV_200510|INF_GEN|A_2005</t>
  </si>
  <si>
    <t>SURV_200510|INF_GEN|A_2006</t>
  </si>
  <si>
    <t>SURV_200510|INF_GEN|A_2007</t>
  </si>
  <si>
    <t>SURV_200510|INF_SUB|A_2005</t>
  </si>
  <si>
    <t>SURV_200510|INF_SUB|A_2006</t>
  </si>
  <si>
    <t>SURV_200510|GDP_REAL|Q_2005Q3</t>
  </si>
  <si>
    <t>SURV_200510|GDP_REAL|Q_2005Q4</t>
  </si>
  <si>
    <t>SURV_200510|INF_GEN|LT_1_4Y</t>
  </si>
  <si>
    <t>SURV_200510|CETE28|A_2005</t>
  </si>
  <si>
    <t>SURV_200510|CETE28|A_2006</t>
  </si>
  <si>
    <t>2005-11-30</t>
  </si>
  <si>
    <t>SURV_200511</t>
  </si>
  <si>
    <t>SURV_200511|INF_GEN|A_2005</t>
  </si>
  <si>
    <t>SURV_200511|INF_GEN|A_2006</t>
  </si>
  <si>
    <t>SURV_200511|INF_GEN|A_2007</t>
  </si>
  <si>
    <t>SURV_200511|INF_SUB|A_2005</t>
  </si>
  <si>
    <t>SURV_200511|INF_SUB|A_2006</t>
  </si>
  <si>
    <t>SURV_200511|GDP_REAL|Q_2005Q4</t>
  </si>
  <si>
    <t>1T06</t>
  </si>
  <si>
    <t>SIE-CR165-1T06</t>
  </si>
  <si>
    <t>Q_2006Q1</t>
  </si>
  <si>
    <t>SURV_200511|GDP_REAL|Q_2006Q1</t>
  </si>
  <si>
    <t>SURV_200511|INF_GEN|LT_1_4Y</t>
  </si>
  <si>
    <t>SURV_200511|CETE28|A_2005</t>
  </si>
  <si>
    <t>SURV_200511|CETE28|A_2006</t>
  </si>
  <si>
    <t>2005-12-31</t>
  </si>
  <si>
    <t>SURV_200512</t>
  </si>
  <si>
    <t>SURV_200512|INF_GEN|A_2005</t>
  </si>
  <si>
    <t>SURV_200512|INF_GEN|A_2006</t>
  </si>
  <si>
    <t>SURV_200512|INF_GEN|A_2007</t>
  </si>
  <si>
    <t>SURV_200512|INF_SUB|A_2005</t>
  </si>
  <si>
    <t>SURV_200512|INF_SUB|A_2006</t>
  </si>
  <si>
    <t>SURV_200512|GDP_REAL|Q_2005Q4</t>
  </si>
  <si>
    <t>SURV_200512|GDP_REAL|Q_2006Q1</t>
  </si>
  <si>
    <t>SURV_200512|INF_GEN|LT_1_4Y</t>
  </si>
  <si>
    <t>SURV_200512|CETE28|A_2006</t>
  </si>
  <si>
    <t>SIE-CR170-2007</t>
  </si>
  <si>
    <t>SURV_200512|CETE28|A_2007</t>
  </si>
  <si>
    <t>2006-01-31</t>
  </si>
  <si>
    <t>SURV_200601</t>
  </si>
  <si>
    <t>SURV_200601|INF_GEN|A_2006</t>
  </si>
  <si>
    <t>SURV_200601|INF_GEN|A_2007</t>
  </si>
  <si>
    <t>2008</t>
  </si>
  <si>
    <t>SIE-CR154-2008</t>
  </si>
  <si>
    <t>A_2008</t>
  </si>
  <si>
    <t>SURV_200601|INF_GEN|A_2008</t>
  </si>
  <si>
    <t>SURV_200601|INF_SUB|A_2006</t>
  </si>
  <si>
    <t>SURV_200601|INF_SUB|A_2007</t>
  </si>
  <si>
    <t>SURV_200601|GDP_REAL|Q_2006Q1</t>
  </si>
  <si>
    <t>2T06</t>
  </si>
  <si>
    <t>SIE-CR165-2T06</t>
  </si>
  <si>
    <t>Q_2006Q2</t>
  </si>
  <si>
    <t>SURV_200601|GDP_REAL|Q_2006Q2</t>
  </si>
  <si>
    <t>SURV_200601|INF_GEN|LT_1_4Y</t>
  </si>
  <si>
    <t>SURV_200601|CETE28|A_2006</t>
  </si>
  <si>
    <t>SURV_200601|CETE28|A_2007</t>
  </si>
  <si>
    <t>2006-02-28</t>
  </si>
  <si>
    <t>SURV_200602</t>
  </si>
  <si>
    <t>SURV_200602|INF_GEN|A_2006</t>
  </si>
  <si>
    <t>SURV_200602|INF_GEN|A_2007</t>
  </si>
  <si>
    <t>SURV_200602|INF_GEN|A_2008</t>
  </si>
  <si>
    <t>SURV_200602|INF_SUB|A_2006</t>
  </si>
  <si>
    <t>SURV_200602|INF_SUB|A_2007</t>
  </si>
  <si>
    <t>SURV_200602|GDP_REAL|Q_2006Q1</t>
  </si>
  <si>
    <t>SURV_200602|GDP_REAL|Q_2006Q2</t>
  </si>
  <si>
    <t>SURV_200602|INF_GEN|LT_1_4Y</t>
  </si>
  <si>
    <t>SURV_200602|CETE28|A_2006</t>
  </si>
  <si>
    <t>SURV_200602|CETE28|A_2007</t>
  </si>
  <si>
    <t>2006-03-31</t>
  </si>
  <si>
    <t>SURV_200603</t>
  </si>
  <si>
    <t>SURV_200603|INF_GEN|A_2006</t>
  </si>
  <si>
    <t>SURV_200603|INF_GEN|A_2007</t>
  </si>
  <si>
    <t>SURV_200603|INF_GEN|A_2008</t>
  </si>
  <si>
    <t>SURV_200603|INF_SUB|A_2006</t>
  </si>
  <si>
    <t>SURV_200603|INF_SUB|A_2007</t>
  </si>
  <si>
    <t>SURV_200603|GDP_REAL|Q_2006Q1</t>
  </si>
  <si>
    <t>SURV_200603|GDP_REAL|Q_2006Q2</t>
  </si>
  <si>
    <t>SURV_200603|INF_GEN|LT_1_4Y</t>
  </si>
  <si>
    <t>SURV_200603|CETE28|A_2006</t>
  </si>
  <si>
    <t>SURV_200603|CETE28|A_2007</t>
  </si>
  <si>
    <t>2006-04-30</t>
  </si>
  <si>
    <t>SURV_200604</t>
  </si>
  <si>
    <t>SURV_200604|INF_GEN|A_2006</t>
  </si>
  <si>
    <t>SURV_200604|INF_GEN|A_2007</t>
  </si>
  <si>
    <t>SURV_200604|INF_GEN|A_2008</t>
  </si>
  <si>
    <t>SURV_200604|INF_SUB|A_2006</t>
  </si>
  <si>
    <t>SURV_200604|INF_SUB|A_2007</t>
  </si>
  <si>
    <t>SURV_200604|GDP_REAL|Q_2006Q1</t>
  </si>
  <si>
    <t>SURV_200604|GDP_REAL|Q_2006Q2</t>
  </si>
  <si>
    <t>SURV_200604|INF_GEN|LT_1_4Y</t>
  </si>
  <si>
    <t>SURV_200604|CETE28|A_2006</t>
  </si>
  <si>
    <t>SURV_200604|CETE28|A_2007</t>
  </si>
  <si>
    <t>2006-05-31</t>
  </si>
  <si>
    <t>SURV_200605</t>
  </si>
  <si>
    <t>SURV_200605|INF_GEN|A_2006</t>
  </si>
  <si>
    <t>SURV_200605|INF_GEN|A_2007</t>
  </si>
  <si>
    <t>SURV_200605|INF_GEN|A_2008</t>
  </si>
  <si>
    <t>SURV_200605|INF_SUB|A_2006</t>
  </si>
  <si>
    <t>SURV_200605|INF_SUB|A_2007</t>
  </si>
  <si>
    <t>SURV_200605|GDP_REAL|Q_2006Q2</t>
  </si>
  <si>
    <t>3T06</t>
  </si>
  <si>
    <t>SIE-CR165-3T06</t>
  </si>
  <si>
    <t>Q_2006Q3</t>
  </si>
  <si>
    <t>SURV_200605|GDP_REAL|Q_2006Q3</t>
  </si>
  <si>
    <t>SURV_200605|INF_GEN|LT_1_4Y</t>
  </si>
  <si>
    <t>SURV_200605|CETE28|A_2006</t>
  </si>
  <si>
    <t>SURV_200605|CETE28|A_2007</t>
  </si>
  <si>
    <t>2006-06-30</t>
  </si>
  <si>
    <t>SURV_200606</t>
  </si>
  <si>
    <t>SURV_200606|INF_GEN|A_2006</t>
  </si>
  <si>
    <t>SURV_200606|INF_GEN|A_2007</t>
  </si>
  <si>
    <t>SURV_200606|INF_GEN|A_2008</t>
  </si>
  <si>
    <t>SURV_200606|INF_SUB|A_2006</t>
  </si>
  <si>
    <t>SURV_200606|INF_SUB|A_2007</t>
  </si>
  <si>
    <t>SURV_200606|GDP_REAL|Q_2006Q2</t>
  </si>
  <si>
    <t>SURV_200606|GDP_REAL|Q_2006Q3</t>
  </si>
  <si>
    <t>4T06</t>
  </si>
  <si>
    <t>SIE-CR165-4T06</t>
  </si>
  <si>
    <t>Q_2006Q4</t>
  </si>
  <si>
    <t>SURV_200606|GDP_REAL|Q_2006Q4</t>
  </si>
  <si>
    <t>SURV_200606|INF_GEN|LT_1_4Y</t>
  </si>
  <si>
    <t>SURV_200606|CETE28|A_2006</t>
  </si>
  <si>
    <t>SURV_200606|CETE28|A_2007</t>
  </si>
  <si>
    <t>2006-07-31</t>
  </si>
  <si>
    <t>SURV_200607</t>
  </si>
  <si>
    <t>SURV_200607|INF_GEN|A_2006</t>
  </si>
  <si>
    <t>SURV_200607|INF_GEN|A_2007</t>
  </si>
  <si>
    <t>SURV_200607|INF_GEN|A_2008</t>
  </si>
  <si>
    <t>SURV_200607|INF_SUB|A_2006</t>
  </si>
  <si>
    <t>SURV_200607|INF_SUB|A_2007</t>
  </si>
  <si>
    <t>SURV_200607|GDP_REAL|Q_2006Q2</t>
  </si>
  <si>
    <t>SURV_200607|GDP_REAL|Q_2006Q3</t>
  </si>
  <si>
    <t>SURV_200607|GDP_REAL|Q_2006Q4</t>
  </si>
  <si>
    <t>SURV_200607|INF_GEN|LT_1_4Y</t>
  </si>
  <si>
    <t>SURV_200607|CETE28|A_2006</t>
  </si>
  <si>
    <t>SURV_200607|CETE28|A_2007</t>
  </si>
  <si>
    <t>2006-08-31</t>
  </si>
  <si>
    <t>SURV_200608</t>
  </si>
  <si>
    <t>SURV_200608|INF_GEN|A_2006</t>
  </si>
  <si>
    <t>SURV_200608|INF_GEN|A_2007</t>
  </si>
  <si>
    <t>SURV_200608|INF_GEN|A_2008</t>
  </si>
  <si>
    <t>SURV_200608|INF_SUB|A_2006</t>
  </si>
  <si>
    <t>SURV_200608|INF_SUB|A_2007</t>
  </si>
  <si>
    <t>SURV_200608|GDP_REAL|Q_2006Q3</t>
  </si>
  <si>
    <t>SURV_200608|GDP_REAL|Q_2006Q4</t>
  </si>
  <si>
    <t>SURV_200608|INF_GEN|LT_1_4Y</t>
  </si>
  <si>
    <t>SURV_200608|CETE28|A_2006</t>
  </si>
  <si>
    <t>SURV_200608|CETE28|A_2007</t>
  </si>
  <si>
    <t>2006-09-30</t>
  </si>
  <si>
    <t>SURV_200609</t>
  </si>
  <si>
    <t>SURV_200609|INF_GEN|A_2006</t>
  </si>
  <si>
    <t>SURV_200609|INF_GEN|A_2007</t>
  </si>
  <si>
    <t>SURV_200609|INF_GEN|A_2008</t>
  </si>
  <si>
    <t>SURV_200609|INF_SUB|A_2006</t>
  </si>
  <si>
    <t>SURV_200609|INF_SUB|A_2007</t>
  </si>
  <si>
    <t>SURV_200609|GDP_REAL|Q_2006Q3</t>
  </si>
  <si>
    <t>SURV_200609|GDP_REAL|Q_2006Q4</t>
  </si>
  <si>
    <t>SURV_200609|INF_GEN|LT_1_4Y</t>
  </si>
  <si>
    <t>SURV_200609|CETE28|A_2006</t>
  </si>
  <si>
    <t>SURV_200609|CETE28|A_2007</t>
  </si>
  <si>
    <t>2006-10-31</t>
  </si>
  <si>
    <t>SURV_200610</t>
  </si>
  <si>
    <t>SURV_200610|INF_GEN|A_2006</t>
  </si>
  <si>
    <t>SURV_200610|INF_GEN|A_2007</t>
  </si>
  <si>
    <t>SURV_200610|INF_GEN|A_2008</t>
  </si>
  <si>
    <t>SURV_200610|INF_SUB|A_2006</t>
  </si>
  <si>
    <t>SURV_200610|INF_SUB|A_2007</t>
  </si>
  <si>
    <t>SURV_200610|GDP_REAL|Q_2006Q3</t>
  </si>
  <si>
    <t>SURV_200610|GDP_REAL|Q_2006Q4</t>
  </si>
  <si>
    <t>SURV_200610|INF_GEN|LT_1_4Y</t>
  </si>
  <si>
    <t>SURV_200610|CETE28|A_2006</t>
  </si>
  <si>
    <t>SURV_200610|CETE28|A_2007</t>
  </si>
  <si>
    <t>2006-11-30</t>
  </si>
  <si>
    <t>SURV_200611</t>
  </si>
  <si>
    <t>SURV_200611|INF_GEN|A_2006</t>
  </si>
  <si>
    <t>SURV_200611|INF_GEN|A_2007</t>
  </si>
  <si>
    <t>SURV_200611|INF_GEN|A_2008</t>
  </si>
  <si>
    <t>SURV_200611|INF_SUB|A_2006</t>
  </si>
  <si>
    <t>SURV_200611|INF_SUB|A_2007</t>
  </si>
  <si>
    <t>SURV_200611|GDP_REAL|Q_2006Q4</t>
  </si>
  <si>
    <t>1T07</t>
  </si>
  <si>
    <t>SIE-CR165-1T07</t>
  </si>
  <si>
    <t>Q_2007Q1</t>
  </si>
  <si>
    <t>SURV_200611|GDP_REAL|Q_2007Q1</t>
  </si>
  <si>
    <t>SURV_200611|INF_GEN|LT_1_4Y</t>
  </si>
  <si>
    <t>SURV_200611|CETE28|A_2006</t>
  </si>
  <si>
    <t>SURV_200611|CETE28|A_2007</t>
  </si>
  <si>
    <t>2006-12-31</t>
  </si>
  <si>
    <t>SURV_200612</t>
  </si>
  <si>
    <t>SURV_200612|INF_GEN|A_2006</t>
  </si>
  <si>
    <t>SURV_200612|INF_GEN|A_2007</t>
  </si>
  <si>
    <t>SURV_200612|INF_GEN|A_2008</t>
  </si>
  <si>
    <t>SURV_200612|INF_SUB|A_2006</t>
  </si>
  <si>
    <t>SURV_200612|INF_SUB|A_2007</t>
  </si>
  <si>
    <t>SURV_200612|INF_SUB|A_2008</t>
  </si>
  <si>
    <t>SURV_200612|GDP_REAL|Q_2006Q4</t>
  </si>
  <si>
    <t>SURV_200612|GDP_REAL|Q_2007Q1</t>
  </si>
  <si>
    <t>SURV_200612|INF_GEN|LT_1_4Y</t>
  </si>
  <si>
    <t>SURV_200612|CETE28|A_2007</t>
  </si>
  <si>
    <t>SIE-CR170-2008</t>
  </si>
  <si>
    <t>SURV_200612|CETE28|A_2008</t>
  </si>
  <si>
    <t>2007-01-31</t>
  </si>
  <si>
    <t>SURV_200701</t>
  </si>
  <si>
    <t>SURV_200701|INF_GEN|A_2007</t>
  </si>
  <si>
    <t>SURV_200701|INF_GEN|A_2008</t>
  </si>
  <si>
    <t>2009</t>
  </si>
  <si>
    <t>SIE-CR154-2009</t>
  </si>
  <si>
    <t>A_2009</t>
  </si>
  <si>
    <t>SURV_200701|INF_GEN|A_2009</t>
  </si>
  <si>
    <t>SURV_200701|INF_SUB|A_2007</t>
  </si>
  <si>
    <t>SURV_200701|INF_SUB|A_2008</t>
  </si>
  <si>
    <t>SURV_200701|GDP_REAL|Q_2006Q4</t>
  </si>
  <si>
    <t>SURV_200701|GDP_REAL|Q_2007Q1</t>
  </si>
  <si>
    <t>SURV_200701|INF_GEN|LT_1_4Y</t>
  </si>
  <si>
    <t>SURV_200701|CETE28|A_2007</t>
  </si>
  <si>
    <t>SURV_200701|CETE28|A_2008</t>
  </si>
  <si>
    <t>2007-02-28</t>
  </si>
  <si>
    <t>SURV_200702</t>
  </si>
  <si>
    <t>SURV_200702|INF_GEN|A_2007</t>
  </si>
  <si>
    <t>SURV_200702|INF_GEN|A_2008</t>
  </si>
  <si>
    <t>SURV_200702|INF_GEN|A_2009</t>
  </si>
  <si>
    <t>SURV_200702|INF_SUB|A_2007</t>
  </si>
  <si>
    <t>SURV_200702|INF_SUB|A_2008</t>
  </si>
  <si>
    <t>SURV_200702|GDP_REAL|Q_2007Q1</t>
  </si>
  <si>
    <t>2T07</t>
  </si>
  <si>
    <t>SIE-CR165-2T07</t>
  </si>
  <si>
    <t>Q_2007Q2</t>
  </si>
  <si>
    <t>SURV_200702|GDP_REAL|Q_2007Q2</t>
  </si>
  <si>
    <t>3T07</t>
  </si>
  <si>
    <t>SIE-CR165-3T07</t>
  </si>
  <si>
    <t>Q_2007Q3</t>
  </si>
  <si>
    <t>SURV_200702|GDP_REAL|Q_2007Q3</t>
  </si>
  <si>
    <t>SURV_200702|INF_GEN|LT_1_4Y</t>
  </si>
  <si>
    <t>SURV_200702|CETE28|A_2007</t>
  </si>
  <si>
    <t>SURV_200702|CETE28|A_2008</t>
  </si>
  <si>
    <t>2007-03-31</t>
  </si>
  <si>
    <t>SURV_200703</t>
  </si>
  <si>
    <t>SURV_200703|INF_GEN|A_2007</t>
  </si>
  <si>
    <t>SURV_200703|INF_GEN|A_2008</t>
  </si>
  <si>
    <t>SURV_200703|INF_GEN|A_2009</t>
  </si>
  <si>
    <t>SURV_200703|INF_SUB|A_2007</t>
  </si>
  <si>
    <t>SURV_200703|INF_SUB|A_2008</t>
  </si>
  <si>
    <t>SURV_200703|GDP_REAL|Q_2007Q1</t>
  </si>
  <si>
    <t>SURV_200703|GDP_REAL|Q_2007Q2</t>
  </si>
  <si>
    <t>SURV_200703|GDP_REAL|Q_2007Q3</t>
  </si>
  <si>
    <t>SURV_200703|INF_GEN|LT_1_4Y</t>
  </si>
  <si>
    <t>SURV_200703|CETE28|A_2007</t>
  </si>
  <si>
    <t>SURV_200703|CETE28|A_2008</t>
  </si>
  <si>
    <t>2007-04-30</t>
  </si>
  <si>
    <t>SURV_200704</t>
  </si>
  <si>
    <t>SURV_200704|INF_GEN|A_2007</t>
  </si>
  <si>
    <t>SURV_200704|INF_GEN|A_2008</t>
  </si>
  <si>
    <t>SURV_200704|INF_GEN|A_2009</t>
  </si>
  <si>
    <t>SURV_200704|INF_SUB|A_2007</t>
  </si>
  <si>
    <t>SURV_200704|INF_SUB|A_2008</t>
  </si>
  <si>
    <t>SURV_200704|GDP_REAL|Q_2007Q1</t>
  </si>
  <si>
    <t>SURV_200704|GDP_REAL|Q_2007Q2</t>
  </si>
  <si>
    <t>SURV_200704|GDP_REAL|Q_2007Q3</t>
  </si>
  <si>
    <t>4T07</t>
  </si>
  <si>
    <t>SIE-CR165-4T07</t>
  </si>
  <si>
    <t>Q_2007Q4</t>
  </si>
  <si>
    <t>SURV_200704|GDP_REAL|Q_2007Q4</t>
  </si>
  <si>
    <t>SURV_200704|INF_GEN|LT_1_4Y</t>
  </si>
  <si>
    <t>SURV_200704|CETE28|A_2007</t>
  </si>
  <si>
    <t>SURV_200704|CETE28|A_2008</t>
  </si>
  <si>
    <t>2007-05-31</t>
  </si>
  <si>
    <t>SURV_200705</t>
  </si>
  <si>
    <t>SURV_200705|INF_GEN|A_2007</t>
  </si>
  <si>
    <t>SURV_200705|INF_GEN|A_2008</t>
  </si>
  <si>
    <t>SURV_200705|INF_GEN|A_2009</t>
  </si>
  <si>
    <t>SURV_200705|INF_SUB|A_2007</t>
  </si>
  <si>
    <t>SURV_200705|INF_SUB|A_2008</t>
  </si>
  <si>
    <t>SURV_200705|GDP_REAL|Q_2007Q2</t>
  </si>
  <si>
    <t>SURV_200705|GDP_REAL|Q_2007Q3</t>
  </si>
  <si>
    <t>SURV_200705|GDP_REAL|Q_2007Q4</t>
  </si>
  <si>
    <t>SURV_200705|INF_GEN|LT_1_4Y</t>
  </si>
  <si>
    <t>SURV_200705|CETE28|A_2007</t>
  </si>
  <si>
    <t>SURV_200705|CETE28|A_2008</t>
  </si>
  <si>
    <t>2007-06-30</t>
  </si>
  <si>
    <t>SURV_200706</t>
  </si>
  <si>
    <t>SURV_200706|INF_GEN|A_2007</t>
  </si>
  <si>
    <t>SURV_200706|INF_GEN|A_2008</t>
  </si>
  <si>
    <t>SURV_200706|INF_GEN|A_2009</t>
  </si>
  <si>
    <t>SURV_200706|INF_SUB|A_2007</t>
  </si>
  <si>
    <t>SURV_200706|INF_SUB|A_2008</t>
  </si>
  <si>
    <t>SURV_200706|GDP_REAL|Q_2007Q2</t>
  </si>
  <si>
    <t>SURV_200706|GDP_REAL|Q_2007Q3</t>
  </si>
  <si>
    <t>SURV_200706|GDP_REAL|Q_2007Q4</t>
  </si>
  <si>
    <t>SURV_200706|INF_GEN|LT_1_4Y</t>
  </si>
  <si>
    <t>SURV_200706|CETE28|A_2007</t>
  </si>
  <si>
    <t>SURV_200706|CETE28|A_2008</t>
  </si>
  <si>
    <t>2007-07-31</t>
  </si>
  <si>
    <t>SURV_200707</t>
  </si>
  <si>
    <t>SURV_200707|INF_GEN|A_2007</t>
  </si>
  <si>
    <t>SURV_200707|INF_GEN|A_2008</t>
  </si>
  <si>
    <t>SURV_200707|INF_GEN|A_2009</t>
  </si>
  <si>
    <t>SURV_200707|INF_SUB|A_2007</t>
  </si>
  <si>
    <t>SURV_200707|INF_SUB|A_2008</t>
  </si>
  <si>
    <t>SURV_200707|GDP_REAL|Q_2007Q2</t>
  </si>
  <si>
    <t>SURV_200707|GDP_REAL|Q_2007Q3</t>
  </si>
  <si>
    <t>SURV_200707|GDP_REAL|Q_2007Q4</t>
  </si>
  <si>
    <t>SURV_200707|INF_GEN|LT_1_4Y</t>
  </si>
  <si>
    <t>SURV_200707|CETE28|A_2007</t>
  </si>
  <si>
    <t>SURV_200707|CETE28|A_2008</t>
  </si>
  <si>
    <t>2007-08-31</t>
  </si>
  <si>
    <t>SURV_200708</t>
  </si>
  <si>
    <t>SURV_200708|INF_GEN|A_2007</t>
  </si>
  <si>
    <t>SURV_200708|INF_GEN|A_2008</t>
  </si>
  <si>
    <t>SURV_200708|INF_GEN|A_2009</t>
  </si>
  <si>
    <t>SURV_200708|INF_SUB|A_2007</t>
  </si>
  <si>
    <t>SURV_200708|INF_SUB|A_2008</t>
  </si>
  <si>
    <t>SURV_200708|GDP_REAL|Q_2007Q3</t>
  </si>
  <si>
    <t>SURV_200708|GDP_REAL|Q_2007Q4</t>
  </si>
  <si>
    <t>SURV_200708|INF_GEN|LT_1_4Y</t>
  </si>
  <si>
    <t>SURV_200708|CETE28|A_2007</t>
  </si>
  <si>
    <t>SURV_200708|CETE28|A_2008</t>
  </si>
  <si>
    <t>2007-09-30</t>
  </si>
  <si>
    <t>SURV_200709</t>
  </si>
  <si>
    <t>SURV_200709|INF_GEN|A_2007</t>
  </si>
  <si>
    <t>SURV_200709|INF_GEN|A_2008</t>
  </si>
  <si>
    <t>SURV_200709|INF_GEN|A_2009</t>
  </si>
  <si>
    <t>SURV_200709|INF_SUB|A_2007</t>
  </si>
  <si>
    <t>SURV_200709|INF_SUB|A_2008</t>
  </si>
  <si>
    <t>SURV_200709|GDP_REAL|Q_2007Q3</t>
  </si>
  <si>
    <t>SURV_200709|GDP_REAL|Q_2007Q4</t>
  </si>
  <si>
    <t>SURV_200709|INF_GEN|LT_1_4Y</t>
  </si>
  <si>
    <t>SURV_200709|CETE28|A_2007</t>
  </si>
  <si>
    <t>SURV_200709|CETE28|A_2008</t>
  </si>
  <si>
    <t>2007-10-31</t>
  </si>
  <si>
    <t>SURV_200710</t>
  </si>
  <si>
    <t>SURV_200710|INF_GEN|A_2007</t>
  </si>
  <si>
    <t>SURV_200710|INF_GEN|A_2008</t>
  </si>
  <si>
    <t>SURV_200710|INF_GEN|A_2009</t>
  </si>
  <si>
    <t>SURV_200710|INF_SUB|A_2007</t>
  </si>
  <si>
    <t>SURV_200710|INF_SUB|A_2008</t>
  </si>
  <si>
    <t>SURV_200710|GDP_REAL|Q_2007Q4</t>
  </si>
  <si>
    <t>SURV_200710|INF_GEN|LT_1_4Y</t>
  </si>
  <si>
    <t>SURV_200710|CETE28|A_2007</t>
  </si>
  <si>
    <t>SURV_200710|CETE28|A_2008</t>
  </si>
  <si>
    <t>2007-11-30</t>
  </si>
  <si>
    <t>SURV_200711</t>
  </si>
  <si>
    <t>SURV_200711|INF_GEN|A_2007</t>
  </si>
  <si>
    <t>SURV_200711|INF_GEN|A_2008</t>
  </si>
  <si>
    <t>SURV_200711|INF_GEN|A_2009</t>
  </si>
  <si>
    <t>SURV_200711|INF_SUB|A_2007</t>
  </si>
  <si>
    <t>SURV_200711|INF_SUB|A_2008</t>
  </si>
  <si>
    <t>SURV_200711|GDP_REAL|Q_2007Q4</t>
  </si>
  <si>
    <t>1T08</t>
  </si>
  <si>
    <t>SIE-CR165-1T08</t>
  </si>
  <si>
    <t>Q_2008Q1</t>
  </si>
  <si>
    <t>SURV_200711|GDP_REAL|Q_2008Q1</t>
  </si>
  <si>
    <t>SURV_200711|INF_GEN|LT_1_4Y</t>
  </si>
  <si>
    <t>SURV_200711|CETE28|A_2007</t>
  </si>
  <si>
    <t>SURV_200711|CETE28|A_2008</t>
  </si>
  <si>
    <t>2007-12-31</t>
  </si>
  <si>
    <t>SURV_200712</t>
  </si>
  <si>
    <t>SURV_200712|INF_GEN|A_2007</t>
  </si>
  <si>
    <t>SURV_200712|INF_GEN|A_2008</t>
  </si>
  <si>
    <t>SURV_200712|INF_GEN|A_2009</t>
  </si>
  <si>
    <t>2010</t>
  </si>
  <si>
    <t>SIE-CR154-2010</t>
  </si>
  <si>
    <t>A_2010</t>
  </si>
  <si>
    <t>SURV_200712|INF_GEN|A_2010</t>
  </si>
  <si>
    <t>SURV_200712|INF_SUB|A_2007</t>
  </si>
  <si>
    <t>SURV_200712|INF_SUB|A_2008</t>
  </si>
  <si>
    <t>SURV_200712|INF_SUB|A_2009</t>
  </si>
  <si>
    <t>SURV_200712|GDP_REAL|Q_2007Q4</t>
  </si>
  <si>
    <t>SURV_200712|GDP_REAL|Q_2008Q1</t>
  </si>
  <si>
    <t>SURV_200712|INF_GEN|LT_1_4Y</t>
  </si>
  <si>
    <t>SURV_200712|CETE28|A_2008</t>
  </si>
  <si>
    <t>SIE-CR170-2009</t>
  </si>
  <si>
    <t>SURV_200712|CETE28|A_2009</t>
  </si>
  <si>
    <t>2008-01-31</t>
  </si>
  <si>
    <t>SURV_200801</t>
  </si>
  <si>
    <t>SURV_200801|INF_GEN|A_2008</t>
  </si>
  <si>
    <t>SURV_200801|INF_GEN|A_2009</t>
  </si>
  <si>
    <t>SURV_200801|INF_GEN|A_2010</t>
  </si>
  <si>
    <t>SURV_200801|INF_SUB|A_2008</t>
  </si>
  <si>
    <t>SURV_200801|INF_SUB|A_2009</t>
  </si>
  <si>
    <t>SURV_200801|GDP_REAL|Q_2007Q4</t>
  </si>
  <si>
    <t>SURV_200801|GDP_REAL|Q_2008Q1</t>
  </si>
  <si>
    <t>SURV_200801|INF_GEN|LT_1_4Y</t>
  </si>
  <si>
    <t>SURV_200801|CETE28|A_2008</t>
  </si>
  <si>
    <t>SURV_200801|CETE28|A_2009</t>
  </si>
  <si>
    <t>2008-02-29</t>
  </si>
  <si>
    <t>SURV_200802</t>
  </si>
  <si>
    <t>SURV_200802|INF_GEN|A_2008</t>
  </si>
  <si>
    <t>SURV_200802|INF_GEN|A_2009</t>
  </si>
  <si>
    <t>SURV_200802|INF_GEN|A_2010</t>
  </si>
  <si>
    <t>SURV_200802|INF_SUB|A_2008</t>
  </si>
  <si>
    <t>SURV_200802|INF_SUB|A_2009</t>
  </si>
  <si>
    <t>SURV_200802|GDP_REAL|Q_2008Q1</t>
  </si>
  <si>
    <t>2T08</t>
  </si>
  <si>
    <t>SIE-CR165-2T08</t>
  </si>
  <si>
    <t>Q_2008Q2</t>
  </si>
  <si>
    <t>SURV_200802|GDP_REAL|Q_2008Q2</t>
  </si>
  <si>
    <t>SURV_200802|INF_GEN|LT_1_4Y</t>
  </si>
  <si>
    <t>SURV_200802|CETE28|A_2008</t>
  </si>
  <si>
    <t>SURV_200802|CETE28|A_2009</t>
  </si>
  <si>
    <t>2008-03-31</t>
  </si>
  <si>
    <t>SURV_200803</t>
  </si>
  <si>
    <t>SURV_200803|INF_GEN|A_2008</t>
  </si>
  <si>
    <t>SURV_200803|INF_GEN|A_2009</t>
  </si>
  <si>
    <t>SURV_200803|INF_GEN|A_2010</t>
  </si>
  <si>
    <t>SURV_200803|INF_SUB|A_2008</t>
  </si>
  <si>
    <t>SURV_200803|INF_SUB|A_2009</t>
  </si>
  <si>
    <t>SURV_200803|GDP_REAL|Q_2008Q1</t>
  </si>
  <si>
    <t>SURV_200803|GDP_REAL|Q_2008Q2</t>
  </si>
  <si>
    <t>SURV_200803|INF_GEN|LT_1_4Y</t>
  </si>
  <si>
    <t>SURV_200803|CETE28|A_2008</t>
  </si>
  <si>
    <t>SURV_200803|CETE28|A_2009</t>
  </si>
  <si>
    <t>2008-04-30</t>
  </si>
  <si>
    <t>SURV_200804</t>
  </si>
  <si>
    <t>SURV_200804|INF_GEN|A_2008</t>
  </si>
  <si>
    <t>SURV_200804|INF_GEN|A_2009</t>
  </si>
  <si>
    <t>SURV_200804|INF_GEN|A_2010</t>
  </si>
  <si>
    <t>SURV_200804|INF_SUB|A_2008</t>
  </si>
  <si>
    <t>SURV_200804|INF_SUB|A_2009</t>
  </si>
  <si>
    <t>SURV_200804|GDP_REAL|Q_2008Q1</t>
  </si>
  <si>
    <t>SURV_200804|GDP_REAL|Q_2008Q2</t>
  </si>
  <si>
    <t>SURV_200804|INF_GEN|LT_1_4Y</t>
  </si>
  <si>
    <t>SURV_200804|CETE28|A_2008</t>
  </si>
  <si>
    <t>SURV_200804|CETE28|A_2009</t>
  </si>
  <si>
    <t>2008-05-31</t>
  </si>
  <si>
    <t>SURV_200805</t>
  </si>
  <si>
    <t>SURV_200805|INF_GEN|A_2008</t>
  </si>
  <si>
    <t>SURV_200805|INF_GEN|A_2009</t>
  </si>
  <si>
    <t>SURV_200805|INF_GEN|A_2010</t>
  </si>
  <si>
    <t>SURV_200805|INF_SUB|A_2008</t>
  </si>
  <si>
    <t>SURV_200805|INF_SUB|A_2009</t>
  </si>
  <si>
    <t>SURV_200805|GDP_REAL|Q_2008Q2</t>
  </si>
  <si>
    <t>3T08</t>
  </si>
  <si>
    <t>SIE-CR165-3T08</t>
  </si>
  <si>
    <t>Q_2008Q3</t>
  </si>
  <si>
    <t>SURV_200805|GDP_REAL|Q_2008Q3</t>
  </si>
  <si>
    <t>4T08</t>
  </si>
  <si>
    <t>SIE-CR165-4T08</t>
  </si>
  <si>
    <t>Q_2008Q4</t>
  </si>
  <si>
    <t>SURV_200805|GDP_REAL|Q_2008Q4</t>
  </si>
  <si>
    <t>SURV_200805|INF_GEN|LT_1_4Y</t>
  </si>
  <si>
    <t>SURV_200805|CETE28|A_2008</t>
  </si>
  <si>
    <t>SURV_200805|CETE28|A_2009</t>
  </si>
  <si>
    <t>2008-06-30</t>
  </si>
  <si>
    <t>SURV_200806</t>
  </si>
  <si>
    <t>SURV_200806|INF_GEN|A_2008</t>
  </si>
  <si>
    <t>SURV_200806|INF_GEN|A_2009</t>
  </si>
  <si>
    <t>SURV_200806|INF_GEN|A_2010</t>
  </si>
  <si>
    <t>SURV_200806|INF_SUB|A_2008</t>
  </si>
  <si>
    <t>SURV_200806|INF_SUB|A_2009</t>
  </si>
  <si>
    <t>SURV_200806|GDP_REAL|Q_2008Q2</t>
  </si>
  <si>
    <t>SURV_200806|GDP_REAL|Q_2008Q3</t>
  </si>
  <si>
    <t>SURV_200806|GDP_REAL|Q_2008Q4</t>
  </si>
  <si>
    <t>SURV_200806|INF_GEN|LT_1_4Y</t>
  </si>
  <si>
    <t>SURV_200806|CETE28|A_2008</t>
  </si>
  <si>
    <t>SURV_200806|CETE28|A_2009</t>
  </si>
  <si>
    <t>2008-07-31</t>
  </si>
  <si>
    <t>SURV_200807</t>
  </si>
  <si>
    <t>SURV_200807|INF_GEN|A_2008</t>
  </si>
  <si>
    <t>SURV_200807|INF_GEN|A_2009</t>
  </si>
  <si>
    <t>SURV_200807|INF_GEN|A_2010</t>
  </si>
  <si>
    <t>SURV_200807|INF_SUB|A_2008</t>
  </si>
  <si>
    <t>SURV_200807|INF_SUB|A_2009</t>
  </si>
  <si>
    <t>SURV_200807|GDP_REAL|Q_2008Q2</t>
  </si>
  <si>
    <t>SURV_200807|GDP_REAL|Q_2008Q3</t>
  </si>
  <si>
    <t>SURV_200807|GDP_REAL|Q_2008Q4</t>
  </si>
  <si>
    <t>SURV_200807|INF_GEN|LT_1_4Y</t>
  </si>
  <si>
    <t>SURV_200807|CETE28|A_2008</t>
  </si>
  <si>
    <t>SURV_200807|CETE28|A_2009</t>
  </si>
  <si>
    <t>2008-08-31</t>
  </si>
  <si>
    <t>SURV_200808</t>
  </si>
  <si>
    <t>SURV_200808|INF_GEN|A_2008</t>
  </si>
  <si>
    <t>SURV_200808|INF_GEN|A_2009</t>
  </si>
  <si>
    <t>SURV_200808|INF_GEN|A_2010</t>
  </si>
  <si>
    <t>SURV_200808|INF_SUB|A_2008</t>
  </si>
  <si>
    <t>SURV_200808|INF_SUB|A_2009</t>
  </si>
  <si>
    <t>SURV_200808|GDP_REAL|Q_2008Q3</t>
  </si>
  <si>
    <t>SURV_200808|GDP_REAL|Q_2008Q4</t>
  </si>
  <si>
    <t>SURV_200808|INF_GEN|LT_1_4Y</t>
  </si>
  <si>
    <t>LT_5_8Y</t>
  </si>
  <si>
    <t>SIE-CR156-LT_5_8Y</t>
  </si>
  <si>
    <t>Para los próximos cinco a ocho años</t>
  </si>
  <si>
    <t>SURV_200808|INF_GEN|LT_5_8Y</t>
  </si>
  <si>
    <t>SURV_200808|CETE28|A_2008</t>
  </si>
  <si>
    <t>SURV_200808|CETE28|A_2009</t>
  </si>
  <si>
    <t>2008-09-30</t>
  </si>
  <si>
    <t>SURV_200809</t>
  </si>
  <si>
    <t>SURV_200809|INF_GEN|A_2008</t>
  </si>
  <si>
    <t>SURV_200809|INF_GEN|A_2009</t>
  </si>
  <si>
    <t>SURV_200809|INF_GEN|A_2010</t>
  </si>
  <si>
    <t>SURV_200809|INF_SUB|A_2008</t>
  </si>
  <si>
    <t>SURV_200809|INF_SUB|A_2009</t>
  </si>
  <si>
    <t>SURV_200809|GDP_REAL|Q_2008Q3</t>
  </si>
  <si>
    <t>SURV_200809|GDP_REAL|Q_2008Q4</t>
  </si>
  <si>
    <t>SURV_200809|INF_GEN|LT_1_4Y</t>
  </si>
  <si>
    <t>SURV_200809|INF_GEN|LT_5_8Y</t>
  </si>
  <si>
    <t>SURV_200809|CETE28|A_2008</t>
  </si>
  <si>
    <t>SURV_200809|CETE28|A_2009</t>
  </si>
  <si>
    <t>2008-10-31</t>
  </si>
  <si>
    <t>SURV_200810</t>
  </si>
  <si>
    <t>SURV_200810|INF_GEN|A_2008</t>
  </si>
  <si>
    <t>SURV_200810|INF_GEN|A_2009</t>
  </si>
  <si>
    <t>SURV_200810|INF_GEN|A_2010</t>
  </si>
  <si>
    <t>SURV_200810|INF_SUB|A_2008</t>
  </si>
  <si>
    <t>SURV_200810|INF_SUB|A_2009</t>
  </si>
  <si>
    <t>SURV_200810|GDP_REAL|Q_2008Q3</t>
  </si>
  <si>
    <t>SURV_200810|GDP_REAL|Q_2008Q4</t>
  </si>
  <si>
    <t>SURV_200810|INF_GEN|LT_1_4Y</t>
  </si>
  <si>
    <t>SURV_200810|INF_GEN|LT_5_8Y</t>
  </si>
  <si>
    <t>SURV_200810|CETE28|A_2008</t>
  </si>
  <si>
    <t>SURV_200810|CETE28|A_2009</t>
  </si>
  <si>
    <t>2008-11-30</t>
  </si>
  <si>
    <t>SURV_200811</t>
  </si>
  <si>
    <t>SURV_200811|INF_GEN|A_2008</t>
  </si>
  <si>
    <t>SURV_200811|INF_GEN|A_2009</t>
  </si>
  <si>
    <t>SURV_200811|INF_GEN|A_2010</t>
  </si>
  <si>
    <t>SURV_200811|INF_SUB|A_2008</t>
  </si>
  <si>
    <t>SURV_200811|INF_SUB|A_2009</t>
  </si>
  <si>
    <t>SURV_200811|GDP_REAL|Q_2008Q4</t>
  </si>
  <si>
    <t>1T09</t>
  </si>
  <si>
    <t>SIE-CR165-1T09</t>
  </si>
  <si>
    <t>Q_2009Q1</t>
  </si>
  <si>
    <t>SURV_200811|GDP_REAL|Q_2009Q1</t>
  </si>
  <si>
    <t>SURV_200811|INF_GEN|LT_1_4Y</t>
  </si>
  <si>
    <t>SURV_200811|INF_GEN|LT_5_8Y</t>
  </si>
  <si>
    <t>SURV_200811|CETE28|A_2008</t>
  </si>
  <si>
    <t>SURV_200811|CETE28|A_2009</t>
  </si>
  <si>
    <t>2008-12-31</t>
  </si>
  <si>
    <t>SURV_200812</t>
  </si>
  <si>
    <t>SURV_200812|INF_GEN|A_2008</t>
  </si>
  <si>
    <t>SURV_200812|INF_GEN|A_2009</t>
  </si>
  <si>
    <t>SURV_200812|INF_GEN|A_2010</t>
  </si>
  <si>
    <t>2011</t>
  </si>
  <si>
    <t>SIE-CR154-2011</t>
  </si>
  <si>
    <t>A_2011</t>
  </si>
  <si>
    <t>SURV_200812|INF_GEN|A_2011</t>
  </si>
  <si>
    <t>SURV_200812|INF_SUB|A_2009</t>
  </si>
  <si>
    <t>SURV_200812|INF_SUB|A_2010</t>
  </si>
  <si>
    <t>SURV_200812|GDP_REAL|Q_2008Q4</t>
  </si>
  <si>
    <t>SURV_200812|GDP_REAL|Q_2009Q1</t>
  </si>
  <si>
    <t>SURV_200812|INF_GEN|LT_1_4Y</t>
  </si>
  <si>
    <t>SURV_200812|INF_GEN|LT_5_8Y</t>
  </si>
  <si>
    <t>SURV_200812|CETE28|A_2009</t>
  </si>
  <si>
    <t>SIE-CR170-2010</t>
  </si>
  <si>
    <t>SURV_200812|CETE28|A_2010</t>
  </si>
  <si>
    <t>2009-01-31</t>
  </si>
  <si>
    <t>SURV_200901</t>
  </si>
  <si>
    <t>SURV_200901|INF_GEN|A_2009</t>
  </si>
  <si>
    <t>SURV_200901|INF_GEN|A_2010</t>
  </si>
  <si>
    <t>SURV_200901|INF_GEN|A_2011</t>
  </si>
  <si>
    <t>SURV_200901|INF_SUB|A_2009</t>
  </si>
  <si>
    <t>SURV_200901|INF_SUB|A_2010</t>
  </si>
  <si>
    <t>SURV_200901|GDP_REAL|Q_2009Q1</t>
  </si>
  <si>
    <t>SURV_200901|INF_GEN|LT_1_4Y</t>
  </si>
  <si>
    <t>SURV_200901|INF_GEN|LT_5_8Y</t>
  </si>
  <si>
    <t>SURV_200901|CETE28|A_2009</t>
  </si>
  <si>
    <t>SURV_200901|CETE28|A_2010</t>
  </si>
  <si>
    <t>2009-02-28</t>
  </si>
  <si>
    <t>SURV_200902</t>
  </si>
  <si>
    <t>SURV_200902|INF_GEN|A_2009</t>
  </si>
  <si>
    <t>SURV_200902|INF_GEN|A_2010</t>
  </si>
  <si>
    <t>SURV_200902|INF_GEN|A_2011</t>
  </si>
  <si>
    <t>SURV_200902|INF_SUB|A_2009</t>
  </si>
  <si>
    <t>SURV_200902|INF_SUB|A_2010</t>
  </si>
  <si>
    <t>SURV_200902|GDP_REAL|Q_2009Q1</t>
  </si>
  <si>
    <t>2T09</t>
  </si>
  <si>
    <t>SIE-CR165-2T09</t>
  </si>
  <si>
    <t>Q_2009Q2</t>
  </si>
  <si>
    <t>SURV_200902|GDP_REAL|Q_2009Q2</t>
  </si>
  <si>
    <t>SURV_200902|INF_GEN|LT_1_4Y</t>
  </si>
  <si>
    <t>SURV_200902|INF_GEN|LT_5_8Y</t>
  </si>
  <si>
    <t>SURV_200902|CETE28|A_2009</t>
  </si>
  <si>
    <t>SURV_200902|CETE28|A_2010</t>
  </si>
  <si>
    <t>2009-03-31</t>
  </si>
  <si>
    <t>SURV_200903</t>
  </si>
  <si>
    <t>SURV_200903|INF_GEN|A_2009</t>
  </si>
  <si>
    <t>SURV_200903|INF_GEN|A_2010</t>
  </si>
  <si>
    <t>SURV_200903|INF_GEN|A_2011</t>
  </si>
  <si>
    <t>SURV_200903|INF_SUB|A_2009</t>
  </si>
  <si>
    <t>SURV_200903|INF_SUB|A_2010</t>
  </si>
  <si>
    <t>SURV_200903|GDP_REAL|Q_2009Q1</t>
  </si>
  <si>
    <t>SURV_200903|GDP_REAL|Q_2009Q2</t>
  </si>
  <si>
    <t>3T09</t>
  </si>
  <si>
    <t>SIE-CR165-3T09</t>
  </si>
  <si>
    <t>Q_2009Q3</t>
  </si>
  <si>
    <t>SURV_200903|GDP_REAL|Q_2009Q3</t>
  </si>
  <si>
    <t>SURV_200903|INF_GEN|LT_1_4Y</t>
  </si>
  <si>
    <t>SURV_200903|INF_GEN|LT_5_8Y</t>
  </si>
  <si>
    <t>SURV_200903|CETE28|A_2009</t>
  </si>
  <si>
    <t>SURV_200903|CETE28|A_2010</t>
  </si>
  <si>
    <t>2009-04-30</t>
  </si>
  <si>
    <t>SURV_200904</t>
  </si>
  <si>
    <t>SURV_200904|INF_GEN|A_2009</t>
  </si>
  <si>
    <t>SURV_200904|INF_GEN|A_2010</t>
  </si>
  <si>
    <t>SURV_200904|INF_GEN|A_2011</t>
  </si>
  <si>
    <t>SURV_200904|INF_SUB|A_2009</t>
  </si>
  <si>
    <t>SURV_200904|INF_SUB|A_2010</t>
  </si>
  <si>
    <t>SURV_200904|GDP_REAL|Q_2009Q1</t>
  </si>
  <si>
    <t>SURV_200904|GDP_REAL|Q_2009Q2</t>
  </si>
  <si>
    <t>SURV_200904|GDP_REAL|Q_2009Q3</t>
  </si>
  <si>
    <t>SURV_200904|INF_GEN|LT_1_4Y</t>
  </si>
  <si>
    <t>SURV_200904|INF_GEN|LT_5_8Y</t>
  </si>
  <si>
    <t>SURV_200904|CETE28|A_2009</t>
  </si>
  <si>
    <t>SURV_200904|CETE28|A_2010</t>
  </si>
  <si>
    <t>2009-05-31</t>
  </si>
  <si>
    <t>SURV_200905</t>
  </si>
  <si>
    <t>SURV_200905|INF_GEN|A_2009</t>
  </si>
  <si>
    <t>SURV_200905|INF_GEN|A_2010</t>
  </si>
  <si>
    <t>SURV_200905|INF_GEN|A_2011</t>
  </si>
  <si>
    <t>SURV_200905|INF_SUB|A_2009</t>
  </si>
  <si>
    <t>SURV_200905|INF_SUB|A_2010</t>
  </si>
  <si>
    <t>SURV_200905|GDP_REAL|Q_2009Q2</t>
  </si>
  <si>
    <t>SURV_200905|GDP_REAL|Q_2009Q3</t>
  </si>
  <si>
    <t>4T09</t>
  </si>
  <si>
    <t>SIE-CR165-4T09</t>
  </si>
  <si>
    <t>Q_2009Q4</t>
  </si>
  <si>
    <t>SURV_200905|GDP_REAL|Q_2009Q4</t>
  </si>
  <si>
    <t>SURV_200905|INF_GEN|LT_1_4Y</t>
  </si>
  <si>
    <t>SURV_200905|INF_GEN|LT_5_8Y</t>
  </si>
  <si>
    <t>SURV_200905|CETE28|A_2009</t>
  </si>
  <si>
    <t>SURV_200905|CETE28|A_2010</t>
  </si>
  <si>
    <t>2009-06-30</t>
  </si>
  <si>
    <t>SURV_200906</t>
  </si>
  <si>
    <t>SURV_200906|INF_GEN|A_2009</t>
  </si>
  <si>
    <t>SURV_200906|INF_GEN|A_2010</t>
  </si>
  <si>
    <t>SURV_200906|INF_GEN|A_2011</t>
  </si>
  <si>
    <t>SURV_200906|INF_SUB|A_2009</t>
  </si>
  <si>
    <t>SURV_200906|INF_SUB|A_2010</t>
  </si>
  <si>
    <t>SURV_200906|GDP_REAL|Q_2009Q2</t>
  </si>
  <si>
    <t>SURV_200906|GDP_REAL|Q_2009Q3</t>
  </si>
  <si>
    <t>SURV_200906|GDP_REAL|Q_2009Q4</t>
  </si>
  <si>
    <t>SURV_200906|INF_GEN|LT_1_4Y</t>
  </si>
  <si>
    <t>SURV_200906|INF_GEN|LT_5_8Y</t>
  </si>
  <si>
    <t>SURV_200906|CETE28|A_2009</t>
  </si>
  <si>
    <t>SURV_200906|CETE28|A_2010</t>
  </si>
  <si>
    <t>2009-07-31</t>
  </si>
  <si>
    <t>SURV_200907</t>
  </si>
  <si>
    <t>SURV_200907|INF_GEN|A_2009</t>
  </si>
  <si>
    <t>SURV_200907|INF_GEN|A_2010</t>
  </si>
  <si>
    <t>SURV_200907|INF_GEN|A_2011</t>
  </si>
  <si>
    <t>SURV_200907|INF_SUB|A_2009</t>
  </si>
  <si>
    <t>SURV_200907|INF_SUB|A_2010</t>
  </si>
  <si>
    <t>SURV_200907|GDP_REAL|Q_2009Q2</t>
  </si>
  <si>
    <t>SURV_200907|GDP_REAL|Q_2009Q3</t>
  </si>
  <si>
    <t>SURV_200907|GDP_REAL|Q_2009Q4</t>
  </si>
  <si>
    <t>SURV_200907|INF_GEN|LT_1_4Y</t>
  </si>
  <si>
    <t>SURV_200907|INF_GEN|LT_5_8Y</t>
  </si>
  <si>
    <t>SURV_200907|CETE28|A_2009</t>
  </si>
  <si>
    <t>SURV_200907|CETE28|A_2010</t>
  </si>
  <si>
    <t>2009-08-31</t>
  </si>
  <si>
    <t>SURV_200908</t>
  </si>
  <si>
    <t>SURV_200908|INF_GEN|A_2009</t>
  </si>
  <si>
    <t>SURV_200908|INF_GEN|A_2010</t>
  </si>
  <si>
    <t>SURV_200908|INF_GEN|A_2011</t>
  </si>
  <si>
    <t>SURV_200908|INF_SUB|A_2009</t>
  </si>
  <si>
    <t>SURV_200908|INF_SUB|A_2010</t>
  </si>
  <si>
    <t>SURV_200908|GDP_REAL|Q_2009Q3</t>
  </si>
  <si>
    <t>SURV_200908|GDP_REAL|Q_2009Q4</t>
  </si>
  <si>
    <t>1T10</t>
  </si>
  <si>
    <t>SIE-CR165-1T10</t>
  </si>
  <si>
    <t>Q_2010Q1</t>
  </si>
  <si>
    <t>SURV_200908|GDP_REAL|Q_2010Q1</t>
  </si>
  <si>
    <t>SURV_200908|INF_GEN|LT_1_4Y</t>
  </si>
  <si>
    <t>SURV_200908|INF_GEN|LT_5_8Y</t>
  </si>
  <si>
    <t>SURV_200908|CETE28|A_2009</t>
  </si>
  <si>
    <t>SURV_200908|CETE28|A_2010</t>
  </si>
  <si>
    <t>2009-09-30</t>
  </si>
  <si>
    <t>SURV_200909</t>
  </si>
  <si>
    <t>SURV_200909|INF_GEN|A_2009</t>
  </si>
  <si>
    <t>SURV_200909|INF_GEN|A_2010</t>
  </si>
  <si>
    <t>SURV_200909|INF_GEN|A_2011</t>
  </si>
  <si>
    <t>SURV_200909|INF_SUB|A_2009</t>
  </si>
  <si>
    <t>SURV_200909|INF_SUB|A_2010</t>
  </si>
  <si>
    <t>SURV_200909|GDP_REAL|Q_2009Q3</t>
  </si>
  <si>
    <t>SURV_200909|GDP_REAL|Q_2009Q4</t>
  </si>
  <si>
    <t>SURV_200909|GDP_REAL|Q_2010Q1</t>
  </si>
  <si>
    <t>SURV_200909|INF_GEN|LT_1_4Y</t>
  </si>
  <si>
    <t>SURV_200909|INF_GEN|LT_5_8Y</t>
  </si>
  <si>
    <t>SURV_200909|CETE28|A_2009</t>
  </si>
  <si>
    <t>SURV_200909|CETE28|A_2010</t>
  </si>
  <si>
    <t>2009-10-31</t>
  </si>
  <si>
    <t>SURV_200910</t>
  </si>
  <si>
    <t>SURV_200910|INF_GEN|A_2009</t>
  </si>
  <si>
    <t>SURV_200910|INF_GEN|A_2010</t>
  </si>
  <si>
    <t>SURV_200910|INF_GEN|A_2011</t>
  </si>
  <si>
    <t>SURV_200910|INF_SUB|A_2009</t>
  </si>
  <si>
    <t>SURV_200910|INF_SUB|A_2010</t>
  </si>
  <si>
    <t>SURV_200910|GDP_REAL|Q_2009Q3</t>
  </si>
  <si>
    <t>SURV_200910|GDP_REAL|Q_2009Q4</t>
  </si>
  <si>
    <t>SURV_200910|GDP_REAL|Q_2010Q1</t>
  </si>
  <si>
    <t>SURV_200910|INF_GEN|LT_1_4Y</t>
  </si>
  <si>
    <t>SURV_200910|INF_GEN|LT_5_8Y</t>
  </si>
  <si>
    <t>SURV_200910|CETE28|A_2009</t>
  </si>
  <si>
    <t>SURV_200910|CETE28|A_2010</t>
  </si>
  <si>
    <t>2009-11-30</t>
  </si>
  <si>
    <t>SURV_200911</t>
  </si>
  <si>
    <t>SURV_200911|INF_GEN|A_2009</t>
  </si>
  <si>
    <t>SURV_200911|INF_GEN|A_2010</t>
  </si>
  <si>
    <t>SURV_200911|INF_GEN|A_2011</t>
  </si>
  <si>
    <t>SURV_200911|INF_SUB|A_2009</t>
  </si>
  <si>
    <t>SURV_200911|INF_SUB|A_2010</t>
  </si>
  <si>
    <t>SURV_200911|GDP_REAL|Q_2009Q4</t>
  </si>
  <si>
    <t>SURV_200911|GDP_REAL|Q_2010Q1</t>
  </si>
  <si>
    <t>2T10</t>
  </si>
  <si>
    <t>SIE-CR165-2T10</t>
  </si>
  <si>
    <t>Q_2010Q2</t>
  </si>
  <si>
    <t>SURV_200911|GDP_REAL|Q_2010Q2</t>
  </si>
  <si>
    <t>3T10</t>
  </si>
  <si>
    <t>SIE-CR165-3T10</t>
  </si>
  <si>
    <t>Q_2010Q3</t>
  </si>
  <si>
    <t>SURV_200911|GDP_REAL|Q_2010Q3</t>
  </si>
  <si>
    <t>4T10</t>
  </si>
  <si>
    <t>SIE-CR165-4T10</t>
  </si>
  <si>
    <t>Q_2010Q4</t>
  </si>
  <si>
    <t>SURV_200911|GDP_REAL|Q_2010Q4</t>
  </si>
  <si>
    <t>SURV_200911|INF_GEN|LT_1_4Y</t>
  </si>
  <si>
    <t>SURV_200911|INF_GEN|LT_5_8Y</t>
  </si>
  <si>
    <t>SURV_200911|CETE28|A_2009</t>
  </si>
  <si>
    <t>SURV_200911|CETE28|A_2010</t>
  </si>
  <si>
    <t>2009-12-31</t>
  </si>
  <si>
    <t>SURV_200912</t>
  </si>
  <si>
    <t>SURV_200912|INF_GEN|A_2009</t>
  </si>
  <si>
    <t>SURV_200912|INF_GEN|A_2010</t>
  </si>
  <si>
    <t>SURV_200912|INF_GEN|A_2011</t>
  </si>
  <si>
    <t>2012</t>
  </si>
  <si>
    <t>SIE-CR154-2012</t>
  </si>
  <si>
    <t>A_2012</t>
  </si>
  <si>
    <t>SURV_200912|INF_GEN|A_2012</t>
  </si>
  <si>
    <t>SURV_200912|INF_SUB|A_2009</t>
  </si>
  <si>
    <t>SURV_200912|INF_SUB|A_2010</t>
  </si>
  <si>
    <t>SURV_200912|INF_SUB|A_2011</t>
  </si>
  <si>
    <t>SURV_200912|GDP_REAL|Q_2009Q4</t>
  </si>
  <si>
    <t>SURV_200912|GDP_REAL|Q_2010Q1</t>
  </si>
  <si>
    <t>SURV_200912|GDP_REAL|Q_2010Q2</t>
  </si>
  <si>
    <t>SURV_200912|GDP_REAL|Q_2010Q3</t>
  </si>
  <si>
    <t>SURV_200912|CETE28|A_2010</t>
  </si>
  <si>
    <t>SIE-CR170-2011</t>
  </si>
  <si>
    <t>SURV_200912|CETE28|A_2011</t>
  </si>
  <si>
    <t>2010-01-31</t>
  </si>
  <si>
    <t>SURV_201001</t>
  </si>
  <si>
    <t>SURV_201001|INF_GEN|A_2010</t>
  </si>
  <si>
    <t>SURV_201001|INF_GEN|A_2011</t>
  </si>
  <si>
    <t>SURV_201001|INF_GEN|A_2012</t>
  </si>
  <si>
    <t>SURV_201001|INF_SUB|A_2010</t>
  </si>
  <si>
    <t>SURV_201001|INF_SUB|A_2011</t>
  </si>
  <si>
    <t>SURV_201001|GDP_REAL|Q_2009Q4</t>
  </si>
  <si>
    <t>SURV_201001|GDP_REAL|Q_2010Q1</t>
  </si>
  <si>
    <t>SURV_201001|GDP_REAL|Q_2010Q2</t>
  </si>
  <si>
    <t>SURV_201001|GDP_REAL|Q_2010Q3</t>
  </si>
  <si>
    <t>SURV_201001|GDP_REAL|Q_2010Q4</t>
  </si>
  <si>
    <t>SURV_201001|INF_GEN|LT_1_4Y</t>
  </si>
  <si>
    <t>SURV_201001|INF_GEN|LT_5_8Y</t>
  </si>
  <si>
    <t>SURV_201001|CETE28|A_2010</t>
  </si>
  <si>
    <t>SURV_201001|CETE28|A_2011</t>
  </si>
  <si>
    <t>2010-02-28</t>
  </si>
  <si>
    <t>SURV_201002</t>
  </si>
  <si>
    <t>SURV_201002|INF_GEN|A_2010</t>
  </si>
  <si>
    <t>SURV_201002|INF_GEN|A_2011</t>
  </si>
  <si>
    <t>SURV_201002|INF_GEN|A_2012</t>
  </si>
  <si>
    <t>SURV_201002|INF_SUB|A_2010</t>
  </si>
  <si>
    <t>SURV_201002|INF_SUB|A_2011</t>
  </si>
  <si>
    <t>SURV_201002|GDP_REAL|Q_2010Q1</t>
  </si>
  <si>
    <t>SURV_201002|GDP_REAL|Q_2010Q2</t>
  </si>
  <si>
    <t>SURV_201002|GDP_REAL|Q_2010Q3</t>
  </si>
  <si>
    <t>SURV_201002|GDP_REAL|Q_2010Q4</t>
  </si>
  <si>
    <t>SURV_201002|INF_GEN|LT_1_4Y</t>
  </si>
  <si>
    <t>SURV_201002|INF_GEN|LT_5_8Y</t>
  </si>
  <si>
    <t>SURV_201002|CETE28|A_2010</t>
  </si>
  <si>
    <t>SURV_201002|CETE28|A_2011</t>
  </si>
  <si>
    <t>2010-03-31</t>
  </si>
  <si>
    <t>SURV_201003</t>
  </si>
  <si>
    <t>SURV_201003|INF_GEN|A_2010</t>
  </si>
  <si>
    <t>SURV_201003|INF_GEN|A_2011</t>
  </si>
  <si>
    <t>SURV_201003|INF_GEN|A_2012</t>
  </si>
  <si>
    <t>SURV_201003|INF_SUB|A_2010</t>
  </si>
  <si>
    <t>SURV_201003|INF_SUB|A_2011</t>
  </si>
  <si>
    <t>SURV_201003|GDP_REAL|Q_2010Q1</t>
  </si>
  <si>
    <t>SURV_201003|GDP_REAL|Q_2010Q2</t>
  </si>
  <si>
    <t>SURV_201003|GDP_REAL|Q_2010Q3</t>
  </si>
  <si>
    <t>SURV_201003|GDP_REAL|Q_2010Q4</t>
  </si>
  <si>
    <t>SURV_201003|INF_GEN|LT_1_4Y</t>
  </si>
  <si>
    <t>SURV_201003|INF_GEN|LT_5_8Y</t>
  </si>
  <si>
    <t>SURV_201003|CETE28|A_2010</t>
  </si>
  <si>
    <t>SURV_201003|CETE28|A_2011</t>
  </si>
  <si>
    <t>2010-04-30</t>
  </si>
  <si>
    <t>SURV_201004</t>
  </si>
  <si>
    <t>SURV_201004|INF_GEN|A_2010</t>
  </si>
  <si>
    <t>SURV_201004|INF_GEN|A_2011</t>
  </si>
  <si>
    <t>SURV_201004|INF_GEN|A_2012</t>
  </si>
  <si>
    <t>SURV_201004|INF_SUB|A_2010</t>
  </si>
  <si>
    <t>SURV_201004|INF_SUB|A_2011</t>
  </si>
  <si>
    <t>SURV_201004|GDP_REAL|Q_2010Q1</t>
  </si>
  <si>
    <t>SURV_201004|GDP_REAL|Q_2010Q2</t>
  </si>
  <si>
    <t>SURV_201004|GDP_REAL|Q_2010Q3</t>
  </si>
  <si>
    <t>SURV_201004|GDP_REAL|Q_2010Q4</t>
  </si>
  <si>
    <t>SURV_201004|INF_GEN|LT_1_4Y</t>
  </si>
  <si>
    <t>SURV_201004|INF_GEN|LT_5_8Y</t>
  </si>
  <si>
    <t>SURV_201004|CETE28|A_2010</t>
  </si>
  <si>
    <t>SURV_201004|CETE28|A_2011</t>
  </si>
  <si>
    <t>2010-05-31</t>
  </si>
  <si>
    <t>SURV_201005</t>
  </si>
  <si>
    <t>SURV_201005|INF_GEN|A_2010</t>
  </si>
  <si>
    <t>SURV_201005|INF_GEN|A_2011</t>
  </si>
  <si>
    <t>SURV_201005|INF_GEN|A_2012</t>
  </si>
  <si>
    <t>SURV_201005|INF_SUB|A_2010</t>
  </si>
  <si>
    <t>SURV_201005|INF_SUB|A_2011</t>
  </si>
  <si>
    <t>SURV_201005|GDP_REAL|Q_2010Q2</t>
  </si>
  <si>
    <t>SURV_201005|GDP_REAL|Q_2010Q3</t>
  </si>
  <si>
    <t>SURV_201005|GDP_REAL|Q_2010Q4</t>
  </si>
  <si>
    <t>SURV_201005|INF_GEN|LT_1_4Y</t>
  </si>
  <si>
    <t>SURV_201005|INF_GEN|LT_5_8Y</t>
  </si>
  <si>
    <t>SURV_201005|CETE28|A_2010</t>
  </si>
  <si>
    <t>SURV_201005|CETE28|A_2011</t>
  </si>
  <si>
    <t>2010-06-30</t>
  </si>
  <si>
    <t>SURV_201006</t>
  </si>
  <si>
    <t>SURV_201006|INF_GEN|A_2010</t>
  </si>
  <si>
    <t>SURV_201006|INF_GEN|A_2011</t>
  </si>
  <si>
    <t>SURV_201006|INF_GEN|A_2012</t>
  </si>
  <si>
    <t>SURV_201006|INF_SUB|A_2010</t>
  </si>
  <si>
    <t>SURV_201006|INF_SUB|A_2011</t>
  </si>
  <si>
    <t>SURV_201006|GDP_REAL|Q_2010Q2</t>
  </si>
  <si>
    <t>SURV_201006|GDP_REAL|Q_2010Q3</t>
  </si>
  <si>
    <t>SURV_201006|GDP_REAL|Q_2010Q4</t>
  </si>
  <si>
    <t>SURV_201006|INF_GEN|LT_1_4Y</t>
  </si>
  <si>
    <t>SURV_201006|INF_GEN|LT_5_8Y</t>
  </si>
  <si>
    <t>SURV_201006|CETE28|A_2010</t>
  </si>
  <si>
    <t>SURV_201006|CETE28|A_2011</t>
  </si>
  <si>
    <t>2010-07-31</t>
  </si>
  <si>
    <t>SURV_201007</t>
  </si>
  <si>
    <t>SURV_201007|INF_GEN|A_2010</t>
  </si>
  <si>
    <t>SURV_201007|INF_GEN|A_2011</t>
  </si>
  <si>
    <t>SURV_201007|INF_GEN|A_2012</t>
  </si>
  <si>
    <t>SURV_201007|INF_SUB|A_2010</t>
  </si>
  <si>
    <t>SURV_201007|INF_SUB|A_2011</t>
  </si>
  <si>
    <t>SURV_201007|GDP_REAL|Q_2010Q2</t>
  </si>
  <si>
    <t>SURV_201007|GDP_REAL|Q_2010Q3</t>
  </si>
  <si>
    <t>SURV_201007|GDP_REAL|Q_2010Q4</t>
  </si>
  <si>
    <t>SURV_201007|INF_GEN|LT_1_4Y</t>
  </si>
  <si>
    <t>SURV_201007|INF_GEN|LT_5_8Y</t>
  </si>
  <si>
    <t>SURV_201007|CETE28|A_2010</t>
  </si>
  <si>
    <t>SURV_201007|CETE28|A_2011</t>
  </si>
  <si>
    <t>2010-08-31</t>
  </si>
  <si>
    <t>SURV_201008</t>
  </si>
  <si>
    <t>SURV_201008|INF_GEN|A_2010</t>
  </si>
  <si>
    <t>SURV_201008|INF_GEN|A_2011</t>
  </si>
  <si>
    <t>SURV_201008|INF_GEN|A_2012</t>
  </si>
  <si>
    <t>SURV_201008|INF_SUB|A_2010</t>
  </si>
  <si>
    <t>SURV_201008|INF_SUB|A_2011</t>
  </si>
  <si>
    <t>SURV_201008|GDP_REAL|Q_2010Q3</t>
  </si>
  <si>
    <t>SURV_201008|GDP_REAL|Q_2010Q4</t>
  </si>
  <si>
    <t>Tasa de fondeo interbancario</t>
  </si>
  <si>
    <t>FONDEO</t>
  </si>
  <si>
    <t>SIE-CR168-3T10</t>
  </si>
  <si>
    <t>CR168</t>
  </si>
  <si>
    <t>https://www.banxico.org.mx/SieInternet/consultarDirectorioInternetAction.do?accion=consultarCuadro&amp;idCuadro=CR168&amp;locale=es&amp;sector=24</t>
  </si>
  <si>
    <t>Cierre del trimestre actual (trimestre t)</t>
  </si>
  <si>
    <t>SURV_201008|FONDEO|Q_2010Q3</t>
  </si>
  <si>
    <t>SIE-CR168-4T10</t>
  </si>
  <si>
    <t>Cierre del siguiente trimestre (trimestre t+1)</t>
  </si>
  <si>
    <t>SURV_201008|FONDEO|Q_2010Q4</t>
  </si>
  <si>
    <t>1T11</t>
  </si>
  <si>
    <t>SIE-CR168-1T11</t>
  </si>
  <si>
    <t>Cierre dentro de dos trimestres (trimestre t+2)</t>
  </si>
  <si>
    <t>Q_2011Q1</t>
  </si>
  <si>
    <t>SURV_201008|FONDEO|Q_2011Q1</t>
  </si>
  <si>
    <t>2T11</t>
  </si>
  <si>
    <t>SIE-CR168-2T11</t>
  </si>
  <si>
    <t>Cierre dentro de tres trimestres (trimestre t+3)</t>
  </si>
  <si>
    <t>Q_2011Q2</t>
  </si>
  <si>
    <t>SURV_201008|FONDEO|Q_2011Q2</t>
  </si>
  <si>
    <t>3T11</t>
  </si>
  <si>
    <t>SIE-CR168-3T11</t>
  </si>
  <si>
    <t>Cierre dentro de cuatro trimestres (trimestre t+4)</t>
  </si>
  <si>
    <t>Q_2011Q3</t>
  </si>
  <si>
    <t>SURV_201008|FONDEO|Q_2011Q3</t>
  </si>
  <si>
    <t>4T11</t>
  </si>
  <si>
    <t>SIE-CR168-4T11</t>
  </si>
  <si>
    <t>Cierre dentro de cinco trimestres (trimestre t+5)</t>
  </si>
  <si>
    <t>Q_2011Q4</t>
  </si>
  <si>
    <t>SURV_201008|FONDEO|Q_2011Q4</t>
  </si>
  <si>
    <t>1T12</t>
  </si>
  <si>
    <t>SIE-CR168-1T12</t>
  </si>
  <si>
    <t>Cierre dentro de seis trimestres (trimestre t+6)</t>
  </si>
  <si>
    <t>Q_2012Q1</t>
  </si>
  <si>
    <t>SURV_201008|FONDEO|Q_2012Q1</t>
  </si>
  <si>
    <t>2T12</t>
  </si>
  <si>
    <t>SIE-CR168-2T12</t>
  </si>
  <si>
    <t>Cierre dentro de siete trimestres (trimestre t+7)</t>
  </si>
  <si>
    <t>Q_2012Q2</t>
  </si>
  <si>
    <t>SURV_201008|FONDEO|Q_2012Q2</t>
  </si>
  <si>
    <t>SURV_201008|INF_GEN|LT_1_4Y</t>
  </si>
  <si>
    <t>SURV_201008|INF_GEN|LT_5_8Y</t>
  </si>
  <si>
    <t>SURV_201008|CETE28|A_2010</t>
  </si>
  <si>
    <t>SURV_201008|CETE28|A_2011</t>
  </si>
  <si>
    <t>2010-09-30</t>
  </si>
  <si>
    <t>SURV_201009</t>
  </si>
  <si>
    <t>SURV_201009|INF_GEN|A_2010</t>
  </si>
  <si>
    <t>SURV_201009|INF_GEN|A_2011</t>
  </si>
  <si>
    <t>SURV_201009|INF_GEN|A_2012</t>
  </si>
  <si>
    <t>SURV_201009|INF_SUB|A_2010</t>
  </si>
  <si>
    <t>SURV_201009|INF_SUB|A_2011</t>
  </si>
  <si>
    <t>SURV_201009|GDP_REAL|Q_2010Q3</t>
  </si>
  <si>
    <t>SURV_201009|GDP_REAL|Q_2010Q4</t>
  </si>
  <si>
    <t>SIE-CR165-1T11</t>
  </si>
  <si>
    <t>SURV_201009|GDP_REAL|Q_2011Q1</t>
  </si>
  <si>
    <t>SURV_201009|FONDEO|Q_2010Q4</t>
  </si>
  <si>
    <t>SURV_201009|FONDEO|Q_2011Q1</t>
  </si>
  <si>
    <t>SURV_201009|FONDEO|Q_2011Q2</t>
  </si>
  <si>
    <t>SURV_201009|FONDEO|Q_2011Q3</t>
  </si>
  <si>
    <t>SURV_201009|FONDEO|Q_2011Q4</t>
  </si>
  <si>
    <t>SURV_201009|FONDEO|Q_2012Q1</t>
  </si>
  <si>
    <t>SURV_201009|FONDEO|Q_2012Q2</t>
  </si>
  <si>
    <t>3T12</t>
  </si>
  <si>
    <t>SIE-CR168-3T12</t>
  </si>
  <si>
    <t>Cierre dentro de ocho trimestres (trimestre t+8)</t>
  </si>
  <si>
    <t>Q_2012Q3</t>
  </si>
  <si>
    <t>SURV_201009|FONDEO|Q_2012Q3</t>
  </si>
  <si>
    <t>SURV_201009|INF_GEN|LT_1_4Y</t>
  </si>
  <si>
    <t>SURV_201009|INF_GEN|LT_5_8Y</t>
  </si>
  <si>
    <t>SURV_201009|CETE28|A_2010</t>
  </si>
  <si>
    <t>SURV_201009|CETE28|A_2011</t>
  </si>
  <si>
    <t>2010-10-31</t>
  </si>
  <si>
    <t>SURV_201010</t>
  </si>
  <si>
    <t>SURV_201010|INF_GEN|A_2010</t>
  </si>
  <si>
    <t>SURV_201010|INF_GEN|A_2011</t>
  </si>
  <si>
    <t>SURV_201010|INF_GEN|A_2012</t>
  </si>
  <si>
    <t>SURV_201010|INF_SUB|A_2010</t>
  </si>
  <si>
    <t>SURV_201010|INF_SUB|A_2011</t>
  </si>
  <si>
    <t>SURV_201010|GDP_REAL|Q_2010Q3</t>
  </si>
  <si>
    <t>SURV_201010|GDP_REAL|Q_2010Q4</t>
  </si>
  <si>
    <t>SURV_201010|GDP_REAL|Q_2011Q1</t>
  </si>
  <si>
    <t>SURV_201010|FONDEO|Q_2010Q4</t>
  </si>
  <si>
    <t>SURV_201010|FONDEO|Q_2011Q1</t>
  </si>
  <si>
    <t>SURV_201010|FONDEO|Q_2011Q2</t>
  </si>
  <si>
    <t>SURV_201010|FONDEO|Q_2011Q3</t>
  </si>
  <si>
    <t>SURV_201010|FONDEO|Q_2011Q4</t>
  </si>
  <si>
    <t>SURV_201010|FONDEO|Q_2012Q1</t>
  </si>
  <si>
    <t>SURV_201010|FONDEO|Q_2012Q2</t>
  </si>
  <si>
    <t>SURV_201010|FONDEO|Q_2012Q3</t>
  </si>
  <si>
    <t>SURV_201010|INF_GEN|LT_1_4Y</t>
  </si>
  <si>
    <t>SURV_201010|INF_GEN|LT_5_8Y</t>
  </si>
  <si>
    <t>SURV_201010|CETE28|A_2010</t>
  </si>
  <si>
    <t>SURV_201010|CETE28|A_2011</t>
  </si>
  <si>
    <t>2010-11-30</t>
  </si>
  <si>
    <t>SURV_201011</t>
  </si>
  <si>
    <t>SURV_201011|INF_GEN|A_2010</t>
  </si>
  <si>
    <t>SURV_201011|INF_GEN|A_2011</t>
  </si>
  <si>
    <t>SURV_201011|INF_GEN|A_2012</t>
  </si>
  <si>
    <t>SURV_201011|INF_SUB|A_2010</t>
  </si>
  <si>
    <t>SURV_201011|INF_SUB|A_2011</t>
  </si>
  <si>
    <t>SURV_201011|GDP_REAL|Q_2010Q4</t>
  </si>
  <si>
    <t>SURV_201011|GDP_REAL|Q_2011Q1</t>
  </si>
  <si>
    <t>SIE-CR165-2T11</t>
  </si>
  <si>
    <t>SURV_201011|GDP_REAL|Q_2011Q2</t>
  </si>
  <si>
    <t>SURV_201011|FONDEO|Q_2010Q4</t>
  </si>
  <si>
    <t>SURV_201011|FONDEO|Q_2011Q1</t>
  </si>
  <si>
    <t>SURV_201011|FONDEO|Q_2011Q2</t>
  </si>
  <si>
    <t>SURV_201011|FONDEO|Q_2011Q3</t>
  </si>
  <si>
    <t>SURV_201011|FONDEO|Q_2011Q4</t>
  </si>
  <si>
    <t>SURV_201011|FONDEO|Q_2012Q1</t>
  </si>
  <si>
    <t>SURV_201011|FONDEO|Q_2012Q2</t>
  </si>
  <si>
    <t>SURV_201011|FONDEO|Q_2012Q3</t>
  </si>
  <si>
    <t>SURV_201011|INF_GEN|LT_1_4Y</t>
  </si>
  <si>
    <t>SURV_201011|INF_GEN|LT_5_8Y</t>
  </si>
  <si>
    <t>SURV_201011|CETE28|A_2010</t>
  </si>
  <si>
    <t>SURV_201011|CETE28|A_2011</t>
  </si>
  <si>
    <t>2010-12-31</t>
  </si>
  <si>
    <t>SURV_201012</t>
  </si>
  <si>
    <t>SURV_201012|INF_GEN|A_2010</t>
  </si>
  <si>
    <t>SURV_201012|INF_GEN|A_2011</t>
  </si>
  <si>
    <t>SURV_201012|INF_GEN|A_2012</t>
  </si>
  <si>
    <t>2013</t>
  </si>
  <si>
    <t>SIE-CR154-2013</t>
  </si>
  <si>
    <t>A_2013</t>
  </si>
  <si>
    <t>SURV_201012|INF_GEN|A_2013</t>
  </si>
  <si>
    <t>SURV_201012|INF_SUB|A_2010</t>
  </si>
  <si>
    <t>SURV_201012|INF_SUB|A_2011</t>
  </si>
  <si>
    <t>SURV_201012|INF_SUB|A_2012</t>
  </si>
  <si>
    <t>SURV_201012|GDP_REAL|Q_2010Q4</t>
  </si>
  <si>
    <t>SURV_201012|GDP_REAL|Q_2011Q1</t>
  </si>
  <si>
    <t>SURV_201012|GDP_REAL|Q_2011Q2</t>
  </si>
  <si>
    <t>SURV_201012|FONDEO|Q_2011Q1</t>
  </si>
  <si>
    <t>SURV_201012|FONDEO|Q_2011Q2</t>
  </si>
  <si>
    <t>SURV_201012|FONDEO|Q_2011Q3</t>
  </si>
  <si>
    <t>SURV_201012|FONDEO|Q_2011Q4</t>
  </si>
  <si>
    <t>SURV_201012|FONDEO|Q_2012Q1</t>
  </si>
  <si>
    <t>SURV_201012|FONDEO|Q_2012Q2</t>
  </si>
  <si>
    <t>SURV_201012|FONDEO|Q_2012Q3</t>
  </si>
  <si>
    <t>4T12</t>
  </si>
  <si>
    <t>SIE-CR168-4T12</t>
  </si>
  <si>
    <t>Q_2012Q4</t>
  </si>
  <si>
    <t>SURV_201012|FONDEO|Q_2012Q4</t>
  </si>
  <si>
    <t>SURV_201012|INF_GEN|LT_1_4Y</t>
  </si>
  <si>
    <t>SURV_201012|INF_GEN|LT_5_8Y</t>
  </si>
  <si>
    <t>SURV_201012|CETE28|A_2011</t>
  </si>
  <si>
    <t>SIE-CR170-2012</t>
  </si>
  <si>
    <t>SURV_201012|CETE28|A_2012</t>
  </si>
  <si>
    <t>2011-01-31</t>
  </si>
  <si>
    <t>SURV_201101</t>
  </si>
  <si>
    <t>SURV_201101|INF_GEN|A_2011</t>
  </si>
  <si>
    <t>SURV_201101|INF_GEN|A_2012</t>
  </si>
  <si>
    <t>SURV_201101|INF_GEN|A_2013</t>
  </si>
  <si>
    <t>SURV_201101|INF_SUB|A_2011</t>
  </si>
  <si>
    <t>SURV_201101|INF_SUB|A_2012</t>
  </si>
  <si>
    <t>SURV_201101|GDP_REAL|Q_2010Q4</t>
  </si>
  <si>
    <t>SURV_201101|GDP_REAL|Q_2011Q1</t>
  </si>
  <si>
    <t>SURV_201101|GDP_REAL|Q_2011Q2</t>
  </si>
  <si>
    <t>SIE-CR165-3T11</t>
  </si>
  <si>
    <t>SURV_201101|GDP_REAL|Q_2011Q3</t>
  </si>
  <si>
    <t>SIE-CR165-4T11</t>
  </si>
  <si>
    <t>SURV_201101|GDP_REAL|Q_2011Q4</t>
  </si>
  <si>
    <t>SURV_201101|FONDEO|Q_2011Q1</t>
  </si>
  <si>
    <t>SURV_201101|FONDEO|Q_2011Q2</t>
  </si>
  <si>
    <t>SURV_201101|FONDEO|Q_2011Q3</t>
  </si>
  <si>
    <t>SURV_201101|FONDEO|Q_2011Q4</t>
  </si>
  <si>
    <t>SURV_201101|FONDEO|Q_2012Q1</t>
  </si>
  <si>
    <t>SURV_201101|FONDEO|Q_2012Q2</t>
  </si>
  <si>
    <t>SURV_201101|FONDEO|Q_2012Q3</t>
  </si>
  <si>
    <t>SURV_201101|FONDEO|Q_2012Q4</t>
  </si>
  <si>
    <t>SURV_201101|INF_GEN|LT_1_4Y</t>
  </si>
  <si>
    <t>SURV_201101|INF_GEN|LT_5_8Y</t>
  </si>
  <si>
    <t>SURV_201101|CETE28|A_2011</t>
  </si>
  <si>
    <t>SURV_201101|CETE28|A_2012</t>
  </si>
  <si>
    <t>2011-02-28</t>
  </si>
  <si>
    <t>SURV_201102</t>
  </si>
  <si>
    <t>SURV_201102|INF_GEN|A_2011</t>
  </si>
  <si>
    <t>SURV_201102|INF_GEN|A_2012</t>
  </si>
  <si>
    <t>SURV_201102|INF_GEN|A_2013</t>
  </si>
  <si>
    <t>SURV_201102|INF_SUB|A_2011</t>
  </si>
  <si>
    <t>SURV_201102|INF_SUB|A_2012</t>
  </si>
  <si>
    <t>SURV_201102|GDP_REAL|Q_2011Q1</t>
  </si>
  <si>
    <t>SURV_201102|GDP_REAL|Q_2011Q2</t>
  </si>
  <si>
    <t>SURV_201102|GDP_REAL|Q_2011Q3</t>
  </si>
  <si>
    <t>SURV_201102|GDP_REAL|Q_2011Q4</t>
  </si>
  <si>
    <t>SURV_201102|FONDEO|Q_2011Q1</t>
  </si>
  <si>
    <t>SURV_201102|FONDEO|Q_2011Q2</t>
  </si>
  <si>
    <t>SURV_201102|FONDEO|Q_2011Q3</t>
  </si>
  <si>
    <t>SURV_201102|FONDEO|Q_2011Q4</t>
  </si>
  <si>
    <t>SURV_201102|FONDEO|Q_2012Q1</t>
  </si>
  <si>
    <t>SURV_201102|FONDEO|Q_2012Q2</t>
  </si>
  <si>
    <t>SURV_201102|FONDEO|Q_2012Q3</t>
  </si>
  <si>
    <t>SURV_201102|FONDEO|Q_2012Q4</t>
  </si>
  <si>
    <t>SURV_201102|INF_GEN|LT_1_4Y</t>
  </si>
  <si>
    <t>SURV_201102|INF_GEN|LT_5_8Y</t>
  </si>
  <si>
    <t>SURV_201102|CETE28|A_2011</t>
  </si>
  <si>
    <t>SURV_201102|CETE28|A_2012</t>
  </si>
  <si>
    <t>2011-03-31</t>
  </si>
  <si>
    <t>SURV_201103</t>
  </si>
  <si>
    <t>SURV_201103|INF_GEN|A_2011</t>
  </si>
  <si>
    <t>SURV_201103|INF_GEN|A_2012</t>
  </si>
  <si>
    <t>SURV_201103|INF_GEN|A_2013</t>
  </si>
  <si>
    <t>SURV_201103|INF_SUB|A_2011</t>
  </si>
  <si>
    <t>SURV_201103|INF_SUB|A_2012</t>
  </si>
  <si>
    <t>SURV_201103|GDP_REAL|Q_2011Q1</t>
  </si>
  <si>
    <t>SURV_201103|GDP_REAL|Q_2011Q2</t>
  </si>
  <si>
    <t>SURV_201103|GDP_REAL|Q_2011Q3</t>
  </si>
  <si>
    <t>SURV_201103|GDP_REAL|Q_2011Q4</t>
  </si>
  <si>
    <t>SURV_201103|FONDEO|Q_2011Q2</t>
  </si>
  <si>
    <t>SURV_201103|FONDEO|Q_2011Q3</t>
  </si>
  <si>
    <t>SURV_201103|FONDEO|Q_2011Q4</t>
  </si>
  <si>
    <t>SURV_201103|FONDEO|Q_2012Q1</t>
  </si>
  <si>
    <t>SURV_201103|FONDEO|Q_2012Q2</t>
  </si>
  <si>
    <t>SURV_201103|FONDEO|Q_2012Q3</t>
  </si>
  <si>
    <t>SURV_201103|FONDEO|Q_2012Q4</t>
  </si>
  <si>
    <t>1T13</t>
  </si>
  <si>
    <t>SIE-CR168-1T13</t>
  </si>
  <si>
    <t>Q_2013Q1</t>
  </si>
  <si>
    <t>SURV_201103|FONDEO|Q_2013Q1</t>
  </si>
  <si>
    <t>SURV_201103|INF_GEN|LT_1_4Y</t>
  </si>
  <si>
    <t>SURV_201103|INF_GEN|LT_5_8Y</t>
  </si>
  <si>
    <t>SURV_201103|CETE28|A_2011</t>
  </si>
  <si>
    <t>SURV_201103|CETE28|A_2012</t>
  </si>
  <si>
    <t>2011-04-30</t>
  </si>
  <si>
    <t>SURV_201104</t>
  </si>
  <si>
    <t>SURV_201104|INF_GEN|A_2011</t>
  </si>
  <si>
    <t>SURV_201104|INF_GEN|A_2012</t>
  </si>
  <si>
    <t>SURV_201104|INF_GEN|A_2013</t>
  </si>
  <si>
    <t>SURV_201104|INF_SUB|A_2011</t>
  </si>
  <si>
    <t>SURV_201104|INF_SUB|A_2012</t>
  </si>
  <si>
    <t>SURV_201104|GDP_REAL|Q_2011Q1</t>
  </si>
  <si>
    <t>SURV_201104|GDP_REAL|Q_2011Q2</t>
  </si>
  <si>
    <t>SURV_201104|GDP_REAL|Q_2011Q3</t>
  </si>
  <si>
    <t>SURV_201104|GDP_REAL|Q_2011Q4</t>
  </si>
  <si>
    <t>SURV_201104|FONDEO|Q_2011Q2</t>
  </si>
  <si>
    <t>SURV_201104|FONDEO|Q_2011Q3</t>
  </si>
  <si>
    <t>SURV_201104|FONDEO|Q_2011Q4</t>
  </si>
  <si>
    <t>SURV_201104|FONDEO|Q_2012Q1</t>
  </si>
  <si>
    <t>SURV_201104|FONDEO|Q_2012Q2</t>
  </si>
  <si>
    <t>SURV_201104|FONDEO|Q_2012Q3</t>
  </si>
  <si>
    <t>SURV_201104|FONDEO|Q_2012Q4</t>
  </si>
  <si>
    <t>SURV_201104|FONDEO|Q_2013Q1</t>
  </si>
  <si>
    <t>SURV_201104|INF_GEN|LT_1_4Y</t>
  </si>
  <si>
    <t>SURV_201104|INF_GEN|LT_5_8Y</t>
  </si>
  <si>
    <t>SURV_201104|CETE28|A_2011</t>
  </si>
  <si>
    <t>SURV_201104|CETE28|A_2012</t>
  </si>
  <si>
    <t>2011-05-31</t>
  </si>
  <si>
    <t>SURV_201105</t>
  </si>
  <si>
    <t>SURV_201105|INF_GEN|A_2011</t>
  </si>
  <si>
    <t>SURV_201105|INF_GEN|A_2012</t>
  </si>
  <si>
    <t>SURV_201105|INF_GEN|A_2013</t>
  </si>
  <si>
    <t>SURV_201105|INF_SUB|A_2011</t>
  </si>
  <si>
    <t>SURV_201105|INF_SUB|A_2012</t>
  </si>
  <si>
    <t>SURV_201105|GDP_REAL|Q_2011Q2</t>
  </si>
  <si>
    <t>SURV_201105|GDP_REAL|Q_2011Q3</t>
  </si>
  <si>
    <t>SURV_201105|GDP_REAL|Q_2011Q4</t>
  </si>
  <si>
    <t>SIE-CR165-1T12</t>
  </si>
  <si>
    <t>SURV_201105|GDP_REAL|Q_2012Q1</t>
  </si>
  <si>
    <t>SURV_201105|FONDEO|Q_2011Q2</t>
  </si>
  <si>
    <t>SURV_201105|FONDEO|Q_2011Q3</t>
  </si>
  <si>
    <t>SURV_201105|FONDEO|Q_2011Q4</t>
  </si>
  <si>
    <t>SURV_201105|FONDEO|Q_2012Q1</t>
  </si>
  <si>
    <t>SURV_201105|FONDEO|Q_2012Q2</t>
  </si>
  <si>
    <t>SURV_201105|FONDEO|Q_2012Q3</t>
  </si>
  <si>
    <t>SURV_201105|FONDEO|Q_2012Q4</t>
  </si>
  <si>
    <t>SURV_201105|FONDEO|Q_2013Q1</t>
  </si>
  <si>
    <t>SURV_201105|INF_GEN|LT_1_4Y</t>
  </si>
  <si>
    <t>SURV_201105|INF_GEN|LT_5_8Y</t>
  </si>
  <si>
    <t>SURV_201105|CETE28|A_2011</t>
  </si>
  <si>
    <t>SURV_201105|CETE28|A_2012</t>
  </si>
  <si>
    <t>2011-06-30</t>
  </si>
  <si>
    <t>SURV_201106</t>
  </si>
  <si>
    <t>SURV_201106|INF_GEN|A_2011</t>
  </si>
  <si>
    <t>SURV_201106|INF_GEN|A_2012</t>
  </si>
  <si>
    <t>SURV_201106|INF_GEN|A_2013</t>
  </si>
  <si>
    <t>SURV_201106|INF_SUB|A_2011</t>
  </si>
  <si>
    <t>SURV_201106|INF_SUB|A_2012</t>
  </si>
  <si>
    <t>SURV_201106|GDP_REAL|Q_2011Q2</t>
  </si>
  <si>
    <t>SURV_201106|GDP_REAL|Q_2011Q3</t>
  </si>
  <si>
    <t>SURV_201106|GDP_REAL|Q_2011Q4</t>
  </si>
  <si>
    <t>SURV_201106|GDP_REAL|Q_2012Q1</t>
  </si>
  <si>
    <t>SURV_201106|FONDEO|Q_2011Q3</t>
  </si>
  <si>
    <t>SURV_201106|FONDEO|Q_2011Q4</t>
  </si>
  <si>
    <t>SURV_201106|FONDEO|Q_2012Q1</t>
  </si>
  <si>
    <t>SURV_201106|FONDEO|Q_2012Q2</t>
  </si>
  <si>
    <t>SURV_201106|FONDEO|Q_2012Q3</t>
  </si>
  <si>
    <t>SURV_201106|FONDEO|Q_2012Q4</t>
  </si>
  <si>
    <t>SURV_201106|FONDEO|Q_2013Q1</t>
  </si>
  <si>
    <t>2T13</t>
  </si>
  <si>
    <t>SIE-CR168-2T13</t>
  </si>
  <si>
    <t>Q_2013Q2</t>
  </si>
  <si>
    <t>SURV_201106|FONDEO|Q_2013Q2</t>
  </si>
  <si>
    <t>SURV_201106|INF_GEN|LT_1_4Y</t>
  </si>
  <si>
    <t>SURV_201106|INF_GEN|LT_5_8Y</t>
  </si>
  <si>
    <t>SURV_201106|CETE28|A_2011</t>
  </si>
  <si>
    <t>SURV_201106|CETE28|A_2012</t>
  </si>
  <si>
    <t>2011-07-31</t>
  </si>
  <si>
    <t>SURV_201107</t>
  </si>
  <si>
    <t>SURV_201107|INF_GEN|A_2011</t>
  </si>
  <si>
    <t>SURV_201107|INF_GEN|A_2012</t>
  </si>
  <si>
    <t>SURV_201107|INF_GEN|A_2013</t>
  </si>
  <si>
    <t>SURV_201107|INF_SUB|A_2011</t>
  </si>
  <si>
    <t>SURV_201107|INF_SUB|A_2012</t>
  </si>
  <si>
    <t>SURV_201107|GDP_REAL|Q_2011Q2</t>
  </si>
  <si>
    <t>SURV_201107|GDP_REAL|Q_2011Q3</t>
  </si>
  <si>
    <t>SURV_201107|GDP_REAL|Q_2011Q4</t>
  </si>
  <si>
    <t>SURV_201107|GDP_REAL|Q_2012Q1</t>
  </si>
  <si>
    <t>SURV_201107|FONDEO|Q_2011Q3</t>
  </si>
  <si>
    <t>SURV_201107|FONDEO|Q_2011Q4</t>
  </si>
  <si>
    <t>SURV_201107|FONDEO|Q_2012Q1</t>
  </si>
  <si>
    <t>SURV_201107|FONDEO|Q_2012Q2</t>
  </si>
  <si>
    <t>SURV_201107|FONDEO|Q_2012Q3</t>
  </si>
  <si>
    <t>SURV_201107|FONDEO|Q_2012Q4</t>
  </si>
  <si>
    <t>SURV_201107|FONDEO|Q_2013Q1</t>
  </si>
  <si>
    <t>SURV_201107|FONDEO|Q_2013Q2</t>
  </si>
  <si>
    <t>SURV_201107|INF_GEN|LT_1_4Y</t>
  </si>
  <si>
    <t>SURV_201107|INF_GEN|LT_5_8Y</t>
  </si>
  <si>
    <t>SURV_201107|CETE28|A_2011</t>
  </si>
  <si>
    <t>SURV_201107|CETE28|A_2012</t>
  </si>
  <si>
    <t>2011-08-31</t>
  </si>
  <si>
    <t>SURV_201108</t>
  </si>
  <si>
    <t>SURV_201108|INF_GEN|A_2011</t>
  </si>
  <si>
    <t>SURV_201108|INF_GEN|A_2012</t>
  </si>
  <si>
    <t>SURV_201108|INF_GEN|A_2013</t>
  </si>
  <si>
    <t>SURV_201108|INF_SUB|A_2011</t>
  </si>
  <si>
    <t>SURV_201108|INF_SUB|A_2012</t>
  </si>
  <si>
    <t>SURV_201108|GDP_REAL|Q_2011Q3</t>
  </si>
  <si>
    <t>SURV_201108|GDP_REAL|Q_2011Q4</t>
  </si>
  <si>
    <t>SURV_201108|GDP_REAL|Q_2012Q1</t>
  </si>
  <si>
    <t>SIE-CR165-2T12</t>
  </si>
  <si>
    <t>SURV_201108|GDP_REAL|Q_2012Q2</t>
  </si>
  <si>
    <t>SURV_201108|FONDEO|Q_2011Q3</t>
  </si>
  <si>
    <t>SURV_201108|FONDEO|Q_2011Q4</t>
  </si>
  <si>
    <t>SURV_201108|FONDEO|Q_2012Q1</t>
  </si>
  <si>
    <t>SURV_201108|FONDEO|Q_2012Q2</t>
  </si>
  <si>
    <t>SURV_201108|FONDEO|Q_2012Q3</t>
  </si>
  <si>
    <t>SURV_201108|FONDEO|Q_2012Q4</t>
  </si>
  <si>
    <t>SURV_201108|FONDEO|Q_2013Q1</t>
  </si>
  <si>
    <t>SURV_201108|FONDEO|Q_2013Q2</t>
  </si>
  <si>
    <t>SURV_201108|INF_GEN|LT_1_4Y</t>
  </si>
  <si>
    <t>SURV_201108|INF_GEN|LT_5_8Y</t>
  </si>
  <si>
    <t>SURV_201108|CETE28|A_2011</t>
  </si>
  <si>
    <t>SURV_201108|CETE28|A_2012</t>
  </si>
  <si>
    <t>2011-09-30</t>
  </si>
  <si>
    <t>SURV_201109</t>
  </si>
  <si>
    <t>SURV_201109|INF_GEN|A_2011</t>
  </si>
  <si>
    <t>SURV_201109|INF_GEN|A_2012</t>
  </si>
  <si>
    <t>SURV_201109|INF_GEN|A_2013</t>
  </si>
  <si>
    <t>SURV_201109|INF_SUB|A_2011</t>
  </si>
  <si>
    <t>SURV_201109|INF_SUB|A_2012</t>
  </si>
  <si>
    <t>SURV_201109|GDP_REAL|Q_2011Q3</t>
  </si>
  <si>
    <t>SURV_201109|GDP_REAL|Q_2011Q4</t>
  </si>
  <si>
    <t>SURV_201109|GDP_REAL|Q_2012Q1</t>
  </si>
  <si>
    <t>SURV_201109|GDP_REAL|Q_2012Q2</t>
  </si>
  <si>
    <t>SURV_201109|FONDEO|Q_2011Q4</t>
  </si>
  <si>
    <t>SURV_201109|FONDEO|Q_2012Q1</t>
  </si>
  <si>
    <t>SURV_201109|FONDEO|Q_2012Q2</t>
  </si>
  <si>
    <t>SURV_201109|FONDEO|Q_2012Q3</t>
  </si>
  <si>
    <t>SURV_201109|FONDEO|Q_2012Q4</t>
  </si>
  <si>
    <t>SURV_201109|FONDEO|Q_2013Q1</t>
  </si>
  <si>
    <t>SURV_201109|FONDEO|Q_2013Q2</t>
  </si>
  <si>
    <t>3T13</t>
  </si>
  <si>
    <t>SIE-CR168-3T13</t>
  </si>
  <si>
    <t>Q_2013Q3</t>
  </si>
  <si>
    <t>SURV_201109|FONDEO|Q_2013Q3</t>
  </si>
  <si>
    <t>SURV_201109|INF_GEN|LT_1_4Y</t>
  </si>
  <si>
    <t>SURV_201109|INF_GEN|LT_5_8Y</t>
  </si>
  <si>
    <t>SURV_201109|CETE28|A_2011</t>
  </si>
  <si>
    <t>SURV_201109|CETE28|A_2012</t>
  </si>
  <si>
    <t>2011-10-31</t>
  </si>
  <si>
    <t>SURV_201110</t>
  </si>
  <si>
    <t>SURV_201110|INF_GEN|A_2011</t>
  </si>
  <si>
    <t>SURV_201110|INF_GEN|A_2012</t>
  </si>
  <si>
    <t>SURV_201110|INF_GEN|A_2013</t>
  </si>
  <si>
    <t>SURV_201110|INF_SUB|A_2011</t>
  </si>
  <si>
    <t>SURV_201110|INF_SUB|A_2012</t>
  </si>
  <si>
    <t>SURV_201110|GDP_REAL|Q_2011Q3</t>
  </si>
  <si>
    <t>SURV_201110|GDP_REAL|Q_2011Q4</t>
  </si>
  <si>
    <t>SURV_201110|GDP_REAL|Q_2012Q1</t>
  </si>
  <si>
    <t>SURV_201110|GDP_REAL|Q_2012Q2</t>
  </si>
  <si>
    <t>SURV_201110|FONDEO|Q_2011Q4</t>
  </si>
  <si>
    <t>SURV_201110|FONDEO|Q_2012Q1</t>
  </si>
  <si>
    <t>SURV_201110|FONDEO|Q_2012Q2</t>
  </si>
  <si>
    <t>SURV_201110|FONDEO|Q_2012Q3</t>
  </si>
  <si>
    <t>SURV_201110|FONDEO|Q_2012Q4</t>
  </si>
  <si>
    <t>SURV_201110|FONDEO|Q_2013Q1</t>
  </si>
  <si>
    <t>SURV_201110|FONDEO|Q_2013Q2</t>
  </si>
  <si>
    <t>SURV_201110|FONDEO|Q_2013Q3</t>
  </si>
  <si>
    <t>SURV_201110|INF_GEN|LT_1_4Y</t>
  </si>
  <si>
    <t>SURV_201110|INF_GEN|LT_5_8Y</t>
  </si>
  <si>
    <t>SURV_201110|CETE28|A_2011</t>
  </si>
  <si>
    <t>SURV_201110|CETE28|A_2012</t>
  </si>
  <si>
    <t>2011-11-30</t>
  </si>
  <si>
    <t>SURV_201111</t>
  </si>
  <si>
    <t>SURV_201111|INF_GEN|A_2011</t>
  </si>
  <si>
    <t>SURV_201111|INF_GEN|A_2012</t>
  </si>
  <si>
    <t>SURV_201111|INF_GEN|A_2013</t>
  </si>
  <si>
    <t>SURV_201111|INF_SUB|A_2011</t>
  </si>
  <si>
    <t>SURV_201111|INF_SUB|A_2012</t>
  </si>
  <si>
    <t>SURV_201111|GDP_REAL|Q_2011Q4</t>
  </si>
  <si>
    <t>SURV_201111|GDP_REAL|Q_2012Q1</t>
  </si>
  <si>
    <t>SURV_201111|GDP_REAL|Q_2012Q2</t>
  </si>
  <si>
    <t>SURV_201111|FONDEO|Q_2011Q4</t>
  </si>
  <si>
    <t>SURV_201111|FONDEO|Q_2012Q1</t>
  </si>
  <si>
    <t>SURV_201111|FONDEO|Q_2012Q2</t>
  </si>
  <si>
    <t>SURV_201111|FONDEO|Q_2012Q3</t>
  </si>
  <si>
    <t>SURV_201111|FONDEO|Q_2012Q4</t>
  </si>
  <si>
    <t>SURV_201111|FONDEO|Q_2013Q1</t>
  </si>
  <si>
    <t>SURV_201111|FONDEO|Q_2013Q2</t>
  </si>
  <si>
    <t>SURV_201111|FONDEO|Q_2013Q3</t>
  </si>
  <si>
    <t>SURV_201111|INF_GEN|LT_1_4Y</t>
  </si>
  <si>
    <t>SURV_201111|INF_GEN|LT_5_8Y</t>
  </si>
  <si>
    <t>SURV_201111|CETE28|A_2011</t>
  </si>
  <si>
    <t>SURV_201111|CETE28|A_2012</t>
  </si>
  <si>
    <t>2011-12-31</t>
  </si>
  <si>
    <t>SURV_201112</t>
  </si>
  <si>
    <t>SURV_201112|INF_GEN|A_2011</t>
  </si>
  <si>
    <t>SURV_201112|INF_GEN|A_2012</t>
  </si>
  <si>
    <t>SURV_201112|INF_GEN|A_2013</t>
  </si>
  <si>
    <t>2014</t>
  </si>
  <si>
    <t>SIE-CR154-2014</t>
  </si>
  <si>
    <t>A_2014</t>
  </si>
  <si>
    <t>SURV_201112|INF_GEN|A_2014</t>
  </si>
  <si>
    <t>SURV_201112|INF_SUB|A_2011</t>
  </si>
  <si>
    <t>SURV_201112|INF_SUB|A_2012</t>
  </si>
  <si>
    <t>SURV_201112|INF_SUB|A_2013</t>
  </si>
  <si>
    <t>SURV_201112|GDP_REAL|Q_2011Q4</t>
  </si>
  <si>
    <t>SURV_201112|GDP_REAL|Q_2012Q1</t>
  </si>
  <si>
    <t>SURV_201112|GDP_REAL|Q_2012Q2</t>
  </si>
  <si>
    <t>SURV_201112|FONDEO|Q_2012Q1</t>
  </si>
  <si>
    <t>SURV_201112|FONDEO|Q_2012Q2</t>
  </si>
  <si>
    <t>SURV_201112|FONDEO|Q_2012Q3</t>
  </si>
  <si>
    <t>SURV_201112|FONDEO|Q_2012Q4</t>
  </si>
  <si>
    <t>SURV_201112|FONDEO|Q_2013Q1</t>
  </si>
  <si>
    <t>SURV_201112|FONDEO|Q_2013Q2</t>
  </si>
  <si>
    <t>SURV_201112|FONDEO|Q_2013Q3</t>
  </si>
  <si>
    <t>4T13</t>
  </si>
  <si>
    <t>SIE-CR168-4T13</t>
  </si>
  <si>
    <t>Q_2013Q4</t>
  </si>
  <si>
    <t>SURV_201112|FONDEO|Q_2013Q4</t>
  </si>
  <si>
    <t>SURV_201112|INF_GEN|LT_1_4Y</t>
  </si>
  <si>
    <t>SURV_201112|INF_GEN|LT_5_8Y</t>
  </si>
  <si>
    <t>SURV_201112|CETE28|A_2012</t>
  </si>
  <si>
    <t>SIE-CR170-2013</t>
  </si>
  <si>
    <t>SURV_201112|CETE28|A_2013</t>
  </si>
  <si>
    <t>2012-01-31</t>
  </si>
  <si>
    <t>SURV_201201</t>
  </si>
  <si>
    <t>SURV_201201|INF_GEN|A_2012</t>
  </si>
  <si>
    <t>SURV_201201|INF_GEN|A_2013</t>
  </si>
  <si>
    <t>SURV_201201|INF_GEN|A_2014</t>
  </si>
  <si>
    <t>SURV_201201|INF_SUB|A_2012</t>
  </si>
  <si>
    <t>SURV_201201|INF_SUB|A_2013</t>
  </si>
  <si>
    <t>SURV_201201|GDP_REAL|Q_2011Q4</t>
  </si>
  <si>
    <t>SURV_201201|GDP_REAL|Q_2012Q1</t>
  </si>
  <si>
    <t>SURV_201201|GDP_REAL|Q_2012Q2</t>
  </si>
  <si>
    <t>SIE-CR165-3T12</t>
  </si>
  <si>
    <t>SURV_201201|GDP_REAL|Q_2012Q3</t>
  </si>
  <si>
    <t>SIE-CR165-4T12</t>
  </si>
  <si>
    <t>SURV_201201|GDP_REAL|Q_2012Q4</t>
  </si>
  <si>
    <t>SURV_201201|FONDEO|Q_2012Q1</t>
  </si>
  <si>
    <t>SURV_201201|FONDEO|Q_2012Q2</t>
  </si>
  <si>
    <t>SURV_201201|FONDEO|Q_2012Q3</t>
  </si>
  <si>
    <t>SURV_201201|FONDEO|Q_2012Q4</t>
  </si>
  <si>
    <t>SURV_201201|FONDEO|Q_2013Q1</t>
  </si>
  <si>
    <t>SURV_201201|FONDEO|Q_2013Q2</t>
  </si>
  <si>
    <t>SURV_201201|FONDEO|Q_2013Q3</t>
  </si>
  <si>
    <t>SURV_201201|FONDEO|Q_2013Q4</t>
  </si>
  <si>
    <t>SURV_201201|INF_GEN|LT_1_4Y</t>
  </si>
  <si>
    <t>SURV_201201|INF_GEN|LT_5_8Y</t>
  </si>
  <si>
    <t>SURV_201201|CETE28|A_2012</t>
  </si>
  <si>
    <t>SURV_201201|CETE28|A_2013</t>
  </si>
  <si>
    <t>2012-02-29</t>
  </si>
  <si>
    <t>SURV_201202</t>
  </si>
  <si>
    <t>SURV_201202|INF_GEN|A_2012</t>
  </si>
  <si>
    <t>SURV_201202|INF_GEN|A_2013</t>
  </si>
  <si>
    <t>SURV_201202|INF_GEN|A_2014</t>
  </si>
  <si>
    <t>SURV_201202|INF_SUB|A_2012</t>
  </si>
  <si>
    <t>SURV_201202|INF_SUB|A_2013</t>
  </si>
  <si>
    <t>SURV_201202|GDP_REAL|Q_2012Q1</t>
  </si>
  <si>
    <t>SURV_201202|GDP_REAL|Q_2012Q2</t>
  </si>
  <si>
    <t>SURV_201202|GDP_REAL|Q_2012Q3</t>
  </si>
  <si>
    <t>SURV_201202|GDP_REAL|Q_2012Q4</t>
  </si>
  <si>
    <t>SURV_201202|FONDEO|Q_2012Q1</t>
  </si>
  <si>
    <t>SURV_201202|FONDEO|Q_2012Q2</t>
  </si>
  <si>
    <t>SURV_201202|FONDEO|Q_2012Q3</t>
  </si>
  <si>
    <t>SURV_201202|FONDEO|Q_2012Q4</t>
  </si>
  <si>
    <t>SURV_201202|FONDEO|Q_2013Q1</t>
  </si>
  <si>
    <t>SURV_201202|FONDEO|Q_2013Q2</t>
  </si>
  <si>
    <t>SURV_201202|FONDEO|Q_2013Q3</t>
  </si>
  <si>
    <t>SURV_201202|FONDEO|Q_2013Q4</t>
  </si>
  <si>
    <t>SURV_201202|INF_GEN|LT_1_4Y</t>
  </si>
  <si>
    <t>SURV_201202|INF_GEN|LT_5_8Y</t>
  </si>
  <si>
    <t>SURV_201202|CETE28|A_2012</t>
  </si>
  <si>
    <t>SURV_201202|CETE28|A_2013</t>
  </si>
  <si>
    <t>2012-03-31</t>
  </si>
  <si>
    <t>SURV_201203</t>
  </si>
  <si>
    <t>SURV_201203|INF_GEN|A_2012</t>
  </si>
  <si>
    <t>SURV_201203|INF_GEN|A_2013</t>
  </si>
  <si>
    <t>SURV_201203|INF_GEN|A_2014</t>
  </si>
  <si>
    <t>SURV_201203|INF_SUB|A_2012</t>
  </si>
  <si>
    <t>SURV_201203|INF_SUB|A_2013</t>
  </si>
  <si>
    <t>SURV_201203|GDP_REAL|Q_2012Q1</t>
  </si>
  <si>
    <t>SURV_201203|GDP_REAL|Q_2012Q2</t>
  </si>
  <si>
    <t>SURV_201203|GDP_REAL|Q_2012Q3</t>
  </si>
  <si>
    <t>SURV_201203|GDP_REAL|Q_2012Q4</t>
  </si>
  <si>
    <t>SURV_201203|FONDEO|Q_2012Q2</t>
  </si>
  <si>
    <t>SURV_201203|FONDEO|Q_2012Q3</t>
  </si>
  <si>
    <t>SURV_201203|FONDEO|Q_2012Q4</t>
  </si>
  <si>
    <t>SURV_201203|FONDEO|Q_2013Q1</t>
  </si>
  <si>
    <t>SURV_201203|FONDEO|Q_2013Q2</t>
  </si>
  <si>
    <t>SURV_201203|FONDEO|Q_2013Q3</t>
  </si>
  <si>
    <t>SURV_201203|FONDEO|Q_2013Q4</t>
  </si>
  <si>
    <t>1T14</t>
  </si>
  <si>
    <t>SIE-CR168-1T14</t>
  </si>
  <si>
    <t>Q_2014Q1</t>
  </si>
  <si>
    <t>SURV_201203|FONDEO|Q_2014Q1</t>
  </si>
  <si>
    <t>SURV_201203|INF_GEN|LT_1_4Y</t>
  </si>
  <si>
    <t>SURV_201203|INF_GEN|LT_5_8Y</t>
  </si>
  <si>
    <t>SURV_201203|CETE28|A_2012</t>
  </si>
  <si>
    <t>SURV_201203|CETE28|A_2013</t>
  </si>
  <si>
    <t>2012-04-30</t>
  </si>
  <si>
    <t>SURV_201204</t>
  </si>
  <si>
    <t>SURV_201204|INF_GEN|A_2012</t>
  </si>
  <si>
    <t>SURV_201204|INF_GEN|A_2013</t>
  </si>
  <si>
    <t>SURV_201204|INF_GEN|A_2014</t>
  </si>
  <si>
    <t>SURV_201204|INF_SUB|A_2012</t>
  </si>
  <si>
    <t>SURV_201204|INF_SUB|A_2013</t>
  </si>
  <si>
    <t>SURV_201204|GDP_REAL|Q_2012Q1</t>
  </si>
  <si>
    <t>SURV_201204|GDP_REAL|Q_2012Q2</t>
  </si>
  <si>
    <t>SURV_201204|GDP_REAL|Q_2012Q3</t>
  </si>
  <si>
    <t>SURV_201204|GDP_REAL|Q_2012Q4</t>
  </si>
  <si>
    <t>SURV_201204|FONDEO|Q_2012Q2</t>
  </si>
  <si>
    <t>SURV_201204|FONDEO|Q_2012Q3</t>
  </si>
  <si>
    <t>SURV_201204|FONDEO|Q_2012Q4</t>
  </si>
  <si>
    <t>SURV_201204|FONDEO|Q_2013Q1</t>
  </si>
  <si>
    <t>SURV_201204|FONDEO|Q_2013Q2</t>
  </si>
  <si>
    <t>SURV_201204|FONDEO|Q_2013Q3</t>
  </si>
  <si>
    <t>SURV_201204|FONDEO|Q_2013Q4</t>
  </si>
  <si>
    <t>SURV_201204|FONDEO|Q_2014Q1</t>
  </si>
  <si>
    <t>SURV_201204|INF_GEN|LT_1_4Y</t>
  </si>
  <si>
    <t>SURV_201204|INF_GEN|LT_5_8Y</t>
  </si>
  <si>
    <t>SURV_201204|CETE28|A_2012</t>
  </si>
  <si>
    <t>SURV_201204|CETE28|A_2013</t>
  </si>
  <si>
    <t>2012-05-31</t>
  </si>
  <si>
    <t>SURV_201205</t>
  </si>
  <si>
    <t>SURV_201205|INF_GEN|A_2012</t>
  </si>
  <si>
    <t>SURV_201205|INF_GEN|A_2013</t>
  </si>
  <si>
    <t>SURV_201205|INF_GEN|A_2014</t>
  </si>
  <si>
    <t>SURV_201205|INF_SUB|A_2012</t>
  </si>
  <si>
    <t>SURV_201205|INF_SUB|A_2013</t>
  </si>
  <si>
    <t>SURV_201205|GDP_REAL|Q_2012Q2</t>
  </si>
  <si>
    <t>SURV_201205|GDP_REAL|Q_2012Q3</t>
  </si>
  <si>
    <t>SURV_201205|GDP_REAL|Q_2012Q4</t>
  </si>
  <si>
    <t>SIE-CR165-1T13</t>
  </si>
  <si>
    <t>SURV_201205|GDP_REAL|Q_2013Q1</t>
  </si>
  <si>
    <t>SURV_201205|FONDEO|Q_2012Q2</t>
  </si>
  <si>
    <t>SURV_201205|FONDEO|Q_2012Q3</t>
  </si>
  <si>
    <t>SURV_201205|FONDEO|Q_2012Q4</t>
  </si>
  <si>
    <t>SURV_201205|FONDEO|Q_2013Q1</t>
  </si>
  <si>
    <t>SURV_201205|FONDEO|Q_2013Q2</t>
  </si>
  <si>
    <t>SURV_201205|FONDEO|Q_2013Q3</t>
  </si>
  <si>
    <t>SURV_201205|FONDEO|Q_2013Q4</t>
  </si>
  <si>
    <t>SURV_201205|FONDEO|Q_2014Q1</t>
  </si>
  <si>
    <t>SURV_201205|INF_GEN|LT_1_4Y</t>
  </si>
  <si>
    <t>SURV_201205|INF_GEN|LT_5_8Y</t>
  </si>
  <si>
    <t>SURV_201205|CETE28|A_2012</t>
  </si>
  <si>
    <t>SURV_201205|CETE28|A_2013</t>
  </si>
  <si>
    <t>2012-06-30</t>
  </si>
  <si>
    <t>SURV_201206</t>
  </si>
  <si>
    <t>SURV_201206|INF_GEN|A_2012</t>
  </si>
  <si>
    <t>SURV_201206|INF_GEN|A_2013</t>
  </si>
  <si>
    <t>SURV_201206|INF_GEN|A_2014</t>
  </si>
  <si>
    <t>SURV_201206|INF_SUB|A_2012</t>
  </si>
  <si>
    <t>SURV_201206|INF_SUB|A_2013</t>
  </si>
  <si>
    <t>SURV_201206|GDP_REAL|Q_2012Q2</t>
  </si>
  <si>
    <t>SURV_201206|GDP_REAL|Q_2012Q3</t>
  </si>
  <si>
    <t>SURV_201206|GDP_REAL|Q_2012Q4</t>
  </si>
  <si>
    <t>SURV_201206|GDP_REAL|Q_2013Q1</t>
  </si>
  <si>
    <t>SURV_201206|FONDEO|Q_2012Q3</t>
  </si>
  <si>
    <t>SURV_201206|FONDEO|Q_2012Q4</t>
  </si>
  <si>
    <t>SURV_201206|FONDEO|Q_2013Q1</t>
  </si>
  <si>
    <t>SURV_201206|FONDEO|Q_2013Q2</t>
  </si>
  <si>
    <t>SURV_201206|FONDEO|Q_2013Q3</t>
  </si>
  <si>
    <t>SURV_201206|FONDEO|Q_2013Q4</t>
  </si>
  <si>
    <t>SURV_201206|FONDEO|Q_2014Q1</t>
  </si>
  <si>
    <t>2T14</t>
  </si>
  <si>
    <t>SIE-CR168-2T14</t>
  </si>
  <si>
    <t>Q_2014Q2</t>
  </si>
  <si>
    <t>SURV_201206|FONDEO|Q_2014Q2</t>
  </si>
  <si>
    <t>SURV_201206|INF_GEN|LT_1_4Y</t>
  </si>
  <si>
    <t>SURV_201206|INF_GEN|LT_5_8Y</t>
  </si>
  <si>
    <t>SURV_201206|CETE28|A_2012</t>
  </si>
  <si>
    <t>SURV_201206|CETE28|A_2013</t>
  </si>
  <si>
    <t>2012-07-31</t>
  </si>
  <si>
    <t>SURV_201207</t>
  </si>
  <si>
    <t>SURV_201207|INF_GEN|A_2012</t>
  </si>
  <si>
    <t>SURV_201207|INF_GEN|A_2013</t>
  </si>
  <si>
    <t>SURV_201207|INF_GEN|A_2014</t>
  </si>
  <si>
    <t>SURV_201207|INF_SUB|A_2012</t>
  </si>
  <si>
    <t>SURV_201207|INF_SUB|A_2013</t>
  </si>
  <si>
    <t>SURV_201207|GDP_REAL|Q_2012Q2</t>
  </si>
  <si>
    <t>SURV_201207|GDP_REAL|Q_2012Q3</t>
  </si>
  <si>
    <t>SURV_201207|GDP_REAL|Q_2012Q4</t>
  </si>
  <si>
    <t>SURV_201207|GDP_REAL|Q_2013Q1</t>
  </si>
  <si>
    <t>SURV_201207|FONDEO|Q_2012Q3</t>
  </si>
  <si>
    <t>SURV_201207|FONDEO|Q_2012Q4</t>
  </si>
  <si>
    <t>SURV_201207|FONDEO|Q_2013Q1</t>
  </si>
  <si>
    <t>SURV_201207|FONDEO|Q_2013Q2</t>
  </si>
  <si>
    <t>SURV_201207|FONDEO|Q_2013Q3</t>
  </si>
  <si>
    <t>SURV_201207|FONDEO|Q_2013Q4</t>
  </si>
  <si>
    <t>SURV_201207|FONDEO|Q_2014Q1</t>
  </si>
  <si>
    <t>SURV_201207|FONDEO|Q_2014Q2</t>
  </si>
  <si>
    <t>SURV_201207|INF_GEN|LT_1_4Y</t>
  </si>
  <si>
    <t>SURV_201207|INF_GEN|LT_5_8Y</t>
  </si>
  <si>
    <t>SURV_201207|CETE28|A_2012</t>
  </si>
  <si>
    <t>SURV_201207|CETE28|A_2013</t>
  </si>
  <si>
    <t>2012-08-31</t>
  </si>
  <si>
    <t>SURV_201208</t>
  </si>
  <si>
    <t>SURV_201208|INF_GEN|A_2012</t>
  </si>
  <si>
    <t>SURV_201208|INF_GEN|A_2013</t>
  </si>
  <si>
    <t>SURV_201208|INF_GEN|A_2014</t>
  </si>
  <si>
    <t>SURV_201208|INF_SUB|A_2012</t>
  </si>
  <si>
    <t>SURV_201208|INF_SUB|A_2013</t>
  </si>
  <si>
    <t>SURV_201208|GDP_REAL|Q_2012Q3</t>
  </si>
  <si>
    <t>SURV_201208|GDP_REAL|Q_2012Q4</t>
  </si>
  <si>
    <t>SURV_201208|GDP_REAL|Q_2013Q1</t>
  </si>
  <si>
    <t>SIE-CR165-2T13</t>
  </si>
  <si>
    <t>SURV_201208|GDP_REAL|Q_2013Q2</t>
  </si>
  <si>
    <t>SURV_201208|FONDEO|Q_2012Q3</t>
  </si>
  <si>
    <t>SURV_201208|FONDEO|Q_2012Q4</t>
  </si>
  <si>
    <t>SURV_201208|FONDEO|Q_2013Q1</t>
  </si>
  <si>
    <t>SURV_201208|FONDEO|Q_2013Q2</t>
  </si>
  <si>
    <t>SURV_201208|FONDEO|Q_2013Q3</t>
  </si>
  <si>
    <t>SURV_201208|FONDEO|Q_2013Q4</t>
  </si>
  <si>
    <t>SURV_201208|FONDEO|Q_2014Q1</t>
  </si>
  <si>
    <t>SURV_201208|FONDEO|Q_2014Q2</t>
  </si>
  <si>
    <t>SURV_201208|INF_GEN|LT_1_4Y</t>
  </si>
  <si>
    <t>SURV_201208|INF_GEN|LT_5_8Y</t>
  </si>
  <si>
    <t>SURV_201208|CETE28|A_2012</t>
  </si>
  <si>
    <t>SURV_201208|CETE28|A_2013</t>
  </si>
  <si>
    <t>2012-09-30</t>
  </si>
  <si>
    <t>SURV_201209</t>
  </si>
  <si>
    <t>SURV_201209|INF_GEN|A_2012</t>
  </si>
  <si>
    <t>SURV_201209|INF_GEN|A_2013</t>
  </si>
  <si>
    <t>SURV_201209|INF_GEN|A_2014</t>
  </si>
  <si>
    <t>SURV_201209|INF_SUB|A_2012</t>
  </si>
  <si>
    <t>SURV_201209|INF_SUB|A_2013</t>
  </si>
  <si>
    <t>SURV_201209|GDP_REAL|Q_2012Q3</t>
  </si>
  <si>
    <t>SURV_201209|GDP_REAL|Q_2012Q4</t>
  </si>
  <si>
    <t>SURV_201209|GDP_REAL|Q_2013Q1</t>
  </si>
  <si>
    <t>SURV_201209|GDP_REAL|Q_2013Q2</t>
  </si>
  <si>
    <t>SURV_201209|FONDEO|Q_2012Q4</t>
  </si>
  <si>
    <t>SURV_201209|FONDEO|Q_2013Q1</t>
  </si>
  <si>
    <t>SURV_201209|FONDEO|Q_2013Q2</t>
  </si>
  <si>
    <t>SURV_201209|FONDEO|Q_2013Q3</t>
  </si>
  <si>
    <t>SURV_201209|FONDEO|Q_2013Q4</t>
  </si>
  <si>
    <t>SURV_201209|FONDEO|Q_2014Q1</t>
  </si>
  <si>
    <t>SURV_201209|FONDEO|Q_2014Q2</t>
  </si>
  <si>
    <t>3T14</t>
  </si>
  <si>
    <t>SIE-CR168-3T14</t>
  </si>
  <si>
    <t>Q_2014Q3</t>
  </si>
  <si>
    <t>SURV_201209|FONDEO|Q_2014Q3</t>
  </si>
  <si>
    <t>SURV_201209|INF_GEN|LT_1_4Y</t>
  </si>
  <si>
    <t>SURV_201209|INF_GEN|LT_5_8Y</t>
  </si>
  <si>
    <t>SURV_201209|CETE28|A_2012</t>
  </si>
  <si>
    <t>SURV_201209|CETE28|A_2013</t>
  </si>
  <si>
    <t>2012-10-31</t>
  </si>
  <si>
    <t>SURV_201210</t>
  </si>
  <si>
    <t>SURV_201210|INF_GEN|A_2012</t>
  </si>
  <si>
    <t>SURV_201210|INF_GEN|A_2013</t>
  </si>
  <si>
    <t>SURV_201210|INF_GEN|A_2014</t>
  </si>
  <si>
    <t>SURV_201210|INF_SUB|A_2012</t>
  </si>
  <si>
    <t>SURV_201210|INF_SUB|A_2013</t>
  </si>
  <si>
    <t>SURV_201210|GDP_REAL|Q_2012Q3</t>
  </si>
  <si>
    <t>SURV_201210|GDP_REAL|Q_2012Q4</t>
  </si>
  <si>
    <t>SURV_201210|GDP_REAL|Q_2013Q1</t>
  </si>
  <si>
    <t>SURV_201210|GDP_REAL|Q_2013Q2</t>
  </si>
  <si>
    <t>SURV_201210|FONDEO|Q_2012Q4</t>
  </si>
  <si>
    <t>SURV_201210|FONDEO|Q_2013Q1</t>
  </si>
  <si>
    <t>SURV_201210|FONDEO|Q_2013Q2</t>
  </si>
  <si>
    <t>SURV_201210|FONDEO|Q_2013Q3</t>
  </si>
  <si>
    <t>SURV_201210|FONDEO|Q_2013Q4</t>
  </si>
  <si>
    <t>SURV_201210|FONDEO|Q_2014Q1</t>
  </si>
  <si>
    <t>SURV_201210|FONDEO|Q_2014Q2</t>
  </si>
  <si>
    <t>SURV_201210|FONDEO|Q_2014Q3</t>
  </si>
  <si>
    <t>SURV_201210|INF_GEN|LT_1_4Y</t>
  </si>
  <si>
    <t>SURV_201210|INF_GEN|LT_5_8Y</t>
  </si>
  <si>
    <t>SURV_201210|CETE28|A_2012</t>
  </si>
  <si>
    <t>SURV_201210|CETE28|A_2013</t>
  </si>
  <si>
    <t>2012-11-30</t>
  </si>
  <si>
    <t>SURV_201211</t>
  </si>
  <si>
    <t>SURV_201211|INF_GEN|A_2012</t>
  </si>
  <si>
    <t>SURV_201211|INF_GEN|A_2013</t>
  </si>
  <si>
    <t>SURV_201211|INF_GEN|A_2014</t>
  </si>
  <si>
    <t>SURV_201211|INF_SUB|A_2012</t>
  </si>
  <si>
    <t>SURV_201211|INF_SUB|A_2013</t>
  </si>
  <si>
    <t>SURV_201211|GDP_REAL|Q_2012Q4</t>
  </si>
  <si>
    <t>SURV_201211|GDP_REAL|Q_2013Q1</t>
  </si>
  <si>
    <t>SURV_201211|GDP_REAL|Q_2013Q2</t>
  </si>
  <si>
    <t>SIE-CR165-3T13</t>
  </si>
  <si>
    <t>SURV_201211|GDP_REAL|Q_2013Q3</t>
  </si>
  <si>
    <t>SURV_201211|FONDEO|Q_2012Q4</t>
  </si>
  <si>
    <t>SURV_201211|FONDEO|Q_2013Q1</t>
  </si>
  <si>
    <t>SURV_201211|FONDEO|Q_2013Q2</t>
  </si>
  <si>
    <t>SURV_201211|FONDEO|Q_2013Q3</t>
  </si>
  <si>
    <t>SURV_201211|FONDEO|Q_2013Q4</t>
  </si>
  <si>
    <t>SURV_201211|FONDEO|Q_2014Q1</t>
  </si>
  <si>
    <t>SURV_201211|FONDEO|Q_2014Q2</t>
  </si>
  <si>
    <t>SURV_201211|FONDEO|Q_2014Q3</t>
  </si>
  <si>
    <t>SURV_201211|INF_GEN|LT_1_4Y</t>
  </si>
  <si>
    <t>SURV_201211|INF_GEN|LT_5_8Y</t>
  </si>
  <si>
    <t>SURV_201211|CETE28|A_2012</t>
  </si>
  <si>
    <t>SURV_201211|CETE28|A_2013</t>
  </si>
  <si>
    <t>2012-12-31</t>
  </si>
  <si>
    <t>SURV_201212</t>
  </si>
  <si>
    <t>SURV_201212|INF_GEN|A_2012</t>
  </si>
  <si>
    <t>SURV_201212|INF_GEN|A_2013</t>
  </si>
  <si>
    <t>SURV_201212|INF_GEN|A_2014</t>
  </si>
  <si>
    <t>2015</t>
  </si>
  <si>
    <t>SIE-CR154-2015</t>
  </si>
  <si>
    <t>A_2015</t>
  </si>
  <si>
    <t>SURV_201212|INF_GEN|A_2015</t>
  </si>
  <si>
    <t>SURV_201212|INF_SUB|A_2012</t>
  </si>
  <si>
    <t>SURV_201212|INF_SUB|A_2013</t>
  </si>
  <si>
    <t>SURV_201212|GDP_REAL|Q_2012Q4</t>
  </si>
  <si>
    <t>SURV_201212|GDP_REAL|Q_2013Q1</t>
  </si>
  <si>
    <t>SURV_201212|GDP_REAL|Q_2013Q2</t>
  </si>
  <si>
    <t>SURV_201212|GDP_REAL|Q_2013Q3</t>
  </si>
  <si>
    <t>SURV_201212|FONDEO|Q_2013Q1</t>
  </si>
  <si>
    <t>SURV_201212|FONDEO|Q_2013Q2</t>
  </si>
  <si>
    <t>SURV_201212|FONDEO|Q_2013Q3</t>
  </si>
  <si>
    <t>SURV_201212|FONDEO|Q_2013Q4</t>
  </si>
  <si>
    <t>SURV_201212|FONDEO|Q_2014Q1</t>
  </si>
  <si>
    <t>SURV_201212|FONDEO|Q_2014Q2</t>
  </si>
  <si>
    <t>SURV_201212|FONDEO|Q_2014Q3</t>
  </si>
  <si>
    <t>4T14</t>
  </si>
  <si>
    <t>SIE-CR168-4T14</t>
  </si>
  <si>
    <t>Q_2014Q4</t>
  </si>
  <si>
    <t>SURV_201212|FONDEO|Q_2014Q4</t>
  </si>
  <si>
    <t>SURV_201212|INF_GEN|LT_1_4Y</t>
  </si>
  <si>
    <t>SURV_201212|INF_GEN|LT_5_8Y</t>
  </si>
  <si>
    <t>SURV_201212|CETE28|A_2013</t>
  </si>
  <si>
    <t>SIE-CR170-2014</t>
  </si>
  <si>
    <t>SURV_201212|CETE28|A_2014</t>
  </si>
  <si>
    <t>2013-01-31</t>
  </si>
  <si>
    <t>SURV_201301</t>
  </si>
  <si>
    <t>SURV_201301|INF_GEN|A_2013</t>
  </si>
  <si>
    <t>SURV_201301|INF_GEN|A_2014</t>
  </si>
  <si>
    <t>SURV_201301|INF_GEN|A_2015</t>
  </si>
  <si>
    <t>SURV_201301|INF_SUB|A_2013</t>
  </si>
  <si>
    <t>SURV_201301|INF_SUB|A_2014</t>
  </si>
  <si>
    <t>SURV_201301|INF_SUB|A_2015</t>
  </si>
  <si>
    <t>SURV_201301|GDP_REAL|Q_2012Q4</t>
  </si>
  <si>
    <t>SURV_201301|GDP_REAL|Q_2013Q1</t>
  </si>
  <si>
    <t>SURV_201301|GDP_REAL|Q_2013Q2</t>
  </si>
  <si>
    <t>SURV_201301|GDP_REAL|Q_2013Q3</t>
  </si>
  <si>
    <t>SIE-CR165-4T13</t>
  </si>
  <si>
    <t>SURV_201301|GDP_REAL|Q_2013Q4</t>
  </si>
  <si>
    <t>SIE-CR165-1T14</t>
  </si>
  <si>
    <t>SURV_201301|GDP_REAL|Q_2014Q1</t>
  </si>
  <si>
    <t>SIE-CR165-2T14</t>
  </si>
  <si>
    <t>Dentro de cinco trimestres (trimestre t+5)</t>
  </si>
  <si>
    <t>SURV_201301|GDP_REAL|Q_2014Q2</t>
  </si>
  <si>
    <t>SIE-CR165-3T14</t>
  </si>
  <si>
    <t>Dentro de seis trimestres (trimestre t+6)</t>
  </si>
  <si>
    <t>SURV_201301|GDP_REAL|Q_2014Q3</t>
  </si>
  <si>
    <t>SIE-CR165-4T14</t>
  </si>
  <si>
    <t>Dentro de siete trimestres (trimestre t+7)</t>
  </si>
  <si>
    <t>SURV_201301|GDP_REAL|Q_2014Q4</t>
  </si>
  <si>
    <t>SURV_201301|FONDEO|Q_2013Q1</t>
  </si>
  <si>
    <t>SURV_201301|FONDEO|Q_2013Q2</t>
  </si>
  <si>
    <t>SURV_201301|FONDEO|Q_2013Q3</t>
  </si>
  <si>
    <t>SURV_201301|FONDEO|Q_2013Q4</t>
  </si>
  <si>
    <t>SURV_201301|FONDEO|Q_2014Q1</t>
  </si>
  <si>
    <t>SURV_201301|FONDEO|Q_2014Q2</t>
  </si>
  <si>
    <t>SURV_201301|FONDEO|Q_2014Q3</t>
  </si>
  <si>
    <t>SURV_201301|FONDEO|Q_2014Q4</t>
  </si>
  <si>
    <t>SURV_201301|INF_GEN|LT_1_4Y</t>
  </si>
  <si>
    <t>SURV_201301|INF_GEN|LT_5_8Y</t>
  </si>
  <si>
    <t>Crecimiento PIB real (promedio 10 años)</t>
  </si>
  <si>
    <t>LT_10Y</t>
  </si>
  <si>
    <t>SIE-CR164-LT_10Y</t>
  </si>
  <si>
    <t>CR164</t>
  </si>
  <si>
    <t>https://www.banxico.org.mx/SieInternet/consultarDirectorioInternetAction.do?accion=consultarCuadro&amp;idCuadro=CR164&amp;locale=es&amp;sector=24</t>
  </si>
  <si>
    <t>Promedio para los próximos 10 años</t>
  </si>
  <si>
    <t>SURV_201301|GDP_REAL|LT_10Y</t>
  </si>
  <si>
    <t>SURV_201301|CETE28|A_2013</t>
  </si>
  <si>
    <t>SURV_201301|CETE28|A_2014</t>
  </si>
  <si>
    <t>SIE-CR170-2015</t>
  </si>
  <si>
    <t>SURV_201301|CETE28|A_2015</t>
  </si>
  <si>
    <t>2013-02-28</t>
  </si>
  <si>
    <t>SURV_201302</t>
  </si>
  <si>
    <t>SURV_201302|INF_GEN|A_2013</t>
  </si>
  <si>
    <t>SURV_201302|INF_GEN|A_2014</t>
  </si>
  <si>
    <t>SURV_201302|INF_GEN|A_2015</t>
  </si>
  <si>
    <t>SURV_201302|INF_SUB|A_2013</t>
  </si>
  <si>
    <t>SURV_201302|INF_SUB|A_2014</t>
  </si>
  <si>
    <t>SURV_201302|INF_SUB|A_2015</t>
  </si>
  <si>
    <t>SURV_201302|GDP_REAL|Q_2013Q1</t>
  </si>
  <si>
    <t>SURV_201302|GDP_REAL|Q_2013Q2</t>
  </si>
  <si>
    <t>SURV_201302|GDP_REAL|Q_2013Q3</t>
  </si>
  <si>
    <t>SURV_201302|GDP_REAL|Q_2013Q4</t>
  </si>
  <si>
    <t>SURV_201302|GDP_REAL|Q_2014Q1</t>
  </si>
  <si>
    <t>SURV_201302|GDP_REAL|Q_2014Q2</t>
  </si>
  <si>
    <t>SURV_201302|GDP_REAL|Q_2014Q3</t>
  </si>
  <si>
    <t>SURV_201302|GDP_REAL|Q_2014Q4</t>
  </si>
  <si>
    <t>SURV_201302|FONDEO|Q_2013Q1</t>
  </si>
  <si>
    <t>SURV_201302|FONDEO|Q_2013Q2</t>
  </si>
  <si>
    <t>SURV_201302|FONDEO|Q_2013Q3</t>
  </si>
  <si>
    <t>SURV_201302|FONDEO|Q_2013Q4</t>
  </si>
  <si>
    <t>SURV_201302|FONDEO|Q_2014Q1</t>
  </si>
  <si>
    <t>SURV_201302|FONDEO|Q_2014Q2</t>
  </si>
  <si>
    <t>SURV_201302|FONDEO|Q_2014Q3</t>
  </si>
  <si>
    <t>SURV_201302|FONDEO|Q_2014Q4</t>
  </si>
  <si>
    <t>SURV_201302|INF_GEN|LT_1_4Y</t>
  </si>
  <si>
    <t>SURV_201302|INF_GEN|LT_5_8Y</t>
  </si>
  <si>
    <t>SURV_201302|GDP_REAL|LT_10Y</t>
  </si>
  <si>
    <t>SURV_201302|CETE28|A_2013</t>
  </si>
  <si>
    <t>SURV_201302|CETE28|A_2014</t>
  </si>
  <si>
    <t>SURV_201302|CETE28|A_2015</t>
  </si>
  <si>
    <t>2013-03-31</t>
  </si>
  <si>
    <t>SURV_201303</t>
  </si>
  <si>
    <t>SURV_201303|INF_GEN|A_2013</t>
  </si>
  <si>
    <t>SURV_201303|INF_GEN|A_2014</t>
  </si>
  <si>
    <t>SURV_201303|INF_GEN|A_2015</t>
  </si>
  <si>
    <t>SURV_201303|INF_SUB|A_2013</t>
  </si>
  <si>
    <t>SURV_201303|INF_SUB|A_2014</t>
  </si>
  <si>
    <t>SURV_201303|INF_SUB|A_2015</t>
  </si>
  <si>
    <t>SURV_201303|GDP_REAL|Q_2013Q1</t>
  </si>
  <si>
    <t>SURV_201303|GDP_REAL|Q_2013Q2</t>
  </si>
  <si>
    <t>SURV_201303|GDP_REAL|Q_2013Q3</t>
  </si>
  <si>
    <t>SURV_201303|GDP_REAL|Q_2013Q4</t>
  </si>
  <si>
    <t>SURV_201303|GDP_REAL|Q_2014Q1</t>
  </si>
  <si>
    <t>SURV_201303|GDP_REAL|Q_2014Q2</t>
  </si>
  <si>
    <t>SURV_201303|GDP_REAL|Q_2014Q3</t>
  </si>
  <si>
    <t>SURV_201303|GDP_REAL|Q_2014Q4</t>
  </si>
  <si>
    <t>SURV_201303|FONDEO|Q_2013Q2</t>
  </si>
  <si>
    <t>SURV_201303|FONDEO|Q_2013Q3</t>
  </si>
  <si>
    <t>SURV_201303|FONDEO|Q_2013Q4</t>
  </si>
  <si>
    <t>SURV_201303|FONDEO|Q_2014Q1</t>
  </si>
  <si>
    <t>SURV_201303|FONDEO|Q_2014Q2</t>
  </si>
  <si>
    <t>SURV_201303|FONDEO|Q_2014Q3</t>
  </si>
  <si>
    <t>SURV_201303|FONDEO|Q_2014Q4</t>
  </si>
  <si>
    <t>1T15</t>
  </si>
  <si>
    <t>SIE-CR168-1T15</t>
  </si>
  <si>
    <t>Q_2015Q1</t>
  </si>
  <si>
    <t>SURV_201303|FONDEO|Q_2015Q1</t>
  </si>
  <si>
    <t>SURV_201303|INF_GEN|LT_1_4Y</t>
  </si>
  <si>
    <t>SURV_201303|INF_GEN|LT_5_8Y</t>
  </si>
  <si>
    <t>SURV_201303|GDP_REAL|LT_10Y</t>
  </si>
  <si>
    <t>SURV_201303|CETE28|A_2013</t>
  </si>
  <si>
    <t>SURV_201303|CETE28|A_2014</t>
  </si>
  <si>
    <t>SURV_201303|CETE28|A_2015</t>
  </si>
  <si>
    <t>2013-04-30</t>
  </si>
  <si>
    <t>SURV_201304</t>
  </si>
  <si>
    <t>SURV_201304|INF_GEN|A_2013</t>
  </si>
  <si>
    <t>SURV_201304|INF_GEN|A_2014</t>
  </si>
  <si>
    <t>SURV_201304|INF_GEN|A_2015</t>
  </si>
  <si>
    <t>SURV_201304|INF_SUB|A_2013</t>
  </si>
  <si>
    <t>SURV_201304|INF_SUB|A_2014</t>
  </si>
  <si>
    <t>SURV_201304|INF_SUB|A_2015</t>
  </si>
  <si>
    <t>SURV_201304|GDP_REAL|Q_2013Q1</t>
  </si>
  <si>
    <t>SURV_201304|GDP_REAL|Q_2013Q2</t>
  </si>
  <si>
    <t>SURV_201304|GDP_REAL|Q_2013Q3</t>
  </si>
  <si>
    <t>SURV_201304|GDP_REAL|Q_2013Q4</t>
  </si>
  <si>
    <t>SURV_201304|GDP_REAL|Q_2014Q1</t>
  </si>
  <si>
    <t>SURV_201304|GDP_REAL|Q_2014Q2</t>
  </si>
  <si>
    <t>SURV_201304|GDP_REAL|Q_2014Q3</t>
  </si>
  <si>
    <t>SURV_201304|GDP_REAL|Q_2014Q4</t>
  </si>
  <si>
    <t>SURV_201304|FONDEO|Q_2013Q2</t>
  </si>
  <si>
    <t>SURV_201304|FONDEO|Q_2013Q3</t>
  </si>
  <si>
    <t>SURV_201304|FONDEO|Q_2013Q4</t>
  </si>
  <si>
    <t>SURV_201304|FONDEO|Q_2014Q1</t>
  </si>
  <si>
    <t>SURV_201304|FONDEO|Q_2014Q2</t>
  </si>
  <si>
    <t>SURV_201304|FONDEO|Q_2014Q3</t>
  </si>
  <si>
    <t>SURV_201304|FONDEO|Q_2014Q4</t>
  </si>
  <si>
    <t>SURV_201304|FONDEO|Q_2015Q1</t>
  </si>
  <si>
    <t>SURV_201304|INF_GEN|LT_1_4Y</t>
  </si>
  <si>
    <t>SURV_201304|INF_GEN|LT_5_8Y</t>
  </si>
  <si>
    <t>SURV_201304|GDP_REAL|LT_10Y</t>
  </si>
  <si>
    <t>SURV_201304|CETE28|A_2013</t>
  </si>
  <si>
    <t>SURV_201304|CETE28|A_2014</t>
  </si>
  <si>
    <t>SURV_201304|CETE28|A_2015</t>
  </si>
  <si>
    <t>2013-05-31</t>
  </si>
  <si>
    <t>SURV_201305</t>
  </si>
  <si>
    <t>SURV_201305|INF_GEN|A_2013</t>
  </si>
  <si>
    <t>SURV_201305|INF_GEN|A_2014</t>
  </si>
  <si>
    <t>SURV_201305|INF_GEN|A_2015</t>
  </si>
  <si>
    <t>SURV_201305|INF_SUB|A_2013</t>
  </si>
  <si>
    <t>SURV_201305|INF_SUB|A_2014</t>
  </si>
  <si>
    <t>SURV_201305|INF_SUB|A_2015</t>
  </si>
  <si>
    <t>SURV_201305|GDP_REAL|Q_2013Q2</t>
  </si>
  <si>
    <t>SURV_201305|GDP_REAL|Q_2013Q3</t>
  </si>
  <si>
    <t>SURV_201305|GDP_REAL|Q_2013Q4</t>
  </si>
  <si>
    <t>SURV_201305|GDP_REAL|Q_2014Q1</t>
  </si>
  <si>
    <t>SURV_201305|GDP_REAL|Q_2014Q2</t>
  </si>
  <si>
    <t>SURV_201305|GDP_REAL|Q_2014Q3</t>
  </si>
  <si>
    <t>SURV_201305|GDP_REAL|Q_2014Q4</t>
  </si>
  <si>
    <t>SURV_201305|FONDEO|Q_2013Q2</t>
  </si>
  <si>
    <t>SURV_201305|FONDEO|Q_2013Q3</t>
  </si>
  <si>
    <t>SURV_201305|FONDEO|Q_2013Q4</t>
  </si>
  <si>
    <t>SURV_201305|FONDEO|Q_2014Q1</t>
  </si>
  <si>
    <t>SURV_201305|FONDEO|Q_2014Q2</t>
  </si>
  <si>
    <t>SURV_201305|FONDEO|Q_2014Q3</t>
  </si>
  <si>
    <t>SURV_201305|FONDEO|Q_2014Q4</t>
  </si>
  <si>
    <t>SURV_201305|FONDEO|Q_2015Q1</t>
  </si>
  <si>
    <t>SURV_201305|INF_GEN|LT_1_4Y</t>
  </si>
  <si>
    <t>SURV_201305|INF_GEN|LT_5_8Y</t>
  </si>
  <si>
    <t>SURV_201305|GDP_REAL|LT_10Y</t>
  </si>
  <si>
    <t>SURV_201305|CETE28|A_2013</t>
  </si>
  <si>
    <t>SURV_201305|CETE28|A_2014</t>
  </si>
  <si>
    <t>SURV_201305|CETE28|A_2015</t>
  </si>
  <si>
    <t>2013-06-30</t>
  </si>
  <si>
    <t>SURV_201306</t>
  </si>
  <si>
    <t>SURV_201306|INF_GEN|A_2013</t>
  </si>
  <si>
    <t>SURV_201306|INF_GEN|A_2014</t>
  </si>
  <si>
    <t>SURV_201306|INF_GEN|A_2015</t>
  </si>
  <si>
    <t>SURV_201306|INF_SUB|A_2013</t>
  </si>
  <si>
    <t>SURV_201306|INF_SUB|A_2014</t>
  </si>
  <si>
    <t>SURV_201306|INF_SUB|A_2015</t>
  </si>
  <si>
    <t>SURV_201306|GDP_REAL|Q_2013Q2</t>
  </si>
  <si>
    <t>SURV_201306|GDP_REAL|Q_2013Q3</t>
  </si>
  <si>
    <t>SURV_201306|GDP_REAL|Q_2013Q4</t>
  </si>
  <si>
    <t>SURV_201306|GDP_REAL|Q_2014Q1</t>
  </si>
  <si>
    <t>SURV_201306|GDP_REAL|Q_2014Q2</t>
  </si>
  <si>
    <t>SURV_201306|GDP_REAL|Q_2014Q3</t>
  </si>
  <si>
    <t>SURV_201306|GDP_REAL|Q_2014Q4</t>
  </si>
  <si>
    <t>SURV_201306|FONDEO|Q_2013Q3</t>
  </si>
  <si>
    <t>SURV_201306|FONDEO|Q_2013Q4</t>
  </si>
  <si>
    <t>SURV_201306|FONDEO|Q_2014Q1</t>
  </si>
  <si>
    <t>SURV_201306|FONDEO|Q_2014Q2</t>
  </si>
  <si>
    <t>SURV_201306|FONDEO|Q_2014Q3</t>
  </si>
  <si>
    <t>SURV_201306|FONDEO|Q_2014Q4</t>
  </si>
  <si>
    <t>SURV_201306|FONDEO|Q_2015Q1</t>
  </si>
  <si>
    <t>2T15</t>
  </si>
  <si>
    <t>SIE-CR168-2T15</t>
  </si>
  <si>
    <t>Q_2015Q2</t>
  </si>
  <si>
    <t>SURV_201306|FONDEO|Q_2015Q2</t>
  </si>
  <si>
    <t>SURV_201306|INF_GEN|LT_1_4Y</t>
  </si>
  <si>
    <t>SURV_201306|INF_GEN|LT_5_8Y</t>
  </si>
  <si>
    <t>SURV_201306|GDP_REAL|LT_10Y</t>
  </si>
  <si>
    <t>SURV_201306|CETE28|A_2013</t>
  </si>
  <si>
    <t>SURV_201306|CETE28|A_2014</t>
  </si>
  <si>
    <t>SURV_201306|CETE28|A_2015</t>
  </si>
  <si>
    <t>2013-07-31</t>
  </si>
  <si>
    <t>SURV_201307</t>
  </si>
  <si>
    <t>SURV_201307|INF_GEN|A_2013</t>
  </si>
  <si>
    <t>SURV_201307|INF_GEN|A_2014</t>
  </si>
  <si>
    <t>SURV_201307|INF_GEN|A_2015</t>
  </si>
  <si>
    <t>SURV_201307|INF_SUB|A_2013</t>
  </si>
  <si>
    <t>SURV_201307|INF_SUB|A_2014</t>
  </si>
  <si>
    <t>SURV_201307|INF_SUB|A_2015</t>
  </si>
  <si>
    <t>SURV_201307|GDP_REAL|Q_2013Q2</t>
  </si>
  <si>
    <t>SURV_201307|GDP_REAL|Q_2013Q3</t>
  </si>
  <si>
    <t>SURV_201307|GDP_REAL|Q_2013Q4</t>
  </si>
  <si>
    <t>SURV_201307|GDP_REAL|Q_2014Q1</t>
  </si>
  <si>
    <t>SURV_201307|GDP_REAL|Q_2014Q2</t>
  </si>
  <si>
    <t>SURV_201307|GDP_REAL|Q_2014Q3</t>
  </si>
  <si>
    <t>SURV_201307|GDP_REAL|Q_2014Q4</t>
  </si>
  <si>
    <t>SURV_201307|FONDEO|Q_2013Q3</t>
  </si>
  <si>
    <t>SURV_201307|FONDEO|Q_2013Q4</t>
  </si>
  <si>
    <t>SURV_201307|FONDEO|Q_2014Q1</t>
  </si>
  <si>
    <t>SURV_201307|FONDEO|Q_2014Q2</t>
  </si>
  <si>
    <t>SURV_201307|FONDEO|Q_2014Q3</t>
  </si>
  <si>
    <t>SURV_201307|FONDEO|Q_2014Q4</t>
  </si>
  <si>
    <t>SURV_201307|FONDEO|Q_2015Q1</t>
  </si>
  <si>
    <t>SURV_201307|FONDEO|Q_2015Q2</t>
  </si>
  <si>
    <t>SURV_201307|INF_GEN|LT_1_4Y</t>
  </si>
  <si>
    <t>SURV_201307|INF_GEN|LT_5_8Y</t>
  </si>
  <si>
    <t>SURV_201307|INF_SUB|LT_1_4Y</t>
  </si>
  <si>
    <t>SURV_201307|INF_SUB|LT_5_8Y</t>
  </si>
  <si>
    <t>SURV_201307|GDP_REAL|LT_10Y</t>
  </si>
  <si>
    <t>SURV_201307|CETE28|A_2013</t>
  </si>
  <si>
    <t>SURV_201307|CETE28|A_2014</t>
  </si>
  <si>
    <t>SURV_201307|CETE28|A_2015</t>
  </si>
  <si>
    <t>Tasa Bonos M 10 años</t>
  </si>
  <si>
    <t>SIE-CR189-2014</t>
  </si>
  <si>
    <t>CR189</t>
  </si>
  <si>
    <t>https://www.banxico.org.mx/SieInternet/consultarDirectorioInternetAction.do?accion=consultarCuadro&amp;idCuadro=CR189&amp;locale=es&amp;sector=24</t>
  </si>
  <si>
    <t>OTHER</t>
  </si>
  <si>
    <t>SURV_201307|OTHER|A_2014</t>
  </si>
  <si>
    <t>2013-08-31</t>
  </si>
  <si>
    <t>SURV_201308</t>
  </si>
  <si>
    <t>SURV_201308|INF_GEN|A_2013</t>
  </si>
  <si>
    <t>SURV_201308|INF_GEN|A_2014</t>
  </si>
  <si>
    <t>SURV_201308|INF_GEN|A_2015</t>
  </si>
  <si>
    <t>SURV_201308|INF_SUB|A_2013</t>
  </si>
  <si>
    <t>SURV_201308|INF_SUB|A_2014</t>
  </si>
  <si>
    <t>SURV_201308|INF_SUB|A_2015</t>
  </si>
  <si>
    <t>SURV_201308|GDP_REAL|Q_2013Q3</t>
  </si>
  <si>
    <t>SURV_201308|GDP_REAL|Q_2013Q4</t>
  </si>
  <si>
    <t>SURV_201308|GDP_REAL|Q_2014Q1</t>
  </si>
  <si>
    <t>SURV_201308|GDP_REAL|Q_2014Q2</t>
  </si>
  <si>
    <t>SURV_201308|GDP_REAL|Q_2014Q3</t>
  </si>
  <si>
    <t>SURV_201308|GDP_REAL|Q_2014Q4</t>
  </si>
  <si>
    <t>SURV_201308|FONDEO|Q_2013Q3</t>
  </si>
  <si>
    <t>SURV_201308|FONDEO|Q_2013Q4</t>
  </si>
  <si>
    <t>SURV_201308|FONDEO|Q_2014Q1</t>
  </si>
  <si>
    <t>SURV_201308|FONDEO|Q_2014Q2</t>
  </si>
  <si>
    <t>SURV_201308|FONDEO|Q_2014Q3</t>
  </si>
  <si>
    <t>SURV_201308|FONDEO|Q_2014Q4</t>
  </si>
  <si>
    <t>SURV_201308|FONDEO|Q_2015Q1</t>
  </si>
  <si>
    <t>SURV_201308|FONDEO|Q_2015Q2</t>
  </si>
  <si>
    <t>SURV_201308|INF_GEN|LT_1_4Y</t>
  </si>
  <si>
    <t>SURV_201308|INF_GEN|LT_5_8Y</t>
  </si>
  <si>
    <t>SURV_201308|INF_SUB|LT_1_4Y</t>
  </si>
  <si>
    <t>SURV_201308|INF_SUB|LT_5_8Y</t>
  </si>
  <si>
    <t>SURV_201308|GDP_REAL|LT_10Y</t>
  </si>
  <si>
    <t>SURV_201308|CETE28|A_2013</t>
  </si>
  <si>
    <t>SURV_201308|CETE28|A_2014</t>
  </si>
  <si>
    <t>SURV_201308|CETE28|A_2015</t>
  </si>
  <si>
    <t>SURV_201308|OTHER|A_2014</t>
  </si>
  <si>
    <t>2013-09-30</t>
  </si>
  <si>
    <t>SURV_201309</t>
  </si>
  <si>
    <t>SURV_201309|INF_GEN|A_2013</t>
  </si>
  <si>
    <t>SURV_201309|INF_GEN|A_2014</t>
  </si>
  <si>
    <t>SURV_201309|INF_GEN|A_2015</t>
  </si>
  <si>
    <t>SURV_201309|INF_SUB|A_2013</t>
  </si>
  <si>
    <t>SURV_201309|INF_SUB|A_2014</t>
  </si>
  <si>
    <t>SURV_201309|INF_SUB|A_2015</t>
  </si>
  <si>
    <t>SURV_201309|GDP_REAL|Q_2013Q3</t>
  </si>
  <si>
    <t>SURV_201309|GDP_REAL|Q_2013Q4</t>
  </si>
  <si>
    <t>SURV_201309|GDP_REAL|Q_2014Q1</t>
  </si>
  <si>
    <t>SURV_201309|GDP_REAL|Q_2014Q2</t>
  </si>
  <si>
    <t>SURV_201309|GDP_REAL|Q_2014Q3</t>
  </si>
  <si>
    <t>SURV_201309|GDP_REAL|Q_2014Q4</t>
  </si>
  <si>
    <t>SURV_201309|FONDEO|Q_2013Q3</t>
  </si>
  <si>
    <t>SURV_201309|FONDEO|Q_2013Q4</t>
  </si>
  <si>
    <t>SURV_201309|FONDEO|Q_2014Q1</t>
  </si>
  <si>
    <t>SURV_201309|FONDEO|Q_2014Q2</t>
  </si>
  <si>
    <t>SURV_201309|FONDEO|Q_2014Q3</t>
  </si>
  <si>
    <t>SURV_201309|FONDEO|Q_2014Q4</t>
  </si>
  <si>
    <t>SURV_201309|FONDEO|Q_2015Q1</t>
  </si>
  <si>
    <t>SURV_201309|FONDEO|Q_2015Q2</t>
  </si>
  <si>
    <t>SURV_201309|INF_GEN|LT_1_4Y</t>
  </si>
  <si>
    <t>SURV_201309|INF_GEN|LT_5_8Y</t>
  </si>
  <si>
    <t>SURV_201309|INF_SUB|LT_1_4Y</t>
  </si>
  <si>
    <t>SURV_201309|INF_SUB|LT_5_8Y</t>
  </si>
  <si>
    <t>SURV_201309|GDP_REAL|LT_10Y</t>
  </si>
  <si>
    <t>SURV_201309|CETE28|A_2013</t>
  </si>
  <si>
    <t>SURV_201309|CETE28|A_2014</t>
  </si>
  <si>
    <t>SURV_201309|CETE28|A_2015</t>
  </si>
  <si>
    <t>SURV_201309|OTHER|A_2014</t>
  </si>
  <si>
    <t>2013-10-31</t>
  </si>
  <si>
    <t>SURV_201310</t>
  </si>
  <si>
    <t>SURV_201310|INF_GEN|A_2013</t>
  </si>
  <si>
    <t>SURV_201310|INF_GEN|A_2014</t>
  </si>
  <si>
    <t>SURV_201310|INF_GEN|A_2015</t>
  </si>
  <si>
    <t>SURV_201310|INF_SUB|A_2013</t>
  </si>
  <si>
    <t>SURV_201310|INF_SUB|A_2014</t>
  </si>
  <si>
    <t>SURV_201310|INF_SUB|A_2015</t>
  </si>
  <si>
    <t>SURV_201310|GDP_REAL|Q_2013Q3</t>
  </si>
  <si>
    <t>SURV_201310|GDP_REAL|Q_2013Q4</t>
  </si>
  <si>
    <t>SURV_201310|GDP_REAL|Q_2014Q1</t>
  </si>
  <si>
    <t>SURV_201310|GDP_REAL|Q_2014Q2</t>
  </si>
  <si>
    <t>SURV_201310|GDP_REAL|Q_2014Q3</t>
  </si>
  <si>
    <t>SURV_201310|GDP_REAL|Q_2014Q4</t>
  </si>
  <si>
    <t>SURV_201310|FONDEO|Q_2013Q4</t>
  </si>
  <si>
    <t>SURV_201310|FONDEO|Q_2014Q1</t>
  </si>
  <si>
    <t>SURV_201310|FONDEO|Q_2014Q2</t>
  </si>
  <si>
    <t>SURV_201310|FONDEO|Q_2014Q3</t>
  </si>
  <si>
    <t>SURV_201310|FONDEO|Q_2014Q4</t>
  </si>
  <si>
    <t>SURV_201310|FONDEO|Q_2015Q1</t>
  </si>
  <si>
    <t>SURV_201310|FONDEO|Q_2015Q2</t>
  </si>
  <si>
    <t>3T15</t>
  </si>
  <si>
    <t>SIE-CR168-3T15</t>
  </si>
  <si>
    <t>Q_2015Q3</t>
  </si>
  <si>
    <t>SURV_201310|FONDEO|Q_2015Q3</t>
  </si>
  <si>
    <t>SURV_201310|INF_GEN|LT_1_4Y</t>
  </si>
  <si>
    <t>SURV_201310|INF_GEN|LT_5_8Y</t>
  </si>
  <si>
    <t>SURV_201310|INF_SUB|LT_1_4Y</t>
  </si>
  <si>
    <t>SURV_201310|INF_SUB|LT_5_8Y</t>
  </si>
  <si>
    <t>SURV_201310|GDP_REAL|LT_10Y</t>
  </si>
  <si>
    <t>SURV_201310|CETE28|A_2013</t>
  </si>
  <si>
    <t>SURV_201310|CETE28|A_2014</t>
  </si>
  <si>
    <t>SURV_201310|CETE28|A_2015</t>
  </si>
  <si>
    <t>SURV_201310|OTHER|A_2014</t>
  </si>
  <si>
    <t>2013-11-30</t>
  </si>
  <si>
    <t>SURV_201311</t>
  </si>
  <si>
    <t>SURV_201311|INF_GEN|A_2013</t>
  </si>
  <si>
    <t>SURV_201311|INF_GEN|A_2014</t>
  </si>
  <si>
    <t>SURV_201311|INF_GEN|A_2015</t>
  </si>
  <si>
    <t>SURV_201311|INF_SUB|A_2013</t>
  </si>
  <si>
    <t>SURV_201311|INF_SUB|A_2014</t>
  </si>
  <si>
    <t>SURV_201311|INF_SUB|A_2015</t>
  </si>
  <si>
    <t>SURV_201311|GDP_REAL|Q_2013Q4</t>
  </si>
  <si>
    <t>SURV_201311|GDP_REAL|Q_2014Q1</t>
  </si>
  <si>
    <t>SURV_201311|GDP_REAL|Q_2014Q2</t>
  </si>
  <si>
    <t>SURV_201311|GDP_REAL|Q_2014Q3</t>
  </si>
  <si>
    <t>SURV_201311|GDP_REAL|Q_2014Q4</t>
  </si>
  <si>
    <t>SURV_201311|FONDEO|Q_2013Q4</t>
  </si>
  <si>
    <t>SURV_201311|FONDEO|Q_2014Q1</t>
  </si>
  <si>
    <t>SURV_201311|FONDEO|Q_2014Q2</t>
  </si>
  <si>
    <t>SURV_201311|FONDEO|Q_2014Q3</t>
  </si>
  <si>
    <t>SURV_201311|FONDEO|Q_2014Q4</t>
  </si>
  <si>
    <t>SURV_201311|FONDEO|Q_2015Q1</t>
  </si>
  <si>
    <t>SURV_201311|FONDEO|Q_2015Q2</t>
  </si>
  <si>
    <t>SURV_201311|FONDEO|Q_2015Q3</t>
  </si>
  <si>
    <t>SURV_201311|INF_GEN|LT_1_4Y</t>
  </si>
  <si>
    <t>SURV_201311|INF_GEN|LT_5_8Y</t>
  </si>
  <si>
    <t>SURV_201311|INF_SUB|LT_1_4Y</t>
  </si>
  <si>
    <t>SURV_201311|INF_SUB|LT_5_8Y</t>
  </si>
  <si>
    <t>SURV_201311|GDP_REAL|LT_10Y</t>
  </si>
  <si>
    <t>SURV_201311|CETE28|A_2013</t>
  </si>
  <si>
    <t>SURV_201311|CETE28|A_2014</t>
  </si>
  <si>
    <t>SURV_201311|CETE28|A_2015</t>
  </si>
  <si>
    <t>SURV_201311|OTHER|A_2014</t>
  </si>
  <si>
    <t>2013-12-31</t>
  </si>
  <si>
    <t>SURV_201312</t>
  </si>
  <si>
    <t>SURV_201312|INF_GEN|A_2013</t>
  </si>
  <si>
    <t>SURV_201312|INF_GEN|A_2014</t>
  </si>
  <si>
    <t>SURV_201312|INF_GEN|A_2015</t>
  </si>
  <si>
    <t>2016</t>
  </si>
  <si>
    <t>SIE-CR154-2016</t>
  </si>
  <si>
    <t>A_2016</t>
  </si>
  <si>
    <t>SURV_201312|INF_GEN|A_2016</t>
  </si>
  <si>
    <t>SURV_201312|INF_SUB|A_2013</t>
  </si>
  <si>
    <t>SURV_201312|INF_SUB|A_2014</t>
  </si>
  <si>
    <t>SURV_201312|INF_SUB|A_2015</t>
  </si>
  <si>
    <t>SURV_201312|INF_SUB|A_2016</t>
  </si>
  <si>
    <t>SURV_201312|GDP_REAL|Q_2013Q4</t>
  </si>
  <si>
    <t>SURV_201312|GDP_REAL|Q_2014Q1</t>
  </si>
  <si>
    <t>SURV_201312|GDP_REAL|Q_2014Q2</t>
  </si>
  <si>
    <t>SURV_201312|GDP_REAL|Q_2014Q3</t>
  </si>
  <si>
    <t>SURV_201312|GDP_REAL|Q_2014Q4</t>
  </si>
  <si>
    <t>SIE-CR165-1T15</t>
  </si>
  <si>
    <t>SURV_201312|GDP_REAL|Q_2015Q1</t>
  </si>
  <si>
    <t>SIE-CR165-2T15</t>
  </si>
  <si>
    <t>SURV_201312|GDP_REAL|Q_2015Q2</t>
  </si>
  <si>
    <t>SIE-CR165-3T15</t>
  </si>
  <si>
    <t>SURV_201312|GDP_REAL|Q_2015Q3</t>
  </si>
  <si>
    <t>4T15</t>
  </si>
  <si>
    <t>SIE-CR165-4T15</t>
  </si>
  <si>
    <t>Dentro de ocho trimestres (trimestre t+8)</t>
  </si>
  <si>
    <t>Q_2015Q4</t>
  </si>
  <si>
    <t>SURV_201312|GDP_REAL|Q_2015Q4</t>
  </si>
  <si>
    <t>SURV_201312|FONDEO|Q_2014Q1</t>
  </si>
  <si>
    <t>SURV_201312|FONDEO|Q_2014Q2</t>
  </si>
  <si>
    <t>SURV_201312|FONDEO|Q_2014Q3</t>
  </si>
  <si>
    <t>SURV_201312|FONDEO|Q_2014Q4</t>
  </si>
  <si>
    <t>SURV_201312|FONDEO|Q_2015Q1</t>
  </si>
  <si>
    <t>SURV_201312|FONDEO|Q_2015Q2</t>
  </si>
  <si>
    <t>SURV_201312|FONDEO|Q_2015Q3</t>
  </si>
  <si>
    <t>SIE-CR168-4T15</t>
  </si>
  <si>
    <t>SURV_201312|FONDEO|Q_2015Q4</t>
  </si>
  <si>
    <t>SURV_201312|INF_GEN|LT_1_4Y</t>
  </si>
  <si>
    <t>SURV_201312|INF_GEN|LT_5_8Y</t>
  </si>
  <si>
    <t>SURV_201312|INF_SUB|LT_1_4Y</t>
  </si>
  <si>
    <t>SURV_201312|INF_SUB|LT_5_8Y</t>
  </si>
  <si>
    <t>SURV_201312|GDP_REAL|LT_10Y</t>
  </si>
  <si>
    <t>SURV_201312|CETE28|A_2013</t>
  </si>
  <si>
    <t>SURV_201312|CETE28|A_2014</t>
  </si>
  <si>
    <t>SURV_201312|CETE28|A_2015</t>
  </si>
  <si>
    <t>SIE-CR170-2016</t>
  </si>
  <si>
    <t>SURV_201312|CETE28|A_2016</t>
  </si>
  <si>
    <t>SURV_201312|OTHER|A_2014</t>
  </si>
  <si>
    <t>SIE-CR189-2015</t>
  </si>
  <si>
    <t>SURV_201312|OTHER|A_2015</t>
  </si>
  <si>
    <t>2014-01-31</t>
  </si>
  <si>
    <t>SURV_201401</t>
  </si>
  <si>
    <t>SURV_201401|INF_GEN|A_2014</t>
  </si>
  <si>
    <t>SURV_201401|INF_GEN|A_2015</t>
  </si>
  <si>
    <t>SURV_201401|INF_GEN|A_2016</t>
  </si>
  <si>
    <t>SURV_201401|INF_SUB|A_2014</t>
  </si>
  <si>
    <t>SURV_201401|INF_SUB|A_2015</t>
  </si>
  <si>
    <t>SURV_201401|INF_SUB|A_2016</t>
  </si>
  <si>
    <t>SURV_201401|GDP_REAL|Q_2013Q4</t>
  </si>
  <si>
    <t>SURV_201401|GDP_REAL|Q_2014Q1</t>
  </si>
  <si>
    <t>SURV_201401|GDP_REAL|Q_2014Q2</t>
  </si>
  <si>
    <t>SURV_201401|GDP_REAL|Q_2014Q3</t>
  </si>
  <si>
    <t>SURV_201401|GDP_REAL|Q_2014Q4</t>
  </si>
  <si>
    <t>SURV_201401|GDP_REAL|Q_2015Q1</t>
  </si>
  <si>
    <t>SURV_201401|GDP_REAL|Q_2015Q2</t>
  </si>
  <si>
    <t>SURV_201401|GDP_REAL|Q_2015Q3</t>
  </si>
  <si>
    <t>SURV_201401|GDP_REAL|Q_2015Q4</t>
  </si>
  <si>
    <t>SURV_201401|FONDEO|Q_2014Q1</t>
  </si>
  <si>
    <t>SURV_201401|FONDEO|Q_2014Q2</t>
  </si>
  <si>
    <t>SURV_201401|FONDEO|Q_2014Q3</t>
  </si>
  <si>
    <t>SURV_201401|FONDEO|Q_2014Q4</t>
  </si>
  <si>
    <t>SURV_201401|FONDEO|Q_2015Q1</t>
  </si>
  <si>
    <t>SURV_201401|FONDEO|Q_2015Q2</t>
  </si>
  <si>
    <t>SURV_201401|FONDEO|Q_2015Q3</t>
  </si>
  <si>
    <t>SURV_201401|FONDEO|Q_2015Q4</t>
  </si>
  <si>
    <t>SURV_201401|INF_GEN|LT_1_4Y</t>
  </si>
  <si>
    <t>SURV_201401|INF_GEN|LT_5_8Y</t>
  </si>
  <si>
    <t>SURV_201401|INF_SUB|LT_1_4Y</t>
  </si>
  <si>
    <t>SURV_201401|INF_SUB|LT_5_8Y</t>
  </si>
  <si>
    <t>SURV_201401|GDP_REAL|LT_10Y</t>
  </si>
  <si>
    <t>SURV_201401|CETE28|A_2014</t>
  </si>
  <si>
    <t>SURV_201401|CETE28|A_2015</t>
  </si>
  <si>
    <t>SURV_201401|CETE28|A_2016</t>
  </si>
  <si>
    <t>SURV_201401|OTHER|A_2014</t>
  </si>
  <si>
    <t>SURV_201401|OTHER|A_2015</t>
  </si>
  <si>
    <t>SIE-CR189-2016</t>
  </si>
  <si>
    <t>SURV_201401|OTHER|A_2016</t>
  </si>
  <si>
    <t>2014-02-28</t>
  </si>
  <si>
    <t>SURV_201402</t>
  </si>
  <si>
    <t>SURV_201402|INF_GEN|A_2014</t>
  </si>
  <si>
    <t>SURV_201402|INF_GEN|A_2015</t>
  </si>
  <si>
    <t>SURV_201402|INF_GEN|A_2016</t>
  </si>
  <si>
    <t>SURV_201402|INF_SUB|A_2014</t>
  </si>
  <si>
    <t>SURV_201402|INF_SUB|A_2015</t>
  </si>
  <si>
    <t>SURV_201402|INF_SUB|A_2016</t>
  </si>
  <si>
    <t>SURV_201402|GDP_REAL|Q_2014Q1</t>
  </si>
  <si>
    <t>SURV_201402|GDP_REAL|Q_2014Q2</t>
  </si>
  <si>
    <t>SURV_201402|GDP_REAL|Q_2014Q3</t>
  </si>
  <si>
    <t>SURV_201402|GDP_REAL|Q_2014Q4</t>
  </si>
  <si>
    <t>SURV_201402|GDP_REAL|Q_2015Q1</t>
  </si>
  <si>
    <t>SURV_201402|GDP_REAL|Q_2015Q2</t>
  </si>
  <si>
    <t>SURV_201402|GDP_REAL|Q_2015Q3</t>
  </si>
  <si>
    <t>SURV_201402|GDP_REAL|Q_2015Q4</t>
  </si>
  <si>
    <t>SURV_201402|FONDEO|Q_2014Q1</t>
  </si>
  <si>
    <t>SURV_201402|FONDEO|Q_2014Q2</t>
  </si>
  <si>
    <t>SURV_201402|FONDEO|Q_2014Q3</t>
  </si>
  <si>
    <t>SURV_201402|FONDEO|Q_2014Q4</t>
  </si>
  <si>
    <t>SURV_201402|FONDEO|Q_2015Q1</t>
  </si>
  <si>
    <t>SURV_201402|FONDEO|Q_2015Q2</t>
  </si>
  <si>
    <t>SURV_201402|FONDEO|Q_2015Q3</t>
  </si>
  <si>
    <t>SURV_201402|FONDEO|Q_2015Q4</t>
  </si>
  <si>
    <t>SURV_201402|INF_GEN|LT_1_4Y</t>
  </si>
  <si>
    <t>SURV_201402|INF_GEN|LT_5_8Y</t>
  </si>
  <si>
    <t>SURV_201402|INF_SUB|LT_1_4Y</t>
  </si>
  <si>
    <t>SURV_201402|INF_SUB|LT_5_8Y</t>
  </si>
  <si>
    <t>SURV_201402|GDP_REAL|LT_10Y</t>
  </si>
  <si>
    <t>SURV_201402|CETE28|A_2014</t>
  </si>
  <si>
    <t>SURV_201402|CETE28|A_2015</t>
  </si>
  <si>
    <t>SURV_201402|CETE28|A_2016</t>
  </si>
  <si>
    <t>SURV_201402|OTHER|A_2014</t>
  </si>
  <si>
    <t>SURV_201402|OTHER|A_2015</t>
  </si>
  <si>
    <t>SURV_201402|OTHER|A_2016</t>
  </si>
  <si>
    <t>2014-03-31</t>
  </si>
  <si>
    <t>SURV_201403</t>
  </si>
  <si>
    <t>SURV_201403|INF_GEN|A_2014</t>
  </si>
  <si>
    <t>SURV_201403|INF_GEN|A_2015</t>
  </si>
  <si>
    <t>SURV_201403|INF_GEN|A_2016</t>
  </si>
  <si>
    <t>SURV_201403|INF_SUB|A_2014</t>
  </si>
  <si>
    <t>SURV_201403|INF_SUB|A_2015</t>
  </si>
  <si>
    <t>SURV_201403|INF_SUB|A_2016</t>
  </si>
  <si>
    <t>SURV_201403|GDP_REAL|Q_2014Q1</t>
  </si>
  <si>
    <t>SURV_201403|GDP_REAL|Q_2014Q2</t>
  </si>
  <si>
    <t>SURV_201403|GDP_REAL|Q_2014Q3</t>
  </si>
  <si>
    <t>SURV_201403|GDP_REAL|Q_2014Q4</t>
  </si>
  <si>
    <t>SURV_201403|GDP_REAL|Q_2015Q1</t>
  </si>
  <si>
    <t>SURV_201403|GDP_REAL|Q_2015Q2</t>
  </si>
  <si>
    <t>SURV_201403|GDP_REAL|Q_2015Q3</t>
  </si>
  <si>
    <t>SURV_201403|GDP_REAL|Q_2015Q4</t>
  </si>
  <si>
    <t>SURV_201403|FONDEO|Q_2014Q2</t>
  </si>
  <si>
    <t>SURV_201403|FONDEO|Q_2014Q3</t>
  </si>
  <si>
    <t>SURV_201403|FONDEO|Q_2014Q4</t>
  </si>
  <si>
    <t>SURV_201403|FONDEO|Q_2015Q1</t>
  </si>
  <si>
    <t>SURV_201403|FONDEO|Q_2015Q2</t>
  </si>
  <si>
    <t>SURV_201403|FONDEO|Q_2015Q3</t>
  </si>
  <si>
    <t>SURV_201403|FONDEO|Q_2015Q4</t>
  </si>
  <si>
    <t>1T16</t>
  </si>
  <si>
    <t>SIE-CR168-1T16</t>
  </si>
  <si>
    <t>Q_2016Q1</t>
  </si>
  <si>
    <t>SURV_201403|FONDEO|Q_2016Q1</t>
  </si>
  <si>
    <t>SURV_201403|INF_GEN|LT_1_4Y</t>
  </si>
  <si>
    <t>SURV_201403|INF_GEN|LT_5_8Y</t>
  </si>
  <si>
    <t>SURV_201403|INF_SUB|LT_1_4Y</t>
  </si>
  <si>
    <t>SURV_201403|INF_SUB|LT_5_8Y</t>
  </si>
  <si>
    <t>SURV_201403|GDP_REAL|LT_10Y</t>
  </si>
  <si>
    <t>SURV_201403|CETE28|A_2014</t>
  </si>
  <si>
    <t>SURV_201403|CETE28|A_2015</t>
  </si>
  <si>
    <t>SURV_201403|CETE28|A_2016</t>
  </si>
  <si>
    <t>SURV_201403|OTHER|A_2014</t>
  </si>
  <si>
    <t>SURV_201403|OTHER|A_2015</t>
  </si>
  <si>
    <t>SURV_201403|OTHER|A_2016</t>
  </si>
  <si>
    <t>2014-04-30</t>
  </si>
  <si>
    <t>SURV_201404</t>
  </si>
  <si>
    <t>SURV_201404|INF_GEN|A_2014</t>
  </si>
  <si>
    <t>SURV_201404|INF_GEN|A_2015</t>
  </si>
  <si>
    <t>SURV_201404|INF_GEN|A_2016</t>
  </si>
  <si>
    <t>SURV_201404|INF_SUB|A_2014</t>
  </si>
  <si>
    <t>SURV_201404|INF_SUB|A_2015</t>
  </si>
  <si>
    <t>SURV_201404|INF_SUB|A_2016</t>
  </si>
  <si>
    <t>SURV_201404|GDP_REAL|Q_2014Q1</t>
  </si>
  <si>
    <t>SURV_201404|GDP_REAL|Q_2014Q2</t>
  </si>
  <si>
    <t>SURV_201404|GDP_REAL|Q_2014Q3</t>
  </si>
  <si>
    <t>SURV_201404|GDP_REAL|Q_2014Q4</t>
  </si>
  <si>
    <t>SURV_201404|GDP_REAL|Q_2015Q1</t>
  </si>
  <si>
    <t>SURV_201404|GDP_REAL|Q_2015Q2</t>
  </si>
  <si>
    <t>SURV_201404|GDP_REAL|Q_2015Q3</t>
  </si>
  <si>
    <t>SURV_201404|GDP_REAL|Q_2015Q4</t>
  </si>
  <si>
    <t>SURV_201404|FONDEO|Q_2014Q2</t>
  </si>
  <si>
    <t>SURV_201404|FONDEO|Q_2014Q3</t>
  </si>
  <si>
    <t>SURV_201404|FONDEO|Q_2014Q4</t>
  </si>
  <si>
    <t>SURV_201404|FONDEO|Q_2015Q1</t>
  </si>
  <si>
    <t>SURV_201404|FONDEO|Q_2015Q2</t>
  </si>
  <si>
    <t>SURV_201404|FONDEO|Q_2015Q3</t>
  </si>
  <si>
    <t>SURV_201404|FONDEO|Q_2015Q4</t>
  </si>
  <si>
    <t>SURV_201404|FONDEO|Q_2016Q1</t>
  </si>
  <si>
    <t>SURV_201404|INF_GEN|LT_1_4Y</t>
  </si>
  <si>
    <t>SURV_201404|INF_GEN|LT_5_8Y</t>
  </si>
  <si>
    <t>SURV_201404|INF_SUB|LT_1_4Y</t>
  </si>
  <si>
    <t>SURV_201404|INF_SUB|LT_5_8Y</t>
  </si>
  <si>
    <t>SURV_201404|GDP_REAL|LT_10Y</t>
  </si>
  <si>
    <t>SURV_201404|CETE28|A_2014</t>
  </si>
  <si>
    <t>SURV_201404|CETE28|A_2015</t>
  </si>
  <si>
    <t>SURV_201404|CETE28|A_2016</t>
  </si>
  <si>
    <t>SURV_201404|OTHER|A_2014</t>
  </si>
  <si>
    <t>SURV_201404|OTHER|A_2015</t>
  </si>
  <si>
    <t>SURV_201404|OTHER|A_2016</t>
  </si>
  <si>
    <t>2014-05-31</t>
  </si>
  <si>
    <t>SURV_201405</t>
  </si>
  <si>
    <t>SURV_201405|INF_GEN|A_2014</t>
  </si>
  <si>
    <t>SURV_201405|INF_GEN|A_2015</t>
  </si>
  <si>
    <t>SURV_201405|INF_GEN|A_2016</t>
  </si>
  <si>
    <t>SURV_201405|INF_SUB|A_2014</t>
  </si>
  <si>
    <t>SURV_201405|INF_SUB|A_2015</t>
  </si>
  <si>
    <t>SURV_201405|INF_SUB|A_2016</t>
  </si>
  <si>
    <t>SURV_201405|GDP_REAL|Q_2014Q2</t>
  </si>
  <si>
    <t>SURV_201405|GDP_REAL|Q_2014Q3</t>
  </si>
  <si>
    <t>SURV_201405|GDP_REAL|Q_2014Q4</t>
  </si>
  <si>
    <t>SURV_201405|GDP_REAL|Q_2015Q1</t>
  </si>
  <si>
    <t>SURV_201405|GDP_REAL|Q_2015Q2</t>
  </si>
  <si>
    <t>SURV_201405|GDP_REAL|Q_2015Q3</t>
  </si>
  <si>
    <t>SURV_201405|GDP_REAL|Q_2015Q4</t>
  </si>
  <si>
    <t>SURV_201405|FONDEO|Q_2014Q2</t>
  </si>
  <si>
    <t>SURV_201405|FONDEO|Q_2014Q3</t>
  </si>
  <si>
    <t>SURV_201405|FONDEO|Q_2014Q4</t>
  </si>
  <si>
    <t>SURV_201405|FONDEO|Q_2015Q1</t>
  </si>
  <si>
    <t>SURV_201405|FONDEO|Q_2015Q2</t>
  </si>
  <si>
    <t>SURV_201405|FONDEO|Q_2015Q3</t>
  </si>
  <si>
    <t>SURV_201405|FONDEO|Q_2015Q4</t>
  </si>
  <si>
    <t>SURV_201405|FONDEO|Q_2016Q1</t>
  </si>
  <si>
    <t>SURV_201405|INF_GEN|LT_1_4Y</t>
  </si>
  <si>
    <t>SURV_201405|INF_GEN|LT_5_8Y</t>
  </si>
  <si>
    <t>SURV_201405|INF_SUB|LT_1_4Y</t>
  </si>
  <si>
    <t>SURV_201405|INF_SUB|LT_5_8Y</t>
  </si>
  <si>
    <t>SURV_201405|GDP_REAL|LT_10Y</t>
  </si>
  <si>
    <t>SURV_201405|CETE28|A_2014</t>
  </si>
  <si>
    <t>SURV_201405|CETE28|A_2015</t>
  </si>
  <si>
    <t>SURV_201405|CETE28|A_2016</t>
  </si>
  <si>
    <t>SURV_201405|OTHER|A_2014</t>
  </si>
  <si>
    <t>SURV_201405|OTHER|A_2015</t>
  </si>
  <si>
    <t>SURV_201405|OTHER|A_2016</t>
  </si>
  <si>
    <t>2014-06-30</t>
  </si>
  <si>
    <t>SURV_201406</t>
  </si>
  <si>
    <t>SURV_201406|INF_GEN|A_2014</t>
  </si>
  <si>
    <t>SURV_201406|INF_GEN|A_2015</t>
  </si>
  <si>
    <t>SURV_201406|INF_GEN|A_2016</t>
  </si>
  <si>
    <t>SURV_201406|INF_SUB|A_2014</t>
  </si>
  <si>
    <t>SURV_201406|INF_SUB|A_2015</t>
  </si>
  <si>
    <t>SURV_201406|INF_SUB|A_2016</t>
  </si>
  <si>
    <t>SURV_201406|GDP_REAL|Q_2014Q2</t>
  </si>
  <si>
    <t>SURV_201406|GDP_REAL|Q_2014Q3</t>
  </si>
  <si>
    <t>SURV_201406|GDP_REAL|Q_2014Q4</t>
  </si>
  <si>
    <t>SURV_201406|GDP_REAL|Q_2015Q1</t>
  </si>
  <si>
    <t>SURV_201406|GDP_REAL|Q_2015Q2</t>
  </si>
  <si>
    <t>SURV_201406|GDP_REAL|Q_2015Q3</t>
  </si>
  <si>
    <t>SURV_201406|GDP_REAL|Q_2015Q4</t>
  </si>
  <si>
    <t>SURV_201406|FONDEO|Q_2014Q3</t>
  </si>
  <si>
    <t>SURV_201406|FONDEO|Q_2014Q4</t>
  </si>
  <si>
    <t>SURV_201406|FONDEO|Q_2015Q1</t>
  </si>
  <si>
    <t>SURV_201406|FONDEO|Q_2015Q2</t>
  </si>
  <si>
    <t>SURV_201406|FONDEO|Q_2015Q3</t>
  </si>
  <si>
    <t>SURV_201406|FONDEO|Q_2015Q4</t>
  </si>
  <si>
    <t>SURV_201406|FONDEO|Q_2016Q1</t>
  </si>
  <si>
    <t>2T16</t>
  </si>
  <si>
    <t>SIE-CR168-2T16</t>
  </si>
  <si>
    <t>Q_2016Q2</t>
  </si>
  <si>
    <t>SURV_201406|FONDEO|Q_2016Q2</t>
  </si>
  <si>
    <t>SURV_201406|INF_GEN|LT_1_4Y</t>
  </si>
  <si>
    <t>SURV_201406|INF_GEN|LT_5_8Y</t>
  </si>
  <si>
    <t>SURV_201406|INF_SUB|LT_1_4Y</t>
  </si>
  <si>
    <t>SURV_201406|INF_SUB|LT_5_8Y</t>
  </si>
  <si>
    <t>SURV_201406|GDP_REAL|LT_10Y</t>
  </si>
  <si>
    <t>SURV_201406|CETE28|A_2014</t>
  </si>
  <si>
    <t>SURV_201406|CETE28|A_2015</t>
  </si>
  <si>
    <t>SURV_201406|CETE28|A_2016</t>
  </si>
  <si>
    <t>SURV_201406|OTHER|A_2014</t>
  </si>
  <si>
    <t>SURV_201406|OTHER|A_2015</t>
  </si>
  <si>
    <t>SURV_201406|OTHER|A_2016</t>
  </si>
  <si>
    <t>2014-07-31</t>
  </si>
  <si>
    <t>SURV_201407</t>
  </si>
  <si>
    <t>SURV_201407|INF_GEN|A_2014</t>
  </si>
  <si>
    <t>SURV_201407|INF_GEN|A_2015</t>
  </si>
  <si>
    <t>SURV_201407|INF_GEN|A_2016</t>
  </si>
  <si>
    <t>SURV_201407|INF_SUB|A_2014</t>
  </si>
  <si>
    <t>SURV_201407|INF_SUB|A_2015</t>
  </si>
  <si>
    <t>SURV_201407|INF_SUB|A_2016</t>
  </si>
  <si>
    <t>SURV_201407|GDP_REAL|Q_2014Q2</t>
  </si>
  <si>
    <t>SURV_201407|GDP_REAL|Q_2014Q3</t>
  </si>
  <si>
    <t>SURV_201407|GDP_REAL|Q_2014Q4</t>
  </si>
  <si>
    <t>SURV_201407|GDP_REAL|Q_2015Q1</t>
  </si>
  <si>
    <t>SURV_201407|GDP_REAL|Q_2015Q2</t>
  </si>
  <si>
    <t>SURV_201407|GDP_REAL|Q_2015Q3</t>
  </si>
  <si>
    <t>SURV_201407|GDP_REAL|Q_2015Q4</t>
  </si>
  <si>
    <t>SURV_201407|FONDEO|Q_2014Q3</t>
  </si>
  <si>
    <t>SURV_201407|FONDEO|Q_2014Q4</t>
  </si>
  <si>
    <t>SURV_201407|FONDEO|Q_2015Q1</t>
  </si>
  <si>
    <t>SURV_201407|FONDEO|Q_2015Q2</t>
  </si>
  <si>
    <t>SURV_201407|FONDEO|Q_2015Q3</t>
  </si>
  <si>
    <t>SURV_201407|FONDEO|Q_2015Q4</t>
  </si>
  <si>
    <t>SURV_201407|FONDEO|Q_2016Q1</t>
  </si>
  <si>
    <t>SURV_201407|FONDEO|Q_2016Q2</t>
  </si>
  <si>
    <t>SURV_201407|INF_GEN|LT_1_4Y</t>
  </si>
  <si>
    <t>SURV_201407|INF_GEN|LT_5_8Y</t>
  </si>
  <si>
    <t>SURV_201407|INF_SUB|LT_1_4Y</t>
  </si>
  <si>
    <t>SURV_201407|INF_SUB|LT_5_8Y</t>
  </si>
  <si>
    <t>SURV_201407|GDP_REAL|LT_10Y</t>
  </si>
  <si>
    <t>SURV_201407|CETE28|A_2014</t>
  </si>
  <si>
    <t>SURV_201407|CETE28|A_2015</t>
  </si>
  <si>
    <t>SURV_201407|CETE28|A_2016</t>
  </si>
  <si>
    <t>SURV_201407|OTHER|A_2014</t>
  </si>
  <si>
    <t>SURV_201407|OTHER|A_2015</t>
  </si>
  <si>
    <t>SURV_201407|OTHER|A_2016</t>
  </si>
  <si>
    <t>2014-08-31</t>
  </si>
  <si>
    <t>SURV_201408</t>
  </si>
  <si>
    <t>SURV_201408|INF_GEN|A_2014</t>
  </si>
  <si>
    <t>SURV_201408|INF_GEN|A_2015</t>
  </si>
  <si>
    <t>SURV_201408|INF_GEN|A_2016</t>
  </si>
  <si>
    <t>SURV_201408|INF_SUB|A_2014</t>
  </si>
  <si>
    <t>SURV_201408|INF_SUB|A_2015</t>
  </si>
  <si>
    <t>SURV_201408|INF_SUB|A_2016</t>
  </si>
  <si>
    <t>SURV_201408|GDP_REAL|Q_2014Q3</t>
  </si>
  <si>
    <t>SURV_201408|GDP_REAL|Q_2014Q4</t>
  </si>
  <si>
    <t>SURV_201408|GDP_REAL|Q_2015Q1</t>
  </si>
  <si>
    <t>SURV_201408|GDP_REAL|Q_2015Q2</t>
  </si>
  <si>
    <t>SURV_201408|GDP_REAL|Q_2015Q3</t>
  </si>
  <si>
    <t>SURV_201408|GDP_REAL|Q_2015Q4</t>
  </si>
  <si>
    <t>SURV_201408|FONDEO|Q_2014Q3</t>
  </si>
  <si>
    <t>SURV_201408|FONDEO|Q_2014Q4</t>
  </si>
  <si>
    <t>SURV_201408|FONDEO|Q_2015Q1</t>
  </si>
  <si>
    <t>SURV_201408|FONDEO|Q_2015Q2</t>
  </si>
  <si>
    <t>SURV_201408|FONDEO|Q_2015Q3</t>
  </si>
  <si>
    <t>SURV_201408|FONDEO|Q_2015Q4</t>
  </si>
  <si>
    <t>SURV_201408|FONDEO|Q_2016Q1</t>
  </si>
  <si>
    <t>SURV_201408|FONDEO|Q_2016Q2</t>
  </si>
  <si>
    <t>SURV_201408|INF_GEN|LT_1_4Y</t>
  </si>
  <si>
    <t>SURV_201408|INF_GEN|LT_5_8Y</t>
  </si>
  <si>
    <t>SURV_201408|INF_SUB|LT_1_4Y</t>
  </si>
  <si>
    <t>SURV_201408|INF_SUB|LT_5_8Y</t>
  </si>
  <si>
    <t>SURV_201408|GDP_REAL|LT_10Y</t>
  </si>
  <si>
    <t>SURV_201408|CETE28|A_2014</t>
  </si>
  <si>
    <t>SURV_201408|CETE28|A_2015</t>
  </si>
  <si>
    <t>SURV_201408|CETE28|A_2016</t>
  </si>
  <si>
    <t>SURV_201408|OTHER|A_2014</t>
  </si>
  <si>
    <t>SURV_201408|OTHER|A_2015</t>
  </si>
  <si>
    <t>SURV_201408|OTHER|A_2016</t>
  </si>
  <si>
    <t>2014-09-30</t>
  </si>
  <si>
    <t>SURV_201409</t>
  </si>
  <si>
    <t>SURV_201409|INF_GEN|A_2014</t>
  </si>
  <si>
    <t>SURV_201409|INF_GEN|A_2015</t>
  </si>
  <si>
    <t>SURV_201409|INF_GEN|A_2016</t>
  </si>
  <si>
    <t>SURV_201409|INF_SUB|A_2014</t>
  </si>
  <si>
    <t>SURV_201409|INF_SUB|A_2015</t>
  </si>
  <si>
    <t>SURV_201409|INF_SUB|A_2016</t>
  </si>
  <si>
    <t>SURV_201409|GDP_REAL|Q_2014Q3</t>
  </si>
  <si>
    <t>SURV_201409|GDP_REAL|Q_2014Q4</t>
  </si>
  <si>
    <t>SURV_201409|GDP_REAL|Q_2015Q1</t>
  </si>
  <si>
    <t>SURV_201409|GDP_REAL|Q_2015Q2</t>
  </si>
  <si>
    <t>SURV_201409|GDP_REAL|Q_2015Q3</t>
  </si>
  <si>
    <t>SURV_201409|GDP_REAL|Q_2015Q4</t>
  </si>
  <si>
    <t>SURV_201409|FONDEO|Q_2014Q4</t>
  </si>
  <si>
    <t>SURV_201409|FONDEO|Q_2015Q1</t>
  </si>
  <si>
    <t>SURV_201409|FONDEO|Q_2015Q2</t>
  </si>
  <si>
    <t>SURV_201409|FONDEO|Q_2015Q3</t>
  </si>
  <si>
    <t>SURV_201409|FONDEO|Q_2015Q4</t>
  </si>
  <si>
    <t>SURV_201409|FONDEO|Q_2016Q1</t>
  </si>
  <si>
    <t>SURV_201409|FONDEO|Q_2016Q2</t>
  </si>
  <si>
    <t>3T16</t>
  </si>
  <si>
    <t>SIE-CR168-3T16</t>
  </si>
  <si>
    <t>Q_2016Q3</t>
  </si>
  <si>
    <t>SURV_201409|FONDEO|Q_2016Q3</t>
  </si>
  <si>
    <t>SURV_201409|INF_GEN|LT_1_4Y</t>
  </si>
  <si>
    <t>SURV_201409|INF_GEN|LT_5_8Y</t>
  </si>
  <si>
    <t>SURV_201409|INF_SUB|LT_1_4Y</t>
  </si>
  <si>
    <t>SURV_201409|INF_SUB|LT_5_8Y</t>
  </si>
  <si>
    <t>SURV_201409|GDP_REAL|LT_10Y</t>
  </si>
  <si>
    <t>SURV_201409|CETE28|A_2014</t>
  </si>
  <si>
    <t>SURV_201409|CETE28|A_2015</t>
  </si>
  <si>
    <t>SURV_201409|CETE28|A_2016</t>
  </si>
  <si>
    <t>SURV_201409|OTHER|A_2014</t>
  </si>
  <si>
    <t>SURV_201409|OTHER|A_2015</t>
  </si>
  <si>
    <t>SURV_201409|OTHER|A_2016</t>
  </si>
  <si>
    <t>2014-10-31</t>
  </si>
  <si>
    <t>SURV_201410</t>
  </si>
  <si>
    <t>SURV_201410|INF_GEN|A_2014</t>
  </si>
  <si>
    <t>SURV_201410|INF_GEN|A_2015</t>
  </si>
  <si>
    <t>SURV_201410|INF_GEN|A_2016</t>
  </si>
  <si>
    <t>SURV_201410|INF_SUB|A_2014</t>
  </si>
  <si>
    <t>SURV_201410|INF_SUB|A_2015</t>
  </si>
  <si>
    <t>SURV_201410|INF_SUB|A_2016</t>
  </si>
  <si>
    <t>SURV_201410|GDP_REAL|Q_2014Q3</t>
  </si>
  <si>
    <t>SURV_201410|GDP_REAL|Q_2014Q4</t>
  </si>
  <si>
    <t>SURV_201410|GDP_REAL|Q_2015Q1</t>
  </si>
  <si>
    <t>SURV_201410|GDP_REAL|Q_2015Q2</t>
  </si>
  <si>
    <t>SURV_201410|GDP_REAL|Q_2015Q3</t>
  </si>
  <si>
    <t>SURV_201410|GDP_REAL|Q_2015Q4</t>
  </si>
  <si>
    <t>SURV_201410|FONDEO|Q_2014Q4</t>
  </si>
  <si>
    <t>SURV_201410|FONDEO|Q_2015Q1</t>
  </si>
  <si>
    <t>SURV_201410|FONDEO|Q_2015Q2</t>
  </si>
  <si>
    <t>SURV_201410|FONDEO|Q_2015Q3</t>
  </si>
  <si>
    <t>SURV_201410|FONDEO|Q_2015Q4</t>
  </si>
  <si>
    <t>SURV_201410|FONDEO|Q_2016Q1</t>
  </si>
  <si>
    <t>SURV_201410|FONDEO|Q_2016Q2</t>
  </si>
  <si>
    <t>SURV_201410|FONDEO|Q_2016Q3</t>
  </si>
  <si>
    <t>SURV_201410|INF_GEN|LT_1_4Y</t>
  </si>
  <si>
    <t>SURV_201410|INF_GEN|LT_5_8Y</t>
  </si>
  <si>
    <t>SURV_201410|INF_SUB|LT_1_4Y</t>
  </si>
  <si>
    <t>SURV_201410|INF_SUB|LT_5_8Y</t>
  </si>
  <si>
    <t>SURV_201410|GDP_REAL|LT_10Y</t>
  </si>
  <si>
    <t>SURV_201410|CETE28|A_2014</t>
  </si>
  <si>
    <t>SURV_201410|CETE28|A_2015</t>
  </si>
  <si>
    <t>SURV_201410|CETE28|A_2016</t>
  </si>
  <si>
    <t>SURV_201410|OTHER|A_2014</t>
  </si>
  <si>
    <t>SURV_201410|OTHER|A_2015</t>
  </si>
  <si>
    <t>SURV_201410|OTHER|A_2016</t>
  </si>
  <si>
    <t>2014-11-30</t>
  </si>
  <si>
    <t>SURV_201411</t>
  </si>
  <si>
    <t>SURV_201411|INF_GEN|A_2014</t>
  </si>
  <si>
    <t>SURV_201411|INF_GEN|A_2015</t>
  </si>
  <si>
    <t>SURV_201411|INF_GEN|A_2016</t>
  </si>
  <si>
    <t>SURV_201411|INF_SUB|A_2014</t>
  </si>
  <si>
    <t>SURV_201411|INF_SUB|A_2015</t>
  </si>
  <si>
    <t>SURV_201411|INF_SUB|A_2016</t>
  </si>
  <si>
    <t>SURV_201411|GDP_REAL|Q_2014Q4</t>
  </si>
  <si>
    <t>SURV_201411|GDP_REAL|Q_2015Q1</t>
  </si>
  <si>
    <t>SURV_201411|GDP_REAL|Q_2015Q2</t>
  </si>
  <si>
    <t>SURV_201411|GDP_REAL|Q_2015Q3</t>
  </si>
  <si>
    <t>SURV_201411|GDP_REAL|Q_2015Q4</t>
  </si>
  <si>
    <t>SURV_201411|FONDEO|Q_2014Q4</t>
  </si>
  <si>
    <t>SURV_201411|FONDEO|Q_2015Q1</t>
  </si>
  <si>
    <t>SURV_201411|FONDEO|Q_2015Q2</t>
  </si>
  <si>
    <t>SURV_201411|FONDEO|Q_2015Q3</t>
  </si>
  <si>
    <t>SURV_201411|FONDEO|Q_2015Q4</t>
  </si>
  <si>
    <t>SURV_201411|FONDEO|Q_2016Q1</t>
  </si>
  <si>
    <t>SURV_201411|FONDEO|Q_2016Q2</t>
  </si>
  <si>
    <t>SURV_201411|FONDEO|Q_2016Q3</t>
  </si>
  <si>
    <t>SURV_201411|INF_GEN|LT_1_4Y</t>
  </si>
  <si>
    <t>SURV_201411|INF_GEN|LT_5_8Y</t>
  </si>
  <si>
    <t>SURV_201411|INF_SUB|LT_1_4Y</t>
  </si>
  <si>
    <t>SURV_201411|INF_SUB|LT_5_8Y</t>
  </si>
  <si>
    <t>SURV_201411|GDP_REAL|LT_10Y</t>
  </si>
  <si>
    <t>SURV_201411|CETE28|A_2014</t>
  </si>
  <si>
    <t>SURV_201411|CETE28|A_2015</t>
  </si>
  <si>
    <t>SURV_201411|CETE28|A_2016</t>
  </si>
  <si>
    <t>SURV_201411|OTHER|A_2014</t>
  </si>
  <si>
    <t>SURV_201411|OTHER|A_2015</t>
  </si>
  <si>
    <t>SURV_201411|OTHER|A_2016</t>
  </si>
  <si>
    <t>2014-12-31</t>
  </si>
  <si>
    <t>SURV_201412</t>
  </si>
  <si>
    <t>SURV_201412|INF_GEN|A_2014</t>
  </si>
  <si>
    <t>SURV_201412|INF_GEN|A_2015</t>
  </si>
  <si>
    <t>SURV_201412|INF_GEN|A_2016</t>
  </si>
  <si>
    <t>2017</t>
  </si>
  <si>
    <t>SIE-CR154-2017</t>
  </si>
  <si>
    <t>A_2017</t>
  </si>
  <si>
    <t>SURV_201412|INF_GEN|A_2017</t>
  </si>
  <si>
    <t>SURV_201412|INF_SUB|A_2014</t>
  </si>
  <si>
    <t>SURV_201412|INF_SUB|A_2015</t>
  </si>
  <si>
    <t>SURV_201412|INF_SUB|A_2016</t>
  </si>
  <si>
    <t>SURV_201412|INF_SUB|A_2017</t>
  </si>
  <si>
    <t>SURV_201412|GDP_REAL|Q_2014Q4</t>
  </si>
  <si>
    <t>SURV_201412|GDP_REAL|Q_2015Q1</t>
  </si>
  <si>
    <t>SURV_201412|GDP_REAL|Q_2015Q2</t>
  </si>
  <si>
    <t>SURV_201412|GDP_REAL|Q_2015Q3</t>
  </si>
  <si>
    <t>SURV_201412|GDP_REAL|Q_2015Q4</t>
  </si>
  <si>
    <t>SIE-CR165-1T16</t>
  </si>
  <si>
    <t>SURV_201412|GDP_REAL|Q_2016Q1</t>
  </si>
  <si>
    <t>SIE-CR165-2T16</t>
  </si>
  <si>
    <t>SURV_201412|GDP_REAL|Q_2016Q2</t>
  </si>
  <si>
    <t>SIE-CR165-3T16</t>
  </si>
  <si>
    <t>SURV_201412|GDP_REAL|Q_2016Q3</t>
  </si>
  <si>
    <t>4T16</t>
  </si>
  <si>
    <t>SIE-CR165-4T16</t>
  </si>
  <si>
    <t>Q_2016Q4</t>
  </si>
  <si>
    <t>SURV_201412|GDP_REAL|Q_2016Q4</t>
  </si>
  <si>
    <t>SURV_201412|FONDEO|Q_2015Q1</t>
  </si>
  <si>
    <t>SURV_201412|FONDEO|Q_2015Q2</t>
  </si>
  <si>
    <t>SURV_201412|FONDEO|Q_2015Q3</t>
  </si>
  <si>
    <t>SURV_201412|FONDEO|Q_2015Q4</t>
  </si>
  <si>
    <t>SURV_201412|FONDEO|Q_2016Q1</t>
  </si>
  <si>
    <t>SURV_201412|FONDEO|Q_2016Q2</t>
  </si>
  <si>
    <t>SURV_201412|FONDEO|Q_2016Q3</t>
  </si>
  <si>
    <t>SIE-CR168-4T16</t>
  </si>
  <si>
    <t>SURV_201412|FONDEO|Q_2016Q4</t>
  </si>
  <si>
    <t>SURV_201412|INF_GEN|LT_1_4Y</t>
  </si>
  <si>
    <t>SURV_201412|INF_GEN|LT_5_8Y</t>
  </si>
  <si>
    <t>SURV_201412|INF_SUB|LT_1_4Y</t>
  </si>
  <si>
    <t>SURV_201412|INF_SUB|LT_5_8Y</t>
  </si>
  <si>
    <t>SURV_201412|GDP_REAL|LT_10Y</t>
  </si>
  <si>
    <t>SURV_201412|CETE28|A_2014</t>
  </si>
  <si>
    <t>SURV_201412|CETE28|A_2015</t>
  </si>
  <si>
    <t>SURV_201412|CETE28|A_2016</t>
  </si>
  <si>
    <t>SIE-CR170-2017</t>
  </si>
  <si>
    <t>SURV_201412|CETE28|A_2017</t>
  </si>
  <si>
    <t>SURV_201412|OTHER|A_2014</t>
  </si>
  <si>
    <t>SURV_201412|OTHER|A_2015</t>
  </si>
  <si>
    <t>SURV_201412|OTHER|A_2016</t>
  </si>
  <si>
    <t>SIE-CR189-2017</t>
  </si>
  <si>
    <t>SURV_201412|OTHER|A_2017</t>
  </si>
  <si>
    <t>2015-01-31</t>
  </si>
  <si>
    <t>SURV_201501</t>
  </si>
  <si>
    <t>SURV_201501|INF_GEN|A_2015</t>
  </si>
  <si>
    <t>SURV_201501|INF_GEN|A_2016</t>
  </si>
  <si>
    <t>SURV_201501|INF_GEN|A_2017</t>
  </si>
  <si>
    <t>SURV_201501|INF_SUB|A_2015</t>
  </si>
  <si>
    <t>SURV_201501|INF_SUB|A_2016</t>
  </si>
  <si>
    <t>SURV_201501|INF_SUB|A_2017</t>
  </si>
  <si>
    <t>SURV_201501|GDP_REAL|Q_2014Q4</t>
  </si>
  <si>
    <t>SURV_201501|GDP_REAL|Q_2015Q1</t>
  </si>
  <si>
    <t>SURV_201501|GDP_REAL|Q_2015Q2</t>
  </si>
  <si>
    <t>SURV_201501|GDP_REAL|Q_2015Q3</t>
  </si>
  <si>
    <t>SURV_201501|GDP_REAL|Q_2015Q4</t>
  </si>
  <si>
    <t>SURV_201501|GDP_REAL|Q_2016Q1</t>
  </si>
  <si>
    <t>SURV_201501|GDP_REAL|Q_2016Q2</t>
  </si>
  <si>
    <t>SURV_201501|GDP_REAL|Q_2016Q3</t>
  </si>
  <si>
    <t>SURV_201501|GDP_REAL|Q_2016Q4</t>
  </si>
  <si>
    <t>SURV_201501|FONDEO|Q_2015Q1</t>
  </si>
  <si>
    <t>SURV_201501|FONDEO|Q_2015Q2</t>
  </si>
  <si>
    <t>SURV_201501|FONDEO|Q_2015Q3</t>
  </si>
  <si>
    <t>SURV_201501|FONDEO|Q_2015Q4</t>
  </si>
  <si>
    <t>SURV_201501|FONDEO|Q_2016Q1</t>
  </si>
  <si>
    <t>SURV_201501|FONDEO|Q_2016Q2</t>
  </si>
  <si>
    <t>SURV_201501|FONDEO|Q_2016Q3</t>
  </si>
  <si>
    <t>SURV_201501|FONDEO|Q_2016Q4</t>
  </si>
  <si>
    <t>SURV_201501|INF_GEN|LT_1_4Y</t>
  </si>
  <si>
    <t>SURV_201501|INF_GEN|LT_5_8Y</t>
  </si>
  <si>
    <t>SURV_201501|INF_SUB|LT_1_4Y</t>
  </si>
  <si>
    <t>SURV_201501|INF_SUB|LT_5_8Y</t>
  </si>
  <si>
    <t>SURV_201501|GDP_REAL|LT_10Y</t>
  </si>
  <si>
    <t>SURV_201501|CETE28|A_2015</t>
  </si>
  <si>
    <t>SURV_201501|CETE28|A_2016</t>
  </si>
  <si>
    <t>SURV_201501|CETE28|A_2017</t>
  </si>
  <si>
    <t>SURV_201501|OTHER|A_2015</t>
  </si>
  <si>
    <t>SURV_201501|OTHER|A_2016</t>
  </si>
  <si>
    <t>SURV_201501|OTHER|A_2017</t>
  </si>
  <si>
    <t>2015-02-28</t>
  </si>
  <si>
    <t>SURV_201502</t>
  </si>
  <si>
    <t>SURV_201502|INF_GEN|A_2015</t>
  </si>
  <si>
    <t>SURV_201502|INF_GEN|A_2016</t>
  </si>
  <si>
    <t>SURV_201502|INF_GEN|A_2017</t>
  </si>
  <si>
    <t>SURV_201502|INF_SUB|A_2015</t>
  </si>
  <si>
    <t>SURV_201502|INF_SUB|A_2016</t>
  </si>
  <si>
    <t>SURV_201502|INF_SUB|A_2017</t>
  </si>
  <si>
    <t>SURV_201502|GDP_REAL|Q_2015Q1</t>
  </si>
  <si>
    <t>SURV_201502|GDP_REAL|Q_2015Q2</t>
  </si>
  <si>
    <t>SURV_201502|GDP_REAL|Q_2015Q3</t>
  </si>
  <si>
    <t>SURV_201502|GDP_REAL|Q_2015Q4</t>
  </si>
  <si>
    <t>SURV_201502|GDP_REAL|Q_2016Q1</t>
  </si>
  <si>
    <t>SURV_201502|GDP_REAL|Q_2016Q2</t>
  </si>
  <si>
    <t>SURV_201502|GDP_REAL|Q_2016Q3</t>
  </si>
  <si>
    <t>SURV_201502|GDP_REAL|Q_2016Q4</t>
  </si>
  <si>
    <t>SURV_201502|FONDEO|Q_2015Q1</t>
  </si>
  <si>
    <t>SURV_201502|FONDEO|Q_2015Q2</t>
  </si>
  <si>
    <t>SURV_201502|FONDEO|Q_2015Q3</t>
  </si>
  <si>
    <t>SURV_201502|FONDEO|Q_2015Q4</t>
  </si>
  <si>
    <t>SURV_201502|FONDEO|Q_2016Q1</t>
  </si>
  <si>
    <t>SURV_201502|FONDEO|Q_2016Q2</t>
  </si>
  <si>
    <t>SURV_201502|FONDEO|Q_2016Q3</t>
  </si>
  <si>
    <t>SURV_201502|FONDEO|Q_2016Q4</t>
  </si>
  <si>
    <t>SURV_201502|INF_GEN|LT_1_4Y</t>
  </si>
  <si>
    <t>SURV_201502|INF_GEN|LT_5_8Y</t>
  </si>
  <si>
    <t>SURV_201502|INF_SUB|LT_1_4Y</t>
  </si>
  <si>
    <t>SURV_201502|INF_SUB|LT_5_8Y</t>
  </si>
  <si>
    <t>SURV_201502|GDP_REAL|LT_10Y</t>
  </si>
  <si>
    <t>SURV_201502|CETE28|A_2015</t>
  </si>
  <si>
    <t>SURV_201502|CETE28|A_2016</t>
  </si>
  <si>
    <t>SURV_201502|CETE28|A_2017</t>
  </si>
  <si>
    <t>SURV_201502|OTHER|A_2015</t>
  </si>
  <si>
    <t>SURV_201502|OTHER|A_2016</t>
  </si>
  <si>
    <t>SURV_201502|OTHER|A_2017</t>
  </si>
  <si>
    <t>2015-03-31</t>
  </si>
  <si>
    <t>SURV_201503</t>
  </si>
  <si>
    <t>SURV_201503|INF_GEN|A_2015</t>
  </si>
  <si>
    <t>SURV_201503|INF_GEN|A_2016</t>
  </si>
  <si>
    <t>SURV_201503|INF_GEN|A_2017</t>
  </si>
  <si>
    <t>SURV_201503|INF_SUB|A_2015</t>
  </si>
  <si>
    <t>SURV_201503|INF_SUB|A_2016</t>
  </si>
  <si>
    <t>SURV_201503|INF_SUB|A_2017</t>
  </si>
  <si>
    <t>SURV_201503|GDP_REAL|Q_2015Q1</t>
  </si>
  <si>
    <t>SURV_201503|GDP_REAL|Q_2015Q2</t>
  </si>
  <si>
    <t>SURV_201503|GDP_REAL|Q_2015Q3</t>
  </si>
  <si>
    <t>SURV_201503|GDP_REAL|Q_2015Q4</t>
  </si>
  <si>
    <t>SURV_201503|GDP_REAL|Q_2016Q1</t>
  </si>
  <si>
    <t>SURV_201503|GDP_REAL|Q_2016Q2</t>
  </si>
  <si>
    <t>SURV_201503|GDP_REAL|Q_2016Q3</t>
  </si>
  <si>
    <t>SURV_201503|GDP_REAL|Q_2016Q4</t>
  </si>
  <si>
    <t>SURV_201503|FONDEO|Q_2015Q2</t>
  </si>
  <si>
    <t>SURV_201503|FONDEO|Q_2015Q3</t>
  </si>
  <si>
    <t>SURV_201503|FONDEO|Q_2015Q4</t>
  </si>
  <si>
    <t>SURV_201503|FONDEO|Q_2016Q1</t>
  </si>
  <si>
    <t>SURV_201503|FONDEO|Q_2016Q2</t>
  </si>
  <si>
    <t>SURV_201503|FONDEO|Q_2016Q3</t>
  </si>
  <si>
    <t>SURV_201503|FONDEO|Q_2016Q4</t>
  </si>
  <si>
    <t>1T17</t>
  </si>
  <si>
    <t>SIE-CR168-1T17</t>
  </si>
  <si>
    <t>Q_2017Q1</t>
  </si>
  <si>
    <t>SURV_201503|FONDEO|Q_2017Q1</t>
  </si>
  <si>
    <t>SURV_201503|INF_GEN|LT_1_4Y</t>
  </si>
  <si>
    <t>SURV_201503|INF_GEN|LT_5_8Y</t>
  </si>
  <si>
    <t>SURV_201503|INF_SUB|LT_1_4Y</t>
  </si>
  <si>
    <t>SURV_201503|INF_SUB|LT_5_8Y</t>
  </si>
  <si>
    <t>SURV_201503|GDP_REAL|LT_10Y</t>
  </si>
  <si>
    <t>SURV_201503|CETE28|A_2015</t>
  </si>
  <si>
    <t>SURV_201503|CETE28|A_2016</t>
  </si>
  <si>
    <t>SURV_201503|CETE28|A_2017</t>
  </si>
  <si>
    <t>SURV_201503|OTHER|A_2015</t>
  </si>
  <si>
    <t>SURV_201503|OTHER|A_2016</t>
  </si>
  <si>
    <t>SURV_201503|OTHER|A_2017</t>
  </si>
  <si>
    <t>Plataforma de producción petrolera</t>
  </si>
  <si>
    <t>2015-04-30</t>
  </si>
  <si>
    <t>SURV_201504</t>
  </si>
  <si>
    <t>SURV_201504|INF_GEN|A_2015</t>
  </si>
  <si>
    <t>SURV_201504|INF_GEN|A_2016</t>
  </si>
  <si>
    <t>SURV_201504|INF_GEN|A_2017</t>
  </si>
  <si>
    <t>SURV_201504|INF_SUB|A_2015</t>
  </si>
  <si>
    <t>SURV_201504|INF_SUB|A_2016</t>
  </si>
  <si>
    <t>SURV_201504|INF_SUB|A_2017</t>
  </si>
  <si>
    <t>SURV_201504|GDP_REAL|Q_2015Q1</t>
  </si>
  <si>
    <t>SURV_201504|GDP_REAL|Q_2015Q2</t>
  </si>
  <si>
    <t>SURV_201504|GDP_REAL|Q_2015Q3</t>
  </si>
  <si>
    <t>SURV_201504|GDP_REAL|Q_2015Q4</t>
  </si>
  <si>
    <t>SURV_201504|GDP_REAL|Q_2016Q1</t>
  </si>
  <si>
    <t>SURV_201504|GDP_REAL|Q_2016Q2</t>
  </si>
  <si>
    <t>SURV_201504|GDP_REAL|Q_2016Q3</t>
  </si>
  <si>
    <t>SURV_201504|GDP_REAL|Q_2016Q4</t>
  </si>
  <si>
    <t>SURV_201504|FONDEO|Q_2015Q2</t>
  </si>
  <si>
    <t>SURV_201504|FONDEO|Q_2015Q3</t>
  </si>
  <si>
    <t>SURV_201504|FONDEO|Q_2015Q4</t>
  </si>
  <si>
    <t>SURV_201504|FONDEO|Q_2016Q1</t>
  </si>
  <si>
    <t>SURV_201504|FONDEO|Q_2016Q2</t>
  </si>
  <si>
    <t>SURV_201504|FONDEO|Q_2016Q3</t>
  </si>
  <si>
    <t>SURV_201504|FONDEO|Q_2016Q4</t>
  </si>
  <si>
    <t>SURV_201504|FONDEO|Q_2017Q1</t>
  </si>
  <si>
    <t>SURV_201504|INF_GEN|LT_1_4Y</t>
  </si>
  <si>
    <t>SURV_201504|INF_GEN|LT_5_8Y</t>
  </si>
  <si>
    <t>SURV_201504|INF_SUB|LT_1_4Y</t>
  </si>
  <si>
    <t>SURV_201504|INF_SUB|LT_5_8Y</t>
  </si>
  <si>
    <t>SURV_201504|GDP_REAL|LT_10Y</t>
  </si>
  <si>
    <t>SURV_201504|CETE28|A_2015</t>
  </si>
  <si>
    <t>SURV_201504|CETE28|A_2016</t>
  </si>
  <si>
    <t>SURV_201504|CETE28|A_2017</t>
  </si>
  <si>
    <t>SURV_201504|OTHER|A_2015</t>
  </si>
  <si>
    <t>SURV_201504|OTHER|A_2016</t>
  </si>
  <si>
    <t>SURV_201504|OTHER|A_2017</t>
  </si>
  <si>
    <t>2015-05-31</t>
  </si>
  <si>
    <t>SURV_201505</t>
  </si>
  <si>
    <t>SURV_201505|INF_GEN|A_2015</t>
  </si>
  <si>
    <t>SURV_201505|INF_GEN|A_2016</t>
  </si>
  <si>
    <t>SURV_201505|INF_GEN|A_2017</t>
  </si>
  <si>
    <t>SURV_201505|INF_SUB|A_2015</t>
  </si>
  <si>
    <t>SURV_201505|INF_SUB|A_2016</t>
  </si>
  <si>
    <t>SURV_201505|INF_SUB|A_2017</t>
  </si>
  <si>
    <t>SURV_201505|GDP_REAL|Q_2015Q2</t>
  </si>
  <si>
    <t>SURV_201505|GDP_REAL|Q_2015Q3</t>
  </si>
  <si>
    <t>SURV_201505|GDP_REAL|Q_2015Q4</t>
  </si>
  <si>
    <t>SURV_201505|GDP_REAL|Q_2016Q1</t>
  </si>
  <si>
    <t>SURV_201505|GDP_REAL|Q_2016Q2</t>
  </si>
  <si>
    <t>SURV_201505|GDP_REAL|Q_2016Q3</t>
  </si>
  <si>
    <t>SURV_201505|GDP_REAL|Q_2016Q4</t>
  </si>
  <si>
    <t>SURV_201505|FONDEO|Q_2015Q2</t>
  </si>
  <si>
    <t>SURV_201505|FONDEO|Q_2015Q3</t>
  </si>
  <si>
    <t>SURV_201505|FONDEO|Q_2015Q4</t>
  </si>
  <si>
    <t>SURV_201505|FONDEO|Q_2016Q1</t>
  </si>
  <si>
    <t>SURV_201505|FONDEO|Q_2016Q2</t>
  </si>
  <si>
    <t>SURV_201505|FONDEO|Q_2016Q3</t>
  </si>
  <si>
    <t>SURV_201505|FONDEO|Q_2016Q4</t>
  </si>
  <si>
    <t>SURV_201505|FONDEO|Q_2017Q1</t>
  </si>
  <si>
    <t>SURV_201505|INF_GEN|LT_1_4Y</t>
  </si>
  <si>
    <t>SURV_201505|INF_GEN|LT_5_8Y</t>
  </si>
  <si>
    <t>SURV_201505|INF_SUB|LT_1_4Y</t>
  </si>
  <si>
    <t>SURV_201505|INF_SUB|LT_5_8Y</t>
  </si>
  <si>
    <t>SURV_201505|GDP_REAL|LT_10Y</t>
  </si>
  <si>
    <t>SURV_201505|CETE28|A_2015</t>
  </si>
  <si>
    <t>SURV_201505|CETE28|A_2016</t>
  </si>
  <si>
    <t>SURV_201505|CETE28|A_2017</t>
  </si>
  <si>
    <t>SURV_201505|OTHER|A_2015</t>
  </si>
  <si>
    <t>SURV_201505|OTHER|A_2016</t>
  </si>
  <si>
    <t>SURV_201505|OTHER|A_2017</t>
  </si>
  <si>
    <t>2015-06-30</t>
  </si>
  <si>
    <t>SURV_201506</t>
  </si>
  <si>
    <t>SURV_201506|INF_GEN|A_2015</t>
  </si>
  <si>
    <t>SURV_201506|INF_GEN|A_2016</t>
  </si>
  <si>
    <t>SURV_201506|INF_GEN|A_2017</t>
  </si>
  <si>
    <t>SURV_201506|INF_SUB|A_2015</t>
  </si>
  <si>
    <t>SURV_201506|INF_SUB|A_2016</t>
  </si>
  <si>
    <t>SURV_201506|INF_SUB|A_2017</t>
  </si>
  <si>
    <t>SURV_201506|GDP_REAL|Q_2015Q2</t>
  </si>
  <si>
    <t>SURV_201506|GDP_REAL|Q_2015Q3</t>
  </si>
  <si>
    <t>SURV_201506|GDP_REAL|Q_2015Q4</t>
  </si>
  <si>
    <t>SURV_201506|GDP_REAL|Q_2016Q1</t>
  </si>
  <si>
    <t>SURV_201506|GDP_REAL|Q_2016Q2</t>
  </si>
  <si>
    <t>SURV_201506|GDP_REAL|Q_2016Q3</t>
  </si>
  <si>
    <t>SURV_201506|GDP_REAL|Q_2016Q4</t>
  </si>
  <si>
    <t>SURV_201506|FONDEO|Q_2015Q3</t>
  </si>
  <si>
    <t>SURV_201506|FONDEO|Q_2015Q4</t>
  </si>
  <si>
    <t>SURV_201506|FONDEO|Q_2016Q1</t>
  </si>
  <si>
    <t>SURV_201506|FONDEO|Q_2016Q2</t>
  </si>
  <si>
    <t>SURV_201506|FONDEO|Q_2016Q3</t>
  </si>
  <si>
    <t>SURV_201506|FONDEO|Q_2016Q4</t>
  </si>
  <si>
    <t>SURV_201506|FONDEO|Q_2017Q1</t>
  </si>
  <si>
    <t>2T17</t>
  </si>
  <si>
    <t>SIE-CR168-2T17</t>
  </si>
  <si>
    <t>Q_2017Q2</t>
  </si>
  <si>
    <t>SURV_201506|FONDEO|Q_2017Q2</t>
  </si>
  <si>
    <t>SURV_201506|INF_GEN|LT_1_4Y</t>
  </si>
  <si>
    <t>SURV_201506|INF_GEN|LT_5_8Y</t>
  </si>
  <si>
    <t>SURV_201506|INF_SUB|LT_1_4Y</t>
  </si>
  <si>
    <t>SURV_201506|INF_SUB|LT_5_8Y</t>
  </si>
  <si>
    <t>SURV_201506|GDP_REAL|LT_10Y</t>
  </si>
  <si>
    <t>SURV_201506|CETE28|A_2015</t>
  </si>
  <si>
    <t>SURV_201506|CETE28|A_2016</t>
  </si>
  <si>
    <t>SURV_201506|CETE28|A_2017</t>
  </si>
  <si>
    <t>SURV_201506|OTHER|A_2015</t>
  </si>
  <si>
    <t>SURV_201506|OTHER|A_2016</t>
  </si>
  <si>
    <t>SURV_201506|OTHER|A_2017</t>
  </si>
  <si>
    <t>2015-07-31</t>
  </si>
  <si>
    <t>SURV_201507</t>
  </si>
  <si>
    <t>SURV_201507|INF_GEN|A_2015</t>
  </si>
  <si>
    <t>SURV_201507|INF_GEN|A_2016</t>
  </si>
  <si>
    <t>SURV_201507|INF_GEN|A_2017</t>
  </si>
  <si>
    <t>SURV_201507|INF_SUB|A_2015</t>
  </si>
  <si>
    <t>SURV_201507|INF_SUB|A_2016</t>
  </si>
  <si>
    <t>SURV_201507|INF_SUB|A_2017</t>
  </si>
  <si>
    <t>SURV_201507|GDP_REAL|Q_2015Q2</t>
  </si>
  <si>
    <t>SURV_201507|GDP_REAL|Q_2015Q3</t>
  </si>
  <si>
    <t>SURV_201507|GDP_REAL|Q_2015Q4</t>
  </si>
  <si>
    <t>SURV_201507|GDP_REAL|Q_2016Q1</t>
  </si>
  <si>
    <t>SURV_201507|GDP_REAL|Q_2016Q2</t>
  </si>
  <si>
    <t>SURV_201507|GDP_REAL|Q_2016Q3</t>
  </si>
  <si>
    <t>SURV_201507|GDP_REAL|Q_2016Q4</t>
  </si>
  <si>
    <t>SURV_201507|FONDEO|Q_2015Q3</t>
  </si>
  <si>
    <t>SURV_201507|FONDEO|Q_2015Q4</t>
  </si>
  <si>
    <t>SURV_201507|FONDEO|Q_2016Q1</t>
  </si>
  <si>
    <t>SURV_201507|FONDEO|Q_2016Q2</t>
  </si>
  <si>
    <t>SURV_201507|FONDEO|Q_2016Q3</t>
  </si>
  <si>
    <t>SURV_201507|FONDEO|Q_2016Q4</t>
  </si>
  <si>
    <t>SURV_201507|FONDEO|Q_2017Q1</t>
  </si>
  <si>
    <t>SURV_201507|FONDEO|Q_2017Q2</t>
  </si>
  <si>
    <t>SURV_201507|INF_GEN|LT_1_4Y</t>
  </si>
  <si>
    <t>SURV_201507|INF_GEN|LT_5_8Y</t>
  </si>
  <si>
    <t>SURV_201507|INF_SUB|LT_1_4Y</t>
  </si>
  <si>
    <t>SURV_201507|INF_SUB|LT_5_8Y</t>
  </si>
  <si>
    <t>SURV_201507|GDP_REAL|LT_10Y</t>
  </si>
  <si>
    <t>SURV_201507|CETE28|A_2015</t>
  </si>
  <si>
    <t>SURV_201507|CETE28|A_2016</t>
  </si>
  <si>
    <t>SURV_201507|CETE28|A_2017</t>
  </si>
  <si>
    <t>SURV_201507|OTHER|A_2015</t>
  </si>
  <si>
    <t>SURV_201507|OTHER|A_2016</t>
  </si>
  <si>
    <t>SURV_201507|OTHER|A_2017</t>
  </si>
  <si>
    <t>2015-08-31</t>
  </si>
  <si>
    <t>SURV_201508</t>
  </si>
  <si>
    <t>SURV_201508|INF_GEN|A_2015</t>
  </si>
  <si>
    <t>SURV_201508|INF_GEN|A_2016</t>
  </si>
  <si>
    <t>SURV_201508|INF_GEN|A_2017</t>
  </si>
  <si>
    <t>SURV_201508|INF_SUB|A_2015</t>
  </si>
  <si>
    <t>SURV_201508|INF_SUB|A_2016</t>
  </si>
  <si>
    <t>SURV_201508|INF_SUB|A_2017</t>
  </si>
  <si>
    <t>SURV_201508|GDP_REAL|Q_2015Q3</t>
  </si>
  <si>
    <t>SURV_201508|GDP_REAL|Q_2015Q4</t>
  </si>
  <si>
    <t>SURV_201508|GDP_REAL|Q_2016Q1</t>
  </si>
  <si>
    <t>SURV_201508|GDP_REAL|Q_2016Q2</t>
  </si>
  <si>
    <t>SURV_201508|GDP_REAL|Q_2016Q3</t>
  </si>
  <si>
    <t>SURV_201508|GDP_REAL|Q_2016Q4</t>
  </si>
  <si>
    <t>SURV_201508|FONDEO|Q_2015Q3</t>
  </si>
  <si>
    <t>SURV_201508|FONDEO|Q_2015Q4</t>
  </si>
  <si>
    <t>SURV_201508|FONDEO|Q_2016Q1</t>
  </si>
  <si>
    <t>SURV_201508|FONDEO|Q_2016Q2</t>
  </si>
  <si>
    <t>SURV_201508|FONDEO|Q_2016Q3</t>
  </si>
  <si>
    <t>SURV_201508|FONDEO|Q_2016Q4</t>
  </si>
  <si>
    <t>SURV_201508|FONDEO|Q_2017Q1</t>
  </si>
  <si>
    <t>SURV_201508|FONDEO|Q_2017Q2</t>
  </si>
  <si>
    <t>SURV_201508|INF_GEN|LT_1_4Y</t>
  </si>
  <si>
    <t>SURV_201508|INF_GEN|LT_5_8Y</t>
  </si>
  <si>
    <t>SURV_201508|INF_SUB|LT_1_4Y</t>
  </si>
  <si>
    <t>SURV_201508|INF_SUB|LT_5_8Y</t>
  </si>
  <si>
    <t>SURV_201508|GDP_REAL|LT_10Y</t>
  </si>
  <si>
    <t>SURV_201508|CETE28|A_2015</t>
  </si>
  <si>
    <t>SURV_201508|CETE28|A_2016</t>
  </si>
  <si>
    <t>SURV_201508|CETE28|A_2017</t>
  </si>
  <si>
    <t>SURV_201508|OTHER|A_2015</t>
  </si>
  <si>
    <t>SURV_201508|OTHER|A_2016</t>
  </si>
  <si>
    <t>SURV_201508|OTHER|A_2017</t>
  </si>
  <si>
    <t>2015-09-30</t>
  </si>
  <si>
    <t>SURV_201509</t>
  </si>
  <si>
    <t>SURV_201509|INF_GEN|A_2015</t>
  </si>
  <si>
    <t>SURV_201509|INF_GEN|A_2016</t>
  </si>
  <si>
    <t>SURV_201509|INF_GEN|A_2017</t>
  </si>
  <si>
    <t>SURV_201509|INF_SUB|A_2015</t>
  </si>
  <si>
    <t>SURV_201509|INF_SUB|A_2016</t>
  </si>
  <si>
    <t>SURV_201509|INF_SUB|A_2017</t>
  </si>
  <si>
    <t>SURV_201509|GDP_REAL|Q_2015Q3</t>
  </si>
  <si>
    <t>SURV_201509|GDP_REAL|Q_2015Q4</t>
  </si>
  <si>
    <t>SURV_201509|GDP_REAL|Q_2016Q1</t>
  </si>
  <si>
    <t>SURV_201509|GDP_REAL|Q_2016Q2</t>
  </si>
  <si>
    <t>SURV_201509|GDP_REAL|Q_2016Q3</t>
  </si>
  <si>
    <t>SURV_201509|GDP_REAL|Q_2016Q4</t>
  </si>
  <si>
    <t>SURV_201509|FONDEO|Q_2015Q4</t>
  </si>
  <si>
    <t>SURV_201509|FONDEO|Q_2016Q1</t>
  </si>
  <si>
    <t>SURV_201509|FONDEO|Q_2016Q2</t>
  </si>
  <si>
    <t>SURV_201509|FONDEO|Q_2016Q3</t>
  </si>
  <si>
    <t>SURV_201509|FONDEO|Q_2016Q4</t>
  </si>
  <si>
    <t>SURV_201509|FONDEO|Q_2017Q1</t>
  </si>
  <si>
    <t>SURV_201509|FONDEO|Q_2017Q2</t>
  </si>
  <si>
    <t>3T17</t>
  </si>
  <si>
    <t>SIE-CR168-3T17</t>
  </si>
  <si>
    <t>Q_2017Q3</t>
  </si>
  <si>
    <t>SURV_201509|FONDEO|Q_2017Q3</t>
  </si>
  <si>
    <t>SURV_201509|INF_GEN|LT_1_4Y</t>
  </si>
  <si>
    <t>SURV_201509|INF_GEN|LT_5_8Y</t>
  </si>
  <si>
    <t>SURV_201509|INF_SUB|LT_1_4Y</t>
  </si>
  <si>
    <t>SURV_201509|INF_SUB|LT_5_8Y</t>
  </si>
  <si>
    <t>SURV_201509|GDP_REAL|LT_10Y</t>
  </si>
  <si>
    <t>SURV_201509|CETE28|A_2015</t>
  </si>
  <si>
    <t>SURV_201509|CETE28|A_2016</t>
  </si>
  <si>
    <t>SURV_201509|CETE28|A_2017</t>
  </si>
  <si>
    <t>SURV_201509|OTHER|A_2015</t>
  </si>
  <si>
    <t>SURV_201509|OTHER|A_2016</t>
  </si>
  <si>
    <t>SURV_201509|OTHER|A_2017</t>
  </si>
  <si>
    <t>2015-10-31</t>
  </si>
  <si>
    <t>SURV_201510</t>
  </si>
  <si>
    <t>SURV_201510|INF_GEN|A_2015</t>
  </si>
  <si>
    <t>SURV_201510|INF_GEN|A_2016</t>
  </si>
  <si>
    <t>SURV_201510|INF_GEN|A_2017</t>
  </si>
  <si>
    <t>SURV_201510|INF_SUB|A_2015</t>
  </si>
  <si>
    <t>SURV_201510|INF_SUB|A_2016</t>
  </si>
  <si>
    <t>SURV_201510|INF_SUB|A_2017</t>
  </si>
  <si>
    <t>SURV_201510|GDP_REAL|Q_2015Q3</t>
  </si>
  <si>
    <t>SURV_201510|GDP_REAL|Q_2015Q4</t>
  </si>
  <si>
    <t>SURV_201510|GDP_REAL|Q_2016Q1</t>
  </si>
  <si>
    <t>SURV_201510|GDP_REAL|Q_2016Q2</t>
  </si>
  <si>
    <t>SURV_201510|GDP_REAL|Q_2016Q3</t>
  </si>
  <si>
    <t>SURV_201510|GDP_REAL|Q_2016Q4</t>
  </si>
  <si>
    <t>SURV_201510|FONDEO|Q_2015Q4</t>
  </si>
  <si>
    <t>SURV_201510|FONDEO|Q_2016Q1</t>
  </si>
  <si>
    <t>SURV_201510|FONDEO|Q_2016Q2</t>
  </si>
  <si>
    <t>SURV_201510|FONDEO|Q_2016Q3</t>
  </si>
  <si>
    <t>SURV_201510|FONDEO|Q_2016Q4</t>
  </si>
  <si>
    <t>SURV_201510|FONDEO|Q_2017Q1</t>
  </si>
  <si>
    <t>SURV_201510|FONDEO|Q_2017Q2</t>
  </si>
  <si>
    <t>SURV_201510|FONDEO|Q_2017Q3</t>
  </si>
  <si>
    <t>SURV_201510|INF_GEN|LT_1_4Y</t>
  </si>
  <si>
    <t>SURV_201510|INF_GEN|LT_5_8Y</t>
  </si>
  <si>
    <t>SURV_201510|INF_SUB|LT_1_4Y</t>
  </si>
  <si>
    <t>SURV_201510|INF_SUB|LT_5_8Y</t>
  </si>
  <si>
    <t>SURV_201510|GDP_REAL|LT_10Y</t>
  </si>
  <si>
    <t>SURV_201510|CETE28|A_2015</t>
  </si>
  <si>
    <t>SURV_201510|CETE28|A_2016</t>
  </si>
  <si>
    <t>SURV_201510|CETE28|A_2017</t>
  </si>
  <si>
    <t>SURV_201510|OTHER|A_2015</t>
  </si>
  <si>
    <t>SURV_201510|OTHER|A_2016</t>
  </si>
  <si>
    <t>SURV_201510|OTHER|A_2017</t>
  </si>
  <si>
    <t>2015-11-30</t>
  </si>
  <si>
    <t>SURV_201511</t>
  </si>
  <si>
    <t>SURV_201511|INF_GEN|A_2015</t>
  </si>
  <si>
    <t>SURV_201511|INF_GEN|A_2016</t>
  </si>
  <si>
    <t>SURV_201511|INF_GEN|A_2017</t>
  </si>
  <si>
    <t>SURV_201511|INF_SUB|A_2015</t>
  </si>
  <si>
    <t>SURV_201511|INF_SUB|A_2016</t>
  </si>
  <si>
    <t>SURV_201511|INF_SUB|A_2017</t>
  </si>
  <si>
    <t>SURV_201511|GDP_REAL|Q_2015Q4</t>
  </si>
  <si>
    <t>SURV_201511|GDP_REAL|Q_2016Q1</t>
  </si>
  <si>
    <t>SURV_201511|GDP_REAL|Q_2016Q2</t>
  </si>
  <si>
    <t>SURV_201511|GDP_REAL|Q_2016Q3</t>
  </si>
  <si>
    <t>SURV_201511|GDP_REAL|Q_2016Q4</t>
  </si>
  <si>
    <t>SURV_201511|FONDEO|Q_2015Q4</t>
  </si>
  <si>
    <t>SURV_201511|FONDEO|Q_2016Q1</t>
  </si>
  <si>
    <t>SURV_201511|FONDEO|Q_2016Q2</t>
  </si>
  <si>
    <t>SURV_201511|FONDEO|Q_2016Q3</t>
  </si>
  <si>
    <t>SURV_201511|FONDEO|Q_2016Q4</t>
  </si>
  <si>
    <t>SURV_201511|FONDEO|Q_2017Q1</t>
  </si>
  <si>
    <t>SURV_201511|FONDEO|Q_2017Q2</t>
  </si>
  <si>
    <t>SURV_201511|FONDEO|Q_2017Q3</t>
  </si>
  <si>
    <t>SURV_201511|INF_GEN|LT_1_4Y</t>
  </si>
  <si>
    <t>SURV_201511|INF_GEN|LT_5_8Y</t>
  </si>
  <si>
    <t>SURV_201511|INF_SUB|LT_1_4Y</t>
  </si>
  <si>
    <t>SURV_201511|INF_SUB|LT_5_8Y</t>
  </si>
  <si>
    <t>SURV_201511|GDP_REAL|LT_10Y</t>
  </si>
  <si>
    <t>SURV_201511|CETE28|A_2015</t>
  </si>
  <si>
    <t>SURV_201511|CETE28|A_2016</t>
  </si>
  <si>
    <t>SURV_201511|CETE28|A_2017</t>
  </si>
  <si>
    <t>SURV_201511|OTHER|A_2015</t>
  </si>
  <si>
    <t>SURV_201511|OTHER|A_2016</t>
  </si>
  <si>
    <t>SURV_201511|OTHER|A_2017</t>
  </si>
  <si>
    <t>2015-12-31</t>
  </si>
  <si>
    <t>SURV_201512</t>
  </si>
  <si>
    <t>SURV_201512|INF_GEN|A_2015</t>
  </si>
  <si>
    <t>SURV_201512|INF_GEN|A_2016</t>
  </si>
  <si>
    <t>SURV_201512|INF_GEN|A_2017</t>
  </si>
  <si>
    <t>2018</t>
  </si>
  <si>
    <t>SIE-CR154-2018</t>
  </si>
  <si>
    <t>A_2018</t>
  </si>
  <si>
    <t>SURV_201512|INF_GEN|A_2018</t>
  </si>
  <si>
    <t>SURV_201512|INF_SUB|A_2015</t>
  </si>
  <si>
    <t>SURV_201512|INF_SUB|A_2016</t>
  </si>
  <si>
    <t>SURV_201512|INF_SUB|A_2017</t>
  </si>
  <si>
    <t>SURV_201512|INF_SUB|A_2018</t>
  </si>
  <si>
    <t>SURV_201512|GDP_REAL|Q_2015Q4</t>
  </si>
  <si>
    <t>SURV_201512|GDP_REAL|Q_2016Q1</t>
  </si>
  <si>
    <t>SURV_201512|GDP_REAL|Q_2016Q2</t>
  </si>
  <si>
    <t>SURV_201512|GDP_REAL|Q_2016Q3</t>
  </si>
  <si>
    <t>SURV_201512|GDP_REAL|Q_2016Q4</t>
  </si>
  <si>
    <t>SIE-CR165-1T17</t>
  </si>
  <si>
    <t>SURV_201512|GDP_REAL|Q_2017Q1</t>
  </si>
  <si>
    <t>SIE-CR165-2T17</t>
  </si>
  <si>
    <t>SURV_201512|GDP_REAL|Q_2017Q2</t>
  </si>
  <si>
    <t>SIE-CR165-3T17</t>
  </si>
  <si>
    <t>SURV_201512|GDP_REAL|Q_2017Q3</t>
  </si>
  <si>
    <t>4T17</t>
  </si>
  <si>
    <t>SIE-CR165-4T17</t>
  </si>
  <si>
    <t>Q_2017Q4</t>
  </si>
  <si>
    <t>SURV_201512|GDP_REAL|Q_2017Q4</t>
  </si>
  <si>
    <t>SURV_201512|FONDEO|Q_2016Q1</t>
  </si>
  <si>
    <t>SURV_201512|FONDEO|Q_2016Q2</t>
  </si>
  <si>
    <t>SURV_201512|FONDEO|Q_2016Q3</t>
  </si>
  <si>
    <t>SURV_201512|FONDEO|Q_2016Q4</t>
  </si>
  <si>
    <t>SURV_201512|FONDEO|Q_2017Q1</t>
  </si>
  <si>
    <t>SURV_201512|FONDEO|Q_2017Q2</t>
  </si>
  <si>
    <t>SURV_201512|FONDEO|Q_2017Q3</t>
  </si>
  <si>
    <t>SIE-CR168-4T17</t>
  </si>
  <si>
    <t>SURV_201512|FONDEO|Q_2017Q4</t>
  </si>
  <si>
    <t>SURV_201512|INF_GEN|LT_1_4Y</t>
  </si>
  <si>
    <t>SURV_201512|INF_GEN|LT_5_8Y</t>
  </si>
  <si>
    <t>SURV_201512|INF_SUB|LT_1_4Y</t>
  </si>
  <si>
    <t>SURV_201512|INF_SUB|LT_5_8Y</t>
  </si>
  <si>
    <t>SURV_201512|GDP_REAL|LT_10Y</t>
  </si>
  <si>
    <t>SURV_201512|CETE28|A_2015</t>
  </si>
  <si>
    <t>SURV_201512|CETE28|A_2016</t>
  </si>
  <si>
    <t>SURV_201512|CETE28|A_2017</t>
  </si>
  <si>
    <t>SIE-CR170-2018</t>
  </si>
  <si>
    <t>SURV_201512|CETE28|A_2018</t>
  </si>
  <si>
    <t>SURV_201512|OTHER|A_2015</t>
  </si>
  <si>
    <t>SURV_201512|OTHER|A_2016</t>
  </si>
  <si>
    <t>SURV_201512|OTHER|A_2017</t>
  </si>
  <si>
    <t>SIE-CR189-2018</t>
  </si>
  <si>
    <t>SURV_201512|OTHER|A_2018</t>
  </si>
  <si>
    <t>2016-01-31</t>
  </si>
  <si>
    <t>SURV_201601</t>
  </si>
  <si>
    <t>SURV_201601|INF_GEN|A_2016</t>
  </si>
  <si>
    <t>SURV_201601|INF_GEN|A_2017</t>
  </si>
  <si>
    <t>SURV_201601|INF_GEN|A_2018</t>
  </si>
  <si>
    <t>SURV_201601|INF_SUB|A_2016</t>
  </si>
  <si>
    <t>SURV_201601|INF_SUB|A_2017</t>
  </si>
  <si>
    <t>SURV_201601|INF_SUB|A_2018</t>
  </si>
  <si>
    <t>SURV_201601|GDP_REAL|Q_2015Q4</t>
  </si>
  <si>
    <t>SURV_201601|GDP_REAL|Q_2016Q1</t>
  </si>
  <si>
    <t>SURV_201601|GDP_REAL|Q_2016Q2</t>
  </si>
  <si>
    <t>SURV_201601|GDP_REAL|Q_2016Q3</t>
  </si>
  <si>
    <t>SURV_201601|GDP_REAL|Q_2016Q4</t>
  </si>
  <si>
    <t>SURV_201601|GDP_REAL|Q_2017Q1</t>
  </si>
  <si>
    <t>SURV_201601|GDP_REAL|Q_2017Q2</t>
  </si>
  <si>
    <t>SURV_201601|GDP_REAL|Q_2017Q3</t>
  </si>
  <si>
    <t>SURV_201601|GDP_REAL|Q_2017Q4</t>
  </si>
  <si>
    <t>SURV_201601|FONDEO|Q_2016Q1</t>
  </si>
  <si>
    <t>SURV_201601|FONDEO|Q_2016Q2</t>
  </si>
  <si>
    <t>SURV_201601|FONDEO|Q_2016Q3</t>
  </si>
  <si>
    <t>SURV_201601|FONDEO|Q_2016Q4</t>
  </si>
  <si>
    <t>SURV_201601|FONDEO|Q_2017Q1</t>
  </si>
  <si>
    <t>SURV_201601|FONDEO|Q_2017Q2</t>
  </si>
  <si>
    <t>SURV_201601|FONDEO|Q_2017Q3</t>
  </si>
  <si>
    <t>SURV_201601|FONDEO|Q_2017Q4</t>
  </si>
  <si>
    <t>SURV_201601|INF_GEN|LT_1_4Y</t>
  </si>
  <si>
    <t>SURV_201601|INF_GEN|LT_5_8Y</t>
  </si>
  <si>
    <t>SURV_201601|INF_SUB|LT_1_4Y</t>
  </si>
  <si>
    <t>SURV_201601|INF_SUB|LT_5_8Y</t>
  </si>
  <si>
    <t>SURV_201601|GDP_REAL|LT_10Y</t>
  </si>
  <si>
    <t>SURV_201601|CETE28|A_2016</t>
  </si>
  <si>
    <t>SURV_201601|CETE28|A_2017</t>
  </si>
  <si>
    <t>SURV_201601|CETE28|A_2018</t>
  </si>
  <si>
    <t>SURV_201601|OTHER|A_2016</t>
  </si>
  <si>
    <t>SURV_201601|OTHER|A_2017</t>
  </si>
  <si>
    <t>SURV_201601|OTHER|A_2018</t>
  </si>
  <si>
    <t>2016-02-29</t>
  </si>
  <si>
    <t>SURV_201602</t>
  </si>
  <si>
    <t>SURV_201602|INF_GEN|A_2016</t>
  </si>
  <si>
    <t>SURV_201602|INF_GEN|A_2017</t>
  </si>
  <si>
    <t>SURV_201602|INF_GEN|A_2018</t>
  </si>
  <si>
    <t>SURV_201602|INF_SUB|A_2016</t>
  </si>
  <si>
    <t>SURV_201602|INF_SUB|A_2017</t>
  </si>
  <si>
    <t>SURV_201602|INF_SUB|A_2018</t>
  </si>
  <si>
    <t>SURV_201602|GDP_REAL|Q_2016Q1</t>
  </si>
  <si>
    <t>SURV_201602|GDP_REAL|Q_2016Q2</t>
  </si>
  <si>
    <t>SURV_201602|GDP_REAL|Q_2016Q3</t>
  </si>
  <si>
    <t>SURV_201602|GDP_REAL|Q_2016Q4</t>
  </si>
  <si>
    <t>SURV_201602|GDP_REAL|Q_2017Q1</t>
  </si>
  <si>
    <t>SURV_201602|GDP_REAL|Q_2017Q2</t>
  </si>
  <si>
    <t>SURV_201602|GDP_REAL|Q_2017Q3</t>
  </si>
  <si>
    <t>SURV_201602|GDP_REAL|Q_2017Q4</t>
  </si>
  <si>
    <t>SURV_201602|FONDEO|Q_2016Q1</t>
  </si>
  <si>
    <t>SURV_201602|FONDEO|Q_2016Q2</t>
  </si>
  <si>
    <t>SURV_201602|FONDEO|Q_2016Q3</t>
  </si>
  <si>
    <t>SURV_201602|FONDEO|Q_2016Q4</t>
  </si>
  <si>
    <t>SURV_201602|FONDEO|Q_2017Q1</t>
  </si>
  <si>
    <t>SURV_201602|FONDEO|Q_2017Q2</t>
  </si>
  <si>
    <t>SURV_201602|FONDEO|Q_2017Q3</t>
  </si>
  <si>
    <t>SURV_201602|FONDEO|Q_2017Q4</t>
  </si>
  <si>
    <t>SURV_201602|INF_GEN|LT_1_4Y</t>
  </si>
  <si>
    <t>SURV_201602|INF_GEN|LT_5_8Y</t>
  </si>
  <si>
    <t>SURV_201602|INF_SUB|LT_1_4Y</t>
  </si>
  <si>
    <t>SURV_201602|INF_SUB|LT_5_8Y</t>
  </si>
  <si>
    <t>SURV_201602|GDP_REAL|LT_10Y</t>
  </si>
  <si>
    <t>SURV_201602|CETE28|A_2016</t>
  </si>
  <si>
    <t>SURV_201602|CETE28|A_2017</t>
  </si>
  <si>
    <t>SURV_201602|CETE28|A_2018</t>
  </si>
  <si>
    <t>SURV_201602|OTHER|A_2016</t>
  </si>
  <si>
    <t>SURV_201602|OTHER|A_2017</t>
  </si>
  <si>
    <t>SURV_201602|OTHER|A_2018</t>
  </si>
  <si>
    <t>2016-03-31</t>
  </si>
  <si>
    <t>SURV_201603</t>
  </si>
  <si>
    <t>SURV_201603|INF_GEN|A_2016</t>
  </si>
  <si>
    <t>SURV_201603|INF_GEN|A_2017</t>
  </si>
  <si>
    <t>SURV_201603|INF_GEN|A_2018</t>
  </si>
  <si>
    <t>SURV_201603|INF_SUB|A_2016</t>
  </si>
  <si>
    <t>SURV_201603|INF_SUB|A_2017</t>
  </si>
  <si>
    <t>SURV_201603|INF_SUB|A_2018</t>
  </si>
  <si>
    <t>SURV_201603|GDP_REAL|Q_2016Q1</t>
  </si>
  <si>
    <t>SURV_201603|GDP_REAL|Q_2016Q2</t>
  </si>
  <si>
    <t>SURV_201603|GDP_REAL|Q_2016Q3</t>
  </si>
  <si>
    <t>SURV_201603|GDP_REAL|Q_2016Q4</t>
  </si>
  <si>
    <t>SURV_201603|GDP_REAL|Q_2017Q1</t>
  </si>
  <si>
    <t>SURV_201603|GDP_REAL|Q_2017Q2</t>
  </si>
  <si>
    <t>SURV_201603|GDP_REAL|Q_2017Q3</t>
  </si>
  <si>
    <t>SURV_201603|GDP_REAL|Q_2017Q4</t>
  </si>
  <si>
    <t>SURV_201603|FONDEO|Q_2016Q2</t>
  </si>
  <si>
    <t>SURV_201603|FONDEO|Q_2016Q3</t>
  </si>
  <si>
    <t>SURV_201603|FONDEO|Q_2016Q4</t>
  </si>
  <si>
    <t>SURV_201603|FONDEO|Q_2017Q1</t>
  </si>
  <si>
    <t>SURV_201603|FONDEO|Q_2017Q2</t>
  </si>
  <si>
    <t>SURV_201603|FONDEO|Q_2017Q3</t>
  </si>
  <si>
    <t>SURV_201603|FONDEO|Q_2017Q4</t>
  </si>
  <si>
    <t>1T18</t>
  </si>
  <si>
    <t>SIE-CR168-1T18</t>
  </si>
  <si>
    <t>Q_2018Q1</t>
  </si>
  <si>
    <t>SURV_201603|FONDEO|Q_2018Q1</t>
  </si>
  <si>
    <t>SURV_201603|INF_GEN|LT_1_4Y</t>
  </si>
  <si>
    <t>SURV_201603|INF_GEN|LT_5_8Y</t>
  </si>
  <si>
    <t>SURV_201603|INF_SUB|LT_1_4Y</t>
  </si>
  <si>
    <t>SURV_201603|INF_SUB|LT_5_8Y</t>
  </si>
  <si>
    <t>SURV_201603|GDP_REAL|LT_10Y</t>
  </si>
  <si>
    <t>SURV_201603|CETE28|A_2016</t>
  </si>
  <si>
    <t>SURV_201603|CETE28|A_2017</t>
  </si>
  <si>
    <t>SURV_201603|CETE28|A_2018</t>
  </si>
  <si>
    <t>SURV_201603|OTHER|A_2016</t>
  </si>
  <si>
    <t>SURV_201603|OTHER|A_2017</t>
  </si>
  <si>
    <t>SURV_201603|OTHER|A_2018</t>
  </si>
  <si>
    <t>2016-04-30</t>
  </si>
  <si>
    <t>SURV_201604</t>
  </si>
  <si>
    <t>SURV_201604|INF_GEN|A_2016</t>
  </si>
  <si>
    <t>SURV_201604|INF_GEN|A_2017</t>
  </si>
  <si>
    <t>SURV_201604|INF_GEN|A_2018</t>
  </si>
  <si>
    <t>SURV_201604|INF_SUB|A_2016</t>
  </si>
  <si>
    <t>SURV_201604|INF_SUB|A_2017</t>
  </si>
  <si>
    <t>SURV_201604|INF_SUB|A_2018</t>
  </si>
  <si>
    <t>SURV_201604|GDP_REAL|Q_2016Q1</t>
  </si>
  <si>
    <t>SURV_201604|GDP_REAL|Q_2016Q2</t>
  </si>
  <si>
    <t>SURV_201604|GDP_REAL|Q_2016Q3</t>
  </si>
  <si>
    <t>SURV_201604|GDP_REAL|Q_2016Q4</t>
  </si>
  <si>
    <t>SURV_201604|GDP_REAL|Q_2017Q1</t>
  </si>
  <si>
    <t>SURV_201604|GDP_REAL|Q_2017Q2</t>
  </si>
  <si>
    <t>SURV_201604|GDP_REAL|Q_2017Q3</t>
  </si>
  <si>
    <t>SURV_201604|GDP_REAL|Q_2017Q4</t>
  </si>
  <si>
    <t>SURV_201604|FONDEO|Q_2016Q2</t>
  </si>
  <si>
    <t>SURV_201604|FONDEO|Q_2016Q3</t>
  </si>
  <si>
    <t>SURV_201604|FONDEO|Q_2016Q4</t>
  </si>
  <si>
    <t>SURV_201604|FONDEO|Q_2017Q1</t>
  </si>
  <si>
    <t>SURV_201604|FONDEO|Q_2017Q2</t>
  </si>
  <si>
    <t>SURV_201604|FONDEO|Q_2017Q3</t>
  </si>
  <si>
    <t>SURV_201604|FONDEO|Q_2017Q4</t>
  </si>
  <si>
    <t>SURV_201604|FONDEO|Q_2018Q1</t>
  </si>
  <si>
    <t>SURV_201604|INF_GEN|LT_1_4Y</t>
  </si>
  <si>
    <t>SURV_201604|INF_GEN|LT_5_8Y</t>
  </si>
  <si>
    <t>SURV_201604|INF_SUB|LT_1_4Y</t>
  </si>
  <si>
    <t>SURV_201604|INF_SUB|LT_5_8Y</t>
  </si>
  <si>
    <t>SURV_201604|GDP_REAL|LT_10Y</t>
  </si>
  <si>
    <t>SURV_201604|CETE28|A_2016</t>
  </si>
  <si>
    <t>SURV_201604|CETE28|A_2017</t>
  </si>
  <si>
    <t>SURV_201604|CETE28|A_2018</t>
  </si>
  <si>
    <t>SURV_201604|OTHER|A_2016</t>
  </si>
  <si>
    <t>SURV_201604|OTHER|A_2017</t>
  </si>
  <si>
    <t>SURV_201604|OTHER|A_2018</t>
  </si>
  <si>
    <t>2016-05-31</t>
  </si>
  <si>
    <t>SURV_201605</t>
  </si>
  <si>
    <t>SURV_201605|INF_GEN|A_2016</t>
  </si>
  <si>
    <t>SURV_201605|INF_GEN|A_2017</t>
  </si>
  <si>
    <t>SURV_201605|INF_GEN|A_2018</t>
  </si>
  <si>
    <t>SURV_201605|INF_SUB|A_2016</t>
  </si>
  <si>
    <t>SURV_201605|INF_SUB|A_2017</t>
  </si>
  <si>
    <t>SURV_201605|INF_SUB|A_2018</t>
  </si>
  <si>
    <t>SURV_201605|GDP_REAL|Q_2016Q2</t>
  </si>
  <si>
    <t>SURV_201605|GDP_REAL|Q_2016Q3</t>
  </si>
  <si>
    <t>SURV_201605|GDP_REAL|Q_2016Q4</t>
  </si>
  <si>
    <t>SURV_201605|GDP_REAL|Q_2017Q1</t>
  </si>
  <si>
    <t>SURV_201605|GDP_REAL|Q_2017Q2</t>
  </si>
  <si>
    <t>SURV_201605|GDP_REAL|Q_2017Q3</t>
  </si>
  <si>
    <t>SURV_201605|GDP_REAL|Q_2017Q4</t>
  </si>
  <si>
    <t>SURV_201605|FONDEO|Q_2016Q2</t>
  </si>
  <si>
    <t>SURV_201605|FONDEO|Q_2016Q3</t>
  </si>
  <si>
    <t>SURV_201605|FONDEO|Q_2016Q4</t>
  </si>
  <si>
    <t>SURV_201605|FONDEO|Q_2017Q1</t>
  </si>
  <si>
    <t>SURV_201605|FONDEO|Q_2017Q2</t>
  </si>
  <si>
    <t>SURV_201605|FONDEO|Q_2017Q3</t>
  </si>
  <si>
    <t>SURV_201605|FONDEO|Q_2017Q4</t>
  </si>
  <si>
    <t>SURV_201605|FONDEO|Q_2018Q1</t>
  </si>
  <si>
    <t>SURV_201605|INF_GEN|LT_1_4Y</t>
  </si>
  <si>
    <t>SURV_201605|INF_GEN|LT_5_8Y</t>
  </si>
  <si>
    <t>SURV_201605|INF_SUB|LT_1_4Y</t>
  </si>
  <si>
    <t>SURV_201605|INF_SUB|LT_5_8Y</t>
  </si>
  <si>
    <t>SURV_201605|GDP_REAL|LT_10Y</t>
  </si>
  <si>
    <t>SURV_201605|CETE28|A_2016</t>
  </si>
  <si>
    <t>SURV_201605|CETE28|A_2017</t>
  </si>
  <si>
    <t>SURV_201605|CETE28|A_2018</t>
  </si>
  <si>
    <t>SURV_201605|OTHER|A_2016</t>
  </si>
  <si>
    <t>SURV_201605|OTHER|A_2017</t>
  </si>
  <si>
    <t>SURV_201605|OTHER|A_2018</t>
  </si>
  <si>
    <t>Aumento en los costos salariales</t>
  </si>
  <si>
    <t>2016-06-30</t>
  </si>
  <si>
    <t>SURV_201606</t>
  </si>
  <si>
    <t>SURV_201606|INF_GEN|A_2016</t>
  </si>
  <si>
    <t>SURV_201606|INF_GEN|A_2017</t>
  </si>
  <si>
    <t>SURV_201606|INF_GEN|A_2018</t>
  </si>
  <si>
    <t>SURV_201606|INF_SUB|A_2016</t>
  </si>
  <si>
    <t>SURV_201606|INF_SUB|A_2017</t>
  </si>
  <si>
    <t>SURV_201606|INF_SUB|A_2018</t>
  </si>
  <si>
    <t>SURV_201606|GDP_REAL|Q_2016Q2</t>
  </si>
  <si>
    <t>SURV_201606|GDP_REAL|Q_2016Q3</t>
  </si>
  <si>
    <t>SURV_201606|GDP_REAL|Q_2016Q4</t>
  </si>
  <si>
    <t>SURV_201606|GDP_REAL|Q_2017Q1</t>
  </si>
  <si>
    <t>SURV_201606|GDP_REAL|Q_2017Q2</t>
  </si>
  <si>
    <t>SURV_201606|GDP_REAL|Q_2017Q3</t>
  </si>
  <si>
    <t>SURV_201606|GDP_REAL|Q_2017Q4</t>
  </si>
  <si>
    <t>SURV_201606|FONDEO|Q_2016Q3</t>
  </si>
  <si>
    <t>SURV_201606|FONDEO|Q_2016Q4</t>
  </si>
  <si>
    <t>SURV_201606|FONDEO|Q_2017Q1</t>
  </si>
  <si>
    <t>SURV_201606|FONDEO|Q_2017Q2</t>
  </si>
  <si>
    <t>SURV_201606|FONDEO|Q_2017Q3</t>
  </si>
  <si>
    <t>SURV_201606|FONDEO|Q_2017Q4</t>
  </si>
  <si>
    <t>SURV_201606|FONDEO|Q_2018Q1</t>
  </si>
  <si>
    <t>2T18</t>
  </si>
  <si>
    <t>SIE-CR168-2T18</t>
  </si>
  <si>
    <t>Q_2018Q2</t>
  </si>
  <si>
    <t>SURV_201606|FONDEO|Q_2018Q2</t>
  </si>
  <si>
    <t>SURV_201606|INF_GEN|LT_1_4Y</t>
  </si>
  <si>
    <t>SURV_201606|INF_GEN|LT_5_8Y</t>
  </si>
  <si>
    <t>SURV_201606|INF_SUB|LT_1_4Y</t>
  </si>
  <si>
    <t>SURV_201606|INF_SUB|LT_5_8Y</t>
  </si>
  <si>
    <t>SURV_201606|GDP_REAL|LT_10Y</t>
  </si>
  <si>
    <t>SURV_201606|CETE28|A_2016</t>
  </si>
  <si>
    <t>SURV_201606|CETE28|A_2017</t>
  </si>
  <si>
    <t>SURV_201606|CETE28|A_2018</t>
  </si>
  <si>
    <t>SURV_201606|OTHER|A_2016</t>
  </si>
  <si>
    <t>SURV_201606|OTHER|A_2017</t>
  </si>
  <si>
    <t>SURV_201606|OTHER|A_2018</t>
  </si>
  <si>
    <t>2016-07-31</t>
  </si>
  <si>
    <t>SURV_201607</t>
  </si>
  <si>
    <t>SURV_201607|INF_GEN|A_2016</t>
  </si>
  <si>
    <t>SURV_201607|INF_GEN|A_2017</t>
  </si>
  <si>
    <t>SURV_201607|INF_GEN|A_2018</t>
  </si>
  <si>
    <t>SURV_201607|INF_SUB|A_2016</t>
  </si>
  <si>
    <t>SURV_201607|INF_SUB|A_2017</t>
  </si>
  <si>
    <t>SURV_201607|INF_SUB|A_2018</t>
  </si>
  <si>
    <t>SURV_201607|GDP_REAL|Q_2016Q2</t>
  </si>
  <si>
    <t>SURV_201607|GDP_REAL|Q_2016Q3</t>
  </si>
  <si>
    <t>SURV_201607|GDP_REAL|Q_2016Q4</t>
  </si>
  <si>
    <t>SURV_201607|GDP_REAL|Q_2017Q1</t>
  </si>
  <si>
    <t>SURV_201607|GDP_REAL|Q_2017Q2</t>
  </si>
  <si>
    <t>SURV_201607|GDP_REAL|Q_2017Q3</t>
  </si>
  <si>
    <t>SURV_201607|GDP_REAL|Q_2017Q4</t>
  </si>
  <si>
    <t>SURV_201607|FONDEO|Q_2016Q3</t>
  </si>
  <si>
    <t>SURV_201607|FONDEO|Q_2016Q4</t>
  </si>
  <si>
    <t>SURV_201607|FONDEO|Q_2017Q1</t>
  </si>
  <si>
    <t>SURV_201607|FONDEO|Q_2017Q2</t>
  </si>
  <si>
    <t>SURV_201607|FONDEO|Q_2017Q3</t>
  </si>
  <si>
    <t>SURV_201607|FONDEO|Q_2017Q4</t>
  </si>
  <si>
    <t>SURV_201607|FONDEO|Q_2018Q1</t>
  </si>
  <si>
    <t>SURV_201607|FONDEO|Q_2018Q2</t>
  </si>
  <si>
    <t>SURV_201607|INF_GEN|LT_1_4Y</t>
  </si>
  <si>
    <t>SURV_201607|INF_GEN|LT_5_8Y</t>
  </si>
  <si>
    <t>SURV_201607|INF_SUB|LT_1_4Y</t>
  </si>
  <si>
    <t>SURV_201607|INF_SUB|LT_5_8Y</t>
  </si>
  <si>
    <t>SURV_201607|GDP_REAL|LT_10Y</t>
  </si>
  <si>
    <t>SURV_201607|CETE28|A_2016</t>
  </si>
  <si>
    <t>SURV_201607|CETE28|A_2017</t>
  </si>
  <si>
    <t>SURV_201607|CETE28|A_2018</t>
  </si>
  <si>
    <t>SURV_201607|OTHER|A_2016</t>
  </si>
  <si>
    <t>SURV_201607|OTHER|A_2017</t>
  </si>
  <si>
    <t>SURV_201607|OTHER|A_2018</t>
  </si>
  <si>
    <t>2016-08-31</t>
  </si>
  <si>
    <t>SURV_201608</t>
  </si>
  <si>
    <t>SURV_201608|INF_GEN|A_2016</t>
  </si>
  <si>
    <t>SURV_201608|INF_GEN|A_2017</t>
  </si>
  <si>
    <t>SURV_201608|INF_GEN|A_2018</t>
  </si>
  <si>
    <t>SURV_201608|INF_SUB|A_2016</t>
  </si>
  <si>
    <t>SURV_201608|INF_SUB|A_2017</t>
  </si>
  <si>
    <t>SURV_201608|INF_SUB|A_2018</t>
  </si>
  <si>
    <t>SURV_201608|GDP_REAL|Q_2016Q3</t>
  </si>
  <si>
    <t>SURV_201608|GDP_REAL|Q_2016Q4</t>
  </si>
  <si>
    <t>SURV_201608|GDP_REAL|Q_2017Q1</t>
  </si>
  <si>
    <t>SURV_201608|GDP_REAL|Q_2017Q2</t>
  </si>
  <si>
    <t>SURV_201608|GDP_REAL|Q_2017Q3</t>
  </si>
  <si>
    <t>SURV_201608|GDP_REAL|Q_2017Q4</t>
  </si>
  <si>
    <t>SURV_201608|FONDEO|Q_2016Q3</t>
  </si>
  <si>
    <t>SURV_201608|FONDEO|Q_2016Q4</t>
  </si>
  <si>
    <t>SURV_201608|FONDEO|Q_2017Q1</t>
  </si>
  <si>
    <t>SURV_201608|FONDEO|Q_2017Q2</t>
  </si>
  <si>
    <t>SURV_201608|FONDEO|Q_2017Q3</t>
  </si>
  <si>
    <t>SURV_201608|FONDEO|Q_2017Q4</t>
  </si>
  <si>
    <t>SURV_201608|FONDEO|Q_2018Q1</t>
  </si>
  <si>
    <t>SURV_201608|FONDEO|Q_2018Q2</t>
  </si>
  <si>
    <t>SURV_201608|INF_GEN|LT_1_4Y</t>
  </si>
  <si>
    <t>SURV_201608|INF_GEN|LT_5_8Y</t>
  </si>
  <si>
    <t>SURV_201608|INF_SUB|LT_1_4Y</t>
  </si>
  <si>
    <t>SURV_201608|INF_SUB|LT_5_8Y</t>
  </si>
  <si>
    <t>SURV_201608|GDP_REAL|LT_10Y</t>
  </si>
  <si>
    <t>SURV_201608|CETE28|A_2016</t>
  </si>
  <si>
    <t>SURV_201608|CETE28|A_2017</t>
  </si>
  <si>
    <t>SURV_201608|CETE28|A_2018</t>
  </si>
  <si>
    <t>SURV_201608|OTHER|A_2016</t>
  </si>
  <si>
    <t>SURV_201608|OTHER|A_2017</t>
  </si>
  <si>
    <t>SURV_201608|OTHER|A_2018</t>
  </si>
  <si>
    <t>2016-09-30</t>
  </si>
  <si>
    <t>SURV_201609</t>
  </si>
  <si>
    <t>SURV_201609|INF_GEN|A_2016</t>
  </si>
  <si>
    <t>SURV_201609|INF_GEN|A_2017</t>
  </si>
  <si>
    <t>SURV_201609|INF_GEN|A_2018</t>
  </si>
  <si>
    <t>SURV_201609|INF_SUB|A_2016</t>
  </si>
  <si>
    <t>SURV_201609|INF_SUB|A_2017</t>
  </si>
  <si>
    <t>SURV_201609|INF_SUB|A_2018</t>
  </si>
  <si>
    <t>SURV_201609|GDP_REAL|Q_2016Q3</t>
  </si>
  <si>
    <t>SURV_201609|GDP_REAL|Q_2016Q4</t>
  </si>
  <si>
    <t>SURV_201609|GDP_REAL|Q_2017Q1</t>
  </si>
  <si>
    <t>SURV_201609|GDP_REAL|Q_2017Q2</t>
  </si>
  <si>
    <t>SURV_201609|GDP_REAL|Q_2017Q3</t>
  </si>
  <si>
    <t>SURV_201609|GDP_REAL|Q_2017Q4</t>
  </si>
  <si>
    <t>SURV_201609|FONDEO|Q_2016Q4</t>
  </si>
  <si>
    <t>SURV_201609|FONDEO|Q_2017Q1</t>
  </si>
  <si>
    <t>SURV_201609|FONDEO|Q_2017Q2</t>
  </si>
  <si>
    <t>SURV_201609|FONDEO|Q_2017Q3</t>
  </si>
  <si>
    <t>SURV_201609|FONDEO|Q_2017Q4</t>
  </si>
  <si>
    <t>SURV_201609|FONDEO|Q_2018Q1</t>
  </si>
  <si>
    <t>SURV_201609|FONDEO|Q_2018Q2</t>
  </si>
  <si>
    <t>3T18</t>
  </si>
  <si>
    <t>SIE-CR168-3T18</t>
  </si>
  <si>
    <t>Q_2018Q3</t>
  </si>
  <si>
    <t>SURV_201609|FONDEO|Q_2018Q3</t>
  </si>
  <si>
    <t>SURV_201609|INF_GEN|LT_1_4Y</t>
  </si>
  <si>
    <t>SURV_201609|INF_GEN|LT_5_8Y</t>
  </si>
  <si>
    <t>SURV_201609|INF_SUB|LT_1_4Y</t>
  </si>
  <si>
    <t>SURV_201609|INF_SUB|LT_5_8Y</t>
  </si>
  <si>
    <t>SURV_201609|GDP_REAL|LT_10Y</t>
  </si>
  <si>
    <t>SURV_201609|CETE28|A_2016</t>
  </si>
  <si>
    <t>SURV_201609|CETE28|A_2017</t>
  </si>
  <si>
    <t>SURV_201609|CETE28|A_2018</t>
  </si>
  <si>
    <t>SURV_201609|OTHER|A_2016</t>
  </si>
  <si>
    <t>SURV_201609|OTHER|A_2017</t>
  </si>
  <si>
    <t>SURV_201609|OTHER|A_2018</t>
  </si>
  <si>
    <t>2016-10-31</t>
  </si>
  <si>
    <t>SURV_201610</t>
  </si>
  <si>
    <t>SURV_201610|INF_GEN|A_2016</t>
  </si>
  <si>
    <t>SURV_201610|INF_GEN|A_2017</t>
  </si>
  <si>
    <t>SURV_201610|INF_GEN|A_2018</t>
  </si>
  <si>
    <t>SURV_201610|INF_SUB|A_2016</t>
  </si>
  <si>
    <t>SURV_201610|INF_SUB|A_2017</t>
  </si>
  <si>
    <t>SURV_201610|INF_SUB|A_2018</t>
  </si>
  <si>
    <t>SURV_201610|GDP_REAL|Q_2016Q3</t>
  </si>
  <si>
    <t>SURV_201610|GDP_REAL|Q_2016Q4</t>
  </si>
  <si>
    <t>SURV_201610|GDP_REAL|Q_2017Q1</t>
  </si>
  <si>
    <t>SURV_201610|GDP_REAL|Q_2017Q2</t>
  </si>
  <si>
    <t>SURV_201610|GDP_REAL|Q_2017Q3</t>
  </si>
  <si>
    <t>SURV_201610|GDP_REAL|Q_2017Q4</t>
  </si>
  <si>
    <t>SURV_201610|FONDEO|Q_2016Q4</t>
  </si>
  <si>
    <t>SURV_201610|FONDEO|Q_2017Q1</t>
  </si>
  <si>
    <t>SURV_201610|FONDEO|Q_2017Q2</t>
  </si>
  <si>
    <t>SURV_201610|FONDEO|Q_2017Q3</t>
  </si>
  <si>
    <t>SURV_201610|FONDEO|Q_2017Q4</t>
  </si>
  <si>
    <t>SURV_201610|FONDEO|Q_2018Q1</t>
  </si>
  <si>
    <t>SURV_201610|FONDEO|Q_2018Q2</t>
  </si>
  <si>
    <t>SURV_201610|FONDEO|Q_2018Q3</t>
  </si>
  <si>
    <t>SURV_201610|INF_GEN|LT_1_4Y</t>
  </si>
  <si>
    <t>SURV_201610|INF_GEN|LT_5_8Y</t>
  </si>
  <si>
    <t>SURV_201610|INF_SUB|LT_1_4Y</t>
  </si>
  <si>
    <t>SURV_201610|INF_SUB|LT_5_8Y</t>
  </si>
  <si>
    <t>SURV_201610|GDP_REAL|LT_10Y</t>
  </si>
  <si>
    <t>SURV_201610|CETE28|A_2016</t>
  </si>
  <si>
    <t>SURV_201610|CETE28|A_2017</t>
  </si>
  <si>
    <t>SURV_201610|CETE28|A_2018</t>
  </si>
  <si>
    <t>SURV_201610|OTHER|A_2016</t>
  </si>
  <si>
    <t>SURV_201610|OTHER|A_2017</t>
  </si>
  <si>
    <t>SURV_201610|OTHER|A_2018</t>
  </si>
  <si>
    <t>2016-11-30</t>
  </si>
  <si>
    <t>SURV_201611</t>
  </si>
  <si>
    <t>SURV_201611|INF_GEN|A_2016</t>
  </si>
  <si>
    <t>SURV_201611|INF_GEN|A_2017</t>
  </si>
  <si>
    <t>SURV_201611|INF_GEN|A_2018</t>
  </si>
  <si>
    <t>SURV_201611|INF_SUB|A_2016</t>
  </si>
  <si>
    <t>SURV_201611|INF_SUB|A_2017</t>
  </si>
  <si>
    <t>SURV_201611|INF_SUB|A_2018</t>
  </si>
  <si>
    <t>SURV_201611|GDP_REAL|Q_2016Q4</t>
  </si>
  <si>
    <t>SURV_201611|GDP_REAL|Q_2017Q1</t>
  </si>
  <si>
    <t>SURV_201611|GDP_REAL|Q_2017Q2</t>
  </si>
  <si>
    <t>SURV_201611|GDP_REAL|Q_2017Q3</t>
  </si>
  <si>
    <t>SURV_201611|GDP_REAL|Q_2017Q4</t>
  </si>
  <si>
    <t>SURV_201611|FONDEO|Q_2016Q4</t>
  </si>
  <si>
    <t>SURV_201611|FONDEO|Q_2017Q1</t>
  </si>
  <si>
    <t>SURV_201611|FONDEO|Q_2017Q2</t>
  </si>
  <si>
    <t>SURV_201611|FONDEO|Q_2017Q3</t>
  </si>
  <si>
    <t>SURV_201611|FONDEO|Q_2017Q4</t>
  </si>
  <si>
    <t>SURV_201611|FONDEO|Q_2018Q1</t>
  </si>
  <si>
    <t>SURV_201611|FONDEO|Q_2018Q2</t>
  </si>
  <si>
    <t>SURV_201611|FONDEO|Q_2018Q3</t>
  </si>
  <si>
    <t>SURV_201611|INF_GEN|LT_1_4Y</t>
  </si>
  <si>
    <t>SURV_201611|INF_GEN|LT_5_8Y</t>
  </si>
  <si>
    <t>SURV_201611|INF_SUB|LT_1_4Y</t>
  </si>
  <si>
    <t>SURV_201611|INF_SUB|LT_5_8Y</t>
  </si>
  <si>
    <t>SURV_201611|GDP_REAL|LT_10Y</t>
  </si>
  <si>
    <t>SURV_201611|CETE28|A_2016</t>
  </si>
  <si>
    <t>SURV_201611|CETE28|A_2017</t>
  </si>
  <si>
    <t>SURV_201611|CETE28|A_2018</t>
  </si>
  <si>
    <t>SURV_201611|OTHER|A_2016</t>
  </si>
  <si>
    <t>SURV_201611|OTHER|A_2017</t>
  </si>
  <si>
    <t>SURV_201611|OTHER|A_2018</t>
  </si>
  <si>
    <t>Condiciones de competencia en México</t>
  </si>
  <si>
    <t>1 - Obstaculizan severamente el crecimiento</t>
  </si>
  <si>
    <t>CR357</t>
  </si>
  <si>
    <t>OP_COMP</t>
  </si>
  <si>
    <t>2</t>
  </si>
  <si>
    <t>3</t>
  </si>
  <si>
    <t>4</t>
  </si>
  <si>
    <t>5</t>
  </si>
  <si>
    <t>6</t>
  </si>
  <si>
    <t>7 - No obstaculizan en absoluto el crecimiento</t>
  </si>
  <si>
    <t>1 - Baja en la mayoría de los mercados</t>
  </si>
  <si>
    <t>7 - Alta en la mayoría de los mercados</t>
  </si>
  <si>
    <t>Sector agropecuario</t>
  </si>
  <si>
    <t>Intermediación y comercialización bienes</t>
  </si>
  <si>
    <t>Mercado de crédito bancario</t>
  </si>
  <si>
    <t>Servicios educativos</t>
  </si>
  <si>
    <t>Electricidad</t>
  </si>
  <si>
    <t>Energía (Petróleo, gasolina y gas)</t>
  </si>
  <si>
    <t>Otro</t>
  </si>
  <si>
    <t>Productos financieros distintos de crédito bancario</t>
  </si>
  <si>
    <t>Servicios de salud</t>
  </si>
  <si>
    <t>Telecomunicaciones e internet</t>
  </si>
  <si>
    <t>Servicios de transporte (carreteras, ferrocarriles, aerolíneas, transporte público)</t>
  </si>
  <si>
    <t>Acceso financiamiento</t>
  </si>
  <si>
    <t>Bajo nivel educativo de los trabajadores</t>
  </si>
  <si>
    <t>Burocracia</t>
  </si>
  <si>
    <t>Corrupción</t>
  </si>
  <si>
    <t>Crimen</t>
  </si>
  <si>
    <t>Estado de derecho</t>
  </si>
  <si>
    <t>Facilidades limitadas para innovar</t>
  </si>
  <si>
    <t>Dominancia de las empresas existentes / Falta de competencia</t>
  </si>
  <si>
    <t>Impuestos</t>
  </si>
  <si>
    <t>Incumplimiento de contratos</t>
  </si>
  <si>
    <t>Oferta de infraestructura inadecuada</t>
  </si>
  <si>
    <t>Regulaciones laborales</t>
  </si>
  <si>
    <t>2016-12-31</t>
  </si>
  <si>
    <t>SURV_201612</t>
  </si>
  <si>
    <t>SURV_201612|INF_GEN|A_2016</t>
  </si>
  <si>
    <t>SURV_201612|INF_GEN|A_2017</t>
  </si>
  <si>
    <t>SURV_201612|INF_GEN|A_2018</t>
  </si>
  <si>
    <t>2019</t>
  </si>
  <si>
    <t>SIE-CR154-2019</t>
  </si>
  <si>
    <t>A_2019</t>
  </si>
  <si>
    <t>SURV_201612|INF_GEN|A_2019</t>
  </si>
  <si>
    <t>SURV_201612|INF_SUB|A_2016</t>
  </si>
  <si>
    <t>SURV_201612|INF_SUB|A_2017</t>
  </si>
  <si>
    <t>SURV_201612|INF_SUB|A_2018</t>
  </si>
  <si>
    <t>SURV_201612|INF_SUB|A_2019</t>
  </si>
  <si>
    <t>SURV_201612|GDP_REAL|Q_2016Q4</t>
  </si>
  <si>
    <t>SURV_201612|GDP_REAL|Q_2017Q1</t>
  </si>
  <si>
    <t>SURV_201612|GDP_REAL|Q_2017Q2</t>
  </si>
  <si>
    <t>SURV_201612|GDP_REAL|Q_2017Q3</t>
  </si>
  <si>
    <t>SURV_201612|GDP_REAL|Q_2017Q4</t>
  </si>
  <si>
    <t>SIE-CR165-1T18</t>
  </si>
  <si>
    <t>SURV_201612|GDP_REAL|Q_2018Q1</t>
  </si>
  <si>
    <t>SIE-CR165-2T18</t>
  </si>
  <si>
    <t>SURV_201612|GDP_REAL|Q_2018Q2</t>
  </si>
  <si>
    <t>SIE-CR165-3T18</t>
  </si>
  <si>
    <t>SURV_201612|GDP_REAL|Q_2018Q3</t>
  </si>
  <si>
    <t>4T18</t>
  </si>
  <si>
    <t>SIE-CR165-4T18</t>
  </si>
  <si>
    <t>Q_2018Q4</t>
  </si>
  <si>
    <t>SURV_201612|GDP_REAL|Q_2018Q4</t>
  </si>
  <si>
    <t>SURV_201612|FONDEO|Q_2016Q4</t>
  </si>
  <si>
    <t>SURV_201612|FONDEO|Q_2017Q1</t>
  </si>
  <si>
    <t>SURV_201612|FONDEO|Q_2017Q2</t>
  </si>
  <si>
    <t>SURV_201612|FONDEO|Q_2017Q3</t>
  </si>
  <si>
    <t>SURV_201612|FONDEO|Q_2017Q4</t>
  </si>
  <si>
    <t>SURV_201612|FONDEO|Q_2018Q1</t>
  </si>
  <si>
    <t>SURV_201612|FONDEO|Q_2018Q2</t>
  </si>
  <si>
    <t>SURV_201612|FONDEO|Q_2018Q3</t>
  </si>
  <si>
    <t>SIE-CR168-4T18</t>
  </si>
  <si>
    <t>SURV_201612|FONDEO|Q_2018Q4</t>
  </si>
  <si>
    <t>SURV_201612|INF_GEN|LT_1_4Y</t>
  </si>
  <si>
    <t>SURV_201612|INF_GEN|LT_5_8Y</t>
  </si>
  <si>
    <t>SURV_201612|INF_SUB|LT_1_4Y</t>
  </si>
  <si>
    <t>SURV_201612|INF_SUB|LT_5_8Y</t>
  </si>
  <si>
    <t>SURV_201612|GDP_REAL|LT_10Y</t>
  </si>
  <si>
    <t>SURV_201612|CETE28|A_2016</t>
  </si>
  <si>
    <t>SURV_201612|CETE28|A_2017</t>
  </si>
  <si>
    <t>SURV_201612|CETE28|A_2018</t>
  </si>
  <si>
    <t>SIE-CR170-2019</t>
  </si>
  <si>
    <t>SURV_201612|CETE28|A_2019</t>
  </si>
  <si>
    <t>SURV_201612|OTHER|A_2016</t>
  </si>
  <si>
    <t>SURV_201612|OTHER|A_2017</t>
  </si>
  <si>
    <t>SURV_201612|OTHER|A_2018</t>
  </si>
  <si>
    <t>SIE-CR189-2019</t>
  </si>
  <si>
    <t>SURV_201612|OTHER|A_2019</t>
  </si>
  <si>
    <t>2017-01-31</t>
  </si>
  <si>
    <t>SURV_201701</t>
  </si>
  <si>
    <t>SURV_201701|INF_GEN|A_2017</t>
  </si>
  <si>
    <t>SURV_201701|INF_GEN|A_2018</t>
  </si>
  <si>
    <t>SURV_201701|INF_GEN|A_2019</t>
  </si>
  <si>
    <t>SURV_201701|INF_SUB|A_2017</t>
  </si>
  <si>
    <t>SURV_201701|INF_SUB|A_2018</t>
  </si>
  <si>
    <t>SURV_201701|INF_SUB|A_2019</t>
  </si>
  <si>
    <t>SURV_201701|GDP_REAL|Q_2016Q4</t>
  </si>
  <si>
    <t>SURV_201701|GDP_REAL|Q_2017Q1</t>
  </si>
  <si>
    <t>SURV_201701|GDP_REAL|Q_2017Q2</t>
  </si>
  <si>
    <t>SURV_201701|GDP_REAL|Q_2017Q3</t>
  </si>
  <si>
    <t>SURV_201701|GDP_REAL|Q_2017Q4</t>
  </si>
  <si>
    <t>SURV_201701|GDP_REAL|Q_2018Q1</t>
  </si>
  <si>
    <t>SURV_201701|GDP_REAL|Q_2018Q2</t>
  </si>
  <si>
    <t>SURV_201701|GDP_REAL|Q_2018Q3</t>
  </si>
  <si>
    <t>SURV_201701|GDP_REAL|Q_2018Q4</t>
  </si>
  <si>
    <t>SURV_201701|FONDEO|Q_2017Q1</t>
  </si>
  <si>
    <t>SURV_201701|FONDEO|Q_2017Q2</t>
  </si>
  <si>
    <t>SURV_201701|FONDEO|Q_2017Q3</t>
  </si>
  <si>
    <t>SURV_201701|FONDEO|Q_2017Q4</t>
  </si>
  <si>
    <t>SURV_201701|FONDEO|Q_2018Q1</t>
  </si>
  <si>
    <t>SURV_201701|FONDEO|Q_2018Q2</t>
  </si>
  <si>
    <t>SURV_201701|FONDEO|Q_2018Q3</t>
  </si>
  <si>
    <t>SURV_201701|FONDEO|Q_2018Q4</t>
  </si>
  <si>
    <t>SURV_201701|INF_GEN|LT_1_4Y</t>
  </si>
  <si>
    <t>SURV_201701|INF_GEN|LT_5_8Y</t>
  </si>
  <si>
    <t>SURV_201701|INF_SUB|LT_1_4Y</t>
  </si>
  <si>
    <t>SURV_201701|INF_SUB|LT_5_8Y</t>
  </si>
  <si>
    <t>SURV_201701|GDP_REAL|LT_10Y</t>
  </si>
  <si>
    <t>SURV_201701|CETE28|A_2017</t>
  </si>
  <si>
    <t>SURV_201701|CETE28|A_2018</t>
  </si>
  <si>
    <t>SURV_201701|CETE28|A_2019</t>
  </si>
  <si>
    <t>SURV_201701|OTHER|A_2017</t>
  </si>
  <si>
    <t>SURV_201701|OTHER|A_2018</t>
  </si>
  <si>
    <t>SURV_201701|OTHER|A_2019</t>
  </si>
  <si>
    <t>2017-02-28</t>
  </si>
  <si>
    <t>SURV_201702</t>
  </si>
  <si>
    <t>SURV_201702|INF_GEN|A_2017</t>
  </si>
  <si>
    <t>SURV_201702|INF_GEN|A_2018</t>
  </si>
  <si>
    <t>SURV_201702|INF_GEN|A_2019</t>
  </si>
  <si>
    <t>SURV_201702|INF_SUB|A_2017</t>
  </si>
  <si>
    <t>SURV_201702|INF_SUB|A_2018</t>
  </si>
  <si>
    <t>SURV_201702|INF_SUB|A_2019</t>
  </si>
  <si>
    <t>SURV_201702|GDP_REAL|Q_2017Q1</t>
  </si>
  <si>
    <t>SURV_201702|GDP_REAL|Q_2017Q2</t>
  </si>
  <si>
    <t>SURV_201702|GDP_REAL|Q_2017Q3</t>
  </si>
  <si>
    <t>SURV_201702|GDP_REAL|Q_2017Q4</t>
  </si>
  <si>
    <t>SURV_201702|GDP_REAL|Q_2018Q1</t>
  </si>
  <si>
    <t>SURV_201702|GDP_REAL|Q_2018Q2</t>
  </si>
  <si>
    <t>SURV_201702|GDP_REAL|Q_2018Q3</t>
  </si>
  <si>
    <t>SURV_201702|GDP_REAL|Q_2018Q4</t>
  </si>
  <si>
    <t>SURV_201702|FONDEO|Q_2017Q1</t>
  </si>
  <si>
    <t>SURV_201702|FONDEO|Q_2017Q2</t>
  </si>
  <si>
    <t>SURV_201702|FONDEO|Q_2017Q3</t>
  </si>
  <si>
    <t>SURV_201702|FONDEO|Q_2017Q4</t>
  </si>
  <si>
    <t>SURV_201702|FONDEO|Q_2018Q1</t>
  </si>
  <si>
    <t>SURV_201702|FONDEO|Q_2018Q2</t>
  </si>
  <si>
    <t>SURV_201702|FONDEO|Q_2018Q3</t>
  </si>
  <si>
    <t>SURV_201702|FONDEO|Q_2018Q4</t>
  </si>
  <si>
    <t>SURV_201702|INF_GEN|LT_1_4Y</t>
  </si>
  <si>
    <t>SURV_201702|INF_GEN|LT_5_8Y</t>
  </si>
  <si>
    <t>SURV_201702|INF_SUB|LT_1_4Y</t>
  </si>
  <si>
    <t>SURV_201702|INF_SUB|LT_5_8Y</t>
  </si>
  <si>
    <t>SURV_201702|GDP_REAL|LT_10Y</t>
  </si>
  <si>
    <t>SURV_201702|CETE28|A_2017</t>
  </si>
  <si>
    <t>SURV_201702|CETE28|A_2018</t>
  </si>
  <si>
    <t>SURV_201702|CETE28|A_2019</t>
  </si>
  <si>
    <t>SURV_201702|OTHER|A_2017</t>
  </si>
  <si>
    <t>SURV_201702|OTHER|A_2018</t>
  </si>
  <si>
    <t>SURV_201702|OTHER|A_2019</t>
  </si>
  <si>
    <t>2017-03-31</t>
  </si>
  <si>
    <t>SURV_201703</t>
  </si>
  <si>
    <t>SURV_201703|INF_GEN|A_2017</t>
  </si>
  <si>
    <t>SURV_201703|INF_GEN|A_2018</t>
  </si>
  <si>
    <t>SURV_201703|INF_GEN|A_2019</t>
  </si>
  <si>
    <t>SURV_201703|INF_SUB|A_2017</t>
  </si>
  <si>
    <t>SURV_201703|INF_SUB|A_2018</t>
  </si>
  <si>
    <t>SURV_201703|INF_SUB|A_2019</t>
  </si>
  <si>
    <t>SURV_201703|GDP_REAL|Q_2017Q1</t>
  </si>
  <si>
    <t>SURV_201703|GDP_REAL|Q_2017Q2</t>
  </si>
  <si>
    <t>SURV_201703|GDP_REAL|Q_2017Q3</t>
  </si>
  <si>
    <t>SURV_201703|GDP_REAL|Q_2017Q4</t>
  </si>
  <si>
    <t>SURV_201703|GDP_REAL|Q_2018Q1</t>
  </si>
  <si>
    <t>SURV_201703|GDP_REAL|Q_2018Q2</t>
  </si>
  <si>
    <t>SURV_201703|GDP_REAL|Q_2018Q3</t>
  </si>
  <si>
    <t>SURV_201703|GDP_REAL|Q_2018Q4</t>
  </si>
  <si>
    <t>SURV_201703|FONDEO|Q_2017Q2</t>
  </si>
  <si>
    <t>SURV_201703|FONDEO|Q_2017Q3</t>
  </si>
  <si>
    <t>SURV_201703|FONDEO|Q_2017Q4</t>
  </si>
  <si>
    <t>SURV_201703|FONDEO|Q_2018Q1</t>
  </si>
  <si>
    <t>SURV_201703|FONDEO|Q_2018Q2</t>
  </si>
  <si>
    <t>SURV_201703|FONDEO|Q_2018Q3</t>
  </si>
  <si>
    <t>SURV_201703|FONDEO|Q_2018Q4</t>
  </si>
  <si>
    <t>1T19</t>
  </si>
  <si>
    <t>SIE-CR168-1T19</t>
  </si>
  <si>
    <t>Q_2019Q1</t>
  </si>
  <si>
    <t>SURV_201703|FONDEO|Q_2019Q1</t>
  </si>
  <si>
    <t>SURV_201703|INF_GEN|LT_1_4Y</t>
  </si>
  <si>
    <t>SURV_201703|INF_GEN|LT_5_8Y</t>
  </si>
  <si>
    <t>SURV_201703|INF_SUB|LT_1_4Y</t>
  </si>
  <si>
    <t>SURV_201703|INF_SUB|LT_5_8Y</t>
  </si>
  <si>
    <t>SURV_201703|GDP_REAL|LT_10Y</t>
  </si>
  <si>
    <t>SURV_201703|CETE28|A_2017</t>
  </si>
  <si>
    <t>SURV_201703|CETE28|A_2018</t>
  </si>
  <si>
    <t>SURV_201703|CETE28|A_2019</t>
  </si>
  <si>
    <t>SURV_201703|OTHER|A_2017</t>
  </si>
  <si>
    <t>SURV_201703|OTHER|A_2018</t>
  </si>
  <si>
    <t>SURV_201703|OTHER|A_2019</t>
  </si>
  <si>
    <t>2017-04-30</t>
  </si>
  <si>
    <t>SURV_201704</t>
  </si>
  <si>
    <t>SURV_201704|INF_GEN|A_2017</t>
  </si>
  <si>
    <t>SURV_201704|INF_GEN|A_2018</t>
  </si>
  <si>
    <t>SURV_201704|INF_GEN|A_2019</t>
  </si>
  <si>
    <t>SURV_201704|INF_SUB|A_2017</t>
  </si>
  <si>
    <t>SURV_201704|INF_SUB|A_2018</t>
  </si>
  <si>
    <t>SURV_201704|INF_SUB|A_2019</t>
  </si>
  <si>
    <t>SURV_201704|GDP_REAL|Q_2017Q1</t>
  </si>
  <si>
    <t>SURV_201704|GDP_REAL|Q_2017Q2</t>
  </si>
  <si>
    <t>SURV_201704|GDP_REAL|Q_2017Q3</t>
  </si>
  <si>
    <t>SURV_201704|GDP_REAL|Q_2017Q4</t>
  </si>
  <si>
    <t>SURV_201704|GDP_REAL|Q_2018Q1</t>
  </si>
  <si>
    <t>SURV_201704|GDP_REAL|Q_2018Q2</t>
  </si>
  <si>
    <t>SURV_201704|GDP_REAL|Q_2018Q3</t>
  </si>
  <si>
    <t>SURV_201704|GDP_REAL|Q_2018Q4</t>
  </si>
  <si>
    <t>SURV_201704|FONDEO|Q_2017Q2</t>
  </si>
  <si>
    <t>SURV_201704|FONDEO|Q_2017Q3</t>
  </si>
  <si>
    <t>SURV_201704|FONDEO|Q_2017Q4</t>
  </si>
  <si>
    <t>SURV_201704|FONDEO|Q_2018Q1</t>
  </si>
  <si>
    <t>SURV_201704|FONDEO|Q_2018Q2</t>
  </si>
  <si>
    <t>SURV_201704|FONDEO|Q_2018Q3</t>
  </si>
  <si>
    <t>SURV_201704|FONDEO|Q_2018Q4</t>
  </si>
  <si>
    <t>SURV_201704|FONDEO|Q_2019Q1</t>
  </si>
  <si>
    <t>SURV_201704|INF_GEN|LT_1_4Y</t>
  </si>
  <si>
    <t>SURV_201704|INF_GEN|LT_5_8Y</t>
  </si>
  <si>
    <t>SURV_201704|INF_SUB|LT_1_4Y</t>
  </si>
  <si>
    <t>SURV_201704|INF_SUB|LT_5_8Y</t>
  </si>
  <si>
    <t>SURV_201704|GDP_REAL|LT_10Y</t>
  </si>
  <si>
    <t>SURV_201704|CETE28|A_2017</t>
  </si>
  <si>
    <t>SURV_201704|CETE28|A_2018</t>
  </si>
  <si>
    <t>SURV_201704|CETE28|A_2019</t>
  </si>
  <si>
    <t>SURV_201704|OTHER|A_2017</t>
  </si>
  <si>
    <t>SURV_201704|OTHER|A_2018</t>
  </si>
  <si>
    <t>SURV_201704|OTHER|A_2019</t>
  </si>
  <si>
    <t>2017-05-31</t>
  </si>
  <si>
    <t>SURV_201705</t>
  </si>
  <si>
    <t>SURV_201705|INF_GEN|A_2017</t>
  </si>
  <si>
    <t>SURV_201705|INF_GEN|A_2018</t>
  </si>
  <si>
    <t>SURV_201705|INF_GEN|A_2019</t>
  </si>
  <si>
    <t>SURV_201705|INF_SUB|A_2017</t>
  </si>
  <si>
    <t>SURV_201705|INF_SUB|A_2018</t>
  </si>
  <si>
    <t>SURV_201705|INF_SUB|A_2019</t>
  </si>
  <si>
    <t>SURV_201705|GDP_REAL|Q_2017Q2</t>
  </si>
  <si>
    <t>SURV_201705|GDP_REAL|Q_2017Q3</t>
  </si>
  <si>
    <t>SURV_201705|GDP_REAL|Q_2017Q4</t>
  </si>
  <si>
    <t>SURV_201705|GDP_REAL|Q_2018Q1</t>
  </si>
  <si>
    <t>SURV_201705|GDP_REAL|Q_2018Q2</t>
  </si>
  <si>
    <t>SURV_201705|GDP_REAL|Q_2018Q3</t>
  </si>
  <si>
    <t>SURV_201705|GDP_REAL|Q_2018Q4</t>
  </si>
  <si>
    <t>SURV_201705|FONDEO|Q_2017Q2</t>
  </si>
  <si>
    <t>SURV_201705|FONDEO|Q_2017Q3</t>
  </si>
  <si>
    <t>SURV_201705|FONDEO|Q_2017Q4</t>
  </si>
  <si>
    <t>SURV_201705|FONDEO|Q_2018Q1</t>
  </si>
  <si>
    <t>SURV_201705|FONDEO|Q_2018Q2</t>
  </si>
  <si>
    <t>SURV_201705|FONDEO|Q_2018Q3</t>
  </si>
  <si>
    <t>SURV_201705|FONDEO|Q_2018Q4</t>
  </si>
  <si>
    <t>SURV_201705|FONDEO|Q_2019Q1</t>
  </si>
  <si>
    <t>SURV_201705|INF_GEN|LT_1_4Y</t>
  </si>
  <si>
    <t>SURV_201705|INF_GEN|LT_5_8Y</t>
  </si>
  <si>
    <t>SURV_201705|INF_SUB|LT_1_4Y</t>
  </si>
  <si>
    <t>SURV_201705|INF_SUB|LT_5_8Y</t>
  </si>
  <si>
    <t>SURV_201705|GDP_REAL|LT_10Y</t>
  </si>
  <si>
    <t>SURV_201705|CETE28|A_2017</t>
  </si>
  <si>
    <t>SURV_201705|CETE28|A_2018</t>
  </si>
  <si>
    <t>SURV_201705|CETE28|A_2019</t>
  </si>
  <si>
    <t>SURV_201705|OTHER|A_2017</t>
  </si>
  <si>
    <t>SURV_201705|OTHER|A_2018</t>
  </si>
  <si>
    <t>SURV_201705|OTHER|A_2019</t>
  </si>
  <si>
    <t>El nivel de endeudamiento del sector público 4/</t>
  </si>
  <si>
    <t>Falta de competencia de mercado 4/</t>
  </si>
  <si>
    <t>Política de gasto público 4/</t>
  </si>
  <si>
    <t>Política tributaria 4/</t>
  </si>
  <si>
    <t>2017-06-30</t>
  </si>
  <si>
    <t>SURV_201706</t>
  </si>
  <si>
    <t>SURV_201706|INF_GEN|A_2017</t>
  </si>
  <si>
    <t>SURV_201706|INF_GEN|A_2018</t>
  </si>
  <si>
    <t>SURV_201706|INF_GEN|A_2019</t>
  </si>
  <si>
    <t>SURV_201706|INF_SUB|A_2017</t>
  </si>
  <si>
    <t>SURV_201706|INF_SUB|A_2018</t>
  </si>
  <si>
    <t>SURV_201706|INF_SUB|A_2019</t>
  </si>
  <si>
    <t>SURV_201706|GDP_REAL|Q_2017Q2</t>
  </si>
  <si>
    <t>SURV_201706|GDP_REAL|Q_2017Q3</t>
  </si>
  <si>
    <t>SURV_201706|GDP_REAL|Q_2017Q4</t>
  </si>
  <si>
    <t>SURV_201706|GDP_REAL|Q_2018Q1</t>
  </si>
  <si>
    <t>SURV_201706|GDP_REAL|Q_2018Q2</t>
  </si>
  <si>
    <t>SURV_201706|GDP_REAL|Q_2018Q3</t>
  </si>
  <si>
    <t>SURV_201706|GDP_REAL|Q_2018Q4</t>
  </si>
  <si>
    <t>SURV_201706|FONDEO|Q_2017Q3</t>
  </si>
  <si>
    <t>SURV_201706|FONDEO|Q_2017Q4</t>
  </si>
  <si>
    <t>SURV_201706|FONDEO|Q_2018Q1</t>
  </si>
  <si>
    <t>SURV_201706|FONDEO|Q_2018Q2</t>
  </si>
  <si>
    <t>SURV_201706|FONDEO|Q_2018Q3</t>
  </si>
  <si>
    <t>SURV_201706|FONDEO|Q_2018Q4</t>
  </si>
  <si>
    <t>SURV_201706|FONDEO|Q_2019Q1</t>
  </si>
  <si>
    <t>2T19</t>
  </si>
  <si>
    <t>SIE-CR168-2T19</t>
  </si>
  <si>
    <t>Q_2019Q2</t>
  </si>
  <si>
    <t>SURV_201706|FONDEO|Q_2019Q2</t>
  </si>
  <si>
    <t>SURV_201706|INF_GEN|LT_1_4Y</t>
  </si>
  <si>
    <t>SURV_201706|INF_GEN|LT_5_8Y</t>
  </si>
  <si>
    <t>SURV_201706|INF_SUB|LT_1_4Y</t>
  </si>
  <si>
    <t>SURV_201706|INF_SUB|LT_5_8Y</t>
  </si>
  <si>
    <t>SURV_201706|GDP_REAL|LT_10Y</t>
  </si>
  <si>
    <t>SURV_201706|CETE28|A_2017</t>
  </si>
  <si>
    <t>SURV_201706|CETE28|A_2018</t>
  </si>
  <si>
    <t>SURV_201706|CETE28|A_2019</t>
  </si>
  <si>
    <t>SURV_201706|OTHER|A_2017</t>
  </si>
  <si>
    <t>SURV_201706|OTHER|A_2018</t>
  </si>
  <si>
    <t>SURV_201706|OTHER|A_2019</t>
  </si>
  <si>
    <t>2017-07-31</t>
  </si>
  <si>
    <t>SURV_201707</t>
  </si>
  <si>
    <t>SURV_201707|INF_GEN|A_2017</t>
  </si>
  <si>
    <t>SURV_201707|INF_GEN|A_2018</t>
  </si>
  <si>
    <t>SURV_201707|INF_GEN|A_2019</t>
  </si>
  <si>
    <t>SURV_201707|INF_SUB|A_2017</t>
  </si>
  <si>
    <t>SURV_201707|INF_SUB|A_2018</t>
  </si>
  <si>
    <t>SURV_201707|INF_SUB|A_2019</t>
  </si>
  <si>
    <t>SURV_201707|GDP_REAL|Q_2017Q2</t>
  </si>
  <si>
    <t>SURV_201707|GDP_REAL|Q_2017Q3</t>
  </si>
  <si>
    <t>SURV_201707|GDP_REAL|Q_2017Q4</t>
  </si>
  <si>
    <t>SURV_201707|GDP_REAL|Q_2018Q1</t>
  </si>
  <si>
    <t>SURV_201707|GDP_REAL|Q_2018Q2</t>
  </si>
  <si>
    <t>SURV_201707|GDP_REAL|Q_2018Q3</t>
  </si>
  <si>
    <t>SURV_201707|GDP_REAL|Q_2018Q4</t>
  </si>
  <si>
    <t>SURV_201707|FONDEO|Q_2017Q3</t>
  </si>
  <si>
    <t>SURV_201707|FONDEO|Q_2017Q4</t>
  </si>
  <si>
    <t>SURV_201707|FONDEO|Q_2018Q1</t>
  </si>
  <si>
    <t>SURV_201707|FONDEO|Q_2018Q2</t>
  </si>
  <si>
    <t>SURV_201707|FONDEO|Q_2018Q3</t>
  </si>
  <si>
    <t>SURV_201707|FONDEO|Q_2018Q4</t>
  </si>
  <si>
    <t>SURV_201707|FONDEO|Q_2019Q1</t>
  </si>
  <si>
    <t>SURV_201707|FONDEO|Q_2019Q2</t>
  </si>
  <si>
    <t>SURV_201707|INF_GEN|LT_1_4Y</t>
  </si>
  <si>
    <t>SURV_201707|INF_GEN|LT_5_8Y</t>
  </si>
  <si>
    <t>SURV_201707|INF_SUB|LT_1_4Y</t>
  </si>
  <si>
    <t>SURV_201707|INF_SUB|LT_5_8Y</t>
  </si>
  <si>
    <t>SURV_201707|GDP_REAL|LT_10Y</t>
  </si>
  <si>
    <t>SURV_201707|CETE28|A_2017</t>
  </si>
  <si>
    <t>SURV_201707|CETE28|A_2018</t>
  </si>
  <si>
    <t>SURV_201707|CETE28|A_2019</t>
  </si>
  <si>
    <t>SURV_201707|OTHER|A_2017</t>
  </si>
  <si>
    <t>SURV_201707|OTHER|A_2018</t>
  </si>
  <si>
    <t>SURV_201707|OTHER|A_2019</t>
  </si>
  <si>
    <t>2017-08-31</t>
  </si>
  <si>
    <t>SURV_201708</t>
  </si>
  <si>
    <t>SURV_201708|INF_GEN|A_2017</t>
  </si>
  <si>
    <t>SURV_201708|INF_GEN|A_2018</t>
  </si>
  <si>
    <t>SURV_201708|INF_GEN|A_2019</t>
  </si>
  <si>
    <t>SURV_201708|INF_SUB|A_2017</t>
  </si>
  <si>
    <t>SURV_201708|INF_SUB|A_2018</t>
  </si>
  <si>
    <t>SURV_201708|INF_SUB|A_2019</t>
  </si>
  <si>
    <t>SURV_201708|GDP_REAL|Q_2017Q3</t>
  </si>
  <si>
    <t>SURV_201708|GDP_REAL|Q_2017Q4</t>
  </si>
  <si>
    <t>SURV_201708|GDP_REAL|Q_2018Q1</t>
  </si>
  <si>
    <t>SURV_201708|GDP_REAL|Q_2018Q2</t>
  </si>
  <si>
    <t>SURV_201708|GDP_REAL|Q_2018Q3</t>
  </si>
  <si>
    <t>SURV_201708|GDP_REAL|Q_2018Q4</t>
  </si>
  <si>
    <t>SURV_201708|FONDEO|Q_2017Q3</t>
  </si>
  <si>
    <t>SURV_201708|FONDEO|Q_2017Q4</t>
  </si>
  <si>
    <t>SURV_201708|FONDEO|Q_2018Q1</t>
  </si>
  <si>
    <t>SURV_201708|FONDEO|Q_2018Q2</t>
  </si>
  <si>
    <t>SURV_201708|FONDEO|Q_2018Q3</t>
  </si>
  <si>
    <t>SURV_201708|FONDEO|Q_2018Q4</t>
  </si>
  <si>
    <t>SURV_201708|FONDEO|Q_2019Q1</t>
  </si>
  <si>
    <t>SURV_201708|FONDEO|Q_2019Q2</t>
  </si>
  <si>
    <t>SURV_201708|INF_GEN|LT_1_4Y</t>
  </si>
  <si>
    <t>SURV_201708|INF_GEN|LT_5_8Y</t>
  </si>
  <si>
    <t>SURV_201708|INF_SUB|LT_1_4Y</t>
  </si>
  <si>
    <t>SURV_201708|INF_SUB|LT_5_8Y</t>
  </si>
  <si>
    <t>SURV_201708|GDP_REAL|LT_10Y</t>
  </si>
  <si>
    <t>SURV_201708|CETE28|A_2017</t>
  </si>
  <si>
    <t>SURV_201708|CETE28|A_2018</t>
  </si>
  <si>
    <t>SURV_201708|CETE28|A_2019</t>
  </si>
  <si>
    <t>SURV_201708|OTHER|A_2017</t>
  </si>
  <si>
    <t>SURV_201708|OTHER|A_2018</t>
  </si>
  <si>
    <t>SURV_201708|OTHER|A_2019</t>
  </si>
  <si>
    <t>2017-09-30</t>
  </si>
  <si>
    <t>SURV_201709</t>
  </si>
  <si>
    <t>SURV_201709|INF_GEN|A_2017</t>
  </si>
  <si>
    <t>SURV_201709|INF_GEN|A_2018</t>
  </si>
  <si>
    <t>SURV_201709|INF_GEN|A_2019</t>
  </si>
  <si>
    <t>SURV_201709|INF_SUB|A_2017</t>
  </si>
  <si>
    <t>SURV_201709|INF_SUB|A_2018</t>
  </si>
  <si>
    <t>SURV_201709|INF_SUB|A_2019</t>
  </si>
  <si>
    <t>SURV_201709|GDP_REAL|Q_2017Q3</t>
  </si>
  <si>
    <t>SURV_201709|GDP_REAL|Q_2017Q4</t>
  </si>
  <si>
    <t>SURV_201709|GDP_REAL|Q_2018Q1</t>
  </si>
  <si>
    <t>SURV_201709|GDP_REAL|Q_2018Q2</t>
  </si>
  <si>
    <t>SURV_201709|GDP_REAL|Q_2018Q3</t>
  </si>
  <si>
    <t>SURV_201709|GDP_REAL|Q_2018Q4</t>
  </si>
  <si>
    <t>SURV_201709|FONDEO|Q_2017Q3</t>
  </si>
  <si>
    <t>SURV_201709|FONDEO|Q_2017Q4</t>
  </si>
  <si>
    <t>SURV_201709|FONDEO|Q_2018Q1</t>
  </si>
  <si>
    <t>SURV_201709|FONDEO|Q_2018Q2</t>
  </si>
  <si>
    <t>SURV_201709|FONDEO|Q_2018Q3</t>
  </si>
  <si>
    <t>SURV_201709|FONDEO|Q_2018Q4</t>
  </si>
  <si>
    <t>SURV_201709|FONDEO|Q_2019Q1</t>
  </si>
  <si>
    <t>SURV_201709|FONDEO|Q_2019Q2</t>
  </si>
  <si>
    <t>3T19</t>
  </si>
  <si>
    <t>SIE-CR168-3T19</t>
  </si>
  <si>
    <t>Q_2019Q3</t>
  </si>
  <si>
    <t>SURV_201709|FONDEO|Q_2019Q3</t>
  </si>
  <si>
    <t>SURV_201709|INF_GEN|LT_1_4Y</t>
  </si>
  <si>
    <t>SURV_201709|INF_GEN|LT_5_8Y</t>
  </si>
  <si>
    <t>SURV_201709|INF_SUB|LT_1_4Y</t>
  </si>
  <si>
    <t>SURV_201709|INF_SUB|LT_5_8Y</t>
  </si>
  <si>
    <t>SURV_201709|GDP_REAL|LT_10Y</t>
  </si>
  <si>
    <t>SURV_201709|CETE28|A_2017</t>
  </si>
  <si>
    <t>SURV_201709|CETE28|A_2018</t>
  </si>
  <si>
    <t>SURV_201709|CETE28|A_2019</t>
  </si>
  <si>
    <t>SURV_201709|OTHER|A_2017</t>
  </si>
  <si>
    <t>SURV_201709|OTHER|A_2018</t>
  </si>
  <si>
    <t>SURV_201709|OTHER|A_2019</t>
  </si>
  <si>
    <t>2017-10-31</t>
  </si>
  <si>
    <t>SURV_201710</t>
  </si>
  <si>
    <t>SURV_201710|INF_GEN|A_2017</t>
  </si>
  <si>
    <t>SURV_201710|INF_GEN|A_2018</t>
  </si>
  <si>
    <t>SURV_201710|INF_GEN|A_2019</t>
  </si>
  <si>
    <t>SURV_201710|INF_SUB|A_2017</t>
  </si>
  <si>
    <t>SURV_201710|INF_SUB|A_2018</t>
  </si>
  <si>
    <t>SURV_201710|INF_SUB|A_2019</t>
  </si>
  <si>
    <t>SURV_201710|GDP_REAL|Q_2017Q3</t>
  </si>
  <si>
    <t>SURV_201710|GDP_REAL|Q_2017Q4</t>
  </si>
  <si>
    <t>SURV_201710|GDP_REAL|Q_2018Q1</t>
  </si>
  <si>
    <t>SURV_201710|GDP_REAL|Q_2018Q2</t>
  </si>
  <si>
    <t>SURV_201710|GDP_REAL|Q_2018Q3</t>
  </si>
  <si>
    <t>SURV_201710|GDP_REAL|Q_2018Q4</t>
  </si>
  <si>
    <t>SURV_201710|FONDEO|Q_2017Q4</t>
  </si>
  <si>
    <t>SURV_201710|FONDEO|Q_2018Q1</t>
  </si>
  <si>
    <t>SURV_201710|FONDEO|Q_2018Q2</t>
  </si>
  <si>
    <t>SURV_201710|FONDEO|Q_2018Q3</t>
  </si>
  <si>
    <t>SURV_201710|FONDEO|Q_2018Q4</t>
  </si>
  <si>
    <t>SURV_201710|FONDEO|Q_2019Q1</t>
  </si>
  <si>
    <t>SURV_201710|FONDEO|Q_2019Q2</t>
  </si>
  <si>
    <t>SURV_201710|FONDEO|Q_2019Q3</t>
  </si>
  <si>
    <t>SURV_201710|INF_GEN|LT_1_4Y</t>
  </si>
  <si>
    <t>SURV_201710|INF_GEN|LT_5_8Y</t>
  </si>
  <si>
    <t>SURV_201710|INF_SUB|LT_1_4Y</t>
  </si>
  <si>
    <t>SURV_201710|INF_SUB|LT_5_8Y</t>
  </si>
  <si>
    <t>SURV_201710|GDP_REAL|LT_10Y</t>
  </si>
  <si>
    <t>SURV_201710|CETE28|A_2017</t>
  </si>
  <si>
    <t>SURV_201710|CETE28|A_2018</t>
  </si>
  <si>
    <t>SURV_201710|CETE28|A_2019</t>
  </si>
  <si>
    <t>SURV_201710|OTHER|A_2017</t>
  </si>
  <si>
    <t>SURV_201710|OTHER|A_2018</t>
  </si>
  <si>
    <t>SURV_201710|OTHER|A_2019</t>
  </si>
  <si>
    <t>2017-11-30</t>
  </si>
  <si>
    <t>SURV_201711</t>
  </si>
  <si>
    <t>SURV_201711|INF_GEN|A_2017</t>
  </si>
  <si>
    <t>SURV_201711|INF_GEN|A_2018</t>
  </si>
  <si>
    <t>SURV_201711|INF_GEN|A_2019</t>
  </si>
  <si>
    <t>SURV_201711|INF_SUB|A_2017</t>
  </si>
  <si>
    <t>SURV_201711|INF_SUB|A_2018</t>
  </si>
  <si>
    <t>SURV_201711|INF_SUB|A_2019</t>
  </si>
  <si>
    <t>T--2</t>
  </si>
  <si>
    <t>SURV_201711|GDP_REAL|Q_2017Q3</t>
  </si>
  <si>
    <t>SURV_201711|GDP_REAL|Q_2017Q4</t>
  </si>
  <si>
    <t>SURV_201711|GDP_REAL|Q_2018Q1</t>
  </si>
  <si>
    <t>SURV_201711|GDP_REAL|Q_2018Q2</t>
  </si>
  <si>
    <t>SURV_201711|GDP_REAL|Q_2018Q3</t>
  </si>
  <si>
    <t>SURV_201711|GDP_REAL|Q_2018Q4</t>
  </si>
  <si>
    <t>SURV_201711|FONDEO|Q_2017Q4</t>
  </si>
  <si>
    <t>SURV_201711|FONDEO|Q_2018Q1</t>
  </si>
  <si>
    <t>SURV_201711|FONDEO|Q_2018Q2</t>
  </si>
  <si>
    <t>SURV_201711|FONDEO|Q_2018Q3</t>
  </si>
  <si>
    <t>SURV_201711|FONDEO|Q_2018Q4</t>
  </si>
  <si>
    <t>SURV_201711|FONDEO|Q_2019Q1</t>
  </si>
  <si>
    <t>SURV_201711|FONDEO|Q_2019Q2</t>
  </si>
  <si>
    <t>SURV_201711|FONDEO|Q_2019Q3</t>
  </si>
  <si>
    <t>SURV_201711|INF_GEN|LT_1_4Y</t>
  </si>
  <si>
    <t>SURV_201711|INF_GEN|LT_5_8Y</t>
  </si>
  <si>
    <t>SURV_201711|INF_SUB|LT_1_4Y</t>
  </si>
  <si>
    <t>SURV_201711|INF_SUB|LT_5_8Y</t>
  </si>
  <si>
    <t>SURV_201711|GDP_REAL|LT_10Y</t>
  </si>
  <si>
    <t>SURV_201711|CETE28|A_2017</t>
  </si>
  <si>
    <t>SURV_201711|CETE28|A_2018</t>
  </si>
  <si>
    <t>SURV_201711|CETE28|A_2019</t>
  </si>
  <si>
    <t>SURV_201711|OTHER|A_2017</t>
  </si>
  <si>
    <t>SURV_201711|OTHER|A_2018</t>
  </si>
  <si>
    <t>SURV_201711|OTHER|A_2019</t>
  </si>
  <si>
    <t>2017-12-31</t>
  </si>
  <si>
    <t>SURV_201712</t>
  </si>
  <si>
    <t>SURV_201712|INF_GEN|A_2017</t>
  </si>
  <si>
    <t>SURV_201712|INF_GEN|A_2018</t>
  </si>
  <si>
    <t>SURV_201712|INF_GEN|A_2019</t>
  </si>
  <si>
    <t>2020</t>
  </si>
  <si>
    <t>SIE-CR154-2020</t>
  </si>
  <si>
    <t>A_2020</t>
  </si>
  <si>
    <t>SURV_201712|INF_GEN|A_2020</t>
  </si>
  <si>
    <t>SURV_201712|INF_SUB|A_2017</t>
  </si>
  <si>
    <t>SURV_201712|INF_SUB|A_2018</t>
  </si>
  <si>
    <t>SURV_201712|INF_SUB|A_2019</t>
  </si>
  <si>
    <t>SURV_201712|INF_SUB|A_2020</t>
  </si>
  <si>
    <t>SURV_201712|GDP_REAL|Q_2017Q4</t>
  </si>
  <si>
    <t>SURV_201712|GDP_REAL|Q_2018Q1</t>
  </si>
  <si>
    <t>SURV_201712|GDP_REAL|Q_2018Q2</t>
  </si>
  <si>
    <t>SURV_201712|GDP_REAL|Q_2018Q3</t>
  </si>
  <si>
    <t>SURV_201712|GDP_REAL|Q_2018Q4</t>
  </si>
  <si>
    <t>SIE-CR165-1T19</t>
  </si>
  <si>
    <t>SURV_201712|GDP_REAL|Q_2019Q1</t>
  </si>
  <si>
    <t>SIE-CR165-2T19</t>
  </si>
  <si>
    <t>SURV_201712|GDP_REAL|Q_2019Q2</t>
  </si>
  <si>
    <t>SIE-CR165-3T19</t>
  </si>
  <si>
    <t>SURV_201712|GDP_REAL|Q_2019Q3</t>
  </si>
  <si>
    <t>4T19</t>
  </si>
  <si>
    <t>SIE-CR165-4T19</t>
  </si>
  <si>
    <t>Q_2019Q4</t>
  </si>
  <si>
    <t>SURV_201712|GDP_REAL|Q_2019Q4</t>
  </si>
  <si>
    <t>SURV_201712|FONDEO|Q_2017Q4</t>
  </si>
  <si>
    <t>SURV_201712|FONDEO|Q_2018Q1</t>
  </si>
  <si>
    <t>SURV_201712|FONDEO|Q_2018Q2</t>
  </si>
  <si>
    <t>SURV_201712|FONDEO|Q_2018Q3</t>
  </si>
  <si>
    <t>SURV_201712|FONDEO|Q_2018Q4</t>
  </si>
  <si>
    <t>SURV_201712|FONDEO|Q_2019Q1</t>
  </si>
  <si>
    <t>SURV_201712|FONDEO|Q_2019Q2</t>
  </si>
  <si>
    <t>SURV_201712|FONDEO|Q_2019Q3</t>
  </si>
  <si>
    <t>SIE-CR168-4T19</t>
  </si>
  <si>
    <t>SURV_201712|FONDEO|Q_2019Q4</t>
  </si>
  <si>
    <t>SURV_201712|INF_GEN|LT_1_4Y</t>
  </si>
  <si>
    <t>SURV_201712|INF_GEN|LT_5_8Y</t>
  </si>
  <si>
    <t>SURV_201712|INF_SUB|LT_1_4Y</t>
  </si>
  <si>
    <t>SURV_201712|INF_SUB|LT_5_8Y</t>
  </si>
  <si>
    <t>SURV_201712|GDP_REAL|LT_10Y</t>
  </si>
  <si>
    <t>SURV_201712|CETE28|A_2017</t>
  </si>
  <si>
    <t>SURV_201712|CETE28|A_2018</t>
  </si>
  <si>
    <t>SURV_201712|CETE28|A_2019</t>
  </si>
  <si>
    <t>SIE-CR170-2020</t>
  </si>
  <si>
    <t>SURV_201712|CETE28|A_2020</t>
  </si>
  <si>
    <t>SURV_201712|OTHER|A_2017</t>
  </si>
  <si>
    <t>SURV_201712|OTHER|A_2018</t>
  </si>
  <si>
    <t>SURV_201712|OTHER|A_2019</t>
  </si>
  <si>
    <t>SIE-CR189-2020</t>
  </si>
  <si>
    <t>SURV_201712|OTHER|A_2020</t>
  </si>
  <si>
    <t>2018-01-31</t>
  </si>
  <si>
    <t>SURV_201801</t>
  </si>
  <si>
    <t>SURV_201801|INF_GEN|A_2018</t>
  </si>
  <si>
    <t>SURV_201801|INF_GEN|A_2019</t>
  </si>
  <si>
    <t>SURV_201801|INF_GEN|A_2020</t>
  </si>
  <si>
    <t>SURV_201801|INF_SUB|A_2018</t>
  </si>
  <si>
    <t>SURV_201801|INF_SUB|A_2019</t>
  </si>
  <si>
    <t>SURV_201801|INF_SUB|A_2020</t>
  </si>
  <si>
    <t>SURV_201801|GDP_REAL|Q_2017Q4</t>
  </si>
  <si>
    <t>SURV_201801|GDP_REAL|Q_2018Q1</t>
  </si>
  <si>
    <t>SURV_201801|GDP_REAL|Q_2018Q2</t>
  </si>
  <si>
    <t>SURV_201801|GDP_REAL|Q_2018Q3</t>
  </si>
  <si>
    <t>SURV_201801|GDP_REAL|Q_2018Q4</t>
  </si>
  <si>
    <t>SURV_201801|GDP_REAL|Q_2019Q1</t>
  </si>
  <si>
    <t>SURV_201801|GDP_REAL|Q_2019Q2</t>
  </si>
  <si>
    <t>SURV_201801|GDP_REAL|Q_2019Q3</t>
  </si>
  <si>
    <t>SURV_201801|GDP_REAL|Q_2019Q4</t>
  </si>
  <si>
    <t>SURV_201801|FONDEO|Q_2018Q1</t>
  </si>
  <si>
    <t>SURV_201801|FONDEO|Q_2018Q2</t>
  </si>
  <si>
    <t>SURV_201801|FONDEO|Q_2018Q3</t>
  </si>
  <si>
    <t>SURV_201801|FONDEO|Q_2018Q4</t>
  </si>
  <si>
    <t>SURV_201801|FONDEO|Q_2019Q1</t>
  </si>
  <si>
    <t>SURV_201801|FONDEO|Q_2019Q2</t>
  </si>
  <si>
    <t>SURV_201801|FONDEO|Q_2019Q3</t>
  </si>
  <si>
    <t>SURV_201801|FONDEO|Q_2019Q4</t>
  </si>
  <si>
    <t>SURV_201801|INF_GEN|LT_1_4Y</t>
  </si>
  <si>
    <t>SURV_201801|INF_GEN|LT_5_8Y</t>
  </si>
  <si>
    <t>SURV_201801|INF_SUB|LT_1_4Y</t>
  </si>
  <si>
    <t>SURV_201801|INF_SUB|LT_5_8Y</t>
  </si>
  <si>
    <t>SURV_201801|GDP_REAL|LT_10Y</t>
  </si>
  <si>
    <t>SURV_201801|CETE28|A_2018</t>
  </si>
  <si>
    <t>SURV_201801|CETE28|A_2019</t>
  </si>
  <si>
    <t>SURV_201801|CETE28|A_2020</t>
  </si>
  <si>
    <t>SURV_201801|OTHER|A_2018</t>
  </si>
  <si>
    <t>SURV_201801|OTHER|A_2019</t>
  </si>
  <si>
    <t>SURV_201801|OTHER|A_2020</t>
  </si>
  <si>
    <t>2018-02-28</t>
  </si>
  <si>
    <t>SURV_201802</t>
  </si>
  <si>
    <t>SURV_201802|INF_GEN|A_2018</t>
  </si>
  <si>
    <t>SURV_201802|INF_GEN|A_2019</t>
  </si>
  <si>
    <t>SURV_201802|INF_GEN|A_2020</t>
  </si>
  <si>
    <t>SURV_201802|INF_SUB|A_2018</t>
  </si>
  <si>
    <t>SURV_201802|INF_SUB|A_2019</t>
  </si>
  <si>
    <t>SURV_201802|INF_SUB|A_2020</t>
  </si>
  <si>
    <t>SURV_201802|GDP_REAL|Q_2018Q1</t>
  </si>
  <si>
    <t>SURV_201802|GDP_REAL|Q_2018Q2</t>
  </si>
  <si>
    <t>SURV_201802|GDP_REAL|Q_2018Q3</t>
  </si>
  <si>
    <t>SURV_201802|GDP_REAL|Q_2018Q4</t>
  </si>
  <si>
    <t>SURV_201802|GDP_REAL|Q_2019Q1</t>
  </si>
  <si>
    <t>SURV_201802|GDP_REAL|Q_2019Q2</t>
  </si>
  <si>
    <t>SURV_201802|GDP_REAL|Q_2019Q3</t>
  </si>
  <si>
    <t>SURV_201802|GDP_REAL|Q_2019Q4</t>
  </si>
  <si>
    <t>SURV_201802|FONDEO|Q_2018Q1</t>
  </si>
  <si>
    <t>SURV_201802|FONDEO|Q_2018Q2</t>
  </si>
  <si>
    <t>SURV_201802|FONDEO|Q_2018Q3</t>
  </si>
  <si>
    <t>SURV_201802|FONDEO|Q_2018Q4</t>
  </si>
  <si>
    <t>SURV_201802|FONDEO|Q_2019Q1</t>
  </si>
  <si>
    <t>SURV_201802|FONDEO|Q_2019Q2</t>
  </si>
  <si>
    <t>SURV_201802|FONDEO|Q_2019Q3</t>
  </si>
  <si>
    <t>SURV_201802|FONDEO|Q_2019Q4</t>
  </si>
  <si>
    <t>SURV_201802|INF_GEN|LT_1_4Y</t>
  </si>
  <si>
    <t>SURV_201802|INF_GEN|LT_5_8Y</t>
  </si>
  <si>
    <t>SURV_201802|INF_SUB|LT_1_4Y</t>
  </si>
  <si>
    <t>SURV_201802|INF_SUB|LT_5_8Y</t>
  </si>
  <si>
    <t>SURV_201802|GDP_REAL|LT_10Y</t>
  </si>
  <si>
    <t>SURV_201802|CETE28|A_2018</t>
  </si>
  <si>
    <t>SURV_201802|CETE28|A_2019</t>
  </si>
  <si>
    <t>SURV_201802|CETE28|A_2020</t>
  </si>
  <si>
    <t>SURV_201802|OTHER|A_2018</t>
  </si>
  <si>
    <t>SURV_201802|OTHER|A_2019</t>
  </si>
  <si>
    <t>SURV_201802|OTHER|A_2020</t>
  </si>
  <si>
    <t>Factores coyunturales: política sobre comercio exterior (TLCAN, CPTPP, entre otros)</t>
  </si>
  <si>
    <t>Factores coyunturales: política monetaria en Estados Unidos</t>
  </si>
  <si>
    <t>Factores coyunturales: política fiscal en Estados Unidos</t>
  </si>
  <si>
    <t>2018-03-31</t>
  </si>
  <si>
    <t>SURV_201803</t>
  </si>
  <si>
    <t>SURV_201803|INF_GEN|A_2018</t>
  </si>
  <si>
    <t>SURV_201803|INF_GEN|A_2019</t>
  </si>
  <si>
    <t>SURV_201803|INF_GEN|A_2020</t>
  </si>
  <si>
    <t>SURV_201803|INF_SUB|A_2018</t>
  </si>
  <si>
    <t>SURV_201803|INF_SUB|A_2019</t>
  </si>
  <si>
    <t>SURV_201803|INF_SUB|A_2020</t>
  </si>
  <si>
    <t>SURV_201803|GDP_REAL|Q_2018Q1</t>
  </si>
  <si>
    <t>SURV_201803|GDP_REAL|Q_2018Q2</t>
  </si>
  <si>
    <t>SURV_201803|GDP_REAL|Q_2018Q3</t>
  </si>
  <si>
    <t>SURV_201803|GDP_REAL|Q_2018Q4</t>
  </si>
  <si>
    <t>SURV_201803|GDP_REAL|Q_2019Q1</t>
  </si>
  <si>
    <t>SURV_201803|GDP_REAL|Q_2019Q2</t>
  </si>
  <si>
    <t>SURV_201803|GDP_REAL|Q_2019Q3</t>
  </si>
  <si>
    <t>SURV_201803|GDP_REAL|Q_2019Q4</t>
  </si>
  <si>
    <t>SURV_201803|FONDEO|Q_2018Q1</t>
  </si>
  <si>
    <t>SURV_201803|FONDEO|Q_2018Q2</t>
  </si>
  <si>
    <t>SURV_201803|FONDEO|Q_2018Q3</t>
  </si>
  <si>
    <t>SURV_201803|FONDEO|Q_2018Q4</t>
  </si>
  <si>
    <t>SURV_201803|FONDEO|Q_2019Q1</t>
  </si>
  <si>
    <t>SURV_201803|FONDEO|Q_2019Q2</t>
  </si>
  <si>
    <t>SURV_201803|FONDEO|Q_2019Q3</t>
  </si>
  <si>
    <t>SURV_201803|FONDEO|Q_2019Q4</t>
  </si>
  <si>
    <t>1T20</t>
  </si>
  <si>
    <t>SIE-CR168-1T20</t>
  </si>
  <si>
    <t>Q_2020Q1</t>
  </si>
  <si>
    <t>SURV_201803|FONDEO|Q_2020Q1</t>
  </si>
  <si>
    <t>SURV_201803|INF_GEN|LT_1_4Y</t>
  </si>
  <si>
    <t>SURV_201803|INF_GEN|LT_5_8Y</t>
  </si>
  <si>
    <t>SURV_201803|INF_SUB|LT_1_4Y</t>
  </si>
  <si>
    <t>SURV_201803|INF_SUB|LT_5_8Y</t>
  </si>
  <si>
    <t>SURV_201803|GDP_REAL|LT_10Y</t>
  </si>
  <si>
    <t>SURV_201803|CETE28|A_2018</t>
  </si>
  <si>
    <t>SURV_201803|CETE28|A_2019</t>
  </si>
  <si>
    <t>SURV_201803|CETE28|A_2020</t>
  </si>
  <si>
    <t>SURV_201803|OTHER|A_2018</t>
  </si>
  <si>
    <t>SURV_201803|OTHER|A_2019</t>
  </si>
  <si>
    <t>SURV_201803|OTHER|A_2020</t>
  </si>
  <si>
    <t>2018-04-30</t>
  </si>
  <si>
    <t>SURV_201804</t>
  </si>
  <si>
    <t>SURV_201804|INF_GEN|A_2018</t>
  </si>
  <si>
    <t>SURV_201804|INF_GEN|A_2019</t>
  </si>
  <si>
    <t>SURV_201804|INF_GEN|A_2020</t>
  </si>
  <si>
    <t>SURV_201804|INF_SUB|A_2018</t>
  </si>
  <si>
    <t>SURV_201804|INF_SUB|A_2019</t>
  </si>
  <si>
    <t>SURV_201804|INF_SUB|A_2020</t>
  </si>
  <si>
    <t>SURV_201804|GDP_REAL|Q_2018Q1</t>
  </si>
  <si>
    <t>SURV_201804|GDP_REAL|Q_2018Q2</t>
  </si>
  <si>
    <t>SURV_201804|GDP_REAL|Q_2018Q3</t>
  </si>
  <si>
    <t>SURV_201804|GDP_REAL|Q_2018Q4</t>
  </si>
  <si>
    <t>SURV_201804|GDP_REAL|Q_2019Q1</t>
  </si>
  <si>
    <t>SURV_201804|GDP_REAL|Q_2019Q2</t>
  </si>
  <si>
    <t>SURV_201804|GDP_REAL|Q_2019Q3</t>
  </si>
  <si>
    <t>SURV_201804|GDP_REAL|Q_2019Q4</t>
  </si>
  <si>
    <t>SURV_201804|FONDEO|Q_2018Q2</t>
  </si>
  <si>
    <t>SURV_201804|FONDEO|Q_2018Q3</t>
  </si>
  <si>
    <t>SURV_201804|FONDEO|Q_2018Q4</t>
  </si>
  <si>
    <t>SURV_201804|FONDEO|Q_2019Q1</t>
  </si>
  <si>
    <t>SURV_201804|FONDEO|Q_2019Q2</t>
  </si>
  <si>
    <t>SURV_201804|FONDEO|Q_2019Q3</t>
  </si>
  <si>
    <t>SURV_201804|FONDEO|Q_2019Q4</t>
  </si>
  <si>
    <t>SURV_201804|FONDEO|Q_2020Q1</t>
  </si>
  <si>
    <t>2T20</t>
  </si>
  <si>
    <t>SIE-CR168-2T20</t>
  </si>
  <si>
    <t>Q_2020Q2</t>
  </si>
  <si>
    <t>SURV_201804|FONDEO|Q_2020Q2</t>
  </si>
  <si>
    <t>SURV_201804|INF_GEN|LT_1_4Y</t>
  </si>
  <si>
    <t>SURV_201804|INF_GEN|LT_5_8Y</t>
  </si>
  <si>
    <t>SURV_201804|INF_SUB|LT_1_4Y</t>
  </si>
  <si>
    <t>SURV_201804|INF_SUB|LT_5_8Y</t>
  </si>
  <si>
    <t>SURV_201804|GDP_REAL|LT_10Y</t>
  </si>
  <si>
    <t>SURV_201804|CETE28|A_2018</t>
  </si>
  <si>
    <t>SURV_201804|CETE28|A_2019</t>
  </si>
  <si>
    <t>SURV_201804|CETE28|A_2020</t>
  </si>
  <si>
    <t>SURV_201804|OTHER|A_2018</t>
  </si>
  <si>
    <t>SURV_201804|OTHER|A_2019</t>
  </si>
  <si>
    <t>SURV_201804|OTHER|A_2020</t>
  </si>
  <si>
    <t>2018-05-31</t>
  </si>
  <si>
    <t>SURV_201805</t>
  </si>
  <si>
    <t>SURV_201805|INF_GEN|A_2018</t>
  </si>
  <si>
    <t>SURV_201805|INF_GEN|A_2019</t>
  </si>
  <si>
    <t>SURV_201805|INF_GEN|A_2020</t>
  </si>
  <si>
    <t>SURV_201805|INF_SUB|A_2018</t>
  </si>
  <si>
    <t>SURV_201805|INF_SUB|A_2019</t>
  </si>
  <si>
    <t>SURV_201805|INF_SUB|A_2020</t>
  </si>
  <si>
    <t>SURV_201805|GDP_REAL|Q_2018Q2</t>
  </si>
  <si>
    <t>SURV_201805|GDP_REAL|Q_2018Q3</t>
  </si>
  <si>
    <t>SURV_201805|GDP_REAL|Q_2018Q4</t>
  </si>
  <si>
    <t>SURV_201805|GDP_REAL|Q_2019Q1</t>
  </si>
  <si>
    <t>SURV_201805|GDP_REAL|Q_2019Q2</t>
  </si>
  <si>
    <t>SURV_201805|GDP_REAL|Q_2019Q3</t>
  </si>
  <si>
    <t>SURV_201805|GDP_REAL|Q_2019Q4</t>
  </si>
  <si>
    <t>SURV_201805|FONDEO|Q_2018Q2</t>
  </si>
  <si>
    <t>SURV_201805|FONDEO|Q_2018Q3</t>
  </si>
  <si>
    <t>SURV_201805|FONDEO|Q_2018Q4</t>
  </si>
  <si>
    <t>SURV_201805|FONDEO|Q_2019Q1</t>
  </si>
  <si>
    <t>SURV_201805|FONDEO|Q_2019Q2</t>
  </si>
  <si>
    <t>SURV_201805|FONDEO|Q_2019Q3</t>
  </si>
  <si>
    <t>SURV_201805|FONDEO|Q_2019Q4</t>
  </si>
  <si>
    <t>SURV_201805|FONDEO|Q_2020Q1</t>
  </si>
  <si>
    <t>SURV_201805|FONDEO|Q_2020Q2</t>
  </si>
  <si>
    <t>SURV_201805|INF_GEN|LT_1_4Y</t>
  </si>
  <si>
    <t>SURV_201805|INF_GEN|LT_5_8Y</t>
  </si>
  <si>
    <t>SURV_201805|INF_SUB|LT_1_4Y</t>
  </si>
  <si>
    <t>SURV_201805|INF_SUB|LT_5_8Y</t>
  </si>
  <si>
    <t>SURV_201805|GDP_REAL|LT_10Y</t>
  </si>
  <si>
    <t>SURV_201805|CETE28|A_2018</t>
  </si>
  <si>
    <t>SURV_201805|CETE28|A_2019</t>
  </si>
  <si>
    <t>SURV_201805|CETE28|A_2020</t>
  </si>
  <si>
    <t>SURV_201805|OTHER|A_2018</t>
  </si>
  <si>
    <t>SURV_201805|OTHER|A_2019</t>
  </si>
  <si>
    <t>SURV_201805|OTHER|A_2020</t>
  </si>
  <si>
    <t>Otros problemas de falta de estado de derecho 6/</t>
  </si>
  <si>
    <t>Impunidad</t>
  </si>
  <si>
    <t>2018-06-30</t>
  </si>
  <si>
    <t>SURV_201806</t>
  </si>
  <si>
    <t>SURV_201806|INF_GEN|A_2018</t>
  </si>
  <si>
    <t>SURV_201806|INF_GEN|A_2019</t>
  </si>
  <si>
    <t>SURV_201806|INF_GEN|A_2020</t>
  </si>
  <si>
    <t>SURV_201806|INF_SUB|A_2018</t>
  </si>
  <si>
    <t>SURV_201806|INF_SUB|A_2019</t>
  </si>
  <si>
    <t>SURV_201806|INF_SUB|A_2020</t>
  </si>
  <si>
    <t>SURV_201806|GDP_REAL|Q_2018Q2</t>
  </si>
  <si>
    <t>SURV_201806|GDP_REAL|Q_2018Q3</t>
  </si>
  <si>
    <t>SURV_201806|GDP_REAL|Q_2018Q4</t>
  </si>
  <si>
    <t>SURV_201806|GDP_REAL|Q_2019Q1</t>
  </si>
  <si>
    <t>SURV_201806|GDP_REAL|Q_2019Q2</t>
  </si>
  <si>
    <t>SURV_201806|GDP_REAL|Q_2019Q3</t>
  </si>
  <si>
    <t>SURV_201806|GDP_REAL|Q_2019Q4</t>
  </si>
  <si>
    <t>SURV_201806|FONDEO|Q_2018Q3</t>
  </si>
  <si>
    <t>SURV_201806|FONDEO|Q_2018Q4</t>
  </si>
  <si>
    <t>SURV_201806|FONDEO|Q_2019Q1</t>
  </si>
  <si>
    <t>SURV_201806|FONDEO|Q_2019Q2</t>
  </si>
  <si>
    <t>SURV_201806|FONDEO|Q_2019Q3</t>
  </si>
  <si>
    <t>SURV_201806|FONDEO|Q_2019Q4</t>
  </si>
  <si>
    <t>SURV_201806|FONDEO|Q_2020Q1</t>
  </si>
  <si>
    <t>SURV_201806|FONDEO|Q_2020Q2</t>
  </si>
  <si>
    <t>3T20</t>
  </si>
  <si>
    <t>SIE-CR168-3T20</t>
  </si>
  <si>
    <t>Cierre dentro de nueve trimestres (trimestre t+9)</t>
  </si>
  <si>
    <t>Q_2020Q3</t>
  </si>
  <si>
    <t>SURV_201806|FONDEO|Q_2020Q3</t>
  </si>
  <si>
    <t>SURV_201806|INF_GEN|LT_1_4Y</t>
  </si>
  <si>
    <t>SURV_201806|INF_GEN|LT_5_8Y</t>
  </si>
  <si>
    <t>SURV_201806|INF_SUB|LT_1_4Y</t>
  </si>
  <si>
    <t>SURV_201806|INF_SUB|LT_5_8Y</t>
  </si>
  <si>
    <t>SURV_201806|GDP_REAL|LT_10Y</t>
  </si>
  <si>
    <t>SURV_201806|CETE28|A_2018</t>
  </si>
  <si>
    <t>SURV_201806|CETE28|A_2019</t>
  </si>
  <si>
    <t>SURV_201806|CETE28|A_2020</t>
  </si>
  <si>
    <t>SURV_201806|OTHER|A_2018</t>
  </si>
  <si>
    <t>SURV_201806|OTHER|A_2019</t>
  </si>
  <si>
    <t>SURV_201806|OTHER|A_2020</t>
  </si>
  <si>
    <t>2018-07-31</t>
  </si>
  <si>
    <t>SURV_201807</t>
  </si>
  <si>
    <t>SURV_201807|INF_GEN|A_2018</t>
  </si>
  <si>
    <t>SURV_201807|INF_GEN|A_2019</t>
  </si>
  <si>
    <t>SURV_201807|INF_GEN|A_2020</t>
  </si>
  <si>
    <t>SURV_201807|INF_SUB|A_2018</t>
  </si>
  <si>
    <t>SURV_201807|INF_SUB|A_2019</t>
  </si>
  <si>
    <t>SURV_201807|INF_SUB|A_2020</t>
  </si>
  <si>
    <t>SURV_201807|GDP_REAL|Q_2018Q2</t>
  </si>
  <si>
    <t>SURV_201807|GDP_REAL|Q_2018Q3</t>
  </si>
  <si>
    <t>SURV_201807|GDP_REAL|Q_2018Q4</t>
  </si>
  <si>
    <t>SURV_201807|GDP_REAL|Q_2019Q1</t>
  </si>
  <si>
    <t>SURV_201807|GDP_REAL|Q_2019Q2</t>
  </si>
  <si>
    <t>SURV_201807|GDP_REAL|Q_2019Q3</t>
  </si>
  <si>
    <t>SURV_201807|GDP_REAL|Q_2019Q4</t>
  </si>
  <si>
    <t>SURV_201807|FONDEO|Q_2018Q3</t>
  </si>
  <si>
    <t>SURV_201807|FONDEO|Q_2018Q4</t>
  </si>
  <si>
    <t>SURV_201807|FONDEO|Q_2019Q1</t>
  </si>
  <si>
    <t>SURV_201807|FONDEO|Q_2019Q2</t>
  </si>
  <si>
    <t>SURV_201807|FONDEO|Q_2019Q3</t>
  </si>
  <si>
    <t>SURV_201807|FONDEO|Q_2019Q4</t>
  </si>
  <si>
    <t>SURV_201807|FONDEO|Q_2020Q1</t>
  </si>
  <si>
    <t>SURV_201807|FONDEO|Q_2020Q2</t>
  </si>
  <si>
    <t>SURV_201807|FONDEO|Q_2020Q3</t>
  </si>
  <si>
    <t>SURV_201807|INF_GEN|LT_1_4Y</t>
  </si>
  <si>
    <t>SURV_201807|INF_GEN|LT_5_8Y</t>
  </si>
  <si>
    <t>SURV_201807|INF_SUB|LT_1_4Y</t>
  </si>
  <si>
    <t>SURV_201807|INF_SUB|LT_5_8Y</t>
  </si>
  <si>
    <t>SURV_201807|GDP_REAL|LT_10Y</t>
  </si>
  <si>
    <t>SURV_201807|CETE28|A_2018</t>
  </si>
  <si>
    <t>SURV_201807|CETE28|A_2019</t>
  </si>
  <si>
    <t>SURV_201807|CETE28|A_2020</t>
  </si>
  <si>
    <t>SURV_201807|OTHER|A_2018</t>
  </si>
  <si>
    <t>SURV_201807|OTHER|A_2019</t>
  </si>
  <si>
    <t>SURV_201807|OTHER|A_2020</t>
  </si>
  <si>
    <t>2018-08-31</t>
  </si>
  <si>
    <t>SURV_201808</t>
  </si>
  <si>
    <t>SURV_201808|INF_GEN|A_2018</t>
  </si>
  <si>
    <t>SURV_201808|INF_GEN|A_2019</t>
  </si>
  <si>
    <t>SURV_201808|INF_GEN|A_2020</t>
  </si>
  <si>
    <t>SURV_201808|INF_SUB|A_2018</t>
  </si>
  <si>
    <t>SURV_201808|INF_SUB|A_2019</t>
  </si>
  <si>
    <t>SURV_201808|INF_SUB|A_2020</t>
  </si>
  <si>
    <t>SURV_201808|GDP_REAL|Q_2018Q3</t>
  </si>
  <si>
    <t>SURV_201808|GDP_REAL|Q_2018Q4</t>
  </si>
  <si>
    <t>SURV_201808|GDP_REAL|Q_2019Q1</t>
  </si>
  <si>
    <t>SURV_201808|GDP_REAL|Q_2019Q2</t>
  </si>
  <si>
    <t>SURV_201808|GDP_REAL|Q_2019Q3</t>
  </si>
  <si>
    <t>SURV_201808|GDP_REAL|Q_2019Q4</t>
  </si>
  <si>
    <t>SURV_201808|FONDEO|Q_2018Q3</t>
  </si>
  <si>
    <t>SURV_201808|FONDEO|Q_2018Q4</t>
  </si>
  <si>
    <t>SURV_201808|FONDEO|Q_2019Q1</t>
  </si>
  <si>
    <t>SURV_201808|FONDEO|Q_2019Q2</t>
  </si>
  <si>
    <t>SURV_201808|FONDEO|Q_2019Q3</t>
  </si>
  <si>
    <t>SURV_201808|FONDEO|Q_2019Q4</t>
  </si>
  <si>
    <t>SURV_201808|FONDEO|Q_2020Q1</t>
  </si>
  <si>
    <t>SURV_201808|FONDEO|Q_2020Q2</t>
  </si>
  <si>
    <t>SURV_201808|FONDEO|Q_2020Q3</t>
  </si>
  <si>
    <t>SURV_201808|INF_GEN|LT_1_4Y</t>
  </si>
  <si>
    <t>SURV_201808|INF_GEN|LT_5_8Y</t>
  </si>
  <si>
    <t>SURV_201808|INF_SUB|LT_1_4Y</t>
  </si>
  <si>
    <t>SURV_201808|INF_SUB|LT_5_8Y</t>
  </si>
  <si>
    <t>SURV_201808|GDP_REAL|LT_10Y</t>
  </si>
  <si>
    <t>SURV_201808|CETE28|A_2018</t>
  </si>
  <si>
    <t>SURV_201808|CETE28|A_2019</t>
  </si>
  <si>
    <t>SURV_201808|CETE28|A_2020</t>
  </si>
  <si>
    <t>SURV_201808|OTHER|A_2018</t>
  </si>
  <si>
    <t>SURV_201808|OTHER|A_2019</t>
  </si>
  <si>
    <t>SURV_201808|OTHER|A_2020</t>
  </si>
  <si>
    <t>2018-09-30</t>
  </si>
  <si>
    <t>SURV_201809</t>
  </si>
  <si>
    <t>SURV_201809|INF_GEN|A_2018</t>
  </si>
  <si>
    <t>SURV_201809|INF_GEN|A_2019</t>
  </si>
  <si>
    <t>SURV_201809|INF_GEN|A_2020</t>
  </si>
  <si>
    <t>SURV_201809|INF_SUB|A_2018</t>
  </si>
  <si>
    <t>SURV_201809|INF_SUB|A_2019</t>
  </si>
  <si>
    <t>SURV_201809|INF_SUB|A_2020</t>
  </si>
  <si>
    <t>SURV_201809|GDP_REAL|Q_2018Q3</t>
  </si>
  <si>
    <t>SURV_201809|GDP_REAL|Q_2018Q4</t>
  </si>
  <si>
    <t>SURV_201809|GDP_REAL|Q_2019Q1</t>
  </si>
  <si>
    <t>SURV_201809|GDP_REAL|Q_2019Q2</t>
  </si>
  <si>
    <t>SURV_201809|GDP_REAL|Q_2019Q3</t>
  </si>
  <si>
    <t>SURV_201809|GDP_REAL|Q_2019Q4</t>
  </si>
  <si>
    <t>SURV_201809|FONDEO|Q_2018Q3</t>
  </si>
  <si>
    <t>SURV_201809|FONDEO|Q_2018Q4</t>
  </si>
  <si>
    <t>SURV_201809|FONDEO|Q_2019Q1</t>
  </si>
  <si>
    <t>SURV_201809|FONDEO|Q_2019Q2</t>
  </si>
  <si>
    <t>SURV_201809|FONDEO|Q_2019Q3</t>
  </si>
  <si>
    <t>SURV_201809|FONDEO|Q_2019Q4</t>
  </si>
  <si>
    <t>SURV_201809|FONDEO|Q_2020Q1</t>
  </si>
  <si>
    <t>SURV_201809|FONDEO|Q_2020Q2</t>
  </si>
  <si>
    <t>SURV_201809|FONDEO|Q_2020Q3</t>
  </si>
  <si>
    <t>SURV_201809|INF_GEN|LT_1_4Y</t>
  </si>
  <si>
    <t>SURV_201809|INF_GEN|LT_5_8Y</t>
  </si>
  <si>
    <t>SURV_201809|INF_SUB|LT_1_4Y</t>
  </si>
  <si>
    <t>SURV_201809|INF_SUB|LT_5_8Y</t>
  </si>
  <si>
    <t>SURV_201809|GDP_REAL|LT_10Y</t>
  </si>
  <si>
    <t>SURV_201809|CETE28|A_2018</t>
  </si>
  <si>
    <t>SURV_201809|CETE28|A_2019</t>
  </si>
  <si>
    <t>SURV_201809|CETE28|A_2020</t>
  </si>
  <si>
    <t>SURV_201809|OTHER|A_2018</t>
  </si>
  <si>
    <t>SURV_201809|OTHER|A_2019</t>
  </si>
  <si>
    <t>SURV_201809|OTHER|A_2020</t>
  </si>
  <si>
    <t>2018-10-31</t>
  </si>
  <si>
    <t>SURV_201810</t>
  </si>
  <si>
    <t>SURV_201810|INF_GEN|A_2018</t>
  </si>
  <si>
    <t>SURV_201810|INF_GEN|A_2019</t>
  </si>
  <si>
    <t>SURV_201810|INF_GEN|A_2020</t>
  </si>
  <si>
    <t>SURV_201810|INF_SUB|A_2018</t>
  </si>
  <si>
    <t>SURV_201810|INF_SUB|A_2019</t>
  </si>
  <si>
    <t>SURV_201810|INF_SUB|A_2020</t>
  </si>
  <si>
    <t>SURV_201810|GDP_REAL|Q_2018Q3</t>
  </si>
  <si>
    <t>SURV_201810|GDP_REAL|Q_2018Q4</t>
  </si>
  <si>
    <t>SURV_201810|GDP_REAL|Q_2019Q1</t>
  </si>
  <si>
    <t>SURV_201810|GDP_REAL|Q_2019Q2</t>
  </si>
  <si>
    <t>SURV_201810|GDP_REAL|Q_2019Q3</t>
  </si>
  <si>
    <t>SURV_201810|GDP_REAL|Q_2019Q4</t>
  </si>
  <si>
    <t>SURV_201810|FONDEO|Q_2018Q4</t>
  </si>
  <si>
    <t>SURV_201810|FONDEO|Q_2019Q1</t>
  </si>
  <si>
    <t>SURV_201810|FONDEO|Q_2019Q2</t>
  </si>
  <si>
    <t>SURV_201810|FONDEO|Q_2019Q3</t>
  </si>
  <si>
    <t>SURV_201810|FONDEO|Q_2019Q4</t>
  </si>
  <si>
    <t>SURV_201810|FONDEO|Q_2020Q1</t>
  </si>
  <si>
    <t>SURV_201810|FONDEO|Q_2020Q2</t>
  </si>
  <si>
    <t>SURV_201810|FONDEO|Q_2020Q3</t>
  </si>
  <si>
    <t>4T20</t>
  </si>
  <si>
    <t>SIE-CR168-4T20</t>
  </si>
  <si>
    <t>Q_2020Q4</t>
  </si>
  <si>
    <t>SURV_201810|FONDEO|Q_2020Q4</t>
  </si>
  <si>
    <t>SURV_201810|INF_GEN|LT_1_4Y</t>
  </si>
  <si>
    <t>SURV_201810|INF_GEN|LT_5_8Y</t>
  </si>
  <si>
    <t>SURV_201810|INF_SUB|LT_1_4Y</t>
  </si>
  <si>
    <t>SURV_201810|INF_SUB|LT_5_8Y</t>
  </si>
  <si>
    <t>SURV_201810|GDP_REAL|LT_10Y</t>
  </si>
  <si>
    <t>SURV_201810|CETE28|A_2018</t>
  </si>
  <si>
    <t>SURV_201810|CETE28|A_2019</t>
  </si>
  <si>
    <t>SURV_201810|CETE28|A_2020</t>
  </si>
  <si>
    <t>SURV_201810|OTHER|A_2018</t>
  </si>
  <si>
    <t>SURV_201810|OTHER|A_2019</t>
  </si>
  <si>
    <t>SURV_201810|OTHER|A_2020</t>
  </si>
  <si>
    <t>2018-11-30</t>
  </si>
  <si>
    <t>SURV_201811</t>
  </si>
  <si>
    <t>SURV_201811|INF_GEN|A_2018</t>
  </si>
  <si>
    <t>SURV_201811|INF_GEN|A_2019</t>
  </si>
  <si>
    <t>SURV_201811|INF_GEN|A_2020</t>
  </si>
  <si>
    <t>SURV_201811|INF_SUB|A_2018</t>
  </si>
  <si>
    <t>SURV_201811|INF_SUB|A_2019</t>
  </si>
  <si>
    <t>SURV_201811|INF_SUB|A_2020</t>
  </si>
  <si>
    <t>SURV_201811|GDP_REAL|Q_2018Q4</t>
  </si>
  <si>
    <t>SURV_201811|GDP_REAL|Q_2019Q1</t>
  </si>
  <si>
    <t>SURV_201811|GDP_REAL|Q_2019Q2</t>
  </si>
  <si>
    <t>SURV_201811|GDP_REAL|Q_2019Q3</t>
  </si>
  <si>
    <t>SURV_201811|GDP_REAL|Q_2019Q4</t>
  </si>
  <si>
    <t>SURV_201811|FONDEO|Q_2018Q4</t>
  </si>
  <si>
    <t>SURV_201811|FONDEO|Q_2019Q1</t>
  </si>
  <si>
    <t>SURV_201811|FONDEO|Q_2019Q2</t>
  </si>
  <si>
    <t>SURV_201811|FONDEO|Q_2019Q3</t>
  </si>
  <si>
    <t>SURV_201811|FONDEO|Q_2019Q4</t>
  </si>
  <si>
    <t>SURV_201811|FONDEO|Q_2020Q1</t>
  </si>
  <si>
    <t>SURV_201811|FONDEO|Q_2020Q2</t>
  </si>
  <si>
    <t>SURV_201811|FONDEO|Q_2020Q3</t>
  </si>
  <si>
    <t>SURV_201811|FONDEO|Q_2020Q4</t>
  </si>
  <si>
    <t>SURV_201811|INF_GEN|LT_1_4Y</t>
  </si>
  <si>
    <t>SURV_201811|INF_GEN|LT_5_8Y</t>
  </si>
  <si>
    <t>SURV_201811|INF_SUB|LT_1_4Y</t>
  </si>
  <si>
    <t>SURV_201811|INF_SUB|LT_5_8Y</t>
  </si>
  <si>
    <t>SURV_201811|GDP_REAL|LT_10Y</t>
  </si>
  <si>
    <t>SURV_201811|CETE28|A_2018</t>
  </si>
  <si>
    <t>SURV_201811|CETE28|A_2019</t>
  </si>
  <si>
    <t>SURV_201811|CETE28|A_2020</t>
  </si>
  <si>
    <t>SURV_201811|OTHER|A_2018</t>
  </si>
  <si>
    <t>SURV_201811|OTHER|A_2019</t>
  </si>
  <si>
    <t>SURV_201811|OTHER|A_2020</t>
  </si>
  <si>
    <t>2018-12-31</t>
  </si>
  <si>
    <t>SURV_201812</t>
  </si>
  <si>
    <t>SURV_201812|INF_GEN|A_2018</t>
  </si>
  <si>
    <t>SURV_201812|INF_GEN|A_2019</t>
  </si>
  <si>
    <t>SURV_201812|INF_GEN|A_2020</t>
  </si>
  <si>
    <t>2021</t>
  </si>
  <si>
    <t>SIE-CR154-2021</t>
  </si>
  <si>
    <t>A_2021</t>
  </si>
  <si>
    <t>SURV_201812|INF_GEN|A_2021</t>
  </si>
  <si>
    <t>SURV_201812|INF_SUB|A_2018</t>
  </si>
  <si>
    <t>SURV_201812|INF_SUB|A_2019</t>
  </si>
  <si>
    <t>SURV_201812|INF_SUB|A_2020</t>
  </si>
  <si>
    <t>SURV_201812|INF_SUB|A_2021</t>
  </si>
  <si>
    <t>SURV_201812|GDP_REAL|Q_2018Q4</t>
  </si>
  <si>
    <t>SURV_201812|GDP_REAL|Q_2019Q1</t>
  </si>
  <si>
    <t>SURV_201812|GDP_REAL|Q_2019Q2</t>
  </si>
  <si>
    <t>SURV_201812|GDP_REAL|Q_2019Q3</t>
  </si>
  <si>
    <t>SURV_201812|GDP_REAL|Q_2019Q4</t>
  </si>
  <si>
    <t>SIE-CR165-1T20</t>
  </si>
  <si>
    <t>SURV_201812|GDP_REAL|Q_2020Q1</t>
  </si>
  <si>
    <t>SIE-CR165-2T20</t>
  </si>
  <si>
    <t>SURV_201812|GDP_REAL|Q_2020Q2</t>
  </si>
  <si>
    <t>SIE-CR165-3T20</t>
  </si>
  <si>
    <t>SURV_201812|GDP_REAL|Q_2020Q3</t>
  </si>
  <si>
    <t>SIE-CR165-4T20</t>
  </si>
  <si>
    <t>SURV_201812|GDP_REAL|Q_2020Q4</t>
  </si>
  <si>
    <t>SURV_201812|FONDEO|Q_2018Q4</t>
  </si>
  <si>
    <t>SURV_201812|FONDEO|Q_2019Q1</t>
  </si>
  <si>
    <t>SURV_201812|FONDEO|Q_2019Q2</t>
  </si>
  <si>
    <t>SURV_201812|FONDEO|Q_2019Q3</t>
  </si>
  <si>
    <t>SURV_201812|FONDEO|Q_2019Q4</t>
  </si>
  <si>
    <t>SURV_201812|FONDEO|Q_2020Q1</t>
  </si>
  <si>
    <t>SURV_201812|FONDEO|Q_2020Q2</t>
  </si>
  <si>
    <t>SURV_201812|FONDEO|Q_2020Q3</t>
  </si>
  <si>
    <t>SURV_201812|FONDEO|Q_2020Q4</t>
  </si>
  <si>
    <t>SURV_201812|INF_GEN|LT_1_4Y</t>
  </si>
  <si>
    <t>SURV_201812|INF_GEN|LT_5_8Y</t>
  </si>
  <si>
    <t>SURV_201812|INF_SUB|LT_1_4Y</t>
  </si>
  <si>
    <t>SURV_201812|INF_SUB|LT_5_8Y</t>
  </si>
  <si>
    <t>SURV_201812|GDP_REAL|LT_10Y</t>
  </si>
  <si>
    <t>SURV_201812|CETE28|A_2018</t>
  </si>
  <si>
    <t>SURV_201812|CETE28|A_2019</t>
  </si>
  <si>
    <t>SURV_201812|CETE28|A_2020</t>
  </si>
  <si>
    <t>SIE-CR170-2021</t>
  </si>
  <si>
    <t>SURV_201812|CETE28|A_2021</t>
  </si>
  <si>
    <t>SURV_201812|OTHER|A_2018</t>
  </si>
  <si>
    <t>SURV_201812|OTHER|A_2019</t>
  </si>
  <si>
    <t>SURV_201812|OTHER|A_2020</t>
  </si>
  <si>
    <t>SIE-CR189-2021</t>
  </si>
  <si>
    <t>SURV_201812|OTHER|A_2021</t>
  </si>
  <si>
    <t>2019-01-31</t>
  </si>
  <si>
    <t>SURV_201901</t>
  </si>
  <si>
    <t>SURV_201901|INF_GEN|A_2019</t>
  </si>
  <si>
    <t>SURV_201901|INF_GEN|A_2020</t>
  </si>
  <si>
    <t>SURV_201901|INF_GEN|A_2021</t>
  </si>
  <si>
    <t>SURV_201901|INF_SUB|A_2019</t>
  </si>
  <si>
    <t>SURV_201901|INF_SUB|A_2020</t>
  </si>
  <si>
    <t>SURV_201901|INF_SUB|A_2021</t>
  </si>
  <si>
    <t>SURV_201901|GDP_REAL|Q_2018Q4</t>
  </si>
  <si>
    <t>SURV_201901|GDP_REAL|Q_2019Q1</t>
  </si>
  <si>
    <t>SURV_201901|GDP_REAL|Q_2019Q2</t>
  </si>
  <si>
    <t>SURV_201901|GDP_REAL|Q_2019Q3</t>
  </si>
  <si>
    <t>SURV_201901|GDP_REAL|Q_2019Q4</t>
  </si>
  <si>
    <t>SURV_201901|GDP_REAL|Q_2020Q1</t>
  </si>
  <si>
    <t>SURV_201901|GDP_REAL|Q_2020Q2</t>
  </si>
  <si>
    <t>SURV_201901|GDP_REAL|Q_2020Q3</t>
  </si>
  <si>
    <t>SURV_201901|GDP_REAL|Q_2020Q4</t>
  </si>
  <si>
    <t>SURV_201901|FONDEO|Q_2019Q1</t>
  </si>
  <si>
    <t>SURV_201901|FONDEO|Q_2019Q2</t>
  </si>
  <si>
    <t>SURV_201901|FONDEO|Q_2019Q3</t>
  </si>
  <si>
    <t>SURV_201901|FONDEO|Q_2019Q4</t>
  </si>
  <si>
    <t>SURV_201901|FONDEO|Q_2020Q1</t>
  </si>
  <si>
    <t>SURV_201901|FONDEO|Q_2020Q2</t>
  </si>
  <si>
    <t>SURV_201901|FONDEO|Q_2020Q3</t>
  </si>
  <si>
    <t>SURV_201901|FONDEO|Q_2020Q4</t>
  </si>
  <si>
    <t>SURV_201901|INF_GEN|LT_1_4Y</t>
  </si>
  <si>
    <t>SURV_201901|INF_GEN|LT_5_8Y</t>
  </si>
  <si>
    <t>SURV_201901|INF_SUB|LT_1_4Y</t>
  </si>
  <si>
    <t>SURV_201901|INF_SUB|LT_5_8Y</t>
  </si>
  <si>
    <t>SURV_201901|GDP_REAL|LT_10Y</t>
  </si>
  <si>
    <t>SURV_201901|CETE28|A_2019</t>
  </si>
  <si>
    <t>SURV_201901|CETE28|A_2020</t>
  </si>
  <si>
    <t>SURV_201901|CETE28|A_2021</t>
  </si>
  <si>
    <t>SURV_201901|OTHER|A_2019</t>
  </si>
  <si>
    <t>SURV_201901|OTHER|A_2020</t>
  </si>
  <si>
    <t>SURV_201901|OTHER|A_2021</t>
  </si>
  <si>
    <t>2019-02-28</t>
  </si>
  <si>
    <t>SURV_201902</t>
  </si>
  <si>
    <t>SURV_201902|INF_GEN|A_2019</t>
  </si>
  <si>
    <t>SURV_201902|INF_GEN|A_2020</t>
  </si>
  <si>
    <t>SURV_201902|INF_GEN|A_2021</t>
  </si>
  <si>
    <t>SURV_201902|INF_SUB|A_2019</t>
  </si>
  <si>
    <t>SURV_201902|INF_SUB|A_2020</t>
  </si>
  <si>
    <t>SURV_201902|INF_SUB|A_2021</t>
  </si>
  <si>
    <t>SURV_201902|GDP_REAL|Q_2019Q1</t>
  </si>
  <si>
    <t>SURV_201902|GDP_REAL|Q_2019Q2</t>
  </si>
  <si>
    <t>SURV_201902|GDP_REAL|Q_2019Q3</t>
  </si>
  <si>
    <t>SURV_201902|GDP_REAL|Q_2019Q4</t>
  </si>
  <si>
    <t>SURV_201902|GDP_REAL|Q_2020Q1</t>
  </si>
  <si>
    <t>SURV_201902|GDP_REAL|Q_2020Q2</t>
  </si>
  <si>
    <t>SURV_201902|GDP_REAL|Q_2020Q3</t>
  </si>
  <si>
    <t>SURV_201902|GDP_REAL|Q_2020Q4</t>
  </si>
  <si>
    <t>SURV_201902|FONDEO|Q_2019Q1</t>
  </si>
  <si>
    <t>SURV_201902|FONDEO|Q_2019Q2</t>
  </si>
  <si>
    <t>SURV_201902|FONDEO|Q_2019Q3</t>
  </si>
  <si>
    <t>SURV_201902|FONDEO|Q_2019Q4</t>
  </si>
  <si>
    <t>SURV_201902|FONDEO|Q_2020Q1</t>
  </si>
  <si>
    <t>SURV_201902|FONDEO|Q_2020Q2</t>
  </si>
  <si>
    <t>SURV_201902|FONDEO|Q_2020Q3</t>
  </si>
  <si>
    <t>SURV_201902|FONDEO|Q_2020Q4</t>
  </si>
  <si>
    <t>SURV_201902|INF_GEN|LT_1_4Y</t>
  </si>
  <si>
    <t>SURV_201902|INF_GEN|LT_5_8Y</t>
  </si>
  <si>
    <t>SURV_201902|INF_SUB|LT_1_4Y</t>
  </si>
  <si>
    <t>SURV_201902|INF_SUB|LT_5_8Y</t>
  </si>
  <si>
    <t>SURV_201902|GDP_REAL|LT_10Y</t>
  </si>
  <si>
    <t>SURV_201902|CETE28|A_2019</t>
  </si>
  <si>
    <t>SURV_201902|CETE28|A_2020</t>
  </si>
  <si>
    <t>SURV_201902|CETE28|A_2021</t>
  </si>
  <si>
    <t>SURV_201902|OTHER|A_2019</t>
  </si>
  <si>
    <t>SURV_201902|OTHER|A_2020</t>
  </si>
  <si>
    <t>SURV_201902|OTHER|A_2021</t>
  </si>
  <si>
    <t>2019-03-31</t>
  </si>
  <si>
    <t>SURV_201903</t>
  </si>
  <si>
    <t>SURV_201903|INF_GEN|A_2019</t>
  </si>
  <si>
    <t>SURV_201903|INF_GEN|A_2020</t>
  </si>
  <si>
    <t>SURV_201903|INF_GEN|A_2021</t>
  </si>
  <si>
    <t>SURV_201903|INF_SUB|A_2019</t>
  </si>
  <si>
    <t>SURV_201903|INF_SUB|A_2020</t>
  </si>
  <si>
    <t>SURV_201903|INF_SUB|A_2021</t>
  </si>
  <si>
    <t>SURV_201903|GDP_REAL|Q_2019Q1</t>
  </si>
  <si>
    <t>SURV_201903|GDP_REAL|Q_2019Q2</t>
  </si>
  <si>
    <t>SURV_201903|GDP_REAL|Q_2019Q3</t>
  </si>
  <si>
    <t>SURV_201903|GDP_REAL|Q_2019Q4</t>
  </si>
  <si>
    <t>SURV_201903|GDP_REAL|Q_2020Q1</t>
  </si>
  <si>
    <t>SURV_201903|GDP_REAL|Q_2020Q2</t>
  </si>
  <si>
    <t>SURV_201903|GDP_REAL|Q_2020Q3</t>
  </si>
  <si>
    <t>SURV_201903|GDP_REAL|Q_2020Q4</t>
  </si>
  <si>
    <t>SURV_201903|FONDEO|Q_2019Q1</t>
  </si>
  <si>
    <t>SURV_201903|FONDEO|Q_2019Q2</t>
  </si>
  <si>
    <t>SURV_201903|FONDEO|Q_2019Q3</t>
  </si>
  <si>
    <t>SURV_201903|FONDEO|Q_2019Q4</t>
  </si>
  <si>
    <t>SURV_201903|FONDEO|Q_2020Q1</t>
  </si>
  <si>
    <t>SURV_201903|FONDEO|Q_2020Q2</t>
  </si>
  <si>
    <t>SURV_201903|FONDEO|Q_2020Q3</t>
  </si>
  <si>
    <t>SURV_201903|FONDEO|Q_2020Q4</t>
  </si>
  <si>
    <t>1T21</t>
  </si>
  <si>
    <t>SIE-CR168-1T21</t>
  </si>
  <si>
    <t>Q_2021Q1</t>
  </si>
  <si>
    <t>SURV_201903|FONDEO|Q_2021Q1</t>
  </si>
  <si>
    <t>SURV_201903|INF_GEN|LT_1_4Y</t>
  </si>
  <si>
    <t>SURV_201903|INF_GEN|LT_5_8Y</t>
  </si>
  <si>
    <t>SURV_201903|INF_SUB|LT_1_4Y</t>
  </si>
  <si>
    <t>SURV_201903|INF_SUB|LT_5_8Y</t>
  </si>
  <si>
    <t>SURV_201903|GDP_REAL|LT_10Y</t>
  </si>
  <si>
    <t>SURV_201903|CETE28|A_2019</t>
  </si>
  <si>
    <t>SURV_201903|CETE28|A_2020</t>
  </si>
  <si>
    <t>SURV_201903|CETE28|A_2021</t>
  </si>
  <si>
    <t>SURV_201903|OTHER|A_2019</t>
  </si>
  <si>
    <t>SURV_201903|OTHER|A_2020</t>
  </si>
  <si>
    <t>SURV_201903|OTHER|A_2021</t>
  </si>
  <si>
    <t>2019-04-30</t>
  </si>
  <si>
    <t>SURV_201904</t>
  </si>
  <si>
    <t>SURV_201904|INF_GEN|A_2019</t>
  </si>
  <si>
    <t>SURV_201904|INF_GEN|A_2020</t>
  </si>
  <si>
    <t>SURV_201904|INF_GEN|A_2021</t>
  </si>
  <si>
    <t>SURV_201904|INF_SUB|A_2019</t>
  </si>
  <si>
    <t>SURV_201904|INF_SUB|A_2020</t>
  </si>
  <si>
    <t>SURV_201904|INF_SUB|A_2021</t>
  </si>
  <si>
    <t>SURV_201904|GDP_REAL|Q_2019Q1</t>
  </si>
  <si>
    <t>SURV_201904|GDP_REAL|Q_2019Q2</t>
  </si>
  <si>
    <t>SURV_201904|GDP_REAL|Q_2019Q3</t>
  </si>
  <si>
    <t>SURV_201904|GDP_REAL|Q_2019Q4</t>
  </si>
  <si>
    <t>SURV_201904|GDP_REAL|Q_2020Q1</t>
  </si>
  <si>
    <t>SURV_201904|GDP_REAL|Q_2020Q2</t>
  </si>
  <si>
    <t>SURV_201904|GDP_REAL|Q_2020Q3</t>
  </si>
  <si>
    <t>SURV_201904|GDP_REAL|Q_2020Q4</t>
  </si>
  <si>
    <t>SURV_201904|FONDEO|Q_2019Q2</t>
  </si>
  <si>
    <t>SURV_201904|FONDEO|Q_2019Q3</t>
  </si>
  <si>
    <t>SURV_201904|FONDEO|Q_2019Q4</t>
  </si>
  <si>
    <t>SURV_201904|FONDEO|Q_2020Q1</t>
  </si>
  <si>
    <t>SURV_201904|FONDEO|Q_2020Q2</t>
  </si>
  <si>
    <t>SURV_201904|FONDEO|Q_2020Q3</t>
  </si>
  <si>
    <t>SURV_201904|FONDEO|Q_2020Q4</t>
  </si>
  <si>
    <t>SURV_201904|FONDEO|Q_2021Q1</t>
  </si>
  <si>
    <t>2T21</t>
  </si>
  <si>
    <t>SIE-CR168-2T21</t>
  </si>
  <si>
    <t>Q_2021Q2</t>
  </si>
  <si>
    <t>SURV_201904|FONDEO|Q_2021Q2</t>
  </si>
  <si>
    <t>SURV_201904|INF_GEN|LT_1_4Y</t>
  </si>
  <si>
    <t>SURV_201904|INF_GEN|LT_5_8Y</t>
  </si>
  <si>
    <t>SURV_201904|INF_SUB|LT_1_4Y</t>
  </si>
  <si>
    <t>SURV_201904|INF_SUB|LT_5_8Y</t>
  </si>
  <si>
    <t>SURV_201904|GDP_REAL|LT_10Y</t>
  </si>
  <si>
    <t>SURV_201904|CETE28|A_2019</t>
  </si>
  <si>
    <t>SURV_201904|CETE28|A_2020</t>
  </si>
  <si>
    <t>SURV_201904|CETE28|A_2021</t>
  </si>
  <si>
    <t>SURV_201904|OTHER|A_2019</t>
  </si>
  <si>
    <t>SURV_201904|OTHER|A_2020</t>
  </si>
  <si>
    <t>SURV_201904|OTHER|A_2021</t>
  </si>
  <si>
    <t>2019-05-31</t>
  </si>
  <si>
    <t>SURV_201905</t>
  </si>
  <si>
    <t>SURV_201905|INF_GEN|A_2019</t>
  </si>
  <si>
    <t>SURV_201905|INF_GEN|A_2020</t>
  </si>
  <si>
    <t>SURV_201905|INF_GEN|A_2021</t>
  </si>
  <si>
    <t>SURV_201905|INF_SUB|A_2019</t>
  </si>
  <si>
    <t>SURV_201905|INF_SUB|A_2020</t>
  </si>
  <si>
    <t>SURV_201905|INF_SUB|A_2021</t>
  </si>
  <si>
    <t>SURV_201905|GDP_REAL|Q_2019Q2</t>
  </si>
  <si>
    <t>SURV_201905|GDP_REAL|Q_2019Q3</t>
  </si>
  <si>
    <t>SURV_201905|GDP_REAL|Q_2019Q4</t>
  </si>
  <si>
    <t>SURV_201905|GDP_REAL|Q_2020Q1</t>
  </si>
  <si>
    <t>SURV_201905|GDP_REAL|Q_2020Q2</t>
  </si>
  <si>
    <t>SURV_201905|GDP_REAL|Q_2020Q3</t>
  </si>
  <si>
    <t>SURV_201905|GDP_REAL|Q_2020Q4</t>
  </si>
  <si>
    <t>SURV_201905|FONDEO|Q_2019Q2</t>
  </si>
  <si>
    <t>SURV_201905|FONDEO|Q_2019Q3</t>
  </si>
  <si>
    <t>SURV_201905|FONDEO|Q_2019Q4</t>
  </si>
  <si>
    <t>SURV_201905|FONDEO|Q_2020Q1</t>
  </si>
  <si>
    <t>SURV_201905|FONDEO|Q_2020Q2</t>
  </si>
  <si>
    <t>SURV_201905|FONDEO|Q_2020Q3</t>
  </si>
  <si>
    <t>SURV_201905|FONDEO|Q_2020Q4</t>
  </si>
  <si>
    <t>SURV_201905|FONDEO|Q_2021Q1</t>
  </si>
  <si>
    <t>SURV_201905|FONDEO|Q_2021Q2</t>
  </si>
  <si>
    <t>SURV_201905|INF_GEN|LT_1_4Y</t>
  </si>
  <si>
    <t>SURV_201905|INF_GEN|LT_5_8Y</t>
  </si>
  <si>
    <t>SURV_201905|INF_SUB|LT_1_4Y</t>
  </si>
  <si>
    <t>SURV_201905|INF_SUB|LT_5_8Y</t>
  </si>
  <si>
    <t>SURV_201905|GDP_REAL|LT_10Y</t>
  </si>
  <si>
    <t>SURV_201905|CETE28|A_2019</t>
  </si>
  <si>
    <t>SURV_201905|CETE28|A_2020</t>
  </si>
  <si>
    <t>SURV_201905|CETE28|A_2021</t>
  </si>
  <si>
    <t>SURV_201905|OTHER|A_2019</t>
  </si>
  <si>
    <t>SURV_201905|OTHER|A_2020</t>
  </si>
  <si>
    <t>SURV_201905|OTHER|A_2021</t>
  </si>
  <si>
    <t>2019-06-30</t>
  </si>
  <si>
    <t>SURV_201906</t>
  </si>
  <si>
    <t>SURV_201906|INF_GEN|A_2019</t>
  </si>
  <si>
    <t>SURV_201906|INF_GEN|A_2020</t>
  </si>
  <si>
    <t>SURV_201906|INF_GEN|A_2021</t>
  </si>
  <si>
    <t>SURV_201906|INF_SUB|A_2019</t>
  </si>
  <si>
    <t>SURV_201906|INF_SUB|A_2020</t>
  </si>
  <si>
    <t>SURV_201906|INF_SUB|A_2021</t>
  </si>
  <si>
    <t>SURV_201906|GDP_REAL|Q_2019Q2</t>
  </si>
  <si>
    <t>SURV_201906|GDP_REAL|Q_2019Q3</t>
  </si>
  <si>
    <t>SURV_201906|GDP_REAL|Q_2019Q4</t>
  </si>
  <si>
    <t>SURV_201906|GDP_REAL|Q_2020Q1</t>
  </si>
  <si>
    <t>SURV_201906|GDP_REAL|Q_2020Q2</t>
  </si>
  <si>
    <t>SURV_201906|GDP_REAL|Q_2020Q3</t>
  </si>
  <si>
    <t>SURV_201906|GDP_REAL|Q_2020Q4</t>
  </si>
  <si>
    <t>SURV_201906|FONDEO|Q_2019Q2</t>
  </si>
  <si>
    <t>SURV_201906|FONDEO|Q_2019Q3</t>
  </si>
  <si>
    <t>SURV_201906|FONDEO|Q_2019Q4</t>
  </si>
  <si>
    <t>SURV_201906|FONDEO|Q_2020Q1</t>
  </si>
  <si>
    <t>SURV_201906|FONDEO|Q_2020Q2</t>
  </si>
  <si>
    <t>SURV_201906|FONDEO|Q_2020Q3</t>
  </si>
  <si>
    <t>SURV_201906|FONDEO|Q_2020Q4</t>
  </si>
  <si>
    <t>SURV_201906|FONDEO|Q_2021Q1</t>
  </si>
  <si>
    <t>SURV_201906|FONDEO|Q_2021Q2</t>
  </si>
  <si>
    <t>SURV_201906|INF_GEN|LT_1_4Y</t>
  </si>
  <si>
    <t>SURV_201906|INF_GEN|LT_5_8Y</t>
  </si>
  <si>
    <t>SURV_201906|INF_SUB|LT_1_4Y</t>
  </si>
  <si>
    <t>SURV_201906|INF_SUB|LT_5_8Y</t>
  </si>
  <si>
    <t>SURV_201906|GDP_REAL|LT_10Y</t>
  </si>
  <si>
    <t>SURV_201906|CETE28|A_2019</t>
  </si>
  <si>
    <t>SURV_201906|CETE28|A_2020</t>
  </si>
  <si>
    <t>SURV_201906|CETE28|A_2021</t>
  </si>
  <si>
    <t>SURV_201906|OTHER|A_2019</t>
  </si>
  <si>
    <t>SURV_201906|OTHER|A_2020</t>
  </si>
  <si>
    <t>SURV_201906|OTHER|A_2021</t>
  </si>
  <si>
    <t>2019-07-31</t>
  </si>
  <si>
    <t>SURV_201907</t>
  </si>
  <si>
    <t>SURV_201907|INF_GEN|A_2019</t>
  </si>
  <si>
    <t>SURV_201907|INF_GEN|A_2020</t>
  </si>
  <si>
    <t>SURV_201907|INF_GEN|A_2021</t>
  </si>
  <si>
    <t>SURV_201907|INF_SUB|A_2019</t>
  </si>
  <si>
    <t>SURV_201907|INF_SUB|A_2020</t>
  </si>
  <si>
    <t>SURV_201907|INF_SUB|A_2021</t>
  </si>
  <si>
    <t>SURV_201907|GDP_REAL|Q_2019Q2</t>
  </si>
  <si>
    <t>SURV_201907|GDP_REAL|Q_2019Q3</t>
  </si>
  <si>
    <t>SURV_201907|GDP_REAL|Q_2019Q4</t>
  </si>
  <si>
    <t>SURV_201907|GDP_REAL|Q_2020Q1</t>
  </si>
  <si>
    <t>SURV_201907|GDP_REAL|Q_2020Q2</t>
  </si>
  <si>
    <t>SURV_201907|GDP_REAL|Q_2020Q3</t>
  </si>
  <si>
    <t>SURV_201907|GDP_REAL|Q_2020Q4</t>
  </si>
  <si>
    <t>SURV_201907|FONDEO|Q_2019Q3</t>
  </si>
  <si>
    <t>SURV_201907|FONDEO|Q_2019Q4</t>
  </si>
  <si>
    <t>SURV_201907|FONDEO|Q_2020Q1</t>
  </si>
  <si>
    <t>SURV_201907|FONDEO|Q_2020Q2</t>
  </si>
  <si>
    <t>SURV_201907|FONDEO|Q_2020Q3</t>
  </si>
  <si>
    <t>SURV_201907|FONDEO|Q_2020Q4</t>
  </si>
  <si>
    <t>SURV_201907|FONDEO|Q_2021Q1</t>
  </si>
  <si>
    <t>SURV_201907|FONDEO|Q_2021Q2</t>
  </si>
  <si>
    <t>3T21</t>
  </si>
  <si>
    <t>SIE-CR168-3T21</t>
  </si>
  <si>
    <t>Q_2021Q3</t>
  </si>
  <si>
    <t>SURV_201907|FONDEO|Q_2021Q3</t>
  </si>
  <si>
    <t>SURV_201907|INF_GEN|LT_1_4Y</t>
  </si>
  <si>
    <t>SURV_201907|INF_GEN|LT_5_8Y</t>
  </si>
  <si>
    <t>SURV_201907|INF_SUB|LT_1_4Y</t>
  </si>
  <si>
    <t>SURV_201907|INF_SUB|LT_5_8Y</t>
  </si>
  <si>
    <t>SURV_201907|GDP_REAL|LT_10Y</t>
  </si>
  <si>
    <t>SURV_201907|CETE28|A_2019</t>
  </si>
  <si>
    <t>SURV_201907|CETE28|A_2020</t>
  </si>
  <si>
    <t>SURV_201907|CETE28|A_2021</t>
  </si>
  <si>
    <t>SURV_201907|OTHER|A_2019</t>
  </si>
  <si>
    <t>SURV_201907|OTHER|A_2020</t>
  </si>
  <si>
    <t>SURV_201907|OTHER|A_2021</t>
  </si>
  <si>
    <t>2019-08-31</t>
  </si>
  <si>
    <t>SURV_201908</t>
  </si>
  <si>
    <t>SURV_201908|INF_GEN|A_2019</t>
  </si>
  <si>
    <t>SURV_201908|INF_GEN|A_2020</t>
  </si>
  <si>
    <t>SURV_201908|INF_GEN|A_2021</t>
  </si>
  <si>
    <t>SURV_201908|INF_SUB|A_2019</t>
  </si>
  <si>
    <t>SURV_201908|INF_SUB|A_2020</t>
  </si>
  <si>
    <t>SURV_201908|INF_SUB|A_2021</t>
  </si>
  <si>
    <t>SURV_201908|GDP_REAL|Q_2019Q3</t>
  </si>
  <si>
    <t>SURV_201908|GDP_REAL|Q_2019Q4</t>
  </si>
  <si>
    <t>SURV_201908|GDP_REAL|Q_2020Q1</t>
  </si>
  <si>
    <t>SURV_201908|GDP_REAL|Q_2020Q2</t>
  </si>
  <si>
    <t>SURV_201908|GDP_REAL|Q_2020Q3</t>
  </si>
  <si>
    <t>SURV_201908|GDP_REAL|Q_2020Q4</t>
  </si>
  <si>
    <t>SURV_201908|FONDEO|Q_2019Q3</t>
  </si>
  <si>
    <t>SURV_201908|FONDEO|Q_2019Q4</t>
  </si>
  <si>
    <t>SURV_201908|FONDEO|Q_2020Q1</t>
  </si>
  <si>
    <t>SURV_201908|FONDEO|Q_2020Q2</t>
  </si>
  <si>
    <t>SURV_201908|FONDEO|Q_2020Q3</t>
  </si>
  <si>
    <t>SURV_201908|FONDEO|Q_2020Q4</t>
  </si>
  <si>
    <t>SURV_201908|FONDEO|Q_2021Q1</t>
  </si>
  <si>
    <t>SURV_201908|FONDEO|Q_2021Q2</t>
  </si>
  <si>
    <t>SURV_201908|FONDEO|Q_2021Q3</t>
  </si>
  <si>
    <t>SURV_201908|INF_GEN|LT_1_4Y</t>
  </si>
  <si>
    <t>SURV_201908|INF_GEN|LT_5_8Y</t>
  </si>
  <si>
    <t>SURV_201908|INF_SUB|LT_1_4Y</t>
  </si>
  <si>
    <t>SURV_201908|INF_SUB|LT_5_8Y</t>
  </si>
  <si>
    <t>SURV_201908|GDP_REAL|LT_10Y</t>
  </si>
  <si>
    <t>SURV_201908|CETE28|A_2019</t>
  </si>
  <si>
    <t>SURV_201908|CETE28|A_2020</t>
  </si>
  <si>
    <t>SURV_201908|CETE28|A_2021</t>
  </si>
  <si>
    <t>SURV_201908|OTHER|A_2019</t>
  </si>
  <si>
    <t>SURV_201908|OTHER|A_2020</t>
  </si>
  <si>
    <t>SURV_201908|OTHER|A_2021</t>
  </si>
  <si>
    <t>2019-09-30</t>
  </si>
  <si>
    <t>SURV_201909</t>
  </si>
  <si>
    <t>SURV_201909|INF_GEN|A_2019</t>
  </si>
  <si>
    <t>SURV_201909|INF_GEN|A_2020</t>
  </si>
  <si>
    <t>SURV_201909|INF_GEN|A_2021</t>
  </si>
  <si>
    <t>SURV_201909|INF_SUB|A_2019</t>
  </si>
  <si>
    <t>SURV_201909|INF_SUB|A_2020</t>
  </si>
  <si>
    <t>SURV_201909|INF_SUB|A_2021</t>
  </si>
  <si>
    <t>SURV_201909|GDP_REAL|Q_2019Q3</t>
  </si>
  <si>
    <t>SURV_201909|GDP_REAL|Q_2019Q4</t>
  </si>
  <si>
    <t>SURV_201909|GDP_REAL|Q_2020Q1</t>
  </si>
  <si>
    <t>SURV_201909|GDP_REAL|Q_2020Q2</t>
  </si>
  <si>
    <t>SURV_201909|GDP_REAL|Q_2020Q3</t>
  </si>
  <si>
    <t>SURV_201909|GDP_REAL|Q_2020Q4</t>
  </si>
  <si>
    <t>SURV_201909|FONDEO|Q_2019Q3</t>
  </si>
  <si>
    <t>SURV_201909|FONDEO|Q_2019Q4</t>
  </si>
  <si>
    <t>SURV_201909|FONDEO|Q_2020Q1</t>
  </si>
  <si>
    <t>SURV_201909|FONDEO|Q_2020Q2</t>
  </si>
  <si>
    <t>SURV_201909|FONDEO|Q_2020Q3</t>
  </si>
  <si>
    <t>SURV_201909|FONDEO|Q_2020Q4</t>
  </si>
  <si>
    <t>SURV_201909|FONDEO|Q_2021Q1</t>
  </si>
  <si>
    <t>SURV_201909|FONDEO|Q_2021Q2</t>
  </si>
  <si>
    <t>SURV_201909|FONDEO|Q_2021Q3</t>
  </si>
  <si>
    <t>SURV_201909|INF_GEN|LT_1_4Y</t>
  </si>
  <si>
    <t>SURV_201909|INF_GEN|LT_5_8Y</t>
  </si>
  <si>
    <t>SURV_201909|INF_SUB|LT_1_4Y</t>
  </si>
  <si>
    <t>SURV_201909|INF_SUB|LT_5_8Y</t>
  </si>
  <si>
    <t>SURV_201909|GDP_REAL|LT_10Y</t>
  </si>
  <si>
    <t>SURV_201909|CETE28|A_2019</t>
  </si>
  <si>
    <t>SURV_201909|CETE28|A_2020</t>
  </si>
  <si>
    <t>SURV_201909|CETE28|A_2021</t>
  </si>
  <si>
    <t>SURV_201909|OTHER|A_2019</t>
  </si>
  <si>
    <t>SURV_201909|OTHER|A_2020</t>
  </si>
  <si>
    <t>SURV_201909|OTHER|A_2021</t>
  </si>
  <si>
    <t>2019-10-31</t>
  </si>
  <si>
    <t>SURV_201910</t>
  </si>
  <si>
    <t>SURV_201910|INF_GEN|A_2019</t>
  </si>
  <si>
    <t>SURV_201910|INF_GEN|A_2020</t>
  </si>
  <si>
    <t>SURV_201910|INF_GEN|A_2021</t>
  </si>
  <si>
    <t>SURV_201910|INF_SUB|A_2019</t>
  </si>
  <si>
    <t>SURV_201910|INF_SUB|A_2020</t>
  </si>
  <si>
    <t>SURV_201910|INF_SUB|A_2021</t>
  </si>
  <si>
    <t>SURV_201910|GDP_REAL|Q_2019Q3</t>
  </si>
  <si>
    <t>SURV_201910|GDP_REAL|Q_2019Q4</t>
  </si>
  <si>
    <t>SURV_201910|GDP_REAL|Q_2020Q1</t>
  </si>
  <si>
    <t>SURV_201910|GDP_REAL|Q_2020Q2</t>
  </si>
  <si>
    <t>SURV_201910|GDP_REAL|Q_2020Q3</t>
  </si>
  <si>
    <t>SURV_201910|GDP_REAL|Q_2020Q4</t>
  </si>
  <si>
    <t>SURV_201910|FONDEO|Q_2019Q4</t>
  </si>
  <si>
    <t>SURV_201910|FONDEO|Q_2020Q1</t>
  </si>
  <si>
    <t>SURV_201910|FONDEO|Q_2020Q2</t>
  </si>
  <si>
    <t>SURV_201910|FONDEO|Q_2020Q3</t>
  </si>
  <si>
    <t>SURV_201910|FONDEO|Q_2020Q4</t>
  </si>
  <si>
    <t>SURV_201910|FONDEO|Q_2021Q1</t>
  </si>
  <si>
    <t>SURV_201910|FONDEO|Q_2021Q2</t>
  </si>
  <si>
    <t>SURV_201910|FONDEO|Q_2021Q3</t>
  </si>
  <si>
    <t>4T21</t>
  </si>
  <si>
    <t>SIE-CR168-4T21</t>
  </si>
  <si>
    <t>Q_2021Q4</t>
  </si>
  <si>
    <t>SURV_201910|FONDEO|Q_2021Q4</t>
  </si>
  <si>
    <t>SURV_201910|INF_GEN|LT_1_4Y</t>
  </si>
  <si>
    <t>SURV_201910|INF_GEN|LT_5_8Y</t>
  </si>
  <si>
    <t>SURV_201910|INF_SUB|LT_1_4Y</t>
  </si>
  <si>
    <t>SURV_201910|INF_SUB|LT_5_8Y</t>
  </si>
  <si>
    <t>SURV_201910|GDP_REAL|LT_10Y</t>
  </si>
  <si>
    <t>SURV_201910|CETE28|A_2019</t>
  </si>
  <si>
    <t>SURV_201910|CETE28|A_2020</t>
  </si>
  <si>
    <t>SURV_201910|CETE28|A_2021</t>
  </si>
  <si>
    <t>SURV_201910|OTHER|A_2019</t>
  </si>
  <si>
    <t>SURV_201910|OTHER|A_2020</t>
  </si>
  <si>
    <t>SURV_201910|OTHER|A_2021</t>
  </si>
  <si>
    <t>2019-11-30</t>
  </si>
  <si>
    <t>SURV_201911</t>
  </si>
  <si>
    <t>SURV_201911|INF_GEN|A_2019</t>
  </si>
  <si>
    <t>SURV_201911|INF_GEN|A_2020</t>
  </si>
  <si>
    <t>SURV_201911|INF_GEN|A_2021</t>
  </si>
  <si>
    <t>SURV_201911|INF_SUB|A_2019</t>
  </si>
  <si>
    <t>SURV_201911|INF_SUB|A_2020</t>
  </si>
  <si>
    <t>SURV_201911|INF_SUB|A_2021</t>
  </si>
  <si>
    <t>SURV_201911|GDP_REAL|Q_2019Q4</t>
  </si>
  <si>
    <t>SURV_201911|GDP_REAL|Q_2020Q1</t>
  </si>
  <si>
    <t>SURV_201911|GDP_REAL|Q_2020Q2</t>
  </si>
  <si>
    <t>SURV_201911|GDP_REAL|Q_2020Q3</t>
  </si>
  <si>
    <t>SURV_201911|GDP_REAL|Q_2020Q4</t>
  </si>
  <si>
    <t>SURV_201911|FONDEO|Q_2019Q4</t>
  </si>
  <si>
    <t>SURV_201911|FONDEO|Q_2020Q1</t>
  </si>
  <si>
    <t>SURV_201911|FONDEO|Q_2020Q2</t>
  </si>
  <si>
    <t>SURV_201911|FONDEO|Q_2020Q3</t>
  </si>
  <si>
    <t>SURV_201911|FONDEO|Q_2020Q4</t>
  </si>
  <si>
    <t>SURV_201911|FONDEO|Q_2021Q1</t>
  </si>
  <si>
    <t>SURV_201911|FONDEO|Q_2021Q2</t>
  </si>
  <si>
    <t>SURV_201911|FONDEO|Q_2021Q3</t>
  </si>
  <si>
    <t>SURV_201911|FONDEO|Q_2021Q4</t>
  </si>
  <si>
    <t>SURV_201911|INF_GEN|LT_1_4Y</t>
  </si>
  <si>
    <t>SURV_201911|INF_GEN|LT_5_8Y</t>
  </si>
  <si>
    <t>SURV_201911|INF_SUB|LT_1_4Y</t>
  </si>
  <si>
    <t>SURV_201911|INF_SUB|LT_5_8Y</t>
  </si>
  <si>
    <t>SURV_201911|GDP_REAL|LT_10Y</t>
  </si>
  <si>
    <t>SURV_201911|CETE28|A_2019</t>
  </si>
  <si>
    <t>SURV_201911|CETE28|A_2020</t>
  </si>
  <si>
    <t>SURV_201911|CETE28|A_2021</t>
  </si>
  <si>
    <t>SURV_201911|OTHER|A_2019</t>
  </si>
  <si>
    <t>SURV_201911|OTHER|A_2020</t>
  </si>
  <si>
    <t>SURV_201911|OTHER|A_2021</t>
  </si>
  <si>
    <t>2019-12-31</t>
  </si>
  <si>
    <t>SURV_201912</t>
  </si>
  <si>
    <t>SURV_201912|INF_GEN|A_2019</t>
  </si>
  <si>
    <t>SURV_201912|INF_GEN|A_2020</t>
  </si>
  <si>
    <t>SURV_201912|INF_GEN|A_2021</t>
  </si>
  <si>
    <t>2022</t>
  </si>
  <si>
    <t>SIE-CR154-2022</t>
  </si>
  <si>
    <t>A_2022</t>
  </si>
  <si>
    <t>SURV_201912|INF_GEN|A_2022</t>
  </si>
  <si>
    <t>SURV_201912|INF_SUB|A_2019</t>
  </si>
  <si>
    <t>SURV_201912|INF_SUB|A_2020</t>
  </si>
  <si>
    <t>SURV_201912|INF_SUB|A_2021</t>
  </si>
  <si>
    <t>SURV_201912|INF_SUB|A_2022</t>
  </si>
  <si>
    <t>SURV_201912|GDP_REAL|Q_2019Q4</t>
  </si>
  <si>
    <t>SURV_201912|GDP_REAL|Q_2020Q1</t>
  </si>
  <si>
    <t>SURV_201912|GDP_REAL|Q_2020Q2</t>
  </si>
  <si>
    <t>SURV_201912|GDP_REAL|Q_2020Q3</t>
  </si>
  <si>
    <t>SURV_201912|GDP_REAL|Q_2020Q4</t>
  </si>
  <si>
    <t>SIE-CR165-1T21</t>
  </si>
  <si>
    <t>SURV_201912|GDP_REAL|Q_2021Q1</t>
  </si>
  <si>
    <t>SIE-CR165-2T21</t>
  </si>
  <si>
    <t>SURV_201912|GDP_REAL|Q_2021Q2</t>
  </si>
  <si>
    <t>SIE-CR165-3T21</t>
  </si>
  <si>
    <t>SURV_201912|GDP_REAL|Q_2021Q3</t>
  </si>
  <si>
    <t>SIE-CR165-4T21</t>
  </si>
  <si>
    <t>SURV_201912|GDP_REAL|Q_2021Q4</t>
  </si>
  <si>
    <t>SURV_201912|FONDEO|Q_2019Q4</t>
  </si>
  <si>
    <t>SURV_201912|FONDEO|Q_2020Q1</t>
  </si>
  <si>
    <t>SURV_201912|FONDEO|Q_2020Q2</t>
  </si>
  <si>
    <t>SURV_201912|FONDEO|Q_2020Q3</t>
  </si>
  <si>
    <t>SURV_201912|FONDEO|Q_2020Q4</t>
  </si>
  <si>
    <t>SURV_201912|FONDEO|Q_2021Q1</t>
  </si>
  <si>
    <t>SURV_201912|FONDEO|Q_2021Q2</t>
  </si>
  <si>
    <t>SURV_201912|FONDEO|Q_2021Q3</t>
  </si>
  <si>
    <t>SURV_201912|FONDEO|Q_2021Q4</t>
  </si>
  <si>
    <t>SURV_201912|INF_GEN|LT_1_4Y</t>
  </si>
  <si>
    <t>SURV_201912|INF_GEN|LT_5_8Y</t>
  </si>
  <si>
    <t>SURV_201912|INF_SUB|LT_1_4Y</t>
  </si>
  <si>
    <t>SURV_201912|INF_SUB|LT_5_8Y</t>
  </si>
  <si>
    <t>SURV_201912|GDP_REAL|LT_10Y</t>
  </si>
  <si>
    <t>SURV_201912|CETE28|A_2019</t>
  </si>
  <si>
    <t>SURV_201912|CETE28|A_2020</t>
  </si>
  <si>
    <t>SURV_201912|CETE28|A_2021</t>
  </si>
  <si>
    <t>SIE-CR170-2022</t>
  </si>
  <si>
    <t>SURV_201912|CETE28|A_2022</t>
  </si>
  <si>
    <t>SURV_201912|OTHER|A_2019</t>
  </si>
  <si>
    <t>SURV_201912|OTHER|A_2020</t>
  </si>
  <si>
    <t>SURV_201912|OTHER|A_2021</t>
  </si>
  <si>
    <t>SIE-CR189-2022</t>
  </si>
  <si>
    <t>SURV_201912|OTHER|A_2022</t>
  </si>
  <si>
    <t>2020-01-31</t>
  </si>
  <si>
    <t>SURV_202001</t>
  </si>
  <si>
    <t>SURV_202001|INF_GEN|A_2020</t>
  </si>
  <si>
    <t>SURV_202001|INF_GEN|A_2021</t>
  </si>
  <si>
    <t>SURV_202001|INF_GEN|A_2022</t>
  </si>
  <si>
    <t>SURV_202001|INF_SUB|A_2020</t>
  </si>
  <si>
    <t>SURV_202001|INF_SUB|A_2021</t>
  </si>
  <si>
    <t>SURV_202001|INF_SUB|A_2022</t>
  </si>
  <si>
    <t>SURV_202001|GDP_REAL|Q_2019Q4</t>
  </si>
  <si>
    <t>SURV_202001|GDP_REAL|Q_2020Q1</t>
  </si>
  <si>
    <t>SURV_202001|GDP_REAL|Q_2020Q2</t>
  </si>
  <si>
    <t>SURV_202001|GDP_REAL|Q_2020Q3</t>
  </si>
  <si>
    <t>SURV_202001|GDP_REAL|Q_2020Q4</t>
  </si>
  <si>
    <t>SURV_202001|GDP_REAL|Q_2021Q1</t>
  </si>
  <si>
    <t>SURV_202001|GDP_REAL|Q_2021Q2</t>
  </si>
  <si>
    <t>SURV_202001|GDP_REAL|Q_2021Q3</t>
  </si>
  <si>
    <t>SURV_202001|GDP_REAL|Q_2021Q4</t>
  </si>
  <si>
    <t>SURV_202001|FONDEO|Q_2020Q1</t>
  </si>
  <si>
    <t>SURV_202001|FONDEO|Q_2020Q2</t>
  </si>
  <si>
    <t>SURV_202001|FONDEO|Q_2020Q3</t>
  </si>
  <si>
    <t>SURV_202001|FONDEO|Q_2020Q4</t>
  </si>
  <si>
    <t>SURV_202001|FONDEO|Q_2021Q1</t>
  </si>
  <si>
    <t>SURV_202001|FONDEO|Q_2021Q2</t>
  </si>
  <si>
    <t>SURV_202001|FONDEO|Q_2021Q3</t>
  </si>
  <si>
    <t>SURV_202001|FONDEO|Q_2021Q4</t>
  </si>
  <si>
    <t>SURV_202001|INF_GEN|LT_1_4Y</t>
  </si>
  <si>
    <t>SURV_202001|INF_GEN|LT_5_8Y</t>
  </si>
  <si>
    <t>SURV_202001|INF_SUB|LT_1_4Y</t>
  </si>
  <si>
    <t>SURV_202001|INF_SUB|LT_5_8Y</t>
  </si>
  <si>
    <t>SURV_202001|GDP_REAL|LT_10Y</t>
  </si>
  <si>
    <t>SURV_202001|CETE28|A_2020</t>
  </si>
  <si>
    <t>SURV_202001|CETE28|A_2021</t>
  </si>
  <si>
    <t>SURV_202001|CETE28|A_2022</t>
  </si>
  <si>
    <t>SURV_202001|OTHER|A_2020</t>
  </si>
  <si>
    <t>SURV_202001|OTHER|A_2021</t>
  </si>
  <si>
    <t>SURV_202001|OTHER|A_2022</t>
  </si>
  <si>
    <t>2020-02-29</t>
  </si>
  <si>
    <t>SURV_202002</t>
  </si>
  <si>
    <t>SURV_202002|INF_GEN|A_2020</t>
  </si>
  <si>
    <t>SURV_202002|INF_GEN|A_2021</t>
  </si>
  <si>
    <t>SURV_202002|INF_GEN|A_2022</t>
  </si>
  <si>
    <t>SURV_202002|INF_SUB|A_2020</t>
  </si>
  <si>
    <t>SURV_202002|INF_SUB|A_2021</t>
  </si>
  <si>
    <t>SURV_202002|INF_SUB|A_2022</t>
  </si>
  <si>
    <t>SURV_202002|GDP_REAL|Q_2020Q1</t>
  </si>
  <si>
    <t>SURV_202002|GDP_REAL|Q_2020Q2</t>
  </si>
  <si>
    <t>SURV_202002|GDP_REAL|Q_2020Q3</t>
  </si>
  <si>
    <t>SURV_202002|GDP_REAL|Q_2020Q4</t>
  </si>
  <si>
    <t>SURV_202002|GDP_REAL|Q_2021Q1</t>
  </si>
  <si>
    <t>SURV_202002|GDP_REAL|Q_2021Q2</t>
  </si>
  <si>
    <t>SURV_202002|GDP_REAL|Q_2021Q3</t>
  </si>
  <si>
    <t>SURV_202002|GDP_REAL|Q_2021Q4</t>
  </si>
  <si>
    <t>SURV_202002|FONDEO|Q_2020Q1</t>
  </si>
  <si>
    <t>SURV_202002|FONDEO|Q_2020Q2</t>
  </si>
  <si>
    <t>SURV_202002|FONDEO|Q_2020Q3</t>
  </si>
  <si>
    <t>SURV_202002|FONDEO|Q_2020Q4</t>
  </si>
  <si>
    <t>SURV_202002|FONDEO|Q_2021Q1</t>
  </si>
  <si>
    <t>SURV_202002|FONDEO|Q_2021Q2</t>
  </si>
  <si>
    <t>SURV_202002|FONDEO|Q_2021Q3</t>
  </si>
  <si>
    <t>SURV_202002|FONDEO|Q_2021Q4</t>
  </si>
  <si>
    <t>SURV_202002|INF_GEN|LT_1_4Y</t>
  </si>
  <si>
    <t>SURV_202002|INF_GEN|LT_5_8Y</t>
  </si>
  <si>
    <t>SURV_202002|INF_SUB|LT_1_4Y</t>
  </si>
  <si>
    <t>SURV_202002|INF_SUB|LT_5_8Y</t>
  </si>
  <si>
    <t>SURV_202002|GDP_REAL|LT_10Y</t>
  </si>
  <si>
    <t>SURV_202002|CETE28|A_2020</t>
  </si>
  <si>
    <t>SURV_202002|CETE28|A_2021</t>
  </si>
  <si>
    <t>SURV_202002|CETE28|A_2022</t>
  </si>
  <si>
    <t>SURV_202002|OTHER|A_2020</t>
  </si>
  <si>
    <t>SURV_202002|OTHER|A_2021</t>
  </si>
  <si>
    <t>SURV_202002|OTHER|A_2022</t>
  </si>
  <si>
    <t>2020-03-31</t>
  </si>
  <si>
    <t>SURV_202003</t>
  </si>
  <si>
    <t>SURV_202003|INF_GEN|A_2020</t>
  </si>
  <si>
    <t>SURV_202003|INF_GEN|A_2021</t>
  </si>
  <si>
    <t>SURV_202003|INF_GEN|A_2022</t>
  </si>
  <si>
    <t>SURV_202003|INF_SUB|A_2020</t>
  </si>
  <si>
    <t>SURV_202003|INF_SUB|A_2021</t>
  </si>
  <si>
    <t>SURV_202003|INF_SUB|A_2022</t>
  </si>
  <si>
    <t>SURV_202003|GDP_REAL|Q_2020Q1</t>
  </si>
  <si>
    <t>SURV_202003|GDP_REAL|Q_2020Q2</t>
  </si>
  <si>
    <t>SURV_202003|GDP_REAL|Q_2020Q3</t>
  </si>
  <si>
    <t>SURV_202003|GDP_REAL|Q_2020Q4</t>
  </si>
  <si>
    <t>SURV_202003|GDP_REAL|Q_2021Q1</t>
  </si>
  <si>
    <t>SURV_202003|GDP_REAL|Q_2021Q2</t>
  </si>
  <si>
    <t>SURV_202003|GDP_REAL|Q_2021Q3</t>
  </si>
  <si>
    <t>SURV_202003|GDP_REAL|Q_2021Q4</t>
  </si>
  <si>
    <t>SURV_202003|FONDEO|Q_2020Q1</t>
  </si>
  <si>
    <t>SURV_202003|FONDEO|Q_2020Q2</t>
  </si>
  <si>
    <t>SURV_202003|FONDEO|Q_2020Q3</t>
  </si>
  <si>
    <t>SURV_202003|FONDEO|Q_2020Q4</t>
  </si>
  <si>
    <t>SURV_202003|FONDEO|Q_2021Q1</t>
  </si>
  <si>
    <t>SURV_202003|FONDEO|Q_2021Q2</t>
  </si>
  <si>
    <t>SURV_202003|FONDEO|Q_2021Q3</t>
  </si>
  <si>
    <t>SURV_202003|FONDEO|Q_2021Q4</t>
  </si>
  <si>
    <t>1T22</t>
  </si>
  <si>
    <t>SIE-CR168-1T22</t>
  </si>
  <si>
    <t>Q_2022Q1</t>
  </si>
  <si>
    <t>SURV_202003|FONDEO|Q_2022Q1</t>
  </si>
  <si>
    <t>SURV_202003|INF_GEN|LT_1_4Y</t>
  </si>
  <si>
    <t>SURV_202003|INF_GEN|LT_5_8Y</t>
  </si>
  <si>
    <t>SURV_202003|INF_SUB|LT_1_4Y</t>
  </si>
  <si>
    <t>SURV_202003|INF_SUB|LT_5_8Y</t>
  </si>
  <si>
    <t>SURV_202003|GDP_REAL|LT_10Y</t>
  </si>
  <si>
    <t>SURV_202003|CETE28|A_2020</t>
  </si>
  <si>
    <t>SURV_202003|CETE28|A_2021</t>
  </si>
  <si>
    <t>SURV_202003|CETE28|A_2022</t>
  </si>
  <si>
    <t>SURV_202003|OTHER|A_2020</t>
  </si>
  <si>
    <t>SURV_202003|OTHER|A_2021</t>
  </si>
  <si>
    <t>SURV_202003|OTHER|A_2022</t>
  </si>
  <si>
    <t>2020-04-30</t>
  </si>
  <si>
    <t>SURV_202004</t>
  </si>
  <si>
    <t>SURV_202004|INF_GEN|A_2020</t>
  </si>
  <si>
    <t>SURV_202004|INF_GEN|A_2021</t>
  </si>
  <si>
    <t>SURV_202004|INF_GEN|A_2022</t>
  </si>
  <si>
    <t>SURV_202004|INF_SUB|A_2020</t>
  </si>
  <si>
    <t>SURV_202004|INF_SUB|A_2021</t>
  </si>
  <si>
    <t>SURV_202004|INF_SUB|A_2022</t>
  </si>
  <si>
    <t>SURV_202004|GDP_REAL|Q_2020Q1</t>
  </si>
  <si>
    <t>SURV_202004|GDP_REAL|Q_2020Q2</t>
  </si>
  <si>
    <t>SURV_202004|GDP_REAL|Q_2020Q3</t>
  </si>
  <si>
    <t>SURV_202004|GDP_REAL|Q_2020Q4</t>
  </si>
  <si>
    <t>SURV_202004|GDP_REAL|Q_2021Q1</t>
  </si>
  <si>
    <t>SURV_202004|GDP_REAL|Q_2021Q2</t>
  </si>
  <si>
    <t>SURV_202004|GDP_REAL|Q_2021Q3</t>
  </si>
  <si>
    <t>SURV_202004|GDP_REAL|Q_2021Q4</t>
  </si>
  <si>
    <t>SURV_202004|FONDEO|Q_2020Q2</t>
  </si>
  <si>
    <t>SURV_202004|FONDEO|Q_2020Q3</t>
  </si>
  <si>
    <t>SURV_202004|FONDEO|Q_2020Q4</t>
  </si>
  <si>
    <t>SURV_202004|FONDEO|Q_2021Q1</t>
  </si>
  <si>
    <t>SURV_202004|FONDEO|Q_2021Q2</t>
  </si>
  <si>
    <t>SURV_202004|FONDEO|Q_2021Q3</t>
  </si>
  <si>
    <t>SURV_202004|FONDEO|Q_2021Q4</t>
  </si>
  <si>
    <t>SURV_202004|FONDEO|Q_2022Q1</t>
  </si>
  <si>
    <t>2T22</t>
  </si>
  <si>
    <t>SIE-CR168-2T22</t>
  </si>
  <si>
    <t>Q_2022Q2</t>
  </si>
  <si>
    <t>SURV_202004|FONDEO|Q_2022Q2</t>
  </si>
  <si>
    <t>SURV_202004|INF_GEN|LT_1_4Y</t>
  </si>
  <si>
    <t>SURV_202004|INF_GEN|LT_5_8Y</t>
  </si>
  <si>
    <t>SURV_202004|INF_SUB|LT_1_4Y</t>
  </si>
  <si>
    <t>SURV_202004|INF_SUB|LT_5_8Y</t>
  </si>
  <si>
    <t>SURV_202004|GDP_REAL|LT_10Y</t>
  </si>
  <si>
    <t>SURV_202004|CETE28|A_2020</t>
  </si>
  <si>
    <t>SURV_202004|CETE28|A_2021</t>
  </si>
  <si>
    <t>SURV_202004|CETE28|A_2022</t>
  </si>
  <si>
    <t>SURV_202004|OTHER|A_2020</t>
  </si>
  <si>
    <t>SURV_202004|OTHER|A_2021</t>
  </si>
  <si>
    <t>SURV_202004|OTHER|A_2022</t>
  </si>
  <si>
    <t>2020-05-31</t>
  </si>
  <si>
    <t>SURV_202005</t>
  </si>
  <si>
    <t>SURV_202005|INF_GEN|A_2020</t>
  </si>
  <si>
    <t>SURV_202005|INF_GEN|A_2021</t>
  </si>
  <si>
    <t>SURV_202005|INF_GEN|A_2022</t>
  </si>
  <si>
    <t>SURV_202005|INF_SUB|A_2020</t>
  </si>
  <si>
    <t>SURV_202005|INF_SUB|A_2021</t>
  </si>
  <si>
    <t>SURV_202005|INF_SUB|A_2022</t>
  </si>
  <si>
    <t>SURV_202005|GDP_REAL|Q_2020Q2</t>
  </si>
  <si>
    <t>SURV_202005|GDP_REAL|Q_2020Q3</t>
  </si>
  <si>
    <t>SURV_202005|GDP_REAL|Q_2020Q4</t>
  </si>
  <si>
    <t>SURV_202005|GDP_REAL|Q_2021Q1</t>
  </si>
  <si>
    <t>SURV_202005|GDP_REAL|Q_2021Q2</t>
  </si>
  <si>
    <t>SURV_202005|GDP_REAL|Q_2021Q3</t>
  </si>
  <si>
    <t>SURV_202005|GDP_REAL|Q_2021Q4</t>
  </si>
  <si>
    <t>SURV_202005|FONDEO|Q_2020Q2</t>
  </si>
  <si>
    <t>SURV_202005|FONDEO|Q_2020Q3</t>
  </si>
  <si>
    <t>SURV_202005|FONDEO|Q_2020Q4</t>
  </si>
  <si>
    <t>SURV_202005|FONDEO|Q_2021Q1</t>
  </si>
  <si>
    <t>SURV_202005|FONDEO|Q_2021Q2</t>
  </si>
  <si>
    <t>SURV_202005|FONDEO|Q_2021Q3</t>
  </si>
  <si>
    <t>SURV_202005|FONDEO|Q_2021Q4</t>
  </si>
  <si>
    <t>SURV_202005|FONDEO|Q_2022Q1</t>
  </si>
  <si>
    <t>SURV_202005|FONDEO|Q_2022Q2</t>
  </si>
  <si>
    <t>SURV_202005|INF_GEN|LT_1_4Y</t>
  </si>
  <si>
    <t>SURV_202005|INF_GEN|LT_5_8Y</t>
  </si>
  <si>
    <t>SURV_202005|INF_SUB|LT_1_4Y</t>
  </si>
  <si>
    <t>SURV_202005|INF_SUB|LT_5_8Y</t>
  </si>
  <si>
    <t>SURV_202005|GDP_REAL|LT_10Y</t>
  </si>
  <si>
    <t>SURV_202005|CETE28|A_2020</t>
  </si>
  <si>
    <t>SURV_202005|CETE28|A_2021</t>
  </si>
  <si>
    <t>SURV_202005|CETE28|A_2022</t>
  </si>
  <si>
    <t>SURV_202005|OTHER|A_2020</t>
  </si>
  <si>
    <t>SURV_202005|OTHER|A_2021</t>
  </si>
  <si>
    <t>SURV_202005|OTHER|A_2022</t>
  </si>
  <si>
    <t>2020-06-30</t>
  </si>
  <si>
    <t>SURV_202006</t>
  </si>
  <si>
    <t>SURV_202006|INF_GEN|A_2020</t>
  </si>
  <si>
    <t>SURV_202006|INF_GEN|A_2021</t>
  </si>
  <si>
    <t>SURV_202006|INF_GEN|A_2022</t>
  </si>
  <si>
    <t>SURV_202006|INF_SUB|A_2020</t>
  </si>
  <si>
    <t>SURV_202006|INF_SUB|A_2021</t>
  </si>
  <si>
    <t>SURV_202006|INF_SUB|A_2022</t>
  </si>
  <si>
    <t>SURV_202006|GDP_REAL|Q_2020Q2</t>
  </si>
  <si>
    <t>SURV_202006|GDP_REAL|Q_2020Q3</t>
  </si>
  <si>
    <t>SURV_202006|GDP_REAL|Q_2020Q4</t>
  </si>
  <si>
    <t>SURV_202006|GDP_REAL|Q_2021Q1</t>
  </si>
  <si>
    <t>SURV_202006|GDP_REAL|Q_2021Q2</t>
  </si>
  <si>
    <t>SURV_202006|GDP_REAL|Q_2021Q3</t>
  </si>
  <si>
    <t>SURV_202006|GDP_REAL|Q_2021Q4</t>
  </si>
  <si>
    <t>SURV_202006|FONDEO|Q_2020Q2</t>
  </si>
  <si>
    <t>SURV_202006|FONDEO|Q_2020Q3</t>
  </si>
  <si>
    <t>SURV_202006|FONDEO|Q_2020Q4</t>
  </si>
  <si>
    <t>SURV_202006|FONDEO|Q_2021Q1</t>
  </si>
  <si>
    <t>SURV_202006|FONDEO|Q_2021Q2</t>
  </si>
  <si>
    <t>SURV_202006|FONDEO|Q_2021Q3</t>
  </si>
  <si>
    <t>SURV_202006|FONDEO|Q_2021Q4</t>
  </si>
  <si>
    <t>SURV_202006|FONDEO|Q_2022Q1</t>
  </si>
  <si>
    <t>SURV_202006|FONDEO|Q_2022Q2</t>
  </si>
  <si>
    <t>SURV_202006|INF_GEN|LT_1_4Y</t>
  </si>
  <si>
    <t>SURV_202006|INF_GEN|LT_5_8Y</t>
  </si>
  <si>
    <t>SURV_202006|INF_SUB|LT_1_4Y</t>
  </si>
  <si>
    <t>SURV_202006|INF_SUB|LT_5_8Y</t>
  </si>
  <si>
    <t>SURV_202006|GDP_REAL|LT_10Y</t>
  </si>
  <si>
    <t>SURV_202006|CETE28|A_2020</t>
  </si>
  <si>
    <t>SURV_202006|CETE28|A_2021</t>
  </si>
  <si>
    <t>SURV_202006|CETE28|A_2022</t>
  </si>
  <si>
    <t>SURV_202006|OTHER|A_2020</t>
  </si>
  <si>
    <t>SURV_202006|OTHER|A_2021</t>
  </si>
  <si>
    <t>SURV_202006|OTHER|A_2022</t>
  </si>
  <si>
    <t>2020-07-31</t>
  </si>
  <si>
    <t>SURV_202007</t>
  </si>
  <si>
    <t>SURV_202007|INF_GEN|A_2020</t>
  </si>
  <si>
    <t>SURV_202007|INF_GEN|A_2021</t>
  </si>
  <si>
    <t>SURV_202007|INF_GEN|A_2022</t>
  </si>
  <si>
    <t>SURV_202007|INF_SUB|A_2020</t>
  </si>
  <si>
    <t>SURV_202007|INF_SUB|A_2021</t>
  </si>
  <si>
    <t>SURV_202007|INF_SUB|A_2022</t>
  </si>
  <si>
    <t>SURV_202007|GDP_REAL|Q_2020Q2</t>
  </si>
  <si>
    <t>SURV_202007|GDP_REAL|Q_2020Q3</t>
  </si>
  <si>
    <t>SURV_202007|GDP_REAL|Q_2020Q4</t>
  </si>
  <si>
    <t>SURV_202007|GDP_REAL|Q_2021Q1</t>
  </si>
  <si>
    <t>SURV_202007|GDP_REAL|Q_2021Q2</t>
  </si>
  <si>
    <t>SURV_202007|GDP_REAL|Q_2021Q3</t>
  </si>
  <si>
    <t>SURV_202007|GDP_REAL|Q_2021Q4</t>
  </si>
  <si>
    <t>SURV_202007|FONDEO|Q_2020Q3</t>
  </si>
  <si>
    <t>SURV_202007|FONDEO|Q_2020Q4</t>
  </si>
  <si>
    <t>SURV_202007|FONDEO|Q_2021Q1</t>
  </si>
  <si>
    <t>SURV_202007|FONDEO|Q_2021Q2</t>
  </si>
  <si>
    <t>SURV_202007|FONDEO|Q_2021Q3</t>
  </si>
  <si>
    <t>SURV_202007|FONDEO|Q_2021Q4</t>
  </si>
  <si>
    <t>SURV_202007|FONDEO|Q_2022Q1</t>
  </si>
  <si>
    <t>SURV_202007|FONDEO|Q_2022Q2</t>
  </si>
  <si>
    <t>3T22</t>
  </si>
  <si>
    <t>SIE-CR168-3T22</t>
  </si>
  <si>
    <t>Q_2022Q3</t>
  </si>
  <si>
    <t>SURV_202007|FONDEO|Q_2022Q3</t>
  </si>
  <si>
    <t>SURV_202007|INF_GEN|LT_1_4Y</t>
  </si>
  <si>
    <t>SURV_202007|INF_GEN|LT_5_8Y</t>
  </si>
  <si>
    <t>SURV_202007|INF_SUB|LT_1_4Y</t>
  </si>
  <si>
    <t>SURV_202007|INF_SUB|LT_5_8Y</t>
  </si>
  <si>
    <t>SURV_202007|GDP_REAL|LT_10Y</t>
  </si>
  <si>
    <t>SURV_202007|CETE28|A_2020</t>
  </si>
  <si>
    <t>SURV_202007|CETE28|A_2021</t>
  </si>
  <si>
    <t>SURV_202007|CETE28|A_2022</t>
  </si>
  <si>
    <t>SURV_202007|OTHER|A_2020</t>
  </si>
  <si>
    <t>SURV_202007|OTHER|A_2021</t>
  </si>
  <si>
    <t>SURV_202007|OTHER|A_2022</t>
  </si>
  <si>
    <t>2020-08-31</t>
  </si>
  <si>
    <t>SURV_202008</t>
  </si>
  <si>
    <t>SURV_202008|INF_GEN|A_2020</t>
  </si>
  <si>
    <t>SURV_202008|INF_GEN|A_2021</t>
  </si>
  <si>
    <t>SURV_202008|INF_GEN|A_2022</t>
  </si>
  <si>
    <t>SURV_202008|INF_SUB|A_2020</t>
  </si>
  <si>
    <t>SURV_202008|INF_SUB|A_2021</t>
  </si>
  <si>
    <t>SURV_202008|INF_SUB|A_2022</t>
  </si>
  <si>
    <t>SURV_202008|GDP_REAL|Q_2020Q3</t>
  </si>
  <si>
    <t>SURV_202008|GDP_REAL|Q_2020Q4</t>
  </si>
  <si>
    <t>SURV_202008|GDP_REAL|Q_2021Q1</t>
  </si>
  <si>
    <t>SURV_202008|GDP_REAL|Q_2021Q2</t>
  </si>
  <si>
    <t>SURV_202008|GDP_REAL|Q_2021Q3</t>
  </si>
  <si>
    <t>SURV_202008|GDP_REAL|Q_2021Q4</t>
  </si>
  <si>
    <t>SURV_202008|FONDEO|Q_2020Q3</t>
  </si>
  <si>
    <t>SURV_202008|FONDEO|Q_2020Q4</t>
  </si>
  <si>
    <t>SURV_202008|FONDEO|Q_2021Q1</t>
  </si>
  <si>
    <t>SURV_202008|FONDEO|Q_2021Q2</t>
  </si>
  <si>
    <t>SURV_202008|FONDEO|Q_2021Q3</t>
  </si>
  <si>
    <t>SURV_202008|FONDEO|Q_2021Q4</t>
  </si>
  <si>
    <t>SURV_202008|FONDEO|Q_2022Q1</t>
  </si>
  <si>
    <t>SURV_202008|FONDEO|Q_2022Q2</t>
  </si>
  <si>
    <t>SURV_202008|FONDEO|Q_2022Q3</t>
  </si>
  <si>
    <t>SURV_202008|INF_GEN|LT_1_4Y</t>
  </si>
  <si>
    <t>SURV_202008|INF_GEN|LT_5_8Y</t>
  </si>
  <si>
    <t>SURV_202008|INF_SUB|LT_1_4Y</t>
  </si>
  <si>
    <t>SURV_202008|INF_SUB|LT_5_8Y</t>
  </si>
  <si>
    <t>SURV_202008|GDP_REAL|LT_10Y</t>
  </si>
  <si>
    <t>SURV_202008|CETE28|A_2020</t>
  </si>
  <si>
    <t>SURV_202008|CETE28|A_2021</t>
  </si>
  <si>
    <t>SURV_202008|CETE28|A_2022</t>
  </si>
  <si>
    <t>SURV_202008|OTHER|A_2020</t>
  </si>
  <si>
    <t>SURV_202008|OTHER|A_2021</t>
  </si>
  <si>
    <t>SURV_202008|OTHER|A_2022</t>
  </si>
  <si>
    <t>2020-09-30</t>
  </si>
  <si>
    <t>SURV_202009</t>
  </si>
  <si>
    <t>SURV_202009|INF_GEN|A_2020</t>
  </si>
  <si>
    <t>SURV_202009|INF_GEN|A_2021</t>
  </si>
  <si>
    <t>SURV_202009|INF_GEN|A_2022</t>
  </si>
  <si>
    <t>SURV_202009|INF_SUB|A_2020</t>
  </si>
  <si>
    <t>SURV_202009|INF_SUB|A_2021</t>
  </si>
  <si>
    <t>SURV_202009|INF_SUB|A_2022</t>
  </si>
  <si>
    <t>SURV_202009|GDP_REAL|Q_2020Q3</t>
  </si>
  <si>
    <t>SURV_202009|GDP_REAL|Q_2020Q4</t>
  </si>
  <si>
    <t>SURV_202009|GDP_REAL|Q_2021Q1</t>
  </si>
  <si>
    <t>SURV_202009|GDP_REAL|Q_2021Q2</t>
  </si>
  <si>
    <t>SURV_202009|GDP_REAL|Q_2021Q3</t>
  </si>
  <si>
    <t>SURV_202009|GDP_REAL|Q_2021Q4</t>
  </si>
  <si>
    <t>SURV_202009|FONDEO|Q_2020Q3</t>
  </si>
  <si>
    <t>SURV_202009|FONDEO|Q_2020Q4</t>
  </si>
  <si>
    <t>SURV_202009|FONDEO|Q_2021Q1</t>
  </si>
  <si>
    <t>SURV_202009|FONDEO|Q_2021Q2</t>
  </si>
  <si>
    <t>SURV_202009|FONDEO|Q_2021Q3</t>
  </si>
  <si>
    <t>SURV_202009|FONDEO|Q_2021Q4</t>
  </si>
  <si>
    <t>SURV_202009|FONDEO|Q_2022Q1</t>
  </si>
  <si>
    <t>SURV_202009|FONDEO|Q_2022Q2</t>
  </si>
  <si>
    <t>SURV_202009|FONDEO|Q_2022Q3</t>
  </si>
  <si>
    <t>SURV_202009|INF_GEN|LT_1_4Y</t>
  </si>
  <si>
    <t>SURV_202009|INF_GEN|LT_5_8Y</t>
  </si>
  <si>
    <t>SURV_202009|INF_SUB|LT_1_4Y</t>
  </si>
  <si>
    <t>SURV_202009|INF_SUB|LT_5_8Y</t>
  </si>
  <si>
    <t>SURV_202009|GDP_REAL|LT_10Y</t>
  </si>
  <si>
    <t>SURV_202009|CETE28|A_2020</t>
  </si>
  <si>
    <t>SURV_202009|CETE28|A_2021</t>
  </si>
  <si>
    <t>SURV_202009|CETE28|A_2022</t>
  </si>
  <si>
    <t>SURV_202009|OTHER|A_2020</t>
  </si>
  <si>
    <t>SURV_202009|OTHER|A_2021</t>
  </si>
  <si>
    <t>SURV_202009|OTHER|A_2022</t>
  </si>
  <si>
    <t>2020-10-31</t>
  </si>
  <si>
    <t>SURV_202010</t>
  </si>
  <si>
    <t>SURV_202010|INF_GEN|A_2020</t>
  </si>
  <si>
    <t>SURV_202010|INF_GEN|A_2021</t>
  </si>
  <si>
    <t>SURV_202010|INF_GEN|A_2022</t>
  </si>
  <si>
    <t>SURV_202010|INF_SUB|A_2020</t>
  </si>
  <si>
    <t>SURV_202010|INF_SUB|A_2021</t>
  </si>
  <si>
    <t>SURV_202010|INF_SUB|A_2022</t>
  </si>
  <si>
    <t>SURV_202010|GDP_REAL|Q_2020Q3</t>
  </si>
  <si>
    <t>SURV_202010|GDP_REAL|Q_2020Q4</t>
  </si>
  <si>
    <t>SURV_202010|GDP_REAL|Q_2021Q1</t>
  </si>
  <si>
    <t>SURV_202010|GDP_REAL|Q_2021Q2</t>
  </si>
  <si>
    <t>SURV_202010|GDP_REAL|Q_2021Q3</t>
  </si>
  <si>
    <t>SURV_202010|GDP_REAL|Q_2021Q4</t>
  </si>
  <si>
    <t>SURV_202010|FONDEO|Q_2020Q4</t>
  </si>
  <si>
    <t>SURV_202010|FONDEO|Q_2021Q1</t>
  </si>
  <si>
    <t>SURV_202010|FONDEO|Q_2021Q2</t>
  </si>
  <si>
    <t>SURV_202010|FONDEO|Q_2021Q3</t>
  </si>
  <si>
    <t>SURV_202010|FONDEO|Q_2021Q4</t>
  </si>
  <si>
    <t>SURV_202010|FONDEO|Q_2022Q1</t>
  </si>
  <si>
    <t>SURV_202010|FONDEO|Q_2022Q2</t>
  </si>
  <si>
    <t>SURV_202010|FONDEO|Q_2022Q3</t>
  </si>
  <si>
    <t>4T22</t>
  </si>
  <si>
    <t>SIE-CR168-4T22</t>
  </si>
  <si>
    <t>Q_2022Q4</t>
  </si>
  <si>
    <t>SURV_202010|FONDEO|Q_2022Q4</t>
  </si>
  <si>
    <t>SURV_202010|INF_GEN|LT_1_4Y</t>
  </si>
  <si>
    <t>SURV_202010|INF_GEN|LT_5_8Y</t>
  </si>
  <si>
    <t>SURV_202010|INF_SUB|LT_1_4Y</t>
  </si>
  <si>
    <t>SURV_202010|INF_SUB|LT_5_8Y</t>
  </si>
  <si>
    <t>SURV_202010|GDP_REAL|LT_10Y</t>
  </si>
  <si>
    <t>SURV_202010|CETE28|A_2020</t>
  </si>
  <si>
    <t>SURV_202010|CETE28|A_2021</t>
  </si>
  <si>
    <t>SURV_202010|CETE28|A_2022</t>
  </si>
  <si>
    <t>SURV_202010|OTHER|A_2020</t>
  </si>
  <si>
    <t>SURV_202010|OTHER|A_2021</t>
  </si>
  <si>
    <t>SURV_202010|OTHER|A_2022</t>
  </si>
  <si>
    <t>2020-11-30</t>
  </si>
  <si>
    <t>SURV_202011</t>
  </si>
  <si>
    <t>SURV_202011|INF_GEN|A_2020</t>
  </si>
  <si>
    <t>SURV_202011|INF_GEN|A_2021</t>
  </si>
  <si>
    <t>SURV_202011|INF_GEN|A_2022</t>
  </si>
  <si>
    <t>SURV_202011|INF_SUB|A_2020</t>
  </si>
  <si>
    <t>SURV_202011|INF_SUB|A_2021</t>
  </si>
  <si>
    <t>SURV_202011|INF_SUB|A_2022</t>
  </si>
  <si>
    <t>SURV_202011|GDP_REAL|Q_2020Q4</t>
  </si>
  <si>
    <t>SURV_202011|GDP_REAL|Q_2021Q1</t>
  </si>
  <si>
    <t>SURV_202011|GDP_REAL|Q_2021Q2</t>
  </si>
  <si>
    <t>SURV_202011|GDP_REAL|Q_2021Q3</t>
  </si>
  <si>
    <t>SURV_202011|GDP_REAL|Q_2021Q4</t>
  </si>
  <si>
    <t>SURV_202011|FONDEO|Q_2020Q4</t>
  </si>
  <si>
    <t>SURV_202011|FONDEO|Q_2021Q1</t>
  </si>
  <si>
    <t>SURV_202011|FONDEO|Q_2021Q2</t>
  </si>
  <si>
    <t>SURV_202011|FONDEO|Q_2021Q3</t>
  </si>
  <si>
    <t>SURV_202011|FONDEO|Q_2021Q4</t>
  </si>
  <si>
    <t>SURV_202011|FONDEO|Q_2022Q1</t>
  </si>
  <si>
    <t>SURV_202011|FONDEO|Q_2022Q2</t>
  </si>
  <si>
    <t>SURV_202011|FONDEO|Q_2022Q3</t>
  </si>
  <si>
    <t>SURV_202011|FONDEO|Q_2022Q4</t>
  </si>
  <si>
    <t>SURV_202011|INF_GEN|LT_1_4Y</t>
  </si>
  <si>
    <t>SURV_202011|INF_GEN|LT_5_8Y</t>
  </si>
  <si>
    <t>SURV_202011|INF_SUB|LT_1_4Y</t>
  </si>
  <si>
    <t>SURV_202011|INF_SUB|LT_5_8Y</t>
  </si>
  <si>
    <t>SURV_202011|GDP_REAL|LT_10Y</t>
  </si>
  <si>
    <t>SURV_202011|CETE28|A_2020</t>
  </si>
  <si>
    <t>SURV_202011|CETE28|A_2021</t>
  </si>
  <si>
    <t>SURV_202011|CETE28|A_2022</t>
  </si>
  <si>
    <t>SURV_202011|OTHER|A_2020</t>
  </si>
  <si>
    <t>SURV_202011|OTHER|A_2021</t>
  </si>
  <si>
    <t>SURV_202011|OTHER|A_2022</t>
  </si>
  <si>
    <t>2020-12-31</t>
  </si>
  <si>
    <t>SURV_202012</t>
  </si>
  <si>
    <t>SURV_202012|INF_GEN|A_2020</t>
  </si>
  <si>
    <t>SURV_202012|INF_GEN|A_2021</t>
  </si>
  <si>
    <t>SURV_202012|INF_GEN|A_2022</t>
  </si>
  <si>
    <t>2023</t>
  </si>
  <si>
    <t>SIE-CR154-2023</t>
  </si>
  <si>
    <t>A_2023</t>
  </si>
  <si>
    <t>SURV_202012|INF_GEN|A_2023</t>
  </si>
  <si>
    <t>SURV_202012|INF_SUB|A_2020</t>
  </si>
  <si>
    <t>SURV_202012|INF_SUB|A_2021</t>
  </si>
  <si>
    <t>SURV_202012|INF_SUB|A_2022</t>
  </si>
  <si>
    <t>SURV_202012|INF_SUB|A_2023</t>
  </si>
  <si>
    <t>SURV_202012|GDP_REAL|Q_2020Q4</t>
  </si>
  <si>
    <t>SURV_202012|GDP_REAL|Q_2021Q1</t>
  </si>
  <si>
    <t>SURV_202012|GDP_REAL|Q_2021Q2</t>
  </si>
  <si>
    <t>SURV_202012|GDP_REAL|Q_2021Q3</t>
  </si>
  <si>
    <t>SURV_202012|GDP_REAL|Q_2021Q4</t>
  </si>
  <si>
    <t>SIE-CR165-1T22</t>
  </si>
  <si>
    <t>SURV_202012|GDP_REAL|Q_2022Q1</t>
  </si>
  <si>
    <t>SIE-CR165-2T22</t>
  </si>
  <si>
    <t>SURV_202012|GDP_REAL|Q_2022Q2</t>
  </si>
  <si>
    <t>SIE-CR165-3T22</t>
  </si>
  <si>
    <t>SURV_202012|GDP_REAL|Q_2022Q3</t>
  </si>
  <si>
    <t>SIE-CR165-4T22</t>
  </si>
  <si>
    <t>SURV_202012|GDP_REAL|Q_2022Q4</t>
  </si>
  <si>
    <t>SURV_202012|FONDEO|Q_2020Q4</t>
  </si>
  <si>
    <t>SURV_202012|FONDEO|Q_2021Q1</t>
  </si>
  <si>
    <t>SURV_202012|FONDEO|Q_2021Q2</t>
  </si>
  <si>
    <t>SURV_202012|FONDEO|Q_2021Q3</t>
  </si>
  <si>
    <t>SURV_202012|FONDEO|Q_2021Q4</t>
  </si>
  <si>
    <t>SURV_202012|FONDEO|Q_2022Q1</t>
  </si>
  <si>
    <t>SURV_202012|FONDEO|Q_2022Q2</t>
  </si>
  <si>
    <t>SURV_202012|FONDEO|Q_2022Q3</t>
  </si>
  <si>
    <t>SURV_202012|FONDEO|Q_2022Q4</t>
  </si>
  <si>
    <t>SURV_202012|INF_GEN|LT_1_4Y</t>
  </si>
  <si>
    <t>SURV_202012|INF_GEN|LT_5_8Y</t>
  </si>
  <si>
    <t>SURV_202012|INF_SUB|LT_1_4Y</t>
  </si>
  <si>
    <t>SURV_202012|INF_SUB|LT_5_8Y</t>
  </si>
  <si>
    <t>SURV_202012|GDP_REAL|LT_10Y</t>
  </si>
  <si>
    <t>SURV_202012|CETE28|A_2020</t>
  </si>
  <si>
    <t>SURV_202012|CETE28|A_2021</t>
  </si>
  <si>
    <t>SURV_202012|CETE28|A_2022</t>
  </si>
  <si>
    <t>SIE-CR170-2023</t>
  </si>
  <si>
    <t>SURV_202012|CETE28|A_2023</t>
  </si>
  <si>
    <t>SURV_202012|OTHER|A_2020</t>
  </si>
  <si>
    <t>SURV_202012|OTHER|A_2021</t>
  </si>
  <si>
    <t>SURV_202012|OTHER|A_2022</t>
  </si>
  <si>
    <t>SIE-CR189-2023</t>
  </si>
  <si>
    <t>SURV_202012|OTHER|A_2023</t>
  </si>
  <si>
    <t>2021-01-31</t>
  </si>
  <si>
    <t>SURV_202101</t>
  </si>
  <si>
    <t>SURV_202101|INF_GEN|A_2021</t>
  </si>
  <si>
    <t>SURV_202101|INF_GEN|A_2022</t>
  </si>
  <si>
    <t>SURV_202101|INF_GEN|A_2023</t>
  </si>
  <si>
    <t>SURV_202101|INF_SUB|A_2021</t>
  </si>
  <si>
    <t>SURV_202101|INF_SUB|A_2022</t>
  </si>
  <si>
    <t>SURV_202101|INF_SUB|A_2023</t>
  </si>
  <si>
    <t>SURV_202101|GDP_REAL|Q_2020Q4</t>
  </si>
  <si>
    <t>SURV_202101|GDP_REAL|Q_2021Q1</t>
  </si>
  <si>
    <t>SURV_202101|GDP_REAL|Q_2021Q2</t>
  </si>
  <si>
    <t>SURV_202101|GDP_REAL|Q_2021Q3</t>
  </si>
  <si>
    <t>SURV_202101|GDP_REAL|Q_2021Q4</t>
  </si>
  <si>
    <t>SURV_202101|GDP_REAL|Q_2022Q1</t>
  </si>
  <si>
    <t>SURV_202101|GDP_REAL|Q_2022Q2</t>
  </si>
  <si>
    <t>SURV_202101|GDP_REAL|Q_2022Q3</t>
  </si>
  <si>
    <t>SURV_202101|GDP_REAL|Q_2022Q4</t>
  </si>
  <si>
    <t>SURV_202101|FONDEO|Q_2021Q1</t>
  </si>
  <si>
    <t>SURV_202101|FONDEO|Q_2021Q2</t>
  </si>
  <si>
    <t>SURV_202101|FONDEO|Q_2021Q3</t>
  </si>
  <si>
    <t>SURV_202101|FONDEO|Q_2021Q4</t>
  </si>
  <si>
    <t>SURV_202101|FONDEO|Q_2022Q1</t>
  </si>
  <si>
    <t>SURV_202101|FONDEO|Q_2022Q2</t>
  </si>
  <si>
    <t>SURV_202101|FONDEO|Q_2022Q3</t>
  </si>
  <si>
    <t>SURV_202101|FONDEO|Q_2022Q4</t>
  </si>
  <si>
    <t>SURV_202101|INF_GEN|LT_1_4Y</t>
  </si>
  <si>
    <t>SURV_202101|INF_GEN|LT_5_8Y</t>
  </si>
  <si>
    <t>SURV_202101|INF_SUB|LT_1_4Y</t>
  </si>
  <si>
    <t>SURV_202101|INF_SUB|LT_5_8Y</t>
  </si>
  <si>
    <t>SURV_202101|GDP_REAL|LT_10Y</t>
  </si>
  <si>
    <t>SURV_202101|CETE28|A_2021</t>
  </si>
  <si>
    <t>SURV_202101|CETE28|A_2022</t>
  </si>
  <si>
    <t>SURV_202101|CETE28|A_2023</t>
  </si>
  <si>
    <t>SURV_202101|OTHER|A_2021</t>
  </si>
  <si>
    <t>SURV_202101|OTHER|A_2022</t>
  </si>
  <si>
    <t>SURV_202101|OTHER|A_2023</t>
  </si>
  <si>
    <t>2021-02-28</t>
  </si>
  <si>
    <t>SURV_202102</t>
  </si>
  <si>
    <t>SURV_202102|INF_GEN|A_2021</t>
  </si>
  <si>
    <t>SURV_202102|INF_GEN|A_2022</t>
  </si>
  <si>
    <t>SURV_202102|INF_GEN|A_2023</t>
  </si>
  <si>
    <t>SURV_202102|INF_SUB|A_2021</t>
  </si>
  <si>
    <t>SURV_202102|INF_SUB|A_2022</t>
  </si>
  <si>
    <t>SURV_202102|INF_SUB|A_2023</t>
  </si>
  <si>
    <t>SURV_202102|GDP_REAL|Q_2021Q1</t>
  </si>
  <si>
    <t>SURV_202102|GDP_REAL|Q_2021Q2</t>
  </si>
  <si>
    <t>SURV_202102|GDP_REAL|Q_2021Q3</t>
  </si>
  <si>
    <t>SURV_202102|GDP_REAL|Q_2021Q4</t>
  </si>
  <si>
    <t>SURV_202102|GDP_REAL|Q_2022Q1</t>
  </si>
  <si>
    <t>SURV_202102|GDP_REAL|Q_2022Q2</t>
  </si>
  <si>
    <t>SURV_202102|GDP_REAL|Q_2022Q3</t>
  </si>
  <si>
    <t>SURV_202102|GDP_REAL|Q_2022Q4</t>
  </si>
  <si>
    <t>SURV_202102|FONDEO|Q_2021Q1</t>
  </si>
  <si>
    <t>SURV_202102|FONDEO|Q_2021Q2</t>
  </si>
  <si>
    <t>SURV_202102|FONDEO|Q_2021Q3</t>
  </si>
  <si>
    <t>SURV_202102|FONDEO|Q_2021Q4</t>
  </si>
  <si>
    <t>SURV_202102|FONDEO|Q_2022Q1</t>
  </si>
  <si>
    <t>SURV_202102|FONDEO|Q_2022Q2</t>
  </si>
  <si>
    <t>SURV_202102|FONDEO|Q_2022Q3</t>
  </si>
  <si>
    <t>SURV_202102|FONDEO|Q_2022Q4</t>
  </si>
  <si>
    <t>SURV_202102|INF_GEN|LT_1_4Y</t>
  </si>
  <si>
    <t>SURV_202102|INF_GEN|LT_5_8Y</t>
  </si>
  <si>
    <t>SURV_202102|INF_SUB|LT_1_4Y</t>
  </si>
  <si>
    <t>SURV_202102|INF_SUB|LT_5_8Y</t>
  </si>
  <si>
    <t>SURV_202102|GDP_REAL|LT_10Y</t>
  </si>
  <si>
    <t>SURV_202102|CETE28|A_2021</t>
  </si>
  <si>
    <t>SURV_202102|CETE28|A_2022</t>
  </si>
  <si>
    <t>SURV_202102|CETE28|A_2023</t>
  </si>
  <si>
    <t>SURV_202102|OTHER|A_2021</t>
  </si>
  <si>
    <t>SURV_202102|OTHER|A_2022</t>
  </si>
  <si>
    <t>SURV_202102|OTHER|A_2023</t>
  </si>
  <si>
    <t>2021-03-31</t>
  </si>
  <si>
    <t>SURV_202103</t>
  </si>
  <si>
    <t>SURV_202103|INF_GEN|A_2021</t>
  </si>
  <si>
    <t>SURV_202103|INF_GEN|A_2022</t>
  </si>
  <si>
    <t>SURV_202103|INF_GEN|A_2023</t>
  </si>
  <si>
    <t>SURV_202103|INF_SUB|A_2021</t>
  </si>
  <si>
    <t>SURV_202103|INF_SUB|A_2022</t>
  </si>
  <si>
    <t>SURV_202103|INF_SUB|A_2023</t>
  </si>
  <si>
    <t>SURV_202103|GDP_REAL|Q_2021Q1</t>
  </si>
  <si>
    <t>SURV_202103|GDP_REAL|Q_2021Q2</t>
  </si>
  <si>
    <t>SURV_202103|GDP_REAL|Q_2021Q3</t>
  </si>
  <si>
    <t>SURV_202103|GDP_REAL|Q_2021Q4</t>
  </si>
  <si>
    <t>SURV_202103|GDP_REAL|Q_2022Q1</t>
  </si>
  <si>
    <t>SURV_202103|GDP_REAL|Q_2022Q2</t>
  </si>
  <si>
    <t>SURV_202103|GDP_REAL|Q_2022Q3</t>
  </si>
  <si>
    <t>SURV_202103|GDP_REAL|Q_2022Q4</t>
  </si>
  <si>
    <t>SURV_202103|FONDEO|Q_2021Q1</t>
  </si>
  <si>
    <t>SURV_202103|FONDEO|Q_2021Q2</t>
  </si>
  <si>
    <t>SURV_202103|FONDEO|Q_2021Q3</t>
  </si>
  <si>
    <t>SURV_202103|FONDEO|Q_2021Q4</t>
  </si>
  <si>
    <t>SURV_202103|FONDEO|Q_2022Q1</t>
  </si>
  <si>
    <t>SURV_202103|FONDEO|Q_2022Q2</t>
  </si>
  <si>
    <t>SURV_202103|FONDEO|Q_2022Q3</t>
  </si>
  <si>
    <t>SURV_202103|FONDEO|Q_2022Q4</t>
  </si>
  <si>
    <t>1T23</t>
  </si>
  <si>
    <t>SIE-CR168-1T23</t>
  </si>
  <si>
    <t>Q_2023Q1</t>
  </si>
  <si>
    <t>SURV_202103|FONDEO|Q_2023Q1</t>
  </si>
  <si>
    <t>SURV_202103|INF_GEN|LT_1_4Y</t>
  </si>
  <si>
    <t>SURV_202103|INF_GEN|LT_5_8Y</t>
  </si>
  <si>
    <t>SURV_202103|INF_SUB|LT_1_4Y</t>
  </si>
  <si>
    <t>SURV_202103|INF_SUB|LT_5_8Y</t>
  </si>
  <si>
    <t>SURV_202103|GDP_REAL|LT_10Y</t>
  </si>
  <si>
    <t>SURV_202103|CETE28|A_2021</t>
  </si>
  <si>
    <t>SURV_202103|CETE28|A_2022</t>
  </si>
  <si>
    <t>SURV_202103|CETE28|A_2023</t>
  </si>
  <si>
    <t>SURV_202103|OTHER|A_2021</t>
  </si>
  <si>
    <t>SURV_202103|OTHER|A_2022</t>
  </si>
  <si>
    <t>SURV_202103|OTHER|A_2023</t>
  </si>
  <si>
    <t>2021-04-30</t>
  </si>
  <si>
    <t>SURV_202104</t>
  </si>
  <si>
    <t>SURV_202104|INF_GEN|A_2021</t>
  </si>
  <si>
    <t>SURV_202104|INF_GEN|A_2022</t>
  </si>
  <si>
    <t>SURV_202104|INF_GEN|A_2023</t>
  </si>
  <si>
    <t>SURV_202104|INF_SUB|A_2021</t>
  </si>
  <si>
    <t>SURV_202104|INF_SUB|A_2022</t>
  </si>
  <si>
    <t>SURV_202104|INF_SUB|A_2023</t>
  </si>
  <si>
    <t>SURV_202104|GDP_REAL|Q_2021Q1</t>
  </si>
  <si>
    <t>SURV_202104|GDP_REAL|Q_2021Q2</t>
  </si>
  <si>
    <t>SURV_202104|GDP_REAL|Q_2021Q3</t>
  </si>
  <si>
    <t>SURV_202104|GDP_REAL|Q_2021Q4</t>
  </si>
  <si>
    <t>SURV_202104|GDP_REAL|Q_2022Q1</t>
  </si>
  <si>
    <t>SURV_202104|GDP_REAL|Q_2022Q2</t>
  </si>
  <si>
    <t>SURV_202104|GDP_REAL|Q_2022Q3</t>
  </si>
  <si>
    <t>SURV_202104|GDP_REAL|Q_2022Q4</t>
  </si>
  <si>
    <t>SURV_202104|FONDEO|Q_2021Q2</t>
  </si>
  <si>
    <t>SURV_202104|FONDEO|Q_2021Q3</t>
  </si>
  <si>
    <t>SURV_202104|FONDEO|Q_2021Q4</t>
  </si>
  <si>
    <t>SURV_202104|FONDEO|Q_2022Q1</t>
  </si>
  <si>
    <t>SURV_202104|FONDEO|Q_2022Q2</t>
  </si>
  <si>
    <t>SURV_202104|FONDEO|Q_2022Q3</t>
  </si>
  <si>
    <t>SURV_202104|FONDEO|Q_2022Q4</t>
  </si>
  <si>
    <t>SURV_202104|FONDEO|Q_2023Q1</t>
  </si>
  <si>
    <t>2T23</t>
  </si>
  <si>
    <t>SIE-CR168-2T23</t>
  </si>
  <si>
    <t>Q_2023Q2</t>
  </si>
  <si>
    <t>SURV_202104|FONDEO|Q_2023Q2</t>
  </si>
  <si>
    <t>SURV_202104|INF_GEN|LT_1_4Y</t>
  </si>
  <si>
    <t>SURV_202104|INF_GEN|LT_5_8Y</t>
  </si>
  <si>
    <t>SURV_202104|INF_SUB|LT_1_4Y</t>
  </si>
  <si>
    <t>SURV_202104|INF_SUB|LT_5_8Y</t>
  </si>
  <si>
    <t>SURV_202104|GDP_REAL|LT_10Y</t>
  </si>
  <si>
    <t>SURV_202104|CETE28|A_2021</t>
  </si>
  <si>
    <t>SURV_202104|CETE28|A_2022</t>
  </si>
  <si>
    <t>SURV_202104|CETE28|A_2023</t>
  </si>
  <si>
    <t>SURV_202104|OTHER|A_2021</t>
  </si>
  <si>
    <t>SURV_202104|OTHER|A_2022</t>
  </si>
  <si>
    <t>SURV_202104|OTHER|A_2023</t>
  </si>
  <si>
    <t>2021-05-31</t>
  </si>
  <si>
    <t>SURV_202105</t>
  </si>
  <si>
    <t>SURV_202105|INF_GEN|A_2021</t>
  </si>
  <si>
    <t>SURV_202105|INF_GEN|A_2022</t>
  </si>
  <si>
    <t>SURV_202105|INF_GEN|A_2023</t>
  </si>
  <si>
    <t>SURV_202105|INF_SUB|A_2021</t>
  </si>
  <si>
    <t>SURV_202105|INF_SUB|A_2022</t>
  </si>
  <si>
    <t>SURV_202105|INF_SUB|A_2023</t>
  </si>
  <si>
    <t>SURV_202105|GDP_REAL|Q_2021Q2</t>
  </si>
  <si>
    <t>SURV_202105|GDP_REAL|Q_2021Q3</t>
  </si>
  <si>
    <t>SURV_202105|GDP_REAL|Q_2021Q4</t>
  </si>
  <si>
    <t>SURV_202105|GDP_REAL|Q_2022Q1</t>
  </si>
  <si>
    <t>SURV_202105|GDP_REAL|Q_2022Q2</t>
  </si>
  <si>
    <t>SURV_202105|GDP_REAL|Q_2022Q3</t>
  </si>
  <si>
    <t>SURV_202105|GDP_REAL|Q_2022Q4</t>
  </si>
  <si>
    <t>SURV_202105|FONDEO|Q_2021Q2</t>
  </si>
  <si>
    <t>SURV_202105|FONDEO|Q_2021Q3</t>
  </si>
  <si>
    <t>SURV_202105|FONDEO|Q_2021Q4</t>
  </si>
  <si>
    <t>SURV_202105|FONDEO|Q_2022Q1</t>
  </si>
  <si>
    <t>SURV_202105|FONDEO|Q_2022Q2</t>
  </si>
  <si>
    <t>SURV_202105|FONDEO|Q_2022Q3</t>
  </si>
  <si>
    <t>SURV_202105|FONDEO|Q_2022Q4</t>
  </si>
  <si>
    <t>SURV_202105|FONDEO|Q_2023Q1</t>
  </si>
  <si>
    <t>SURV_202105|FONDEO|Q_2023Q2</t>
  </si>
  <si>
    <t>SURV_202105|INF_GEN|LT_1_4Y</t>
  </si>
  <si>
    <t>SURV_202105|INF_GEN|LT_5_8Y</t>
  </si>
  <si>
    <t>SURV_202105|INF_SUB|LT_1_4Y</t>
  </si>
  <si>
    <t>SURV_202105|INF_SUB|LT_5_8Y</t>
  </si>
  <si>
    <t>SURV_202105|GDP_REAL|LT_10Y</t>
  </si>
  <si>
    <t>SURV_202105|CETE28|A_2021</t>
  </si>
  <si>
    <t>SURV_202105|CETE28|A_2022</t>
  </si>
  <si>
    <t>SURV_202105|CETE28|A_2023</t>
  </si>
  <si>
    <t>SURV_202105|OTHER|A_2021</t>
  </si>
  <si>
    <t>SURV_202105|OTHER|A_2022</t>
  </si>
  <si>
    <t>SURV_202105|OTHER|A_2023</t>
  </si>
  <si>
    <t>2021-06-30</t>
  </si>
  <si>
    <t>SURV_202106</t>
  </si>
  <si>
    <t>SURV_202106|INF_GEN|A_2021</t>
  </si>
  <si>
    <t>SURV_202106|INF_GEN|A_2022</t>
  </si>
  <si>
    <t>SURV_202106|INF_GEN|A_2023</t>
  </si>
  <si>
    <t>SURV_202106|INF_SUB|A_2021</t>
  </si>
  <si>
    <t>SURV_202106|INF_SUB|A_2022</t>
  </si>
  <si>
    <t>SURV_202106|INF_SUB|A_2023</t>
  </si>
  <si>
    <t>SURV_202106|GDP_REAL|Q_2021Q2</t>
  </si>
  <si>
    <t>SURV_202106|GDP_REAL|Q_2021Q3</t>
  </si>
  <si>
    <t>SURV_202106|GDP_REAL|Q_2021Q4</t>
  </si>
  <si>
    <t>SURV_202106|GDP_REAL|Q_2022Q1</t>
  </si>
  <si>
    <t>SURV_202106|GDP_REAL|Q_2022Q2</t>
  </si>
  <si>
    <t>SURV_202106|GDP_REAL|Q_2022Q3</t>
  </si>
  <si>
    <t>SURV_202106|GDP_REAL|Q_2022Q4</t>
  </si>
  <si>
    <t>SURV_202106|FONDEO|Q_2021Q2</t>
  </si>
  <si>
    <t>SURV_202106|FONDEO|Q_2021Q3</t>
  </si>
  <si>
    <t>SURV_202106|FONDEO|Q_2021Q4</t>
  </si>
  <si>
    <t>SURV_202106|FONDEO|Q_2022Q1</t>
  </si>
  <si>
    <t>SURV_202106|FONDEO|Q_2022Q2</t>
  </si>
  <si>
    <t>SURV_202106|FONDEO|Q_2022Q3</t>
  </si>
  <si>
    <t>SURV_202106|FONDEO|Q_2022Q4</t>
  </si>
  <si>
    <t>SURV_202106|FONDEO|Q_2023Q1</t>
  </si>
  <si>
    <t>SURV_202106|FONDEO|Q_2023Q2</t>
  </si>
  <si>
    <t>SURV_202106|INF_GEN|LT_1_4Y</t>
  </si>
  <si>
    <t>SURV_202106|INF_GEN|LT_5_8Y</t>
  </si>
  <si>
    <t>SURV_202106|INF_SUB|LT_1_4Y</t>
  </si>
  <si>
    <t>SURV_202106|INF_SUB|LT_5_8Y</t>
  </si>
  <si>
    <t>SURV_202106|GDP_REAL|LT_10Y</t>
  </si>
  <si>
    <t>SURV_202106|CETE28|A_2021</t>
  </si>
  <si>
    <t>SURV_202106|CETE28|A_2022</t>
  </si>
  <si>
    <t>SURV_202106|CETE28|A_2023</t>
  </si>
  <si>
    <t>SURV_202106|OTHER|A_2021</t>
  </si>
  <si>
    <t>SURV_202106|OTHER|A_2022</t>
  </si>
  <si>
    <t>SURV_202106|OTHER|A_2023</t>
  </si>
  <si>
    <t>2021-07-31</t>
  </si>
  <si>
    <t>SURV_202107</t>
  </si>
  <si>
    <t>SURV_202107|INF_GEN|A_2021</t>
  </si>
  <si>
    <t>SURV_202107|INF_GEN|A_2022</t>
  </si>
  <si>
    <t>SURV_202107|INF_GEN|A_2023</t>
  </si>
  <si>
    <t>SURV_202107|INF_SUB|A_2021</t>
  </si>
  <si>
    <t>SURV_202107|INF_SUB|A_2022</t>
  </si>
  <si>
    <t>SURV_202107|INF_SUB|A_2023</t>
  </si>
  <si>
    <t>SURV_202107|GDP_REAL|Q_2021Q2</t>
  </si>
  <si>
    <t>SURV_202107|GDP_REAL|Q_2021Q3</t>
  </si>
  <si>
    <t>SURV_202107|GDP_REAL|Q_2021Q4</t>
  </si>
  <si>
    <t>SURV_202107|GDP_REAL|Q_2022Q1</t>
  </si>
  <si>
    <t>SURV_202107|GDP_REAL|Q_2022Q2</t>
  </si>
  <si>
    <t>SURV_202107|GDP_REAL|Q_2022Q3</t>
  </si>
  <si>
    <t>SURV_202107|GDP_REAL|Q_2022Q4</t>
  </si>
  <si>
    <t>SURV_202107|FONDEO|Q_2021Q3</t>
  </si>
  <si>
    <t>SURV_202107|FONDEO|Q_2021Q4</t>
  </si>
  <si>
    <t>SURV_202107|FONDEO|Q_2022Q1</t>
  </si>
  <si>
    <t>SURV_202107|FONDEO|Q_2022Q2</t>
  </si>
  <si>
    <t>SURV_202107|FONDEO|Q_2022Q3</t>
  </si>
  <si>
    <t>SURV_202107|FONDEO|Q_2022Q4</t>
  </si>
  <si>
    <t>SURV_202107|FONDEO|Q_2023Q1</t>
  </si>
  <si>
    <t>SURV_202107|FONDEO|Q_2023Q2</t>
  </si>
  <si>
    <t>3T23</t>
  </si>
  <si>
    <t>SIE-CR168-3T23</t>
  </si>
  <si>
    <t>Q_2023Q3</t>
  </si>
  <si>
    <t>SURV_202107|FONDEO|Q_2023Q3</t>
  </si>
  <si>
    <t>SURV_202107|INF_GEN|LT_1_4Y</t>
  </si>
  <si>
    <t>SURV_202107|INF_GEN|LT_5_8Y</t>
  </si>
  <si>
    <t>SURV_202107|INF_SUB|LT_1_4Y</t>
  </si>
  <si>
    <t>SURV_202107|INF_SUB|LT_5_8Y</t>
  </si>
  <si>
    <t>SURV_202107|GDP_REAL|LT_10Y</t>
  </si>
  <si>
    <t>SURV_202107|CETE28|A_2021</t>
  </si>
  <si>
    <t>SURV_202107|CETE28|A_2022</t>
  </si>
  <si>
    <t>SURV_202107|CETE28|A_2023</t>
  </si>
  <si>
    <t>SURV_202107|OTHER|A_2021</t>
  </si>
  <si>
    <t>SURV_202107|OTHER|A_2022</t>
  </si>
  <si>
    <t>SURV_202107|OTHER|A_2023</t>
  </si>
  <si>
    <t>2021-08-31</t>
  </si>
  <si>
    <t>SURV_202108</t>
  </si>
  <si>
    <t>SURV_202108|INF_GEN|A_2021</t>
  </si>
  <si>
    <t>SURV_202108|INF_GEN|A_2022</t>
  </si>
  <si>
    <t>SURV_202108|INF_GEN|A_2023</t>
  </si>
  <si>
    <t>SURV_202108|INF_SUB|A_2021</t>
  </si>
  <si>
    <t>SURV_202108|INF_SUB|A_2022</t>
  </si>
  <si>
    <t>SURV_202108|INF_SUB|A_2023</t>
  </si>
  <si>
    <t>SURV_202108|GDP_REAL|Q_2021Q3</t>
  </si>
  <si>
    <t>SURV_202108|GDP_REAL|Q_2021Q4</t>
  </si>
  <si>
    <t>SURV_202108|GDP_REAL|Q_2022Q1</t>
  </si>
  <si>
    <t>SURV_202108|GDP_REAL|Q_2022Q2</t>
  </si>
  <si>
    <t>SURV_202108|GDP_REAL|Q_2022Q3</t>
  </si>
  <si>
    <t>SURV_202108|GDP_REAL|Q_2022Q4</t>
  </si>
  <si>
    <t>SURV_202108|FONDEO|Q_2021Q3</t>
  </si>
  <si>
    <t>SURV_202108|FONDEO|Q_2021Q4</t>
  </si>
  <si>
    <t>SURV_202108|FONDEO|Q_2022Q1</t>
  </si>
  <si>
    <t>SURV_202108|FONDEO|Q_2022Q2</t>
  </si>
  <si>
    <t>SURV_202108|FONDEO|Q_2022Q3</t>
  </si>
  <si>
    <t>SURV_202108|FONDEO|Q_2022Q4</t>
  </si>
  <si>
    <t>SURV_202108|FONDEO|Q_2023Q1</t>
  </si>
  <si>
    <t>SURV_202108|FONDEO|Q_2023Q2</t>
  </si>
  <si>
    <t>SURV_202108|FONDEO|Q_2023Q3</t>
  </si>
  <si>
    <t>SURV_202108|INF_GEN|LT_1_4Y</t>
  </si>
  <si>
    <t>SURV_202108|INF_GEN|LT_5_8Y</t>
  </si>
  <si>
    <t>SURV_202108|INF_SUB|LT_1_4Y</t>
  </si>
  <si>
    <t>SURV_202108|INF_SUB|LT_5_8Y</t>
  </si>
  <si>
    <t>SURV_202108|GDP_REAL|LT_10Y</t>
  </si>
  <si>
    <t>SURV_202108|CETE28|A_2021</t>
  </si>
  <si>
    <t>SURV_202108|CETE28|A_2022</t>
  </si>
  <si>
    <t>SURV_202108|CETE28|A_2023</t>
  </si>
  <si>
    <t>SURV_202108|OTHER|A_2021</t>
  </si>
  <si>
    <t>SURV_202108|OTHER|A_2022</t>
  </si>
  <si>
    <t>SURV_202108|OTHER|A_2023</t>
  </si>
  <si>
    <t>2021-09-30</t>
  </si>
  <si>
    <t>SURV_202109</t>
  </si>
  <si>
    <t>SURV_202109|INF_GEN|A_2021</t>
  </si>
  <si>
    <t>SURV_202109|INF_GEN|A_2022</t>
  </si>
  <si>
    <t>SURV_202109|INF_GEN|A_2023</t>
  </si>
  <si>
    <t>SURV_202109|INF_SUB|A_2021</t>
  </si>
  <si>
    <t>SURV_202109|INF_SUB|A_2022</t>
  </si>
  <si>
    <t>SURV_202109|INF_SUB|A_2023</t>
  </si>
  <si>
    <t>SURV_202109|GDP_REAL|Q_2021Q3</t>
  </si>
  <si>
    <t>SURV_202109|GDP_REAL|Q_2021Q4</t>
  </si>
  <si>
    <t>SURV_202109|GDP_REAL|Q_2022Q1</t>
  </si>
  <si>
    <t>SURV_202109|GDP_REAL|Q_2022Q2</t>
  </si>
  <si>
    <t>SURV_202109|GDP_REAL|Q_2022Q3</t>
  </si>
  <si>
    <t>SURV_202109|GDP_REAL|Q_2022Q4</t>
  </si>
  <si>
    <t>SURV_202109|FONDEO|Q_2021Q3</t>
  </si>
  <si>
    <t>SURV_202109|FONDEO|Q_2021Q4</t>
  </si>
  <si>
    <t>SURV_202109|FONDEO|Q_2022Q1</t>
  </si>
  <si>
    <t>SURV_202109|FONDEO|Q_2022Q2</t>
  </si>
  <si>
    <t>SURV_202109|FONDEO|Q_2022Q3</t>
  </si>
  <si>
    <t>SURV_202109|FONDEO|Q_2022Q4</t>
  </si>
  <si>
    <t>SURV_202109|FONDEO|Q_2023Q1</t>
  </si>
  <si>
    <t>SURV_202109|FONDEO|Q_2023Q2</t>
  </si>
  <si>
    <t>SURV_202109|FONDEO|Q_2023Q3</t>
  </si>
  <si>
    <t>SURV_202109|INF_GEN|LT_1_4Y</t>
  </si>
  <si>
    <t>SURV_202109|INF_GEN|LT_5_8Y</t>
  </si>
  <si>
    <t>SURV_202109|INF_SUB|LT_1_4Y</t>
  </si>
  <si>
    <t>SURV_202109|INF_SUB|LT_5_8Y</t>
  </si>
  <si>
    <t>SURV_202109|GDP_REAL|LT_10Y</t>
  </si>
  <si>
    <t>SURV_202109|CETE28|A_2021</t>
  </si>
  <si>
    <t>SURV_202109|CETE28|A_2022</t>
  </si>
  <si>
    <t>SURV_202109|CETE28|A_2023</t>
  </si>
  <si>
    <t>SURV_202109|OTHER|A_2021</t>
  </si>
  <si>
    <t>SURV_202109|OTHER|A_2022</t>
  </si>
  <si>
    <t>SURV_202109|OTHER|A_2023</t>
  </si>
  <si>
    <t>2021-10-31</t>
  </si>
  <si>
    <t>SURV_202110</t>
  </si>
  <si>
    <t>SURV_202110|INF_GEN|A_2021</t>
  </si>
  <si>
    <t>SURV_202110|INF_GEN|A_2022</t>
  </si>
  <si>
    <t>SURV_202110|INF_GEN|A_2023</t>
  </si>
  <si>
    <t>SURV_202110|INF_SUB|A_2021</t>
  </si>
  <si>
    <t>SURV_202110|INF_SUB|A_2022</t>
  </si>
  <si>
    <t>SURV_202110|INF_SUB|A_2023</t>
  </si>
  <si>
    <t>SURV_202110|GDP_REAL|Q_2021Q3</t>
  </si>
  <si>
    <t>SURV_202110|GDP_REAL|Q_2021Q4</t>
  </si>
  <si>
    <t>SURV_202110|GDP_REAL|Q_2022Q1</t>
  </si>
  <si>
    <t>SURV_202110|GDP_REAL|Q_2022Q2</t>
  </si>
  <si>
    <t>SURV_202110|GDP_REAL|Q_2022Q3</t>
  </si>
  <si>
    <t>SURV_202110|GDP_REAL|Q_2022Q4</t>
  </si>
  <si>
    <t>SURV_202110|FONDEO|Q_2021Q4</t>
  </si>
  <si>
    <t>SURV_202110|FONDEO|Q_2022Q1</t>
  </si>
  <si>
    <t>SURV_202110|FONDEO|Q_2022Q2</t>
  </si>
  <si>
    <t>SURV_202110|FONDEO|Q_2022Q3</t>
  </si>
  <si>
    <t>SURV_202110|FONDEO|Q_2022Q4</t>
  </si>
  <si>
    <t>SURV_202110|FONDEO|Q_2023Q1</t>
  </si>
  <si>
    <t>SURV_202110|FONDEO|Q_2023Q2</t>
  </si>
  <si>
    <t>SURV_202110|FONDEO|Q_2023Q3</t>
  </si>
  <si>
    <t>4T23</t>
  </si>
  <si>
    <t>SIE-CR168-4T23</t>
  </si>
  <si>
    <t>Q_2023Q4</t>
  </si>
  <si>
    <t>SURV_202110|FONDEO|Q_2023Q4</t>
  </si>
  <si>
    <t>SURV_202110|INF_GEN|LT_1_4Y</t>
  </si>
  <si>
    <t>SURV_202110|INF_GEN|LT_5_8Y</t>
  </si>
  <si>
    <t>SURV_202110|INF_SUB|LT_1_4Y</t>
  </si>
  <si>
    <t>SURV_202110|INF_SUB|LT_5_8Y</t>
  </si>
  <si>
    <t>SURV_202110|GDP_REAL|LT_10Y</t>
  </si>
  <si>
    <t>SURV_202110|CETE28|A_2021</t>
  </si>
  <si>
    <t>SURV_202110|CETE28|A_2022</t>
  </si>
  <si>
    <t>SURV_202110|CETE28|A_2023</t>
  </si>
  <si>
    <t>SURV_202110|OTHER|A_2021</t>
  </si>
  <si>
    <t>SURV_202110|OTHER|A_2022</t>
  </si>
  <si>
    <t>SURV_202110|OTHER|A_2023</t>
  </si>
  <si>
    <t>2021-11-30</t>
  </si>
  <si>
    <t>SURV_202111</t>
  </si>
  <si>
    <t>SURV_202111|INF_GEN|A_2021</t>
  </si>
  <si>
    <t>SURV_202111|INF_GEN|A_2022</t>
  </si>
  <si>
    <t>SURV_202111|INF_GEN|A_2023</t>
  </si>
  <si>
    <t>SURV_202111|INF_SUB|A_2021</t>
  </si>
  <si>
    <t>SURV_202111|INF_SUB|A_2022</t>
  </si>
  <si>
    <t>SURV_202111|INF_SUB|A_2023</t>
  </si>
  <si>
    <t>SURV_202111|GDP_REAL|Q_2021Q4</t>
  </si>
  <si>
    <t>SURV_202111|GDP_REAL|Q_2022Q1</t>
  </si>
  <si>
    <t>SURV_202111|GDP_REAL|Q_2022Q2</t>
  </si>
  <si>
    <t>SURV_202111|GDP_REAL|Q_2022Q3</t>
  </si>
  <si>
    <t>SURV_202111|GDP_REAL|Q_2022Q4</t>
  </si>
  <si>
    <t>SURV_202111|FONDEO|Q_2021Q4</t>
  </si>
  <si>
    <t>SURV_202111|FONDEO|Q_2022Q1</t>
  </si>
  <si>
    <t>SURV_202111|FONDEO|Q_2022Q2</t>
  </si>
  <si>
    <t>SURV_202111|FONDEO|Q_2022Q3</t>
  </si>
  <si>
    <t>SURV_202111|FONDEO|Q_2022Q4</t>
  </si>
  <si>
    <t>SURV_202111|FONDEO|Q_2023Q1</t>
  </si>
  <si>
    <t>SURV_202111|FONDEO|Q_2023Q2</t>
  </si>
  <si>
    <t>SURV_202111|FONDEO|Q_2023Q3</t>
  </si>
  <si>
    <t>SURV_202111|FONDEO|Q_2023Q4</t>
  </si>
  <si>
    <t>SURV_202111|INF_GEN|LT_1_4Y</t>
  </si>
  <si>
    <t>SURV_202111|INF_GEN|LT_5_8Y</t>
  </si>
  <si>
    <t>SURV_202111|INF_SUB|LT_1_4Y</t>
  </si>
  <si>
    <t>SURV_202111|INF_SUB|LT_5_8Y</t>
  </si>
  <si>
    <t>SURV_202111|GDP_REAL|LT_10Y</t>
  </si>
  <si>
    <t>SURV_202111|CETE28|A_2021</t>
  </si>
  <si>
    <t>SURV_202111|CETE28|A_2022</t>
  </si>
  <si>
    <t>SURV_202111|CETE28|A_2023</t>
  </si>
  <si>
    <t>SURV_202111|OTHER|A_2021</t>
  </si>
  <si>
    <t>SURV_202111|OTHER|A_2022</t>
  </si>
  <si>
    <t>SURV_202111|OTHER|A_2023</t>
  </si>
  <si>
    <t>2021-12-31</t>
  </si>
  <si>
    <t>SURV_202112</t>
  </si>
  <si>
    <t>SURV_202112|INF_GEN|A_2021</t>
  </si>
  <si>
    <t>SURV_202112|INF_GEN|A_2022</t>
  </si>
  <si>
    <t>SURV_202112|INF_GEN|A_2023</t>
  </si>
  <si>
    <t>2024</t>
  </si>
  <si>
    <t>SIE-CR154-2024</t>
  </si>
  <si>
    <t>A_2024</t>
  </si>
  <si>
    <t>SURV_202112|INF_GEN|A_2024</t>
  </si>
  <si>
    <t>SURV_202112|INF_SUB|A_2021</t>
  </si>
  <si>
    <t>SURV_202112|INF_SUB|A_2022</t>
  </si>
  <si>
    <t>SURV_202112|INF_SUB|A_2023</t>
  </si>
  <si>
    <t>SURV_202112|INF_SUB|A_2024</t>
  </si>
  <si>
    <t>SURV_202112|GDP_REAL|Q_2021Q4</t>
  </si>
  <si>
    <t>SURV_202112|GDP_REAL|Q_2022Q1</t>
  </si>
  <si>
    <t>SURV_202112|GDP_REAL|Q_2022Q2</t>
  </si>
  <si>
    <t>SURV_202112|GDP_REAL|Q_2022Q3</t>
  </si>
  <si>
    <t>SURV_202112|GDP_REAL|Q_2022Q4</t>
  </si>
  <si>
    <t>SIE-CR165-1T23</t>
  </si>
  <si>
    <t>SURV_202112|GDP_REAL|Q_2023Q1</t>
  </si>
  <si>
    <t>SIE-CR165-2T23</t>
  </si>
  <si>
    <t>SURV_202112|GDP_REAL|Q_2023Q2</t>
  </si>
  <si>
    <t>SIE-CR165-3T23</t>
  </si>
  <si>
    <t>SURV_202112|GDP_REAL|Q_2023Q3</t>
  </si>
  <si>
    <t>SIE-CR165-4T23</t>
  </si>
  <si>
    <t>SURV_202112|GDP_REAL|Q_2023Q4</t>
  </si>
  <si>
    <t>SURV_202112|FONDEO|Q_2021Q4</t>
  </si>
  <si>
    <t>SURV_202112|FONDEO|Q_2022Q1</t>
  </si>
  <si>
    <t>SURV_202112|FONDEO|Q_2022Q2</t>
  </si>
  <si>
    <t>SURV_202112|FONDEO|Q_2022Q3</t>
  </si>
  <si>
    <t>SURV_202112|FONDEO|Q_2022Q4</t>
  </si>
  <si>
    <t>SURV_202112|FONDEO|Q_2023Q1</t>
  </si>
  <si>
    <t>SURV_202112|FONDEO|Q_2023Q2</t>
  </si>
  <si>
    <t>SURV_202112|FONDEO|Q_2023Q3</t>
  </si>
  <si>
    <t>SURV_202112|FONDEO|Q_2023Q4</t>
  </si>
  <si>
    <t>SURV_202112|INF_GEN|LT_1_4Y</t>
  </si>
  <si>
    <t>SURV_202112|INF_GEN|LT_5_8Y</t>
  </si>
  <si>
    <t>SURV_202112|INF_SUB|LT_1_4Y</t>
  </si>
  <si>
    <t>SURV_202112|INF_SUB|LT_5_8Y</t>
  </si>
  <si>
    <t>SURV_202112|GDP_REAL|LT_10Y</t>
  </si>
  <si>
    <t>SURV_202112|CETE28|A_2021</t>
  </si>
  <si>
    <t>SURV_202112|CETE28|A_2022</t>
  </si>
  <si>
    <t>SURV_202112|CETE28|A_2023</t>
  </si>
  <si>
    <t>SIE-CR170-2024</t>
  </si>
  <si>
    <t>SURV_202112|CETE28|A_2024</t>
  </si>
  <si>
    <t>SURV_202112|OTHER|A_2021</t>
  </si>
  <si>
    <t>SURV_202112|OTHER|A_2022</t>
  </si>
  <si>
    <t>SURV_202112|OTHER|A_2023</t>
  </si>
  <si>
    <t>SIE-CR189-2024</t>
  </si>
  <si>
    <t>SURV_202112|OTHER|A_2024</t>
  </si>
  <si>
    <t>2022-01-31</t>
  </si>
  <si>
    <t>SURV_202201</t>
  </si>
  <si>
    <t>SURV_202201|INF_GEN|A_2022</t>
  </si>
  <si>
    <t>SURV_202201|INF_GEN|A_2023</t>
  </si>
  <si>
    <t>SURV_202201|INF_GEN|A_2024</t>
  </si>
  <si>
    <t>SURV_202201|INF_SUB|A_2022</t>
  </si>
  <si>
    <t>SURV_202201|INF_SUB|A_2023</t>
  </si>
  <si>
    <t>SURV_202201|INF_SUB|A_2024</t>
  </si>
  <si>
    <t>SURV_202201|GDP_REAL|Q_2021Q4</t>
  </si>
  <si>
    <t>SURV_202201|GDP_REAL|Q_2022Q1</t>
  </si>
  <si>
    <t>SURV_202201|GDP_REAL|Q_2022Q2</t>
  </si>
  <si>
    <t>SURV_202201|GDP_REAL|Q_2022Q3</t>
  </si>
  <si>
    <t>SURV_202201|GDP_REAL|Q_2022Q4</t>
  </si>
  <si>
    <t>SURV_202201|GDP_REAL|Q_2023Q1</t>
  </si>
  <si>
    <t>SURV_202201|GDP_REAL|Q_2023Q2</t>
  </si>
  <si>
    <t>SURV_202201|GDP_REAL|Q_2023Q3</t>
  </si>
  <si>
    <t>SURV_202201|GDP_REAL|Q_2023Q4</t>
  </si>
  <si>
    <t>SURV_202201|FONDEO|Q_2022Q1</t>
  </si>
  <si>
    <t>SURV_202201|FONDEO|Q_2022Q2</t>
  </si>
  <si>
    <t>SURV_202201|FONDEO|Q_2022Q3</t>
  </si>
  <si>
    <t>SURV_202201|FONDEO|Q_2022Q4</t>
  </si>
  <si>
    <t>SURV_202201|FONDEO|Q_2023Q1</t>
  </si>
  <si>
    <t>SURV_202201|FONDEO|Q_2023Q2</t>
  </si>
  <si>
    <t>SURV_202201|FONDEO|Q_2023Q3</t>
  </si>
  <si>
    <t>SURV_202201|FONDEO|Q_2023Q4</t>
  </si>
  <si>
    <t>SURV_202201|INF_GEN|LT_1_4Y</t>
  </si>
  <si>
    <t>SURV_202201|INF_GEN|LT_5_8Y</t>
  </si>
  <si>
    <t>SURV_202201|INF_SUB|LT_1_4Y</t>
  </si>
  <si>
    <t>SURV_202201|INF_SUB|LT_5_8Y</t>
  </si>
  <si>
    <t>SURV_202201|GDP_REAL|LT_10Y</t>
  </si>
  <si>
    <t>SURV_202201|CETE28|A_2022</t>
  </si>
  <si>
    <t>SURV_202201|CETE28|A_2023</t>
  </si>
  <si>
    <t>SURV_202201|CETE28|A_2024</t>
  </si>
  <si>
    <t>SURV_202201|OTHER|A_2022</t>
  </si>
  <si>
    <t>SURV_202201|OTHER|A_2023</t>
  </si>
  <si>
    <t>SURV_202201|OTHER|A_2024</t>
  </si>
  <si>
    <t>2022-02-28</t>
  </si>
  <si>
    <t>SURV_202202</t>
  </si>
  <si>
    <t>SURV_202202|INF_GEN|A_2022</t>
  </si>
  <si>
    <t>SURV_202202|INF_GEN|A_2023</t>
  </si>
  <si>
    <t>SURV_202202|INF_GEN|A_2024</t>
  </si>
  <si>
    <t>SURV_202202|INF_SUB|A_2022</t>
  </si>
  <si>
    <t>SURV_202202|INF_SUB|A_2023</t>
  </si>
  <si>
    <t>SURV_202202|INF_SUB|A_2024</t>
  </si>
  <si>
    <t>SURV_202202|GDP_REAL|Q_2022Q1</t>
  </si>
  <si>
    <t>SURV_202202|GDP_REAL|Q_2022Q2</t>
  </si>
  <si>
    <t>SURV_202202|GDP_REAL|Q_2022Q3</t>
  </si>
  <si>
    <t>SURV_202202|GDP_REAL|Q_2022Q4</t>
  </si>
  <si>
    <t>SURV_202202|GDP_REAL|Q_2023Q1</t>
  </si>
  <si>
    <t>SURV_202202|GDP_REAL|Q_2023Q2</t>
  </si>
  <si>
    <t>SURV_202202|GDP_REAL|Q_2023Q3</t>
  </si>
  <si>
    <t>SURV_202202|GDP_REAL|Q_2023Q4</t>
  </si>
  <si>
    <t>SURV_202202|FONDEO|Q_2022Q1</t>
  </si>
  <si>
    <t>SURV_202202|FONDEO|Q_2022Q2</t>
  </si>
  <si>
    <t>SURV_202202|FONDEO|Q_2022Q3</t>
  </si>
  <si>
    <t>SURV_202202|FONDEO|Q_2022Q4</t>
  </si>
  <si>
    <t>SURV_202202|FONDEO|Q_2023Q1</t>
  </si>
  <si>
    <t>SURV_202202|FONDEO|Q_2023Q2</t>
  </si>
  <si>
    <t>SURV_202202|FONDEO|Q_2023Q3</t>
  </si>
  <si>
    <t>SURV_202202|FONDEO|Q_2023Q4</t>
  </si>
  <si>
    <t>SURV_202202|INF_GEN|LT_1_4Y</t>
  </si>
  <si>
    <t>SURV_202202|INF_GEN|LT_5_8Y</t>
  </si>
  <si>
    <t>SURV_202202|INF_SUB|LT_1_4Y</t>
  </si>
  <si>
    <t>SURV_202202|INF_SUB|LT_5_8Y</t>
  </si>
  <si>
    <t>SURV_202202|GDP_REAL|LT_10Y</t>
  </si>
  <si>
    <t>SURV_202202|CETE28|A_2022</t>
  </si>
  <si>
    <t>SURV_202202|CETE28|A_2023</t>
  </si>
  <si>
    <t>SURV_202202|CETE28|A_2024</t>
  </si>
  <si>
    <t>SURV_202202|OTHER|A_2022</t>
  </si>
  <si>
    <t>SURV_202202|OTHER|A_2023</t>
  </si>
  <si>
    <t>SURV_202202|OTHER|A_2024</t>
  </si>
  <si>
    <t>2022-03-31</t>
  </si>
  <si>
    <t>SURV_202203</t>
  </si>
  <si>
    <t>SURV_202203|INF_GEN|A_2022</t>
  </si>
  <si>
    <t>SURV_202203|INF_GEN|A_2023</t>
  </si>
  <si>
    <t>SURV_202203|INF_GEN|A_2024</t>
  </si>
  <si>
    <t>SURV_202203|INF_SUB|A_2022</t>
  </si>
  <si>
    <t>SURV_202203|INF_SUB|A_2023</t>
  </si>
  <si>
    <t>SURV_202203|INF_SUB|A_2024</t>
  </si>
  <si>
    <t>SURV_202203|GDP_REAL|Q_2022Q1</t>
  </si>
  <si>
    <t>SURV_202203|GDP_REAL|Q_2022Q2</t>
  </si>
  <si>
    <t>SURV_202203|GDP_REAL|Q_2022Q3</t>
  </si>
  <si>
    <t>SURV_202203|GDP_REAL|Q_2022Q4</t>
  </si>
  <si>
    <t>SURV_202203|GDP_REAL|Q_2023Q1</t>
  </si>
  <si>
    <t>SURV_202203|GDP_REAL|Q_2023Q2</t>
  </si>
  <si>
    <t>SURV_202203|GDP_REAL|Q_2023Q3</t>
  </si>
  <si>
    <t>SURV_202203|GDP_REAL|Q_2023Q4</t>
  </si>
  <si>
    <t>SURV_202203|FONDEO|Q_2022Q1</t>
  </si>
  <si>
    <t>SURV_202203|FONDEO|Q_2022Q2</t>
  </si>
  <si>
    <t>SURV_202203|FONDEO|Q_2022Q3</t>
  </si>
  <si>
    <t>SURV_202203|FONDEO|Q_2022Q4</t>
  </si>
  <si>
    <t>SURV_202203|FONDEO|Q_2023Q1</t>
  </si>
  <si>
    <t>SURV_202203|FONDEO|Q_2023Q2</t>
  </si>
  <si>
    <t>SURV_202203|FONDEO|Q_2023Q3</t>
  </si>
  <si>
    <t>SURV_202203|FONDEO|Q_2023Q4</t>
  </si>
  <si>
    <t>SURV_202203|INF_GEN|LT_1_4Y</t>
  </si>
  <si>
    <t>SURV_202203|INF_GEN|LT_5_8Y</t>
  </si>
  <si>
    <t>SURV_202203|INF_SUB|LT_1_4Y</t>
  </si>
  <si>
    <t>SURV_202203|INF_SUB|LT_5_8Y</t>
  </si>
  <si>
    <t>SURV_202203|GDP_REAL|LT_10Y</t>
  </si>
  <si>
    <t>SURV_202203|CETE28|A_2022</t>
  </si>
  <si>
    <t>SURV_202203|CETE28|A_2023</t>
  </si>
  <si>
    <t>SURV_202203|CETE28|A_2024</t>
  </si>
  <si>
    <t>SURV_202203|OTHER|A_2022</t>
  </si>
  <si>
    <t>SURV_202203|OTHER|A_2023</t>
  </si>
  <si>
    <t>SURV_202203|OTHER|A_2024</t>
  </si>
  <si>
    <t>2022-04-30</t>
  </si>
  <si>
    <t>SURV_202204</t>
  </si>
  <si>
    <t>SURV_202204|INF_GEN|A_2022</t>
  </si>
  <si>
    <t>SURV_202204|INF_GEN|A_2023</t>
  </si>
  <si>
    <t>SURV_202204|INF_GEN|A_2024</t>
  </si>
  <si>
    <t>SURV_202204|INF_SUB|A_2022</t>
  </si>
  <si>
    <t>SURV_202204|INF_SUB|A_2023</t>
  </si>
  <si>
    <t>SURV_202204|INF_SUB|A_2024</t>
  </si>
  <si>
    <t>SURV_202204|GDP_REAL|Q_2022Q1</t>
  </si>
  <si>
    <t>SURV_202204|GDP_REAL|Q_2022Q2</t>
  </si>
  <si>
    <t>SURV_202204|GDP_REAL|Q_2022Q3</t>
  </si>
  <si>
    <t>SURV_202204|GDP_REAL|Q_2022Q4</t>
  </si>
  <si>
    <t>SURV_202204|GDP_REAL|Q_2023Q1</t>
  </si>
  <si>
    <t>SURV_202204|GDP_REAL|Q_2023Q2</t>
  </si>
  <si>
    <t>SURV_202204|GDP_REAL|Q_2023Q3</t>
  </si>
  <si>
    <t>SURV_202204|GDP_REAL|Q_2023Q4</t>
  </si>
  <si>
    <t>SURV_202204|FONDEO|Q_2022Q2</t>
  </si>
  <si>
    <t>SURV_202204|FONDEO|Q_2022Q3</t>
  </si>
  <si>
    <t>SURV_202204|FONDEO|Q_2022Q4</t>
  </si>
  <si>
    <t>SURV_202204|FONDEO|Q_2023Q1</t>
  </si>
  <si>
    <t>SURV_202204|FONDEO|Q_2023Q2</t>
  </si>
  <si>
    <t>SURV_202204|FONDEO|Q_2023Q3</t>
  </si>
  <si>
    <t>SURV_202204|FONDEO|Q_2023Q4</t>
  </si>
  <si>
    <t>1T24</t>
  </si>
  <si>
    <t>SIE-CR168-1T24</t>
  </si>
  <si>
    <t>Q_2024Q1</t>
  </si>
  <si>
    <t>SURV_202204|FONDEO|Q_2024Q1</t>
  </si>
  <si>
    <t>2T24</t>
  </si>
  <si>
    <t>SIE-CR168-2T24</t>
  </si>
  <si>
    <t>Q_2024Q2</t>
  </si>
  <si>
    <t>SURV_202204|FONDEO|Q_2024Q2</t>
  </si>
  <si>
    <t>SURV_202204|INF_GEN|LT_1_4Y</t>
  </si>
  <si>
    <t>SURV_202204|INF_GEN|LT_5_8Y</t>
  </si>
  <si>
    <t>SURV_202204|INF_SUB|LT_1_4Y</t>
  </si>
  <si>
    <t>SURV_202204|INF_SUB|LT_5_8Y</t>
  </si>
  <si>
    <t>SURV_202204|GDP_REAL|LT_10Y</t>
  </si>
  <si>
    <t>SURV_202204|CETE28|A_2022</t>
  </si>
  <si>
    <t>SURV_202204|CETE28|A_2023</t>
  </si>
  <si>
    <t>SURV_202204|CETE28|A_2024</t>
  </si>
  <si>
    <t>SURV_202204|OTHER|A_2022</t>
  </si>
  <si>
    <t>SURV_202204|OTHER|A_2023</t>
  </si>
  <si>
    <t>SURV_202204|OTHER|A_2024</t>
  </si>
  <si>
    <t>2022-05-31</t>
  </si>
  <si>
    <t>SURV_202205</t>
  </si>
  <si>
    <t>SURV_202205|INF_GEN|A_2022</t>
  </si>
  <si>
    <t>SURV_202205|INF_GEN|A_2023</t>
  </si>
  <si>
    <t>SURV_202205|INF_GEN|A_2024</t>
  </si>
  <si>
    <t>SURV_202205|INF_SUB|A_2022</t>
  </si>
  <si>
    <t>SURV_202205|INF_SUB|A_2023</t>
  </si>
  <si>
    <t>SURV_202205|INF_SUB|A_2024</t>
  </si>
  <si>
    <t>SURV_202205|GDP_REAL|Q_2022Q2</t>
  </si>
  <si>
    <t>SURV_202205|GDP_REAL|Q_2022Q3</t>
  </si>
  <si>
    <t>SURV_202205|GDP_REAL|Q_2022Q4</t>
  </si>
  <si>
    <t>SURV_202205|GDP_REAL|Q_2023Q1</t>
  </si>
  <si>
    <t>SURV_202205|GDP_REAL|Q_2023Q2</t>
  </si>
  <si>
    <t>SURV_202205|GDP_REAL|Q_2023Q3</t>
  </si>
  <si>
    <t>SURV_202205|GDP_REAL|Q_2023Q4</t>
  </si>
  <si>
    <t>SURV_202205|FONDEO|Q_2022Q2</t>
  </si>
  <si>
    <t>SURV_202205|FONDEO|Q_2022Q3</t>
  </si>
  <si>
    <t>SURV_202205|FONDEO|Q_2022Q4</t>
  </si>
  <si>
    <t>SURV_202205|FONDEO|Q_2023Q1</t>
  </si>
  <si>
    <t>SURV_202205|FONDEO|Q_2023Q2</t>
  </si>
  <si>
    <t>SURV_202205|FONDEO|Q_2023Q3</t>
  </si>
  <si>
    <t>SURV_202205|FONDEO|Q_2023Q4</t>
  </si>
  <si>
    <t>SURV_202205|FONDEO|Q_2024Q1</t>
  </si>
  <si>
    <t>SURV_202205|FONDEO|Q_2024Q2</t>
  </si>
  <si>
    <t>SURV_202205|INF_GEN|LT_1_4Y</t>
  </si>
  <si>
    <t>SURV_202205|INF_GEN|LT_5_8Y</t>
  </si>
  <si>
    <t>SURV_202205|INF_SUB|LT_1_4Y</t>
  </si>
  <si>
    <t>SURV_202205|INF_SUB|LT_5_8Y</t>
  </si>
  <si>
    <t>SURV_202205|GDP_REAL|LT_10Y</t>
  </si>
  <si>
    <t>SURV_202205|CETE28|A_2022</t>
  </si>
  <si>
    <t>SURV_202205|CETE28|A_2023</t>
  </si>
  <si>
    <t>SURV_202205|CETE28|A_2024</t>
  </si>
  <si>
    <t>SURV_202205|OTHER|A_2022</t>
  </si>
  <si>
    <t>SURV_202205|OTHER|A_2023</t>
  </si>
  <si>
    <t>SURV_202205|OTHER|A_2024</t>
  </si>
  <si>
    <t>2022-06-30</t>
  </si>
  <si>
    <t>SURV_202206</t>
  </si>
  <si>
    <t>SURV_202206|INF_GEN|A_2022</t>
  </si>
  <si>
    <t>SURV_202206|INF_GEN|A_2023</t>
  </si>
  <si>
    <t>SURV_202206|INF_GEN|A_2024</t>
  </si>
  <si>
    <t>SURV_202206|INF_SUB|A_2022</t>
  </si>
  <si>
    <t>SURV_202206|INF_SUB|A_2023</t>
  </si>
  <si>
    <t>SURV_202206|INF_SUB|A_2024</t>
  </si>
  <si>
    <t>SURV_202206|GDP_REAL|Q_2022Q2</t>
  </si>
  <si>
    <t>SURV_202206|GDP_REAL|Q_2022Q3</t>
  </si>
  <si>
    <t>SURV_202206|GDP_REAL|Q_2022Q4</t>
  </si>
  <si>
    <t>SURV_202206|GDP_REAL|Q_2023Q1</t>
  </si>
  <si>
    <t>SURV_202206|GDP_REAL|Q_2023Q2</t>
  </si>
  <si>
    <t>SURV_202206|GDP_REAL|Q_2023Q3</t>
  </si>
  <si>
    <t>SURV_202206|GDP_REAL|Q_2023Q4</t>
  </si>
  <si>
    <t>SURV_202206|FONDEO|Q_2022Q2</t>
  </si>
  <si>
    <t>SURV_202206|FONDEO|Q_2022Q3</t>
  </si>
  <si>
    <t>SURV_202206|FONDEO|Q_2022Q4</t>
  </si>
  <si>
    <t>SURV_202206|FONDEO|Q_2023Q1</t>
  </si>
  <si>
    <t>SURV_202206|FONDEO|Q_2023Q2</t>
  </si>
  <si>
    <t>SURV_202206|FONDEO|Q_2023Q3</t>
  </si>
  <si>
    <t>SURV_202206|FONDEO|Q_2023Q4</t>
  </si>
  <si>
    <t>SURV_202206|FONDEO|Q_2024Q1</t>
  </si>
  <si>
    <t>SURV_202206|FONDEO|Q_2024Q2</t>
  </si>
  <si>
    <t>SURV_202206|INF_GEN|LT_1_4Y</t>
  </si>
  <si>
    <t>SURV_202206|INF_GEN|LT_5_8Y</t>
  </si>
  <si>
    <t>SURV_202206|INF_SUB|LT_1_4Y</t>
  </si>
  <si>
    <t>SURV_202206|INF_SUB|LT_5_8Y</t>
  </si>
  <si>
    <t>SURV_202206|GDP_REAL|LT_10Y</t>
  </si>
  <si>
    <t>SURV_202206|CETE28|A_2022</t>
  </si>
  <si>
    <t>SURV_202206|CETE28|A_2023</t>
  </si>
  <si>
    <t>SURV_202206|CETE28|A_2024</t>
  </si>
  <si>
    <t>SURV_202206|OTHER|A_2022</t>
  </si>
  <si>
    <t>SURV_202206|OTHER|A_2023</t>
  </si>
  <si>
    <t>SURV_202206|OTHER|A_2024</t>
  </si>
  <si>
    <t>2022-07-31</t>
  </si>
  <si>
    <t>SURV_202207</t>
  </si>
  <si>
    <t>SURV_202207|INF_GEN|A_2022</t>
  </si>
  <si>
    <t>SURV_202207|INF_GEN|A_2023</t>
  </si>
  <si>
    <t>SURV_202207|INF_GEN|A_2024</t>
  </si>
  <si>
    <t>SURV_202207|INF_SUB|A_2022</t>
  </si>
  <si>
    <t>SURV_202207|INF_SUB|A_2023</t>
  </si>
  <si>
    <t>SURV_202207|INF_SUB|A_2024</t>
  </si>
  <si>
    <t>SURV_202207|GDP_REAL|Q_2022Q2</t>
  </si>
  <si>
    <t>SURV_202207|GDP_REAL|Q_2022Q3</t>
  </si>
  <si>
    <t>SURV_202207|GDP_REAL|Q_2022Q4</t>
  </si>
  <si>
    <t>SURV_202207|GDP_REAL|Q_2023Q1</t>
  </si>
  <si>
    <t>SURV_202207|GDP_REAL|Q_2023Q2</t>
  </si>
  <si>
    <t>SURV_202207|GDP_REAL|Q_2023Q3</t>
  </si>
  <si>
    <t>SURV_202207|GDP_REAL|Q_2023Q4</t>
  </si>
  <si>
    <t>SURV_202207|FONDEO|Q_2022Q3</t>
  </si>
  <si>
    <t>SURV_202207|FONDEO|Q_2022Q4</t>
  </si>
  <si>
    <t>SURV_202207|FONDEO|Q_2023Q1</t>
  </si>
  <si>
    <t>SURV_202207|FONDEO|Q_2023Q2</t>
  </si>
  <si>
    <t>SURV_202207|FONDEO|Q_2023Q3</t>
  </si>
  <si>
    <t>SURV_202207|FONDEO|Q_2023Q4</t>
  </si>
  <si>
    <t>SURV_202207|FONDEO|Q_2024Q1</t>
  </si>
  <si>
    <t>SURV_202207|FONDEO|Q_2024Q2</t>
  </si>
  <si>
    <t>3T24</t>
  </si>
  <si>
    <t>SIE-CR168-3T24</t>
  </si>
  <si>
    <t>Q_2024Q3</t>
  </si>
  <si>
    <t>SURV_202207|FONDEO|Q_2024Q3</t>
  </si>
  <si>
    <t>SURV_202207|INF_GEN|LT_1_4Y</t>
  </si>
  <si>
    <t>SURV_202207|INF_GEN|LT_5_8Y</t>
  </si>
  <si>
    <t>SURV_202207|INF_SUB|LT_1_4Y</t>
  </si>
  <si>
    <t>SURV_202207|INF_SUB|LT_5_8Y</t>
  </si>
  <si>
    <t>SURV_202207|GDP_REAL|LT_10Y</t>
  </si>
  <si>
    <t>SURV_202207|CETE28|A_2022</t>
  </si>
  <si>
    <t>SURV_202207|CETE28|A_2023</t>
  </si>
  <si>
    <t>SURV_202207|CETE28|A_2024</t>
  </si>
  <si>
    <t>SURV_202207|OTHER|A_2022</t>
  </si>
  <si>
    <t>SURV_202207|OTHER|A_2023</t>
  </si>
  <si>
    <t>SURV_202207|OTHER|A_2024</t>
  </si>
  <si>
    <t>2022-08-31</t>
  </si>
  <si>
    <t>SURV_202208</t>
  </si>
  <si>
    <t>SURV_202208|INF_GEN|A_2022</t>
  </si>
  <si>
    <t>SURV_202208|INF_GEN|A_2023</t>
  </si>
  <si>
    <t>SURV_202208|INF_GEN|A_2024</t>
  </si>
  <si>
    <t>SURV_202208|INF_SUB|A_2022</t>
  </si>
  <si>
    <t>SURV_202208|INF_SUB|A_2023</t>
  </si>
  <si>
    <t>SURV_202208|INF_SUB|A_2024</t>
  </si>
  <si>
    <t>SURV_202208|GDP_REAL|Q_2022Q3</t>
  </si>
  <si>
    <t>SURV_202208|GDP_REAL|Q_2022Q4</t>
  </si>
  <si>
    <t>SURV_202208|GDP_REAL|Q_2023Q1</t>
  </si>
  <si>
    <t>SURV_202208|GDP_REAL|Q_2023Q2</t>
  </si>
  <si>
    <t>SURV_202208|GDP_REAL|Q_2023Q3</t>
  </si>
  <si>
    <t>SURV_202208|GDP_REAL|Q_2023Q4</t>
  </si>
  <si>
    <t>SURV_202208|FONDEO|Q_2022Q3</t>
  </si>
  <si>
    <t>SURV_202208|FONDEO|Q_2022Q4</t>
  </si>
  <si>
    <t>SURV_202208|FONDEO|Q_2023Q1</t>
  </si>
  <si>
    <t>SURV_202208|FONDEO|Q_2023Q2</t>
  </si>
  <si>
    <t>SURV_202208|FONDEO|Q_2023Q3</t>
  </si>
  <si>
    <t>SURV_202208|FONDEO|Q_2023Q4</t>
  </si>
  <si>
    <t>SURV_202208|FONDEO|Q_2024Q1</t>
  </si>
  <si>
    <t>SURV_202208|FONDEO|Q_2024Q2</t>
  </si>
  <si>
    <t>SURV_202208|FONDEO|Q_2024Q3</t>
  </si>
  <si>
    <t>SURV_202208|INF_GEN|LT_1_4Y</t>
  </si>
  <si>
    <t>SURV_202208|INF_GEN|LT_5_8Y</t>
  </si>
  <si>
    <t>SURV_202208|INF_SUB|LT_1_4Y</t>
  </si>
  <si>
    <t>SURV_202208|INF_SUB|LT_5_8Y</t>
  </si>
  <si>
    <t>SURV_202208|GDP_REAL|LT_10Y</t>
  </si>
  <si>
    <t>SURV_202208|CETE28|A_2022</t>
  </si>
  <si>
    <t>SURV_202208|CETE28|A_2023</t>
  </si>
  <si>
    <t>SURV_202208|CETE28|A_2024</t>
  </si>
  <si>
    <t>SURV_202208|OTHER|A_2022</t>
  </si>
  <si>
    <t>SURV_202208|OTHER|A_2023</t>
  </si>
  <si>
    <t>SURV_202208|OTHER|A_2024</t>
  </si>
  <si>
    <t>2022-09-30</t>
  </si>
  <si>
    <t>SURV_202209</t>
  </si>
  <si>
    <t>SURV_202209|INF_GEN|A_2022</t>
  </si>
  <si>
    <t>SURV_202209|INF_GEN|A_2023</t>
  </si>
  <si>
    <t>SURV_202209|INF_GEN|A_2024</t>
  </si>
  <si>
    <t>SURV_202209|INF_SUB|A_2022</t>
  </si>
  <si>
    <t>SURV_202209|INF_SUB|A_2023</t>
  </si>
  <si>
    <t>SURV_202209|INF_SUB|A_2024</t>
  </si>
  <si>
    <t>SURV_202209|GDP_REAL|Q_2022Q3</t>
  </si>
  <si>
    <t>SURV_202209|GDP_REAL|Q_2022Q4</t>
  </si>
  <si>
    <t>SURV_202209|GDP_REAL|Q_2023Q1</t>
  </si>
  <si>
    <t>SURV_202209|GDP_REAL|Q_2023Q2</t>
  </si>
  <si>
    <t>SURV_202209|GDP_REAL|Q_2023Q3</t>
  </si>
  <si>
    <t>SURV_202209|GDP_REAL|Q_2023Q4</t>
  </si>
  <si>
    <t>SURV_202209|FONDEO|Q_2022Q3</t>
  </si>
  <si>
    <t>SURV_202209|FONDEO|Q_2022Q4</t>
  </si>
  <si>
    <t>SURV_202209|FONDEO|Q_2023Q1</t>
  </si>
  <si>
    <t>SURV_202209|FONDEO|Q_2023Q2</t>
  </si>
  <si>
    <t>SURV_202209|FONDEO|Q_2023Q3</t>
  </si>
  <si>
    <t>SURV_202209|FONDEO|Q_2023Q4</t>
  </si>
  <si>
    <t>SURV_202209|FONDEO|Q_2024Q1</t>
  </si>
  <si>
    <t>SURV_202209|FONDEO|Q_2024Q2</t>
  </si>
  <si>
    <t>SURV_202209|FONDEO|Q_2024Q3</t>
  </si>
  <si>
    <t>SURV_202209|INF_GEN|LT_1_4Y</t>
  </si>
  <si>
    <t>SURV_202209|INF_GEN|LT_5_8Y</t>
  </si>
  <si>
    <t>SURV_202209|INF_SUB|LT_1_4Y</t>
  </si>
  <si>
    <t>SURV_202209|INF_SUB|LT_5_8Y</t>
  </si>
  <si>
    <t>SURV_202209|GDP_REAL|LT_10Y</t>
  </si>
  <si>
    <t>SURV_202209|CETE28|A_2022</t>
  </si>
  <si>
    <t>SURV_202209|CETE28|A_2023</t>
  </si>
  <si>
    <t>SURV_202209|CETE28|A_2024</t>
  </si>
  <si>
    <t>SURV_202209|OTHER|A_2022</t>
  </si>
  <si>
    <t>SURV_202209|OTHER|A_2023</t>
  </si>
  <si>
    <t>SURV_202209|OTHER|A_2024</t>
  </si>
  <si>
    <t>2022-10-31</t>
  </si>
  <si>
    <t>SURV_202210</t>
  </si>
  <si>
    <t>SURV_202210|INF_GEN|A_2022</t>
  </si>
  <si>
    <t>SURV_202210|INF_GEN|A_2023</t>
  </si>
  <si>
    <t>SURV_202210|INF_GEN|A_2024</t>
  </si>
  <si>
    <t>SURV_202210|INF_SUB|A_2022</t>
  </si>
  <si>
    <t>SURV_202210|INF_SUB|A_2023</t>
  </si>
  <si>
    <t>SURV_202210|INF_SUB|A_2024</t>
  </si>
  <si>
    <t>SURV_202210|GDP_REAL|Q_2022Q3</t>
  </si>
  <si>
    <t>SURV_202210|GDP_REAL|Q_2022Q4</t>
  </si>
  <si>
    <t>SURV_202210|GDP_REAL|Q_2023Q1</t>
  </si>
  <si>
    <t>SURV_202210|GDP_REAL|Q_2023Q2</t>
  </si>
  <si>
    <t>SURV_202210|GDP_REAL|Q_2023Q3</t>
  </si>
  <si>
    <t>SURV_202210|GDP_REAL|Q_2023Q4</t>
  </si>
  <si>
    <t>SURV_202210|FONDEO|Q_2022Q4</t>
  </si>
  <si>
    <t>SURV_202210|FONDEO|Q_2023Q1</t>
  </si>
  <si>
    <t>SURV_202210|FONDEO|Q_2023Q2</t>
  </si>
  <si>
    <t>SURV_202210|FONDEO|Q_2023Q3</t>
  </si>
  <si>
    <t>SURV_202210|FONDEO|Q_2023Q4</t>
  </si>
  <si>
    <t>SURV_202210|FONDEO|Q_2024Q1</t>
  </si>
  <si>
    <t>SURV_202210|FONDEO|Q_2024Q2</t>
  </si>
  <si>
    <t>SURV_202210|FONDEO|Q_2024Q3</t>
  </si>
  <si>
    <t>4T24</t>
  </si>
  <si>
    <t>SIE-CR168-4T24</t>
  </si>
  <si>
    <t>Q_2024Q4</t>
  </si>
  <si>
    <t>SURV_202210|FONDEO|Q_2024Q4</t>
  </si>
  <si>
    <t>SURV_202210|INF_GEN|LT_1_4Y</t>
  </si>
  <si>
    <t>SURV_202210|INF_GEN|LT_5_8Y</t>
  </si>
  <si>
    <t>SURV_202210|INF_SUB|LT_1_4Y</t>
  </si>
  <si>
    <t>SURV_202210|INF_SUB|LT_5_8Y</t>
  </si>
  <si>
    <t>SURV_202210|GDP_REAL|LT_10Y</t>
  </si>
  <si>
    <t>SURV_202210|CETE28|A_2022</t>
  </si>
  <si>
    <t>SURV_202210|CETE28|A_2023</t>
  </si>
  <si>
    <t>SURV_202210|CETE28|A_2024</t>
  </si>
  <si>
    <t>SURV_202210|OTHER|A_2022</t>
  </si>
  <si>
    <t>SURV_202210|OTHER|A_2023</t>
  </si>
  <si>
    <t>SURV_202210|OTHER|A_2024</t>
  </si>
  <si>
    <t>2022-11-30</t>
  </si>
  <si>
    <t>SURV_202211</t>
  </si>
  <si>
    <t>SURV_202211|INF_GEN|A_2022</t>
  </si>
  <si>
    <t>SURV_202211|INF_GEN|A_2023</t>
  </si>
  <si>
    <t>SURV_202211|INF_GEN|A_2024</t>
  </si>
  <si>
    <t>SURV_202211|INF_SUB|A_2022</t>
  </si>
  <si>
    <t>SURV_202211|INF_SUB|A_2023</t>
  </si>
  <si>
    <t>SURV_202211|INF_SUB|A_2024</t>
  </si>
  <si>
    <t>SURV_202211|GDP_REAL|Q_2022Q4</t>
  </si>
  <si>
    <t>SURV_202211|GDP_REAL|Q_2023Q1</t>
  </si>
  <si>
    <t>SURV_202211|GDP_REAL|Q_2023Q2</t>
  </si>
  <si>
    <t>SURV_202211|GDP_REAL|Q_2023Q3</t>
  </si>
  <si>
    <t>SURV_202211|GDP_REAL|Q_2023Q4</t>
  </si>
  <si>
    <t>SURV_202211|FONDEO|Q_2022Q4</t>
  </si>
  <si>
    <t>SURV_202211|FONDEO|Q_2023Q1</t>
  </si>
  <si>
    <t>SURV_202211|FONDEO|Q_2023Q2</t>
  </si>
  <si>
    <t>SURV_202211|FONDEO|Q_2023Q3</t>
  </si>
  <si>
    <t>SURV_202211|FONDEO|Q_2023Q4</t>
  </si>
  <si>
    <t>SURV_202211|FONDEO|Q_2024Q1</t>
  </si>
  <si>
    <t>SURV_202211|FONDEO|Q_2024Q2</t>
  </si>
  <si>
    <t>SURV_202211|FONDEO|Q_2024Q3</t>
  </si>
  <si>
    <t>SURV_202211|FONDEO|Q_2024Q4</t>
  </si>
  <si>
    <t>SURV_202211|INF_GEN|LT_1_4Y</t>
  </si>
  <si>
    <t>SURV_202211|INF_GEN|LT_5_8Y</t>
  </si>
  <si>
    <t>SURV_202211|INF_SUB|LT_1_4Y</t>
  </si>
  <si>
    <t>SURV_202211|INF_SUB|LT_5_8Y</t>
  </si>
  <si>
    <t>SURV_202211|GDP_REAL|LT_10Y</t>
  </si>
  <si>
    <t>SURV_202211|CETE28|A_2022</t>
  </si>
  <si>
    <t>SURV_202211|CETE28|A_2023</t>
  </si>
  <si>
    <t>SURV_202211|CETE28|A_2024</t>
  </si>
  <si>
    <t>SURV_202211|OTHER|A_2022</t>
  </si>
  <si>
    <t>SURV_202211|OTHER|A_2023</t>
  </si>
  <si>
    <t>SURV_202211|OTHER|A_2024</t>
  </si>
  <si>
    <t>2022-12-31</t>
  </si>
  <si>
    <t>SURV_202212</t>
  </si>
  <si>
    <t>SURV_202212|INF_GEN|A_2022</t>
  </si>
  <si>
    <t>SURV_202212|INF_GEN|A_2023</t>
  </si>
  <si>
    <t>SURV_202212|INF_GEN|A_2024</t>
  </si>
  <si>
    <t>2025</t>
  </si>
  <si>
    <t>SIE-CR154-2025</t>
  </si>
  <si>
    <t>A_2025</t>
  </si>
  <si>
    <t>SURV_202212|INF_GEN|A_2025</t>
  </si>
  <si>
    <t>SURV_202212|INF_SUB|A_2022</t>
  </si>
  <si>
    <t>SURV_202212|INF_SUB|A_2023</t>
  </si>
  <si>
    <t>SURV_202212|INF_SUB|A_2024</t>
  </si>
  <si>
    <t>SURV_202212|INF_SUB|A_2025</t>
  </si>
  <si>
    <t>SURV_202212|GDP_REAL|Q_2022Q4</t>
  </si>
  <si>
    <t>SURV_202212|GDP_REAL|Q_2023Q1</t>
  </si>
  <si>
    <t>SURV_202212|GDP_REAL|Q_2023Q2</t>
  </si>
  <si>
    <t>SURV_202212|GDP_REAL|Q_2023Q3</t>
  </si>
  <si>
    <t>SURV_202212|GDP_REAL|Q_2023Q4</t>
  </si>
  <si>
    <t>SIE-CR165-1T24</t>
  </si>
  <si>
    <t>SURV_202212|GDP_REAL|Q_2024Q1</t>
  </si>
  <si>
    <t>SIE-CR165-2T24</t>
  </si>
  <si>
    <t>SURV_202212|GDP_REAL|Q_2024Q2</t>
  </si>
  <si>
    <t>SIE-CR165-3T24</t>
  </si>
  <si>
    <t>SURV_202212|GDP_REAL|Q_2024Q3</t>
  </si>
  <si>
    <t>SIE-CR165-4T24</t>
  </si>
  <si>
    <t>SURV_202212|GDP_REAL|Q_2024Q4</t>
  </si>
  <si>
    <t>SURV_202212|FONDEO|Q_2022Q4</t>
  </si>
  <si>
    <t>SURV_202212|FONDEO|Q_2023Q1</t>
  </si>
  <si>
    <t>SURV_202212|FONDEO|Q_2023Q2</t>
  </si>
  <si>
    <t>SURV_202212|FONDEO|Q_2023Q3</t>
  </si>
  <si>
    <t>SURV_202212|FONDEO|Q_2023Q4</t>
  </si>
  <si>
    <t>SURV_202212|FONDEO|Q_2024Q1</t>
  </si>
  <si>
    <t>SURV_202212|FONDEO|Q_2024Q2</t>
  </si>
  <si>
    <t>SURV_202212|FONDEO|Q_2024Q3</t>
  </si>
  <si>
    <t>SURV_202212|FONDEO|Q_2024Q4</t>
  </si>
  <si>
    <t>SURV_202212|INF_GEN|LT_1_4Y</t>
  </si>
  <si>
    <t>SURV_202212|INF_GEN|LT_5_8Y</t>
  </si>
  <si>
    <t>SURV_202212|INF_SUB|LT_1_4Y</t>
  </si>
  <si>
    <t>SURV_202212|INF_SUB|LT_5_8Y</t>
  </si>
  <si>
    <t>SURV_202212|GDP_REAL|LT_10Y</t>
  </si>
  <si>
    <t>SURV_202212|CETE28|A_2022</t>
  </si>
  <si>
    <t>SURV_202212|CETE28|A_2023</t>
  </si>
  <si>
    <t>SURV_202212|CETE28|A_2024</t>
  </si>
  <si>
    <t>SIE-CR170-2025</t>
  </si>
  <si>
    <t>SURV_202212|CETE28|A_2025</t>
  </si>
  <si>
    <t>SURV_202212|OTHER|A_2022</t>
  </si>
  <si>
    <t>SURV_202212|OTHER|A_2023</t>
  </si>
  <si>
    <t>SURV_202212|OTHER|A_2024</t>
  </si>
  <si>
    <t>SIE-CR189-2025</t>
  </si>
  <si>
    <t>SURV_202212|OTHER|A_2025</t>
  </si>
  <si>
    <t>2023-01-31</t>
  </si>
  <si>
    <t>SURV_202301</t>
  </si>
  <si>
    <t>SURV_202301|INF_GEN|A_2023</t>
  </si>
  <si>
    <t>SURV_202301|INF_GEN|A_2024</t>
  </si>
  <si>
    <t>SURV_202301|INF_GEN|A_2025</t>
  </si>
  <si>
    <t>SURV_202301|INF_SUB|A_2023</t>
  </si>
  <si>
    <t>SURV_202301|INF_SUB|A_2024</t>
  </si>
  <si>
    <t>SURV_202301|INF_SUB|A_2025</t>
  </si>
  <si>
    <t>SURV_202301|GDP_REAL|Q_2022Q4</t>
  </si>
  <si>
    <t>SURV_202301|GDP_REAL|Q_2023Q1</t>
  </si>
  <si>
    <t>SURV_202301|GDP_REAL|Q_2023Q2</t>
  </si>
  <si>
    <t>SURV_202301|GDP_REAL|Q_2023Q3</t>
  </si>
  <si>
    <t>SURV_202301|GDP_REAL|Q_2023Q4</t>
  </si>
  <si>
    <t>SURV_202301|GDP_REAL|Q_2024Q1</t>
  </si>
  <si>
    <t>SURV_202301|GDP_REAL|Q_2024Q2</t>
  </si>
  <si>
    <t>SURV_202301|GDP_REAL|Q_2024Q3</t>
  </si>
  <si>
    <t>SURV_202301|GDP_REAL|Q_2024Q4</t>
  </si>
  <si>
    <t>SURV_202301|FONDEO|Q_2023Q1</t>
  </si>
  <si>
    <t>SURV_202301|FONDEO|Q_2023Q2</t>
  </si>
  <si>
    <t>SURV_202301|FONDEO|Q_2023Q3</t>
  </si>
  <si>
    <t>SURV_202301|FONDEO|Q_2023Q4</t>
  </si>
  <si>
    <t>SURV_202301|FONDEO|Q_2024Q1</t>
  </si>
  <si>
    <t>SURV_202301|FONDEO|Q_2024Q2</t>
  </si>
  <si>
    <t>SURV_202301|FONDEO|Q_2024Q3</t>
  </si>
  <si>
    <t>SURV_202301|FONDEO|Q_2024Q4</t>
  </si>
  <si>
    <t>SURV_202301|INF_GEN|LT_1_4Y</t>
  </si>
  <si>
    <t>SURV_202301|INF_GEN|LT_5_8Y</t>
  </si>
  <si>
    <t>SURV_202301|INF_SUB|LT_1_4Y</t>
  </si>
  <si>
    <t>SURV_202301|INF_SUB|LT_5_8Y</t>
  </si>
  <si>
    <t>SURV_202301|GDP_REAL|LT_10Y</t>
  </si>
  <si>
    <t>SURV_202301|CETE28|A_2023</t>
  </si>
  <si>
    <t>SURV_202301|CETE28|A_2024</t>
  </si>
  <si>
    <t>SURV_202301|CETE28|A_2025</t>
  </si>
  <si>
    <t>SURV_202301|OTHER|A_2023</t>
  </si>
  <si>
    <t>SURV_202301|OTHER|A_2024</t>
  </si>
  <si>
    <t>SURV_202301|OTHER|A_2025</t>
  </si>
  <si>
    <t>2023-02-28</t>
  </si>
  <si>
    <t>SURV_202302</t>
  </si>
  <si>
    <t>SURV_202302|INF_GEN|A_2023</t>
  </si>
  <si>
    <t>SURV_202302|INF_GEN|A_2024</t>
  </si>
  <si>
    <t>SURV_202302|INF_GEN|A_2025</t>
  </si>
  <si>
    <t>SURV_202302|INF_SUB|A_2023</t>
  </si>
  <si>
    <t>SURV_202302|INF_SUB|A_2024</t>
  </si>
  <si>
    <t>SURV_202302|INF_SUB|A_2025</t>
  </si>
  <si>
    <t>SURV_202302|GDP_REAL|Q_2023Q1</t>
  </si>
  <si>
    <t>SURV_202302|GDP_REAL|Q_2023Q2</t>
  </si>
  <si>
    <t>SURV_202302|GDP_REAL|Q_2023Q3</t>
  </si>
  <si>
    <t>SURV_202302|GDP_REAL|Q_2023Q4</t>
  </si>
  <si>
    <t>SURV_202302|GDP_REAL|Q_2024Q1</t>
  </si>
  <si>
    <t>SURV_202302|GDP_REAL|Q_2024Q2</t>
  </si>
  <si>
    <t>SURV_202302|GDP_REAL|Q_2024Q3</t>
  </si>
  <si>
    <t>SURV_202302|GDP_REAL|Q_2024Q4</t>
  </si>
  <si>
    <t>SURV_202302|FONDEO|Q_2023Q1</t>
  </si>
  <si>
    <t>SURV_202302|FONDEO|Q_2023Q2</t>
  </si>
  <si>
    <t>SURV_202302|FONDEO|Q_2023Q3</t>
  </si>
  <si>
    <t>SURV_202302|FONDEO|Q_2023Q4</t>
  </si>
  <si>
    <t>SURV_202302|FONDEO|Q_2024Q1</t>
  </si>
  <si>
    <t>SURV_202302|FONDEO|Q_2024Q2</t>
  </si>
  <si>
    <t>SURV_202302|FONDEO|Q_2024Q3</t>
  </si>
  <si>
    <t>SURV_202302|FONDEO|Q_2024Q4</t>
  </si>
  <si>
    <t>SURV_202302|INF_GEN|LT_1_4Y</t>
  </si>
  <si>
    <t>SURV_202302|INF_GEN|LT_5_8Y</t>
  </si>
  <si>
    <t>SURV_202302|INF_SUB|LT_1_4Y</t>
  </si>
  <si>
    <t>SURV_202302|INF_SUB|LT_5_8Y</t>
  </si>
  <si>
    <t>SURV_202302|GDP_REAL|LT_10Y</t>
  </si>
  <si>
    <t>SURV_202302|CETE28|A_2023</t>
  </si>
  <si>
    <t>SURV_202302|CETE28|A_2024</t>
  </si>
  <si>
    <t>SURV_202302|CETE28|A_2025</t>
  </si>
  <si>
    <t>SURV_202302|OTHER|A_2023</t>
  </si>
  <si>
    <t>SURV_202302|OTHER|A_2024</t>
  </si>
  <si>
    <t>SURV_202302|OTHER|A_2025</t>
  </si>
  <si>
    <t>2023-03-31</t>
  </si>
  <si>
    <t>SURV_202303</t>
  </si>
  <si>
    <t>SURV_202303|INF_GEN|A_2023</t>
  </si>
  <si>
    <t>SURV_202303|INF_GEN|A_2024</t>
  </si>
  <si>
    <t>SURV_202303|INF_GEN|A_2025</t>
  </si>
  <si>
    <t>SURV_202303|INF_SUB|A_2023</t>
  </si>
  <si>
    <t>SURV_202303|INF_SUB|A_2024</t>
  </si>
  <si>
    <t>SURV_202303|INF_SUB|A_2025</t>
  </si>
  <si>
    <t>SURV_202303|GDP_REAL|Q_2023Q1</t>
  </si>
  <si>
    <t>SURV_202303|GDP_REAL|Q_2023Q2</t>
  </si>
  <si>
    <t>SURV_202303|GDP_REAL|Q_2023Q3</t>
  </si>
  <si>
    <t>SURV_202303|GDP_REAL|Q_2023Q4</t>
  </si>
  <si>
    <t>SURV_202303|GDP_REAL|Q_2024Q1</t>
  </si>
  <si>
    <t>SURV_202303|GDP_REAL|Q_2024Q2</t>
  </si>
  <si>
    <t>SURV_202303|GDP_REAL|Q_2024Q3</t>
  </si>
  <si>
    <t>SURV_202303|GDP_REAL|Q_2024Q4</t>
  </si>
  <si>
    <t>SURV_202303|FONDEO|Q_2023Q1</t>
  </si>
  <si>
    <t>SURV_202303|FONDEO|Q_2023Q2</t>
  </si>
  <si>
    <t>SURV_202303|FONDEO|Q_2023Q3</t>
  </si>
  <si>
    <t>SURV_202303|FONDEO|Q_2023Q4</t>
  </si>
  <si>
    <t>SURV_202303|FONDEO|Q_2024Q1</t>
  </si>
  <si>
    <t>SURV_202303|FONDEO|Q_2024Q2</t>
  </si>
  <si>
    <t>SURV_202303|FONDEO|Q_2024Q3</t>
  </si>
  <si>
    <t>SURV_202303|FONDEO|Q_2024Q4</t>
  </si>
  <si>
    <t>SURV_202303|INF_GEN|LT_1_4Y</t>
  </si>
  <si>
    <t>SURV_202303|INF_GEN|LT_5_8Y</t>
  </si>
  <si>
    <t>SURV_202303|INF_SUB|LT_1_4Y</t>
  </si>
  <si>
    <t>SURV_202303|INF_SUB|LT_5_8Y</t>
  </si>
  <si>
    <t>SURV_202303|GDP_REAL|LT_10Y</t>
  </si>
  <si>
    <t>SURV_202303|CETE28|A_2023</t>
  </si>
  <si>
    <t>SURV_202303|CETE28|A_2024</t>
  </si>
  <si>
    <t>SURV_202303|CETE28|A_2025</t>
  </si>
  <si>
    <t>SURV_202303|OTHER|A_2023</t>
  </si>
  <si>
    <t>SURV_202303|OTHER|A_2024</t>
  </si>
  <si>
    <t>SURV_202303|OTHER|A_2025</t>
  </si>
  <si>
    <t>2023-04-30</t>
  </si>
  <si>
    <t>SURV_202304</t>
  </si>
  <si>
    <t>SURV_202304|INF_GEN|A_2023</t>
  </si>
  <si>
    <t>SURV_202304|INF_GEN|A_2024</t>
  </si>
  <si>
    <t>SURV_202304|INF_GEN|A_2025</t>
  </si>
  <si>
    <t>SURV_202304|INF_SUB|A_2023</t>
  </si>
  <si>
    <t>SURV_202304|INF_SUB|A_2024</t>
  </si>
  <si>
    <t>SURV_202304|INF_SUB|A_2025</t>
  </si>
  <si>
    <t>SURV_202304|GDP_REAL|Q_2023Q1</t>
  </si>
  <si>
    <t>SURV_202304|GDP_REAL|Q_2023Q2</t>
  </si>
  <si>
    <t>SURV_202304|GDP_REAL|Q_2023Q3</t>
  </si>
  <si>
    <t>SURV_202304|GDP_REAL|Q_2023Q4</t>
  </si>
  <si>
    <t>SURV_202304|GDP_REAL|Q_2024Q1</t>
  </si>
  <si>
    <t>SURV_202304|GDP_REAL|Q_2024Q2</t>
  </si>
  <si>
    <t>SURV_202304|GDP_REAL|Q_2024Q3</t>
  </si>
  <si>
    <t>SURV_202304|GDP_REAL|Q_2024Q4</t>
  </si>
  <si>
    <t>SURV_202304|FONDEO|Q_2023Q2</t>
  </si>
  <si>
    <t>SURV_202304|FONDEO|Q_2023Q3</t>
  </si>
  <si>
    <t>SURV_202304|FONDEO|Q_2023Q4</t>
  </si>
  <si>
    <t>SURV_202304|FONDEO|Q_2024Q1</t>
  </si>
  <si>
    <t>SURV_202304|FONDEO|Q_2024Q2</t>
  </si>
  <si>
    <t>SURV_202304|FONDEO|Q_2024Q3</t>
  </si>
  <si>
    <t>SURV_202304|FONDEO|Q_2024Q4</t>
  </si>
  <si>
    <t>1T25</t>
  </si>
  <si>
    <t>SIE-CR168-1T25</t>
  </si>
  <si>
    <t>Q_2025Q1</t>
  </si>
  <si>
    <t>SURV_202304|FONDEO|Q_2025Q1</t>
  </si>
  <si>
    <t>2T25</t>
  </si>
  <si>
    <t>SIE-CR168-2T25</t>
  </si>
  <si>
    <t>Q_2025Q2</t>
  </si>
  <si>
    <t>SURV_202304|FONDEO|Q_2025Q2</t>
  </si>
  <si>
    <t>SURV_202304|INF_GEN|LT_1_4Y</t>
  </si>
  <si>
    <t>SURV_202304|INF_GEN|LT_5_8Y</t>
  </si>
  <si>
    <t>SURV_202304|INF_SUB|LT_1_4Y</t>
  </si>
  <si>
    <t>SURV_202304|INF_SUB|LT_5_8Y</t>
  </si>
  <si>
    <t>SURV_202304|GDP_REAL|LT_10Y</t>
  </si>
  <si>
    <t>SURV_202304|CETE28|A_2023</t>
  </si>
  <si>
    <t>SURV_202304|CETE28|A_2024</t>
  </si>
  <si>
    <t>SURV_202304|CETE28|A_2025</t>
  </si>
  <si>
    <t>SURV_202304|OTHER|A_2023</t>
  </si>
  <si>
    <t>SURV_202304|OTHER|A_2024</t>
  </si>
  <si>
    <t>SURV_202304|OTHER|A_2025</t>
  </si>
  <si>
    <t>2023-05-31</t>
  </si>
  <si>
    <t>SURV_202305</t>
  </si>
  <si>
    <t>SURV_202305|INF_GEN|A_2023</t>
  </si>
  <si>
    <t>SURV_202305|INF_GEN|A_2024</t>
  </si>
  <si>
    <t>SURV_202305|INF_GEN|A_2025</t>
  </si>
  <si>
    <t>SURV_202305|INF_SUB|A_2023</t>
  </si>
  <si>
    <t>SURV_202305|INF_SUB|A_2024</t>
  </si>
  <si>
    <t>SURV_202305|INF_SUB|A_2025</t>
  </si>
  <si>
    <t>SURV_202305|GDP_REAL|Q_2023Q2</t>
  </si>
  <si>
    <t>SURV_202305|GDP_REAL|Q_2023Q3</t>
  </si>
  <si>
    <t>SURV_202305|GDP_REAL|Q_2023Q4</t>
  </si>
  <si>
    <t>SURV_202305|GDP_REAL|Q_2024Q1</t>
  </si>
  <si>
    <t>SURV_202305|GDP_REAL|Q_2024Q2</t>
  </si>
  <si>
    <t>SURV_202305|GDP_REAL|Q_2024Q3</t>
  </si>
  <si>
    <t>SURV_202305|GDP_REAL|Q_2024Q4</t>
  </si>
  <si>
    <t>SURV_202305|FONDEO|Q_2023Q2</t>
  </si>
  <si>
    <t>SURV_202305|FONDEO|Q_2023Q3</t>
  </si>
  <si>
    <t>SURV_202305|FONDEO|Q_2023Q4</t>
  </si>
  <si>
    <t>SURV_202305|FONDEO|Q_2024Q1</t>
  </si>
  <si>
    <t>SURV_202305|FONDEO|Q_2024Q2</t>
  </si>
  <si>
    <t>SURV_202305|FONDEO|Q_2024Q3</t>
  </si>
  <si>
    <t>SURV_202305|FONDEO|Q_2024Q4</t>
  </si>
  <si>
    <t>SURV_202305|FONDEO|Q_2025Q1</t>
  </si>
  <si>
    <t>SURV_202305|FONDEO|Q_2025Q2</t>
  </si>
  <si>
    <t>SURV_202305|INF_GEN|LT_1_4Y</t>
  </si>
  <si>
    <t>SURV_202305|INF_GEN|LT_5_8Y</t>
  </si>
  <si>
    <t>SURV_202305|INF_SUB|LT_1_4Y</t>
  </si>
  <si>
    <t>SURV_202305|INF_SUB|LT_5_8Y</t>
  </si>
  <si>
    <t>SURV_202305|GDP_REAL|LT_10Y</t>
  </si>
  <si>
    <t>SURV_202305|CETE28|A_2023</t>
  </si>
  <si>
    <t>SURV_202305|CETE28|A_2024</t>
  </si>
  <si>
    <t>SURV_202305|CETE28|A_2025</t>
  </si>
  <si>
    <t>SURV_202305|OTHER|A_2023</t>
  </si>
  <si>
    <t>SURV_202305|OTHER|A_2024</t>
  </si>
  <si>
    <t>SURV_202305|OTHER|A_2025</t>
  </si>
  <si>
    <t>2023-06-30</t>
  </si>
  <si>
    <t>SURV_202306</t>
  </si>
  <si>
    <t>SURV_202306|INF_GEN|A_2023</t>
  </si>
  <si>
    <t>SURV_202306|INF_GEN|A_2024</t>
  </si>
  <si>
    <t>SURV_202306|INF_GEN|A_2025</t>
  </si>
  <si>
    <t>SURV_202306|INF_SUB|A_2023</t>
  </si>
  <si>
    <t>SURV_202306|INF_SUB|A_2024</t>
  </si>
  <si>
    <t>SURV_202306|INF_SUB|A_2025</t>
  </si>
  <si>
    <t>SURV_202306|GDP_REAL|Q_2023Q2</t>
  </si>
  <si>
    <t>SURV_202306|GDP_REAL|Q_2023Q3</t>
  </si>
  <si>
    <t>SURV_202306|GDP_REAL|Q_2023Q4</t>
  </si>
  <si>
    <t>SURV_202306|GDP_REAL|Q_2024Q1</t>
  </si>
  <si>
    <t>SURV_202306|GDP_REAL|Q_2024Q2</t>
  </si>
  <si>
    <t>SURV_202306|GDP_REAL|Q_2024Q3</t>
  </si>
  <si>
    <t>SURV_202306|GDP_REAL|Q_2024Q4</t>
  </si>
  <si>
    <t>SURV_202306|FONDEO|Q_2023Q2</t>
  </si>
  <si>
    <t>SURV_202306|FONDEO|Q_2023Q3</t>
  </si>
  <si>
    <t>SURV_202306|FONDEO|Q_2023Q4</t>
  </si>
  <si>
    <t>SURV_202306|FONDEO|Q_2024Q1</t>
  </si>
  <si>
    <t>SURV_202306|FONDEO|Q_2024Q2</t>
  </si>
  <si>
    <t>SURV_202306|FONDEO|Q_2024Q3</t>
  </si>
  <si>
    <t>SURV_202306|FONDEO|Q_2024Q4</t>
  </si>
  <si>
    <t>SURV_202306|FONDEO|Q_2025Q1</t>
  </si>
  <si>
    <t>SURV_202306|FONDEO|Q_2025Q2</t>
  </si>
  <si>
    <t>SURV_202306|INF_GEN|LT_1_4Y</t>
  </si>
  <si>
    <t>SURV_202306|INF_GEN|LT_5_8Y</t>
  </si>
  <si>
    <t>SURV_202306|INF_SUB|LT_1_4Y</t>
  </si>
  <si>
    <t>SURV_202306|INF_SUB|LT_5_8Y</t>
  </si>
  <si>
    <t>SURV_202306|GDP_REAL|LT_10Y</t>
  </si>
  <si>
    <t>SURV_202306|CETE28|A_2023</t>
  </si>
  <si>
    <t>SURV_202306|CETE28|A_2024</t>
  </si>
  <si>
    <t>SURV_202306|CETE28|A_2025</t>
  </si>
  <si>
    <t>SURV_202306|OTHER|A_2023</t>
  </si>
  <si>
    <t>SURV_202306|OTHER|A_2024</t>
  </si>
  <si>
    <t>SURV_202306|OTHER|A_2025</t>
  </si>
  <si>
    <t>2023-07-31</t>
  </si>
  <si>
    <t>SURV_202307</t>
  </si>
  <si>
    <t>SURV_202307|INF_GEN|A_2023</t>
  </si>
  <si>
    <t>SURV_202307|INF_GEN|A_2024</t>
  </si>
  <si>
    <t>SURV_202307|INF_GEN|A_2025</t>
  </si>
  <si>
    <t>SURV_202307|INF_SUB|A_2023</t>
  </si>
  <si>
    <t>SURV_202307|INF_SUB|A_2024</t>
  </si>
  <si>
    <t>SURV_202307|INF_SUB|A_2025</t>
  </si>
  <si>
    <t>SURV_202307|GDP_REAL|Q_2023Q2</t>
  </si>
  <si>
    <t>SURV_202307|GDP_REAL|Q_2023Q3</t>
  </si>
  <si>
    <t>SURV_202307|GDP_REAL|Q_2023Q4</t>
  </si>
  <si>
    <t>SURV_202307|GDP_REAL|Q_2024Q1</t>
  </si>
  <si>
    <t>SURV_202307|GDP_REAL|Q_2024Q2</t>
  </si>
  <si>
    <t>SURV_202307|GDP_REAL|Q_2024Q3</t>
  </si>
  <si>
    <t>SURV_202307|GDP_REAL|Q_2024Q4</t>
  </si>
  <si>
    <t>SURV_202307|FONDEO|Q_2023Q3</t>
  </si>
  <si>
    <t>SURV_202307|FONDEO|Q_2023Q4</t>
  </si>
  <si>
    <t>SURV_202307|FONDEO|Q_2024Q1</t>
  </si>
  <si>
    <t>SURV_202307|FONDEO|Q_2024Q2</t>
  </si>
  <si>
    <t>SURV_202307|FONDEO|Q_2024Q3</t>
  </si>
  <si>
    <t>SURV_202307|FONDEO|Q_2024Q4</t>
  </si>
  <si>
    <t>SURV_202307|FONDEO|Q_2025Q1</t>
  </si>
  <si>
    <t>SURV_202307|FONDEO|Q_2025Q2</t>
  </si>
  <si>
    <t>3T25</t>
  </si>
  <si>
    <t>SIE-CR168-3T25</t>
  </si>
  <si>
    <t>Q_2025Q3</t>
  </si>
  <si>
    <t>SURV_202307|FONDEO|Q_2025Q3</t>
  </si>
  <si>
    <t>SURV_202307|INF_GEN|LT_1_4Y</t>
  </si>
  <si>
    <t>SURV_202307|INF_GEN|LT_5_8Y</t>
  </si>
  <si>
    <t>SURV_202307|INF_SUB|LT_1_4Y</t>
  </si>
  <si>
    <t>SURV_202307|INF_SUB|LT_5_8Y</t>
  </si>
  <si>
    <t>SURV_202307|GDP_REAL|LT_10Y</t>
  </si>
  <si>
    <t>SURV_202307|CETE28|A_2023</t>
  </si>
  <si>
    <t>SURV_202307|CETE28|A_2024</t>
  </si>
  <si>
    <t>SURV_202307|CETE28|A_2025</t>
  </si>
  <si>
    <t>SURV_202307|OTHER|A_2023</t>
  </si>
  <si>
    <t>SURV_202307|OTHER|A_2024</t>
  </si>
  <si>
    <t>SURV_202307|OTHER|A_2025</t>
  </si>
  <si>
    <t>2023-08-31</t>
  </si>
  <si>
    <t>SURV_202308</t>
  </si>
  <si>
    <t>SURV_202308|INF_GEN|A_2023</t>
  </si>
  <si>
    <t>SURV_202308|INF_GEN|A_2024</t>
  </si>
  <si>
    <t>SURV_202308|INF_GEN|A_2025</t>
  </si>
  <si>
    <t>SURV_202308|INF_SUB|A_2023</t>
  </si>
  <si>
    <t>SURV_202308|INF_SUB|A_2024</t>
  </si>
  <si>
    <t>SURV_202308|INF_SUB|A_2025</t>
  </si>
  <si>
    <t>SURV_202308|GDP_REAL|Q_2023Q3</t>
  </si>
  <si>
    <t>SURV_202308|GDP_REAL|Q_2023Q4</t>
  </si>
  <si>
    <t>SURV_202308|GDP_REAL|Q_2024Q1</t>
  </si>
  <si>
    <t>SURV_202308|GDP_REAL|Q_2024Q2</t>
  </si>
  <si>
    <t>SURV_202308|GDP_REAL|Q_2024Q3</t>
  </si>
  <si>
    <t>SURV_202308|GDP_REAL|Q_2024Q4</t>
  </si>
  <si>
    <t>SURV_202308|FONDEO|Q_2023Q3</t>
  </si>
  <si>
    <t>SURV_202308|FONDEO|Q_2023Q4</t>
  </si>
  <si>
    <t>SURV_202308|FONDEO|Q_2024Q1</t>
  </si>
  <si>
    <t>SURV_202308|FONDEO|Q_2024Q2</t>
  </si>
  <si>
    <t>SURV_202308|FONDEO|Q_2024Q3</t>
  </si>
  <si>
    <t>SURV_202308|FONDEO|Q_2024Q4</t>
  </si>
  <si>
    <t>SURV_202308|FONDEO|Q_2025Q1</t>
  </si>
  <si>
    <t>SURV_202308|FONDEO|Q_2025Q2</t>
  </si>
  <si>
    <t>SURV_202308|FONDEO|Q_2025Q3</t>
  </si>
  <si>
    <t>SURV_202308|INF_GEN|LT_1_4Y</t>
  </si>
  <si>
    <t>SURV_202308|INF_GEN|LT_5_8Y</t>
  </si>
  <si>
    <t>SURV_202308|INF_SUB|LT_1_4Y</t>
  </si>
  <si>
    <t>SURV_202308|INF_SUB|LT_5_8Y</t>
  </si>
  <si>
    <t>SURV_202308|GDP_REAL|LT_10Y</t>
  </si>
  <si>
    <t>SURV_202308|CETE28|A_2023</t>
  </si>
  <si>
    <t>SURV_202308|CETE28|A_2024</t>
  </si>
  <si>
    <t>SURV_202308|CETE28|A_2025</t>
  </si>
  <si>
    <t>SURV_202308|OTHER|A_2023</t>
  </si>
  <si>
    <t>SURV_202308|OTHER|A_2024</t>
  </si>
  <si>
    <t>SURV_202308|OTHER|A_2025</t>
  </si>
  <si>
    <t>2023-09-30</t>
  </si>
  <si>
    <t>SURV_202309</t>
  </si>
  <si>
    <t>SURV_202309|INF_GEN|A_2023</t>
  </si>
  <si>
    <t>SURV_202309|INF_GEN|A_2024</t>
  </si>
  <si>
    <t>SURV_202309|INF_GEN|A_2025</t>
  </si>
  <si>
    <t>SURV_202309|INF_SUB|A_2023</t>
  </si>
  <si>
    <t>SURV_202309|INF_SUB|A_2024</t>
  </si>
  <si>
    <t>SURV_202309|INF_SUB|A_2025</t>
  </si>
  <si>
    <t>SURV_202309|GDP_REAL|Q_2023Q3</t>
  </si>
  <si>
    <t>SURV_202309|GDP_REAL|Q_2023Q4</t>
  </si>
  <si>
    <t>SURV_202309|GDP_REAL|Q_2024Q1</t>
  </si>
  <si>
    <t>SURV_202309|GDP_REAL|Q_2024Q2</t>
  </si>
  <si>
    <t>SURV_202309|GDP_REAL|Q_2024Q3</t>
  </si>
  <si>
    <t>SURV_202309|GDP_REAL|Q_2024Q4</t>
  </si>
  <si>
    <t>SURV_202309|FONDEO|Q_2023Q3</t>
  </si>
  <si>
    <t>SURV_202309|FONDEO|Q_2023Q4</t>
  </si>
  <si>
    <t>SURV_202309|FONDEO|Q_2024Q1</t>
  </si>
  <si>
    <t>SURV_202309|FONDEO|Q_2024Q2</t>
  </si>
  <si>
    <t>SURV_202309|FONDEO|Q_2024Q3</t>
  </si>
  <si>
    <t>SURV_202309|FONDEO|Q_2024Q4</t>
  </si>
  <si>
    <t>SURV_202309|FONDEO|Q_2025Q1</t>
  </si>
  <si>
    <t>SURV_202309|FONDEO|Q_2025Q2</t>
  </si>
  <si>
    <t>SURV_202309|FONDEO|Q_2025Q3</t>
  </si>
  <si>
    <t>SURV_202309|INF_GEN|LT_1_4Y</t>
  </si>
  <si>
    <t>SURV_202309|INF_GEN|LT_5_8Y</t>
  </si>
  <si>
    <t>SURV_202309|INF_SUB|LT_1_4Y</t>
  </si>
  <si>
    <t>SURV_202309|INF_SUB|LT_5_8Y</t>
  </si>
  <si>
    <t>SURV_202309|GDP_REAL|LT_10Y</t>
  </si>
  <si>
    <t>SURV_202309|CETE28|A_2023</t>
  </si>
  <si>
    <t>SURV_202309|CETE28|A_2024</t>
  </si>
  <si>
    <t>SURV_202309|CETE28|A_2025</t>
  </si>
  <si>
    <t>SURV_202309|OTHER|A_2023</t>
  </si>
  <si>
    <t>SURV_202309|OTHER|A_2024</t>
  </si>
  <si>
    <t>SURV_202309|OTHER|A_2025</t>
  </si>
  <si>
    <t>2023-10-31</t>
  </si>
  <si>
    <t>SURV_202310</t>
  </si>
  <si>
    <t>SURV_202310|INF_GEN|A_2023</t>
  </si>
  <si>
    <t>SURV_202310|INF_GEN|A_2024</t>
  </si>
  <si>
    <t>SURV_202310|INF_GEN|A_2025</t>
  </si>
  <si>
    <t>SURV_202310|INF_SUB|A_2023</t>
  </si>
  <si>
    <t>SURV_202310|INF_SUB|A_2024</t>
  </si>
  <si>
    <t>SURV_202310|INF_SUB|A_2025</t>
  </si>
  <si>
    <t>SURV_202310|GDP_REAL|Q_2023Q3</t>
  </si>
  <si>
    <t>SURV_202310|GDP_REAL|Q_2023Q4</t>
  </si>
  <si>
    <t>SURV_202310|GDP_REAL|Q_2024Q1</t>
  </si>
  <si>
    <t>SURV_202310|GDP_REAL|Q_2024Q2</t>
  </si>
  <si>
    <t>SURV_202310|GDP_REAL|Q_2024Q3</t>
  </si>
  <si>
    <t>SURV_202310|GDP_REAL|Q_2024Q4</t>
  </si>
  <si>
    <t>SURV_202310|FONDEO|Q_2023Q4</t>
  </si>
  <si>
    <t>SURV_202310|FONDEO|Q_2024Q1</t>
  </si>
  <si>
    <t>SURV_202310|FONDEO|Q_2024Q2</t>
  </si>
  <si>
    <t>SURV_202310|FONDEO|Q_2024Q3</t>
  </si>
  <si>
    <t>SURV_202310|FONDEO|Q_2024Q4</t>
  </si>
  <si>
    <t>SURV_202310|FONDEO|Q_2025Q1</t>
  </si>
  <si>
    <t>SURV_202310|FONDEO|Q_2025Q2</t>
  </si>
  <si>
    <t>SURV_202310|FONDEO|Q_2025Q3</t>
  </si>
  <si>
    <t>4T25</t>
  </si>
  <si>
    <t>SIE-CR168-4T25</t>
  </si>
  <si>
    <t>Q_2025Q4</t>
  </si>
  <si>
    <t>SURV_202310|FONDEO|Q_2025Q4</t>
  </si>
  <si>
    <t>SURV_202310|INF_GEN|LT_1_4Y</t>
  </si>
  <si>
    <t>SURV_202310|INF_GEN|LT_5_8Y</t>
  </si>
  <si>
    <t>SURV_202310|INF_SUB|LT_1_4Y</t>
  </si>
  <si>
    <t>SURV_202310|INF_SUB|LT_5_8Y</t>
  </si>
  <si>
    <t>SURV_202310|GDP_REAL|LT_10Y</t>
  </si>
  <si>
    <t>SURV_202310|CETE28|A_2023</t>
  </si>
  <si>
    <t>SURV_202310|CETE28|A_2024</t>
  </si>
  <si>
    <t>SURV_202310|CETE28|A_2025</t>
  </si>
  <si>
    <t>SURV_202310|OTHER|A_2023</t>
  </si>
  <si>
    <t>SURV_202310|OTHER|A_2024</t>
  </si>
  <si>
    <t>SURV_202310|OTHER|A_2025</t>
  </si>
  <si>
    <t>2023-11-30</t>
  </si>
  <si>
    <t>SURV_202311</t>
  </si>
  <si>
    <t>SURV_202311|INF_GEN|A_2023</t>
  </si>
  <si>
    <t>SURV_202311|INF_GEN|A_2024</t>
  </si>
  <si>
    <t>SURV_202311|INF_GEN|A_2025</t>
  </si>
  <si>
    <t>SURV_202311|INF_SUB|A_2023</t>
  </si>
  <si>
    <t>SURV_202311|INF_SUB|A_2024</t>
  </si>
  <si>
    <t>SURV_202311|INF_SUB|A_2025</t>
  </si>
  <si>
    <t>SURV_202311|GDP_REAL|Q_2023Q4</t>
  </si>
  <si>
    <t>SURV_202311|GDP_REAL|Q_2024Q1</t>
  </si>
  <si>
    <t>SURV_202311|GDP_REAL|Q_2024Q2</t>
  </si>
  <si>
    <t>SURV_202311|GDP_REAL|Q_2024Q3</t>
  </si>
  <si>
    <t>SURV_202311|GDP_REAL|Q_2024Q4</t>
  </si>
  <si>
    <t>SURV_202311|FONDEO|Q_2023Q4</t>
  </si>
  <si>
    <t>SURV_202311|FONDEO|Q_2024Q1</t>
  </si>
  <si>
    <t>SURV_202311|FONDEO|Q_2024Q2</t>
  </si>
  <si>
    <t>SURV_202311|FONDEO|Q_2024Q3</t>
  </si>
  <si>
    <t>SURV_202311|FONDEO|Q_2024Q4</t>
  </si>
  <si>
    <t>SURV_202311|FONDEO|Q_2025Q1</t>
  </si>
  <si>
    <t>SURV_202311|FONDEO|Q_2025Q2</t>
  </si>
  <si>
    <t>SURV_202311|FONDEO|Q_2025Q3</t>
  </si>
  <si>
    <t>SURV_202311|FONDEO|Q_2025Q4</t>
  </si>
  <si>
    <t>SURV_202311|INF_GEN|LT_1_4Y</t>
  </si>
  <si>
    <t>SURV_202311|INF_GEN|LT_5_8Y</t>
  </si>
  <si>
    <t>SURV_202311|INF_SUB|LT_1_4Y</t>
  </si>
  <si>
    <t>SURV_202311|INF_SUB|LT_5_8Y</t>
  </si>
  <si>
    <t>SURV_202311|GDP_REAL|LT_10Y</t>
  </si>
  <si>
    <t>SURV_202311|CETE28|A_2023</t>
  </si>
  <si>
    <t>SURV_202311|CETE28|A_2024</t>
  </si>
  <si>
    <t>SURV_202311|CETE28|A_2025</t>
  </si>
  <si>
    <t>SURV_202311|OTHER|A_2023</t>
  </si>
  <si>
    <t>SURV_202311|OTHER|A_2024</t>
  </si>
  <si>
    <t>SURV_202311|OTHER|A_2025</t>
  </si>
  <si>
    <t>2023-12-31</t>
  </si>
  <si>
    <t>SURV_202312</t>
  </si>
  <si>
    <t>SURV_202312|INF_GEN|A_2023</t>
  </si>
  <si>
    <t>SURV_202312|INF_GEN|A_2024</t>
  </si>
  <si>
    <t>SURV_202312|INF_GEN|A_2025</t>
  </si>
  <si>
    <t>2026</t>
  </si>
  <si>
    <t>SIE-CR154-2026</t>
  </si>
  <si>
    <t>A_2026</t>
  </si>
  <si>
    <t>SURV_202312|INF_GEN|A_2026</t>
  </si>
  <si>
    <t>SURV_202312|INF_SUB|A_2023</t>
  </si>
  <si>
    <t>SURV_202312|INF_SUB|A_2024</t>
  </si>
  <si>
    <t>SURV_202312|INF_SUB|A_2025</t>
  </si>
  <si>
    <t>SURV_202312|INF_SUB|A_2026</t>
  </si>
  <si>
    <t>SURV_202312|GDP_REAL|Q_2023Q4</t>
  </si>
  <si>
    <t>SURV_202312|GDP_REAL|Q_2024Q1</t>
  </si>
  <si>
    <t>SURV_202312|GDP_REAL|Q_2024Q2</t>
  </si>
  <si>
    <t>SURV_202312|GDP_REAL|Q_2024Q3</t>
  </si>
  <si>
    <t>SURV_202312|GDP_REAL|Q_2024Q4</t>
  </si>
  <si>
    <t>SIE-CR165-1T25</t>
  </si>
  <si>
    <t>SURV_202312|GDP_REAL|Q_2025Q1</t>
  </si>
  <si>
    <t>SIE-CR165-2T25</t>
  </si>
  <si>
    <t>SURV_202312|GDP_REAL|Q_2025Q2</t>
  </si>
  <si>
    <t>SIE-CR165-3T25</t>
  </si>
  <si>
    <t>SURV_202312|GDP_REAL|Q_2025Q3</t>
  </si>
  <si>
    <t>SIE-CR165-4T25</t>
  </si>
  <si>
    <t>SURV_202312|GDP_REAL|Q_2025Q4</t>
  </si>
  <si>
    <t>SURV_202312|FONDEO|Q_2023Q4</t>
  </si>
  <si>
    <t>SURV_202312|FONDEO|Q_2024Q1</t>
  </si>
  <si>
    <t>SURV_202312|FONDEO|Q_2024Q2</t>
  </si>
  <si>
    <t>SURV_202312|FONDEO|Q_2024Q3</t>
  </si>
  <si>
    <t>SURV_202312|FONDEO|Q_2024Q4</t>
  </si>
  <si>
    <t>SURV_202312|FONDEO|Q_2025Q1</t>
  </si>
  <si>
    <t>SURV_202312|FONDEO|Q_2025Q2</t>
  </si>
  <si>
    <t>SURV_202312|FONDEO|Q_2025Q3</t>
  </si>
  <si>
    <t>SURV_202312|FONDEO|Q_2025Q4</t>
  </si>
  <si>
    <t>SURV_202312|INF_GEN|LT_1_4Y</t>
  </si>
  <si>
    <t>SURV_202312|INF_GEN|LT_5_8Y</t>
  </si>
  <si>
    <t>SURV_202312|INF_SUB|LT_1_4Y</t>
  </si>
  <si>
    <t>SURV_202312|INF_SUB|LT_5_8Y</t>
  </si>
  <si>
    <t>SURV_202312|GDP_REAL|LT_10Y</t>
  </si>
  <si>
    <t>SURV_202312|CETE28|A_2023</t>
  </si>
  <si>
    <t>SURV_202312|CETE28|A_2024</t>
  </si>
  <si>
    <t>SURV_202312|CETE28|A_2025</t>
  </si>
  <si>
    <t>SIE-CR170-2026</t>
  </si>
  <si>
    <t>SURV_202312|CETE28|A_2026</t>
  </si>
  <si>
    <t>SURV_202312|OTHER|A_2023</t>
  </si>
  <si>
    <t>SURV_202312|OTHER|A_2024</t>
  </si>
  <si>
    <t>SURV_202312|OTHER|A_2025</t>
  </si>
  <si>
    <t>SIE-CR189-2026</t>
  </si>
  <si>
    <t>SURV_202312|OTHER|A_2026</t>
  </si>
  <si>
    <t>2024-01-31</t>
  </si>
  <si>
    <t>SURV_202401</t>
  </si>
  <si>
    <t>SURV_202401|INF_GEN|A_2024</t>
  </si>
  <si>
    <t>SURV_202401|INF_GEN|A_2025</t>
  </si>
  <si>
    <t>SURV_202401|INF_GEN|A_2026</t>
  </si>
  <si>
    <t>SURV_202401|INF_SUB|A_2024</t>
  </si>
  <si>
    <t>SURV_202401|INF_SUB|A_2025</t>
  </si>
  <si>
    <t>SURV_202401|INF_SUB|A_2026</t>
  </si>
  <si>
    <t>SURV_202401|GDP_REAL|Q_2023Q4</t>
  </si>
  <si>
    <t>SURV_202401|GDP_REAL|Q_2024Q1</t>
  </si>
  <si>
    <t>SURV_202401|GDP_REAL|Q_2024Q2</t>
  </si>
  <si>
    <t>SURV_202401|GDP_REAL|Q_2024Q3</t>
  </si>
  <si>
    <t>SURV_202401|GDP_REAL|Q_2024Q4</t>
  </si>
  <si>
    <t>SURV_202401|GDP_REAL|Q_2025Q1</t>
  </si>
  <si>
    <t>SURV_202401|GDP_REAL|Q_2025Q2</t>
  </si>
  <si>
    <t>SURV_202401|GDP_REAL|Q_2025Q3</t>
  </si>
  <si>
    <t>SURV_202401|GDP_REAL|Q_2025Q4</t>
  </si>
  <si>
    <t>SURV_202401|FONDEO|Q_2024Q1</t>
  </si>
  <si>
    <t>SURV_202401|FONDEO|Q_2024Q2</t>
  </si>
  <si>
    <t>SURV_202401|FONDEO|Q_2024Q3</t>
  </si>
  <si>
    <t>SURV_202401|FONDEO|Q_2024Q4</t>
  </si>
  <si>
    <t>SURV_202401|FONDEO|Q_2025Q1</t>
  </si>
  <si>
    <t>SURV_202401|FONDEO|Q_2025Q2</t>
  </si>
  <si>
    <t>SURV_202401|FONDEO|Q_2025Q3</t>
  </si>
  <si>
    <t>SURV_202401|FONDEO|Q_2025Q4</t>
  </si>
  <si>
    <t>SURV_202401|INF_GEN|LT_1_4Y</t>
  </si>
  <si>
    <t>SURV_202401|INF_GEN|LT_5_8Y</t>
  </si>
  <si>
    <t>SURV_202401|INF_SUB|LT_1_4Y</t>
  </si>
  <si>
    <t>SURV_202401|INF_SUB|LT_5_8Y</t>
  </si>
  <si>
    <t>SURV_202401|GDP_REAL|LT_10Y</t>
  </si>
  <si>
    <t>SURV_202401|CETE28|A_2024</t>
  </si>
  <si>
    <t>SURV_202401|CETE28|A_2025</t>
  </si>
  <si>
    <t>SURV_202401|CETE28|A_2026</t>
  </si>
  <si>
    <t>SURV_202401|OTHER|A_2024</t>
  </si>
  <si>
    <t>SURV_202401|OTHER|A_2025</t>
  </si>
  <si>
    <t>SURV_202401|OTHER|A_2026</t>
  </si>
  <si>
    <t>2024-02-29</t>
  </si>
  <si>
    <t>SURV_202402</t>
  </si>
  <si>
    <t>SURV_202402|INF_GEN|A_2024</t>
  </si>
  <si>
    <t>SURV_202402|INF_GEN|A_2025</t>
  </si>
  <si>
    <t>SURV_202402|INF_GEN|A_2026</t>
  </si>
  <si>
    <t>SURV_202402|INF_SUB|A_2024</t>
  </si>
  <si>
    <t>SURV_202402|INF_SUB|A_2025</t>
  </si>
  <si>
    <t>SURV_202402|INF_SUB|A_2026</t>
  </si>
  <si>
    <t>SURV_202402|GDP_REAL|Q_2024Q1</t>
  </si>
  <si>
    <t>SURV_202402|GDP_REAL|Q_2024Q2</t>
  </si>
  <si>
    <t>SURV_202402|GDP_REAL|Q_2024Q3</t>
  </si>
  <si>
    <t>SURV_202402|GDP_REAL|Q_2024Q4</t>
  </si>
  <si>
    <t>SURV_202402|GDP_REAL|Q_2025Q1</t>
  </si>
  <si>
    <t>SURV_202402|GDP_REAL|Q_2025Q2</t>
  </si>
  <si>
    <t>SURV_202402|GDP_REAL|Q_2025Q3</t>
  </si>
  <si>
    <t>SURV_202402|GDP_REAL|Q_2025Q4</t>
  </si>
  <si>
    <t>SURV_202402|FONDEO|Q_2024Q1</t>
  </si>
  <si>
    <t>SURV_202402|FONDEO|Q_2024Q2</t>
  </si>
  <si>
    <t>SURV_202402|FONDEO|Q_2024Q3</t>
  </si>
  <si>
    <t>SURV_202402|FONDEO|Q_2024Q4</t>
  </si>
  <si>
    <t>SURV_202402|FONDEO|Q_2025Q1</t>
  </si>
  <si>
    <t>SURV_202402|FONDEO|Q_2025Q2</t>
  </si>
  <si>
    <t>SURV_202402|FONDEO|Q_2025Q3</t>
  </si>
  <si>
    <t>SURV_202402|FONDEO|Q_2025Q4</t>
  </si>
  <si>
    <t>SURV_202402|INF_GEN|LT_1_4Y</t>
  </si>
  <si>
    <t>SURV_202402|INF_GEN|LT_5_8Y</t>
  </si>
  <si>
    <t>SURV_202402|INF_SUB|LT_1_4Y</t>
  </si>
  <si>
    <t>SURV_202402|INF_SUB|LT_5_8Y</t>
  </si>
  <si>
    <t>SURV_202402|GDP_REAL|LT_10Y</t>
  </si>
  <si>
    <t>SURV_202402|CETE28|A_2024</t>
  </si>
  <si>
    <t>SURV_202402|CETE28|A_2025</t>
  </si>
  <si>
    <t>SURV_202402|CETE28|A_2026</t>
  </si>
  <si>
    <t>SURV_202402|OTHER|A_2024</t>
  </si>
  <si>
    <t>SURV_202402|OTHER|A_2025</t>
  </si>
  <si>
    <t>SURV_202402|OTHER|A_2026</t>
  </si>
  <si>
    <t>2024-03-31</t>
  </si>
  <si>
    <t>SURV_202403</t>
  </si>
  <si>
    <t>SURV_202403|INF_GEN|A_2024</t>
  </si>
  <si>
    <t>SURV_202403|INF_GEN|A_2025</t>
  </si>
  <si>
    <t>SURV_202403|INF_GEN|A_2026</t>
  </si>
  <si>
    <t>SURV_202403|INF_SUB|A_2024</t>
  </si>
  <si>
    <t>SURV_202403|INF_SUB|A_2025</t>
  </si>
  <si>
    <t>SURV_202403|INF_SUB|A_2026</t>
  </si>
  <si>
    <t>SURV_202403|GDP_REAL|Q_2024Q1</t>
  </si>
  <si>
    <t>SURV_202403|GDP_REAL|Q_2024Q2</t>
  </si>
  <si>
    <t>SURV_202403|GDP_REAL|Q_2024Q3</t>
  </si>
  <si>
    <t>SURV_202403|GDP_REAL|Q_2024Q4</t>
  </si>
  <si>
    <t>SURV_202403|GDP_REAL|Q_2025Q1</t>
  </si>
  <si>
    <t>SURV_202403|GDP_REAL|Q_2025Q2</t>
  </si>
  <si>
    <t>SURV_202403|GDP_REAL|Q_2025Q3</t>
  </si>
  <si>
    <t>SURV_202403|GDP_REAL|Q_2025Q4</t>
  </si>
  <si>
    <t>SURV_202403|FONDEO|Q_2024Q1</t>
  </si>
  <si>
    <t>SURV_202403|FONDEO|Q_2024Q2</t>
  </si>
  <si>
    <t>SURV_202403|FONDEO|Q_2024Q3</t>
  </si>
  <si>
    <t>SURV_202403|FONDEO|Q_2024Q4</t>
  </si>
  <si>
    <t>SURV_202403|FONDEO|Q_2025Q1</t>
  </si>
  <si>
    <t>SURV_202403|FONDEO|Q_2025Q2</t>
  </si>
  <si>
    <t>SURV_202403|FONDEO|Q_2025Q3</t>
  </si>
  <si>
    <t>SURV_202403|FONDEO|Q_2025Q4</t>
  </si>
  <si>
    <t>SURV_202403|INF_GEN|LT_1_4Y</t>
  </si>
  <si>
    <t>SURV_202403|INF_GEN|LT_5_8Y</t>
  </si>
  <si>
    <t>SURV_202403|INF_SUB|LT_1_4Y</t>
  </si>
  <si>
    <t>SURV_202403|INF_SUB|LT_5_8Y</t>
  </si>
  <si>
    <t>SURV_202403|GDP_REAL|LT_10Y</t>
  </si>
  <si>
    <t>SURV_202403|CETE28|A_2024</t>
  </si>
  <si>
    <t>SURV_202403|CETE28|A_2025</t>
  </si>
  <si>
    <t>SURV_202403|CETE28|A_2026</t>
  </si>
  <si>
    <t>SURV_202403|OTHER|A_2024</t>
  </si>
  <si>
    <t>SURV_202403|OTHER|A_2025</t>
  </si>
  <si>
    <t>SURV_202403|OTHER|A_2026</t>
  </si>
  <si>
    <t>2024-04-30</t>
  </si>
  <si>
    <t>SURV_202404</t>
  </si>
  <si>
    <t>SURV_202404|INF_GEN|A_2024</t>
  </si>
  <si>
    <t>SURV_202404|INF_GEN|A_2025</t>
  </si>
  <si>
    <t>SURV_202404|INF_GEN|A_2026</t>
  </si>
  <si>
    <t>SURV_202404|INF_SUB|A_2024</t>
  </si>
  <si>
    <t>SURV_202404|INF_SUB|A_2025</t>
  </si>
  <si>
    <t>SURV_202404|INF_SUB|A_2026</t>
  </si>
  <si>
    <t>SURV_202404|GDP_REAL|Q_2024Q1</t>
  </si>
  <si>
    <t>SURV_202404|GDP_REAL|Q_2024Q2</t>
  </si>
  <si>
    <t>SURV_202404|GDP_REAL|Q_2024Q3</t>
  </si>
  <si>
    <t>SURV_202404|GDP_REAL|Q_2024Q4</t>
  </si>
  <si>
    <t>SURV_202404|GDP_REAL|Q_2025Q1</t>
  </si>
  <si>
    <t>SURV_202404|GDP_REAL|Q_2025Q2</t>
  </si>
  <si>
    <t>SURV_202404|GDP_REAL|Q_2025Q3</t>
  </si>
  <si>
    <t>SURV_202404|GDP_REAL|Q_2025Q4</t>
  </si>
  <si>
    <t>SURV_202404|FONDEO|Q_2024Q2</t>
  </si>
  <si>
    <t>SURV_202404|FONDEO|Q_2024Q3</t>
  </si>
  <si>
    <t>SURV_202404|FONDEO|Q_2024Q4</t>
  </si>
  <si>
    <t>SURV_202404|FONDEO|Q_2025Q1</t>
  </si>
  <si>
    <t>SURV_202404|FONDEO|Q_2025Q2</t>
  </si>
  <si>
    <t>SURV_202404|FONDEO|Q_2025Q3</t>
  </si>
  <si>
    <t>SURV_202404|FONDEO|Q_2025Q4</t>
  </si>
  <si>
    <t>1T26</t>
  </si>
  <si>
    <t>SIE-CR168-1T26</t>
  </si>
  <si>
    <t>Q_2026Q1</t>
  </si>
  <si>
    <t>SURV_202404|FONDEO|Q_2026Q1</t>
  </si>
  <si>
    <t>2T26</t>
  </si>
  <si>
    <t>SIE-CR168-2T26</t>
  </si>
  <si>
    <t>Q_2026Q2</t>
  </si>
  <si>
    <t>SURV_202404|FONDEO|Q_2026Q2</t>
  </si>
  <si>
    <t>SURV_202404|INF_GEN|LT_1_4Y</t>
  </si>
  <si>
    <t>SURV_202404|INF_GEN|LT_5_8Y</t>
  </si>
  <si>
    <t>SURV_202404|INF_SUB|LT_1_4Y</t>
  </si>
  <si>
    <t>SURV_202404|INF_SUB|LT_5_8Y</t>
  </si>
  <si>
    <t>SURV_202404|GDP_REAL|LT_10Y</t>
  </si>
  <si>
    <t>SURV_202404|CETE28|A_2024</t>
  </si>
  <si>
    <t>SURV_202404|CETE28|A_2025</t>
  </si>
  <si>
    <t>SURV_202404|CETE28|A_2026</t>
  </si>
  <si>
    <t>SURV_202404|OTHER|A_2024</t>
  </si>
  <si>
    <t>SURV_202404|OTHER|A_2025</t>
  </si>
  <si>
    <t>SURV_202404|OTHER|A_2026</t>
  </si>
  <si>
    <t>2024-05-31</t>
  </si>
  <si>
    <t>SURV_202405</t>
  </si>
  <si>
    <t>SURV_202405|INF_GEN|A_2024</t>
  </si>
  <si>
    <t>SURV_202405|INF_GEN|A_2025</t>
  </si>
  <si>
    <t>SURV_202405|INF_GEN|A_2026</t>
  </si>
  <si>
    <t>SURV_202405|INF_SUB|A_2024</t>
  </si>
  <si>
    <t>SURV_202405|INF_SUB|A_2025</t>
  </si>
  <si>
    <t>SURV_202405|INF_SUB|A_2026</t>
  </si>
  <si>
    <t>SURV_202405|GDP_REAL|Q_2024Q2</t>
  </si>
  <si>
    <t>SURV_202405|GDP_REAL|Q_2024Q3</t>
  </si>
  <si>
    <t>SURV_202405|GDP_REAL|Q_2024Q4</t>
  </si>
  <si>
    <t>SURV_202405|GDP_REAL|Q_2025Q1</t>
  </si>
  <si>
    <t>SURV_202405|GDP_REAL|Q_2025Q2</t>
  </si>
  <si>
    <t>SURV_202405|GDP_REAL|Q_2025Q3</t>
  </si>
  <si>
    <t>SURV_202405|GDP_REAL|Q_2025Q4</t>
  </si>
  <si>
    <t>SURV_202405|FONDEO|Q_2024Q2</t>
  </si>
  <si>
    <t>SURV_202405|FONDEO|Q_2024Q3</t>
  </si>
  <si>
    <t>SURV_202405|FONDEO|Q_2024Q4</t>
  </si>
  <si>
    <t>SURV_202405|FONDEO|Q_2025Q1</t>
  </si>
  <si>
    <t>SURV_202405|FONDEO|Q_2025Q2</t>
  </si>
  <si>
    <t>SURV_202405|FONDEO|Q_2025Q3</t>
  </si>
  <si>
    <t>SURV_202405|FONDEO|Q_2025Q4</t>
  </si>
  <si>
    <t>SURV_202405|FONDEO|Q_2026Q1</t>
  </si>
  <si>
    <t>SURV_202405|FONDEO|Q_2026Q2</t>
  </si>
  <si>
    <t>SURV_202405|INF_GEN|LT_1_4Y</t>
  </si>
  <si>
    <t>SURV_202405|INF_GEN|LT_5_8Y</t>
  </si>
  <si>
    <t>SURV_202405|INF_SUB|LT_1_4Y</t>
  </si>
  <si>
    <t>SURV_202405|INF_SUB|LT_5_8Y</t>
  </si>
  <si>
    <t>SURV_202405|GDP_REAL|LT_10Y</t>
  </si>
  <si>
    <t>SURV_202405|CETE28|A_2024</t>
  </si>
  <si>
    <t>SURV_202405|CETE28|A_2025</t>
  </si>
  <si>
    <t>SURV_202405|CETE28|A_2026</t>
  </si>
  <si>
    <t>SURV_202405|OTHER|A_2024</t>
  </si>
  <si>
    <t>SURV_202405|OTHER|A_2025</t>
  </si>
  <si>
    <t>SURV_202405|OTHER|A_2026</t>
  </si>
  <si>
    <t>2024-06-30</t>
  </si>
  <si>
    <t>SURV_202406</t>
  </si>
  <si>
    <t>SURV_202406|INF_GEN|A_2024</t>
  </si>
  <si>
    <t>SURV_202406|INF_GEN|A_2025</t>
  </si>
  <si>
    <t>SURV_202406|INF_GEN|A_2026</t>
  </si>
  <si>
    <t>SURV_202406|INF_SUB|A_2024</t>
  </si>
  <si>
    <t>SURV_202406|INF_SUB|A_2025</t>
  </si>
  <si>
    <t>SURV_202406|INF_SUB|A_2026</t>
  </si>
  <si>
    <t>SURV_202406|GDP_REAL|Q_2024Q2</t>
  </si>
  <si>
    <t>SURV_202406|GDP_REAL|Q_2024Q3</t>
  </si>
  <si>
    <t>SURV_202406|GDP_REAL|Q_2024Q4</t>
  </si>
  <si>
    <t>SURV_202406|GDP_REAL|Q_2025Q1</t>
  </si>
  <si>
    <t>SURV_202406|GDP_REAL|Q_2025Q2</t>
  </si>
  <si>
    <t>SURV_202406|GDP_REAL|Q_2025Q3</t>
  </si>
  <si>
    <t>SURV_202406|GDP_REAL|Q_2025Q4</t>
  </si>
  <si>
    <t>SURV_202406|FONDEO|Q_2024Q2</t>
  </si>
  <si>
    <t>SURV_202406|FONDEO|Q_2024Q3</t>
  </si>
  <si>
    <t>SURV_202406|FONDEO|Q_2024Q4</t>
  </si>
  <si>
    <t>SURV_202406|FONDEO|Q_2025Q1</t>
  </si>
  <si>
    <t>SURV_202406|FONDEO|Q_2025Q2</t>
  </si>
  <si>
    <t>SURV_202406|FONDEO|Q_2025Q3</t>
  </si>
  <si>
    <t>SURV_202406|FONDEO|Q_2025Q4</t>
  </si>
  <si>
    <t>SURV_202406|FONDEO|Q_2026Q1</t>
  </si>
  <si>
    <t>SURV_202406|FONDEO|Q_2026Q2</t>
  </si>
  <si>
    <t>SURV_202406|INF_GEN|LT_1_4Y</t>
  </si>
  <si>
    <t>SURV_202406|INF_GEN|LT_5_8Y</t>
  </si>
  <si>
    <t>SURV_202406|INF_SUB|LT_1_4Y</t>
  </si>
  <si>
    <t>SURV_202406|INF_SUB|LT_5_8Y</t>
  </si>
  <si>
    <t>SURV_202406|GDP_REAL|LT_10Y</t>
  </si>
  <si>
    <t>SURV_202406|CETE28|A_2024</t>
  </si>
  <si>
    <t>SURV_202406|CETE28|A_2025</t>
  </si>
  <si>
    <t>SURV_202406|CETE28|A_2026</t>
  </si>
  <si>
    <t>SURV_202406|OTHER|A_2024</t>
  </si>
  <si>
    <t>SURV_202406|OTHER|A_2025</t>
  </si>
  <si>
    <t>SURV_202406|OTHER|A_2026</t>
  </si>
  <si>
    <t>2024-07-31</t>
  </si>
  <si>
    <t>SURV_202407</t>
  </si>
  <si>
    <t>SURV_202407|INF_GEN|A_2024</t>
  </si>
  <si>
    <t>SURV_202407|INF_GEN|A_2025</t>
  </si>
  <si>
    <t>SURV_202407|INF_GEN|A_2026</t>
  </si>
  <si>
    <t>SURV_202407|INF_SUB|A_2024</t>
  </si>
  <si>
    <t>SURV_202407|INF_SUB|A_2025</t>
  </si>
  <si>
    <t>SURV_202407|INF_SUB|A_2026</t>
  </si>
  <si>
    <t>SURV_202407|GDP_REAL|Q_2024Q2</t>
  </si>
  <si>
    <t>SURV_202407|GDP_REAL|Q_2024Q3</t>
  </si>
  <si>
    <t>SURV_202407|GDP_REAL|Q_2024Q4</t>
  </si>
  <si>
    <t>SURV_202407|GDP_REAL|Q_2025Q1</t>
  </si>
  <si>
    <t>SURV_202407|GDP_REAL|Q_2025Q2</t>
  </si>
  <si>
    <t>SURV_202407|GDP_REAL|Q_2025Q3</t>
  </si>
  <si>
    <t>SURV_202407|GDP_REAL|Q_2025Q4</t>
  </si>
  <si>
    <t>SURV_202407|FONDEO|Q_2024Q3</t>
  </si>
  <si>
    <t>SURV_202407|FONDEO|Q_2024Q4</t>
  </si>
  <si>
    <t>SURV_202407|FONDEO|Q_2025Q1</t>
  </si>
  <si>
    <t>SURV_202407|FONDEO|Q_2025Q2</t>
  </si>
  <si>
    <t>SURV_202407|FONDEO|Q_2025Q3</t>
  </si>
  <si>
    <t>SURV_202407|FONDEO|Q_2025Q4</t>
  </si>
  <si>
    <t>SURV_202407|FONDEO|Q_2026Q1</t>
  </si>
  <si>
    <t>SURV_202407|FONDEO|Q_2026Q2</t>
  </si>
  <si>
    <t>3T26</t>
  </si>
  <si>
    <t>SIE-CR168-3T26</t>
  </si>
  <si>
    <t>Q_2026Q3</t>
  </si>
  <si>
    <t>SURV_202407|FONDEO|Q_2026Q3</t>
  </si>
  <si>
    <t>SURV_202407|INF_GEN|LT_1_4Y</t>
  </si>
  <si>
    <t>SURV_202407|INF_GEN|LT_5_8Y</t>
  </si>
  <si>
    <t>SURV_202407|INF_SUB|LT_1_4Y</t>
  </si>
  <si>
    <t>SURV_202407|INF_SUB|LT_5_8Y</t>
  </si>
  <si>
    <t>SURV_202407|GDP_REAL|LT_10Y</t>
  </si>
  <si>
    <t>SURV_202407|CETE28|A_2024</t>
  </si>
  <si>
    <t>SURV_202407|CETE28|A_2025</t>
  </si>
  <si>
    <t>SURV_202407|CETE28|A_2026</t>
  </si>
  <si>
    <t>SURV_202407|OTHER|A_2024</t>
  </si>
  <si>
    <t>SURV_202407|OTHER|A_2025</t>
  </si>
  <si>
    <t>SURV_202407|OTHER|A_2026</t>
  </si>
  <si>
    <t>2024-08-31</t>
  </si>
  <si>
    <t>SURV_202408</t>
  </si>
  <si>
    <t>SURV_202408|INF_GEN|A_2024</t>
  </si>
  <si>
    <t>SURV_202408|INF_GEN|A_2025</t>
  </si>
  <si>
    <t>SURV_202408|INF_GEN|A_2026</t>
  </si>
  <si>
    <t>SURV_202408|INF_SUB|A_2024</t>
  </si>
  <si>
    <t>SURV_202408|INF_SUB|A_2025</t>
  </si>
  <si>
    <t>SURV_202408|INF_SUB|A_2026</t>
  </si>
  <si>
    <t>SURV_202408|GDP_REAL|Q_2024Q3</t>
  </si>
  <si>
    <t>SURV_202408|GDP_REAL|Q_2024Q4</t>
  </si>
  <si>
    <t>SURV_202408|GDP_REAL|Q_2025Q1</t>
  </si>
  <si>
    <t>SURV_202408|GDP_REAL|Q_2025Q2</t>
  </si>
  <si>
    <t>SURV_202408|GDP_REAL|Q_2025Q3</t>
  </si>
  <si>
    <t>SURV_202408|GDP_REAL|Q_2025Q4</t>
  </si>
  <si>
    <t>SURV_202408|FONDEO|Q_2024Q3</t>
  </si>
  <si>
    <t>SURV_202408|FONDEO|Q_2024Q4</t>
  </si>
  <si>
    <t>SURV_202408|FONDEO|Q_2025Q1</t>
  </si>
  <si>
    <t>SURV_202408|FONDEO|Q_2025Q2</t>
  </si>
  <si>
    <t>SURV_202408|FONDEO|Q_2025Q3</t>
  </si>
  <si>
    <t>SURV_202408|FONDEO|Q_2025Q4</t>
  </si>
  <si>
    <t>SURV_202408|FONDEO|Q_2026Q1</t>
  </si>
  <si>
    <t>SURV_202408|FONDEO|Q_2026Q2</t>
  </si>
  <si>
    <t>SURV_202408|FONDEO|Q_2026Q3</t>
  </si>
  <si>
    <t>SURV_202408|INF_GEN|LT_1_4Y</t>
  </si>
  <si>
    <t>SURV_202408|INF_GEN|LT_5_8Y</t>
  </si>
  <si>
    <t>SURV_202408|INF_SUB|LT_1_4Y</t>
  </si>
  <si>
    <t>SURV_202408|INF_SUB|LT_5_8Y</t>
  </si>
  <si>
    <t>SURV_202408|GDP_REAL|LT_10Y</t>
  </si>
  <si>
    <t>SURV_202408|CETE28|A_2024</t>
  </si>
  <si>
    <t>SURV_202408|CETE28|A_2025</t>
  </si>
  <si>
    <t>SURV_202408|CETE28|A_2026</t>
  </si>
  <si>
    <t>SURV_202408|OTHER|A_2024</t>
  </si>
  <si>
    <t>SURV_202408|OTHER|A_2025</t>
  </si>
  <si>
    <t>SURV_202408|OTHER|A_2026</t>
  </si>
  <si>
    <t>2024-09-30</t>
  </si>
  <si>
    <t>SURV_202409</t>
  </si>
  <si>
    <t>SURV_202409|INF_GEN|A_2024</t>
  </si>
  <si>
    <t>SURV_202409|INF_GEN|A_2025</t>
  </si>
  <si>
    <t>SURV_202409|INF_GEN|A_2026</t>
  </si>
  <si>
    <t>SURV_202409|INF_SUB|A_2024</t>
  </si>
  <si>
    <t>SURV_202409|INF_SUB|A_2025</t>
  </si>
  <si>
    <t>SURV_202409|INF_SUB|A_2026</t>
  </si>
  <si>
    <t>SURV_202409|GDP_REAL|Q_2024Q3</t>
  </si>
  <si>
    <t>SURV_202409|GDP_REAL|Q_2024Q4</t>
  </si>
  <si>
    <t>SURV_202409|GDP_REAL|Q_2025Q1</t>
  </si>
  <si>
    <t>SURV_202409|GDP_REAL|Q_2025Q2</t>
  </si>
  <si>
    <t>SURV_202409|GDP_REAL|Q_2025Q3</t>
  </si>
  <si>
    <t>SURV_202409|GDP_REAL|Q_2025Q4</t>
  </si>
  <si>
    <t>SURV_202409|FONDEO|Q_2024Q3</t>
  </si>
  <si>
    <t>SURV_202409|FONDEO|Q_2024Q4</t>
  </si>
  <si>
    <t>SURV_202409|FONDEO|Q_2025Q1</t>
  </si>
  <si>
    <t>SURV_202409|FONDEO|Q_2025Q2</t>
  </si>
  <si>
    <t>SURV_202409|FONDEO|Q_2025Q3</t>
  </si>
  <si>
    <t>SURV_202409|FONDEO|Q_2025Q4</t>
  </si>
  <si>
    <t>SURV_202409|FONDEO|Q_2026Q1</t>
  </si>
  <si>
    <t>SURV_202409|FONDEO|Q_2026Q2</t>
  </si>
  <si>
    <t>SURV_202409|FONDEO|Q_2026Q3</t>
  </si>
  <si>
    <t>SURV_202409|INF_GEN|LT_1_4Y</t>
  </si>
  <si>
    <t>SURV_202409|INF_GEN|LT_5_8Y</t>
  </si>
  <si>
    <t>SURV_202409|INF_SUB|LT_1_4Y</t>
  </si>
  <si>
    <t>SURV_202409|INF_SUB|LT_5_8Y</t>
  </si>
  <si>
    <t>SURV_202409|GDP_REAL|LT_10Y</t>
  </si>
  <si>
    <t>SURV_202409|CETE28|A_2024</t>
  </si>
  <si>
    <t>SURV_202409|CETE28|A_2025</t>
  </si>
  <si>
    <t>SURV_202409|CETE28|A_2026</t>
  </si>
  <si>
    <t>SURV_202409|OTHER|A_2024</t>
  </si>
  <si>
    <t>SURV_202409|OTHER|A_2025</t>
  </si>
  <si>
    <t>SURV_202409|OTHER|A_2026</t>
  </si>
  <si>
    <t>2024-10-31</t>
  </si>
  <si>
    <t>SURV_202410</t>
  </si>
  <si>
    <t>SURV_202410|INF_GEN|A_2024</t>
  </si>
  <si>
    <t>SURV_202410|INF_GEN|A_2025</t>
  </si>
  <si>
    <t>SURV_202410|INF_GEN|A_2026</t>
  </si>
  <si>
    <t>SURV_202410|INF_SUB|A_2024</t>
  </si>
  <si>
    <t>SURV_202410|INF_SUB|A_2025</t>
  </si>
  <si>
    <t>SURV_202410|INF_SUB|A_2026</t>
  </si>
  <si>
    <t>SURV_202410|GDP_REAL|Q_2024Q3</t>
  </si>
  <si>
    <t>SURV_202410|GDP_REAL|Q_2024Q4</t>
  </si>
  <si>
    <t>SURV_202410|GDP_REAL|Q_2025Q1</t>
  </si>
  <si>
    <t>SURV_202410|GDP_REAL|Q_2025Q2</t>
  </si>
  <si>
    <t>SURV_202410|GDP_REAL|Q_2025Q3</t>
  </si>
  <si>
    <t>SURV_202410|GDP_REAL|Q_2025Q4</t>
  </si>
  <si>
    <t>SURV_202410|FONDEO|Q_2024Q4</t>
  </si>
  <si>
    <t>SURV_202410|FONDEO|Q_2025Q1</t>
  </si>
  <si>
    <t>SURV_202410|FONDEO|Q_2025Q2</t>
  </si>
  <si>
    <t>SURV_202410|FONDEO|Q_2025Q3</t>
  </si>
  <si>
    <t>SURV_202410|FONDEO|Q_2025Q4</t>
  </si>
  <si>
    <t>SURV_202410|FONDEO|Q_2026Q1</t>
  </si>
  <si>
    <t>SURV_202410|FONDEO|Q_2026Q2</t>
  </si>
  <si>
    <t>SURV_202410|FONDEO|Q_2026Q3</t>
  </si>
  <si>
    <t>4T26</t>
  </si>
  <si>
    <t>SIE-CR168-4T26</t>
  </si>
  <si>
    <t>Q_2026Q4</t>
  </si>
  <si>
    <t>SURV_202410|FONDEO|Q_2026Q4</t>
  </si>
  <si>
    <t>SURV_202410|INF_GEN|LT_1_4Y</t>
  </si>
  <si>
    <t>SURV_202410|INF_GEN|LT_5_8Y</t>
  </si>
  <si>
    <t>SURV_202410|INF_SUB|LT_1_4Y</t>
  </si>
  <si>
    <t>SURV_202410|INF_SUB|LT_5_8Y</t>
  </si>
  <si>
    <t>SURV_202410|GDP_REAL|LT_10Y</t>
  </si>
  <si>
    <t>SURV_202410|CETE28|A_2024</t>
  </si>
  <si>
    <t>SURV_202410|CETE28|A_2025</t>
  </si>
  <si>
    <t>SURV_202410|CETE28|A_2026</t>
  </si>
  <si>
    <t>SURV_202410|OTHER|A_2024</t>
  </si>
  <si>
    <t>SURV_202410|OTHER|A_2025</t>
  </si>
  <si>
    <t>SURV_202410|OTHER|A_2026</t>
  </si>
  <si>
    <t>2024-11-30</t>
  </si>
  <si>
    <t>SURV_202411</t>
  </si>
  <si>
    <t>SURV_202411|INF_GEN|A_2024</t>
  </si>
  <si>
    <t>SURV_202411|INF_GEN|A_2025</t>
  </si>
  <si>
    <t>SURV_202411|INF_GEN|A_2026</t>
  </si>
  <si>
    <t>SURV_202411|INF_SUB|A_2024</t>
  </si>
  <si>
    <t>SURV_202411|INF_SUB|A_2025</t>
  </si>
  <si>
    <t>SURV_202411|INF_SUB|A_2026</t>
  </si>
  <si>
    <t>SURV_202411|GDP_REAL|Q_2024Q4</t>
  </si>
  <si>
    <t>SURV_202411|GDP_REAL|Q_2025Q1</t>
  </si>
  <si>
    <t>SURV_202411|GDP_REAL|Q_2025Q2</t>
  </si>
  <si>
    <t>SURV_202411|GDP_REAL|Q_2025Q3</t>
  </si>
  <si>
    <t>SURV_202411|GDP_REAL|Q_2025Q4</t>
  </si>
  <si>
    <t>SURV_202411|FONDEO|Q_2024Q4</t>
  </si>
  <si>
    <t>SURV_202411|FONDEO|Q_2025Q1</t>
  </si>
  <si>
    <t>SURV_202411|FONDEO|Q_2025Q2</t>
  </si>
  <si>
    <t>SURV_202411|FONDEO|Q_2025Q3</t>
  </si>
  <si>
    <t>SURV_202411|FONDEO|Q_2025Q4</t>
  </si>
  <si>
    <t>SURV_202411|FONDEO|Q_2026Q1</t>
  </si>
  <si>
    <t>SURV_202411|FONDEO|Q_2026Q2</t>
  </si>
  <si>
    <t>SURV_202411|FONDEO|Q_2026Q3</t>
  </si>
  <si>
    <t>SURV_202411|FONDEO|Q_2026Q4</t>
  </si>
  <si>
    <t>SURV_202411|INF_GEN|LT_1_4Y</t>
  </si>
  <si>
    <t>SURV_202411|INF_GEN|LT_5_8Y</t>
  </si>
  <si>
    <t>SURV_202411|INF_SUB|LT_1_4Y</t>
  </si>
  <si>
    <t>SURV_202411|INF_SUB|LT_5_8Y</t>
  </si>
  <si>
    <t>SURV_202411|GDP_REAL|LT_10Y</t>
  </si>
  <si>
    <t>SURV_202411|CETE28|A_2024</t>
  </si>
  <si>
    <t>SURV_202411|CETE28|A_2025</t>
  </si>
  <si>
    <t>SURV_202411|CETE28|A_2026</t>
  </si>
  <si>
    <t>SURV_202411|OTHER|A_2024</t>
  </si>
  <si>
    <t>SURV_202411|OTHER|A_2025</t>
  </si>
  <si>
    <t>SURV_202411|OTHER|A_2026</t>
  </si>
  <si>
    <t>2024-12-31</t>
  </si>
  <si>
    <t>SURV_202412</t>
  </si>
  <si>
    <t>SURV_202412|INF_GEN|A_2024</t>
  </si>
  <si>
    <t>SURV_202412|INF_GEN|A_2025</t>
  </si>
  <si>
    <t>SURV_202412|INF_GEN|A_2026</t>
  </si>
  <si>
    <t>2027</t>
  </si>
  <si>
    <t>SIE-CR154-2027</t>
  </si>
  <si>
    <t>A_2027</t>
  </si>
  <si>
    <t>SURV_202412|INF_GEN|A_2027</t>
  </si>
  <si>
    <t>SURV_202412|INF_SUB|A_2024</t>
  </si>
  <si>
    <t>SURV_202412|INF_SUB|A_2025</t>
  </si>
  <si>
    <t>SURV_202412|INF_SUB|A_2026</t>
  </si>
  <si>
    <t>SURV_202412|INF_SUB|A_2027</t>
  </si>
  <si>
    <t>SURV_202412|GDP_REAL|Q_2024Q4</t>
  </si>
  <si>
    <t>SURV_202412|GDP_REAL|Q_2025Q1</t>
  </si>
  <si>
    <t>SURV_202412|GDP_REAL|Q_2025Q2</t>
  </si>
  <si>
    <t>SURV_202412|GDP_REAL|Q_2025Q3</t>
  </si>
  <si>
    <t>SURV_202412|GDP_REAL|Q_2025Q4</t>
  </si>
  <si>
    <t>SIE-CR165-1T26</t>
  </si>
  <si>
    <t>SURV_202412|GDP_REAL|Q_2026Q1</t>
  </si>
  <si>
    <t>SIE-CR165-2T26</t>
  </si>
  <si>
    <t>SURV_202412|GDP_REAL|Q_2026Q2</t>
  </si>
  <si>
    <t>SIE-CR165-3T26</t>
  </si>
  <si>
    <t>SURV_202412|GDP_REAL|Q_2026Q3</t>
  </si>
  <si>
    <t>SIE-CR165-4T26</t>
  </si>
  <si>
    <t>SURV_202412|GDP_REAL|Q_2026Q4</t>
  </si>
  <si>
    <t>SURV_202412|FONDEO|Q_2024Q4</t>
  </si>
  <si>
    <t>SURV_202412|FONDEO|Q_2025Q1</t>
  </si>
  <si>
    <t>SURV_202412|FONDEO|Q_2025Q2</t>
  </si>
  <si>
    <t>SURV_202412|FONDEO|Q_2025Q3</t>
  </si>
  <si>
    <t>SURV_202412|FONDEO|Q_2025Q4</t>
  </si>
  <si>
    <t>SURV_202412|FONDEO|Q_2026Q1</t>
  </si>
  <si>
    <t>SURV_202412|FONDEO|Q_2026Q2</t>
  </si>
  <si>
    <t>SURV_202412|FONDEO|Q_2026Q3</t>
  </si>
  <si>
    <t>SURV_202412|FONDEO|Q_2026Q4</t>
  </si>
  <si>
    <t>SURV_202412|INF_GEN|LT_1_4Y</t>
  </si>
  <si>
    <t>SURV_202412|INF_GEN|LT_5_8Y</t>
  </si>
  <si>
    <t>SURV_202412|INF_SUB|LT_1_4Y</t>
  </si>
  <si>
    <t>SURV_202412|INF_SUB|LT_5_8Y</t>
  </si>
  <si>
    <t>SURV_202412|GDP_REAL|LT_10Y</t>
  </si>
  <si>
    <t>SURV_202412|CETE28|A_2024</t>
  </si>
  <si>
    <t>SURV_202412|CETE28|A_2025</t>
  </si>
  <si>
    <t>SURV_202412|CETE28|A_2026</t>
  </si>
  <si>
    <t>SIE-CR170-2027</t>
  </si>
  <si>
    <t>SURV_202412|CETE28|A_2027</t>
  </si>
  <si>
    <t>SURV_202412|OTHER|A_2024</t>
  </si>
  <si>
    <t>SURV_202412|OTHER|A_2025</t>
  </si>
  <si>
    <t>SURV_202412|OTHER|A_2026</t>
  </si>
  <si>
    <t>SIE-CR189-2027</t>
  </si>
  <si>
    <t>SURV_202412|OTHER|A_2027</t>
  </si>
  <si>
    <t>2025-01-31</t>
  </si>
  <si>
    <t>SURV_202501</t>
  </si>
  <si>
    <t>SURV_202501|INF_GEN|A_2025</t>
  </si>
  <si>
    <t>SURV_202501|INF_GEN|A_2026</t>
  </si>
  <si>
    <t>SURV_202501|INF_GEN|A_2027</t>
  </si>
  <si>
    <t>SURV_202501|INF_SUB|A_2025</t>
  </si>
  <si>
    <t>SURV_202501|INF_SUB|A_2026</t>
  </si>
  <si>
    <t>SURV_202501|INF_SUB|A_2027</t>
  </si>
  <si>
    <t>SURV_202501|GDP_REAL|Q_2024Q4</t>
  </si>
  <si>
    <t>SURV_202501|GDP_REAL|Q_2025Q1</t>
  </si>
  <si>
    <t>SURV_202501|GDP_REAL|Q_2025Q2</t>
  </si>
  <si>
    <t>SURV_202501|GDP_REAL|Q_2025Q3</t>
  </si>
  <si>
    <t>SURV_202501|GDP_REAL|Q_2025Q4</t>
  </si>
  <si>
    <t>SURV_202501|GDP_REAL|Q_2026Q1</t>
  </si>
  <si>
    <t>SURV_202501|GDP_REAL|Q_2026Q2</t>
  </si>
  <si>
    <t>SURV_202501|GDP_REAL|Q_2026Q3</t>
  </si>
  <si>
    <t>SURV_202501|GDP_REAL|Q_2026Q4</t>
  </si>
  <si>
    <t>SURV_202501|FONDEO|Q_2025Q1</t>
  </si>
  <si>
    <t>SURV_202501|FONDEO|Q_2025Q2</t>
  </si>
  <si>
    <t>SURV_202501|FONDEO|Q_2025Q3</t>
  </si>
  <si>
    <t>SURV_202501|FONDEO|Q_2025Q4</t>
  </si>
  <si>
    <t>SURV_202501|FONDEO|Q_2026Q1</t>
  </si>
  <si>
    <t>SURV_202501|FONDEO|Q_2026Q2</t>
  </si>
  <si>
    <t>SURV_202501|FONDEO|Q_2026Q3</t>
  </si>
  <si>
    <t>SURV_202501|FONDEO|Q_2026Q4</t>
  </si>
  <si>
    <t>SURV_202501|INF_GEN|LT_1_4Y</t>
  </si>
  <si>
    <t>SURV_202501|INF_GEN|LT_5_8Y</t>
  </si>
  <si>
    <t>SURV_202501|INF_SUB|LT_1_4Y</t>
  </si>
  <si>
    <t>SURV_202501|INF_SUB|LT_5_8Y</t>
  </si>
  <si>
    <t>SURV_202501|GDP_REAL|LT_10Y</t>
  </si>
  <si>
    <t>SURV_202501|CETE28|A_2025</t>
  </si>
  <si>
    <t>SURV_202501|CETE28|A_2026</t>
  </si>
  <si>
    <t>SURV_202501|CETE28|A_2027</t>
  </si>
  <si>
    <t>SURV_202501|OTHER|A_2025</t>
  </si>
  <si>
    <t>SURV_202501|OTHER|A_2026</t>
  </si>
  <si>
    <t>SURV_202501|OTHER|A_2027</t>
  </si>
  <si>
    <t>2025-02-28</t>
  </si>
  <si>
    <t>SURV_202502</t>
  </si>
  <si>
    <t>SURV_202502|INF_GEN|A_2025</t>
  </si>
  <si>
    <t>SURV_202502|INF_GEN|A_2026</t>
  </si>
  <si>
    <t>SURV_202502|INF_GEN|A_2027</t>
  </si>
  <si>
    <t>SURV_202502|INF_SUB|A_2025</t>
  </si>
  <si>
    <t>SURV_202502|INF_SUB|A_2026</t>
  </si>
  <si>
    <t>SURV_202502|INF_SUB|A_2027</t>
  </si>
  <si>
    <t>SURV_202502|GDP_REAL|Q_2025Q1</t>
  </si>
  <si>
    <t>SURV_202502|GDP_REAL|Q_2025Q2</t>
  </si>
  <si>
    <t>SURV_202502|GDP_REAL|Q_2025Q3</t>
  </si>
  <si>
    <t>SURV_202502|GDP_REAL|Q_2025Q4</t>
  </si>
  <si>
    <t>SURV_202502|GDP_REAL|Q_2026Q1</t>
  </si>
  <si>
    <t>SURV_202502|GDP_REAL|Q_2026Q2</t>
  </si>
  <si>
    <t>SURV_202502|GDP_REAL|Q_2026Q3</t>
  </si>
  <si>
    <t>SURV_202502|GDP_REAL|Q_2026Q4</t>
  </si>
  <si>
    <t>SURV_202502|FONDEO|Q_2025Q1</t>
  </si>
  <si>
    <t>SURV_202502|FONDEO|Q_2025Q2</t>
  </si>
  <si>
    <t>SURV_202502|FONDEO|Q_2025Q3</t>
  </si>
  <si>
    <t>SURV_202502|FONDEO|Q_2025Q4</t>
  </si>
  <si>
    <t>SURV_202502|FONDEO|Q_2026Q1</t>
  </si>
  <si>
    <t>SURV_202502|FONDEO|Q_2026Q2</t>
  </si>
  <si>
    <t>SURV_202502|FONDEO|Q_2026Q3</t>
  </si>
  <si>
    <t>SURV_202502|FONDEO|Q_2026Q4</t>
  </si>
  <si>
    <t>SURV_202502|INF_GEN|LT_1_4Y</t>
  </si>
  <si>
    <t>SURV_202502|INF_GEN|LT_5_8Y</t>
  </si>
  <si>
    <t>SURV_202502|INF_SUB|LT_1_4Y</t>
  </si>
  <si>
    <t>SURV_202502|INF_SUB|LT_5_8Y</t>
  </si>
  <si>
    <t>SURV_202502|GDP_REAL|LT_10Y</t>
  </si>
  <si>
    <t>SURV_202502|CETE28|A_2025</t>
  </si>
  <si>
    <t>SURV_202502|CETE28|A_2026</t>
  </si>
  <si>
    <t>SURV_202502|CETE28|A_2027</t>
  </si>
  <si>
    <t>SURV_202502|OTHER|A_2025</t>
  </si>
  <si>
    <t>SURV_202502|OTHER|A_2026</t>
  </si>
  <si>
    <t>SURV_202502|OTHER|A_2027</t>
  </si>
  <si>
    <t>2025-03-31</t>
  </si>
  <si>
    <t>SURV_202503</t>
  </si>
  <si>
    <t>SURV_202503|INF_GEN|A_2025</t>
  </si>
  <si>
    <t>SURV_202503|INF_GEN|A_2026</t>
  </si>
  <si>
    <t>SURV_202503|INF_GEN|A_2027</t>
  </si>
  <si>
    <t>SURV_202503|INF_SUB|A_2025</t>
  </si>
  <si>
    <t>SURV_202503|INF_SUB|A_2026</t>
  </si>
  <si>
    <t>SURV_202503|INF_SUB|A_2027</t>
  </si>
  <si>
    <t>SURV_202503|GDP_REAL|Q_2025Q1</t>
  </si>
  <si>
    <t>SURV_202503|GDP_REAL|Q_2025Q2</t>
  </si>
  <si>
    <t>SURV_202503|GDP_REAL|Q_2025Q3</t>
  </si>
  <si>
    <t>SURV_202503|GDP_REAL|Q_2025Q4</t>
  </si>
  <si>
    <t>SURV_202503|GDP_REAL|Q_2026Q1</t>
  </si>
  <si>
    <t>SURV_202503|GDP_REAL|Q_2026Q2</t>
  </si>
  <si>
    <t>SURV_202503|GDP_REAL|Q_2026Q3</t>
  </si>
  <si>
    <t>SURV_202503|GDP_REAL|Q_2026Q4</t>
  </si>
  <si>
    <t>SURV_202503|FONDEO|Q_2025Q1</t>
  </si>
  <si>
    <t>SURV_202503|FONDEO|Q_2025Q2</t>
  </si>
  <si>
    <t>SURV_202503|FONDEO|Q_2025Q3</t>
  </si>
  <si>
    <t>SURV_202503|FONDEO|Q_2025Q4</t>
  </si>
  <si>
    <t>SURV_202503|FONDEO|Q_2026Q1</t>
  </si>
  <si>
    <t>SURV_202503|FONDEO|Q_2026Q2</t>
  </si>
  <si>
    <t>SURV_202503|FONDEO|Q_2026Q3</t>
  </si>
  <si>
    <t>SURV_202503|FONDEO|Q_2026Q4</t>
  </si>
  <si>
    <t>SURV_202503|INF_GEN|LT_1_4Y</t>
  </si>
  <si>
    <t>SURV_202503|INF_GEN|LT_5_8Y</t>
  </si>
  <si>
    <t>SURV_202503|INF_SUB|LT_1_4Y</t>
  </si>
  <si>
    <t>SURV_202503|INF_SUB|LT_5_8Y</t>
  </si>
  <si>
    <t>SURV_202503|GDP_REAL|LT_10Y</t>
  </si>
  <si>
    <t>SURV_202503|CETE28|A_2025</t>
  </si>
  <si>
    <t>SURV_202503|CETE28|A_2026</t>
  </si>
  <si>
    <t>SURV_202503|CETE28|A_2027</t>
  </si>
  <si>
    <t>SURV_202503|OTHER|A_2025</t>
  </si>
  <si>
    <t>SURV_202503|OTHER|A_2026</t>
  </si>
  <si>
    <t>SURV_202503|OTHER|A_2027</t>
  </si>
  <si>
    <t>2025-04-30</t>
  </si>
  <si>
    <t>SURV_202504</t>
  </si>
  <si>
    <t>SURV_202504|INF_GEN|A_2025</t>
  </si>
  <si>
    <t>SURV_202504|INF_GEN|A_2026</t>
  </si>
  <si>
    <t>SURV_202504|INF_GEN|A_2027</t>
  </si>
  <si>
    <t>SURV_202504|INF_SUB|A_2025</t>
  </si>
  <si>
    <t>SURV_202504|INF_SUB|A_2026</t>
  </si>
  <si>
    <t>SURV_202504|INF_SUB|A_2027</t>
  </si>
  <si>
    <t>SURV_202504|GDP_REAL|Q_2025Q1</t>
  </si>
  <si>
    <t>SURV_202504|GDP_REAL|Q_2025Q2</t>
  </si>
  <si>
    <t>SURV_202504|GDP_REAL|Q_2025Q3</t>
  </si>
  <si>
    <t>SURV_202504|GDP_REAL|Q_2025Q4</t>
  </si>
  <si>
    <t>SURV_202504|GDP_REAL|Q_2026Q1</t>
  </si>
  <si>
    <t>SURV_202504|GDP_REAL|Q_2026Q2</t>
  </si>
  <si>
    <t>SURV_202504|GDP_REAL|Q_2026Q3</t>
  </si>
  <si>
    <t>SURV_202504|GDP_REAL|Q_2026Q4</t>
  </si>
  <si>
    <t>SURV_202504|FONDEO|Q_2025Q2</t>
  </si>
  <si>
    <t>SURV_202504|FONDEO|Q_2025Q3</t>
  </si>
  <si>
    <t>SURV_202504|FONDEO|Q_2025Q4</t>
  </si>
  <si>
    <t>SURV_202504|FONDEO|Q_2026Q1</t>
  </si>
  <si>
    <t>SURV_202504|FONDEO|Q_2026Q2</t>
  </si>
  <si>
    <t>SURV_202504|FONDEO|Q_2026Q3</t>
  </si>
  <si>
    <t>SURV_202504|FONDEO|Q_2026Q4</t>
  </si>
  <si>
    <t>1T27</t>
  </si>
  <si>
    <t>SIE-CR168-1T27</t>
  </si>
  <si>
    <t>Q_2027Q1</t>
  </si>
  <si>
    <t>SURV_202504|FONDEO|Q_2027Q1</t>
  </si>
  <si>
    <t>2T27</t>
  </si>
  <si>
    <t>SIE-CR168-2T27</t>
  </si>
  <si>
    <t>Q_2027Q2</t>
  </si>
  <si>
    <t>SURV_202504|FONDEO|Q_2027Q2</t>
  </si>
  <si>
    <t>SURV_202504|INF_GEN|LT_1_4Y</t>
  </si>
  <si>
    <t>SURV_202504|INF_GEN|LT_5_8Y</t>
  </si>
  <si>
    <t>SURV_202504|INF_SUB|LT_1_4Y</t>
  </si>
  <si>
    <t>SURV_202504|INF_SUB|LT_5_8Y</t>
  </si>
  <si>
    <t>SURV_202504|GDP_REAL|LT_10Y</t>
  </si>
  <si>
    <t>SURV_202504|CETE28|A_2025</t>
  </si>
  <si>
    <t>SURV_202504|CETE28|A_2026</t>
  </si>
  <si>
    <t>SURV_202504|CETE28|A_2027</t>
  </si>
  <si>
    <t>SURV_202504|OTHER|A_2025</t>
  </si>
  <si>
    <t>SURV_202504|OTHER|A_2026</t>
  </si>
  <si>
    <t>SURV_202504|OTHER|A_2027</t>
  </si>
  <si>
    <t>2025-05-31</t>
  </si>
  <si>
    <t>SURV_202505</t>
  </si>
  <si>
    <t>SURV_202505|INF_GEN|A_2025</t>
  </si>
  <si>
    <t>SURV_202505|INF_GEN|A_2026</t>
  </si>
  <si>
    <t>SURV_202505|INF_GEN|A_2027</t>
  </si>
  <si>
    <t>SURV_202505|INF_SUB|A_2025</t>
  </si>
  <si>
    <t>SURV_202505|INF_SUB|A_2026</t>
  </si>
  <si>
    <t>SURV_202505|INF_SUB|A_2027</t>
  </si>
  <si>
    <t>SURV_202505|GDP_REAL|Q_2025Q2</t>
  </si>
  <si>
    <t>SURV_202505|GDP_REAL|Q_2025Q3</t>
  </si>
  <si>
    <t>SURV_202505|GDP_REAL|Q_2025Q4</t>
  </si>
  <si>
    <t>SURV_202505|GDP_REAL|Q_2026Q1</t>
  </si>
  <si>
    <t>SURV_202505|GDP_REAL|Q_2026Q2</t>
  </si>
  <si>
    <t>SURV_202505|GDP_REAL|Q_2026Q3</t>
  </si>
  <si>
    <t>SURV_202505|GDP_REAL|Q_2026Q4</t>
  </si>
  <si>
    <t>SURV_202505|FONDEO|Q_2025Q2</t>
  </si>
  <si>
    <t>SURV_202505|FONDEO|Q_2025Q3</t>
  </si>
  <si>
    <t>SURV_202505|FONDEO|Q_2025Q4</t>
  </si>
  <si>
    <t>SURV_202505|FONDEO|Q_2026Q1</t>
  </si>
  <si>
    <t>SURV_202505|FONDEO|Q_2026Q2</t>
  </si>
  <si>
    <t>SURV_202505|FONDEO|Q_2026Q3</t>
  </si>
  <si>
    <t>SURV_202505|FONDEO|Q_2026Q4</t>
  </si>
  <si>
    <t>SURV_202505|FONDEO|Q_2027Q1</t>
  </si>
  <si>
    <t>SURV_202505|FONDEO|Q_2027Q2</t>
  </si>
  <si>
    <t>SURV_202505|INF_GEN|LT_1_4Y</t>
  </si>
  <si>
    <t>SURV_202505|INF_GEN|LT_5_8Y</t>
  </si>
  <si>
    <t>SURV_202505|INF_SUB|LT_1_4Y</t>
  </si>
  <si>
    <t>SURV_202505|INF_SUB|LT_5_8Y</t>
  </si>
  <si>
    <t>SURV_202505|GDP_REAL|LT_10Y</t>
  </si>
  <si>
    <t>SURV_202505|CETE28|A_2025</t>
  </si>
  <si>
    <t>SURV_202505|CETE28|A_2026</t>
  </si>
  <si>
    <t>SURV_202505|CETE28|A_2027</t>
  </si>
  <si>
    <t>SURV_202505|OTHER|A_2025</t>
  </si>
  <si>
    <t>SURV_202505|OTHER|A_2026</t>
  </si>
  <si>
    <t>SURV_202505|OTHER|A_2027</t>
  </si>
  <si>
    <t>2025-06-30</t>
  </si>
  <si>
    <t>SURV_202506</t>
  </si>
  <si>
    <t>SURV_202506|INF_GEN|A_2025</t>
  </si>
  <si>
    <t>SURV_202506|INF_GEN|A_2026</t>
  </si>
  <si>
    <t>SURV_202506|INF_GEN|A_2027</t>
  </si>
  <si>
    <t>SURV_202506|INF_SUB|A_2025</t>
  </si>
  <si>
    <t>SURV_202506|INF_SUB|A_2026</t>
  </si>
  <si>
    <t>SURV_202506|INF_SUB|A_2027</t>
  </si>
  <si>
    <t>SURV_202506|GDP_REAL|Q_2025Q2</t>
  </si>
  <si>
    <t>SURV_202506|GDP_REAL|Q_2025Q3</t>
  </si>
  <si>
    <t>SURV_202506|GDP_REAL|Q_2025Q4</t>
  </si>
  <si>
    <t>SURV_202506|GDP_REAL|Q_2026Q1</t>
  </si>
  <si>
    <t>SURV_202506|GDP_REAL|Q_2026Q2</t>
  </si>
  <si>
    <t>SURV_202506|GDP_REAL|Q_2026Q3</t>
  </si>
  <si>
    <t>SURV_202506|GDP_REAL|Q_2026Q4</t>
  </si>
  <si>
    <t>SURV_202506|FONDEO|Q_2025Q2</t>
  </si>
  <si>
    <t>SURV_202506|FONDEO|Q_2025Q3</t>
  </si>
  <si>
    <t>SURV_202506|FONDEO|Q_2025Q4</t>
  </si>
  <si>
    <t>SURV_202506|FONDEO|Q_2026Q1</t>
  </si>
  <si>
    <t>SURV_202506|FONDEO|Q_2026Q2</t>
  </si>
  <si>
    <t>SURV_202506|FONDEO|Q_2026Q3</t>
  </si>
  <si>
    <t>SURV_202506|FONDEO|Q_2026Q4</t>
  </si>
  <si>
    <t>SURV_202506|FONDEO|Q_2027Q1</t>
  </si>
  <si>
    <t>SURV_202506|FONDEO|Q_2027Q2</t>
  </si>
  <si>
    <t>SURV_202506|INF_GEN|LT_1_4Y</t>
  </si>
  <si>
    <t>SURV_202506|INF_GEN|LT_5_8Y</t>
  </si>
  <si>
    <t>SURV_202506|INF_SUB|LT_1_4Y</t>
  </si>
  <si>
    <t>SURV_202506|INF_SUB|LT_5_8Y</t>
  </si>
  <si>
    <t>SURV_202506|GDP_REAL|LT_10Y</t>
  </si>
  <si>
    <t>SURV_202506|CETE28|A_2025</t>
  </si>
  <si>
    <t>SURV_202506|CETE28|A_2026</t>
  </si>
  <si>
    <t>SURV_202506|CETE28|A_2027</t>
  </si>
  <si>
    <t>SURV_202506|OTHER|A_2025</t>
  </si>
  <si>
    <t>SURV_202506|OTHER|A_2026</t>
  </si>
  <si>
    <t>SURV_202506|OTHER|A_2027</t>
  </si>
  <si>
    <t>2025-07-31</t>
  </si>
  <si>
    <t>SURV_202507</t>
  </si>
  <si>
    <t>SURV_202507|INF_GEN|A_2025</t>
  </si>
  <si>
    <t>SURV_202507|INF_GEN|A_2026</t>
  </si>
  <si>
    <t>SURV_202507|INF_GEN|A_2027</t>
  </si>
  <si>
    <t>SURV_202507|INF_SUB|A_2025</t>
  </si>
  <si>
    <t>SURV_202507|INF_SUB|A_2026</t>
  </si>
  <si>
    <t>SURV_202507|INF_SUB|A_2027</t>
  </si>
  <si>
    <t>SURV_202507|GDP_REAL|Q_2025Q2</t>
  </si>
  <si>
    <t>SURV_202507|GDP_REAL|Q_2025Q3</t>
  </si>
  <si>
    <t>SURV_202507|GDP_REAL|Q_2025Q4</t>
  </si>
  <si>
    <t>SURV_202507|GDP_REAL|Q_2026Q1</t>
  </si>
  <si>
    <t>SURV_202507|GDP_REAL|Q_2026Q2</t>
  </si>
  <si>
    <t>SURV_202507|GDP_REAL|Q_2026Q3</t>
  </si>
  <si>
    <t>SURV_202507|GDP_REAL|Q_2026Q4</t>
  </si>
  <si>
    <t>SURV_202507|FONDEO|Q_2025Q3</t>
  </si>
  <si>
    <t>SURV_202507|FONDEO|Q_2025Q4</t>
  </si>
  <si>
    <t>SURV_202507|FONDEO|Q_2026Q1</t>
  </si>
  <si>
    <t>SURV_202507|FONDEO|Q_2026Q2</t>
  </si>
  <si>
    <t>SURV_202507|FONDEO|Q_2026Q3</t>
  </si>
  <si>
    <t>SURV_202507|FONDEO|Q_2026Q4</t>
  </si>
  <si>
    <t>SURV_202507|FONDEO|Q_2027Q1</t>
  </si>
  <si>
    <t>SURV_202507|FONDEO|Q_2027Q2</t>
  </si>
  <si>
    <t>3T27</t>
  </si>
  <si>
    <t>SIE-CR168-3T27</t>
  </si>
  <si>
    <t>Q_2027Q3</t>
  </si>
  <si>
    <t>SURV_202507|FONDEO|Q_2027Q3</t>
  </si>
  <si>
    <t>SURV_202507|INF_GEN|LT_1_4Y</t>
  </si>
  <si>
    <t>SURV_202507|INF_GEN|LT_5_8Y</t>
  </si>
  <si>
    <t>SURV_202507|INF_SUB|LT_1_4Y</t>
  </si>
  <si>
    <t>SURV_202507|INF_SUB|LT_5_8Y</t>
  </si>
  <si>
    <t>SURV_202507|GDP_REAL|LT_10Y</t>
  </si>
  <si>
    <t>SURV_202507|CETE28|A_2025</t>
  </si>
  <si>
    <t>SURV_202507|CETE28|A_2026</t>
  </si>
  <si>
    <t>SURV_202507|CETE28|A_2027</t>
  </si>
  <si>
    <t>SURV_202507|OTHER|A_2025</t>
  </si>
  <si>
    <t>SURV_202507|OTHER|A_2026</t>
  </si>
  <si>
    <t>SURV_202507|OTHER|A_2027</t>
  </si>
  <si>
    <t>2025-08-31</t>
  </si>
  <si>
    <t>SURV_202508</t>
  </si>
  <si>
    <t>SURV_202508|INF_GEN|A_2025</t>
  </si>
  <si>
    <t>SURV_202508|INF_GEN|A_2026</t>
  </si>
  <si>
    <t>SURV_202508|INF_GEN|A_2027</t>
  </si>
  <si>
    <t>SURV_202508|INF_SUB|A_2025</t>
  </si>
  <si>
    <t>SURV_202508|INF_SUB|A_2026</t>
  </si>
  <si>
    <t>SURV_202508|INF_SUB|A_2027</t>
  </si>
  <si>
    <t>SURV_202508|GDP_REAL|Q_2025Q3</t>
  </si>
  <si>
    <t>SURV_202508|GDP_REAL|Q_2025Q4</t>
  </si>
  <si>
    <t>SURV_202508|GDP_REAL|Q_2026Q1</t>
  </si>
  <si>
    <t>SURV_202508|GDP_REAL|Q_2026Q2</t>
  </si>
  <si>
    <t>SURV_202508|GDP_REAL|Q_2026Q3</t>
  </si>
  <si>
    <t>SURV_202508|GDP_REAL|Q_2026Q4</t>
  </si>
  <si>
    <t>SURV_202508|FONDEO|Q_2025Q3</t>
  </si>
  <si>
    <t>SURV_202508|FONDEO|Q_2025Q4</t>
  </si>
  <si>
    <t>SURV_202508|FONDEO|Q_2026Q1</t>
  </si>
  <si>
    <t>SURV_202508|FONDEO|Q_2026Q2</t>
  </si>
  <si>
    <t>SURV_202508|FONDEO|Q_2026Q3</t>
  </si>
  <si>
    <t>SURV_202508|FONDEO|Q_2026Q4</t>
  </si>
  <si>
    <t>SURV_202508|FONDEO|Q_2027Q1</t>
  </si>
  <si>
    <t>SURV_202508|FONDEO|Q_2027Q2</t>
  </si>
  <si>
    <t>SURV_202508|FONDEO|Q_2027Q3</t>
  </si>
  <si>
    <t>SURV_202508|INF_GEN|LT_1_4Y</t>
  </si>
  <si>
    <t>SURV_202508|INF_GEN|LT_5_8Y</t>
  </si>
  <si>
    <t>SURV_202508|INF_SUB|LT_1_4Y</t>
  </si>
  <si>
    <t>SURV_202508|INF_SUB|LT_5_8Y</t>
  </si>
  <si>
    <t>SURV_202508|GDP_REAL|LT_10Y</t>
  </si>
  <si>
    <t>SURV_202508|CETE28|A_2025</t>
  </si>
  <si>
    <t>SURV_202508|CETE28|A_2026</t>
  </si>
  <si>
    <t>SURV_202508|CETE28|A_2027</t>
  </si>
  <si>
    <t>SURV_202508|OTHER|A_2025</t>
  </si>
  <si>
    <t>SURV_202508|OTHER|A_2026</t>
  </si>
  <si>
    <t>SURV_202508|OTHER|A_2027</t>
  </si>
  <si>
    <t>2025-09-30</t>
  </si>
  <si>
    <t>SURV_202509</t>
  </si>
  <si>
    <t>SURV_202509|INF_GEN|A_2025</t>
  </si>
  <si>
    <t>SURV_202509|INF_GEN|A_2026</t>
  </si>
  <si>
    <t>SURV_202509|INF_GEN|A_2027</t>
  </si>
  <si>
    <t>SURV_202509|INF_SUB|A_2025</t>
  </si>
  <si>
    <t>SURV_202509|INF_SUB|A_2026</t>
  </si>
  <si>
    <t>SURV_202509|INF_SUB|A_2027</t>
  </si>
  <si>
    <t>SURV_202509|GDP_REAL|Q_2025Q3</t>
  </si>
  <si>
    <t>SURV_202509|GDP_REAL|Q_2025Q4</t>
  </si>
  <si>
    <t>SURV_202509|GDP_REAL|Q_2026Q1</t>
  </si>
  <si>
    <t>SURV_202509|GDP_REAL|Q_2026Q2</t>
  </si>
  <si>
    <t>SURV_202509|GDP_REAL|Q_2026Q3</t>
  </si>
  <si>
    <t>SURV_202509|GDP_REAL|Q_2026Q4</t>
  </si>
  <si>
    <t>SURV_202509|FONDEO|Q_2025Q3</t>
  </si>
  <si>
    <t>SURV_202509|FONDEO|Q_2025Q4</t>
  </si>
  <si>
    <t>SURV_202509|FONDEO|Q_2026Q1</t>
  </si>
  <si>
    <t>SURV_202509|FONDEO|Q_2026Q2</t>
  </si>
  <si>
    <t>SURV_202509|FONDEO|Q_2026Q3</t>
  </si>
  <si>
    <t>SURV_202509|FONDEO|Q_2026Q4</t>
  </si>
  <si>
    <t>SURV_202509|FONDEO|Q_2027Q1</t>
  </si>
  <si>
    <t>SURV_202509|FONDEO|Q_2027Q2</t>
  </si>
  <si>
    <t>SURV_202509|FONDEO|Q_2027Q3</t>
  </si>
  <si>
    <t>SURV_202509|INF_GEN|LT_1_4Y</t>
  </si>
  <si>
    <t>SURV_202509|INF_GEN|LT_5_8Y</t>
  </si>
  <si>
    <t>SURV_202509|INF_SUB|LT_1_4Y</t>
  </si>
  <si>
    <t>SURV_202509|INF_SUB|LT_5_8Y</t>
  </si>
  <si>
    <t>SURV_202509|GDP_REAL|LT_10Y</t>
  </si>
  <si>
    <t>SURV_202509|CETE28|A_2025</t>
  </si>
  <si>
    <t>SURV_202509|CETE28|A_2026</t>
  </si>
  <si>
    <t>SURV_202509|CETE28|A_2027</t>
  </si>
  <si>
    <t>SURV_202509|OTHER|A_2025</t>
  </si>
  <si>
    <t>SURV_202509|OTHER|A_2026</t>
  </si>
  <si>
    <t>SURV_202509|OTHER|A_2027</t>
  </si>
  <si>
    <t>2025-10-31</t>
  </si>
  <si>
    <t>SURV_202510</t>
  </si>
  <si>
    <t>SURV_202510|INF_GEN|A_2025</t>
  </si>
  <si>
    <t>SURV_202510|INF_GEN|A_2026</t>
  </si>
  <si>
    <t>SURV_202510|INF_GEN|A_2027</t>
  </si>
  <si>
    <t>SURV_202510|INF_SUB|A_2025</t>
  </si>
  <si>
    <t>SURV_202510|INF_SUB|A_2026</t>
  </si>
  <si>
    <t>SURV_202510|INF_SUB|A_2027</t>
  </si>
  <si>
    <t>SURV_202510|GDP_REAL|Q_2025Q3</t>
  </si>
  <si>
    <t>SURV_202510|GDP_REAL|Q_2025Q4</t>
  </si>
  <si>
    <t>SURV_202510|GDP_REAL|Q_2026Q1</t>
  </si>
  <si>
    <t>SURV_202510|GDP_REAL|Q_2026Q2</t>
  </si>
  <si>
    <t>SURV_202510|GDP_REAL|Q_2026Q3</t>
  </si>
  <si>
    <t>SURV_202510|GDP_REAL|Q_2026Q4</t>
  </si>
  <si>
    <t>SURV_202510|FONDEO|Q_2025Q4</t>
  </si>
  <si>
    <t>SURV_202510|FONDEO|Q_2026Q1</t>
  </si>
  <si>
    <t>SURV_202510|FONDEO|Q_2026Q2</t>
  </si>
  <si>
    <t>SURV_202510|FONDEO|Q_2026Q3</t>
  </si>
  <si>
    <t>SURV_202510|FONDEO|Q_2026Q4</t>
  </si>
  <si>
    <t>SURV_202510|FONDEO|Q_2027Q1</t>
  </si>
  <si>
    <t>SURV_202510|FONDEO|Q_2027Q2</t>
  </si>
  <si>
    <t>SURV_202510|FONDEO|Q_2027Q3</t>
  </si>
  <si>
    <t>4T27</t>
  </si>
  <si>
    <t>SIE-CR168-4T27</t>
  </si>
  <si>
    <t>Q_2027Q4</t>
  </si>
  <si>
    <t>SURV_202510|FONDEO|Q_2027Q4</t>
  </si>
  <si>
    <t>SURV_202510|INF_GEN|LT_1_4Y</t>
  </si>
  <si>
    <t>SURV_202510|INF_GEN|LT_5_8Y</t>
  </si>
  <si>
    <t>SURV_202510|INF_SUB|LT_1_4Y</t>
  </si>
  <si>
    <t>SURV_202510|INF_SUB|LT_5_8Y</t>
  </si>
  <si>
    <t>SURV_202510|GDP_REAL|LT_10Y</t>
  </si>
  <si>
    <t>SURV_202510|CETE28|A_2025</t>
  </si>
  <si>
    <t>SURV_202510|CETE28|A_2026</t>
  </si>
  <si>
    <t>SURV_202510|CETE28|A_2027</t>
  </si>
  <si>
    <t>SURV_202510|OTHER|A_2025</t>
  </si>
  <si>
    <t>SURV_202510|OTHER|A_2026</t>
  </si>
  <si>
    <t>SURV_202510|OTHER|A_2027</t>
  </si>
  <si>
    <t>2025-11-30</t>
  </si>
  <si>
    <t>SURV_202511</t>
  </si>
  <si>
    <t>SURV_202511|INF_GEN|A_2025</t>
  </si>
  <si>
    <t>SURV_202511|INF_GEN|A_2026</t>
  </si>
  <si>
    <t>SURV_202511|INF_GEN|A_2027</t>
  </si>
  <si>
    <t>SURV_202511|INF_SUB|A_2025</t>
  </si>
  <si>
    <t>SURV_202511|INF_SUB|A_2026</t>
  </si>
  <si>
    <t>SURV_202511|INF_SUB|A_2027</t>
  </si>
  <si>
    <t>SURV_202511|GDP_REAL|Q_2025Q4</t>
  </si>
  <si>
    <t>SURV_202511|GDP_REAL|Q_2026Q1</t>
  </si>
  <si>
    <t>SURV_202511|GDP_REAL|Q_2026Q2</t>
  </si>
  <si>
    <t>SURV_202511|GDP_REAL|Q_2026Q3</t>
  </si>
  <si>
    <t>SURV_202511|GDP_REAL|Q_2026Q4</t>
  </si>
  <si>
    <t>SURV_202511|FONDEO|Q_2025Q4</t>
  </si>
  <si>
    <t>SURV_202511|FONDEO|Q_2026Q1</t>
  </si>
  <si>
    <t>SURV_202511|FONDEO|Q_2026Q2</t>
  </si>
  <si>
    <t>SURV_202511|FONDEO|Q_2026Q3</t>
  </si>
  <si>
    <t>SURV_202511|FONDEO|Q_2026Q4</t>
  </si>
  <si>
    <t>SURV_202511|FONDEO|Q_2027Q1</t>
  </si>
  <si>
    <t>SURV_202511|FONDEO|Q_2027Q2</t>
  </si>
  <si>
    <t>SURV_202511|FONDEO|Q_2027Q3</t>
  </si>
  <si>
    <t>SURV_202511|FONDEO|Q_2027Q4</t>
  </si>
  <si>
    <t>SURV_202511|INF_GEN|LT_1_4Y</t>
  </si>
  <si>
    <t>SURV_202511|INF_GEN|LT_5_8Y</t>
  </si>
  <si>
    <t>SURV_202511|INF_SUB|LT_1_4Y</t>
  </si>
  <si>
    <t>SURV_202511|INF_SUB|LT_5_8Y</t>
  </si>
  <si>
    <t>SURV_202511|GDP_REAL|LT_10Y</t>
  </si>
  <si>
    <t>SURV_202511|CETE28|A_2025</t>
  </si>
  <si>
    <t>SURV_202511|CETE28|A_2026</t>
  </si>
  <si>
    <t>SURV_202511|CETE28|A_2027</t>
  </si>
  <si>
    <t>SURV_202511|OTHER|A_2025</t>
  </si>
  <si>
    <t>SURV_202511|OTHER|A_2026</t>
  </si>
  <si>
    <t>SURV_202511|OTHER|A_2027</t>
  </si>
  <si>
    <t>2025-12-31</t>
  </si>
  <si>
    <t>SURV_202512</t>
  </si>
  <si>
    <t>SURV_202512|INF_GEN|A_2025</t>
  </si>
  <si>
    <t>SURV_202512|INF_GEN|A_2026</t>
  </si>
  <si>
    <t>SURV_202512|INF_GEN|A_2027</t>
  </si>
  <si>
    <t>2028</t>
  </si>
  <si>
    <t>SIE-CR154-2028</t>
  </si>
  <si>
    <t>A_2028</t>
  </si>
  <si>
    <t>SURV_202512|INF_GEN|A_2028</t>
  </si>
  <si>
    <t>SURV_202512|INF_SUB|A_2025</t>
  </si>
  <si>
    <t>SURV_202512|INF_SUB|A_2026</t>
  </si>
  <si>
    <t>SURV_202512|INF_SUB|A_2027</t>
  </si>
  <si>
    <t>SURV_202512|INF_SUB|A_2028</t>
  </si>
  <si>
    <t>SURV_202512|GDP_REAL|Q_2025Q4</t>
  </si>
  <si>
    <t>SURV_202512|GDP_REAL|Q_2026Q1</t>
  </si>
  <si>
    <t>SURV_202512|GDP_REAL|Q_2026Q2</t>
  </si>
  <si>
    <t>SURV_202512|GDP_REAL|Q_2026Q3</t>
  </si>
  <si>
    <t>SURV_202512|GDP_REAL|Q_2026Q4</t>
  </si>
  <si>
    <t>SIE-CR165-1T27</t>
  </si>
  <si>
    <t>SURV_202512|GDP_REAL|Q_2027Q1</t>
  </si>
  <si>
    <t>SIE-CR165-2T27</t>
  </si>
  <si>
    <t>SURV_202512|GDP_REAL|Q_2027Q2</t>
  </si>
  <si>
    <t>SIE-CR165-3T27</t>
  </si>
  <si>
    <t>SURV_202512|GDP_REAL|Q_2027Q3</t>
  </si>
  <si>
    <t>SIE-CR165-4T27</t>
  </si>
  <si>
    <t>SURV_202512|GDP_REAL|Q_2027Q4</t>
  </si>
  <si>
    <t>SURV_202512|FONDEO|Q_2025Q4</t>
  </si>
  <si>
    <t>SURV_202512|FONDEO|Q_2026Q1</t>
  </si>
  <si>
    <t>SURV_202512|FONDEO|Q_2026Q2</t>
  </si>
  <si>
    <t>SURV_202512|FONDEO|Q_2026Q3</t>
  </si>
  <si>
    <t>SURV_202512|FONDEO|Q_2026Q4</t>
  </si>
  <si>
    <t>SURV_202512|FONDEO|Q_2027Q1</t>
  </si>
  <si>
    <t>SURV_202512|FONDEO|Q_2027Q2</t>
  </si>
  <si>
    <t>SURV_202512|FONDEO|Q_2027Q3</t>
  </si>
  <si>
    <t>SURV_202512|FONDEO|Q_2027Q4</t>
  </si>
  <si>
    <t>SURV_202512|INF_GEN|LT_1_4Y</t>
  </si>
  <si>
    <t>SURV_202512|INF_GEN|LT_5_8Y</t>
  </si>
  <si>
    <t>SURV_202512|INF_SUB|LT_1_4Y</t>
  </si>
  <si>
    <t>SURV_202512|INF_SUB|LT_5_8Y</t>
  </si>
  <si>
    <t>SURV_202512|GDP_REAL|LT_10Y</t>
  </si>
  <si>
    <t>SURV_202512|CETE28|A_2025</t>
  </si>
  <si>
    <t>SURV_202512|CETE28|A_2026</t>
  </si>
  <si>
    <t>SURV_202512|CETE28|A_2027</t>
  </si>
  <si>
    <t>SIE-CR170-2028</t>
  </si>
  <si>
    <t>SURV_202512|CETE28|A_2028</t>
  </si>
  <si>
    <t>SURV_202512|OTHER|A_2025</t>
  </si>
  <si>
    <t>SURV_202512|OTHER|A_2026</t>
  </si>
  <si>
    <t>SURV_202512|OTHER|A_2027</t>
  </si>
  <si>
    <t>SIE-CR189-2028</t>
  </si>
  <si>
    <t>SURV_202512|OTHER|A_2028</t>
  </si>
  <si>
    <t>2026-01-31</t>
  </si>
  <si>
    <t>SURV_202601</t>
  </si>
  <si>
    <t>SURV_202601|INF_GEN|A_2026</t>
  </si>
  <si>
    <t>SURV_202601|INF_GEN|A_2027</t>
  </si>
  <si>
    <t>SURV_202601|INF_GEN|A_2028</t>
  </si>
  <si>
    <t>SURV_202601|INF_SUB|A_2026</t>
  </si>
  <si>
    <t>SURV_202601|INF_SUB|A_2027</t>
  </si>
  <si>
    <t>SURV_202601|INF_SUB|A_2028</t>
  </si>
  <si>
    <t>SURV_202601|GDP_REAL|Q_2025Q4</t>
  </si>
  <si>
    <t>SURV_202601|GDP_REAL|Q_2026Q1</t>
  </si>
  <si>
    <t>SURV_202601|GDP_REAL|Q_2026Q2</t>
  </si>
  <si>
    <t>SURV_202601|GDP_REAL|Q_2026Q3</t>
  </si>
  <si>
    <t>SURV_202601|GDP_REAL|Q_2026Q4</t>
  </si>
  <si>
    <t>SURV_202601|GDP_REAL|Q_2027Q1</t>
  </si>
  <si>
    <t>SURV_202601|GDP_REAL|Q_2027Q2</t>
  </si>
  <si>
    <t>SURV_202601|GDP_REAL|Q_2027Q3</t>
  </si>
  <si>
    <t>SURV_202601|GDP_REAL|Q_2027Q4</t>
  </si>
  <si>
    <t>SURV_202601|FONDEO|Q_2026Q1</t>
  </si>
  <si>
    <t>SURV_202601|FONDEO|Q_2026Q2</t>
  </si>
  <si>
    <t>SURV_202601|FONDEO|Q_2026Q3</t>
  </si>
  <si>
    <t>SURV_202601|FONDEO|Q_2026Q4</t>
  </si>
  <si>
    <t>SURV_202601|FONDEO|Q_2027Q1</t>
  </si>
  <si>
    <t>SURV_202601|FONDEO|Q_2027Q2</t>
  </si>
  <si>
    <t>SURV_202601|FONDEO|Q_2027Q3</t>
  </si>
  <si>
    <t>SURV_202601|FONDEO|Q_2027Q4</t>
  </si>
  <si>
    <t>SURV_202601|INF_GEN|LT_1_4Y</t>
  </si>
  <si>
    <t>SURV_202601|INF_GEN|LT_5_8Y</t>
  </si>
  <si>
    <t>SURV_202601|INF_SUB|LT_1_4Y</t>
  </si>
  <si>
    <t>SURV_202601|INF_SUB|LT_5_8Y</t>
  </si>
  <si>
    <t>SURV_202601|GDP_REAL|LT_10Y</t>
  </si>
  <si>
    <t>SURV_202601|CETE28|A_2026</t>
  </si>
  <si>
    <t>SURV_202601|CETE28|A_2027</t>
  </si>
  <si>
    <t>SURV_202601|CETE28|A_2028</t>
  </si>
  <si>
    <t>SURV_202601|OTHER|A_2026</t>
  </si>
  <si>
    <t>SURV_202601|OTHER|A_2027</t>
  </si>
  <si>
    <t>SURV_202601|OTHER|A_2028</t>
  </si>
  <si>
    <t>2026-02-28</t>
  </si>
  <si>
    <t>SURV_202602</t>
  </si>
  <si>
    <t>SURV_202602|INF_GEN|A_2026</t>
  </si>
  <si>
    <t>SURV_202602|INF_GEN|A_2027</t>
  </si>
  <si>
    <t>SURV_202602|INF_GEN|A_2028</t>
  </si>
  <si>
    <t>SURV_202602|INF_SUB|A_2026</t>
  </si>
  <si>
    <t>SURV_202602|INF_SUB|A_2027</t>
  </si>
  <si>
    <t>SURV_202602|INF_SUB|A_2028</t>
  </si>
  <si>
    <t>SURV_202602|GDP_REAL|Q_2026Q1</t>
  </si>
  <si>
    <t>SURV_202602|GDP_REAL|Q_2026Q2</t>
  </si>
  <si>
    <t>SURV_202602|GDP_REAL|Q_2026Q3</t>
  </si>
  <si>
    <t>SURV_202602|GDP_REAL|Q_2026Q4</t>
  </si>
  <si>
    <t>SURV_202602|GDP_REAL|Q_2027Q1</t>
  </si>
  <si>
    <t>SURV_202602|GDP_REAL|Q_2027Q2</t>
  </si>
  <si>
    <t>SURV_202602|GDP_REAL|Q_2027Q3</t>
  </si>
  <si>
    <t>SURV_202602|GDP_REAL|Q_2027Q4</t>
  </si>
  <si>
    <t>SURV_202602|FONDEO|Q_2026Q1</t>
  </si>
  <si>
    <t>SURV_202602|FONDEO|Q_2026Q2</t>
  </si>
  <si>
    <t>SURV_202602|FONDEO|Q_2026Q3</t>
  </si>
  <si>
    <t>SURV_202602|FONDEO|Q_2026Q4</t>
  </si>
  <si>
    <t>SURV_202602|FONDEO|Q_2027Q1</t>
  </si>
  <si>
    <t>SURV_202602|FONDEO|Q_2027Q2</t>
  </si>
  <si>
    <t>SURV_202602|FONDEO|Q_2027Q3</t>
  </si>
  <si>
    <t>SURV_202602|FONDEO|Q_2027Q4</t>
  </si>
  <si>
    <t>SURV_202602|INF_GEN|LT_1_4Y</t>
  </si>
  <si>
    <t>SURV_202602|INF_GEN|LT_5_8Y</t>
  </si>
  <si>
    <t>SURV_202602|INF_SUB|LT_1_4Y</t>
  </si>
  <si>
    <t>SURV_202602|INF_SUB|LT_5_8Y</t>
  </si>
  <si>
    <t>SURV_202602|GDP_REAL|LT_10Y</t>
  </si>
  <si>
    <t>SURV_202602|CETE28|A_2026</t>
  </si>
  <si>
    <t>SURV_202602|CETE28|A_2027</t>
  </si>
  <si>
    <t>SURV_202602|CETE28|A_2028</t>
  </si>
  <si>
    <t>SURV_202602|OTHER|A_2026</t>
  </si>
  <si>
    <t>SURV_202602|OTHER|A_2027</t>
  </si>
  <si>
    <t>SURV_202602|OTHER|A_2028</t>
  </si>
  <si>
    <t>2026-03-31</t>
  </si>
  <si>
    <t>SURV_202603</t>
  </si>
  <si>
    <t>SURV_202603|INF_GEN|A_2026</t>
  </si>
  <si>
    <t>SURV_202603|INF_GEN|A_2027</t>
  </si>
  <si>
    <t>SURV_202603|INF_GEN|A_2028</t>
  </si>
  <si>
    <t>SURV_202603|INF_SUB|A_2026</t>
  </si>
  <si>
    <t>SURV_202603|INF_SUB|A_2027</t>
  </si>
  <si>
    <t>SURV_202603|INF_SUB|A_2028</t>
  </si>
  <si>
    <t>SURV_202603|GDP_REAL|Q_2026Q1</t>
  </si>
  <si>
    <t>SURV_202603|GDP_REAL|Q_2026Q2</t>
  </si>
  <si>
    <t>SURV_202603|GDP_REAL|Q_2026Q3</t>
  </si>
  <si>
    <t>SURV_202603|GDP_REAL|Q_2026Q4</t>
  </si>
  <si>
    <t>SURV_202603|GDP_REAL|Q_2027Q1</t>
  </si>
  <si>
    <t>SURV_202603|GDP_REAL|Q_2027Q2</t>
  </si>
  <si>
    <t>SURV_202603|GDP_REAL|Q_2027Q3</t>
  </si>
  <si>
    <t>SURV_202603|GDP_REAL|Q_2027Q4</t>
  </si>
  <si>
    <t>SURV_202603|FONDEO|Q_2026Q1</t>
  </si>
  <si>
    <t>SURV_202603|FONDEO|Q_2026Q2</t>
  </si>
  <si>
    <t>SURV_202603|FONDEO|Q_2026Q3</t>
  </si>
  <si>
    <t>SURV_202603|FONDEO|Q_2026Q4</t>
  </si>
  <si>
    <t>SURV_202603|FONDEO|Q_2027Q1</t>
  </si>
  <si>
    <t>SURV_202603|FONDEO|Q_2027Q2</t>
  </si>
  <si>
    <t>SURV_202603|FONDEO|Q_2027Q3</t>
  </si>
  <si>
    <t>SURV_202603|FONDEO|Q_2027Q4</t>
  </si>
  <si>
    <t>SURV_202603|INF_GEN|LT_1_4Y</t>
  </si>
  <si>
    <t>SURV_202603|INF_GEN|LT_5_8Y</t>
  </si>
  <si>
    <t>SURV_202603|INF_SUB|LT_1_4Y</t>
  </si>
  <si>
    <t>SURV_202603|INF_SUB|LT_5_8Y</t>
  </si>
  <si>
    <t>SURV_202603|GDP_REAL|LT_10Y</t>
  </si>
  <si>
    <t>SURV_202603|CETE28|A_2026</t>
  </si>
  <si>
    <t>SURV_202603|CETE28|A_2027</t>
  </si>
  <si>
    <t>SURV_202603|CETE28|A_2028</t>
  </si>
  <si>
    <t>SURV_202603|OTHER|A_2026</t>
  </si>
  <si>
    <t>SURV_202603|OTHER|A_2027</t>
  </si>
  <si>
    <t>SURV_202603|OTHER|A_2028</t>
  </si>
  <si>
    <t>2026-04-30</t>
  </si>
  <si>
    <t>SURV_202604</t>
  </si>
  <si>
    <t>SURV_202604|INF_GEN|A_2026</t>
  </si>
  <si>
    <t>SURV_202604|INF_GEN|A_2027</t>
  </si>
  <si>
    <t>SURV_202604|INF_GEN|A_2028</t>
  </si>
  <si>
    <t>SURV_202604|INF_SUB|A_2026</t>
  </si>
  <si>
    <t>SURV_202604|INF_SUB|A_2027</t>
  </si>
  <si>
    <t>SURV_202604|INF_SUB|A_2028</t>
  </si>
  <si>
    <t>SURV_202604|GDP_REAL|Q_2026Q1</t>
  </si>
  <si>
    <t>SURV_202604|GDP_REAL|Q_2026Q2</t>
  </si>
  <si>
    <t>SURV_202604|GDP_REAL|Q_2026Q3</t>
  </si>
  <si>
    <t>SURV_202604|GDP_REAL|Q_2026Q4</t>
  </si>
  <si>
    <t>SURV_202604|GDP_REAL|Q_2027Q1</t>
  </si>
  <si>
    <t>SURV_202604|GDP_REAL|Q_2027Q2</t>
  </si>
  <si>
    <t>SURV_202604|GDP_REAL|Q_2027Q3</t>
  </si>
  <si>
    <t>SURV_202604|GDP_REAL|Q_2027Q4</t>
  </si>
  <si>
    <t>SURV_202604|FONDEO|Q_2026Q2</t>
  </si>
  <si>
    <t>SURV_202604|FONDEO|Q_2026Q3</t>
  </si>
  <si>
    <t>SURV_202604|FONDEO|Q_2026Q4</t>
  </si>
  <si>
    <t>SURV_202604|FONDEO|Q_2027Q1</t>
  </si>
  <si>
    <t>SURV_202604|FONDEO|Q_2027Q2</t>
  </si>
  <si>
    <t>SURV_202604|FONDEO|Q_2027Q3</t>
  </si>
  <si>
    <t>SURV_202604|FONDEO|Q_2027Q4</t>
  </si>
  <si>
    <t>1T28</t>
  </si>
  <si>
    <t>SIE-CR168-1T28</t>
  </si>
  <si>
    <t>Q_2028Q1</t>
  </si>
  <si>
    <t>SURV_202604|FONDEO|Q_2028Q1</t>
  </si>
  <si>
    <t>2T28</t>
  </si>
  <si>
    <t>SIE-CR168-2T28</t>
  </si>
  <si>
    <t>Q_2028Q2</t>
  </si>
  <si>
    <t>SURV_202604|FONDEO|Q_2028Q2</t>
  </si>
  <si>
    <t>SURV_202604|INF_GEN|LT_1_4Y</t>
  </si>
  <si>
    <t>SURV_202604|INF_GEN|LT_5_8Y</t>
  </si>
  <si>
    <t>SURV_202604|INF_SUB|LT_1_4Y</t>
  </si>
  <si>
    <t>SURV_202604|INF_SUB|LT_5_8Y</t>
  </si>
  <si>
    <t>SURV_202604|GDP_REAL|LT_10Y</t>
  </si>
  <si>
    <t>SURV_202604|CETE28|A_2026</t>
  </si>
  <si>
    <t>SURV_202604|CETE28|A_2027</t>
  </si>
  <si>
    <t>SURV_202604|CETE28|A_2028</t>
  </si>
  <si>
    <t>SURV_202604|OTHER|A_2026</t>
  </si>
  <si>
    <t>SURV_202604|OTHER|A_2027</t>
  </si>
  <si>
    <t>SURV_202604|OTHER|A_2028</t>
  </si>
  <si>
    <t>2026-05-31</t>
  </si>
  <si>
    <t>SURV_202605</t>
  </si>
  <si>
    <t>SURV_202605|INF_GEN|A_2026</t>
  </si>
  <si>
    <t>SURV_202605|INF_GEN|A_2027</t>
  </si>
  <si>
    <t>SURV_202605|INF_GEN|A_2028</t>
  </si>
  <si>
    <t>SURV_202605|INF_SUB|A_2026</t>
  </si>
  <si>
    <t>SURV_202605|INF_SUB|A_2027</t>
  </si>
  <si>
    <t>SURV_202605|INF_SUB|A_2028</t>
  </si>
  <si>
    <t>SURV_202605|GDP_REAL|Q_2026Q2</t>
  </si>
  <si>
    <t>SURV_202605|GDP_REAL|Q_2026Q3</t>
  </si>
  <si>
    <t>SURV_202605|GDP_REAL|Q_2026Q4</t>
  </si>
  <si>
    <t>SURV_202605|GDP_REAL|Q_2027Q1</t>
  </si>
  <si>
    <t>SURV_202605|GDP_REAL|Q_2027Q2</t>
  </si>
  <si>
    <t>SURV_202605|GDP_REAL|Q_2027Q3</t>
  </si>
  <si>
    <t>SURV_202605|GDP_REAL|Q_2027Q4</t>
  </si>
  <si>
    <t>SURV_202605|FONDEO|Q_2026Q2</t>
  </si>
  <si>
    <t>SURV_202605|FONDEO|Q_2026Q3</t>
  </si>
  <si>
    <t>SURV_202605|FONDEO|Q_2026Q4</t>
  </si>
  <si>
    <t>SURV_202605|FONDEO|Q_2027Q1</t>
  </si>
  <si>
    <t>SURV_202605|FONDEO|Q_2027Q2</t>
  </si>
  <si>
    <t>SURV_202605|FONDEO|Q_2027Q3</t>
  </si>
  <si>
    <t>SURV_202605|FONDEO|Q_2027Q4</t>
  </si>
  <si>
    <t>SURV_202605|FONDEO|Q_2028Q1</t>
  </si>
  <si>
    <t>SURV_202605|FONDEO|Q_2028Q2</t>
  </si>
  <si>
    <t>SURV_202605|INF_GEN|LT_1_4Y</t>
  </si>
  <si>
    <t>SURV_202605|INF_GEN|LT_5_8Y</t>
  </si>
  <si>
    <t>SURV_202605|INF_SUB|LT_1_4Y</t>
  </si>
  <si>
    <t>SURV_202605|INF_SUB|LT_5_8Y</t>
  </si>
  <si>
    <t>SURV_202605|GDP_REAL|LT_10Y</t>
  </si>
  <si>
    <t>SURV_202605|CETE28|A_2026</t>
  </si>
  <si>
    <t>SURV_202605|CETE28|A_2027</t>
  </si>
  <si>
    <t>SURV_202605|CETE28|A_2028</t>
  </si>
  <si>
    <t>SURV_202605|OTHER|A_2026</t>
  </si>
  <si>
    <t>SURV_202605|OTHER|A_2027</t>
  </si>
  <si>
    <t>SURV_202605|OTHER|A_2028</t>
  </si>
  <si>
    <t>2026-06-30</t>
  </si>
  <si>
    <t>SURV_202606</t>
  </si>
  <si>
    <t>SURV_202606|INF_GEN|A_2026</t>
  </si>
  <si>
    <t>SURV_202606|INF_GEN|A_2027</t>
  </si>
  <si>
    <t>SURV_202606|INF_GEN|A_2028</t>
  </si>
  <si>
    <t>SURV_202606|INF_SUB|A_2026</t>
  </si>
  <si>
    <t>SURV_202606|INF_SUB|A_2027</t>
  </si>
  <si>
    <t>SURV_202606|INF_SUB|A_2028</t>
  </si>
  <si>
    <t>SURV_202606|GDP_REAL|Q_2026Q2</t>
  </si>
  <si>
    <t>SURV_202606|GDP_REAL|Q_2026Q3</t>
  </si>
  <si>
    <t>SURV_202606|GDP_REAL|Q_2026Q4</t>
  </si>
  <si>
    <t>SURV_202606|GDP_REAL|Q_2027Q1</t>
  </si>
  <si>
    <t>SURV_202606|GDP_REAL|Q_2027Q2</t>
  </si>
  <si>
    <t>SURV_202606|GDP_REAL|Q_2027Q3</t>
  </si>
  <si>
    <t>SURV_202606|GDP_REAL|Q_2027Q4</t>
  </si>
  <si>
    <t>SURV_202606|FONDEO|Q_2026Q2</t>
  </si>
  <si>
    <t>SURV_202606|FONDEO|Q_2026Q3</t>
  </si>
  <si>
    <t>SURV_202606|FONDEO|Q_2026Q4</t>
  </si>
  <si>
    <t>SURV_202606|FONDEO|Q_2027Q1</t>
  </si>
  <si>
    <t>SURV_202606|FONDEO|Q_2027Q2</t>
  </si>
  <si>
    <t>SURV_202606|FONDEO|Q_2027Q3</t>
  </si>
  <si>
    <t>SURV_202606|FONDEO|Q_2027Q4</t>
  </si>
  <si>
    <t>SURV_202606|FONDEO|Q_2028Q1</t>
  </si>
  <si>
    <t>SURV_202606|FONDEO|Q_2028Q2</t>
  </si>
  <si>
    <t>SURV_202606|INF_GEN|LT_1_4Y</t>
  </si>
  <si>
    <t>SURV_202606|INF_GEN|LT_5_8Y</t>
  </si>
  <si>
    <t>SURV_202606|INF_SUB|LT_1_4Y</t>
  </si>
  <si>
    <t>SURV_202606|INF_SUB|LT_5_8Y</t>
  </si>
  <si>
    <t>SURV_202606|GDP_REAL|LT_10Y</t>
  </si>
  <si>
    <t>SURV_202606|CETE28|A_2026</t>
  </si>
  <si>
    <t>SURV_202606|CETE28|A_2027</t>
  </si>
  <si>
    <t>SURV_202606|CETE28|A_2028</t>
  </si>
  <si>
    <t>SURV_202606|OTHER|A_2026</t>
  </si>
  <si>
    <t>SURV_202606|OTHER|A_2027</t>
  </si>
  <si>
    <t>SURV_202606|OTHER|A_2028</t>
  </si>
  <si>
    <t>2026-07-31</t>
  </si>
  <si>
    <t>SURV_202607</t>
  </si>
  <si>
    <t>SURV_202607|INF_GEN|A_2026</t>
  </si>
  <si>
    <t>SURV_202607|INF_GEN|A_2027</t>
  </si>
  <si>
    <t>SURV_202607|INF_GEN|A_2028</t>
  </si>
  <si>
    <t>SURV_202607|INF_SUB|A_2026</t>
  </si>
  <si>
    <t>SURV_202607|INF_SUB|A_2027</t>
  </si>
  <si>
    <t>SURV_202607|INF_SUB|A_2028</t>
  </si>
  <si>
    <t>SURV_202607|GDP_REAL|Q_2026Q2</t>
  </si>
  <si>
    <t>SURV_202607|GDP_REAL|Q_2026Q3</t>
  </si>
  <si>
    <t>SURV_202607|GDP_REAL|Q_2026Q4</t>
  </si>
  <si>
    <t>SURV_202607|GDP_REAL|Q_2027Q1</t>
  </si>
  <si>
    <t>SURV_202607|GDP_REAL|Q_2027Q2</t>
  </si>
  <si>
    <t>SURV_202607|GDP_REAL|Q_2027Q3</t>
  </si>
  <si>
    <t>SURV_202607|GDP_REAL|Q_2027Q4</t>
  </si>
  <si>
    <t>SURV_202607|FONDEO|Q_2026Q3</t>
  </si>
  <si>
    <t>SURV_202607|FONDEO|Q_2026Q4</t>
  </si>
  <si>
    <t>SURV_202607|FONDEO|Q_2027Q1</t>
  </si>
  <si>
    <t>SURV_202607|FONDEO|Q_2027Q2</t>
  </si>
  <si>
    <t>SURV_202607|FONDEO|Q_2027Q3</t>
  </si>
  <si>
    <t>SURV_202607|FONDEO|Q_2027Q4</t>
  </si>
  <si>
    <t>SURV_202607|FONDEO|Q_2028Q1</t>
  </si>
  <si>
    <t>SURV_202607|FONDEO|Q_2028Q2</t>
  </si>
  <si>
    <t>3T28</t>
  </si>
  <si>
    <t>SIE-CR168-3T28</t>
  </si>
  <si>
    <t>Q_2028Q3</t>
  </si>
  <si>
    <t>SURV_202607|FONDEO|Q_2028Q3</t>
  </si>
  <si>
    <t>SURV_202607|INF_GEN|LT_1_4Y</t>
  </si>
  <si>
    <t>SURV_202607|INF_GEN|LT_5_8Y</t>
  </si>
  <si>
    <t>SURV_202607|INF_SUB|LT_1_4Y</t>
  </si>
  <si>
    <t>SURV_202607|INF_SUB|LT_5_8Y</t>
  </si>
  <si>
    <t>SURV_202607|GDP_REAL|LT_10Y</t>
  </si>
  <si>
    <t>SURV_202607|CETE28|A_2026</t>
  </si>
  <si>
    <t>SURV_202607|CETE28|A_2027</t>
  </si>
  <si>
    <t>SURV_202607|CETE28|A_2028</t>
  </si>
  <si>
    <t>SURV_202607|OTHER|A_2026</t>
  </si>
  <si>
    <t>SURV_202607|OTHER|A_2027</t>
  </si>
  <si>
    <t>SURV_202607|OTHER|A_2028</t>
  </si>
  <si>
    <t>Esta hoja queda disponible para visualizaciones futuras. La fuente de verdad es DATA_RAW y los catálogos SURVEY_MAP, INDICATOR_MAP, FIELD_MAP y PERIOD_MAP.</t>
  </si>
  <si>
    <t>HEATMAP | Retirada</t>
  </si>
  <si>
    <t>DASHBOARD | Retirada</t>
  </si>
  <si>
    <t>SERIES_MAP | Inventario de estructuras SIE utilizadas</t>
  </si>
  <si>
    <t>descripción Banxico</t>
  </si>
  <si>
    <t>series ID</t>
  </si>
  <si>
    <t>table ID</t>
  </si>
  <si>
    <t>unidad</t>
  </si>
  <si>
    <t>frecuencia</t>
  </si>
  <si>
    <t>fecha inicial</t>
  </si>
  <si>
    <t>fecha final</t>
  </si>
  <si>
    <t>URL fuente</t>
  </si>
  <si>
    <t>observaciones metodológicas</t>
  </si>
  <si>
    <t>Inflación general / subyacente</t>
  </si>
  <si>
    <t>Expectativas de Inflación Anual</t>
  </si>
  <si>
    <t>Resolver en metadata API</t>
  </si>
  <si>
    <t>Por ciento</t>
  </si>
  <si>
    <t>Mensual</t>
  </si>
  <si>
    <t>1999-01</t>
  </si>
  <si>
    <t>2026-07</t>
  </si>
  <si>
    <t>t, t+1 y t+2; cada estadístico debe mantenerse como fila separada.</t>
  </si>
  <si>
    <t>Próximos 12 meses</t>
  </si>
  <si>
    <t>CR155</t>
  </si>
  <si>
    <t>https://www.banxico.org.mx/SieInternet/consultarDirectorioInternetAction.do?accion=consultarCuadro&amp;idCuadro=CR155&amp;locale=es&amp;sector=24</t>
  </si>
  <si>
    <t>Horizonte móvil: sin target_date puntual.</t>
  </si>
  <si>
    <t>De largo plazo</t>
  </si>
  <si>
    <t>No asignar fecha objetivo ni horizonte.</t>
  </si>
  <si>
    <t>Promedio anual para los próximos 10 años</t>
  </si>
  <si>
    <t>Largo plazo; sin target_date puntual.</t>
  </si>
  <si>
    <t>Variación porcentual anual del PIB</t>
  </si>
  <si>
    <t>Targets anuales relativos.</t>
  </si>
  <si>
    <t>Variación desestacionalizada trimestral</t>
  </si>
  <si>
    <t>CR356</t>
  </si>
  <si>
    <t>2010-01</t>
  </si>
  <si>
    <t>https://www.banxico.org.mx/SieInternet/consultarDirectorioInternetAction.do?accion=consultarCuadro&amp;idCuadro=CR356&amp;locale=es&amp;sector=24</t>
  </si>
  <si>
    <t>Usar último día de trimestre como target_date.</t>
  </si>
  <si>
    <t>Fondeo al cierre del trimestre</t>
  </si>
  <si>
    <t>2008-01</t>
  </si>
  <si>
    <t>Nivel de tasa; no mezclar con CR169.</t>
  </si>
  <si>
    <t>Dirección de fondeo</t>
  </si>
  <si>
    <t>Analistas arriba/igual/abajo</t>
  </si>
  <si>
    <t>CR169</t>
  </si>
  <si>
    <t>https://www.banxico.org.mx/SieInternet/consultarDirectorioInternetAction.do?accion=consultarCuadro&amp;idCuadro=CR169&amp;locale=es&amp;sector=24</t>
  </si>
  <si>
    <t>Variable de proporción separada.</t>
  </si>
  <si>
    <t>Tasa Cete a 28 días</t>
  </si>
  <si>
    <t>Cierre anual indicado</t>
  </si>
  <si>
    <t>Expectativa de tasa anual.</t>
  </si>
  <si>
    <t>Tasa Bonos M a 10 años</t>
  </si>
  <si>
    <t>Expectativa de tasa larga anual.</t>
  </si>
  <si>
    <t>Respuestas agregadas de opinión</t>
  </si>
  <si>
    <t>Porcentaje / conteo</t>
  </si>
  <si>
    <t>https://www.banxico.org.mx/SieInternet/consultarDirectorioInternetAction.do?accion=consultarCuadro&amp;idCuadro=CR180&amp;locale=es</t>
  </si>
  <si>
    <t>Separado de pronósticos; target_period identifica la opción de respuesta.</t>
  </si>
  <si>
    <t>Distribución y nivel de preocupación</t>
  </si>
  <si>
    <t>Porcentaje / escala</t>
  </si>
  <si>
    <t>https://www.banxico.org.mx/SieInternet/consultarDirectorioInternetAction.do?accion=consultarCuadro&amp;idCuadro=CR182&amp;locale=es</t>
  </si>
  <si>
    <t>Separado de pronósticos; forecast_type identifica la familia de respuesta.</t>
  </si>
  <si>
    <t>https://www.banxico.org.mx/SieInternet/consultarDirectorioInternetAction.do?accion=consultarCuadro&amp;idCuadro=CR357&amp;locale=es</t>
  </si>
  <si>
    <t>SURVEY_MAP | Mapeo de levantamientos</t>
  </si>
  <si>
    <t>convención</t>
  </si>
  <si>
    <t>Último día del mes de referencia</t>
  </si>
  <si>
    <t>INDICATOR_MAP | Mapeo de indicadores</t>
  </si>
  <si>
    <t>tablas SIE</t>
  </si>
  <si>
    <t>CR154, CR155, CR156</t>
  </si>
  <si>
    <t>Crecimiento PIB real (incluye promedio 10 años)</t>
  </si>
  <si>
    <t>CR164, CR165</t>
  </si>
  <si>
    <t>BONO_M10</t>
  </si>
  <si>
    <t>FIELD_MAP | Diccionario de campos e IDs</t>
  </si>
  <si>
    <t>field</t>
  </si>
  <si>
    <t>descripción</t>
  </si>
  <si>
    <t>formato / ejemplos</t>
  </si>
  <si>
    <t>uso</t>
  </si>
  <si>
    <t>ID de levantamiento</t>
  </si>
  <si>
    <t>SURV_YYYYMM</t>
  </si>
  <si>
    <t>Llave de fecha de encuesta</t>
  </si>
  <si>
    <t>ID de indicador</t>
  </si>
  <si>
    <t>INF_GEN / INF_SUB / GDP_REAL / FONDEO / CETE28 / BONO_M10</t>
  </si>
  <si>
    <t>Dimensión de variable</t>
  </si>
  <si>
    <t>ID de periodo objetivo</t>
  </si>
  <si>
    <t>A_YYYY / Q_YYYYQ# / LT_1_4Y / LT_5_8Y / LT_10Y</t>
  </si>
  <si>
    <t>No inventa fecha para largo plazo</t>
  </si>
  <si>
    <t>ID único de pronóstico</t>
  </si>
  <si>
    <t>survey_id|indicator_id|period_id</t>
  </si>
  <si>
    <t>Llave recomendada para joins</t>
  </si>
  <si>
    <t>Fecha para graficar</t>
  </si>
  <si>
    <t>m/dd/yy</t>
  </si>
  <si>
    <t>Igual a target_date; cierre efectivo de trimestre/año</t>
  </si>
  <si>
    <t>Horizonte numérico</t>
  </si>
  <si>
    <t>Entero</t>
  </si>
  <si>
    <t>Vacío cuando el SIE no define fecha objetivo</t>
  </si>
  <si>
    <t>Cambio frente a encuesta previa</t>
  </si>
  <si>
    <t>Mismo indicador y periodo objetivo</t>
  </si>
  <si>
    <t>PERIOD_MAP | Periodos objetivo</t>
  </si>
  <si>
    <t>target_date / chart_date</t>
  </si>
  <si>
    <t>2026-12-31</t>
  </si>
  <si>
    <t>2026-09-30</t>
  </si>
  <si>
    <t>2027-12-31</t>
  </si>
  <si>
    <t>2027-03-31</t>
  </si>
  <si>
    <t>2027-06-30</t>
  </si>
  <si>
    <t>2027-09-30</t>
  </si>
  <si>
    <t>2028-12-31</t>
  </si>
  <si>
    <t>2028-03-31</t>
  </si>
  <si>
    <t>2028-06-30</t>
  </si>
  <si>
    <t>2028-09-30</t>
  </si>
  <si>
    <t>ARQUITECTURA | Diagnóstico y recomendación</t>
  </si>
  <si>
    <t>Conclusión</t>
  </si>
  <si>
    <t>Veredicto</t>
  </si>
  <si>
    <t>Recomendación</t>
  </si>
  <si>
    <t>Métricas actuales</t>
  </si>
  <si>
    <t>Registros DATA_RAW</t>
  </si>
  <si>
    <t>Columnas DATA_RAW</t>
  </si>
  <si>
    <t>Levantamientos catalogados</t>
  </si>
  <si>
    <t>Indicadores catalogados</t>
  </si>
  <si>
    <t>Grupos de variable</t>
  </si>
  <si>
    <t>INFLATION, GDP, FONDEO, RATES y OPINION</t>
  </si>
  <si>
    <t>Tablas / gráficas actuales</t>
  </si>
  <si>
    <t>1 tabla maestra / 0 gráficas</t>
  </si>
  <si>
    <t>Lectura del riesgo</t>
  </si>
  <si>
    <t>Volumen</t>
  </si>
  <si>
    <t>Bajo: 28.6 mil filas frente a la capacidad de una hoja.</t>
  </si>
  <si>
    <t>Mantenimiento</t>
  </si>
  <si>
    <t>Medio-alto: 40 columnas combinan dimensiones, métricas, fuentes y cálculos.</t>
  </si>
  <si>
    <t>Escalabilidad analítica</t>
  </si>
  <si>
    <t>Medio: agregar variables y encuestas de opinión hará más heterogénea DATA_RAW.</t>
  </si>
  <si>
    <t>Gobernanza</t>
  </si>
  <si>
    <t>Medio: forecast_id es una buena llave, pero pronósticos y opinión deberían ser hechos separados.</t>
  </si>
  <si>
    <t>Arquitectura recomendada</t>
  </si>
  <si>
    <t>1. Ingesta</t>
  </si>
  <si>
    <t>3. Modelo</t>
  </si>
  <si>
    <t>Diseño de visualizaciones</t>
  </si>
  <si>
    <t>Vista vertical — evolución de variable</t>
  </si>
  <si>
    <t>Revisiones</t>
  </si>
  <si>
    <t>Matriz survey_date × target_period con Revision_1M; filtro por indicator_id y forecast_type.</t>
  </si>
  <si>
    <t>Horizontes</t>
  </si>
  <si>
    <t>Comparar errores o dispersión por horizon_months; separar horizontes móviles y largo plazo sin target_date.</t>
  </si>
  <si>
    <t>Modelo de datos sugerido</t>
  </si>
  <si>
    <t>fact_forecast</t>
  </si>
  <si>
    <t>survey_id, publication_date, indicator_id, period_id, forecast_type, mean, median, q1, q3, min, max, std_dev, n_responses, source_series_id</t>
  </si>
  <si>
    <t>fact_opinion</t>
  </si>
  <si>
    <t>survey_id, indicator_id, question/family, response_option, value, unit, source_series_id</t>
  </si>
  <si>
    <t>dim_survey</t>
  </si>
  <si>
    <t>survey_id, survey_date, publication_date, year, month</t>
  </si>
  <si>
    <t>dim_indicator</t>
  </si>
  <si>
    <t>indicator_id, variable, variable_group, unit, domain</t>
  </si>
  <si>
    <t>dim_period</t>
  </si>
  <si>
    <t>period_id, target_period, target_date, target_year, target_quarter, horizon_class</t>
  </si>
  <si>
    <t>Siguiente paso recomendado</t>
  </si>
  <si>
    <t>El volumen y el patrón de uso permiten mantener Excel como fuente única de verdad. La separación necesaria es entre el libro maestro y los archivos JSON derivados para visualización.</t>
  </si>
  <si>
    <t>No implementar una base de datos operativa por ahora. Mantener DATA_RAW y los catálogos como modelo maestro; generar JSON estático para el sitio mediante un proceso de exportación reproducible.</t>
  </si>
  <si>
    <t>Publicación web</t>
  </si>
  <si>
    <t>Bajo-medio: el sitio no debe leer Excel directamente; debe consumir una versión JSON generada y validada.</t>
  </si>
  <si>
    <t>Decisión confirmada</t>
  </si>
  <si>
    <t>La vista transversal se basa en survey_date, no en publication_date. La ausencia de publication_date no bloquea el producto planteado.</t>
  </si>
  <si>
    <t>Dependencia publication_date</t>
  </si>
  <si>
    <t>No requerida para la vista transversal definida</t>
  </si>
  <si>
    <t>API SIE → actualización controlada de Excel. Conservar fecha de extracción, tabla y serie fuente para auditoría.</t>
  </si>
  <si>
    <t>2. Fuente maestra</t>
  </si>
  <si>
    <t>Excel permanece como fuente única de verdad: DATA_RAW para hechos y hojas MAP para catálogos y definiciones.</t>
  </si>
  <si>
    <t>Mantener dominios lógicos separados: pronósticos y opinión. Pueden coexistir en el libro, pero deben exportarse como colecciones JSON distintas.</t>
  </si>
  <si>
    <t>4. Exportación</t>
  </si>
  <si>
    <t>Generar JSON desde Excel con validaciones de llaves, tipos, nulos y fecha de versión. El JSON es un artefacto de publicación, no una segunda fuente editable.</t>
  </si>
  <si>
    <t>5. Sitio web</t>
  </si>
  <si>
    <t>El sitio consume JSON estático o versionado, sin dependencia directa del archivo Excel ni lógica de negocio duplicada.</t>
  </si>
  <si>
    <t>Vista transversal — por encuesta</t>
  </si>
  <si>
    <t>Selector principal: survey_date. Jerarquía: variable_group → variable → forecast_type. Columnas: target_period. Valores disponibles: mediana, media, Q1, Q3, mínimo y máximo.</t>
  </si>
  <si>
    <t>Selector: variable/indicator_id + period_id + forecast_type. Eje X: survey_date. Líneas: media y mediana. Banda: Q1–Q3. Rango tenue: mínimo–máximo.</t>
  </si>
  <si>
    <t>Contrato de exportación JSON</t>
  </si>
  <si>
    <t>Archivo 1</t>
  </si>
  <si>
    <t>forecast.json: observaciones de pronóstico con survey_date, variable_group, variable, forecast_type, target_period, IDs y estadísticos.</t>
  </si>
  <si>
    <t>Archivo 2</t>
  </si>
  <si>
    <t>opinion.json: preguntas, opciones de respuesta y valores de las variables de opinión.</t>
  </si>
  <si>
    <t>Metadatos</t>
  </si>
  <si>
    <t>metadata.json: versión, generated_at, fecha máxima de encuesta, conteos, unidades y diccionario de indicadores.</t>
  </si>
  <si>
    <t>No publicar si existen forecast_id duplicados, IDs sin catálogo, fechas inválidas o cambios inesperados de esquema.</t>
  </si>
  <si>
    <t>Construir primero la vista transversal en Excel con selector survey_date y jerarquía variable_group → variable → forecast_type; después reutilizar exactamente ese contrato para generar los JSON del sitio.</t>
  </si>
  <si>
    <t>INFLACIÓN | Visualizador transversal por encuesta</t>
  </si>
  <si>
    <t>Modo</t>
  </si>
  <si>
    <t>Última disponible</t>
  </si>
  <si>
    <t>Fecha histórica</t>
  </si>
  <si>
    <t>Encuesta mostrada</t>
  </si>
  <si>
    <t>Última encuesta disponible</t>
  </si>
  <si>
    <t>Pronósticos general</t>
  </si>
  <si>
    <t>Pronósticos subyacente</t>
  </si>
  <si>
    <t>Tipo de pronóstico</t>
  </si>
  <si>
    <t>Periodo objetivo</t>
  </si>
  <si>
    <t>Horizonte</t>
  </si>
  <si>
    <t>Media</t>
  </si>
  <si>
    <t>Mediana</t>
  </si>
  <si>
    <t>Q1</t>
  </si>
  <si>
    <t>Q3</t>
  </si>
  <si>
    <t>Mínimo</t>
  </si>
  <si>
    <t>Máximo</t>
  </si>
  <si>
    <t>Respuestas</t>
  </si>
  <si>
    <t>Fechas disponibles</t>
  </si>
  <si>
    <t>Seleccione la encuesta; ambos paneles muestran todos los horizontes disponibles para la misma survey_date.</t>
  </si>
  <si>
    <t>INFLACIÓN | Gráfica interactiva</t>
  </si>
  <si>
    <t>Seleccione encuesta, variables y estadísticos; el detalle permanece en la hoja INFLATION.</t>
  </si>
  <si>
    <t>Encuesta</t>
  </si>
  <si>
    <t>Variables</t>
  </si>
  <si>
    <t>Estadísticos</t>
  </si>
  <si>
    <t>Nota</t>
  </si>
  <si>
    <t>Encuesta controlada desde INFLATION_CHART</t>
  </si>
  <si>
    <t>Marque al menos un estadístico; puede combinar ambas inflaciones.</t>
  </si>
  <si>
    <t>INFLACIÓN | Evolución histórica por periodo objetivo</t>
  </si>
  <si>
    <t>Fuente de datos del segundo visualizador. La selección se controla desde INFLATION_HISTORY_CHART.</t>
  </si>
  <si>
    <t>Periodo seleccionado</t>
  </si>
  <si>
    <t>Matriz completa</t>
  </si>
  <si>
    <t>Matriz activa para gráfica</t>
  </si>
  <si>
    <t>Periodos disponibles</t>
  </si>
  <si>
    <t>Etiquetas de periodo</t>
  </si>
  <si>
    <t>INFLACIÓN | Evolución por periodo objetivo</t>
  </si>
  <si>
    <t>Seleccione un periodo y siga cómo han cambiado los pronósticos entre encuestas.</t>
  </si>
  <si>
    <t>Periodo</t>
  </si>
  <si>
    <t>Descripción</t>
  </si>
  <si>
    <t>Marque variables y estadísticos; la fecha del eje X es survey_date.</t>
  </si>
  <si>
    <t>PIB REAL | Visualizador transversal por encuesta</t>
  </si>
  <si>
    <t>Seleccione la encuesta; se muestran todos los pronósticos de crecimiento del PIB real disponibles.</t>
  </si>
  <si>
    <t>Encuesta controlada desde GDP_CHART</t>
  </si>
  <si>
    <t>Pronósticos disponibles</t>
  </si>
  <si>
    <t>PIB REAL | Gráfica interactiva</t>
  </si>
  <si>
    <t>Seleccione encuesta y estadísticos; el detalle permanece en la hoja GDP.</t>
  </si>
  <si>
    <t>PIB real</t>
  </si>
  <si>
    <t>PIB REAL | Evolución histórica por periodo objetivo</t>
  </si>
  <si>
    <t>Fuente del visualizador histórico; la selección se controla desde GDP_HISTORY_CHART.</t>
  </si>
  <si>
    <t>PIB REAL | Evolución por periodo objetivo</t>
  </si>
  <si>
    <t>TASAS | Visualizador transversal por encuesta</t>
  </si>
  <si>
    <t>Fondeo, CETES 28 días y Bono M10 para una misma survey_date.</t>
  </si>
  <si>
    <t>Encuesta controlada desde FONDEO_CHART</t>
  </si>
  <si>
    <t>Pronósticos Fondeo</t>
  </si>
  <si>
    <t>Pronósticos CETES 28</t>
  </si>
  <si>
    <t>Pronósticos Bono M10</t>
  </si>
  <si>
    <t>Tasa de fondeo</t>
  </si>
  <si>
    <t>CETES 28 días</t>
  </si>
  <si>
    <t>Bono M10</t>
  </si>
  <si>
    <t>TASAS | Gráfica interactiva</t>
  </si>
  <si>
    <t>Seleccione encuesta, instrumentos y estadísticos; el detalle permanece en FONDEO.</t>
  </si>
  <si>
    <t>Instrumentos</t>
  </si>
  <si>
    <t>Fondeo</t>
  </si>
  <si>
    <t>Marque al menos un instrumento y un estadístico.</t>
  </si>
  <si>
    <t>TASAS | Evolución histórica por periodo objetivo</t>
  </si>
  <si>
    <t>Fuente de datos del visualizador histórico; selección desde FONDEO_HISTORY_CHART.</t>
  </si>
  <si>
    <t>TASAS | Evolución por periodo objetivo</t>
  </si>
  <si>
    <t>Seleccione un periodo y siga la evolución de Fondeo, CETES 28 y Bono M10.</t>
  </si>
  <si>
    <t>Sync X</t>
  </si>
  <si>
    <t>Sync Y</t>
  </si>
  <si>
    <t>Trimestre / año</t>
  </si>
  <si>
    <t>actual_id</t>
  </si>
  <si>
    <t>indicator_name</t>
  </si>
  <si>
    <t>actual_key</t>
  </si>
  <si>
    <t>actual_observation_date</t>
  </si>
  <si>
    <t>selection_rule</t>
  </si>
  <si>
    <t>revision_vintage</t>
  </si>
  <si>
    <t>ACT_Tasa Bonos M 10 años_A_2001</t>
  </si>
  <si>
    <t>BONO_M10|A_2001</t>
  </si>
  <si>
    <t>CF107</t>
  </si>
  <si>
    <t>BANXICO-CF107-M10-YIELD</t>
  </si>
  <si>
    <t>https://www.banxico.org.mx/SieInternet/consultarDirectorioInternetAction.do?accion=consultarCuadro&amp;idCuadro=CF107&amp;locale=es&amp;sector=19</t>
  </si>
  <si>
    <t>Tasa de rendimiento de la última subasta disponible de Bonos M a 10 años en el año.</t>
  </si>
  <si>
    <t>Consulta 2026-08-12</t>
  </si>
  <si>
    <t>ACT_Tasa Bonos M 10 años_A_2002</t>
  </si>
  <si>
    <t>BONO_M10|A_2002</t>
  </si>
  <si>
    <t>ACT_Tasa Bonos M 10 años_A_2003</t>
  </si>
  <si>
    <t>BONO_M10|A_2003</t>
  </si>
  <si>
    <t>ACT_Tasa Bonos M 10 años_A_2004</t>
  </si>
  <si>
    <t>BONO_M10|A_2004</t>
  </si>
  <si>
    <t>ACT_Tasa Bonos M 10 años_A_2005</t>
  </si>
  <si>
    <t>BONO_M10|A_2005</t>
  </si>
  <si>
    <t>ACT_Tasa Bonos M 10 años_A_2006</t>
  </si>
  <si>
    <t>BONO_M10|A_2006</t>
  </si>
  <si>
    <t>ACT_Tasa Bonos M 10 años_A_2007</t>
  </si>
  <si>
    <t>BONO_M10|A_2007</t>
  </si>
  <si>
    <t>ACT_Tasa Bonos M 10 años_A_2008</t>
  </si>
  <si>
    <t>BONO_M10|A_2008</t>
  </si>
  <si>
    <t>ACT_Tasa Bonos M 10 años_A_2009</t>
  </si>
  <si>
    <t>BONO_M10|A_2009</t>
  </si>
  <si>
    <t>ACT_Tasa Bonos M 10 años_A_2010</t>
  </si>
  <si>
    <t>BONO_M10|A_2010</t>
  </si>
  <si>
    <t>ACT_Tasa Bonos M 10 años_A_2011</t>
  </si>
  <si>
    <t>BONO_M10|A_2011</t>
  </si>
  <si>
    <t>ACT_Tasa Bonos M 10 años_A_2012</t>
  </si>
  <si>
    <t>BONO_M10|A_2012</t>
  </si>
  <si>
    <t>ACT_Tasa Bonos M 10 años_A_2013</t>
  </si>
  <si>
    <t>BONO_M10|A_2013</t>
  </si>
  <si>
    <t>ACT_Tasa Bonos M 10 años_A_2014</t>
  </si>
  <si>
    <t>BONO_M10|A_2014</t>
  </si>
  <si>
    <t>ACT_Tasa Bonos M 10 años_A_2015</t>
  </si>
  <si>
    <t>BONO_M10|A_2015</t>
  </si>
  <si>
    <t>ACT_Tasa Bonos M 10 años_A_2016</t>
  </si>
  <si>
    <t>BONO_M10|A_2016</t>
  </si>
  <si>
    <t>ACT_Tasa Bonos M 10 años_A_2017</t>
  </si>
  <si>
    <t>BONO_M10|A_2017</t>
  </si>
  <si>
    <t>ACT_Tasa Bonos M 10 años_A_2018</t>
  </si>
  <si>
    <t>BONO_M10|A_2018</t>
  </si>
  <si>
    <t>ACT_Tasa Bonos M 10 años_A_2019</t>
  </si>
  <si>
    <t>BONO_M10|A_2019</t>
  </si>
  <si>
    <t>ACT_Tasa Bonos M 10 años_A_2020</t>
  </si>
  <si>
    <t>BONO_M10|A_2020</t>
  </si>
  <si>
    <t>ACT_Tasa Bonos M 10 años_A_2021</t>
  </si>
  <si>
    <t>BONO_M10|A_2021</t>
  </si>
  <si>
    <t>ACT_Tasa Bonos M 10 años_A_2022</t>
  </si>
  <si>
    <t>BONO_M10|A_2022</t>
  </si>
  <si>
    <t>ACT_Tasa Bonos M 10 años_A_2023</t>
  </si>
  <si>
    <t>BONO_M10|A_2023</t>
  </si>
  <si>
    <t>ACT_Tasa Bonos M 10 años_A_2024</t>
  </si>
  <si>
    <t>BONO_M10|A_2024</t>
  </si>
  <si>
    <t>ACT_Tasa Bonos M 10 años_A_2025</t>
  </si>
  <si>
    <t>BONO_M10|A_2025</t>
  </si>
  <si>
    <t>ACT_Tasa Cete 28 días_A_1999</t>
  </si>
  <si>
    <t>CETE28|A_1999</t>
  </si>
  <si>
    <t>BANXICO-CF107-CETES28-YIELD</t>
  </si>
  <si>
    <t>Tasa de rendimiento de la última subasta disponible de CETES a 28 días en el año.</t>
  </si>
  <si>
    <t>ACT_Tasa Cete 28 días_A_2000</t>
  </si>
  <si>
    <t>CETE28|A_2000</t>
  </si>
  <si>
    <t>ACT_Tasa Cete 28 días_A_2001</t>
  </si>
  <si>
    <t>CETE28|A_2001</t>
  </si>
  <si>
    <t>ACT_Tasa Cete 28 días_A_2002</t>
  </si>
  <si>
    <t>CETE28|A_2002</t>
  </si>
  <si>
    <t>ACT_Tasa Cete 28 días_A_2003</t>
  </si>
  <si>
    <t>CETE28|A_2003</t>
  </si>
  <si>
    <t>ACT_Tasa Cete 28 días_A_2004</t>
  </si>
  <si>
    <t>CETE28|A_2004</t>
  </si>
  <si>
    <t>ACT_Tasa Cete 28 días_A_2005</t>
  </si>
  <si>
    <t>CETE28|A_2005</t>
  </si>
  <si>
    <t>ACT_Tasa Cete 28 días_A_2006</t>
  </si>
  <si>
    <t>CETE28|A_2006</t>
  </si>
  <si>
    <t>ACT_Tasa Cete 28 días_A_2007</t>
  </si>
  <si>
    <t>CETE28|A_2007</t>
  </si>
  <si>
    <t>ACT_Tasa Cete 28 días_A_2008</t>
  </si>
  <si>
    <t>CETE28|A_2008</t>
  </si>
  <si>
    <t>ACT_Tasa Cete 28 días_A_2009</t>
  </si>
  <si>
    <t>CETE28|A_2009</t>
  </si>
  <si>
    <t>ACT_Tasa Cete 28 días_A_2010</t>
  </si>
  <si>
    <t>CETE28|A_2010</t>
  </si>
  <si>
    <t>ACT_Tasa Cete 28 días_A_2011</t>
  </si>
  <si>
    <t>CETE28|A_2011</t>
  </si>
  <si>
    <t>ACT_Tasa Cete 28 días_A_2012</t>
  </si>
  <si>
    <t>CETE28|A_2012</t>
  </si>
  <si>
    <t>ACT_Tasa Cete 28 días_A_2013</t>
  </si>
  <si>
    <t>CETE28|A_2013</t>
  </si>
  <si>
    <t>ACT_Tasa Cete 28 días_A_2014</t>
  </si>
  <si>
    <t>CETE28|A_2014</t>
  </si>
  <si>
    <t>ACT_Tasa Cete 28 días_A_2015</t>
  </si>
  <si>
    <t>CETE28|A_2015</t>
  </si>
  <si>
    <t>ACT_Tasa Cete 28 días_A_2016</t>
  </si>
  <si>
    <t>CETE28|A_2016</t>
  </si>
  <si>
    <t>ACT_Tasa Cete 28 días_A_2017</t>
  </si>
  <si>
    <t>CETE28|A_2017</t>
  </si>
  <si>
    <t>ACT_Tasa Cete 28 días_A_2018</t>
  </si>
  <si>
    <t>CETE28|A_2018</t>
  </si>
  <si>
    <t>ACT_Tasa Cete 28 días_A_2019</t>
  </si>
  <si>
    <t>CETE28|A_2019</t>
  </si>
  <si>
    <t>ACT_Tasa Cete 28 días_A_2020</t>
  </si>
  <si>
    <t>CETE28|A_2020</t>
  </si>
  <si>
    <t>ACT_Tasa Cete 28 días_A_2021</t>
  </si>
  <si>
    <t>CETE28|A_2021</t>
  </si>
  <si>
    <t>ACT_Tasa Cete 28 días_A_2022</t>
  </si>
  <si>
    <t>CETE28|A_2022</t>
  </si>
  <si>
    <t>ACT_Tasa Cete 28 días_A_2023</t>
  </si>
  <si>
    <t>CETE28|A_2023</t>
  </si>
  <si>
    <t>ACT_Tasa Cete 28 días_A_2024</t>
  </si>
  <si>
    <t>CETE28|A_2024</t>
  </si>
  <si>
    <t>ACT_Tasa Cete 28 días_A_2025</t>
  </si>
  <si>
    <t>CETE28|A_2025</t>
  </si>
  <si>
    <t>ACT_Tasa de fondeo interbancario_Q_1999Q1</t>
  </si>
  <si>
    <t>FONDEO|Q_1999Q1</t>
  </si>
  <si>
    <t>CF907</t>
  </si>
  <si>
    <t>BANXICO-CF907-FONDEO-CIERRE</t>
  </si>
  <si>
    <t>https://www.banxico.org.mx/SieInternet/consultarDirectorioInternetAction.do?accion=consultarCuadro&amp;idCuadro=CF907&amp;locale=es</t>
  </si>
  <si>
    <t>Tasa de fondeo bancario al cierre del último día hábil del trimestre.</t>
  </si>
  <si>
    <t>CF101 se prioriza desde su disponibilidad; CF907 cubre el tramo histórico.</t>
  </si>
  <si>
    <t>ACT_Tasa de fondeo interbancario_Q_1999Q2</t>
  </si>
  <si>
    <t>FONDEO|Q_1999Q2</t>
  </si>
  <si>
    <t>ACT_Tasa de fondeo interbancario_Q_1999Q3</t>
  </si>
  <si>
    <t>FONDEO|Q_1999Q3</t>
  </si>
  <si>
    <t>ACT_Tasa de fondeo interbancario_Q_1999Q4</t>
  </si>
  <si>
    <t>FONDEO|Q_1999Q4</t>
  </si>
  <si>
    <t>ACT_Tasa de fondeo interbancario_Q_2000Q1</t>
  </si>
  <si>
    <t>FONDEO|Q_2000Q1</t>
  </si>
  <si>
    <t>ACT_Tasa de fondeo interbancario_Q_2000Q2</t>
  </si>
  <si>
    <t>FONDEO|Q_2000Q2</t>
  </si>
  <si>
    <t>ACT_Tasa de fondeo interbancario_Q_2000Q3</t>
  </si>
  <si>
    <t>FONDEO|Q_2000Q3</t>
  </si>
  <si>
    <t>ACT_Tasa de fondeo interbancario_Q_2000Q4</t>
  </si>
  <si>
    <t>FONDEO|Q_2000Q4</t>
  </si>
  <si>
    <t>ACT_Tasa de fondeo interbancario_Q_2001Q1</t>
  </si>
  <si>
    <t>FONDEO|Q_2001Q1</t>
  </si>
  <si>
    <t>ACT_Tasa de fondeo interbancario_Q_2001Q2</t>
  </si>
  <si>
    <t>FONDEO|Q_2001Q2</t>
  </si>
  <si>
    <t>ACT_Tasa de fondeo interbancario_Q_2001Q3</t>
  </si>
  <si>
    <t>FONDEO|Q_2001Q3</t>
  </si>
  <si>
    <t>ACT_Tasa de fondeo interbancario_Q_2001Q4</t>
  </si>
  <si>
    <t>FONDEO|Q_2001Q4</t>
  </si>
  <si>
    <t>ACT_Tasa de fondeo interbancario_Q_2002Q1</t>
  </si>
  <si>
    <t>FONDEO|Q_2002Q1</t>
  </si>
  <si>
    <t>ACT_Tasa de fondeo interbancario_Q_2002Q2</t>
  </si>
  <si>
    <t>FONDEO|Q_2002Q2</t>
  </si>
  <si>
    <t>ACT_Tasa de fondeo interbancario_Q_2002Q3</t>
  </si>
  <si>
    <t>FONDEO|Q_2002Q3</t>
  </si>
  <si>
    <t>ACT_Tasa de fondeo interbancario_Q_2002Q4</t>
  </si>
  <si>
    <t>FONDEO|Q_2002Q4</t>
  </si>
  <si>
    <t>ACT_Tasa de fondeo interbancario_Q_2003Q1</t>
  </si>
  <si>
    <t>FONDEO|Q_2003Q1</t>
  </si>
  <si>
    <t>ACT_Tasa de fondeo interbancario_Q_2003Q2</t>
  </si>
  <si>
    <t>FONDEO|Q_2003Q2</t>
  </si>
  <si>
    <t>ACT_Tasa de fondeo interbancario_Q_2003Q3</t>
  </si>
  <si>
    <t>FONDEO|Q_2003Q3</t>
  </si>
  <si>
    <t>ACT_Tasa de fondeo interbancario_Q_2003Q4</t>
  </si>
  <si>
    <t>FONDEO|Q_2003Q4</t>
  </si>
  <si>
    <t>ACT_Tasa de fondeo interbancario_Q_2004Q1</t>
  </si>
  <si>
    <t>FONDEO|Q_2004Q1</t>
  </si>
  <si>
    <t>ACT_Tasa de fondeo interbancario_Q_2004Q2</t>
  </si>
  <si>
    <t>FONDEO|Q_2004Q2</t>
  </si>
  <si>
    <t>ACT_Tasa de fondeo interbancario_Q_2004Q3</t>
  </si>
  <si>
    <t>FONDEO|Q_2004Q3</t>
  </si>
  <si>
    <t>ACT_Tasa de fondeo interbancario_Q_2004Q4</t>
  </si>
  <si>
    <t>FONDEO|Q_2004Q4</t>
  </si>
  <si>
    <t>ACT_Tasa de fondeo interbancario_Q_2005Q1</t>
  </si>
  <si>
    <t>FONDEO|Q_2005Q1</t>
  </si>
  <si>
    <t>ACT_Tasa de fondeo interbancario_Q_2005Q2</t>
  </si>
  <si>
    <t>FONDEO|Q_2005Q2</t>
  </si>
  <si>
    <t>ACT_Tasa de fondeo interbancario_Q_2005Q3</t>
  </si>
  <si>
    <t>FONDEO|Q_2005Q3</t>
  </si>
  <si>
    <t>ACT_Tasa de fondeo interbancario_Q_2005Q4</t>
  </si>
  <si>
    <t>FONDEO|Q_2005Q4</t>
  </si>
  <si>
    <t>ACT_Tasa de fondeo interbancario_Q_2006Q1</t>
  </si>
  <si>
    <t>FONDEO|Q_2006Q1</t>
  </si>
  <si>
    <t>ACT_Tasa de fondeo interbancario_Q_2006Q2</t>
  </si>
  <si>
    <t>FONDEO|Q_2006Q2</t>
  </si>
  <si>
    <t>ACT_Tasa de fondeo interbancario_Q_2006Q3</t>
  </si>
  <si>
    <t>FONDEO|Q_2006Q3</t>
  </si>
  <si>
    <t>ACT_Tasa de fondeo interbancario_Q_2006Q4</t>
  </si>
  <si>
    <t>FONDEO|Q_2006Q4</t>
  </si>
  <si>
    <t>ACT_Tasa de fondeo interbancario_Q_2007Q1</t>
  </si>
  <si>
    <t>FONDEO|Q_2007Q1</t>
  </si>
  <si>
    <t>ACT_Tasa de fondeo interbancario_Q_2007Q2</t>
  </si>
  <si>
    <t>FONDEO|Q_2007Q2</t>
  </si>
  <si>
    <t>ACT_Tasa de fondeo interbancario_Q_2007Q3</t>
  </si>
  <si>
    <t>FONDEO|Q_2007Q3</t>
  </si>
  <si>
    <t>ACT_Tasa de fondeo interbancario_Q_2007Q4</t>
  </si>
  <si>
    <t>FONDEO|Q_2007Q4</t>
  </si>
  <si>
    <t>ACT_Tasa de fondeo interbancario_Q_2008Q1</t>
  </si>
  <si>
    <t>FONDEO|Q_2008Q1</t>
  </si>
  <si>
    <t>CF101</t>
  </si>
  <si>
    <t>BANXICO-CF101-TASA-OBJETIVO</t>
  </si>
  <si>
    <t>https://www.banxico.org.mx/SieInternet/consultarDirectorioInternetAction.do?accion=consultarCuadro&amp;idCuadro=CF101&amp;locale=es</t>
  </si>
  <si>
    <t>Tasa objetivo vigente al último día hábil del trimestre.</t>
  </si>
  <si>
    <t>ACT_Tasa de fondeo interbancario_Q_2008Q2</t>
  </si>
  <si>
    <t>FONDEO|Q_2008Q2</t>
  </si>
  <si>
    <t>ACT_Tasa de fondeo interbancario_Q_2008Q3</t>
  </si>
  <si>
    <t>FONDEO|Q_2008Q3</t>
  </si>
  <si>
    <t>ACT_Tasa de fondeo interbancario_Q_2008Q4</t>
  </si>
  <si>
    <t>FONDEO|Q_2008Q4</t>
  </si>
  <si>
    <t>ACT_Tasa de fondeo interbancario_Q_2009Q1</t>
  </si>
  <si>
    <t>FONDEO|Q_2009Q1</t>
  </si>
  <si>
    <t>ACT_Tasa de fondeo interbancario_Q_2009Q2</t>
  </si>
  <si>
    <t>FONDEO|Q_2009Q2</t>
  </si>
  <si>
    <t>ACT_Tasa de fondeo interbancario_Q_2009Q3</t>
  </si>
  <si>
    <t>FONDEO|Q_2009Q3</t>
  </si>
  <si>
    <t>ACT_Tasa de fondeo interbancario_Q_2009Q4</t>
  </si>
  <si>
    <t>FONDEO|Q_2009Q4</t>
  </si>
  <si>
    <t>ACT_Tasa de fondeo interbancario_Q_2010Q1</t>
  </si>
  <si>
    <t>FONDEO|Q_2010Q1</t>
  </si>
  <si>
    <t>ACT_Tasa de fondeo interbancario_Q_2010Q2</t>
  </si>
  <si>
    <t>FONDEO|Q_2010Q2</t>
  </si>
  <si>
    <t>ACT_Tasa de fondeo interbancario_Q_2010Q3</t>
  </si>
  <si>
    <t>FONDEO|Q_2010Q3</t>
  </si>
  <si>
    <t>ACT_Tasa de fondeo interbancario_Q_2010Q4</t>
  </si>
  <si>
    <t>FONDEO|Q_2010Q4</t>
  </si>
  <si>
    <t>ACT_Tasa de fondeo interbancario_Q_2011Q1</t>
  </si>
  <si>
    <t>FONDEO|Q_2011Q1</t>
  </si>
  <si>
    <t>ACT_Tasa de fondeo interbancario_Q_2011Q2</t>
  </si>
  <si>
    <t>FONDEO|Q_2011Q2</t>
  </si>
  <si>
    <t>ACT_Tasa de fondeo interbancario_Q_2011Q3</t>
  </si>
  <si>
    <t>FONDEO|Q_2011Q3</t>
  </si>
  <si>
    <t>ACT_Tasa de fondeo interbancario_Q_2011Q4</t>
  </si>
  <si>
    <t>FONDEO|Q_2011Q4</t>
  </si>
  <si>
    <t>ACT_Tasa de fondeo interbancario_Q_2012Q1</t>
  </si>
  <si>
    <t>FONDEO|Q_2012Q1</t>
  </si>
  <si>
    <t>ACT_Tasa de fondeo interbancario_Q_2012Q2</t>
  </si>
  <si>
    <t>FONDEO|Q_2012Q2</t>
  </si>
  <si>
    <t>ACT_Tasa de fondeo interbancario_Q_2012Q3</t>
  </si>
  <si>
    <t>FONDEO|Q_2012Q3</t>
  </si>
  <si>
    <t>ACT_Tasa de fondeo interbancario_Q_2012Q4</t>
  </si>
  <si>
    <t>FONDEO|Q_2012Q4</t>
  </si>
  <si>
    <t>ACT_Tasa de fondeo interbancario_Q_2013Q1</t>
  </si>
  <si>
    <t>FONDEO|Q_2013Q1</t>
  </si>
  <si>
    <t>ACT_Tasa de fondeo interbancario_Q_2013Q2</t>
  </si>
  <si>
    <t>FONDEO|Q_2013Q2</t>
  </si>
  <si>
    <t>ACT_Tasa de fondeo interbancario_Q_2013Q3</t>
  </si>
  <si>
    <t>FONDEO|Q_2013Q3</t>
  </si>
  <si>
    <t>ACT_Tasa de fondeo interbancario_Q_2013Q4</t>
  </si>
  <si>
    <t>FONDEO|Q_2013Q4</t>
  </si>
  <si>
    <t>ACT_Tasa de fondeo interbancario_Q_2014Q1</t>
  </si>
  <si>
    <t>FONDEO|Q_2014Q1</t>
  </si>
  <si>
    <t>ACT_Tasa de fondeo interbancario_Q_2014Q2</t>
  </si>
  <si>
    <t>FONDEO|Q_2014Q2</t>
  </si>
  <si>
    <t>ACT_Tasa de fondeo interbancario_Q_2014Q3</t>
  </si>
  <si>
    <t>FONDEO|Q_2014Q3</t>
  </si>
  <si>
    <t>ACT_Tasa de fondeo interbancario_Q_2014Q4</t>
  </si>
  <si>
    <t>FONDEO|Q_2014Q4</t>
  </si>
  <si>
    <t>ACT_Tasa de fondeo interbancario_Q_2015Q1</t>
  </si>
  <si>
    <t>FONDEO|Q_2015Q1</t>
  </si>
  <si>
    <t>ACT_Tasa de fondeo interbancario_Q_2015Q2</t>
  </si>
  <si>
    <t>FONDEO|Q_2015Q2</t>
  </si>
  <si>
    <t>ACT_Tasa de fondeo interbancario_Q_2015Q3</t>
  </si>
  <si>
    <t>FONDEO|Q_2015Q3</t>
  </si>
  <si>
    <t>ACT_Tasa de fondeo interbancario_Q_2015Q4</t>
  </si>
  <si>
    <t>FONDEO|Q_2015Q4</t>
  </si>
  <si>
    <t>ACT_Tasa de fondeo interbancario_Q_2016Q1</t>
  </si>
  <si>
    <t>FONDEO|Q_2016Q1</t>
  </si>
  <si>
    <t>ACT_Tasa de fondeo interbancario_Q_2016Q2</t>
  </si>
  <si>
    <t>FONDEO|Q_2016Q2</t>
  </si>
  <si>
    <t>ACT_Tasa de fondeo interbancario_Q_2016Q3</t>
  </si>
  <si>
    <t>FONDEO|Q_2016Q3</t>
  </si>
  <si>
    <t>ACT_Tasa de fondeo interbancario_Q_2016Q4</t>
  </si>
  <si>
    <t>FONDEO|Q_2016Q4</t>
  </si>
  <si>
    <t>ACT_Tasa de fondeo interbancario_Q_2017Q1</t>
  </si>
  <si>
    <t>FONDEO|Q_2017Q1</t>
  </si>
  <si>
    <t>ACT_Tasa de fondeo interbancario_Q_2017Q2</t>
  </si>
  <si>
    <t>FONDEO|Q_2017Q2</t>
  </si>
  <si>
    <t>ACT_Tasa de fondeo interbancario_Q_2017Q3</t>
  </si>
  <si>
    <t>FONDEO|Q_2017Q3</t>
  </si>
  <si>
    <t>ACT_Tasa de fondeo interbancario_Q_2017Q4</t>
  </si>
  <si>
    <t>FONDEO|Q_2017Q4</t>
  </si>
  <si>
    <t>ACT_Tasa de fondeo interbancario_Q_2018Q1</t>
  </si>
  <si>
    <t>FONDEO|Q_2018Q1</t>
  </si>
  <si>
    <t>ACT_Tasa de fondeo interbancario_Q_2018Q2</t>
  </si>
  <si>
    <t>FONDEO|Q_2018Q2</t>
  </si>
  <si>
    <t>ACT_Tasa de fondeo interbancario_Q_2018Q3</t>
  </si>
  <si>
    <t>FONDEO|Q_2018Q3</t>
  </si>
  <si>
    <t>ACT_Tasa de fondeo interbancario_Q_2018Q4</t>
  </si>
  <si>
    <t>FONDEO|Q_2018Q4</t>
  </si>
  <si>
    <t>ACT_Tasa de fondeo interbancario_Q_2019Q1</t>
  </si>
  <si>
    <t>FONDEO|Q_2019Q1</t>
  </si>
  <si>
    <t>ACT_Tasa de fondeo interbancario_Q_2019Q2</t>
  </si>
  <si>
    <t>FONDEO|Q_2019Q2</t>
  </si>
  <si>
    <t>ACT_Tasa de fondeo interbancario_Q_2019Q3</t>
  </si>
  <si>
    <t>FONDEO|Q_2019Q3</t>
  </si>
  <si>
    <t>ACT_Tasa de fondeo interbancario_Q_2019Q4</t>
  </si>
  <si>
    <t>FONDEO|Q_2019Q4</t>
  </si>
  <si>
    <t>ACT_Tasa de fondeo interbancario_Q_2020Q1</t>
  </si>
  <si>
    <t>FONDEO|Q_2020Q1</t>
  </si>
  <si>
    <t>ACT_Tasa de fondeo interbancario_Q_2020Q2</t>
  </si>
  <si>
    <t>FONDEO|Q_2020Q2</t>
  </si>
  <si>
    <t>ACT_Tasa de fondeo interbancario_Q_2020Q3</t>
  </si>
  <si>
    <t>FONDEO|Q_2020Q3</t>
  </si>
  <si>
    <t>ACT_Tasa de fondeo interbancario_Q_2020Q4</t>
  </si>
  <si>
    <t>FONDEO|Q_2020Q4</t>
  </si>
  <si>
    <t>ACT_Tasa de fondeo interbancario_Q_2021Q1</t>
  </si>
  <si>
    <t>FONDEO|Q_2021Q1</t>
  </si>
  <si>
    <t>ACT_Tasa de fondeo interbancario_Q_2021Q2</t>
  </si>
  <si>
    <t>FONDEO|Q_2021Q2</t>
  </si>
  <si>
    <t>ACT_Tasa de fondeo interbancario_Q_2021Q3</t>
  </si>
  <si>
    <t>FONDEO|Q_2021Q3</t>
  </si>
  <si>
    <t>ACT_Tasa de fondeo interbancario_Q_2021Q4</t>
  </si>
  <si>
    <t>FONDEO|Q_2021Q4</t>
  </si>
  <si>
    <t>ACT_Tasa de fondeo interbancario_Q_2022Q1</t>
  </si>
  <si>
    <t>FONDEO|Q_2022Q1</t>
  </si>
  <si>
    <t>ACT_Tasa de fondeo interbancario_Q_2022Q2</t>
  </si>
  <si>
    <t>FONDEO|Q_2022Q2</t>
  </si>
  <si>
    <t>ACT_Tasa de fondeo interbancario_Q_2022Q3</t>
  </si>
  <si>
    <t>FONDEO|Q_2022Q3</t>
  </si>
  <si>
    <t>ACT_Tasa de fondeo interbancario_Q_2022Q4</t>
  </si>
  <si>
    <t>FONDEO|Q_2022Q4</t>
  </si>
  <si>
    <t>ACT_Tasa de fondeo interbancario_Q_2023Q1</t>
  </si>
  <si>
    <t>FONDEO|Q_2023Q1</t>
  </si>
  <si>
    <t>ACT_Tasa de fondeo interbancario_Q_2023Q2</t>
  </si>
  <si>
    <t>FONDEO|Q_2023Q2</t>
  </si>
  <si>
    <t>ACT_Tasa de fondeo interbancario_Q_2023Q3</t>
  </si>
  <si>
    <t>FONDEO|Q_2023Q3</t>
  </si>
  <si>
    <t>ACT_Tasa de fondeo interbancario_Q_2023Q4</t>
  </si>
  <si>
    <t>FONDEO|Q_2023Q4</t>
  </si>
  <si>
    <t>ACT_Tasa de fondeo interbancario_Q_2024Q1</t>
  </si>
  <si>
    <t>FONDEO|Q_2024Q1</t>
  </si>
  <si>
    <t>ACT_Tasa de fondeo interbancario_Q_2024Q2</t>
  </si>
  <si>
    <t>FONDEO|Q_2024Q2</t>
  </si>
  <si>
    <t>ACT_Tasa de fondeo interbancario_Q_2024Q3</t>
  </si>
  <si>
    <t>FONDEO|Q_2024Q3</t>
  </si>
  <si>
    <t>ACT_Tasa de fondeo interbancario_Q_2024Q4</t>
  </si>
  <si>
    <t>FONDEO|Q_2024Q4</t>
  </si>
  <si>
    <t>ACT_Tasa de fondeo interbancario_Q_2025Q1</t>
  </si>
  <si>
    <t>FONDEO|Q_2025Q1</t>
  </si>
  <si>
    <t>ACT_Tasa de fondeo interbancario_Q_2025Q2</t>
  </si>
  <si>
    <t>FONDEO|Q_2025Q2</t>
  </si>
  <si>
    <t>ACT_Tasa de fondeo interbancario_Q_2025Q3</t>
  </si>
  <si>
    <t>FONDEO|Q_2025Q3</t>
  </si>
  <si>
    <t>ACT_Tasa de fondeo interbancario_Q_2025Q4</t>
  </si>
  <si>
    <t>FONDEO|Q_2025Q4</t>
  </si>
  <si>
    <t>ACT_Crecimiento PIB real anual_A_1999</t>
  </si>
  <si>
    <t>Crecimiento PIB real anual</t>
  </si>
  <si>
    <t>GDP_REAL|A_1999</t>
  </si>
  <si>
    <t>CR373</t>
  </si>
  <si>
    <t>INEGI-735954</t>
  </si>
  <si>
    <t>https://www.banxico.org.mx/SieInternet/consultarDirectorioInternetAction.do?accion=consultarCuadro&amp;idCuadro=CR373&amp;locale=es&amp;sector=2</t>
  </si>
  <si>
    <t>Variación anual calculada con el promedio de los cuatro trimestres del PIB real a precios de 2018.</t>
  </si>
  <si>
    <t>Fuente original: INEGI; cálculo documentado.</t>
  </si>
  <si>
    <t>ACT_Crecimiento PIB real anual_A_2000</t>
  </si>
  <si>
    <t>GDP_REAL|A_2000</t>
  </si>
  <si>
    <t>ACT_Crecimiento PIB real anual_A_2001</t>
  </si>
  <si>
    <t>GDP_REAL|A_2001</t>
  </si>
  <si>
    <t>ACT_Crecimiento PIB real anual_A_2002</t>
  </si>
  <si>
    <t>GDP_REAL|A_2002</t>
  </si>
  <si>
    <t>ACT_Crecimiento PIB real anual_A_2003</t>
  </si>
  <si>
    <t>GDP_REAL|A_2003</t>
  </si>
  <si>
    <t>ACT_Crecimiento PIB real anual_A_2004</t>
  </si>
  <si>
    <t>GDP_REAL|A_2004</t>
  </si>
  <si>
    <t>ACT_Crecimiento PIB real anual_A_2005</t>
  </si>
  <si>
    <t>GDP_REAL|A_2005</t>
  </si>
  <si>
    <t>ACT_Crecimiento PIB real anual_A_2006</t>
  </si>
  <si>
    <t>GDP_REAL|A_2006</t>
  </si>
  <si>
    <t>ACT_Crecimiento PIB real anual_A_2007</t>
  </si>
  <si>
    <t>GDP_REAL|A_2007</t>
  </si>
  <si>
    <t>ACT_Crecimiento PIB real anual_A_2008</t>
  </si>
  <si>
    <t>GDP_REAL|A_2008</t>
  </si>
  <si>
    <t>ACT_Crecimiento PIB real anual_A_2009</t>
  </si>
  <si>
    <t>GDP_REAL|A_2009</t>
  </si>
  <si>
    <t>ACT_Crecimiento PIB real anual_A_2010</t>
  </si>
  <si>
    <t>GDP_REAL|A_2010</t>
  </si>
  <si>
    <t>ACT_Crecimiento PIB real anual_A_2011</t>
  </si>
  <si>
    <t>GDP_REAL|A_2011</t>
  </si>
  <si>
    <t>ACT_Crecimiento PIB real anual_A_2012</t>
  </si>
  <si>
    <t>GDP_REAL|A_2012</t>
  </si>
  <si>
    <t>ACT_Crecimiento PIB real anual_A_2013</t>
  </si>
  <si>
    <t>GDP_REAL|A_2013</t>
  </si>
  <si>
    <t>ACT_Crecimiento PIB real anual_A_2014</t>
  </si>
  <si>
    <t>GDP_REAL|A_2014</t>
  </si>
  <si>
    <t>ACT_Crecimiento PIB real anual_A_2015</t>
  </si>
  <si>
    <t>GDP_REAL|A_2015</t>
  </si>
  <si>
    <t>ACT_Crecimiento PIB real anual_A_2016</t>
  </si>
  <si>
    <t>GDP_REAL|A_2016</t>
  </si>
  <si>
    <t>ACT_Crecimiento PIB real anual_A_2017</t>
  </si>
  <si>
    <t>GDP_REAL|A_2017</t>
  </si>
  <si>
    <t>ACT_Crecimiento PIB real anual_A_2018</t>
  </si>
  <si>
    <t>GDP_REAL|A_2018</t>
  </si>
  <si>
    <t>ACT_Crecimiento PIB real anual_A_2019</t>
  </si>
  <si>
    <t>GDP_REAL|A_2019</t>
  </si>
  <si>
    <t>ACT_Crecimiento PIB real anual_A_2020</t>
  </si>
  <si>
    <t>GDP_REAL|A_2020</t>
  </si>
  <si>
    <t>ACT_Crecimiento PIB real anual_A_2021</t>
  </si>
  <si>
    <t>GDP_REAL|A_2021</t>
  </si>
  <si>
    <t>ACT_Crecimiento PIB real anual_A_2022</t>
  </si>
  <si>
    <t>GDP_REAL|A_2022</t>
  </si>
  <si>
    <t>ACT_Crecimiento PIB real anual_A_2023</t>
  </si>
  <si>
    <t>GDP_REAL|A_2023</t>
  </si>
  <si>
    <t>ACT_Crecimiento PIB real anual_A_2024</t>
  </si>
  <si>
    <t>GDP_REAL|A_2024</t>
  </si>
  <si>
    <t>ACT_Crecimiento PIB real anual_A_2025</t>
  </si>
  <si>
    <t>GDP_REAL|A_2025</t>
  </si>
  <si>
    <t>ACT_Crecimiento PIB real_Q_1999Q1</t>
  </si>
  <si>
    <t>GDP_REAL|Q_1999Q1</t>
  </si>
  <si>
    <t>INEGI-735904</t>
  </si>
  <si>
    <t>Variación anual: trimestre indicado contra el mismo trimestre del año previo.</t>
  </si>
  <si>
    <t>ACT_Crecimiento PIB real_Q_1999Q2</t>
  </si>
  <si>
    <t>GDP_REAL|Q_1999Q2</t>
  </si>
  <si>
    <t>ACT_Crecimiento PIB real_Q_1999Q3</t>
  </si>
  <si>
    <t>GDP_REAL|Q_1999Q3</t>
  </si>
  <si>
    <t>ACT_Crecimiento PIB real_Q_1999Q4</t>
  </si>
  <si>
    <t>GDP_REAL|Q_1999Q4</t>
  </si>
  <si>
    <t>ACT_Crecimiento PIB real_Q_2000Q1</t>
  </si>
  <si>
    <t>GDP_REAL|Q_2000Q1</t>
  </si>
  <si>
    <t>ACT_Crecimiento PIB real_Q_2000Q2</t>
  </si>
  <si>
    <t>GDP_REAL|Q_2000Q2</t>
  </si>
  <si>
    <t>ACT_Crecimiento PIB real_Q_2000Q3</t>
  </si>
  <si>
    <t>GDP_REAL|Q_2000Q3</t>
  </si>
  <si>
    <t>ACT_Crecimiento PIB real_Q_2000Q4</t>
  </si>
  <si>
    <t>GDP_REAL|Q_2000Q4</t>
  </si>
  <si>
    <t>ACT_Crecimiento PIB real_Q_2001Q1</t>
  </si>
  <si>
    <t>GDP_REAL|Q_2001Q1</t>
  </si>
  <si>
    <t>ACT_Crecimiento PIB real_Q_2001Q2</t>
  </si>
  <si>
    <t>GDP_REAL|Q_2001Q2</t>
  </si>
  <si>
    <t>ACT_Crecimiento PIB real_Q_2001Q3</t>
  </si>
  <si>
    <t>GDP_REAL|Q_2001Q3</t>
  </si>
  <si>
    <t>ACT_Crecimiento PIB real_Q_2001Q4</t>
  </si>
  <si>
    <t>GDP_REAL|Q_2001Q4</t>
  </si>
  <si>
    <t>ACT_Crecimiento PIB real_Q_2002Q1</t>
  </si>
  <si>
    <t>GDP_REAL|Q_2002Q1</t>
  </si>
  <si>
    <t>ACT_Crecimiento PIB real_Q_2002Q2</t>
  </si>
  <si>
    <t>GDP_REAL|Q_2002Q2</t>
  </si>
  <si>
    <t>ACT_Crecimiento PIB real_Q_2002Q3</t>
  </si>
  <si>
    <t>GDP_REAL|Q_2002Q3</t>
  </si>
  <si>
    <t>ACT_Crecimiento PIB real_Q_2002Q4</t>
  </si>
  <si>
    <t>GDP_REAL|Q_2002Q4</t>
  </si>
  <si>
    <t>ACT_Crecimiento PIB real_Q_2003Q1</t>
  </si>
  <si>
    <t>GDP_REAL|Q_2003Q1</t>
  </si>
  <si>
    <t>ACT_Crecimiento PIB real_Q_2003Q2</t>
  </si>
  <si>
    <t>GDP_REAL|Q_2003Q2</t>
  </si>
  <si>
    <t>ACT_Crecimiento PIB real_Q_2003Q3</t>
  </si>
  <si>
    <t>GDP_REAL|Q_2003Q3</t>
  </si>
  <si>
    <t>ACT_Crecimiento PIB real_Q_2003Q4</t>
  </si>
  <si>
    <t>GDP_REAL|Q_2003Q4</t>
  </si>
  <si>
    <t>ACT_Crecimiento PIB real_Q_2004Q1</t>
  </si>
  <si>
    <t>GDP_REAL|Q_2004Q1</t>
  </si>
  <si>
    <t>ACT_Crecimiento PIB real_Q_2004Q2</t>
  </si>
  <si>
    <t>GDP_REAL|Q_2004Q2</t>
  </si>
  <si>
    <t>ACT_Crecimiento PIB real_Q_2004Q3</t>
  </si>
  <si>
    <t>GDP_REAL|Q_2004Q3</t>
  </si>
  <si>
    <t>ACT_Crecimiento PIB real_Q_2004Q4</t>
  </si>
  <si>
    <t>GDP_REAL|Q_2004Q4</t>
  </si>
  <si>
    <t>ACT_Crecimiento PIB real_Q_2005Q1</t>
  </si>
  <si>
    <t>GDP_REAL|Q_2005Q1</t>
  </si>
  <si>
    <t>ACT_Crecimiento PIB real_Q_2005Q2</t>
  </si>
  <si>
    <t>GDP_REAL|Q_2005Q2</t>
  </si>
  <si>
    <t>ACT_Crecimiento PIB real_Q_2005Q3</t>
  </si>
  <si>
    <t>GDP_REAL|Q_2005Q3</t>
  </si>
  <si>
    <t>ACT_Crecimiento PIB real_Q_2005Q4</t>
  </si>
  <si>
    <t>GDP_REAL|Q_2005Q4</t>
  </si>
  <si>
    <t>ACT_Crecimiento PIB real_Q_2006Q1</t>
  </si>
  <si>
    <t>GDP_REAL|Q_2006Q1</t>
  </si>
  <si>
    <t>ACT_Crecimiento PIB real_Q_2006Q2</t>
  </si>
  <si>
    <t>GDP_REAL|Q_2006Q2</t>
  </si>
  <si>
    <t>ACT_Crecimiento PIB real_Q_2006Q3</t>
  </si>
  <si>
    <t>GDP_REAL|Q_2006Q3</t>
  </si>
  <si>
    <t>ACT_Crecimiento PIB real_Q_2006Q4</t>
  </si>
  <si>
    <t>GDP_REAL|Q_2006Q4</t>
  </si>
  <si>
    <t>ACT_Crecimiento PIB real_Q_2007Q1</t>
  </si>
  <si>
    <t>GDP_REAL|Q_2007Q1</t>
  </si>
  <si>
    <t>ACT_Crecimiento PIB real_Q_2007Q2</t>
  </si>
  <si>
    <t>GDP_REAL|Q_2007Q2</t>
  </si>
  <si>
    <t>ACT_Crecimiento PIB real_Q_2007Q3</t>
  </si>
  <si>
    <t>GDP_REAL|Q_2007Q3</t>
  </si>
  <si>
    <t>ACT_Crecimiento PIB real_Q_2007Q4</t>
  </si>
  <si>
    <t>GDP_REAL|Q_2007Q4</t>
  </si>
  <si>
    <t>ACT_Crecimiento PIB real_Q_2008Q1</t>
  </si>
  <si>
    <t>GDP_REAL|Q_2008Q1</t>
  </si>
  <si>
    <t>ACT_Crecimiento PIB real_Q_2008Q2</t>
  </si>
  <si>
    <t>GDP_REAL|Q_2008Q2</t>
  </si>
  <si>
    <t>ACT_Crecimiento PIB real_Q_2008Q3</t>
  </si>
  <si>
    <t>GDP_REAL|Q_2008Q3</t>
  </si>
  <si>
    <t>ACT_Crecimiento PIB real_Q_2008Q4</t>
  </si>
  <si>
    <t>GDP_REAL|Q_2008Q4</t>
  </si>
  <si>
    <t>ACT_Crecimiento PIB real_Q_2009Q1</t>
  </si>
  <si>
    <t>GDP_REAL|Q_2009Q1</t>
  </si>
  <si>
    <t>ACT_Crecimiento PIB real_Q_2009Q2</t>
  </si>
  <si>
    <t>GDP_REAL|Q_2009Q2</t>
  </si>
  <si>
    <t>ACT_Crecimiento PIB real_Q_2009Q3</t>
  </si>
  <si>
    <t>GDP_REAL|Q_2009Q3</t>
  </si>
  <si>
    <t>ACT_Crecimiento PIB real_Q_2009Q4</t>
  </si>
  <si>
    <t>GDP_REAL|Q_2009Q4</t>
  </si>
  <si>
    <t>ACT_Crecimiento PIB real_Q_2010Q1</t>
  </si>
  <si>
    <t>GDP_REAL|Q_2010Q1</t>
  </si>
  <si>
    <t>ACT_Crecimiento PIB real_Q_2010Q2</t>
  </si>
  <si>
    <t>GDP_REAL|Q_2010Q2</t>
  </si>
  <si>
    <t>ACT_Crecimiento PIB real_Q_2010Q3</t>
  </si>
  <si>
    <t>GDP_REAL|Q_2010Q3</t>
  </si>
  <si>
    <t>ACT_Crecimiento PIB real_Q_2010Q4</t>
  </si>
  <si>
    <t>GDP_REAL|Q_2010Q4</t>
  </si>
  <si>
    <t>ACT_Crecimiento PIB real_Q_2011Q1</t>
  </si>
  <si>
    <t>GDP_REAL|Q_2011Q1</t>
  </si>
  <si>
    <t>ACT_Crecimiento PIB real_Q_2011Q2</t>
  </si>
  <si>
    <t>GDP_REAL|Q_2011Q2</t>
  </si>
  <si>
    <t>ACT_Crecimiento PIB real_Q_2011Q3</t>
  </si>
  <si>
    <t>GDP_REAL|Q_2011Q3</t>
  </si>
  <si>
    <t>ACT_Crecimiento PIB real_Q_2011Q4</t>
  </si>
  <si>
    <t>GDP_REAL|Q_2011Q4</t>
  </si>
  <si>
    <t>ACT_Crecimiento PIB real_Q_2012Q1</t>
  </si>
  <si>
    <t>GDP_REAL|Q_2012Q1</t>
  </si>
  <si>
    <t>ACT_Crecimiento PIB real_Q_2012Q2</t>
  </si>
  <si>
    <t>GDP_REAL|Q_2012Q2</t>
  </si>
  <si>
    <t>ACT_Crecimiento PIB real_Q_2012Q3</t>
  </si>
  <si>
    <t>GDP_REAL|Q_2012Q3</t>
  </si>
  <si>
    <t>ACT_Crecimiento PIB real_Q_2012Q4</t>
  </si>
  <si>
    <t>GDP_REAL|Q_2012Q4</t>
  </si>
  <si>
    <t>ACT_Crecimiento PIB real_Q_2013Q1</t>
  </si>
  <si>
    <t>GDP_REAL|Q_2013Q1</t>
  </si>
  <si>
    <t>ACT_Crecimiento PIB real_Q_2013Q2</t>
  </si>
  <si>
    <t>GDP_REAL|Q_2013Q2</t>
  </si>
  <si>
    <t>ACT_Crecimiento PIB real_Q_2013Q3</t>
  </si>
  <si>
    <t>GDP_REAL|Q_2013Q3</t>
  </si>
  <si>
    <t>ACT_Crecimiento PIB real_Q_2013Q4</t>
  </si>
  <si>
    <t>GDP_REAL|Q_2013Q4</t>
  </si>
  <si>
    <t>ACT_Crecimiento PIB real_Q_2014Q1</t>
  </si>
  <si>
    <t>GDP_REAL|Q_2014Q1</t>
  </si>
  <si>
    <t>ACT_Crecimiento PIB real_Q_2014Q2</t>
  </si>
  <si>
    <t>GDP_REAL|Q_2014Q2</t>
  </si>
  <si>
    <t>ACT_Crecimiento PIB real_Q_2014Q3</t>
  </si>
  <si>
    <t>GDP_REAL|Q_2014Q3</t>
  </si>
  <si>
    <t>ACT_Crecimiento PIB real_Q_2014Q4</t>
  </si>
  <si>
    <t>GDP_REAL|Q_2014Q4</t>
  </si>
  <si>
    <t>ACT_Crecimiento PIB real_Q_2015Q1</t>
  </si>
  <si>
    <t>GDP_REAL|Q_2015Q1</t>
  </si>
  <si>
    <t>ACT_Crecimiento PIB real_Q_2015Q2</t>
  </si>
  <si>
    <t>GDP_REAL|Q_2015Q2</t>
  </si>
  <si>
    <t>ACT_Crecimiento PIB real_Q_2015Q3</t>
  </si>
  <si>
    <t>GDP_REAL|Q_2015Q3</t>
  </si>
  <si>
    <t>ACT_Crecimiento PIB real_Q_2015Q4</t>
  </si>
  <si>
    <t>GDP_REAL|Q_2015Q4</t>
  </si>
  <si>
    <t>ACT_Crecimiento PIB real_Q_2016Q1</t>
  </si>
  <si>
    <t>GDP_REAL|Q_2016Q1</t>
  </si>
  <si>
    <t>ACT_Crecimiento PIB real_Q_2016Q2</t>
  </si>
  <si>
    <t>GDP_REAL|Q_2016Q2</t>
  </si>
  <si>
    <t>ACT_Crecimiento PIB real_Q_2016Q3</t>
  </si>
  <si>
    <t>GDP_REAL|Q_2016Q3</t>
  </si>
  <si>
    <t>ACT_Crecimiento PIB real_Q_2016Q4</t>
  </si>
  <si>
    <t>GDP_REAL|Q_2016Q4</t>
  </si>
  <si>
    <t>ACT_Crecimiento PIB real_Q_2017Q1</t>
  </si>
  <si>
    <t>GDP_REAL|Q_2017Q1</t>
  </si>
  <si>
    <t>ACT_Crecimiento PIB real_Q_2017Q2</t>
  </si>
  <si>
    <t>GDP_REAL|Q_2017Q2</t>
  </si>
  <si>
    <t>ACT_Crecimiento PIB real_Q_2017Q3</t>
  </si>
  <si>
    <t>GDP_REAL|Q_2017Q3</t>
  </si>
  <si>
    <t>ACT_Crecimiento PIB real_Q_2017Q4</t>
  </si>
  <si>
    <t>GDP_REAL|Q_2017Q4</t>
  </si>
  <si>
    <t>ACT_Crecimiento PIB real_Q_2018Q1</t>
  </si>
  <si>
    <t>GDP_REAL|Q_2018Q1</t>
  </si>
  <si>
    <t>ACT_Crecimiento PIB real_Q_2018Q2</t>
  </si>
  <si>
    <t>GDP_REAL|Q_2018Q2</t>
  </si>
  <si>
    <t>ACT_Crecimiento PIB real_Q_2018Q3</t>
  </si>
  <si>
    <t>GDP_REAL|Q_2018Q3</t>
  </si>
  <si>
    <t>ACT_Crecimiento PIB real_Q_2018Q4</t>
  </si>
  <si>
    <t>GDP_REAL|Q_2018Q4</t>
  </si>
  <si>
    <t>ACT_Crecimiento PIB real_Q_2019Q1</t>
  </si>
  <si>
    <t>GDP_REAL|Q_2019Q1</t>
  </si>
  <si>
    <t>ACT_Crecimiento PIB real_Q_2019Q2</t>
  </si>
  <si>
    <t>GDP_REAL|Q_2019Q2</t>
  </si>
  <si>
    <t>ACT_Crecimiento PIB real_Q_2019Q3</t>
  </si>
  <si>
    <t>GDP_REAL|Q_2019Q3</t>
  </si>
  <si>
    <t>ACT_Crecimiento PIB real_Q_2019Q4</t>
  </si>
  <si>
    <t>GDP_REAL|Q_2019Q4</t>
  </si>
  <si>
    <t>ACT_Crecimiento PIB real_Q_2020Q1</t>
  </si>
  <si>
    <t>GDP_REAL|Q_2020Q1</t>
  </si>
  <si>
    <t>ACT_Crecimiento PIB real_Q_2020Q2</t>
  </si>
  <si>
    <t>GDP_REAL|Q_2020Q2</t>
  </si>
  <si>
    <t>ACT_Crecimiento PIB real_Q_2020Q3</t>
  </si>
  <si>
    <t>GDP_REAL|Q_2020Q3</t>
  </si>
  <si>
    <t>ACT_Crecimiento PIB real_Q_2020Q4</t>
  </si>
  <si>
    <t>GDP_REAL|Q_2020Q4</t>
  </si>
  <si>
    <t>ACT_Crecimiento PIB real_Q_2021Q1</t>
  </si>
  <si>
    <t>GDP_REAL|Q_2021Q1</t>
  </si>
  <si>
    <t>ACT_Crecimiento PIB real_Q_2021Q2</t>
  </si>
  <si>
    <t>GDP_REAL|Q_2021Q2</t>
  </si>
  <si>
    <t>ACT_Crecimiento PIB real_Q_2021Q3</t>
  </si>
  <si>
    <t>GDP_REAL|Q_2021Q3</t>
  </si>
  <si>
    <t>ACT_Crecimiento PIB real_Q_2021Q4</t>
  </si>
  <si>
    <t>GDP_REAL|Q_2021Q4</t>
  </si>
  <si>
    <t>ACT_Crecimiento PIB real_Q_2022Q1</t>
  </si>
  <si>
    <t>GDP_REAL|Q_2022Q1</t>
  </si>
  <si>
    <t>ACT_Crecimiento PIB real_Q_2022Q2</t>
  </si>
  <si>
    <t>GDP_REAL|Q_2022Q2</t>
  </si>
  <si>
    <t>ACT_Crecimiento PIB real_Q_2022Q3</t>
  </si>
  <si>
    <t>GDP_REAL|Q_2022Q3</t>
  </si>
  <si>
    <t>ACT_Crecimiento PIB real_Q_2022Q4</t>
  </si>
  <si>
    <t>GDP_REAL|Q_2022Q4</t>
  </si>
  <si>
    <t>ACT_Crecimiento PIB real_Q_2023Q1</t>
  </si>
  <si>
    <t>GDP_REAL|Q_2023Q1</t>
  </si>
  <si>
    <t>ACT_Crecimiento PIB real_Q_2023Q2</t>
  </si>
  <si>
    <t>GDP_REAL|Q_2023Q2</t>
  </si>
  <si>
    <t>ACT_Crecimiento PIB real_Q_2023Q3</t>
  </si>
  <si>
    <t>GDP_REAL|Q_2023Q3</t>
  </si>
  <si>
    <t>ACT_Crecimiento PIB real_Q_2023Q4</t>
  </si>
  <si>
    <t>GDP_REAL|Q_2023Q4</t>
  </si>
  <si>
    <t>ACT_Crecimiento PIB real_Q_2024Q1</t>
  </si>
  <si>
    <t>GDP_REAL|Q_2024Q1</t>
  </si>
  <si>
    <t>ACT_Crecimiento PIB real_Q_2024Q2</t>
  </si>
  <si>
    <t>GDP_REAL|Q_2024Q2</t>
  </si>
  <si>
    <t>ACT_Crecimiento PIB real_Q_2024Q3</t>
  </si>
  <si>
    <t>GDP_REAL|Q_2024Q3</t>
  </si>
  <si>
    <t>ACT_Crecimiento PIB real_Q_2024Q4</t>
  </si>
  <si>
    <t>GDP_REAL|Q_2024Q4</t>
  </si>
  <si>
    <t>ACT_Crecimiento PIB real_Q_2025Q1</t>
  </si>
  <si>
    <t>GDP_REAL|Q_2025Q1</t>
  </si>
  <si>
    <t>ACT_Crecimiento PIB real_Q_2025Q2</t>
  </si>
  <si>
    <t>GDP_REAL|Q_2025Q2</t>
  </si>
  <si>
    <t>ACT_Crecimiento PIB real_Q_2025Q3</t>
  </si>
  <si>
    <t>GDP_REAL|Q_2025Q3</t>
  </si>
  <si>
    <t>ACT_Crecimiento PIB real_Q_2025Q4</t>
  </si>
  <si>
    <t>GDP_REAL|Q_2025Q4</t>
  </si>
  <si>
    <t>ACT_Inflación general_A_1999</t>
  </si>
  <si>
    <t>INF_GEN|A_1999</t>
  </si>
  <si>
    <t>CP151</t>
  </si>
  <si>
    <t>INEGI-910406</t>
  </si>
  <si>
    <t>https://www.banxico.org.mx/SieInternet/consultarDirectorioInternetAction.do?accion=consultarCuadro&amp;idCuadro=CP151&amp;locale=es&amp;sector=8</t>
  </si>
  <si>
    <t>Observación de diciembre: inflación anual (diciembre vs. diciembre previo).</t>
  </si>
  <si>
    <t>Fuente original: INEGI.</t>
  </si>
  <si>
    <t>ACT_Inflación general_A_2000</t>
  </si>
  <si>
    <t>INF_GEN|A_2000</t>
  </si>
  <si>
    <t>ACT_Inflación general_A_2001</t>
  </si>
  <si>
    <t>INF_GEN|A_2001</t>
  </si>
  <si>
    <t>ACT_Inflación general_A_2002</t>
  </si>
  <si>
    <t>INF_GEN|A_2002</t>
  </si>
  <si>
    <t>ACT_Inflación general_A_2003</t>
  </si>
  <si>
    <t>INF_GEN|A_2003</t>
  </si>
  <si>
    <t>ACT_Inflación general_A_2004</t>
  </si>
  <si>
    <t>INF_GEN|A_2004</t>
  </si>
  <si>
    <t>ACT_Inflación general_A_2005</t>
  </si>
  <si>
    <t>INF_GEN|A_2005</t>
  </si>
  <si>
    <t>ACT_Inflación general_A_2006</t>
  </si>
  <si>
    <t>INF_GEN|A_2006</t>
  </si>
  <si>
    <t>ACT_Inflación general_A_2007</t>
  </si>
  <si>
    <t>INF_GEN|A_2007</t>
  </si>
  <si>
    <t>ACT_Inflación general_A_2008</t>
  </si>
  <si>
    <t>INF_GEN|A_2008</t>
  </si>
  <si>
    <t>ACT_Inflación general_A_2009</t>
  </si>
  <si>
    <t>INF_GEN|A_2009</t>
  </si>
  <si>
    <t>ACT_Inflación general_A_2010</t>
  </si>
  <si>
    <t>INF_GEN|A_2010</t>
  </si>
  <si>
    <t>ACT_Inflación general_A_2011</t>
  </si>
  <si>
    <t>INF_GEN|A_2011</t>
  </si>
  <si>
    <t>ACT_Inflación general_A_2012</t>
  </si>
  <si>
    <t>INF_GEN|A_2012</t>
  </si>
  <si>
    <t>ACT_Inflación general_A_2013</t>
  </si>
  <si>
    <t>INF_GEN|A_2013</t>
  </si>
  <si>
    <t>ACT_Inflación general_A_2014</t>
  </si>
  <si>
    <t>INF_GEN|A_2014</t>
  </si>
  <si>
    <t>ACT_Inflación general_A_2015</t>
  </si>
  <si>
    <t>INF_GEN|A_2015</t>
  </si>
  <si>
    <t>ACT_Inflación general_A_2016</t>
  </si>
  <si>
    <t>INF_GEN|A_2016</t>
  </si>
  <si>
    <t>ACT_Inflación general_A_2017</t>
  </si>
  <si>
    <t>INF_GEN|A_2017</t>
  </si>
  <si>
    <t>ACT_Inflación general_A_2018</t>
  </si>
  <si>
    <t>INF_GEN|A_2018</t>
  </si>
  <si>
    <t>ACT_Inflación general_A_2019</t>
  </si>
  <si>
    <t>INF_GEN|A_2019</t>
  </si>
  <si>
    <t>ACT_Inflación general_A_2020</t>
  </si>
  <si>
    <t>INF_GEN|A_2020</t>
  </si>
  <si>
    <t>ACT_Inflación general_A_2021</t>
  </si>
  <si>
    <t>INF_GEN|A_2021</t>
  </si>
  <si>
    <t>ACT_Inflación general_A_2022</t>
  </si>
  <si>
    <t>INF_GEN|A_2022</t>
  </si>
  <si>
    <t>ACT_Inflación general_A_2023</t>
  </si>
  <si>
    <t>INF_GEN|A_2023</t>
  </si>
  <si>
    <t>ACT_Inflación general_A_2024</t>
  </si>
  <si>
    <t>INF_GEN|A_2024</t>
  </si>
  <si>
    <t>ACT_Inflación general_A_2025</t>
  </si>
  <si>
    <t>INF_GEN|A_2025</t>
  </si>
  <si>
    <t>ACT_Inflación subyacente_A_1999</t>
  </si>
  <si>
    <t>INF_SUB|A_1999</t>
  </si>
  <si>
    <t>INEGI-910407</t>
  </si>
  <si>
    <t>Observación de diciembre: inflación anual subyacente (diciembre vs. diciembre previo).</t>
  </si>
  <si>
    <t>ACT_Inflación subyacente_A_2000</t>
  </si>
  <si>
    <t>INF_SUB|A_2000</t>
  </si>
  <si>
    <t>ACT_Inflación subyacente_A_2001</t>
  </si>
  <si>
    <t>INF_SUB|A_2001</t>
  </si>
  <si>
    <t>ACT_Inflación subyacente_A_2002</t>
  </si>
  <si>
    <t>INF_SUB|A_2002</t>
  </si>
  <si>
    <t>ACT_Inflación subyacente_A_2003</t>
  </si>
  <si>
    <t>INF_SUB|A_2003</t>
  </si>
  <si>
    <t>ACT_Inflación subyacente_A_2004</t>
  </si>
  <si>
    <t>INF_SUB|A_2004</t>
  </si>
  <si>
    <t>ACT_Inflación subyacente_A_2005</t>
  </si>
  <si>
    <t>INF_SUB|A_2005</t>
  </si>
  <si>
    <t>ACT_Inflación subyacente_A_2006</t>
  </si>
  <si>
    <t>INF_SUB|A_2006</t>
  </si>
  <si>
    <t>ACT_Inflación subyacente_A_2007</t>
  </si>
  <si>
    <t>INF_SUB|A_2007</t>
  </si>
  <si>
    <t>ACT_Inflación subyacente_A_2008</t>
  </si>
  <si>
    <t>INF_SUB|A_2008</t>
  </si>
  <si>
    <t>ACT_Inflación subyacente_A_2009</t>
  </si>
  <si>
    <t>INF_SUB|A_2009</t>
  </si>
  <si>
    <t>ACT_Inflación subyacente_A_2010</t>
  </si>
  <si>
    <t>INF_SUB|A_2010</t>
  </si>
  <si>
    <t>ACT_Inflación subyacente_A_2011</t>
  </si>
  <si>
    <t>INF_SUB|A_2011</t>
  </si>
  <si>
    <t>ACT_Inflación subyacente_A_2012</t>
  </si>
  <si>
    <t>INF_SUB|A_2012</t>
  </si>
  <si>
    <t>ACT_Inflación subyacente_A_2013</t>
  </si>
  <si>
    <t>INF_SUB|A_2013</t>
  </si>
  <si>
    <t>ACT_Inflación subyacente_A_2014</t>
  </si>
  <si>
    <t>INF_SUB|A_2014</t>
  </si>
  <si>
    <t>ACT_Inflación subyacente_A_2015</t>
  </si>
  <si>
    <t>INF_SUB|A_2015</t>
  </si>
  <si>
    <t>ACT_Inflación subyacente_A_2016</t>
  </si>
  <si>
    <t>INF_SUB|A_2016</t>
  </si>
  <si>
    <t>ACT_Inflación subyacente_A_2017</t>
  </si>
  <si>
    <t>INF_SUB|A_2017</t>
  </si>
  <si>
    <t>ACT_Inflación subyacente_A_2018</t>
  </si>
  <si>
    <t>INF_SUB|A_2018</t>
  </si>
  <si>
    <t>ACT_Inflación subyacente_A_2019</t>
  </si>
  <si>
    <t>INF_SUB|A_2019</t>
  </si>
  <si>
    <t>ACT_Inflación subyacente_A_2020</t>
  </si>
  <si>
    <t>INF_SUB|A_2020</t>
  </si>
  <si>
    <t>ACT_Inflación subyacente_A_2021</t>
  </si>
  <si>
    <t>INF_SUB|A_2021</t>
  </si>
  <si>
    <t>ACT_Inflación subyacente_A_2022</t>
  </si>
  <si>
    <t>INF_SUB|A_2022</t>
  </si>
  <si>
    <t>ACT_Inflación subyacente_A_2023</t>
  </si>
  <si>
    <t>INF_SUB|A_2023</t>
  </si>
  <si>
    <t>ACT_Inflación subyacente_A_2024</t>
  </si>
  <si>
    <t>INF_SUB|A_2024</t>
  </si>
  <si>
    <t>ACT_Inflación subyacente_A_2025</t>
  </si>
  <si>
    <t>INF_SUB|A_2025</t>
  </si>
  <si>
    <t>Error de estimación (Mediana - Realizado)</t>
  </si>
  <si>
    <t>Error = mediana del pronóstico - valor realizado.</t>
  </si>
  <si>
    <t>Matriz activa con realizado</t>
  </si>
  <si>
    <t>Errores de estimación</t>
  </si>
  <si>
    <t>SIE-CR163-A_1999</t>
  </si>
  <si>
    <t>CR163</t>
  </si>
  <si>
    <t>https://www.banxico.org.mx/SieInternet/consultarDirectorioInternetAction.do?accion=consultarCuadro&amp;idCuadro=CR163&amp;locale=es&amp;sector=24</t>
  </si>
  <si>
    <t>Año en curso (año t)</t>
  </si>
  <si>
    <t>SURV_199901|GDP_REAL|A_1999</t>
  </si>
  <si>
    <t>SURV_199902|GDP_REAL|A_1999</t>
  </si>
  <si>
    <t>SURV_199903|GDP_REAL|A_1999</t>
  </si>
  <si>
    <t>SURV_199904|GDP_REAL|A_1999</t>
  </si>
  <si>
    <t>SURV_199905|GDP_REAL|A_1999</t>
  </si>
  <si>
    <t>SURV_199906|GDP_REAL|A_1999</t>
  </si>
  <si>
    <t>SURV_199907|GDP_REAL|A_1999</t>
  </si>
  <si>
    <t>SURV_199908|GDP_REAL|A_1999</t>
  </si>
  <si>
    <t>SURV_199909|GDP_REAL|A_1999</t>
  </si>
  <si>
    <t>SURV_199910|GDP_REAL|A_1999</t>
  </si>
  <si>
    <t>SIE-CR163-A_2000</t>
  </si>
  <si>
    <t>Siguiente año (año t+1)</t>
  </si>
  <si>
    <t>SURV_199901|GDP_REAL|A_2000</t>
  </si>
  <si>
    <t>SURV_199902|GDP_REAL|A_2000</t>
  </si>
  <si>
    <t>SURV_199903|GDP_REAL|A_2000</t>
  </si>
  <si>
    <t>SURV_199904|GDP_REAL|A_2000</t>
  </si>
  <si>
    <t>SURV_199905|GDP_REAL|A_2000</t>
  </si>
  <si>
    <t>SURV_199906|GDP_REAL|A_2000</t>
  </si>
  <si>
    <t>SURV_199907|GDP_REAL|A_2000</t>
  </si>
  <si>
    <t>SURV_199908|GDP_REAL|A_2000</t>
  </si>
  <si>
    <t>SURV_199909|GDP_REAL|A_2000</t>
  </si>
  <si>
    <t>SURV_199910|GDP_REAL|A_2000</t>
  </si>
  <si>
    <t>SURV_199911|GDP_REAL|A_2000</t>
  </si>
  <si>
    <t>SURV_199912|GDP_REAL|A_2000</t>
  </si>
  <si>
    <t>SURV_200001|GDP_REAL|A_2000</t>
  </si>
  <si>
    <t>SURV_200002|GDP_REAL|A_2000</t>
  </si>
  <si>
    <t>SURV_200003|GDP_REAL|A_2000</t>
  </si>
  <si>
    <t>SURV_200004|GDP_REAL|A_2000</t>
  </si>
  <si>
    <t>SURV_200005|GDP_REAL|A_2000</t>
  </si>
  <si>
    <t>SURV_200006|GDP_REAL|A_2000</t>
  </si>
  <si>
    <t>SURV_200007|GDP_REAL|A_2000</t>
  </si>
  <si>
    <t>SURV_200008|GDP_REAL|A_2000</t>
  </si>
  <si>
    <t>SIE-CR163-A_2001</t>
  </si>
  <si>
    <t>SURV_200002|GDP_REAL|A_2001</t>
  </si>
  <si>
    <t>SURV_200003|GDP_REAL|A_2001</t>
  </si>
  <si>
    <t>SURV_200004|GDP_REAL|A_2001</t>
  </si>
  <si>
    <t>SURV_200005|GDP_REAL|A_2001</t>
  </si>
  <si>
    <t>SURV_200006|GDP_REAL|A_2001</t>
  </si>
  <si>
    <t>SURV_200007|GDP_REAL|A_2001</t>
  </si>
  <si>
    <t>SURV_200008|GDP_REAL|A_2001</t>
  </si>
  <si>
    <t>SURV_200009|GDP_REAL|A_2001</t>
  </si>
  <si>
    <t>SURV_200010|GDP_REAL|A_2001</t>
  </si>
  <si>
    <t>SURV_200011|GDP_REAL|A_2001</t>
  </si>
  <si>
    <t>SURV_200012|GDP_REAL|A_2001</t>
  </si>
  <si>
    <t>SURV_200101|GDP_REAL|A_2001</t>
  </si>
  <si>
    <t>SURV_200102|GDP_REAL|A_2001</t>
  </si>
  <si>
    <t>SURV_200103|GDP_REAL|A_2001</t>
  </si>
  <si>
    <t>SURV_200104|GDP_REAL|A_2001</t>
  </si>
  <si>
    <t>SURV_200105|GDP_REAL|A_2001</t>
  </si>
  <si>
    <t>SIE-CR163-A_2002</t>
  </si>
  <si>
    <t>Dentro de dos años (año t+2)</t>
  </si>
  <si>
    <t>SURV_200011|GDP_REAL|A_2002</t>
  </si>
  <si>
    <t>SURV_200012|GDP_REAL|A_2002</t>
  </si>
  <si>
    <t>SURV_200101|GDP_REAL|A_2002</t>
  </si>
  <si>
    <t>SURV_200102|GDP_REAL|A_2002</t>
  </si>
  <si>
    <t>SURV_200103|GDP_REAL|A_2002</t>
  </si>
  <si>
    <t>SURV_200104|GDP_REAL|A_2002</t>
  </si>
  <si>
    <t>SURV_200105|GDP_REAL|A_2002</t>
  </si>
  <si>
    <t>SURV_200106|GDP_REAL|A_2002</t>
  </si>
  <si>
    <t>SURV_200107|GDP_REAL|A_2002</t>
  </si>
  <si>
    <t>SURV_200108|GDP_REAL|A_2002</t>
  </si>
  <si>
    <t>SURV_200109|GDP_REAL|A_2002</t>
  </si>
  <si>
    <t>SURV_200110|GDP_REAL|A_2002</t>
  </si>
  <si>
    <t>SURV_200111|GDP_REAL|A_2002</t>
  </si>
  <si>
    <t>SIE-CR163-A_2003</t>
  </si>
  <si>
    <t>SURV_200112|GDP_REAL|A_2003</t>
  </si>
  <si>
    <t>SURV_200201|GDP_REAL|A_2003</t>
  </si>
  <si>
    <t>SURV_200202|GDP_REAL|A_2003</t>
  </si>
  <si>
    <t>SURV_200203|GDP_REAL|A_2003</t>
  </si>
  <si>
    <t>SURV_200204|GDP_REAL|A_2003</t>
  </si>
  <si>
    <t>SURV_200205|GDP_REAL|A_2003</t>
  </si>
  <si>
    <t>SURV_200206|GDP_REAL|A_2003</t>
  </si>
  <si>
    <t>SURV_200207|GDP_REAL|A_2003</t>
  </si>
  <si>
    <t>SURV_200208|GDP_REAL|A_2003</t>
  </si>
  <si>
    <t>SURV_200209|GDP_REAL|A_2003</t>
  </si>
  <si>
    <t>SURV_200210|GDP_REAL|A_2003</t>
  </si>
  <si>
    <t>SURV_200211|GDP_REAL|A_2003</t>
  </si>
  <si>
    <t>SURV_200212|GDP_REAL|A_2003</t>
  </si>
  <si>
    <t>SURV_200301|GDP_REAL|A_2003</t>
  </si>
  <si>
    <t>SURV_200302|GDP_REAL|A_2003</t>
  </si>
  <si>
    <t>SURV_200303|GDP_REAL|A_2003</t>
  </si>
  <si>
    <t>SURV_200304|GDP_REAL|A_2003</t>
  </si>
  <si>
    <t>SURV_200305|GDP_REAL|A_2003</t>
  </si>
  <si>
    <t>SURV_200306|GDP_REAL|A_2003</t>
  </si>
  <si>
    <t>SURV_200307|GDP_REAL|A_2003</t>
  </si>
  <si>
    <t>SURV_200308|GDP_REAL|A_2003</t>
  </si>
  <si>
    <t>SIE-CR163-A_2004</t>
  </si>
  <si>
    <t>SURV_200212|GDP_REAL|A_2004</t>
  </si>
  <si>
    <t>SURV_200301|GDP_REAL|A_2004</t>
  </si>
  <si>
    <t>SURV_200302|GDP_REAL|A_2004</t>
  </si>
  <si>
    <t>SURV_200303|GDP_REAL|A_2004</t>
  </si>
  <si>
    <t>SURV_200304|GDP_REAL|A_2004</t>
  </si>
  <si>
    <t>SURV_200305|GDP_REAL|A_2004</t>
  </si>
  <si>
    <t>SURV_200306|GDP_REAL|A_2004</t>
  </si>
  <si>
    <t>SURV_200307|GDP_REAL|A_2004</t>
  </si>
  <si>
    <t>SURV_200308|GDP_REAL|A_2004</t>
  </si>
  <si>
    <t>SURV_200309|GDP_REAL|A_2004</t>
  </si>
  <si>
    <t>SURV_200310|GDP_REAL|A_2004</t>
  </si>
  <si>
    <t>SURV_200311|GDP_REAL|A_2004</t>
  </si>
  <si>
    <t>SURV_200312|GDP_REAL|A_2004</t>
  </si>
  <si>
    <t>SURV_200401|GDP_REAL|A_2004</t>
  </si>
  <si>
    <t>SURV_200402|GDP_REAL|A_2004</t>
  </si>
  <si>
    <t>SURV_200403|GDP_REAL|A_2004</t>
  </si>
  <si>
    <t>SURV_200404|GDP_REAL|A_2004</t>
  </si>
  <si>
    <t>SURV_200405|GDP_REAL|A_2004</t>
  </si>
  <si>
    <t>SURV_200406|GDP_REAL|A_2004</t>
  </si>
  <si>
    <t>SURV_200407|GDP_REAL|A_2004</t>
  </si>
  <si>
    <t>SIE-CR163-A_2005</t>
  </si>
  <si>
    <t>SURV_200311|GDP_REAL|A_2005</t>
  </si>
  <si>
    <t>SURV_200312|GDP_REAL|A_2005</t>
  </si>
  <si>
    <t>SURV_200401|GDP_REAL|A_2005</t>
  </si>
  <si>
    <t>SURV_200402|GDP_REAL|A_2005</t>
  </si>
  <si>
    <t>SURV_200403|GDP_REAL|A_2005</t>
  </si>
  <si>
    <t>SURV_200404|GDP_REAL|A_2005</t>
  </si>
  <si>
    <t>SURV_200405|GDP_REAL|A_2005</t>
  </si>
  <si>
    <t>SURV_200406|GDP_REAL|A_2005</t>
  </si>
  <si>
    <t>SURV_200407|GDP_REAL|A_2005</t>
  </si>
  <si>
    <t>SURV_200408|GDP_REAL|A_2005</t>
  </si>
  <si>
    <t>SURV_200409|GDP_REAL|A_2005</t>
  </si>
  <si>
    <t>SURV_200410|GDP_REAL|A_2005</t>
  </si>
  <si>
    <t>SURV_200411|GDP_REAL|A_2005</t>
  </si>
  <si>
    <t>SURV_200412|GDP_REAL|A_2005</t>
  </si>
  <si>
    <t>SURV_200501|GDP_REAL|A_2005</t>
  </si>
  <si>
    <t>SURV_200502|GDP_REAL|A_2005</t>
  </si>
  <si>
    <t>SURV_200503|GDP_REAL|A_2005</t>
  </si>
  <si>
    <t>SURV_200504|GDP_REAL|A_2005</t>
  </si>
  <si>
    <t>SIE-CR163-A_2006</t>
  </si>
  <si>
    <t>SURV_200406|GDP_REAL|A_2006</t>
  </si>
  <si>
    <t>SURV_200407|GDP_REAL|A_2006</t>
  </si>
  <si>
    <t>SURV_200408|GDP_REAL|A_2006</t>
  </si>
  <si>
    <t>SURV_200409|GDP_REAL|A_2006</t>
  </si>
  <si>
    <t>SURV_200410|GDP_REAL|A_2006</t>
  </si>
  <si>
    <t>SURV_200411|GDP_REAL|A_2006</t>
  </si>
  <si>
    <t>SURV_200412|GDP_REAL|A_2006</t>
  </si>
  <si>
    <t>SURV_200501|GDP_REAL|A_2006</t>
  </si>
  <si>
    <t>SURV_200502|GDP_REAL|A_2006</t>
  </si>
  <si>
    <t>SURV_200503|GDP_REAL|A_2006</t>
  </si>
  <si>
    <t>SURV_200504|GDP_REAL|A_2006</t>
  </si>
  <si>
    <t>SURV_200505|GDP_REAL|A_2006</t>
  </si>
  <si>
    <t>SURV_200506|GDP_REAL|A_2006</t>
  </si>
  <si>
    <t>SURV_200507|GDP_REAL|A_2006</t>
  </si>
  <si>
    <t>SURV_200508|GDP_REAL|A_2006</t>
  </si>
  <si>
    <t>SURV_200509|GDP_REAL|A_2006</t>
  </si>
  <si>
    <t>SURV_200510|GDP_REAL|A_2006</t>
  </si>
  <si>
    <t>SURV_200511|GDP_REAL|A_2006</t>
  </si>
  <si>
    <t>SURV_200512|GDP_REAL|A_2006</t>
  </si>
  <si>
    <t>SURV_200601|GDP_REAL|A_2006</t>
  </si>
  <si>
    <t>SURV_200602|GDP_REAL|A_2006</t>
  </si>
  <si>
    <t>SURV_200603|GDP_REAL|A_2006</t>
  </si>
  <si>
    <t>SURV_200604|GDP_REAL|A_2006</t>
  </si>
  <si>
    <t>SURV_200605|GDP_REAL|A_2006</t>
  </si>
  <si>
    <t>SIE-CR163-A_2007</t>
  </si>
  <si>
    <t>SURV_200505|GDP_REAL|A_2007</t>
  </si>
  <si>
    <t>SURV_200506|GDP_REAL|A_2007</t>
  </si>
  <si>
    <t>SURV_200507|GDP_REAL|A_2007</t>
  </si>
  <si>
    <t>SURV_200508|GDP_REAL|A_2007</t>
  </si>
  <si>
    <t>SURV_200509|GDP_REAL|A_2007</t>
  </si>
  <si>
    <t>SURV_200510|GDP_REAL|A_2007</t>
  </si>
  <si>
    <t>SURV_200511|GDP_REAL|A_2007</t>
  </si>
  <si>
    <t>SURV_200512|GDP_REAL|A_2007</t>
  </si>
  <si>
    <t>SURV_200601|GDP_REAL|A_2007</t>
  </si>
  <si>
    <t>SURV_200602|GDP_REAL|A_2007</t>
  </si>
  <si>
    <t>SURV_200603|GDP_REAL|A_2007</t>
  </si>
  <si>
    <t>SURV_200604|GDP_REAL|A_2007</t>
  </si>
  <si>
    <t>SURV_200605|GDP_REAL|A_2007</t>
  </si>
  <si>
    <t>SURV_200606|GDP_REAL|A_2007</t>
  </si>
  <si>
    <t>SURV_200607|GDP_REAL|A_2007</t>
  </si>
  <si>
    <t>SURV_200608|GDP_REAL|A_2007</t>
  </si>
  <si>
    <t>SURV_200609|GDP_REAL|A_2007</t>
  </si>
  <si>
    <t>SURV_200610|GDP_REAL|A_2007</t>
  </si>
  <si>
    <t>SURV_200611|GDP_REAL|A_2007</t>
  </si>
  <si>
    <t>SURV_200612|GDP_REAL|A_2007</t>
  </si>
  <si>
    <t>SURV_200701|GDP_REAL|A_2007</t>
  </si>
  <si>
    <t>SURV_200702|GDP_REAL|A_2007</t>
  </si>
  <si>
    <t>SURV_200703|GDP_REAL|A_2007</t>
  </si>
  <si>
    <t>SURV_200704|GDP_REAL|A_2007</t>
  </si>
  <si>
    <t>SURV_200705|GDP_REAL|A_2007</t>
  </si>
  <si>
    <t>SURV_200706|GDP_REAL|A_2007</t>
  </si>
  <si>
    <t>SURV_200707|GDP_REAL|A_2007</t>
  </si>
  <si>
    <t>SURV_200708|GDP_REAL|A_2007</t>
  </si>
  <si>
    <t>SURV_200709|GDP_REAL|A_2007</t>
  </si>
  <si>
    <t>SURV_200710|GDP_REAL|A_2007</t>
  </si>
  <si>
    <t>SURV_200711|GDP_REAL|A_2007</t>
  </si>
  <si>
    <t>Año anterior al correspondiente del levantamiento de la Encuesta (año t-1)</t>
  </si>
  <si>
    <t>SURV_200801|GDP_REAL|A_2007</t>
  </si>
  <si>
    <t>SIE-CR163-A_2008</t>
  </si>
  <si>
    <t>SURV_200610|GDP_REAL|A_2008</t>
  </si>
  <si>
    <t>SURV_200611|GDP_REAL|A_2008</t>
  </si>
  <si>
    <t>SURV_200612|GDP_REAL|A_2008</t>
  </si>
  <si>
    <t>SURV_200701|GDP_REAL|A_2008</t>
  </si>
  <si>
    <t>SURV_200702|GDP_REAL|A_2008</t>
  </si>
  <si>
    <t>SURV_200703|GDP_REAL|A_2008</t>
  </si>
  <si>
    <t>SURV_200704|GDP_REAL|A_2008</t>
  </si>
  <si>
    <t>SURV_200705|GDP_REAL|A_2008</t>
  </si>
  <si>
    <t>SURV_200706|GDP_REAL|A_2008</t>
  </si>
  <si>
    <t>SURV_200707|GDP_REAL|A_2008</t>
  </si>
  <si>
    <t>SURV_200708|GDP_REAL|A_2008</t>
  </si>
  <si>
    <t>SURV_200709|GDP_REAL|A_2008</t>
  </si>
  <si>
    <t>SURV_200710|GDP_REAL|A_2008</t>
  </si>
  <si>
    <t>SURV_200711|GDP_REAL|A_2008</t>
  </si>
  <si>
    <t>SURV_200712|GDP_REAL|A_2008</t>
  </si>
  <si>
    <t>SURV_200801|GDP_REAL|A_2008</t>
  </si>
  <si>
    <t>SURV_200802|GDP_REAL|A_2008</t>
  </si>
  <si>
    <t>SURV_200803|GDP_REAL|A_2008</t>
  </si>
  <si>
    <t>SURV_200804|GDP_REAL|A_2008</t>
  </si>
  <si>
    <t>SURV_200806|GDP_REAL|A_2008</t>
  </si>
  <si>
    <t>SURV_200807|GDP_REAL|A_2008</t>
  </si>
  <si>
    <t>SURV_200808|GDP_REAL|A_2008</t>
  </si>
  <si>
    <t>SURV_200809|GDP_REAL|A_2008</t>
  </si>
  <si>
    <t>SURV_200810|GDP_REAL|A_2008</t>
  </si>
  <si>
    <t>SURV_200811|GDP_REAL|A_2008</t>
  </si>
  <si>
    <t>SURV_200812|GDP_REAL|A_2008</t>
  </si>
  <si>
    <t>SURV_200901|GDP_REAL|A_2008</t>
  </si>
  <si>
    <t>SIE-CR163-A_2009</t>
  </si>
  <si>
    <t>SURV_200705|GDP_REAL|A_2009</t>
  </si>
  <si>
    <t>SURV_200706|GDP_REAL|A_2009</t>
  </si>
  <si>
    <t>SURV_200707|GDP_REAL|A_2009</t>
  </si>
  <si>
    <t>SURV_200708|GDP_REAL|A_2009</t>
  </si>
  <si>
    <t>SURV_200709|GDP_REAL|A_2009</t>
  </si>
  <si>
    <t>SURV_200710|GDP_REAL|A_2009</t>
  </si>
  <si>
    <t>SURV_200711|GDP_REAL|A_2009</t>
  </si>
  <si>
    <t>SURV_200712|GDP_REAL|A_2009</t>
  </si>
  <si>
    <t>SURV_200801|GDP_REAL|A_2009</t>
  </si>
  <si>
    <t>SURV_200802|GDP_REAL|A_2009</t>
  </si>
  <si>
    <t>SURV_200803|GDP_REAL|A_2009</t>
  </si>
  <si>
    <t>SURV_200804|GDP_REAL|A_2009</t>
  </si>
  <si>
    <t>SURV_200805|GDP_REAL|A_2009</t>
  </si>
  <si>
    <t>SURV_200806|GDP_REAL|A_2009</t>
  </si>
  <si>
    <t>SURV_200807|GDP_REAL|A_2009</t>
  </si>
  <si>
    <t>SURV_200808|GDP_REAL|A_2009</t>
  </si>
  <si>
    <t>SURV_200809|GDP_REAL|A_2009</t>
  </si>
  <si>
    <t>SURV_200810|GDP_REAL|A_2009</t>
  </si>
  <si>
    <t>SURV_200811|GDP_REAL|A_2009</t>
  </si>
  <si>
    <t>SURV_200812|GDP_REAL|A_2009</t>
  </si>
  <si>
    <t>SURV_200901|GDP_REAL|A_2009</t>
  </si>
  <si>
    <t>SURV_200902|GDP_REAL|A_2009</t>
  </si>
  <si>
    <t>SURV_200903|GDP_REAL|A_2009</t>
  </si>
  <si>
    <t>SURV_200904|GDP_REAL|A_2009</t>
  </si>
  <si>
    <t>SURV_200905|GDP_REAL|A_2009</t>
  </si>
  <si>
    <t>SURV_200906|GDP_REAL|A_2009</t>
  </si>
  <si>
    <t>SURV_200907|GDP_REAL|A_2009</t>
  </si>
  <si>
    <t>SURV_200908|GDP_REAL|A_2009</t>
  </si>
  <si>
    <t>SURV_200909|GDP_REAL|A_2009</t>
  </si>
  <si>
    <t>SURV_200910|GDP_REAL|A_2009</t>
  </si>
  <si>
    <t>SURV_200911|GDP_REAL|A_2009</t>
  </si>
  <si>
    <t>SURV_200912|GDP_REAL|A_2009</t>
  </si>
  <si>
    <t>SURV_201001|GDP_REAL|A_2009</t>
  </si>
  <si>
    <t>SIE-CR163-A_2010</t>
  </si>
  <si>
    <t>SURV_200805|GDP_REAL|A_2010</t>
  </si>
  <si>
    <t>SURV_200806|GDP_REAL|A_2010</t>
  </si>
  <si>
    <t>SURV_200807|GDP_REAL|A_2010</t>
  </si>
  <si>
    <t>SURV_200808|GDP_REAL|A_2010</t>
  </si>
  <si>
    <t>SURV_200809|GDP_REAL|A_2010</t>
  </si>
  <si>
    <t>SURV_200810|GDP_REAL|A_2010</t>
  </si>
  <si>
    <t>SURV_200811|GDP_REAL|A_2010</t>
  </si>
  <si>
    <t>SURV_200812|GDP_REAL|A_2010</t>
  </si>
  <si>
    <t>SURV_200901|GDP_REAL|A_2010</t>
  </si>
  <si>
    <t>SURV_200902|GDP_REAL|A_2010</t>
  </si>
  <si>
    <t>SURV_200903|GDP_REAL|A_2010</t>
  </si>
  <si>
    <t>SURV_200904|GDP_REAL|A_2010</t>
  </si>
  <si>
    <t>SURV_200905|GDP_REAL|A_2010</t>
  </si>
  <si>
    <t>SURV_200906|GDP_REAL|A_2010</t>
  </si>
  <si>
    <t>SURV_200907|GDP_REAL|A_2010</t>
  </si>
  <si>
    <t>SURV_200908|GDP_REAL|A_2010</t>
  </si>
  <si>
    <t>SURV_200909|GDP_REAL|A_2010</t>
  </si>
  <si>
    <t>SURV_200910|GDP_REAL|A_2010</t>
  </si>
  <si>
    <t>SURV_200911|GDP_REAL|A_2010</t>
  </si>
  <si>
    <t>SURV_200912|GDP_REAL|A_2010</t>
  </si>
  <si>
    <t>SURV_201001|GDP_REAL|A_2010</t>
  </si>
  <si>
    <t>SURV_201002|GDP_REAL|A_2010</t>
  </si>
  <si>
    <t>SURV_201003|GDP_REAL|A_2010</t>
  </si>
  <si>
    <t>SURV_201004|GDP_REAL|A_2010</t>
  </si>
  <si>
    <t>SURV_201005|GDP_REAL|A_2010</t>
  </si>
  <si>
    <t>SURV_201006|GDP_REAL|A_2010</t>
  </si>
  <si>
    <t>SURV_201007|GDP_REAL|A_2010</t>
  </si>
  <si>
    <t>SURV_201008|GDP_REAL|A_2010</t>
  </si>
  <si>
    <t>SURV_201009|GDP_REAL|A_2010</t>
  </si>
  <si>
    <t>SURV_201010|GDP_REAL|A_2010</t>
  </si>
  <si>
    <t>SURV_201011|GDP_REAL|A_2010</t>
  </si>
  <si>
    <t>SURV_201012|GDP_REAL|A_2010</t>
  </si>
  <si>
    <t>SURV_201101|GDP_REAL|A_2010</t>
  </si>
  <si>
    <t>SIE-CR163-A_2011</t>
  </si>
  <si>
    <t>SURV_200905|GDP_REAL|A_2011</t>
  </si>
  <si>
    <t>SURV_200906|GDP_REAL|A_2011</t>
  </si>
  <si>
    <t>SURV_200907|GDP_REAL|A_2011</t>
  </si>
  <si>
    <t>SURV_200908|GDP_REAL|A_2011</t>
  </si>
  <si>
    <t>SURV_200909|GDP_REAL|A_2011</t>
  </si>
  <si>
    <t>SURV_200910|GDP_REAL|A_2011</t>
  </si>
  <si>
    <t>SURV_200911|GDP_REAL|A_2011</t>
  </si>
  <si>
    <t>SURV_200912|GDP_REAL|A_2011</t>
  </si>
  <si>
    <t>SURV_201001|GDP_REAL|A_2011</t>
  </si>
  <si>
    <t>SURV_201002|GDP_REAL|A_2011</t>
  </si>
  <si>
    <t>SURV_201003|GDP_REAL|A_2011</t>
  </si>
  <si>
    <t>SURV_201004|GDP_REAL|A_2011</t>
  </si>
  <si>
    <t>SURV_201005|GDP_REAL|A_2011</t>
  </si>
  <si>
    <t>SURV_201006|GDP_REAL|A_2011</t>
  </si>
  <si>
    <t>SURV_201007|GDP_REAL|A_2011</t>
  </si>
  <si>
    <t>SURV_201008|GDP_REAL|A_2011</t>
  </si>
  <si>
    <t>SURV_201009|GDP_REAL|A_2011</t>
  </si>
  <si>
    <t>SURV_201010|GDP_REAL|A_2011</t>
  </si>
  <si>
    <t>SURV_201011|GDP_REAL|A_2011</t>
  </si>
  <si>
    <t>SURV_201012|GDP_REAL|A_2011</t>
  </si>
  <si>
    <t>SURV_201101|GDP_REAL|A_2011</t>
  </si>
  <si>
    <t>SURV_201102|GDP_REAL|A_2011</t>
  </si>
  <si>
    <t>SURV_201103|GDP_REAL|A_2011</t>
  </si>
  <si>
    <t>SURV_201104|GDP_REAL|A_2011</t>
  </si>
  <si>
    <t>SURV_201105|GDP_REAL|A_2011</t>
  </si>
  <si>
    <t>SURV_201106|GDP_REAL|A_2011</t>
  </si>
  <si>
    <t>SURV_201107|GDP_REAL|A_2011</t>
  </si>
  <si>
    <t>SURV_201108|GDP_REAL|A_2011</t>
  </si>
  <si>
    <t>SURV_201109|GDP_REAL|A_2011</t>
  </si>
  <si>
    <t>SURV_201110|GDP_REAL|A_2011</t>
  </si>
  <si>
    <t>SURV_201111|GDP_REAL|A_2011</t>
  </si>
  <si>
    <t>SURV_201112|GDP_REAL|A_2011</t>
  </si>
  <si>
    <t>SURV_201201|GDP_REAL|A_2011</t>
  </si>
  <si>
    <t>SIE-CR163-A_2012</t>
  </si>
  <si>
    <t>SURV_201008|GDP_REAL|A_2012</t>
  </si>
  <si>
    <t>SURV_201009|GDP_REAL|A_2012</t>
  </si>
  <si>
    <t>SURV_201010|GDP_REAL|A_2012</t>
  </si>
  <si>
    <t>SURV_201011|GDP_REAL|A_2012</t>
  </si>
  <si>
    <t>SURV_201012|GDP_REAL|A_2012</t>
  </si>
  <si>
    <t>SURV_201101|GDP_REAL|A_2012</t>
  </si>
  <si>
    <t>SURV_201102|GDP_REAL|A_2012</t>
  </si>
  <si>
    <t>SURV_201103|GDP_REAL|A_2012</t>
  </si>
  <si>
    <t>SURV_201104|GDP_REAL|A_2012</t>
  </si>
  <si>
    <t>SURV_201105|GDP_REAL|A_2012</t>
  </si>
  <si>
    <t>SURV_201106|GDP_REAL|A_2012</t>
  </si>
  <si>
    <t>SURV_201107|GDP_REAL|A_2012</t>
  </si>
  <si>
    <t>SURV_201108|GDP_REAL|A_2012</t>
  </si>
  <si>
    <t>SURV_201109|GDP_REAL|A_2012</t>
  </si>
  <si>
    <t>SURV_201110|GDP_REAL|A_2012</t>
  </si>
  <si>
    <t>SURV_201111|GDP_REAL|A_2012</t>
  </si>
  <si>
    <t>SURV_201112|GDP_REAL|A_2012</t>
  </si>
  <si>
    <t>SURV_201201|GDP_REAL|A_2012</t>
  </si>
  <si>
    <t>SURV_201202|GDP_REAL|A_2012</t>
  </si>
  <si>
    <t>SURV_201203|GDP_REAL|A_2012</t>
  </si>
  <si>
    <t>SURV_201204|GDP_REAL|A_2012</t>
  </si>
  <si>
    <t>SURV_201205|GDP_REAL|A_2012</t>
  </si>
  <si>
    <t>SURV_201206|GDP_REAL|A_2012</t>
  </si>
  <si>
    <t>SURV_201207|GDP_REAL|A_2012</t>
  </si>
  <si>
    <t>SURV_201208|GDP_REAL|A_2012</t>
  </si>
  <si>
    <t>SURV_201209|GDP_REAL|A_2012</t>
  </si>
  <si>
    <t>SURV_201210|GDP_REAL|A_2012</t>
  </si>
  <si>
    <t>SURV_201211|GDP_REAL|A_2012</t>
  </si>
  <si>
    <t>SURV_201212|GDP_REAL|A_2012</t>
  </si>
  <si>
    <t>SURV_201301|GDP_REAL|A_2012</t>
  </si>
  <si>
    <t>SIE-CR163-A_2013</t>
  </si>
  <si>
    <t>SURV_201109|GDP_REAL|A_2013</t>
  </si>
  <si>
    <t>SURV_201110|GDP_REAL|A_2013</t>
  </si>
  <si>
    <t>SURV_201111|GDP_REAL|A_2013</t>
  </si>
  <si>
    <t>SURV_201112|GDP_REAL|A_2013</t>
  </si>
  <si>
    <t>SURV_201201|GDP_REAL|A_2013</t>
  </si>
  <si>
    <t>SURV_201202|GDP_REAL|A_2013</t>
  </si>
  <si>
    <t>SURV_201203|GDP_REAL|A_2013</t>
  </si>
  <si>
    <t>SURV_201204|GDP_REAL|A_2013</t>
  </si>
  <si>
    <t>SURV_201205|GDP_REAL|A_2013</t>
  </si>
  <si>
    <t>SURV_201206|GDP_REAL|A_2013</t>
  </si>
  <si>
    <t>SURV_201207|GDP_REAL|A_2013</t>
  </si>
  <si>
    <t>SURV_201208|GDP_REAL|A_2013</t>
  </si>
  <si>
    <t>SURV_201209|GDP_REAL|A_2013</t>
  </si>
  <si>
    <t>SURV_201210|GDP_REAL|A_2013</t>
  </si>
  <si>
    <t>SURV_201211|GDP_REAL|A_2013</t>
  </si>
  <si>
    <t>SURV_201212|GDP_REAL|A_2013</t>
  </si>
  <si>
    <t>SURV_201301|GDP_REAL|A_2013</t>
  </si>
  <si>
    <t>SURV_201302|GDP_REAL|A_2013</t>
  </si>
  <si>
    <t>SURV_201303|GDP_REAL|A_2013</t>
  </si>
  <si>
    <t>SURV_201304|GDP_REAL|A_2013</t>
  </si>
  <si>
    <t>SURV_201305|GDP_REAL|A_2013</t>
  </si>
  <si>
    <t>SURV_201306|GDP_REAL|A_2013</t>
  </si>
  <si>
    <t>SURV_201307|GDP_REAL|A_2013</t>
  </si>
  <si>
    <t>SURV_201308|GDP_REAL|A_2013</t>
  </si>
  <si>
    <t>SURV_201309|GDP_REAL|A_2013</t>
  </si>
  <si>
    <t>SURV_201310|GDP_REAL|A_2013</t>
  </si>
  <si>
    <t>SURV_201311|GDP_REAL|A_2013</t>
  </si>
  <si>
    <t>SURV_201312|GDP_REAL|A_2013</t>
  </si>
  <si>
    <t>SURV_201401|GDP_REAL|A_2013</t>
  </si>
  <si>
    <t>SIE-CR163-A_2014</t>
  </si>
  <si>
    <t>SURV_201301|GDP_REAL|A_2014</t>
  </si>
  <si>
    <t>SURV_201302|GDP_REAL|A_2014</t>
  </si>
  <si>
    <t>SURV_201303|GDP_REAL|A_2014</t>
  </si>
  <si>
    <t>SURV_201304|GDP_REAL|A_2014</t>
  </si>
  <si>
    <t>SURV_201305|GDP_REAL|A_2014</t>
  </si>
  <si>
    <t>SURV_201306|GDP_REAL|A_2014</t>
  </si>
  <si>
    <t>SURV_201307|GDP_REAL|A_2014</t>
  </si>
  <si>
    <t>SURV_201308|GDP_REAL|A_2014</t>
  </si>
  <si>
    <t>SURV_201309|GDP_REAL|A_2014</t>
  </si>
  <si>
    <t>SURV_201310|GDP_REAL|A_2014</t>
  </si>
  <si>
    <t>SURV_201311|GDP_REAL|A_2014</t>
  </si>
  <si>
    <t>SURV_201312|GDP_REAL|A_2014</t>
  </si>
  <si>
    <t>SURV_201401|GDP_REAL|A_2014</t>
  </si>
  <si>
    <t>SURV_201402|GDP_REAL|A_2014</t>
  </si>
  <si>
    <t>SURV_201403|GDP_REAL|A_2014</t>
  </si>
  <si>
    <t>SURV_201404|GDP_REAL|A_2014</t>
  </si>
  <si>
    <t>SURV_201405|GDP_REAL|A_2014</t>
  </si>
  <si>
    <t>SURV_201406|GDP_REAL|A_2014</t>
  </si>
  <si>
    <t>SURV_201407|GDP_REAL|A_2014</t>
  </si>
  <si>
    <t>SURV_201408|GDP_REAL|A_2014</t>
  </si>
  <si>
    <t>SURV_201409|GDP_REAL|A_2014</t>
  </si>
  <si>
    <t>SURV_201410|GDP_REAL|A_2014</t>
  </si>
  <si>
    <t>SURV_201411|GDP_REAL|A_2014</t>
  </si>
  <si>
    <t>SURV_201412|GDP_REAL|A_2014</t>
  </si>
  <si>
    <t>SURV_201501|GDP_REAL|A_2014</t>
  </si>
  <si>
    <t>SIE-CR163-A_2015</t>
  </si>
  <si>
    <t>SURV_201301|GDP_REAL|A_2015</t>
  </si>
  <si>
    <t>SURV_201302|GDP_REAL|A_2015</t>
  </si>
  <si>
    <t>SURV_201303|GDP_REAL|A_2015</t>
  </si>
  <si>
    <t>SURV_201304|GDP_REAL|A_2015</t>
  </si>
  <si>
    <t>SURV_201305|GDP_REAL|A_2015</t>
  </si>
  <si>
    <t>SURV_201306|GDP_REAL|A_2015</t>
  </si>
  <si>
    <t>SURV_201307|GDP_REAL|A_2015</t>
  </si>
  <si>
    <t>SURV_201308|GDP_REAL|A_2015</t>
  </si>
  <si>
    <t>SURV_201309|GDP_REAL|A_2015</t>
  </si>
  <si>
    <t>SURV_201310|GDP_REAL|A_2015</t>
  </si>
  <si>
    <t>SURV_201311|GDP_REAL|A_2015</t>
  </si>
  <si>
    <t>SURV_201312|GDP_REAL|A_2015</t>
  </si>
  <si>
    <t>SURV_201401|GDP_REAL|A_2015</t>
  </si>
  <si>
    <t>SURV_201402|GDP_REAL|A_2015</t>
  </si>
  <si>
    <t>SURV_201403|GDP_REAL|A_2015</t>
  </si>
  <si>
    <t>SURV_201404|GDP_REAL|A_2015</t>
  </si>
  <si>
    <t>SURV_201405|GDP_REAL|A_2015</t>
  </si>
  <si>
    <t>SURV_201406|GDP_REAL|A_2015</t>
  </si>
  <si>
    <t>SURV_201407|GDP_REAL|A_2015</t>
  </si>
  <si>
    <t>SURV_201408|GDP_REAL|A_2015</t>
  </si>
  <si>
    <t>SURV_201409|GDP_REAL|A_2015</t>
  </si>
  <si>
    <t>SURV_201410|GDP_REAL|A_2015</t>
  </si>
  <si>
    <t>SURV_201411|GDP_REAL|A_2015</t>
  </si>
  <si>
    <t>SURV_201412|GDP_REAL|A_2015</t>
  </si>
  <si>
    <t>SURV_201501|GDP_REAL|A_2015</t>
  </si>
  <si>
    <t>SURV_201502|GDP_REAL|A_2015</t>
  </si>
  <si>
    <t>SURV_201503|GDP_REAL|A_2015</t>
  </si>
  <si>
    <t>SURV_201504|GDP_REAL|A_2015</t>
  </si>
  <si>
    <t>SURV_201505|GDP_REAL|A_2015</t>
  </si>
  <si>
    <t>SURV_201506|GDP_REAL|A_2015</t>
  </si>
  <si>
    <t>SURV_201507|GDP_REAL|A_2015</t>
  </si>
  <si>
    <t>SURV_201508|GDP_REAL|A_2015</t>
  </si>
  <si>
    <t>SURV_201509|GDP_REAL|A_2015</t>
  </si>
  <si>
    <t>SURV_201510|GDP_REAL|A_2015</t>
  </si>
  <si>
    <t>SURV_201511|GDP_REAL|A_2015</t>
  </si>
  <si>
    <t>SURV_201512|GDP_REAL|A_2015</t>
  </si>
  <si>
    <t>SURV_201601|GDP_REAL|A_2015</t>
  </si>
  <si>
    <t>SIE-CR163-A_2016</t>
  </si>
  <si>
    <t>Dentro de tres años (año t+3)</t>
  </si>
  <si>
    <t>SURV_201312|GDP_REAL|A_2016</t>
  </si>
  <si>
    <t>SURV_201401|GDP_REAL|A_2016</t>
  </si>
  <si>
    <t>SURV_201402|GDP_REAL|A_2016</t>
  </si>
  <si>
    <t>SURV_201403|GDP_REAL|A_2016</t>
  </si>
  <si>
    <t>SURV_201404|GDP_REAL|A_2016</t>
  </si>
  <si>
    <t>SURV_201405|GDP_REAL|A_2016</t>
  </si>
  <si>
    <t>SURV_201406|GDP_REAL|A_2016</t>
  </si>
  <si>
    <t>SURV_201407|GDP_REAL|A_2016</t>
  </si>
  <si>
    <t>SURV_201408|GDP_REAL|A_2016</t>
  </si>
  <si>
    <t>SURV_201409|GDP_REAL|A_2016</t>
  </si>
  <si>
    <t>SURV_201410|GDP_REAL|A_2016</t>
  </si>
  <si>
    <t>SURV_201411|GDP_REAL|A_2016</t>
  </si>
  <si>
    <t>SURV_201412|GDP_REAL|A_2016</t>
  </si>
  <si>
    <t>SURV_201501|GDP_REAL|A_2016</t>
  </si>
  <si>
    <t>SURV_201502|GDP_REAL|A_2016</t>
  </si>
  <si>
    <t>SURV_201503|GDP_REAL|A_2016</t>
  </si>
  <si>
    <t>SURV_201504|GDP_REAL|A_2016</t>
  </si>
  <si>
    <t>SURV_201505|GDP_REAL|A_2016</t>
  </si>
  <si>
    <t>SURV_201506|GDP_REAL|A_2016</t>
  </si>
  <si>
    <t>SURV_201507|GDP_REAL|A_2016</t>
  </si>
  <si>
    <t>SURV_201508|GDP_REAL|A_2016</t>
  </si>
  <si>
    <t>SURV_201509|GDP_REAL|A_2016</t>
  </si>
  <si>
    <t>SURV_201510|GDP_REAL|A_2016</t>
  </si>
  <si>
    <t>SURV_201511|GDP_REAL|A_2016</t>
  </si>
  <si>
    <t>SURV_201512|GDP_REAL|A_2016</t>
  </si>
  <si>
    <t>SURV_201601|GDP_REAL|A_2016</t>
  </si>
  <si>
    <t>SURV_201602|GDP_REAL|A_2016</t>
  </si>
  <si>
    <t>SURV_201603|GDP_REAL|A_2016</t>
  </si>
  <si>
    <t>SURV_201604|GDP_REAL|A_2016</t>
  </si>
  <si>
    <t>SURV_201605|GDP_REAL|A_2016</t>
  </si>
  <si>
    <t>SURV_201606|GDP_REAL|A_2016</t>
  </si>
  <si>
    <t>SURV_201607|GDP_REAL|A_2016</t>
  </si>
  <si>
    <t>SURV_201608|GDP_REAL|A_2016</t>
  </si>
  <si>
    <t>SURV_201609|GDP_REAL|A_2016</t>
  </si>
  <si>
    <t>SURV_201610|GDP_REAL|A_2016</t>
  </si>
  <si>
    <t>SURV_201611|GDP_REAL|A_2016</t>
  </si>
  <si>
    <t>SURV_201612|GDP_REAL|A_2016</t>
  </si>
  <si>
    <t>SURV_201701|GDP_REAL|A_2016</t>
  </si>
  <si>
    <t>SIE-CR163-A_2017</t>
  </si>
  <si>
    <t>SURV_201412|GDP_REAL|A_2017</t>
  </si>
  <si>
    <t>SURV_201501|GDP_REAL|A_2017</t>
  </si>
  <si>
    <t>SURV_201502|GDP_REAL|A_2017</t>
  </si>
  <si>
    <t>SURV_201503|GDP_REAL|A_2017</t>
  </si>
  <si>
    <t>SURV_201504|GDP_REAL|A_2017</t>
  </si>
  <si>
    <t>SURV_201505|GDP_REAL|A_2017</t>
  </si>
  <si>
    <t>SURV_201506|GDP_REAL|A_2017</t>
  </si>
  <si>
    <t>SURV_201507|GDP_REAL|A_2017</t>
  </si>
  <si>
    <t>SURV_201508|GDP_REAL|A_2017</t>
  </si>
  <si>
    <t>SURV_201509|GDP_REAL|A_2017</t>
  </si>
  <si>
    <t>SURV_201510|GDP_REAL|A_2017</t>
  </si>
  <si>
    <t>SURV_201511|GDP_REAL|A_2017</t>
  </si>
  <si>
    <t>SURV_201512|GDP_REAL|A_2017</t>
  </si>
  <si>
    <t>SURV_201601|GDP_REAL|A_2017</t>
  </si>
  <si>
    <t>SURV_201602|GDP_REAL|A_2017</t>
  </si>
  <si>
    <t>SURV_201603|GDP_REAL|A_2017</t>
  </si>
  <si>
    <t>SURV_201604|GDP_REAL|A_2017</t>
  </si>
  <si>
    <t>SURV_201605|GDP_REAL|A_2017</t>
  </si>
  <si>
    <t>SURV_201606|GDP_REAL|A_2017</t>
  </si>
  <si>
    <t>SURV_201607|GDP_REAL|A_2017</t>
  </si>
  <si>
    <t>SURV_201608|GDP_REAL|A_2017</t>
  </si>
  <si>
    <t>SURV_201609|GDP_REAL|A_2017</t>
  </si>
  <si>
    <t>SURV_201610|GDP_REAL|A_2017</t>
  </si>
  <si>
    <t>SURV_201611|GDP_REAL|A_2017</t>
  </si>
  <si>
    <t>SURV_201612|GDP_REAL|A_2017</t>
  </si>
  <si>
    <t>SURV_201701|GDP_REAL|A_2017</t>
  </si>
  <si>
    <t>SURV_201702|GDP_REAL|A_2017</t>
  </si>
  <si>
    <t>SURV_201703|GDP_REAL|A_2017</t>
  </si>
  <si>
    <t>SURV_201704|GDP_REAL|A_2017</t>
  </si>
  <si>
    <t>SURV_201705|GDP_REAL|A_2017</t>
  </si>
  <si>
    <t>SURV_201706|GDP_REAL|A_2017</t>
  </si>
  <si>
    <t>SURV_201707|GDP_REAL|A_2017</t>
  </si>
  <si>
    <t>SURV_201708|GDP_REAL|A_2017</t>
  </si>
  <si>
    <t>SURV_201709|GDP_REAL|A_2017</t>
  </si>
  <si>
    <t>SURV_201710|GDP_REAL|A_2017</t>
  </si>
  <si>
    <t>SURV_201711|GDP_REAL|A_2017</t>
  </si>
  <si>
    <t>SURV_201712|GDP_REAL|A_2017</t>
  </si>
  <si>
    <t>SURV_201801|GDP_REAL|A_2017</t>
  </si>
  <si>
    <t>SIE-CR163-A_2018</t>
  </si>
  <si>
    <t>SURV_201512|GDP_REAL|A_2018</t>
  </si>
  <si>
    <t>SURV_201601|GDP_REAL|A_2018</t>
  </si>
  <si>
    <t>SURV_201602|GDP_REAL|A_2018</t>
  </si>
  <si>
    <t>SURV_201603|GDP_REAL|A_2018</t>
  </si>
  <si>
    <t>SURV_201604|GDP_REAL|A_2018</t>
  </si>
  <si>
    <t>SURV_201605|GDP_REAL|A_2018</t>
  </si>
  <si>
    <t>SURV_201606|GDP_REAL|A_2018</t>
  </si>
  <si>
    <t>SURV_201607|GDP_REAL|A_2018</t>
  </si>
  <si>
    <t>SURV_201608|GDP_REAL|A_2018</t>
  </si>
  <si>
    <t>SURV_201609|GDP_REAL|A_2018</t>
  </si>
  <si>
    <t>SURV_201610|GDP_REAL|A_2018</t>
  </si>
  <si>
    <t>SURV_201611|GDP_REAL|A_2018</t>
  </si>
  <si>
    <t>SURV_201612|GDP_REAL|A_2018</t>
  </si>
  <si>
    <t>SURV_201701|GDP_REAL|A_2018</t>
  </si>
  <si>
    <t>SURV_201702|GDP_REAL|A_2018</t>
  </si>
  <si>
    <t>SURV_201703|GDP_REAL|A_2018</t>
  </si>
  <si>
    <t>SURV_201704|GDP_REAL|A_2018</t>
  </si>
  <si>
    <t>SURV_201705|GDP_REAL|A_2018</t>
  </si>
  <si>
    <t>SURV_201706|GDP_REAL|A_2018</t>
  </si>
  <si>
    <t>SURV_201707|GDP_REAL|A_2018</t>
  </si>
  <si>
    <t>SURV_201708|GDP_REAL|A_2018</t>
  </si>
  <si>
    <t>SURV_201709|GDP_REAL|A_2018</t>
  </si>
  <si>
    <t>SURV_201710|GDP_REAL|A_2018</t>
  </si>
  <si>
    <t>SURV_201711|GDP_REAL|A_2018</t>
  </si>
  <si>
    <t>SURV_201712|GDP_REAL|A_2018</t>
  </si>
  <si>
    <t>SURV_201801|GDP_REAL|A_2018</t>
  </si>
  <si>
    <t>SURV_201802|GDP_REAL|A_2018</t>
  </si>
  <si>
    <t>SURV_201803|GDP_REAL|A_2018</t>
  </si>
  <si>
    <t>SURV_201804|GDP_REAL|A_2018</t>
  </si>
  <si>
    <t>SURV_201805|GDP_REAL|A_2018</t>
  </si>
  <si>
    <t>SURV_201806|GDP_REAL|A_2018</t>
  </si>
  <si>
    <t>SURV_201807|GDP_REAL|A_2018</t>
  </si>
  <si>
    <t>SURV_201808|GDP_REAL|A_2018</t>
  </si>
  <si>
    <t>SURV_201809|GDP_REAL|A_2018</t>
  </si>
  <si>
    <t>SURV_201810|GDP_REAL|A_2018</t>
  </si>
  <si>
    <t>SURV_201811|GDP_REAL|A_2018</t>
  </si>
  <si>
    <t>SURV_201812|GDP_REAL|A_2018</t>
  </si>
  <si>
    <t>SURV_201901|GDP_REAL|A_2018</t>
  </si>
  <si>
    <t>SIE-CR163-A_2019</t>
  </si>
  <si>
    <t>SURV_201612|GDP_REAL|A_2019</t>
  </si>
  <si>
    <t>SURV_201701|GDP_REAL|A_2019</t>
  </si>
  <si>
    <t>SURV_201702|GDP_REAL|A_2019</t>
  </si>
  <si>
    <t>SURV_201703|GDP_REAL|A_2019</t>
  </si>
  <si>
    <t>SURV_201704|GDP_REAL|A_2019</t>
  </si>
  <si>
    <t>SURV_201705|GDP_REAL|A_2019</t>
  </si>
  <si>
    <t>SURV_201706|GDP_REAL|A_2019</t>
  </si>
  <si>
    <t>SURV_201707|GDP_REAL|A_2019</t>
  </si>
  <si>
    <t>SURV_201708|GDP_REAL|A_2019</t>
  </si>
  <si>
    <t>SURV_201709|GDP_REAL|A_2019</t>
  </si>
  <si>
    <t>SURV_201710|GDP_REAL|A_2019</t>
  </si>
  <si>
    <t>SURV_201711|GDP_REAL|A_2019</t>
  </si>
  <si>
    <t>SURV_201712|GDP_REAL|A_2019</t>
  </si>
  <si>
    <t>SURV_201801|GDP_REAL|A_2019</t>
  </si>
  <si>
    <t>SURV_201802|GDP_REAL|A_2019</t>
  </si>
  <si>
    <t>SURV_201803|GDP_REAL|A_2019</t>
  </si>
  <si>
    <t>SURV_201804|GDP_REAL|A_2019</t>
  </si>
  <si>
    <t>SURV_201805|GDP_REAL|A_2019</t>
  </si>
  <si>
    <t>SURV_201806|GDP_REAL|A_2019</t>
  </si>
  <si>
    <t>SURV_201807|GDP_REAL|A_2019</t>
  </si>
  <si>
    <t>SURV_201808|GDP_REAL|A_2019</t>
  </si>
  <si>
    <t>SURV_201809|GDP_REAL|A_2019</t>
  </si>
  <si>
    <t>SURV_201810|GDP_REAL|A_2019</t>
  </si>
  <si>
    <t>SURV_201811|GDP_REAL|A_2019</t>
  </si>
  <si>
    <t>SURV_201812|GDP_REAL|A_2019</t>
  </si>
  <si>
    <t>SURV_201901|GDP_REAL|A_2019</t>
  </si>
  <si>
    <t>SURV_201902|GDP_REAL|A_2019</t>
  </si>
  <si>
    <t>SURV_201903|GDP_REAL|A_2019</t>
  </si>
  <si>
    <t>SURV_201904|GDP_REAL|A_2019</t>
  </si>
  <si>
    <t>SURV_201905|GDP_REAL|A_2019</t>
  </si>
  <si>
    <t>SURV_201906|GDP_REAL|A_2019</t>
  </si>
  <si>
    <t>SURV_201907|GDP_REAL|A_2019</t>
  </si>
  <si>
    <t>SURV_201908|GDP_REAL|A_2019</t>
  </si>
  <si>
    <t>SURV_201909|GDP_REAL|A_2019</t>
  </si>
  <si>
    <t>SURV_201910|GDP_REAL|A_2019</t>
  </si>
  <si>
    <t>SURV_201911|GDP_REAL|A_2019</t>
  </si>
  <si>
    <t>SURV_201912|GDP_REAL|A_2019</t>
  </si>
  <si>
    <t>SURV_202001|GDP_REAL|A_2019</t>
  </si>
  <si>
    <t>SIE-CR163-A_2020</t>
  </si>
  <si>
    <t>SURV_201712|GDP_REAL|A_2020</t>
  </si>
  <si>
    <t>SURV_201801|GDP_REAL|A_2020</t>
  </si>
  <si>
    <t>SURV_201802|GDP_REAL|A_2020</t>
  </si>
  <si>
    <t>SURV_201803|GDP_REAL|A_2020</t>
  </si>
  <si>
    <t>SURV_201804|GDP_REAL|A_2020</t>
  </si>
  <si>
    <t>SURV_201805|GDP_REAL|A_2020</t>
  </si>
  <si>
    <t>SURV_201806|GDP_REAL|A_2020</t>
  </si>
  <si>
    <t>SURV_201807|GDP_REAL|A_2020</t>
  </si>
  <si>
    <t>SURV_201808|GDP_REAL|A_2020</t>
  </si>
  <si>
    <t>SURV_201809|GDP_REAL|A_2020</t>
  </si>
  <si>
    <t>SURV_201810|GDP_REAL|A_2020</t>
  </si>
  <si>
    <t>SURV_201811|GDP_REAL|A_2020</t>
  </si>
  <si>
    <t>SURV_201812|GDP_REAL|A_2020</t>
  </si>
  <si>
    <t>SURV_201901|GDP_REAL|A_2020</t>
  </si>
  <si>
    <t>SURV_201902|GDP_REAL|A_2020</t>
  </si>
  <si>
    <t>SURV_201903|GDP_REAL|A_2020</t>
  </si>
  <si>
    <t>SURV_201904|GDP_REAL|A_2020</t>
  </si>
  <si>
    <t>SURV_201905|GDP_REAL|A_2020</t>
  </si>
  <si>
    <t>SURV_201906|GDP_REAL|A_2020</t>
  </si>
  <si>
    <t>SURV_201907|GDP_REAL|A_2020</t>
  </si>
  <si>
    <t>SURV_201908|GDP_REAL|A_2020</t>
  </si>
  <si>
    <t>SURV_201909|GDP_REAL|A_2020</t>
  </si>
  <si>
    <t>SURV_201910|GDP_REAL|A_2020</t>
  </si>
  <si>
    <t>SURV_201911|GDP_REAL|A_2020</t>
  </si>
  <si>
    <t>SURV_201912|GDP_REAL|A_2020</t>
  </si>
  <si>
    <t>SURV_202001|GDP_REAL|A_2020</t>
  </si>
  <si>
    <t>SURV_202002|GDP_REAL|A_2020</t>
  </si>
  <si>
    <t>SURV_202003|GDP_REAL|A_2020</t>
  </si>
  <si>
    <t>SURV_202004|GDP_REAL|A_2020</t>
  </si>
  <si>
    <t>SURV_202005|GDP_REAL|A_2020</t>
  </si>
  <si>
    <t>SURV_202006|GDP_REAL|A_2020</t>
  </si>
  <si>
    <t>SURV_202007|GDP_REAL|A_2020</t>
  </si>
  <si>
    <t>SURV_202008|GDP_REAL|A_2020</t>
  </si>
  <si>
    <t>SURV_202009|GDP_REAL|A_2020</t>
  </si>
  <si>
    <t>SURV_202010|GDP_REAL|A_2020</t>
  </si>
  <si>
    <t>SURV_202011|GDP_REAL|A_2020</t>
  </si>
  <si>
    <t>SURV_202012|GDP_REAL|A_2020</t>
  </si>
  <si>
    <t>SURV_202101|GDP_REAL|A_2020</t>
  </si>
  <si>
    <t>SIE-CR163-A_2021</t>
  </si>
  <si>
    <t>SURV_201812|GDP_REAL|A_2021</t>
  </si>
  <si>
    <t>SURV_201901|GDP_REAL|A_2021</t>
  </si>
  <si>
    <t>SURV_201902|GDP_REAL|A_2021</t>
  </si>
  <si>
    <t>SURV_201903|GDP_REAL|A_2021</t>
  </si>
  <si>
    <t>SURV_201904|GDP_REAL|A_2021</t>
  </si>
  <si>
    <t>SURV_201905|GDP_REAL|A_2021</t>
  </si>
  <si>
    <t>SURV_201906|GDP_REAL|A_2021</t>
  </si>
  <si>
    <t>SURV_201907|GDP_REAL|A_2021</t>
  </si>
  <si>
    <t>SURV_201908|GDP_REAL|A_2021</t>
  </si>
  <si>
    <t>SURV_201909|GDP_REAL|A_2021</t>
  </si>
  <si>
    <t>SURV_201910|GDP_REAL|A_2021</t>
  </si>
  <si>
    <t>SURV_201911|GDP_REAL|A_2021</t>
  </si>
  <si>
    <t>SURV_201912|GDP_REAL|A_2021</t>
  </si>
  <si>
    <t>SURV_202001|GDP_REAL|A_2021</t>
  </si>
  <si>
    <t>SURV_202002|GDP_REAL|A_2021</t>
  </si>
  <si>
    <t>SURV_202003|GDP_REAL|A_2021</t>
  </si>
  <si>
    <t>SURV_202004|GDP_REAL|A_2021</t>
  </si>
  <si>
    <t>SURV_202005|GDP_REAL|A_2021</t>
  </si>
  <si>
    <t>SURV_202006|GDP_REAL|A_2021</t>
  </si>
  <si>
    <t>SURV_202007|GDP_REAL|A_2021</t>
  </si>
  <si>
    <t>SURV_202008|GDP_REAL|A_2021</t>
  </si>
  <si>
    <t>SURV_202009|GDP_REAL|A_2021</t>
  </si>
  <si>
    <t>SURV_202010|GDP_REAL|A_2021</t>
  </si>
  <si>
    <t>SURV_202011|GDP_REAL|A_2021</t>
  </si>
  <si>
    <t>SURV_202012|GDP_REAL|A_2021</t>
  </si>
  <si>
    <t>SURV_202101|GDP_REAL|A_2021</t>
  </si>
  <si>
    <t>SURV_202102|GDP_REAL|A_2021</t>
  </si>
  <si>
    <t>SURV_202103|GDP_REAL|A_2021</t>
  </si>
  <si>
    <t>SURV_202104|GDP_REAL|A_2021</t>
  </si>
  <si>
    <t>SURV_202105|GDP_REAL|A_2021</t>
  </si>
  <si>
    <t>SURV_202106|GDP_REAL|A_2021</t>
  </si>
  <si>
    <t>SURV_202107|GDP_REAL|A_2021</t>
  </si>
  <si>
    <t>SURV_202108|GDP_REAL|A_2021</t>
  </si>
  <si>
    <t>SURV_202109|GDP_REAL|A_2021</t>
  </si>
  <si>
    <t>SURV_202110|GDP_REAL|A_2021</t>
  </si>
  <si>
    <t>SURV_202111|GDP_REAL|A_2021</t>
  </si>
  <si>
    <t>SURV_202112|GDP_REAL|A_2021</t>
  </si>
  <si>
    <t>SURV_202201|GDP_REAL|A_2021</t>
  </si>
  <si>
    <t>SIE-CR163-A_2022</t>
  </si>
  <si>
    <t>SURV_201912|GDP_REAL|A_2022</t>
  </si>
  <si>
    <t>SURV_202001|GDP_REAL|A_2022</t>
  </si>
  <si>
    <t>SURV_202002|GDP_REAL|A_2022</t>
  </si>
  <si>
    <t>SURV_202003|GDP_REAL|A_2022</t>
  </si>
  <si>
    <t>SURV_202004|GDP_REAL|A_2022</t>
  </si>
  <si>
    <t>SURV_202005|GDP_REAL|A_2022</t>
  </si>
  <si>
    <t>SURV_202006|GDP_REAL|A_2022</t>
  </si>
  <si>
    <t>SURV_202007|GDP_REAL|A_2022</t>
  </si>
  <si>
    <t>SURV_202008|GDP_REAL|A_2022</t>
  </si>
  <si>
    <t>SURV_202009|GDP_REAL|A_2022</t>
  </si>
  <si>
    <t>SURV_202010|GDP_REAL|A_2022</t>
  </si>
  <si>
    <t>SURV_202011|GDP_REAL|A_2022</t>
  </si>
  <si>
    <t>SURV_202012|GDP_REAL|A_2022</t>
  </si>
  <si>
    <t>SURV_202101|GDP_REAL|A_2022</t>
  </si>
  <si>
    <t>SURV_202102|GDP_REAL|A_2022</t>
  </si>
  <si>
    <t>SURV_202103|GDP_REAL|A_2022</t>
  </si>
  <si>
    <t>SURV_202104|GDP_REAL|A_2022</t>
  </si>
  <si>
    <t>SURV_202105|GDP_REAL|A_2022</t>
  </si>
  <si>
    <t>SURV_202106|GDP_REAL|A_2022</t>
  </si>
  <si>
    <t>SURV_202107|GDP_REAL|A_2022</t>
  </si>
  <si>
    <t>SURV_202108|GDP_REAL|A_2022</t>
  </si>
  <si>
    <t>SURV_202109|GDP_REAL|A_2022</t>
  </si>
  <si>
    <t>SURV_202110|GDP_REAL|A_2022</t>
  </si>
  <si>
    <t>SURV_202111|GDP_REAL|A_2022</t>
  </si>
  <si>
    <t>SURV_202112|GDP_REAL|A_2022</t>
  </si>
  <si>
    <t>SURV_202201|GDP_REAL|A_2022</t>
  </si>
  <si>
    <t>SURV_202202|GDP_REAL|A_2022</t>
  </si>
  <si>
    <t>SURV_202203|GDP_REAL|A_2022</t>
  </si>
  <si>
    <t>SURV_202204|GDP_REAL|A_2022</t>
  </si>
  <si>
    <t>SURV_202205|GDP_REAL|A_2022</t>
  </si>
  <si>
    <t>SURV_202206|GDP_REAL|A_2022</t>
  </si>
  <si>
    <t>SURV_202207|GDP_REAL|A_2022</t>
  </si>
  <si>
    <t>SURV_202208|GDP_REAL|A_2022</t>
  </si>
  <si>
    <t>SURV_202209|GDP_REAL|A_2022</t>
  </si>
  <si>
    <t>SURV_202210|GDP_REAL|A_2022</t>
  </si>
  <si>
    <t>SURV_202211|GDP_REAL|A_2022</t>
  </si>
  <si>
    <t>SURV_202212|GDP_REAL|A_2022</t>
  </si>
  <si>
    <t>SURV_202301|GDP_REAL|A_2022</t>
  </si>
  <si>
    <t>SIE-CR163-A_2023</t>
  </si>
  <si>
    <t>SURV_202012|GDP_REAL|A_2023</t>
  </si>
  <si>
    <t>SURV_202101|GDP_REAL|A_2023</t>
  </si>
  <si>
    <t>SURV_202102|GDP_REAL|A_2023</t>
  </si>
  <si>
    <t>SURV_202103|GDP_REAL|A_2023</t>
  </si>
  <si>
    <t>SURV_202104|GDP_REAL|A_2023</t>
  </si>
  <si>
    <t>SURV_202105|GDP_REAL|A_2023</t>
  </si>
  <si>
    <t>SURV_202106|GDP_REAL|A_2023</t>
  </si>
  <si>
    <t>SURV_202107|GDP_REAL|A_2023</t>
  </si>
  <si>
    <t>SURV_202108|GDP_REAL|A_2023</t>
  </si>
  <si>
    <t>SURV_202109|GDP_REAL|A_2023</t>
  </si>
  <si>
    <t>SURV_202110|GDP_REAL|A_2023</t>
  </si>
  <si>
    <t>SURV_202111|GDP_REAL|A_2023</t>
  </si>
  <si>
    <t>SURV_202112|GDP_REAL|A_2023</t>
  </si>
  <si>
    <t>SURV_202201|GDP_REAL|A_2023</t>
  </si>
  <si>
    <t>SURV_202202|GDP_REAL|A_2023</t>
  </si>
  <si>
    <t>SURV_202203|GDP_REAL|A_2023</t>
  </si>
  <si>
    <t>SURV_202204|GDP_REAL|A_2023</t>
  </si>
  <si>
    <t>SURV_202205|GDP_REAL|A_2023</t>
  </si>
  <si>
    <t>SURV_202206|GDP_REAL|A_2023</t>
  </si>
  <si>
    <t>SURV_202207|GDP_REAL|A_2023</t>
  </si>
  <si>
    <t>SURV_202208|GDP_REAL|A_2023</t>
  </si>
  <si>
    <t>SURV_202209|GDP_REAL|A_2023</t>
  </si>
  <si>
    <t>SURV_202210|GDP_REAL|A_2023</t>
  </si>
  <si>
    <t>SURV_202211|GDP_REAL|A_2023</t>
  </si>
  <si>
    <t>SURV_202212|GDP_REAL|A_2023</t>
  </si>
  <si>
    <t>SURV_202301|GDP_REAL|A_2023</t>
  </si>
  <si>
    <t>SURV_202302|GDP_REAL|A_2023</t>
  </si>
  <si>
    <t>SURV_202303|GDP_REAL|A_2023</t>
  </si>
  <si>
    <t>SURV_202304|GDP_REAL|A_2023</t>
  </si>
  <si>
    <t>SURV_202305|GDP_REAL|A_2023</t>
  </si>
  <si>
    <t>SURV_202306|GDP_REAL|A_2023</t>
  </si>
  <si>
    <t>SURV_202307|GDP_REAL|A_2023</t>
  </si>
  <si>
    <t>SURV_202308|GDP_REAL|A_2023</t>
  </si>
  <si>
    <t>SURV_202309|GDP_REAL|A_2023</t>
  </si>
  <si>
    <t>SURV_202310|GDP_REAL|A_2023</t>
  </si>
  <si>
    <t>SURV_202311|GDP_REAL|A_2023</t>
  </si>
  <si>
    <t>SURV_202312|GDP_REAL|A_2023</t>
  </si>
  <si>
    <t>SURV_202401|GDP_REAL|A_2023</t>
  </si>
  <si>
    <t>SIE-CR163-A_2024</t>
  </si>
  <si>
    <t>SURV_202112|GDP_REAL|A_2024</t>
  </si>
  <si>
    <t>SURV_202201|GDP_REAL|A_2024</t>
  </si>
  <si>
    <t>SURV_202202|GDP_REAL|A_2024</t>
  </si>
  <si>
    <t>SURV_202203|GDP_REAL|A_2024</t>
  </si>
  <si>
    <t>SURV_202204|GDP_REAL|A_2024</t>
  </si>
  <si>
    <t>SURV_202205|GDP_REAL|A_2024</t>
  </si>
  <si>
    <t>SURV_202206|GDP_REAL|A_2024</t>
  </si>
  <si>
    <t>SURV_202207|GDP_REAL|A_2024</t>
  </si>
  <si>
    <t>SURV_202208|GDP_REAL|A_2024</t>
  </si>
  <si>
    <t>SURV_202209|GDP_REAL|A_2024</t>
  </si>
  <si>
    <t>SURV_202210|GDP_REAL|A_2024</t>
  </si>
  <si>
    <t>SURV_202211|GDP_REAL|A_2024</t>
  </si>
  <si>
    <t>SURV_202212|GDP_REAL|A_2024</t>
  </si>
  <si>
    <t>SURV_202301|GDP_REAL|A_2024</t>
  </si>
  <si>
    <t>SURV_202302|GDP_REAL|A_2024</t>
  </si>
  <si>
    <t>SURV_202303|GDP_REAL|A_2024</t>
  </si>
  <si>
    <t>SURV_202304|GDP_REAL|A_2024</t>
  </si>
  <si>
    <t>SURV_202305|GDP_REAL|A_2024</t>
  </si>
  <si>
    <t>SURV_202306|GDP_REAL|A_2024</t>
  </si>
  <si>
    <t>SURV_202307|GDP_REAL|A_2024</t>
  </si>
  <si>
    <t>SURV_202308|GDP_REAL|A_2024</t>
  </si>
  <si>
    <t>SURV_202309|GDP_REAL|A_2024</t>
  </si>
  <si>
    <t>SURV_202310|GDP_REAL|A_2024</t>
  </si>
  <si>
    <t>SURV_202311|GDP_REAL|A_2024</t>
  </si>
  <si>
    <t>SURV_202312|GDP_REAL|A_2024</t>
  </si>
  <si>
    <t>SURV_202401|GDP_REAL|A_2024</t>
  </si>
  <si>
    <t>SURV_202402|GDP_REAL|A_2024</t>
  </si>
  <si>
    <t>SURV_202403|GDP_REAL|A_2024</t>
  </si>
  <si>
    <t>SURV_202404|GDP_REAL|A_2024</t>
  </si>
  <si>
    <t>SURV_202405|GDP_REAL|A_2024</t>
  </si>
  <si>
    <t>SURV_202406|GDP_REAL|A_2024</t>
  </si>
  <si>
    <t>SURV_202407|GDP_REAL|A_2024</t>
  </si>
  <si>
    <t>SURV_202408|GDP_REAL|A_2024</t>
  </si>
  <si>
    <t>SURV_202409|GDP_REAL|A_2024</t>
  </si>
  <si>
    <t>SURV_202410|GDP_REAL|A_2024</t>
  </si>
  <si>
    <t>SURV_202411|GDP_REAL|A_2024</t>
  </si>
  <si>
    <t>SURV_202412|GDP_REAL|A_2024</t>
  </si>
  <si>
    <t>SURV_202501|GDP_REAL|A_2024</t>
  </si>
  <si>
    <t>SIE-CR163-A_2025</t>
  </si>
  <si>
    <t>SURV_202212|GDP_REAL|A_2025</t>
  </si>
  <si>
    <t>SURV_202301|GDP_REAL|A_2025</t>
  </si>
  <si>
    <t>SURV_202302|GDP_REAL|A_2025</t>
  </si>
  <si>
    <t>SURV_202303|GDP_REAL|A_2025</t>
  </si>
  <si>
    <t>SURV_202304|GDP_REAL|A_2025</t>
  </si>
  <si>
    <t>SURV_202305|GDP_REAL|A_2025</t>
  </si>
  <si>
    <t>SURV_202306|GDP_REAL|A_2025</t>
  </si>
  <si>
    <t>SURV_202307|GDP_REAL|A_2025</t>
  </si>
  <si>
    <t>SURV_202308|GDP_REAL|A_2025</t>
  </si>
  <si>
    <t>SURV_202309|GDP_REAL|A_2025</t>
  </si>
  <si>
    <t>SURV_202310|GDP_REAL|A_2025</t>
  </si>
  <si>
    <t>SURV_202311|GDP_REAL|A_2025</t>
  </si>
  <si>
    <t>SURV_202312|GDP_REAL|A_2025</t>
  </si>
  <si>
    <t>SURV_202401|GDP_REAL|A_2025</t>
  </si>
  <si>
    <t>SURV_202402|GDP_REAL|A_2025</t>
  </si>
  <si>
    <t>SURV_202403|GDP_REAL|A_2025</t>
  </si>
  <si>
    <t>SURV_202404|GDP_REAL|A_2025</t>
  </si>
  <si>
    <t>SURV_202405|GDP_REAL|A_2025</t>
  </si>
  <si>
    <t>SURV_202406|GDP_REAL|A_2025</t>
  </si>
  <si>
    <t>SURV_202407|GDP_REAL|A_2025</t>
  </si>
  <si>
    <t>SURV_202408|GDP_REAL|A_2025</t>
  </si>
  <si>
    <t>SURV_202409|GDP_REAL|A_2025</t>
  </si>
  <si>
    <t>SURV_202410|GDP_REAL|A_2025</t>
  </si>
  <si>
    <t>SURV_202411|GDP_REAL|A_2025</t>
  </si>
  <si>
    <t>SURV_202412|GDP_REAL|A_2025</t>
  </si>
  <si>
    <t>SURV_202501|GDP_REAL|A_2025</t>
  </si>
  <si>
    <t>SURV_202502|GDP_REAL|A_2025</t>
  </si>
  <si>
    <t>SURV_202503|GDP_REAL|A_2025</t>
  </si>
  <si>
    <t>SURV_202504|GDP_REAL|A_2025</t>
  </si>
  <si>
    <t>SURV_202505|GDP_REAL|A_2025</t>
  </si>
  <si>
    <t>SURV_202506|GDP_REAL|A_2025</t>
  </si>
  <si>
    <t>SURV_202507|GDP_REAL|A_2025</t>
  </si>
  <si>
    <t>SURV_202508|GDP_REAL|A_2025</t>
  </si>
  <si>
    <t>SURV_202509|GDP_REAL|A_2025</t>
  </si>
  <si>
    <t>SURV_202510|GDP_REAL|A_2025</t>
  </si>
  <si>
    <t>SURV_202511|GDP_REAL|A_2025</t>
  </si>
  <si>
    <t>SURV_202512|GDP_REAL|A_2025</t>
  </si>
  <si>
    <t>SURV_202601|GDP_REAL|A_2025</t>
  </si>
  <si>
    <t>SIE-CR163-A_2026</t>
  </si>
  <si>
    <t>SURV_202312|GDP_REAL|A_2026</t>
  </si>
  <si>
    <t>SURV_202401|GDP_REAL|A_2026</t>
  </si>
  <si>
    <t>SURV_202402|GDP_REAL|A_2026</t>
  </si>
  <si>
    <t>SURV_202403|GDP_REAL|A_2026</t>
  </si>
  <si>
    <t>SURV_202404|GDP_REAL|A_2026</t>
  </si>
  <si>
    <t>SURV_202405|GDP_REAL|A_2026</t>
  </si>
  <si>
    <t>SURV_202406|GDP_REAL|A_2026</t>
  </si>
  <si>
    <t>SURV_202407|GDP_REAL|A_2026</t>
  </si>
  <si>
    <t>SURV_202408|GDP_REAL|A_2026</t>
  </si>
  <si>
    <t>SURV_202409|GDP_REAL|A_2026</t>
  </si>
  <si>
    <t>SURV_202410|GDP_REAL|A_2026</t>
  </si>
  <si>
    <t>SURV_202411|GDP_REAL|A_2026</t>
  </si>
  <si>
    <t>SURV_202412|GDP_REAL|A_2026</t>
  </si>
  <si>
    <t>SURV_202501|GDP_REAL|A_2026</t>
  </si>
  <si>
    <t>SURV_202502|GDP_REAL|A_2026</t>
  </si>
  <si>
    <t>SURV_202503|GDP_REAL|A_2026</t>
  </si>
  <si>
    <t>SURV_202504|GDP_REAL|A_2026</t>
  </si>
  <si>
    <t>SURV_202505|GDP_REAL|A_2026</t>
  </si>
  <si>
    <t>SURV_202506|GDP_REAL|A_2026</t>
  </si>
  <si>
    <t>SURV_202507|GDP_REAL|A_2026</t>
  </si>
  <si>
    <t>SURV_202508|GDP_REAL|A_2026</t>
  </si>
  <si>
    <t>SURV_202509|GDP_REAL|A_2026</t>
  </si>
  <si>
    <t>SURV_202510|GDP_REAL|A_2026</t>
  </si>
  <si>
    <t>SURV_202511|GDP_REAL|A_2026</t>
  </si>
  <si>
    <t>SURV_202512|GDP_REAL|A_2026</t>
  </si>
  <si>
    <t>SURV_202601|GDP_REAL|A_2026</t>
  </si>
  <si>
    <t>SURV_202602|GDP_REAL|A_2026</t>
  </si>
  <si>
    <t>SURV_202603|GDP_REAL|A_2026</t>
  </si>
  <si>
    <t>SURV_202604|GDP_REAL|A_2026</t>
  </si>
  <si>
    <t>SURV_202605|GDP_REAL|A_2026</t>
  </si>
  <si>
    <t>SURV_202606|GDP_REAL|A_2026</t>
  </si>
  <si>
    <t>SURV_202607|GDP_REAL|A_2026</t>
  </si>
  <si>
    <t>SIE-CR163-A_2027</t>
  </si>
  <si>
    <t>SURV_202412|GDP_REAL|A_2027</t>
  </si>
  <si>
    <t>SURV_202501|GDP_REAL|A_2027</t>
  </si>
  <si>
    <t>SURV_202502|GDP_REAL|A_2027</t>
  </si>
  <si>
    <t>SURV_202503|GDP_REAL|A_2027</t>
  </si>
  <si>
    <t>SURV_202504|GDP_REAL|A_2027</t>
  </si>
  <si>
    <t>SURV_202505|GDP_REAL|A_2027</t>
  </si>
  <si>
    <t>SURV_202506|GDP_REAL|A_2027</t>
  </si>
  <si>
    <t>SURV_202507|GDP_REAL|A_2027</t>
  </si>
  <si>
    <t>SURV_202508|GDP_REAL|A_2027</t>
  </si>
  <si>
    <t>SURV_202509|GDP_REAL|A_2027</t>
  </si>
  <si>
    <t>SURV_202510|GDP_REAL|A_2027</t>
  </si>
  <si>
    <t>SURV_202511|GDP_REAL|A_2027</t>
  </si>
  <si>
    <t>SURV_202512|GDP_REAL|A_2027</t>
  </si>
  <si>
    <t>SURV_202601|GDP_REAL|A_2027</t>
  </si>
  <si>
    <t>SURV_202602|GDP_REAL|A_2027</t>
  </si>
  <si>
    <t>SURV_202603|GDP_REAL|A_2027</t>
  </si>
  <si>
    <t>SURV_202604|GDP_REAL|A_2027</t>
  </si>
  <si>
    <t>SURV_202605|GDP_REAL|A_2027</t>
  </si>
  <si>
    <t>SURV_202606|GDP_REAL|A_2027</t>
  </si>
  <si>
    <t>SURV_202607|GDP_REAL|A_2027</t>
  </si>
  <si>
    <t>SIE-CR163-A_2028</t>
  </si>
  <si>
    <t>SURV_202512|GDP_REAL|A_2028</t>
  </si>
  <si>
    <t>SURV_202601|GDP_REAL|A_2028</t>
  </si>
  <si>
    <t>SURV_202602|GDP_REAL|A_2028</t>
  </si>
  <si>
    <t>SURV_202603|GDP_REAL|A_2028</t>
  </si>
  <si>
    <t>SURV_202604|GDP_REAL|A_2028</t>
  </si>
  <si>
    <t>SURV_202605|GDP_REAL|A_2028</t>
  </si>
  <si>
    <t>SURV_202606|GDP_REAL|A_2028</t>
  </si>
  <si>
    <t>SURV_202607|GDP_REAL|A_2028</t>
  </si>
  <si>
    <t>Column1</t>
  </si>
  <si>
    <t>Para cierres anuales, Fondeo utiliza el pronóstico y realizado del 4T del mismo año.</t>
  </si>
  <si>
    <t>El realizado corresponde exactamente al periodo seleccionado: anual y 4T no son equivalentes.</t>
  </si>
  <si>
    <t>Los crecimientos trimestrales y anuales se muestran en gráficas separadas; comparten los mismos estadísticos.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</si>
</sst>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m/dd/yy"/>
    <numFmt numFmtId="166" formatCode="[$-80A]mmm\ yyyy"/>
    <numFmt numFmtId="167" formatCode="mmm\ yyyy"/>
    <numFmt numFmtId="168" formatCode="[$-80A]dd\-mmm\-yyyy"/>
    <numFmt numFmtId="169" formatCode="0.0000"/>
    <numFmt numFmtId="171" formatCode="yyyy"/>
  </numFmts>
  <fonts count="58">
    <font>
      <sz val="11"/>
      <name val="Carlito"/>
    </font>
    <font>
      <b/>
      <sz val="16"/>
      <color rgb="FFFFFFFF"/>
      <name val="Carlito"/>
    </font>
    <font>
      <b/>
      <sz val="11"/>
      <color rgb="FF16324F"/>
      <name val="Carlito"/>
    </font>
    <font>
      <i/>
      <sz val="11"/>
      <color rgb="FF735A18"/>
      <name val="Carlito"/>
    </font>
    <font>
      <b/>
      <sz val="11"/>
      <color rgb="FFFFFFFF"/>
      <name val="Carlito"/>
    </font>
    <font>
      <i/>
      <sz val="11"/>
      <color rgb="FF16324F"/>
      <name val="Carlito"/>
    </font>
    <font>
      <b/>
      <sz val="14"/>
      <color rgb="FFFFFFFF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5"/>
      <color rgb="FFFFFFFF"/>
      <name val="Carlito"/>
    </font>
    <font>
      <b/>
      <sz val="11"/>
      <color rgb="FF0070C0"/>
      <name val="Carlito"/>
    </font>
    <font>
      <sz val="10"/>
      <color rgb="FF000000"/>
      <name val="Carlito"/>
    </font>
    <font>
      <b/>
      <sz val="10"/>
      <color rgb="FF000000"/>
      <name val="Carlito"/>
    </font>
    <font>
      <b/>
      <sz val="11"/>
      <color rgb="FF1F4E78"/>
      <name val="Carlito"/>
    </font>
    <font>
      <b/>
      <sz val="10"/>
      <color rgb="FF1F4E78"/>
      <name val="Carlito"/>
    </font>
    <font>
      <b/>
      <sz val="11"/>
      <color rgb="FF5B9BD5"/>
      <name val="Carlito"/>
    </font>
    <font>
      <b/>
      <sz val="10"/>
      <color rgb="FF5B9BD5"/>
      <name val="Carlito"/>
    </font>
    <font>
      <b/>
      <sz val="11"/>
      <color rgb="FF00A6A6"/>
      <name val="Carlito"/>
    </font>
    <font>
      <b/>
      <sz val="10"/>
      <color rgb="FF00A6A6"/>
      <name val="Carlito"/>
    </font>
    <font>
      <b/>
      <sz val="11"/>
      <color rgb="FF4DC3D9"/>
      <name val="Carlito"/>
    </font>
    <font>
      <b/>
      <sz val="10"/>
      <color rgb="FF4DC3D9"/>
      <name val="Carlito"/>
    </font>
    <font>
      <b/>
      <sz val="11"/>
      <color rgb="FF7F8C8D"/>
      <name val="Carlito"/>
    </font>
    <font>
      <b/>
      <sz val="10"/>
      <color rgb="FF7F8C8D"/>
      <name val="Carlito"/>
    </font>
    <font>
      <b/>
      <sz val="11"/>
      <color rgb="FF8064A2"/>
      <name val="Carlito"/>
    </font>
    <font>
      <b/>
      <sz val="10"/>
      <color rgb="FF8064A2"/>
      <name val="Carlito"/>
    </font>
    <font>
      <b/>
      <sz val="10"/>
      <color rgb="FFC00000"/>
      <name val="Carlito"/>
    </font>
    <font>
      <b/>
      <sz val="10"/>
      <color rgb="FFED7D31"/>
      <name val="Carlito"/>
    </font>
    <font>
      <b/>
      <sz val="10"/>
      <color rgb="FFFFC000"/>
      <name val="Carlito"/>
    </font>
    <font>
      <b/>
      <sz val="10"/>
      <color rgb="FFF4B183"/>
      <name val="Carlito"/>
    </font>
    <font>
      <b/>
      <sz val="10"/>
      <color rgb="FFA64B00"/>
      <name val="Carlito"/>
    </font>
    <font>
      <b/>
      <sz val="10"/>
      <color rgb="FFC55A11"/>
      <name val="Carlito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Arial"/>
      <family val="2"/>
    </font>
    <font>
      <b/>
      <sz val="11"/>
      <color rgb="FF1E7975"/>
      <name val="Carlito"/>
    </font>
    <font>
      <b/>
      <sz val="11"/>
      <color rgb="FF001F62"/>
      <name val="Carlito"/>
    </font>
    <font>
      <b/>
      <sz val="11"/>
      <color rgb="FF87AADC"/>
      <name val="Carlito"/>
    </font>
    <font>
      <b/>
      <sz val="11"/>
      <color rgb="FF6995D3"/>
      <name val="Carlito"/>
    </font>
    <font>
      <b/>
      <sz val="11"/>
      <color rgb="FF96CCC8"/>
      <name val="Carlito"/>
    </font>
    <font>
      <b/>
      <sz val="11"/>
      <color rgb="FF939596"/>
      <name val="Carlito"/>
    </font>
    <font>
      <b/>
      <sz val="11"/>
      <color rgb="FF710E2C"/>
      <name val="Carlito"/>
    </font>
    <font>
      <b/>
      <sz val="11"/>
      <color rgb="FF00133B"/>
      <name val="Carlito"/>
    </font>
    <font>
      <b/>
      <sz val="11"/>
      <color rgb="FF2B5693"/>
      <name val="Carlito"/>
    </font>
    <font>
      <b/>
      <sz val="11"/>
      <color rgb="FF124946"/>
      <name val="Carlito"/>
    </font>
    <font>
      <b/>
      <sz val="11"/>
      <color rgb="FF458F8A"/>
      <name val="Carlito"/>
    </font>
    <font>
      <b/>
      <sz val="11"/>
      <color rgb="FF585A5A"/>
      <name val="Carlito"/>
    </font>
    <font>
      <b/>
      <sz val="11"/>
      <color rgb="FF44081A"/>
      <name val="Carlito"/>
    </font>
    <font>
      <b/>
      <sz val="11"/>
      <color rgb="FF0039B4"/>
      <name val="Carlito"/>
    </font>
    <font>
      <b/>
      <sz val="11"/>
      <color rgb="FF2CB3AD"/>
      <name val="Carlito"/>
    </font>
    <font>
      <b/>
      <sz val="11"/>
      <color rgb="FFABD6D3"/>
      <name val="Carlito"/>
    </font>
    <font>
      <b/>
      <sz val="11"/>
      <color rgb="FFA9AAAB"/>
      <name val="Carlito"/>
    </font>
    <font>
      <b/>
      <sz val="11"/>
      <color rgb="FFB51647"/>
      <name val="Carlito"/>
    </font>
    <font>
      <b/>
      <sz val="11"/>
      <color rgb="FF00194E"/>
      <name val="Carlito"/>
    </font>
    <font>
      <b/>
      <sz val="11"/>
      <name val="Carlito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9"/>
      <name val="Carlito"/>
    </font>
    <font>
      <sz val="11"/>
      <color theme="3"/>
      <name val="Carlito"/>
    </font>
  </fonts>
  <fills count="21">
    <fill>
      <patternFill patternType="none"/>
    </fill>
    <fill>
      <patternFill patternType="gray125"/>
    </fill>
    <fill>
      <patternFill patternType="solid">
        <fgColor rgb="FF16324F"/>
      </patternFill>
    </fill>
    <fill>
      <patternFill patternType="solid">
        <fgColor rgb="FFEAF2F5"/>
      </patternFill>
    </fill>
    <fill>
      <patternFill patternType="solid">
        <fgColor rgb="FFF3F5F7"/>
      </patternFill>
    </fill>
    <fill>
      <patternFill patternType="solid">
        <fgColor rgb="FFFFF4D6"/>
      </patternFill>
    </fill>
    <fill>
      <patternFill patternType="solid">
        <fgColor rgb="FF007C83"/>
      </patternFill>
    </fill>
    <fill>
      <patternFill patternType="solid">
        <fgColor rgb="FF1D2330"/>
        <bgColor indexed="64"/>
      </patternFill>
    </fill>
    <fill>
      <patternFill patternType="solid">
        <fgColor rgb="FF222B45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4346B"/>
      </patternFill>
    </fill>
    <fill>
      <patternFill patternType="solid">
        <fgColor rgb="FFFCE4D6"/>
        <bgColor indexed="64"/>
      </patternFill>
    </fill>
  </fills>
  <borders count="31">
    <border>
      <left/>
      <right/>
      <top/>
      <bottom/>
      <diagonal/>
    </border>
    <border>
      <left style="thin">
        <color rgb="FFB8C5CC"/>
      </left>
      <right/>
      <top style="thin">
        <color rgb="FFB8C5CC"/>
      </top>
      <bottom style="thin">
        <color rgb="FFB8C5CC"/>
      </bottom>
      <diagonal/>
    </border>
    <border>
      <left/>
      <right/>
      <top style="thin">
        <color rgb="FFB8C5CC"/>
      </top>
      <bottom style="thin">
        <color rgb="FFB8C5CC"/>
      </bottom>
      <diagonal/>
    </border>
    <border>
      <left/>
      <right style="thin">
        <color rgb="FFB8C5CC"/>
      </right>
      <top style="thin">
        <color rgb="FFB8C5CC"/>
      </top>
      <bottom style="thin">
        <color rgb="FFB8C5CC"/>
      </bottom>
      <diagonal/>
    </border>
    <border>
      <left/>
      <right/>
      <top/>
      <bottom style="thick">
        <color rgb="FF1D2330"/>
      </bottom>
      <diagonal/>
    </border>
    <border>
      <left/>
      <right/>
      <top/>
      <bottom style="medium">
        <color rgb="FF222B45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548235"/>
      </top>
      <bottom/>
      <diagonal/>
    </border>
    <border>
      <left/>
      <right/>
      <top style="medium">
        <color rgb="FF548235"/>
      </top>
      <bottom style="medium">
        <color rgb="FF548235"/>
      </bottom>
      <diagonal/>
    </border>
    <border>
      <left/>
      <right/>
      <top/>
      <bottom style="thin">
        <color rgb="FF7F8C8D"/>
      </bottom>
      <diagonal/>
    </border>
    <border>
      <left style="thin">
        <color rgb="FF7F8C8D"/>
      </left>
      <right style="thin">
        <color rgb="FF7F8C8D"/>
      </right>
      <top style="thin">
        <color rgb="FF222B45"/>
      </top>
      <bottom/>
      <diagonal/>
    </border>
    <border>
      <left style="thin">
        <color rgb="FF7F8C8D"/>
      </left>
      <right style="thin">
        <color rgb="FF7F8C8D"/>
      </right>
      <top/>
      <bottom style="thin">
        <color rgb="FF7F8C8D"/>
      </bottom>
      <diagonal/>
    </border>
    <border>
      <left style="thin">
        <color rgb="FF7F8C8D"/>
      </left>
      <right style="thin">
        <color rgb="FF7F8C8D"/>
      </right>
      <top/>
      <bottom/>
      <diagonal/>
    </border>
    <border>
      <left style="medium">
        <color rgb="FF548235"/>
      </left>
      <right style="medium">
        <color rgb="FF548235"/>
      </right>
      <top style="medium">
        <color rgb="FF548235"/>
      </top>
      <bottom style="medium">
        <color rgb="FF548235"/>
      </bottom>
      <diagonal/>
    </border>
    <border>
      <left/>
      <right/>
      <top/>
      <bottom style="medium">
        <color rgb="FF2F5597"/>
      </bottom>
      <diagonal/>
    </border>
    <border>
      <left/>
      <right/>
      <top/>
      <bottom style="medium">
        <color rgb="FF548235"/>
      </bottom>
      <diagonal/>
    </border>
    <border>
      <left/>
      <right/>
      <top style="medium">
        <color rgb="FF2F5597"/>
      </top>
      <bottom style="thin">
        <color rgb="FF7F8C8D"/>
      </bottom>
      <diagonal/>
    </border>
    <border>
      <left/>
      <right/>
      <top style="medium">
        <color rgb="FF548235"/>
      </top>
      <bottom style="thin">
        <color rgb="FF7F8C8D"/>
      </bottom>
      <diagonal/>
    </border>
    <border>
      <left style="thin">
        <color rgb="FF7F8C8D"/>
      </left>
      <right style="thin">
        <color rgb="FF7F8C8D"/>
      </right>
      <top style="thin">
        <color rgb="FF7F8C8D"/>
      </top>
      <bottom/>
      <diagonal/>
    </border>
    <border>
      <left style="thin">
        <color rgb="FF7F8C8D"/>
      </left>
      <right style="thin">
        <color rgb="FF7F8C8D"/>
      </right>
      <top style="medium">
        <color rgb="FF548235"/>
      </top>
      <bottom style="thin">
        <color rgb="FF7F8C8D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/>
      <right/>
      <top style="thin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2F5597"/>
      </top>
      <bottom/>
      <diagonal/>
    </border>
    <border>
      <left style="thin">
        <color rgb="FFA6A6A6"/>
      </left>
      <right/>
      <top style="thin">
        <color rgb="FF548235"/>
      </top>
      <bottom/>
      <diagonal/>
    </border>
    <border>
      <left/>
      <right style="thin">
        <color rgb="FFA6A6A6"/>
      </right>
      <top style="thin">
        <color rgb="FF548235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2" fillId="4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4" fillId="6" borderId="1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3" fontId="0" fillId="0" borderId="0" xfId="0" applyNumberFormat="1"/>
    <xf numFmtId="0" fontId="6" fillId="7" borderId="4" xfId="0" applyFont="1" applyFill="1" applyBorder="1" applyAlignment="1">
      <alignment horizontal="left"/>
    </xf>
    <xf numFmtId="0" fontId="4" fillId="8" borderId="5" xfId="0" applyFont="1" applyFill="1" applyBorder="1" applyAlignment="1">
      <alignment horizontal="left"/>
    </xf>
    <xf numFmtId="0" fontId="8" fillId="9" borderId="6" xfId="0" applyFont="1" applyFill="1" applyBorder="1" applyAlignment="1">
      <alignment horizontal="left"/>
    </xf>
    <xf numFmtId="0" fontId="8" fillId="10" borderId="8" xfId="0" applyFont="1" applyFill="1" applyBorder="1" applyAlignment="1">
      <alignment horizontal="left"/>
    </xf>
    <xf numFmtId="0" fontId="9" fillId="7" borderId="4" xfId="0" applyFont="1" applyFill="1" applyBorder="1" applyAlignment="1">
      <alignment horizontal="left"/>
    </xf>
    <xf numFmtId="0" fontId="4" fillId="8" borderId="0" xfId="0" applyFont="1" applyFill="1" applyAlignment="1">
      <alignment horizontal="left"/>
    </xf>
    <xf numFmtId="0" fontId="10" fillId="11" borderId="10" xfId="0" applyFont="1" applyFill="1" applyBorder="1" applyAlignment="1">
      <alignment horizontal="center"/>
    </xf>
    <xf numFmtId="0" fontId="10" fillId="11" borderId="11" xfId="0" applyFont="1" applyFill="1" applyBorder="1" applyAlignment="1">
      <alignment horizontal="center"/>
    </xf>
    <xf numFmtId="164" fontId="8" fillId="10" borderId="13" xfId="0" applyNumberFormat="1" applyFont="1" applyFill="1" applyBorder="1" applyAlignment="1">
      <alignment horizontal="center"/>
    </xf>
    <xf numFmtId="0" fontId="4" fillId="12" borderId="14" xfId="0" applyFont="1" applyFill="1" applyBorder="1" applyAlignment="1">
      <alignment horizontal="left"/>
    </xf>
    <xf numFmtId="0" fontId="4" fillId="13" borderId="15" xfId="0" applyFont="1" applyFill="1" applyBorder="1" applyAlignment="1">
      <alignment horizontal="left"/>
    </xf>
    <xf numFmtId="0" fontId="12" fillId="14" borderId="16" xfId="0" applyFont="1" applyFill="1" applyBorder="1" applyAlignment="1">
      <alignment horizontal="center"/>
    </xf>
    <xf numFmtId="0" fontId="4" fillId="12" borderId="0" xfId="0" applyFont="1" applyFill="1" applyAlignment="1">
      <alignment horizontal="left"/>
    </xf>
    <xf numFmtId="0" fontId="12" fillId="15" borderId="17" xfId="0" applyFont="1" applyFill="1" applyBorder="1" applyAlignment="1">
      <alignment horizontal="center"/>
    </xf>
    <xf numFmtId="0" fontId="4" fillId="13" borderId="0" xfId="0" applyFont="1" applyFill="1" applyAlignment="1">
      <alignment horizontal="left"/>
    </xf>
    <xf numFmtId="2" fontId="11" fillId="16" borderId="0" xfId="0" applyNumberFormat="1" applyFont="1" applyFill="1" applyAlignment="1">
      <alignment horizontal="right"/>
    </xf>
    <xf numFmtId="2" fontId="12" fillId="17" borderId="0" xfId="0" applyNumberFormat="1" applyFont="1" applyFill="1" applyAlignment="1">
      <alignment horizontal="right"/>
    </xf>
    <xf numFmtId="1" fontId="11" fillId="16" borderId="0" xfId="0" applyNumberFormat="1" applyFont="1" applyFill="1" applyAlignment="1">
      <alignment horizontal="right"/>
    </xf>
    <xf numFmtId="164" fontId="10" fillId="11" borderId="12" xfId="0" applyNumberFormat="1" applyFont="1" applyFill="1" applyBorder="1" applyAlignment="1">
      <alignment horizontal="center"/>
    </xf>
    <xf numFmtId="0" fontId="7" fillId="16" borderId="20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1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7" xfId="0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2" xfId="0" applyFont="1" applyFill="1" applyBorder="1" applyAlignment="1">
      <alignment horizontal="center"/>
    </xf>
    <xf numFmtId="0" fontId="7" fillId="16" borderId="22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3" xfId="0" applyFont="1" applyFill="1" applyBorder="1" applyAlignment="1">
      <alignment horizontal="center"/>
    </xf>
    <xf numFmtId="0" fontId="7" fillId="16" borderId="23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4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6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7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14" borderId="9" xfId="0" applyFont="1" applyFill="1" applyBorder="1" applyAlignment="1">
      <alignment horizontal="center"/>
    </xf>
    <xf numFmtId="17" fontId="11" fillId="16" borderId="0" xfId="0" applyNumberFormat="1" applyFont="1" applyFill="1" applyAlignment="1">
      <alignment horizontal="center"/>
    </xf>
    <xf numFmtId="0" fontId="7" fillId="16" borderId="28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29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16" borderId="30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15" borderId="9" xfId="0" applyFont="1" applyFill="1" applyBorder="1" applyAlignment="1">
      <alignment horizontal="center"/>
    </xf>
    <xf numFmtId="0" fontId="13" fillId="0" borderId="0" xfId="0" applyFont="1"/>
    <xf numFmtId="0" fontId="15" fillId="0" borderId="0" xfId="0" applyFont="1"/>
    <xf numFmtId="0" fontId="17" fillId="0" borderId="0" xfId="0" applyFont="1"/>
    <xf numFmtId="0" fontId="19" fillId="0" borderId="0" xfId="0" applyFont="1"/>
    <xf numFmtId="0" fontId="21" fillId="0" borderId="0" xfId="0" applyFont="1"/>
    <xf numFmtId="0" fontId="23" fillId="0" borderId="0" xfId="0" applyFont="1"/>
    <xf numFmtId="0" fontId="14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166" fontId="7" fillId="16" borderId="0" xfId="0" applyNumberFormat="1" applyFont="1" applyFill="1" applyAlignment="1">
      <alignment horizontal="right"/>
    </xf>
    <xf numFmtId="167" fontId="0" fillId="0" borderId="0" xfId="0" applyNumberFormat="1"/>
    <xf numFmtId="166" fontId="0" fillId="0" borderId="0" xfId="0" applyNumberFormat="1"/>
    <xf numFmtId="166" fontId="7" fillId="16" borderId="0" xfId="0" applyNumberFormat="1" applyFont="1" applyFill="1" applyAlignment="1">
      <alignment horizontal="center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36" fillId="0" borderId="0" xfId="0" applyFont="1"/>
    <xf numFmtId="168" fontId="7" fillId="16" borderId="0" xfId="0" applyNumberFormat="1" applyFont="1" applyFill="1" applyAlignment="1">
      <alignment horizontal="center"/>
    </xf>
    <xf numFmtId="168" fontId="10" fillId="18" borderId="18" xfId="0" applyNumberFormat="1" applyFont="1" applyFill="1" applyBorder="1" applyAlignment="1">
      <alignment horizontal="center"/>
    </xf>
    <xf numFmtId="168" fontId="10" fillId="18" borderId="19" xfId="0" applyNumberFormat="1" applyFont="1" applyFill="1" applyBorder="1" applyAlignment="1">
      <alignment horizontal="center"/>
    </xf>
    <xf numFmtId="168" fontId="10" fillId="11" borderId="18" xfId="0" applyNumberFormat="1" applyFont="1" applyFill="1" applyBorder="1" applyAlignment="1">
      <alignment horizontal="center"/>
    </xf>
    <xf numFmtId="168" fontId="10" fillId="11" borderId="19" xfId="0" applyNumberFormat="1" applyFont="1" applyFill="1" applyBorder="1" applyAlignment="1">
      <alignment horizontal="center"/>
    </xf>
    <xf numFmtId="168" fontId="0" fillId="0" borderId="0" xfId="0" applyNumberFormat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0" xfId="0" applyFont="1"/>
    <xf numFmtId="0" fontId="50" fillId="0" borderId="0" xfId="0" applyFont="1"/>
    <xf numFmtId="0" fontId="51" fillId="0" borderId="0" xfId="0" applyFont="1"/>
    <xf numFmtId="0" fontId="52" fillId="0" borderId="0" xfId="0" applyFont="1"/>
    <xf numFmtId="0" fontId="4" fillId="19" borderId="0" xfId="0" applyFont="1" applyFill="1" applyAlignment="1">
      <alignment horizontal="center" vertical="center"/>
    </xf>
    <xf numFmtId="169" fontId="0" fillId="0" borderId="0" xfId="0" applyNumberFormat="1"/>
    <xf numFmtId="0" fontId="53" fillId="20" borderId="0" xfId="0" applyFont="1" applyFill="1" applyAlignment="1">
      <alignment horizontal="left"/>
    </xf>
    <xf numFmtId="17" fontId="11" fillId="16" borderId="0" xfId="0" applyNumberFormat="1" applyFont="1" applyFill="1" applyAlignment="1">
      <alignment horizontal="right"/>
    </xf>
    <xf numFmtId="0" fontId="53" fillId="15" borderId="0" xfId="0" applyFont="1" applyFill="1" applyAlignment="1">
      <alignment horizontal="left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/>
    <xf numFmtId="0" fontId="3" fillId="5" borderId="0" xfId="0" applyFont="1" applyFill="1"/>
    <xf numFmtId="0" fontId="0" fillId="0" borderId="0" xfId="0"/>
    <xf numFmtId="0" fontId="5" fillId="3" borderId="0" xfId="0" applyFont="1" applyFill="1" applyAlignment="1">
      <alignment wrapText="1"/>
    </xf>
    <xf numFmtId="165" fontId="7" fillId="16" borderId="0" xfId="0" applyNumberFormat="1" applyFont="1" applyFill="1" applyAlignment="1">
      <alignment horizontal="right"/>
    </xf>
    <xf numFmtId="169" fontId="7" fillId="16" borderId="0" xfId="0" applyNumberFormat="1" applyFont="1" applyFill="1" applyAlignment="1">
      <alignment horizontal="right"/>
    </xf>
    <xf numFmtId="14" fontId="7" fillId="16" borderId="0" xfId="0" applyNumberFormat="1" applyFont="1" applyFill="1" applyAlignment="1">
      <alignment horizontal="center"/>
    </xf>
    <xf numFmtId="14" fontId="0" fillId="0" borderId="0" xfId="0" applyNumberFormat="1"/>
    <xf numFmtId="171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INFLATION_CHART!$N$5</c:f>
          <c:strCache>
            <c:ptCount val="1"/>
            <c:pt idx="0">
              <c:v>Pronósticos de inflación para la encuesta de julio 2026</c:v>
            </c:pt>
          </c:strCache>
        </c:strRef>
      </c:tx>
      <c:layout>
        <c:manualLayout>
          <c:xMode val="edge"/>
          <c:yMode val="edge"/>
          <c:x val="7.8370729974542551E-3"/>
          <c:y val="1.1695906432748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458745288417893E-2"/>
          <c:y val="0.17463669015057329"/>
          <c:w val="0.93051368578927629"/>
          <c:h val="0.66606506423539158"/>
        </c:manualLayout>
      </c:layout>
      <c:lineChart>
        <c:grouping val="standard"/>
        <c:varyColors val="0"/>
        <c:ser>
          <c:idx val="0"/>
          <c:order val="0"/>
          <c:tx>
            <c:strRef>
              <c:f>INFLATION_CHART!$S$9</c:f>
              <c:strCache>
                <c:ptCount val="1"/>
                <c:pt idx="0">
                  <c:v>General - Mediana</c:v>
                </c:pt>
              </c:strCache>
            </c:strRef>
          </c:tx>
          <c:spPr>
            <a:ln w="28575" cap="rnd">
              <a:solidFill>
                <a:srgbClr val="4472C4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INFLATION_CHART!$R$10:$R$14</c:f>
              <c:strCache>
                <c:ptCount val="5"/>
                <c:pt idx="0">
                  <c:v>Cierre anual | 2028</c:v>
                </c:pt>
                <c:pt idx="1">
                  <c:v>Cierre anual | 2027</c:v>
                </c:pt>
                <c:pt idx="2">
                  <c:v>Cierre anual | 2026</c:v>
                </c:pt>
                <c:pt idx="3">
                  <c:v>Largo plazo | LT_1_4Y</c:v>
                </c:pt>
                <c:pt idx="4">
                  <c:v>Largo plazo | LT_5_8Y</c:v>
                </c:pt>
              </c:strCache>
            </c:strRef>
          </c:cat>
          <c:val>
            <c:numRef>
              <c:f>INFLATION_CHART!$S$10:$S$14</c:f>
              <c:numCache>
                <c:formatCode>General</c:formatCode>
                <c:ptCount val="5"/>
                <c:pt idx="0">
                  <c:v>3.75</c:v>
                </c:pt>
                <c:pt idx="1">
                  <c:v>3.84</c:v>
                </c:pt>
                <c:pt idx="2">
                  <c:v>4</c:v>
                </c:pt>
                <c:pt idx="3">
                  <c:v>3.8</c:v>
                </c:pt>
                <c:pt idx="4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D6-4152-8C3D-CDD0E271F460}"/>
            </c:ext>
          </c:extLst>
        </c:ser>
        <c:ser>
          <c:idx val="1"/>
          <c:order val="1"/>
          <c:tx>
            <c:strRef>
              <c:f>INFLATION_CHART!$T$9</c:f>
              <c:strCache>
                <c:ptCount val="1"/>
                <c:pt idx="0">
                  <c:v>Subyacente - Mediana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INFLATION_CHART!$R$10:$R$14</c:f>
              <c:strCache>
                <c:ptCount val="5"/>
                <c:pt idx="0">
                  <c:v>Cierre anual | 2028</c:v>
                </c:pt>
                <c:pt idx="1">
                  <c:v>Cierre anual | 2027</c:v>
                </c:pt>
                <c:pt idx="2">
                  <c:v>Cierre anual | 2026</c:v>
                </c:pt>
                <c:pt idx="3">
                  <c:v>Largo plazo | LT_1_4Y</c:v>
                </c:pt>
                <c:pt idx="4">
                  <c:v>Largo plazo | LT_5_8Y</c:v>
                </c:pt>
              </c:strCache>
            </c:strRef>
          </c:cat>
          <c:val>
            <c:numRef>
              <c:f>INFLATION_CHART!$T$10:$T$14</c:f>
              <c:numCache>
                <c:formatCode>General</c:formatCode>
                <c:ptCount val="5"/>
                <c:pt idx="0">
                  <c:v>3.75</c:v>
                </c:pt>
                <c:pt idx="1">
                  <c:v>3.86</c:v>
                </c:pt>
                <c:pt idx="2">
                  <c:v>4</c:v>
                </c:pt>
                <c:pt idx="3">
                  <c:v>3.75</c:v>
                </c:pt>
                <c:pt idx="4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4D6-4152-8C3D-CDD0E271F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838863"/>
        <c:axId val="891859023"/>
      </c:lineChart>
      <c:catAx>
        <c:axId val="891838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Pronóstico / periodo objetivo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91859023"/>
        <c:crosses val="autoZero"/>
        <c:auto val="1"/>
        <c:lblAlgn val="ctr"/>
        <c:lblOffset val="100"/>
        <c:noMultiLvlLbl val="0"/>
      </c:catAx>
      <c:valAx>
        <c:axId val="891859023"/>
        <c:scaling>
          <c:orientation val="minMax"/>
          <c:max val="4.2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Por ciento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838863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Error de estimación de inflación para el cierre anual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INFLATION_HISTORY_CHART!$AI$8</c:f>
              <c:strCache>
                <c:ptCount val="1"/>
                <c:pt idx="0">
                  <c:v>General - Error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INFLATION_HISTORY_CHART!$AH$9:$AH$45</c:f>
              <c:numCache>
                <c:formatCode>mmm\-yy</c:formatCode>
                <c:ptCount val="37"/>
                <c:pt idx="0">
                  <c:v>44196</c:v>
                </c:pt>
                <c:pt idx="1">
                  <c:v>44227</c:v>
                </c:pt>
                <c:pt idx="2">
                  <c:v>44255</c:v>
                </c:pt>
                <c:pt idx="3">
                  <c:v>44286</c:v>
                </c:pt>
                <c:pt idx="4">
                  <c:v>44316</c:v>
                </c:pt>
                <c:pt idx="5">
                  <c:v>44347</c:v>
                </c:pt>
                <c:pt idx="6">
                  <c:v>44377</c:v>
                </c:pt>
                <c:pt idx="7">
                  <c:v>44408</c:v>
                </c:pt>
                <c:pt idx="8">
                  <c:v>44439</c:v>
                </c:pt>
                <c:pt idx="9">
                  <c:v>44469</c:v>
                </c:pt>
                <c:pt idx="10">
                  <c:v>44500</c:v>
                </c:pt>
                <c:pt idx="11">
                  <c:v>44530</c:v>
                </c:pt>
                <c:pt idx="12">
                  <c:v>44561</c:v>
                </c:pt>
                <c:pt idx="13">
                  <c:v>44592</c:v>
                </c:pt>
                <c:pt idx="14">
                  <c:v>44620</c:v>
                </c:pt>
                <c:pt idx="15">
                  <c:v>44651</c:v>
                </c:pt>
                <c:pt idx="16">
                  <c:v>44681</c:v>
                </c:pt>
                <c:pt idx="17">
                  <c:v>44712</c:v>
                </c:pt>
                <c:pt idx="18">
                  <c:v>44742</c:v>
                </c:pt>
                <c:pt idx="19">
                  <c:v>44773</c:v>
                </c:pt>
                <c:pt idx="20">
                  <c:v>44804</c:v>
                </c:pt>
                <c:pt idx="21">
                  <c:v>44834</c:v>
                </c:pt>
                <c:pt idx="22">
                  <c:v>44865</c:v>
                </c:pt>
                <c:pt idx="23">
                  <c:v>44895</c:v>
                </c:pt>
                <c:pt idx="24">
                  <c:v>44926</c:v>
                </c:pt>
                <c:pt idx="25">
                  <c:v>44957</c:v>
                </c:pt>
                <c:pt idx="26">
                  <c:v>44985</c:v>
                </c:pt>
                <c:pt idx="27">
                  <c:v>45016</c:v>
                </c:pt>
                <c:pt idx="28">
                  <c:v>45046</c:v>
                </c:pt>
                <c:pt idx="29">
                  <c:v>45077</c:v>
                </c:pt>
                <c:pt idx="30">
                  <c:v>45107</c:v>
                </c:pt>
                <c:pt idx="31">
                  <c:v>45138</c:v>
                </c:pt>
                <c:pt idx="32">
                  <c:v>45169</c:v>
                </c:pt>
                <c:pt idx="33">
                  <c:v>45199</c:v>
                </c:pt>
                <c:pt idx="34">
                  <c:v>45230</c:v>
                </c:pt>
                <c:pt idx="35">
                  <c:v>45260</c:v>
                </c:pt>
                <c:pt idx="36">
                  <c:v>45291</c:v>
                </c:pt>
              </c:numCache>
            </c:numRef>
          </c:cat>
          <c:val>
            <c:numRef>
              <c:f>INFLATION_HISTORY_CHART!$AI$9:$AI$45</c:f>
              <c:numCache>
                <c:formatCode>General</c:formatCode>
                <c:ptCount val="37"/>
                <c:pt idx="0">
                  <c:v>-1.1600000000000001</c:v>
                </c:pt>
                <c:pt idx="1">
                  <c:v>-1.1600000000000001</c:v>
                </c:pt>
                <c:pt idx="2">
                  <c:v>-1.1600000000000001</c:v>
                </c:pt>
                <c:pt idx="3">
                  <c:v>-1.1600000000000001</c:v>
                </c:pt>
                <c:pt idx="4">
                  <c:v>-1.1600000000000001</c:v>
                </c:pt>
                <c:pt idx="5">
                  <c:v>-1.1500000000000004</c:v>
                </c:pt>
                <c:pt idx="6">
                  <c:v>-1.1100000000000003</c:v>
                </c:pt>
                <c:pt idx="7">
                  <c:v>-1.1600000000000001</c:v>
                </c:pt>
                <c:pt idx="8">
                  <c:v>-1.1300000000000003</c:v>
                </c:pt>
                <c:pt idx="9">
                  <c:v>-1.1300000000000003</c:v>
                </c:pt>
                <c:pt idx="10">
                  <c:v>-1.1200000000000001</c:v>
                </c:pt>
                <c:pt idx="11">
                  <c:v>-1.06</c:v>
                </c:pt>
                <c:pt idx="12">
                  <c:v>-1.06</c:v>
                </c:pt>
                <c:pt idx="13">
                  <c:v>-0.90000000000000036</c:v>
                </c:pt>
                <c:pt idx="14">
                  <c:v>-0.86000000000000032</c:v>
                </c:pt>
                <c:pt idx="15">
                  <c:v>-0.66000000000000014</c:v>
                </c:pt>
                <c:pt idx="16">
                  <c:v>-0.53000000000000025</c:v>
                </c:pt>
                <c:pt idx="17">
                  <c:v>-0.32000000000000028</c:v>
                </c:pt>
                <c:pt idx="18">
                  <c:v>-0.16000000000000014</c:v>
                </c:pt>
                <c:pt idx="19">
                  <c:v>-0.16000000000000014</c:v>
                </c:pt>
                <c:pt idx="20">
                  <c:v>0</c:v>
                </c:pt>
                <c:pt idx="21">
                  <c:v>9.9999999999999645E-2</c:v>
                </c:pt>
                <c:pt idx="22">
                  <c:v>0.42999999999999972</c:v>
                </c:pt>
                <c:pt idx="23">
                  <c:v>0.41000000000000014</c:v>
                </c:pt>
                <c:pt idx="24">
                  <c:v>0.4399999999999995</c:v>
                </c:pt>
                <c:pt idx="25">
                  <c:v>0.51999999999999957</c:v>
                </c:pt>
                <c:pt idx="26">
                  <c:v>0.62000000000000011</c:v>
                </c:pt>
                <c:pt idx="27">
                  <c:v>0.49000000000000021</c:v>
                </c:pt>
                <c:pt idx="28">
                  <c:v>0.38999999999999968</c:v>
                </c:pt>
                <c:pt idx="29">
                  <c:v>0.35999999999999943</c:v>
                </c:pt>
                <c:pt idx="30">
                  <c:v>9.9999999999997868E-3</c:v>
                </c:pt>
                <c:pt idx="31">
                  <c:v>-6.0000000000000497E-2</c:v>
                </c:pt>
                <c:pt idx="32">
                  <c:v>0</c:v>
                </c:pt>
                <c:pt idx="33">
                  <c:v>0</c:v>
                </c:pt>
                <c:pt idx="34">
                  <c:v>-6.0000000000000497E-2</c:v>
                </c:pt>
                <c:pt idx="35">
                  <c:v>-0.12000000000000011</c:v>
                </c:pt>
                <c:pt idx="36">
                  <c:v>-0.21999999999999975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1-4F8E-858F-9B3E3B2267CB}"/>
            </c:ext>
          </c:extLst>
        </c:ser>
        <c:ser>
          <c:idx val="1"/>
          <c:order val="1"/>
          <c:tx>
            <c:strRef>
              <c:f>INFLATION_HISTORY_CHART!$AJ$8</c:f>
              <c:strCache>
                <c:ptCount val="1"/>
                <c:pt idx="0">
                  <c:v>Subyacente - Error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INFLATION_HISTORY_CHART!$AH$9:$AH$45</c:f>
              <c:numCache>
                <c:formatCode>mmm\-yy</c:formatCode>
                <c:ptCount val="37"/>
                <c:pt idx="0">
                  <c:v>44196</c:v>
                </c:pt>
                <c:pt idx="1">
                  <c:v>44227</c:v>
                </c:pt>
                <c:pt idx="2">
                  <c:v>44255</c:v>
                </c:pt>
                <c:pt idx="3">
                  <c:v>44286</c:v>
                </c:pt>
                <c:pt idx="4">
                  <c:v>44316</c:v>
                </c:pt>
                <c:pt idx="5">
                  <c:v>44347</c:v>
                </c:pt>
                <c:pt idx="6">
                  <c:v>44377</c:v>
                </c:pt>
                <c:pt idx="7">
                  <c:v>44408</c:v>
                </c:pt>
                <c:pt idx="8">
                  <c:v>44439</c:v>
                </c:pt>
                <c:pt idx="9">
                  <c:v>44469</c:v>
                </c:pt>
                <c:pt idx="10">
                  <c:v>44500</c:v>
                </c:pt>
                <c:pt idx="11">
                  <c:v>44530</c:v>
                </c:pt>
                <c:pt idx="12">
                  <c:v>44561</c:v>
                </c:pt>
                <c:pt idx="13">
                  <c:v>44592</c:v>
                </c:pt>
                <c:pt idx="14">
                  <c:v>44620</c:v>
                </c:pt>
                <c:pt idx="15">
                  <c:v>44651</c:v>
                </c:pt>
                <c:pt idx="16">
                  <c:v>44681</c:v>
                </c:pt>
                <c:pt idx="17">
                  <c:v>44712</c:v>
                </c:pt>
                <c:pt idx="18">
                  <c:v>44742</c:v>
                </c:pt>
                <c:pt idx="19">
                  <c:v>44773</c:v>
                </c:pt>
                <c:pt idx="20">
                  <c:v>44804</c:v>
                </c:pt>
                <c:pt idx="21">
                  <c:v>44834</c:v>
                </c:pt>
                <c:pt idx="22">
                  <c:v>44865</c:v>
                </c:pt>
                <c:pt idx="23">
                  <c:v>44895</c:v>
                </c:pt>
                <c:pt idx="24">
                  <c:v>44926</c:v>
                </c:pt>
                <c:pt idx="25">
                  <c:v>44957</c:v>
                </c:pt>
                <c:pt idx="26">
                  <c:v>44985</c:v>
                </c:pt>
                <c:pt idx="27">
                  <c:v>45016</c:v>
                </c:pt>
                <c:pt idx="28">
                  <c:v>45046</c:v>
                </c:pt>
                <c:pt idx="29">
                  <c:v>45077</c:v>
                </c:pt>
                <c:pt idx="30">
                  <c:v>45107</c:v>
                </c:pt>
                <c:pt idx="31">
                  <c:v>45138</c:v>
                </c:pt>
                <c:pt idx="32">
                  <c:v>45169</c:v>
                </c:pt>
                <c:pt idx="33">
                  <c:v>45199</c:v>
                </c:pt>
                <c:pt idx="34">
                  <c:v>45230</c:v>
                </c:pt>
                <c:pt idx="35">
                  <c:v>45260</c:v>
                </c:pt>
                <c:pt idx="36">
                  <c:v>45291</c:v>
                </c:pt>
              </c:numCache>
            </c:numRef>
          </c:cat>
          <c:val>
            <c:numRef>
              <c:f>INFLATION_HISTORY_CHART!$AJ$9:$AJ$45</c:f>
              <c:numCache>
                <c:formatCode>General</c:formatCode>
                <c:ptCount val="37"/>
                <c:pt idx="0">
                  <c:v>-1.69</c:v>
                </c:pt>
                <c:pt idx="1">
                  <c:v>-1.6599999999999997</c:v>
                </c:pt>
                <c:pt idx="2">
                  <c:v>-1.5899999999999999</c:v>
                </c:pt>
                <c:pt idx="3">
                  <c:v>-1.5899999999999999</c:v>
                </c:pt>
                <c:pt idx="4">
                  <c:v>-1.5899999999999999</c:v>
                </c:pt>
                <c:pt idx="5">
                  <c:v>-1.5899999999999999</c:v>
                </c:pt>
                <c:pt idx="6">
                  <c:v>-1.54</c:v>
                </c:pt>
                <c:pt idx="7">
                  <c:v>-1.5899999999999999</c:v>
                </c:pt>
                <c:pt idx="8">
                  <c:v>-1.5899999999999999</c:v>
                </c:pt>
                <c:pt idx="9">
                  <c:v>-1.5899999999999999</c:v>
                </c:pt>
                <c:pt idx="10">
                  <c:v>-1.5899999999999999</c:v>
                </c:pt>
                <c:pt idx="11">
                  <c:v>-1.54</c:v>
                </c:pt>
                <c:pt idx="12">
                  <c:v>-1.46</c:v>
                </c:pt>
                <c:pt idx="13">
                  <c:v>-1.4899999999999998</c:v>
                </c:pt>
                <c:pt idx="14">
                  <c:v>-1.3899999999999997</c:v>
                </c:pt>
                <c:pt idx="15">
                  <c:v>-1.1399999999999997</c:v>
                </c:pt>
                <c:pt idx="16">
                  <c:v>-1.0899999999999999</c:v>
                </c:pt>
                <c:pt idx="17">
                  <c:v>-0.95000000000000018</c:v>
                </c:pt>
                <c:pt idx="18">
                  <c:v>-0.83999999999999986</c:v>
                </c:pt>
                <c:pt idx="19">
                  <c:v>-0.78000000000000025</c:v>
                </c:pt>
                <c:pt idx="20">
                  <c:v>-0.64999999999999947</c:v>
                </c:pt>
                <c:pt idx="21">
                  <c:v>-0.39999999999999947</c:v>
                </c:pt>
                <c:pt idx="22">
                  <c:v>-8.0000000000000071E-2</c:v>
                </c:pt>
                <c:pt idx="23">
                  <c:v>-3.0000000000000249E-2</c:v>
                </c:pt>
                <c:pt idx="24">
                  <c:v>-1.9999999999999574E-2</c:v>
                </c:pt>
                <c:pt idx="25">
                  <c:v>0.11000000000000032</c:v>
                </c:pt>
                <c:pt idx="26">
                  <c:v>0.3100000000000005</c:v>
                </c:pt>
                <c:pt idx="27">
                  <c:v>0.3100000000000005</c:v>
                </c:pt>
                <c:pt idx="28">
                  <c:v>0.27000000000000046</c:v>
                </c:pt>
                <c:pt idx="29">
                  <c:v>0.3100000000000005</c:v>
                </c:pt>
                <c:pt idx="30">
                  <c:v>0.16999999999999993</c:v>
                </c:pt>
                <c:pt idx="31">
                  <c:v>0.11000000000000032</c:v>
                </c:pt>
                <c:pt idx="32">
                  <c:v>0.12000000000000011</c:v>
                </c:pt>
                <c:pt idx="33">
                  <c:v>0</c:v>
                </c:pt>
                <c:pt idx="34">
                  <c:v>2.0000000000000462E-2</c:v>
                </c:pt>
                <c:pt idx="35">
                  <c:v>7.0000000000000284E-2</c:v>
                </c:pt>
                <c:pt idx="36">
                  <c:v>9.9999999999997868E-3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D1-4F8E-858F-9B3E3B226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425145663"/>
        <c:axId val="1425146143"/>
      </c:barChart>
      <c:dateAx>
        <c:axId val="142514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Fecha de encuesta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mmm\-yy" sourceLinked="1"/>
        <c:majorTickMark val="out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25146143"/>
        <c:crosses val="autoZero"/>
        <c:auto val="1"/>
        <c:lblOffset val="100"/>
        <c:baseTimeUnit val="months"/>
      </c:dateAx>
      <c:valAx>
        <c:axId val="142514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 (p.p.)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2514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INFLATION_HISTORY_CHART!$N$5</c:f>
          <c:strCache>
            <c:ptCount val="1"/>
            <c:pt idx="0">
              <c:v>Evolución del pronostico de inflación para el cierre anual 2023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INFLATION_HISTORY_CHART!$S$8</c:f>
              <c:strCache>
                <c:ptCount val="1"/>
              </c:strCache>
            </c:strRef>
          </c:tx>
          <c:spPr>
            <a:ln w="28575" cap="rnd">
              <a:solidFill>
                <a:srgbClr val="1F4E78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INFLATION_HISTORY_CHART!$S$9:$S$46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5-4BAC-81C4-326628EFEC20}"/>
            </c:ext>
          </c:extLst>
        </c:ser>
        <c:ser>
          <c:idx val="1"/>
          <c:order val="1"/>
          <c:tx>
            <c:strRef>
              <c:f>INFLATION_HISTORY_CHART!$T$8</c:f>
              <c:strCache>
                <c:ptCount val="1"/>
                <c:pt idx="0">
                  <c:v>General - Mediana</c:v>
                </c:pt>
              </c:strCache>
            </c:strRef>
          </c:tx>
          <c:spPr>
            <a:ln w="28575" cap="rnd">
              <a:solidFill>
                <a:srgbClr val="5B9BD5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C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INFLATION_HISTORY_CHART!$T$9:$T$46</c:f>
              <c:numCache>
                <c:formatCode>General</c:formatCode>
                <c:ptCount val="38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3.51</c:v>
                </c:pt>
                <c:pt idx="6">
                  <c:v>3.55</c:v>
                </c:pt>
                <c:pt idx="7">
                  <c:v>3.5</c:v>
                </c:pt>
                <c:pt idx="8">
                  <c:v>3.53</c:v>
                </c:pt>
                <c:pt idx="9">
                  <c:v>3.53</c:v>
                </c:pt>
                <c:pt idx="10">
                  <c:v>3.54</c:v>
                </c:pt>
                <c:pt idx="11">
                  <c:v>3.6</c:v>
                </c:pt>
                <c:pt idx="12">
                  <c:v>3.6</c:v>
                </c:pt>
                <c:pt idx="13">
                  <c:v>3.76</c:v>
                </c:pt>
                <c:pt idx="14">
                  <c:v>3.8</c:v>
                </c:pt>
                <c:pt idx="15">
                  <c:v>4</c:v>
                </c:pt>
                <c:pt idx="16">
                  <c:v>4.13</c:v>
                </c:pt>
                <c:pt idx="17">
                  <c:v>4.34</c:v>
                </c:pt>
                <c:pt idx="18">
                  <c:v>4.5</c:v>
                </c:pt>
                <c:pt idx="19">
                  <c:v>4.5</c:v>
                </c:pt>
                <c:pt idx="20">
                  <c:v>4.66</c:v>
                </c:pt>
                <c:pt idx="21">
                  <c:v>4.76</c:v>
                </c:pt>
                <c:pt idx="22">
                  <c:v>5.09</c:v>
                </c:pt>
                <c:pt idx="23">
                  <c:v>5.07</c:v>
                </c:pt>
                <c:pt idx="24">
                  <c:v>5.0999999999999996</c:v>
                </c:pt>
                <c:pt idx="25">
                  <c:v>5.18</c:v>
                </c:pt>
                <c:pt idx="26">
                  <c:v>5.28</c:v>
                </c:pt>
                <c:pt idx="27">
                  <c:v>5.15</c:v>
                </c:pt>
                <c:pt idx="28">
                  <c:v>5.05</c:v>
                </c:pt>
                <c:pt idx="29">
                  <c:v>5.0199999999999996</c:v>
                </c:pt>
                <c:pt idx="30">
                  <c:v>4.67</c:v>
                </c:pt>
                <c:pt idx="31">
                  <c:v>4.5999999999999996</c:v>
                </c:pt>
                <c:pt idx="32">
                  <c:v>4.66</c:v>
                </c:pt>
                <c:pt idx="33">
                  <c:v>4.66</c:v>
                </c:pt>
                <c:pt idx="34">
                  <c:v>4.5999999999999996</c:v>
                </c:pt>
                <c:pt idx="35">
                  <c:v>4.54</c:v>
                </c:pt>
                <c:pt idx="36">
                  <c:v>4.4400000000000004</c:v>
                </c:pt>
                <c:pt idx="37">
                  <c:v>4.66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05-4BAC-81C4-326628EFEC20}"/>
            </c:ext>
          </c:extLst>
        </c:ser>
        <c:ser>
          <c:idx val="2"/>
          <c:order val="2"/>
          <c:tx>
            <c:strRef>
              <c:f>INFLATION_HISTORY_CHART!$U$8</c:f>
              <c:strCache>
                <c:ptCount val="1"/>
              </c:strCache>
            </c:strRef>
          </c:tx>
          <c:spPr>
            <a:ln w="28575" cap="rnd">
              <a:solidFill>
                <a:srgbClr val="00A6A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E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INFLATION_HISTORY_CHART!$U$9:$U$46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05-4BAC-81C4-326628EFEC20}"/>
            </c:ext>
          </c:extLst>
        </c:ser>
        <c:ser>
          <c:idx val="3"/>
          <c:order val="3"/>
          <c:tx>
            <c:strRef>
              <c:f>INFLATION_HISTORY_CHART!$V$8</c:f>
              <c:strCache>
                <c:ptCount val="1"/>
              </c:strCache>
            </c:strRef>
          </c:tx>
          <c:spPr>
            <a:ln w="28575" cap="rnd">
              <a:solidFill>
                <a:srgbClr val="4DC3D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INFLATION_HISTORY_CHART!$V$9:$V$46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05-4BAC-81C4-326628EFEC20}"/>
            </c:ext>
          </c:extLst>
        </c:ser>
        <c:ser>
          <c:idx val="4"/>
          <c:order val="4"/>
          <c:tx>
            <c:strRef>
              <c:f>INFLATION_HISTORY_CHART!$W$8</c:f>
              <c:strCache>
                <c:ptCount val="1"/>
              </c:strCache>
            </c:strRef>
          </c:tx>
          <c:spPr>
            <a:ln w="28575" cap="rnd">
              <a:solidFill>
                <a:srgbClr val="7F8C8D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INFLATION_HISTORY_CHART!$W$9:$W$46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05-4BAC-81C4-326628EFEC20}"/>
            </c:ext>
          </c:extLst>
        </c:ser>
        <c:ser>
          <c:idx val="5"/>
          <c:order val="5"/>
          <c:tx>
            <c:strRef>
              <c:f>INFLATION_HISTORY_CHART!$X$8</c:f>
              <c:strCache>
                <c:ptCount val="1"/>
              </c:strCache>
            </c:strRef>
          </c:tx>
          <c:spPr>
            <a:ln w="28575" cap="rnd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INFLATION_HISTORY_CHART!$X$9:$X$46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05-4BAC-81C4-326628EFEC20}"/>
            </c:ext>
          </c:extLst>
        </c:ser>
        <c:ser>
          <c:idx val="6"/>
          <c:order val="6"/>
          <c:tx>
            <c:strRef>
              <c:f>INFLATION_HISTORY_CHART!$Y$8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2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INFLATION_HISTORY_CHART!$Y$9:$Y$46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05-4BAC-81C4-326628EFEC20}"/>
            </c:ext>
          </c:extLst>
        </c:ser>
        <c:ser>
          <c:idx val="7"/>
          <c:order val="7"/>
          <c:tx>
            <c:strRef>
              <c:f>INFLATION_HISTORY_CHART!$Z$8</c:f>
              <c:strCache>
                <c:ptCount val="1"/>
                <c:pt idx="0">
                  <c:v>Subyacente - Mediana</c:v>
                </c:pt>
              </c:strCache>
            </c:strRef>
          </c:tx>
          <c:spPr>
            <a:ln w="28575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INFLATION_HISTORY_CHART!$Z$9:$Z$46</c:f>
              <c:numCache>
                <c:formatCode>General</c:formatCode>
                <c:ptCount val="38"/>
                <c:pt idx="0">
                  <c:v>3.4</c:v>
                </c:pt>
                <c:pt idx="1">
                  <c:v>3.43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3.55</c:v>
                </c:pt>
                <c:pt idx="12">
                  <c:v>3.63</c:v>
                </c:pt>
                <c:pt idx="13">
                  <c:v>3.6</c:v>
                </c:pt>
                <c:pt idx="14">
                  <c:v>3.7</c:v>
                </c:pt>
                <c:pt idx="15">
                  <c:v>3.95</c:v>
                </c:pt>
                <c:pt idx="16">
                  <c:v>4</c:v>
                </c:pt>
                <c:pt idx="17">
                  <c:v>4.1399999999999997</c:v>
                </c:pt>
                <c:pt idx="18">
                  <c:v>4.25</c:v>
                </c:pt>
                <c:pt idx="19">
                  <c:v>4.3099999999999996</c:v>
                </c:pt>
                <c:pt idx="20">
                  <c:v>4.4400000000000004</c:v>
                </c:pt>
                <c:pt idx="21">
                  <c:v>4.6900000000000004</c:v>
                </c:pt>
                <c:pt idx="22">
                  <c:v>5.01</c:v>
                </c:pt>
                <c:pt idx="23">
                  <c:v>5.0599999999999996</c:v>
                </c:pt>
                <c:pt idx="24">
                  <c:v>5.07</c:v>
                </c:pt>
                <c:pt idx="25">
                  <c:v>5.2</c:v>
                </c:pt>
                <c:pt idx="26">
                  <c:v>5.4</c:v>
                </c:pt>
                <c:pt idx="27">
                  <c:v>5.4</c:v>
                </c:pt>
                <c:pt idx="28">
                  <c:v>5.36</c:v>
                </c:pt>
                <c:pt idx="29">
                  <c:v>5.4</c:v>
                </c:pt>
                <c:pt idx="30">
                  <c:v>5.26</c:v>
                </c:pt>
                <c:pt idx="31">
                  <c:v>5.2</c:v>
                </c:pt>
                <c:pt idx="32">
                  <c:v>5.21</c:v>
                </c:pt>
                <c:pt idx="33">
                  <c:v>5.09</c:v>
                </c:pt>
                <c:pt idx="34">
                  <c:v>5.1100000000000003</c:v>
                </c:pt>
                <c:pt idx="35">
                  <c:v>5.16</c:v>
                </c:pt>
                <c:pt idx="36">
                  <c:v>5.0999999999999996</c:v>
                </c:pt>
                <c:pt idx="37">
                  <c:v>5.09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05-4BAC-81C4-326628EFEC20}"/>
            </c:ext>
          </c:extLst>
        </c:ser>
        <c:ser>
          <c:idx val="8"/>
          <c:order val="8"/>
          <c:tx>
            <c:strRef>
              <c:f>INFLATION_HISTORY_CHART!$AA$8</c:f>
              <c:strCache>
                <c:ptCount val="1"/>
              </c:strCache>
            </c:strRef>
          </c:tx>
          <c:spPr>
            <a:ln w="28575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4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INFLATION_HISTORY_CHART!$AA$9:$AA$46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05-4BAC-81C4-326628EFEC20}"/>
            </c:ext>
          </c:extLst>
        </c:ser>
        <c:ser>
          <c:idx val="9"/>
          <c:order val="9"/>
          <c:tx>
            <c:strRef>
              <c:f>INFLATION_HISTORY_CHART!$AB$8</c:f>
              <c:strCache>
                <c:ptCount val="1"/>
              </c:strCache>
            </c:strRef>
          </c:tx>
          <c:spPr>
            <a:ln w="28575" cap="rnd">
              <a:solidFill>
                <a:srgbClr val="F4B183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INFLATION_HISTORY_CHART!$AB$9:$AB$46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05-4BAC-81C4-326628EFEC20}"/>
            </c:ext>
          </c:extLst>
        </c:ser>
        <c:ser>
          <c:idx val="10"/>
          <c:order val="10"/>
          <c:tx>
            <c:strRef>
              <c:f>INFLATION_HISTORY_CHART!$AC$8</c:f>
              <c:strCache>
                <c:ptCount val="1"/>
              </c:strCache>
            </c:strRef>
          </c:tx>
          <c:spPr>
            <a:ln w="28575" cap="rnd">
              <a:solidFill>
                <a:srgbClr val="A64B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6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INFLATION_HISTORY_CHART!$AC$9:$AC$46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805-4BAC-81C4-326628EFEC20}"/>
            </c:ext>
          </c:extLst>
        </c:ser>
        <c:ser>
          <c:idx val="11"/>
          <c:order val="11"/>
          <c:tx>
            <c:strRef>
              <c:f>INFLATION_HISTORY_CHART!$AD$8</c:f>
              <c:strCache>
                <c:ptCount val="1"/>
              </c:strCache>
            </c:strRef>
          </c:tx>
          <c:spPr>
            <a:ln w="28575" cap="rnd">
              <a:solidFill>
                <a:srgbClr val="C55A11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none"/>
            </c:marker>
            <c:bubble3D val="0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805-4BAC-81C4-326628EFEC20}"/>
              </c:ext>
            </c:extLst>
          </c:dPt>
          <c:cat>
            <c:strRef>
              <c:f>INFLATION_HISTORY_CHART!$R$9:$R$46</c:f>
              <c:strCache>
                <c:ptCount val="38"/>
                <c:pt idx="0">
                  <c:v>dic. 2020</c:v>
                </c:pt>
                <c:pt idx="1">
                  <c:v>ene. 2021</c:v>
                </c:pt>
                <c:pt idx="2">
                  <c:v>feb. 2021</c:v>
                </c:pt>
                <c:pt idx="3">
                  <c:v>mar. 2021</c:v>
                </c:pt>
                <c:pt idx="4">
                  <c:v>abr. 2021</c:v>
                </c:pt>
                <c:pt idx="5">
                  <c:v>may. 2021</c:v>
                </c:pt>
                <c:pt idx="6">
                  <c:v>jun. 2021</c:v>
                </c:pt>
                <c:pt idx="7">
                  <c:v>jul. 2021</c:v>
                </c:pt>
                <c:pt idx="8">
                  <c:v>ago. 2021</c:v>
                </c:pt>
                <c:pt idx="9">
                  <c:v>sep. 2021</c:v>
                </c:pt>
                <c:pt idx="10">
                  <c:v>oct. 2021</c:v>
                </c:pt>
                <c:pt idx="11">
                  <c:v>nov. 2021</c:v>
                </c:pt>
                <c:pt idx="12">
                  <c:v>dic. 2021</c:v>
                </c:pt>
                <c:pt idx="13">
                  <c:v>ene. 2022</c:v>
                </c:pt>
                <c:pt idx="14">
                  <c:v>feb. 2022</c:v>
                </c:pt>
                <c:pt idx="15">
                  <c:v>mar. 2022</c:v>
                </c:pt>
                <c:pt idx="16">
                  <c:v>abr. 2022</c:v>
                </c:pt>
                <c:pt idx="17">
                  <c:v>may. 2022</c:v>
                </c:pt>
                <c:pt idx="18">
                  <c:v>jun. 2022</c:v>
                </c:pt>
                <c:pt idx="19">
                  <c:v>jul. 2022</c:v>
                </c:pt>
                <c:pt idx="20">
                  <c:v>ago. 2022</c:v>
                </c:pt>
                <c:pt idx="21">
                  <c:v>sep. 2022</c:v>
                </c:pt>
                <c:pt idx="22">
                  <c:v>oct. 2022</c:v>
                </c:pt>
                <c:pt idx="23">
                  <c:v>nov. 2022</c:v>
                </c:pt>
                <c:pt idx="24">
                  <c:v>dic. 2022</c:v>
                </c:pt>
                <c:pt idx="25">
                  <c:v>ene. 2023</c:v>
                </c:pt>
                <c:pt idx="26">
                  <c:v>feb. 2023</c:v>
                </c:pt>
                <c:pt idx="27">
                  <c:v>mar. 2023</c:v>
                </c:pt>
                <c:pt idx="28">
                  <c:v>abr. 2023</c:v>
                </c:pt>
                <c:pt idx="29">
                  <c:v>may. 2023</c:v>
                </c:pt>
                <c:pt idx="30">
                  <c:v>jun. 2023</c:v>
                </c:pt>
                <c:pt idx="31">
                  <c:v>jul. 2023</c:v>
                </c:pt>
                <c:pt idx="32">
                  <c:v>ago. 2023</c:v>
                </c:pt>
                <c:pt idx="33">
                  <c:v>sep. 2023</c:v>
                </c:pt>
                <c:pt idx="34">
                  <c:v>oct. 2023</c:v>
                </c:pt>
                <c:pt idx="35">
                  <c:v>nov. 2023</c:v>
                </c:pt>
                <c:pt idx="36">
                  <c:v>dic. 2023</c:v>
                </c:pt>
                <c:pt idx="37">
                  <c:v>Realizado</c:v>
                </c:pt>
              </c:strCache>
            </c:strRef>
          </c:cat>
          <c:val>
            <c:numRef>
              <c:f>INFLATION_HISTORY_CHART!$AD$9:$AD$46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805-4BAC-81C4-326628EF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6840799"/>
        <c:axId val="1656842719"/>
      </c:lineChart>
      <c:catAx>
        <c:axId val="16568407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Fecha de encuesta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56842719"/>
        <c:crosses val="autoZero"/>
        <c:auto val="1"/>
        <c:lblAlgn val="ctr"/>
        <c:lblOffset val="100"/>
        <c:noMultiLvlLbl val="0"/>
      </c:catAx>
      <c:valAx>
        <c:axId val="1656842719"/>
        <c:scaling>
          <c:orientation val="minMax"/>
          <c:max val="5.6700000000000008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Inflación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56840799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FONDEO_CHART!$N$5</c:f>
          <c:strCache>
            <c:ptCount val="1"/>
            <c:pt idx="0">
              <c:v>Pronósticos de tasas para la encuesta de julio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FONDEO_CHART!$S$9</c:f>
              <c:strCache>
                <c:ptCount val="1"/>
                <c:pt idx="0">
                  <c:v>Fondeo - Media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FONDEO_CHART!$S$10:$S$100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5-48DE-8A51-287C3478F090}"/>
            </c:ext>
          </c:extLst>
        </c:ser>
        <c:ser>
          <c:idx val="2"/>
          <c:order val="1"/>
          <c:tx>
            <c:strRef>
              <c:f>FONDEO_CHART!$T$9</c:f>
              <c:strCache>
                <c:ptCount val="1"/>
                <c:pt idx="0">
                  <c:v>Fondeo - 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FONDEO_CHART!$T$10:$T$100</c:f>
              <c:numCache>
                <c:formatCode>General</c:formatCode>
                <c:ptCount val="91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6.5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D5-48DE-8A51-287C3478F090}"/>
            </c:ext>
          </c:extLst>
        </c:ser>
        <c:ser>
          <c:idx val="3"/>
          <c:order val="2"/>
          <c:tx>
            <c:strRef>
              <c:f>FONDEO_CHART!$U$9</c:f>
              <c:strCache>
                <c:ptCount val="1"/>
                <c:pt idx="0">
                  <c:v>Fondeo - Q1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FONDEO_CHART!$U$10:$U$100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5-48DE-8A51-287C3478F090}"/>
            </c:ext>
          </c:extLst>
        </c:ser>
        <c:ser>
          <c:idx val="4"/>
          <c:order val="3"/>
          <c:tx>
            <c:strRef>
              <c:f>FONDEO_CHART!$V$9</c:f>
              <c:strCache>
                <c:ptCount val="1"/>
                <c:pt idx="0">
                  <c:v>Fondeo - Q3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FONDEO_CHART!$V$10:$V$100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D5-48DE-8A51-287C3478F090}"/>
            </c:ext>
          </c:extLst>
        </c:ser>
        <c:ser>
          <c:idx val="5"/>
          <c:order val="4"/>
          <c:tx>
            <c:strRef>
              <c:f>FONDEO_CHART!$W$9</c:f>
              <c:strCache>
                <c:ptCount val="1"/>
                <c:pt idx="0">
                  <c:v>Fondeo - Mínimo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FONDEO_CHART!$W$10:$W$100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D5-48DE-8A51-287C3478F090}"/>
            </c:ext>
          </c:extLst>
        </c:ser>
        <c:ser>
          <c:idx val="6"/>
          <c:order val="5"/>
          <c:tx>
            <c:strRef>
              <c:f>FONDEO_CHART!$X$9</c:f>
              <c:strCache>
                <c:ptCount val="1"/>
                <c:pt idx="0">
                  <c:v>Fondeo - Máximo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FONDEO_CHART!$R$10:$R$27</c:f>
              <c:numCache>
                <c:formatCode>[$-80A]mmm\ yyyy</c:formatCode>
                <c:ptCount val="18"/>
                <c:pt idx="0">
                  <c:v>46295</c:v>
                </c:pt>
                <c:pt idx="1">
                  <c:v>46386</c:v>
                </c:pt>
                <c:pt idx="2">
                  <c:v>46387</c:v>
                </c:pt>
                <c:pt idx="3">
                  <c:v>46476</c:v>
                </c:pt>
                <c:pt idx="4">
                  <c:v>46477</c:v>
                </c:pt>
                <c:pt idx="5">
                  <c:v>46567</c:v>
                </c:pt>
                <c:pt idx="6">
                  <c:v>46568</c:v>
                </c:pt>
                <c:pt idx="7">
                  <c:v>46659</c:v>
                </c:pt>
                <c:pt idx="8">
                  <c:v>46660</c:v>
                </c:pt>
                <c:pt idx="9">
                  <c:v>46751</c:v>
                </c:pt>
                <c:pt idx="10">
                  <c:v>46752</c:v>
                </c:pt>
                <c:pt idx="11">
                  <c:v>46842</c:v>
                </c:pt>
                <c:pt idx="12">
                  <c:v>46843</c:v>
                </c:pt>
                <c:pt idx="13">
                  <c:v>46933</c:v>
                </c:pt>
                <c:pt idx="14">
                  <c:v>46934</c:v>
                </c:pt>
                <c:pt idx="15">
                  <c:v>47025</c:v>
                </c:pt>
                <c:pt idx="16">
                  <c:v>47026</c:v>
                </c:pt>
                <c:pt idx="17">
                  <c:v>47118</c:v>
                </c:pt>
              </c:numCache>
            </c:numRef>
          </c:cat>
          <c:val>
            <c:numRef>
              <c:f>FONDEO_CHART!$X$10:$X$100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D5-48DE-8A51-287C3478F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687344"/>
        <c:axId val="906683984"/>
      </c:lineChart>
      <c:scatterChart>
        <c:scatterStyle val="lineMarker"/>
        <c:varyColors val="0"/>
        <c:ser>
          <c:idx val="7"/>
          <c:order val="6"/>
          <c:tx>
            <c:v>CETES 28 - Media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FONDEO_CHART!$Z$10:$Z$100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D5-48DE-8A51-287C3478F090}"/>
            </c:ext>
          </c:extLst>
        </c:ser>
        <c:ser>
          <c:idx val="0"/>
          <c:order val="7"/>
          <c:tx>
            <c:v>CETES 28 - Mediana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FONDEO_CHART!$AA$10:$AA$100</c:f>
              <c:numCache>
                <c:formatCode>General</c:formatCode>
                <c:ptCount val="91"/>
                <c:pt idx="0">
                  <c:v>6.5</c:v>
                </c:pt>
                <c:pt idx="1">
                  <c:v>6.47</c:v>
                </c:pt>
                <c:pt idx="2">
                  <c:v>6.33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DD5-48DE-8A51-287C3478F090}"/>
            </c:ext>
          </c:extLst>
        </c:ser>
        <c:ser>
          <c:idx val="8"/>
          <c:order val="8"/>
          <c:tx>
            <c:v>CETES 28 - Q1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FONDEO_CHART!$AB$10:$AB$100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DD5-48DE-8A51-287C3478F090}"/>
            </c:ext>
          </c:extLst>
        </c:ser>
        <c:ser>
          <c:idx val="9"/>
          <c:order val="9"/>
          <c:tx>
            <c:v>CETES 28 - Q3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FONDEO_CHART!$AC$10:$AC$100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DD5-48DE-8A51-287C3478F090}"/>
            </c:ext>
          </c:extLst>
        </c:ser>
        <c:ser>
          <c:idx val="10"/>
          <c:order val="10"/>
          <c:tx>
            <c:v>CETES 28 - Mínimo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FONDEO_CHART!$AD$10:$AD$100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DD5-48DE-8A51-287C3478F090}"/>
            </c:ext>
          </c:extLst>
        </c:ser>
        <c:ser>
          <c:idx val="11"/>
          <c:order val="11"/>
          <c:tx>
            <c:v>CETES 28 - Máximo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FONDEO_CHART!$Y$10:$Y$100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FONDEO_CHART!$AE$10:$AE$100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DD5-48DE-8A51-287C3478F090}"/>
            </c:ext>
          </c:extLst>
        </c:ser>
        <c:ser>
          <c:idx val="12"/>
          <c:order val="12"/>
          <c:tx>
            <c:v>Bono M10 - Media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FONDEO_CHART!$AG$10:$AG$100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DD5-48DE-8A51-287C3478F090}"/>
            </c:ext>
          </c:extLst>
        </c:ser>
        <c:ser>
          <c:idx val="13"/>
          <c:order val="13"/>
          <c:tx>
            <c:v>Bono M10 - Mediana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FONDEO_CHART!$AH$10:$AH$100</c:f>
              <c:numCache>
                <c:formatCode>General</c:formatCode>
                <c:ptCount val="91"/>
                <c:pt idx="0">
                  <c:v>8.85</c:v>
                </c:pt>
                <c:pt idx="1">
                  <c:v>8.4</c:v>
                </c:pt>
                <c:pt idx="2">
                  <c:v>8.11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DD5-48DE-8A51-287C3478F090}"/>
            </c:ext>
          </c:extLst>
        </c:ser>
        <c:ser>
          <c:idx val="14"/>
          <c:order val="14"/>
          <c:tx>
            <c:v>Bono M10 - Q1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FONDEO_CHART!$AI$10:$AI$100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DD5-48DE-8A51-287C3478F090}"/>
            </c:ext>
          </c:extLst>
        </c:ser>
        <c:ser>
          <c:idx val="15"/>
          <c:order val="15"/>
          <c:tx>
            <c:v>Bono M10 - Q3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FONDEO_CHART!$AJ$10:$AJ$100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DD5-48DE-8A51-287C3478F090}"/>
            </c:ext>
          </c:extLst>
        </c:ser>
        <c:ser>
          <c:idx val="16"/>
          <c:order val="16"/>
          <c:tx>
            <c:v>Bono M10 - Mínimo</c:v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FONDEO_CHART!$AK$10:$AK$100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DD5-48DE-8A51-287C3478F090}"/>
            </c:ext>
          </c:extLst>
        </c:ser>
        <c:ser>
          <c:idx val="17"/>
          <c:order val="17"/>
          <c:tx>
            <c:v>Bono M10 - Máximo</c:v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FONDEO_CHART!$AF$10:$AF$100</c:f>
              <c:numCache>
                <c:formatCode>[$-80A]mmm\ yyyy</c:formatCode>
                <c:ptCount val="91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xVal>
          <c:yVal>
            <c:numRef>
              <c:f>FONDEO_CHART!$AL$10:$AL$100</c:f>
              <c:numCache>
                <c:formatCode>General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DD5-48DE-8A51-287C3478F090}"/>
            </c:ext>
          </c:extLst>
        </c:ser>
        <c:ser>
          <c:idx val="18"/>
          <c:order val="18"/>
          <c:tx>
            <c:v>Axis Sync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FONDEO_CHART!$AM$10:$AM$11</c:f>
              <c:numCache>
                <c:formatCode>[$-80A]mmm\ yyyy</c:formatCode>
                <c:ptCount val="2"/>
                <c:pt idx="0">
                  <c:v>46295</c:v>
                </c:pt>
                <c:pt idx="1">
                  <c:v>47118</c:v>
                </c:pt>
              </c:numCache>
            </c:numRef>
          </c:xVal>
          <c:yVal>
            <c:numRef>
              <c:f>FONDEO_CHART!$AN$10:$AN$11</c:f>
              <c:numCache>
                <c:formatCode>General</c:formatCode>
                <c:ptCount val="2"/>
                <c:pt idx="0">
                  <c:v>6.33</c:v>
                </c:pt>
                <c:pt idx="1">
                  <c:v>6.33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DD5-48DE-8A51-287C3478F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345023"/>
        <c:axId val="249356543"/>
      </c:scatterChart>
      <c:dateAx>
        <c:axId val="90668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1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Fecha objetivo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[$-80A]mmm\ yyyy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06683984"/>
        <c:crosses val="autoZero"/>
        <c:auto val="0"/>
        <c:lblOffset val="100"/>
        <c:baseTimeUnit val="months"/>
        <c:majorUnit val="3"/>
      </c:dateAx>
      <c:valAx>
        <c:axId val="906683984"/>
        <c:scaling>
          <c:orientation val="minMax"/>
          <c:max val="9.300000000000000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Por ciento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06687344"/>
        <c:crosses val="autoZero"/>
        <c:crossBetween val="between"/>
        <c:majorUnit val="0.5"/>
      </c:valAx>
      <c:valAx>
        <c:axId val="24935654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9345023"/>
        <c:crosses val="max"/>
        <c:crossBetween val="midCat"/>
      </c:valAx>
      <c:valAx>
        <c:axId val="249345023"/>
        <c:scaling>
          <c:orientation val="minMax"/>
        </c:scaling>
        <c:delete val="1"/>
        <c:axPos val="t"/>
        <c:numFmt formatCode="[$-80A]mmm\ yyyy" sourceLinked="0"/>
        <c:majorTickMark val="out"/>
        <c:minorTickMark val="none"/>
        <c:tickLblPos val="nextTo"/>
        <c:crossAx val="249356543"/>
        <c:crosses val="max"/>
        <c:crossBetween val="midCat"/>
        <c:majorUnit val="9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FONDEO_HISTORY_CHART!$N$5</c:f>
          <c:strCache>
            <c:ptCount val="1"/>
            <c:pt idx="0">
              <c:v>Evolución de tasas para cierre 2022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FONDEO_HISTORY_CHART!$S$8</c:f>
              <c:strCache>
                <c:ptCount val="1"/>
              </c:strCache>
            </c:strRef>
          </c:tx>
          <c:spPr>
            <a:ln w="19050" cap="rnd">
              <a:solidFill>
                <a:srgbClr val="1F4E78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FONDEO_HISTORY_CHART!$S$9:$S$46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17-4BA0-85E6-4B6F406292B0}"/>
            </c:ext>
          </c:extLst>
        </c:ser>
        <c:ser>
          <c:idx val="4"/>
          <c:order val="1"/>
          <c:tx>
            <c:strRef>
              <c:f>FONDEO_HISTORY_CHART!$T$8</c:f>
              <c:strCache>
                <c:ptCount val="1"/>
                <c:pt idx="0">
                  <c:v>Fondeo - Mediana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FONDEO_HISTORY_CHART!$T$9:$T$46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5.5</c:v>
                </c:pt>
                <c:pt idx="4">
                  <c:v>5</c:v>
                </c:pt>
                <c:pt idx="5">
                  <c:v>5</c:v>
                </c:pt>
                <c:pt idx="6">
                  <c:v>4.5</c:v>
                </c:pt>
                <c:pt idx="7">
                  <c:v>5</c:v>
                </c:pt>
                <c:pt idx="8">
                  <c:v>4.63</c:v>
                </c:pt>
                <c:pt idx="9">
                  <c:v>4.5</c:v>
                </c:pt>
                <c:pt idx="10">
                  <c:v>4.25</c:v>
                </c:pt>
                <c:pt idx="11">
                  <c:v>4.25</c:v>
                </c:pt>
                <c:pt idx="12">
                  <c:v>4.25</c:v>
                </c:pt>
                <c:pt idx="13">
                  <c:v>4.25</c:v>
                </c:pt>
                <c:pt idx="14">
                  <c:v>4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5.25</c:v>
                </c:pt>
                <c:pt idx="19">
                  <c:v>5.38</c:v>
                </c:pt>
                <c:pt idx="20">
                  <c:v>5.5</c:v>
                </c:pt>
                <c:pt idx="21">
                  <c:v>5.5</c:v>
                </c:pt>
                <c:pt idx="22">
                  <c:v>6</c:v>
                </c:pt>
                <c:pt idx="23">
                  <c:v>6</c:v>
                </c:pt>
                <c:pt idx="24">
                  <c:v>6.25</c:v>
                </c:pt>
                <c:pt idx="25">
                  <c:v>6.75</c:v>
                </c:pt>
                <c:pt idx="26">
                  <c:v>7.25</c:v>
                </c:pt>
                <c:pt idx="27">
                  <c:v>8</c:v>
                </c:pt>
                <c:pt idx="28">
                  <c:v>8.25</c:v>
                </c:pt>
                <c:pt idx="29">
                  <c:v>8.75</c:v>
                </c:pt>
                <c:pt idx="30">
                  <c:v>9.5</c:v>
                </c:pt>
                <c:pt idx="31">
                  <c:v>9.5</c:v>
                </c:pt>
                <c:pt idx="32">
                  <c:v>9.5</c:v>
                </c:pt>
                <c:pt idx="33">
                  <c:v>10.25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17-4BA0-85E6-4B6F406292B0}"/>
            </c:ext>
          </c:extLst>
        </c:ser>
        <c:ser>
          <c:idx val="5"/>
          <c:order val="2"/>
          <c:tx>
            <c:strRef>
              <c:f>FONDEO_HISTORY_CHART!$U$8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FONDEO_HISTORY_CHART!$U$9:$U$46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417-4BA0-85E6-4B6F406292B0}"/>
            </c:ext>
          </c:extLst>
        </c:ser>
        <c:ser>
          <c:idx val="6"/>
          <c:order val="3"/>
          <c:tx>
            <c:strRef>
              <c:f>FONDEO_HISTORY_CHART!$V$8</c:f>
              <c:strCache>
                <c:ptCount val="1"/>
              </c:strCache>
            </c:strRef>
          </c:tx>
          <c:spPr>
            <a:ln w="19050" cap="rnd">
              <a:solidFill>
                <a:srgbClr val="7F8C8D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FONDEO_HISTORY_CHART!$V$9:$V$46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17-4BA0-85E6-4B6F406292B0}"/>
            </c:ext>
          </c:extLst>
        </c:ser>
        <c:ser>
          <c:idx val="7"/>
          <c:order val="4"/>
          <c:tx>
            <c:strRef>
              <c:f>FONDEO_HISTORY_CHART!$W$8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FONDEO_HISTORY_CHART!$W$9:$W$46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417-4BA0-85E6-4B6F406292B0}"/>
            </c:ext>
          </c:extLst>
        </c:ser>
        <c:ser>
          <c:idx val="8"/>
          <c:order val="5"/>
          <c:tx>
            <c:strRef>
              <c:f>FONDEO_HISTORY_CHART!$X$8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FONDEO_HISTORY_CHART!$X$9:$X$46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417-4BA0-85E6-4B6F406292B0}"/>
            </c:ext>
          </c:extLst>
        </c:ser>
        <c:ser>
          <c:idx val="9"/>
          <c:order val="6"/>
          <c:tx>
            <c:strRef>
              <c:f>FONDEO_HISTORY_CHART!$Y$8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FONDEO_HISTORY_CHART!$Y$9:$Y$46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417-4BA0-85E6-4B6F406292B0}"/>
            </c:ext>
          </c:extLst>
        </c:ser>
        <c:ser>
          <c:idx val="10"/>
          <c:order val="7"/>
          <c:tx>
            <c:strRef>
              <c:f>FONDEO_HISTORY_CHART!$Z$8</c:f>
              <c:strCache>
                <c:ptCount val="1"/>
                <c:pt idx="0">
                  <c:v>CETES 28 - Mediana</c:v>
                </c:pt>
              </c:strCache>
            </c:strRef>
          </c:tx>
          <c:spPr>
            <a:ln w="19050" cap="rnd">
              <a:solidFill>
                <a:srgbClr val="002EB8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FONDEO_HISTORY_CHART!$Z$9:$Z$46</c:f>
              <c:numCache>
                <c:formatCode>General</c:formatCode>
                <c:ptCount val="38"/>
                <c:pt idx="0">
                  <c:v>6.5</c:v>
                </c:pt>
                <c:pt idx="1">
                  <c:v>6.39</c:v>
                </c:pt>
                <c:pt idx="2">
                  <c:v>6.25</c:v>
                </c:pt>
                <c:pt idx="3">
                  <c:v>5.99</c:v>
                </c:pt>
                <c:pt idx="4">
                  <c:v>5.53</c:v>
                </c:pt>
                <c:pt idx="5">
                  <c:v>5.0999999999999996</c:v>
                </c:pt>
                <c:pt idx="6">
                  <c:v>5.01</c:v>
                </c:pt>
                <c:pt idx="7">
                  <c:v>5</c:v>
                </c:pt>
                <c:pt idx="8">
                  <c:v>4.87</c:v>
                </c:pt>
                <c:pt idx="9">
                  <c:v>4.62</c:v>
                </c:pt>
                <c:pt idx="10">
                  <c:v>4.3099999999999996</c:v>
                </c:pt>
                <c:pt idx="11">
                  <c:v>4.49</c:v>
                </c:pt>
                <c:pt idx="12">
                  <c:v>4.47</c:v>
                </c:pt>
                <c:pt idx="13">
                  <c:v>4.2</c:v>
                </c:pt>
                <c:pt idx="14">
                  <c:v>4</c:v>
                </c:pt>
                <c:pt idx="15">
                  <c:v>4.2</c:v>
                </c:pt>
                <c:pt idx="16">
                  <c:v>4.2699999999999996</c:v>
                </c:pt>
                <c:pt idx="17">
                  <c:v>4.5</c:v>
                </c:pt>
                <c:pt idx="18">
                  <c:v>5.13</c:v>
                </c:pt>
                <c:pt idx="19">
                  <c:v>5.25</c:v>
                </c:pt>
                <c:pt idx="20">
                  <c:v>5.5</c:v>
                </c:pt>
                <c:pt idx="21">
                  <c:v>5.5</c:v>
                </c:pt>
                <c:pt idx="22">
                  <c:v>5.81</c:v>
                </c:pt>
                <c:pt idx="23">
                  <c:v>6.12</c:v>
                </c:pt>
                <c:pt idx="24">
                  <c:v>6.24</c:v>
                </c:pt>
                <c:pt idx="25">
                  <c:v>6.75</c:v>
                </c:pt>
                <c:pt idx="26">
                  <c:v>7.2</c:v>
                </c:pt>
                <c:pt idx="27">
                  <c:v>8</c:v>
                </c:pt>
                <c:pt idx="28">
                  <c:v>8.26</c:v>
                </c:pt>
                <c:pt idx="29">
                  <c:v>8.6999999999999993</c:v>
                </c:pt>
                <c:pt idx="30">
                  <c:v>9.5</c:v>
                </c:pt>
                <c:pt idx="31">
                  <c:v>9.5299999999999994</c:v>
                </c:pt>
                <c:pt idx="32">
                  <c:v>9.66</c:v>
                </c:pt>
                <c:pt idx="33">
                  <c:v>10.06</c:v>
                </c:pt>
                <c:pt idx="34">
                  <c:v>10.54</c:v>
                </c:pt>
                <c:pt idx="35">
                  <c:v>10.5</c:v>
                </c:pt>
                <c:pt idx="36">
                  <c:v>10.5</c:v>
                </c:pt>
                <c:pt idx="37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417-4BA0-85E6-4B6F406292B0}"/>
            </c:ext>
          </c:extLst>
        </c:ser>
        <c:ser>
          <c:idx val="11"/>
          <c:order val="8"/>
          <c:tx>
            <c:strRef>
              <c:f>FONDEO_HISTORY_CHART!$AA$8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FONDEO_HISTORY_CHART!$AA$9:$AA$46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417-4BA0-85E6-4B6F406292B0}"/>
            </c:ext>
          </c:extLst>
        </c:ser>
        <c:ser>
          <c:idx val="12"/>
          <c:order val="9"/>
          <c:tx>
            <c:strRef>
              <c:f>FONDEO_HISTORY_CHART!$AB$8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FONDEO_HISTORY_CHART!$AB$9:$AB$46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417-4BA0-85E6-4B6F406292B0}"/>
            </c:ext>
          </c:extLst>
        </c:ser>
        <c:ser>
          <c:idx val="13"/>
          <c:order val="10"/>
          <c:tx>
            <c:strRef>
              <c:f>FONDEO_HISTORY_CHART!$AC$8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FONDEO_HISTORY_CHART!$AC$9:$AC$46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417-4BA0-85E6-4B6F406292B0}"/>
            </c:ext>
          </c:extLst>
        </c:ser>
        <c:ser>
          <c:idx val="14"/>
          <c:order val="11"/>
          <c:tx>
            <c:strRef>
              <c:f>FONDEO_HISTORY_CHART!$AD$8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FONDEO_HISTORY_CHART!$AD$9:$AD$46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417-4BA0-85E6-4B6F406292B0}"/>
            </c:ext>
          </c:extLst>
        </c:ser>
        <c:ser>
          <c:idx val="15"/>
          <c:order val="12"/>
          <c:tx>
            <c:strRef>
              <c:f>FONDEO_HISTORY_CHART!$AE$8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FONDEO_HISTORY_CHART!$AE$9:$AE$46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417-4BA0-85E6-4B6F406292B0}"/>
            </c:ext>
          </c:extLst>
        </c:ser>
        <c:ser>
          <c:idx val="16"/>
          <c:order val="13"/>
          <c:tx>
            <c:strRef>
              <c:f>FONDEO_HISTORY_CHART!$AF$8</c:f>
              <c:strCache>
                <c:ptCount val="1"/>
                <c:pt idx="0">
                  <c:v>Bono M10 - Mediana</c:v>
                </c:pt>
              </c:strCache>
            </c:strRef>
          </c:tx>
          <c:spPr>
            <a:ln w="19050" cap="rnd">
              <a:solidFill>
                <a:srgbClr val="2CB3AD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FONDEO_HISTORY_CHART!$AF$9:$AF$46</c:f>
              <c:numCache>
                <c:formatCode>General</c:formatCode>
                <c:ptCount val="38"/>
                <c:pt idx="0">
                  <c:v>6.79</c:v>
                </c:pt>
                <c:pt idx="1">
                  <c:v>6.91</c:v>
                </c:pt>
                <c:pt idx="2">
                  <c:v>7</c:v>
                </c:pt>
                <c:pt idx="3">
                  <c:v>7.44</c:v>
                </c:pt>
                <c:pt idx="4">
                  <c:v>7.05</c:v>
                </c:pt>
                <c:pt idx="5">
                  <c:v>7</c:v>
                </c:pt>
                <c:pt idx="6">
                  <c:v>7</c:v>
                </c:pt>
                <c:pt idx="7">
                  <c:v>6.5</c:v>
                </c:pt>
                <c:pt idx="8">
                  <c:v>6.56</c:v>
                </c:pt>
                <c:pt idx="9">
                  <c:v>6.42</c:v>
                </c:pt>
                <c:pt idx="10">
                  <c:v>6.46</c:v>
                </c:pt>
                <c:pt idx="11">
                  <c:v>6.41</c:v>
                </c:pt>
                <c:pt idx="12">
                  <c:v>6.28</c:v>
                </c:pt>
                <c:pt idx="13">
                  <c:v>6.1</c:v>
                </c:pt>
                <c:pt idx="14">
                  <c:v>6.25</c:v>
                </c:pt>
                <c:pt idx="15">
                  <c:v>6.67</c:v>
                </c:pt>
                <c:pt idx="16">
                  <c:v>6.75</c:v>
                </c:pt>
                <c:pt idx="17">
                  <c:v>7</c:v>
                </c:pt>
                <c:pt idx="18">
                  <c:v>7.35</c:v>
                </c:pt>
                <c:pt idx="19">
                  <c:v>7.35</c:v>
                </c:pt>
                <c:pt idx="20">
                  <c:v>7.4</c:v>
                </c:pt>
                <c:pt idx="21">
                  <c:v>7.48</c:v>
                </c:pt>
                <c:pt idx="22">
                  <c:v>7.59</c:v>
                </c:pt>
                <c:pt idx="23">
                  <c:v>7.93</c:v>
                </c:pt>
                <c:pt idx="24">
                  <c:v>7.81</c:v>
                </c:pt>
                <c:pt idx="25">
                  <c:v>8.0399999999999991</c:v>
                </c:pt>
                <c:pt idx="26">
                  <c:v>8.15</c:v>
                </c:pt>
                <c:pt idx="27">
                  <c:v>8.5</c:v>
                </c:pt>
                <c:pt idx="28">
                  <c:v>8.93</c:v>
                </c:pt>
                <c:pt idx="29">
                  <c:v>9</c:v>
                </c:pt>
                <c:pt idx="30">
                  <c:v>9.4</c:v>
                </c:pt>
                <c:pt idx="31">
                  <c:v>9.31</c:v>
                </c:pt>
                <c:pt idx="32">
                  <c:v>9.36</c:v>
                </c:pt>
                <c:pt idx="33">
                  <c:v>9.65</c:v>
                </c:pt>
                <c:pt idx="34">
                  <c:v>9.93</c:v>
                </c:pt>
                <c:pt idx="35">
                  <c:v>9.6999999999999993</c:v>
                </c:pt>
                <c:pt idx="36">
                  <c:v>9.5</c:v>
                </c:pt>
                <c:pt idx="37">
                  <c:v>8.94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417-4BA0-85E6-4B6F406292B0}"/>
            </c:ext>
          </c:extLst>
        </c:ser>
        <c:ser>
          <c:idx val="17"/>
          <c:order val="14"/>
          <c:tx>
            <c:strRef>
              <c:f>FONDEO_HISTORY_CHART!$AG$8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FONDEO_HISTORY_CHART!$AG$9:$AG$46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417-4BA0-85E6-4B6F406292B0}"/>
            </c:ext>
          </c:extLst>
        </c:ser>
        <c:ser>
          <c:idx val="18"/>
          <c:order val="15"/>
          <c:tx>
            <c:strRef>
              <c:f>FONDEO_HISTORY_CHART!$AH$8</c:f>
              <c:strCache>
                <c:ptCount val="1"/>
              </c:strCache>
            </c:strRef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FONDEO_HISTORY_CHART!$AH$9:$AH$46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417-4BA0-85E6-4B6F406292B0}"/>
            </c:ext>
          </c:extLst>
        </c:ser>
        <c:ser>
          <c:idx val="0"/>
          <c:order val="16"/>
          <c:tx>
            <c:strRef>
              <c:f>FONDEO_HISTORY_CHART!$AI$8</c:f>
              <c:strCache>
                <c:ptCount val="1"/>
              </c:strCache>
            </c:strRef>
          </c:tx>
          <c:spPr>
            <a:ln w="19050" cap="rnd">
              <a:solidFill>
                <a:srgbClr val="B51647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FONDEO_HISTORY_CHART!$AI$9:$AI$46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4-42A7-9F43-6AD4A2A5CBC3}"/>
            </c:ext>
          </c:extLst>
        </c:ser>
        <c:ser>
          <c:idx val="1"/>
          <c:order val="17"/>
          <c:tx>
            <c:strRef>
              <c:f>FONDEO_HISTORY_CHART!$AJ$8</c:f>
              <c:strCache>
                <c:ptCount val="1"/>
              </c:strCache>
            </c:strRef>
          </c:tx>
          <c:spPr>
            <a:ln w="28575" cap="rnd">
              <a:solidFill>
                <a:srgbClr val="00194E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37"/>
            <c:marker>
              <c:symbol val="circle"/>
              <c:size val="7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DB4-42A7-9F43-6AD4A2A5CBC3}"/>
              </c:ext>
            </c:extLst>
          </c:dPt>
          <c:cat>
            <c:strRef>
              <c:f>FONDEO_HISTORY_CHART!$R$9:$R$46</c:f>
              <c:strCache>
                <c:ptCount val="38"/>
                <c:pt idx="0">
                  <c:v>Dec 2019</c:v>
                </c:pt>
                <c:pt idx="1">
                  <c:v>Jan 2020</c:v>
                </c:pt>
                <c:pt idx="2">
                  <c:v>Feb 2020</c:v>
                </c:pt>
                <c:pt idx="3">
                  <c:v>Mar 2020</c:v>
                </c:pt>
                <c:pt idx="4">
                  <c:v>Apr 2020</c:v>
                </c:pt>
                <c:pt idx="5">
                  <c:v>May 2020</c:v>
                </c:pt>
                <c:pt idx="6">
                  <c:v>Jun 2020</c:v>
                </c:pt>
                <c:pt idx="7">
                  <c:v>Jul 2020</c:v>
                </c:pt>
                <c:pt idx="8">
                  <c:v>Aug 2020</c:v>
                </c:pt>
                <c:pt idx="9">
                  <c:v>Sep 2020</c:v>
                </c:pt>
                <c:pt idx="10">
                  <c:v>Oct 2020</c:v>
                </c:pt>
                <c:pt idx="11">
                  <c:v>Nov 2020</c:v>
                </c:pt>
                <c:pt idx="12">
                  <c:v>Dec 2020</c:v>
                </c:pt>
                <c:pt idx="13">
                  <c:v>Jan 2021</c:v>
                </c:pt>
                <c:pt idx="14">
                  <c:v>Feb 2021</c:v>
                </c:pt>
                <c:pt idx="15">
                  <c:v>Mar 2021</c:v>
                </c:pt>
                <c:pt idx="16">
                  <c:v>Apr 2021</c:v>
                </c:pt>
                <c:pt idx="17">
                  <c:v>May 2021</c:v>
                </c:pt>
                <c:pt idx="18">
                  <c:v>Jun 2021</c:v>
                </c:pt>
                <c:pt idx="19">
                  <c:v>Jul 2021</c:v>
                </c:pt>
                <c:pt idx="20">
                  <c:v>Aug 2021</c:v>
                </c:pt>
                <c:pt idx="21">
                  <c:v>Sep 2021</c:v>
                </c:pt>
                <c:pt idx="22">
                  <c:v>Oct 2021</c:v>
                </c:pt>
                <c:pt idx="23">
                  <c:v>Nov 2021</c:v>
                </c:pt>
                <c:pt idx="24">
                  <c:v>Dec 2021</c:v>
                </c:pt>
                <c:pt idx="25">
                  <c:v>Jan 2022</c:v>
                </c:pt>
                <c:pt idx="26">
                  <c:v>Feb 2022</c:v>
                </c:pt>
                <c:pt idx="27">
                  <c:v>Mar 2022</c:v>
                </c:pt>
                <c:pt idx="28">
                  <c:v>Apr 2022</c:v>
                </c:pt>
                <c:pt idx="29">
                  <c:v>May 2022</c:v>
                </c:pt>
                <c:pt idx="30">
                  <c:v>Jun 2022</c:v>
                </c:pt>
                <c:pt idx="31">
                  <c:v>Jul 2022</c:v>
                </c:pt>
                <c:pt idx="32">
                  <c:v>Aug 2022</c:v>
                </c:pt>
                <c:pt idx="33">
                  <c:v>Sep 2022</c:v>
                </c:pt>
                <c:pt idx="34">
                  <c:v>Oct 2022</c:v>
                </c:pt>
                <c:pt idx="35">
                  <c:v>Nov 2022</c:v>
                </c:pt>
                <c:pt idx="36">
                  <c:v>Dec 2022</c:v>
                </c:pt>
                <c:pt idx="37">
                  <c:v>Realizado</c:v>
                </c:pt>
              </c:strCache>
            </c:strRef>
          </c:cat>
          <c:val>
            <c:numRef>
              <c:f>FONDEO_HISTORY_CHART!$AJ$9:$AJ$46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B4-42A7-9F43-6AD4A2A5C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7731680"/>
        <c:axId val="2057727840"/>
      </c:lineChart>
      <c:catAx>
        <c:axId val="2057731680"/>
        <c:scaling>
          <c:orientation val="minMax"/>
        </c:scaling>
        <c:delete val="0"/>
        <c:axPos val="b"/>
        <c:numFmt formatCode="[$-80A]mmm\ yyyy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57727840"/>
        <c:crosses val="autoZero"/>
        <c:auto val="1"/>
        <c:lblAlgn val="ctr"/>
        <c:lblOffset val="100"/>
        <c:noMultiLvlLbl val="1"/>
      </c:catAx>
      <c:valAx>
        <c:axId val="2057727840"/>
        <c:scaling>
          <c:orientation val="minMax"/>
          <c:max val="11.100000000000001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1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Tasa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5773168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FONDEO_HISTORY_CHART!$N$8</c:f>
          <c:strCache>
            <c:ptCount val="1"/>
            <c:pt idx="0">
              <c:v>Error de estimación de tasas para cierre 2022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FONDEO_HISTORY_CHART!$AM$8</c:f>
              <c:strCache>
                <c:ptCount val="1"/>
                <c:pt idx="0">
                  <c:v>Fondeo - Error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  <a:effectLst/>
          </c:spPr>
          <c:invertIfNegative val="0"/>
          <c:cat>
            <c:numRef>
              <c:f>FONDEO_HISTORY_CHART!$AL$9:$AL$45</c:f>
              <c:numCache>
                <c:formatCode>mmm\ yyyy</c:formatCode>
                <c:ptCount val="37"/>
                <c:pt idx="0">
                  <c:v>43830</c:v>
                </c:pt>
                <c:pt idx="1">
                  <c:v>43861</c:v>
                </c:pt>
                <c:pt idx="2">
                  <c:v>43890</c:v>
                </c:pt>
                <c:pt idx="3">
                  <c:v>43921</c:v>
                </c:pt>
                <c:pt idx="4">
                  <c:v>43951</c:v>
                </c:pt>
                <c:pt idx="5">
                  <c:v>43982</c:v>
                </c:pt>
                <c:pt idx="6">
                  <c:v>44012</c:v>
                </c:pt>
                <c:pt idx="7">
                  <c:v>44043</c:v>
                </c:pt>
                <c:pt idx="8">
                  <c:v>44074</c:v>
                </c:pt>
                <c:pt idx="9">
                  <c:v>44104</c:v>
                </c:pt>
                <c:pt idx="10">
                  <c:v>44135</c:v>
                </c:pt>
                <c:pt idx="11">
                  <c:v>44165</c:v>
                </c:pt>
                <c:pt idx="12">
                  <c:v>44196</c:v>
                </c:pt>
                <c:pt idx="13">
                  <c:v>44227</c:v>
                </c:pt>
                <c:pt idx="14">
                  <c:v>44255</c:v>
                </c:pt>
                <c:pt idx="15">
                  <c:v>44286</c:v>
                </c:pt>
                <c:pt idx="16">
                  <c:v>44316</c:v>
                </c:pt>
                <c:pt idx="17">
                  <c:v>44347</c:v>
                </c:pt>
                <c:pt idx="18">
                  <c:v>44377</c:v>
                </c:pt>
                <c:pt idx="19">
                  <c:v>44408</c:v>
                </c:pt>
                <c:pt idx="20">
                  <c:v>44439</c:v>
                </c:pt>
                <c:pt idx="21">
                  <c:v>44469</c:v>
                </c:pt>
                <c:pt idx="22">
                  <c:v>44500</c:v>
                </c:pt>
                <c:pt idx="23">
                  <c:v>44530</c:v>
                </c:pt>
                <c:pt idx="24">
                  <c:v>44561</c:v>
                </c:pt>
                <c:pt idx="25">
                  <c:v>44592</c:v>
                </c:pt>
                <c:pt idx="26">
                  <c:v>44620</c:v>
                </c:pt>
                <c:pt idx="27">
                  <c:v>44651</c:v>
                </c:pt>
                <c:pt idx="28">
                  <c:v>44681</c:v>
                </c:pt>
                <c:pt idx="29">
                  <c:v>44712</c:v>
                </c:pt>
                <c:pt idx="30">
                  <c:v>44742</c:v>
                </c:pt>
                <c:pt idx="31">
                  <c:v>44773</c:v>
                </c:pt>
                <c:pt idx="32">
                  <c:v>44804</c:v>
                </c:pt>
                <c:pt idx="33">
                  <c:v>44834</c:v>
                </c:pt>
                <c:pt idx="34">
                  <c:v>44865</c:v>
                </c:pt>
                <c:pt idx="35">
                  <c:v>44895</c:v>
                </c:pt>
                <c:pt idx="36">
                  <c:v>44926</c:v>
                </c:pt>
              </c:numCache>
            </c:numRef>
          </c:cat>
          <c:val>
            <c:numRef>
              <c:f>FONDEO_HISTORY_CHART!$AM$9:$AM$45</c:f>
              <c:numCache>
                <c:formatCode>General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-5</c:v>
                </c:pt>
                <c:pt idx="4">
                  <c:v>-5.5</c:v>
                </c:pt>
                <c:pt idx="5">
                  <c:v>-5.5</c:v>
                </c:pt>
                <c:pt idx="6">
                  <c:v>-6</c:v>
                </c:pt>
                <c:pt idx="7">
                  <c:v>-5.5</c:v>
                </c:pt>
                <c:pt idx="8">
                  <c:v>-5.87</c:v>
                </c:pt>
                <c:pt idx="9">
                  <c:v>-6</c:v>
                </c:pt>
                <c:pt idx="10">
                  <c:v>-6.25</c:v>
                </c:pt>
                <c:pt idx="11">
                  <c:v>-6.25</c:v>
                </c:pt>
                <c:pt idx="12">
                  <c:v>-6.25</c:v>
                </c:pt>
                <c:pt idx="13">
                  <c:v>-6.25</c:v>
                </c:pt>
                <c:pt idx="14">
                  <c:v>-6.5</c:v>
                </c:pt>
                <c:pt idx="15">
                  <c:v>-6.5</c:v>
                </c:pt>
                <c:pt idx="16">
                  <c:v>-6.25</c:v>
                </c:pt>
                <c:pt idx="17">
                  <c:v>-6</c:v>
                </c:pt>
                <c:pt idx="18">
                  <c:v>-5.25</c:v>
                </c:pt>
                <c:pt idx="19">
                  <c:v>-5.12</c:v>
                </c:pt>
                <c:pt idx="20">
                  <c:v>-5</c:v>
                </c:pt>
                <c:pt idx="21">
                  <c:v>-5</c:v>
                </c:pt>
                <c:pt idx="22">
                  <c:v>-4.5</c:v>
                </c:pt>
                <c:pt idx="23">
                  <c:v>-4.5</c:v>
                </c:pt>
                <c:pt idx="24">
                  <c:v>-4.25</c:v>
                </c:pt>
                <c:pt idx="25">
                  <c:v>-3.75</c:v>
                </c:pt>
                <c:pt idx="26">
                  <c:v>-3.25</c:v>
                </c:pt>
                <c:pt idx="27">
                  <c:v>-2.5</c:v>
                </c:pt>
                <c:pt idx="28">
                  <c:v>-2.25</c:v>
                </c:pt>
                <c:pt idx="29">
                  <c:v>-1.75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-0.25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95-4CB0-90D8-FA0F403F1347}"/>
            </c:ext>
          </c:extLst>
        </c:ser>
        <c:ser>
          <c:idx val="3"/>
          <c:order val="1"/>
          <c:tx>
            <c:strRef>
              <c:f>FONDEO_HISTORY_CHART!$AN$8</c:f>
              <c:strCache>
                <c:ptCount val="1"/>
                <c:pt idx="0">
                  <c:v>CETES 28 - Error</c:v>
                </c:pt>
              </c:strCache>
            </c:strRef>
          </c:tx>
          <c:spPr>
            <a:solidFill>
              <a:schemeClr val="tx2"/>
            </a:solidFill>
            <a:ln>
              <a:noFill/>
              <a:prstDash val="solid"/>
            </a:ln>
            <a:effectLst/>
          </c:spPr>
          <c:invertIfNegative val="0"/>
          <c:cat>
            <c:numRef>
              <c:f>FONDEO_HISTORY_CHART!$AL$9:$AL$45</c:f>
              <c:numCache>
                <c:formatCode>mmm\ yyyy</c:formatCode>
                <c:ptCount val="37"/>
                <c:pt idx="0">
                  <c:v>43830</c:v>
                </c:pt>
                <c:pt idx="1">
                  <c:v>43861</c:v>
                </c:pt>
                <c:pt idx="2">
                  <c:v>43890</c:v>
                </c:pt>
                <c:pt idx="3">
                  <c:v>43921</c:v>
                </c:pt>
                <c:pt idx="4">
                  <c:v>43951</c:v>
                </c:pt>
                <c:pt idx="5">
                  <c:v>43982</c:v>
                </c:pt>
                <c:pt idx="6">
                  <c:v>44012</c:v>
                </c:pt>
                <c:pt idx="7">
                  <c:v>44043</c:v>
                </c:pt>
                <c:pt idx="8">
                  <c:v>44074</c:v>
                </c:pt>
                <c:pt idx="9">
                  <c:v>44104</c:v>
                </c:pt>
                <c:pt idx="10">
                  <c:v>44135</c:v>
                </c:pt>
                <c:pt idx="11">
                  <c:v>44165</c:v>
                </c:pt>
                <c:pt idx="12">
                  <c:v>44196</c:v>
                </c:pt>
                <c:pt idx="13">
                  <c:v>44227</c:v>
                </c:pt>
                <c:pt idx="14">
                  <c:v>44255</c:v>
                </c:pt>
                <c:pt idx="15">
                  <c:v>44286</c:v>
                </c:pt>
                <c:pt idx="16">
                  <c:v>44316</c:v>
                </c:pt>
                <c:pt idx="17">
                  <c:v>44347</c:v>
                </c:pt>
                <c:pt idx="18">
                  <c:v>44377</c:v>
                </c:pt>
                <c:pt idx="19">
                  <c:v>44408</c:v>
                </c:pt>
                <c:pt idx="20">
                  <c:v>44439</c:v>
                </c:pt>
                <c:pt idx="21">
                  <c:v>44469</c:v>
                </c:pt>
                <c:pt idx="22">
                  <c:v>44500</c:v>
                </c:pt>
                <c:pt idx="23">
                  <c:v>44530</c:v>
                </c:pt>
                <c:pt idx="24">
                  <c:v>44561</c:v>
                </c:pt>
                <c:pt idx="25">
                  <c:v>44592</c:v>
                </c:pt>
                <c:pt idx="26">
                  <c:v>44620</c:v>
                </c:pt>
                <c:pt idx="27">
                  <c:v>44651</c:v>
                </c:pt>
                <c:pt idx="28">
                  <c:v>44681</c:v>
                </c:pt>
                <c:pt idx="29">
                  <c:v>44712</c:v>
                </c:pt>
                <c:pt idx="30">
                  <c:v>44742</c:v>
                </c:pt>
                <c:pt idx="31">
                  <c:v>44773</c:v>
                </c:pt>
                <c:pt idx="32">
                  <c:v>44804</c:v>
                </c:pt>
                <c:pt idx="33">
                  <c:v>44834</c:v>
                </c:pt>
                <c:pt idx="34">
                  <c:v>44865</c:v>
                </c:pt>
                <c:pt idx="35">
                  <c:v>44895</c:v>
                </c:pt>
                <c:pt idx="36">
                  <c:v>44926</c:v>
                </c:pt>
              </c:numCache>
            </c:numRef>
          </c:cat>
          <c:val>
            <c:numRef>
              <c:f>FONDEO_HISTORY_CHART!$AN$9:$AN$45</c:f>
              <c:numCache>
                <c:formatCode>General</c:formatCode>
                <c:ptCount val="37"/>
                <c:pt idx="0">
                  <c:v>-3.5999999999999996</c:v>
                </c:pt>
                <c:pt idx="1">
                  <c:v>-3.71</c:v>
                </c:pt>
                <c:pt idx="2">
                  <c:v>-3.8499999999999996</c:v>
                </c:pt>
                <c:pt idx="3">
                  <c:v>-4.1099999999999994</c:v>
                </c:pt>
                <c:pt idx="4">
                  <c:v>-4.5699999999999994</c:v>
                </c:pt>
                <c:pt idx="5">
                  <c:v>-5</c:v>
                </c:pt>
                <c:pt idx="6">
                  <c:v>-5.09</c:v>
                </c:pt>
                <c:pt idx="7">
                  <c:v>-5.0999999999999996</c:v>
                </c:pt>
                <c:pt idx="8">
                  <c:v>-5.2299999999999995</c:v>
                </c:pt>
                <c:pt idx="9">
                  <c:v>-5.4799999999999995</c:v>
                </c:pt>
                <c:pt idx="10">
                  <c:v>-5.79</c:v>
                </c:pt>
                <c:pt idx="11">
                  <c:v>-5.6099999999999994</c:v>
                </c:pt>
                <c:pt idx="12">
                  <c:v>-5.63</c:v>
                </c:pt>
                <c:pt idx="13">
                  <c:v>-5.8999999999999995</c:v>
                </c:pt>
                <c:pt idx="14">
                  <c:v>-6.1</c:v>
                </c:pt>
                <c:pt idx="15">
                  <c:v>-5.8999999999999995</c:v>
                </c:pt>
                <c:pt idx="16">
                  <c:v>-5.83</c:v>
                </c:pt>
                <c:pt idx="17">
                  <c:v>-5.6</c:v>
                </c:pt>
                <c:pt idx="18">
                  <c:v>-4.97</c:v>
                </c:pt>
                <c:pt idx="19">
                  <c:v>-4.8499999999999996</c:v>
                </c:pt>
                <c:pt idx="20">
                  <c:v>-4.5999999999999996</c:v>
                </c:pt>
                <c:pt idx="21">
                  <c:v>-4.5999999999999996</c:v>
                </c:pt>
                <c:pt idx="22">
                  <c:v>-4.29</c:v>
                </c:pt>
                <c:pt idx="23">
                  <c:v>-3.9799999999999995</c:v>
                </c:pt>
                <c:pt idx="24">
                  <c:v>-3.8599999999999994</c:v>
                </c:pt>
                <c:pt idx="25">
                  <c:v>-3.3499999999999996</c:v>
                </c:pt>
                <c:pt idx="26">
                  <c:v>-2.8999999999999995</c:v>
                </c:pt>
                <c:pt idx="27">
                  <c:v>-2.0999999999999996</c:v>
                </c:pt>
                <c:pt idx="28">
                  <c:v>-1.8399999999999999</c:v>
                </c:pt>
                <c:pt idx="29">
                  <c:v>-1.4000000000000004</c:v>
                </c:pt>
                <c:pt idx="30">
                  <c:v>-0.59999999999999964</c:v>
                </c:pt>
                <c:pt idx="31">
                  <c:v>-0.57000000000000028</c:v>
                </c:pt>
                <c:pt idx="32">
                  <c:v>-0.4399999999999995</c:v>
                </c:pt>
                <c:pt idx="33">
                  <c:v>-3.9999999999999147E-2</c:v>
                </c:pt>
                <c:pt idx="34">
                  <c:v>0.4399999999999995</c:v>
                </c:pt>
                <c:pt idx="35">
                  <c:v>0.40000000000000036</c:v>
                </c:pt>
                <c:pt idx="36">
                  <c:v>0.40000000000000036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95-4CB0-90D8-FA0F403F1347}"/>
            </c:ext>
          </c:extLst>
        </c:ser>
        <c:ser>
          <c:idx val="0"/>
          <c:order val="2"/>
          <c:tx>
            <c:strRef>
              <c:f>FONDEO_HISTORY_CHART!$AO$8</c:f>
              <c:strCache>
                <c:ptCount val="1"/>
                <c:pt idx="0">
                  <c:v>Bono M10 - Error</c:v>
                </c:pt>
              </c:strCache>
            </c:strRef>
          </c:tx>
          <c:spPr>
            <a:solidFill>
              <a:srgbClr val="2CB3AD"/>
            </a:solidFill>
            <a:ln>
              <a:solidFill>
                <a:srgbClr val="2CB3AD"/>
              </a:solidFill>
              <a:prstDash val="solid"/>
            </a:ln>
            <a:effectLst/>
          </c:spPr>
          <c:invertIfNegative val="0"/>
          <c:cat>
            <c:numRef>
              <c:f>FONDEO_HISTORY_CHART!$AL$9:$AL$45</c:f>
              <c:numCache>
                <c:formatCode>mmm\ yyyy</c:formatCode>
                <c:ptCount val="37"/>
                <c:pt idx="0">
                  <c:v>43830</c:v>
                </c:pt>
                <c:pt idx="1">
                  <c:v>43861</c:v>
                </c:pt>
                <c:pt idx="2">
                  <c:v>43890</c:v>
                </c:pt>
                <c:pt idx="3">
                  <c:v>43921</c:v>
                </c:pt>
                <c:pt idx="4">
                  <c:v>43951</c:v>
                </c:pt>
                <c:pt idx="5">
                  <c:v>43982</c:v>
                </c:pt>
                <c:pt idx="6">
                  <c:v>44012</c:v>
                </c:pt>
                <c:pt idx="7">
                  <c:v>44043</c:v>
                </c:pt>
                <c:pt idx="8">
                  <c:v>44074</c:v>
                </c:pt>
                <c:pt idx="9">
                  <c:v>44104</c:v>
                </c:pt>
                <c:pt idx="10">
                  <c:v>44135</c:v>
                </c:pt>
                <c:pt idx="11">
                  <c:v>44165</c:v>
                </c:pt>
                <c:pt idx="12">
                  <c:v>44196</c:v>
                </c:pt>
                <c:pt idx="13">
                  <c:v>44227</c:v>
                </c:pt>
                <c:pt idx="14">
                  <c:v>44255</c:v>
                </c:pt>
                <c:pt idx="15">
                  <c:v>44286</c:v>
                </c:pt>
                <c:pt idx="16">
                  <c:v>44316</c:v>
                </c:pt>
                <c:pt idx="17">
                  <c:v>44347</c:v>
                </c:pt>
                <c:pt idx="18">
                  <c:v>44377</c:v>
                </c:pt>
                <c:pt idx="19">
                  <c:v>44408</c:v>
                </c:pt>
                <c:pt idx="20">
                  <c:v>44439</c:v>
                </c:pt>
                <c:pt idx="21">
                  <c:v>44469</c:v>
                </c:pt>
                <c:pt idx="22">
                  <c:v>44500</c:v>
                </c:pt>
                <c:pt idx="23">
                  <c:v>44530</c:v>
                </c:pt>
                <c:pt idx="24">
                  <c:v>44561</c:v>
                </c:pt>
                <c:pt idx="25">
                  <c:v>44592</c:v>
                </c:pt>
                <c:pt idx="26">
                  <c:v>44620</c:v>
                </c:pt>
                <c:pt idx="27">
                  <c:v>44651</c:v>
                </c:pt>
                <c:pt idx="28">
                  <c:v>44681</c:v>
                </c:pt>
                <c:pt idx="29">
                  <c:v>44712</c:v>
                </c:pt>
                <c:pt idx="30">
                  <c:v>44742</c:v>
                </c:pt>
                <c:pt idx="31">
                  <c:v>44773</c:v>
                </c:pt>
                <c:pt idx="32">
                  <c:v>44804</c:v>
                </c:pt>
                <c:pt idx="33">
                  <c:v>44834</c:v>
                </c:pt>
                <c:pt idx="34">
                  <c:v>44865</c:v>
                </c:pt>
                <c:pt idx="35">
                  <c:v>44895</c:v>
                </c:pt>
                <c:pt idx="36">
                  <c:v>44926</c:v>
                </c:pt>
              </c:numCache>
            </c:numRef>
          </c:cat>
          <c:val>
            <c:numRef>
              <c:f>FONDEO_HISTORY_CHART!$AO$9:$AO$45</c:f>
              <c:numCache>
                <c:formatCode>General</c:formatCode>
                <c:ptCount val="37"/>
                <c:pt idx="0">
                  <c:v>-2.1499999999999995</c:v>
                </c:pt>
                <c:pt idx="1">
                  <c:v>-2.0299999999999994</c:v>
                </c:pt>
                <c:pt idx="2">
                  <c:v>-1.9399999999999995</c:v>
                </c:pt>
                <c:pt idx="3">
                  <c:v>-1.4999999999999991</c:v>
                </c:pt>
                <c:pt idx="4">
                  <c:v>-1.8899999999999997</c:v>
                </c:pt>
                <c:pt idx="5">
                  <c:v>-1.9399999999999995</c:v>
                </c:pt>
                <c:pt idx="6">
                  <c:v>-1.9399999999999995</c:v>
                </c:pt>
                <c:pt idx="7">
                  <c:v>-2.4399999999999995</c:v>
                </c:pt>
                <c:pt idx="8">
                  <c:v>-2.38</c:v>
                </c:pt>
                <c:pt idx="9">
                  <c:v>-2.5199999999999996</c:v>
                </c:pt>
                <c:pt idx="10">
                  <c:v>-2.4799999999999995</c:v>
                </c:pt>
                <c:pt idx="11">
                  <c:v>-2.5299999999999994</c:v>
                </c:pt>
                <c:pt idx="12">
                  <c:v>-2.6599999999999993</c:v>
                </c:pt>
                <c:pt idx="13">
                  <c:v>-2.84</c:v>
                </c:pt>
                <c:pt idx="14">
                  <c:v>-2.6899999999999995</c:v>
                </c:pt>
                <c:pt idx="15">
                  <c:v>-2.2699999999999996</c:v>
                </c:pt>
                <c:pt idx="16">
                  <c:v>-2.1899999999999995</c:v>
                </c:pt>
                <c:pt idx="17">
                  <c:v>-1.9399999999999995</c:v>
                </c:pt>
                <c:pt idx="18">
                  <c:v>-1.5899999999999999</c:v>
                </c:pt>
                <c:pt idx="19">
                  <c:v>-1.5899999999999999</c:v>
                </c:pt>
                <c:pt idx="20">
                  <c:v>-1.5399999999999991</c:v>
                </c:pt>
                <c:pt idx="21">
                  <c:v>-1.4599999999999991</c:v>
                </c:pt>
                <c:pt idx="22">
                  <c:v>-1.3499999999999996</c:v>
                </c:pt>
                <c:pt idx="23">
                  <c:v>-1.0099999999999998</c:v>
                </c:pt>
                <c:pt idx="24">
                  <c:v>-1.1299999999999999</c:v>
                </c:pt>
                <c:pt idx="25">
                  <c:v>-0.90000000000000036</c:v>
                </c:pt>
                <c:pt idx="26">
                  <c:v>-0.78999999999999915</c:v>
                </c:pt>
                <c:pt idx="27">
                  <c:v>-0.4399999999999995</c:v>
                </c:pt>
                <c:pt idx="28">
                  <c:v>-9.9999999999997868E-3</c:v>
                </c:pt>
                <c:pt idx="29">
                  <c:v>6.0000000000000497E-2</c:v>
                </c:pt>
                <c:pt idx="30">
                  <c:v>0.46000000000000085</c:v>
                </c:pt>
                <c:pt idx="31">
                  <c:v>0.37000000000000099</c:v>
                </c:pt>
                <c:pt idx="32">
                  <c:v>0.41999999999999993</c:v>
                </c:pt>
                <c:pt idx="33">
                  <c:v>0.71000000000000085</c:v>
                </c:pt>
                <c:pt idx="34">
                  <c:v>0.99000000000000021</c:v>
                </c:pt>
                <c:pt idx="35">
                  <c:v>0.75999999999999979</c:v>
                </c:pt>
                <c:pt idx="36">
                  <c:v>0.5600000000000005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95-4CB0-90D8-FA0F403F1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785449615"/>
        <c:axId val="785450095"/>
      </c:barChart>
      <c:dateAx>
        <c:axId val="785449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Fecha de encuesta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mmm\ yyyy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5450095"/>
        <c:crosses val="autoZero"/>
        <c:auto val="1"/>
        <c:lblOffset val="100"/>
        <c:baseTimeUnit val="months"/>
      </c:dateAx>
      <c:valAx>
        <c:axId val="78545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544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GDP_CHART!$N$5</c:f>
          <c:strCache>
            <c:ptCount val="1"/>
            <c:pt idx="0">
              <c:v>Pronósticos trimestrales de PIB real para la encuesta de julio 2026</c:v>
            </c:pt>
          </c:strCache>
        </c:strRef>
      </c:tx>
      <c:layout>
        <c:manualLayout>
          <c:xMode val="edge"/>
          <c:yMode val="edge"/>
          <c:x val="7.8370729974542551E-3"/>
          <c:y val="1.1695906432748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458745288417893E-2"/>
          <c:y val="0.17463669015057329"/>
          <c:w val="0.93051368578927629"/>
          <c:h val="0.5757490550839186"/>
        </c:manualLayout>
      </c:layout>
      <c:lineChart>
        <c:grouping val="standard"/>
        <c:varyColors val="0"/>
        <c:ser>
          <c:idx val="1"/>
          <c:order val="0"/>
          <c:tx>
            <c:strRef>
              <c:f>GDP_CHART!$S$9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GDP_CHART!$S$10:$S$16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3-47CD-9084-1FBFDC856E73}"/>
            </c:ext>
          </c:extLst>
        </c:ser>
        <c:ser>
          <c:idx val="2"/>
          <c:order val="1"/>
          <c:tx>
            <c:strRef>
              <c:f>GDP_CHART!$T$9</c:f>
              <c:strCache>
                <c:ptCount val="1"/>
                <c:pt idx="0">
                  <c:v>PIB real - 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GDP_CHART!$T$10:$T$16</c:f>
              <c:numCache>
                <c:formatCode>General</c:formatCode>
                <c:ptCount val="7"/>
                <c:pt idx="0">
                  <c:v>1.4</c:v>
                </c:pt>
                <c:pt idx="1">
                  <c:v>1.49</c:v>
                </c:pt>
                <c:pt idx="2">
                  <c:v>1.3</c:v>
                </c:pt>
                <c:pt idx="3">
                  <c:v>1.9</c:v>
                </c:pt>
                <c:pt idx="4">
                  <c:v>1.73</c:v>
                </c:pt>
                <c:pt idx="5">
                  <c:v>1.8</c:v>
                </c:pt>
                <c:pt idx="6">
                  <c:v>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3-47CD-9084-1FBFDC856E73}"/>
            </c:ext>
          </c:extLst>
        </c:ser>
        <c:ser>
          <c:idx val="3"/>
          <c:order val="2"/>
          <c:tx>
            <c:strRef>
              <c:f>GDP_CHART!$U$9</c:f>
              <c:strCache>
                <c:ptCount val="1"/>
                <c:pt idx="0">
                  <c:v>PIB real - Q1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GDP_CHART!$U$10:$U$16</c:f>
              <c:numCache>
                <c:formatCode>General</c:formatCode>
                <c:ptCount val="7"/>
                <c:pt idx="0">
                  <c:v>1.1000000000000001</c:v>
                </c:pt>
                <c:pt idx="1">
                  <c:v>1.27</c:v>
                </c:pt>
                <c:pt idx="2">
                  <c:v>1</c:v>
                </c:pt>
                <c:pt idx="3">
                  <c:v>1.6</c:v>
                </c:pt>
                <c:pt idx="4">
                  <c:v>1.37</c:v>
                </c:pt>
                <c:pt idx="5">
                  <c:v>1.51</c:v>
                </c:pt>
                <c:pt idx="6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3-47CD-9084-1FBFDC856E73}"/>
            </c:ext>
          </c:extLst>
        </c:ser>
        <c:ser>
          <c:idx val="4"/>
          <c:order val="3"/>
          <c:tx>
            <c:strRef>
              <c:f>GDP_CHART!$V$9</c:f>
              <c:strCache>
                <c:ptCount val="1"/>
                <c:pt idx="0">
                  <c:v>PIB real - Q3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GDP_CHART!$V$10:$V$16</c:f>
              <c:numCache>
                <c:formatCode>General</c:formatCode>
                <c:ptCount val="7"/>
                <c:pt idx="0">
                  <c:v>1.82</c:v>
                </c:pt>
                <c:pt idx="1">
                  <c:v>1.8</c:v>
                </c:pt>
                <c:pt idx="2">
                  <c:v>1.5</c:v>
                </c:pt>
                <c:pt idx="3">
                  <c:v>2.2999999999999998</c:v>
                </c:pt>
                <c:pt idx="4">
                  <c:v>1.9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3-47CD-9084-1FBFDC856E73}"/>
            </c:ext>
          </c:extLst>
        </c:ser>
        <c:ser>
          <c:idx val="5"/>
          <c:order val="4"/>
          <c:tx>
            <c:strRef>
              <c:f>GDP_CHART!$W$9</c:f>
              <c:strCache>
                <c:ptCount val="1"/>
                <c:pt idx="0">
                  <c:v>PIB real - Mínimo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GDP_CHART!$W$10:$W$16</c:f>
              <c:numCache>
                <c:formatCode>General</c:formatCode>
                <c:ptCount val="7"/>
                <c:pt idx="0">
                  <c:v>0.69</c:v>
                </c:pt>
                <c:pt idx="1">
                  <c:v>0.45</c:v>
                </c:pt>
                <c:pt idx="2">
                  <c:v>0.68</c:v>
                </c:pt>
                <c:pt idx="3">
                  <c:v>1</c:v>
                </c:pt>
                <c:pt idx="4">
                  <c:v>0.77</c:v>
                </c:pt>
                <c:pt idx="5">
                  <c:v>0.4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3-47CD-9084-1FBFDC856E73}"/>
            </c:ext>
          </c:extLst>
        </c:ser>
        <c:ser>
          <c:idx val="6"/>
          <c:order val="5"/>
          <c:tx>
            <c:strRef>
              <c:f>GDP_CHART!$X$9</c:f>
              <c:strCache>
                <c:ptCount val="1"/>
                <c:pt idx="0">
                  <c:v>PIB real - Máximo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GDP_CHART!$R$10:$R$16</c:f>
              <c:numCache>
                <c:formatCode>[$-80A]mmm\ yyyy</c:formatCode>
                <c:ptCount val="7"/>
                <c:pt idx="0">
                  <c:v>46203</c:v>
                </c:pt>
                <c:pt idx="1">
                  <c:v>46295</c:v>
                </c:pt>
                <c:pt idx="2">
                  <c:v>46387</c:v>
                </c:pt>
                <c:pt idx="3">
                  <c:v>46477</c:v>
                </c:pt>
                <c:pt idx="4">
                  <c:v>46568</c:v>
                </c:pt>
                <c:pt idx="5">
                  <c:v>46660</c:v>
                </c:pt>
                <c:pt idx="6" formatCode="m/d/yyyy">
                  <c:v>46752</c:v>
                </c:pt>
              </c:numCache>
            </c:numRef>
          </c:cat>
          <c:val>
            <c:numRef>
              <c:f>GDP_CHART!$X$10:$X$16</c:f>
              <c:numCache>
                <c:formatCode>General</c:formatCode>
                <c:ptCount val="7"/>
                <c:pt idx="0">
                  <c:v>2.5299999999999998</c:v>
                </c:pt>
                <c:pt idx="1">
                  <c:v>2.1</c:v>
                </c:pt>
                <c:pt idx="2">
                  <c:v>2.02</c:v>
                </c:pt>
                <c:pt idx="3">
                  <c:v>3.41</c:v>
                </c:pt>
                <c:pt idx="4">
                  <c:v>3</c:v>
                </c:pt>
                <c:pt idx="5">
                  <c:v>2.52</c:v>
                </c:pt>
                <c:pt idx="6">
                  <c:v>2.79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3-47CD-9084-1FBFDC856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838863"/>
        <c:axId val="891859023"/>
      </c:lineChart>
      <c:dateAx>
        <c:axId val="891838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Periodo trimestral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80A]mmm\ yyyy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91859023"/>
        <c:crosses val="autoZero"/>
        <c:auto val="0"/>
        <c:lblOffset val="100"/>
        <c:baseTimeUnit val="months"/>
        <c:majorUnit val="3"/>
      </c:dateAx>
      <c:valAx>
        <c:axId val="89185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Crecimiento anual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838863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GDP_CHART!$N$6</c:f>
          <c:strCache>
            <c:ptCount val="1"/>
            <c:pt idx="0">
              <c:v>Pronósticos anuales de PIB real para la encuesta de julio 2026</c:v>
            </c:pt>
          </c:strCache>
        </c:strRef>
      </c:tx>
      <c:layout>
        <c:manualLayout>
          <c:xMode val="edge"/>
          <c:yMode val="edge"/>
          <c:x val="7.3868852015283664E-4"/>
          <c:y val="2.87179579948986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GDP_CHART!$AA$9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GDP_CHART!$AA$10:$AA$12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E8-4BC5-BC52-3C07A5DE1DB0}"/>
            </c:ext>
          </c:extLst>
        </c:ser>
        <c:ser>
          <c:idx val="2"/>
          <c:order val="1"/>
          <c:tx>
            <c:strRef>
              <c:f>GDP_CHART!$AB$9</c:f>
              <c:strCache>
                <c:ptCount val="1"/>
                <c:pt idx="0">
                  <c:v>PIB real - 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GDP_CHART!$AB$10:$AB$12</c:f>
              <c:numCache>
                <c:formatCode>General</c:formatCode>
                <c:ptCount val="3"/>
                <c:pt idx="0">
                  <c:v>1.2</c:v>
                </c:pt>
                <c:pt idx="1">
                  <c:v>1.8</c:v>
                </c:pt>
                <c:pt idx="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E8-4BC5-BC52-3C07A5DE1DB0}"/>
            </c:ext>
          </c:extLst>
        </c:ser>
        <c:ser>
          <c:idx val="3"/>
          <c:order val="2"/>
          <c:tx>
            <c:strRef>
              <c:f>GDP_CHART!$AC$9</c:f>
              <c:strCache>
                <c:ptCount val="1"/>
                <c:pt idx="0">
                  <c:v>PIB real - Q1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GDP_CHART!$AC$10:$AC$12</c:f>
              <c:numCache>
                <c:formatCode>General</c:formatCode>
                <c:ptCount val="3"/>
                <c:pt idx="0">
                  <c:v>0.9</c:v>
                </c:pt>
                <c:pt idx="1">
                  <c:v>1.65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E8-4BC5-BC52-3C07A5DE1DB0}"/>
            </c:ext>
          </c:extLst>
        </c:ser>
        <c:ser>
          <c:idx val="4"/>
          <c:order val="3"/>
          <c:tx>
            <c:strRef>
              <c:f>GDP_CHART!$AD$9</c:f>
              <c:strCache>
                <c:ptCount val="1"/>
                <c:pt idx="0">
                  <c:v>PIB real - Q3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GDP_CHART!$AD$10:$AD$12</c:f>
              <c:numCache>
                <c:formatCode>General</c:formatCode>
                <c:ptCount val="3"/>
                <c:pt idx="0">
                  <c:v>1.3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E8-4BC5-BC52-3C07A5DE1DB0}"/>
            </c:ext>
          </c:extLst>
        </c:ser>
        <c:ser>
          <c:idx val="5"/>
          <c:order val="4"/>
          <c:tx>
            <c:strRef>
              <c:f>GDP_CHART!$AE$9</c:f>
              <c:strCache>
                <c:ptCount val="1"/>
                <c:pt idx="0">
                  <c:v>PIB real - Mínimo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GDP_CHART!$AE$10:$AE$12</c:f>
              <c:numCache>
                <c:formatCode>General</c:formatCode>
                <c:ptCount val="3"/>
                <c:pt idx="0">
                  <c:v>0.5</c:v>
                </c:pt>
                <c:pt idx="1">
                  <c:v>1</c:v>
                </c:pt>
                <c:pt idx="2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E8-4BC5-BC52-3C07A5DE1DB0}"/>
            </c:ext>
          </c:extLst>
        </c:ser>
        <c:ser>
          <c:idx val="6"/>
          <c:order val="5"/>
          <c:tx>
            <c:strRef>
              <c:f>GDP_CHART!$AF$9</c:f>
              <c:strCache>
                <c:ptCount val="1"/>
                <c:pt idx="0">
                  <c:v>PIB real - Máximo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GDP_CHART!$Z$10:$Z$12</c:f>
              <c:numCache>
                <c:formatCode>yyyy</c:formatCode>
                <c:ptCount val="3"/>
                <c:pt idx="0">
                  <c:v>46387</c:v>
                </c:pt>
                <c:pt idx="1">
                  <c:v>46752</c:v>
                </c:pt>
                <c:pt idx="2">
                  <c:v>47118</c:v>
                </c:pt>
              </c:numCache>
            </c:numRef>
          </c:cat>
          <c:val>
            <c:numRef>
              <c:f>GDP_CHART!$AF$10:$AF$12</c:f>
              <c:numCache>
                <c:formatCode>General</c:formatCode>
                <c:ptCount val="3"/>
                <c:pt idx="0">
                  <c:v>1.5</c:v>
                </c:pt>
                <c:pt idx="1">
                  <c:v>2.3199999999999998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E8-4BC5-BC52-3C07A5DE1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377407"/>
        <c:axId val="1420380287"/>
      </c:lineChart>
      <c:dateAx>
        <c:axId val="14203774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yyyy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20380287"/>
        <c:crosses val="autoZero"/>
        <c:auto val="1"/>
        <c:lblOffset val="100"/>
        <c:baseTimeUnit val="years"/>
      </c:dateAx>
      <c:valAx>
        <c:axId val="142038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Crecimiento anual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20377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GDP_HISTORY_CHART!$N$5</c:f>
          <c:strCache>
            <c:ptCount val="1"/>
            <c:pt idx="0">
              <c:v>Evolución del pronóstico de PIB real para cierre anual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GDP_HISTORY_CHART!$S$8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GDP_HISTORY_CHART!$S$9:$S$47</c:f>
              <c:numCache>
                <c:formatCode>General</c:formatCode>
                <c:ptCount val="3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D0C-4D88-B5D5-B871617A96A4}"/>
            </c:ext>
          </c:extLst>
        </c:ser>
        <c:ser>
          <c:idx val="3"/>
          <c:order val="1"/>
          <c:tx>
            <c:strRef>
              <c:f>GDP_HISTORY_CHART!$T$8</c:f>
              <c:strCache>
                <c:ptCount val="1"/>
                <c:pt idx="0">
                  <c:v>PIB real - Mediana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GDP_HISTORY_CHART!$T$9:$T$47</c:f>
              <c:numCache>
                <c:formatCode>General</c:formatCode>
                <c:ptCount val="3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2.1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1.94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1.78</c:v>
                </c:pt>
                <c:pt idx="19">
                  <c:v>1.61</c:v>
                </c:pt>
                <c:pt idx="20">
                  <c:v>1.5</c:v>
                </c:pt>
                <c:pt idx="21">
                  <c:v>1.2</c:v>
                </c:pt>
                <c:pt idx="22">
                  <c:v>1.17</c:v>
                </c:pt>
                <c:pt idx="23">
                  <c:v>1.2</c:v>
                </c:pt>
                <c:pt idx="24">
                  <c:v>1.1200000000000001</c:v>
                </c:pt>
                <c:pt idx="25">
                  <c:v>1</c:v>
                </c:pt>
                <c:pt idx="26">
                  <c:v>0.81</c:v>
                </c:pt>
                <c:pt idx="27">
                  <c:v>0.5</c:v>
                </c:pt>
                <c:pt idx="28">
                  <c:v>0.2</c:v>
                </c:pt>
                <c:pt idx="29">
                  <c:v>0.18</c:v>
                </c:pt>
                <c:pt idx="30">
                  <c:v>0.2</c:v>
                </c:pt>
                <c:pt idx="31">
                  <c:v>0.3</c:v>
                </c:pt>
                <c:pt idx="32">
                  <c:v>0.4</c:v>
                </c:pt>
                <c:pt idx="33">
                  <c:v>0.5</c:v>
                </c:pt>
                <c:pt idx="34">
                  <c:v>0.5</c:v>
                </c:pt>
                <c:pt idx="35">
                  <c:v>0.4</c:v>
                </c:pt>
                <c:pt idx="36">
                  <c:v>0.39</c:v>
                </c:pt>
                <c:pt idx="37">
                  <c:v>0.4</c:v>
                </c:pt>
                <c:pt idx="38">
                  <c:v>0.49702800000000003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D0C-4D88-B5D5-B871617A96A4}"/>
            </c:ext>
          </c:extLst>
        </c:ser>
        <c:ser>
          <c:idx val="4"/>
          <c:order val="2"/>
          <c:tx>
            <c:strRef>
              <c:f>GDP_HISTORY_CHART!$U$8</c:f>
              <c:strCache>
                <c:ptCount val="1"/>
                <c:pt idx="0">
                  <c:v>PIB real - Q1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GDP_HISTORY_CHART!$U$9:$U$47</c:f>
              <c:numCache>
                <c:formatCode>General</c:formatCode>
                <c:ptCount val="39"/>
                <c:pt idx="0">
                  <c:v>1.8</c:v>
                </c:pt>
                <c:pt idx="1">
                  <c:v>1.8</c:v>
                </c:pt>
                <c:pt idx="2">
                  <c:v>1.75</c:v>
                </c:pt>
                <c:pt idx="3">
                  <c:v>1.75</c:v>
                </c:pt>
                <c:pt idx="4">
                  <c:v>1.8</c:v>
                </c:pt>
                <c:pt idx="5">
                  <c:v>1.9</c:v>
                </c:pt>
                <c:pt idx="6">
                  <c:v>1.8</c:v>
                </c:pt>
                <c:pt idx="7">
                  <c:v>1.93</c:v>
                </c:pt>
                <c:pt idx="8">
                  <c:v>2</c:v>
                </c:pt>
                <c:pt idx="9">
                  <c:v>1.7</c:v>
                </c:pt>
                <c:pt idx="10">
                  <c:v>1.78</c:v>
                </c:pt>
                <c:pt idx="11">
                  <c:v>1.73</c:v>
                </c:pt>
                <c:pt idx="12">
                  <c:v>1.65</c:v>
                </c:pt>
                <c:pt idx="13">
                  <c:v>1.65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1.5</c:v>
                </c:pt>
                <c:pt idx="19">
                  <c:v>1.38</c:v>
                </c:pt>
                <c:pt idx="20">
                  <c:v>1.3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0.96</c:v>
                </c:pt>
                <c:pt idx="26">
                  <c:v>0.6</c:v>
                </c:pt>
                <c:pt idx="27">
                  <c:v>0.27</c:v>
                </c:pt>
                <c:pt idx="28">
                  <c:v>-7.0000000000000007E-2</c:v>
                </c:pt>
                <c:pt idx="29">
                  <c:v>-0.17</c:v>
                </c:pt>
                <c:pt idx="30">
                  <c:v>-0.02</c:v>
                </c:pt>
                <c:pt idx="31">
                  <c:v>0</c:v>
                </c:pt>
                <c:pt idx="32">
                  <c:v>0.3</c:v>
                </c:pt>
                <c:pt idx="33">
                  <c:v>0.4</c:v>
                </c:pt>
                <c:pt idx="34">
                  <c:v>0.4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0.49702800000000003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D0C-4D88-B5D5-B871617A96A4}"/>
            </c:ext>
          </c:extLst>
        </c:ser>
        <c:ser>
          <c:idx val="5"/>
          <c:order val="3"/>
          <c:tx>
            <c:strRef>
              <c:f>GDP_HISTORY_CHART!$V$8</c:f>
              <c:strCache>
                <c:ptCount val="1"/>
                <c:pt idx="0">
                  <c:v>PIB real - Q3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GDP_HISTORY_CHART!$V$9:$V$47</c:f>
              <c:numCache>
                <c:formatCode>General</c:formatCode>
                <c:ptCount val="39"/>
                <c:pt idx="0">
                  <c:v>2.2000000000000002</c:v>
                </c:pt>
                <c:pt idx="1">
                  <c:v>2.1</c:v>
                </c:pt>
                <c:pt idx="2">
                  <c:v>2.1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2.4500000000000002</c:v>
                </c:pt>
                <c:pt idx="8">
                  <c:v>2.5</c:v>
                </c:pt>
                <c:pt idx="9">
                  <c:v>2.4</c:v>
                </c:pt>
                <c:pt idx="10">
                  <c:v>2.4</c:v>
                </c:pt>
                <c:pt idx="11">
                  <c:v>2.38</c:v>
                </c:pt>
                <c:pt idx="12">
                  <c:v>2.4</c:v>
                </c:pt>
                <c:pt idx="13">
                  <c:v>2.4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2.0299999999999998</c:v>
                </c:pt>
                <c:pt idx="17">
                  <c:v>1.97</c:v>
                </c:pt>
                <c:pt idx="18">
                  <c:v>1.9</c:v>
                </c:pt>
                <c:pt idx="19">
                  <c:v>1.89</c:v>
                </c:pt>
                <c:pt idx="20">
                  <c:v>1.7</c:v>
                </c:pt>
                <c:pt idx="21">
                  <c:v>1.5</c:v>
                </c:pt>
                <c:pt idx="22">
                  <c:v>1.41</c:v>
                </c:pt>
                <c:pt idx="23">
                  <c:v>1.4</c:v>
                </c:pt>
                <c:pt idx="24">
                  <c:v>1.3</c:v>
                </c:pt>
                <c:pt idx="25">
                  <c:v>1.3</c:v>
                </c:pt>
                <c:pt idx="26">
                  <c:v>0.99</c:v>
                </c:pt>
                <c:pt idx="27">
                  <c:v>0.6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0.4</c:v>
                </c:pt>
                <c:pt idx="32">
                  <c:v>0.7</c:v>
                </c:pt>
                <c:pt idx="33">
                  <c:v>0.7</c:v>
                </c:pt>
                <c:pt idx="34">
                  <c:v>0.6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0.49702800000000003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D0C-4D88-B5D5-B871617A96A4}"/>
            </c:ext>
          </c:extLst>
        </c:ser>
        <c:ser>
          <c:idx val="6"/>
          <c:order val="4"/>
          <c:tx>
            <c:strRef>
              <c:f>GDP_HISTORY_CHART!$W$8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GDP_HISTORY_CHART!$W$9:$W$47</c:f>
              <c:numCache>
                <c:formatCode>General</c:formatCode>
                <c:ptCount val="3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D0C-4D88-B5D5-B871617A96A4}"/>
            </c:ext>
          </c:extLst>
        </c:ser>
        <c:ser>
          <c:idx val="0"/>
          <c:order val="5"/>
          <c:tx>
            <c:strRef>
              <c:f>GDP_HISTORY_CHART!$X$8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GDP_HISTORY_CHART!$R$9:$R$47</c:f>
              <c:strCache>
                <c:ptCount val="39"/>
                <c:pt idx="0">
                  <c:v>Dec 2022</c:v>
                </c:pt>
                <c:pt idx="1">
                  <c:v>Jan 2023</c:v>
                </c:pt>
                <c:pt idx="2">
                  <c:v>Feb 2023</c:v>
                </c:pt>
                <c:pt idx="3">
                  <c:v>Mar 2023</c:v>
                </c:pt>
                <c:pt idx="4">
                  <c:v>Apr 2023</c:v>
                </c:pt>
                <c:pt idx="5">
                  <c:v>May 2023</c:v>
                </c:pt>
                <c:pt idx="6">
                  <c:v>Jun 2023</c:v>
                </c:pt>
                <c:pt idx="7">
                  <c:v>Jul 2023</c:v>
                </c:pt>
                <c:pt idx="8">
                  <c:v>Aug 2023</c:v>
                </c:pt>
                <c:pt idx="9">
                  <c:v>Sep 2023</c:v>
                </c:pt>
                <c:pt idx="10">
                  <c:v>Oct 2023</c:v>
                </c:pt>
                <c:pt idx="11">
                  <c:v>Nov 2023</c:v>
                </c:pt>
                <c:pt idx="12">
                  <c:v>Dec 2023</c:v>
                </c:pt>
                <c:pt idx="13">
                  <c:v>Jan 2024</c:v>
                </c:pt>
                <c:pt idx="14">
                  <c:v>Feb 2024</c:v>
                </c:pt>
                <c:pt idx="15">
                  <c:v>Mar 2024</c:v>
                </c:pt>
                <c:pt idx="16">
                  <c:v>Apr 2024</c:v>
                </c:pt>
                <c:pt idx="17">
                  <c:v>May 2024</c:v>
                </c:pt>
                <c:pt idx="18">
                  <c:v>Jun 2024</c:v>
                </c:pt>
                <c:pt idx="19">
                  <c:v>Jul 2024</c:v>
                </c:pt>
                <c:pt idx="20">
                  <c:v>Aug 2024</c:v>
                </c:pt>
                <c:pt idx="21">
                  <c:v>Sep 2024</c:v>
                </c:pt>
                <c:pt idx="22">
                  <c:v>Oct 2024</c:v>
                </c:pt>
                <c:pt idx="23">
                  <c:v>Nov 2024</c:v>
                </c:pt>
                <c:pt idx="24">
                  <c:v>Dec 2024</c:v>
                </c:pt>
                <c:pt idx="25">
                  <c:v>Jan 2025</c:v>
                </c:pt>
                <c:pt idx="26">
                  <c:v>Feb 2025</c:v>
                </c:pt>
                <c:pt idx="27">
                  <c:v>Mar 2025</c:v>
                </c:pt>
                <c:pt idx="28">
                  <c:v>Apr 2025</c:v>
                </c:pt>
                <c:pt idx="29">
                  <c:v>May 2025</c:v>
                </c:pt>
                <c:pt idx="30">
                  <c:v>Jun 2025</c:v>
                </c:pt>
                <c:pt idx="31">
                  <c:v>Jul 2025</c:v>
                </c:pt>
                <c:pt idx="32">
                  <c:v>Aug 2025</c:v>
                </c:pt>
                <c:pt idx="33">
                  <c:v>Sep 2025</c:v>
                </c:pt>
                <c:pt idx="34">
                  <c:v>Oct 2025</c:v>
                </c:pt>
                <c:pt idx="35">
                  <c:v>Nov 2025</c:v>
                </c:pt>
                <c:pt idx="36">
                  <c:v>Dec 2025</c:v>
                </c:pt>
                <c:pt idx="37">
                  <c:v>Jan 2026</c:v>
                </c:pt>
                <c:pt idx="38">
                  <c:v>Realizado</c:v>
                </c:pt>
              </c:strCache>
            </c:strRef>
          </c:cat>
          <c:val>
            <c:numRef>
              <c:f>GDP_HISTORY_CHART!$X$9:$X$47</c:f>
              <c:numCache>
                <c:formatCode>General</c:formatCode>
                <c:ptCount val="3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F-41E9-A5B7-17D49E4C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032736"/>
        <c:axId val="747034176"/>
      </c:lineChart>
      <c:dateAx>
        <c:axId val="74703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47034176"/>
        <c:crosses val="autoZero"/>
        <c:auto val="0"/>
        <c:lblOffset val="100"/>
        <c:baseTimeUnit val="days"/>
        <c:majorUnit val="1"/>
        <c:majorTimeUnit val="months"/>
        <c:minorUnit val="3"/>
      </c:dateAx>
      <c:valAx>
        <c:axId val="747034176"/>
        <c:scaling>
          <c:orientation val="minMax"/>
          <c:max val="2.6500000000000004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Variación anual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470327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GDP_HISTORY_CHART!$N$8</c:f>
          <c:strCache>
            <c:ptCount val="1"/>
            <c:pt idx="0">
              <c:v>Error de estimación del PIB real para cierre anual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GDP_HISTORY_CHART!$AA$8</c:f>
              <c:strCache>
                <c:ptCount val="1"/>
                <c:pt idx="0">
                  <c:v>PIB real - Error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GDP_HISTORY_CHART!$Z$9:$Z$46</c:f>
              <c:numCache>
                <c:formatCode>mmm\ yyyy</c:formatCode>
                <c:ptCount val="38"/>
                <c:pt idx="0">
                  <c:v>44926</c:v>
                </c:pt>
                <c:pt idx="1">
                  <c:v>44957</c:v>
                </c:pt>
                <c:pt idx="2">
                  <c:v>44985</c:v>
                </c:pt>
                <c:pt idx="3">
                  <c:v>45016</c:v>
                </c:pt>
                <c:pt idx="4">
                  <c:v>45046</c:v>
                </c:pt>
                <c:pt idx="5">
                  <c:v>45077</c:v>
                </c:pt>
                <c:pt idx="6">
                  <c:v>45107</c:v>
                </c:pt>
                <c:pt idx="7">
                  <c:v>45138</c:v>
                </c:pt>
                <c:pt idx="8">
                  <c:v>45169</c:v>
                </c:pt>
                <c:pt idx="9">
                  <c:v>45199</c:v>
                </c:pt>
                <c:pt idx="10">
                  <c:v>45230</c:v>
                </c:pt>
                <c:pt idx="11">
                  <c:v>45260</c:v>
                </c:pt>
                <c:pt idx="12">
                  <c:v>45291</c:v>
                </c:pt>
                <c:pt idx="13">
                  <c:v>45322</c:v>
                </c:pt>
                <c:pt idx="14">
                  <c:v>45351</c:v>
                </c:pt>
                <c:pt idx="15">
                  <c:v>45382</c:v>
                </c:pt>
                <c:pt idx="16">
                  <c:v>45412</c:v>
                </c:pt>
                <c:pt idx="17">
                  <c:v>45443</c:v>
                </c:pt>
                <c:pt idx="18">
                  <c:v>45473</c:v>
                </c:pt>
                <c:pt idx="19">
                  <c:v>45504</c:v>
                </c:pt>
                <c:pt idx="20">
                  <c:v>45535</c:v>
                </c:pt>
                <c:pt idx="21">
                  <c:v>45565</c:v>
                </c:pt>
                <c:pt idx="22">
                  <c:v>45596</c:v>
                </c:pt>
                <c:pt idx="23">
                  <c:v>45626</c:v>
                </c:pt>
                <c:pt idx="24">
                  <c:v>45657</c:v>
                </c:pt>
                <c:pt idx="25">
                  <c:v>45688</c:v>
                </c:pt>
                <c:pt idx="26">
                  <c:v>45716</c:v>
                </c:pt>
                <c:pt idx="27">
                  <c:v>45747</c:v>
                </c:pt>
                <c:pt idx="28">
                  <c:v>45777</c:v>
                </c:pt>
                <c:pt idx="29">
                  <c:v>45808</c:v>
                </c:pt>
                <c:pt idx="30">
                  <c:v>45838</c:v>
                </c:pt>
                <c:pt idx="31">
                  <c:v>45869</c:v>
                </c:pt>
                <c:pt idx="32">
                  <c:v>45900</c:v>
                </c:pt>
                <c:pt idx="33">
                  <c:v>45930</c:v>
                </c:pt>
                <c:pt idx="34">
                  <c:v>45961</c:v>
                </c:pt>
                <c:pt idx="35">
                  <c:v>45991</c:v>
                </c:pt>
                <c:pt idx="36">
                  <c:v>46022</c:v>
                </c:pt>
                <c:pt idx="37">
                  <c:v>46053</c:v>
                </c:pt>
              </c:numCache>
            </c:numRef>
          </c:cat>
          <c:val>
            <c:numRef>
              <c:f>GDP_HISTORY_CHART!$AA$9:$AA$46</c:f>
              <c:numCache>
                <c:formatCode>General</c:formatCode>
                <c:ptCount val="38"/>
                <c:pt idx="0">
                  <c:v>1.502972</c:v>
                </c:pt>
                <c:pt idx="1">
                  <c:v>1.502972</c:v>
                </c:pt>
                <c:pt idx="2">
                  <c:v>1.502972</c:v>
                </c:pt>
                <c:pt idx="3">
                  <c:v>1.502972</c:v>
                </c:pt>
                <c:pt idx="4">
                  <c:v>1.502972</c:v>
                </c:pt>
                <c:pt idx="5">
                  <c:v>1.502972</c:v>
                </c:pt>
                <c:pt idx="6">
                  <c:v>1.502972</c:v>
                </c:pt>
                <c:pt idx="7">
                  <c:v>1.502972</c:v>
                </c:pt>
                <c:pt idx="8">
                  <c:v>1.6029720000000001</c:v>
                </c:pt>
                <c:pt idx="9">
                  <c:v>1.502972</c:v>
                </c:pt>
                <c:pt idx="10">
                  <c:v>1.502972</c:v>
                </c:pt>
                <c:pt idx="11">
                  <c:v>1.502972</c:v>
                </c:pt>
                <c:pt idx="12">
                  <c:v>1.502972</c:v>
                </c:pt>
                <c:pt idx="13">
                  <c:v>1.4429719999999999</c:v>
                </c:pt>
                <c:pt idx="14">
                  <c:v>1.302972</c:v>
                </c:pt>
                <c:pt idx="15">
                  <c:v>1.302972</c:v>
                </c:pt>
                <c:pt idx="16">
                  <c:v>1.302972</c:v>
                </c:pt>
                <c:pt idx="17">
                  <c:v>1.302972</c:v>
                </c:pt>
                <c:pt idx="18">
                  <c:v>1.282972</c:v>
                </c:pt>
                <c:pt idx="19">
                  <c:v>1.1129720000000001</c:v>
                </c:pt>
                <c:pt idx="20">
                  <c:v>1.002972</c:v>
                </c:pt>
                <c:pt idx="21">
                  <c:v>0.70297199999999993</c:v>
                </c:pt>
                <c:pt idx="22">
                  <c:v>0.6729719999999999</c:v>
                </c:pt>
                <c:pt idx="23">
                  <c:v>0.70297199999999993</c:v>
                </c:pt>
                <c:pt idx="24">
                  <c:v>0.62297200000000008</c:v>
                </c:pt>
                <c:pt idx="25">
                  <c:v>0.50297199999999997</c:v>
                </c:pt>
                <c:pt idx="26">
                  <c:v>0.31297200000000003</c:v>
                </c:pt>
                <c:pt idx="27">
                  <c:v>2.9719999999999747E-3</c:v>
                </c:pt>
                <c:pt idx="28">
                  <c:v>-0.29702800000000001</c:v>
                </c:pt>
                <c:pt idx="29">
                  <c:v>-0.31702800000000003</c:v>
                </c:pt>
                <c:pt idx="30">
                  <c:v>-0.29702800000000001</c:v>
                </c:pt>
                <c:pt idx="31">
                  <c:v>-0.19702800000000004</c:v>
                </c:pt>
                <c:pt idx="32">
                  <c:v>-9.7028000000000003E-2</c:v>
                </c:pt>
                <c:pt idx="33">
                  <c:v>2.9719999999999747E-3</c:v>
                </c:pt>
                <c:pt idx="34">
                  <c:v>2.9719999999999747E-3</c:v>
                </c:pt>
                <c:pt idx="35">
                  <c:v>-9.7028000000000003E-2</c:v>
                </c:pt>
                <c:pt idx="36">
                  <c:v>-0.10702800000000001</c:v>
                </c:pt>
                <c:pt idx="37">
                  <c:v>-9.7028000000000003E-2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29-4AEF-9D47-D486DB66D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697155983"/>
        <c:axId val="1697149263"/>
      </c:barChart>
      <c:dateAx>
        <c:axId val="1697155983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97149263"/>
        <c:crosses val="autoZero"/>
        <c:auto val="1"/>
        <c:lblOffset val="100"/>
        <c:baseTimeUnit val="months"/>
      </c:dateAx>
      <c:valAx>
        <c:axId val="169714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 (pp)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9715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12</xdr:col>
      <xdr:colOff>228600</xdr:colOff>
      <xdr:row>32</xdr:row>
      <xdr:rowOff>0</xdr:rowOff>
    </xdr:to>
    <xdr:graphicFrame macro="">
      <xdr:nvGraphicFramePr>
        <xdr:cNvPr id="3" name="chtInflationInteractive">
          <a:extLst>
            <a:ext uri="{FF2B5EF4-FFF2-40B4-BE49-F238E27FC236}">
              <a16:creationId xmlns:a16="http://schemas.microsoft.com/office/drawing/2014/main" id="{B960AEF5-E7FE-A1B9-F597-FF4A52CBD7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CD32893-EC68-A145-FCDC-2A5407800231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CDB67E9-AD80-107C-EA18-93CB1B677B5E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1E2ECFBE-9BC6-D512-4F31-6410560B8E1B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0.01203</cdr:x>
      <cdr:y>0.92325</cdr:y>
    </cdr:from>
    <cdr:to>
      <cdr:x>0.19248</cdr:x>
      <cdr:y>0.97491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E1FC270-57A2-683E-E551-03716CFB4202}"/>
            </a:ext>
          </a:extLst>
        </cdr:cNvPr>
        <cdr:cNvSpPr txBox="1"/>
      </cdr:nvSpPr>
      <cdr:spPr>
        <a:xfrm xmlns:a="http://schemas.openxmlformats.org/drawingml/2006/main">
          <a:off x="152400" y="4010025"/>
          <a:ext cx="2286000" cy="22442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r>
            <a:rPr lang="en-US" sz="1400" kern="1200" dirty="0">
              <a:latin typeface="TT Commons Pro" panose="020B0103030102020204" pitchFamily="34" charset="77"/>
            </a:rPr>
            <a:t>Fuente: Encuesta Banxico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29</xdr:row>
      <xdr:rowOff>0</xdr:rowOff>
    </xdr:from>
    <xdr:to>
      <xdr:col>12</xdr:col>
      <xdr:colOff>866776</xdr:colOff>
      <xdr:row>50</xdr:row>
      <xdr:rowOff>0</xdr:rowOff>
    </xdr:to>
    <xdr:graphicFrame macro="">
      <xdr:nvGraphicFramePr>
        <xdr:cNvPr id="2" name="chtInflationForecastError">
          <a:extLst>
            <a:ext uri="{FF2B5EF4-FFF2-40B4-BE49-F238E27FC236}">
              <a16:creationId xmlns:a16="http://schemas.microsoft.com/office/drawing/2014/main" id="{71AB8090-93D9-1B1C-4609-758E8EFCFE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9</xdr:row>
      <xdr:rowOff>1</xdr:rowOff>
    </xdr:from>
    <xdr:to>
      <xdr:col>12</xdr:col>
      <xdr:colOff>885825</xdr:colOff>
      <xdr:row>28</xdr:row>
      <xdr:rowOff>1</xdr:rowOff>
    </xdr:to>
    <xdr:graphicFrame macro="">
      <xdr:nvGraphicFramePr>
        <xdr:cNvPr id="5" name="chtInflationHistory">
          <a:extLst>
            <a:ext uri="{FF2B5EF4-FFF2-40B4-BE49-F238E27FC236}">
              <a16:creationId xmlns:a16="http://schemas.microsoft.com/office/drawing/2014/main" id="{BE503689-FC86-94D0-D5DA-2D3811090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12</xdr:row>
      <xdr:rowOff>152401</xdr:rowOff>
    </xdr:from>
    <xdr:to>
      <xdr:col>11</xdr:col>
      <xdr:colOff>6350</xdr:colOff>
      <xdr:row>33</xdr:row>
      <xdr:rowOff>92076</xdr:rowOff>
    </xdr:to>
    <xdr:graphicFrame macro="">
      <xdr:nvGraphicFramePr>
        <xdr:cNvPr id="4" name="chtRatesInteractive">
          <a:extLst>
            <a:ext uri="{FF2B5EF4-FFF2-40B4-BE49-F238E27FC236}">
              <a16:creationId xmlns:a16="http://schemas.microsoft.com/office/drawing/2014/main" id="{D075FFD8-DEE1-8394-622E-5CF8C28608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</xdr:rowOff>
    </xdr:from>
    <xdr:to>
      <xdr:col>14</xdr:col>
      <xdr:colOff>0</xdr:colOff>
      <xdr:row>30</xdr:row>
      <xdr:rowOff>1</xdr:rowOff>
    </xdr:to>
    <xdr:graphicFrame macro="">
      <xdr:nvGraphicFramePr>
        <xdr:cNvPr id="4" name="chtRatesHistory">
          <a:extLst>
            <a:ext uri="{FF2B5EF4-FFF2-40B4-BE49-F238E27FC236}">
              <a16:creationId xmlns:a16="http://schemas.microsoft.com/office/drawing/2014/main" id="{12E99375-B613-4DCE-95C9-60240BB73D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14</xdr:col>
      <xdr:colOff>0</xdr:colOff>
      <xdr:row>49</xdr:row>
      <xdr:rowOff>0</xdr:rowOff>
    </xdr:to>
    <xdr:graphicFrame macro="">
      <xdr:nvGraphicFramePr>
        <xdr:cNvPr id="2" name="chtRatesErrors">
          <a:extLst>
            <a:ext uri="{FF2B5EF4-FFF2-40B4-BE49-F238E27FC236}">
              <a16:creationId xmlns:a16="http://schemas.microsoft.com/office/drawing/2014/main" id="{383826B2-7874-1A35-FBFD-5F36DD33A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8</xdr:row>
      <xdr:rowOff>176892</xdr:rowOff>
    </xdr:from>
    <xdr:to>
      <xdr:col>13</xdr:col>
      <xdr:colOff>136072</xdr:colOff>
      <xdr:row>26</xdr:row>
      <xdr:rowOff>122464</xdr:rowOff>
    </xdr:to>
    <xdr:graphicFrame macro="">
      <xdr:nvGraphicFramePr>
        <xdr:cNvPr id="2" name="chtGDPQuarterly">
          <a:extLst>
            <a:ext uri="{FF2B5EF4-FFF2-40B4-BE49-F238E27FC236}">
              <a16:creationId xmlns:a16="http://schemas.microsoft.com/office/drawing/2014/main" id="{C9C84FB1-71AE-4525-A83B-91321860A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27214</xdr:colOff>
      <xdr:row>27</xdr:row>
      <xdr:rowOff>95251</xdr:rowOff>
    </xdr:from>
    <xdr:to>
      <xdr:col>13</xdr:col>
      <xdr:colOff>122464</xdr:colOff>
      <xdr:row>42</xdr:row>
      <xdr:rowOff>95250</xdr:rowOff>
    </xdr:to>
    <xdr:graphicFrame macro="">
      <xdr:nvGraphicFramePr>
        <xdr:cNvPr id="3" name="chtGDPAnnual">
          <a:extLst>
            <a:ext uri="{FF2B5EF4-FFF2-40B4-BE49-F238E27FC236}">
              <a16:creationId xmlns:a16="http://schemas.microsoft.com/office/drawing/2014/main" id="{E5758F6A-666F-87ED-34F8-D1E0E9FA4B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CD32893-EC68-A145-FCDC-2A5407800231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0.46391</cdr:x>
      <cdr:y>0.39474</cdr:y>
    </cdr:from>
    <cdr:to>
      <cdr:x>0.53609</cdr:x>
      <cdr:y>0.60526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CDB67E9-AD80-107C-EA18-93CB1B677B5E}"/>
            </a:ext>
          </a:extLst>
        </cdr:cNvPr>
        <cdr:cNvSpPr txBox="1"/>
      </cdr:nvSpPr>
      <cdr:spPr>
        <a:xfrm xmlns:a="http://schemas.openxmlformats.org/drawingml/2006/main">
          <a:off x="5876925" y="1714500"/>
          <a:ext cx="914400" cy="9144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endParaRPr lang="en-US" sz="1400" kern="1200" dirty="0">
            <a:latin typeface="TT Commons Pro" panose="020B0103030102020204" pitchFamily="34" charset="77"/>
          </a:endParaRPr>
        </a:p>
      </cdr:txBody>
    </cdr:sp>
  </cdr:relSizeAnchor>
  <cdr:relSizeAnchor xmlns:cdr="http://schemas.openxmlformats.org/drawingml/2006/chartDrawing">
    <cdr:from>
      <cdr:x>0.01203</cdr:x>
      <cdr:y>0.92325</cdr:y>
    </cdr:from>
    <cdr:to>
      <cdr:x>0.19248</cdr:x>
      <cdr:y>0.97491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E1FC270-57A2-683E-E551-03716CFB4202}"/>
            </a:ext>
          </a:extLst>
        </cdr:cNvPr>
        <cdr:cNvSpPr txBox="1"/>
      </cdr:nvSpPr>
      <cdr:spPr>
        <a:xfrm xmlns:a="http://schemas.openxmlformats.org/drawingml/2006/main">
          <a:off x="152400" y="4010025"/>
          <a:ext cx="2286000" cy="22442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pPr marL="0" algn="l">
            <a:spcAft>
              <a:spcPts val="800"/>
            </a:spcAft>
          </a:pPr>
          <a:r>
            <a:rPr lang="en-US" sz="1400" kern="1200" dirty="0">
              <a:latin typeface="TT Commons Pro" panose="020B0103030102020204" pitchFamily="34" charset="77"/>
            </a:rPr>
            <a:t>Fuente: Encuesta Banxico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17</xdr:col>
      <xdr:colOff>0</xdr:colOff>
      <xdr:row>25</xdr:row>
      <xdr:rowOff>0</xdr:rowOff>
    </xdr:to>
    <xdr:graphicFrame macro="">
      <xdr:nvGraphicFramePr>
        <xdr:cNvPr id="2" name="chtGDPHistory">
          <a:extLst>
            <a:ext uri="{FF2B5EF4-FFF2-40B4-BE49-F238E27FC236}">
              <a16:creationId xmlns:a16="http://schemas.microsoft.com/office/drawing/2014/main" id="{51F42859-96CA-48CF-A32C-40FA1EE76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17</xdr:col>
      <xdr:colOff>0</xdr:colOff>
      <xdr:row>43</xdr:row>
      <xdr:rowOff>0</xdr:rowOff>
    </xdr:to>
    <xdr:graphicFrame macro="">
      <xdr:nvGraphicFramePr>
        <xdr:cNvPr id="3" name="chtGDPErrors">
          <a:extLst>
            <a:ext uri="{FF2B5EF4-FFF2-40B4-BE49-F238E27FC236}">
              <a16:creationId xmlns:a16="http://schemas.microsoft.com/office/drawing/2014/main" id="{A58542E7-7821-96EC-3D22-CF8550F68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Raw" displayName="tblDataRaw" ref="A5:AO8035" totalsRowShown="0">
  <sortState xmlns:xlrd2="http://schemas.microsoft.com/office/spreadsheetml/2017/richdata2" ref="A6:AO8035">
    <sortCondition ref="A6:A8035"/>
    <sortCondition ref="F6:F8035"/>
    <sortCondition descending="1" ref="K6:K8035"/>
  </sortState>
  <tableColumns count="41">
    <tableColumn id="1" xr3:uid="{00000000-0010-0000-0000-000001000000}" name="survey_date"/>
    <tableColumn id="2" xr3:uid="{00000000-0010-0000-0000-000002000000}" name="survey_year"/>
    <tableColumn id="3" xr3:uid="{00000000-0010-0000-0000-000003000000}" name="survey_month"/>
    <tableColumn id="4" xr3:uid="{00000000-0010-0000-0000-000004000000}" name="publication_date"/>
    <tableColumn id="5" xr3:uid="{00000000-0010-0000-0000-000005000000}" name="variable"/>
    <tableColumn id="6" xr3:uid="{00000000-0010-0000-0000-000006000000}" name="variable_group"/>
    <tableColumn id="7" xr3:uid="{00000000-0010-0000-0000-000007000000}" name="forecast_type"/>
    <tableColumn id="8" xr3:uid="{00000000-0010-0000-0000-000008000000}" name="target_period"/>
    <tableColumn id="9" xr3:uid="{00000000-0010-0000-0000-000009000000}" name="target_year"/>
    <tableColumn id="10" xr3:uid="{00000000-0010-0000-0000-00000A000000}" name="target_quarter"/>
    <tableColumn id="11" xr3:uid="{00000000-0010-0000-0000-00000B000000}" name="target_date"/>
    <tableColumn id="12" xr3:uid="{00000000-0010-0000-0000-00000C000000}" name="horizon_months"/>
    <tableColumn id="13" xr3:uid="{00000000-0010-0000-0000-00000D000000}" name="horizon_quarters"/>
    <tableColumn id="14" xr3:uid="{00000000-0010-0000-0000-00000E000000}" name="horizon_label"/>
    <tableColumn id="15" xr3:uid="{00000000-0010-0000-0000-00000F000000}" name="mean"/>
    <tableColumn id="16" xr3:uid="{00000000-0010-0000-0000-000010000000}" name="median"/>
    <tableColumn id="17" xr3:uid="{00000000-0010-0000-0000-000011000000}" name="q1"/>
    <tableColumn id="18" xr3:uid="{00000000-0010-0000-0000-000012000000}" name="q3"/>
    <tableColumn id="19" xr3:uid="{00000000-0010-0000-0000-000013000000}" name="min"/>
    <tableColumn id="20" xr3:uid="{00000000-0010-0000-0000-000014000000}" name="max"/>
    <tableColumn id="21" xr3:uid="{00000000-0010-0000-0000-000015000000}" name="std_dev"/>
    <tableColumn id="22" xr3:uid="{00000000-0010-0000-0000-000016000000}" name="n_responses"/>
    <tableColumn id="23" xr3:uid="{00000000-0010-0000-0000-000017000000}" name="IQR"/>
    <tableColumn id="24" xr3:uid="{00000000-0010-0000-0000-000018000000}" name="Range"/>
    <tableColumn id="25" xr3:uid="{00000000-0010-0000-0000-000019000000}" name="Mean_Median_Gap"/>
    <tableColumn id="26" xr3:uid="{00000000-0010-0000-0000-00001A000000}" name="Revision_1M"/>
    <tableColumn id="27" xr3:uid="{00000000-0010-0000-0000-00001B000000}" name="Dispersion_Change"/>
    <tableColumn id="28" xr3:uid="{00000000-0010-0000-0000-00001C000000}" name="actual_value"/>
    <tableColumn id="29" xr3:uid="{00000000-0010-0000-0000-00001D000000}" name="forecast_error"/>
    <tableColumn id="30" xr3:uid="{00000000-0010-0000-0000-00001E000000}" name="absolute_error"/>
    <tableColumn id="31" xr3:uid="{00000000-0010-0000-0000-00001F000000}" name="squared_error"/>
    <tableColumn id="32" xr3:uid="{00000000-0010-0000-0000-000020000000}" name="source_series_id"/>
    <tableColumn id="33" xr3:uid="{00000000-0010-0000-0000-000021000000}" name="source_table_id"/>
    <tableColumn id="34" xr3:uid="{00000000-0010-0000-0000-000022000000}" name="source_url"/>
    <tableColumn id="35" xr3:uid="{00000000-0010-0000-0000-000023000000}" name="notes"/>
    <tableColumn id="36" xr3:uid="{00000000-0010-0000-0000-000024000000}" name="chart_date"/>
    <tableColumn id="37" xr3:uid="{00000000-0010-0000-0000-000025000000}" name="survey_id"/>
    <tableColumn id="38" xr3:uid="{00000000-0010-0000-0000-000026000000}" name="indicator_id"/>
    <tableColumn id="39" xr3:uid="{00000000-0010-0000-0000-000027000000}" name="period_id"/>
    <tableColumn id="40" xr3:uid="{00000000-0010-0000-0000-000028000000}" name="forecast_id"/>
    <tableColumn id="41" xr3:uid="{4FBE998C-2227-4425-8B29-1CDA6517F48A}" name="Column1" dataDxfId="0">
      <calculatedColumnFormula>TEXT(A6,"yyyy-mm-dd")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ne FT 2026">
  <a:themeElements>
    <a:clrScheme name="One FT Color Palette 2026">
      <a:dk1>
        <a:srgbClr val="000000"/>
      </a:dk1>
      <a:lt1>
        <a:srgbClr val="FFFFFF"/>
      </a:lt1>
      <a:dk2>
        <a:srgbClr val="002EB8"/>
      </a:dk2>
      <a:lt2>
        <a:srgbClr val="EBECED"/>
      </a:lt2>
      <a:accent1>
        <a:srgbClr val="001F62"/>
      </a:accent1>
      <a:accent2>
        <a:srgbClr val="6995D3"/>
      </a:accent2>
      <a:accent3>
        <a:srgbClr val="1E7975"/>
      </a:accent3>
      <a:accent4>
        <a:srgbClr val="96CCC8"/>
      </a:accent4>
      <a:accent5>
        <a:srgbClr val="939596"/>
      </a:accent5>
      <a:accent6>
        <a:srgbClr val="710E2C"/>
      </a:accent6>
      <a:hlink>
        <a:srgbClr val="002EB8"/>
      </a:hlink>
      <a:folHlink>
        <a:srgbClr val="606668"/>
      </a:folHlink>
    </a:clrScheme>
    <a:fontScheme name="One FT Fonts">
      <a:majorFont>
        <a:latin typeface="TT Commons Pro"/>
        <a:ea typeface=""/>
        <a:cs typeface=""/>
      </a:majorFont>
      <a:minorFont>
        <a:latin typeface="TT Commons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/>
        </a:solidFill>
        <a:ln>
          <a:noFill/>
        </a:ln>
      </a:spPr>
      <a:bodyPr rtlCol="0" anchor="ctr"/>
      <a:lstStyle>
        <a:defPPr algn="ctr">
          <a:defRPr sz="1200" dirty="0" smtClean="0">
            <a:latin typeface="+mn-lt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spAutoFit/>
      </a:bodyPr>
      <a:lstStyle>
        <a:defPPr marL="0" algn="l">
          <a:spcAft>
            <a:spcPts val="800"/>
          </a:spcAft>
          <a:defRPr sz="1400" dirty="0" smtClean="0">
            <a:latin typeface="TT Commons Pro" panose="020B0103030102020204" pitchFamily="34" charset="77"/>
          </a:defRPr>
        </a:defPPr>
      </a:lstStyle>
    </a:txDef>
  </a:objectDefaults>
  <a:extraClrSchemeLst/>
  <a:custClrLst>
    <a:custClr name="FT MAROON3">
      <a:srgbClr val="B77988"/>
    </a:custClr>
    <a:custClr name="FT BLUE2">
      <a:srgbClr val="AABFE2"/>
    </a:custClr>
    <a:custClr name="FT TEAL4">
      <a:srgbClr val="093D44"/>
    </a:custClr>
    <a:custClr name="FT GRAY4">
      <a:srgbClr val="606668"/>
    </a:custClr>
    <a:custClr name="FT MAROON2">
      <a:srgbClr val="DAAEB5"/>
    </a:custClr>
    <a:custClr name="FT BLUE4">
      <a:srgbClr val="3B5FC4"/>
    </a:custClr>
    <a:custClr name="FT TEAL3">
      <a:srgbClr val="52A89F"/>
    </a:custClr>
    <a:custClr name="FT GRAY">
      <a:srgbClr val="293438"/>
    </a:custClr>
    <a:custClr name="FT ORANGE">
      <a:srgbClr val="B2410F"/>
    </a:custClr>
    <a:custClr name="FT YELLOW">
      <a:srgbClr val="BC8A0D"/>
    </a:custClr>
    <a:custClr name="FT BLUE5">
      <a:srgbClr val="001F62"/>
    </a:custClr>
    <a:custClr name="FT BLUE3">
      <a:srgbClr val="6A95D3"/>
    </a:custClr>
    <a:custClr name="FT BLUE2">
      <a:srgbClr val="AABFE2"/>
    </a:custClr>
    <a:custClr name="FT TEAL2">
      <a:srgbClr val="96CCC8"/>
    </a:custClr>
    <a:custClr name="FT GRAY2">
      <a:srgbClr val="C0C3C4"/>
    </a:custClr>
    <a:custClr name="FT MAROON2">
      <a:srgbClr val="DAAEB5"/>
    </a:custClr>
    <a:custClr name="FT GRAY3">
      <a:srgbClr val="939596"/>
    </a:custClr>
    <a:custClr name="BLANK">
      <a:srgbClr val="FFFFFF"/>
    </a:custClr>
    <a:custClr name="BLANK">
      <a:srgbClr val="FFFFFF"/>
    </a:custClr>
    <a:custClr name="BLANK">
      <a:srgbClr val="FFFFFF"/>
    </a:custClr>
    <a:custClr name="FT BLUE5">
      <a:srgbClr val="001F62"/>
    </a:custClr>
    <a:custClr name="FT BLUE">
      <a:srgbClr val="002EB8"/>
    </a:custClr>
    <a:custClr name="FT TEAL4">
      <a:srgbClr val="093D44"/>
    </a:custClr>
    <a:custClr name="FT TEAL">
      <a:srgbClr val="1E7A75"/>
    </a:custClr>
    <a:custClr name="FT GRAY4">
      <a:srgbClr val="606668"/>
    </a:custClr>
    <a:custClr name="FT GRAY">
      <a:srgbClr val="293438"/>
    </a:custClr>
    <a:custClr name="FT MAROON">
      <a:srgbClr val="720E2D"/>
    </a:custClr>
    <a:custClr name="FT BLUE1">
      <a:srgbClr val="E4ECF4"/>
    </a:custClr>
    <a:custClr name="FT TEAL1">
      <a:srgbClr val="D9F4F2"/>
    </a:custClr>
    <a:custClr name="FT GRAY1">
      <a:srgbClr val="EBECED"/>
    </a:custClr>
  </a:custClrLst>
  <a:extLst>
    <a:ext uri="{05A4C25C-085E-4340-85A3-A5531E510DB2}">
      <thm15:themeFamily xmlns:thm15="http://schemas.microsoft.com/office/thememl/2012/main" name="One FT 2026" id="{E8754C48-E4E6-4543-8DCF-6C8D23F3DE83}" vid="{8487EA72-02CA-41F5-BBA5-601DAAF7DFA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AE47BE-7158-4D45-9EB8-35E4E8154C1A}">
  <we:reference id="cba9fc06-6fc9-492e-9525-923870a3b909" version="2.0.0.0" store="EXCatalog" storeType="EXCatalog"/>
  <we:alternateReferences>
    <we:reference id="WA200010215" version="2.0.0.0" store="en-US" storeType="OMEX"/>
  </we:alternateReferences>
  <we:properties>
    <we:property name="bps.codex_control.document_id" value="&quot;4cf04953-f22d-4a55-84a5-fe8c7a7232b9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4"/>
  <sheetViews>
    <sheetView showGridLines="0" workbookViewId="0">
      <selection sqref="A1:H1"/>
    </sheetView>
  </sheetViews>
  <sheetFormatPr defaultRowHeight="14.25"/>
  <cols>
    <col min="1" max="1" width="26" customWidth="1"/>
    <col min="2" max="2" width="100" customWidth="1"/>
  </cols>
  <sheetData>
    <row r="1" spans="1:8" ht="27.95" customHeight="1">
      <c r="A1" s="107" t="s">
        <v>0</v>
      </c>
      <c r="B1" s="107" t="s">
        <v>0</v>
      </c>
      <c r="C1" s="107" t="s">
        <v>0</v>
      </c>
      <c r="D1" s="107" t="s">
        <v>0</v>
      </c>
      <c r="E1" s="107" t="s">
        <v>0</v>
      </c>
      <c r="F1" s="107" t="s">
        <v>0</v>
      </c>
      <c r="G1" s="107" t="s">
        <v>0</v>
      </c>
      <c r="H1" s="107" t="s">
        <v>0</v>
      </c>
    </row>
    <row r="3" spans="1:8">
      <c r="A3" t="s">
        <v>1</v>
      </c>
      <c r="B3" t="s">
        <v>2</v>
      </c>
    </row>
    <row r="5" spans="1:8" ht="15">
      <c r="A5" s="108" t="s">
        <v>3</v>
      </c>
      <c r="B5" s="108"/>
      <c r="C5" s="108"/>
      <c r="D5" s="108"/>
      <c r="E5" s="108"/>
      <c r="F5" s="108"/>
      <c r="G5" s="108"/>
      <c r="H5" s="108"/>
    </row>
    <row r="6" spans="1:8" ht="28.5">
      <c r="A6" s="1" t="s">
        <v>4</v>
      </c>
      <c r="B6" s="2" t="s">
        <v>5</v>
      </c>
    </row>
    <row r="7" spans="1:8" ht="15">
      <c r="A7" s="1" t="s">
        <v>6</v>
      </c>
      <c r="B7" s="2" t="s">
        <v>7</v>
      </c>
    </row>
    <row r="8" spans="1:8" ht="15">
      <c r="A8" s="1" t="s">
        <v>8</v>
      </c>
      <c r="B8" s="2" t="s">
        <v>9</v>
      </c>
    </row>
    <row r="9" spans="1:8" ht="28.5">
      <c r="A9" s="1" t="s">
        <v>10</v>
      </c>
      <c r="B9" s="2" t="s">
        <v>11</v>
      </c>
    </row>
    <row r="10" spans="1:8" ht="28.5">
      <c r="A10" s="1" t="s">
        <v>12</v>
      </c>
      <c r="B10" s="2" t="s">
        <v>13</v>
      </c>
    </row>
    <row r="11" spans="1:8" ht="28.5">
      <c r="A11" s="1" t="s">
        <v>14</v>
      </c>
      <c r="B11" s="2" t="s">
        <v>15</v>
      </c>
    </row>
    <row r="12" spans="1:8" ht="15">
      <c r="A12" s="1" t="s">
        <v>16</v>
      </c>
      <c r="B12" s="2" t="s">
        <v>17</v>
      </c>
    </row>
    <row r="13" spans="1:8" ht="28.5">
      <c r="A13" s="1" t="s">
        <v>18</v>
      </c>
      <c r="B13" s="2" t="s">
        <v>19</v>
      </c>
    </row>
    <row r="14" spans="1:8" ht="28.5">
      <c r="A14" s="1" t="s">
        <v>20</v>
      </c>
      <c r="B14" s="2" t="s">
        <v>21</v>
      </c>
    </row>
    <row r="15" spans="1:8" ht="28.5">
      <c r="A15" s="1" t="s">
        <v>22</v>
      </c>
      <c r="B15" s="2" t="s">
        <v>23</v>
      </c>
    </row>
    <row r="16" spans="1:8" ht="15">
      <c r="A16" s="108" t="s">
        <v>24</v>
      </c>
      <c r="B16" s="108"/>
      <c r="C16" s="108"/>
      <c r="D16" s="108"/>
      <c r="E16" s="108"/>
      <c r="F16" s="108"/>
      <c r="G16" s="108"/>
      <c r="H16" s="108"/>
    </row>
    <row r="17" spans="1:2">
      <c r="A17" t="s">
        <v>25</v>
      </c>
      <c r="B17" t="s">
        <v>26</v>
      </c>
    </row>
    <row r="18" spans="1:2">
      <c r="A18" t="s">
        <v>27</v>
      </c>
      <c r="B18" t="s">
        <v>28</v>
      </c>
    </row>
    <row r="19" spans="1:2">
      <c r="A19" t="s">
        <v>29</v>
      </c>
      <c r="B19" t="s">
        <v>30</v>
      </c>
    </row>
    <row r="20" spans="1:2">
      <c r="A20" t="s">
        <v>31</v>
      </c>
      <c r="B20" t="s">
        <v>32</v>
      </c>
    </row>
    <row r="21" spans="1:2">
      <c r="A21" t="s">
        <v>33</v>
      </c>
      <c r="B21" t="s">
        <v>34</v>
      </c>
    </row>
    <row r="22" spans="1:2">
      <c r="A22" t="s">
        <v>35</v>
      </c>
      <c r="B22" t="s">
        <v>36</v>
      </c>
    </row>
    <row r="23" spans="1:2">
      <c r="A23" t="s">
        <v>37</v>
      </c>
      <c r="B23" t="s">
        <v>38</v>
      </c>
    </row>
    <row r="24" spans="1:2">
      <c r="A24" t="s">
        <v>39</v>
      </c>
      <c r="B24" t="s">
        <v>40</v>
      </c>
    </row>
  </sheetData>
  <mergeCells count="3">
    <mergeCell ref="A1:H1"/>
    <mergeCell ref="A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8A4E6-95DC-455E-B3B3-EF9F43062490}">
  <sheetPr codeName="Sheet25"/>
  <dimension ref="A1:N377"/>
  <sheetViews>
    <sheetView showGridLines="0" topLeftCell="A241" workbookViewId="0">
      <selection activeCell="D275" sqref="D275"/>
    </sheetView>
  </sheetViews>
  <sheetFormatPr defaultRowHeight="14.25"/>
  <cols>
    <col min="1" max="1" width="28" customWidth="1"/>
    <col min="2" max="2" width="15" customWidth="1"/>
    <col min="3" max="3" width="32" customWidth="1"/>
    <col min="4" max="4" width="15" customWidth="1"/>
    <col min="5" max="5" width="28" customWidth="1"/>
    <col min="6" max="6" width="13" customWidth="1"/>
    <col min="7" max="7" width="14" customWidth="1"/>
    <col min="8" max="8" width="20" customWidth="1"/>
    <col min="9" max="9" width="15" customWidth="1"/>
    <col min="10" max="10" width="30" customWidth="1"/>
    <col min="11" max="11" width="45" customWidth="1"/>
    <col min="12" max="12" width="55" customWidth="1"/>
    <col min="13" max="13" width="20" customWidth="1"/>
    <col min="14" max="14" width="50" customWidth="1"/>
  </cols>
  <sheetData>
    <row r="1" spans="1:14" ht="24" customHeight="1">
      <c r="A1" s="100" t="s">
        <v>8915</v>
      </c>
      <c r="B1" s="100" t="s">
        <v>77</v>
      </c>
      <c r="C1" s="100" t="s">
        <v>8916</v>
      </c>
      <c r="D1" s="100" t="s">
        <v>78</v>
      </c>
      <c r="E1" s="100" t="s">
        <v>8917</v>
      </c>
      <c r="F1" s="100" t="s">
        <v>10</v>
      </c>
      <c r="G1" s="100" t="s">
        <v>67</v>
      </c>
      <c r="H1" s="100" t="s">
        <v>8918</v>
      </c>
      <c r="I1" s="100" t="s">
        <v>72</v>
      </c>
      <c r="J1" s="100" t="s">
        <v>71</v>
      </c>
      <c r="K1" s="100" t="s">
        <v>73</v>
      </c>
      <c r="L1" s="100" t="s">
        <v>8919</v>
      </c>
      <c r="M1" s="100" t="s">
        <v>8920</v>
      </c>
      <c r="N1" s="100" t="s">
        <v>74</v>
      </c>
    </row>
    <row r="2" spans="1:14">
      <c r="A2" t="s">
        <v>9257</v>
      </c>
      <c r="B2" t="s">
        <v>109</v>
      </c>
      <c r="C2" t="s">
        <v>9258</v>
      </c>
      <c r="D2" t="s">
        <v>92</v>
      </c>
      <c r="E2" t="s">
        <v>9259</v>
      </c>
      <c r="F2" s="7">
        <v>36525</v>
      </c>
      <c r="G2" s="101">
        <v>2.7550300000000001</v>
      </c>
      <c r="H2" s="7">
        <v>36525</v>
      </c>
      <c r="I2" t="s">
        <v>9260</v>
      </c>
      <c r="J2" t="s">
        <v>9261</v>
      </c>
      <c r="K2" t="s">
        <v>9262</v>
      </c>
      <c r="L2" t="s">
        <v>9263</v>
      </c>
      <c r="M2" t="s">
        <v>8927</v>
      </c>
      <c r="N2" t="s">
        <v>9264</v>
      </c>
    </row>
    <row r="3" spans="1:14">
      <c r="A3" t="s">
        <v>9257</v>
      </c>
      <c r="B3" t="s">
        <v>109</v>
      </c>
      <c r="C3" t="s">
        <v>9258</v>
      </c>
      <c r="D3" t="s">
        <v>92</v>
      </c>
      <c r="E3" t="s">
        <v>9259</v>
      </c>
      <c r="F3" s="112">
        <v>36525</v>
      </c>
      <c r="G3" s="113">
        <v>2.7550300000000001</v>
      </c>
      <c r="H3" s="112">
        <v>36525</v>
      </c>
      <c r="I3" t="s">
        <v>9260</v>
      </c>
      <c r="J3" t="s">
        <v>9261</v>
      </c>
      <c r="K3" t="s">
        <v>9262</v>
      </c>
      <c r="L3" t="s">
        <v>9263</v>
      </c>
      <c r="M3" t="s">
        <v>8927</v>
      </c>
      <c r="N3" t="s">
        <v>9264</v>
      </c>
    </row>
    <row r="4" spans="1:14">
      <c r="A4" t="s">
        <v>9265</v>
      </c>
      <c r="B4" t="s">
        <v>109</v>
      </c>
      <c r="C4" t="s">
        <v>9258</v>
      </c>
      <c r="D4" t="s">
        <v>98</v>
      </c>
      <c r="E4" t="s">
        <v>9266</v>
      </c>
      <c r="F4" s="7">
        <v>36891</v>
      </c>
      <c r="G4" s="101">
        <v>5.0292839999999996</v>
      </c>
      <c r="H4" s="7">
        <v>36891</v>
      </c>
      <c r="I4" t="s">
        <v>9260</v>
      </c>
      <c r="J4" t="s">
        <v>9261</v>
      </c>
      <c r="K4" t="s">
        <v>9262</v>
      </c>
      <c r="L4" t="s">
        <v>9263</v>
      </c>
      <c r="M4" t="s">
        <v>8927</v>
      </c>
      <c r="N4" t="s">
        <v>9264</v>
      </c>
    </row>
    <row r="5" spans="1:14">
      <c r="A5" t="s">
        <v>9265</v>
      </c>
      <c r="B5" t="s">
        <v>109</v>
      </c>
      <c r="C5" t="s">
        <v>9258</v>
      </c>
      <c r="D5" t="s">
        <v>98</v>
      </c>
      <c r="E5" t="s">
        <v>9266</v>
      </c>
      <c r="F5" s="112">
        <v>36891</v>
      </c>
      <c r="G5" s="113">
        <v>5.0292839999999996</v>
      </c>
      <c r="H5" s="112">
        <v>36891</v>
      </c>
      <c r="I5" t="s">
        <v>9260</v>
      </c>
      <c r="J5" t="s">
        <v>9261</v>
      </c>
      <c r="K5" t="s">
        <v>9262</v>
      </c>
      <c r="L5" t="s">
        <v>9263</v>
      </c>
      <c r="M5" t="s">
        <v>8927</v>
      </c>
      <c r="N5" t="s">
        <v>9264</v>
      </c>
    </row>
    <row r="6" spans="1:14">
      <c r="A6" t="s">
        <v>9267</v>
      </c>
      <c r="B6" t="s">
        <v>109</v>
      </c>
      <c r="C6" t="s">
        <v>9258</v>
      </c>
      <c r="D6" t="s">
        <v>280</v>
      </c>
      <c r="E6" t="s">
        <v>9268</v>
      </c>
      <c r="F6" s="7">
        <v>37256</v>
      </c>
      <c r="G6" s="101">
        <v>-0.450845</v>
      </c>
      <c r="H6" s="7">
        <v>37256</v>
      </c>
      <c r="I6" t="s">
        <v>9260</v>
      </c>
      <c r="J6" t="s">
        <v>9261</v>
      </c>
      <c r="K6" t="s">
        <v>9262</v>
      </c>
      <c r="L6" t="s">
        <v>9263</v>
      </c>
      <c r="M6" t="s">
        <v>8927</v>
      </c>
      <c r="N6" t="s">
        <v>9264</v>
      </c>
    </row>
    <row r="7" spans="1:14">
      <c r="A7" t="s">
        <v>9267</v>
      </c>
      <c r="B7" t="s">
        <v>109</v>
      </c>
      <c r="C7" t="s">
        <v>9258</v>
      </c>
      <c r="D7" t="s">
        <v>280</v>
      </c>
      <c r="E7" t="s">
        <v>9268</v>
      </c>
      <c r="F7" s="112">
        <v>37256</v>
      </c>
      <c r="G7" s="113">
        <v>-0.450845</v>
      </c>
      <c r="H7" s="112">
        <v>37256</v>
      </c>
      <c r="I7" t="s">
        <v>9260</v>
      </c>
      <c r="J7" t="s">
        <v>9261</v>
      </c>
      <c r="K7" t="s">
        <v>9262</v>
      </c>
      <c r="L7" t="s">
        <v>9263</v>
      </c>
      <c r="M7" t="s">
        <v>8927</v>
      </c>
      <c r="N7" t="s">
        <v>9264</v>
      </c>
    </row>
    <row r="8" spans="1:14">
      <c r="A8" t="s">
        <v>9269</v>
      </c>
      <c r="B8" t="s">
        <v>109</v>
      </c>
      <c r="C8" t="s">
        <v>9258</v>
      </c>
      <c r="D8" t="s">
        <v>360</v>
      </c>
      <c r="E8" t="s">
        <v>9270</v>
      </c>
      <c r="F8" s="7">
        <v>37621</v>
      </c>
      <c r="G8" s="101">
        <v>-0.23658799999999999</v>
      </c>
      <c r="H8" s="7">
        <v>37621</v>
      </c>
      <c r="I8" t="s">
        <v>9260</v>
      </c>
      <c r="J8" t="s">
        <v>9261</v>
      </c>
      <c r="K8" t="s">
        <v>9262</v>
      </c>
      <c r="L8" t="s">
        <v>9263</v>
      </c>
      <c r="M8" t="s">
        <v>8927</v>
      </c>
      <c r="N8" t="s">
        <v>9264</v>
      </c>
    </row>
    <row r="9" spans="1:14">
      <c r="A9" t="s">
        <v>9269</v>
      </c>
      <c r="B9" t="s">
        <v>109</v>
      </c>
      <c r="C9" t="s">
        <v>9258</v>
      </c>
      <c r="D9" t="s">
        <v>360</v>
      </c>
      <c r="E9" t="s">
        <v>9270</v>
      </c>
      <c r="F9" s="112">
        <v>37621</v>
      </c>
      <c r="G9" s="113">
        <v>-0.23658799999999999</v>
      </c>
      <c r="H9" s="112">
        <v>37621</v>
      </c>
      <c r="I9" t="s">
        <v>9260</v>
      </c>
      <c r="J9" t="s">
        <v>9261</v>
      </c>
      <c r="K9" t="s">
        <v>9262</v>
      </c>
      <c r="L9" t="s">
        <v>9263</v>
      </c>
      <c r="M9" t="s">
        <v>8927</v>
      </c>
      <c r="N9" t="s">
        <v>9264</v>
      </c>
    </row>
    <row r="10" spans="1:14">
      <c r="A10" t="s">
        <v>9271</v>
      </c>
      <c r="B10" t="s">
        <v>109</v>
      </c>
      <c r="C10" t="s">
        <v>9258</v>
      </c>
      <c r="D10" t="s">
        <v>465</v>
      </c>
      <c r="E10" t="s">
        <v>9272</v>
      </c>
      <c r="F10" s="7">
        <v>37986</v>
      </c>
      <c r="G10" s="101">
        <v>1.1855450000000001</v>
      </c>
      <c r="H10" s="7">
        <v>37986</v>
      </c>
      <c r="I10" t="s">
        <v>9260</v>
      </c>
      <c r="J10" t="s">
        <v>9261</v>
      </c>
      <c r="K10" t="s">
        <v>9262</v>
      </c>
      <c r="L10" t="s">
        <v>9263</v>
      </c>
      <c r="M10" t="s">
        <v>8927</v>
      </c>
      <c r="N10" t="s">
        <v>9264</v>
      </c>
    </row>
    <row r="11" spans="1:14">
      <c r="A11" t="s">
        <v>9271</v>
      </c>
      <c r="B11" t="s">
        <v>109</v>
      </c>
      <c r="C11" t="s">
        <v>9258</v>
      </c>
      <c r="D11" t="s">
        <v>465</v>
      </c>
      <c r="E11" t="s">
        <v>9272</v>
      </c>
      <c r="F11" s="112">
        <v>37986</v>
      </c>
      <c r="G11" s="113">
        <v>1.1855450000000001</v>
      </c>
      <c r="H11" s="112">
        <v>37986</v>
      </c>
      <c r="I11" t="s">
        <v>9260</v>
      </c>
      <c r="J11" t="s">
        <v>9261</v>
      </c>
      <c r="K11" t="s">
        <v>9262</v>
      </c>
      <c r="L11" t="s">
        <v>9263</v>
      </c>
      <c r="M11" t="s">
        <v>8927</v>
      </c>
      <c r="N11" t="s">
        <v>9264</v>
      </c>
    </row>
    <row r="12" spans="1:14">
      <c r="A12" t="s">
        <v>9273</v>
      </c>
      <c r="B12" t="s">
        <v>109</v>
      </c>
      <c r="C12" t="s">
        <v>9258</v>
      </c>
      <c r="D12" t="s">
        <v>569</v>
      </c>
      <c r="E12" t="s">
        <v>9274</v>
      </c>
      <c r="F12" s="7">
        <v>38352</v>
      </c>
      <c r="G12" s="101">
        <v>3.5654409999999999</v>
      </c>
      <c r="H12" s="7">
        <v>38352</v>
      </c>
      <c r="I12" t="s">
        <v>9260</v>
      </c>
      <c r="J12" t="s">
        <v>9261</v>
      </c>
      <c r="K12" t="s">
        <v>9262</v>
      </c>
      <c r="L12" t="s">
        <v>9263</v>
      </c>
      <c r="M12" t="s">
        <v>8927</v>
      </c>
      <c r="N12" t="s">
        <v>9264</v>
      </c>
    </row>
    <row r="13" spans="1:14">
      <c r="A13" t="s">
        <v>9273</v>
      </c>
      <c r="B13" t="s">
        <v>109</v>
      </c>
      <c r="C13" t="s">
        <v>9258</v>
      </c>
      <c r="D13" t="s">
        <v>569</v>
      </c>
      <c r="E13" t="s">
        <v>9274</v>
      </c>
      <c r="F13" s="112">
        <v>38352</v>
      </c>
      <c r="G13" s="113">
        <v>3.5654409999999999</v>
      </c>
      <c r="H13" s="112">
        <v>38352</v>
      </c>
      <c r="I13" t="s">
        <v>9260</v>
      </c>
      <c r="J13" t="s">
        <v>9261</v>
      </c>
      <c r="K13" t="s">
        <v>9262</v>
      </c>
      <c r="L13" t="s">
        <v>9263</v>
      </c>
      <c r="M13" t="s">
        <v>8927</v>
      </c>
      <c r="N13" t="s">
        <v>9264</v>
      </c>
    </row>
    <row r="14" spans="1:14">
      <c r="A14" t="s">
        <v>9275</v>
      </c>
      <c r="B14" t="s">
        <v>109</v>
      </c>
      <c r="C14" t="s">
        <v>9258</v>
      </c>
      <c r="D14" t="s">
        <v>717</v>
      </c>
      <c r="E14" t="s">
        <v>9276</v>
      </c>
      <c r="F14" s="7">
        <v>38717</v>
      </c>
      <c r="G14" s="101">
        <v>2.1132469999999999</v>
      </c>
      <c r="H14" s="7">
        <v>38717</v>
      </c>
      <c r="I14" t="s">
        <v>9260</v>
      </c>
      <c r="J14" t="s">
        <v>9261</v>
      </c>
      <c r="K14" t="s">
        <v>9262</v>
      </c>
      <c r="L14" t="s">
        <v>9263</v>
      </c>
      <c r="M14" t="s">
        <v>8927</v>
      </c>
      <c r="N14" t="s">
        <v>9264</v>
      </c>
    </row>
    <row r="15" spans="1:14">
      <c r="A15" t="s">
        <v>9275</v>
      </c>
      <c r="B15" t="s">
        <v>109</v>
      </c>
      <c r="C15" t="s">
        <v>9258</v>
      </c>
      <c r="D15" t="s">
        <v>717</v>
      </c>
      <c r="E15" t="s">
        <v>9276</v>
      </c>
      <c r="F15" s="112">
        <v>38717</v>
      </c>
      <c r="G15" s="113">
        <v>2.1132469999999999</v>
      </c>
      <c r="H15" s="112">
        <v>38717</v>
      </c>
      <c r="I15" t="s">
        <v>9260</v>
      </c>
      <c r="J15" t="s">
        <v>9261</v>
      </c>
      <c r="K15" t="s">
        <v>9262</v>
      </c>
      <c r="L15" t="s">
        <v>9263</v>
      </c>
      <c r="M15" t="s">
        <v>8927</v>
      </c>
      <c r="N15" t="s">
        <v>9264</v>
      </c>
    </row>
    <row r="16" spans="1:14">
      <c r="A16" t="s">
        <v>9277</v>
      </c>
      <c r="B16" t="s">
        <v>109</v>
      </c>
      <c r="C16" t="s">
        <v>9258</v>
      </c>
      <c r="D16" t="s">
        <v>791</v>
      </c>
      <c r="E16" t="s">
        <v>9278</v>
      </c>
      <c r="F16" s="7">
        <v>39082</v>
      </c>
      <c r="G16" s="101">
        <v>4.8050139999999999</v>
      </c>
      <c r="H16" s="7">
        <v>39082</v>
      </c>
      <c r="I16" t="s">
        <v>9260</v>
      </c>
      <c r="J16" t="s">
        <v>9261</v>
      </c>
      <c r="K16" t="s">
        <v>9262</v>
      </c>
      <c r="L16" t="s">
        <v>9263</v>
      </c>
      <c r="M16" t="s">
        <v>8927</v>
      </c>
      <c r="N16" t="s">
        <v>9264</v>
      </c>
    </row>
    <row r="17" spans="1:14">
      <c r="A17" t="s">
        <v>9277</v>
      </c>
      <c r="B17" t="s">
        <v>109</v>
      </c>
      <c r="C17" t="s">
        <v>9258</v>
      </c>
      <c r="D17" t="s">
        <v>791</v>
      </c>
      <c r="E17" t="s">
        <v>9278</v>
      </c>
      <c r="F17" s="112">
        <v>39082</v>
      </c>
      <c r="G17" s="113">
        <v>4.8050139999999999</v>
      </c>
      <c r="H17" s="112">
        <v>39082</v>
      </c>
      <c r="I17" t="s">
        <v>9260</v>
      </c>
      <c r="J17" t="s">
        <v>9261</v>
      </c>
      <c r="K17" t="s">
        <v>9262</v>
      </c>
      <c r="L17" t="s">
        <v>9263</v>
      </c>
      <c r="M17" t="s">
        <v>8927</v>
      </c>
      <c r="N17" t="s">
        <v>9264</v>
      </c>
    </row>
    <row r="18" spans="1:14">
      <c r="A18" t="s">
        <v>9279</v>
      </c>
      <c r="B18" t="s">
        <v>109</v>
      </c>
      <c r="C18" t="s">
        <v>9258</v>
      </c>
      <c r="D18" t="s">
        <v>927</v>
      </c>
      <c r="E18" t="s">
        <v>9280</v>
      </c>
      <c r="F18" s="7">
        <v>39447</v>
      </c>
      <c r="G18" s="101">
        <v>2.0778639999999999</v>
      </c>
      <c r="H18" s="7">
        <v>39447</v>
      </c>
      <c r="I18" t="s">
        <v>9260</v>
      </c>
      <c r="J18" t="s">
        <v>9261</v>
      </c>
      <c r="K18" t="s">
        <v>9262</v>
      </c>
      <c r="L18" t="s">
        <v>9263</v>
      </c>
      <c r="M18" t="s">
        <v>8927</v>
      </c>
      <c r="N18" t="s">
        <v>9264</v>
      </c>
    </row>
    <row r="19" spans="1:14">
      <c r="A19" t="s">
        <v>9279</v>
      </c>
      <c r="B19" t="s">
        <v>109</v>
      </c>
      <c r="C19" t="s">
        <v>9258</v>
      </c>
      <c r="D19" t="s">
        <v>927</v>
      </c>
      <c r="E19" t="s">
        <v>9280</v>
      </c>
      <c r="F19" s="112">
        <v>39447</v>
      </c>
      <c r="G19" s="113">
        <v>2.0778639999999999</v>
      </c>
      <c r="H19" s="112">
        <v>39447</v>
      </c>
      <c r="I19" t="s">
        <v>9260</v>
      </c>
      <c r="J19" t="s">
        <v>9261</v>
      </c>
      <c r="K19" t="s">
        <v>9262</v>
      </c>
      <c r="L19" t="s">
        <v>9263</v>
      </c>
      <c r="M19" t="s">
        <v>8927</v>
      </c>
      <c r="N19" t="s">
        <v>9264</v>
      </c>
    </row>
    <row r="20" spans="1:14">
      <c r="A20" t="s">
        <v>9281</v>
      </c>
      <c r="B20" t="s">
        <v>109</v>
      </c>
      <c r="C20" t="s">
        <v>9258</v>
      </c>
      <c r="D20" t="s">
        <v>1102</v>
      </c>
      <c r="E20" t="s">
        <v>9282</v>
      </c>
      <c r="F20" s="7">
        <v>39813</v>
      </c>
      <c r="G20" s="101">
        <v>0.94333199999999995</v>
      </c>
      <c r="H20" s="7">
        <v>39813</v>
      </c>
      <c r="I20" t="s">
        <v>9260</v>
      </c>
      <c r="J20" t="s">
        <v>9261</v>
      </c>
      <c r="K20" t="s">
        <v>9262</v>
      </c>
      <c r="L20" t="s">
        <v>9263</v>
      </c>
      <c r="M20" t="s">
        <v>8927</v>
      </c>
      <c r="N20" t="s">
        <v>9264</v>
      </c>
    </row>
    <row r="21" spans="1:14">
      <c r="A21" t="s">
        <v>9281</v>
      </c>
      <c r="B21" t="s">
        <v>109</v>
      </c>
      <c r="C21" t="s">
        <v>9258</v>
      </c>
      <c r="D21" t="s">
        <v>1102</v>
      </c>
      <c r="E21" t="s">
        <v>9282</v>
      </c>
      <c r="F21" s="112">
        <v>39813</v>
      </c>
      <c r="G21" s="113">
        <v>0.94333199999999995</v>
      </c>
      <c r="H21" s="112">
        <v>39813</v>
      </c>
      <c r="I21" t="s">
        <v>9260</v>
      </c>
      <c r="J21" t="s">
        <v>9261</v>
      </c>
      <c r="K21" t="s">
        <v>9262</v>
      </c>
      <c r="L21" t="s">
        <v>9263</v>
      </c>
      <c r="M21" t="s">
        <v>8927</v>
      </c>
      <c r="N21" t="s">
        <v>9264</v>
      </c>
    </row>
    <row r="22" spans="1:14">
      <c r="A22" t="s">
        <v>9283</v>
      </c>
      <c r="B22" t="s">
        <v>109</v>
      </c>
      <c r="C22" t="s">
        <v>9258</v>
      </c>
      <c r="D22" t="s">
        <v>1265</v>
      </c>
      <c r="E22" t="s">
        <v>9284</v>
      </c>
      <c r="F22" s="7">
        <v>40178</v>
      </c>
      <c r="G22" s="101">
        <v>-6.2952510000000004</v>
      </c>
      <c r="H22" s="7">
        <v>40178</v>
      </c>
      <c r="I22" t="s">
        <v>9260</v>
      </c>
      <c r="J22" t="s">
        <v>9261</v>
      </c>
      <c r="K22" t="s">
        <v>9262</v>
      </c>
      <c r="L22" t="s">
        <v>9263</v>
      </c>
      <c r="M22" t="s">
        <v>8927</v>
      </c>
      <c r="N22" t="s">
        <v>9264</v>
      </c>
    </row>
    <row r="23" spans="1:14">
      <c r="A23" t="s">
        <v>9283</v>
      </c>
      <c r="B23" t="s">
        <v>109</v>
      </c>
      <c r="C23" t="s">
        <v>9258</v>
      </c>
      <c r="D23" t="s">
        <v>1265</v>
      </c>
      <c r="E23" t="s">
        <v>9284</v>
      </c>
      <c r="F23" s="112">
        <v>40178</v>
      </c>
      <c r="G23" s="113">
        <v>-6.2952510000000004</v>
      </c>
      <c r="H23" s="112">
        <v>40178</v>
      </c>
      <c r="I23" t="s">
        <v>9260</v>
      </c>
      <c r="J23" t="s">
        <v>9261</v>
      </c>
      <c r="K23" t="s">
        <v>9262</v>
      </c>
      <c r="L23" t="s">
        <v>9263</v>
      </c>
      <c r="M23" t="s">
        <v>8927</v>
      </c>
      <c r="N23" t="s">
        <v>9264</v>
      </c>
    </row>
    <row r="24" spans="1:14">
      <c r="A24" t="s">
        <v>9285</v>
      </c>
      <c r="B24" t="s">
        <v>109</v>
      </c>
      <c r="C24" t="s">
        <v>9258</v>
      </c>
      <c r="D24" t="s">
        <v>1419</v>
      </c>
      <c r="E24" t="s">
        <v>9286</v>
      </c>
      <c r="F24" s="7">
        <v>40543</v>
      </c>
      <c r="G24" s="101">
        <v>4.9713349999999998</v>
      </c>
      <c r="H24" s="7">
        <v>40543</v>
      </c>
      <c r="I24" t="s">
        <v>9260</v>
      </c>
      <c r="J24" t="s">
        <v>9261</v>
      </c>
      <c r="K24" t="s">
        <v>9262</v>
      </c>
      <c r="L24" t="s">
        <v>9263</v>
      </c>
      <c r="M24" t="s">
        <v>8927</v>
      </c>
      <c r="N24" t="s">
        <v>9264</v>
      </c>
    </row>
    <row r="25" spans="1:14">
      <c r="A25" t="s">
        <v>9285</v>
      </c>
      <c r="B25" t="s">
        <v>109</v>
      </c>
      <c r="C25" t="s">
        <v>9258</v>
      </c>
      <c r="D25" t="s">
        <v>1419</v>
      </c>
      <c r="E25" t="s">
        <v>9286</v>
      </c>
      <c r="F25" s="112">
        <v>40543</v>
      </c>
      <c r="G25" s="113">
        <v>4.9713349999999998</v>
      </c>
      <c r="H25" s="112">
        <v>40543</v>
      </c>
      <c r="I25" t="s">
        <v>9260</v>
      </c>
      <c r="J25" t="s">
        <v>9261</v>
      </c>
      <c r="K25" t="s">
        <v>9262</v>
      </c>
      <c r="L25" t="s">
        <v>9263</v>
      </c>
      <c r="M25" t="s">
        <v>8927</v>
      </c>
      <c r="N25" t="s">
        <v>9264</v>
      </c>
    </row>
    <row r="26" spans="1:14">
      <c r="A26" t="s">
        <v>9287</v>
      </c>
      <c r="B26" t="s">
        <v>109</v>
      </c>
      <c r="C26" t="s">
        <v>9258</v>
      </c>
      <c r="D26" t="s">
        <v>1591</v>
      </c>
      <c r="E26" t="s">
        <v>9288</v>
      </c>
      <c r="F26" s="7">
        <v>40908</v>
      </c>
      <c r="G26" s="101">
        <v>3.444045</v>
      </c>
      <c r="H26" s="7">
        <v>40908</v>
      </c>
      <c r="I26" t="s">
        <v>9260</v>
      </c>
      <c r="J26" t="s">
        <v>9261</v>
      </c>
      <c r="K26" t="s">
        <v>9262</v>
      </c>
      <c r="L26" t="s">
        <v>9263</v>
      </c>
      <c r="M26" t="s">
        <v>8927</v>
      </c>
      <c r="N26" t="s">
        <v>9264</v>
      </c>
    </row>
    <row r="27" spans="1:14">
      <c r="A27" t="s">
        <v>9287</v>
      </c>
      <c r="B27" t="s">
        <v>109</v>
      </c>
      <c r="C27" t="s">
        <v>9258</v>
      </c>
      <c r="D27" t="s">
        <v>1591</v>
      </c>
      <c r="E27" t="s">
        <v>9288</v>
      </c>
      <c r="F27" s="112">
        <v>40908</v>
      </c>
      <c r="G27" s="113">
        <v>3.444045</v>
      </c>
      <c r="H27" s="112">
        <v>40908</v>
      </c>
      <c r="I27" t="s">
        <v>9260</v>
      </c>
      <c r="J27" t="s">
        <v>9261</v>
      </c>
      <c r="K27" t="s">
        <v>9262</v>
      </c>
      <c r="L27" t="s">
        <v>9263</v>
      </c>
      <c r="M27" t="s">
        <v>8927</v>
      </c>
      <c r="N27" t="s">
        <v>9264</v>
      </c>
    </row>
    <row r="28" spans="1:14">
      <c r="A28" t="s">
        <v>9289</v>
      </c>
      <c r="B28" t="s">
        <v>109</v>
      </c>
      <c r="C28" t="s">
        <v>9258</v>
      </c>
      <c r="D28" t="s">
        <v>1783</v>
      </c>
      <c r="E28" t="s">
        <v>9290</v>
      </c>
      <c r="F28" s="7">
        <v>41274</v>
      </c>
      <c r="G28" s="101">
        <v>3.5532110000000001</v>
      </c>
      <c r="H28" s="7">
        <v>41274</v>
      </c>
      <c r="I28" t="s">
        <v>9260</v>
      </c>
      <c r="J28" t="s">
        <v>9261</v>
      </c>
      <c r="K28" t="s">
        <v>9262</v>
      </c>
      <c r="L28" t="s">
        <v>9263</v>
      </c>
      <c r="M28" t="s">
        <v>8927</v>
      </c>
      <c r="N28" t="s">
        <v>9264</v>
      </c>
    </row>
    <row r="29" spans="1:14">
      <c r="A29" t="s">
        <v>9289</v>
      </c>
      <c r="B29" t="s">
        <v>109</v>
      </c>
      <c r="C29" t="s">
        <v>9258</v>
      </c>
      <c r="D29" t="s">
        <v>1783</v>
      </c>
      <c r="E29" t="s">
        <v>9290</v>
      </c>
      <c r="F29" s="112">
        <v>41274</v>
      </c>
      <c r="G29" s="113">
        <v>3.5532110000000001</v>
      </c>
      <c r="H29" s="112">
        <v>41274</v>
      </c>
      <c r="I29" t="s">
        <v>9260</v>
      </c>
      <c r="J29" t="s">
        <v>9261</v>
      </c>
      <c r="K29" t="s">
        <v>9262</v>
      </c>
      <c r="L29" t="s">
        <v>9263</v>
      </c>
      <c r="M29" t="s">
        <v>8927</v>
      </c>
      <c r="N29" t="s">
        <v>9264</v>
      </c>
    </row>
    <row r="30" spans="1:14">
      <c r="A30" t="s">
        <v>9291</v>
      </c>
      <c r="B30" t="s">
        <v>109</v>
      </c>
      <c r="C30" t="s">
        <v>9258</v>
      </c>
      <c r="D30" t="s">
        <v>2030</v>
      </c>
      <c r="E30" t="s">
        <v>9292</v>
      </c>
      <c r="F30" s="7">
        <v>41639</v>
      </c>
      <c r="G30" s="101">
        <v>0.85210200000000003</v>
      </c>
      <c r="H30" s="7">
        <v>41639</v>
      </c>
      <c r="I30" t="s">
        <v>9260</v>
      </c>
      <c r="J30" t="s">
        <v>9261</v>
      </c>
      <c r="K30" t="s">
        <v>9262</v>
      </c>
      <c r="L30" t="s">
        <v>9263</v>
      </c>
      <c r="M30" t="s">
        <v>8927</v>
      </c>
      <c r="N30" t="s">
        <v>9264</v>
      </c>
    </row>
    <row r="31" spans="1:14">
      <c r="A31" t="s">
        <v>9291</v>
      </c>
      <c r="B31" t="s">
        <v>109</v>
      </c>
      <c r="C31" t="s">
        <v>9258</v>
      </c>
      <c r="D31" t="s">
        <v>2030</v>
      </c>
      <c r="E31" t="s">
        <v>9292</v>
      </c>
      <c r="F31" s="112">
        <v>41639</v>
      </c>
      <c r="G31" s="113">
        <v>0.85210200000000003</v>
      </c>
      <c r="H31" s="112">
        <v>41639</v>
      </c>
      <c r="I31" t="s">
        <v>9260</v>
      </c>
      <c r="J31" t="s">
        <v>9261</v>
      </c>
      <c r="K31" t="s">
        <v>9262</v>
      </c>
      <c r="L31" t="s">
        <v>9263</v>
      </c>
      <c r="M31" t="s">
        <v>8927</v>
      </c>
      <c r="N31" t="s">
        <v>9264</v>
      </c>
    </row>
    <row r="32" spans="1:14">
      <c r="A32" t="s">
        <v>9293</v>
      </c>
      <c r="B32" t="s">
        <v>109</v>
      </c>
      <c r="C32" t="s">
        <v>9258</v>
      </c>
      <c r="D32" t="s">
        <v>2327</v>
      </c>
      <c r="E32" t="s">
        <v>9294</v>
      </c>
      <c r="F32" s="7">
        <v>42004</v>
      </c>
      <c r="G32" s="101">
        <v>2.5037639999999999</v>
      </c>
      <c r="H32" s="7">
        <v>42004</v>
      </c>
      <c r="I32" t="s">
        <v>9260</v>
      </c>
      <c r="J32" t="s">
        <v>9261</v>
      </c>
      <c r="K32" t="s">
        <v>9262</v>
      </c>
      <c r="L32" t="s">
        <v>9263</v>
      </c>
      <c r="M32" t="s">
        <v>8927</v>
      </c>
      <c r="N32" t="s">
        <v>9264</v>
      </c>
    </row>
    <row r="33" spans="1:14">
      <c r="A33" t="s">
        <v>9293</v>
      </c>
      <c r="B33" t="s">
        <v>109</v>
      </c>
      <c r="C33" t="s">
        <v>9258</v>
      </c>
      <c r="D33" t="s">
        <v>2327</v>
      </c>
      <c r="E33" t="s">
        <v>9294</v>
      </c>
      <c r="F33" s="112">
        <v>42004</v>
      </c>
      <c r="G33" s="113">
        <v>2.5037639999999999</v>
      </c>
      <c r="H33" s="112">
        <v>42004</v>
      </c>
      <c r="I33" t="s">
        <v>9260</v>
      </c>
      <c r="J33" t="s">
        <v>9261</v>
      </c>
      <c r="K33" t="s">
        <v>9262</v>
      </c>
      <c r="L33" t="s">
        <v>9263</v>
      </c>
      <c r="M33" t="s">
        <v>8927</v>
      </c>
      <c r="N33" t="s">
        <v>9264</v>
      </c>
    </row>
    <row r="34" spans="1:14">
      <c r="A34" t="s">
        <v>9295</v>
      </c>
      <c r="B34" t="s">
        <v>109</v>
      </c>
      <c r="C34" t="s">
        <v>9258</v>
      </c>
      <c r="D34" t="s">
        <v>2626</v>
      </c>
      <c r="E34" t="s">
        <v>9296</v>
      </c>
      <c r="F34" s="7">
        <v>42369</v>
      </c>
      <c r="G34" s="101">
        <v>2.7023229999999998</v>
      </c>
      <c r="H34" s="7">
        <v>42369</v>
      </c>
      <c r="I34" t="s">
        <v>9260</v>
      </c>
      <c r="J34" t="s">
        <v>9261</v>
      </c>
      <c r="K34" t="s">
        <v>9262</v>
      </c>
      <c r="L34" t="s">
        <v>9263</v>
      </c>
      <c r="M34" t="s">
        <v>8927</v>
      </c>
      <c r="N34" t="s">
        <v>9264</v>
      </c>
    </row>
    <row r="35" spans="1:14">
      <c r="A35" t="s">
        <v>9295</v>
      </c>
      <c r="B35" t="s">
        <v>109</v>
      </c>
      <c r="C35" t="s">
        <v>9258</v>
      </c>
      <c r="D35" t="s">
        <v>2626</v>
      </c>
      <c r="E35" t="s">
        <v>9296</v>
      </c>
      <c r="F35" s="112">
        <v>42369</v>
      </c>
      <c r="G35" s="113">
        <v>2.7023229999999998</v>
      </c>
      <c r="H35" s="112">
        <v>42369</v>
      </c>
      <c r="I35" t="s">
        <v>9260</v>
      </c>
      <c r="J35" t="s">
        <v>9261</v>
      </c>
      <c r="K35" t="s">
        <v>9262</v>
      </c>
      <c r="L35" t="s">
        <v>9263</v>
      </c>
      <c r="M35" t="s">
        <v>8927</v>
      </c>
      <c r="N35" t="s">
        <v>9264</v>
      </c>
    </row>
    <row r="36" spans="1:14">
      <c r="A36" t="s">
        <v>9297</v>
      </c>
      <c r="B36" t="s">
        <v>109</v>
      </c>
      <c r="C36" t="s">
        <v>9258</v>
      </c>
      <c r="D36" t="s">
        <v>3020</v>
      </c>
      <c r="E36" t="s">
        <v>9298</v>
      </c>
      <c r="F36" s="7">
        <v>42735</v>
      </c>
      <c r="G36" s="101">
        <v>1.7724930000000001</v>
      </c>
      <c r="H36" s="7">
        <v>42735</v>
      </c>
      <c r="I36" t="s">
        <v>9260</v>
      </c>
      <c r="J36" t="s">
        <v>9261</v>
      </c>
      <c r="K36" t="s">
        <v>9262</v>
      </c>
      <c r="L36" t="s">
        <v>9263</v>
      </c>
      <c r="M36" t="s">
        <v>8927</v>
      </c>
      <c r="N36" t="s">
        <v>9264</v>
      </c>
    </row>
    <row r="37" spans="1:14">
      <c r="A37" t="s">
        <v>9297</v>
      </c>
      <c r="B37" t="s">
        <v>109</v>
      </c>
      <c r="C37" t="s">
        <v>9258</v>
      </c>
      <c r="D37" t="s">
        <v>3020</v>
      </c>
      <c r="E37" t="s">
        <v>9298</v>
      </c>
      <c r="F37" s="112">
        <v>42735</v>
      </c>
      <c r="G37" s="113">
        <v>1.7724930000000001</v>
      </c>
      <c r="H37" s="112">
        <v>42735</v>
      </c>
      <c r="I37" t="s">
        <v>9260</v>
      </c>
      <c r="J37" t="s">
        <v>9261</v>
      </c>
      <c r="K37" t="s">
        <v>9262</v>
      </c>
      <c r="L37" t="s">
        <v>9263</v>
      </c>
      <c r="M37" t="s">
        <v>8927</v>
      </c>
      <c r="N37" t="s">
        <v>9264</v>
      </c>
    </row>
    <row r="38" spans="1:14">
      <c r="A38" t="s">
        <v>9299</v>
      </c>
      <c r="B38" t="s">
        <v>109</v>
      </c>
      <c r="C38" t="s">
        <v>9258</v>
      </c>
      <c r="D38" t="s">
        <v>3455</v>
      </c>
      <c r="E38" t="s">
        <v>9300</v>
      </c>
      <c r="F38" s="7">
        <v>43100</v>
      </c>
      <c r="G38" s="101">
        <v>1.871729</v>
      </c>
      <c r="H38" s="7">
        <v>43100</v>
      </c>
      <c r="I38" t="s">
        <v>9260</v>
      </c>
      <c r="J38" t="s">
        <v>9261</v>
      </c>
      <c r="K38" t="s">
        <v>9262</v>
      </c>
      <c r="L38" t="s">
        <v>9263</v>
      </c>
      <c r="M38" t="s">
        <v>8927</v>
      </c>
      <c r="N38" t="s">
        <v>9264</v>
      </c>
    </row>
    <row r="39" spans="1:14">
      <c r="A39" t="s">
        <v>9299</v>
      </c>
      <c r="B39" t="s">
        <v>109</v>
      </c>
      <c r="C39" t="s">
        <v>9258</v>
      </c>
      <c r="D39" t="s">
        <v>3455</v>
      </c>
      <c r="E39" t="s">
        <v>9300</v>
      </c>
      <c r="F39" s="112">
        <v>43100</v>
      </c>
      <c r="G39" s="113">
        <v>1.871729</v>
      </c>
      <c r="H39" s="112">
        <v>43100</v>
      </c>
      <c r="I39" t="s">
        <v>9260</v>
      </c>
      <c r="J39" t="s">
        <v>9261</v>
      </c>
      <c r="K39" t="s">
        <v>9262</v>
      </c>
      <c r="L39" t="s">
        <v>9263</v>
      </c>
      <c r="M39" t="s">
        <v>8927</v>
      </c>
      <c r="N39" t="s">
        <v>9264</v>
      </c>
    </row>
    <row r="40" spans="1:14">
      <c r="A40" t="s">
        <v>9301</v>
      </c>
      <c r="B40" t="s">
        <v>109</v>
      </c>
      <c r="C40" t="s">
        <v>9258</v>
      </c>
      <c r="D40" t="s">
        <v>3891</v>
      </c>
      <c r="E40" t="s">
        <v>9302</v>
      </c>
      <c r="F40" s="7">
        <v>43465</v>
      </c>
      <c r="G40" s="101">
        <v>1.9720819999999999</v>
      </c>
      <c r="H40" s="7">
        <v>43465</v>
      </c>
      <c r="I40" t="s">
        <v>9260</v>
      </c>
      <c r="J40" t="s">
        <v>9261</v>
      </c>
      <c r="K40" t="s">
        <v>9262</v>
      </c>
      <c r="L40" t="s">
        <v>9263</v>
      </c>
      <c r="M40" t="s">
        <v>8927</v>
      </c>
      <c r="N40" t="s">
        <v>9264</v>
      </c>
    </row>
    <row r="41" spans="1:14">
      <c r="A41" t="s">
        <v>9301</v>
      </c>
      <c r="B41" t="s">
        <v>109</v>
      </c>
      <c r="C41" t="s">
        <v>9258</v>
      </c>
      <c r="D41" t="s">
        <v>3891</v>
      </c>
      <c r="E41" t="s">
        <v>9302</v>
      </c>
      <c r="F41" s="112">
        <v>43465</v>
      </c>
      <c r="G41" s="113">
        <v>1.9720819999999999</v>
      </c>
      <c r="H41" s="112">
        <v>43465</v>
      </c>
      <c r="I41" t="s">
        <v>9260</v>
      </c>
      <c r="J41" t="s">
        <v>9261</v>
      </c>
      <c r="K41" t="s">
        <v>9262</v>
      </c>
      <c r="L41" t="s">
        <v>9263</v>
      </c>
      <c r="M41" t="s">
        <v>8927</v>
      </c>
      <c r="N41" t="s">
        <v>9264</v>
      </c>
    </row>
    <row r="42" spans="1:14">
      <c r="A42" t="s">
        <v>9303</v>
      </c>
      <c r="B42" t="s">
        <v>109</v>
      </c>
      <c r="C42" t="s">
        <v>9258</v>
      </c>
      <c r="D42" t="s">
        <v>4362</v>
      </c>
      <c r="E42" t="s">
        <v>9304</v>
      </c>
      <c r="F42" s="7">
        <v>43830</v>
      </c>
      <c r="G42" s="101">
        <v>-0.39269100000000001</v>
      </c>
      <c r="H42" s="7">
        <v>43830</v>
      </c>
      <c r="I42" t="s">
        <v>9260</v>
      </c>
      <c r="J42" t="s">
        <v>9261</v>
      </c>
      <c r="K42" t="s">
        <v>9262</v>
      </c>
      <c r="L42" t="s">
        <v>9263</v>
      </c>
      <c r="M42" t="s">
        <v>8927</v>
      </c>
      <c r="N42" t="s">
        <v>9264</v>
      </c>
    </row>
    <row r="43" spans="1:14">
      <c r="A43" t="s">
        <v>9303</v>
      </c>
      <c r="B43" t="s">
        <v>109</v>
      </c>
      <c r="C43" t="s">
        <v>9258</v>
      </c>
      <c r="D43" t="s">
        <v>4362</v>
      </c>
      <c r="E43" t="s">
        <v>9304</v>
      </c>
      <c r="F43" s="112">
        <v>43830</v>
      </c>
      <c r="G43" s="113">
        <v>-0.39269100000000001</v>
      </c>
      <c r="H43" s="112">
        <v>43830</v>
      </c>
      <c r="I43" t="s">
        <v>9260</v>
      </c>
      <c r="J43" t="s">
        <v>9261</v>
      </c>
      <c r="K43" t="s">
        <v>9262</v>
      </c>
      <c r="L43" t="s">
        <v>9263</v>
      </c>
      <c r="M43" t="s">
        <v>8927</v>
      </c>
      <c r="N43" t="s">
        <v>9264</v>
      </c>
    </row>
    <row r="44" spans="1:14">
      <c r="A44" t="s">
        <v>9305</v>
      </c>
      <c r="B44" t="s">
        <v>109</v>
      </c>
      <c r="C44" t="s">
        <v>9258</v>
      </c>
      <c r="D44" t="s">
        <v>4805</v>
      </c>
      <c r="E44" t="s">
        <v>9306</v>
      </c>
      <c r="F44" s="7">
        <v>44196</v>
      </c>
      <c r="G44" s="101">
        <v>-8.3540349999999997</v>
      </c>
      <c r="H44" s="7">
        <v>44196</v>
      </c>
      <c r="I44" t="s">
        <v>9260</v>
      </c>
      <c r="J44" t="s">
        <v>9261</v>
      </c>
      <c r="K44" t="s">
        <v>9262</v>
      </c>
      <c r="L44" t="s">
        <v>9263</v>
      </c>
      <c r="M44" t="s">
        <v>8927</v>
      </c>
      <c r="N44" t="s">
        <v>9264</v>
      </c>
    </row>
    <row r="45" spans="1:14">
      <c r="A45" t="s">
        <v>9305</v>
      </c>
      <c r="B45" t="s">
        <v>109</v>
      </c>
      <c r="C45" t="s">
        <v>9258</v>
      </c>
      <c r="D45" t="s">
        <v>4805</v>
      </c>
      <c r="E45" t="s">
        <v>9306</v>
      </c>
      <c r="F45" s="112">
        <v>44196</v>
      </c>
      <c r="G45" s="113">
        <v>-8.3540349999999997</v>
      </c>
      <c r="H45" s="112">
        <v>44196</v>
      </c>
      <c r="I45" t="s">
        <v>9260</v>
      </c>
      <c r="J45" t="s">
        <v>9261</v>
      </c>
      <c r="K45" t="s">
        <v>9262</v>
      </c>
      <c r="L45" t="s">
        <v>9263</v>
      </c>
      <c r="M45" t="s">
        <v>8927</v>
      </c>
      <c r="N45" t="s">
        <v>9264</v>
      </c>
    </row>
    <row r="46" spans="1:14">
      <c r="A46" t="s">
        <v>9307</v>
      </c>
      <c r="B46" t="s">
        <v>109</v>
      </c>
      <c r="C46" t="s">
        <v>9258</v>
      </c>
      <c r="D46" t="s">
        <v>5259</v>
      </c>
      <c r="E46" t="s">
        <v>9308</v>
      </c>
      <c r="F46" s="7">
        <v>44561</v>
      </c>
      <c r="G46" s="101">
        <v>6.0484830000000001</v>
      </c>
      <c r="H46" s="7">
        <v>44561</v>
      </c>
      <c r="I46" t="s">
        <v>9260</v>
      </c>
      <c r="J46" t="s">
        <v>9261</v>
      </c>
      <c r="K46" t="s">
        <v>9262</v>
      </c>
      <c r="L46" t="s">
        <v>9263</v>
      </c>
      <c r="M46" t="s">
        <v>8927</v>
      </c>
      <c r="N46" t="s">
        <v>9264</v>
      </c>
    </row>
    <row r="47" spans="1:14">
      <c r="A47" t="s">
        <v>9307</v>
      </c>
      <c r="B47" t="s">
        <v>109</v>
      </c>
      <c r="C47" t="s">
        <v>9258</v>
      </c>
      <c r="D47" t="s">
        <v>5259</v>
      </c>
      <c r="E47" t="s">
        <v>9308</v>
      </c>
      <c r="F47" s="112">
        <v>44561</v>
      </c>
      <c r="G47" s="113">
        <v>6.0484830000000001</v>
      </c>
      <c r="H47" s="112">
        <v>44561</v>
      </c>
      <c r="I47" t="s">
        <v>9260</v>
      </c>
      <c r="J47" t="s">
        <v>9261</v>
      </c>
      <c r="K47" t="s">
        <v>9262</v>
      </c>
      <c r="L47" t="s">
        <v>9263</v>
      </c>
      <c r="M47" t="s">
        <v>8927</v>
      </c>
      <c r="N47" t="s">
        <v>9264</v>
      </c>
    </row>
    <row r="48" spans="1:14">
      <c r="A48" t="s">
        <v>9309</v>
      </c>
      <c r="B48" t="s">
        <v>109</v>
      </c>
      <c r="C48" t="s">
        <v>9258</v>
      </c>
      <c r="D48" t="s">
        <v>5704</v>
      </c>
      <c r="E48" t="s">
        <v>9310</v>
      </c>
      <c r="F48" s="7">
        <v>44926</v>
      </c>
      <c r="G48" s="101">
        <v>3.7097570000000002</v>
      </c>
      <c r="H48" s="7">
        <v>44926</v>
      </c>
      <c r="I48" t="s">
        <v>9260</v>
      </c>
      <c r="J48" t="s">
        <v>9261</v>
      </c>
      <c r="K48" t="s">
        <v>9262</v>
      </c>
      <c r="L48" t="s">
        <v>9263</v>
      </c>
      <c r="M48" t="s">
        <v>8927</v>
      </c>
      <c r="N48" t="s">
        <v>9264</v>
      </c>
    </row>
    <row r="49" spans="1:14">
      <c r="A49" t="s">
        <v>9309</v>
      </c>
      <c r="B49" t="s">
        <v>109</v>
      </c>
      <c r="C49" t="s">
        <v>9258</v>
      </c>
      <c r="D49" t="s">
        <v>5704</v>
      </c>
      <c r="E49" t="s">
        <v>9310</v>
      </c>
      <c r="F49" s="112">
        <v>44926</v>
      </c>
      <c r="G49" s="113">
        <v>3.7097570000000002</v>
      </c>
      <c r="H49" s="112">
        <v>44926</v>
      </c>
      <c r="I49" t="s">
        <v>9260</v>
      </c>
      <c r="J49" t="s">
        <v>9261</v>
      </c>
      <c r="K49" t="s">
        <v>9262</v>
      </c>
      <c r="L49" t="s">
        <v>9263</v>
      </c>
      <c r="M49" t="s">
        <v>8927</v>
      </c>
      <c r="N49" t="s">
        <v>9264</v>
      </c>
    </row>
    <row r="50" spans="1:14">
      <c r="A50" t="s">
        <v>9311</v>
      </c>
      <c r="B50" t="s">
        <v>109</v>
      </c>
      <c r="C50" t="s">
        <v>9258</v>
      </c>
      <c r="D50" t="s">
        <v>6149</v>
      </c>
      <c r="E50" t="s">
        <v>9312</v>
      </c>
      <c r="F50" s="7">
        <v>45291</v>
      </c>
      <c r="G50" s="101">
        <v>3.122544</v>
      </c>
      <c r="H50" s="7">
        <v>45291</v>
      </c>
      <c r="I50" t="s">
        <v>9260</v>
      </c>
      <c r="J50" t="s">
        <v>9261</v>
      </c>
      <c r="K50" t="s">
        <v>9262</v>
      </c>
      <c r="L50" t="s">
        <v>9263</v>
      </c>
      <c r="M50" t="s">
        <v>8927</v>
      </c>
      <c r="N50" t="s">
        <v>9264</v>
      </c>
    </row>
    <row r="51" spans="1:14">
      <c r="A51" t="s">
        <v>9311</v>
      </c>
      <c r="B51" t="s">
        <v>109</v>
      </c>
      <c r="C51" t="s">
        <v>9258</v>
      </c>
      <c r="D51" t="s">
        <v>6149</v>
      </c>
      <c r="E51" t="s">
        <v>9312</v>
      </c>
      <c r="F51" s="112">
        <v>45291</v>
      </c>
      <c r="G51" s="113">
        <v>3.122544</v>
      </c>
      <c r="H51" s="112">
        <v>45291</v>
      </c>
      <c r="I51" t="s">
        <v>9260</v>
      </c>
      <c r="J51" t="s">
        <v>9261</v>
      </c>
      <c r="K51" t="s">
        <v>9262</v>
      </c>
      <c r="L51" t="s">
        <v>9263</v>
      </c>
      <c r="M51" t="s">
        <v>8927</v>
      </c>
      <c r="N51" t="s">
        <v>9264</v>
      </c>
    </row>
    <row r="52" spans="1:14">
      <c r="A52" t="s">
        <v>9313</v>
      </c>
      <c r="B52" t="s">
        <v>109</v>
      </c>
      <c r="C52" t="s">
        <v>9258</v>
      </c>
      <c r="D52" t="s">
        <v>6594</v>
      </c>
      <c r="E52" t="s">
        <v>9314</v>
      </c>
      <c r="F52" s="7">
        <v>45657</v>
      </c>
      <c r="G52" s="101">
        <v>1.459935</v>
      </c>
      <c r="H52" s="7">
        <v>45657</v>
      </c>
      <c r="I52" t="s">
        <v>9260</v>
      </c>
      <c r="J52" t="s">
        <v>9261</v>
      </c>
      <c r="K52" t="s">
        <v>9262</v>
      </c>
      <c r="L52" t="s">
        <v>9263</v>
      </c>
      <c r="M52" t="s">
        <v>8927</v>
      </c>
      <c r="N52" t="s">
        <v>9264</v>
      </c>
    </row>
    <row r="53" spans="1:14">
      <c r="A53" t="s">
        <v>9313</v>
      </c>
      <c r="B53" t="s">
        <v>109</v>
      </c>
      <c r="C53" t="s">
        <v>9258</v>
      </c>
      <c r="D53" t="s">
        <v>6594</v>
      </c>
      <c r="E53" t="s">
        <v>9314</v>
      </c>
      <c r="F53" s="112">
        <v>45657</v>
      </c>
      <c r="G53" s="113">
        <v>1.459935</v>
      </c>
      <c r="H53" s="112">
        <v>45657</v>
      </c>
      <c r="I53" t="s">
        <v>9260</v>
      </c>
      <c r="J53" t="s">
        <v>9261</v>
      </c>
      <c r="K53" t="s">
        <v>9262</v>
      </c>
      <c r="L53" t="s">
        <v>9263</v>
      </c>
      <c r="M53" t="s">
        <v>8927</v>
      </c>
      <c r="N53" t="s">
        <v>9264</v>
      </c>
    </row>
    <row r="54" spans="1:14">
      <c r="A54" t="s">
        <v>9315</v>
      </c>
      <c r="B54" t="s">
        <v>109</v>
      </c>
      <c r="C54" t="s">
        <v>9258</v>
      </c>
      <c r="D54" t="s">
        <v>7038</v>
      </c>
      <c r="E54" t="s">
        <v>9316</v>
      </c>
      <c r="F54" s="7">
        <v>46022</v>
      </c>
      <c r="G54" s="101">
        <v>0.49702800000000003</v>
      </c>
      <c r="H54" s="7">
        <v>46022</v>
      </c>
      <c r="I54" t="s">
        <v>9260</v>
      </c>
      <c r="J54" t="s">
        <v>9261</v>
      </c>
      <c r="K54" t="s">
        <v>9262</v>
      </c>
      <c r="L54" t="s">
        <v>9263</v>
      </c>
      <c r="M54" t="s">
        <v>8927</v>
      </c>
      <c r="N54" t="s">
        <v>9264</v>
      </c>
    </row>
    <row r="55" spans="1:14">
      <c r="A55" t="s">
        <v>9315</v>
      </c>
      <c r="B55" t="s">
        <v>109</v>
      </c>
      <c r="C55" t="s">
        <v>9258</v>
      </c>
      <c r="D55" t="s">
        <v>7038</v>
      </c>
      <c r="E55" t="s">
        <v>9316</v>
      </c>
      <c r="F55" s="112">
        <v>46022</v>
      </c>
      <c r="G55" s="113">
        <v>0.49702800000000003</v>
      </c>
      <c r="H55" s="112">
        <v>46022</v>
      </c>
      <c r="I55" t="s">
        <v>9260</v>
      </c>
      <c r="J55" t="s">
        <v>9261</v>
      </c>
      <c r="K55" t="s">
        <v>9262</v>
      </c>
      <c r="L55" t="s">
        <v>9263</v>
      </c>
      <c r="M55" t="s">
        <v>8927</v>
      </c>
      <c r="N55" t="s">
        <v>9264</v>
      </c>
    </row>
    <row r="56" spans="1:14">
      <c r="A56" t="s">
        <v>9317</v>
      </c>
      <c r="B56" t="s">
        <v>109</v>
      </c>
      <c r="C56" t="s">
        <v>100</v>
      </c>
      <c r="D56" t="s">
        <v>110</v>
      </c>
      <c r="E56" t="s">
        <v>9318</v>
      </c>
      <c r="F56" s="7">
        <v>36250</v>
      </c>
      <c r="G56" s="101">
        <v>2.2510520000000001</v>
      </c>
      <c r="H56" s="7">
        <v>36250</v>
      </c>
      <c r="I56" t="s">
        <v>9260</v>
      </c>
      <c r="J56" t="s">
        <v>9319</v>
      </c>
      <c r="K56" t="s">
        <v>9262</v>
      </c>
      <c r="L56" t="s">
        <v>9320</v>
      </c>
      <c r="M56" t="s">
        <v>8927</v>
      </c>
      <c r="N56" t="s">
        <v>9264</v>
      </c>
    </row>
    <row r="57" spans="1:14">
      <c r="A57" t="s">
        <v>9321</v>
      </c>
      <c r="B57" t="s">
        <v>109</v>
      </c>
      <c r="C57" t="s">
        <v>100</v>
      </c>
      <c r="D57" t="s">
        <v>199</v>
      </c>
      <c r="E57" t="s">
        <v>9322</v>
      </c>
      <c r="F57" s="7">
        <v>36341</v>
      </c>
      <c r="G57" s="101">
        <v>2.3550779999999998</v>
      </c>
      <c r="H57" s="7">
        <v>36341</v>
      </c>
      <c r="I57" t="s">
        <v>9260</v>
      </c>
      <c r="J57" t="s">
        <v>9319</v>
      </c>
      <c r="K57" t="s">
        <v>9262</v>
      </c>
      <c r="L57" t="s">
        <v>9320</v>
      </c>
      <c r="M57" t="s">
        <v>8927</v>
      </c>
      <c r="N57" t="s">
        <v>9264</v>
      </c>
    </row>
    <row r="58" spans="1:14">
      <c r="A58" t="s">
        <v>9323</v>
      </c>
      <c r="B58" t="s">
        <v>109</v>
      </c>
      <c r="C58" t="s">
        <v>100</v>
      </c>
      <c r="D58" t="s">
        <v>226</v>
      </c>
      <c r="E58" t="s">
        <v>9324</v>
      </c>
      <c r="F58" s="7">
        <v>36433</v>
      </c>
      <c r="G58" s="101">
        <v>3.0066389999999998</v>
      </c>
      <c r="H58" s="7">
        <v>36433</v>
      </c>
      <c r="I58" t="s">
        <v>9260</v>
      </c>
      <c r="J58" t="s">
        <v>9319</v>
      </c>
      <c r="K58" t="s">
        <v>9262</v>
      </c>
      <c r="L58" t="s">
        <v>9320</v>
      </c>
      <c r="M58" t="s">
        <v>8927</v>
      </c>
      <c r="N58" t="s">
        <v>9264</v>
      </c>
    </row>
    <row r="59" spans="1:14">
      <c r="A59" t="s">
        <v>9325</v>
      </c>
      <c r="B59" t="s">
        <v>109</v>
      </c>
      <c r="C59" t="s">
        <v>100</v>
      </c>
      <c r="D59" t="s">
        <v>256</v>
      </c>
      <c r="E59" t="s">
        <v>9326</v>
      </c>
      <c r="F59" s="7">
        <v>36525</v>
      </c>
      <c r="G59" s="101">
        <v>3.3991250000000002</v>
      </c>
      <c r="H59" s="7">
        <v>36525</v>
      </c>
      <c r="I59" t="s">
        <v>9260</v>
      </c>
      <c r="J59" t="s">
        <v>9319</v>
      </c>
      <c r="K59" t="s">
        <v>9262</v>
      </c>
      <c r="L59" t="s">
        <v>9320</v>
      </c>
      <c r="M59" t="s">
        <v>8927</v>
      </c>
      <c r="N59" t="s">
        <v>9264</v>
      </c>
    </row>
    <row r="60" spans="1:14">
      <c r="A60" t="s">
        <v>9327</v>
      </c>
      <c r="B60" t="s">
        <v>109</v>
      </c>
      <c r="C60" t="s">
        <v>100</v>
      </c>
      <c r="D60" t="s">
        <v>272</v>
      </c>
      <c r="E60" t="s">
        <v>9328</v>
      </c>
      <c r="F60" s="7">
        <v>36616</v>
      </c>
      <c r="G60" s="101">
        <v>5.655392</v>
      </c>
      <c r="H60" s="7">
        <v>36616</v>
      </c>
      <c r="I60" t="s">
        <v>9260</v>
      </c>
      <c r="J60" t="s">
        <v>9319</v>
      </c>
      <c r="K60" t="s">
        <v>9262</v>
      </c>
      <c r="L60" t="s">
        <v>9320</v>
      </c>
      <c r="M60" t="s">
        <v>8927</v>
      </c>
      <c r="N60" t="s">
        <v>9264</v>
      </c>
    </row>
    <row r="61" spans="1:14">
      <c r="A61" t="s">
        <v>9329</v>
      </c>
      <c r="B61" t="s">
        <v>109</v>
      </c>
      <c r="C61" t="s">
        <v>100</v>
      </c>
      <c r="D61" t="s">
        <v>304</v>
      </c>
      <c r="E61" t="s">
        <v>9330</v>
      </c>
      <c r="F61" s="7">
        <v>36707</v>
      </c>
      <c r="G61" s="101">
        <v>5.5106159999999997</v>
      </c>
      <c r="H61" s="7">
        <v>36707</v>
      </c>
      <c r="I61" t="s">
        <v>9260</v>
      </c>
      <c r="J61" t="s">
        <v>9319</v>
      </c>
      <c r="K61" t="s">
        <v>9262</v>
      </c>
      <c r="L61" t="s">
        <v>9320</v>
      </c>
      <c r="M61" t="s">
        <v>8927</v>
      </c>
      <c r="N61" t="s">
        <v>9264</v>
      </c>
    </row>
    <row r="62" spans="1:14">
      <c r="A62" t="s">
        <v>9331</v>
      </c>
      <c r="B62" t="s">
        <v>109</v>
      </c>
      <c r="C62" t="s">
        <v>100</v>
      </c>
      <c r="D62" t="s">
        <v>322</v>
      </c>
      <c r="E62" t="s">
        <v>9332</v>
      </c>
      <c r="F62" s="7">
        <v>36799</v>
      </c>
      <c r="G62" s="101">
        <v>5.6913470000000004</v>
      </c>
      <c r="H62" s="7">
        <v>36799</v>
      </c>
      <c r="I62" t="s">
        <v>9260</v>
      </c>
      <c r="J62" t="s">
        <v>9319</v>
      </c>
      <c r="K62" t="s">
        <v>9262</v>
      </c>
      <c r="L62" t="s">
        <v>9320</v>
      </c>
      <c r="M62" t="s">
        <v>8927</v>
      </c>
      <c r="N62" t="s">
        <v>9264</v>
      </c>
    </row>
    <row r="63" spans="1:14">
      <c r="A63" t="s">
        <v>9333</v>
      </c>
      <c r="B63" t="s">
        <v>109</v>
      </c>
      <c r="C63" t="s">
        <v>100</v>
      </c>
      <c r="D63" t="s">
        <v>341</v>
      </c>
      <c r="E63" t="s">
        <v>9334</v>
      </c>
      <c r="F63" s="7">
        <v>36891</v>
      </c>
      <c r="G63" s="101">
        <v>3.2861889999999998</v>
      </c>
      <c r="H63" s="7">
        <v>36891</v>
      </c>
      <c r="I63" t="s">
        <v>9260</v>
      </c>
      <c r="J63" t="s">
        <v>9319</v>
      </c>
      <c r="K63" t="s">
        <v>9262</v>
      </c>
      <c r="L63" t="s">
        <v>9320</v>
      </c>
      <c r="M63" t="s">
        <v>8927</v>
      </c>
      <c r="N63" t="s">
        <v>9264</v>
      </c>
    </row>
    <row r="64" spans="1:14">
      <c r="A64" t="s">
        <v>9335</v>
      </c>
      <c r="B64" t="s">
        <v>109</v>
      </c>
      <c r="C64" t="s">
        <v>100</v>
      </c>
      <c r="D64" t="s">
        <v>379</v>
      </c>
      <c r="E64" t="s">
        <v>9336</v>
      </c>
      <c r="F64" s="7">
        <v>36981</v>
      </c>
      <c r="G64" s="101">
        <v>0.64889399999999997</v>
      </c>
      <c r="H64" s="7">
        <v>36981</v>
      </c>
      <c r="I64" t="s">
        <v>9260</v>
      </c>
      <c r="J64" t="s">
        <v>9319</v>
      </c>
      <c r="K64" t="s">
        <v>9262</v>
      </c>
      <c r="L64" t="s">
        <v>9320</v>
      </c>
      <c r="M64" t="s">
        <v>8927</v>
      </c>
      <c r="N64" t="s">
        <v>9264</v>
      </c>
    </row>
    <row r="65" spans="1:14">
      <c r="A65" t="s">
        <v>9337</v>
      </c>
      <c r="B65" t="s">
        <v>109</v>
      </c>
      <c r="C65" t="s">
        <v>100</v>
      </c>
      <c r="D65" t="s">
        <v>398</v>
      </c>
      <c r="E65" t="s">
        <v>9338</v>
      </c>
      <c r="F65" s="7">
        <v>37072</v>
      </c>
      <c r="G65" s="101">
        <v>6.7196000000000006E-2</v>
      </c>
      <c r="H65" s="7">
        <v>37072</v>
      </c>
      <c r="I65" t="s">
        <v>9260</v>
      </c>
      <c r="J65" t="s">
        <v>9319</v>
      </c>
      <c r="K65" t="s">
        <v>9262</v>
      </c>
      <c r="L65" t="s">
        <v>9320</v>
      </c>
      <c r="M65" t="s">
        <v>8927</v>
      </c>
      <c r="N65" t="s">
        <v>9264</v>
      </c>
    </row>
    <row r="66" spans="1:14">
      <c r="A66" t="s">
        <v>9339</v>
      </c>
      <c r="B66" t="s">
        <v>109</v>
      </c>
      <c r="C66" t="s">
        <v>100</v>
      </c>
      <c r="D66" t="s">
        <v>423</v>
      </c>
      <c r="E66" t="s">
        <v>9340</v>
      </c>
      <c r="F66" s="7">
        <v>37164</v>
      </c>
      <c r="G66" s="101">
        <v>-1.441797</v>
      </c>
      <c r="H66" s="7">
        <v>37164</v>
      </c>
      <c r="I66" t="s">
        <v>9260</v>
      </c>
      <c r="J66" t="s">
        <v>9319</v>
      </c>
      <c r="K66" t="s">
        <v>9262</v>
      </c>
      <c r="L66" t="s">
        <v>9320</v>
      </c>
      <c r="M66" t="s">
        <v>8927</v>
      </c>
      <c r="N66" t="s">
        <v>9264</v>
      </c>
    </row>
    <row r="67" spans="1:14">
      <c r="A67" t="s">
        <v>9341</v>
      </c>
      <c r="B67" t="s">
        <v>109</v>
      </c>
      <c r="C67" t="s">
        <v>100</v>
      </c>
      <c r="D67" t="s">
        <v>428</v>
      </c>
      <c r="E67" t="s">
        <v>9342</v>
      </c>
      <c r="F67" s="7">
        <v>37256</v>
      </c>
      <c r="G67" s="101">
        <v>-1.060816</v>
      </c>
      <c r="H67" s="7">
        <v>37256</v>
      </c>
      <c r="I67" t="s">
        <v>9260</v>
      </c>
      <c r="J67" t="s">
        <v>9319</v>
      </c>
      <c r="K67" t="s">
        <v>9262</v>
      </c>
      <c r="L67" t="s">
        <v>9320</v>
      </c>
      <c r="M67" t="s">
        <v>8927</v>
      </c>
      <c r="N67" t="s">
        <v>9264</v>
      </c>
    </row>
    <row r="68" spans="1:14">
      <c r="A68" t="s">
        <v>9343</v>
      </c>
      <c r="B68" t="s">
        <v>109</v>
      </c>
      <c r="C68" t="s">
        <v>100</v>
      </c>
      <c r="D68" t="s">
        <v>479</v>
      </c>
      <c r="E68" t="s">
        <v>9344</v>
      </c>
      <c r="F68" s="7">
        <v>37346</v>
      </c>
      <c r="G68" s="101">
        <v>-3.8565999999999998</v>
      </c>
      <c r="H68" s="7">
        <v>37346</v>
      </c>
      <c r="I68" t="s">
        <v>9260</v>
      </c>
      <c r="J68" t="s">
        <v>9319</v>
      </c>
      <c r="K68" t="s">
        <v>9262</v>
      </c>
      <c r="L68" t="s">
        <v>9320</v>
      </c>
      <c r="M68" t="s">
        <v>8927</v>
      </c>
      <c r="N68" t="s">
        <v>9264</v>
      </c>
    </row>
    <row r="69" spans="1:14">
      <c r="A69" t="s">
        <v>9345</v>
      </c>
      <c r="B69" t="s">
        <v>109</v>
      </c>
      <c r="C69" t="s">
        <v>100</v>
      </c>
      <c r="D69" t="s">
        <v>493</v>
      </c>
      <c r="E69" t="s">
        <v>9346</v>
      </c>
      <c r="F69" s="7">
        <v>37437</v>
      </c>
      <c r="G69" s="101">
        <v>0.79880600000000002</v>
      </c>
      <c r="H69" s="7">
        <v>37437</v>
      </c>
      <c r="I69" t="s">
        <v>9260</v>
      </c>
      <c r="J69" t="s">
        <v>9319</v>
      </c>
      <c r="K69" t="s">
        <v>9262</v>
      </c>
      <c r="L69" t="s">
        <v>9320</v>
      </c>
      <c r="M69" t="s">
        <v>8927</v>
      </c>
      <c r="N69" t="s">
        <v>9264</v>
      </c>
    </row>
    <row r="70" spans="1:14">
      <c r="A70" t="s">
        <v>9347</v>
      </c>
      <c r="B70" t="s">
        <v>109</v>
      </c>
      <c r="C70" t="s">
        <v>100</v>
      </c>
      <c r="D70" t="s">
        <v>498</v>
      </c>
      <c r="E70" t="s">
        <v>9348</v>
      </c>
      <c r="F70" s="7">
        <v>37529</v>
      </c>
      <c r="G70" s="101">
        <v>0.37691200000000002</v>
      </c>
      <c r="H70" s="7">
        <v>37529</v>
      </c>
      <c r="I70" t="s">
        <v>9260</v>
      </c>
      <c r="J70" t="s">
        <v>9319</v>
      </c>
      <c r="K70" t="s">
        <v>9262</v>
      </c>
      <c r="L70" t="s">
        <v>9320</v>
      </c>
      <c r="M70" t="s">
        <v>8927</v>
      </c>
      <c r="N70" t="s">
        <v>9264</v>
      </c>
    </row>
    <row r="71" spans="1:14">
      <c r="A71" t="s">
        <v>9349</v>
      </c>
      <c r="B71" t="s">
        <v>109</v>
      </c>
      <c r="C71" t="s">
        <v>100</v>
      </c>
      <c r="D71" t="s">
        <v>503</v>
      </c>
      <c r="E71" t="s">
        <v>9350</v>
      </c>
      <c r="F71" s="7">
        <v>37621</v>
      </c>
      <c r="G71" s="101">
        <v>1.754848</v>
      </c>
      <c r="H71" s="7">
        <v>37621</v>
      </c>
      <c r="I71" t="s">
        <v>9260</v>
      </c>
      <c r="J71" t="s">
        <v>9319</v>
      </c>
      <c r="K71" t="s">
        <v>9262</v>
      </c>
      <c r="L71" t="s">
        <v>9320</v>
      </c>
      <c r="M71" t="s">
        <v>8927</v>
      </c>
      <c r="N71" t="s">
        <v>9264</v>
      </c>
    </row>
    <row r="72" spans="1:14">
      <c r="A72" t="s">
        <v>9351</v>
      </c>
      <c r="B72" t="s">
        <v>109</v>
      </c>
      <c r="C72" t="s">
        <v>100</v>
      </c>
      <c r="D72" t="s">
        <v>629</v>
      </c>
      <c r="E72" t="s">
        <v>9352</v>
      </c>
      <c r="F72" s="7">
        <v>37711</v>
      </c>
      <c r="G72" s="101">
        <v>3.105944</v>
      </c>
      <c r="H72" s="7">
        <v>37711</v>
      </c>
      <c r="I72" t="s">
        <v>9260</v>
      </c>
      <c r="J72" t="s">
        <v>9319</v>
      </c>
      <c r="K72" t="s">
        <v>9262</v>
      </c>
      <c r="L72" t="s">
        <v>9320</v>
      </c>
      <c r="M72" t="s">
        <v>8927</v>
      </c>
      <c r="N72" t="s">
        <v>9264</v>
      </c>
    </row>
    <row r="73" spans="1:14">
      <c r="A73" t="s">
        <v>9353</v>
      </c>
      <c r="B73" t="s">
        <v>109</v>
      </c>
      <c r="C73" t="s">
        <v>100</v>
      </c>
      <c r="D73" t="s">
        <v>659</v>
      </c>
      <c r="E73" t="s">
        <v>9354</v>
      </c>
      <c r="F73" s="7">
        <v>37802</v>
      </c>
      <c r="G73" s="101">
        <v>0.36557899999999999</v>
      </c>
      <c r="H73" s="7">
        <v>37802</v>
      </c>
      <c r="I73" t="s">
        <v>9260</v>
      </c>
      <c r="J73" t="s">
        <v>9319</v>
      </c>
      <c r="K73" t="s">
        <v>9262</v>
      </c>
      <c r="L73" t="s">
        <v>9320</v>
      </c>
      <c r="M73" t="s">
        <v>8927</v>
      </c>
      <c r="N73" t="s">
        <v>9264</v>
      </c>
    </row>
    <row r="74" spans="1:14">
      <c r="A74" t="s">
        <v>9355</v>
      </c>
      <c r="B74" t="s">
        <v>109</v>
      </c>
      <c r="C74" t="s">
        <v>100</v>
      </c>
      <c r="D74" t="s">
        <v>689</v>
      </c>
      <c r="E74" t="s">
        <v>9356</v>
      </c>
      <c r="F74" s="7">
        <v>37894</v>
      </c>
      <c r="G74" s="101">
        <v>0.17469100000000001</v>
      </c>
      <c r="H74" s="7">
        <v>37894</v>
      </c>
      <c r="I74" t="s">
        <v>9260</v>
      </c>
      <c r="J74" t="s">
        <v>9319</v>
      </c>
      <c r="K74" t="s">
        <v>9262</v>
      </c>
      <c r="L74" t="s">
        <v>9320</v>
      </c>
      <c r="M74" t="s">
        <v>8927</v>
      </c>
      <c r="N74" t="s">
        <v>9264</v>
      </c>
    </row>
    <row r="75" spans="1:14">
      <c r="A75" t="s">
        <v>9357</v>
      </c>
      <c r="B75" t="s">
        <v>109</v>
      </c>
      <c r="C75" t="s">
        <v>100</v>
      </c>
      <c r="D75" t="s">
        <v>723</v>
      </c>
      <c r="E75" t="s">
        <v>9358</v>
      </c>
      <c r="F75" s="7">
        <v>37986</v>
      </c>
      <c r="G75" s="101">
        <v>1.1853149999999999</v>
      </c>
      <c r="H75" s="7">
        <v>37986</v>
      </c>
      <c r="I75" t="s">
        <v>9260</v>
      </c>
      <c r="J75" t="s">
        <v>9319</v>
      </c>
      <c r="K75" t="s">
        <v>9262</v>
      </c>
      <c r="L75" t="s">
        <v>9320</v>
      </c>
      <c r="M75" t="s">
        <v>8927</v>
      </c>
      <c r="N75" t="s">
        <v>9264</v>
      </c>
    </row>
    <row r="76" spans="1:14">
      <c r="A76" t="s">
        <v>9359</v>
      </c>
      <c r="B76" t="s">
        <v>109</v>
      </c>
      <c r="C76" t="s">
        <v>100</v>
      </c>
      <c r="D76" t="s">
        <v>756</v>
      </c>
      <c r="E76" t="s">
        <v>9360</v>
      </c>
      <c r="F76" s="7">
        <v>38077</v>
      </c>
      <c r="G76" s="101">
        <v>3.2675890000000001</v>
      </c>
      <c r="H76" s="7">
        <v>38077</v>
      </c>
      <c r="I76" t="s">
        <v>9260</v>
      </c>
      <c r="J76" t="s">
        <v>9319</v>
      </c>
      <c r="K76" t="s">
        <v>9262</v>
      </c>
      <c r="L76" t="s">
        <v>9320</v>
      </c>
      <c r="M76" t="s">
        <v>8927</v>
      </c>
      <c r="N76" t="s">
        <v>9264</v>
      </c>
    </row>
    <row r="77" spans="1:14">
      <c r="A77" t="s">
        <v>9361</v>
      </c>
      <c r="B77" t="s">
        <v>109</v>
      </c>
      <c r="C77" t="s">
        <v>100</v>
      </c>
      <c r="D77" t="s">
        <v>797</v>
      </c>
      <c r="E77" t="s">
        <v>9362</v>
      </c>
      <c r="F77" s="7">
        <v>38168</v>
      </c>
      <c r="G77" s="101">
        <v>3.8025169999999999</v>
      </c>
      <c r="H77" s="7">
        <v>38168</v>
      </c>
      <c r="I77" t="s">
        <v>9260</v>
      </c>
      <c r="J77" t="s">
        <v>9319</v>
      </c>
      <c r="K77" t="s">
        <v>9262</v>
      </c>
      <c r="L77" t="s">
        <v>9320</v>
      </c>
      <c r="M77" t="s">
        <v>8927</v>
      </c>
      <c r="N77" t="s">
        <v>9264</v>
      </c>
    </row>
    <row r="78" spans="1:14">
      <c r="A78" t="s">
        <v>9363</v>
      </c>
      <c r="B78" t="s">
        <v>109</v>
      </c>
      <c r="C78" t="s">
        <v>100</v>
      </c>
      <c r="D78" t="s">
        <v>801</v>
      </c>
      <c r="E78" t="s">
        <v>9364</v>
      </c>
      <c r="F78" s="7">
        <v>38260</v>
      </c>
      <c r="G78" s="101">
        <v>3.372125</v>
      </c>
      <c r="H78" s="7">
        <v>38260</v>
      </c>
      <c r="I78" t="s">
        <v>9260</v>
      </c>
      <c r="J78" t="s">
        <v>9319</v>
      </c>
      <c r="K78" t="s">
        <v>9262</v>
      </c>
      <c r="L78" t="s">
        <v>9320</v>
      </c>
      <c r="M78" t="s">
        <v>8927</v>
      </c>
      <c r="N78" t="s">
        <v>9264</v>
      </c>
    </row>
    <row r="79" spans="1:14">
      <c r="A79" t="s">
        <v>9365</v>
      </c>
      <c r="B79" t="s">
        <v>109</v>
      </c>
      <c r="C79" t="s">
        <v>100</v>
      </c>
      <c r="D79" t="s">
        <v>845</v>
      </c>
      <c r="E79" t="s">
        <v>9366</v>
      </c>
      <c r="F79" s="7">
        <v>38352</v>
      </c>
      <c r="G79" s="101">
        <v>3.8098489999999998</v>
      </c>
      <c r="H79" s="7">
        <v>38352</v>
      </c>
      <c r="I79" t="s">
        <v>9260</v>
      </c>
      <c r="J79" t="s">
        <v>9319</v>
      </c>
      <c r="K79" t="s">
        <v>9262</v>
      </c>
      <c r="L79" t="s">
        <v>9320</v>
      </c>
      <c r="M79" t="s">
        <v>8927</v>
      </c>
      <c r="N79" t="s">
        <v>9264</v>
      </c>
    </row>
    <row r="80" spans="1:14">
      <c r="A80" t="s">
        <v>9367</v>
      </c>
      <c r="B80" t="s">
        <v>109</v>
      </c>
      <c r="C80" t="s">
        <v>100</v>
      </c>
      <c r="D80" t="s">
        <v>934</v>
      </c>
      <c r="E80" t="s">
        <v>9368</v>
      </c>
      <c r="F80" s="7">
        <v>38442</v>
      </c>
      <c r="G80" s="101">
        <v>0.47661799999999999</v>
      </c>
      <c r="H80" s="7">
        <v>38442</v>
      </c>
      <c r="I80" t="s">
        <v>9260</v>
      </c>
      <c r="J80" t="s">
        <v>9319</v>
      </c>
      <c r="K80" t="s">
        <v>9262</v>
      </c>
      <c r="L80" t="s">
        <v>9320</v>
      </c>
      <c r="M80" t="s">
        <v>8927</v>
      </c>
      <c r="N80" t="s">
        <v>9264</v>
      </c>
    </row>
    <row r="81" spans="1:14">
      <c r="A81" t="s">
        <v>9369</v>
      </c>
      <c r="B81" t="s">
        <v>109</v>
      </c>
      <c r="C81" t="s">
        <v>100</v>
      </c>
      <c r="D81" t="s">
        <v>960</v>
      </c>
      <c r="E81" t="s">
        <v>9370</v>
      </c>
      <c r="F81" s="7">
        <v>38533</v>
      </c>
      <c r="G81" s="101">
        <v>2.3891779999999998</v>
      </c>
      <c r="H81" s="7">
        <v>38533</v>
      </c>
      <c r="I81" t="s">
        <v>9260</v>
      </c>
      <c r="J81" t="s">
        <v>9319</v>
      </c>
      <c r="K81" t="s">
        <v>9262</v>
      </c>
      <c r="L81" t="s">
        <v>9320</v>
      </c>
      <c r="M81" t="s">
        <v>8927</v>
      </c>
      <c r="N81" t="s">
        <v>9264</v>
      </c>
    </row>
    <row r="82" spans="1:14">
      <c r="A82" t="s">
        <v>9371</v>
      </c>
      <c r="B82" t="s">
        <v>109</v>
      </c>
      <c r="C82" t="s">
        <v>100</v>
      </c>
      <c r="D82" t="s">
        <v>975</v>
      </c>
      <c r="E82" t="s">
        <v>9372</v>
      </c>
      <c r="F82" s="7">
        <v>38625</v>
      </c>
      <c r="G82" s="101">
        <v>2.2852610000000002</v>
      </c>
      <c r="H82" s="7">
        <v>38625</v>
      </c>
      <c r="I82" t="s">
        <v>9260</v>
      </c>
      <c r="J82" t="s">
        <v>9319</v>
      </c>
      <c r="K82" t="s">
        <v>9262</v>
      </c>
      <c r="L82" t="s">
        <v>9320</v>
      </c>
      <c r="M82" t="s">
        <v>8927</v>
      </c>
      <c r="N82" t="s">
        <v>9264</v>
      </c>
    </row>
    <row r="83" spans="1:14">
      <c r="A83" t="s">
        <v>9373</v>
      </c>
      <c r="B83" t="s">
        <v>109</v>
      </c>
      <c r="C83" t="s">
        <v>100</v>
      </c>
      <c r="D83" t="s">
        <v>1002</v>
      </c>
      <c r="E83" t="s">
        <v>9374</v>
      </c>
      <c r="F83" s="7">
        <v>38717</v>
      </c>
      <c r="G83" s="101">
        <v>3.255979</v>
      </c>
      <c r="H83" s="7">
        <v>38717</v>
      </c>
      <c r="I83" t="s">
        <v>9260</v>
      </c>
      <c r="J83" t="s">
        <v>9319</v>
      </c>
      <c r="K83" t="s">
        <v>9262</v>
      </c>
      <c r="L83" t="s">
        <v>9320</v>
      </c>
      <c r="M83" t="s">
        <v>8927</v>
      </c>
      <c r="N83" t="s">
        <v>9264</v>
      </c>
    </row>
    <row r="84" spans="1:14">
      <c r="A84" t="s">
        <v>9375</v>
      </c>
      <c r="B84" t="s">
        <v>109</v>
      </c>
      <c r="C84" t="s">
        <v>100</v>
      </c>
      <c r="D84" t="s">
        <v>1078</v>
      </c>
      <c r="E84" t="s">
        <v>9376</v>
      </c>
      <c r="F84" s="7">
        <v>38807</v>
      </c>
      <c r="G84" s="101">
        <v>5.9703419999999996</v>
      </c>
      <c r="H84" s="7">
        <v>38807</v>
      </c>
      <c r="I84" t="s">
        <v>9260</v>
      </c>
      <c r="J84" t="s">
        <v>9319</v>
      </c>
      <c r="K84" t="s">
        <v>9262</v>
      </c>
      <c r="L84" t="s">
        <v>9320</v>
      </c>
      <c r="M84" t="s">
        <v>8927</v>
      </c>
      <c r="N84" t="s">
        <v>9264</v>
      </c>
    </row>
    <row r="85" spans="1:14">
      <c r="A85" t="s">
        <v>9377</v>
      </c>
      <c r="B85" t="s">
        <v>109</v>
      </c>
      <c r="C85" t="s">
        <v>100</v>
      </c>
      <c r="D85" t="s">
        <v>1109</v>
      </c>
      <c r="E85" t="s">
        <v>9378</v>
      </c>
      <c r="F85" s="7">
        <v>38898</v>
      </c>
      <c r="G85" s="101">
        <v>4.6693949999999997</v>
      </c>
      <c r="H85" s="7">
        <v>38898</v>
      </c>
      <c r="I85" t="s">
        <v>9260</v>
      </c>
      <c r="J85" t="s">
        <v>9319</v>
      </c>
      <c r="K85" t="s">
        <v>9262</v>
      </c>
      <c r="L85" t="s">
        <v>9320</v>
      </c>
      <c r="M85" t="s">
        <v>8927</v>
      </c>
      <c r="N85" t="s">
        <v>9264</v>
      </c>
    </row>
    <row r="86" spans="1:14">
      <c r="A86" t="s">
        <v>9379</v>
      </c>
      <c r="B86" t="s">
        <v>109</v>
      </c>
      <c r="C86" t="s">
        <v>100</v>
      </c>
      <c r="D86" t="s">
        <v>1160</v>
      </c>
      <c r="E86" t="s">
        <v>9380</v>
      </c>
      <c r="F86" s="7">
        <v>38990</v>
      </c>
      <c r="G86" s="101">
        <v>5.0454090000000003</v>
      </c>
      <c r="H86" s="7">
        <v>38990</v>
      </c>
      <c r="I86" t="s">
        <v>9260</v>
      </c>
      <c r="J86" t="s">
        <v>9319</v>
      </c>
      <c r="K86" t="s">
        <v>9262</v>
      </c>
      <c r="L86" t="s">
        <v>9320</v>
      </c>
      <c r="M86" t="s">
        <v>8927</v>
      </c>
      <c r="N86" t="s">
        <v>9264</v>
      </c>
    </row>
    <row r="87" spans="1:14">
      <c r="A87" t="s">
        <v>9381</v>
      </c>
      <c r="B87" t="s">
        <v>109</v>
      </c>
      <c r="C87" t="s">
        <v>100</v>
      </c>
      <c r="D87" t="s">
        <v>1176</v>
      </c>
      <c r="E87" t="s">
        <v>9382</v>
      </c>
      <c r="F87" s="7">
        <v>39082</v>
      </c>
      <c r="G87" s="101">
        <v>3.6043120000000002</v>
      </c>
      <c r="H87" s="7">
        <v>39082</v>
      </c>
      <c r="I87" t="s">
        <v>9260</v>
      </c>
      <c r="J87" t="s">
        <v>9319</v>
      </c>
      <c r="K87" t="s">
        <v>9262</v>
      </c>
      <c r="L87" t="s">
        <v>9320</v>
      </c>
      <c r="M87" t="s">
        <v>8927</v>
      </c>
      <c r="N87" t="s">
        <v>9264</v>
      </c>
    </row>
    <row r="88" spans="1:14">
      <c r="A88" t="s">
        <v>9383</v>
      </c>
      <c r="B88" t="s">
        <v>109</v>
      </c>
      <c r="C88" t="s">
        <v>100</v>
      </c>
      <c r="D88" t="s">
        <v>1240</v>
      </c>
      <c r="E88" t="s">
        <v>9384</v>
      </c>
      <c r="F88" s="7">
        <v>39172</v>
      </c>
      <c r="G88" s="101">
        <v>1.978181</v>
      </c>
      <c r="H88" s="7">
        <v>39172</v>
      </c>
      <c r="I88" t="s">
        <v>9260</v>
      </c>
      <c r="J88" t="s">
        <v>9319</v>
      </c>
      <c r="K88" t="s">
        <v>9262</v>
      </c>
      <c r="L88" t="s">
        <v>9320</v>
      </c>
      <c r="M88" t="s">
        <v>8927</v>
      </c>
      <c r="N88" t="s">
        <v>9264</v>
      </c>
    </row>
    <row r="89" spans="1:14">
      <c r="A89" t="s">
        <v>9385</v>
      </c>
      <c r="B89" t="s">
        <v>109</v>
      </c>
      <c r="C89" t="s">
        <v>100</v>
      </c>
      <c r="D89" t="s">
        <v>1284</v>
      </c>
      <c r="E89" t="s">
        <v>9386</v>
      </c>
      <c r="F89" s="7">
        <v>39263</v>
      </c>
      <c r="G89" s="101">
        <v>1.9554419999999999</v>
      </c>
      <c r="H89" s="7">
        <v>39263</v>
      </c>
      <c r="I89" t="s">
        <v>9260</v>
      </c>
      <c r="J89" t="s">
        <v>9319</v>
      </c>
      <c r="K89" t="s">
        <v>9262</v>
      </c>
      <c r="L89" t="s">
        <v>9320</v>
      </c>
      <c r="M89" t="s">
        <v>8927</v>
      </c>
      <c r="N89" t="s">
        <v>9264</v>
      </c>
    </row>
    <row r="90" spans="1:14">
      <c r="A90" t="s">
        <v>9387</v>
      </c>
      <c r="B90" t="s">
        <v>109</v>
      </c>
      <c r="C90" t="s">
        <v>100</v>
      </c>
      <c r="D90" t="s">
        <v>1288</v>
      </c>
      <c r="E90" t="s">
        <v>9388</v>
      </c>
      <c r="F90" s="7">
        <v>39355</v>
      </c>
      <c r="G90" s="101">
        <v>2.1719400000000002</v>
      </c>
      <c r="H90" s="7">
        <v>39355</v>
      </c>
      <c r="I90" t="s">
        <v>9260</v>
      </c>
      <c r="J90" t="s">
        <v>9319</v>
      </c>
      <c r="K90" t="s">
        <v>9262</v>
      </c>
      <c r="L90" t="s">
        <v>9320</v>
      </c>
      <c r="M90" t="s">
        <v>8927</v>
      </c>
      <c r="N90" t="s">
        <v>9264</v>
      </c>
    </row>
    <row r="91" spans="1:14">
      <c r="A91" t="s">
        <v>9389</v>
      </c>
      <c r="B91" t="s">
        <v>109</v>
      </c>
      <c r="C91" t="s">
        <v>100</v>
      </c>
      <c r="D91" t="s">
        <v>1318</v>
      </c>
      <c r="E91" t="s">
        <v>9390</v>
      </c>
      <c r="F91" s="7">
        <v>39447</v>
      </c>
      <c r="G91" s="101">
        <v>2.2039420000000001</v>
      </c>
      <c r="H91" s="7">
        <v>39447</v>
      </c>
      <c r="I91" t="s">
        <v>9260</v>
      </c>
      <c r="J91" t="s">
        <v>9319</v>
      </c>
      <c r="K91" t="s">
        <v>9262</v>
      </c>
      <c r="L91" t="s">
        <v>9320</v>
      </c>
      <c r="M91" t="s">
        <v>8927</v>
      </c>
      <c r="N91" t="s">
        <v>9264</v>
      </c>
    </row>
    <row r="92" spans="1:14">
      <c r="A92" t="s">
        <v>9391</v>
      </c>
      <c r="B92" t="s">
        <v>109</v>
      </c>
      <c r="C92" t="s">
        <v>100</v>
      </c>
      <c r="D92" t="s">
        <v>1407</v>
      </c>
      <c r="E92" t="s">
        <v>9392</v>
      </c>
      <c r="F92" s="7">
        <v>39538</v>
      </c>
      <c r="G92" s="101">
        <v>0.79675700000000005</v>
      </c>
      <c r="H92" s="7">
        <v>39538</v>
      </c>
      <c r="I92" t="s">
        <v>9260</v>
      </c>
      <c r="J92" t="s">
        <v>9319</v>
      </c>
      <c r="K92" t="s">
        <v>9262</v>
      </c>
      <c r="L92" t="s">
        <v>9320</v>
      </c>
      <c r="M92" t="s">
        <v>8927</v>
      </c>
      <c r="N92" t="s">
        <v>9264</v>
      </c>
    </row>
    <row r="93" spans="1:14">
      <c r="A93" t="s">
        <v>9393</v>
      </c>
      <c r="B93" t="s">
        <v>109</v>
      </c>
      <c r="C93" t="s">
        <v>100</v>
      </c>
      <c r="D93" t="s">
        <v>1452</v>
      </c>
      <c r="E93" t="s">
        <v>9394</v>
      </c>
      <c r="F93" s="7">
        <v>39629</v>
      </c>
      <c r="G93" s="101">
        <v>2.38442</v>
      </c>
      <c r="H93" s="7">
        <v>39629</v>
      </c>
      <c r="I93" t="s">
        <v>9260</v>
      </c>
      <c r="J93" t="s">
        <v>9319</v>
      </c>
      <c r="K93" t="s">
        <v>9262</v>
      </c>
      <c r="L93" t="s">
        <v>9320</v>
      </c>
      <c r="M93" t="s">
        <v>8927</v>
      </c>
      <c r="N93" t="s">
        <v>9264</v>
      </c>
    </row>
    <row r="94" spans="1:14">
      <c r="A94" t="s">
        <v>9395</v>
      </c>
      <c r="B94" t="s">
        <v>109</v>
      </c>
      <c r="C94" t="s">
        <v>100</v>
      </c>
      <c r="D94" t="s">
        <v>1491</v>
      </c>
      <c r="E94" t="s">
        <v>9396</v>
      </c>
      <c r="F94" s="7">
        <v>39721</v>
      </c>
      <c r="G94" s="101">
        <v>1.1301099999999999</v>
      </c>
      <c r="H94" s="7">
        <v>39721</v>
      </c>
      <c r="I94" t="s">
        <v>9260</v>
      </c>
      <c r="J94" t="s">
        <v>9319</v>
      </c>
      <c r="K94" t="s">
        <v>9262</v>
      </c>
      <c r="L94" t="s">
        <v>9320</v>
      </c>
      <c r="M94" t="s">
        <v>8927</v>
      </c>
      <c r="N94" t="s">
        <v>9264</v>
      </c>
    </row>
    <row r="95" spans="1:14">
      <c r="A95" t="s">
        <v>9397</v>
      </c>
      <c r="B95" t="s">
        <v>109</v>
      </c>
      <c r="C95" t="s">
        <v>100</v>
      </c>
      <c r="D95" t="s">
        <v>1495</v>
      </c>
      <c r="E95" t="s">
        <v>9398</v>
      </c>
      <c r="F95" s="7">
        <v>39813</v>
      </c>
      <c r="G95" s="101">
        <v>-0.54318500000000003</v>
      </c>
      <c r="H95" s="7">
        <v>39813</v>
      </c>
      <c r="I95" t="s">
        <v>9260</v>
      </c>
      <c r="J95" t="s">
        <v>9319</v>
      </c>
      <c r="K95" t="s">
        <v>9262</v>
      </c>
      <c r="L95" t="s">
        <v>9320</v>
      </c>
      <c r="M95" t="s">
        <v>8927</v>
      </c>
      <c r="N95" t="s">
        <v>9264</v>
      </c>
    </row>
    <row r="96" spans="1:14">
      <c r="A96" t="s">
        <v>9399</v>
      </c>
      <c r="B96" t="s">
        <v>109</v>
      </c>
      <c r="C96" t="s">
        <v>100</v>
      </c>
      <c r="D96" t="s">
        <v>1578</v>
      </c>
      <c r="E96" t="s">
        <v>9400</v>
      </c>
      <c r="F96" s="7">
        <v>39903</v>
      </c>
      <c r="G96" s="101">
        <v>-6.8616190000000001</v>
      </c>
      <c r="H96" s="7">
        <v>39903</v>
      </c>
      <c r="I96" t="s">
        <v>9260</v>
      </c>
      <c r="J96" t="s">
        <v>9319</v>
      </c>
      <c r="K96" t="s">
        <v>9262</v>
      </c>
      <c r="L96" t="s">
        <v>9320</v>
      </c>
      <c r="M96" t="s">
        <v>8927</v>
      </c>
      <c r="N96" t="s">
        <v>9264</v>
      </c>
    </row>
    <row r="97" spans="1:14">
      <c r="A97" t="s">
        <v>9401</v>
      </c>
      <c r="B97" t="s">
        <v>109</v>
      </c>
      <c r="C97" t="s">
        <v>100</v>
      </c>
      <c r="D97" t="s">
        <v>1624</v>
      </c>
      <c r="E97" t="s">
        <v>9402</v>
      </c>
      <c r="F97" s="7">
        <v>39994</v>
      </c>
      <c r="G97" s="101">
        <v>-10.338549</v>
      </c>
      <c r="H97" s="7">
        <v>39994</v>
      </c>
      <c r="I97" t="s">
        <v>9260</v>
      </c>
      <c r="J97" t="s">
        <v>9319</v>
      </c>
      <c r="K97" t="s">
        <v>9262</v>
      </c>
      <c r="L97" t="s">
        <v>9320</v>
      </c>
      <c r="M97" t="s">
        <v>8927</v>
      </c>
      <c r="N97" t="s">
        <v>9264</v>
      </c>
    </row>
    <row r="98" spans="1:14">
      <c r="A98" t="s">
        <v>9403</v>
      </c>
      <c r="B98" t="s">
        <v>109</v>
      </c>
      <c r="C98" t="s">
        <v>100</v>
      </c>
      <c r="D98" t="s">
        <v>1641</v>
      </c>
      <c r="E98" t="s">
        <v>9404</v>
      </c>
      <c r="F98" s="7">
        <v>40086</v>
      </c>
      <c r="G98" s="101">
        <v>-5.8727090000000004</v>
      </c>
      <c r="H98" s="7">
        <v>40086</v>
      </c>
      <c r="I98" t="s">
        <v>9260</v>
      </c>
      <c r="J98" t="s">
        <v>9319</v>
      </c>
      <c r="K98" t="s">
        <v>9262</v>
      </c>
      <c r="L98" t="s">
        <v>9320</v>
      </c>
      <c r="M98" t="s">
        <v>8927</v>
      </c>
      <c r="N98" t="s">
        <v>9264</v>
      </c>
    </row>
    <row r="99" spans="1:14">
      <c r="A99" t="s">
        <v>9405</v>
      </c>
      <c r="B99" t="s">
        <v>109</v>
      </c>
      <c r="C99" t="s">
        <v>100</v>
      </c>
      <c r="D99" t="s">
        <v>1672</v>
      </c>
      <c r="E99" t="s">
        <v>9406</v>
      </c>
      <c r="F99" s="7">
        <v>40178</v>
      </c>
      <c r="G99" s="101">
        <v>-1.999169</v>
      </c>
      <c r="H99" s="7">
        <v>40178</v>
      </c>
      <c r="I99" t="s">
        <v>9260</v>
      </c>
      <c r="J99" t="s">
        <v>9319</v>
      </c>
      <c r="K99" t="s">
        <v>9262</v>
      </c>
      <c r="L99" t="s">
        <v>9320</v>
      </c>
      <c r="M99" t="s">
        <v>8927</v>
      </c>
      <c r="N99" t="s">
        <v>9264</v>
      </c>
    </row>
    <row r="100" spans="1:14">
      <c r="A100" t="s">
        <v>9407</v>
      </c>
      <c r="B100" t="s">
        <v>109</v>
      </c>
      <c r="C100" t="s">
        <v>100</v>
      </c>
      <c r="D100" t="s">
        <v>1717</v>
      </c>
      <c r="E100" t="s">
        <v>9408</v>
      </c>
      <c r="F100" s="7">
        <v>40268</v>
      </c>
      <c r="G100" s="101">
        <v>4.5023470000000003</v>
      </c>
      <c r="H100" s="7">
        <v>40268</v>
      </c>
      <c r="I100" t="s">
        <v>9260</v>
      </c>
      <c r="J100" t="s">
        <v>9319</v>
      </c>
      <c r="K100" t="s">
        <v>9262</v>
      </c>
      <c r="L100" t="s">
        <v>9320</v>
      </c>
      <c r="M100" t="s">
        <v>8927</v>
      </c>
      <c r="N100" t="s">
        <v>9264</v>
      </c>
    </row>
    <row r="101" spans="1:14">
      <c r="A101" t="s">
        <v>9409</v>
      </c>
      <c r="B101" t="s">
        <v>109</v>
      </c>
      <c r="C101" t="s">
        <v>100</v>
      </c>
      <c r="D101" t="s">
        <v>1762</v>
      </c>
      <c r="E101" t="s">
        <v>9410</v>
      </c>
      <c r="F101" s="7">
        <v>40359</v>
      </c>
      <c r="G101" s="101">
        <v>7.1862620000000001</v>
      </c>
      <c r="H101" s="7">
        <v>40359</v>
      </c>
      <c r="I101" t="s">
        <v>9260</v>
      </c>
      <c r="J101" t="s">
        <v>9319</v>
      </c>
      <c r="K101" t="s">
        <v>9262</v>
      </c>
      <c r="L101" t="s">
        <v>9320</v>
      </c>
      <c r="M101" t="s">
        <v>8927</v>
      </c>
      <c r="N101" t="s">
        <v>9264</v>
      </c>
    </row>
    <row r="102" spans="1:14">
      <c r="A102" t="s">
        <v>9411</v>
      </c>
      <c r="B102" t="s">
        <v>109</v>
      </c>
      <c r="C102" t="s">
        <v>100</v>
      </c>
      <c r="D102" t="s">
        <v>1766</v>
      </c>
      <c r="E102" t="s">
        <v>9412</v>
      </c>
      <c r="F102" s="7">
        <v>40451</v>
      </c>
      <c r="G102" s="101">
        <v>4.709613</v>
      </c>
      <c r="H102" s="7">
        <v>40451</v>
      </c>
      <c r="I102" t="s">
        <v>9260</v>
      </c>
      <c r="J102" t="s">
        <v>9319</v>
      </c>
      <c r="K102" t="s">
        <v>9262</v>
      </c>
      <c r="L102" t="s">
        <v>9320</v>
      </c>
      <c r="M102" t="s">
        <v>8927</v>
      </c>
      <c r="N102" t="s">
        <v>9264</v>
      </c>
    </row>
    <row r="103" spans="1:14">
      <c r="A103" t="s">
        <v>9413</v>
      </c>
      <c r="B103" t="s">
        <v>109</v>
      </c>
      <c r="C103" t="s">
        <v>100</v>
      </c>
      <c r="D103" t="s">
        <v>1770</v>
      </c>
      <c r="E103" t="s">
        <v>9414</v>
      </c>
      <c r="F103" s="7">
        <v>40543</v>
      </c>
      <c r="G103" s="101">
        <v>3.5708549999999999</v>
      </c>
      <c r="H103" s="7">
        <v>40543</v>
      </c>
      <c r="I103" t="s">
        <v>9260</v>
      </c>
      <c r="J103" t="s">
        <v>9319</v>
      </c>
      <c r="K103" t="s">
        <v>9262</v>
      </c>
      <c r="L103" t="s">
        <v>9320</v>
      </c>
      <c r="M103" t="s">
        <v>8927</v>
      </c>
      <c r="N103" t="s">
        <v>9264</v>
      </c>
    </row>
    <row r="104" spans="1:14">
      <c r="A104" t="s">
        <v>9415</v>
      </c>
      <c r="B104" t="s">
        <v>109</v>
      </c>
      <c r="C104" t="s">
        <v>100</v>
      </c>
      <c r="D104" t="s">
        <v>1920</v>
      </c>
      <c r="E104" t="s">
        <v>9416</v>
      </c>
      <c r="F104" s="7">
        <v>40633</v>
      </c>
      <c r="G104" s="101">
        <v>3.714051</v>
      </c>
      <c r="H104" s="7">
        <v>40633</v>
      </c>
      <c r="I104" t="s">
        <v>9260</v>
      </c>
      <c r="J104" t="s">
        <v>9319</v>
      </c>
      <c r="K104" t="s">
        <v>9262</v>
      </c>
      <c r="L104" t="s">
        <v>9320</v>
      </c>
      <c r="M104" t="s">
        <v>8927</v>
      </c>
      <c r="N104" t="s">
        <v>9264</v>
      </c>
    </row>
    <row r="105" spans="1:14">
      <c r="A105" t="s">
        <v>9417</v>
      </c>
      <c r="B105" t="s">
        <v>109</v>
      </c>
      <c r="C105" t="s">
        <v>100</v>
      </c>
      <c r="D105" t="s">
        <v>1925</v>
      </c>
      <c r="E105" t="s">
        <v>9418</v>
      </c>
      <c r="F105" s="7">
        <v>40724</v>
      </c>
      <c r="G105" s="101">
        <v>2.4893900000000002</v>
      </c>
      <c r="H105" s="7">
        <v>40724</v>
      </c>
      <c r="I105" t="s">
        <v>9260</v>
      </c>
      <c r="J105" t="s">
        <v>9319</v>
      </c>
      <c r="K105" t="s">
        <v>9262</v>
      </c>
      <c r="L105" t="s">
        <v>9320</v>
      </c>
      <c r="M105" t="s">
        <v>8927</v>
      </c>
      <c r="N105" t="s">
        <v>9264</v>
      </c>
    </row>
    <row r="106" spans="1:14">
      <c r="A106" t="s">
        <v>9419</v>
      </c>
      <c r="B106" t="s">
        <v>109</v>
      </c>
      <c r="C106" t="s">
        <v>100</v>
      </c>
      <c r="D106" t="s">
        <v>1930</v>
      </c>
      <c r="E106" t="s">
        <v>9420</v>
      </c>
      <c r="F106" s="7">
        <v>40816</v>
      </c>
      <c r="G106" s="101">
        <v>3.7096740000000001</v>
      </c>
      <c r="H106" s="7">
        <v>40816</v>
      </c>
      <c r="I106" t="s">
        <v>9260</v>
      </c>
      <c r="J106" t="s">
        <v>9319</v>
      </c>
      <c r="K106" t="s">
        <v>9262</v>
      </c>
      <c r="L106" t="s">
        <v>9320</v>
      </c>
      <c r="M106" t="s">
        <v>8927</v>
      </c>
      <c r="N106" t="s">
        <v>9264</v>
      </c>
    </row>
    <row r="107" spans="1:14">
      <c r="A107" t="s">
        <v>9421</v>
      </c>
      <c r="B107" t="s">
        <v>109</v>
      </c>
      <c r="C107" t="s">
        <v>100</v>
      </c>
      <c r="D107" t="s">
        <v>1935</v>
      </c>
      <c r="E107" t="s">
        <v>9422</v>
      </c>
      <c r="F107" s="7">
        <v>40908</v>
      </c>
      <c r="G107" s="101">
        <v>3.8633139999999999</v>
      </c>
      <c r="H107" s="7">
        <v>40908</v>
      </c>
      <c r="I107" t="s">
        <v>9260</v>
      </c>
      <c r="J107" t="s">
        <v>9319</v>
      </c>
      <c r="K107" t="s">
        <v>9262</v>
      </c>
      <c r="L107" t="s">
        <v>9320</v>
      </c>
      <c r="M107" t="s">
        <v>8927</v>
      </c>
      <c r="N107" t="s">
        <v>9264</v>
      </c>
    </row>
    <row r="108" spans="1:14">
      <c r="A108" t="s">
        <v>9423</v>
      </c>
      <c r="B108" t="s">
        <v>109</v>
      </c>
      <c r="C108" t="s">
        <v>100</v>
      </c>
      <c r="D108" t="s">
        <v>1940</v>
      </c>
      <c r="E108" t="s">
        <v>9424</v>
      </c>
      <c r="F108" s="7">
        <v>40999</v>
      </c>
      <c r="G108" s="101">
        <v>4.9395790000000002</v>
      </c>
      <c r="H108" s="7">
        <v>40999</v>
      </c>
      <c r="I108" t="s">
        <v>9260</v>
      </c>
      <c r="J108" t="s">
        <v>9319</v>
      </c>
      <c r="K108" t="s">
        <v>9262</v>
      </c>
      <c r="L108" t="s">
        <v>9320</v>
      </c>
      <c r="M108" t="s">
        <v>8927</v>
      </c>
      <c r="N108" t="s">
        <v>9264</v>
      </c>
    </row>
    <row r="109" spans="1:14">
      <c r="A109" t="s">
        <v>9425</v>
      </c>
      <c r="B109" t="s">
        <v>109</v>
      </c>
      <c r="C109" t="s">
        <v>100</v>
      </c>
      <c r="D109" t="s">
        <v>1945</v>
      </c>
      <c r="E109" t="s">
        <v>9426</v>
      </c>
      <c r="F109" s="7">
        <v>41090</v>
      </c>
      <c r="G109" s="101">
        <v>4.0573490000000003</v>
      </c>
      <c r="H109" s="7">
        <v>41090</v>
      </c>
      <c r="I109" t="s">
        <v>9260</v>
      </c>
      <c r="J109" t="s">
        <v>9319</v>
      </c>
      <c r="K109" t="s">
        <v>9262</v>
      </c>
      <c r="L109" t="s">
        <v>9320</v>
      </c>
      <c r="M109" t="s">
        <v>8927</v>
      </c>
      <c r="N109" t="s">
        <v>9264</v>
      </c>
    </row>
    <row r="110" spans="1:14">
      <c r="A110" t="s">
        <v>9427</v>
      </c>
      <c r="B110" t="s">
        <v>109</v>
      </c>
      <c r="C110" t="s">
        <v>100</v>
      </c>
      <c r="D110" t="s">
        <v>1972</v>
      </c>
      <c r="E110" t="s">
        <v>9428</v>
      </c>
      <c r="F110" s="7">
        <v>41182</v>
      </c>
      <c r="G110" s="101">
        <v>2.5242110000000002</v>
      </c>
      <c r="H110" s="7">
        <v>41182</v>
      </c>
      <c r="I110" t="s">
        <v>9260</v>
      </c>
      <c r="J110" t="s">
        <v>9319</v>
      </c>
      <c r="K110" t="s">
        <v>9262</v>
      </c>
      <c r="L110" t="s">
        <v>9320</v>
      </c>
      <c r="M110" t="s">
        <v>8927</v>
      </c>
      <c r="N110" t="s">
        <v>9264</v>
      </c>
    </row>
    <row r="111" spans="1:14">
      <c r="A111" t="s">
        <v>9429</v>
      </c>
      <c r="B111" t="s">
        <v>109</v>
      </c>
      <c r="C111" t="s">
        <v>100</v>
      </c>
      <c r="D111" t="s">
        <v>2047</v>
      </c>
      <c r="E111" t="s">
        <v>9430</v>
      </c>
      <c r="F111" s="7">
        <v>41274</v>
      </c>
      <c r="G111" s="101">
        <v>2.7744900000000001</v>
      </c>
      <c r="H111" s="7">
        <v>41274</v>
      </c>
      <c r="I111" t="s">
        <v>9260</v>
      </c>
      <c r="J111" t="s">
        <v>9319</v>
      </c>
      <c r="K111" t="s">
        <v>9262</v>
      </c>
      <c r="L111" t="s">
        <v>9320</v>
      </c>
      <c r="M111" t="s">
        <v>8927</v>
      </c>
      <c r="N111" t="s">
        <v>9264</v>
      </c>
    </row>
    <row r="112" spans="1:14">
      <c r="A112" t="s">
        <v>9431</v>
      </c>
      <c r="B112" t="s">
        <v>109</v>
      </c>
      <c r="C112" t="s">
        <v>100</v>
      </c>
      <c r="D112" t="s">
        <v>2123</v>
      </c>
      <c r="E112" t="s">
        <v>9432</v>
      </c>
      <c r="F112" s="7">
        <v>41364</v>
      </c>
      <c r="G112" s="101">
        <v>-0.27499400000000002</v>
      </c>
      <c r="H112" s="7">
        <v>41364</v>
      </c>
      <c r="I112" t="s">
        <v>9260</v>
      </c>
      <c r="J112" t="s">
        <v>9319</v>
      </c>
      <c r="K112" t="s">
        <v>9262</v>
      </c>
      <c r="L112" t="s">
        <v>9320</v>
      </c>
      <c r="M112" t="s">
        <v>8927</v>
      </c>
      <c r="N112" t="s">
        <v>9264</v>
      </c>
    </row>
    <row r="113" spans="1:14">
      <c r="A113" t="s">
        <v>9433</v>
      </c>
      <c r="B113" t="s">
        <v>109</v>
      </c>
      <c r="C113" t="s">
        <v>100</v>
      </c>
      <c r="D113" t="s">
        <v>2196</v>
      </c>
      <c r="E113" t="s">
        <v>9434</v>
      </c>
      <c r="F113" s="7">
        <v>41455</v>
      </c>
      <c r="G113" s="101">
        <v>1.725646</v>
      </c>
      <c r="H113" s="7">
        <v>41455</v>
      </c>
      <c r="I113" t="s">
        <v>9260</v>
      </c>
      <c r="J113" t="s">
        <v>9319</v>
      </c>
      <c r="K113" t="s">
        <v>9262</v>
      </c>
      <c r="L113" t="s">
        <v>9320</v>
      </c>
      <c r="M113" t="s">
        <v>8927</v>
      </c>
      <c r="N113" t="s">
        <v>9264</v>
      </c>
    </row>
    <row r="114" spans="1:14">
      <c r="A114" t="s">
        <v>9435</v>
      </c>
      <c r="B114" t="s">
        <v>109</v>
      </c>
      <c r="C114" t="s">
        <v>100</v>
      </c>
      <c r="D114" t="s">
        <v>2269</v>
      </c>
      <c r="E114" t="s">
        <v>9436</v>
      </c>
      <c r="F114" s="7">
        <v>41547</v>
      </c>
      <c r="G114" s="101">
        <v>1.0419849999999999</v>
      </c>
      <c r="H114" s="7">
        <v>41547</v>
      </c>
      <c r="I114" t="s">
        <v>9260</v>
      </c>
      <c r="J114" t="s">
        <v>9319</v>
      </c>
      <c r="K114" t="s">
        <v>9262</v>
      </c>
      <c r="L114" t="s">
        <v>9320</v>
      </c>
      <c r="M114" t="s">
        <v>8927</v>
      </c>
      <c r="N114" t="s">
        <v>9264</v>
      </c>
    </row>
    <row r="115" spans="1:14">
      <c r="A115" t="s">
        <v>9437</v>
      </c>
      <c r="B115" t="s">
        <v>109</v>
      </c>
      <c r="C115" t="s">
        <v>100</v>
      </c>
      <c r="D115" t="s">
        <v>2344</v>
      </c>
      <c r="E115" t="s">
        <v>9438</v>
      </c>
      <c r="F115" s="7">
        <v>41639</v>
      </c>
      <c r="G115" s="101">
        <v>0.89217299999999999</v>
      </c>
      <c r="H115" s="7">
        <v>41639</v>
      </c>
      <c r="I115" t="s">
        <v>9260</v>
      </c>
      <c r="J115" t="s">
        <v>9319</v>
      </c>
      <c r="K115" t="s">
        <v>9262</v>
      </c>
      <c r="L115" t="s">
        <v>9320</v>
      </c>
      <c r="M115" t="s">
        <v>8927</v>
      </c>
      <c r="N115" t="s">
        <v>9264</v>
      </c>
    </row>
    <row r="116" spans="1:14">
      <c r="A116" t="s">
        <v>9439</v>
      </c>
      <c r="B116" t="s">
        <v>109</v>
      </c>
      <c r="C116" t="s">
        <v>100</v>
      </c>
      <c r="D116" t="s">
        <v>2420</v>
      </c>
      <c r="E116" t="s">
        <v>9440</v>
      </c>
      <c r="F116" s="7">
        <v>41729</v>
      </c>
      <c r="G116" s="101">
        <v>2.4825750000000002</v>
      </c>
      <c r="H116" s="7">
        <v>41729</v>
      </c>
      <c r="I116" t="s">
        <v>9260</v>
      </c>
      <c r="J116" t="s">
        <v>9319</v>
      </c>
      <c r="K116" t="s">
        <v>9262</v>
      </c>
      <c r="L116" t="s">
        <v>9320</v>
      </c>
      <c r="M116" t="s">
        <v>8927</v>
      </c>
      <c r="N116" t="s">
        <v>9264</v>
      </c>
    </row>
    <row r="117" spans="1:14">
      <c r="A117" t="s">
        <v>9441</v>
      </c>
      <c r="B117" t="s">
        <v>109</v>
      </c>
      <c r="C117" t="s">
        <v>100</v>
      </c>
      <c r="D117" t="s">
        <v>2493</v>
      </c>
      <c r="E117" t="s">
        <v>9442</v>
      </c>
      <c r="F117" s="7">
        <v>41820</v>
      </c>
      <c r="G117" s="101">
        <v>1.9487399999999999</v>
      </c>
      <c r="H117" s="7">
        <v>41820</v>
      </c>
      <c r="I117" t="s">
        <v>9260</v>
      </c>
      <c r="J117" t="s">
        <v>9319</v>
      </c>
      <c r="K117" t="s">
        <v>9262</v>
      </c>
      <c r="L117" t="s">
        <v>9320</v>
      </c>
      <c r="M117" t="s">
        <v>8927</v>
      </c>
      <c r="N117" t="s">
        <v>9264</v>
      </c>
    </row>
    <row r="118" spans="1:14">
      <c r="A118" t="s">
        <v>9443</v>
      </c>
      <c r="B118" t="s">
        <v>109</v>
      </c>
      <c r="C118" t="s">
        <v>100</v>
      </c>
      <c r="D118" t="s">
        <v>2566</v>
      </c>
      <c r="E118" t="s">
        <v>9444</v>
      </c>
      <c r="F118" s="7">
        <v>41912</v>
      </c>
      <c r="G118" s="101">
        <v>2.558986</v>
      </c>
      <c r="H118" s="7">
        <v>41912</v>
      </c>
      <c r="I118" t="s">
        <v>9260</v>
      </c>
      <c r="J118" t="s">
        <v>9319</v>
      </c>
      <c r="K118" t="s">
        <v>9262</v>
      </c>
      <c r="L118" t="s">
        <v>9320</v>
      </c>
      <c r="M118" t="s">
        <v>8927</v>
      </c>
      <c r="N118" t="s">
        <v>9264</v>
      </c>
    </row>
    <row r="119" spans="1:14">
      <c r="A119" t="s">
        <v>9445</v>
      </c>
      <c r="B119" t="s">
        <v>109</v>
      </c>
      <c r="C119" t="s">
        <v>100</v>
      </c>
      <c r="D119" t="s">
        <v>2643</v>
      </c>
      <c r="E119" t="s">
        <v>9446</v>
      </c>
      <c r="F119" s="7">
        <v>42004</v>
      </c>
      <c r="G119" s="101">
        <v>3.0156350000000001</v>
      </c>
      <c r="H119" s="7">
        <v>42004</v>
      </c>
      <c r="I119" t="s">
        <v>9260</v>
      </c>
      <c r="J119" t="s">
        <v>9319</v>
      </c>
      <c r="K119" t="s">
        <v>9262</v>
      </c>
      <c r="L119" t="s">
        <v>9320</v>
      </c>
      <c r="M119" t="s">
        <v>8927</v>
      </c>
      <c r="N119" t="s">
        <v>9264</v>
      </c>
    </row>
    <row r="120" spans="1:14">
      <c r="A120" t="s">
        <v>9447</v>
      </c>
      <c r="B120" t="s">
        <v>109</v>
      </c>
      <c r="C120" t="s">
        <v>100</v>
      </c>
      <c r="D120" t="s">
        <v>2751</v>
      </c>
      <c r="E120" t="s">
        <v>9448</v>
      </c>
      <c r="F120" s="7">
        <v>42094</v>
      </c>
      <c r="G120" s="101">
        <v>2.8855490000000001</v>
      </c>
      <c r="H120" s="7">
        <v>42094</v>
      </c>
      <c r="I120" t="s">
        <v>9260</v>
      </c>
      <c r="J120" t="s">
        <v>9319</v>
      </c>
      <c r="K120" t="s">
        <v>9262</v>
      </c>
      <c r="L120" t="s">
        <v>9320</v>
      </c>
      <c r="M120" t="s">
        <v>8927</v>
      </c>
      <c r="N120" t="s">
        <v>9264</v>
      </c>
    </row>
    <row r="121" spans="1:14">
      <c r="A121" t="s">
        <v>9449</v>
      </c>
      <c r="B121" t="s">
        <v>109</v>
      </c>
      <c r="C121" t="s">
        <v>100</v>
      </c>
      <c r="D121" t="s">
        <v>2842</v>
      </c>
      <c r="E121" t="s">
        <v>9450</v>
      </c>
      <c r="F121" s="7">
        <v>42185</v>
      </c>
      <c r="G121" s="101">
        <v>2.3425530000000001</v>
      </c>
      <c r="H121" s="7">
        <v>42185</v>
      </c>
      <c r="I121" t="s">
        <v>9260</v>
      </c>
      <c r="J121" t="s">
        <v>9319</v>
      </c>
      <c r="K121" t="s">
        <v>9262</v>
      </c>
      <c r="L121" t="s">
        <v>9320</v>
      </c>
      <c r="M121" t="s">
        <v>8927</v>
      </c>
      <c r="N121" t="s">
        <v>9264</v>
      </c>
    </row>
    <row r="122" spans="1:14">
      <c r="A122" t="s">
        <v>9451</v>
      </c>
      <c r="B122" t="s">
        <v>109</v>
      </c>
      <c r="C122" t="s">
        <v>100</v>
      </c>
      <c r="D122" t="s">
        <v>2972</v>
      </c>
      <c r="E122" t="s">
        <v>9452</v>
      </c>
      <c r="F122" s="7">
        <v>42277</v>
      </c>
      <c r="G122" s="101">
        <v>3.385529</v>
      </c>
      <c r="H122" s="7">
        <v>42277</v>
      </c>
      <c r="I122" t="s">
        <v>9260</v>
      </c>
      <c r="J122" t="s">
        <v>9319</v>
      </c>
      <c r="K122" t="s">
        <v>9262</v>
      </c>
      <c r="L122" t="s">
        <v>9320</v>
      </c>
      <c r="M122" t="s">
        <v>8927</v>
      </c>
      <c r="N122" t="s">
        <v>9264</v>
      </c>
    </row>
    <row r="123" spans="1:14">
      <c r="A123" t="s">
        <v>9453</v>
      </c>
      <c r="B123" t="s">
        <v>109</v>
      </c>
      <c r="C123" t="s">
        <v>100</v>
      </c>
      <c r="D123" t="s">
        <v>3040</v>
      </c>
      <c r="E123" t="s">
        <v>9454</v>
      </c>
      <c r="F123" s="7">
        <v>42369</v>
      </c>
      <c r="G123" s="101">
        <v>2.2173590000000001</v>
      </c>
      <c r="H123" s="7">
        <v>42369</v>
      </c>
      <c r="I123" t="s">
        <v>9260</v>
      </c>
      <c r="J123" t="s">
        <v>9319</v>
      </c>
      <c r="K123" t="s">
        <v>9262</v>
      </c>
      <c r="L123" t="s">
        <v>9320</v>
      </c>
      <c r="M123" t="s">
        <v>8927</v>
      </c>
      <c r="N123" t="s">
        <v>9264</v>
      </c>
    </row>
    <row r="124" spans="1:14">
      <c r="A124" t="s">
        <v>9455</v>
      </c>
      <c r="B124" t="s">
        <v>109</v>
      </c>
      <c r="C124" t="s">
        <v>100</v>
      </c>
      <c r="D124" t="s">
        <v>3161</v>
      </c>
      <c r="E124" t="s">
        <v>9456</v>
      </c>
      <c r="F124" s="7">
        <v>42460</v>
      </c>
      <c r="G124" s="101">
        <v>1.657575</v>
      </c>
      <c r="H124" s="7">
        <v>42460</v>
      </c>
      <c r="I124" t="s">
        <v>9260</v>
      </c>
      <c r="J124" t="s">
        <v>9319</v>
      </c>
      <c r="K124" t="s">
        <v>9262</v>
      </c>
      <c r="L124" t="s">
        <v>9320</v>
      </c>
      <c r="M124" t="s">
        <v>8927</v>
      </c>
      <c r="N124" t="s">
        <v>9264</v>
      </c>
    </row>
    <row r="125" spans="1:14">
      <c r="A125" t="s">
        <v>9457</v>
      </c>
      <c r="B125" t="s">
        <v>109</v>
      </c>
      <c r="C125" t="s">
        <v>100</v>
      </c>
      <c r="D125" t="s">
        <v>3267</v>
      </c>
      <c r="E125" t="s">
        <v>9458</v>
      </c>
      <c r="F125" s="7">
        <v>42551</v>
      </c>
      <c r="G125" s="101">
        <v>2.2630029999999999</v>
      </c>
      <c r="H125" s="7">
        <v>42551</v>
      </c>
      <c r="I125" t="s">
        <v>9260</v>
      </c>
      <c r="J125" t="s">
        <v>9319</v>
      </c>
      <c r="K125" t="s">
        <v>9262</v>
      </c>
      <c r="L125" t="s">
        <v>9320</v>
      </c>
      <c r="M125" t="s">
        <v>8927</v>
      </c>
      <c r="N125" t="s">
        <v>9264</v>
      </c>
    </row>
    <row r="126" spans="1:14">
      <c r="A126" t="s">
        <v>9459</v>
      </c>
      <c r="B126" t="s">
        <v>109</v>
      </c>
      <c r="C126" t="s">
        <v>100</v>
      </c>
      <c r="D126" t="s">
        <v>3370</v>
      </c>
      <c r="E126" t="s">
        <v>9460</v>
      </c>
      <c r="F126" s="7">
        <v>42643</v>
      </c>
      <c r="G126" s="101">
        <v>0.88127</v>
      </c>
      <c r="H126" s="7">
        <v>42643</v>
      </c>
      <c r="I126" t="s">
        <v>9260</v>
      </c>
      <c r="J126" t="s">
        <v>9319</v>
      </c>
      <c r="K126" t="s">
        <v>9262</v>
      </c>
      <c r="L126" t="s">
        <v>9320</v>
      </c>
      <c r="M126" t="s">
        <v>8927</v>
      </c>
      <c r="N126" t="s">
        <v>9264</v>
      </c>
    </row>
    <row r="127" spans="1:14">
      <c r="A127" t="s">
        <v>9461</v>
      </c>
      <c r="B127" t="s">
        <v>109</v>
      </c>
      <c r="C127" t="s">
        <v>100</v>
      </c>
      <c r="D127" t="s">
        <v>3474</v>
      </c>
      <c r="E127" t="s">
        <v>9462</v>
      </c>
      <c r="F127" s="7">
        <v>42735</v>
      </c>
      <c r="G127" s="101">
        <v>2.277927</v>
      </c>
      <c r="H127" s="7">
        <v>42735</v>
      </c>
      <c r="I127" t="s">
        <v>9260</v>
      </c>
      <c r="J127" t="s">
        <v>9319</v>
      </c>
      <c r="K127" t="s">
        <v>9262</v>
      </c>
      <c r="L127" t="s">
        <v>9320</v>
      </c>
      <c r="M127" t="s">
        <v>8927</v>
      </c>
      <c r="N127" t="s">
        <v>9264</v>
      </c>
    </row>
    <row r="128" spans="1:14">
      <c r="A128" t="s">
        <v>9463</v>
      </c>
      <c r="B128" t="s">
        <v>109</v>
      </c>
      <c r="C128" t="s">
        <v>100</v>
      </c>
      <c r="D128" t="s">
        <v>3596</v>
      </c>
      <c r="E128" t="s">
        <v>9464</v>
      </c>
      <c r="F128" s="7">
        <v>42825</v>
      </c>
      <c r="G128" s="101">
        <v>3.412328</v>
      </c>
      <c r="H128" s="7">
        <v>42825</v>
      </c>
      <c r="I128" t="s">
        <v>9260</v>
      </c>
      <c r="J128" t="s">
        <v>9319</v>
      </c>
      <c r="K128" t="s">
        <v>9262</v>
      </c>
      <c r="L128" t="s">
        <v>9320</v>
      </c>
      <c r="M128" t="s">
        <v>8927</v>
      </c>
      <c r="N128" t="s">
        <v>9264</v>
      </c>
    </row>
    <row r="129" spans="1:14">
      <c r="A129" t="s">
        <v>9465</v>
      </c>
      <c r="B129" t="s">
        <v>109</v>
      </c>
      <c r="C129" t="s">
        <v>100</v>
      </c>
      <c r="D129" t="s">
        <v>3703</v>
      </c>
      <c r="E129" t="s">
        <v>9466</v>
      </c>
      <c r="F129" s="7">
        <v>42916</v>
      </c>
      <c r="G129" s="101">
        <v>1.4998739999999999</v>
      </c>
      <c r="H129" s="7">
        <v>42916</v>
      </c>
      <c r="I129" t="s">
        <v>9260</v>
      </c>
      <c r="J129" t="s">
        <v>9319</v>
      </c>
      <c r="K129" t="s">
        <v>9262</v>
      </c>
      <c r="L129" t="s">
        <v>9320</v>
      </c>
      <c r="M129" t="s">
        <v>8927</v>
      </c>
      <c r="N129" t="s">
        <v>9264</v>
      </c>
    </row>
    <row r="130" spans="1:14">
      <c r="A130" t="s">
        <v>9467</v>
      </c>
      <c r="B130" t="s">
        <v>109</v>
      </c>
      <c r="C130" t="s">
        <v>100</v>
      </c>
      <c r="D130" t="s">
        <v>3806</v>
      </c>
      <c r="E130" t="s">
        <v>9468</v>
      </c>
      <c r="F130" s="7">
        <v>43008</v>
      </c>
      <c r="G130" s="101">
        <v>1.1920329999999999</v>
      </c>
      <c r="H130" s="7">
        <v>43008</v>
      </c>
      <c r="I130" t="s">
        <v>9260</v>
      </c>
      <c r="J130" t="s">
        <v>9319</v>
      </c>
      <c r="K130" t="s">
        <v>9262</v>
      </c>
      <c r="L130" t="s">
        <v>9320</v>
      </c>
      <c r="M130" t="s">
        <v>8927</v>
      </c>
      <c r="N130" t="s">
        <v>9264</v>
      </c>
    </row>
    <row r="131" spans="1:14">
      <c r="A131" t="s">
        <v>9469</v>
      </c>
      <c r="B131" t="s">
        <v>109</v>
      </c>
      <c r="C131" t="s">
        <v>100</v>
      </c>
      <c r="D131" t="s">
        <v>3910</v>
      </c>
      <c r="E131" t="s">
        <v>9470</v>
      </c>
      <c r="F131" s="7">
        <v>43100</v>
      </c>
      <c r="G131" s="101">
        <v>1.444115</v>
      </c>
      <c r="H131" s="7">
        <v>43100</v>
      </c>
      <c r="I131" t="s">
        <v>9260</v>
      </c>
      <c r="J131" t="s">
        <v>9319</v>
      </c>
      <c r="K131" t="s">
        <v>9262</v>
      </c>
      <c r="L131" t="s">
        <v>9320</v>
      </c>
      <c r="M131" t="s">
        <v>8927</v>
      </c>
      <c r="N131" t="s">
        <v>9264</v>
      </c>
    </row>
    <row r="132" spans="1:14">
      <c r="A132" t="s">
        <v>9471</v>
      </c>
      <c r="B132" t="s">
        <v>109</v>
      </c>
      <c r="C132" t="s">
        <v>100</v>
      </c>
      <c r="D132" t="s">
        <v>4032</v>
      </c>
      <c r="E132" t="s">
        <v>9472</v>
      </c>
      <c r="F132" s="7">
        <v>43190</v>
      </c>
      <c r="G132" s="101">
        <v>1.1255580000000001</v>
      </c>
      <c r="H132" s="7">
        <v>43190</v>
      </c>
      <c r="I132" t="s">
        <v>9260</v>
      </c>
      <c r="J132" t="s">
        <v>9319</v>
      </c>
      <c r="K132" t="s">
        <v>9262</v>
      </c>
      <c r="L132" t="s">
        <v>9320</v>
      </c>
      <c r="M132" t="s">
        <v>8927</v>
      </c>
      <c r="N132" t="s">
        <v>9264</v>
      </c>
    </row>
    <row r="133" spans="1:14">
      <c r="A133" t="s">
        <v>9473</v>
      </c>
      <c r="B133" t="s">
        <v>109</v>
      </c>
      <c r="C133" t="s">
        <v>100</v>
      </c>
      <c r="D133" t="s">
        <v>4139</v>
      </c>
      <c r="E133" t="s">
        <v>9474</v>
      </c>
      <c r="F133" s="7">
        <v>43281</v>
      </c>
      <c r="G133" s="101">
        <v>2.8907669999999999</v>
      </c>
      <c r="H133" s="7">
        <v>43281</v>
      </c>
      <c r="I133" t="s">
        <v>9260</v>
      </c>
      <c r="J133" t="s">
        <v>9319</v>
      </c>
      <c r="K133" t="s">
        <v>9262</v>
      </c>
      <c r="L133" t="s">
        <v>9320</v>
      </c>
      <c r="M133" t="s">
        <v>8927</v>
      </c>
      <c r="N133" t="s">
        <v>9264</v>
      </c>
    </row>
    <row r="134" spans="1:14">
      <c r="A134" t="s">
        <v>9475</v>
      </c>
      <c r="B134" t="s">
        <v>109</v>
      </c>
      <c r="C134" t="s">
        <v>100</v>
      </c>
      <c r="D134" t="s">
        <v>4242</v>
      </c>
      <c r="E134" t="s">
        <v>9476</v>
      </c>
      <c r="F134" s="7">
        <v>43373</v>
      </c>
      <c r="G134" s="101">
        <v>2.7500490000000002</v>
      </c>
      <c r="H134" s="7">
        <v>43373</v>
      </c>
      <c r="I134" t="s">
        <v>9260</v>
      </c>
      <c r="J134" t="s">
        <v>9319</v>
      </c>
      <c r="K134" t="s">
        <v>9262</v>
      </c>
      <c r="L134" t="s">
        <v>9320</v>
      </c>
      <c r="M134" t="s">
        <v>8927</v>
      </c>
      <c r="N134" t="s">
        <v>9264</v>
      </c>
    </row>
    <row r="135" spans="1:14">
      <c r="A135" t="s">
        <v>9477</v>
      </c>
      <c r="B135" t="s">
        <v>109</v>
      </c>
      <c r="C135" t="s">
        <v>100</v>
      </c>
      <c r="D135" t="s">
        <v>4381</v>
      </c>
      <c r="E135" t="s">
        <v>9478</v>
      </c>
      <c r="F135" s="7">
        <v>43465</v>
      </c>
      <c r="G135" s="101">
        <v>1.136504</v>
      </c>
      <c r="H135" s="7">
        <v>43465</v>
      </c>
      <c r="I135" t="s">
        <v>9260</v>
      </c>
      <c r="J135" t="s">
        <v>9319</v>
      </c>
      <c r="K135" t="s">
        <v>9262</v>
      </c>
      <c r="L135" t="s">
        <v>9320</v>
      </c>
      <c r="M135" t="s">
        <v>8927</v>
      </c>
      <c r="N135" t="s">
        <v>9264</v>
      </c>
    </row>
    <row r="136" spans="1:14">
      <c r="A136" t="s">
        <v>9479</v>
      </c>
      <c r="B136" t="s">
        <v>109</v>
      </c>
      <c r="C136" t="s">
        <v>100</v>
      </c>
      <c r="D136" t="s">
        <v>4504</v>
      </c>
      <c r="E136" t="s">
        <v>9480</v>
      </c>
      <c r="F136" s="7">
        <v>43555</v>
      </c>
      <c r="G136" s="101">
        <v>0.94274400000000003</v>
      </c>
      <c r="H136" s="7">
        <v>43555</v>
      </c>
      <c r="I136" t="s">
        <v>9260</v>
      </c>
      <c r="J136" t="s">
        <v>9319</v>
      </c>
      <c r="K136" t="s">
        <v>9262</v>
      </c>
      <c r="L136" t="s">
        <v>9320</v>
      </c>
      <c r="M136" t="s">
        <v>8927</v>
      </c>
      <c r="N136" t="s">
        <v>9264</v>
      </c>
    </row>
    <row r="137" spans="1:14">
      <c r="A137" t="s">
        <v>9481</v>
      </c>
      <c r="B137" t="s">
        <v>109</v>
      </c>
      <c r="C137" t="s">
        <v>100</v>
      </c>
      <c r="D137" t="s">
        <v>4614</v>
      </c>
      <c r="E137" t="s">
        <v>9482</v>
      </c>
      <c r="F137" s="7">
        <v>43646</v>
      </c>
      <c r="G137" s="101">
        <v>-0.98764700000000005</v>
      </c>
      <c r="H137" s="7">
        <v>43646</v>
      </c>
      <c r="I137" t="s">
        <v>9260</v>
      </c>
      <c r="J137" t="s">
        <v>9319</v>
      </c>
      <c r="K137" t="s">
        <v>9262</v>
      </c>
      <c r="L137" t="s">
        <v>9320</v>
      </c>
      <c r="M137" t="s">
        <v>8927</v>
      </c>
      <c r="N137" t="s">
        <v>9264</v>
      </c>
    </row>
    <row r="138" spans="1:14">
      <c r="A138" t="s">
        <v>9483</v>
      </c>
      <c r="B138" t="s">
        <v>109</v>
      </c>
      <c r="C138" t="s">
        <v>100</v>
      </c>
      <c r="D138" t="s">
        <v>4718</v>
      </c>
      <c r="E138" t="s">
        <v>9484</v>
      </c>
      <c r="F138" s="7">
        <v>43738</v>
      </c>
      <c r="G138" s="101">
        <v>-0.46559200000000001</v>
      </c>
      <c r="H138" s="7">
        <v>43738</v>
      </c>
      <c r="I138" t="s">
        <v>9260</v>
      </c>
      <c r="J138" t="s">
        <v>9319</v>
      </c>
      <c r="K138" t="s">
        <v>9262</v>
      </c>
      <c r="L138" t="s">
        <v>9320</v>
      </c>
      <c r="M138" t="s">
        <v>8927</v>
      </c>
      <c r="N138" t="s">
        <v>9264</v>
      </c>
    </row>
    <row r="139" spans="1:14">
      <c r="A139" t="s">
        <v>9485</v>
      </c>
      <c r="B139" t="s">
        <v>109</v>
      </c>
      <c r="C139" t="s">
        <v>100</v>
      </c>
      <c r="D139" t="s">
        <v>4824</v>
      </c>
      <c r="E139" t="s">
        <v>9486</v>
      </c>
      <c r="F139" s="7">
        <v>43830</v>
      </c>
      <c r="G139" s="101">
        <v>-1.010445</v>
      </c>
      <c r="H139" s="7">
        <v>43830</v>
      </c>
      <c r="I139" t="s">
        <v>9260</v>
      </c>
      <c r="J139" t="s">
        <v>9319</v>
      </c>
      <c r="K139" t="s">
        <v>9262</v>
      </c>
      <c r="L139" t="s">
        <v>9320</v>
      </c>
      <c r="M139" t="s">
        <v>8927</v>
      </c>
      <c r="N139" t="s">
        <v>9264</v>
      </c>
    </row>
    <row r="140" spans="1:14">
      <c r="A140" t="s">
        <v>9487</v>
      </c>
      <c r="B140" t="s">
        <v>109</v>
      </c>
      <c r="C140" t="s">
        <v>100</v>
      </c>
      <c r="D140" t="s">
        <v>4951</v>
      </c>
      <c r="E140" t="s">
        <v>9488</v>
      </c>
      <c r="F140" s="7">
        <v>43921</v>
      </c>
      <c r="G140" s="101">
        <v>-1.4316089999999999</v>
      </c>
      <c r="H140" s="7">
        <v>43921</v>
      </c>
      <c r="I140" t="s">
        <v>9260</v>
      </c>
      <c r="J140" t="s">
        <v>9319</v>
      </c>
      <c r="K140" t="s">
        <v>9262</v>
      </c>
      <c r="L140" t="s">
        <v>9320</v>
      </c>
      <c r="M140" t="s">
        <v>8927</v>
      </c>
      <c r="N140" t="s">
        <v>9264</v>
      </c>
    </row>
    <row r="141" spans="1:14">
      <c r="A141" t="s">
        <v>9489</v>
      </c>
      <c r="B141" t="s">
        <v>109</v>
      </c>
      <c r="C141" t="s">
        <v>100</v>
      </c>
      <c r="D141" t="s">
        <v>4990</v>
      </c>
      <c r="E141" t="s">
        <v>9490</v>
      </c>
      <c r="F141" s="7">
        <v>44012</v>
      </c>
      <c r="G141" s="101">
        <v>-20.294328</v>
      </c>
      <c r="H141" s="7">
        <v>44012</v>
      </c>
      <c r="I141" t="s">
        <v>9260</v>
      </c>
      <c r="J141" t="s">
        <v>9319</v>
      </c>
      <c r="K141" t="s">
        <v>9262</v>
      </c>
      <c r="L141" t="s">
        <v>9320</v>
      </c>
      <c r="M141" t="s">
        <v>8927</v>
      </c>
      <c r="N141" t="s">
        <v>9264</v>
      </c>
    </row>
    <row r="142" spans="1:14">
      <c r="A142" t="s">
        <v>9491</v>
      </c>
      <c r="B142" t="s">
        <v>109</v>
      </c>
      <c r="C142" t="s">
        <v>100</v>
      </c>
      <c r="D142" t="s">
        <v>5066</v>
      </c>
      <c r="E142" t="s">
        <v>9492</v>
      </c>
      <c r="F142" s="7">
        <v>44104</v>
      </c>
      <c r="G142" s="101">
        <v>-8.1278039999999994</v>
      </c>
      <c r="H142" s="7">
        <v>44104</v>
      </c>
      <c r="I142" t="s">
        <v>9260</v>
      </c>
      <c r="J142" t="s">
        <v>9319</v>
      </c>
      <c r="K142" t="s">
        <v>9262</v>
      </c>
      <c r="L142" t="s">
        <v>9320</v>
      </c>
      <c r="M142" t="s">
        <v>8927</v>
      </c>
      <c r="N142" t="s">
        <v>9264</v>
      </c>
    </row>
    <row r="143" spans="1:14">
      <c r="A143" t="s">
        <v>9493</v>
      </c>
      <c r="B143" t="s">
        <v>109</v>
      </c>
      <c r="C143" t="s">
        <v>100</v>
      </c>
      <c r="D143" t="s">
        <v>5206</v>
      </c>
      <c r="E143" t="s">
        <v>9494</v>
      </c>
      <c r="F143" s="7">
        <v>44196</v>
      </c>
      <c r="G143" s="101">
        <v>-3.4973890000000001</v>
      </c>
      <c r="H143" s="7">
        <v>44196</v>
      </c>
      <c r="I143" t="s">
        <v>9260</v>
      </c>
      <c r="J143" t="s">
        <v>9319</v>
      </c>
      <c r="K143" t="s">
        <v>9262</v>
      </c>
      <c r="L143" t="s">
        <v>9320</v>
      </c>
      <c r="M143" t="s">
        <v>8927</v>
      </c>
      <c r="N143" t="s">
        <v>9264</v>
      </c>
    </row>
    <row r="144" spans="1:14">
      <c r="A144" t="s">
        <v>9495</v>
      </c>
      <c r="B144" t="s">
        <v>109</v>
      </c>
      <c r="C144" t="s">
        <v>100</v>
      </c>
      <c r="D144" t="s">
        <v>5399</v>
      </c>
      <c r="E144" t="s">
        <v>9496</v>
      </c>
      <c r="F144" s="7">
        <v>44286</v>
      </c>
      <c r="G144" s="101">
        <v>-2.5954549999999998</v>
      </c>
      <c r="H144" s="7">
        <v>44286</v>
      </c>
      <c r="I144" t="s">
        <v>9260</v>
      </c>
      <c r="J144" t="s">
        <v>9319</v>
      </c>
      <c r="K144" t="s">
        <v>9262</v>
      </c>
      <c r="L144" t="s">
        <v>9320</v>
      </c>
      <c r="M144" t="s">
        <v>8927</v>
      </c>
      <c r="N144" t="s">
        <v>9264</v>
      </c>
    </row>
    <row r="145" spans="1:14">
      <c r="A145" t="s">
        <v>9497</v>
      </c>
      <c r="B145" t="s">
        <v>109</v>
      </c>
      <c r="C145" t="s">
        <v>100</v>
      </c>
      <c r="D145" t="s">
        <v>5438</v>
      </c>
      <c r="E145" t="s">
        <v>9498</v>
      </c>
      <c r="F145" s="7">
        <v>44377</v>
      </c>
      <c r="G145" s="101">
        <v>22.701784</v>
      </c>
      <c r="H145" s="7">
        <v>44377</v>
      </c>
      <c r="I145" t="s">
        <v>9260</v>
      </c>
      <c r="J145" t="s">
        <v>9319</v>
      </c>
      <c r="K145" t="s">
        <v>9262</v>
      </c>
      <c r="L145" t="s">
        <v>9320</v>
      </c>
      <c r="M145" t="s">
        <v>8927</v>
      </c>
      <c r="N145" t="s">
        <v>9264</v>
      </c>
    </row>
    <row r="146" spans="1:14">
      <c r="A146" t="s">
        <v>9499</v>
      </c>
      <c r="B146" t="s">
        <v>109</v>
      </c>
      <c r="C146" t="s">
        <v>100</v>
      </c>
      <c r="D146" t="s">
        <v>5546</v>
      </c>
      <c r="E146" t="s">
        <v>9500</v>
      </c>
      <c r="F146" s="7">
        <v>44469</v>
      </c>
      <c r="G146" s="101">
        <v>5.131284</v>
      </c>
      <c r="H146" s="7">
        <v>44469</v>
      </c>
      <c r="I146" t="s">
        <v>9260</v>
      </c>
      <c r="J146" t="s">
        <v>9319</v>
      </c>
      <c r="K146" t="s">
        <v>9262</v>
      </c>
      <c r="L146" t="s">
        <v>9320</v>
      </c>
      <c r="M146" t="s">
        <v>8927</v>
      </c>
      <c r="N146" t="s">
        <v>9264</v>
      </c>
    </row>
    <row r="147" spans="1:14">
      <c r="A147" t="s">
        <v>9501</v>
      </c>
      <c r="B147" t="s">
        <v>109</v>
      </c>
      <c r="C147" t="s">
        <v>100</v>
      </c>
      <c r="D147" t="s">
        <v>5651</v>
      </c>
      <c r="E147" t="s">
        <v>9502</v>
      </c>
      <c r="F147" s="7">
        <v>44561</v>
      </c>
      <c r="G147" s="101">
        <v>1.8928750000000001</v>
      </c>
      <c r="H147" s="7">
        <v>44561</v>
      </c>
      <c r="I147" t="s">
        <v>9260</v>
      </c>
      <c r="J147" t="s">
        <v>9319</v>
      </c>
      <c r="K147" t="s">
        <v>9262</v>
      </c>
      <c r="L147" t="s">
        <v>9320</v>
      </c>
      <c r="M147" t="s">
        <v>8927</v>
      </c>
      <c r="N147" t="s">
        <v>9264</v>
      </c>
    </row>
    <row r="148" spans="1:14">
      <c r="A148" t="s">
        <v>9503</v>
      </c>
      <c r="B148" t="s">
        <v>109</v>
      </c>
      <c r="C148" t="s">
        <v>100</v>
      </c>
      <c r="D148" t="s">
        <v>5844</v>
      </c>
      <c r="E148" t="s">
        <v>9504</v>
      </c>
      <c r="F148" s="7">
        <v>44651</v>
      </c>
      <c r="G148" s="101">
        <v>2.6233759999999999</v>
      </c>
      <c r="H148" s="7">
        <v>44651</v>
      </c>
      <c r="I148" t="s">
        <v>9260</v>
      </c>
      <c r="J148" t="s">
        <v>9319</v>
      </c>
      <c r="K148" t="s">
        <v>9262</v>
      </c>
      <c r="L148" t="s">
        <v>9320</v>
      </c>
      <c r="M148" t="s">
        <v>8927</v>
      </c>
      <c r="N148" t="s">
        <v>9264</v>
      </c>
    </row>
    <row r="149" spans="1:14">
      <c r="A149" t="s">
        <v>9505</v>
      </c>
      <c r="B149" t="s">
        <v>109</v>
      </c>
      <c r="C149" t="s">
        <v>100</v>
      </c>
      <c r="D149" t="s">
        <v>5883</v>
      </c>
      <c r="E149" t="s">
        <v>9506</v>
      </c>
      <c r="F149" s="7">
        <v>44742</v>
      </c>
      <c r="G149" s="101">
        <v>2.9063029999999999</v>
      </c>
      <c r="H149" s="7">
        <v>44742</v>
      </c>
      <c r="I149" t="s">
        <v>9260</v>
      </c>
      <c r="J149" t="s">
        <v>9319</v>
      </c>
      <c r="K149" t="s">
        <v>9262</v>
      </c>
      <c r="L149" t="s">
        <v>9320</v>
      </c>
      <c r="M149" t="s">
        <v>8927</v>
      </c>
      <c r="N149" t="s">
        <v>9264</v>
      </c>
    </row>
    <row r="150" spans="1:14">
      <c r="A150" t="s">
        <v>9507</v>
      </c>
      <c r="B150" t="s">
        <v>109</v>
      </c>
      <c r="C150" t="s">
        <v>100</v>
      </c>
      <c r="D150" t="s">
        <v>5991</v>
      </c>
      <c r="E150" t="s">
        <v>9508</v>
      </c>
      <c r="F150" s="7">
        <v>44834</v>
      </c>
      <c r="G150" s="101">
        <v>4.673959</v>
      </c>
      <c r="H150" s="7">
        <v>44834</v>
      </c>
      <c r="I150" t="s">
        <v>9260</v>
      </c>
      <c r="J150" t="s">
        <v>9319</v>
      </c>
      <c r="K150" t="s">
        <v>9262</v>
      </c>
      <c r="L150" t="s">
        <v>9320</v>
      </c>
      <c r="M150" t="s">
        <v>8927</v>
      </c>
      <c r="N150" t="s">
        <v>9264</v>
      </c>
    </row>
    <row r="151" spans="1:14">
      <c r="A151" t="s">
        <v>9509</v>
      </c>
      <c r="B151" t="s">
        <v>109</v>
      </c>
      <c r="C151" t="s">
        <v>100</v>
      </c>
      <c r="D151" t="s">
        <v>6096</v>
      </c>
      <c r="E151" t="s">
        <v>9510</v>
      </c>
      <c r="F151" s="7">
        <v>44926</v>
      </c>
      <c r="G151" s="101">
        <v>4.6041590000000001</v>
      </c>
      <c r="H151" s="7">
        <v>44926</v>
      </c>
      <c r="I151" t="s">
        <v>9260</v>
      </c>
      <c r="J151" t="s">
        <v>9319</v>
      </c>
      <c r="K151" t="s">
        <v>9262</v>
      </c>
      <c r="L151" t="s">
        <v>9320</v>
      </c>
      <c r="M151" t="s">
        <v>8927</v>
      </c>
      <c r="N151" t="s">
        <v>9264</v>
      </c>
    </row>
    <row r="152" spans="1:14">
      <c r="A152" t="s">
        <v>9511</v>
      </c>
      <c r="B152" t="s">
        <v>109</v>
      </c>
      <c r="C152" t="s">
        <v>100</v>
      </c>
      <c r="D152" t="s">
        <v>6289</v>
      </c>
      <c r="E152" t="s">
        <v>9512</v>
      </c>
      <c r="F152" s="7">
        <v>45016</v>
      </c>
      <c r="G152" s="101">
        <v>3.7985760000000002</v>
      </c>
      <c r="H152" s="7">
        <v>45016</v>
      </c>
      <c r="I152" t="s">
        <v>9260</v>
      </c>
      <c r="J152" t="s">
        <v>9319</v>
      </c>
      <c r="K152" t="s">
        <v>9262</v>
      </c>
      <c r="L152" t="s">
        <v>9320</v>
      </c>
      <c r="M152" t="s">
        <v>8927</v>
      </c>
      <c r="N152" t="s">
        <v>9264</v>
      </c>
    </row>
    <row r="153" spans="1:14">
      <c r="A153" t="s">
        <v>9513</v>
      </c>
      <c r="B153" t="s">
        <v>109</v>
      </c>
      <c r="C153" t="s">
        <v>100</v>
      </c>
      <c r="D153" t="s">
        <v>6328</v>
      </c>
      <c r="E153" t="s">
        <v>9514</v>
      </c>
      <c r="F153" s="7">
        <v>45107</v>
      </c>
      <c r="G153" s="101">
        <v>3.2835999999999999</v>
      </c>
      <c r="H153" s="7">
        <v>45107</v>
      </c>
      <c r="I153" t="s">
        <v>9260</v>
      </c>
      <c r="J153" t="s">
        <v>9319</v>
      </c>
      <c r="K153" t="s">
        <v>9262</v>
      </c>
      <c r="L153" t="s">
        <v>9320</v>
      </c>
      <c r="M153" t="s">
        <v>8927</v>
      </c>
      <c r="N153" t="s">
        <v>9264</v>
      </c>
    </row>
    <row r="154" spans="1:14">
      <c r="A154" t="s">
        <v>9515</v>
      </c>
      <c r="B154" t="s">
        <v>109</v>
      </c>
      <c r="C154" t="s">
        <v>100</v>
      </c>
      <c r="D154" t="s">
        <v>6436</v>
      </c>
      <c r="E154" t="s">
        <v>9516</v>
      </c>
      <c r="F154" s="7">
        <v>45199</v>
      </c>
      <c r="G154" s="101">
        <v>3.315909</v>
      </c>
      <c r="H154" s="7">
        <v>45199</v>
      </c>
      <c r="I154" t="s">
        <v>9260</v>
      </c>
      <c r="J154" t="s">
        <v>9319</v>
      </c>
      <c r="K154" t="s">
        <v>9262</v>
      </c>
      <c r="L154" t="s">
        <v>9320</v>
      </c>
      <c r="M154" t="s">
        <v>8927</v>
      </c>
      <c r="N154" t="s">
        <v>9264</v>
      </c>
    </row>
    <row r="155" spans="1:14">
      <c r="A155" t="s">
        <v>9517</v>
      </c>
      <c r="B155" t="s">
        <v>109</v>
      </c>
      <c r="C155" t="s">
        <v>100</v>
      </c>
      <c r="D155" t="s">
        <v>6541</v>
      </c>
      <c r="E155" t="s">
        <v>9518</v>
      </c>
      <c r="F155" s="7">
        <v>45291</v>
      </c>
      <c r="G155" s="101">
        <v>2.1462490000000001</v>
      </c>
      <c r="H155" s="7">
        <v>45291</v>
      </c>
      <c r="I155" t="s">
        <v>9260</v>
      </c>
      <c r="J155" t="s">
        <v>9319</v>
      </c>
      <c r="K155" t="s">
        <v>9262</v>
      </c>
      <c r="L155" t="s">
        <v>9320</v>
      </c>
      <c r="M155" t="s">
        <v>8927</v>
      </c>
      <c r="N155" t="s">
        <v>9264</v>
      </c>
    </row>
    <row r="156" spans="1:14">
      <c r="A156" t="s">
        <v>9519</v>
      </c>
      <c r="B156" t="s">
        <v>109</v>
      </c>
      <c r="C156" t="s">
        <v>100</v>
      </c>
      <c r="D156" t="s">
        <v>6768</v>
      </c>
      <c r="E156" t="s">
        <v>9520</v>
      </c>
      <c r="F156" s="7">
        <v>45382</v>
      </c>
      <c r="G156" s="101">
        <v>1.77006</v>
      </c>
      <c r="H156" s="7">
        <v>45382</v>
      </c>
      <c r="I156" t="s">
        <v>9260</v>
      </c>
      <c r="J156" t="s">
        <v>9319</v>
      </c>
      <c r="K156" t="s">
        <v>9262</v>
      </c>
      <c r="L156" t="s">
        <v>9320</v>
      </c>
      <c r="M156" t="s">
        <v>8927</v>
      </c>
      <c r="N156" t="s">
        <v>9264</v>
      </c>
    </row>
    <row r="157" spans="1:14">
      <c r="A157" t="s">
        <v>9521</v>
      </c>
      <c r="B157" t="s">
        <v>109</v>
      </c>
      <c r="C157" t="s">
        <v>100</v>
      </c>
      <c r="D157" t="s">
        <v>6772</v>
      </c>
      <c r="E157" t="s">
        <v>9522</v>
      </c>
      <c r="F157" s="7">
        <v>45473</v>
      </c>
      <c r="G157" s="101">
        <v>2.179405</v>
      </c>
      <c r="H157" s="7">
        <v>45473</v>
      </c>
      <c r="I157" t="s">
        <v>9260</v>
      </c>
      <c r="J157" t="s">
        <v>9319</v>
      </c>
      <c r="K157" t="s">
        <v>9262</v>
      </c>
      <c r="L157" t="s">
        <v>9320</v>
      </c>
      <c r="M157" t="s">
        <v>8927</v>
      </c>
      <c r="N157" t="s">
        <v>9264</v>
      </c>
    </row>
    <row r="158" spans="1:14">
      <c r="A158" t="s">
        <v>9523</v>
      </c>
      <c r="B158" t="s">
        <v>109</v>
      </c>
      <c r="C158" t="s">
        <v>100</v>
      </c>
      <c r="D158" t="s">
        <v>6880</v>
      </c>
      <c r="E158" t="s">
        <v>9524</v>
      </c>
      <c r="F158" s="7">
        <v>45565</v>
      </c>
      <c r="G158" s="101">
        <v>1.5168619999999999</v>
      </c>
      <c r="H158" s="7">
        <v>45565</v>
      </c>
      <c r="I158" t="s">
        <v>9260</v>
      </c>
      <c r="J158" t="s">
        <v>9319</v>
      </c>
      <c r="K158" t="s">
        <v>9262</v>
      </c>
      <c r="L158" t="s">
        <v>9320</v>
      </c>
      <c r="M158" t="s">
        <v>8927</v>
      </c>
      <c r="N158" t="s">
        <v>9264</v>
      </c>
    </row>
    <row r="159" spans="1:14">
      <c r="A159" t="s">
        <v>9525</v>
      </c>
      <c r="B159" t="s">
        <v>109</v>
      </c>
      <c r="C159" t="s">
        <v>100</v>
      </c>
      <c r="D159" t="s">
        <v>6985</v>
      </c>
      <c r="E159" t="s">
        <v>9526</v>
      </c>
      <c r="F159" s="7">
        <v>45657</v>
      </c>
      <c r="G159" s="101">
        <v>0.40332200000000001</v>
      </c>
      <c r="H159" s="7">
        <v>45657</v>
      </c>
      <c r="I159" t="s">
        <v>9260</v>
      </c>
      <c r="J159" t="s">
        <v>9319</v>
      </c>
      <c r="K159" t="s">
        <v>9262</v>
      </c>
      <c r="L159" t="s">
        <v>9320</v>
      </c>
      <c r="M159" t="s">
        <v>8927</v>
      </c>
      <c r="N159" t="s">
        <v>9264</v>
      </c>
    </row>
    <row r="160" spans="1:14">
      <c r="A160" t="s">
        <v>9527</v>
      </c>
      <c r="B160" t="s">
        <v>109</v>
      </c>
      <c r="C160" t="s">
        <v>100</v>
      </c>
      <c r="D160" t="s">
        <v>7212</v>
      </c>
      <c r="E160" t="s">
        <v>9528</v>
      </c>
      <c r="F160" s="7">
        <v>45747</v>
      </c>
      <c r="G160" s="101">
        <v>0.61367000000000005</v>
      </c>
      <c r="H160" s="7">
        <v>45747</v>
      </c>
      <c r="I160" t="s">
        <v>9260</v>
      </c>
      <c r="J160" t="s">
        <v>9319</v>
      </c>
      <c r="K160" t="s">
        <v>9262</v>
      </c>
      <c r="L160" t="s">
        <v>9320</v>
      </c>
      <c r="M160" t="s">
        <v>8927</v>
      </c>
      <c r="N160" t="s">
        <v>9264</v>
      </c>
    </row>
    <row r="161" spans="1:14">
      <c r="A161" t="s">
        <v>9529</v>
      </c>
      <c r="B161" t="s">
        <v>109</v>
      </c>
      <c r="C161" t="s">
        <v>100</v>
      </c>
      <c r="D161" t="s">
        <v>7216</v>
      </c>
      <c r="E161" t="s">
        <v>9530</v>
      </c>
      <c r="F161" s="7">
        <v>45838</v>
      </c>
      <c r="G161" s="101">
        <v>-0.14344000000000001</v>
      </c>
      <c r="H161" s="7">
        <v>45838</v>
      </c>
      <c r="I161" t="s">
        <v>9260</v>
      </c>
      <c r="J161" t="s">
        <v>9319</v>
      </c>
      <c r="K161" t="s">
        <v>9262</v>
      </c>
      <c r="L161" t="s">
        <v>9320</v>
      </c>
      <c r="M161" t="s">
        <v>8927</v>
      </c>
      <c r="N161" t="s">
        <v>9264</v>
      </c>
    </row>
    <row r="162" spans="1:14">
      <c r="A162" t="s">
        <v>9531</v>
      </c>
      <c r="B162" t="s">
        <v>109</v>
      </c>
      <c r="C162" t="s">
        <v>100</v>
      </c>
      <c r="D162" t="s">
        <v>7324</v>
      </c>
      <c r="E162" t="s">
        <v>9532</v>
      </c>
      <c r="F162" s="7">
        <v>45930</v>
      </c>
      <c r="G162" s="101">
        <v>-0.206459</v>
      </c>
      <c r="H162" s="7">
        <v>45930</v>
      </c>
      <c r="I162" t="s">
        <v>9260</v>
      </c>
      <c r="J162" t="s">
        <v>9319</v>
      </c>
      <c r="K162" t="s">
        <v>9262</v>
      </c>
      <c r="L162" t="s">
        <v>9320</v>
      </c>
      <c r="M162" t="s">
        <v>8927</v>
      </c>
      <c r="N162" t="s">
        <v>9264</v>
      </c>
    </row>
    <row r="163" spans="1:14">
      <c r="A163" t="s">
        <v>9533</v>
      </c>
      <c r="B163" t="s">
        <v>109</v>
      </c>
      <c r="C163" t="s">
        <v>100</v>
      </c>
      <c r="D163" t="s">
        <v>7429</v>
      </c>
      <c r="E163" t="s">
        <v>9534</v>
      </c>
      <c r="F163" s="7">
        <v>46022</v>
      </c>
      <c r="G163" s="101">
        <v>1.721662</v>
      </c>
      <c r="H163" s="7">
        <v>46022</v>
      </c>
      <c r="I163" t="s">
        <v>9260</v>
      </c>
      <c r="J163" t="s">
        <v>9319</v>
      </c>
      <c r="K163" t="s">
        <v>9262</v>
      </c>
      <c r="L163" t="s">
        <v>9320</v>
      </c>
      <c r="M163" t="s">
        <v>8927</v>
      </c>
      <c r="N163" t="s">
        <v>9264</v>
      </c>
    </row>
    <row r="164" spans="1:14">
      <c r="A164" t="s">
        <v>9535</v>
      </c>
      <c r="B164" t="s">
        <v>91</v>
      </c>
      <c r="C164" t="s">
        <v>81</v>
      </c>
      <c r="D164" t="s">
        <v>92</v>
      </c>
      <c r="E164" t="s">
        <v>9536</v>
      </c>
      <c r="F164" s="7">
        <v>36525</v>
      </c>
      <c r="G164" s="101">
        <v>12.32</v>
      </c>
      <c r="H164" s="7">
        <v>36525</v>
      </c>
      <c r="I164" t="s">
        <v>9537</v>
      </c>
      <c r="J164" t="s">
        <v>9538</v>
      </c>
      <c r="K164" t="s">
        <v>9539</v>
      </c>
      <c r="L164" t="s">
        <v>9540</v>
      </c>
      <c r="M164" t="s">
        <v>8927</v>
      </c>
      <c r="N164" t="s">
        <v>9541</v>
      </c>
    </row>
    <row r="165" spans="1:14">
      <c r="A165" t="s">
        <v>9542</v>
      </c>
      <c r="B165" t="s">
        <v>91</v>
      </c>
      <c r="C165" t="s">
        <v>81</v>
      </c>
      <c r="D165" t="s">
        <v>98</v>
      </c>
      <c r="E165" t="s">
        <v>9543</v>
      </c>
      <c r="F165" s="7">
        <v>36891</v>
      </c>
      <c r="G165" s="101">
        <v>8.9600000000000009</v>
      </c>
      <c r="H165" s="7">
        <v>36891</v>
      </c>
      <c r="I165" t="s">
        <v>9537</v>
      </c>
      <c r="J165" t="s">
        <v>9538</v>
      </c>
      <c r="K165" t="s">
        <v>9539</v>
      </c>
      <c r="L165" t="s">
        <v>9540</v>
      </c>
      <c r="M165" t="s">
        <v>8927</v>
      </c>
      <c r="N165" t="s">
        <v>9541</v>
      </c>
    </row>
    <row r="166" spans="1:14">
      <c r="A166" t="s">
        <v>9544</v>
      </c>
      <c r="B166" t="s">
        <v>91</v>
      </c>
      <c r="C166" t="s">
        <v>81</v>
      </c>
      <c r="D166" t="s">
        <v>280</v>
      </c>
      <c r="E166" t="s">
        <v>9545</v>
      </c>
      <c r="F166" s="7">
        <v>37256</v>
      </c>
      <c r="G166" s="101">
        <v>4.4000000000000004</v>
      </c>
      <c r="H166" s="7">
        <v>37256</v>
      </c>
      <c r="I166" t="s">
        <v>9537</v>
      </c>
      <c r="J166" t="s">
        <v>9538</v>
      </c>
      <c r="K166" t="s">
        <v>9539</v>
      </c>
      <c r="L166" t="s">
        <v>9540</v>
      </c>
      <c r="M166" t="s">
        <v>8927</v>
      </c>
      <c r="N166" t="s">
        <v>9541</v>
      </c>
    </row>
    <row r="167" spans="1:14">
      <c r="A167" t="s">
        <v>9546</v>
      </c>
      <c r="B167" t="s">
        <v>91</v>
      </c>
      <c r="C167" t="s">
        <v>81</v>
      </c>
      <c r="D167" t="s">
        <v>360</v>
      </c>
      <c r="E167" t="s">
        <v>9547</v>
      </c>
      <c r="F167" s="7">
        <v>37621</v>
      </c>
      <c r="G167" s="101">
        <v>5.7</v>
      </c>
      <c r="H167" s="7">
        <v>37621</v>
      </c>
      <c r="I167" t="s">
        <v>9537</v>
      </c>
      <c r="J167" t="s">
        <v>9538</v>
      </c>
      <c r="K167" t="s">
        <v>9539</v>
      </c>
      <c r="L167" t="s">
        <v>9540</v>
      </c>
      <c r="M167" t="s">
        <v>8927</v>
      </c>
      <c r="N167" t="s">
        <v>9541</v>
      </c>
    </row>
    <row r="168" spans="1:14">
      <c r="A168" t="s">
        <v>9548</v>
      </c>
      <c r="B168" t="s">
        <v>91</v>
      </c>
      <c r="C168" t="s">
        <v>81</v>
      </c>
      <c r="D168" t="s">
        <v>465</v>
      </c>
      <c r="E168" t="s">
        <v>9549</v>
      </c>
      <c r="F168" s="7">
        <v>37986</v>
      </c>
      <c r="G168" s="101">
        <v>3.98</v>
      </c>
      <c r="H168" s="7">
        <v>37986</v>
      </c>
      <c r="I168" t="s">
        <v>9537</v>
      </c>
      <c r="J168" t="s">
        <v>9538</v>
      </c>
      <c r="K168" t="s">
        <v>9539</v>
      </c>
      <c r="L168" t="s">
        <v>9540</v>
      </c>
      <c r="M168" t="s">
        <v>8927</v>
      </c>
      <c r="N168" t="s">
        <v>9541</v>
      </c>
    </row>
    <row r="169" spans="1:14">
      <c r="A169" t="s">
        <v>9550</v>
      </c>
      <c r="B169" t="s">
        <v>91</v>
      </c>
      <c r="C169" t="s">
        <v>81</v>
      </c>
      <c r="D169" t="s">
        <v>569</v>
      </c>
      <c r="E169" t="s">
        <v>9551</v>
      </c>
      <c r="F169" s="7">
        <v>38352</v>
      </c>
      <c r="G169" s="101">
        <v>5.19</v>
      </c>
      <c r="H169" s="7">
        <v>38352</v>
      </c>
      <c r="I169" t="s">
        <v>9537</v>
      </c>
      <c r="J169" t="s">
        <v>9538</v>
      </c>
      <c r="K169" t="s">
        <v>9539</v>
      </c>
      <c r="L169" t="s">
        <v>9540</v>
      </c>
      <c r="M169" t="s">
        <v>8927</v>
      </c>
      <c r="N169" t="s">
        <v>9541</v>
      </c>
    </row>
    <row r="170" spans="1:14">
      <c r="A170" t="s">
        <v>9552</v>
      </c>
      <c r="B170" t="s">
        <v>91</v>
      </c>
      <c r="C170" t="s">
        <v>81</v>
      </c>
      <c r="D170" t="s">
        <v>717</v>
      </c>
      <c r="E170" t="s">
        <v>9553</v>
      </c>
      <c r="F170" s="7">
        <v>38717</v>
      </c>
      <c r="G170" s="101">
        <v>3.33</v>
      </c>
      <c r="H170" s="7">
        <v>38717</v>
      </c>
      <c r="I170" t="s">
        <v>9537</v>
      </c>
      <c r="J170" t="s">
        <v>9538</v>
      </c>
      <c r="K170" t="s">
        <v>9539</v>
      </c>
      <c r="L170" t="s">
        <v>9540</v>
      </c>
      <c r="M170" t="s">
        <v>8927</v>
      </c>
      <c r="N170" t="s">
        <v>9541</v>
      </c>
    </row>
    <row r="171" spans="1:14">
      <c r="A171" t="s">
        <v>9554</v>
      </c>
      <c r="B171" t="s">
        <v>91</v>
      </c>
      <c r="C171" t="s">
        <v>81</v>
      </c>
      <c r="D171" t="s">
        <v>791</v>
      </c>
      <c r="E171" t="s">
        <v>9555</v>
      </c>
      <c r="F171" s="7">
        <v>39082</v>
      </c>
      <c r="G171" s="101">
        <v>4.05</v>
      </c>
      <c r="H171" s="7">
        <v>39082</v>
      </c>
      <c r="I171" t="s">
        <v>9537</v>
      </c>
      <c r="J171" t="s">
        <v>9538</v>
      </c>
      <c r="K171" t="s">
        <v>9539</v>
      </c>
      <c r="L171" t="s">
        <v>9540</v>
      </c>
      <c r="M171" t="s">
        <v>8927</v>
      </c>
      <c r="N171" t="s">
        <v>9541</v>
      </c>
    </row>
    <row r="172" spans="1:14">
      <c r="A172" t="s">
        <v>9556</v>
      </c>
      <c r="B172" t="s">
        <v>91</v>
      </c>
      <c r="C172" t="s">
        <v>81</v>
      </c>
      <c r="D172" t="s">
        <v>927</v>
      </c>
      <c r="E172" t="s">
        <v>9557</v>
      </c>
      <c r="F172" s="7">
        <v>39447</v>
      </c>
      <c r="G172" s="101">
        <v>3.76</v>
      </c>
      <c r="H172" s="7">
        <v>39447</v>
      </c>
      <c r="I172" t="s">
        <v>9537</v>
      </c>
      <c r="J172" t="s">
        <v>9538</v>
      </c>
      <c r="K172" t="s">
        <v>9539</v>
      </c>
      <c r="L172" t="s">
        <v>9540</v>
      </c>
      <c r="M172" t="s">
        <v>8927</v>
      </c>
      <c r="N172" t="s">
        <v>9541</v>
      </c>
    </row>
    <row r="173" spans="1:14">
      <c r="A173" t="s">
        <v>9558</v>
      </c>
      <c r="B173" t="s">
        <v>91</v>
      </c>
      <c r="C173" t="s">
        <v>81</v>
      </c>
      <c r="D173" t="s">
        <v>1102</v>
      </c>
      <c r="E173" t="s">
        <v>9559</v>
      </c>
      <c r="F173" s="7">
        <v>39813</v>
      </c>
      <c r="G173" s="101">
        <v>6.53</v>
      </c>
      <c r="H173" s="7">
        <v>39813</v>
      </c>
      <c r="I173" t="s">
        <v>9537</v>
      </c>
      <c r="J173" t="s">
        <v>9538</v>
      </c>
      <c r="K173" t="s">
        <v>9539</v>
      </c>
      <c r="L173" t="s">
        <v>9540</v>
      </c>
      <c r="M173" t="s">
        <v>8927</v>
      </c>
      <c r="N173" t="s">
        <v>9541</v>
      </c>
    </row>
    <row r="174" spans="1:14">
      <c r="A174" t="s">
        <v>9560</v>
      </c>
      <c r="B174" t="s">
        <v>91</v>
      </c>
      <c r="C174" t="s">
        <v>81</v>
      </c>
      <c r="D174" t="s">
        <v>1265</v>
      </c>
      <c r="E174" t="s">
        <v>9561</v>
      </c>
      <c r="F174" s="7">
        <v>40178</v>
      </c>
      <c r="G174" s="101">
        <v>3.57</v>
      </c>
      <c r="H174" s="7">
        <v>40178</v>
      </c>
      <c r="I174" t="s">
        <v>9537</v>
      </c>
      <c r="J174" t="s">
        <v>9538</v>
      </c>
      <c r="K174" t="s">
        <v>9539</v>
      </c>
      <c r="L174" t="s">
        <v>9540</v>
      </c>
      <c r="M174" t="s">
        <v>8927</v>
      </c>
      <c r="N174" t="s">
        <v>9541</v>
      </c>
    </row>
    <row r="175" spans="1:14">
      <c r="A175" t="s">
        <v>9562</v>
      </c>
      <c r="B175" t="s">
        <v>91</v>
      </c>
      <c r="C175" t="s">
        <v>81</v>
      </c>
      <c r="D175" t="s">
        <v>1419</v>
      </c>
      <c r="E175" t="s">
        <v>9563</v>
      </c>
      <c r="F175" s="7">
        <v>40543</v>
      </c>
      <c r="G175" s="101">
        <v>4.4000000000000004</v>
      </c>
      <c r="H175" s="7">
        <v>40543</v>
      </c>
      <c r="I175" t="s">
        <v>9537</v>
      </c>
      <c r="J175" t="s">
        <v>9538</v>
      </c>
      <c r="K175" t="s">
        <v>9539</v>
      </c>
      <c r="L175" t="s">
        <v>9540</v>
      </c>
      <c r="M175" t="s">
        <v>8927</v>
      </c>
      <c r="N175" t="s">
        <v>9541</v>
      </c>
    </row>
    <row r="176" spans="1:14">
      <c r="A176" t="s">
        <v>9564</v>
      </c>
      <c r="B176" t="s">
        <v>91</v>
      </c>
      <c r="C176" t="s">
        <v>81</v>
      </c>
      <c r="D176" t="s">
        <v>1591</v>
      </c>
      <c r="E176" t="s">
        <v>9565</v>
      </c>
      <c r="F176" s="7">
        <v>40908</v>
      </c>
      <c r="G176" s="101">
        <v>3.82</v>
      </c>
      <c r="H176" s="7">
        <v>40908</v>
      </c>
      <c r="I176" t="s">
        <v>9537</v>
      </c>
      <c r="J176" t="s">
        <v>9538</v>
      </c>
      <c r="K176" t="s">
        <v>9539</v>
      </c>
      <c r="L176" t="s">
        <v>9540</v>
      </c>
      <c r="M176" t="s">
        <v>8927</v>
      </c>
      <c r="N176" t="s">
        <v>9541</v>
      </c>
    </row>
    <row r="177" spans="1:14">
      <c r="A177" t="s">
        <v>9566</v>
      </c>
      <c r="B177" t="s">
        <v>91</v>
      </c>
      <c r="C177" t="s">
        <v>81</v>
      </c>
      <c r="D177" t="s">
        <v>1783</v>
      </c>
      <c r="E177" t="s">
        <v>9567</v>
      </c>
      <c r="F177" s="7">
        <v>41274</v>
      </c>
      <c r="G177" s="101">
        <v>3.57</v>
      </c>
      <c r="H177" s="7">
        <v>41274</v>
      </c>
      <c r="I177" t="s">
        <v>9537</v>
      </c>
      <c r="J177" t="s">
        <v>9538</v>
      </c>
      <c r="K177" t="s">
        <v>9539</v>
      </c>
      <c r="L177" t="s">
        <v>9540</v>
      </c>
      <c r="M177" t="s">
        <v>8927</v>
      </c>
      <c r="N177" t="s">
        <v>9541</v>
      </c>
    </row>
    <row r="178" spans="1:14">
      <c r="A178" t="s">
        <v>9568</v>
      </c>
      <c r="B178" t="s">
        <v>91</v>
      </c>
      <c r="C178" t="s">
        <v>81</v>
      </c>
      <c r="D178" t="s">
        <v>2030</v>
      </c>
      <c r="E178" t="s">
        <v>9569</v>
      </c>
      <c r="F178" s="7">
        <v>41639</v>
      </c>
      <c r="G178" s="101">
        <v>3.97</v>
      </c>
      <c r="H178" s="7">
        <v>41639</v>
      </c>
      <c r="I178" t="s">
        <v>9537</v>
      </c>
      <c r="J178" t="s">
        <v>9538</v>
      </c>
      <c r="K178" t="s">
        <v>9539</v>
      </c>
      <c r="L178" t="s">
        <v>9540</v>
      </c>
      <c r="M178" t="s">
        <v>8927</v>
      </c>
      <c r="N178" t="s">
        <v>9541</v>
      </c>
    </row>
    <row r="179" spans="1:14">
      <c r="A179" t="s">
        <v>9570</v>
      </c>
      <c r="B179" t="s">
        <v>91</v>
      </c>
      <c r="C179" t="s">
        <v>81</v>
      </c>
      <c r="D179" t="s">
        <v>2327</v>
      </c>
      <c r="E179" t="s">
        <v>9571</v>
      </c>
      <c r="F179" s="7">
        <v>42004</v>
      </c>
      <c r="G179" s="101">
        <v>4.08</v>
      </c>
      <c r="H179" s="7">
        <v>42004</v>
      </c>
      <c r="I179" t="s">
        <v>9537</v>
      </c>
      <c r="J179" t="s">
        <v>9538</v>
      </c>
      <c r="K179" t="s">
        <v>9539</v>
      </c>
      <c r="L179" t="s">
        <v>9540</v>
      </c>
      <c r="M179" t="s">
        <v>8927</v>
      </c>
      <c r="N179" t="s">
        <v>9541</v>
      </c>
    </row>
    <row r="180" spans="1:14">
      <c r="A180" t="s">
        <v>9572</v>
      </c>
      <c r="B180" t="s">
        <v>91</v>
      </c>
      <c r="C180" t="s">
        <v>81</v>
      </c>
      <c r="D180" t="s">
        <v>2626</v>
      </c>
      <c r="E180" t="s">
        <v>9573</v>
      </c>
      <c r="F180" s="7">
        <v>42369</v>
      </c>
      <c r="G180" s="101">
        <v>2.13</v>
      </c>
      <c r="H180" s="7">
        <v>42369</v>
      </c>
      <c r="I180" t="s">
        <v>9537</v>
      </c>
      <c r="J180" t="s">
        <v>9538</v>
      </c>
      <c r="K180" t="s">
        <v>9539</v>
      </c>
      <c r="L180" t="s">
        <v>9540</v>
      </c>
      <c r="M180" t="s">
        <v>8927</v>
      </c>
      <c r="N180" t="s">
        <v>9541</v>
      </c>
    </row>
    <row r="181" spans="1:14">
      <c r="A181" t="s">
        <v>9574</v>
      </c>
      <c r="B181" t="s">
        <v>91</v>
      </c>
      <c r="C181" t="s">
        <v>81</v>
      </c>
      <c r="D181" t="s">
        <v>3020</v>
      </c>
      <c r="E181" t="s">
        <v>9575</v>
      </c>
      <c r="F181" s="7">
        <v>42735</v>
      </c>
      <c r="G181" s="101">
        <v>3.36</v>
      </c>
      <c r="H181" s="7">
        <v>42735</v>
      </c>
      <c r="I181" t="s">
        <v>9537</v>
      </c>
      <c r="J181" t="s">
        <v>9538</v>
      </c>
      <c r="K181" t="s">
        <v>9539</v>
      </c>
      <c r="L181" t="s">
        <v>9540</v>
      </c>
      <c r="M181" t="s">
        <v>8927</v>
      </c>
      <c r="N181" t="s">
        <v>9541</v>
      </c>
    </row>
    <row r="182" spans="1:14">
      <c r="A182" t="s">
        <v>9576</v>
      </c>
      <c r="B182" t="s">
        <v>91</v>
      </c>
      <c r="C182" t="s">
        <v>81</v>
      </c>
      <c r="D182" t="s">
        <v>3455</v>
      </c>
      <c r="E182" t="s">
        <v>9577</v>
      </c>
      <c r="F182" s="7">
        <v>43100</v>
      </c>
      <c r="G182" s="101">
        <v>6.77</v>
      </c>
      <c r="H182" s="7">
        <v>43100</v>
      </c>
      <c r="I182" t="s">
        <v>9537</v>
      </c>
      <c r="J182" t="s">
        <v>9538</v>
      </c>
      <c r="K182" t="s">
        <v>9539</v>
      </c>
      <c r="L182" t="s">
        <v>9540</v>
      </c>
      <c r="M182" t="s">
        <v>8927</v>
      </c>
      <c r="N182" t="s">
        <v>9541</v>
      </c>
    </row>
    <row r="183" spans="1:14">
      <c r="A183" t="s">
        <v>9578</v>
      </c>
      <c r="B183" t="s">
        <v>91</v>
      </c>
      <c r="C183" t="s">
        <v>81</v>
      </c>
      <c r="D183" t="s">
        <v>3891</v>
      </c>
      <c r="E183" t="s">
        <v>9579</v>
      </c>
      <c r="F183" s="7">
        <v>43465</v>
      </c>
      <c r="G183" s="101">
        <v>4.83</v>
      </c>
      <c r="H183" s="7">
        <v>43465</v>
      </c>
      <c r="I183" t="s">
        <v>9537</v>
      </c>
      <c r="J183" t="s">
        <v>9538</v>
      </c>
      <c r="K183" t="s">
        <v>9539</v>
      </c>
      <c r="L183" t="s">
        <v>9540</v>
      </c>
      <c r="M183" t="s">
        <v>8927</v>
      </c>
      <c r="N183" t="s">
        <v>9541</v>
      </c>
    </row>
    <row r="184" spans="1:14">
      <c r="A184" t="s">
        <v>9580</v>
      </c>
      <c r="B184" t="s">
        <v>91</v>
      </c>
      <c r="C184" t="s">
        <v>81</v>
      </c>
      <c r="D184" t="s">
        <v>4362</v>
      </c>
      <c r="E184" t="s">
        <v>9581</v>
      </c>
      <c r="F184" s="7">
        <v>43830</v>
      </c>
      <c r="G184" s="101">
        <v>2.83</v>
      </c>
      <c r="H184" s="7">
        <v>43830</v>
      </c>
      <c r="I184" t="s">
        <v>9537</v>
      </c>
      <c r="J184" t="s">
        <v>9538</v>
      </c>
      <c r="K184" t="s">
        <v>9539</v>
      </c>
      <c r="L184" t="s">
        <v>9540</v>
      </c>
      <c r="M184" t="s">
        <v>8927</v>
      </c>
      <c r="N184" t="s">
        <v>9541</v>
      </c>
    </row>
    <row r="185" spans="1:14">
      <c r="A185" t="s">
        <v>9582</v>
      </c>
      <c r="B185" t="s">
        <v>91</v>
      </c>
      <c r="C185" t="s">
        <v>81</v>
      </c>
      <c r="D185" t="s">
        <v>4805</v>
      </c>
      <c r="E185" t="s">
        <v>9583</v>
      </c>
      <c r="F185" s="7">
        <v>44196</v>
      </c>
      <c r="G185" s="101">
        <v>3.15</v>
      </c>
      <c r="H185" s="7">
        <v>44196</v>
      </c>
      <c r="I185" t="s">
        <v>9537</v>
      </c>
      <c r="J185" t="s">
        <v>9538</v>
      </c>
      <c r="K185" t="s">
        <v>9539</v>
      </c>
      <c r="L185" t="s">
        <v>9540</v>
      </c>
      <c r="M185" t="s">
        <v>8927</v>
      </c>
      <c r="N185" t="s">
        <v>9541</v>
      </c>
    </row>
    <row r="186" spans="1:14">
      <c r="A186" t="s">
        <v>9584</v>
      </c>
      <c r="B186" t="s">
        <v>91</v>
      </c>
      <c r="C186" t="s">
        <v>81</v>
      </c>
      <c r="D186" t="s">
        <v>5259</v>
      </c>
      <c r="E186" t="s">
        <v>9585</v>
      </c>
      <c r="F186" s="7">
        <v>44561</v>
      </c>
      <c r="G186" s="101">
        <v>7.36</v>
      </c>
      <c r="H186" s="7">
        <v>44561</v>
      </c>
      <c r="I186" t="s">
        <v>9537</v>
      </c>
      <c r="J186" t="s">
        <v>9538</v>
      </c>
      <c r="K186" t="s">
        <v>9539</v>
      </c>
      <c r="L186" t="s">
        <v>9540</v>
      </c>
      <c r="M186" t="s">
        <v>8927</v>
      </c>
      <c r="N186" t="s">
        <v>9541</v>
      </c>
    </row>
    <row r="187" spans="1:14">
      <c r="A187" t="s">
        <v>9586</v>
      </c>
      <c r="B187" t="s">
        <v>91</v>
      </c>
      <c r="C187" t="s">
        <v>81</v>
      </c>
      <c r="D187" t="s">
        <v>5704</v>
      </c>
      <c r="E187" t="s">
        <v>9587</v>
      </c>
      <c r="F187" s="7">
        <v>44926</v>
      </c>
      <c r="G187" s="101">
        <v>7.82</v>
      </c>
      <c r="H187" s="7">
        <v>44926</v>
      </c>
      <c r="I187" t="s">
        <v>9537</v>
      </c>
      <c r="J187" t="s">
        <v>9538</v>
      </c>
      <c r="K187" t="s">
        <v>9539</v>
      </c>
      <c r="L187" t="s">
        <v>9540</v>
      </c>
      <c r="M187" t="s">
        <v>8927</v>
      </c>
      <c r="N187" t="s">
        <v>9541</v>
      </c>
    </row>
    <row r="188" spans="1:14">
      <c r="A188" t="s">
        <v>9588</v>
      </c>
      <c r="B188" t="s">
        <v>91</v>
      </c>
      <c r="C188" t="s">
        <v>81</v>
      </c>
      <c r="D188" t="s">
        <v>6149</v>
      </c>
      <c r="E188" t="s">
        <v>9589</v>
      </c>
      <c r="F188" s="7">
        <v>45291</v>
      </c>
      <c r="G188" s="101">
        <v>4.66</v>
      </c>
      <c r="H188" s="7">
        <v>45291</v>
      </c>
      <c r="I188" t="s">
        <v>9537</v>
      </c>
      <c r="J188" t="s">
        <v>9538</v>
      </c>
      <c r="K188" t="s">
        <v>9539</v>
      </c>
      <c r="L188" t="s">
        <v>9540</v>
      </c>
      <c r="M188" t="s">
        <v>8927</v>
      </c>
      <c r="N188" t="s">
        <v>9541</v>
      </c>
    </row>
    <row r="189" spans="1:14">
      <c r="A189" t="s">
        <v>9590</v>
      </c>
      <c r="B189" t="s">
        <v>91</v>
      </c>
      <c r="C189" t="s">
        <v>81</v>
      </c>
      <c r="D189" t="s">
        <v>6594</v>
      </c>
      <c r="E189" t="s">
        <v>9591</v>
      </c>
      <c r="F189" s="7">
        <v>45657</v>
      </c>
      <c r="G189" s="101">
        <v>4.21</v>
      </c>
      <c r="H189" s="7">
        <v>45657</v>
      </c>
      <c r="I189" t="s">
        <v>9537</v>
      </c>
      <c r="J189" t="s">
        <v>9538</v>
      </c>
      <c r="K189" t="s">
        <v>9539</v>
      </c>
      <c r="L189" t="s">
        <v>9540</v>
      </c>
      <c r="M189" t="s">
        <v>8927</v>
      </c>
      <c r="N189" t="s">
        <v>9541</v>
      </c>
    </row>
    <row r="190" spans="1:14">
      <c r="A190" t="s">
        <v>9592</v>
      </c>
      <c r="B190" t="s">
        <v>91</v>
      </c>
      <c r="C190" t="s">
        <v>81</v>
      </c>
      <c r="D190" t="s">
        <v>7038</v>
      </c>
      <c r="E190" t="s">
        <v>9593</v>
      </c>
      <c r="F190" s="7">
        <v>46022</v>
      </c>
      <c r="G190" s="101">
        <v>3.69</v>
      </c>
      <c r="H190" s="7">
        <v>46022</v>
      </c>
      <c r="I190" t="s">
        <v>9537</v>
      </c>
      <c r="J190" t="s">
        <v>9538</v>
      </c>
      <c r="K190" t="s">
        <v>9539</v>
      </c>
      <c r="L190" t="s">
        <v>9540</v>
      </c>
      <c r="M190" t="s">
        <v>8927</v>
      </c>
      <c r="N190" t="s">
        <v>9541</v>
      </c>
    </row>
    <row r="191" spans="1:14">
      <c r="A191" t="s">
        <v>9594</v>
      </c>
      <c r="B191" t="s">
        <v>393</v>
      </c>
      <c r="C191" t="s">
        <v>392</v>
      </c>
      <c r="D191" t="s">
        <v>92</v>
      </c>
      <c r="E191" t="s">
        <v>9595</v>
      </c>
      <c r="F191" s="7">
        <v>36525</v>
      </c>
      <c r="G191" s="101">
        <v>14.41</v>
      </c>
      <c r="H191" s="7">
        <v>36525</v>
      </c>
      <c r="I191" t="s">
        <v>9537</v>
      </c>
      <c r="J191" t="s">
        <v>9596</v>
      </c>
      <c r="K191" t="s">
        <v>9539</v>
      </c>
      <c r="L191" t="s">
        <v>9597</v>
      </c>
      <c r="M191" t="s">
        <v>8927</v>
      </c>
      <c r="N191" t="s">
        <v>9541</v>
      </c>
    </row>
    <row r="192" spans="1:14">
      <c r="A192" t="s">
        <v>9598</v>
      </c>
      <c r="B192" t="s">
        <v>393</v>
      </c>
      <c r="C192" t="s">
        <v>392</v>
      </c>
      <c r="D192" t="s">
        <v>98</v>
      </c>
      <c r="E192" t="s">
        <v>9599</v>
      </c>
      <c r="F192" s="7">
        <v>36891</v>
      </c>
      <c r="G192" s="101">
        <v>7.85</v>
      </c>
      <c r="H192" s="7">
        <v>36891</v>
      </c>
      <c r="I192" t="s">
        <v>9537</v>
      </c>
      <c r="J192" t="s">
        <v>9596</v>
      </c>
      <c r="K192" t="s">
        <v>9539</v>
      </c>
      <c r="L192" t="s">
        <v>9597</v>
      </c>
      <c r="M192" t="s">
        <v>8927</v>
      </c>
      <c r="N192" t="s">
        <v>9541</v>
      </c>
    </row>
    <row r="193" spans="1:14">
      <c r="A193" t="s">
        <v>9600</v>
      </c>
      <c r="B193" t="s">
        <v>393</v>
      </c>
      <c r="C193" t="s">
        <v>392</v>
      </c>
      <c r="D193" t="s">
        <v>280</v>
      </c>
      <c r="E193" t="s">
        <v>9601</v>
      </c>
      <c r="F193" s="7">
        <v>37256</v>
      </c>
      <c r="G193" s="101">
        <v>5.36</v>
      </c>
      <c r="H193" s="7">
        <v>37256</v>
      </c>
      <c r="I193" t="s">
        <v>9537</v>
      </c>
      <c r="J193" t="s">
        <v>9596</v>
      </c>
      <c r="K193" t="s">
        <v>9539</v>
      </c>
      <c r="L193" t="s">
        <v>9597</v>
      </c>
      <c r="M193" t="s">
        <v>8927</v>
      </c>
      <c r="N193" t="s">
        <v>9541</v>
      </c>
    </row>
    <row r="194" spans="1:14">
      <c r="A194" t="s">
        <v>9602</v>
      </c>
      <c r="B194" t="s">
        <v>393</v>
      </c>
      <c r="C194" t="s">
        <v>392</v>
      </c>
      <c r="D194" t="s">
        <v>360</v>
      </c>
      <c r="E194" t="s">
        <v>9603</v>
      </c>
      <c r="F194" s="7">
        <v>37621</v>
      </c>
      <c r="G194" s="101">
        <v>4.12</v>
      </c>
      <c r="H194" s="7">
        <v>37621</v>
      </c>
      <c r="I194" t="s">
        <v>9537</v>
      </c>
      <c r="J194" t="s">
        <v>9596</v>
      </c>
      <c r="K194" t="s">
        <v>9539</v>
      </c>
      <c r="L194" t="s">
        <v>9597</v>
      </c>
      <c r="M194" t="s">
        <v>8927</v>
      </c>
      <c r="N194" t="s">
        <v>9541</v>
      </c>
    </row>
    <row r="195" spans="1:14">
      <c r="A195" t="s">
        <v>9604</v>
      </c>
      <c r="B195" t="s">
        <v>393</v>
      </c>
      <c r="C195" t="s">
        <v>392</v>
      </c>
      <c r="D195" t="s">
        <v>465</v>
      </c>
      <c r="E195" t="s">
        <v>9605</v>
      </c>
      <c r="F195" s="7">
        <v>37986</v>
      </c>
      <c r="G195" s="101">
        <v>3.87</v>
      </c>
      <c r="H195" s="7">
        <v>37986</v>
      </c>
      <c r="I195" t="s">
        <v>9537</v>
      </c>
      <c r="J195" t="s">
        <v>9596</v>
      </c>
      <c r="K195" t="s">
        <v>9539</v>
      </c>
      <c r="L195" t="s">
        <v>9597</v>
      </c>
      <c r="M195" t="s">
        <v>8927</v>
      </c>
      <c r="N195" t="s">
        <v>9541</v>
      </c>
    </row>
    <row r="196" spans="1:14">
      <c r="A196" t="s">
        <v>9606</v>
      </c>
      <c r="B196" t="s">
        <v>393</v>
      </c>
      <c r="C196" t="s">
        <v>392</v>
      </c>
      <c r="D196" t="s">
        <v>569</v>
      </c>
      <c r="E196" t="s">
        <v>9607</v>
      </c>
      <c r="F196" s="7">
        <v>38352</v>
      </c>
      <c r="G196" s="101">
        <v>3.92</v>
      </c>
      <c r="H196" s="7">
        <v>38352</v>
      </c>
      <c r="I196" t="s">
        <v>9537</v>
      </c>
      <c r="J196" t="s">
        <v>9596</v>
      </c>
      <c r="K196" t="s">
        <v>9539</v>
      </c>
      <c r="L196" t="s">
        <v>9597</v>
      </c>
      <c r="M196" t="s">
        <v>8927</v>
      </c>
      <c r="N196" t="s">
        <v>9541</v>
      </c>
    </row>
    <row r="197" spans="1:14">
      <c r="A197" t="s">
        <v>9608</v>
      </c>
      <c r="B197" t="s">
        <v>393</v>
      </c>
      <c r="C197" t="s">
        <v>392</v>
      </c>
      <c r="D197" t="s">
        <v>717</v>
      </c>
      <c r="E197" t="s">
        <v>9609</v>
      </c>
      <c r="F197" s="7">
        <v>38717</v>
      </c>
      <c r="G197" s="101">
        <v>3.27</v>
      </c>
      <c r="H197" s="7">
        <v>38717</v>
      </c>
      <c r="I197" t="s">
        <v>9537</v>
      </c>
      <c r="J197" t="s">
        <v>9596</v>
      </c>
      <c r="K197" t="s">
        <v>9539</v>
      </c>
      <c r="L197" t="s">
        <v>9597</v>
      </c>
      <c r="M197" t="s">
        <v>8927</v>
      </c>
      <c r="N197" t="s">
        <v>9541</v>
      </c>
    </row>
    <row r="198" spans="1:14">
      <c r="A198" t="s">
        <v>9610</v>
      </c>
      <c r="B198" t="s">
        <v>393</v>
      </c>
      <c r="C198" t="s">
        <v>392</v>
      </c>
      <c r="D198" t="s">
        <v>791</v>
      </c>
      <c r="E198" t="s">
        <v>9611</v>
      </c>
      <c r="F198" s="7">
        <v>39082</v>
      </c>
      <c r="G198" s="101">
        <v>3.65</v>
      </c>
      <c r="H198" s="7">
        <v>39082</v>
      </c>
      <c r="I198" t="s">
        <v>9537</v>
      </c>
      <c r="J198" t="s">
        <v>9596</v>
      </c>
      <c r="K198" t="s">
        <v>9539</v>
      </c>
      <c r="L198" t="s">
        <v>9597</v>
      </c>
      <c r="M198" t="s">
        <v>8927</v>
      </c>
      <c r="N198" t="s">
        <v>9541</v>
      </c>
    </row>
    <row r="199" spans="1:14">
      <c r="A199" t="s">
        <v>9612</v>
      </c>
      <c r="B199" t="s">
        <v>393</v>
      </c>
      <c r="C199" t="s">
        <v>392</v>
      </c>
      <c r="D199" t="s">
        <v>927</v>
      </c>
      <c r="E199" t="s">
        <v>9613</v>
      </c>
      <c r="F199" s="7">
        <v>39447</v>
      </c>
      <c r="G199" s="101">
        <v>3.87</v>
      </c>
      <c r="H199" s="7">
        <v>39447</v>
      </c>
      <c r="I199" t="s">
        <v>9537</v>
      </c>
      <c r="J199" t="s">
        <v>9596</v>
      </c>
      <c r="K199" t="s">
        <v>9539</v>
      </c>
      <c r="L199" t="s">
        <v>9597</v>
      </c>
      <c r="M199" t="s">
        <v>8927</v>
      </c>
      <c r="N199" t="s">
        <v>9541</v>
      </c>
    </row>
    <row r="200" spans="1:14">
      <c r="A200" t="s">
        <v>9614</v>
      </c>
      <c r="B200" t="s">
        <v>393</v>
      </c>
      <c r="C200" t="s">
        <v>392</v>
      </c>
      <c r="D200" t="s">
        <v>1102</v>
      </c>
      <c r="E200" t="s">
        <v>9615</v>
      </c>
      <c r="F200" s="7">
        <v>39813</v>
      </c>
      <c r="G200" s="101">
        <v>5.54</v>
      </c>
      <c r="H200" s="7">
        <v>39813</v>
      </c>
      <c r="I200" t="s">
        <v>9537</v>
      </c>
      <c r="J200" t="s">
        <v>9596</v>
      </c>
      <c r="K200" t="s">
        <v>9539</v>
      </c>
      <c r="L200" t="s">
        <v>9597</v>
      </c>
      <c r="M200" t="s">
        <v>8927</v>
      </c>
      <c r="N200" t="s">
        <v>9541</v>
      </c>
    </row>
    <row r="201" spans="1:14">
      <c r="A201" t="s">
        <v>9616</v>
      </c>
      <c r="B201" t="s">
        <v>393</v>
      </c>
      <c r="C201" t="s">
        <v>392</v>
      </c>
      <c r="D201" t="s">
        <v>1265</v>
      </c>
      <c r="E201" t="s">
        <v>9617</v>
      </c>
      <c r="F201" s="7">
        <v>40178</v>
      </c>
      <c r="G201" s="101">
        <v>4.16</v>
      </c>
      <c r="H201" s="7">
        <v>40178</v>
      </c>
      <c r="I201" t="s">
        <v>9537</v>
      </c>
      <c r="J201" t="s">
        <v>9596</v>
      </c>
      <c r="K201" t="s">
        <v>9539</v>
      </c>
      <c r="L201" t="s">
        <v>9597</v>
      </c>
      <c r="M201" t="s">
        <v>8927</v>
      </c>
      <c r="N201" t="s">
        <v>9541</v>
      </c>
    </row>
    <row r="202" spans="1:14">
      <c r="A202" t="s">
        <v>9618</v>
      </c>
      <c r="B202" t="s">
        <v>393</v>
      </c>
      <c r="C202" t="s">
        <v>392</v>
      </c>
      <c r="D202" t="s">
        <v>1419</v>
      </c>
      <c r="E202" t="s">
        <v>9619</v>
      </c>
      <c r="F202" s="7">
        <v>40543</v>
      </c>
      <c r="G202" s="101">
        <v>3.58</v>
      </c>
      <c r="H202" s="7">
        <v>40543</v>
      </c>
      <c r="I202" t="s">
        <v>9537</v>
      </c>
      <c r="J202" t="s">
        <v>9596</v>
      </c>
      <c r="K202" t="s">
        <v>9539</v>
      </c>
      <c r="L202" t="s">
        <v>9597</v>
      </c>
      <c r="M202" t="s">
        <v>8927</v>
      </c>
      <c r="N202" t="s">
        <v>9541</v>
      </c>
    </row>
    <row r="203" spans="1:14">
      <c r="A203" t="s">
        <v>9620</v>
      </c>
      <c r="B203" t="s">
        <v>393</v>
      </c>
      <c r="C203" t="s">
        <v>392</v>
      </c>
      <c r="D203" t="s">
        <v>1591</v>
      </c>
      <c r="E203" t="s">
        <v>9621</v>
      </c>
      <c r="F203" s="7">
        <v>40908</v>
      </c>
      <c r="G203" s="101">
        <v>3.35</v>
      </c>
      <c r="H203" s="7">
        <v>40908</v>
      </c>
      <c r="I203" t="s">
        <v>9537</v>
      </c>
      <c r="J203" t="s">
        <v>9596</v>
      </c>
      <c r="K203" t="s">
        <v>9539</v>
      </c>
      <c r="L203" t="s">
        <v>9597</v>
      </c>
      <c r="M203" t="s">
        <v>8927</v>
      </c>
      <c r="N203" t="s">
        <v>9541</v>
      </c>
    </row>
    <row r="204" spans="1:14">
      <c r="A204" t="s">
        <v>9622</v>
      </c>
      <c r="B204" t="s">
        <v>393</v>
      </c>
      <c r="C204" t="s">
        <v>392</v>
      </c>
      <c r="D204" t="s">
        <v>1783</v>
      </c>
      <c r="E204" t="s">
        <v>9623</v>
      </c>
      <c r="F204" s="7">
        <v>41274</v>
      </c>
      <c r="G204" s="101">
        <v>2.9</v>
      </c>
      <c r="H204" s="7">
        <v>41274</v>
      </c>
      <c r="I204" t="s">
        <v>9537</v>
      </c>
      <c r="J204" t="s">
        <v>9596</v>
      </c>
      <c r="K204" t="s">
        <v>9539</v>
      </c>
      <c r="L204" t="s">
        <v>9597</v>
      </c>
      <c r="M204" t="s">
        <v>8927</v>
      </c>
      <c r="N204" t="s">
        <v>9541</v>
      </c>
    </row>
    <row r="205" spans="1:14">
      <c r="A205" t="s">
        <v>9624</v>
      </c>
      <c r="B205" t="s">
        <v>393</v>
      </c>
      <c r="C205" t="s">
        <v>392</v>
      </c>
      <c r="D205" t="s">
        <v>2030</v>
      </c>
      <c r="E205" t="s">
        <v>9625</v>
      </c>
      <c r="F205" s="7">
        <v>41639</v>
      </c>
      <c r="G205" s="101">
        <v>2.78</v>
      </c>
      <c r="H205" s="7">
        <v>41639</v>
      </c>
      <c r="I205" t="s">
        <v>9537</v>
      </c>
      <c r="J205" t="s">
        <v>9596</v>
      </c>
      <c r="K205" t="s">
        <v>9539</v>
      </c>
      <c r="L205" t="s">
        <v>9597</v>
      </c>
      <c r="M205" t="s">
        <v>8927</v>
      </c>
      <c r="N205" t="s">
        <v>9541</v>
      </c>
    </row>
    <row r="206" spans="1:14">
      <c r="A206" t="s">
        <v>9626</v>
      </c>
      <c r="B206" t="s">
        <v>393</v>
      </c>
      <c r="C206" t="s">
        <v>392</v>
      </c>
      <c r="D206" t="s">
        <v>2327</v>
      </c>
      <c r="E206" t="s">
        <v>9627</v>
      </c>
      <c r="F206" s="7">
        <v>42004</v>
      </c>
      <c r="G206" s="101">
        <v>3.24</v>
      </c>
      <c r="H206" s="7">
        <v>42004</v>
      </c>
      <c r="I206" t="s">
        <v>9537</v>
      </c>
      <c r="J206" t="s">
        <v>9596</v>
      </c>
      <c r="K206" t="s">
        <v>9539</v>
      </c>
      <c r="L206" t="s">
        <v>9597</v>
      </c>
      <c r="M206" t="s">
        <v>8927</v>
      </c>
      <c r="N206" t="s">
        <v>9541</v>
      </c>
    </row>
    <row r="207" spans="1:14">
      <c r="A207" t="s">
        <v>9628</v>
      </c>
      <c r="B207" t="s">
        <v>393</v>
      </c>
      <c r="C207" t="s">
        <v>392</v>
      </c>
      <c r="D207" t="s">
        <v>2626</v>
      </c>
      <c r="E207" t="s">
        <v>9629</v>
      </c>
      <c r="F207" s="7">
        <v>42369</v>
      </c>
      <c r="G207" s="101">
        <v>2.41</v>
      </c>
      <c r="H207" s="7">
        <v>42369</v>
      </c>
      <c r="I207" t="s">
        <v>9537</v>
      </c>
      <c r="J207" t="s">
        <v>9596</v>
      </c>
      <c r="K207" t="s">
        <v>9539</v>
      </c>
      <c r="L207" t="s">
        <v>9597</v>
      </c>
      <c r="M207" t="s">
        <v>8927</v>
      </c>
      <c r="N207" t="s">
        <v>9541</v>
      </c>
    </row>
    <row r="208" spans="1:14">
      <c r="A208" t="s">
        <v>9630</v>
      </c>
      <c r="B208" t="s">
        <v>393</v>
      </c>
      <c r="C208" t="s">
        <v>392</v>
      </c>
      <c r="D208" t="s">
        <v>3020</v>
      </c>
      <c r="E208" t="s">
        <v>9631</v>
      </c>
      <c r="F208" s="7">
        <v>42735</v>
      </c>
      <c r="G208" s="101">
        <v>3.44</v>
      </c>
      <c r="H208" s="7">
        <v>42735</v>
      </c>
      <c r="I208" t="s">
        <v>9537</v>
      </c>
      <c r="J208" t="s">
        <v>9596</v>
      </c>
      <c r="K208" t="s">
        <v>9539</v>
      </c>
      <c r="L208" t="s">
        <v>9597</v>
      </c>
      <c r="M208" t="s">
        <v>8927</v>
      </c>
      <c r="N208" t="s">
        <v>9541</v>
      </c>
    </row>
    <row r="209" spans="1:14">
      <c r="A209" t="s">
        <v>9632</v>
      </c>
      <c r="B209" t="s">
        <v>393</v>
      </c>
      <c r="C209" t="s">
        <v>392</v>
      </c>
      <c r="D209" t="s">
        <v>3455</v>
      </c>
      <c r="E209" t="s">
        <v>9633</v>
      </c>
      <c r="F209" s="7">
        <v>43100</v>
      </c>
      <c r="G209" s="101">
        <v>4.87</v>
      </c>
      <c r="H209" s="7">
        <v>43100</v>
      </c>
      <c r="I209" t="s">
        <v>9537</v>
      </c>
      <c r="J209" t="s">
        <v>9596</v>
      </c>
      <c r="K209" t="s">
        <v>9539</v>
      </c>
      <c r="L209" t="s">
        <v>9597</v>
      </c>
      <c r="M209" t="s">
        <v>8927</v>
      </c>
      <c r="N209" t="s">
        <v>9541</v>
      </c>
    </row>
    <row r="210" spans="1:14">
      <c r="A210" t="s">
        <v>9634</v>
      </c>
      <c r="B210" t="s">
        <v>393</v>
      </c>
      <c r="C210" t="s">
        <v>392</v>
      </c>
      <c r="D210" t="s">
        <v>3891</v>
      </c>
      <c r="E210" t="s">
        <v>9635</v>
      </c>
      <c r="F210" s="7">
        <v>43465</v>
      </c>
      <c r="G210" s="101">
        <v>3.68</v>
      </c>
      <c r="H210" s="7">
        <v>43465</v>
      </c>
      <c r="I210" t="s">
        <v>9537</v>
      </c>
      <c r="J210" t="s">
        <v>9596</v>
      </c>
      <c r="K210" t="s">
        <v>9539</v>
      </c>
      <c r="L210" t="s">
        <v>9597</v>
      </c>
      <c r="M210" t="s">
        <v>8927</v>
      </c>
      <c r="N210" t="s">
        <v>9541</v>
      </c>
    </row>
    <row r="211" spans="1:14">
      <c r="A211" t="s">
        <v>9636</v>
      </c>
      <c r="B211" t="s">
        <v>393</v>
      </c>
      <c r="C211" t="s">
        <v>392</v>
      </c>
      <c r="D211" t="s">
        <v>4362</v>
      </c>
      <c r="E211" t="s">
        <v>9637</v>
      </c>
      <c r="F211" s="7">
        <v>43830</v>
      </c>
      <c r="G211" s="101">
        <v>3.59</v>
      </c>
      <c r="H211" s="7">
        <v>43830</v>
      </c>
      <c r="I211" t="s">
        <v>9537</v>
      </c>
      <c r="J211" t="s">
        <v>9596</v>
      </c>
      <c r="K211" t="s">
        <v>9539</v>
      </c>
      <c r="L211" t="s">
        <v>9597</v>
      </c>
      <c r="M211" t="s">
        <v>8927</v>
      </c>
      <c r="N211" t="s">
        <v>9541</v>
      </c>
    </row>
    <row r="212" spans="1:14">
      <c r="A212" t="s">
        <v>9638</v>
      </c>
      <c r="B212" t="s">
        <v>393</v>
      </c>
      <c r="C212" t="s">
        <v>392</v>
      </c>
      <c r="D212" t="s">
        <v>4805</v>
      </c>
      <c r="E212" t="s">
        <v>9639</v>
      </c>
      <c r="F212" s="7">
        <v>44196</v>
      </c>
      <c r="G212" s="101">
        <v>3.8</v>
      </c>
      <c r="H212" s="7">
        <v>44196</v>
      </c>
      <c r="I212" t="s">
        <v>9537</v>
      </c>
      <c r="J212" t="s">
        <v>9596</v>
      </c>
      <c r="K212" t="s">
        <v>9539</v>
      </c>
      <c r="L212" t="s">
        <v>9597</v>
      </c>
      <c r="M212" t="s">
        <v>8927</v>
      </c>
      <c r="N212" t="s">
        <v>9541</v>
      </c>
    </row>
    <row r="213" spans="1:14">
      <c r="A213" t="s">
        <v>9640</v>
      </c>
      <c r="B213" t="s">
        <v>393</v>
      </c>
      <c r="C213" t="s">
        <v>392</v>
      </c>
      <c r="D213" t="s">
        <v>5259</v>
      </c>
      <c r="E213" t="s">
        <v>9641</v>
      </c>
      <c r="F213" s="7">
        <v>44561</v>
      </c>
      <c r="G213" s="101">
        <v>5.94</v>
      </c>
      <c r="H213" s="7">
        <v>44561</v>
      </c>
      <c r="I213" t="s">
        <v>9537</v>
      </c>
      <c r="J213" t="s">
        <v>9596</v>
      </c>
      <c r="K213" t="s">
        <v>9539</v>
      </c>
      <c r="L213" t="s">
        <v>9597</v>
      </c>
      <c r="M213" t="s">
        <v>8927</v>
      </c>
      <c r="N213" t="s">
        <v>9541</v>
      </c>
    </row>
    <row r="214" spans="1:14">
      <c r="A214" t="s">
        <v>9642</v>
      </c>
      <c r="B214" t="s">
        <v>393</v>
      </c>
      <c r="C214" t="s">
        <v>392</v>
      </c>
      <c r="D214" t="s">
        <v>5704</v>
      </c>
      <c r="E214" t="s">
        <v>9643</v>
      </c>
      <c r="F214" s="7">
        <v>44926</v>
      </c>
      <c r="G214" s="101">
        <v>8.35</v>
      </c>
      <c r="H214" s="7">
        <v>44926</v>
      </c>
      <c r="I214" t="s">
        <v>9537</v>
      </c>
      <c r="J214" t="s">
        <v>9596</v>
      </c>
      <c r="K214" t="s">
        <v>9539</v>
      </c>
      <c r="L214" t="s">
        <v>9597</v>
      </c>
      <c r="M214" t="s">
        <v>8927</v>
      </c>
      <c r="N214" t="s">
        <v>9541</v>
      </c>
    </row>
    <row r="215" spans="1:14">
      <c r="A215" t="s">
        <v>9644</v>
      </c>
      <c r="B215" t="s">
        <v>393</v>
      </c>
      <c r="C215" t="s">
        <v>392</v>
      </c>
      <c r="D215" t="s">
        <v>6149</v>
      </c>
      <c r="E215" t="s">
        <v>9645</v>
      </c>
      <c r="F215" s="7">
        <v>45291</v>
      </c>
      <c r="G215" s="101">
        <v>5.09</v>
      </c>
      <c r="H215" s="7">
        <v>45291</v>
      </c>
      <c r="I215" t="s">
        <v>9537</v>
      </c>
      <c r="J215" t="s">
        <v>9596</v>
      </c>
      <c r="K215" t="s">
        <v>9539</v>
      </c>
      <c r="L215" t="s">
        <v>9597</v>
      </c>
      <c r="M215" t="s">
        <v>8927</v>
      </c>
      <c r="N215" t="s">
        <v>9541</v>
      </c>
    </row>
    <row r="216" spans="1:14">
      <c r="A216" t="s">
        <v>9646</v>
      </c>
      <c r="B216" t="s">
        <v>393</v>
      </c>
      <c r="C216" t="s">
        <v>392</v>
      </c>
      <c r="D216" t="s">
        <v>6594</v>
      </c>
      <c r="E216" t="s">
        <v>9647</v>
      </c>
      <c r="F216" s="7">
        <v>45657</v>
      </c>
      <c r="G216" s="101">
        <v>3.65</v>
      </c>
      <c r="H216" s="7">
        <v>45657</v>
      </c>
      <c r="I216" t="s">
        <v>9537</v>
      </c>
      <c r="J216" t="s">
        <v>9596</v>
      </c>
      <c r="K216" t="s">
        <v>9539</v>
      </c>
      <c r="L216" t="s">
        <v>9597</v>
      </c>
      <c r="M216" t="s">
        <v>8927</v>
      </c>
      <c r="N216" t="s">
        <v>9541</v>
      </c>
    </row>
    <row r="217" spans="1:14">
      <c r="A217" t="s">
        <v>9648</v>
      </c>
      <c r="B217" t="s">
        <v>393</v>
      </c>
      <c r="C217" t="s">
        <v>392</v>
      </c>
      <c r="D217" t="s">
        <v>7038</v>
      </c>
      <c r="E217" t="s">
        <v>9649</v>
      </c>
      <c r="F217" s="7">
        <v>46022</v>
      </c>
      <c r="G217" s="101">
        <v>4.33</v>
      </c>
      <c r="H217" s="7">
        <v>46022</v>
      </c>
      <c r="I217" t="s">
        <v>9537</v>
      </c>
      <c r="J217" t="s">
        <v>9596</v>
      </c>
      <c r="K217" t="s">
        <v>9539</v>
      </c>
      <c r="L217" t="s">
        <v>9597</v>
      </c>
      <c r="M217" t="s">
        <v>8927</v>
      </c>
      <c r="N217" t="s">
        <v>9541</v>
      </c>
    </row>
    <row r="218" spans="1:14">
      <c r="A218" t="s">
        <v>8921</v>
      </c>
      <c r="B218" t="s">
        <v>8735</v>
      </c>
      <c r="C218" t="s">
        <v>2881</v>
      </c>
      <c r="D218" t="s">
        <v>280</v>
      </c>
      <c r="E218" t="s">
        <v>8922</v>
      </c>
      <c r="F218" s="7">
        <v>37256</v>
      </c>
      <c r="G218" s="101">
        <v>10.28</v>
      </c>
      <c r="H218" s="7">
        <v>37238</v>
      </c>
      <c r="I218" t="s">
        <v>8923</v>
      </c>
      <c r="J218" t="s">
        <v>8924</v>
      </c>
      <c r="K218" t="s">
        <v>8925</v>
      </c>
      <c r="L218" t="s">
        <v>8926</v>
      </c>
      <c r="M218" t="s">
        <v>8927</v>
      </c>
    </row>
    <row r="219" spans="1:14">
      <c r="A219" t="s">
        <v>8928</v>
      </c>
      <c r="B219" t="s">
        <v>8735</v>
      </c>
      <c r="C219" t="s">
        <v>2881</v>
      </c>
      <c r="D219" t="s">
        <v>360</v>
      </c>
      <c r="E219" t="s">
        <v>8929</v>
      </c>
      <c r="F219" s="7">
        <v>37621</v>
      </c>
      <c r="G219" s="101">
        <v>10.119999999999999</v>
      </c>
      <c r="H219" s="7">
        <v>37601</v>
      </c>
      <c r="I219" t="s">
        <v>8923</v>
      </c>
      <c r="J219" t="s">
        <v>8924</v>
      </c>
      <c r="K219" t="s">
        <v>8925</v>
      </c>
      <c r="L219" t="s">
        <v>8926</v>
      </c>
      <c r="M219" t="s">
        <v>8927</v>
      </c>
    </row>
    <row r="220" spans="1:14">
      <c r="A220" t="s">
        <v>8930</v>
      </c>
      <c r="B220" t="s">
        <v>8735</v>
      </c>
      <c r="C220" t="s">
        <v>2881</v>
      </c>
      <c r="D220" t="s">
        <v>465</v>
      </c>
      <c r="E220" t="s">
        <v>8931</v>
      </c>
      <c r="F220" s="7">
        <v>37986</v>
      </c>
      <c r="G220" s="101">
        <v>8.32</v>
      </c>
      <c r="H220" s="7">
        <v>37966</v>
      </c>
      <c r="I220" t="s">
        <v>8923</v>
      </c>
      <c r="J220" t="s">
        <v>8924</v>
      </c>
      <c r="K220" t="s">
        <v>8925</v>
      </c>
      <c r="L220" t="s">
        <v>8926</v>
      </c>
      <c r="M220" t="s">
        <v>8927</v>
      </c>
    </row>
    <row r="221" spans="1:14">
      <c r="A221" t="s">
        <v>8932</v>
      </c>
      <c r="B221" t="s">
        <v>8735</v>
      </c>
      <c r="C221" t="s">
        <v>2881</v>
      </c>
      <c r="D221" t="s">
        <v>569</v>
      </c>
      <c r="E221" t="s">
        <v>8933</v>
      </c>
      <c r="F221" s="7">
        <v>38352</v>
      </c>
      <c r="G221" s="101">
        <v>9.7200000000000006</v>
      </c>
      <c r="H221" s="7">
        <v>38330</v>
      </c>
      <c r="I221" t="s">
        <v>8923</v>
      </c>
      <c r="J221" t="s">
        <v>8924</v>
      </c>
      <c r="K221" t="s">
        <v>8925</v>
      </c>
      <c r="L221" t="s">
        <v>8926</v>
      </c>
      <c r="M221" t="s">
        <v>8927</v>
      </c>
    </row>
    <row r="222" spans="1:14">
      <c r="A222" t="s">
        <v>8934</v>
      </c>
      <c r="B222" t="s">
        <v>8735</v>
      </c>
      <c r="C222" t="s">
        <v>2881</v>
      </c>
      <c r="D222" t="s">
        <v>717</v>
      </c>
      <c r="E222" t="s">
        <v>8935</v>
      </c>
      <c r="F222" s="7">
        <v>38717</v>
      </c>
      <c r="G222" s="101">
        <v>8.4499999999999993</v>
      </c>
      <c r="H222" s="7">
        <v>38694</v>
      </c>
      <c r="I222" t="s">
        <v>8923</v>
      </c>
      <c r="J222" t="s">
        <v>8924</v>
      </c>
      <c r="K222" t="s">
        <v>8925</v>
      </c>
      <c r="L222" t="s">
        <v>8926</v>
      </c>
      <c r="M222" t="s">
        <v>8927</v>
      </c>
    </row>
    <row r="223" spans="1:14">
      <c r="A223" t="s">
        <v>8936</v>
      </c>
      <c r="B223" t="s">
        <v>8735</v>
      </c>
      <c r="C223" t="s">
        <v>2881</v>
      </c>
      <c r="D223" t="s">
        <v>791</v>
      </c>
      <c r="E223" t="s">
        <v>8937</v>
      </c>
      <c r="F223" s="7">
        <v>39082</v>
      </c>
      <c r="G223" s="101">
        <v>7.56</v>
      </c>
      <c r="H223" s="7">
        <v>39058</v>
      </c>
      <c r="I223" t="s">
        <v>8923</v>
      </c>
      <c r="J223" t="s">
        <v>8924</v>
      </c>
      <c r="K223" t="s">
        <v>8925</v>
      </c>
      <c r="L223" t="s">
        <v>8926</v>
      </c>
      <c r="M223" t="s">
        <v>8927</v>
      </c>
    </row>
    <row r="224" spans="1:14">
      <c r="A224" t="s">
        <v>8938</v>
      </c>
      <c r="B224" t="s">
        <v>8735</v>
      </c>
      <c r="C224" t="s">
        <v>2881</v>
      </c>
      <c r="D224" t="s">
        <v>927</v>
      </c>
      <c r="E224" t="s">
        <v>8939</v>
      </c>
      <c r="F224" s="7">
        <v>39447</v>
      </c>
      <c r="G224" s="101">
        <v>8.09</v>
      </c>
      <c r="H224" s="7">
        <v>39436</v>
      </c>
      <c r="I224" t="s">
        <v>8923</v>
      </c>
      <c r="J224" t="s">
        <v>8924</v>
      </c>
      <c r="K224" t="s">
        <v>8925</v>
      </c>
      <c r="L224" t="s">
        <v>8926</v>
      </c>
      <c r="M224" t="s">
        <v>8927</v>
      </c>
    </row>
    <row r="225" spans="1:13">
      <c r="A225" t="s">
        <v>8940</v>
      </c>
      <c r="B225" t="s">
        <v>8735</v>
      </c>
      <c r="C225" t="s">
        <v>2881</v>
      </c>
      <c r="D225" t="s">
        <v>1102</v>
      </c>
      <c r="E225" t="s">
        <v>8941</v>
      </c>
      <c r="F225" s="7">
        <v>39813</v>
      </c>
      <c r="G225" s="101">
        <v>7.99</v>
      </c>
      <c r="H225" s="7">
        <v>39813</v>
      </c>
      <c r="I225" t="s">
        <v>8923</v>
      </c>
      <c r="J225" t="s">
        <v>8924</v>
      </c>
      <c r="K225" t="s">
        <v>8925</v>
      </c>
      <c r="L225" t="s">
        <v>8926</v>
      </c>
      <c r="M225" t="s">
        <v>8927</v>
      </c>
    </row>
    <row r="226" spans="1:13">
      <c r="A226" t="s">
        <v>8942</v>
      </c>
      <c r="B226" t="s">
        <v>8735</v>
      </c>
      <c r="C226" t="s">
        <v>2881</v>
      </c>
      <c r="D226" t="s">
        <v>1265</v>
      </c>
      <c r="E226" t="s">
        <v>8943</v>
      </c>
      <c r="F226" s="7">
        <v>40178</v>
      </c>
      <c r="G226" s="101">
        <v>7.81</v>
      </c>
      <c r="H226" s="7">
        <v>40150</v>
      </c>
      <c r="I226" t="s">
        <v>8923</v>
      </c>
      <c r="J226" t="s">
        <v>8924</v>
      </c>
      <c r="K226" t="s">
        <v>8925</v>
      </c>
      <c r="L226" t="s">
        <v>8926</v>
      </c>
      <c r="M226" t="s">
        <v>8927</v>
      </c>
    </row>
    <row r="227" spans="1:13">
      <c r="A227" t="s">
        <v>8944</v>
      </c>
      <c r="B227" t="s">
        <v>8735</v>
      </c>
      <c r="C227" t="s">
        <v>2881</v>
      </c>
      <c r="D227" t="s">
        <v>1419</v>
      </c>
      <c r="E227" t="s">
        <v>8945</v>
      </c>
      <c r="F227" s="7">
        <v>40543</v>
      </c>
      <c r="G227" s="101">
        <v>7.16</v>
      </c>
      <c r="H227" s="7">
        <v>40528</v>
      </c>
      <c r="I227" t="s">
        <v>8923</v>
      </c>
      <c r="J227" t="s">
        <v>8924</v>
      </c>
      <c r="K227" t="s">
        <v>8925</v>
      </c>
      <c r="L227" t="s">
        <v>8926</v>
      </c>
      <c r="M227" t="s">
        <v>8927</v>
      </c>
    </row>
    <row r="228" spans="1:13">
      <c r="A228" t="s">
        <v>8946</v>
      </c>
      <c r="B228" t="s">
        <v>8735</v>
      </c>
      <c r="C228" t="s">
        <v>2881</v>
      </c>
      <c r="D228" t="s">
        <v>1591</v>
      </c>
      <c r="E228" t="s">
        <v>8947</v>
      </c>
      <c r="F228" s="7">
        <v>40908</v>
      </c>
      <c r="G228" s="101">
        <v>6.46</v>
      </c>
      <c r="H228" s="7">
        <v>40906</v>
      </c>
      <c r="I228" t="s">
        <v>8923</v>
      </c>
      <c r="J228" t="s">
        <v>8924</v>
      </c>
      <c r="K228" t="s">
        <v>8925</v>
      </c>
      <c r="L228" t="s">
        <v>8926</v>
      </c>
      <c r="M228" t="s">
        <v>8927</v>
      </c>
    </row>
    <row r="229" spans="1:13">
      <c r="A229" t="s">
        <v>8948</v>
      </c>
      <c r="B229" t="s">
        <v>8735</v>
      </c>
      <c r="C229" t="s">
        <v>2881</v>
      </c>
      <c r="D229" t="s">
        <v>1783</v>
      </c>
      <c r="E229" t="s">
        <v>8949</v>
      </c>
      <c r="F229" s="7">
        <v>41274</v>
      </c>
      <c r="G229" s="101">
        <v>5.52</v>
      </c>
      <c r="H229" s="7">
        <v>41242</v>
      </c>
      <c r="I229" t="s">
        <v>8923</v>
      </c>
      <c r="J229" t="s">
        <v>8924</v>
      </c>
      <c r="K229" t="s">
        <v>8925</v>
      </c>
      <c r="L229" t="s">
        <v>8926</v>
      </c>
      <c r="M229" t="s">
        <v>8927</v>
      </c>
    </row>
    <row r="230" spans="1:13">
      <c r="A230" t="s">
        <v>8950</v>
      </c>
      <c r="B230" t="s">
        <v>8735</v>
      </c>
      <c r="C230" t="s">
        <v>2881</v>
      </c>
      <c r="D230" t="s">
        <v>2030</v>
      </c>
      <c r="E230" t="s">
        <v>8951</v>
      </c>
      <c r="F230" s="7">
        <v>41639</v>
      </c>
      <c r="G230" s="101">
        <v>6.33</v>
      </c>
      <c r="H230" s="7">
        <v>41619</v>
      </c>
      <c r="I230" t="s">
        <v>8923</v>
      </c>
      <c r="J230" t="s">
        <v>8924</v>
      </c>
      <c r="K230" t="s">
        <v>8925</v>
      </c>
      <c r="L230" t="s">
        <v>8926</v>
      </c>
      <c r="M230" t="s">
        <v>8927</v>
      </c>
    </row>
    <row r="231" spans="1:13">
      <c r="A231" t="s">
        <v>8952</v>
      </c>
      <c r="B231" t="s">
        <v>8735</v>
      </c>
      <c r="C231" t="s">
        <v>2881</v>
      </c>
      <c r="D231" t="s">
        <v>2327</v>
      </c>
      <c r="E231" t="s">
        <v>8953</v>
      </c>
      <c r="F231" s="7">
        <v>42004</v>
      </c>
      <c r="G231" s="101">
        <v>5.9</v>
      </c>
      <c r="H231" s="7">
        <v>41997</v>
      </c>
      <c r="I231" t="s">
        <v>8923</v>
      </c>
      <c r="J231" t="s">
        <v>8924</v>
      </c>
      <c r="K231" t="s">
        <v>8925</v>
      </c>
      <c r="L231" t="s">
        <v>8926</v>
      </c>
      <c r="M231" t="s">
        <v>8927</v>
      </c>
    </row>
    <row r="232" spans="1:13">
      <c r="A232" t="s">
        <v>8954</v>
      </c>
      <c r="B232" t="s">
        <v>8735</v>
      </c>
      <c r="C232" t="s">
        <v>2881</v>
      </c>
      <c r="D232" t="s">
        <v>2626</v>
      </c>
      <c r="E232" t="s">
        <v>8955</v>
      </c>
      <c r="F232" s="7">
        <v>42369</v>
      </c>
      <c r="G232" s="101">
        <v>6.18</v>
      </c>
      <c r="H232" s="7">
        <v>42334</v>
      </c>
      <c r="I232" t="s">
        <v>8923</v>
      </c>
      <c r="J232" t="s">
        <v>8924</v>
      </c>
      <c r="K232" t="s">
        <v>8925</v>
      </c>
      <c r="L232" t="s">
        <v>8926</v>
      </c>
      <c r="M232" t="s">
        <v>8927</v>
      </c>
    </row>
    <row r="233" spans="1:13">
      <c r="A233" t="s">
        <v>8956</v>
      </c>
      <c r="B233" t="s">
        <v>8735</v>
      </c>
      <c r="C233" t="s">
        <v>2881</v>
      </c>
      <c r="D233" t="s">
        <v>3020</v>
      </c>
      <c r="E233" t="s">
        <v>8957</v>
      </c>
      <c r="F233" s="7">
        <v>42735</v>
      </c>
      <c r="G233" s="101">
        <v>7.25</v>
      </c>
      <c r="H233" s="7">
        <v>42712</v>
      </c>
      <c r="I233" t="s">
        <v>8923</v>
      </c>
      <c r="J233" t="s">
        <v>8924</v>
      </c>
      <c r="K233" t="s">
        <v>8925</v>
      </c>
      <c r="L233" t="s">
        <v>8926</v>
      </c>
      <c r="M233" t="s">
        <v>8927</v>
      </c>
    </row>
    <row r="234" spans="1:13">
      <c r="A234" t="s">
        <v>8958</v>
      </c>
      <c r="B234" t="s">
        <v>8735</v>
      </c>
      <c r="C234" t="s">
        <v>2881</v>
      </c>
      <c r="D234" t="s">
        <v>3455</v>
      </c>
      <c r="E234" t="s">
        <v>8959</v>
      </c>
      <c r="F234" s="7">
        <v>43100</v>
      </c>
      <c r="G234" s="101">
        <v>7.53</v>
      </c>
      <c r="H234" s="7">
        <v>43090</v>
      </c>
      <c r="I234" t="s">
        <v>8923</v>
      </c>
      <c r="J234" t="s">
        <v>8924</v>
      </c>
      <c r="K234" t="s">
        <v>8925</v>
      </c>
      <c r="L234" t="s">
        <v>8926</v>
      </c>
      <c r="M234" t="s">
        <v>8927</v>
      </c>
    </row>
    <row r="235" spans="1:13">
      <c r="A235" t="s">
        <v>8960</v>
      </c>
      <c r="B235" t="s">
        <v>8735</v>
      </c>
      <c r="C235" t="s">
        <v>2881</v>
      </c>
      <c r="D235" t="s">
        <v>3891</v>
      </c>
      <c r="E235" t="s">
        <v>8961</v>
      </c>
      <c r="F235" s="7">
        <v>43465</v>
      </c>
      <c r="G235" s="101">
        <v>9.11</v>
      </c>
      <c r="H235" s="7">
        <v>43426</v>
      </c>
      <c r="I235" t="s">
        <v>8923</v>
      </c>
      <c r="J235" t="s">
        <v>8924</v>
      </c>
      <c r="K235" t="s">
        <v>8925</v>
      </c>
      <c r="L235" t="s">
        <v>8926</v>
      </c>
      <c r="M235" t="s">
        <v>8927</v>
      </c>
    </row>
    <row r="236" spans="1:13">
      <c r="A236" t="s">
        <v>8962</v>
      </c>
      <c r="B236" t="s">
        <v>8735</v>
      </c>
      <c r="C236" t="s">
        <v>2881</v>
      </c>
      <c r="D236" t="s">
        <v>4362</v>
      </c>
      <c r="E236" t="s">
        <v>8963</v>
      </c>
      <c r="F236" s="7">
        <v>43830</v>
      </c>
      <c r="G236" s="101">
        <v>7.14</v>
      </c>
      <c r="H236" s="7">
        <v>43804</v>
      </c>
      <c r="I236" t="s">
        <v>8923</v>
      </c>
      <c r="J236" t="s">
        <v>8924</v>
      </c>
      <c r="K236" t="s">
        <v>8925</v>
      </c>
      <c r="L236" t="s">
        <v>8926</v>
      </c>
      <c r="M236" t="s">
        <v>8927</v>
      </c>
    </row>
    <row r="237" spans="1:13">
      <c r="A237" t="s">
        <v>8964</v>
      </c>
      <c r="B237" t="s">
        <v>8735</v>
      </c>
      <c r="C237" t="s">
        <v>2881</v>
      </c>
      <c r="D237" t="s">
        <v>4805</v>
      </c>
      <c r="E237" t="s">
        <v>8965</v>
      </c>
      <c r="F237" s="7">
        <v>44196</v>
      </c>
      <c r="G237" s="101">
        <v>5.67</v>
      </c>
      <c r="H237" s="7">
        <v>44182</v>
      </c>
      <c r="I237" t="s">
        <v>8923</v>
      </c>
      <c r="J237" t="s">
        <v>8924</v>
      </c>
      <c r="K237" t="s">
        <v>8925</v>
      </c>
      <c r="L237" t="s">
        <v>8926</v>
      </c>
      <c r="M237" t="s">
        <v>8927</v>
      </c>
    </row>
    <row r="238" spans="1:13">
      <c r="A238" t="s">
        <v>8966</v>
      </c>
      <c r="B238" t="s">
        <v>8735</v>
      </c>
      <c r="C238" t="s">
        <v>2881</v>
      </c>
      <c r="D238" t="s">
        <v>5259</v>
      </c>
      <c r="E238" t="s">
        <v>8967</v>
      </c>
      <c r="F238" s="7">
        <v>44561</v>
      </c>
      <c r="G238" s="101">
        <v>7.57</v>
      </c>
      <c r="H238" s="7">
        <v>44560</v>
      </c>
      <c r="I238" t="s">
        <v>8923</v>
      </c>
      <c r="J238" t="s">
        <v>8924</v>
      </c>
      <c r="K238" t="s">
        <v>8925</v>
      </c>
      <c r="L238" t="s">
        <v>8926</v>
      </c>
      <c r="M238" t="s">
        <v>8927</v>
      </c>
    </row>
    <row r="239" spans="1:13">
      <c r="A239" t="s">
        <v>8968</v>
      </c>
      <c r="B239" t="s">
        <v>8735</v>
      </c>
      <c r="C239" t="s">
        <v>2881</v>
      </c>
      <c r="D239" t="s">
        <v>5704</v>
      </c>
      <c r="E239" t="s">
        <v>8969</v>
      </c>
      <c r="F239" s="7">
        <v>44926</v>
      </c>
      <c r="G239" s="101">
        <v>8.94</v>
      </c>
      <c r="H239" s="7">
        <v>44910</v>
      </c>
      <c r="I239" t="s">
        <v>8923</v>
      </c>
      <c r="J239" t="s">
        <v>8924</v>
      </c>
      <c r="K239" t="s">
        <v>8925</v>
      </c>
      <c r="L239" t="s">
        <v>8926</v>
      </c>
      <c r="M239" t="s">
        <v>8927</v>
      </c>
    </row>
    <row r="240" spans="1:13">
      <c r="A240" t="s">
        <v>8970</v>
      </c>
      <c r="B240" t="s">
        <v>8735</v>
      </c>
      <c r="C240" t="s">
        <v>2881</v>
      </c>
      <c r="D240" t="s">
        <v>6149</v>
      </c>
      <c r="E240" t="s">
        <v>8971</v>
      </c>
      <c r="F240" s="7">
        <v>45291</v>
      </c>
      <c r="G240" s="101">
        <v>9.39</v>
      </c>
      <c r="H240" s="7">
        <v>45274</v>
      </c>
      <c r="I240" t="s">
        <v>8923</v>
      </c>
      <c r="J240" t="s">
        <v>8924</v>
      </c>
      <c r="K240" t="s">
        <v>8925</v>
      </c>
      <c r="L240" t="s">
        <v>8926</v>
      </c>
      <c r="M240" t="s">
        <v>8927</v>
      </c>
    </row>
    <row r="241" spans="1:13">
      <c r="A241" t="s">
        <v>8972</v>
      </c>
      <c r="B241" t="s">
        <v>8735</v>
      </c>
      <c r="C241" t="s">
        <v>2881</v>
      </c>
      <c r="D241" t="s">
        <v>6594</v>
      </c>
      <c r="E241" t="s">
        <v>8973</v>
      </c>
      <c r="F241" s="7">
        <v>45657</v>
      </c>
      <c r="G241" s="101">
        <v>10.43</v>
      </c>
      <c r="H241" s="7">
        <v>45652</v>
      </c>
      <c r="I241" t="s">
        <v>8923</v>
      </c>
      <c r="J241" t="s">
        <v>8924</v>
      </c>
      <c r="K241" t="s">
        <v>8925</v>
      </c>
      <c r="L241" t="s">
        <v>8926</v>
      </c>
      <c r="M241" t="s">
        <v>8927</v>
      </c>
    </row>
    <row r="242" spans="1:13">
      <c r="A242" t="s">
        <v>8974</v>
      </c>
      <c r="B242" t="s">
        <v>8735</v>
      </c>
      <c r="C242" t="s">
        <v>2881</v>
      </c>
      <c r="D242" t="s">
        <v>7038</v>
      </c>
      <c r="E242" t="s">
        <v>8975</v>
      </c>
      <c r="F242" s="7">
        <v>46022</v>
      </c>
      <c r="G242" s="101">
        <v>9.1999999999999993</v>
      </c>
      <c r="H242" s="7">
        <v>46015</v>
      </c>
      <c r="I242" t="s">
        <v>8923</v>
      </c>
      <c r="J242" t="s">
        <v>8924</v>
      </c>
      <c r="K242" t="s">
        <v>8925</v>
      </c>
      <c r="L242" t="s">
        <v>8926</v>
      </c>
      <c r="M242" t="s">
        <v>8927</v>
      </c>
    </row>
    <row r="243" spans="1:13">
      <c r="A243" t="s">
        <v>8976</v>
      </c>
      <c r="B243" t="s">
        <v>118</v>
      </c>
      <c r="C243" t="s">
        <v>112</v>
      </c>
      <c r="D243" t="s">
        <v>92</v>
      </c>
      <c r="E243" t="s">
        <v>8977</v>
      </c>
      <c r="F243" s="7">
        <v>36525</v>
      </c>
      <c r="G243" s="101">
        <v>16.25</v>
      </c>
      <c r="H243" s="7">
        <v>36524</v>
      </c>
      <c r="I243" t="s">
        <v>8923</v>
      </c>
      <c r="J243" t="s">
        <v>8978</v>
      </c>
      <c r="K243" t="s">
        <v>8925</v>
      </c>
      <c r="L243" t="s">
        <v>8979</v>
      </c>
      <c r="M243" t="s">
        <v>8927</v>
      </c>
    </row>
    <row r="244" spans="1:13">
      <c r="A244" t="s">
        <v>8980</v>
      </c>
      <c r="B244" t="s">
        <v>118</v>
      </c>
      <c r="C244" t="s">
        <v>112</v>
      </c>
      <c r="D244" t="s">
        <v>98</v>
      </c>
      <c r="E244" t="s">
        <v>8981</v>
      </c>
      <c r="F244" s="7">
        <v>36891</v>
      </c>
      <c r="G244" s="101">
        <v>17.59</v>
      </c>
      <c r="H244" s="7">
        <v>36888</v>
      </c>
      <c r="I244" t="s">
        <v>8923</v>
      </c>
      <c r="J244" t="s">
        <v>8978</v>
      </c>
      <c r="K244" t="s">
        <v>8925</v>
      </c>
      <c r="L244" t="s">
        <v>8979</v>
      </c>
      <c r="M244" t="s">
        <v>8927</v>
      </c>
    </row>
    <row r="245" spans="1:13">
      <c r="A245" t="s">
        <v>8982</v>
      </c>
      <c r="B245" t="s">
        <v>118</v>
      </c>
      <c r="C245" t="s">
        <v>112</v>
      </c>
      <c r="D245" t="s">
        <v>280</v>
      </c>
      <c r="E245" t="s">
        <v>8983</v>
      </c>
      <c r="F245" s="7">
        <v>37256</v>
      </c>
      <c r="G245" s="101">
        <v>6.75</v>
      </c>
      <c r="H245" s="7">
        <v>37252</v>
      </c>
      <c r="I245" t="s">
        <v>8923</v>
      </c>
      <c r="J245" t="s">
        <v>8978</v>
      </c>
      <c r="K245" t="s">
        <v>8925</v>
      </c>
      <c r="L245" t="s">
        <v>8979</v>
      </c>
      <c r="M245" t="s">
        <v>8927</v>
      </c>
    </row>
    <row r="246" spans="1:13">
      <c r="A246" t="s">
        <v>8984</v>
      </c>
      <c r="B246" t="s">
        <v>118</v>
      </c>
      <c r="C246" t="s">
        <v>112</v>
      </c>
      <c r="D246" t="s">
        <v>360</v>
      </c>
      <c r="E246" t="s">
        <v>8985</v>
      </c>
      <c r="F246" s="7">
        <v>37621</v>
      </c>
      <c r="G246" s="101">
        <v>6.98</v>
      </c>
      <c r="H246" s="7">
        <v>37616</v>
      </c>
      <c r="I246" t="s">
        <v>8923</v>
      </c>
      <c r="J246" t="s">
        <v>8978</v>
      </c>
      <c r="K246" t="s">
        <v>8925</v>
      </c>
      <c r="L246" t="s">
        <v>8979</v>
      </c>
      <c r="M246" t="s">
        <v>8927</v>
      </c>
    </row>
    <row r="247" spans="1:13">
      <c r="A247" t="s">
        <v>8986</v>
      </c>
      <c r="B247" t="s">
        <v>118</v>
      </c>
      <c r="C247" t="s">
        <v>112</v>
      </c>
      <c r="D247" t="s">
        <v>465</v>
      </c>
      <c r="E247" t="s">
        <v>8987</v>
      </c>
      <c r="F247" s="7">
        <v>37986</v>
      </c>
      <c r="G247" s="101">
        <v>6.04</v>
      </c>
      <c r="H247" s="7">
        <v>37986</v>
      </c>
      <c r="I247" t="s">
        <v>8923</v>
      </c>
      <c r="J247" t="s">
        <v>8978</v>
      </c>
      <c r="K247" t="s">
        <v>8925</v>
      </c>
      <c r="L247" t="s">
        <v>8979</v>
      </c>
      <c r="M247" t="s">
        <v>8927</v>
      </c>
    </row>
    <row r="248" spans="1:13">
      <c r="A248" t="s">
        <v>8988</v>
      </c>
      <c r="B248" t="s">
        <v>118</v>
      </c>
      <c r="C248" t="s">
        <v>112</v>
      </c>
      <c r="D248" t="s">
        <v>569</v>
      </c>
      <c r="E248" t="s">
        <v>8989</v>
      </c>
      <c r="F248" s="7">
        <v>38352</v>
      </c>
      <c r="G248" s="101">
        <v>8.61</v>
      </c>
      <c r="H248" s="7">
        <v>38351</v>
      </c>
      <c r="I248" t="s">
        <v>8923</v>
      </c>
      <c r="J248" t="s">
        <v>8978</v>
      </c>
      <c r="K248" t="s">
        <v>8925</v>
      </c>
      <c r="L248" t="s">
        <v>8979</v>
      </c>
      <c r="M248" t="s">
        <v>8927</v>
      </c>
    </row>
    <row r="249" spans="1:13">
      <c r="A249" t="s">
        <v>8990</v>
      </c>
      <c r="B249" t="s">
        <v>118</v>
      </c>
      <c r="C249" t="s">
        <v>112</v>
      </c>
      <c r="D249" t="s">
        <v>717</v>
      </c>
      <c r="E249" t="s">
        <v>8991</v>
      </c>
      <c r="F249" s="7">
        <v>38717</v>
      </c>
      <c r="G249" s="101">
        <v>8.02</v>
      </c>
      <c r="H249" s="7">
        <v>38715</v>
      </c>
      <c r="I249" t="s">
        <v>8923</v>
      </c>
      <c r="J249" t="s">
        <v>8978</v>
      </c>
      <c r="K249" t="s">
        <v>8925</v>
      </c>
      <c r="L249" t="s">
        <v>8979</v>
      </c>
      <c r="M249" t="s">
        <v>8927</v>
      </c>
    </row>
    <row r="250" spans="1:13">
      <c r="A250" t="s">
        <v>8992</v>
      </c>
      <c r="B250" t="s">
        <v>118</v>
      </c>
      <c r="C250" t="s">
        <v>112</v>
      </c>
      <c r="D250" t="s">
        <v>791</v>
      </c>
      <c r="E250" t="s">
        <v>8993</v>
      </c>
      <c r="F250" s="7">
        <v>39082</v>
      </c>
      <c r="G250" s="101">
        <v>7.02</v>
      </c>
      <c r="H250" s="7">
        <v>39079</v>
      </c>
      <c r="I250" t="s">
        <v>8923</v>
      </c>
      <c r="J250" t="s">
        <v>8978</v>
      </c>
      <c r="K250" t="s">
        <v>8925</v>
      </c>
      <c r="L250" t="s">
        <v>8979</v>
      </c>
      <c r="M250" t="s">
        <v>8927</v>
      </c>
    </row>
    <row r="251" spans="1:13">
      <c r="A251" t="s">
        <v>8994</v>
      </c>
      <c r="B251" t="s">
        <v>118</v>
      </c>
      <c r="C251" t="s">
        <v>112</v>
      </c>
      <c r="D251" t="s">
        <v>927</v>
      </c>
      <c r="E251" t="s">
        <v>8995</v>
      </c>
      <c r="F251" s="7">
        <v>39447</v>
      </c>
      <c r="G251" s="101">
        <v>7.44</v>
      </c>
      <c r="H251" s="7">
        <v>39443</v>
      </c>
      <c r="I251" t="s">
        <v>8923</v>
      </c>
      <c r="J251" t="s">
        <v>8978</v>
      </c>
      <c r="K251" t="s">
        <v>8925</v>
      </c>
      <c r="L251" t="s">
        <v>8979</v>
      </c>
      <c r="M251" t="s">
        <v>8927</v>
      </c>
    </row>
    <row r="252" spans="1:13">
      <c r="A252" t="s">
        <v>8996</v>
      </c>
      <c r="B252" t="s">
        <v>118</v>
      </c>
      <c r="C252" t="s">
        <v>112</v>
      </c>
      <c r="D252" t="s">
        <v>1102</v>
      </c>
      <c r="E252" t="s">
        <v>8997</v>
      </c>
      <c r="F252" s="7">
        <v>39813</v>
      </c>
      <c r="G252" s="101">
        <v>7.97</v>
      </c>
      <c r="H252" s="7">
        <v>39813</v>
      </c>
      <c r="I252" t="s">
        <v>8923</v>
      </c>
      <c r="J252" t="s">
        <v>8978</v>
      </c>
      <c r="K252" t="s">
        <v>8925</v>
      </c>
      <c r="L252" t="s">
        <v>8979</v>
      </c>
      <c r="M252" t="s">
        <v>8927</v>
      </c>
    </row>
    <row r="253" spans="1:13">
      <c r="A253" t="s">
        <v>8998</v>
      </c>
      <c r="B253" t="s">
        <v>118</v>
      </c>
      <c r="C253" t="s">
        <v>112</v>
      </c>
      <c r="D253" t="s">
        <v>1265</v>
      </c>
      <c r="E253" t="s">
        <v>8999</v>
      </c>
      <c r="F253" s="7">
        <v>40178</v>
      </c>
      <c r="G253" s="101">
        <v>4.51</v>
      </c>
      <c r="H253" s="7">
        <v>40178</v>
      </c>
      <c r="I253" t="s">
        <v>8923</v>
      </c>
      <c r="J253" t="s">
        <v>8978</v>
      </c>
      <c r="K253" t="s">
        <v>8925</v>
      </c>
      <c r="L253" t="s">
        <v>8979</v>
      </c>
      <c r="M253" t="s">
        <v>8927</v>
      </c>
    </row>
    <row r="254" spans="1:13">
      <c r="A254" t="s">
        <v>9000</v>
      </c>
      <c r="B254" t="s">
        <v>118</v>
      </c>
      <c r="C254" t="s">
        <v>112</v>
      </c>
      <c r="D254" t="s">
        <v>1419</v>
      </c>
      <c r="E254" t="s">
        <v>9001</v>
      </c>
      <c r="F254" s="7">
        <v>40543</v>
      </c>
      <c r="G254" s="101">
        <v>4.45</v>
      </c>
      <c r="H254" s="7">
        <v>40542</v>
      </c>
      <c r="I254" t="s">
        <v>8923</v>
      </c>
      <c r="J254" t="s">
        <v>8978</v>
      </c>
      <c r="K254" t="s">
        <v>8925</v>
      </c>
      <c r="L254" t="s">
        <v>8979</v>
      </c>
      <c r="M254" t="s">
        <v>8927</v>
      </c>
    </row>
    <row r="255" spans="1:13">
      <c r="A255" t="s">
        <v>9002</v>
      </c>
      <c r="B255" t="s">
        <v>118</v>
      </c>
      <c r="C255" t="s">
        <v>112</v>
      </c>
      <c r="D255" t="s">
        <v>1591</v>
      </c>
      <c r="E255" t="s">
        <v>9003</v>
      </c>
      <c r="F255" s="7">
        <v>40908</v>
      </c>
      <c r="G255" s="101">
        <v>4.3099999999999996</v>
      </c>
      <c r="H255" s="7">
        <v>40906</v>
      </c>
      <c r="I255" t="s">
        <v>8923</v>
      </c>
      <c r="J255" t="s">
        <v>8978</v>
      </c>
      <c r="K255" t="s">
        <v>8925</v>
      </c>
      <c r="L255" t="s">
        <v>8979</v>
      </c>
      <c r="M255" t="s">
        <v>8927</v>
      </c>
    </row>
    <row r="256" spans="1:13">
      <c r="A256" t="s">
        <v>9004</v>
      </c>
      <c r="B256" t="s">
        <v>118</v>
      </c>
      <c r="C256" t="s">
        <v>112</v>
      </c>
      <c r="D256" t="s">
        <v>1783</v>
      </c>
      <c r="E256" t="s">
        <v>9005</v>
      </c>
      <c r="F256" s="7">
        <v>41274</v>
      </c>
      <c r="G256" s="101">
        <v>3.91</v>
      </c>
      <c r="H256" s="7">
        <v>41270</v>
      </c>
      <c r="I256" t="s">
        <v>8923</v>
      </c>
      <c r="J256" t="s">
        <v>8978</v>
      </c>
      <c r="K256" t="s">
        <v>8925</v>
      </c>
      <c r="L256" t="s">
        <v>8979</v>
      </c>
      <c r="M256" t="s">
        <v>8927</v>
      </c>
    </row>
    <row r="257" spans="1:14">
      <c r="A257" t="s">
        <v>9006</v>
      </c>
      <c r="B257" t="s">
        <v>118</v>
      </c>
      <c r="C257" t="s">
        <v>112</v>
      </c>
      <c r="D257" t="s">
        <v>2030</v>
      </c>
      <c r="E257" t="s">
        <v>9007</v>
      </c>
      <c r="F257" s="7">
        <v>41639</v>
      </c>
      <c r="G257" s="101">
        <v>3.18</v>
      </c>
      <c r="H257" s="7">
        <v>41634</v>
      </c>
      <c r="I257" t="s">
        <v>8923</v>
      </c>
      <c r="J257" t="s">
        <v>8978</v>
      </c>
      <c r="K257" t="s">
        <v>8925</v>
      </c>
      <c r="L257" t="s">
        <v>8979</v>
      </c>
      <c r="M257" t="s">
        <v>8927</v>
      </c>
    </row>
    <row r="258" spans="1:14">
      <c r="A258" t="s">
        <v>9008</v>
      </c>
      <c r="B258" t="s">
        <v>118</v>
      </c>
      <c r="C258" t="s">
        <v>112</v>
      </c>
      <c r="D258" t="s">
        <v>2327</v>
      </c>
      <c r="E258" t="s">
        <v>9009</v>
      </c>
      <c r="F258" s="7">
        <v>42004</v>
      </c>
      <c r="G258" s="101">
        <v>2.74</v>
      </c>
      <c r="H258" s="7">
        <v>42004</v>
      </c>
      <c r="I258" t="s">
        <v>8923</v>
      </c>
      <c r="J258" t="s">
        <v>8978</v>
      </c>
      <c r="K258" t="s">
        <v>8925</v>
      </c>
      <c r="L258" t="s">
        <v>8979</v>
      </c>
      <c r="M258" t="s">
        <v>8927</v>
      </c>
    </row>
    <row r="259" spans="1:14">
      <c r="A259" t="s">
        <v>9010</v>
      </c>
      <c r="B259" t="s">
        <v>118</v>
      </c>
      <c r="C259" t="s">
        <v>112</v>
      </c>
      <c r="D259" t="s">
        <v>2626</v>
      </c>
      <c r="E259" t="s">
        <v>9011</v>
      </c>
      <c r="F259" s="7">
        <v>42369</v>
      </c>
      <c r="G259" s="101">
        <v>3.05</v>
      </c>
      <c r="H259" s="7">
        <v>42369</v>
      </c>
      <c r="I259" t="s">
        <v>8923</v>
      </c>
      <c r="J259" t="s">
        <v>8978</v>
      </c>
      <c r="K259" t="s">
        <v>8925</v>
      </c>
      <c r="L259" t="s">
        <v>8979</v>
      </c>
      <c r="M259" t="s">
        <v>8927</v>
      </c>
    </row>
    <row r="260" spans="1:14">
      <c r="A260" t="s">
        <v>9012</v>
      </c>
      <c r="B260" t="s">
        <v>118</v>
      </c>
      <c r="C260" t="s">
        <v>112</v>
      </c>
      <c r="D260" t="s">
        <v>3020</v>
      </c>
      <c r="E260" t="s">
        <v>9013</v>
      </c>
      <c r="F260" s="7">
        <v>42735</v>
      </c>
      <c r="G260" s="101">
        <v>5.69</v>
      </c>
      <c r="H260" s="7">
        <v>42733</v>
      </c>
      <c r="I260" t="s">
        <v>8923</v>
      </c>
      <c r="J260" t="s">
        <v>8978</v>
      </c>
      <c r="K260" t="s">
        <v>8925</v>
      </c>
      <c r="L260" t="s">
        <v>8979</v>
      </c>
      <c r="M260" t="s">
        <v>8927</v>
      </c>
    </row>
    <row r="261" spans="1:14">
      <c r="A261" t="s">
        <v>9014</v>
      </c>
      <c r="B261" t="s">
        <v>118</v>
      </c>
      <c r="C261" t="s">
        <v>112</v>
      </c>
      <c r="D261" t="s">
        <v>3455</v>
      </c>
      <c r="E261" t="s">
        <v>9015</v>
      </c>
      <c r="F261" s="7">
        <v>43100</v>
      </c>
      <c r="G261" s="101">
        <v>7.22</v>
      </c>
      <c r="H261" s="7">
        <v>43097</v>
      </c>
      <c r="I261" t="s">
        <v>8923</v>
      </c>
      <c r="J261" t="s">
        <v>8978</v>
      </c>
      <c r="K261" t="s">
        <v>8925</v>
      </c>
      <c r="L261" t="s">
        <v>8979</v>
      </c>
      <c r="M261" t="s">
        <v>8927</v>
      </c>
    </row>
    <row r="262" spans="1:14">
      <c r="A262" t="s">
        <v>9016</v>
      </c>
      <c r="B262" t="s">
        <v>118</v>
      </c>
      <c r="C262" t="s">
        <v>112</v>
      </c>
      <c r="D262" t="s">
        <v>3891</v>
      </c>
      <c r="E262" t="s">
        <v>9017</v>
      </c>
      <c r="F262" s="7">
        <v>43465</v>
      </c>
      <c r="G262" s="101">
        <v>8.17</v>
      </c>
      <c r="H262" s="7">
        <v>43461</v>
      </c>
      <c r="I262" t="s">
        <v>8923</v>
      </c>
      <c r="J262" t="s">
        <v>8978</v>
      </c>
      <c r="K262" t="s">
        <v>8925</v>
      </c>
      <c r="L262" t="s">
        <v>8979</v>
      </c>
      <c r="M262" t="s">
        <v>8927</v>
      </c>
    </row>
    <row r="263" spans="1:14">
      <c r="A263" t="s">
        <v>9018</v>
      </c>
      <c r="B263" t="s">
        <v>118</v>
      </c>
      <c r="C263" t="s">
        <v>112</v>
      </c>
      <c r="D263" t="s">
        <v>4362</v>
      </c>
      <c r="E263" t="s">
        <v>9019</v>
      </c>
      <c r="F263" s="7">
        <v>43830</v>
      </c>
      <c r="G263" s="101">
        <v>7.25</v>
      </c>
      <c r="H263" s="7">
        <v>43825</v>
      </c>
      <c r="I263" t="s">
        <v>8923</v>
      </c>
      <c r="J263" t="s">
        <v>8978</v>
      </c>
      <c r="K263" t="s">
        <v>8925</v>
      </c>
      <c r="L263" t="s">
        <v>8979</v>
      </c>
      <c r="M263" t="s">
        <v>8927</v>
      </c>
    </row>
    <row r="264" spans="1:14">
      <c r="A264" t="s">
        <v>9020</v>
      </c>
      <c r="B264" t="s">
        <v>118</v>
      </c>
      <c r="C264" t="s">
        <v>112</v>
      </c>
      <c r="D264" t="s">
        <v>4805</v>
      </c>
      <c r="E264" t="s">
        <v>9021</v>
      </c>
      <c r="F264" s="7">
        <v>44196</v>
      </c>
      <c r="G264" s="101">
        <v>4.24</v>
      </c>
      <c r="H264" s="7">
        <v>44196</v>
      </c>
      <c r="I264" t="s">
        <v>8923</v>
      </c>
      <c r="J264" t="s">
        <v>8978</v>
      </c>
      <c r="K264" t="s">
        <v>8925</v>
      </c>
      <c r="L264" t="s">
        <v>8979</v>
      </c>
      <c r="M264" t="s">
        <v>8927</v>
      </c>
    </row>
    <row r="265" spans="1:14">
      <c r="A265" t="s">
        <v>9022</v>
      </c>
      <c r="B265" t="s">
        <v>118</v>
      </c>
      <c r="C265" t="s">
        <v>112</v>
      </c>
      <c r="D265" t="s">
        <v>5259</v>
      </c>
      <c r="E265" t="s">
        <v>9023</v>
      </c>
      <c r="F265" s="7">
        <v>44561</v>
      </c>
      <c r="G265" s="101">
        <v>5.49</v>
      </c>
      <c r="H265" s="7">
        <v>44560</v>
      </c>
      <c r="I265" t="s">
        <v>8923</v>
      </c>
      <c r="J265" t="s">
        <v>8978</v>
      </c>
      <c r="K265" t="s">
        <v>8925</v>
      </c>
      <c r="L265" t="s">
        <v>8979</v>
      </c>
      <c r="M265" t="s">
        <v>8927</v>
      </c>
    </row>
    <row r="266" spans="1:14">
      <c r="A266" t="s">
        <v>9024</v>
      </c>
      <c r="B266" t="s">
        <v>118</v>
      </c>
      <c r="C266" t="s">
        <v>112</v>
      </c>
      <c r="D266" t="s">
        <v>5704</v>
      </c>
      <c r="E266" t="s">
        <v>9025</v>
      </c>
      <c r="F266" s="7">
        <v>44926</v>
      </c>
      <c r="G266" s="101">
        <v>10.1</v>
      </c>
      <c r="H266" s="7">
        <v>44924</v>
      </c>
      <c r="I266" t="s">
        <v>8923</v>
      </c>
      <c r="J266" t="s">
        <v>8978</v>
      </c>
      <c r="K266" t="s">
        <v>8925</v>
      </c>
      <c r="L266" t="s">
        <v>8979</v>
      </c>
      <c r="M266" t="s">
        <v>8927</v>
      </c>
    </row>
    <row r="267" spans="1:14">
      <c r="A267" t="s">
        <v>9026</v>
      </c>
      <c r="B267" t="s">
        <v>118</v>
      </c>
      <c r="C267" t="s">
        <v>112</v>
      </c>
      <c r="D267" t="s">
        <v>6149</v>
      </c>
      <c r="E267" t="s">
        <v>9027</v>
      </c>
      <c r="F267" s="7">
        <v>45291</v>
      </c>
      <c r="G267" s="101">
        <v>11.26</v>
      </c>
      <c r="H267" s="7">
        <v>45288</v>
      </c>
      <c r="I267" t="s">
        <v>8923</v>
      </c>
      <c r="J267" t="s">
        <v>8978</v>
      </c>
      <c r="K267" t="s">
        <v>8925</v>
      </c>
      <c r="L267" t="s">
        <v>8979</v>
      </c>
      <c r="M267" t="s">
        <v>8927</v>
      </c>
    </row>
    <row r="268" spans="1:14">
      <c r="A268" t="s">
        <v>9028</v>
      </c>
      <c r="B268" t="s">
        <v>118</v>
      </c>
      <c r="C268" t="s">
        <v>112</v>
      </c>
      <c r="D268" t="s">
        <v>6594</v>
      </c>
      <c r="E268" t="s">
        <v>9029</v>
      </c>
      <c r="F268" s="7">
        <v>45657</v>
      </c>
      <c r="G268" s="101">
        <v>9.74</v>
      </c>
      <c r="H268" s="7">
        <v>45652</v>
      </c>
      <c r="I268" t="s">
        <v>8923</v>
      </c>
      <c r="J268" t="s">
        <v>8978</v>
      </c>
      <c r="K268" t="s">
        <v>8925</v>
      </c>
      <c r="L268" t="s">
        <v>8979</v>
      </c>
      <c r="M268" t="s">
        <v>8927</v>
      </c>
    </row>
    <row r="269" spans="1:14">
      <c r="A269" t="s">
        <v>9030</v>
      </c>
      <c r="B269" t="s">
        <v>118</v>
      </c>
      <c r="C269" t="s">
        <v>112</v>
      </c>
      <c r="D269" t="s">
        <v>7038</v>
      </c>
      <c r="E269" t="s">
        <v>9031</v>
      </c>
      <c r="F269" s="7">
        <v>46022</v>
      </c>
      <c r="G269" s="101">
        <v>7.04</v>
      </c>
      <c r="H269" s="7">
        <v>46015</v>
      </c>
      <c r="I269" t="s">
        <v>8923</v>
      </c>
      <c r="J269" t="s">
        <v>8978</v>
      </c>
      <c r="K269" t="s">
        <v>8925</v>
      </c>
      <c r="L269" t="s">
        <v>8979</v>
      </c>
      <c r="M269" t="s">
        <v>8927</v>
      </c>
    </row>
    <row r="270" spans="1:14">
      <c r="A270" t="s">
        <v>9032</v>
      </c>
      <c r="B270" t="s">
        <v>1908</v>
      </c>
      <c r="C270" t="s">
        <v>1907</v>
      </c>
      <c r="D270" t="s">
        <v>110</v>
      </c>
      <c r="E270" t="s">
        <v>9033</v>
      </c>
      <c r="F270" s="7">
        <v>36250</v>
      </c>
      <c r="G270" s="101">
        <v>23</v>
      </c>
      <c r="H270" s="7">
        <v>36250</v>
      </c>
      <c r="I270" t="s">
        <v>9034</v>
      </c>
      <c r="J270" t="s">
        <v>9035</v>
      </c>
      <c r="K270" t="s">
        <v>9036</v>
      </c>
      <c r="L270" t="s">
        <v>9037</v>
      </c>
      <c r="M270" t="s">
        <v>8927</v>
      </c>
      <c r="N270" t="s">
        <v>9038</v>
      </c>
    </row>
    <row r="271" spans="1:14">
      <c r="A271" t="s">
        <v>9039</v>
      </c>
      <c r="B271" t="s">
        <v>1908</v>
      </c>
      <c r="C271" t="s">
        <v>1907</v>
      </c>
      <c r="D271" t="s">
        <v>199</v>
      </c>
      <c r="E271" t="s">
        <v>9040</v>
      </c>
      <c r="F271" s="7">
        <v>36341</v>
      </c>
      <c r="G271" s="101">
        <v>22</v>
      </c>
      <c r="H271" s="7">
        <v>36341</v>
      </c>
      <c r="I271" t="s">
        <v>9034</v>
      </c>
      <c r="J271" t="s">
        <v>9035</v>
      </c>
      <c r="K271" t="s">
        <v>9036</v>
      </c>
      <c r="L271" t="s">
        <v>9037</v>
      </c>
      <c r="M271" t="s">
        <v>8927</v>
      </c>
      <c r="N271" t="s">
        <v>9038</v>
      </c>
    </row>
    <row r="272" spans="1:14">
      <c r="A272" t="s">
        <v>9041</v>
      </c>
      <c r="B272" t="s">
        <v>1908</v>
      </c>
      <c r="C272" t="s">
        <v>1907</v>
      </c>
      <c r="D272" t="s">
        <v>226</v>
      </c>
      <c r="E272" t="s">
        <v>9042</v>
      </c>
      <c r="F272" s="7">
        <v>36433</v>
      </c>
      <c r="G272" s="101">
        <v>19</v>
      </c>
      <c r="H272" s="7">
        <v>36433</v>
      </c>
      <c r="I272" t="s">
        <v>9034</v>
      </c>
      <c r="J272" t="s">
        <v>9035</v>
      </c>
      <c r="K272" t="s">
        <v>9036</v>
      </c>
      <c r="L272" t="s">
        <v>9037</v>
      </c>
      <c r="M272" t="s">
        <v>8927</v>
      </c>
      <c r="N272" t="s">
        <v>9038</v>
      </c>
    </row>
    <row r="273" spans="1:14">
      <c r="A273" t="s">
        <v>9043</v>
      </c>
      <c r="B273" t="s">
        <v>1908</v>
      </c>
      <c r="C273" t="s">
        <v>1907</v>
      </c>
      <c r="D273" t="s">
        <v>256</v>
      </c>
      <c r="E273" t="s">
        <v>9044</v>
      </c>
      <c r="F273" s="7">
        <v>36525</v>
      </c>
      <c r="G273" s="101">
        <v>18</v>
      </c>
      <c r="H273" s="7">
        <v>36524</v>
      </c>
      <c r="I273" t="s">
        <v>9034</v>
      </c>
      <c r="J273" t="s">
        <v>9035</v>
      </c>
      <c r="K273" t="s">
        <v>9036</v>
      </c>
      <c r="L273" t="s">
        <v>9037</v>
      </c>
      <c r="M273" t="s">
        <v>8927</v>
      </c>
      <c r="N273" t="s">
        <v>9038</v>
      </c>
    </row>
    <row r="274" spans="1:14">
      <c r="A274" t="s">
        <v>9045</v>
      </c>
      <c r="B274" t="s">
        <v>1908</v>
      </c>
      <c r="C274" t="s">
        <v>1907</v>
      </c>
      <c r="D274" t="s">
        <v>272</v>
      </c>
      <c r="E274" t="s">
        <v>9046</v>
      </c>
      <c r="F274" s="7">
        <v>36616</v>
      </c>
      <c r="G274" s="101">
        <v>14</v>
      </c>
      <c r="H274" s="7">
        <v>36616</v>
      </c>
      <c r="I274" t="s">
        <v>9034</v>
      </c>
      <c r="J274" t="s">
        <v>9035</v>
      </c>
      <c r="K274" t="s">
        <v>9036</v>
      </c>
      <c r="L274" t="s">
        <v>9037</v>
      </c>
      <c r="M274" t="s">
        <v>8927</v>
      </c>
      <c r="N274" t="s">
        <v>9038</v>
      </c>
    </row>
    <row r="275" spans="1:14">
      <c r="A275" t="s">
        <v>9047</v>
      </c>
      <c r="B275" t="s">
        <v>1908</v>
      </c>
      <c r="C275" t="s">
        <v>1907</v>
      </c>
      <c r="D275" t="s">
        <v>304</v>
      </c>
      <c r="E275" t="s">
        <v>9048</v>
      </c>
      <c r="F275" s="7">
        <v>36707</v>
      </c>
      <c r="G275" s="101">
        <v>18</v>
      </c>
      <c r="H275" s="7">
        <v>36707</v>
      </c>
      <c r="I275" t="s">
        <v>9034</v>
      </c>
      <c r="J275" t="s">
        <v>9035</v>
      </c>
      <c r="K275" t="s">
        <v>9036</v>
      </c>
      <c r="L275" t="s">
        <v>9037</v>
      </c>
      <c r="M275" t="s">
        <v>8927</v>
      </c>
      <c r="N275" t="s">
        <v>9038</v>
      </c>
    </row>
    <row r="276" spans="1:14">
      <c r="A276" t="s">
        <v>9049</v>
      </c>
      <c r="B276" t="s">
        <v>1908</v>
      </c>
      <c r="C276" t="s">
        <v>1907</v>
      </c>
      <c r="D276" t="s">
        <v>322</v>
      </c>
      <c r="E276" t="s">
        <v>9050</v>
      </c>
      <c r="F276" s="7">
        <v>36799</v>
      </c>
      <c r="G276" s="101">
        <v>16</v>
      </c>
      <c r="H276" s="7">
        <v>36798</v>
      </c>
      <c r="I276" t="s">
        <v>9034</v>
      </c>
      <c r="J276" t="s">
        <v>9035</v>
      </c>
      <c r="K276" t="s">
        <v>9036</v>
      </c>
      <c r="L276" t="s">
        <v>9037</v>
      </c>
      <c r="M276" t="s">
        <v>8927</v>
      </c>
      <c r="N276" t="s">
        <v>9038</v>
      </c>
    </row>
    <row r="277" spans="1:14">
      <c r="A277" t="s">
        <v>9051</v>
      </c>
      <c r="B277" t="s">
        <v>1908</v>
      </c>
      <c r="C277" t="s">
        <v>1907</v>
      </c>
      <c r="D277" t="s">
        <v>341</v>
      </c>
      <c r="E277" t="s">
        <v>9052</v>
      </c>
      <c r="F277" s="7">
        <v>36891</v>
      </c>
      <c r="G277" s="101">
        <v>18</v>
      </c>
      <c r="H277" s="7">
        <v>36889</v>
      </c>
      <c r="I277" t="s">
        <v>9034</v>
      </c>
      <c r="J277" t="s">
        <v>9035</v>
      </c>
      <c r="K277" t="s">
        <v>9036</v>
      </c>
      <c r="L277" t="s">
        <v>9037</v>
      </c>
      <c r="M277" t="s">
        <v>8927</v>
      </c>
      <c r="N277" t="s">
        <v>9038</v>
      </c>
    </row>
    <row r="278" spans="1:14">
      <c r="A278" t="s">
        <v>9053</v>
      </c>
      <c r="B278" t="s">
        <v>1908</v>
      </c>
      <c r="C278" t="s">
        <v>1907</v>
      </c>
      <c r="D278" t="s">
        <v>379</v>
      </c>
      <c r="E278" t="s">
        <v>9054</v>
      </c>
      <c r="F278" s="7">
        <v>36981</v>
      </c>
      <c r="G278" s="101">
        <v>16</v>
      </c>
      <c r="H278" s="7">
        <v>36980</v>
      </c>
      <c r="I278" t="s">
        <v>9034</v>
      </c>
      <c r="J278" t="s">
        <v>9035</v>
      </c>
      <c r="K278" t="s">
        <v>9036</v>
      </c>
      <c r="L278" t="s">
        <v>9037</v>
      </c>
      <c r="M278" t="s">
        <v>8927</v>
      </c>
      <c r="N278" t="s">
        <v>9038</v>
      </c>
    </row>
    <row r="279" spans="1:14">
      <c r="A279" t="s">
        <v>9055</v>
      </c>
      <c r="B279" t="s">
        <v>1908</v>
      </c>
      <c r="C279" t="s">
        <v>1907</v>
      </c>
      <c r="D279" t="s">
        <v>398</v>
      </c>
      <c r="E279" t="s">
        <v>9056</v>
      </c>
      <c r="F279" s="7">
        <v>37072</v>
      </c>
      <c r="G279" s="101">
        <v>10</v>
      </c>
      <c r="H279" s="7">
        <v>37071</v>
      </c>
      <c r="I279" t="s">
        <v>9034</v>
      </c>
      <c r="J279" t="s">
        <v>9035</v>
      </c>
      <c r="K279" t="s">
        <v>9036</v>
      </c>
      <c r="L279" t="s">
        <v>9037</v>
      </c>
      <c r="M279" t="s">
        <v>8927</v>
      </c>
      <c r="N279" t="s">
        <v>9038</v>
      </c>
    </row>
    <row r="280" spans="1:14">
      <c r="A280" t="s">
        <v>9057</v>
      </c>
      <c r="B280" t="s">
        <v>1908</v>
      </c>
      <c r="C280" t="s">
        <v>1907</v>
      </c>
      <c r="D280" t="s">
        <v>423</v>
      </c>
      <c r="E280" t="s">
        <v>9058</v>
      </c>
      <c r="F280" s="7">
        <v>37164</v>
      </c>
      <c r="G280" s="101">
        <v>10</v>
      </c>
      <c r="H280" s="7">
        <v>37162</v>
      </c>
      <c r="I280" t="s">
        <v>9034</v>
      </c>
      <c r="J280" t="s">
        <v>9035</v>
      </c>
      <c r="K280" t="s">
        <v>9036</v>
      </c>
      <c r="L280" t="s">
        <v>9037</v>
      </c>
      <c r="M280" t="s">
        <v>8927</v>
      </c>
      <c r="N280" t="s">
        <v>9038</v>
      </c>
    </row>
    <row r="281" spans="1:14">
      <c r="A281" t="s">
        <v>9059</v>
      </c>
      <c r="B281" t="s">
        <v>1908</v>
      </c>
      <c r="C281" t="s">
        <v>1907</v>
      </c>
      <c r="D281" t="s">
        <v>428</v>
      </c>
      <c r="E281" t="s">
        <v>9060</v>
      </c>
      <c r="F281" s="7">
        <v>37256</v>
      </c>
      <c r="G281" s="101">
        <v>8</v>
      </c>
      <c r="H281" s="7">
        <v>37256</v>
      </c>
      <c r="I281" t="s">
        <v>9034</v>
      </c>
      <c r="J281" t="s">
        <v>9035</v>
      </c>
      <c r="K281" t="s">
        <v>9036</v>
      </c>
      <c r="L281" t="s">
        <v>9037</v>
      </c>
      <c r="M281" t="s">
        <v>8927</v>
      </c>
      <c r="N281" t="s">
        <v>9038</v>
      </c>
    </row>
    <row r="282" spans="1:14">
      <c r="A282" t="s">
        <v>9061</v>
      </c>
      <c r="B282" t="s">
        <v>1908</v>
      </c>
      <c r="C282" t="s">
        <v>1907</v>
      </c>
      <c r="D282" t="s">
        <v>479</v>
      </c>
      <c r="E282" t="s">
        <v>9062</v>
      </c>
      <c r="F282" s="7">
        <v>37346</v>
      </c>
      <c r="G282" s="101">
        <v>7</v>
      </c>
      <c r="H282" s="7">
        <v>37342</v>
      </c>
      <c r="I282" t="s">
        <v>9034</v>
      </c>
      <c r="J282" t="s">
        <v>9035</v>
      </c>
      <c r="K282" t="s">
        <v>9036</v>
      </c>
      <c r="L282" t="s">
        <v>9037</v>
      </c>
      <c r="M282" t="s">
        <v>8927</v>
      </c>
      <c r="N282" t="s">
        <v>9038</v>
      </c>
    </row>
    <row r="283" spans="1:14">
      <c r="A283" t="s">
        <v>9063</v>
      </c>
      <c r="B283" t="s">
        <v>1908</v>
      </c>
      <c r="C283" t="s">
        <v>1907</v>
      </c>
      <c r="D283" t="s">
        <v>493</v>
      </c>
      <c r="E283" t="s">
        <v>9064</v>
      </c>
      <c r="F283" s="7">
        <v>37437</v>
      </c>
      <c r="G283" s="101">
        <v>8</v>
      </c>
      <c r="H283" s="7">
        <v>37435</v>
      </c>
      <c r="I283" t="s">
        <v>9034</v>
      </c>
      <c r="J283" t="s">
        <v>9035</v>
      </c>
      <c r="K283" t="s">
        <v>9036</v>
      </c>
      <c r="L283" t="s">
        <v>9037</v>
      </c>
      <c r="M283" t="s">
        <v>8927</v>
      </c>
      <c r="N283" t="s">
        <v>9038</v>
      </c>
    </row>
    <row r="284" spans="1:14">
      <c r="A284" t="s">
        <v>9065</v>
      </c>
      <c r="B284" t="s">
        <v>1908</v>
      </c>
      <c r="C284" t="s">
        <v>1907</v>
      </c>
      <c r="D284" t="s">
        <v>498</v>
      </c>
      <c r="E284" t="s">
        <v>9066</v>
      </c>
      <c r="F284" s="7">
        <v>37529</v>
      </c>
      <c r="G284" s="101">
        <v>8</v>
      </c>
      <c r="H284" s="7">
        <v>37529</v>
      </c>
      <c r="I284" t="s">
        <v>9034</v>
      </c>
      <c r="J284" t="s">
        <v>9035</v>
      </c>
      <c r="K284" t="s">
        <v>9036</v>
      </c>
      <c r="L284" t="s">
        <v>9037</v>
      </c>
      <c r="M284" t="s">
        <v>8927</v>
      </c>
      <c r="N284" t="s">
        <v>9038</v>
      </c>
    </row>
    <row r="285" spans="1:14">
      <c r="A285" t="s">
        <v>9067</v>
      </c>
      <c r="B285" t="s">
        <v>1908</v>
      </c>
      <c r="C285" t="s">
        <v>1907</v>
      </c>
      <c r="D285" t="s">
        <v>503</v>
      </c>
      <c r="E285" t="s">
        <v>9068</v>
      </c>
      <c r="F285" s="7">
        <v>37621</v>
      </c>
      <c r="G285" s="101">
        <v>8</v>
      </c>
      <c r="H285" s="7">
        <v>37621</v>
      </c>
      <c r="I285" t="s">
        <v>9034</v>
      </c>
      <c r="J285" t="s">
        <v>9035</v>
      </c>
      <c r="K285" t="s">
        <v>9036</v>
      </c>
      <c r="L285" t="s">
        <v>9037</v>
      </c>
      <c r="M285" t="s">
        <v>8927</v>
      </c>
      <c r="N285" t="s">
        <v>9038</v>
      </c>
    </row>
    <row r="286" spans="1:14">
      <c r="A286" t="s">
        <v>9069</v>
      </c>
      <c r="B286" t="s">
        <v>1908</v>
      </c>
      <c r="C286" t="s">
        <v>1907</v>
      </c>
      <c r="D286" t="s">
        <v>629</v>
      </c>
      <c r="E286" t="s">
        <v>9070</v>
      </c>
      <c r="F286" s="7">
        <v>37711</v>
      </c>
      <c r="G286" s="101">
        <v>9</v>
      </c>
      <c r="H286" s="7">
        <v>37711</v>
      </c>
      <c r="I286" t="s">
        <v>9034</v>
      </c>
      <c r="J286" t="s">
        <v>9035</v>
      </c>
      <c r="K286" t="s">
        <v>9036</v>
      </c>
      <c r="L286" t="s">
        <v>9037</v>
      </c>
      <c r="M286" t="s">
        <v>8927</v>
      </c>
      <c r="N286" t="s">
        <v>9038</v>
      </c>
    </row>
    <row r="287" spans="1:14">
      <c r="A287" t="s">
        <v>9071</v>
      </c>
      <c r="B287" t="s">
        <v>1908</v>
      </c>
      <c r="C287" t="s">
        <v>1907</v>
      </c>
      <c r="D287" t="s">
        <v>659</v>
      </c>
      <c r="E287" t="s">
        <v>9072</v>
      </c>
      <c r="F287" s="7">
        <v>37802</v>
      </c>
      <c r="G287" s="101">
        <v>4</v>
      </c>
      <c r="H287" s="7">
        <v>37802</v>
      </c>
      <c r="I287" t="s">
        <v>9034</v>
      </c>
      <c r="J287" t="s">
        <v>9035</v>
      </c>
      <c r="K287" t="s">
        <v>9036</v>
      </c>
      <c r="L287" t="s">
        <v>9037</v>
      </c>
      <c r="M287" t="s">
        <v>8927</v>
      </c>
      <c r="N287" t="s">
        <v>9038</v>
      </c>
    </row>
    <row r="288" spans="1:14">
      <c r="A288" t="s">
        <v>9073</v>
      </c>
      <c r="B288" t="s">
        <v>1908</v>
      </c>
      <c r="C288" t="s">
        <v>1907</v>
      </c>
      <c r="D288" t="s">
        <v>689</v>
      </c>
      <c r="E288" t="s">
        <v>9074</v>
      </c>
      <c r="F288" s="7">
        <v>37894</v>
      </c>
      <c r="G288" s="101">
        <v>4</v>
      </c>
      <c r="H288" s="7">
        <v>37894</v>
      </c>
      <c r="I288" t="s">
        <v>9034</v>
      </c>
      <c r="J288" t="s">
        <v>9035</v>
      </c>
      <c r="K288" t="s">
        <v>9036</v>
      </c>
      <c r="L288" t="s">
        <v>9037</v>
      </c>
      <c r="M288" t="s">
        <v>8927</v>
      </c>
      <c r="N288" t="s">
        <v>9038</v>
      </c>
    </row>
    <row r="289" spans="1:14">
      <c r="A289" t="s">
        <v>9075</v>
      </c>
      <c r="B289" t="s">
        <v>1908</v>
      </c>
      <c r="C289" t="s">
        <v>1907</v>
      </c>
      <c r="D289" t="s">
        <v>723</v>
      </c>
      <c r="E289" t="s">
        <v>9076</v>
      </c>
      <c r="F289" s="7">
        <v>37986</v>
      </c>
      <c r="G289" s="101">
        <v>6</v>
      </c>
      <c r="H289" s="7">
        <v>37986</v>
      </c>
      <c r="I289" t="s">
        <v>9034</v>
      </c>
      <c r="J289" t="s">
        <v>9035</v>
      </c>
      <c r="K289" t="s">
        <v>9036</v>
      </c>
      <c r="L289" t="s">
        <v>9037</v>
      </c>
      <c r="M289" t="s">
        <v>8927</v>
      </c>
      <c r="N289" t="s">
        <v>9038</v>
      </c>
    </row>
    <row r="290" spans="1:14">
      <c r="A290" t="s">
        <v>9077</v>
      </c>
      <c r="B290" t="s">
        <v>1908</v>
      </c>
      <c r="C290" t="s">
        <v>1907</v>
      </c>
      <c r="D290" t="s">
        <v>756</v>
      </c>
      <c r="E290" t="s">
        <v>9078</v>
      </c>
      <c r="F290" s="7">
        <v>38077</v>
      </c>
      <c r="G290" s="101">
        <v>6</v>
      </c>
      <c r="H290" s="7">
        <v>38077</v>
      </c>
      <c r="I290" t="s">
        <v>9034</v>
      </c>
      <c r="J290" t="s">
        <v>9035</v>
      </c>
      <c r="K290" t="s">
        <v>9036</v>
      </c>
      <c r="L290" t="s">
        <v>9037</v>
      </c>
      <c r="M290" t="s">
        <v>8927</v>
      </c>
      <c r="N290" t="s">
        <v>9038</v>
      </c>
    </row>
    <row r="291" spans="1:14">
      <c r="A291" t="s">
        <v>9079</v>
      </c>
      <c r="B291" t="s">
        <v>1908</v>
      </c>
      <c r="C291" t="s">
        <v>1907</v>
      </c>
      <c r="D291" t="s">
        <v>797</v>
      </c>
      <c r="E291" t="s">
        <v>9080</v>
      </c>
      <c r="F291" s="7">
        <v>38168</v>
      </c>
      <c r="G291" s="101">
        <v>7</v>
      </c>
      <c r="H291" s="7">
        <v>38168</v>
      </c>
      <c r="I291" t="s">
        <v>9034</v>
      </c>
      <c r="J291" t="s">
        <v>9035</v>
      </c>
      <c r="K291" t="s">
        <v>9036</v>
      </c>
      <c r="L291" t="s">
        <v>9037</v>
      </c>
      <c r="M291" t="s">
        <v>8927</v>
      </c>
      <c r="N291" t="s">
        <v>9038</v>
      </c>
    </row>
    <row r="292" spans="1:14">
      <c r="A292" t="s">
        <v>9081</v>
      </c>
      <c r="B292" t="s">
        <v>1908</v>
      </c>
      <c r="C292" t="s">
        <v>1907</v>
      </c>
      <c r="D292" t="s">
        <v>801</v>
      </c>
      <c r="E292" t="s">
        <v>9082</v>
      </c>
      <c r="F292" s="7">
        <v>38260</v>
      </c>
      <c r="G292" s="101">
        <v>8</v>
      </c>
      <c r="H292" s="7">
        <v>38260</v>
      </c>
      <c r="I292" t="s">
        <v>9034</v>
      </c>
      <c r="J292" t="s">
        <v>9035</v>
      </c>
      <c r="K292" t="s">
        <v>9036</v>
      </c>
      <c r="L292" t="s">
        <v>9037</v>
      </c>
      <c r="M292" t="s">
        <v>8927</v>
      </c>
      <c r="N292" t="s">
        <v>9038</v>
      </c>
    </row>
    <row r="293" spans="1:14">
      <c r="A293" t="s">
        <v>9083</v>
      </c>
      <c r="B293" t="s">
        <v>1908</v>
      </c>
      <c r="C293" t="s">
        <v>1907</v>
      </c>
      <c r="D293" t="s">
        <v>845</v>
      </c>
      <c r="E293" t="s">
        <v>9084</v>
      </c>
      <c r="F293" s="7">
        <v>38352</v>
      </c>
      <c r="G293" s="101">
        <v>9</v>
      </c>
      <c r="H293" s="7">
        <v>38352</v>
      </c>
      <c r="I293" t="s">
        <v>9034</v>
      </c>
      <c r="J293" t="s">
        <v>9035</v>
      </c>
      <c r="K293" t="s">
        <v>9036</v>
      </c>
      <c r="L293" t="s">
        <v>9037</v>
      </c>
      <c r="M293" t="s">
        <v>8927</v>
      </c>
      <c r="N293" t="s">
        <v>9038</v>
      </c>
    </row>
    <row r="294" spans="1:14">
      <c r="A294" t="s">
        <v>9085</v>
      </c>
      <c r="B294" t="s">
        <v>1908</v>
      </c>
      <c r="C294" t="s">
        <v>1907</v>
      </c>
      <c r="D294" t="s">
        <v>934</v>
      </c>
      <c r="E294" t="s">
        <v>9086</v>
      </c>
      <c r="F294" s="7">
        <v>38442</v>
      </c>
      <c r="G294" s="101">
        <v>10</v>
      </c>
      <c r="H294" s="7">
        <v>38442</v>
      </c>
      <c r="I294" t="s">
        <v>9034</v>
      </c>
      <c r="J294" t="s">
        <v>9035</v>
      </c>
      <c r="K294" t="s">
        <v>9036</v>
      </c>
      <c r="L294" t="s">
        <v>9037</v>
      </c>
      <c r="M294" t="s">
        <v>8927</v>
      </c>
      <c r="N294" t="s">
        <v>9038</v>
      </c>
    </row>
    <row r="295" spans="1:14">
      <c r="A295" t="s">
        <v>9087</v>
      </c>
      <c r="B295" t="s">
        <v>1908</v>
      </c>
      <c r="C295" t="s">
        <v>1907</v>
      </c>
      <c r="D295" t="s">
        <v>960</v>
      </c>
      <c r="E295" t="s">
        <v>9088</v>
      </c>
      <c r="F295" s="7">
        <v>38533</v>
      </c>
      <c r="G295" s="101">
        <v>10</v>
      </c>
      <c r="H295" s="7">
        <v>38533</v>
      </c>
      <c r="I295" t="s">
        <v>9034</v>
      </c>
      <c r="J295" t="s">
        <v>9035</v>
      </c>
      <c r="K295" t="s">
        <v>9036</v>
      </c>
      <c r="L295" t="s">
        <v>9037</v>
      </c>
      <c r="M295" t="s">
        <v>8927</v>
      </c>
      <c r="N295" t="s">
        <v>9038</v>
      </c>
    </row>
    <row r="296" spans="1:14">
      <c r="A296" t="s">
        <v>9089</v>
      </c>
      <c r="B296" t="s">
        <v>1908</v>
      </c>
      <c r="C296" t="s">
        <v>1907</v>
      </c>
      <c r="D296" t="s">
        <v>975</v>
      </c>
      <c r="E296" t="s">
        <v>9090</v>
      </c>
      <c r="F296" s="7">
        <v>38625</v>
      </c>
      <c r="G296" s="101">
        <v>9</v>
      </c>
      <c r="H296" s="7">
        <v>38625</v>
      </c>
      <c r="I296" t="s">
        <v>9034</v>
      </c>
      <c r="J296" t="s">
        <v>9035</v>
      </c>
      <c r="K296" t="s">
        <v>9036</v>
      </c>
      <c r="L296" t="s">
        <v>9037</v>
      </c>
      <c r="M296" t="s">
        <v>8927</v>
      </c>
      <c r="N296" t="s">
        <v>9038</v>
      </c>
    </row>
    <row r="297" spans="1:14">
      <c r="A297" t="s">
        <v>9091</v>
      </c>
      <c r="B297" t="s">
        <v>1908</v>
      </c>
      <c r="C297" t="s">
        <v>1907</v>
      </c>
      <c r="D297" t="s">
        <v>1002</v>
      </c>
      <c r="E297" t="s">
        <v>9092</v>
      </c>
      <c r="F297" s="7">
        <v>38717</v>
      </c>
      <c r="G297" s="101">
        <v>8</v>
      </c>
      <c r="H297" s="7">
        <v>38716</v>
      </c>
      <c r="I297" t="s">
        <v>9034</v>
      </c>
      <c r="J297" t="s">
        <v>9035</v>
      </c>
      <c r="K297" t="s">
        <v>9036</v>
      </c>
      <c r="L297" t="s">
        <v>9037</v>
      </c>
      <c r="M297" t="s">
        <v>8927</v>
      </c>
      <c r="N297" t="s">
        <v>9038</v>
      </c>
    </row>
    <row r="298" spans="1:14">
      <c r="A298" t="s">
        <v>9093</v>
      </c>
      <c r="B298" t="s">
        <v>1908</v>
      </c>
      <c r="C298" t="s">
        <v>1907</v>
      </c>
      <c r="D298" t="s">
        <v>1078</v>
      </c>
      <c r="E298" t="s">
        <v>9094</v>
      </c>
      <c r="F298" s="7">
        <v>38807</v>
      </c>
      <c r="G298" s="101">
        <v>7</v>
      </c>
      <c r="H298" s="7">
        <v>38807</v>
      </c>
      <c r="I298" t="s">
        <v>9034</v>
      </c>
      <c r="J298" t="s">
        <v>9035</v>
      </c>
      <c r="K298" t="s">
        <v>9036</v>
      </c>
      <c r="L298" t="s">
        <v>9037</v>
      </c>
      <c r="M298" t="s">
        <v>8927</v>
      </c>
      <c r="N298" t="s">
        <v>9038</v>
      </c>
    </row>
    <row r="299" spans="1:14">
      <c r="A299" t="s">
        <v>9095</v>
      </c>
      <c r="B299" t="s">
        <v>1908</v>
      </c>
      <c r="C299" t="s">
        <v>1907</v>
      </c>
      <c r="D299" t="s">
        <v>1109</v>
      </c>
      <c r="E299" t="s">
        <v>9096</v>
      </c>
      <c r="F299" s="7">
        <v>38898</v>
      </c>
      <c r="G299" s="101">
        <v>7</v>
      </c>
      <c r="H299" s="7">
        <v>38898</v>
      </c>
      <c r="I299" t="s">
        <v>9034</v>
      </c>
      <c r="J299" t="s">
        <v>9035</v>
      </c>
      <c r="K299" t="s">
        <v>9036</v>
      </c>
      <c r="L299" t="s">
        <v>9037</v>
      </c>
      <c r="M299" t="s">
        <v>8927</v>
      </c>
      <c r="N299" t="s">
        <v>9038</v>
      </c>
    </row>
    <row r="300" spans="1:14">
      <c r="A300" t="s">
        <v>9097</v>
      </c>
      <c r="B300" t="s">
        <v>1908</v>
      </c>
      <c r="C300" t="s">
        <v>1907</v>
      </c>
      <c r="D300" t="s">
        <v>1160</v>
      </c>
      <c r="E300" t="s">
        <v>9098</v>
      </c>
      <c r="F300" s="7">
        <v>38990</v>
      </c>
      <c r="G300" s="101">
        <v>7</v>
      </c>
      <c r="H300" s="7">
        <v>38989</v>
      </c>
      <c r="I300" t="s">
        <v>9034</v>
      </c>
      <c r="J300" t="s">
        <v>9035</v>
      </c>
      <c r="K300" t="s">
        <v>9036</v>
      </c>
      <c r="L300" t="s">
        <v>9037</v>
      </c>
      <c r="M300" t="s">
        <v>8927</v>
      </c>
      <c r="N300" t="s">
        <v>9038</v>
      </c>
    </row>
    <row r="301" spans="1:14">
      <c r="A301" t="s">
        <v>9099</v>
      </c>
      <c r="B301" t="s">
        <v>1908</v>
      </c>
      <c r="C301" t="s">
        <v>1907</v>
      </c>
      <c r="D301" t="s">
        <v>1176</v>
      </c>
      <c r="E301" t="s">
        <v>9100</v>
      </c>
      <c r="F301" s="7">
        <v>39082</v>
      </c>
      <c r="G301" s="101">
        <v>7</v>
      </c>
      <c r="H301" s="7">
        <v>39080</v>
      </c>
      <c r="I301" t="s">
        <v>9034</v>
      </c>
      <c r="J301" t="s">
        <v>9035</v>
      </c>
      <c r="K301" t="s">
        <v>9036</v>
      </c>
      <c r="L301" t="s">
        <v>9037</v>
      </c>
      <c r="M301" t="s">
        <v>8927</v>
      </c>
      <c r="N301" t="s">
        <v>9038</v>
      </c>
    </row>
    <row r="302" spans="1:14">
      <c r="A302" t="s">
        <v>9101</v>
      </c>
      <c r="B302" t="s">
        <v>1908</v>
      </c>
      <c r="C302" t="s">
        <v>1907</v>
      </c>
      <c r="D302" t="s">
        <v>1240</v>
      </c>
      <c r="E302" t="s">
        <v>9102</v>
      </c>
      <c r="F302" s="7">
        <v>39172</v>
      </c>
      <c r="G302" s="101">
        <v>7</v>
      </c>
      <c r="H302" s="7">
        <v>39171</v>
      </c>
      <c r="I302" t="s">
        <v>9034</v>
      </c>
      <c r="J302" t="s">
        <v>9035</v>
      </c>
      <c r="K302" t="s">
        <v>9036</v>
      </c>
      <c r="L302" t="s">
        <v>9037</v>
      </c>
      <c r="M302" t="s">
        <v>8927</v>
      </c>
      <c r="N302" t="s">
        <v>9038</v>
      </c>
    </row>
    <row r="303" spans="1:14">
      <c r="A303" t="s">
        <v>9103</v>
      </c>
      <c r="B303" t="s">
        <v>1908</v>
      </c>
      <c r="C303" t="s">
        <v>1907</v>
      </c>
      <c r="D303" t="s">
        <v>1284</v>
      </c>
      <c r="E303" t="s">
        <v>9104</v>
      </c>
      <c r="F303" s="7">
        <v>39263</v>
      </c>
      <c r="G303" s="101">
        <v>7</v>
      </c>
      <c r="H303" s="7">
        <v>39262</v>
      </c>
      <c r="I303" t="s">
        <v>9034</v>
      </c>
      <c r="J303" t="s">
        <v>9035</v>
      </c>
      <c r="K303" t="s">
        <v>9036</v>
      </c>
      <c r="L303" t="s">
        <v>9037</v>
      </c>
      <c r="M303" t="s">
        <v>8927</v>
      </c>
      <c r="N303" t="s">
        <v>9038</v>
      </c>
    </row>
    <row r="304" spans="1:14">
      <c r="A304" t="s">
        <v>9105</v>
      </c>
      <c r="B304" t="s">
        <v>1908</v>
      </c>
      <c r="C304" t="s">
        <v>1907</v>
      </c>
      <c r="D304" t="s">
        <v>1288</v>
      </c>
      <c r="E304" t="s">
        <v>9106</v>
      </c>
      <c r="F304" s="7">
        <v>39355</v>
      </c>
      <c r="G304" s="101">
        <v>7</v>
      </c>
      <c r="H304" s="7">
        <v>39353</v>
      </c>
      <c r="I304" t="s">
        <v>9034</v>
      </c>
      <c r="J304" t="s">
        <v>9035</v>
      </c>
      <c r="K304" t="s">
        <v>9036</v>
      </c>
      <c r="L304" t="s">
        <v>9037</v>
      </c>
      <c r="M304" t="s">
        <v>8927</v>
      </c>
      <c r="N304" t="s">
        <v>9038</v>
      </c>
    </row>
    <row r="305" spans="1:14">
      <c r="A305" t="s">
        <v>9107</v>
      </c>
      <c r="B305" t="s">
        <v>1908</v>
      </c>
      <c r="C305" t="s">
        <v>1907</v>
      </c>
      <c r="D305" t="s">
        <v>1318</v>
      </c>
      <c r="E305" t="s">
        <v>9108</v>
      </c>
      <c r="F305" s="7">
        <v>39447</v>
      </c>
      <c r="G305" s="101">
        <v>8</v>
      </c>
      <c r="H305" s="7">
        <v>39447</v>
      </c>
      <c r="I305" t="s">
        <v>9034</v>
      </c>
      <c r="J305" t="s">
        <v>9035</v>
      </c>
      <c r="K305" t="s">
        <v>9036</v>
      </c>
      <c r="L305" t="s">
        <v>9037</v>
      </c>
      <c r="M305" t="s">
        <v>8927</v>
      </c>
      <c r="N305" t="s">
        <v>9038</v>
      </c>
    </row>
    <row r="306" spans="1:14">
      <c r="A306" t="s">
        <v>9109</v>
      </c>
      <c r="B306" t="s">
        <v>1908</v>
      </c>
      <c r="C306" t="s">
        <v>1907</v>
      </c>
      <c r="D306" t="s">
        <v>1407</v>
      </c>
      <c r="E306" t="s">
        <v>9110</v>
      </c>
      <c r="F306" s="7">
        <v>39538</v>
      </c>
      <c r="G306" s="101">
        <v>7.5</v>
      </c>
      <c r="H306" s="7">
        <v>39538</v>
      </c>
      <c r="I306" t="s">
        <v>9111</v>
      </c>
      <c r="J306" t="s">
        <v>9112</v>
      </c>
      <c r="K306" t="s">
        <v>9113</v>
      </c>
      <c r="L306" t="s">
        <v>9114</v>
      </c>
      <c r="M306" t="s">
        <v>8927</v>
      </c>
      <c r="N306" t="s">
        <v>9038</v>
      </c>
    </row>
    <row r="307" spans="1:14">
      <c r="A307" t="s">
        <v>9115</v>
      </c>
      <c r="B307" t="s">
        <v>1908</v>
      </c>
      <c r="C307" t="s">
        <v>1907</v>
      </c>
      <c r="D307" t="s">
        <v>1452</v>
      </c>
      <c r="E307" t="s">
        <v>9116</v>
      </c>
      <c r="F307" s="7">
        <v>39629</v>
      </c>
      <c r="G307" s="101">
        <v>7.75</v>
      </c>
      <c r="H307" s="7">
        <v>39629</v>
      </c>
      <c r="I307" t="s">
        <v>9111</v>
      </c>
      <c r="J307" t="s">
        <v>9112</v>
      </c>
      <c r="K307" t="s">
        <v>9113</v>
      </c>
      <c r="L307" t="s">
        <v>9114</v>
      </c>
      <c r="M307" t="s">
        <v>8927</v>
      </c>
      <c r="N307" t="s">
        <v>9038</v>
      </c>
    </row>
    <row r="308" spans="1:14">
      <c r="A308" t="s">
        <v>9117</v>
      </c>
      <c r="B308" t="s">
        <v>1908</v>
      </c>
      <c r="C308" t="s">
        <v>1907</v>
      </c>
      <c r="D308" t="s">
        <v>1491</v>
      </c>
      <c r="E308" t="s">
        <v>9118</v>
      </c>
      <c r="F308" s="7">
        <v>39721</v>
      </c>
      <c r="G308" s="101">
        <v>8.25</v>
      </c>
      <c r="H308" s="7">
        <v>39721</v>
      </c>
      <c r="I308" t="s">
        <v>9111</v>
      </c>
      <c r="J308" t="s">
        <v>9112</v>
      </c>
      <c r="K308" t="s">
        <v>9113</v>
      </c>
      <c r="L308" t="s">
        <v>9114</v>
      </c>
      <c r="M308" t="s">
        <v>8927</v>
      </c>
      <c r="N308" t="s">
        <v>9038</v>
      </c>
    </row>
    <row r="309" spans="1:14">
      <c r="A309" t="s">
        <v>9119</v>
      </c>
      <c r="B309" t="s">
        <v>1908</v>
      </c>
      <c r="C309" t="s">
        <v>1907</v>
      </c>
      <c r="D309" t="s">
        <v>1495</v>
      </c>
      <c r="E309" t="s">
        <v>9120</v>
      </c>
      <c r="F309" s="7">
        <v>39813</v>
      </c>
      <c r="G309" s="101">
        <v>8.25</v>
      </c>
      <c r="H309" s="7">
        <v>39813</v>
      </c>
      <c r="I309" t="s">
        <v>9111</v>
      </c>
      <c r="J309" t="s">
        <v>9112</v>
      </c>
      <c r="K309" t="s">
        <v>9113</v>
      </c>
      <c r="L309" t="s">
        <v>9114</v>
      </c>
      <c r="M309" t="s">
        <v>8927</v>
      </c>
      <c r="N309" t="s">
        <v>9038</v>
      </c>
    </row>
    <row r="310" spans="1:14">
      <c r="A310" t="s">
        <v>9121</v>
      </c>
      <c r="B310" t="s">
        <v>1908</v>
      </c>
      <c r="C310" t="s">
        <v>1907</v>
      </c>
      <c r="D310" t="s">
        <v>1578</v>
      </c>
      <c r="E310" t="s">
        <v>9122</v>
      </c>
      <c r="F310" s="7">
        <v>39903</v>
      </c>
      <c r="G310" s="101">
        <v>6.75</v>
      </c>
      <c r="H310" s="7">
        <v>39903</v>
      </c>
      <c r="I310" t="s">
        <v>9111</v>
      </c>
      <c r="J310" t="s">
        <v>9112</v>
      </c>
      <c r="K310" t="s">
        <v>9113</v>
      </c>
      <c r="L310" t="s">
        <v>9114</v>
      </c>
      <c r="M310" t="s">
        <v>8927</v>
      </c>
      <c r="N310" t="s">
        <v>9038</v>
      </c>
    </row>
    <row r="311" spans="1:14">
      <c r="A311" t="s">
        <v>9123</v>
      </c>
      <c r="B311" t="s">
        <v>1908</v>
      </c>
      <c r="C311" t="s">
        <v>1907</v>
      </c>
      <c r="D311" t="s">
        <v>1624</v>
      </c>
      <c r="E311" t="s">
        <v>9124</v>
      </c>
      <c r="F311" s="7">
        <v>39994</v>
      </c>
      <c r="G311" s="101">
        <v>4.75</v>
      </c>
      <c r="H311" s="7">
        <v>39994</v>
      </c>
      <c r="I311" t="s">
        <v>9111</v>
      </c>
      <c r="J311" t="s">
        <v>9112</v>
      </c>
      <c r="K311" t="s">
        <v>9113</v>
      </c>
      <c r="L311" t="s">
        <v>9114</v>
      </c>
      <c r="M311" t="s">
        <v>8927</v>
      </c>
      <c r="N311" t="s">
        <v>9038</v>
      </c>
    </row>
    <row r="312" spans="1:14">
      <c r="A312" t="s">
        <v>9125</v>
      </c>
      <c r="B312" t="s">
        <v>1908</v>
      </c>
      <c r="C312" t="s">
        <v>1907</v>
      </c>
      <c r="D312" t="s">
        <v>1641</v>
      </c>
      <c r="E312" t="s">
        <v>9126</v>
      </c>
      <c r="F312" s="7">
        <v>40086</v>
      </c>
      <c r="G312" s="101">
        <v>4.5</v>
      </c>
      <c r="H312" s="7">
        <v>40086</v>
      </c>
      <c r="I312" t="s">
        <v>9111</v>
      </c>
      <c r="J312" t="s">
        <v>9112</v>
      </c>
      <c r="K312" t="s">
        <v>9113</v>
      </c>
      <c r="L312" t="s">
        <v>9114</v>
      </c>
      <c r="M312" t="s">
        <v>8927</v>
      </c>
      <c r="N312" t="s">
        <v>9038</v>
      </c>
    </row>
    <row r="313" spans="1:14">
      <c r="A313" t="s">
        <v>9127</v>
      </c>
      <c r="B313" t="s">
        <v>1908</v>
      </c>
      <c r="C313" t="s">
        <v>1907</v>
      </c>
      <c r="D313" t="s">
        <v>1672</v>
      </c>
      <c r="E313" t="s">
        <v>9128</v>
      </c>
      <c r="F313" s="7">
        <v>40178</v>
      </c>
      <c r="G313" s="101">
        <v>4.5</v>
      </c>
      <c r="H313" s="7">
        <v>40178</v>
      </c>
      <c r="I313" t="s">
        <v>9111</v>
      </c>
      <c r="J313" t="s">
        <v>9112</v>
      </c>
      <c r="K313" t="s">
        <v>9113</v>
      </c>
      <c r="L313" t="s">
        <v>9114</v>
      </c>
      <c r="M313" t="s">
        <v>8927</v>
      </c>
      <c r="N313" t="s">
        <v>9038</v>
      </c>
    </row>
    <row r="314" spans="1:14">
      <c r="A314" t="s">
        <v>9129</v>
      </c>
      <c r="B314" t="s">
        <v>1908</v>
      </c>
      <c r="C314" t="s">
        <v>1907</v>
      </c>
      <c r="D314" t="s">
        <v>1717</v>
      </c>
      <c r="E314" t="s">
        <v>9130</v>
      </c>
      <c r="F314" s="7">
        <v>40268</v>
      </c>
      <c r="G314" s="101">
        <v>4.5</v>
      </c>
      <c r="H314" s="7">
        <v>40268</v>
      </c>
      <c r="I314" t="s">
        <v>9111</v>
      </c>
      <c r="J314" t="s">
        <v>9112</v>
      </c>
      <c r="K314" t="s">
        <v>9113</v>
      </c>
      <c r="L314" t="s">
        <v>9114</v>
      </c>
      <c r="M314" t="s">
        <v>8927</v>
      </c>
      <c r="N314" t="s">
        <v>9038</v>
      </c>
    </row>
    <row r="315" spans="1:14">
      <c r="A315" t="s">
        <v>9131</v>
      </c>
      <c r="B315" t="s">
        <v>1908</v>
      </c>
      <c r="C315" t="s">
        <v>1907</v>
      </c>
      <c r="D315" t="s">
        <v>1762</v>
      </c>
      <c r="E315" t="s">
        <v>9132</v>
      </c>
      <c r="F315" s="7">
        <v>40359</v>
      </c>
      <c r="G315" s="101">
        <v>4.5</v>
      </c>
      <c r="H315" s="7">
        <v>40359</v>
      </c>
      <c r="I315" t="s">
        <v>9111</v>
      </c>
      <c r="J315" t="s">
        <v>9112</v>
      </c>
      <c r="K315" t="s">
        <v>9113</v>
      </c>
      <c r="L315" t="s">
        <v>9114</v>
      </c>
      <c r="M315" t="s">
        <v>8927</v>
      </c>
      <c r="N315" t="s">
        <v>9038</v>
      </c>
    </row>
    <row r="316" spans="1:14">
      <c r="A316" t="s">
        <v>9133</v>
      </c>
      <c r="B316" t="s">
        <v>1908</v>
      </c>
      <c r="C316" t="s">
        <v>1907</v>
      </c>
      <c r="D316" t="s">
        <v>1766</v>
      </c>
      <c r="E316" t="s">
        <v>9134</v>
      </c>
      <c r="F316" s="7">
        <v>40451</v>
      </c>
      <c r="G316" s="101">
        <v>4.5</v>
      </c>
      <c r="H316" s="7">
        <v>40451</v>
      </c>
      <c r="I316" t="s">
        <v>9111</v>
      </c>
      <c r="J316" t="s">
        <v>9112</v>
      </c>
      <c r="K316" t="s">
        <v>9113</v>
      </c>
      <c r="L316" t="s">
        <v>9114</v>
      </c>
      <c r="M316" t="s">
        <v>8927</v>
      </c>
      <c r="N316" t="s">
        <v>9038</v>
      </c>
    </row>
    <row r="317" spans="1:14">
      <c r="A317" t="s">
        <v>9135</v>
      </c>
      <c r="B317" t="s">
        <v>1908</v>
      </c>
      <c r="C317" t="s">
        <v>1907</v>
      </c>
      <c r="D317" t="s">
        <v>1770</v>
      </c>
      <c r="E317" t="s">
        <v>9136</v>
      </c>
      <c r="F317" s="7">
        <v>40543</v>
      </c>
      <c r="G317" s="101">
        <v>4.5</v>
      </c>
      <c r="H317" s="7">
        <v>40543</v>
      </c>
      <c r="I317" t="s">
        <v>9111</v>
      </c>
      <c r="J317" t="s">
        <v>9112</v>
      </c>
      <c r="K317" t="s">
        <v>9113</v>
      </c>
      <c r="L317" t="s">
        <v>9114</v>
      </c>
      <c r="M317" t="s">
        <v>8927</v>
      </c>
      <c r="N317" t="s">
        <v>9038</v>
      </c>
    </row>
    <row r="318" spans="1:14">
      <c r="A318" t="s">
        <v>9137</v>
      </c>
      <c r="B318" t="s">
        <v>1908</v>
      </c>
      <c r="C318" t="s">
        <v>1907</v>
      </c>
      <c r="D318" t="s">
        <v>1920</v>
      </c>
      <c r="E318" t="s">
        <v>9138</v>
      </c>
      <c r="F318" s="7">
        <v>40633</v>
      </c>
      <c r="G318" s="101">
        <v>4.5</v>
      </c>
      <c r="H318" s="7">
        <v>40633</v>
      </c>
      <c r="I318" t="s">
        <v>9111</v>
      </c>
      <c r="J318" t="s">
        <v>9112</v>
      </c>
      <c r="K318" t="s">
        <v>9113</v>
      </c>
      <c r="L318" t="s">
        <v>9114</v>
      </c>
      <c r="M318" t="s">
        <v>8927</v>
      </c>
      <c r="N318" t="s">
        <v>9038</v>
      </c>
    </row>
    <row r="319" spans="1:14">
      <c r="A319" t="s">
        <v>9139</v>
      </c>
      <c r="B319" t="s">
        <v>1908</v>
      </c>
      <c r="C319" t="s">
        <v>1907</v>
      </c>
      <c r="D319" t="s">
        <v>1925</v>
      </c>
      <c r="E319" t="s">
        <v>9140</v>
      </c>
      <c r="F319" s="7">
        <v>40724</v>
      </c>
      <c r="G319" s="101">
        <v>4.5</v>
      </c>
      <c r="H319" s="7">
        <v>40724</v>
      </c>
      <c r="I319" t="s">
        <v>9111</v>
      </c>
      <c r="J319" t="s">
        <v>9112</v>
      </c>
      <c r="K319" t="s">
        <v>9113</v>
      </c>
      <c r="L319" t="s">
        <v>9114</v>
      </c>
      <c r="M319" t="s">
        <v>8927</v>
      </c>
      <c r="N319" t="s">
        <v>9038</v>
      </c>
    </row>
    <row r="320" spans="1:14">
      <c r="A320" t="s">
        <v>9141</v>
      </c>
      <c r="B320" t="s">
        <v>1908</v>
      </c>
      <c r="C320" t="s">
        <v>1907</v>
      </c>
      <c r="D320" t="s">
        <v>1930</v>
      </c>
      <c r="E320" t="s">
        <v>9142</v>
      </c>
      <c r="F320" s="7">
        <v>40816</v>
      </c>
      <c r="G320" s="101">
        <v>4.5</v>
      </c>
      <c r="H320" s="7">
        <v>40816</v>
      </c>
      <c r="I320" t="s">
        <v>9111</v>
      </c>
      <c r="J320" t="s">
        <v>9112</v>
      </c>
      <c r="K320" t="s">
        <v>9113</v>
      </c>
      <c r="L320" t="s">
        <v>9114</v>
      </c>
      <c r="M320" t="s">
        <v>8927</v>
      </c>
      <c r="N320" t="s">
        <v>9038</v>
      </c>
    </row>
    <row r="321" spans="1:14">
      <c r="A321" t="s">
        <v>9143</v>
      </c>
      <c r="B321" t="s">
        <v>1908</v>
      </c>
      <c r="C321" t="s">
        <v>1907</v>
      </c>
      <c r="D321" t="s">
        <v>1935</v>
      </c>
      <c r="E321" t="s">
        <v>9144</v>
      </c>
      <c r="F321" s="7">
        <v>40908</v>
      </c>
      <c r="G321" s="101">
        <v>4.5</v>
      </c>
      <c r="H321" s="7">
        <v>40908</v>
      </c>
      <c r="I321" t="s">
        <v>9111</v>
      </c>
      <c r="J321" t="s">
        <v>9112</v>
      </c>
      <c r="K321" t="s">
        <v>9113</v>
      </c>
      <c r="L321" t="s">
        <v>9114</v>
      </c>
      <c r="M321" t="s">
        <v>8927</v>
      </c>
      <c r="N321" t="s">
        <v>9038</v>
      </c>
    </row>
    <row r="322" spans="1:14">
      <c r="A322" t="s">
        <v>9145</v>
      </c>
      <c r="B322" t="s">
        <v>1908</v>
      </c>
      <c r="C322" t="s">
        <v>1907</v>
      </c>
      <c r="D322" t="s">
        <v>1940</v>
      </c>
      <c r="E322" t="s">
        <v>9146</v>
      </c>
      <c r="F322" s="7">
        <v>40999</v>
      </c>
      <c r="G322" s="101">
        <v>4.5</v>
      </c>
      <c r="H322" s="7">
        <v>40999</v>
      </c>
      <c r="I322" t="s">
        <v>9111</v>
      </c>
      <c r="J322" t="s">
        <v>9112</v>
      </c>
      <c r="K322" t="s">
        <v>9113</v>
      </c>
      <c r="L322" t="s">
        <v>9114</v>
      </c>
      <c r="M322" t="s">
        <v>8927</v>
      </c>
      <c r="N322" t="s">
        <v>9038</v>
      </c>
    </row>
    <row r="323" spans="1:14">
      <c r="A323" t="s">
        <v>9147</v>
      </c>
      <c r="B323" t="s">
        <v>1908</v>
      </c>
      <c r="C323" t="s">
        <v>1907</v>
      </c>
      <c r="D323" t="s">
        <v>1945</v>
      </c>
      <c r="E323" t="s">
        <v>9148</v>
      </c>
      <c r="F323" s="7">
        <v>41090</v>
      </c>
      <c r="G323" s="101">
        <v>4.5</v>
      </c>
      <c r="H323" s="7">
        <v>41090</v>
      </c>
      <c r="I323" t="s">
        <v>9111</v>
      </c>
      <c r="J323" t="s">
        <v>9112</v>
      </c>
      <c r="K323" t="s">
        <v>9113</v>
      </c>
      <c r="L323" t="s">
        <v>9114</v>
      </c>
      <c r="M323" t="s">
        <v>8927</v>
      </c>
      <c r="N323" t="s">
        <v>9038</v>
      </c>
    </row>
    <row r="324" spans="1:14">
      <c r="A324" t="s">
        <v>9149</v>
      </c>
      <c r="B324" t="s">
        <v>1908</v>
      </c>
      <c r="C324" t="s">
        <v>1907</v>
      </c>
      <c r="D324" t="s">
        <v>1972</v>
      </c>
      <c r="E324" t="s">
        <v>9150</v>
      </c>
      <c r="F324" s="7">
        <v>41182</v>
      </c>
      <c r="G324" s="101">
        <v>4.5</v>
      </c>
      <c r="H324" s="7">
        <v>41182</v>
      </c>
      <c r="I324" t="s">
        <v>9111</v>
      </c>
      <c r="J324" t="s">
        <v>9112</v>
      </c>
      <c r="K324" t="s">
        <v>9113</v>
      </c>
      <c r="L324" t="s">
        <v>9114</v>
      </c>
      <c r="M324" t="s">
        <v>8927</v>
      </c>
      <c r="N324" t="s">
        <v>9038</v>
      </c>
    </row>
    <row r="325" spans="1:14">
      <c r="A325" t="s">
        <v>9151</v>
      </c>
      <c r="B325" t="s">
        <v>1908</v>
      </c>
      <c r="C325" t="s">
        <v>1907</v>
      </c>
      <c r="D325" t="s">
        <v>2047</v>
      </c>
      <c r="E325" t="s">
        <v>9152</v>
      </c>
      <c r="F325" s="7">
        <v>41274</v>
      </c>
      <c r="G325" s="101">
        <v>4.5</v>
      </c>
      <c r="H325" s="7">
        <v>41274</v>
      </c>
      <c r="I325" t="s">
        <v>9111</v>
      </c>
      <c r="J325" t="s">
        <v>9112</v>
      </c>
      <c r="K325" t="s">
        <v>9113</v>
      </c>
      <c r="L325" t="s">
        <v>9114</v>
      </c>
      <c r="M325" t="s">
        <v>8927</v>
      </c>
      <c r="N325" t="s">
        <v>9038</v>
      </c>
    </row>
    <row r="326" spans="1:14">
      <c r="A326" t="s">
        <v>9153</v>
      </c>
      <c r="B326" t="s">
        <v>1908</v>
      </c>
      <c r="C326" t="s">
        <v>1907</v>
      </c>
      <c r="D326" t="s">
        <v>2123</v>
      </c>
      <c r="E326" t="s">
        <v>9154</v>
      </c>
      <c r="F326" s="7">
        <v>41364</v>
      </c>
      <c r="G326" s="101">
        <v>4</v>
      </c>
      <c r="H326" s="7">
        <v>41364</v>
      </c>
      <c r="I326" t="s">
        <v>9111</v>
      </c>
      <c r="J326" t="s">
        <v>9112</v>
      </c>
      <c r="K326" t="s">
        <v>9113</v>
      </c>
      <c r="L326" t="s">
        <v>9114</v>
      </c>
      <c r="M326" t="s">
        <v>8927</v>
      </c>
      <c r="N326" t="s">
        <v>9038</v>
      </c>
    </row>
    <row r="327" spans="1:14">
      <c r="A327" t="s">
        <v>9155</v>
      </c>
      <c r="B327" t="s">
        <v>1908</v>
      </c>
      <c r="C327" t="s">
        <v>1907</v>
      </c>
      <c r="D327" t="s">
        <v>2196</v>
      </c>
      <c r="E327" t="s">
        <v>9156</v>
      </c>
      <c r="F327" s="7">
        <v>41455</v>
      </c>
      <c r="G327" s="101">
        <v>4</v>
      </c>
      <c r="H327" s="7">
        <v>41455</v>
      </c>
      <c r="I327" t="s">
        <v>9111</v>
      </c>
      <c r="J327" t="s">
        <v>9112</v>
      </c>
      <c r="K327" t="s">
        <v>9113</v>
      </c>
      <c r="L327" t="s">
        <v>9114</v>
      </c>
      <c r="M327" t="s">
        <v>8927</v>
      </c>
      <c r="N327" t="s">
        <v>9038</v>
      </c>
    </row>
    <row r="328" spans="1:14">
      <c r="A328" t="s">
        <v>9157</v>
      </c>
      <c r="B328" t="s">
        <v>1908</v>
      </c>
      <c r="C328" t="s">
        <v>1907</v>
      </c>
      <c r="D328" t="s">
        <v>2269</v>
      </c>
      <c r="E328" t="s">
        <v>9158</v>
      </c>
      <c r="F328" s="7">
        <v>41547</v>
      </c>
      <c r="G328" s="101">
        <v>3.75</v>
      </c>
      <c r="H328" s="7">
        <v>41547</v>
      </c>
      <c r="I328" t="s">
        <v>9111</v>
      </c>
      <c r="J328" t="s">
        <v>9112</v>
      </c>
      <c r="K328" t="s">
        <v>9113</v>
      </c>
      <c r="L328" t="s">
        <v>9114</v>
      </c>
      <c r="M328" t="s">
        <v>8927</v>
      </c>
      <c r="N328" t="s">
        <v>9038</v>
      </c>
    </row>
    <row r="329" spans="1:14">
      <c r="A329" t="s">
        <v>9159</v>
      </c>
      <c r="B329" t="s">
        <v>1908</v>
      </c>
      <c r="C329" t="s">
        <v>1907</v>
      </c>
      <c r="D329" t="s">
        <v>2344</v>
      </c>
      <c r="E329" t="s">
        <v>9160</v>
      </c>
      <c r="F329" s="7">
        <v>41639</v>
      </c>
      <c r="G329" s="101">
        <v>3.5</v>
      </c>
      <c r="H329" s="7">
        <v>41639</v>
      </c>
      <c r="I329" t="s">
        <v>9111</v>
      </c>
      <c r="J329" t="s">
        <v>9112</v>
      </c>
      <c r="K329" t="s">
        <v>9113</v>
      </c>
      <c r="L329" t="s">
        <v>9114</v>
      </c>
      <c r="M329" t="s">
        <v>8927</v>
      </c>
      <c r="N329" t="s">
        <v>9038</v>
      </c>
    </row>
    <row r="330" spans="1:14">
      <c r="A330" t="s">
        <v>9161</v>
      </c>
      <c r="B330" t="s">
        <v>1908</v>
      </c>
      <c r="C330" t="s">
        <v>1907</v>
      </c>
      <c r="D330" t="s">
        <v>2420</v>
      </c>
      <c r="E330" t="s">
        <v>9162</v>
      </c>
      <c r="F330" s="7">
        <v>41729</v>
      </c>
      <c r="G330" s="101">
        <v>3.5</v>
      </c>
      <c r="H330" s="7">
        <v>41729</v>
      </c>
      <c r="I330" t="s">
        <v>9111</v>
      </c>
      <c r="J330" t="s">
        <v>9112</v>
      </c>
      <c r="K330" t="s">
        <v>9113</v>
      </c>
      <c r="L330" t="s">
        <v>9114</v>
      </c>
      <c r="M330" t="s">
        <v>8927</v>
      </c>
      <c r="N330" t="s">
        <v>9038</v>
      </c>
    </row>
    <row r="331" spans="1:14">
      <c r="A331" t="s">
        <v>9163</v>
      </c>
      <c r="B331" t="s">
        <v>1908</v>
      </c>
      <c r="C331" t="s">
        <v>1907</v>
      </c>
      <c r="D331" t="s">
        <v>2493</v>
      </c>
      <c r="E331" t="s">
        <v>9164</v>
      </c>
      <c r="F331" s="7">
        <v>41820</v>
      </c>
      <c r="G331" s="101">
        <v>3</v>
      </c>
      <c r="H331" s="7">
        <v>41820</v>
      </c>
      <c r="I331" t="s">
        <v>9111</v>
      </c>
      <c r="J331" t="s">
        <v>9112</v>
      </c>
      <c r="K331" t="s">
        <v>9113</v>
      </c>
      <c r="L331" t="s">
        <v>9114</v>
      </c>
      <c r="M331" t="s">
        <v>8927</v>
      </c>
      <c r="N331" t="s">
        <v>9038</v>
      </c>
    </row>
    <row r="332" spans="1:14">
      <c r="A332" t="s">
        <v>9165</v>
      </c>
      <c r="B332" t="s">
        <v>1908</v>
      </c>
      <c r="C332" t="s">
        <v>1907</v>
      </c>
      <c r="D332" t="s">
        <v>2566</v>
      </c>
      <c r="E332" t="s">
        <v>9166</v>
      </c>
      <c r="F332" s="7">
        <v>41912</v>
      </c>
      <c r="G332" s="101">
        <v>3</v>
      </c>
      <c r="H332" s="7">
        <v>41912</v>
      </c>
      <c r="I332" t="s">
        <v>9111</v>
      </c>
      <c r="J332" t="s">
        <v>9112</v>
      </c>
      <c r="K332" t="s">
        <v>9113</v>
      </c>
      <c r="L332" t="s">
        <v>9114</v>
      </c>
      <c r="M332" t="s">
        <v>8927</v>
      </c>
      <c r="N332" t="s">
        <v>9038</v>
      </c>
    </row>
    <row r="333" spans="1:14">
      <c r="A333" t="s">
        <v>9167</v>
      </c>
      <c r="B333" t="s">
        <v>1908</v>
      </c>
      <c r="C333" t="s">
        <v>1907</v>
      </c>
      <c r="D333" t="s">
        <v>2643</v>
      </c>
      <c r="E333" t="s">
        <v>9168</v>
      </c>
      <c r="F333" s="7">
        <v>42004</v>
      </c>
      <c r="G333" s="101">
        <v>3</v>
      </c>
      <c r="H333" s="7">
        <v>42004</v>
      </c>
      <c r="I333" t="s">
        <v>9111</v>
      </c>
      <c r="J333" t="s">
        <v>9112</v>
      </c>
      <c r="K333" t="s">
        <v>9113</v>
      </c>
      <c r="L333" t="s">
        <v>9114</v>
      </c>
      <c r="M333" t="s">
        <v>8927</v>
      </c>
      <c r="N333" t="s">
        <v>9038</v>
      </c>
    </row>
    <row r="334" spans="1:14">
      <c r="A334" t="s">
        <v>9169</v>
      </c>
      <c r="B334" t="s">
        <v>1908</v>
      </c>
      <c r="C334" t="s">
        <v>1907</v>
      </c>
      <c r="D334" t="s">
        <v>2751</v>
      </c>
      <c r="E334" t="s">
        <v>9170</v>
      </c>
      <c r="F334" s="7">
        <v>42094</v>
      </c>
      <c r="G334" s="101">
        <v>3</v>
      </c>
      <c r="H334" s="7">
        <v>42094</v>
      </c>
      <c r="I334" t="s">
        <v>9111</v>
      </c>
      <c r="J334" t="s">
        <v>9112</v>
      </c>
      <c r="K334" t="s">
        <v>9113</v>
      </c>
      <c r="L334" t="s">
        <v>9114</v>
      </c>
      <c r="M334" t="s">
        <v>8927</v>
      </c>
      <c r="N334" t="s">
        <v>9038</v>
      </c>
    </row>
    <row r="335" spans="1:14">
      <c r="A335" t="s">
        <v>9171</v>
      </c>
      <c r="B335" t="s">
        <v>1908</v>
      </c>
      <c r="C335" t="s">
        <v>1907</v>
      </c>
      <c r="D335" t="s">
        <v>2842</v>
      </c>
      <c r="E335" t="s">
        <v>9172</v>
      </c>
      <c r="F335" s="7">
        <v>42185</v>
      </c>
      <c r="G335" s="101">
        <v>3</v>
      </c>
      <c r="H335" s="7">
        <v>42185</v>
      </c>
      <c r="I335" t="s">
        <v>9111</v>
      </c>
      <c r="J335" t="s">
        <v>9112</v>
      </c>
      <c r="K335" t="s">
        <v>9113</v>
      </c>
      <c r="L335" t="s">
        <v>9114</v>
      </c>
      <c r="M335" t="s">
        <v>8927</v>
      </c>
      <c r="N335" t="s">
        <v>9038</v>
      </c>
    </row>
    <row r="336" spans="1:14">
      <c r="A336" t="s">
        <v>9173</v>
      </c>
      <c r="B336" t="s">
        <v>1908</v>
      </c>
      <c r="C336" t="s">
        <v>1907</v>
      </c>
      <c r="D336" t="s">
        <v>2972</v>
      </c>
      <c r="E336" t="s">
        <v>9174</v>
      </c>
      <c r="F336" s="7">
        <v>42277</v>
      </c>
      <c r="G336" s="101">
        <v>3</v>
      </c>
      <c r="H336" s="7">
        <v>42277</v>
      </c>
      <c r="I336" t="s">
        <v>9111</v>
      </c>
      <c r="J336" t="s">
        <v>9112</v>
      </c>
      <c r="K336" t="s">
        <v>9113</v>
      </c>
      <c r="L336" t="s">
        <v>9114</v>
      </c>
      <c r="M336" t="s">
        <v>8927</v>
      </c>
      <c r="N336" t="s">
        <v>9038</v>
      </c>
    </row>
    <row r="337" spans="1:14">
      <c r="A337" t="s">
        <v>9175</v>
      </c>
      <c r="B337" t="s">
        <v>1908</v>
      </c>
      <c r="C337" t="s">
        <v>1907</v>
      </c>
      <c r="D337" t="s">
        <v>3040</v>
      </c>
      <c r="E337" t="s">
        <v>9176</v>
      </c>
      <c r="F337" s="7">
        <v>42369</v>
      </c>
      <c r="G337" s="101">
        <v>3.25</v>
      </c>
      <c r="H337" s="7">
        <v>42369</v>
      </c>
      <c r="I337" t="s">
        <v>9111</v>
      </c>
      <c r="J337" t="s">
        <v>9112</v>
      </c>
      <c r="K337" t="s">
        <v>9113</v>
      </c>
      <c r="L337" t="s">
        <v>9114</v>
      </c>
      <c r="M337" t="s">
        <v>8927</v>
      </c>
      <c r="N337" t="s">
        <v>9038</v>
      </c>
    </row>
    <row r="338" spans="1:14">
      <c r="A338" t="s">
        <v>9177</v>
      </c>
      <c r="B338" t="s">
        <v>1908</v>
      </c>
      <c r="C338" t="s">
        <v>1907</v>
      </c>
      <c r="D338" t="s">
        <v>3161</v>
      </c>
      <c r="E338" t="s">
        <v>9178</v>
      </c>
      <c r="F338" s="7">
        <v>42460</v>
      </c>
      <c r="G338" s="101">
        <v>3.75</v>
      </c>
      <c r="H338" s="7">
        <v>42460</v>
      </c>
      <c r="I338" t="s">
        <v>9111</v>
      </c>
      <c r="J338" t="s">
        <v>9112</v>
      </c>
      <c r="K338" t="s">
        <v>9113</v>
      </c>
      <c r="L338" t="s">
        <v>9114</v>
      </c>
      <c r="M338" t="s">
        <v>8927</v>
      </c>
      <c r="N338" t="s">
        <v>9038</v>
      </c>
    </row>
    <row r="339" spans="1:14">
      <c r="A339" t="s">
        <v>9179</v>
      </c>
      <c r="B339" t="s">
        <v>1908</v>
      </c>
      <c r="C339" t="s">
        <v>1907</v>
      </c>
      <c r="D339" t="s">
        <v>3267</v>
      </c>
      <c r="E339" t="s">
        <v>9180</v>
      </c>
      <c r="F339" s="7">
        <v>42551</v>
      </c>
      <c r="G339" s="101">
        <v>4.25</v>
      </c>
      <c r="H339" s="7">
        <v>42551</v>
      </c>
      <c r="I339" t="s">
        <v>9111</v>
      </c>
      <c r="J339" t="s">
        <v>9112</v>
      </c>
      <c r="K339" t="s">
        <v>9113</v>
      </c>
      <c r="L339" t="s">
        <v>9114</v>
      </c>
      <c r="M339" t="s">
        <v>8927</v>
      </c>
      <c r="N339" t="s">
        <v>9038</v>
      </c>
    </row>
    <row r="340" spans="1:14">
      <c r="A340" t="s">
        <v>9181</v>
      </c>
      <c r="B340" t="s">
        <v>1908</v>
      </c>
      <c r="C340" t="s">
        <v>1907</v>
      </c>
      <c r="D340" t="s">
        <v>3370</v>
      </c>
      <c r="E340" t="s">
        <v>9182</v>
      </c>
      <c r="F340" s="7">
        <v>42643</v>
      </c>
      <c r="G340" s="101">
        <v>4.75</v>
      </c>
      <c r="H340" s="7">
        <v>42643</v>
      </c>
      <c r="I340" t="s">
        <v>9111</v>
      </c>
      <c r="J340" t="s">
        <v>9112</v>
      </c>
      <c r="K340" t="s">
        <v>9113</v>
      </c>
      <c r="L340" t="s">
        <v>9114</v>
      </c>
      <c r="M340" t="s">
        <v>8927</v>
      </c>
      <c r="N340" t="s">
        <v>9038</v>
      </c>
    </row>
    <row r="341" spans="1:14">
      <c r="A341" t="s">
        <v>9183</v>
      </c>
      <c r="B341" t="s">
        <v>1908</v>
      </c>
      <c r="C341" t="s">
        <v>1907</v>
      </c>
      <c r="D341" t="s">
        <v>3474</v>
      </c>
      <c r="E341" t="s">
        <v>9184</v>
      </c>
      <c r="F341" s="7">
        <v>42735</v>
      </c>
      <c r="G341" s="101">
        <v>5.75</v>
      </c>
      <c r="H341" s="7">
        <v>42735</v>
      </c>
      <c r="I341" t="s">
        <v>9111</v>
      </c>
      <c r="J341" t="s">
        <v>9112</v>
      </c>
      <c r="K341" t="s">
        <v>9113</v>
      </c>
      <c r="L341" t="s">
        <v>9114</v>
      </c>
      <c r="M341" t="s">
        <v>8927</v>
      </c>
      <c r="N341" t="s">
        <v>9038</v>
      </c>
    </row>
    <row r="342" spans="1:14">
      <c r="A342" t="s">
        <v>9185</v>
      </c>
      <c r="B342" t="s">
        <v>1908</v>
      </c>
      <c r="C342" t="s">
        <v>1907</v>
      </c>
      <c r="D342" t="s">
        <v>3596</v>
      </c>
      <c r="E342" t="s">
        <v>9186</v>
      </c>
      <c r="F342" s="7">
        <v>42825</v>
      </c>
      <c r="G342" s="101">
        <v>6.5</v>
      </c>
      <c r="H342" s="7">
        <v>42825</v>
      </c>
      <c r="I342" t="s">
        <v>9111</v>
      </c>
      <c r="J342" t="s">
        <v>9112</v>
      </c>
      <c r="K342" t="s">
        <v>9113</v>
      </c>
      <c r="L342" t="s">
        <v>9114</v>
      </c>
      <c r="M342" t="s">
        <v>8927</v>
      </c>
      <c r="N342" t="s">
        <v>9038</v>
      </c>
    </row>
    <row r="343" spans="1:14">
      <c r="A343" t="s">
        <v>9187</v>
      </c>
      <c r="B343" t="s">
        <v>1908</v>
      </c>
      <c r="C343" t="s">
        <v>1907</v>
      </c>
      <c r="D343" t="s">
        <v>3703</v>
      </c>
      <c r="E343" t="s">
        <v>9188</v>
      </c>
      <c r="F343" s="7">
        <v>42916</v>
      </c>
      <c r="G343" s="101">
        <v>7</v>
      </c>
      <c r="H343" s="7">
        <v>42916</v>
      </c>
      <c r="I343" t="s">
        <v>9111</v>
      </c>
      <c r="J343" t="s">
        <v>9112</v>
      </c>
      <c r="K343" t="s">
        <v>9113</v>
      </c>
      <c r="L343" t="s">
        <v>9114</v>
      </c>
      <c r="M343" t="s">
        <v>8927</v>
      </c>
      <c r="N343" t="s">
        <v>9038</v>
      </c>
    </row>
    <row r="344" spans="1:14">
      <c r="A344" t="s">
        <v>9189</v>
      </c>
      <c r="B344" t="s">
        <v>1908</v>
      </c>
      <c r="C344" t="s">
        <v>1907</v>
      </c>
      <c r="D344" t="s">
        <v>3806</v>
      </c>
      <c r="E344" t="s">
        <v>9190</v>
      </c>
      <c r="F344" s="7">
        <v>43008</v>
      </c>
      <c r="G344" s="101">
        <v>7</v>
      </c>
      <c r="H344" s="7">
        <v>43008</v>
      </c>
      <c r="I344" t="s">
        <v>9111</v>
      </c>
      <c r="J344" t="s">
        <v>9112</v>
      </c>
      <c r="K344" t="s">
        <v>9113</v>
      </c>
      <c r="L344" t="s">
        <v>9114</v>
      </c>
      <c r="M344" t="s">
        <v>8927</v>
      </c>
      <c r="N344" t="s">
        <v>9038</v>
      </c>
    </row>
    <row r="345" spans="1:14">
      <c r="A345" t="s">
        <v>9191</v>
      </c>
      <c r="B345" t="s">
        <v>1908</v>
      </c>
      <c r="C345" t="s">
        <v>1907</v>
      </c>
      <c r="D345" t="s">
        <v>3910</v>
      </c>
      <c r="E345" t="s">
        <v>9192</v>
      </c>
      <c r="F345" s="7">
        <v>43100</v>
      </c>
      <c r="G345" s="101">
        <v>7.25</v>
      </c>
      <c r="H345" s="7">
        <v>43100</v>
      </c>
      <c r="I345" t="s">
        <v>9111</v>
      </c>
      <c r="J345" t="s">
        <v>9112</v>
      </c>
      <c r="K345" t="s">
        <v>9113</v>
      </c>
      <c r="L345" t="s">
        <v>9114</v>
      </c>
      <c r="M345" t="s">
        <v>8927</v>
      </c>
      <c r="N345" t="s">
        <v>9038</v>
      </c>
    </row>
    <row r="346" spans="1:14">
      <c r="A346" t="s">
        <v>9193</v>
      </c>
      <c r="B346" t="s">
        <v>1908</v>
      </c>
      <c r="C346" t="s">
        <v>1907</v>
      </c>
      <c r="D346" t="s">
        <v>4032</v>
      </c>
      <c r="E346" t="s">
        <v>9194</v>
      </c>
      <c r="F346" s="7">
        <v>43190</v>
      </c>
      <c r="G346" s="101">
        <v>7.5</v>
      </c>
      <c r="H346" s="7">
        <v>43190</v>
      </c>
      <c r="I346" t="s">
        <v>9111</v>
      </c>
      <c r="J346" t="s">
        <v>9112</v>
      </c>
      <c r="K346" t="s">
        <v>9113</v>
      </c>
      <c r="L346" t="s">
        <v>9114</v>
      </c>
      <c r="M346" t="s">
        <v>8927</v>
      </c>
      <c r="N346" t="s">
        <v>9038</v>
      </c>
    </row>
    <row r="347" spans="1:14">
      <c r="A347" t="s">
        <v>9195</v>
      </c>
      <c r="B347" t="s">
        <v>1908</v>
      </c>
      <c r="C347" t="s">
        <v>1907</v>
      </c>
      <c r="D347" t="s">
        <v>4139</v>
      </c>
      <c r="E347" t="s">
        <v>9196</v>
      </c>
      <c r="F347" s="7">
        <v>43281</v>
      </c>
      <c r="G347" s="101">
        <v>7.75</v>
      </c>
      <c r="H347" s="7">
        <v>43281</v>
      </c>
      <c r="I347" t="s">
        <v>9111</v>
      </c>
      <c r="J347" t="s">
        <v>9112</v>
      </c>
      <c r="K347" t="s">
        <v>9113</v>
      </c>
      <c r="L347" t="s">
        <v>9114</v>
      </c>
      <c r="M347" t="s">
        <v>8927</v>
      </c>
      <c r="N347" t="s">
        <v>9038</v>
      </c>
    </row>
    <row r="348" spans="1:14">
      <c r="A348" t="s">
        <v>9197</v>
      </c>
      <c r="B348" t="s">
        <v>1908</v>
      </c>
      <c r="C348" t="s">
        <v>1907</v>
      </c>
      <c r="D348" t="s">
        <v>4242</v>
      </c>
      <c r="E348" t="s">
        <v>9198</v>
      </c>
      <c r="F348" s="7">
        <v>43373</v>
      </c>
      <c r="G348" s="101">
        <v>7.75</v>
      </c>
      <c r="H348" s="7">
        <v>43373</v>
      </c>
      <c r="I348" t="s">
        <v>9111</v>
      </c>
      <c r="J348" t="s">
        <v>9112</v>
      </c>
      <c r="K348" t="s">
        <v>9113</v>
      </c>
      <c r="L348" t="s">
        <v>9114</v>
      </c>
      <c r="M348" t="s">
        <v>8927</v>
      </c>
      <c r="N348" t="s">
        <v>9038</v>
      </c>
    </row>
    <row r="349" spans="1:14">
      <c r="A349" t="s">
        <v>9199</v>
      </c>
      <c r="B349" t="s">
        <v>1908</v>
      </c>
      <c r="C349" t="s">
        <v>1907</v>
      </c>
      <c r="D349" t="s">
        <v>4381</v>
      </c>
      <c r="E349" t="s">
        <v>9200</v>
      </c>
      <c r="F349" s="7">
        <v>43465</v>
      </c>
      <c r="G349" s="101">
        <v>8.25</v>
      </c>
      <c r="H349" s="7">
        <v>43465</v>
      </c>
      <c r="I349" t="s">
        <v>9111</v>
      </c>
      <c r="J349" t="s">
        <v>9112</v>
      </c>
      <c r="K349" t="s">
        <v>9113</v>
      </c>
      <c r="L349" t="s">
        <v>9114</v>
      </c>
      <c r="M349" t="s">
        <v>8927</v>
      </c>
      <c r="N349" t="s">
        <v>9038</v>
      </c>
    </row>
    <row r="350" spans="1:14">
      <c r="A350" t="s">
        <v>9201</v>
      </c>
      <c r="B350" t="s">
        <v>1908</v>
      </c>
      <c r="C350" t="s">
        <v>1907</v>
      </c>
      <c r="D350" t="s">
        <v>4504</v>
      </c>
      <c r="E350" t="s">
        <v>9202</v>
      </c>
      <c r="F350" s="7">
        <v>43555</v>
      </c>
      <c r="G350" s="101">
        <v>8.25</v>
      </c>
      <c r="H350" s="7">
        <v>43555</v>
      </c>
      <c r="I350" t="s">
        <v>9111</v>
      </c>
      <c r="J350" t="s">
        <v>9112</v>
      </c>
      <c r="K350" t="s">
        <v>9113</v>
      </c>
      <c r="L350" t="s">
        <v>9114</v>
      </c>
      <c r="M350" t="s">
        <v>8927</v>
      </c>
      <c r="N350" t="s">
        <v>9038</v>
      </c>
    </row>
    <row r="351" spans="1:14">
      <c r="A351" t="s">
        <v>9203</v>
      </c>
      <c r="B351" t="s">
        <v>1908</v>
      </c>
      <c r="C351" t="s">
        <v>1907</v>
      </c>
      <c r="D351" t="s">
        <v>4614</v>
      </c>
      <c r="E351" t="s">
        <v>9204</v>
      </c>
      <c r="F351" s="7">
        <v>43646</v>
      </c>
      <c r="G351" s="101">
        <v>8.25</v>
      </c>
      <c r="H351" s="7">
        <v>43646</v>
      </c>
      <c r="I351" t="s">
        <v>9111</v>
      </c>
      <c r="J351" t="s">
        <v>9112</v>
      </c>
      <c r="K351" t="s">
        <v>9113</v>
      </c>
      <c r="L351" t="s">
        <v>9114</v>
      </c>
      <c r="M351" t="s">
        <v>8927</v>
      </c>
      <c r="N351" t="s">
        <v>9038</v>
      </c>
    </row>
    <row r="352" spans="1:14">
      <c r="A352" t="s">
        <v>9205</v>
      </c>
      <c r="B352" t="s">
        <v>1908</v>
      </c>
      <c r="C352" t="s">
        <v>1907</v>
      </c>
      <c r="D352" t="s">
        <v>4718</v>
      </c>
      <c r="E352" t="s">
        <v>9206</v>
      </c>
      <c r="F352" s="7">
        <v>43738</v>
      </c>
      <c r="G352" s="101">
        <v>7.75</v>
      </c>
      <c r="H352" s="7">
        <v>43738</v>
      </c>
      <c r="I352" t="s">
        <v>9111</v>
      </c>
      <c r="J352" t="s">
        <v>9112</v>
      </c>
      <c r="K352" t="s">
        <v>9113</v>
      </c>
      <c r="L352" t="s">
        <v>9114</v>
      </c>
      <c r="M352" t="s">
        <v>8927</v>
      </c>
      <c r="N352" t="s">
        <v>9038</v>
      </c>
    </row>
    <row r="353" spans="1:14">
      <c r="A353" t="s">
        <v>9207</v>
      </c>
      <c r="B353" t="s">
        <v>1908</v>
      </c>
      <c r="C353" t="s">
        <v>1907</v>
      </c>
      <c r="D353" t="s">
        <v>4824</v>
      </c>
      <c r="E353" t="s">
        <v>9208</v>
      </c>
      <c r="F353" s="7">
        <v>43830</v>
      </c>
      <c r="G353" s="101">
        <v>7.25</v>
      </c>
      <c r="H353" s="7">
        <v>43830</v>
      </c>
      <c r="I353" t="s">
        <v>9111</v>
      </c>
      <c r="J353" t="s">
        <v>9112</v>
      </c>
      <c r="K353" t="s">
        <v>9113</v>
      </c>
      <c r="L353" t="s">
        <v>9114</v>
      </c>
      <c r="M353" t="s">
        <v>8927</v>
      </c>
      <c r="N353" t="s">
        <v>9038</v>
      </c>
    </row>
    <row r="354" spans="1:14">
      <c r="A354" t="s">
        <v>9209</v>
      </c>
      <c r="B354" t="s">
        <v>1908</v>
      </c>
      <c r="C354" t="s">
        <v>1907</v>
      </c>
      <c r="D354" t="s">
        <v>4951</v>
      </c>
      <c r="E354" t="s">
        <v>9210</v>
      </c>
      <c r="F354" s="7">
        <v>43921</v>
      </c>
      <c r="G354" s="101">
        <v>6.5</v>
      </c>
      <c r="H354" s="7">
        <v>43921</v>
      </c>
      <c r="I354" t="s">
        <v>9111</v>
      </c>
      <c r="J354" t="s">
        <v>9112</v>
      </c>
      <c r="K354" t="s">
        <v>9113</v>
      </c>
      <c r="L354" t="s">
        <v>9114</v>
      </c>
      <c r="M354" t="s">
        <v>8927</v>
      </c>
      <c r="N354" t="s">
        <v>9038</v>
      </c>
    </row>
    <row r="355" spans="1:14">
      <c r="A355" t="s">
        <v>9211</v>
      </c>
      <c r="B355" t="s">
        <v>1908</v>
      </c>
      <c r="C355" t="s">
        <v>1907</v>
      </c>
      <c r="D355" t="s">
        <v>4990</v>
      </c>
      <c r="E355" t="s">
        <v>9212</v>
      </c>
      <c r="F355" s="7">
        <v>44012</v>
      </c>
      <c r="G355" s="101">
        <v>5</v>
      </c>
      <c r="H355" s="7">
        <v>44012</v>
      </c>
      <c r="I355" t="s">
        <v>9111</v>
      </c>
      <c r="J355" t="s">
        <v>9112</v>
      </c>
      <c r="K355" t="s">
        <v>9113</v>
      </c>
      <c r="L355" t="s">
        <v>9114</v>
      </c>
      <c r="M355" t="s">
        <v>8927</v>
      </c>
      <c r="N355" t="s">
        <v>9038</v>
      </c>
    </row>
    <row r="356" spans="1:14">
      <c r="A356" t="s">
        <v>9213</v>
      </c>
      <c r="B356" t="s">
        <v>1908</v>
      </c>
      <c r="C356" t="s">
        <v>1907</v>
      </c>
      <c r="D356" t="s">
        <v>5066</v>
      </c>
      <c r="E356" t="s">
        <v>9214</v>
      </c>
      <c r="F356" s="7">
        <v>44104</v>
      </c>
      <c r="G356" s="101">
        <v>4.25</v>
      </c>
      <c r="H356" s="7">
        <v>44104</v>
      </c>
      <c r="I356" t="s">
        <v>9111</v>
      </c>
      <c r="J356" t="s">
        <v>9112</v>
      </c>
      <c r="K356" t="s">
        <v>9113</v>
      </c>
      <c r="L356" t="s">
        <v>9114</v>
      </c>
      <c r="M356" t="s">
        <v>8927</v>
      </c>
      <c r="N356" t="s">
        <v>9038</v>
      </c>
    </row>
    <row r="357" spans="1:14">
      <c r="A357" t="s">
        <v>9215</v>
      </c>
      <c r="B357" t="s">
        <v>1908</v>
      </c>
      <c r="C357" t="s">
        <v>1907</v>
      </c>
      <c r="D357" t="s">
        <v>5206</v>
      </c>
      <c r="E357" t="s">
        <v>9216</v>
      </c>
      <c r="F357" s="7">
        <v>44196</v>
      </c>
      <c r="G357" s="101">
        <v>4.25</v>
      </c>
      <c r="H357" s="7">
        <v>44196</v>
      </c>
      <c r="I357" t="s">
        <v>9111</v>
      </c>
      <c r="J357" t="s">
        <v>9112</v>
      </c>
      <c r="K357" t="s">
        <v>9113</v>
      </c>
      <c r="L357" t="s">
        <v>9114</v>
      </c>
      <c r="M357" t="s">
        <v>8927</v>
      </c>
      <c r="N357" t="s">
        <v>9038</v>
      </c>
    </row>
    <row r="358" spans="1:14">
      <c r="A358" t="s">
        <v>9217</v>
      </c>
      <c r="B358" t="s">
        <v>1908</v>
      </c>
      <c r="C358" t="s">
        <v>1907</v>
      </c>
      <c r="D358" t="s">
        <v>5399</v>
      </c>
      <c r="E358" t="s">
        <v>9218</v>
      </c>
      <c r="F358" s="7">
        <v>44286</v>
      </c>
      <c r="G358" s="101">
        <v>4</v>
      </c>
      <c r="H358" s="7">
        <v>44286</v>
      </c>
      <c r="I358" t="s">
        <v>9111</v>
      </c>
      <c r="J358" t="s">
        <v>9112</v>
      </c>
      <c r="K358" t="s">
        <v>9113</v>
      </c>
      <c r="L358" t="s">
        <v>9114</v>
      </c>
      <c r="M358" t="s">
        <v>8927</v>
      </c>
      <c r="N358" t="s">
        <v>9038</v>
      </c>
    </row>
    <row r="359" spans="1:14">
      <c r="A359" t="s">
        <v>9219</v>
      </c>
      <c r="B359" t="s">
        <v>1908</v>
      </c>
      <c r="C359" t="s">
        <v>1907</v>
      </c>
      <c r="D359" t="s">
        <v>5438</v>
      </c>
      <c r="E359" t="s">
        <v>9220</v>
      </c>
      <c r="F359" s="7">
        <v>44377</v>
      </c>
      <c r="G359" s="101">
        <v>4.25</v>
      </c>
      <c r="H359" s="7">
        <v>44377</v>
      </c>
      <c r="I359" t="s">
        <v>9111</v>
      </c>
      <c r="J359" t="s">
        <v>9112</v>
      </c>
      <c r="K359" t="s">
        <v>9113</v>
      </c>
      <c r="L359" t="s">
        <v>9114</v>
      </c>
      <c r="M359" t="s">
        <v>8927</v>
      </c>
      <c r="N359" t="s">
        <v>9038</v>
      </c>
    </row>
    <row r="360" spans="1:14">
      <c r="A360" t="s">
        <v>9221</v>
      </c>
      <c r="B360" t="s">
        <v>1908</v>
      </c>
      <c r="C360" t="s">
        <v>1907</v>
      </c>
      <c r="D360" t="s">
        <v>5546</v>
      </c>
      <c r="E360" t="s">
        <v>9222</v>
      </c>
      <c r="F360" s="7">
        <v>44469</v>
      </c>
      <c r="G360" s="101">
        <v>4.5</v>
      </c>
      <c r="H360" s="7">
        <v>44469</v>
      </c>
      <c r="I360" t="s">
        <v>9111</v>
      </c>
      <c r="J360" t="s">
        <v>9112</v>
      </c>
      <c r="K360" t="s">
        <v>9113</v>
      </c>
      <c r="L360" t="s">
        <v>9114</v>
      </c>
      <c r="M360" t="s">
        <v>8927</v>
      </c>
      <c r="N360" t="s">
        <v>9038</v>
      </c>
    </row>
    <row r="361" spans="1:14">
      <c r="A361" t="s">
        <v>9223</v>
      </c>
      <c r="B361" t="s">
        <v>1908</v>
      </c>
      <c r="C361" t="s">
        <v>1907</v>
      </c>
      <c r="D361" t="s">
        <v>5651</v>
      </c>
      <c r="E361" t="s">
        <v>9224</v>
      </c>
      <c r="F361" s="7">
        <v>44561</v>
      </c>
      <c r="G361" s="101">
        <v>5.5</v>
      </c>
      <c r="H361" s="7">
        <v>44561</v>
      </c>
      <c r="I361" t="s">
        <v>9111</v>
      </c>
      <c r="J361" t="s">
        <v>9112</v>
      </c>
      <c r="K361" t="s">
        <v>9113</v>
      </c>
      <c r="L361" t="s">
        <v>9114</v>
      </c>
      <c r="M361" t="s">
        <v>8927</v>
      </c>
      <c r="N361" t="s">
        <v>9038</v>
      </c>
    </row>
    <row r="362" spans="1:14">
      <c r="A362" t="s">
        <v>9225</v>
      </c>
      <c r="B362" t="s">
        <v>1908</v>
      </c>
      <c r="C362" t="s">
        <v>1907</v>
      </c>
      <c r="D362" t="s">
        <v>5844</v>
      </c>
      <c r="E362" t="s">
        <v>9226</v>
      </c>
      <c r="F362" s="7">
        <v>44651</v>
      </c>
      <c r="G362" s="101">
        <v>6.5</v>
      </c>
      <c r="H362" s="7">
        <v>44651</v>
      </c>
      <c r="I362" t="s">
        <v>9111</v>
      </c>
      <c r="J362" t="s">
        <v>9112</v>
      </c>
      <c r="K362" t="s">
        <v>9113</v>
      </c>
      <c r="L362" t="s">
        <v>9114</v>
      </c>
      <c r="M362" t="s">
        <v>8927</v>
      </c>
      <c r="N362" t="s">
        <v>9038</v>
      </c>
    </row>
    <row r="363" spans="1:14">
      <c r="A363" t="s">
        <v>9227</v>
      </c>
      <c r="B363" t="s">
        <v>1908</v>
      </c>
      <c r="C363" t="s">
        <v>1907</v>
      </c>
      <c r="D363" t="s">
        <v>5883</v>
      </c>
      <c r="E363" t="s">
        <v>9228</v>
      </c>
      <c r="F363" s="7">
        <v>44742</v>
      </c>
      <c r="G363" s="101">
        <v>7.75</v>
      </c>
      <c r="H363" s="7">
        <v>44742</v>
      </c>
      <c r="I363" t="s">
        <v>9111</v>
      </c>
      <c r="J363" t="s">
        <v>9112</v>
      </c>
      <c r="K363" t="s">
        <v>9113</v>
      </c>
      <c r="L363" t="s">
        <v>9114</v>
      </c>
      <c r="M363" t="s">
        <v>8927</v>
      </c>
      <c r="N363" t="s">
        <v>9038</v>
      </c>
    </row>
    <row r="364" spans="1:14">
      <c r="A364" t="s">
        <v>9229</v>
      </c>
      <c r="B364" t="s">
        <v>1908</v>
      </c>
      <c r="C364" t="s">
        <v>1907</v>
      </c>
      <c r="D364" t="s">
        <v>5991</v>
      </c>
      <c r="E364" t="s">
        <v>9230</v>
      </c>
      <c r="F364" s="7">
        <v>44834</v>
      </c>
      <c r="G364" s="101">
        <v>9.25</v>
      </c>
      <c r="H364" s="7">
        <v>44834</v>
      </c>
      <c r="I364" t="s">
        <v>9111</v>
      </c>
      <c r="J364" t="s">
        <v>9112</v>
      </c>
      <c r="K364" t="s">
        <v>9113</v>
      </c>
      <c r="L364" t="s">
        <v>9114</v>
      </c>
      <c r="M364" t="s">
        <v>8927</v>
      </c>
      <c r="N364" t="s">
        <v>9038</v>
      </c>
    </row>
    <row r="365" spans="1:14">
      <c r="A365" t="s">
        <v>9231</v>
      </c>
      <c r="B365" t="s">
        <v>1908</v>
      </c>
      <c r="C365" t="s">
        <v>1907</v>
      </c>
      <c r="D365" t="s">
        <v>6096</v>
      </c>
      <c r="E365" t="s">
        <v>9232</v>
      </c>
      <c r="F365" s="7">
        <v>44926</v>
      </c>
      <c r="G365" s="101">
        <v>10.5</v>
      </c>
      <c r="H365" s="7">
        <v>44926</v>
      </c>
      <c r="I365" t="s">
        <v>9111</v>
      </c>
      <c r="J365" t="s">
        <v>9112</v>
      </c>
      <c r="K365" t="s">
        <v>9113</v>
      </c>
      <c r="L365" t="s">
        <v>9114</v>
      </c>
      <c r="M365" t="s">
        <v>8927</v>
      </c>
      <c r="N365" t="s">
        <v>9038</v>
      </c>
    </row>
    <row r="366" spans="1:14">
      <c r="A366" t="s">
        <v>9233</v>
      </c>
      <c r="B366" t="s">
        <v>1908</v>
      </c>
      <c r="C366" t="s">
        <v>1907</v>
      </c>
      <c r="D366" t="s">
        <v>6289</v>
      </c>
      <c r="E366" t="s">
        <v>9234</v>
      </c>
      <c r="F366" s="7">
        <v>45016</v>
      </c>
      <c r="G366" s="101">
        <v>11.25</v>
      </c>
      <c r="H366" s="7">
        <v>45016</v>
      </c>
      <c r="I366" t="s">
        <v>9111</v>
      </c>
      <c r="J366" t="s">
        <v>9112</v>
      </c>
      <c r="K366" t="s">
        <v>9113</v>
      </c>
      <c r="L366" t="s">
        <v>9114</v>
      </c>
      <c r="M366" t="s">
        <v>8927</v>
      </c>
      <c r="N366" t="s">
        <v>9038</v>
      </c>
    </row>
    <row r="367" spans="1:14">
      <c r="A367" t="s">
        <v>9235</v>
      </c>
      <c r="B367" t="s">
        <v>1908</v>
      </c>
      <c r="C367" t="s">
        <v>1907</v>
      </c>
      <c r="D367" t="s">
        <v>6328</v>
      </c>
      <c r="E367" t="s">
        <v>9236</v>
      </c>
      <c r="F367" s="7">
        <v>45107</v>
      </c>
      <c r="G367" s="101">
        <v>11.25</v>
      </c>
      <c r="H367" s="7">
        <v>45107</v>
      </c>
      <c r="I367" t="s">
        <v>9111</v>
      </c>
      <c r="J367" t="s">
        <v>9112</v>
      </c>
      <c r="K367" t="s">
        <v>9113</v>
      </c>
      <c r="L367" t="s">
        <v>9114</v>
      </c>
      <c r="M367" t="s">
        <v>8927</v>
      </c>
      <c r="N367" t="s">
        <v>9038</v>
      </c>
    </row>
    <row r="368" spans="1:14">
      <c r="A368" t="s">
        <v>9237</v>
      </c>
      <c r="B368" t="s">
        <v>1908</v>
      </c>
      <c r="C368" t="s">
        <v>1907</v>
      </c>
      <c r="D368" t="s">
        <v>6436</v>
      </c>
      <c r="E368" t="s">
        <v>9238</v>
      </c>
      <c r="F368" s="7">
        <v>45199</v>
      </c>
      <c r="G368" s="101">
        <v>11.25</v>
      </c>
      <c r="H368" s="7">
        <v>45199</v>
      </c>
      <c r="I368" t="s">
        <v>9111</v>
      </c>
      <c r="J368" t="s">
        <v>9112</v>
      </c>
      <c r="K368" t="s">
        <v>9113</v>
      </c>
      <c r="L368" t="s">
        <v>9114</v>
      </c>
      <c r="M368" t="s">
        <v>8927</v>
      </c>
      <c r="N368" t="s">
        <v>9038</v>
      </c>
    </row>
    <row r="369" spans="1:14">
      <c r="A369" t="s">
        <v>9239</v>
      </c>
      <c r="B369" t="s">
        <v>1908</v>
      </c>
      <c r="C369" t="s">
        <v>1907</v>
      </c>
      <c r="D369" t="s">
        <v>6541</v>
      </c>
      <c r="E369" t="s">
        <v>9240</v>
      </c>
      <c r="F369" s="7">
        <v>45291</v>
      </c>
      <c r="G369" s="101">
        <v>11.25</v>
      </c>
      <c r="H369" s="7">
        <v>45291</v>
      </c>
      <c r="I369" t="s">
        <v>9111</v>
      </c>
      <c r="J369" t="s">
        <v>9112</v>
      </c>
      <c r="K369" t="s">
        <v>9113</v>
      </c>
      <c r="L369" t="s">
        <v>9114</v>
      </c>
      <c r="M369" t="s">
        <v>8927</v>
      </c>
      <c r="N369" t="s">
        <v>9038</v>
      </c>
    </row>
    <row r="370" spans="1:14">
      <c r="A370" t="s">
        <v>9241</v>
      </c>
      <c r="B370" t="s">
        <v>1908</v>
      </c>
      <c r="C370" t="s">
        <v>1907</v>
      </c>
      <c r="D370" t="s">
        <v>6768</v>
      </c>
      <c r="E370" t="s">
        <v>9242</v>
      </c>
      <c r="F370" s="7">
        <v>45382</v>
      </c>
      <c r="G370" s="101">
        <v>11</v>
      </c>
      <c r="H370" s="7">
        <v>45382</v>
      </c>
      <c r="I370" t="s">
        <v>9111</v>
      </c>
      <c r="J370" t="s">
        <v>9112</v>
      </c>
      <c r="K370" t="s">
        <v>9113</v>
      </c>
      <c r="L370" t="s">
        <v>9114</v>
      </c>
      <c r="M370" t="s">
        <v>8927</v>
      </c>
      <c r="N370" t="s">
        <v>9038</v>
      </c>
    </row>
    <row r="371" spans="1:14">
      <c r="A371" t="s">
        <v>9243</v>
      </c>
      <c r="B371" t="s">
        <v>1908</v>
      </c>
      <c r="C371" t="s">
        <v>1907</v>
      </c>
      <c r="D371" t="s">
        <v>6772</v>
      </c>
      <c r="E371" t="s">
        <v>9244</v>
      </c>
      <c r="F371" s="7">
        <v>45473</v>
      </c>
      <c r="G371" s="101">
        <v>11</v>
      </c>
      <c r="H371" s="7">
        <v>45473</v>
      </c>
      <c r="I371" t="s">
        <v>9111</v>
      </c>
      <c r="J371" t="s">
        <v>9112</v>
      </c>
      <c r="K371" t="s">
        <v>9113</v>
      </c>
      <c r="L371" t="s">
        <v>9114</v>
      </c>
      <c r="M371" t="s">
        <v>8927</v>
      </c>
      <c r="N371" t="s">
        <v>9038</v>
      </c>
    </row>
    <row r="372" spans="1:14">
      <c r="A372" t="s">
        <v>9245</v>
      </c>
      <c r="B372" t="s">
        <v>1908</v>
      </c>
      <c r="C372" t="s">
        <v>1907</v>
      </c>
      <c r="D372" t="s">
        <v>6880</v>
      </c>
      <c r="E372" t="s">
        <v>9246</v>
      </c>
      <c r="F372" s="7">
        <v>45565</v>
      </c>
      <c r="G372" s="101">
        <v>10.5</v>
      </c>
      <c r="H372" s="7">
        <v>45565</v>
      </c>
      <c r="I372" t="s">
        <v>9111</v>
      </c>
      <c r="J372" t="s">
        <v>9112</v>
      </c>
      <c r="K372" t="s">
        <v>9113</v>
      </c>
      <c r="L372" t="s">
        <v>9114</v>
      </c>
      <c r="M372" t="s">
        <v>8927</v>
      </c>
      <c r="N372" t="s">
        <v>9038</v>
      </c>
    </row>
    <row r="373" spans="1:14">
      <c r="A373" t="s">
        <v>9247</v>
      </c>
      <c r="B373" t="s">
        <v>1908</v>
      </c>
      <c r="C373" t="s">
        <v>1907</v>
      </c>
      <c r="D373" t="s">
        <v>6985</v>
      </c>
      <c r="E373" t="s">
        <v>9248</v>
      </c>
      <c r="F373" s="7">
        <v>45657</v>
      </c>
      <c r="G373" s="101">
        <v>10</v>
      </c>
      <c r="H373" s="7">
        <v>45657</v>
      </c>
      <c r="I373" t="s">
        <v>9111</v>
      </c>
      <c r="J373" t="s">
        <v>9112</v>
      </c>
      <c r="K373" t="s">
        <v>9113</v>
      </c>
      <c r="L373" t="s">
        <v>9114</v>
      </c>
      <c r="M373" t="s">
        <v>8927</v>
      </c>
      <c r="N373" t="s">
        <v>9038</v>
      </c>
    </row>
    <row r="374" spans="1:14">
      <c r="A374" t="s">
        <v>9249</v>
      </c>
      <c r="B374" t="s">
        <v>1908</v>
      </c>
      <c r="C374" t="s">
        <v>1907</v>
      </c>
      <c r="D374" t="s">
        <v>7212</v>
      </c>
      <c r="E374" t="s">
        <v>9250</v>
      </c>
      <c r="F374" s="7">
        <v>45747</v>
      </c>
      <c r="G374" s="101">
        <v>9</v>
      </c>
      <c r="H374" s="7">
        <v>45747</v>
      </c>
      <c r="I374" t="s">
        <v>9111</v>
      </c>
      <c r="J374" t="s">
        <v>9112</v>
      </c>
      <c r="K374" t="s">
        <v>9113</v>
      </c>
      <c r="L374" t="s">
        <v>9114</v>
      </c>
      <c r="M374" t="s">
        <v>8927</v>
      </c>
      <c r="N374" t="s">
        <v>9038</v>
      </c>
    </row>
    <row r="375" spans="1:14">
      <c r="A375" t="s">
        <v>9251</v>
      </c>
      <c r="B375" t="s">
        <v>1908</v>
      </c>
      <c r="C375" t="s">
        <v>1907</v>
      </c>
      <c r="D375" t="s">
        <v>7216</v>
      </c>
      <c r="E375" t="s">
        <v>9252</v>
      </c>
      <c r="F375" s="7">
        <v>45838</v>
      </c>
      <c r="G375" s="101">
        <v>8</v>
      </c>
      <c r="H375" s="7">
        <v>45838</v>
      </c>
      <c r="I375" t="s">
        <v>9111</v>
      </c>
      <c r="J375" t="s">
        <v>9112</v>
      </c>
      <c r="K375" t="s">
        <v>9113</v>
      </c>
      <c r="L375" t="s">
        <v>9114</v>
      </c>
      <c r="M375" t="s">
        <v>8927</v>
      </c>
      <c r="N375" t="s">
        <v>9038</v>
      </c>
    </row>
    <row r="376" spans="1:14">
      <c r="A376" t="s">
        <v>9253</v>
      </c>
      <c r="B376" t="s">
        <v>1908</v>
      </c>
      <c r="C376" t="s">
        <v>1907</v>
      </c>
      <c r="D376" t="s">
        <v>7324</v>
      </c>
      <c r="E376" t="s">
        <v>9254</v>
      </c>
      <c r="F376" s="7">
        <v>45930</v>
      </c>
      <c r="G376" s="101">
        <v>7.5</v>
      </c>
      <c r="H376" s="7">
        <v>45930</v>
      </c>
      <c r="I376" t="s">
        <v>9111</v>
      </c>
      <c r="J376" t="s">
        <v>9112</v>
      </c>
      <c r="K376" t="s">
        <v>9113</v>
      </c>
      <c r="L376" t="s">
        <v>9114</v>
      </c>
      <c r="M376" t="s">
        <v>8927</v>
      </c>
      <c r="N376" t="s">
        <v>9038</v>
      </c>
    </row>
    <row r="377" spans="1:14">
      <c r="A377" t="s">
        <v>9255</v>
      </c>
      <c r="B377" t="s">
        <v>1908</v>
      </c>
      <c r="C377" t="s">
        <v>1907</v>
      </c>
      <c r="D377" t="s">
        <v>7429</v>
      </c>
      <c r="E377" t="s">
        <v>9256</v>
      </c>
      <c r="F377" s="7">
        <v>46022</v>
      </c>
      <c r="G377" s="101">
        <v>7</v>
      </c>
      <c r="H377" s="7">
        <v>46021</v>
      </c>
      <c r="I377" t="s">
        <v>9111</v>
      </c>
      <c r="J377" t="s">
        <v>9112</v>
      </c>
      <c r="K377" t="s">
        <v>9113</v>
      </c>
      <c r="L377" t="s">
        <v>9114</v>
      </c>
      <c r="M377" t="s">
        <v>8927</v>
      </c>
      <c r="N377" t="s">
        <v>9038</v>
      </c>
    </row>
  </sheetData>
  <sortState xmlns:xlrd2="http://schemas.microsoft.com/office/spreadsheetml/2017/richdata2" ref="A2:N377">
    <sortCondition ref="A2:A377"/>
    <sortCondition ref="F2:F37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O8035"/>
  <sheetViews>
    <sheetView showGridLines="0" topLeftCell="A7998" workbookViewId="0">
      <selection activeCell="A8035" sqref="A8035"/>
    </sheetView>
  </sheetViews>
  <sheetFormatPr defaultRowHeight="14.25"/>
  <cols>
    <col min="1" max="1" width="13" customWidth="1"/>
    <col min="2" max="3" width="10" customWidth="1"/>
    <col min="4" max="4" width="15" customWidth="1"/>
    <col min="5" max="5" width="28" customWidth="1"/>
    <col min="6" max="6" width="14" customWidth="1"/>
    <col min="7" max="7" width="18" customWidth="1"/>
    <col min="8" max="8" width="14" customWidth="1"/>
    <col min="9" max="9" width="11" customWidth="1"/>
    <col min="10" max="10" width="12" customWidth="1"/>
    <col min="11" max="12" width="13" customWidth="1"/>
    <col min="13" max="13" width="14" customWidth="1"/>
    <col min="14" max="14" width="12" customWidth="1"/>
    <col min="15" max="21" width="10" customWidth="1"/>
    <col min="22" max="22" width="13" customWidth="1"/>
    <col min="23" max="24" width="10" customWidth="1"/>
    <col min="25" max="25" width="16" customWidth="1"/>
    <col min="26" max="26" width="13" customWidth="1"/>
    <col min="27" max="27" width="18" customWidth="1"/>
    <col min="28" max="29" width="13" customWidth="1"/>
    <col min="30" max="31" width="14" customWidth="1"/>
    <col min="32" max="32" width="18" customWidth="1"/>
    <col min="33" max="33" width="15" customWidth="1"/>
    <col min="34" max="34" width="12" customWidth="1"/>
    <col min="35" max="35" width="50" customWidth="1"/>
    <col min="36" max="36" width="13" customWidth="1"/>
    <col min="37" max="37" width="15" customWidth="1"/>
    <col min="38" max="39" width="14" customWidth="1"/>
    <col min="40" max="40" width="45" customWidth="1"/>
  </cols>
  <sheetData>
    <row r="1" spans="1:41" ht="27.95" customHeight="1">
      <c r="A1" s="107" t="s">
        <v>41</v>
      </c>
      <c r="B1" s="107" t="s">
        <v>41</v>
      </c>
      <c r="C1" s="107" t="s">
        <v>41</v>
      </c>
      <c r="D1" s="107" t="s">
        <v>41</v>
      </c>
      <c r="E1" s="107" t="s">
        <v>41</v>
      </c>
      <c r="F1" s="107" t="s">
        <v>41</v>
      </c>
      <c r="G1" s="107" t="s">
        <v>41</v>
      </c>
      <c r="H1" s="107" t="s">
        <v>41</v>
      </c>
      <c r="I1" s="107" t="s">
        <v>41</v>
      </c>
      <c r="J1" s="107" t="s">
        <v>41</v>
      </c>
      <c r="K1" s="107" t="s">
        <v>41</v>
      </c>
      <c r="L1" s="107" t="s">
        <v>41</v>
      </c>
      <c r="M1" s="107" t="s">
        <v>41</v>
      </c>
      <c r="N1" s="107" t="s">
        <v>41</v>
      </c>
      <c r="O1" s="107" t="s">
        <v>41</v>
      </c>
      <c r="P1" s="107" t="s">
        <v>41</v>
      </c>
      <c r="Q1" s="107" t="s">
        <v>41</v>
      </c>
      <c r="R1" s="107" t="s">
        <v>41</v>
      </c>
      <c r="S1" s="107" t="s">
        <v>41</v>
      </c>
      <c r="T1" s="107" t="s">
        <v>41</v>
      </c>
      <c r="U1" s="107" t="s">
        <v>41</v>
      </c>
      <c r="V1" s="107" t="s">
        <v>41</v>
      </c>
      <c r="W1" s="107" t="s">
        <v>41</v>
      </c>
      <c r="X1" s="107" t="s">
        <v>41</v>
      </c>
      <c r="Y1" s="107" t="s">
        <v>41</v>
      </c>
      <c r="Z1" s="107" t="s">
        <v>41</v>
      </c>
      <c r="AA1" s="107" t="s">
        <v>41</v>
      </c>
      <c r="AB1" s="107" t="s">
        <v>41</v>
      </c>
      <c r="AC1" s="107" t="s">
        <v>41</v>
      </c>
      <c r="AD1" s="107" t="s">
        <v>41</v>
      </c>
      <c r="AE1" s="107" t="s">
        <v>41</v>
      </c>
      <c r="AF1" s="107" t="s">
        <v>41</v>
      </c>
      <c r="AG1" s="107" t="s">
        <v>41</v>
      </c>
      <c r="AH1" s="107" t="s">
        <v>41</v>
      </c>
      <c r="AI1" s="107" t="s">
        <v>41</v>
      </c>
      <c r="AJ1" s="107" t="s">
        <v>41</v>
      </c>
      <c r="AK1" s="107" t="s">
        <v>41</v>
      </c>
      <c r="AL1" s="107" t="s">
        <v>41</v>
      </c>
      <c r="AM1" s="107" t="s">
        <v>41</v>
      </c>
      <c r="AN1" s="107" t="s">
        <v>41</v>
      </c>
    </row>
    <row r="3" spans="1:41">
      <c r="A3" s="109" t="s">
        <v>42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</row>
    <row r="5" spans="1:41" ht="30">
      <c r="A5" s="3" t="s">
        <v>8</v>
      </c>
      <c r="B5" s="4" t="s">
        <v>43</v>
      </c>
      <c r="C5" s="4" t="s">
        <v>44</v>
      </c>
      <c r="D5" s="4" t="s">
        <v>45</v>
      </c>
      <c r="E5" s="4" t="s">
        <v>46</v>
      </c>
      <c r="F5" s="4" t="s">
        <v>47</v>
      </c>
      <c r="G5" s="4" t="s">
        <v>48</v>
      </c>
      <c r="H5" s="4" t="s">
        <v>49</v>
      </c>
      <c r="I5" s="4" t="s">
        <v>50</v>
      </c>
      <c r="J5" s="4" t="s">
        <v>51</v>
      </c>
      <c r="K5" s="4" t="s">
        <v>10</v>
      </c>
      <c r="L5" s="4" t="s">
        <v>12</v>
      </c>
      <c r="M5" s="4" t="s">
        <v>52</v>
      </c>
      <c r="N5" s="4" t="s">
        <v>53</v>
      </c>
      <c r="O5" s="4" t="s">
        <v>54</v>
      </c>
      <c r="P5" s="4" t="s">
        <v>55</v>
      </c>
      <c r="Q5" s="4" t="s">
        <v>56</v>
      </c>
      <c r="R5" s="4" t="s">
        <v>57</v>
      </c>
      <c r="S5" s="4" t="s">
        <v>58</v>
      </c>
      <c r="T5" s="4" t="s">
        <v>59</v>
      </c>
      <c r="U5" s="4" t="s">
        <v>60</v>
      </c>
      <c r="V5" s="4" t="s">
        <v>61</v>
      </c>
      <c r="W5" s="4" t="s">
        <v>62</v>
      </c>
      <c r="X5" s="4" t="s">
        <v>63</v>
      </c>
      <c r="Y5" s="4" t="s">
        <v>64</v>
      </c>
      <c r="Z5" s="4" t="s">
        <v>65</v>
      </c>
      <c r="AA5" s="4" t="s">
        <v>66</v>
      </c>
      <c r="AB5" s="4" t="s">
        <v>67</v>
      </c>
      <c r="AC5" s="4" t="s">
        <v>68</v>
      </c>
      <c r="AD5" s="4" t="s">
        <v>69</v>
      </c>
      <c r="AE5" s="4" t="s">
        <v>70</v>
      </c>
      <c r="AF5" s="4" t="s">
        <v>71</v>
      </c>
      <c r="AG5" s="4" t="s">
        <v>72</v>
      </c>
      <c r="AH5" s="4" t="s">
        <v>73</v>
      </c>
      <c r="AI5" s="4" t="s">
        <v>74</v>
      </c>
      <c r="AJ5" s="4" t="s">
        <v>75</v>
      </c>
      <c r="AK5" s="4" t="s">
        <v>76</v>
      </c>
      <c r="AL5" s="4" t="s">
        <v>77</v>
      </c>
      <c r="AM5" s="4" t="s">
        <v>78</v>
      </c>
      <c r="AN5" s="5" t="s">
        <v>79</v>
      </c>
      <c r="AO5" t="s">
        <v>10552</v>
      </c>
    </row>
    <row r="6" spans="1:41">
      <c r="A6" s="6" t="s">
        <v>80</v>
      </c>
      <c r="B6">
        <v>1999</v>
      </c>
      <c r="C6">
        <v>1</v>
      </c>
      <c r="E6" t="s">
        <v>100</v>
      </c>
      <c r="F6" t="s">
        <v>101</v>
      </c>
      <c r="G6" t="s">
        <v>83</v>
      </c>
      <c r="H6" t="s">
        <v>94</v>
      </c>
      <c r="I6">
        <v>2000</v>
      </c>
      <c r="K6" s="6">
        <v>36891</v>
      </c>
      <c r="L6">
        <v>23</v>
      </c>
      <c r="N6" t="s">
        <v>95</v>
      </c>
      <c r="O6" s="8">
        <v>3.51</v>
      </c>
      <c r="P6" s="8">
        <v>3.5</v>
      </c>
      <c r="Q6" s="8">
        <v>3.15</v>
      </c>
      <c r="R6" s="8">
        <v>3.87</v>
      </c>
      <c r="S6" s="8">
        <v>2.1</v>
      </c>
      <c r="T6" s="8">
        <v>4.5999999999999996</v>
      </c>
      <c r="U6" s="8">
        <v>0.53</v>
      </c>
      <c r="V6" s="9">
        <v>27</v>
      </c>
      <c r="W6" s="8">
        <v>0.7200000000000002</v>
      </c>
      <c r="X6" s="8">
        <v>2.4999999999999996</v>
      </c>
      <c r="Y6" s="8">
        <v>9.9999999999997868E-3</v>
      </c>
      <c r="Z6" s="8"/>
      <c r="AF6" t="s">
        <v>9668</v>
      </c>
      <c r="AG6" t="s">
        <v>9655</v>
      </c>
      <c r="AH6" t="s">
        <v>9656</v>
      </c>
      <c r="AI6" t="s">
        <v>9669</v>
      </c>
      <c r="AJ6" s="7">
        <v>36891</v>
      </c>
      <c r="AK6" t="s">
        <v>90</v>
      </c>
      <c r="AL6" t="s">
        <v>109</v>
      </c>
      <c r="AM6" t="s">
        <v>98</v>
      </c>
      <c r="AN6" t="s">
        <v>9670</v>
      </c>
    </row>
    <row r="7" spans="1:41">
      <c r="A7" s="6" t="s">
        <v>80</v>
      </c>
      <c r="B7">
        <v>1999</v>
      </c>
      <c r="C7">
        <v>1</v>
      </c>
      <c r="E7" t="s">
        <v>100</v>
      </c>
      <c r="F7" t="s">
        <v>101</v>
      </c>
      <c r="G7" t="s">
        <v>83</v>
      </c>
      <c r="H7" t="s">
        <v>84</v>
      </c>
      <c r="I7">
        <v>1999</v>
      </c>
      <c r="K7" s="6">
        <v>36525</v>
      </c>
      <c r="L7">
        <v>11</v>
      </c>
      <c r="N7" t="s">
        <v>85</v>
      </c>
      <c r="O7" s="8">
        <v>2.34</v>
      </c>
      <c r="P7" s="8">
        <v>2.4</v>
      </c>
      <c r="Q7" s="8">
        <v>2.2000000000000002</v>
      </c>
      <c r="R7" s="8">
        <v>2.5099999999999998</v>
      </c>
      <c r="S7" s="8">
        <v>1.5</v>
      </c>
      <c r="T7" s="8">
        <v>3.3</v>
      </c>
      <c r="U7" s="8">
        <v>0.39</v>
      </c>
      <c r="V7" s="9">
        <v>29</v>
      </c>
      <c r="W7" s="8">
        <v>0.30999999999999961</v>
      </c>
      <c r="X7" s="8">
        <v>1.7999999999999998</v>
      </c>
      <c r="Y7" s="8">
        <v>-6.0000000000000053E-2</v>
      </c>
      <c r="Z7" s="8"/>
      <c r="AF7" t="s">
        <v>9654</v>
      </c>
      <c r="AG7" t="s">
        <v>9655</v>
      </c>
      <c r="AH7" t="s">
        <v>9656</v>
      </c>
      <c r="AI7" t="s">
        <v>9657</v>
      </c>
      <c r="AJ7" s="7">
        <v>36525</v>
      </c>
      <c r="AK7" t="s">
        <v>90</v>
      </c>
      <c r="AL7" t="s">
        <v>109</v>
      </c>
      <c r="AM7" t="s">
        <v>92</v>
      </c>
      <c r="AN7" t="s">
        <v>9658</v>
      </c>
    </row>
    <row r="8" spans="1:41">
      <c r="A8" s="6" t="s">
        <v>80</v>
      </c>
      <c r="B8">
        <v>1999</v>
      </c>
      <c r="C8">
        <v>1</v>
      </c>
      <c r="E8" t="s">
        <v>100</v>
      </c>
      <c r="F8" t="s">
        <v>101</v>
      </c>
      <c r="G8" t="s">
        <v>102</v>
      </c>
      <c r="H8" t="s">
        <v>103</v>
      </c>
      <c r="I8">
        <v>1999</v>
      </c>
      <c r="J8">
        <v>1</v>
      </c>
      <c r="K8" s="6">
        <v>36250</v>
      </c>
      <c r="L8">
        <v>2</v>
      </c>
      <c r="M8">
        <v>1</v>
      </c>
      <c r="N8" t="s">
        <v>104</v>
      </c>
      <c r="O8" s="8">
        <v>2.4900000000000002</v>
      </c>
      <c r="P8" s="8">
        <v>2.4</v>
      </c>
      <c r="Q8" s="8">
        <v>2</v>
      </c>
      <c r="R8" s="8">
        <v>2.73</v>
      </c>
      <c r="S8" s="8">
        <v>1.1000000000000001</v>
      </c>
      <c r="T8" s="8">
        <v>4.2</v>
      </c>
      <c r="U8" s="8">
        <v>0.67</v>
      </c>
      <c r="V8" s="9">
        <v>28</v>
      </c>
      <c r="W8" s="8">
        <v>0.73</v>
      </c>
      <c r="X8" s="8">
        <v>3.1</v>
      </c>
      <c r="Y8" s="8">
        <v>9.0000000000000302E-2</v>
      </c>
      <c r="Z8" s="8"/>
      <c r="AF8" t="s">
        <v>105</v>
      </c>
      <c r="AG8" t="s">
        <v>106</v>
      </c>
      <c r="AH8" t="s">
        <v>107</v>
      </c>
      <c r="AI8" t="s">
        <v>108</v>
      </c>
      <c r="AJ8" s="7">
        <v>36250</v>
      </c>
      <c r="AK8" t="s">
        <v>90</v>
      </c>
      <c r="AL8" t="s">
        <v>109</v>
      </c>
      <c r="AM8" t="s">
        <v>110</v>
      </c>
      <c r="AN8" t="s">
        <v>111</v>
      </c>
      <c r="AO8" t="str">
        <f>TEXT(A8,"yyyy-mm-dd")</f>
        <v>1999-01-31</v>
      </c>
    </row>
    <row r="9" spans="1:41">
      <c r="A9" s="6" t="s">
        <v>80</v>
      </c>
      <c r="B9">
        <v>1999</v>
      </c>
      <c r="C9">
        <v>1</v>
      </c>
      <c r="E9" t="s">
        <v>81</v>
      </c>
      <c r="F9" t="s">
        <v>82</v>
      </c>
      <c r="G9" t="s">
        <v>83</v>
      </c>
      <c r="H9" t="s">
        <v>94</v>
      </c>
      <c r="I9">
        <v>2000</v>
      </c>
      <c r="K9" s="6">
        <v>36891</v>
      </c>
      <c r="L9">
        <v>23</v>
      </c>
      <c r="N9" t="s">
        <v>95</v>
      </c>
      <c r="O9" s="8">
        <v>13.67</v>
      </c>
      <c r="P9" s="8">
        <v>13.5</v>
      </c>
      <c r="Q9" s="8">
        <v>12.95</v>
      </c>
      <c r="R9" s="8">
        <v>14.63</v>
      </c>
      <c r="S9" s="8">
        <v>11</v>
      </c>
      <c r="T9" s="8">
        <v>17.04</v>
      </c>
      <c r="U9" s="8">
        <v>1.28</v>
      </c>
      <c r="V9" s="9">
        <v>27</v>
      </c>
      <c r="W9" s="8">
        <v>1.6800000000000015</v>
      </c>
      <c r="X9" s="8">
        <v>6.0399999999999991</v>
      </c>
      <c r="Y9" s="8">
        <v>0.16999999999999993</v>
      </c>
      <c r="Z9" s="8"/>
      <c r="AF9" t="s">
        <v>96</v>
      </c>
      <c r="AG9" t="s">
        <v>87</v>
      </c>
      <c r="AH9" t="s">
        <v>88</v>
      </c>
      <c r="AI9" t="s">
        <v>97</v>
      </c>
      <c r="AJ9" s="7">
        <v>36891</v>
      </c>
      <c r="AK9" t="s">
        <v>90</v>
      </c>
      <c r="AL9" t="s">
        <v>91</v>
      </c>
      <c r="AM9" t="s">
        <v>98</v>
      </c>
      <c r="AN9" t="s">
        <v>99</v>
      </c>
      <c r="AO9" t="str">
        <f>TEXT(A9,"yyyy-mm-dd")</f>
        <v>1999-01-31</v>
      </c>
    </row>
    <row r="10" spans="1:41">
      <c r="A10" s="6" t="s">
        <v>80</v>
      </c>
      <c r="B10">
        <v>1999</v>
      </c>
      <c r="C10">
        <v>1</v>
      </c>
      <c r="E10" t="s">
        <v>81</v>
      </c>
      <c r="F10" t="s">
        <v>82</v>
      </c>
      <c r="G10" t="s">
        <v>83</v>
      </c>
      <c r="H10" t="s">
        <v>84</v>
      </c>
      <c r="I10">
        <v>1999</v>
      </c>
      <c r="K10" s="6">
        <v>36525</v>
      </c>
      <c r="L10">
        <v>11</v>
      </c>
      <c r="N10" t="s">
        <v>85</v>
      </c>
      <c r="O10" s="8">
        <v>16.52</v>
      </c>
      <c r="P10" s="8">
        <v>16.25</v>
      </c>
      <c r="Q10" s="8">
        <v>15.97</v>
      </c>
      <c r="R10" s="8">
        <v>17</v>
      </c>
      <c r="S10" s="8">
        <v>14</v>
      </c>
      <c r="T10" s="8">
        <v>19.170000000000002</v>
      </c>
      <c r="U10" s="8">
        <v>1.08</v>
      </c>
      <c r="V10" s="9">
        <v>28</v>
      </c>
      <c r="W10" s="8">
        <v>1.0299999999999994</v>
      </c>
      <c r="X10" s="8">
        <v>5.1700000000000017</v>
      </c>
      <c r="Y10" s="8">
        <v>0.26999999999999957</v>
      </c>
      <c r="Z10" s="8"/>
      <c r="AF10" t="s">
        <v>86</v>
      </c>
      <c r="AG10" t="s">
        <v>87</v>
      </c>
      <c r="AH10" t="s">
        <v>88</v>
      </c>
      <c r="AI10" t="s">
        <v>89</v>
      </c>
      <c r="AJ10" s="7">
        <v>36525</v>
      </c>
      <c r="AK10" t="s">
        <v>90</v>
      </c>
      <c r="AL10" t="s">
        <v>91</v>
      </c>
      <c r="AM10" t="s">
        <v>92</v>
      </c>
      <c r="AN10" t="s">
        <v>93</v>
      </c>
      <c r="AO10" t="str">
        <f>TEXT(A10,"yyyy-mm-dd")</f>
        <v>1999-01-31</v>
      </c>
    </row>
    <row r="11" spans="1:41">
      <c r="A11" s="6" t="s">
        <v>80</v>
      </c>
      <c r="B11">
        <v>1999</v>
      </c>
      <c r="C11">
        <v>1</v>
      </c>
      <c r="E11" t="s">
        <v>112</v>
      </c>
      <c r="F11" t="s">
        <v>113</v>
      </c>
      <c r="G11" t="s">
        <v>83</v>
      </c>
      <c r="H11" t="s">
        <v>84</v>
      </c>
      <c r="I11">
        <v>1999</v>
      </c>
      <c r="K11" s="6">
        <v>36525</v>
      </c>
      <c r="L11">
        <v>11</v>
      </c>
      <c r="N11" t="s">
        <v>85</v>
      </c>
      <c r="O11" s="8">
        <v>23.88</v>
      </c>
      <c r="P11" s="8">
        <v>23.28</v>
      </c>
      <c r="Q11" s="8">
        <v>22.69</v>
      </c>
      <c r="R11" s="8">
        <v>25.05</v>
      </c>
      <c r="S11" s="8">
        <v>19.59</v>
      </c>
      <c r="T11" s="8">
        <v>29.91</v>
      </c>
      <c r="U11" s="8">
        <v>2.6</v>
      </c>
      <c r="V11" s="9">
        <v>28</v>
      </c>
      <c r="W11" s="8">
        <v>2.3599999999999994</v>
      </c>
      <c r="X11" s="8">
        <v>10.32</v>
      </c>
      <c r="Y11" s="8">
        <v>0.59999999999999787</v>
      </c>
      <c r="Z11" s="8"/>
      <c r="AF11" t="s">
        <v>114</v>
      </c>
      <c r="AG11" t="s">
        <v>115</v>
      </c>
      <c r="AH11" t="s">
        <v>116</v>
      </c>
      <c r="AI11" t="s">
        <v>117</v>
      </c>
      <c r="AJ11" s="7">
        <v>36525</v>
      </c>
      <c r="AK11" t="s">
        <v>90</v>
      </c>
      <c r="AL11" t="s">
        <v>118</v>
      </c>
      <c r="AM11" t="s">
        <v>92</v>
      </c>
      <c r="AN11" t="s">
        <v>119</v>
      </c>
      <c r="AO11" t="str">
        <f>TEXT(A11,"yyyy-mm-dd")</f>
        <v>1999-01-31</v>
      </c>
    </row>
    <row r="12" spans="1:41">
      <c r="A12" s="6" t="s">
        <v>163</v>
      </c>
      <c r="B12">
        <v>1999</v>
      </c>
      <c r="C12">
        <v>2</v>
      </c>
      <c r="E12" t="s">
        <v>100</v>
      </c>
      <c r="F12" t="s">
        <v>101</v>
      </c>
      <c r="G12" t="s">
        <v>83</v>
      </c>
      <c r="H12" t="s">
        <v>94</v>
      </c>
      <c r="I12">
        <v>2000</v>
      </c>
      <c r="K12" s="6">
        <v>36891</v>
      </c>
      <c r="L12">
        <v>22</v>
      </c>
      <c r="N12" t="s">
        <v>167</v>
      </c>
      <c r="O12" s="8">
        <v>3.52</v>
      </c>
      <c r="P12" s="8">
        <v>3.4</v>
      </c>
      <c r="Q12" s="8">
        <v>3.15</v>
      </c>
      <c r="R12" s="8">
        <v>3.87</v>
      </c>
      <c r="S12" s="8">
        <v>2.5</v>
      </c>
      <c r="T12" s="8">
        <v>4.9000000000000004</v>
      </c>
      <c r="U12" s="8">
        <v>0.59</v>
      </c>
      <c r="V12" s="9">
        <v>27</v>
      </c>
      <c r="W12" s="8">
        <v>0.7200000000000002</v>
      </c>
      <c r="X12" s="8">
        <v>2.4000000000000004</v>
      </c>
      <c r="Y12" s="8">
        <v>0.12000000000000011</v>
      </c>
      <c r="Z12" s="8">
        <v>-0.10000000000000009</v>
      </c>
      <c r="AA12">
        <v>0</v>
      </c>
      <c r="AF12" t="s">
        <v>9668</v>
      </c>
      <c r="AG12" t="s">
        <v>9655</v>
      </c>
      <c r="AH12" t="s">
        <v>9656</v>
      </c>
      <c r="AI12" t="s">
        <v>9669</v>
      </c>
      <c r="AJ12" s="7">
        <v>36891</v>
      </c>
      <c r="AK12" t="s">
        <v>165</v>
      </c>
      <c r="AL12" t="s">
        <v>109</v>
      </c>
      <c r="AM12" t="s">
        <v>98</v>
      </c>
      <c r="AN12" t="s">
        <v>9671</v>
      </c>
    </row>
    <row r="13" spans="1:41">
      <c r="A13" s="6" t="s">
        <v>163</v>
      </c>
      <c r="B13">
        <v>1999</v>
      </c>
      <c r="C13">
        <v>2</v>
      </c>
      <c r="E13" t="s">
        <v>100</v>
      </c>
      <c r="F13" t="s">
        <v>101</v>
      </c>
      <c r="G13" t="s">
        <v>83</v>
      </c>
      <c r="H13" t="s">
        <v>84</v>
      </c>
      <c r="I13">
        <v>1999</v>
      </c>
      <c r="K13" s="6">
        <v>36525</v>
      </c>
      <c r="L13">
        <v>10</v>
      </c>
      <c r="N13" t="s">
        <v>164</v>
      </c>
      <c r="O13" s="8">
        <v>2.4</v>
      </c>
      <c r="P13" s="8">
        <v>2.44</v>
      </c>
      <c r="Q13" s="8">
        <v>2.2000000000000002</v>
      </c>
      <c r="R13" s="8">
        <v>2.6</v>
      </c>
      <c r="S13" s="8">
        <v>1.5</v>
      </c>
      <c r="T13" s="8">
        <v>3.6</v>
      </c>
      <c r="U13" s="8">
        <v>0.46</v>
      </c>
      <c r="V13" s="9">
        <v>27</v>
      </c>
      <c r="W13" s="8">
        <v>0.39999999999999991</v>
      </c>
      <c r="X13" s="8">
        <v>2.1</v>
      </c>
      <c r="Y13" s="8">
        <v>-4.0000000000000036E-2</v>
      </c>
      <c r="Z13" s="8">
        <v>4.0000000000000036E-2</v>
      </c>
      <c r="AA13">
        <v>9.0000000000000302E-2</v>
      </c>
      <c r="AF13" t="s">
        <v>9654</v>
      </c>
      <c r="AG13" t="s">
        <v>9655</v>
      </c>
      <c r="AH13" t="s">
        <v>9656</v>
      </c>
      <c r="AI13" t="s">
        <v>9657</v>
      </c>
      <c r="AJ13" s="7">
        <v>36525</v>
      </c>
      <c r="AK13" t="s">
        <v>165</v>
      </c>
      <c r="AL13" t="s">
        <v>109</v>
      </c>
      <c r="AM13" t="s">
        <v>92</v>
      </c>
      <c r="AN13" t="s">
        <v>9659</v>
      </c>
    </row>
    <row r="14" spans="1:41">
      <c r="A14" s="6" t="s">
        <v>163</v>
      </c>
      <c r="B14">
        <v>1999</v>
      </c>
      <c r="C14">
        <v>2</v>
      </c>
      <c r="E14" t="s">
        <v>100</v>
      </c>
      <c r="F14" t="s">
        <v>101</v>
      </c>
      <c r="G14" t="s">
        <v>102</v>
      </c>
      <c r="H14" t="s">
        <v>103</v>
      </c>
      <c r="I14">
        <v>1999</v>
      </c>
      <c r="J14">
        <v>1</v>
      </c>
      <c r="K14" s="6">
        <v>36250</v>
      </c>
      <c r="L14">
        <v>1</v>
      </c>
      <c r="M14">
        <v>0</v>
      </c>
      <c r="N14" t="s">
        <v>169</v>
      </c>
      <c r="O14" s="8">
        <v>2.2200000000000002</v>
      </c>
      <c r="P14" s="8">
        <v>2.2000000000000002</v>
      </c>
      <c r="Q14" s="8">
        <v>1.9</v>
      </c>
      <c r="R14" s="8">
        <v>2.4</v>
      </c>
      <c r="S14" s="8">
        <v>1.1000000000000001</v>
      </c>
      <c r="T14" s="8">
        <v>3.7</v>
      </c>
      <c r="U14" s="8">
        <v>0.57999999999999996</v>
      </c>
      <c r="V14" s="9">
        <v>27</v>
      </c>
      <c r="W14" s="8">
        <v>0.5</v>
      </c>
      <c r="X14" s="8">
        <v>2.6</v>
      </c>
      <c r="Y14" s="8">
        <v>2.0000000000000018E-2</v>
      </c>
      <c r="Z14" s="8">
        <v>-0.19999999999999973</v>
      </c>
      <c r="AA14">
        <v>-0.22999999999999998</v>
      </c>
      <c r="AF14" t="s">
        <v>105</v>
      </c>
      <c r="AG14" t="s">
        <v>106</v>
      </c>
      <c r="AH14" t="s">
        <v>107</v>
      </c>
      <c r="AI14" t="s">
        <v>108</v>
      </c>
      <c r="AJ14" s="7">
        <v>36250</v>
      </c>
      <c r="AK14" t="s">
        <v>165</v>
      </c>
      <c r="AL14" t="s">
        <v>109</v>
      </c>
      <c r="AM14" t="s">
        <v>110</v>
      </c>
      <c r="AN14" t="s">
        <v>170</v>
      </c>
      <c r="AO14" t="str">
        <f>TEXT(A14,"yyyy-mm-dd")</f>
        <v>1999-02-28</v>
      </c>
    </row>
    <row r="15" spans="1:41">
      <c r="A15" s="6" t="s">
        <v>163</v>
      </c>
      <c r="B15">
        <v>1999</v>
      </c>
      <c r="C15">
        <v>2</v>
      </c>
      <c r="E15" t="s">
        <v>81</v>
      </c>
      <c r="F15" t="s">
        <v>82</v>
      </c>
      <c r="G15" t="s">
        <v>83</v>
      </c>
      <c r="H15" t="s">
        <v>94</v>
      </c>
      <c r="I15">
        <v>2000</v>
      </c>
      <c r="K15" s="6">
        <v>36891</v>
      </c>
      <c r="L15">
        <v>22</v>
      </c>
      <c r="N15" t="s">
        <v>167</v>
      </c>
      <c r="O15" s="8">
        <v>13.64</v>
      </c>
      <c r="P15" s="8">
        <v>13.26</v>
      </c>
      <c r="Q15" s="8">
        <v>12.93</v>
      </c>
      <c r="R15" s="8">
        <v>14.5</v>
      </c>
      <c r="S15" s="8">
        <v>11</v>
      </c>
      <c r="T15" s="8">
        <v>16.920000000000002</v>
      </c>
      <c r="U15" s="8">
        <v>1.33</v>
      </c>
      <c r="V15" s="9">
        <v>26</v>
      </c>
      <c r="W15" s="8">
        <v>1.5700000000000003</v>
      </c>
      <c r="X15" s="8">
        <v>5.9200000000000017</v>
      </c>
      <c r="Y15" s="8">
        <v>0.38000000000000078</v>
      </c>
      <c r="Z15" s="8">
        <v>-0.24000000000000021</v>
      </c>
      <c r="AA15">
        <v>-0.11000000000000121</v>
      </c>
      <c r="AF15" t="s">
        <v>96</v>
      </c>
      <c r="AG15" t="s">
        <v>87</v>
      </c>
      <c r="AH15" t="s">
        <v>88</v>
      </c>
      <c r="AI15" t="s">
        <v>97</v>
      </c>
      <c r="AJ15" s="7">
        <v>36891</v>
      </c>
      <c r="AK15" t="s">
        <v>165</v>
      </c>
      <c r="AL15" t="s">
        <v>91</v>
      </c>
      <c r="AM15" t="s">
        <v>98</v>
      </c>
      <c r="AN15" t="s">
        <v>168</v>
      </c>
      <c r="AO15" t="str">
        <f>TEXT(A15,"yyyy-mm-dd")</f>
        <v>1999-02-28</v>
      </c>
    </row>
    <row r="16" spans="1:41">
      <c r="A16" s="6" t="s">
        <v>163</v>
      </c>
      <c r="B16">
        <v>1999</v>
      </c>
      <c r="C16">
        <v>2</v>
      </c>
      <c r="E16" t="s">
        <v>81</v>
      </c>
      <c r="F16" t="s">
        <v>82</v>
      </c>
      <c r="G16" t="s">
        <v>83</v>
      </c>
      <c r="H16" t="s">
        <v>84</v>
      </c>
      <c r="I16">
        <v>1999</v>
      </c>
      <c r="K16" s="6">
        <v>36525</v>
      </c>
      <c r="L16">
        <v>10</v>
      </c>
      <c r="N16" t="s">
        <v>164</v>
      </c>
      <c r="O16" s="8">
        <v>15.81</v>
      </c>
      <c r="P16" s="8">
        <v>15.9</v>
      </c>
      <c r="Q16" s="8">
        <v>15.51</v>
      </c>
      <c r="R16" s="8">
        <v>16.22</v>
      </c>
      <c r="S16" s="8">
        <v>13.97</v>
      </c>
      <c r="T16" s="8">
        <v>17.8</v>
      </c>
      <c r="U16" s="8">
        <v>0.82</v>
      </c>
      <c r="V16" s="9">
        <v>27</v>
      </c>
      <c r="W16" s="8">
        <v>0.70999999999999908</v>
      </c>
      <c r="X16" s="8">
        <v>3.83</v>
      </c>
      <c r="Y16" s="8">
        <v>-8.9999999999999858E-2</v>
      </c>
      <c r="Z16" s="8">
        <v>-0.34999999999999964</v>
      </c>
      <c r="AA16">
        <v>-0.32000000000000028</v>
      </c>
      <c r="AF16" t="s">
        <v>86</v>
      </c>
      <c r="AG16" t="s">
        <v>87</v>
      </c>
      <c r="AH16" t="s">
        <v>88</v>
      </c>
      <c r="AI16" t="s">
        <v>89</v>
      </c>
      <c r="AJ16" s="7">
        <v>36525</v>
      </c>
      <c r="AK16" t="s">
        <v>165</v>
      </c>
      <c r="AL16" t="s">
        <v>91</v>
      </c>
      <c r="AM16" t="s">
        <v>92</v>
      </c>
      <c r="AN16" t="s">
        <v>166</v>
      </c>
      <c r="AO16" t="str">
        <f>TEXT(A16,"yyyy-mm-dd")</f>
        <v>1999-02-28</v>
      </c>
    </row>
    <row r="17" spans="1:41">
      <c r="A17" s="6" t="s">
        <v>163</v>
      </c>
      <c r="B17">
        <v>1999</v>
      </c>
      <c r="C17">
        <v>2</v>
      </c>
      <c r="E17" t="s">
        <v>112</v>
      </c>
      <c r="F17" t="s">
        <v>113</v>
      </c>
      <c r="G17" t="s">
        <v>83</v>
      </c>
      <c r="H17" t="s">
        <v>84</v>
      </c>
      <c r="I17">
        <v>1999</v>
      </c>
      <c r="K17" s="6">
        <v>36525</v>
      </c>
      <c r="L17">
        <v>10</v>
      </c>
      <c r="N17" t="s">
        <v>164</v>
      </c>
      <c r="O17" s="8">
        <v>23.19</v>
      </c>
      <c r="P17" s="8">
        <v>22.73</v>
      </c>
      <c r="Q17" s="8">
        <v>21.61</v>
      </c>
      <c r="R17" s="8">
        <v>24.6</v>
      </c>
      <c r="S17" s="8">
        <v>19.7</v>
      </c>
      <c r="T17" s="8">
        <v>27.2</v>
      </c>
      <c r="U17" s="8">
        <v>2.04</v>
      </c>
      <c r="V17" s="9">
        <v>26</v>
      </c>
      <c r="W17" s="8">
        <v>2.990000000000002</v>
      </c>
      <c r="X17" s="8">
        <v>7.5</v>
      </c>
      <c r="Y17" s="8">
        <v>0.46000000000000085</v>
      </c>
      <c r="Z17" s="8">
        <v>-0.55000000000000071</v>
      </c>
      <c r="AA17">
        <v>0.63000000000000256</v>
      </c>
      <c r="AF17" t="s">
        <v>114</v>
      </c>
      <c r="AG17" t="s">
        <v>115</v>
      </c>
      <c r="AH17" t="s">
        <v>116</v>
      </c>
      <c r="AI17" t="s">
        <v>117</v>
      </c>
      <c r="AJ17" s="7">
        <v>36525</v>
      </c>
      <c r="AK17" t="s">
        <v>165</v>
      </c>
      <c r="AL17" t="s">
        <v>118</v>
      </c>
      <c r="AM17" t="s">
        <v>92</v>
      </c>
      <c r="AN17" t="s">
        <v>171</v>
      </c>
      <c r="AO17" t="str">
        <f>TEXT(A17,"yyyy-mm-dd")</f>
        <v>1999-02-28</v>
      </c>
    </row>
    <row r="18" spans="1:41">
      <c r="A18" s="6" t="s">
        <v>172</v>
      </c>
      <c r="B18">
        <v>1999</v>
      </c>
      <c r="C18">
        <v>3</v>
      </c>
      <c r="E18" t="s">
        <v>100</v>
      </c>
      <c r="F18" t="s">
        <v>101</v>
      </c>
      <c r="G18" t="s">
        <v>83</v>
      </c>
      <c r="H18" t="s">
        <v>94</v>
      </c>
      <c r="I18">
        <v>2000</v>
      </c>
      <c r="K18" s="6">
        <v>36891</v>
      </c>
      <c r="L18">
        <v>21</v>
      </c>
      <c r="N18" t="s">
        <v>176</v>
      </c>
      <c r="O18" s="8">
        <v>3.56</v>
      </c>
      <c r="P18" s="8">
        <v>3.55</v>
      </c>
      <c r="Q18" s="8">
        <v>3.24</v>
      </c>
      <c r="R18" s="8">
        <v>3.8</v>
      </c>
      <c r="S18" s="8">
        <v>2.4</v>
      </c>
      <c r="T18" s="8">
        <v>4.9000000000000004</v>
      </c>
      <c r="U18" s="8">
        <v>0.54</v>
      </c>
      <c r="V18" s="9">
        <v>30</v>
      </c>
      <c r="W18" s="8">
        <v>0.55999999999999961</v>
      </c>
      <c r="X18" s="8">
        <v>2.5000000000000004</v>
      </c>
      <c r="Y18" s="8">
        <v>1.0000000000000231E-2</v>
      </c>
      <c r="Z18" s="8">
        <v>0.14999999999999991</v>
      </c>
      <c r="AA18">
        <v>-0.16000000000000059</v>
      </c>
      <c r="AF18" t="s">
        <v>9668</v>
      </c>
      <c r="AG18" t="s">
        <v>9655</v>
      </c>
      <c r="AH18" t="s">
        <v>9656</v>
      </c>
      <c r="AI18" t="s">
        <v>9669</v>
      </c>
      <c r="AJ18" s="7">
        <v>36891</v>
      </c>
      <c r="AK18" t="s">
        <v>174</v>
      </c>
      <c r="AL18" t="s">
        <v>109</v>
      </c>
      <c r="AM18" t="s">
        <v>98</v>
      </c>
      <c r="AN18" t="s">
        <v>9672</v>
      </c>
    </row>
    <row r="19" spans="1:41">
      <c r="A19" s="6" t="s">
        <v>172</v>
      </c>
      <c r="B19">
        <v>1999</v>
      </c>
      <c r="C19">
        <v>3</v>
      </c>
      <c r="E19" t="s">
        <v>100</v>
      </c>
      <c r="F19" t="s">
        <v>101</v>
      </c>
      <c r="G19" t="s">
        <v>83</v>
      </c>
      <c r="H19" t="s">
        <v>84</v>
      </c>
      <c r="I19">
        <v>1999</v>
      </c>
      <c r="K19" s="6">
        <v>36525</v>
      </c>
      <c r="L19">
        <v>9</v>
      </c>
      <c r="N19" t="s">
        <v>173</v>
      </c>
      <c r="O19" s="8">
        <v>2.66</v>
      </c>
      <c r="P19" s="8">
        <v>2.65</v>
      </c>
      <c r="Q19" s="8">
        <v>2.44</v>
      </c>
      <c r="R19" s="8">
        <v>2.98</v>
      </c>
      <c r="S19" s="8">
        <v>1.5</v>
      </c>
      <c r="T19" s="8">
        <v>3.5</v>
      </c>
      <c r="U19" s="8">
        <v>0.41</v>
      </c>
      <c r="V19" s="9">
        <v>30</v>
      </c>
      <c r="W19" s="8">
        <v>0.54</v>
      </c>
      <c r="X19" s="8">
        <v>2</v>
      </c>
      <c r="Y19" s="8">
        <v>1.0000000000000231E-2</v>
      </c>
      <c r="Z19" s="8">
        <v>0.20999999999999996</v>
      </c>
      <c r="AA19">
        <v>0.14000000000000012</v>
      </c>
      <c r="AF19" t="s">
        <v>9654</v>
      </c>
      <c r="AG19" t="s">
        <v>9655</v>
      </c>
      <c r="AH19" t="s">
        <v>9656</v>
      </c>
      <c r="AI19" t="s">
        <v>9657</v>
      </c>
      <c r="AJ19" s="7">
        <v>36525</v>
      </c>
      <c r="AK19" t="s">
        <v>174</v>
      </c>
      <c r="AL19" t="s">
        <v>109</v>
      </c>
      <c r="AM19" t="s">
        <v>92</v>
      </c>
      <c r="AN19" t="s">
        <v>9660</v>
      </c>
    </row>
    <row r="20" spans="1:41">
      <c r="A20" s="6" t="s">
        <v>172</v>
      </c>
      <c r="B20">
        <v>1999</v>
      </c>
      <c r="C20">
        <v>3</v>
      </c>
      <c r="E20" t="s">
        <v>100</v>
      </c>
      <c r="F20" t="s">
        <v>101</v>
      </c>
      <c r="G20" t="s">
        <v>102</v>
      </c>
      <c r="H20" t="s">
        <v>103</v>
      </c>
      <c r="I20">
        <v>1999</v>
      </c>
      <c r="J20">
        <v>1</v>
      </c>
      <c r="K20" s="6">
        <v>36250</v>
      </c>
      <c r="L20">
        <v>0</v>
      </c>
      <c r="M20">
        <v>0</v>
      </c>
      <c r="N20" t="s">
        <v>178</v>
      </c>
      <c r="O20" s="8">
        <v>2.2999999999999998</v>
      </c>
      <c r="P20" s="8">
        <v>2.2000000000000002</v>
      </c>
      <c r="Q20" s="8">
        <v>2</v>
      </c>
      <c r="R20" s="8">
        <v>2.5499999999999998</v>
      </c>
      <c r="S20" s="8">
        <v>1.4</v>
      </c>
      <c r="T20" s="8">
        <v>3.5</v>
      </c>
      <c r="U20" s="8">
        <v>0.47</v>
      </c>
      <c r="V20" s="9">
        <v>29</v>
      </c>
      <c r="W20" s="8">
        <v>0.54999999999999982</v>
      </c>
      <c r="X20" s="8">
        <v>2.1</v>
      </c>
      <c r="Y20" s="8">
        <v>9.9999999999999645E-2</v>
      </c>
      <c r="Z20" s="8">
        <v>0</v>
      </c>
      <c r="AA20">
        <v>4.9999999999999822E-2</v>
      </c>
      <c r="AF20" t="s">
        <v>105</v>
      </c>
      <c r="AG20" t="s">
        <v>106</v>
      </c>
      <c r="AH20" t="s">
        <v>107</v>
      </c>
      <c r="AI20" t="s">
        <v>108</v>
      </c>
      <c r="AJ20" s="7">
        <v>36250</v>
      </c>
      <c r="AK20" t="s">
        <v>174</v>
      </c>
      <c r="AL20" t="s">
        <v>109</v>
      </c>
      <c r="AM20" t="s">
        <v>110</v>
      </c>
      <c r="AN20" t="s">
        <v>179</v>
      </c>
      <c r="AO20" t="str">
        <f>TEXT(A20,"yyyy-mm-dd")</f>
        <v>1999-03-31</v>
      </c>
    </row>
    <row r="21" spans="1:41">
      <c r="A21" s="6" t="s">
        <v>172</v>
      </c>
      <c r="B21">
        <v>1999</v>
      </c>
      <c r="C21">
        <v>3</v>
      </c>
      <c r="E21" t="s">
        <v>81</v>
      </c>
      <c r="F21" t="s">
        <v>82</v>
      </c>
      <c r="G21" t="s">
        <v>83</v>
      </c>
      <c r="H21" t="s">
        <v>94</v>
      </c>
      <c r="I21">
        <v>2000</v>
      </c>
      <c r="K21" s="6">
        <v>36891</v>
      </c>
      <c r="L21">
        <v>21</v>
      </c>
      <c r="N21" t="s">
        <v>176</v>
      </c>
      <c r="O21" s="8">
        <v>13.18</v>
      </c>
      <c r="P21" s="8">
        <v>13.01</v>
      </c>
      <c r="Q21" s="8">
        <v>12.46</v>
      </c>
      <c r="R21" s="8">
        <v>13.9</v>
      </c>
      <c r="S21" s="8">
        <v>11</v>
      </c>
      <c r="T21" s="8">
        <v>16.920000000000002</v>
      </c>
      <c r="U21" s="8">
        <v>1.18</v>
      </c>
      <c r="V21" s="9">
        <v>30</v>
      </c>
      <c r="W21" s="8">
        <v>1.4399999999999995</v>
      </c>
      <c r="X21" s="8">
        <v>5.9200000000000017</v>
      </c>
      <c r="Y21" s="8">
        <v>0.16999999999999993</v>
      </c>
      <c r="Z21" s="8">
        <v>-0.25</v>
      </c>
      <c r="AA21">
        <v>-0.13000000000000078</v>
      </c>
      <c r="AF21" t="s">
        <v>96</v>
      </c>
      <c r="AG21" t="s">
        <v>87</v>
      </c>
      <c r="AH21" t="s">
        <v>88</v>
      </c>
      <c r="AI21" t="s">
        <v>97</v>
      </c>
      <c r="AJ21" s="7">
        <v>36891</v>
      </c>
      <c r="AK21" t="s">
        <v>174</v>
      </c>
      <c r="AL21" t="s">
        <v>91</v>
      </c>
      <c r="AM21" t="s">
        <v>98</v>
      </c>
      <c r="AN21" t="s">
        <v>177</v>
      </c>
      <c r="AO21" t="str">
        <f>TEXT(A21,"yyyy-mm-dd")</f>
        <v>1999-03-31</v>
      </c>
    </row>
    <row r="22" spans="1:41">
      <c r="A22" s="6" t="s">
        <v>172</v>
      </c>
      <c r="B22">
        <v>1999</v>
      </c>
      <c r="C22">
        <v>3</v>
      </c>
      <c r="E22" t="s">
        <v>81</v>
      </c>
      <c r="F22" t="s">
        <v>82</v>
      </c>
      <c r="G22" t="s">
        <v>83</v>
      </c>
      <c r="H22" t="s">
        <v>84</v>
      </c>
      <c r="I22">
        <v>1999</v>
      </c>
      <c r="K22" s="6">
        <v>36525</v>
      </c>
      <c r="L22">
        <v>9</v>
      </c>
      <c r="N22" t="s">
        <v>173</v>
      </c>
      <c r="O22" s="8">
        <v>15.29</v>
      </c>
      <c r="P22" s="8">
        <v>15.3</v>
      </c>
      <c r="Q22" s="8">
        <v>14.9</v>
      </c>
      <c r="R22" s="8">
        <v>15.61</v>
      </c>
      <c r="S22" s="8">
        <v>14</v>
      </c>
      <c r="T22" s="8">
        <v>16.54</v>
      </c>
      <c r="U22" s="8">
        <v>0.62</v>
      </c>
      <c r="V22" s="9">
        <v>30</v>
      </c>
      <c r="W22" s="8">
        <v>0.70999999999999908</v>
      </c>
      <c r="X22" s="8">
        <v>2.5399999999999991</v>
      </c>
      <c r="Y22" s="8">
        <v>-1.0000000000001563E-2</v>
      </c>
      <c r="Z22" s="8">
        <v>-0.59999999999999964</v>
      </c>
      <c r="AA22">
        <v>0</v>
      </c>
      <c r="AF22" t="s">
        <v>86</v>
      </c>
      <c r="AG22" t="s">
        <v>87</v>
      </c>
      <c r="AH22" t="s">
        <v>88</v>
      </c>
      <c r="AI22" t="s">
        <v>89</v>
      </c>
      <c r="AJ22" s="7">
        <v>36525</v>
      </c>
      <c r="AK22" t="s">
        <v>174</v>
      </c>
      <c r="AL22" t="s">
        <v>91</v>
      </c>
      <c r="AM22" t="s">
        <v>92</v>
      </c>
      <c r="AN22" t="s">
        <v>175</v>
      </c>
      <c r="AO22" t="str">
        <f>TEXT(A22,"yyyy-mm-dd")</f>
        <v>1999-03-31</v>
      </c>
    </row>
    <row r="23" spans="1:41">
      <c r="A23" s="6" t="s">
        <v>172</v>
      </c>
      <c r="B23">
        <v>1999</v>
      </c>
      <c r="C23">
        <v>3</v>
      </c>
      <c r="E23" t="s">
        <v>112</v>
      </c>
      <c r="F23" t="s">
        <v>113</v>
      </c>
      <c r="G23" t="s">
        <v>83</v>
      </c>
      <c r="H23" t="s">
        <v>84</v>
      </c>
      <c r="I23">
        <v>1999</v>
      </c>
      <c r="K23" s="6">
        <v>36525</v>
      </c>
      <c r="L23">
        <v>9</v>
      </c>
      <c r="N23" t="s">
        <v>173</v>
      </c>
      <c r="O23" s="8">
        <v>21.71</v>
      </c>
      <c r="P23" s="8">
        <v>22</v>
      </c>
      <c r="Q23" s="8">
        <v>19.899999999999999</v>
      </c>
      <c r="R23" s="8">
        <v>23</v>
      </c>
      <c r="S23" s="8">
        <v>17.7</v>
      </c>
      <c r="T23" s="8">
        <v>27.2</v>
      </c>
      <c r="U23" s="8">
        <v>2.17</v>
      </c>
      <c r="V23" s="9">
        <v>29</v>
      </c>
      <c r="W23" s="8">
        <v>3.1000000000000014</v>
      </c>
      <c r="X23" s="8">
        <v>9.5</v>
      </c>
      <c r="Y23" s="8">
        <v>-0.28999999999999915</v>
      </c>
      <c r="Z23" s="8">
        <v>-0.73000000000000043</v>
      </c>
      <c r="AA23">
        <v>0.10999999999999943</v>
      </c>
      <c r="AF23" t="s">
        <v>114</v>
      </c>
      <c r="AG23" t="s">
        <v>115</v>
      </c>
      <c r="AH23" t="s">
        <v>116</v>
      </c>
      <c r="AI23" t="s">
        <v>117</v>
      </c>
      <c r="AJ23" s="7">
        <v>36525</v>
      </c>
      <c r="AK23" t="s">
        <v>174</v>
      </c>
      <c r="AL23" t="s">
        <v>118</v>
      </c>
      <c r="AM23" t="s">
        <v>92</v>
      </c>
      <c r="AN23" t="s">
        <v>180</v>
      </c>
      <c r="AO23" t="str">
        <f>TEXT(A23,"yyyy-mm-dd")</f>
        <v>1999-03-31</v>
      </c>
    </row>
    <row r="24" spans="1:41">
      <c r="A24" s="6" t="s">
        <v>181</v>
      </c>
      <c r="B24">
        <v>1999</v>
      </c>
      <c r="C24">
        <v>4</v>
      </c>
      <c r="E24" t="s">
        <v>100</v>
      </c>
      <c r="F24" t="s">
        <v>101</v>
      </c>
      <c r="G24" t="s">
        <v>83</v>
      </c>
      <c r="H24" t="s">
        <v>94</v>
      </c>
      <c r="I24">
        <v>2000</v>
      </c>
      <c r="K24" s="6">
        <v>36891</v>
      </c>
      <c r="L24">
        <v>20</v>
      </c>
      <c r="N24" t="s">
        <v>185</v>
      </c>
      <c r="O24" s="8">
        <v>3.59</v>
      </c>
      <c r="P24" s="8">
        <v>3.6</v>
      </c>
      <c r="Q24" s="8">
        <v>3.28</v>
      </c>
      <c r="R24" s="8">
        <v>3.91</v>
      </c>
      <c r="S24" s="8">
        <v>2.6</v>
      </c>
      <c r="T24" s="8">
        <v>4.9000000000000004</v>
      </c>
      <c r="U24" s="8">
        <v>0.5</v>
      </c>
      <c r="V24" s="9">
        <v>32</v>
      </c>
      <c r="W24" s="8">
        <v>0.63000000000000034</v>
      </c>
      <c r="X24" s="8">
        <v>2.3000000000000003</v>
      </c>
      <c r="Y24" s="8">
        <v>-1.0000000000000231E-2</v>
      </c>
      <c r="Z24" s="8">
        <v>5.0000000000000266E-2</v>
      </c>
      <c r="AA24">
        <v>7.0000000000000728E-2</v>
      </c>
      <c r="AF24" t="s">
        <v>9668</v>
      </c>
      <c r="AG24" t="s">
        <v>9655</v>
      </c>
      <c r="AH24" t="s">
        <v>9656</v>
      </c>
      <c r="AI24" t="s">
        <v>9669</v>
      </c>
      <c r="AJ24" s="7">
        <v>36891</v>
      </c>
      <c r="AK24" t="s">
        <v>183</v>
      </c>
      <c r="AL24" t="s">
        <v>109</v>
      </c>
      <c r="AM24" t="s">
        <v>98</v>
      </c>
      <c r="AN24" t="s">
        <v>9673</v>
      </c>
    </row>
    <row r="25" spans="1:41">
      <c r="A25" s="6" t="s">
        <v>181</v>
      </c>
      <c r="B25">
        <v>1999</v>
      </c>
      <c r="C25">
        <v>4</v>
      </c>
      <c r="E25" t="s">
        <v>100</v>
      </c>
      <c r="F25" t="s">
        <v>101</v>
      </c>
      <c r="G25" t="s">
        <v>83</v>
      </c>
      <c r="H25" t="s">
        <v>84</v>
      </c>
      <c r="I25">
        <v>1999</v>
      </c>
      <c r="K25" s="6">
        <v>36525</v>
      </c>
      <c r="L25">
        <v>8</v>
      </c>
      <c r="N25" t="s">
        <v>182</v>
      </c>
      <c r="O25" s="8">
        <v>2.73</v>
      </c>
      <c r="P25" s="8">
        <v>2.75</v>
      </c>
      <c r="Q25" s="8">
        <v>2.5</v>
      </c>
      <c r="R25" s="8">
        <v>3</v>
      </c>
      <c r="S25" s="8">
        <v>1.9</v>
      </c>
      <c r="T25" s="8">
        <v>3.5</v>
      </c>
      <c r="U25" s="8">
        <v>0.33</v>
      </c>
      <c r="V25" s="9">
        <v>32</v>
      </c>
      <c r="W25" s="8">
        <v>0.5</v>
      </c>
      <c r="X25" s="8">
        <v>1.6</v>
      </c>
      <c r="Y25" s="8">
        <v>-2.0000000000000018E-2</v>
      </c>
      <c r="Z25" s="8">
        <v>0.10000000000000009</v>
      </c>
      <c r="AA25">
        <v>-4.0000000000000036E-2</v>
      </c>
      <c r="AF25" t="s">
        <v>9654</v>
      </c>
      <c r="AG25" t="s">
        <v>9655</v>
      </c>
      <c r="AH25" t="s">
        <v>9656</v>
      </c>
      <c r="AI25" t="s">
        <v>9657</v>
      </c>
      <c r="AJ25" s="7">
        <v>36525</v>
      </c>
      <c r="AK25" t="s">
        <v>183</v>
      </c>
      <c r="AL25" t="s">
        <v>109</v>
      </c>
      <c r="AM25" t="s">
        <v>92</v>
      </c>
      <c r="AN25" t="s">
        <v>9661</v>
      </c>
    </row>
    <row r="26" spans="1:41">
      <c r="A26" s="6" t="s">
        <v>181</v>
      </c>
      <c r="B26">
        <v>1999</v>
      </c>
      <c r="C26">
        <v>4</v>
      </c>
      <c r="E26" t="s">
        <v>100</v>
      </c>
      <c r="F26" t="s">
        <v>101</v>
      </c>
      <c r="G26" t="s">
        <v>102</v>
      </c>
      <c r="H26" t="s">
        <v>103</v>
      </c>
      <c r="I26">
        <v>1999</v>
      </c>
      <c r="J26">
        <v>1</v>
      </c>
      <c r="K26" s="6">
        <v>36250</v>
      </c>
      <c r="L26">
        <v>-1</v>
      </c>
      <c r="M26">
        <v>0</v>
      </c>
      <c r="N26" t="s">
        <v>187</v>
      </c>
      <c r="O26" s="8">
        <v>2.2200000000000002</v>
      </c>
      <c r="P26" s="8">
        <v>2.2000000000000002</v>
      </c>
      <c r="Q26" s="8">
        <v>2</v>
      </c>
      <c r="R26" s="8">
        <v>2.2999999999999998</v>
      </c>
      <c r="S26" s="8">
        <v>1.5</v>
      </c>
      <c r="T26" s="8">
        <v>3.5</v>
      </c>
      <c r="U26" s="8">
        <v>0.42</v>
      </c>
      <c r="V26" s="9">
        <v>31</v>
      </c>
      <c r="W26" s="8">
        <v>0.29999999999999982</v>
      </c>
      <c r="X26" s="8">
        <v>2</v>
      </c>
      <c r="Y26" s="8">
        <v>2.0000000000000018E-2</v>
      </c>
      <c r="Z26" s="8">
        <v>0</v>
      </c>
      <c r="AA26">
        <v>-0.25</v>
      </c>
      <c r="AF26" t="s">
        <v>105</v>
      </c>
      <c r="AG26" t="s">
        <v>106</v>
      </c>
      <c r="AH26" t="s">
        <v>107</v>
      </c>
      <c r="AI26" t="s">
        <v>188</v>
      </c>
      <c r="AJ26" s="7">
        <v>36250</v>
      </c>
      <c r="AK26" t="s">
        <v>183</v>
      </c>
      <c r="AL26" t="s">
        <v>109</v>
      </c>
      <c r="AM26" t="s">
        <v>110</v>
      </c>
      <c r="AN26" t="s">
        <v>189</v>
      </c>
      <c r="AO26" t="str">
        <f>TEXT(A26,"yyyy-mm-dd")</f>
        <v>1999-04-30</v>
      </c>
    </row>
    <row r="27" spans="1:41">
      <c r="A27" s="6" t="s">
        <v>181</v>
      </c>
      <c r="B27">
        <v>1999</v>
      </c>
      <c r="C27">
        <v>4</v>
      </c>
      <c r="E27" t="s">
        <v>81</v>
      </c>
      <c r="F27" t="s">
        <v>82</v>
      </c>
      <c r="G27" t="s">
        <v>83</v>
      </c>
      <c r="H27" t="s">
        <v>94</v>
      </c>
      <c r="I27">
        <v>2000</v>
      </c>
      <c r="K27" s="6">
        <v>36891</v>
      </c>
      <c r="L27">
        <v>20</v>
      </c>
      <c r="N27" t="s">
        <v>185</v>
      </c>
      <c r="O27" s="8">
        <v>13.08</v>
      </c>
      <c r="P27" s="8">
        <v>13.06</v>
      </c>
      <c r="Q27" s="8">
        <v>12.49</v>
      </c>
      <c r="R27" s="8">
        <v>13.55</v>
      </c>
      <c r="S27" s="8">
        <v>11</v>
      </c>
      <c r="T27" s="8">
        <v>15.98</v>
      </c>
      <c r="U27" s="8">
        <v>0.99</v>
      </c>
      <c r="V27" s="9">
        <v>32</v>
      </c>
      <c r="W27" s="8">
        <v>1.0600000000000005</v>
      </c>
      <c r="X27" s="8">
        <v>4.9800000000000004</v>
      </c>
      <c r="Y27" s="8">
        <v>1.9999999999999574E-2</v>
      </c>
      <c r="Z27" s="8">
        <v>5.0000000000000711E-2</v>
      </c>
      <c r="AA27">
        <v>-0.37999999999999901</v>
      </c>
      <c r="AF27" t="s">
        <v>96</v>
      </c>
      <c r="AG27" t="s">
        <v>87</v>
      </c>
      <c r="AH27" t="s">
        <v>88</v>
      </c>
      <c r="AI27" t="s">
        <v>97</v>
      </c>
      <c r="AJ27" s="7">
        <v>36891</v>
      </c>
      <c r="AK27" t="s">
        <v>183</v>
      </c>
      <c r="AL27" t="s">
        <v>91</v>
      </c>
      <c r="AM27" t="s">
        <v>98</v>
      </c>
      <c r="AN27" t="s">
        <v>186</v>
      </c>
      <c r="AO27" t="str">
        <f>TEXT(A27,"yyyy-mm-dd")</f>
        <v>1999-04-30</v>
      </c>
    </row>
    <row r="28" spans="1:41">
      <c r="A28" s="6" t="s">
        <v>181</v>
      </c>
      <c r="B28">
        <v>1999</v>
      </c>
      <c r="C28">
        <v>4</v>
      </c>
      <c r="E28" t="s">
        <v>81</v>
      </c>
      <c r="F28" t="s">
        <v>82</v>
      </c>
      <c r="G28" t="s">
        <v>83</v>
      </c>
      <c r="H28" t="s">
        <v>84</v>
      </c>
      <c r="I28">
        <v>1999</v>
      </c>
      <c r="K28" s="6">
        <v>36525</v>
      </c>
      <c r="L28">
        <v>8</v>
      </c>
      <c r="N28" t="s">
        <v>182</v>
      </c>
      <c r="O28" s="8">
        <v>15.07</v>
      </c>
      <c r="P28" s="8">
        <v>15.16</v>
      </c>
      <c r="Q28" s="8">
        <v>14.78</v>
      </c>
      <c r="R28" s="8">
        <v>15.36</v>
      </c>
      <c r="S28" s="8">
        <v>14</v>
      </c>
      <c r="T28" s="8">
        <v>16.399999999999999</v>
      </c>
      <c r="U28" s="8">
        <v>0.54</v>
      </c>
      <c r="V28" s="9">
        <v>32</v>
      </c>
      <c r="W28" s="8">
        <v>0.58000000000000007</v>
      </c>
      <c r="X28" s="8">
        <v>2.3999999999999986</v>
      </c>
      <c r="Y28" s="8">
        <v>-8.9999999999999858E-2</v>
      </c>
      <c r="Z28" s="8">
        <v>-0.14000000000000057</v>
      </c>
      <c r="AA28">
        <v>-0.12999999999999901</v>
      </c>
      <c r="AF28" t="s">
        <v>86</v>
      </c>
      <c r="AG28" t="s">
        <v>87</v>
      </c>
      <c r="AH28" t="s">
        <v>88</v>
      </c>
      <c r="AI28" t="s">
        <v>89</v>
      </c>
      <c r="AJ28" s="7">
        <v>36525</v>
      </c>
      <c r="AK28" t="s">
        <v>183</v>
      </c>
      <c r="AL28" t="s">
        <v>91</v>
      </c>
      <c r="AM28" t="s">
        <v>92</v>
      </c>
      <c r="AN28" t="s">
        <v>184</v>
      </c>
      <c r="AO28" t="str">
        <f>TEXT(A28,"yyyy-mm-dd")</f>
        <v>1999-04-30</v>
      </c>
    </row>
    <row r="29" spans="1:41">
      <c r="A29" s="6" t="s">
        <v>181</v>
      </c>
      <c r="B29">
        <v>1999</v>
      </c>
      <c r="C29">
        <v>4</v>
      </c>
      <c r="E29" t="s">
        <v>112</v>
      </c>
      <c r="F29" t="s">
        <v>113</v>
      </c>
      <c r="G29" t="s">
        <v>83</v>
      </c>
      <c r="H29" t="s">
        <v>84</v>
      </c>
      <c r="I29">
        <v>1999</v>
      </c>
      <c r="K29" s="6">
        <v>36525</v>
      </c>
      <c r="L29">
        <v>8</v>
      </c>
      <c r="N29" t="s">
        <v>182</v>
      </c>
      <c r="O29" s="8">
        <v>21.15</v>
      </c>
      <c r="P29" s="8">
        <v>21.45</v>
      </c>
      <c r="Q29" s="8">
        <v>20</v>
      </c>
      <c r="R29" s="8">
        <v>22.09</v>
      </c>
      <c r="S29" s="8">
        <v>17.2</v>
      </c>
      <c r="T29" s="8">
        <v>24</v>
      </c>
      <c r="U29" s="8">
        <v>1.72</v>
      </c>
      <c r="V29" s="9">
        <v>31</v>
      </c>
      <c r="W29" s="8">
        <v>2.09</v>
      </c>
      <c r="X29" s="8">
        <v>6.8000000000000007</v>
      </c>
      <c r="Y29" s="8">
        <v>-0.30000000000000071</v>
      </c>
      <c r="Z29" s="8">
        <v>-0.55000000000000071</v>
      </c>
      <c r="AA29">
        <v>-1.0100000000000016</v>
      </c>
      <c r="AF29" t="s">
        <v>114</v>
      </c>
      <c r="AG29" t="s">
        <v>115</v>
      </c>
      <c r="AH29" t="s">
        <v>116</v>
      </c>
      <c r="AI29" t="s">
        <v>117</v>
      </c>
      <c r="AJ29" s="7">
        <v>36525</v>
      </c>
      <c r="AK29" t="s">
        <v>183</v>
      </c>
      <c r="AL29" t="s">
        <v>118</v>
      </c>
      <c r="AM29" t="s">
        <v>92</v>
      </c>
      <c r="AN29" t="s">
        <v>190</v>
      </c>
      <c r="AO29" t="str">
        <f>TEXT(A29,"yyyy-mm-dd")</f>
        <v>1999-04-30</v>
      </c>
    </row>
    <row r="30" spans="1:41">
      <c r="A30" s="6" t="s">
        <v>191</v>
      </c>
      <c r="B30">
        <v>1999</v>
      </c>
      <c r="C30">
        <v>5</v>
      </c>
      <c r="E30" t="s">
        <v>100</v>
      </c>
      <c r="F30" t="s">
        <v>101</v>
      </c>
      <c r="G30" t="s">
        <v>83</v>
      </c>
      <c r="H30" t="s">
        <v>94</v>
      </c>
      <c r="I30">
        <v>2000</v>
      </c>
      <c r="K30" s="6">
        <v>36891</v>
      </c>
      <c r="L30">
        <v>19</v>
      </c>
      <c r="N30" t="s">
        <v>195</v>
      </c>
      <c r="O30" s="8">
        <v>3.57</v>
      </c>
      <c r="P30" s="8">
        <v>3.5</v>
      </c>
      <c r="Q30" s="8">
        <v>3.35</v>
      </c>
      <c r="R30" s="8">
        <v>3.83</v>
      </c>
      <c r="S30" s="8">
        <v>2.5</v>
      </c>
      <c r="T30" s="8">
        <v>4.5</v>
      </c>
      <c r="U30" s="8">
        <v>0.53</v>
      </c>
      <c r="V30" s="9">
        <v>24</v>
      </c>
      <c r="W30" s="8">
        <v>0.48</v>
      </c>
      <c r="X30" s="8">
        <v>2</v>
      </c>
      <c r="Y30" s="8">
        <v>6.999999999999984E-2</v>
      </c>
      <c r="Z30" s="8">
        <v>-0.10000000000000009</v>
      </c>
      <c r="AA30">
        <v>-0.15000000000000036</v>
      </c>
      <c r="AF30" t="s">
        <v>9668</v>
      </c>
      <c r="AG30" t="s">
        <v>9655</v>
      </c>
      <c r="AH30" t="s">
        <v>9656</v>
      </c>
      <c r="AI30" t="s">
        <v>9669</v>
      </c>
      <c r="AJ30" s="7">
        <v>36891</v>
      </c>
      <c r="AK30" t="s">
        <v>193</v>
      </c>
      <c r="AL30" t="s">
        <v>109</v>
      </c>
      <c r="AM30" t="s">
        <v>98</v>
      </c>
      <c r="AN30" t="s">
        <v>9674</v>
      </c>
    </row>
    <row r="31" spans="1:41">
      <c r="A31" s="6" t="s">
        <v>191</v>
      </c>
      <c r="B31">
        <v>1999</v>
      </c>
      <c r="C31">
        <v>5</v>
      </c>
      <c r="E31" t="s">
        <v>100</v>
      </c>
      <c r="F31" t="s">
        <v>101</v>
      </c>
      <c r="G31" t="s">
        <v>83</v>
      </c>
      <c r="H31" t="s">
        <v>84</v>
      </c>
      <c r="I31">
        <v>1999</v>
      </c>
      <c r="K31" s="6">
        <v>36525</v>
      </c>
      <c r="L31">
        <v>7</v>
      </c>
      <c r="N31" t="s">
        <v>192</v>
      </c>
      <c r="O31" s="8">
        <v>2.86</v>
      </c>
      <c r="P31" s="8">
        <v>2.8</v>
      </c>
      <c r="Q31" s="8">
        <v>2.7</v>
      </c>
      <c r="R31" s="8">
        <v>3</v>
      </c>
      <c r="S31" s="8">
        <v>2.4</v>
      </c>
      <c r="T31" s="8">
        <v>3.4</v>
      </c>
      <c r="U31" s="8">
        <v>0.31</v>
      </c>
      <c r="V31" s="9">
        <v>25</v>
      </c>
      <c r="W31" s="8">
        <v>0.29999999999999982</v>
      </c>
      <c r="X31" s="8">
        <v>1</v>
      </c>
      <c r="Y31" s="8">
        <v>6.0000000000000053E-2</v>
      </c>
      <c r="Z31" s="8">
        <v>4.9999999999999822E-2</v>
      </c>
      <c r="AA31">
        <v>-0.20000000000000018</v>
      </c>
      <c r="AF31" t="s">
        <v>9654</v>
      </c>
      <c r="AG31" t="s">
        <v>9655</v>
      </c>
      <c r="AH31" t="s">
        <v>9656</v>
      </c>
      <c r="AI31" t="s">
        <v>9657</v>
      </c>
      <c r="AJ31" s="7">
        <v>36525</v>
      </c>
      <c r="AK31" t="s">
        <v>193</v>
      </c>
      <c r="AL31" t="s">
        <v>109</v>
      </c>
      <c r="AM31" t="s">
        <v>92</v>
      </c>
      <c r="AN31" t="s">
        <v>9662</v>
      </c>
    </row>
    <row r="32" spans="1:41">
      <c r="A32" s="6" t="s">
        <v>191</v>
      </c>
      <c r="B32">
        <v>1999</v>
      </c>
      <c r="C32">
        <v>5</v>
      </c>
      <c r="E32" t="s">
        <v>100</v>
      </c>
      <c r="F32" t="s">
        <v>101</v>
      </c>
      <c r="G32" t="s">
        <v>102</v>
      </c>
      <c r="H32" t="s">
        <v>197</v>
      </c>
      <c r="I32">
        <v>1999</v>
      </c>
      <c r="J32">
        <v>2</v>
      </c>
      <c r="K32" s="6">
        <v>36341</v>
      </c>
      <c r="L32">
        <v>1</v>
      </c>
      <c r="M32">
        <v>0</v>
      </c>
      <c r="N32" t="s">
        <v>169</v>
      </c>
      <c r="O32" s="8">
        <v>2.75</v>
      </c>
      <c r="P32" s="8">
        <v>2.8</v>
      </c>
      <c r="Q32" s="8">
        <v>2.5</v>
      </c>
      <c r="R32" s="8">
        <v>2.9</v>
      </c>
      <c r="S32" s="8">
        <v>2</v>
      </c>
      <c r="T32" s="8">
        <v>3.9</v>
      </c>
      <c r="U32" s="8">
        <v>0.46</v>
      </c>
      <c r="V32" s="9">
        <v>25</v>
      </c>
      <c r="W32" s="8">
        <v>0.39999999999999991</v>
      </c>
      <c r="X32" s="8">
        <v>1.9</v>
      </c>
      <c r="Y32" s="8">
        <v>-4.9999999999999822E-2</v>
      </c>
      <c r="Z32" s="8"/>
      <c r="AF32" t="s">
        <v>198</v>
      </c>
      <c r="AG32" t="s">
        <v>106</v>
      </c>
      <c r="AH32" t="s">
        <v>107</v>
      </c>
      <c r="AI32" t="s">
        <v>108</v>
      </c>
      <c r="AJ32" s="7">
        <v>36341</v>
      </c>
      <c r="AK32" t="s">
        <v>193</v>
      </c>
      <c r="AL32" t="s">
        <v>109</v>
      </c>
      <c r="AM32" t="s">
        <v>199</v>
      </c>
      <c r="AN32" t="s">
        <v>200</v>
      </c>
      <c r="AO32" t="str">
        <f>TEXT(A32,"yyyy-mm-dd")</f>
        <v>1999-05-31</v>
      </c>
    </row>
    <row r="33" spans="1:41">
      <c r="A33" s="6" t="s">
        <v>191</v>
      </c>
      <c r="B33">
        <v>1999</v>
      </c>
      <c r="C33">
        <v>5</v>
      </c>
      <c r="E33" t="s">
        <v>81</v>
      </c>
      <c r="F33" t="s">
        <v>82</v>
      </c>
      <c r="G33" t="s">
        <v>83</v>
      </c>
      <c r="H33" t="s">
        <v>94</v>
      </c>
      <c r="I33">
        <v>2000</v>
      </c>
      <c r="K33" s="6">
        <v>36891</v>
      </c>
      <c r="L33">
        <v>19</v>
      </c>
      <c r="N33" t="s">
        <v>195</v>
      </c>
      <c r="O33" s="8">
        <v>12.86</v>
      </c>
      <c r="P33" s="8">
        <v>12.9</v>
      </c>
      <c r="Q33" s="8">
        <v>12.31</v>
      </c>
      <c r="R33" s="8">
        <v>13.6</v>
      </c>
      <c r="S33" s="8">
        <v>10.98</v>
      </c>
      <c r="T33" s="8">
        <v>15.98</v>
      </c>
      <c r="U33" s="8">
        <v>1.1499999999999999</v>
      </c>
      <c r="V33" s="9">
        <v>25</v>
      </c>
      <c r="W33" s="8">
        <v>1.2899999999999991</v>
      </c>
      <c r="X33" s="8">
        <v>5</v>
      </c>
      <c r="Y33" s="8">
        <v>-4.0000000000000924E-2</v>
      </c>
      <c r="Z33" s="8">
        <v>-0.16000000000000014</v>
      </c>
      <c r="AA33">
        <v>0.22999999999999865</v>
      </c>
      <c r="AF33" t="s">
        <v>96</v>
      </c>
      <c r="AG33" t="s">
        <v>87</v>
      </c>
      <c r="AH33" t="s">
        <v>88</v>
      </c>
      <c r="AI33" t="s">
        <v>97</v>
      </c>
      <c r="AJ33" s="7">
        <v>36891</v>
      </c>
      <c r="AK33" t="s">
        <v>193</v>
      </c>
      <c r="AL33" t="s">
        <v>91</v>
      </c>
      <c r="AM33" t="s">
        <v>98</v>
      </c>
      <c r="AN33" t="s">
        <v>196</v>
      </c>
      <c r="AO33" t="str">
        <f>TEXT(A33,"yyyy-mm-dd")</f>
        <v>1999-05-31</v>
      </c>
    </row>
    <row r="34" spans="1:41">
      <c r="A34" s="6" t="s">
        <v>191</v>
      </c>
      <c r="B34">
        <v>1999</v>
      </c>
      <c r="C34">
        <v>5</v>
      </c>
      <c r="E34" t="s">
        <v>81</v>
      </c>
      <c r="F34" t="s">
        <v>82</v>
      </c>
      <c r="G34" t="s">
        <v>83</v>
      </c>
      <c r="H34" t="s">
        <v>84</v>
      </c>
      <c r="I34">
        <v>1999</v>
      </c>
      <c r="K34" s="6">
        <v>36525</v>
      </c>
      <c r="L34">
        <v>7</v>
      </c>
      <c r="N34" t="s">
        <v>192</v>
      </c>
      <c r="O34" s="8">
        <v>14.53</v>
      </c>
      <c r="P34" s="8">
        <v>14.5</v>
      </c>
      <c r="Q34" s="8">
        <v>14.03</v>
      </c>
      <c r="R34" s="8">
        <v>14.9</v>
      </c>
      <c r="S34" s="8">
        <v>13.22</v>
      </c>
      <c r="T34" s="8">
        <v>15.87</v>
      </c>
      <c r="U34" s="8">
        <v>0.59</v>
      </c>
      <c r="V34" s="9">
        <v>25</v>
      </c>
      <c r="W34" s="8">
        <v>0.87000000000000099</v>
      </c>
      <c r="X34" s="8">
        <v>2.6499999999999986</v>
      </c>
      <c r="Y34" s="8">
        <v>2.9999999999999361E-2</v>
      </c>
      <c r="Z34" s="8">
        <v>-0.66000000000000014</v>
      </c>
      <c r="AA34">
        <v>0.29000000000000092</v>
      </c>
      <c r="AF34" t="s">
        <v>86</v>
      </c>
      <c r="AG34" t="s">
        <v>87</v>
      </c>
      <c r="AH34" t="s">
        <v>88</v>
      </c>
      <c r="AI34" t="s">
        <v>89</v>
      </c>
      <c r="AJ34" s="7">
        <v>36525</v>
      </c>
      <c r="AK34" t="s">
        <v>193</v>
      </c>
      <c r="AL34" t="s">
        <v>91</v>
      </c>
      <c r="AM34" t="s">
        <v>92</v>
      </c>
      <c r="AN34" t="s">
        <v>194</v>
      </c>
      <c r="AO34" t="str">
        <f>TEXT(A34,"yyyy-mm-dd")</f>
        <v>1999-05-31</v>
      </c>
    </row>
    <row r="35" spans="1:41">
      <c r="A35" s="6" t="s">
        <v>191</v>
      </c>
      <c r="B35">
        <v>1999</v>
      </c>
      <c r="C35">
        <v>5</v>
      </c>
      <c r="E35" t="s">
        <v>112</v>
      </c>
      <c r="F35" t="s">
        <v>113</v>
      </c>
      <c r="G35" t="s">
        <v>83</v>
      </c>
      <c r="H35" t="s">
        <v>84</v>
      </c>
      <c r="I35">
        <v>1999</v>
      </c>
      <c r="K35" s="6">
        <v>36525</v>
      </c>
      <c r="L35">
        <v>7</v>
      </c>
      <c r="N35" t="s">
        <v>192</v>
      </c>
      <c r="O35" s="8">
        <v>21.06</v>
      </c>
      <c r="P35" s="8">
        <v>21.39</v>
      </c>
      <c r="Q35" s="8">
        <v>20.350000000000001</v>
      </c>
      <c r="R35" s="8">
        <v>21.85</v>
      </c>
      <c r="S35" s="8">
        <v>17.2</v>
      </c>
      <c r="T35" s="8">
        <v>23.8</v>
      </c>
      <c r="U35" s="8">
        <v>1.57</v>
      </c>
      <c r="V35" s="9">
        <v>24</v>
      </c>
      <c r="W35" s="8">
        <v>1.5</v>
      </c>
      <c r="X35" s="8">
        <v>6.6000000000000014</v>
      </c>
      <c r="Y35" s="8">
        <v>-0.33000000000000185</v>
      </c>
      <c r="Z35" s="8">
        <v>-5.9999999999998721E-2</v>
      </c>
      <c r="AA35">
        <v>-0.58999999999999986</v>
      </c>
      <c r="AF35" t="s">
        <v>114</v>
      </c>
      <c r="AG35" t="s">
        <v>115</v>
      </c>
      <c r="AH35" t="s">
        <v>116</v>
      </c>
      <c r="AI35" t="s">
        <v>117</v>
      </c>
      <c r="AJ35" s="7">
        <v>36525</v>
      </c>
      <c r="AK35" t="s">
        <v>193</v>
      </c>
      <c r="AL35" t="s">
        <v>118</v>
      </c>
      <c r="AM35" t="s">
        <v>92</v>
      </c>
      <c r="AN35" t="s">
        <v>201</v>
      </c>
      <c r="AO35" t="str">
        <f>TEXT(A35,"yyyy-mm-dd")</f>
        <v>1999-05-31</v>
      </c>
    </row>
    <row r="36" spans="1:41">
      <c r="A36" s="6" t="s">
        <v>202</v>
      </c>
      <c r="B36">
        <v>1999</v>
      </c>
      <c r="C36">
        <v>6</v>
      </c>
      <c r="E36" t="s">
        <v>100</v>
      </c>
      <c r="F36" t="s">
        <v>101</v>
      </c>
      <c r="G36" t="s">
        <v>83</v>
      </c>
      <c r="H36" t="s">
        <v>94</v>
      </c>
      <c r="I36">
        <v>2000</v>
      </c>
      <c r="K36" s="6">
        <v>36891</v>
      </c>
      <c r="L36">
        <v>18</v>
      </c>
      <c r="N36" t="s">
        <v>206</v>
      </c>
      <c r="O36" s="8">
        <v>3.67</v>
      </c>
      <c r="P36" s="8">
        <v>3.68</v>
      </c>
      <c r="Q36" s="8">
        <v>3.5</v>
      </c>
      <c r="R36" s="8">
        <v>4</v>
      </c>
      <c r="S36" s="8">
        <v>2.5</v>
      </c>
      <c r="T36" s="8">
        <v>4.5999999999999996</v>
      </c>
      <c r="U36" s="8">
        <v>0.46</v>
      </c>
      <c r="V36" s="9">
        <v>31</v>
      </c>
      <c r="W36" s="8">
        <v>0.5</v>
      </c>
      <c r="X36" s="8">
        <v>2.0999999999999996</v>
      </c>
      <c r="Y36" s="8">
        <v>-1.0000000000000231E-2</v>
      </c>
      <c r="Z36" s="8">
        <v>0.18000000000000016</v>
      </c>
      <c r="AA36">
        <v>2.0000000000000018E-2</v>
      </c>
      <c r="AF36" t="s">
        <v>9668</v>
      </c>
      <c r="AG36" t="s">
        <v>9655</v>
      </c>
      <c r="AH36" t="s">
        <v>9656</v>
      </c>
      <c r="AI36" t="s">
        <v>9669</v>
      </c>
      <c r="AJ36" s="7">
        <v>36891</v>
      </c>
      <c r="AK36" t="s">
        <v>204</v>
      </c>
      <c r="AL36" t="s">
        <v>109</v>
      </c>
      <c r="AM36" t="s">
        <v>98</v>
      </c>
      <c r="AN36" t="s">
        <v>9675</v>
      </c>
    </row>
    <row r="37" spans="1:41">
      <c r="A37" s="6" t="s">
        <v>202</v>
      </c>
      <c r="B37">
        <v>1999</v>
      </c>
      <c r="C37">
        <v>6</v>
      </c>
      <c r="E37" t="s">
        <v>100</v>
      </c>
      <c r="F37" t="s">
        <v>101</v>
      </c>
      <c r="G37" t="s">
        <v>83</v>
      </c>
      <c r="H37" t="s">
        <v>84</v>
      </c>
      <c r="I37">
        <v>1999</v>
      </c>
      <c r="K37" s="6">
        <v>36525</v>
      </c>
      <c r="L37">
        <v>6</v>
      </c>
      <c r="N37" t="s">
        <v>203</v>
      </c>
      <c r="O37" s="8">
        <v>2.88</v>
      </c>
      <c r="P37" s="8">
        <v>2.8</v>
      </c>
      <c r="Q37" s="8">
        <v>2.7</v>
      </c>
      <c r="R37" s="8">
        <v>3.15</v>
      </c>
      <c r="S37" s="8">
        <v>2.2999999999999998</v>
      </c>
      <c r="T37" s="8">
        <v>3.4</v>
      </c>
      <c r="U37" s="8">
        <v>0.33</v>
      </c>
      <c r="V37" s="9">
        <v>31</v>
      </c>
      <c r="W37" s="8">
        <v>0.44999999999999973</v>
      </c>
      <c r="X37" s="8">
        <v>1.1000000000000001</v>
      </c>
      <c r="Y37" s="8">
        <v>8.0000000000000071E-2</v>
      </c>
      <c r="Z37" s="8">
        <v>0</v>
      </c>
      <c r="AA37">
        <v>0.14999999999999991</v>
      </c>
      <c r="AF37" t="s">
        <v>9654</v>
      </c>
      <c r="AG37" t="s">
        <v>9655</v>
      </c>
      <c r="AH37" t="s">
        <v>9656</v>
      </c>
      <c r="AI37" t="s">
        <v>9657</v>
      </c>
      <c r="AJ37" s="7">
        <v>36525</v>
      </c>
      <c r="AK37" t="s">
        <v>204</v>
      </c>
      <c r="AL37" t="s">
        <v>109</v>
      </c>
      <c r="AM37" t="s">
        <v>92</v>
      </c>
      <c r="AN37" t="s">
        <v>9663</v>
      </c>
    </row>
    <row r="38" spans="1:41">
      <c r="A38" s="6" t="s">
        <v>202</v>
      </c>
      <c r="B38">
        <v>1999</v>
      </c>
      <c r="C38">
        <v>6</v>
      </c>
      <c r="E38" t="s">
        <v>100</v>
      </c>
      <c r="F38" t="s">
        <v>101</v>
      </c>
      <c r="G38" t="s">
        <v>102</v>
      </c>
      <c r="H38" t="s">
        <v>197</v>
      </c>
      <c r="I38">
        <v>1999</v>
      </c>
      <c r="J38">
        <v>2</v>
      </c>
      <c r="K38" s="6">
        <v>36341</v>
      </c>
      <c r="L38">
        <v>0</v>
      </c>
      <c r="M38">
        <v>0</v>
      </c>
      <c r="N38" t="s">
        <v>178</v>
      </c>
      <c r="O38" s="8">
        <v>2.76</v>
      </c>
      <c r="P38" s="8">
        <v>2.7</v>
      </c>
      <c r="Q38" s="8">
        <v>2.5</v>
      </c>
      <c r="R38" s="8">
        <v>2.9</v>
      </c>
      <c r="S38" s="8">
        <v>2</v>
      </c>
      <c r="T38" s="8">
        <v>3.9</v>
      </c>
      <c r="U38" s="8">
        <v>0.42</v>
      </c>
      <c r="V38" s="9">
        <v>30</v>
      </c>
      <c r="W38" s="8">
        <v>0.39999999999999991</v>
      </c>
      <c r="X38" s="8">
        <v>1.9</v>
      </c>
      <c r="Y38" s="8">
        <v>5.9999999999999609E-2</v>
      </c>
      <c r="Z38" s="8">
        <v>-9.9999999999999645E-2</v>
      </c>
      <c r="AA38">
        <v>0</v>
      </c>
      <c r="AF38" t="s">
        <v>198</v>
      </c>
      <c r="AG38" t="s">
        <v>106</v>
      </c>
      <c r="AH38" t="s">
        <v>107</v>
      </c>
      <c r="AI38" t="s">
        <v>108</v>
      </c>
      <c r="AJ38" s="7">
        <v>36341</v>
      </c>
      <c r="AK38" t="s">
        <v>204</v>
      </c>
      <c r="AL38" t="s">
        <v>109</v>
      </c>
      <c r="AM38" t="s">
        <v>199</v>
      </c>
      <c r="AN38" t="s">
        <v>208</v>
      </c>
      <c r="AO38" t="str">
        <f>TEXT(A38,"yyyy-mm-dd")</f>
        <v>1999-06-30</v>
      </c>
    </row>
    <row r="39" spans="1:41">
      <c r="A39" s="6" t="s">
        <v>202</v>
      </c>
      <c r="B39">
        <v>1999</v>
      </c>
      <c r="C39">
        <v>6</v>
      </c>
      <c r="E39" t="s">
        <v>81</v>
      </c>
      <c r="F39" t="s">
        <v>82</v>
      </c>
      <c r="G39" t="s">
        <v>83</v>
      </c>
      <c r="H39" t="s">
        <v>94</v>
      </c>
      <c r="I39">
        <v>2000</v>
      </c>
      <c r="K39" s="6">
        <v>36891</v>
      </c>
      <c r="L39">
        <v>18</v>
      </c>
      <c r="N39" t="s">
        <v>206</v>
      </c>
      <c r="O39" s="8">
        <v>12.37</v>
      </c>
      <c r="P39" s="8">
        <v>12.31</v>
      </c>
      <c r="Q39" s="8">
        <v>12</v>
      </c>
      <c r="R39" s="8">
        <v>12.92</v>
      </c>
      <c r="S39" s="8">
        <v>10</v>
      </c>
      <c r="T39" s="8">
        <v>15.98</v>
      </c>
      <c r="U39" s="8">
        <v>1.0900000000000001</v>
      </c>
      <c r="V39" s="9">
        <v>31</v>
      </c>
      <c r="W39" s="8">
        <v>0.91999999999999993</v>
      </c>
      <c r="X39" s="8">
        <v>5.98</v>
      </c>
      <c r="Y39" s="8">
        <v>5.9999999999998721E-2</v>
      </c>
      <c r="Z39" s="8">
        <v>-0.58999999999999986</v>
      </c>
      <c r="AA39">
        <v>-0.36999999999999922</v>
      </c>
      <c r="AF39" t="s">
        <v>96</v>
      </c>
      <c r="AG39" t="s">
        <v>87</v>
      </c>
      <c r="AH39" t="s">
        <v>88</v>
      </c>
      <c r="AI39" t="s">
        <v>97</v>
      </c>
      <c r="AJ39" s="7">
        <v>36891</v>
      </c>
      <c r="AK39" t="s">
        <v>204</v>
      </c>
      <c r="AL39" t="s">
        <v>91</v>
      </c>
      <c r="AM39" t="s">
        <v>98</v>
      </c>
      <c r="AN39" t="s">
        <v>207</v>
      </c>
      <c r="AO39" t="str">
        <f>TEXT(A39,"yyyy-mm-dd")</f>
        <v>1999-06-30</v>
      </c>
    </row>
    <row r="40" spans="1:41">
      <c r="A40" s="6" t="s">
        <v>202</v>
      </c>
      <c r="B40">
        <v>1999</v>
      </c>
      <c r="C40">
        <v>6</v>
      </c>
      <c r="E40" t="s">
        <v>81</v>
      </c>
      <c r="F40" t="s">
        <v>82</v>
      </c>
      <c r="G40" t="s">
        <v>83</v>
      </c>
      <c r="H40" t="s">
        <v>84</v>
      </c>
      <c r="I40">
        <v>1999</v>
      </c>
      <c r="K40" s="6">
        <v>36525</v>
      </c>
      <c r="L40">
        <v>6</v>
      </c>
      <c r="N40" t="s">
        <v>203</v>
      </c>
      <c r="O40" s="8">
        <v>14.27</v>
      </c>
      <c r="P40" s="8">
        <v>14.25</v>
      </c>
      <c r="Q40" s="8">
        <v>13.99</v>
      </c>
      <c r="R40" s="8">
        <v>14.5</v>
      </c>
      <c r="S40" s="8">
        <v>13.21</v>
      </c>
      <c r="T40" s="8">
        <v>15.51</v>
      </c>
      <c r="U40" s="8">
        <v>0.48</v>
      </c>
      <c r="V40" s="9">
        <v>31</v>
      </c>
      <c r="W40" s="8">
        <v>0.50999999999999979</v>
      </c>
      <c r="X40" s="8">
        <v>2.2999999999999989</v>
      </c>
      <c r="Y40" s="8">
        <v>1.9999999999999574E-2</v>
      </c>
      <c r="Z40" s="8">
        <v>-0.25</v>
      </c>
      <c r="AA40">
        <v>-0.36000000000000121</v>
      </c>
      <c r="AF40" t="s">
        <v>86</v>
      </c>
      <c r="AG40" t="s">
        <v>87</v>
      </c>
      <c r="AH40" t="s">
        <v>88</v>
      </c>
      <c r="AI40" t="s">
        <v>89</v>
      </c>
      <c r="AJ40" s="7">
        <v>36525</v>
      </c>
      <c r="AK40" t="s">
        <v>204</v>
      </c>
      <c r="AL40" t="s">
        <v>91</v>
      </c>
      <c r="AM40" t="s">
        <v>92</v>
      </c>
      <c r="AN40" t="s">
        <v>205</v>
      </c>
      <c r="AO40" t="str">
        <f>TEXT(A40,"yyyy-mm-dd")</f>
        <v>1999-06-30</v>
      </c>
    </row>
    <row r="41" spans="1:41">
      <c r="A41" s="6" t="s">
        <v>202</v>
      </c>
      <c r="B41">
        <v>1999</v>
      </c>
      <c r="C41">
        <v>6</v>
      </c>
      <c r="E41" t="s">
        <v>112</v>
      </c>
      <c r="F41" t="s">
        <v>113</v>
      </c>
      <c r="G41" t="s">
        <v>83</v>
      </c>
      <c r="H41" t="s">
        <v>84</v>
      </c>
      <c r="I41">
        <v>1999</v>
      </c>
      <c r="K41" s="6">
        <v>36525</v>
      </c>
      <c r="L41">
        <v>6</v>
      </c>
      <c r="N41" t="s">
        <v>203</v>
      </c>
      <c r="O41" s="8">
        <v>21.11</v>
      </c>
      <c r="P41" s="8">
        <v>21</v>
      </c>
      <c r="Q41" s="8">
        <v>19.829999999999998</v>
      </c>
      <c r="R41" s="8">
        <v>21.58</v>
      </c>
      <c r="S41" s="8">
        <v>17.95</v>
      </c>
      <c r="T41" s="8">
        <v>27.5</v>
      </c>
      <c r="U41" s="8">
        <v>2.1</v>
      </c>
      <c r="V41" s="9">
        <v>30</v>
      </c>
      <c r="W41" s="8">
        <v>1.75</v>
      </c>
      <c r="X41" s="8">
        <v>9.5500000000000007</v>
      </c>
      <c r="Y41" s="8">
        <v>0.10999999999999943</v>
      </c>
      <c r="Z41" s="8">
        <v>-0.39000000000000057</v>
      </c>
      <c r="AA41">
        <v>0.25</v>
      </c>
      <c r="AF41" t="s">
        <v>114</v>
      </c>
      <c r="AG41" t="s">
        <v>115</v>
      </c>
      <c r="AH41" t="s">
        <v>116</v>
      </c>
      <c r="AI41" t="s">
        <v>117</v>
      </c>
      <c r="AJ41" s="7">
        <v>36525</v>
      </c>
      <c r="AK41" t="s">
        <v>204</v>
      </c>
      <c r="AL41" t="s">
        <v>118</v>
      </c>
      <c r="AM41" t="s">
        <v>92</v>
      </c>
      <c r="AN41" t="s">
        <v>209</v>
      </c>
      <c r="AO41" t="str">
        <f>TEXT(A41,"yyyy-mm-dd")</f>
        <v>1999-06-30</v>
      </c>
    </row>
    <row r="42" spans="1:41">
      <c r="A42" s="6" t="s">
        <v>210</v>
      </c>
      <c r="B42">
        <v>1999</v>
      </c>
      <c r="C42">
        <v>7</v>
      </c>
      <c r="E42" t="s">
        <v>100</v>
      </c>
      <c r="F42" t="s">
        <v>101</v>
      </c>
      <c r="G42" t="s">
        <v>83</v>
      </c>
      <c r="H42" t="s">
        <v>94</v>
      </c>
      <c r="I42">
        <v>2000</v>
      </c>
      <c r="K42" s="6">
        <v>36891</v>
      </c>
      <c r="L42">
        <v>17</v>
      </c>
      <c r="N42" t="s">
        <v>214</v>
      </c>
      <c r="O42" s="8">
        <v>3.72</v>
      </c>
      <c r="P42" s="8">
        <v>3.8</v>
      </c>
      <c r="Q42" s="8">
        <v>3.5</v>
      </c>
      <c r="R42" s="8">
        <v>4</v>
      </c>
      <c r="S42" s="8">
        <v>2.5</v>
      </c>
      <c r="T42" s="8">
        <v>4.8</v>
      </c>
      <c r="U42" s="8">
        <v>0.46</v>
      </c>
      <c r="V42" s="9">
        <v>31</v>
      </c>
      <c r="W42" s="8">
        <v>0.5</v>
      </c>
      <c r="X42" s="8">
        <v>2.2999999999999998</v>
      </c>
      <c r="Y42" s="8">
        <v>-7.9999999999999627E-2</v>
      </c>
      <c r="Z42" s="8">
        <v>0.11999999999999966</v>
      </c>
      <c r="AA42">
        <v>0</v>
      </c>
      <c r="AF42" t="s">
        <v>9668</v>
      </c>
      <c r="AG42" t="s">
        <v>9655</v>
      </c>
      <c r="AH42" t="s">
        <v>9656</v>
      </c>
      <c r="AI42" t="s">
        <v>9669</v>
      </c>
      <c r="AJ42" s="7">
        <v>36891</v>
      </c>
      <c r="AK42" t="s">
        <v>212</v>
      </c>
      <c r="AL42" t="s">
        <v>109</v>
      </c>
      <c r="AM42" t="s">
        <v>98</v>
      </c>
      <c r="AN42" t="s">
        <v>9676</v>
      </c>
    </row>
    <row r="43" spans="1:41">
      <c r="A43" s="6" t="s">
        <v>210</v>
      </c>
      <c r="B43">
        <v>1999</v>
      </c>
      <c r="C43">
        <v>7</v>
      </c>
      <c r="E43" t="s">
        <v>100</v>
      </c>
      <c r="F43" t="s">
        <v>101</v>
      </c>
      <c r="G43" t="s">
        <v>83</v>
      </c>
      <c r="H43" t="s">
        <v>84</v>
      </c>
      <c r="I43">
        <v>1999</v>
      </c>
      <c r="K43" s="6">
        <v>36525</v>
      </c>
      <c r="L43">
        <v>5</v>
      </c>
      <c r="N43" t="s">
        <v>211</v>
      </c>
      <c r="O43" s="8">
        <v>2.86</v>
      </c>
      <c r="P43" s="8">
        <v>2.8</v>
      </c>
      <c r="Q43" s="8">
        <v>2.7</v>
      </c>
      <c r="R43" s="8">
        <v>3</v>
      </c>
      <c r="S43" s="8">
        <v>2.2999999999999998</v>
      </c>
      <c r="T43" s="8">
        <v>3.4</v>
      </c>
      <c r="U43" s="8">
        <v>0.3</v>
      </c>
      <c r="V43" s="9">
        <v>31</v>
      </c>
      <c r="W43" s="8">
        <v>0.29999999999999982</v>
      </c>
      <c r="X43" s="8">
        <v>1.1000000000000001</v>
      </c>
      <c r="Y43" s="8">
        <v>6.0000000000000053E-2</v>
      </c>
      <c r="Z43" s="8">
        <v>0</v>
      </c>
      <c r="AA43">
        <v>-0.14999999999999991</v>
      </c>
      <c r="AF43" t="s">
        <v>9654</v>
      </c>
      <c r="AG43" t="s">
        <v>9655</v>
      </c>
      <c r="AH43" t="s">
        <v>9656</v>
      </c>
      <c r="AI43" t="s">
        <v>9657</v>
      </c>
      <c r="AJ43" s="7">
        <v>36525</v>
      </c>
      <c r="AK43" t="s">
        <v>212</v>
      </c>
      <c r="AL43" t="s">
        <v>109</v>
      </c>
      <c r="AM43" t="s">
        <v>92</v>
      </c>
      <c r="AN43" t="s">
        <v>9664</v>
      </c>
    </row>
    <row r="44" spans="1:41">
      <c r="A44" s="6" t="s">
        <v>210</v>
      </c>
      <c r="B44">
        <v>1999</v>
      </c>
      <c r="C44">
        <v>7</v>
      </c>
      <c r="E44" t="s">
        <v>100</v>
      </c>
      <c r="F44" t="s">
        <v>101</v>
      </c>
      <c r="G44" t="s">
        <v>102</v>
      </c>
      <c r="H44" t="s">
        <v>197</v>
      </c>
      <c r="I44">
        <v>1999</v>
      </c>
      <c r="J44">
        <v>2</v>
      </c>
      <c r="K44" s="6">
        <v>36341</v>
      </c>
      <c r="L44">
        <v>-1</v>
      </c>
      <c r="M44">
        <v>0</v>
      </c>
      <c r="N44" t="s">
        <v>187</v>
      </c>
      <c r="O44" s="8">
        <v>2.78</v>
      </c>
      <c r="P44" s="8">
        <v>2.7</v>
      </c>
      <c r="Q44" s="8">
        <v>2.6</v>
      </c>
      <c r="R44" s="8">
        <v>3</v>
      </c>
      <c r="S44" s="8">
        <v>2</v>
      </c>
      <c r="T44" s="8">
        <v>3.7</v>
      </c>
      <c r="U44" s="8">
        <v>0.39</v>
      </c>
      <c r="V44" s="9">
        <v>30</v>
      </c>
      <c r="W44" s="8">
        <v>0.39999999999999991</v>
      </c>
      <c r="X44" s="8">
        <v>1.7000000000000002</v>
      </c>
      <c r="Y44" s="8">
        <v>7.9999999999999627E-2</v>
      </c>
      <c r="Z44" s="8">
        <v>0</v>
      </c>
      <c r="AA44">
        <v>0</v>
      </c>
      <c r="AF44" t="s">
        <v>198</v>
      </c>
      <c r="AG44" t="s">
        <v>106</v>
      </c>
      <c r="AH44" t="s">
        <v>107</v>
      </c>
      <c r="AI44" t="s">
        <v>188</v>
      </c>
      <c r="AJ44" s="7">
        <v>36341</v>
      </c>
      <c r="AK44" t="s">
        <v>212</v>
      </c>
      <c r="AL44" t="s">
        <v>109</v>
      </c>
      <c r="AM44" t="s">
        <v>199</v>
      </c>
      <c r="AN44" t="s">
        <v>216</v>
      </c>
      <c r="AO44" t="str">
        <f>TEXT(A44,"yyyy-mm-dd")</f>
        <v>1999-07-31</v>
      </c>
    </row>
    <row r="45" spans="1:41">
      <c r="A45" s="6" t="s">
        <v>210</v>
      </c>
      <c r="B45">
        <v>1999</v>
      </c>
      <c r="C45">
        <v>7</v>
      </c>
      <c r="E45" t="s">
        <v>81</v>
      </c>
      <c r="F45" t="s">
        <v>82</v>
      </c>
      <c r="G45" t="s">
        <v>83</v>
      </c>
      <c r="H45" t="s">
        <v>94</v>
      </c>
      <c r="I45">
        <v>2000</v>
      </c>
      <c r="K45" s="6">
        <v>36891</v>
      </c>
      <c r="L45">
        <v>17</v>
      </c>
      <c r="N45" t="s">
        <v>214</v>
      </c>
      <c r="O45" s="8">
        <v>12.02</v>
      </c>
      <c r="P45" s="8">
        <v>12</v>
      </c>
      <c r="Q45" s="8">
        <v>11.43</v>
      </c>
      <c r="R45" s="8">
        <v>12.5</v>
      </c>
      <c r="S45" s="8">
        <v>10</v>
      </c>
      <c r="T45" s="8">
        <v>13.95</v>
      </c>
      <c r="U45" s="8">
        <v>0.81</v>
      </c>
      <c r="V45" s="9">
        <v>31</v>
      </c>
      <c r="W45" s="8">
        <v>1.0700000000000003</v>
      </c>
      <c r="X45" s="8">
        <v>3.9499999999999993</v>
      </c>
      <c r="Y45" s="8">
        <v>1.9999999999999574E-2</v>
      </c>
      <c r="Z45" s="8">
        <v>-0.3100000000000005</v>
      </c>
      <c r="AA45">
        <v>0.15000000000000036</v>
      </c>
      <c r="AF45" t="s">
        <v>96</v>
      </c>
      <c r="AG45" t="s">
        <v>87</v>
      </c>
      <c r="AH45" t="s">
        <v>88</v>
      </c>
      <c r="AI45" t="s">
        <v>97</v>
      </c>
      <c r="AJ45" s="7">
        <v>36891</v>
      </c>
      <c r="AK45" t="s">
        <v>212</v>
      </c>
      <c r="AL45" t="s">
        <v>91</v>
      </c>
      <c r="AM45" t="s">
        <v>98</v>
      </c>
      <c r="AN45" t="s">
        <v>215</v>
      </c>
      <c r="AO45" t="str">
        <f>TEXT(A45,"yyyy-mm-dd")</f>
        <v>1999-07-31</v>
      </c>
    </row>
    <row r="46" spans="1:41">
      <c r="A46" s="6" t="s">
        <v>210</v>
      </c>
      <c r="B46">
        <v>1999</v>
      </c>
      <c r="C46">
        <v>7</v>
      </c>
      <c r="E46" t="s">
        <v>81</v>
      </c>
      <c r="F46" t="s">
        <v>82</v>
      </c>
      <c r="G46" t="s">
        <v>83</v>
      </c>
      <c r="H46" t="s">
        <v>84</v>
      </c>
      <c r="I46">
        <v>1999</v>
      </c>
      <c r="K46" s="6">
        <v>36525</v>
      </c>
      <c r="L46">
        <v>5</v>
      </c>
      <c r="N46" t="s">
        <v>211</v>
      </c>
      <c r="O46" s="8">
        <v>14.06</v>
      </c>
      <c r="P46" s="8">
        <v>14</v>
      </c>
      <c r="Q46" s="8">
        <v>13.86</v>
      </c>
      <c r="R46" s="8">
        <v>14.16</v>
      </c>
      <c r="S46" s="8">
        <v>13</v>
      </c>
      <c r="T46" s="8">
        <v>15.1</v>
      </c>
      <c r="U46" s="8">
        <v>0.45</v>
      </c>
      <c r="V46" s="9">
        <v>31</v>
      </c>
      <c r="W46" s="8">
        <v>0.30000000000000071</v>
      </c>
      <c r="X46" s="8">
        <v>2.0999999999999996</v>
      </c>
      <c r="Y46" s="8">
        <v>6.0000000000000497E-2</v>
      </c>
      <c r="Z46" s="8">
        <v>-0.25</v>
      </c>
      <c r="AA46">
        <v>-0.20999999999999908</v>
      </c>
      <c r="AF46" t="s">
        <v>86</v>
      </c>
      <c r="AG46" t="s">
        <v>87</v>
      </c>
      <c r="AH46" t="s">
        <v>88</v>
      </c>
      <c r="AI46" t="s">
        <v>89</v>
      </c>
      <c r="AJ46" s="7">
        <v>36525</v>
      </c>
      <c r="AK46" t="s">
        <v>212</v>
      </c>
      <c r="AL46" t="s">
        <v>91</v>
      </c>
      <c r="AM46" t="s">
        <v>92</v>
      </c>
      <c r="AN46" t="s">
        <v>213</v>
      </c>
      <c r="AO46" t="str">
        <f>TEXT(A46,"yyyy-mm-dd")</f>
        <v>1999-07-31</v>
      </c>
    </row>
    <row r="47" spans="1:41">
      <c r="A47" s="6" t="s">
        <v>210</v>
      </c>
      <c r="B47">
        <v>1999</v>
      </c>
      <c r="C47">
        <v>7</v>
      </c>
      <c r="E47" t="s">
        <v>112</v>
      </c>
      <c r="F47" t="s">
        <v>113</v>
      </c>
      <c r="G47" t="s">
        <v>83</v>
      </c>
      <c r="H47" t="s">
        <v>84</v>
      </c>
      <c r="I47">
        <v>1999</v>
      </c>
      <c r="K47" s="6">
        <v>36525</v>
      </c>
      <c r="L47">
        <v>5</v>
      </c>
      <c r="N47" t="s">
        <v>211</v>
      </c>
      <c r="O47" s="8">
        <v>20.95</v>
      </c>
      <c r="P47" s="8">
        <v>20.87</v>
      </c>
      <c r="Q47" s="8">
        <v>19.89</v>
      </c>
      <c r="R47" s="8">
        <v>21.5</v>
      </c>
      <c r="S47" s="8">
        <v>17.2</v>
      </c>
      <c r="T47" s="8">
        <v>27.5</v>
      </c>
      <c r="U47" s="8">
        <v>2.0699999999999998</v>
      </c>
      <c r="V47" s="9">
        <v>30</v>
      </c>
      <c r="W47" s="8">
        <v>1.6099999999999994</v>
      </c>
      <c r="X47" s="8">
        <v>10.3</v>
      </c>
      <c r="Y47" s="8">
        <v>7.9999999999998295E-2</v>
      </c>
      <c r="Z47" s="8">
        <v>-0.12999999999999901</v>
      </c>
      <c r="AA47">
        <v>-0.14000000000000057</v>
      </c>
      <c r="AF47" t="s">
        <v>114</v>
      </c>
      <c r="AG47" t="s">
        <v>115</v>
      </c>
      <c r="AH47" t="s">
        <v>116</v>
      </c>
      <c r="AI47" t="s">
        <v>117</v>
      </c>
      <c r="AJ47" s="7">
        <v>36525</v>
      </c>
      <c r="AK47" t="s">
        <v>212</v>
      </c>
      <c r="AL47" t="s">
        <v>118</v>
      </c>
      <c r="AM47" t="s">
        <v>92</v>
      </c>
      <c r="AN47" t="s">
        <v>217</v>
      </c>
      <c r="AO47" t="str">
        <f>TEXT(A47,"yyyy-mm-dd")</f>
        <v>1999-07-31</v>
      </c>
    </row>
    <row r="48" spans="1:41">
      <c r="A48" s="6" t="s">
        <v>218</v>
      </c>
      <c r="B48">
        <v>1999</v>
      </c>
      <c r="C48">
        <v>8</v>
      </c>
      <c r="E48" t="s">
        <v>100</v>
      </c>
      <c r="F48" t="s">
        <v>101</v>
      </c>
      <c r="G48" t="s">
        <v>83</v>
      </c>
      <c r="H48" t="s">
        <v>94</v>
      </c>
      <c r="I48">
        <v>2000</v>
      </c>
      <c r="K48" s="6">
        <v>36891</v>
      </c>
      <c r="L48">
        <v>16</v>
      </c>
      <c r="N48" t="s">
        <v>222</v>
      </c>
      <c r="O48" s="8">
        <v>3.74</v>
      </c>
      <c r="P48" s="8">
        <v>3.63</v>
      </c>
      <c r="Q48" s="8">
        <v>3.5</v>
      </c>
      <c r="R48" s="8">
        <v>3.95</v>
      </c>
      <c r="S48" s="8">
        <v>2.8</v>
      </c>
      <c r="T48" s="8">
        <v>4.8</v>
      </c>
      <c r="U48" s="8">
        <v>0.43</v>
      </c>
      <c r="V48" s="9">
        <v>31</v>
      </c>
      <c r="W48" s="8">
        <v>0.45000000000000018</v>
      </c>
      <c r="X48" s="8">
        <v>2</v>
      </c>
      <c r="Y48" s="8">
        <v>0.11000000000000032</v>
      </c>
      <c r="Z48" s="8">
        <v>-0.16999999999999993</v>
      </c>
      <c r="AA48">
        <v>-4.9999999999999822E-2</v>
      </c>
      <c r="AF48" t="s">
        <v>9668</v>
      </c>
      <c r="AG48" t="s">
        <v>9655</v>
      </c>
      <c r="AH48" t="s">
        <v>9656</v>
      </c>
      <c r="AI48" t="s">
        <v>9669</v>
      </c>
      <c r="AJ48" s="7">
        <v>36891</v>
      </c>
      <c r="AK48" t="s">
        <v>220</v>
      </c>
      <c r="AL48" t="s">
        <v>109</v>
      </c>
      <c r="AM48" t="s">
        <v>98</v>
      </c>
      <c r="AN48" t="s">
        <v>9677</v>
      </c>
    </row>
    <row r="49" spans="1:41">
      <c r="A49" s="6" t="s">
        <v>218</v>
      </c>
      <c r="B49">
        <v>1999</v>
      </c>
      <c r="C49">
        <v>8</v>
      </c>
      <c r="E49" t="s">
        <v>100</v>
      </c>
      <c r="F49" t="s">
        <v>101</v>
      </c>
      <c r="G49" t="s">
        <v>83</v>
      </c>
      <c r="H49" t="s">
        <v>84</v>
      </c>
      <c r="I49">
        <v>1999</v>
      </c>
      <c r="K49" s="6">
        <v>36525</v>
      </c>
      <c r="L49">
        <v>4</v>
      </c>
      <c r="N49" t="s">
        <v>219</v>
      </c>
      <c r="O49" s="8">
        <v>3.07</v>
      </c>
      <c r="P49" s="8">
        <v>3.1</v>
      </c>
      <c r="Q49" s="8">
        <v>2.9</v>
      </c>
      <c r="R49" s="8">
        <v>3.27</v>
      </c>
      <c r="S49" s="8">
        <v>2.5</v>
      </c>
      <c r="T49" s="8">
        <v>3.4</v>
      </c>
      <c r="U49" s="8">
        <v>0.22</v>
      </c>
      <c r="V49" s="9">
        <v>31</v>
      </c>
      <c r="W49" s="8">
        <v>0.37000000000000011</v>
      </c>
      <c r="X49" s="8">
        <v>0.89999999999999991</v>
      </c>
      <c r="Y49" s="8">
        <v>-3.0000000000000249E-2</v>
      </c>
      <c r="Z49" s="8">
        <v>0.30000000000000027</v>
      </c>
      <c r="AA49">
        <v>7.0000000000000284E-2</v>
      </c>
      <c r="AF49" t="s">
        <v>9654</v>
      </c>
      <c r="AG49" t="s">
        <v>9655</v>
      </c>
      <c r="AH49" t="s">
        <v>9656</v>
      </c>
      <c r="AI49" t="s">
        <v>9657</v>
      </c>
      <c r="AJ49" s="7">
        <v>36525</v>
      </c>
      <c r="AK49" t="s">
        <v>220</v>
      </c>
      <c r="AL49" t="s">
        <v>109</v>
      </c>
      <c r="AM49" t="s">
        <v>92</v>
      </c>
      <c r="AN49" t="s">
        <v>9665</v>
      </c>
    </row>
    <row r="50" spans="1:41">
      <c r="A50" s="6" t="s">
        <v>218</v>
      </c>
      <c r="B50">
        <v>1999</v>
      </c>
      <c r="C50">
        <v>8</v>
      </c>
      <c r="E50" t="s">
        <v>100</v>
      </c>
      <c r="F50" t="s">
        <v>101</v>
      </c>
      <c r="G50" t="s">
        <v>102</v>
      </c>
      <c r="H50" t="s">
        <v>224</v>
      </c>
      <c r="I50">
        <v>1999</v>
      </c>
      <c r="J50">
        <v>3</v>
      </c>
      <c r="K50" s="6">
        <v>36433</v>
      </c>
      <c r="L50">
        <v>1</v>
      </c>
      <c r="M50">
        <v>0</v>
      </c>
      <c r="N50" t="s">
        <v>169</v>
      </c>
      <c r="O50" s="8">
        <v>3.24</v>
      </c>
      <c r="P50" s="8">
        <v>3.4</v>
      </c>
      <c r="Q50" s="8">
        <v>3.01</v>
      </c>
      <c r="R50" s="8">
        <v>3.58</v>
      </c>
      <c r="S50" s="8">
        <v>2.2999999999999998</v>
      </c>
      <c r="T50" s="8">
        <v>3.9</v>
      </c>
      <c r="U50" s="8">
        <v>0.42</v>
      </c>
      <c r="V50" s="9">
        <v>30</v>
      </c>
      <c r="W50" s="8">
        <v>0.57000000000000028</v>
      </c>
      <c r="X50" s="8">
        <v>1.6</v>
      </c>
      <c r="Y50" s="8">
        <v>-0.1599999999999997</v>
      </c>
      <c r="Z50" s="8"/>
      <c r="AF50" t="s">
        <v>225</v>
      </c>
      <c r="AG50" t="s">
        <v>106</v>
      </c>
      <c r="AH50" t="s">
        <v>107</v>
      </c>
      <c r="AI50" t="s">
        <v>108</v>
      </c>
      <c r="AJ50" s="7">
        <v>36433</v>
      </c>
      <c r="AK50" t="s">
        <v>220</v>
      </c>
      <c r="AL50" t="s">
        <v>109</v>
      </c>
      <c r="AM50" t="s">
        <v>226</v>
      </c>
      <c r="AN50" t="s">
        <v>227</v>
      </c>
      <c r="AO50" t="str">
        <f>TEXT(A50,"yyyy-mm-dd")</f>
        <v>1999-08-31</v>
      </c>
    </row>
    <row r="51" spans="1:41">
      <c r="A51" s="6" t="s">
        <v>218</v>
      </c>
      <c r="B51">
        <v>1999</v>
      </c>
      <c r="C51">
        <v>8</v>
      </c>
      <c r="E51" t="s">
        <v>81</v>
      </c>
      <c r="F51" t="s">
        <v>82</v>
      </c>
      <c r="G51" t="s">
        <v>83</v>
      </c>
      <c r="H51" t="s">
        <v>94</v>
      </c>
      <c r="I51">
        <v>2000</v>
      </c>
      <c r="K51" s="6">
        <v>36891</v>
      </c>
      <c r="L51">
        <v>16</v>
      </c>
      <c r="N51" t="s">
        <v>222</v>
      </c>
      <c r="O51" s="8">
        <v>11.74</v>
      </c>
      <c r="P51" s="8">
        <v>12</v>
      </c>
      <c r="Q51" s="8">
        <v>11.01</v>
      </c>
      <c r="R51" s="8">
        <v>12.36</v>
      </c>
      <c r="S51" s="8">
        <v>9.6999999999999993</v>
      </c>
      <c r="T51" s="8">
        <v>14</v>
      </c>
      <c r="U51" s="8">
        <v>0.98</v>
      </c>
      <c r="V51" s="9">
        <v>31</v>
      </c>
      <c r="W51" s="8">
        <v>1.3499999999999996</v>
      </c>
      <c r="X51" s="8">
        <v>4.3000000000000007</v>
      </c>
      <c r="Y51" s="8">
        <v>-0.25999999999999979</v>
      </c>
      <c r="Z51" s="8">
        <v>0</v>
      </c>
      <c r="AA51">
        <v>0.27999999999999936</v>
      </c>
      <c r="AF51" t="s">
        <v>96</v>
      </c>
      <c r="AG51" t="s">
        <v>87</v>
      </c>
      <c r="AH51" t="s">
        <v>88</v>
      </c>
      <c r="AI51" t="s">
        <v>97</v>
      </c>
      <c r="AJ51" s="7">
        <v>36891</v>
      </c>
      <c r="AK51" t="s">
        <v>220</v>
      </c>
      <c r="AL51" t="s">
        <v>91</v>
      </c>
      <c r="AM51" t="s">
        <v>98</v>
      </c>
      <c r="AN51" t="s">
        <v>223</v>
      </c>
      <c r="AO51" t="str">
        <f>TEXT(A51,"yyyy-mm-dd")</f>
        <v>1999-08-31</v>
      </c>
    </row>
    <row r="52" spans="1:41">
      <c r="A52" s="6" t="s">
        <v>218</v>
      </c>
      <c r="B52">
        <v>1999</v>
      </c>
      <c r="C52">
        <v>8</v>
      </c>
      <c r="E52" t="s">
        <v>81</v>
      </c>
      <c r="F52" t="s">
        <v>82</v>
      </c>
      <c r="G52" t="s">
        <v>83</v>
      </c>
      <c r="H52" t="s">
        <v>84</v>
      </c>
      <c r="I52">
        <v>1999</v>
      </c>
      <c r="K52" s="6">
        <v>36525</v>
      </c>
      <c r="L52">
        <v>4</v>
      </c>
      <c r="N52" t="s">
        <v>219</v>
      </c>
      <c r="O52" s="8">
        <v>13.55</v>
      </c>
      <c r="P52" s="8">
        <v>13.5</v>
      </c>
      <c r="Q52" s="8">
        <v>13.15</v>
      </c>
      <c r="R52" s="8">
        <v>13.99</v>
      </c>
      <c r="S52" s="8">
        <v>12.7</v>
      </c>
      <c r="T52" s="8">
        <v>14.5</v>
      </c>
      <c r="U52" s="8">
        <v>0.5</v>
      </c>
      <c r="V52" s="9">
        <v>31</v>
      </c>
      <c r="W52" s="8">
        <v>0.83999999999999986</v>
      </c>
      <c r="X52" s="8">
        <v>1.8000000000000007</v>
      </c>
      <c r="Y52" s="8">
        <v>5.0000000000000711E-2</v>
      </c>
      <c r="Z52" s="8">
        <v>-0.5</v>
      </c>
      <c r="AA52">
        <v>0.53999999999999915</v>
      </c>
      <c r="AF52" t="s">
        <v>86</v>
      </c>
      <c r="AG52" t="s">
        <v>87</v>
      </c>
      <c r="AH52" t="s">
        <v>88</v>
      </c>
      <c r="AI52" t="s">
        <v>89</v>
      </c>
      <c r="AJ52" s="7">
        <v>36525</v>
      </c>
      <c r="AK52" t="s">
        <v>220</v>
      </c>
      <c r="AL52" t="s">
        <v>91</v>
      </c>
      <c r="AM52" t="s">
        <v>92</v>
      </c>
      <c r="AN52" t="s">
        <v>221</v>
      </c>
      <c r="AO52" t="str">
        <f>TEXT(A52,"yyyy-mm-dd")</f>
        <v>1999-08-31</v>
      </c>
    </row>
    <row r="53" spans="1:41">
      <c r="A53" s="6" t="s">
        <v>218</v>
      </c>
      <c r="B53">
        <v>1999</v>
      </c>
      <c r="C53">
        <v>8</v>
      </c>
      <c r="E53" t="s">
        <v>112</v>
      </c>
      <c r="F53" t="s">
        <v>113</v>
      </c>
      <c r="G53" t="s">
        <v>83</v>
      </c>
      <c r="H53" t="s">
        <v>94</v>
      </c>
      <c r="I53">
        <v>2000</v>
      </c>
      <c r="K53" s="6">
        <v>36891</v>
      </c>
      <c r="L53">
        <v>16</v>
      </c>
      <c r="N53" t="s">
        <v>222</v>
      </c>
      <c r="O53" s="8">
        <v>18.52</v>
      </c>
      <c r="P53" s="8">
        <v>18.48</v>
      </c>
      <c r="Q53" s="8">
        <v>17.36</v>
      </c>
      <c r="R53" s="8">
        <v>19.649999999999999</v>
      </c>
      <c r="S53" s="8">
        <v>14</v>
      </c>
      <c r="T53" s="8">
        <v>22.9</v>
      </c>
      <c r="U53" s="8">
        <v>2.0099999999999998</v>
      </c>
      <c r="V53" s="9">
        <v>30</v>
      </c>
      <c r="W53" s="8">
        <v>2.2899999999999991</v>
      </c>
      <c r="X53" s="8">
        <v>8.8999999999999986</v>
      </c>
      <c r="Y53" s="8">
        <v>3.9999999999999147E-2</v>
      </c>
      <c r="Z53" s="8"/>
      <c r="AF53" t="s">
        <v>229</v>
      </c>
      <c r="AG53" t="s">
        <v>115</v>
      </c>
      <c r="AH53" t="s">
        <v>116</v>
      </c>
      <c r="AI53" t="s">
        <v>230</v>
      </c>
      <c r="AJ53" s="7">
        <v>36891</v>
      </c>
      <c r="AK53" t="s">
        <v>220</v>
      </c>
      <c r="AL53" t="s">
        <v>118</v>
      </c>
      <c r="AM53" t="s">
        <v>98</v>
      </c>
      <c r="AN53" t="s">
        <v>231</v>
      </c>
      <c r="AO53" t="str">
        <f>TEXT(A53,"yyyy-mm-dd")</f>
        <v>1999-08-31</v>
      </c>
    </row>
    <row r="54" spans="1:41">
      <c r="A54" s="6" t="s">
        <v>218</v>
      </c>
      <c r="B54">
        <v>1999</v>
      </c>
      <c r="C54">
        <v>8</v>
      </c>
      <c r="E54" t="s">
        <v>112</v>
      </c>
      <c r="F54" t="s">
        <v>113</v>
      </c>
      <c r="G54" t="s">
        <v>83</v>
      </c>
      <c r="H54" t="s">
        <v>84</v>
      </c>
      <c r="I54">
        <v>1999</v>
      </c>
      <c r="K54" s="6">
        <v>36525</v>
      </c>
      <c r="L54">
        <v>4</v>
      </c>
      <c r="N54" t="s">
        <v>219</v>
      </c>
      <c r="O54" s="8">
        <v>21.02</v>
      </c>
      <c r="P54" s="8">
        <v>21</v>
      </c>
      <c r="Q54" s="8">
        <v>19.920000000000002</v>
      </c>
      <c r="R54" s="8">
        <v>21.78</v>
      </c>
      <c r="S54" s="8">
        <v>19</v>
      </c>
      <c r="T54" s="8">
        <v>24</v>
      </c>
      <c r="U54" s="8">
        <v>1.44</v>
      </c>
      <c r="V54" s="9">
        <v>31</v>
      </c>
      <c r="W54" s="8">
        <v>1.8599999999999994</v>
      </c>
      <c r="X54" s="8">
        <v>5</v>
      </c>
      <c r="Y54" s="8">
        <v>1.9999999999999574E-2</v>
      </c>
      <c r="Z54" s="8">
        <v>0.12999999999999901</v>
      </c>
      <c r="AA54">
        <v>0.25</v>
      </c>
      <c r="AF54" t="s">
        <v>114</v>
      </c>
      <c r="AG54" t="s">
        <v>115</v>
      </c>
      <c r="AH54" t="s">
        <v>116</v>
      </c>
      <c r="AI54" t="s">
        <v>117</v>
      </c>
      <c r="AJ54" s="7">
        <v>36525</v>
      </c>
      <c r="AK54" t="s">
        <v>220</v>
      </c>
      <c r="AL54" t="s">
        <v>118</v>
      </c>
      <c r="AM54" t="s">
        <v>92</v>
      </c>
      <c r="AN54" t="s">
        <v>228</v>
      </c>
      <c r="AO54" t="str">
        <f>TEXT(A54,"yyyy-mm-dd")</f>
        <v>1999-08-31</v>
      </c>
    </row>
    <row r="55" spans="1:41">
      <c r="A55" s="6" t="s">
        <v>232</v>
      </c>
      <c r="B55">
        <v>1999</v>
      </c>
      <c r="C55">
        <v>9</v>
      </c>
      <c r="E55" t="s">
        <v>100</v>
      </c>
      <c r="F55" t="s">
        <v>101</v>
      </c>
      <c r="G55" t="s">
        <v>83</v>
      </c>
      <c r="H55" t="s">
        <v>94</v>
      </c>
      <c r="I55">
        <v>2000</v>
      </c>
      <c r="K55" s="6">
        <v>36891</v>
      </c>
      <c r="L55">
        <v>15</v>
      </c>
      <c r="N55" t="s">
        <v>236</v>
      </c>
      <c r="O55" s="8">
        <v>3.8</v>
      </c>
      <c r="P55" s="8">
        <v>3.7</v>
      </c>
      <c r="Q55" s="8">
        <v>3.5</v>
      </c>
      <c r="R55" s="8">
        <v>4.0999999999999996</v>
      </c>
      <c r="S55" s="8">
        <v>2.8</v>
      </c>
      <c r="T55" s="8">
        <v>4.8</v>
      </c>
      <c r="U55" s="8">
        <v>0.42</v>
      </c>
      <c r="V55" s="9">
        <v>31</v>
      </c>
      <c r="W55" s="8">
        <v>0.59999999999999964</v>
      </c>
      <c r="X55" s="8">
        <v>2</v>
      </c>
      <c r="Y55" s="8">
        <v>9.9999999999999645E-2</v>
      </c>
      <c r="Z55" s="8">
        <v>7.0000000000000284E-2</v>
      </c>
      <c r="AA55">
        <v>0.14999999999999947</v>
      </c>
      <c r="AF55" t="s">
        <v>9668</v>
      </c>
      <c r="AG55" t="s">
        <v>9655</v>
      </c>
      <c r="AH55" t="s">
        <v>9656</v>
      </c>
      <c r="AI55" t="s">
        <v>9669</v>
      </c>
      <c r="AJ55" s="7">
        <v>36891</v>
      </c>
      <c r="AK55" t="s">
        <v>234</v>
      </c>
      <c r="AL55" t="s">
        <v>109</v>
      </c>
      <c r="AM55" t="s">
        <v>98</v>
      </c>
      <c r="AN55" t="s">
        <v>9678</v>
      </c>
    </row>
    <row r="56" spans="1:41">
      <c r="A56" s="6" t="s">
        <v>232</v>
      </c>
      <c r="B56">
        <v>1999</v>
      </c>
      <c r="C56">
        <v>9</v>
      </c>
      <c r="E56" t="s">
        <v>100</v>
      </c>
      <c r="F56" t="s">
        <v>101</v>
      </c>
      <c r="G56" t="s">
        <v>83</v>
      </c>
      <c r="H56" t="s">
        <v>84</v>
      </c>
      <c r="I56">
        <v>1999</v>
      </c>
      <c r="K56" s="6">
        <v>36525</v>
      </c>
      <c r="L56">
        <v>3</v>
      </c>
      <c r="N56" t="s">
        <v>233</v>
      </c>
      <c r="O56" s="8">
        <v>3.05</v>
      </c>
      <c r="P56" s="8">
        <v>3.1</v>
      </c>
      <c r="Q56" s="8">
        <v>2.9</v>
      </c>
      <c r="R56" s="8">
        <v>3.3</v>
      </c>
      <c r="S56" s="8">
        <v>2.23</v>
      </c>
      <c r="T56" s="8">
        <v>3.5</v>
      </c>
      <c r="U56" s="8">
        <v>0.28000000000000003</v>
      </c>
      <c r="V56" s="9">
        <v>31</v>
      </c>
      <c r="W56" s="8">
        <v>0.39999999999999991</v>
      </c>
      <c r="X56" s="8">
        <v>1.27</v>
      </c>
      <c r="Y56" s="8">
        <v>-5.0000000000000266E-2</v>
      </c>
      <c r="Z56" s="8">
        <v>0</v>
      </c>
      <c r="AA56">
        <v>2.9999999999999805E-2</v>
      </c>
      <c r="AF56" t="s">
        <v>9654</v>
      </c>
      <c r="AG56" t="s">
        <v>9655</v>
      </c>
      <c r="AH56" t="s">
        <v>9656</v>
      </c>
      <c r="AI56" t="s">
        <v>9657</v>
      </c>
      <c r="AJ56" s="7">
        <v>36525</v>
      </c>
      <c r="AK56" t="s">
        <v>234</v>
      </c>
      <c r="AL56" t="s">
        <v>109</v>
      </c>
      <c r="AM56" t="s">
        <v>92</v>
      </c>
      <c r="AN56" t="s">
        <v>9666</v>
      </c>
    </row>
    <row r="57" spans="1:41">
      <c r="A57" s="6" t="s">
        <v>232</v>
      </c>
      <c r="B57">
        <v>1999</v>
      </c>
      <c r="C57">
        <v>9</v>
      </c>
      <c r="E57" t="s">
        <v>100</v>
      </c>
      <c r="F57" t="s">
        <v>101</v>
      </c>
      <c r="G57" t="s">
        <v>102</v>
      </c>
      <c r="H57" t="s">
        <v>224</v>
      </c>
      <c r="I57">
        <v>1999</v>
      </c>
      <c r="J57">
        <v>3</v>
      </c>
      <c r="K57" s="6">
        <v>36433</v>
      </c>
      <c r="L57">
        <v>0</v>
      </c>
      <c r="M57">
        <v>0</v>
      </c>
      <c r="N57" t="s">
        <v>178</v>
      </c>
      <c r="O57" s="8">
        <v>3.25</v>
      </c>
      <c r="P57" s="8">
        <v>3.3</v>
      </c>
      <c r="Q57" s="8">
        <v>2.99</v>
      </c>
      <c r="R57" s="8">
        <v>3.6</v>
      </c>
      <c r="S57" s="8">
        <v>2.2999999999999998</v>
      </c>
      <c r="T57" s="8">
        <v>4</v>
      </c>
      <c r="U57" s="8">
        <v>0.43</v>
      </c>
      <c r="V57" s="9">
        <v>28</v>
      </c>
      <c r="W57" s="8">
        <v>0.60999999999999988</v>
      </c>
      <c r="X57" s="8">
        <v>1.7000000000000002</v>
      </c>
      <c r="Y57" s="8">
        <v>-4.9999999999999822E-2</v>
      </c>
      <c r="Z57" s="8">
        <v>-0.10000000000000009</v>
      </c>
      <c r="AA57">
        <v>3.9999999999999591E-2</v>
      </c>
      <c r="AF57" t="s">
        <v>225</v>
      </c>
      <c r="AG57" t="s">
        <v>106</v>
      </c>
      <c r="AH57" t="s">
        <v>107</v>
      </c>
      <c r="AI57" t="s">
        <v>108</v>
      </c>
      <c r="AJ57" s="7">
        <v>36433</v>
      </c>
      <c r="AK57" t="s">
        <v>234</v>
      </c>
      <c r="AL57" t="s">
        <v>109</v>
      </c>
      <c r="AM57" t="s">
        <v>226</v>
      </c>
      <c r="AN57" t="s">
        <v>238</v>
      </c>
      <c r="AO57" t="str">
        <f>TEXT(A57,"yyyy-mm-dd")</f>
        <v>1999-09-30</v>
      </c>
    </row>
    <row r="58" spans="1:41">
      <c r="A58" s="6" t="s">
        <v>232</v>
      </c>
      <c r="B58">
        <v>1999</v>
      </c>
      <c r="C58">
        <v>9</v>
      </c>
      <c r="E58" t="s">
        <v>81</v>
      </c>
      <c r="F58" t="s">
        <v>82</v>
      </c>
      <c r="G58" t="s">
        <v>83</v>
      </c>
      <c r="H58" t="s">
        <v>94</v>
      </c>
      <c r="I58">
        <v>2000</v>
      </c>
      <c r="K58" s="6">
        <v>36891</v>
      </c>
      <c r="L58">
        <v>15</v>
      </c>
      <c r="N58" t="s">
        <v>236</v>
      </c>
      <c r="O58" s="8">
        <v>11.5</v>
      </c>
      <c r="P58" s="8">
        <v>11.6</v>
      </c>
      <c r="Q58" s="8">
        <v>10.81</v>
      </c>
      <c r="R58" s="8">
        <v>12.05</v>
      </c>
      <c r="S58" s="8">
        <v>9.14</v>
      </c>
      <c r="T58" s="8">
        <v>14.39</v>
      </c>
      <c r="U58" s="8">
        <v>1.06</v>
      </c>
      <c r="V58" s="9">
        <v>31</v>
      </c>
      <c r="W58" s="8">
        <v>1.2400000000000002</v>
      </c>
      <c r="X58" s="8">
        <v>5.25</v>
      </c>
      <c r="Y58" s="8">
        <v>-9.9999999999999645E-2</v>
      </c>
      <c r="Z58" s="8">
        <v>-0.40000000000000036</v>
      </c>
      <c r="AA58">
        <v>-0.10999999999999943</v>
      </c>
      <c r="AF58" t="s">
        <v>96</v>
      </c>
      <c r="AG58" t="s">
        <v>87</v>
      </c>
      <c r="AH58" t="s">
        <v>88</v>
      </c>
      <c r="AI58" t="s">
        <v>97</v>
      </c>
      <c r="AJ58" s="7">
        <v>36891</v>
      </c>
      <c r="AK58" t="s">
        <v>234</v>
      </c>
      <c r="AL58" t="s">
        <v>91</v>
      </c>
      <c r="AM58" t="s">
        <v>98</v>
      </c>
      <c r="AN58" t="s">
        <v>237</v>
      </c>
      <c r="AO58" t="str">
        <f>TEXT(A58,"yyyy-mm-dd")</f>
        <v>1999-09-30</v>
      </c>
    </row>
    <row r="59" spans="1:41">
      <c r="A59" s="6" t="s">
        <v>232</v>
      </c>
      <c r="B59">
        <v>1999</v>
      </c>
      <c r="C59">
        <v>9</v>
      </c>
      <c r="E59" t="s">
        <v>81</v>
      </c>
      <c r="F59" t="s">
        <v>82</v>
      </c>
      <c r="G59" t="s">
        <v>83</v>
      </c>
      <c r="H59" t="s">
        <v>84</v>
      </c>
      <c r="I59">
        <v>1999</v>
      </c>
      <c r="K59" s="6">
        <v>36525</v>
      </c>
      <c r="L59">
        <v>3</v>
      </c>
      <c r="N59" t="s">
        <v>233</v>
      </c>
      <c r="O59" s="8">
        <v>13.29</v>
      </c>
      <c r="P59" s="8">
        <v>13.25</v>
      </c>
      <c r="Q59" s="8">
        <v>13</v>
      </c>
      <c r="R59" s="8">
        <v>13.53</v>
      </c>
      <c r="S59" s="8">
        <v>12.76</v>
      </c>
      <c r="T59" s="8">
        <v>14.02</v>
      </c>
      <c r="U59" s="8">
        <v>0.36</v>
      </c>
      <c r="V59" s="9">
        <v>31</v>
      </c>
      <c r="W59" s="8">
        <v>0.52999999999999936</v>
      </c>
      <c r="X59" s="8">
        <v>1.2599999999999998</v>
      </c>
      <c r="Y59" s="8">
        <v>3.9999999999999147E-2</v>
      </c>
      <c r="Z59" s="8">
        <v>-0.25</v>
      </c>
      <c r="AA59">
        <v>-0.3100000000000005</v>
      </c>
      <c r="AF59" t="s">
        <v>86</v>
      </c>
      <c r="AG59" t="s">
        <v>87</v>
      </c>
      <c r="AH59" t="s">
        <v>88</v>
      </c>
      <c r="AI59" t="s">
        <v>89</v>
      </c>
      <c r="AJ59" s="7">
        <v>36525</v>
      </c>
      <c r="AK59" t="s">
        <v>234</v>
      </c>
      <c r="AL59" t="s">
        <v>91</v>
      </c>
      <c r="AM59" t="s">
        <v>92</v>
      </c>
      <c r="AN59" t="s">
        <v>235</v>
      </c>
      <c r="AO59" t="str">
        <f>TEXT(A59,"yyyy-mm-dd")</f>
        <v>1999-09-30</v>
      </c>
    </row>
    <row r="60" spans="1:41">
      <c r="A60" s="6" t="s">
        <v>232</v>
      </c>
      <c r="B60">
        <v>1999</v>
      </c>
      <c r="C60">
        <v>9</v>
      </c>
      <c r="E60" t="s">
        <v>112</v>
      </c>
      <c r="F60" t="s">
        <v>113</v>
      </c>
      <c r="G60" t="s">
        <v>83</v>
      </c>
      <c r="H60" t="s">
        <v>94</v>
      </c>
      <c r="I60">
        <v>2000</v>
      </c>
      <c r="K60" s="6">
        <v>36891</v>
      </c>
      <c r="L60">
        <v>15</v>
      </c>
      <c r="N60" t="s">
        <v>236</v>
      </c>
      <c r="O60" s="8">
        <v>18.63</v>
      </c>
      <c r="P60" s="8">
        <v>18.41</v>
      </c>
      <c r="Q60" s="8">
        <v>18</v>
      </c>
      <c r="R60" s="8">
        <v>19.41</v>
      </c>
      <c r="S60" s="8">
        <v>14.5</v>
      </c>
      <c r="T60" s="8">
        <v>22.94</v>
      </c>
      <c r="U60" s="8">
        <v>1.67</v>
      </c>
      <c r="V60" s="9">
        <v>30</v>
      </c>
      <c r="W60" s="8">
        <v>1.4100000000000001</v>
      </c>
      <c r="X60" s="8">
        <v>8.4400000000000013</v>
      </c>
      <c r="Y60" s="8">
        <v>0.21999999999999886</v>
      </c>
      <c r="Z60" s="8">
        <v>-7.0000000000000284E-2</v>
      </c>
      <c r="AA60">
        <v>-0.87999999999999901</v>
      </c>
      <c r="AF60" t="s">
        <v>229</v>
      </c>
      <c r="AG60" t="s">
        <v>115</v>
      </c>
      <c r="AH60" t="s">
        <v>116</v>
      </c>
      <c r="AI60" t="s">
        <v>230</v>
      </c>
      <c r="AJ60" s="7">
        <v>36891</v>
      </c>
      <c r="AK60" t="s">
        <v>234</v>
      </c>
      <c r="AL60" t="s">
        <v>118</v>
      </c>
      <c r="AM60" t="s">
        <v>98</v>
      </c>
      <c r="AN60" t="s">
        <v>240</v>
      </c>
      <c r="AO60" t="str">
        <f>TEXT(A60,"yyyy-mm-dd")</f>
        <v>1999-09-30</v>
      </c>
    </row>
    <row r="61" spans="1:41">
      <c r="A61" s="6" t="s">
        <v>232</v>
      </c>
      <c r="B61">
        <v>1999</v>
      </c>
      <c r="C61">
        <v>9</v>
      </c>
      <c r="E61" t="s">
        <v>112</v>
      </c>
      <c r="F61" t="s">
        <v>113</v>
      </c>
      <c r="G61" t="s">
        <v>83</v>
      </c>
      <c r="H61" t="s">
        <v>84</v>
      </c>
      <c r="I61">
        <v>1999</v>
      </c>
      <c r="K61" s="6">
        <v>36525</v>
      </c>
      <c r="L61">
        <v>3</v>
      </c>
      <c r="N61" t="s">
        <v>233</v>
      </c>
      <c r="O61" s="8">
        <v>20.83</v>
      </c>
      <c r="P61" s="8">
        <v>20.82</v>
      </c>
      <c r="Q61" s="8">
        <v>19.600000000000001</v>
      </c>
      <c r="R61" s="8">
        <v>21.99</v>
      </c>
      <c r="S61" s="8">
        <v>18.649999999999999</v>
      </c>
      <c r="T61" s="8">
        <v>23.59</v>
      </c>
      <c r="U61" s="8">
        <v>1.41</v>
      </c>
      <c r="V61" s="9">
        <v>30</v>
      </c>
      <c r="W61" s="8">
        <v>2.389999999999997</v>
      </c>
      <c r="X61" s="8">
        <v>4.9400000000000013</v>
      </c>
      <c r="Y61" s="8">
        <v>9.9999999999980105E-3</v>
      </c>
      <c r="Z61" s="8">
        <v>-0.17999999999999972</v>
      </c>
      <c r="AA61">
        <v>0.52999999999999758</v>
      </c>
      <c r="AF61" t="s">
        <v>114</v>
      </c>
      <c r="AG61" t="s">
        <v>115</v>
      </c>
      <c r="AH61" t="s">
        <v>116</v>
      </c>
      <c r="AI61" t="s">
        <v>117</v>
      </c>
      <c r="AJ61" s="7">
        <v>36525</v>
      </c>
      <c r="AK61" t="s">
        <v>234</v>
      </c>
      <c r="AL61" t="s">
        <v>118</v>
      </c>
      <c r="AM61" t="s">
        <v>92</v>
      </c>
      <c r="AN61" t="s">
        <v>239</v>
      </c>
      <c r="AO61" t="str">
        <f>TEXT(A61,"yyyy-mm-dd")</f>
        <v>1999-09-30</v>
      </c>
    </row>
    <row r="62" spans="1:41">
      <c r="A62" s="6" t="s">
        <v>241</v>
      </c>
      <c r="B62">
        <v>1999</v>
      </c>
      <c r="C62">
        <v>10</v>
      </c>
      <c r="E62" t="s">
        <v>100</v>
      </c>
      <c r="F62" t="s">
        <v>101</v>
      </c>
      <c r="G62" t="s">
        <v>83</v>
      </c>
      <c r="H62" t="s">
        <v>94</v>
      </c>
      <c r="I62">
        <v>2000</v>
      </c>
      <c r="K62" s="6">
        <v>36891</v>
      </c>
      <c r="L62">
        <v>14</v>
      </c>
      <c r="N62" t="s">
        <v>244</v>
      </c>
      <c r="O62" s="8">
        <v>3.87</v>
      </c>
      <c r="P62" s="8">
        <v>3.8</v>
      </c>
      <c r="Q62" s="8">
        <v>3.6</v>
      </c>
      <c r="R62" s="8">
        <v>4.2</v>
      </c>
      <c r="S62" s="8">
        <v>3</v>
      </c>
      <c r="T62" s="8">
        <v>4.8</v>
      </c>
      <c r="U62" s="8">
        <v>0.4</v>
      </c>
      <c r="V62" s="9">
        <v>31</v>
      </c>
      <c r="W62" s="8">
        <v>0.60000000000000009</v>
      </c>
      <c r="X62" s="8">
        <v>1.7999999999999998</v>
      </c>
      <c r="Y62" s="8">
        <v>7.0000000000000284E-2</v>
      </c>
      <c r="Z62" s="8">
        <v>9.9999999999999645E-2</v>
      </c>
      <c r="AA62">
        <v>4.4408920985006262E-16</v>
      </c>
      <c r="AF62" t="s">
        <v>9668</v>
      </c>
      <c r="AG62" t="s">
        <v>9655</v>
      </c>
      <c r="AH62" t="s">
        <v>9656</v>
      </c>
      <c r="AI62" t="s">
        <v>9669</v>
      </c>
      <c r="AJ62" s="7">
        <v>36891</v>
      </c>
      <c r="AK62" t="s">
        <v>242</v>
      </c>
      <c r="AL62" t="s">
        <v>109</v>
      </c>
      <c r="AM62" t="s">
        <v>98</v>
      </c>
      <c r="AN62" t="s">
        <v>9679</v>
      </c>
    </row>
    <row r="63" spans="1:41">
      <c r="A63" s="6" t="s">
        <v>241</v>
      </c>
      <c r="B63">
        <v>1999</v>
      </c>
      <c r="C63">
        <v>10</v>
      </c>
      <c r="E63" t="s">
        <v>100</v>
      </c>
      <c r="F63" t="s">
        <v>101</v>
      </c>
      <c r="G63" t="s">
        <v>83</v>
      </c>
      <c r="H63" t="s">
        <v>84</v>
      </c>
      <c r="I63">
        <v>1999</v>
      </c>
      <c r="K63" s="6">
        <v>36525</v>
      </c>
      <c r="L63">
        <v>2</v>
      </c>
      <c r="N63" t="s">
        <v>104</v>
      </c>
      <c r="O63" s="8">
        <v>3.16</v>
      </c>
      <c r="P63" s="8">
        <v>3.18</v>
      </c>
      <c r="Q63" s="8">
        <v>3</v>
      </c>
      <c r="R63" s="8">
        <v>3.27</v>
      </c>
      <c r="S63" s="8">
        <v>2.8</v>
      </c>
      <c r="T63" s="8">
        <v>3.6</v>
      </c>
      <c r="U63" s="8">
        <v>0.2</v>
      </c>
      <c r="V63" s="9">
        <v>31</v>
      </c>
      <c r="W63" s="8">
        <v>0.27</v>
      </c>
      <c r="X63" s="8">
        <v>0.80000000000000027</v>
      </c>
      <c r="Y63" s="8">
        <v>-2.0000000000000018E-2</v>
      </c>
      <c r="Z63" s="8">
        <v>8.0000000000000071E-2</v>
      </c>
      <c r="AA63">
        <v>-0.12999999999999989</v>
      </c>
      <c r="AF63" t="s">
        <v>9654</v>
      </c>
      <c r="AG63" t="s">
        <v>9655</v>
      </c>
      <c r="AH63" t="s">
        <v>9656</v>
      </c>
      <c r="AI63" t="s">
        <v>9657</v>
      </c>
      <c r="AJ63" s="7">
        <v>36525</v>
      </c>
      <c r="AK63" t="s">
        <v>242</v>
      </c>
      <c r="AL63" t="s">
        <v>109</v>
      </c>
      <c r="AM63" t="s">
        <v>92</v>
      </c>
      <c r="AN63" t="s">
        <v>9667</v>
      </c>
    </row>
    <row r="64" spans="1:41">
      <c r="A64" s="6" t="s">
        <v>241</v>
      </c>
      <c r="B64">
        <v>1999</v>
      </c>
      <c r="C64">
        <v>10</v>
      </c>
      <c r="E64" t="s">
        <v>100</v>
      </c>
      <c r="F64" t="s">
        <v>101</v>
      </c>
      <c r="G64" t="s">
        <v>102</v>
      </c>
      <c r="H64" t="s">
        <v>224</v>
      </c>
      <c r="I64">
        <v>1999</v>
      </c>
      <c r="J64">
        <v>3</v>
      </c>
      <c r="K64" s="6">
        <v>36433</v>
      </c>
      <c r="L64">
        <v>-1</v>
      </c>
      <c r="M64">
        <v>0</v>
      </c>
      <c r="N64" t="s">
        <v>187</v>
      </c>
      <c r="O64" s="8">
        <v>3.39</v>
      </c>
      <c r="P64" s="8">
        <v>3.4</v>
      </c>
      <c r="Q64" s="8">
        <v>3.06</v>
      </c>
      <c r="R64" s="8">
        <v>3.68</v>
      </c>
      <c r="S64" s="8">
        <v>2.4</v>
      </c>
      <c r="T64" s="8">
        <v>4.2</v>
      </c>
      <c r="U64" s="8">
        <v>0.41</v>
      </c>
      <c r="V64" s="9">
        <v>30</v>
      </c>
      <c r="W64" s="8">
        <v>0.62000000000000011</v>
      </c>
      <c r="X64" s="8">
        <v>1.8000000000000003</v>
      </c>
      <c r="Y64" s="8">
        <v>-9.9999999999997868E-3</v>
      </c>
      <c r="Z64" s="8">
        <v>0.10000000000000009</v>
      </c>
      <c r="AA64">
        <v>1.0000000000000231E-2</v>
      </c>
      <c r="AF64" t="s">
        <v>225</v>
      </c>
      <c r="AG64" t="s">
        <v>106</v>
      </c>
      <c r="AH64" t="s">
        <v>107</v>
      </c>
      <c r="AI64" t="s">
        <v>188</v>
      </c>
      <c r="AJ64" s="7">
        <v>36433</v>
      </c>
      <c r="AK64" t="s">
        <v>242</v>
      </c>
      <c r="AL64" t="s">
        <v>109</v>
      </c>
      <c r="AM64" t="s">
        <v>226</v>
      </c>
      <c r="AN64" t="s">
        <v>246</v>
      </c>
      <c r="AO64" t="str">
        <f>TEXT(A64,"yyyy-mm-dd")</f>
        <v>1999-10-31</v>
      </c>
    </row>
    <row r="65" spans="1:41">
      <c r="A65" s="6" t="s">
        <v>241</v>
      </c>
      <c r="B65">
        <v>1999</v>
      </c>
      <c r="C65">
        <v>10</v>
      </c>
      <c r="E65" t="s">
        <v>81</v>
      </c>
      <c r="F65" t="s">
        <v>82</v>
      </c>
      <c r="G65" t="s">
        <v>83</v>
      </c>
      <c r="H65" t="s">
        <v>94</v>
      </c>
      <c r="I65">
        <v>2000</v>
      </c>
      <c r="K65" s="6">
        <v>36891</v>
      </c>
      <c r="L65">
        <v>14</v>
      </c>
      <c r="N65" t="s">
        <v>244</v>
      </c>
      <c r="O65" s="8">
        <v>11.39</v>
      </c>
      <c r="P65" s="8">
        <v>11.4</v>
      </c>
      <c r="Q65" s="8">
        <v>10.62</v>
      </c>
      <c r="R65" s="8">
        <v>12.03</v>
      </c>
      <c r="S65" s="8">
        <v>9.6999999999999993</v>
      </c>
      <c r="T65" s="8">
        <v>13.51</v>
      </c>
      <c r="U65" s="8">
        <v>0.89</v>
      </c>
      <c r="V65" s="9">
        <v>31</v>
      </c>
      <c r="W65" s="8">
        <v>1.4100000000000001</v>
      </c>
      <c r="X65" s="8">
        <v>3.8100000000000005</v>
      </c>
      <c r="Y65" s="8">
        <v>-9.9999999999997868E-3</v>
      </c>
      <c r="Z65" s="8">
        <v>-0.19999999999999929</v>
      </c>
      <c r="AA65">
        <v>0.16999999999999993</v>
      </c>
      <c r="AF65" t="s">
        <v>96</v>
      </c>
      <c r="AG65" t="s">
        <v>87</v>
      </c>
      <c r="AH65" t="s">
        <v>88</v>
      </c>
      <c r="AI65" t="s">
        <v>97</v>
      </c>
      <c r="AJ65" s="7">
        <v>36891</v>
      </c>
      <c r="AK65" t="s">
        <v>242</v>
      </c>
      <c r="AL65" t="s">
        <v>91</v>
      </c>
      <c r="AM65" t="s">
        <v>98</v>
      </c>
      <c r="AN65" t="s">
        <v>245</v>
      </c>
      <c r="AO65" t="str">
        <f>TEXT(A65,"yyyy-mm-dd")</f>
        <v>1999-10-31</v>
      </c>
    </row>
    <row r="66" spans="1:41">
      <c r="A66" s="6" t="s">
        <v>241</v>
      </c>
      <c r="B66">
        <v>1999</v>
      </c>
      <c r="C66">
        <v>10</v>
      </c>
      <c r="E66" t="s">
        <v>81</v>
      </c>
      <c r="F66" t="s">
        <v>82</v>
      </c>
      <c r="G66" t="s">
        <v>83</v>
      </c>
      <c r="H66" t="s">
        <v>84</v>
      </c>
      <c r="I66">
        <v>1999</v>
      </c>
      <c r="K66" s="6">
        <v>36525</v>
      </c>
      <c r="L66">
        <v>2</v>
      </c>
      <c r="N66" t="s">
        <v>104</v>
      </c>
      <c r="O66" s="8">
        <v>13.09</v>
      </c>
      <c r="P66" s="8">
        <v>13.08</v>
      </c>
      <c r="Q66" s="8">
        <v>12.85</v>
      </c>
      <c r="R66" s="8">
        <v>13.22</v>
      </c>
      <c r="S66" s="8">
        <v>12.7</v>
      </c>
      <c r="T66" s="8">
        <v>14</v>
      </c>
      <c r="U66" s="8">
        <v>0.27</v>
      </c>
      <c r="V66" s="9">
        <v>31</v>
      </c>
      <c r="W66" s="8">
        <v>0.37000000000000099</v>
      </c>
      <c r="X66" s="8">
        <v>1.3000000000000007</v>
      </c>
      <c r="Y66" s="8">
        <v>9.9999999999997868E-3</v>
      </c>
      <c r="Z66" s="8">
        <v>-0.16999999999999993</v>
      </c>
      <c r="AA66">
        <v>-0.15999999999999837</v>
      </c>
      <c r="AF66" t="s">
        <v>86</v>
      </c>
      <c r="AG66" t="s">
        <v>87</v>
      </c>
      <c r="AH66" t="s">
        <v>88</v>
      </c>
      <c r="AI66" t="s">
        <v>89</v>
      </c>
      <c r="AJ66" s="7">
        <v>36525</v>
      </c>
      <c r="AK66" t="s">
        <v>242</v>
      </c>
      <c r="AL66" t="s">
        <v>91</v>
      </c>
      <c r="AM66" t="s">
        <v>92</v>
      </c>
      <c r="AN66" t="s">
        <v>243</v>
      </c>
      <c r="AO66" t="str">
        <f>TEXT(A66,"yyyy-mm-dd")</f>
        <v>1999-10-31</v>
      </c>
    </row>
    <row r="67" spans="1:41">
      <c r="A67" s="6" t="s">
        <v>241</v>
      </c>
      <c r="B67">
        <v>1999</v>
      </c>
      <c r="C67">
        <v>10</v>
      </c>
      <c r="E67" t="s">
        <v>112</v>
      </c>
      <c r="F67" t="s">
        <v>113</v>
      </c>
      <c r="G67" t="s">
        <v>83</v>
      </c>
      <c r="H67" t="s">
        <v>94</v>
      </c>
      <c r="I67">
        <v>2000</v>
      </c>
      <c r="K67" s="6">
        <v>36891</v>
      </c>
      <c r="L67">
        <v>14</v>
      </c>
      <c r="N67" t="s">
        <v>244</v>
      </c>
      <c r="O67" s="8">
        <v>18.09</v>
      </c>
      <c r="P67" s="8">
        <v>18</v>
      </c>
      <c r="Q67" s="8">
        <v>17</v>
      </c>
      <c r="R67" s="8">
        <v>18.899999999999999</v>
      </c>
      <c r="S67" s="8">
        <v>16</v>
      </c>
      <c r="T67" s="8">
        <v>21.6</v>
      </c>
      <c r="U67" s="8">
        <v>1.41</v>
      </c>
      <c r="V67" s="9">
        <v>29</v>
      </c>
      <c r="W67" s="8">
        <v>1.8999999999999986</v>
      </c>
      <c r="X67" s="8">
        <v>5.6000000000000014</v>
      </c>
      <c r="Y67" s="8">
        <v>8.9999999999999858E-2</v>
      </c>
      <c r="Z67" s="8">
        <v>-0.41000000000000014</v>
      </c>
      <c r="AA67">
        <v>0.48999999999999844</v>
      </c>
      <c r="AF67" t="s">
        <v>229</v>
      </c>
      <c r="AG67" t="s">
        <v>115</v>
      </c>
      <c r="AH67" t="s">
        <v>116</v>
      </c>
      <c r="AI67" t="s">
        <v>230</v>
      </c>
      <c r="AJ67" s="7">
        <v>36891</v>
      </c>
      <c r="AK67" t="s">
        <v>242</v>
      </c>
      <c r="AL67" t="s">
        <v>118</v>
      </c>
      <c r="AM67" t="s">
        <v>98</v>
      </c>
      <c r="AN67" t="s">
        <v>248</v>
      </c>
      <c r="AO67" t="str">
        <f>TEXT(A67,"yyyy-mm-dd")</f>
        <v>1999-10-31</v>
      </c>
    </row>
    <row r="68" spans="1:41">
      <c r="A68" s="6" t="s">
        <v>241</v>
      </c>
      <c r="B68">
        <v>1999</v>
      </c>
      <c r="C68">
        <v>10</v>
      </c>
      <c r="E68" t="s">
        <v>112</v>
      </c>
      <c r="F68" t="s">
        <v>113</v>
      </c>
      <c r="G68" t="s">
        <v>83</v>
      </c>
      <c r="H68" t="s">
        <v>84</v>
      </c>
      <c r="I68">
        <v>1999</v>
      </c>
      <c r="K68" s="6">
        <v>36525</v>
      </c>
      <c r="L68">
        <v>2</v>
      </c>
      <c r="N68" t="s">
        <v>104</v>
      </c>
      <c r="O68" s="8">
        <v>19.88</v>
      </c>
      <c r="P68" s="8">
        <v>19.600000000000001</v>
      </c>
      <c r="Q68" s="8">
        <v>19</v>
      </c>
      <c r="R68" s="8">
        <v>20.63</v>
      </c>
      <c r="S68" s="8">
        <v>17.41</v>
      </c>
      <c r="T68" s="8">
        <v>22.7</v>
      </c>
      <c r="U68" s="8">
        <v>1.41</v>
      </c>
      <c r="V68" s="9">
        <v>29</v>
      </c>
      <c r="W68" s="8">
        <v>1.629999999999999</v>
      </c>
      <c r="X68" s="8">
        <v>5.2899999999999991</v>
      </c>
      <c r="Y68" s="8">
        <v>0.27999999999999758</v>
      </c>
      <c r="Z68" s="8">
        <v>-1.2199999999999989</v>
      </c>
      <c r="AA68">
        <v>-0.75999999999999801</v>
      </c>
      <c r="AF68" t="s">
        <v>114</v>
      </c>
      <c r="AG68" t="s">
        <v>115</v>
      </c>
      <c r="AH68" t="s">
        <v>116</v>
      </c>
      <c r="AI68" t="s">
        <v>117</v>
      </c>
      <c r="AJ68" s="7">
        <v>36525</v>
      </c>
      <c r="AK68" t="s">
        <v>242</v>
      </c>
      <c r="AL68" t="s">
        <v>118</v>
      </c>
      <c r="AM68" t="s">
        <v>92</v>
      </c>
      <c r="AN68" t="s">
        <v>247</v>
      </c>
      <c r="AO68" t="str">
        <f>TEXT(A68,"yyyy-mm-dd")</f>
        <v>1999-10-31</v>
      </c>
    </row>
    <row r="69" spans="1:41">
      <c r="A69" s="6" t="s">
        <v>249</v>
      </c>
      <c r="B69">
        <v>1999</v>
      </c>
      <c r="C69">
        <v>11</v>
      </c>
      <c r="E69" t="s">
        <v>100</v>
      </c>
      <c r="F69" t="s">
        <v>101</v>
      </c>
      <c r="G69" t="s">
        <v>83</v>
      </c>
      <c r="H69" t="s">
        <v>94</v>
      </c>
      <c r="I69">
        <v>2000</v>
      </c>
      <c r="K69" s="6">
        <v>36891</v>
      </c>
      <c r="L69">
        <v>13</v>
      </c>
      <c r="N69" t="s">
        <v>252</v>
      </c>
      <c r="O69" s="8">
        <v>4.12</v>
      </c>
      <c r="P69" s="8">
        <v>4.2</v>
      </c>
      <c r="Q69" s="8">
        <v>3.8</v>
      </c>
      <c r="R69" s="8">
        <v>4.4800000000000004</v>
      </c>
      <c r="S69" s="8">
        <v>3.2</v>
      </c>
      <c r="T69" s="8">
        <v>5.3</v>
      </c>
      <c r="U69" s="8">
        <v>0.47</v>
      </c>
      <c r="V69" s="9">
        <v>26</v>
      </c>
      <c r="W69" s="8">
        <v>0.6800000000000006</v>
      </c>
      <c r="X69" s="8">
        <v>2.0999999999999996</v>
      </c>
      <c r="Y69" s="8">
        <v>-8.0000000000000071E-2</v>
      </c>
      <c r="Z69" s="8">
        <v>0.40000000000000036</v>
      </c>
      <c r="AA69">
        <v>8.0000000000000515E-2</v>
      </c>
      <c r="AF69" t="s">
        <v>9668</v>
      </c>
      <c r="AG69" t="s">
        <v>9655</v>
      </c>
      <c r="AH69" t="s">
        <v>9656</v>
      </c>
      <c r="AI69" t="s">
        <v>9669</v>
      </c>
      <c r="AJ69" s="7">
        <v>36891</v>
      </c>
      <c r="AK69" t="s">
        <v>250</v>
      </c>
      <c r="AL69" t="s">
        <v>109</v>
      </c>
      <c r="AM69" t="s">
        <v>98</v>
      </c>
      <c r="AN69" t="s">
        <v>9680</v>
      </c>
    </row>
    <row r="70" spans="1:41">
      <c r="A70" s="6" t="s">
        <v>249</v>
      </c>
      <c r="B70">
        <v>1999</v>
      </c>
      <c r="C70">
        <v>11</v>
      </c>
      <c r="E70" t="s">
        <v>100</v>
      </c>
      <c r="F70" t="s">
        <v>101</v>
      </c>
      <c r="G70" t="s">
        <v>102</v>
      </c>
      <c r="H70" t="s">
        <v>254</v>
      </c>
      <c r="I70">
        <v>1999</v>
      </c>
      <c r="J70">
        <v>4</v>
      </c>
      <c r="K70" s="6">
        <v>36525</v>
      </c>
      <c r="L70">
        <v>1</v>
      </c>
      <c r="M70">
        <v>0</v>
      </c>
      <c r="N70" t="s">
        <v>169</v>
      </c>
      <c r="O70" s="8">
        <v>4.5599999999999996</v>
      </c>
      <c r="P70" s="8">
        <v>4.5599999999999996</v>
      </c>
      <c r="Q70" s="8">
        <v>4.0999999999999996</v>
      </c>
      <c r="R70" s="8">
        <v>4.9800000000000004</v>
      </c>
      <c r="S70" s="8">
        <v>2.4</v>
      </c>
      <c r="T70" s="8">
        <v>6.36</v>
      </c>
      <c r="U70" s="8">
        <v>0.77</v>
      </c>
      <c r="V70" s="9">
        <v>26</v>
      </c>
      <c r="W70" s="8">
        <v>0.88000000000000078</v>
      </c>
      <c r="X70" s="8">
        <v>3.9600000000000004</v>
      </c>
      <c r="Y70" s="8">
        <v>0</v>
      </c>
      <c r="Z70" s="8"/>
      <c r="AF70" t="s">
        <v>255</v>
      </c>
      <c r="AG70" t="s">
        <v>106</v>
      </c>
      <c r="AH70" t="s">
        <v>107</v>
      </c>
      <c r="AI70" t="s">
        <v>108</v>
      </c>
      <c r="AJ70" s="7">
        <v>36525</v>
      </c>
      <c r="AK70" t="s">
        <v>250</v>
      </c>
      <c r="AL70" t="s">
        <v>109</v>
      </c>
      <c r="AM70" t="s">
        <v>256</v>
      </c>
      <c r="AN70" t="s">
        <v>257</v>
      </c>
      <c r="AO70" t="str">
        <f>TEXT(A70,"yyyy-mm-dd")</f>
        <v>1999-11-30</v>
      </c>
    </row>
    <row r="71" spans="1:41">
      <c r="A71" s="6" t="s">
        <v>249</v>
      </c>
      <c r="B71">
        <v>1999</v>
      </c>
      <c r="C71">
        <v>11</v>
      </c>
      <c r="E71" t="s">
        <v>81</v>
      </c>
      <c r="F71" t="s">
        <v>82</v>
      </c>
      <c r="G71" t="s">
        <v>83</v>
      </c>
      <c r="H71" t="s">
        <v>94</v>
      </c>
      <c r="I71">
        <v>2000</v>
      </c>
      <c r="K71" s="6">
        <v>36891</v>
      </c>
      <c r="L71">
        <v>13</v>
      </c>
      <c r="N71" t="s">
        <v>252</v>
      </c>
      <c r="O71" s="8">
        <v>11.28</v>
      </c>
      <c r="P71" s="8">
        <v>11.12</v>
      </c>
      <c r="Q71" s="8">
        <v>10.73</v>
      </c>
      <c r="R71" s="8">
        <v>12.05</v>
      </c>
      <c r="S71" s="8">
        <v>9.76</v>
      </c>
      <c r="T71" s="8">
        <v>12.59</v>
      </c>
      <c r="U71" s="8">
        <v>0.8</v>
      </c>
      <c r="V71" s="9">
        <v>26</v>
      </c>
      <c r="W71" s="8">
        <v>1.3200000000000003</v>
      </c>
      <c r="X71" s="8">
        <v>2.83</v>
      </c>
      <c r="Y71" s="8">
        <v>0.16000000000000014</v>
      </c>
      <c r="Z71" s="8">
        <v>-0.28000000000000114</v>
      </c>
      <c r="AA71">
        <v>-8.9999999999999858E-2</v>
      </c>
      <c r="AF71" t="s">
        <v>96</v>
      </c>
      <c r="AG71" t="s">
        <v>87</v>
      </c>
      <c r="AH71" t="s">
        <v>88</v>
      </c>
      <c r="AI71" t="s">
        <v>97</v>
      </c>
      <c r="AJ71" s="7">
        <v>36891</v>
      </c>
      <c r="AK71" t="s">
        <v>250</v>
      </c>
      <c r="AL71" t="s">
        <v>91</v>
      </c>
      <c r="AM71" t="s">
        <v>98</v>
      </c>
      <c r="AN71" t="s">
        <v>253</v>
      </c>
      <c r="AO71" t="str">
        <f>TEXT(A71,"yyyy-mm-dd")</f>
        <v>1999-11-30</v>
      </c>
    </row>
    <row r="72" spans="1:41">
      <c r="A72" s="6" t="s">
        <v>249</v>
      </c>
      <c r="B72">
        <v>1999</v>
      </c>
      <c r="C72">
        <v>11</v>
      </c>
      <c r="E72" t="s">
        <v>81</v>
      </c>
      <c r="F72" t="s">
        <v>82</v>
      </c>
      <c r="G72" t="s">
        <v>83</v>
      </c>
      <c r="H72" t="s">
        <v>84</v>
      </c>
      <c r="I72">
        <v>1999</v>
      </c>
      <c r="K72" s="6">
        <v>36525</v>
      </c>
      <c r="L72">
        <v>1</v>
      </c>
      <c r="N72" t="s">
        <v>169</v>
      </c>
      <c r="O72" s="8">
        <v>12.86</v>
      </c>
      <c r="P72" s="8">
        <v>12.85</v>
      </c>
      <c r="Q72" s="8">
        <v>12.8</v>
      </c>
      <c r="R72" s="8">
        <v>12.99</v>
      </c>
      <c r="S72" s="8">
        <v>12.45</v>
      </c>
      <c r="T72" s="8">
        <v>13.17</v>
      </c>
      <c r="U72" s="8">
        <v>0.16</v>
      </c>
      <c r="V72" s="9">
        <v>28</v>
      </c>
      <c r="W72" s="8">
        <v>0.1899999999999995</v>
      </c>
      <c r="X72" s="8">
        <v>0.72000000000000064</v>
      </c>
      <c r="Y72" s="8">
        <v>9.9999999999997868E-3</v>
      </c>
      <c r="Z72" s="8">
        <v>-0.23000000000000043</v>
      </c>
      <c r="AA72">
        <v>-0.18000000000000149</v>
      </c>
      <c r="AF72" t="s">
        <v>86</v>
      </c>
      <c r="AG72" t="s">
        <v>87</v>
      </c>
      <c r="AH72" t="s">
        <v>88</v>
      </c>
      <c r="AI72" t="s">
        <v>89</v>
      </c>
      <c r="AJ72" s="7">
        <v>36525</v>
      </c>
      <c r="AK72" t="s">
        <v>250</v>
      </c>
      <c r="AL72" t="s">
        <v>91</v>
      </c>
      <c r="AM72" t="s">
        <v>92</v>
      </c>
      <c r="AN72" t="s">
        <v>251</v>
      </c>
      <c r="AO72" t="str">
        <f>TEXT(A72,"yyyy-mm-dd")</f>
        <v>1999-11-30</v>
      </c>
    </row>
    <row r="73" spans="1:41">
      <c r="A73" s="6" t="s">
        <v>249</v>
      </c>
      <c r="B73">
        <v>1999</v>
      </c>
      <c r="C73">
        <v>11</v>
      </c>
      <c r="E73" t="s">
        <v>112</v>
      </c>
      <c r="F73" t="s">
        <v>113</v>
      </c>
      <c r="G73" t="s">
        <v>83</v>
      </c>
      <c r="H73" t="s">
        <v>94</v>
      </c>
      <c r="I73">
        <v>2000</v>
      </c>
      <c r="K73" s="6">
        <v>36891</v>
      </c>
      <c r="L73">
        <v>13</v>
      </c>
      <c r="N73" t="s">
        <v>252</v>
      </c>
      <c r="O73" s="8">
        <v>17.170000000000002</v>
      </c>
      <c r="P73" s="8">
        <v>17</v>
      </c>
      <c r="Q73" s="8">
        <v>16</v>
      </c>
      <c r="R73" s="8">
        <v>17.96</v>
      </c>
      <c r="S73" s="8">
        <v>15.1</v>
      </c>
      <c r="T73" s="8">
        <v>20.329999999999998</v>
      </c>
      <c r="U73" s="8">
        <v>1.41</v>
      </c>
      <c r="V73" s="9">
        <v>26</v>
      </c>
      <c r="W73" s="8">
        <v>1.9600000000000009</v>
      </c>
      <c r="X73" s="8">
        <v>5.2299999999999986</v>
      </c>
      <c r="Y73" s="8">
        <v>0.17000000000000171</v>
      </c>
      <c r="Z73" s="8">
        <v>-1</v>
      </c>
      <c r="AA73">
        <v>6.0000000000002274E-2</v>
      </c>
      <c r="AF73" t="s">
        <v>229</v>
      </c>
      <c r="AG73" t="s">
        <v>115</v>
      </c>
      <c r="AH73" t="s">
        <v>116</v>
      </c>
      <c r="AI73" t="s">
        <v>230</v>
      </c>
      <c r="AJ73" s="7">
        <v>36891</v>
      </c>
      <c r="AK73" t="s">
        <v>250</v>
      </c>
      <c r="AL73" t="s">
        <v>118</v>
      </c>
      <c r="AM73" t="s">
        <v>98</v>
      </c>
      <c r="AN73" t="s">
        <v>259</v>
      </c>
      <c r="AO73" t="str">
        <f>TEXT(A73,"yyyy-mm-dd")</f>
        <v>1999-11-30</v>
      </c>
    </row>
    <row r="74" spans="1:41">
      <c r="A74" s="6" t="s">
        <v>249</v>
      </c>
      <c r="B74">
        <v>1999</v>
      </c>
      <c r="C74">
        <v>11</v>
      </c>
      <c r="E74" t="s">
        <v>112</v>
      </c>
      <c r="F74" t="s">
        <v>113</v>
      </c>
      <c r="G74" t="s">
        <v>83</v>
      </c>
      <c r="H74" t="s">
        <v>84</v>
      </c>
      <c r="I74">
        <v>1999</v>
      </c>
      <c r="K74" s="6">
        <v>36525</v>
      </c>
      <c r="L74">
        <v>1</v>
      </c>
      <c r="N74" t="s">
        <v>169</v>
      </c>
      <c r="O74" s="8">
        <v>17.79</v>
      </c>
      <c r="P74" s="8">
        <v>17.399999999999999</v>
      </c>
      <c r="Q74" s="8">
        <v>17.03</v>
      </c>
      <c r="R74" s="8">
        <v>18.34</v>
      </c>
      <c r="S74" s="8">
        <v>15.7</v>
      </c>
      <c r="T74" s="8">
        <v>22</v>
      </c>
      <c r="U74" s="8">
        <v>1.48</v>
      </c>
      <c r="V74" s="9">
        <v>26</v>
      </c>
      <c r="W74" s="8">
        <v>1.3099999999999987</v>
      </c>
      <c r="X74" s="8">
        <v>6.3000000000000007</v>
      </c>
      <c r="Y74" s="8">
        <v>0.39000000000000057</v>
      </c>
      <c r="Z74" s="8">
        <v>-2.2000000000000028</v>
      </c>
      <c r="AA74">
        <v>-0.32000000000000028</v>
      </c>
      <c r="AF74" t="s">
        <v>114</v>
      </c>
      <c r="AG74" t="s">
        <v>115</v>
      </c>
      <c r="AH74" t="s">
        <v>116</v>
      </c>
      <c r="AI74" t="s">
        <v>117</v>
      </c>
      <c r="AJ74" s="7">
        <v>36525</v>
      </c>
      <c r="AK74" t="s">
        <v>250</v>
      </c>
      <c r="AL74" t="s">
        <v>118</v>
      </c>
      <c r="AM74" t="s">
        <v>92</v>
      </c>
      <c r="AN74" t="s">
        <v>258</v>
      </c>
      <c r="AO74" t="str">
        <f>TEXT(A74,"yyyy-mm-dd")</f>
        <v>1999-11-30</v>
      </c>
    </row>
    <row r="75" spans="1:41">
      <c r="A75" s="6" t="s">
        <v>260</v>
      </c>
      <c r="B75">
        <v>1999</v>
      </c>
      <c r="C75">
        <v>12</v>
      </c>
      <c r="E75" t="s">
        <v>100</v>
      </c>
      <c r="F75" t="s">
        <v>101</v>
      </c>
      <c r="G75" t="s">
        <v>83</v>
      </c>
      <c r="H75" t="s">
        <v>94</v>
      </c>
      <c r="I75">
        <v>2000</v>
      </c>
      <c r="K75" s="6">
        <v>36891</v>
      </c>
      <c r="L75">
        <v>12</v>
      </c>
      <c r="N75" t="s">
        <v>261</v>
      </c>
      <c r="O75" s="8">
        <v>4.25</v>
      </c>
      <c r="P75" s="8">
        <v>4.2300000000000004</v>
      </c>
      <c r="Q75" s="8">
        <v>4</v>
      </c>
      <c r="R75" s="8">
        <v>4.5</v>
      </c>
      <c r="S75" s="8">
        <v>3.6</v>
      </c>
      <c r="T75" s="8">
        <v>5.0999999999999996</v>
      </c>
      <c r="U75" s="8">
        <v>0.35</v>
      </c>
      <c r="V75" s="9">
        <v>27</v>
      </c>
      <c r="W75" s="8">
        <v>0.5</v>
      </c>
      <c r="X75" s="8">
        <v>1.4999999999999996</v>
      </c>
      <c r="Y75" s="8">
        <v>1.9999999999999574E-2</v>
      </c>
      <c r="Z75" s="8">
        <v>3.0000000000000249E-2</v>
      </c>
      <c r="AA75">
        <v>-0.1800000000000006</v>
      </c>
      <c r="AF75" t="s">
        <v>9668</v>
      </c>
      <c r="AG75" t="s">
        <v>9655</v>
      </c>
      <c r="AH75" t="s">
        <v>9656</v>
      </c>
      <c r="AI75" t="s">
        <v>9669</v>
      </c>
      <c r="AJ75" s="7">
        <v>36891</v>
      </c>
      <c r="AK75" t="s">
        <v>262</v>
      </c>
      <c r="AL75" t="s">
        <v>109</v>
      </c>
      <c r="AM75" t="s">
        <v>98</v>
      </c>
      <c r="AN75" t="s">
        <v>9681</v>
      </c>
    </row>
    <row r="76" spans="1:41">
      <c r="A76" s="6" t="s">
        <v>260</v>
      </c>
      <c r="B76">
        <v>1999</v>
      </c>
      <c r="C76">
        <v>12</v>
      </c>
      <c r="E76" t="s">
        <v>100</v>
      </c>
      <c r="F76" t="s">
        <v>101</v>
      </c>
      <c r="G76" t="s">
        <v>102</v>
      </c>
      <c r="H76" t="s">
        <v>254</v>
      </c>
      <c r="I76">
        <v>1999</v>
      </c>
      <c r="J76">
        <v>4</v>
      </c>
      <c r="K76" s="6">
        <v>36525</v>
      </c>
      <c r="L76">
        <v>0</v>
      </c>
      <c r="M76">
        <v>0</v>
      </c>
      <c r="N76" t="s">
        <v>178</v>
      </c>
      <c r="O76" s="8">
        <v>4.66</v>
      </c>
      <c r="P76" s="8">
        <v>4.71</v>
      </c>
      <c r="Q76" s="8">
        <v>4.2</v>
      </c>
      <c r="R76" s="8">
        <v>5.05</v>
      </c>
      <c r="S76" s="8">
        <v>3.4</v>
      </c>
      <c r="T76" s="8">
        <v>6.36</v>
      </c>
      <c r="U76" s="8">
        <v>0.64</v>
      </c>
      <c r="V76" s="9">
        <v>26</v>
      </c>
      <c r="W76" s="8">
        <v>0.84999999999999964</v>
      </c>
      <c r="X76" s="8">
        <v>2.9600000000000004</v>
      </c>
      <c r="Y76" s="8">
        <v>-4.9999999999999822E-2</v>
      </c>
      <c r="Z76" s="8">
        <v>0.15000000000000036</v>
      </c>
      <c r="AA76">
        <v>-3.0000000000001137E-2</v>
      </c>
      <c r="AF76" t="s">
        <v>255</v>
      </c>
      <c r="AG76" t="s">
        <v>106</v>
      </c>
      <c r="AH76" t="s">
        <v>107</v>
      </c>
      <c r="AI76" t="s">
        <v>108</v>
      </c>
      <c r="AJ76" s="7">
        <v>36525</v>
      </c>
      <c r="AK76" t="s">
        <v>262</v>
      </c>
      <c r="AL76" t="s">
        <v>109</v>
      </c>
      <c r="AM76" t="s">
        <v>256</v>
      </c>
      <c r="AN76" t="s">
        <v>264</v>
      </c>
      <c r="AO76" t="str">
        <f>TEXT(A76,"yyyy-mm-dd")</f>
        <v>1999-12-31</v>
      </c>
    </row>
    <row r="77" spans="1:41">
      <c r="A77" s="6" t="s">
        <v>260</v>
      </c>
      <c r="B77">
        <v>1999</v>
      </c>
      <c r="C77">
        <v>12</v>
      </c>
      <c r="E77" t="s">
        <v>81</v>
      </c>
      <c r="F77" t="s">
        <v>82</v>
      </c>
      <c r="G77" t="s">
        <v>83</v>
      </c>
      <c r="H77" t="s">
        <v>94</v>
      </c>
      <c r="I77">
        <v>2000</v>
      </c>
      <c r="K77" s="6">
        <v>36891</v>
      </c>
      <c r="L77">
        <v>12</v>
      </c>
      <c r="N77" t="s">
        <v>261</v>
      </c>
      <c r="O77" s="8">
        <v>11.14</v>
      </c>
      <c r="P77" s="8">
        <v>11.11</v>
      </c>
      <c r="Q77" s="8">
        <v>10.8</v>
      </c>
      <c r="R77" s="8">
        <v>11.7</v>
      </c>
      <c r="S77" s="8">
        <v>9.76</v>
      </c>
      <c r="T77" s="8">
        <v>12.4</v>
      </c>
      <c r="U77" s="8">
        <v>0.67</v>
      </c>
      <c r="V77" s="9">
        <v>27</v>
      </c>
      <c r="W77" s="8">
        <v>0.89999999999999858</v>
      </c>
      <c r="X77" s="8">
        <v>2.6400000000000006</v>
      </c>
      <c r="Y77" s="8">
        <v>3.0000000000001137E-2</v>
      </c>
      <c r="Z77" s="8">
        <v>-9.9999999999997868E-3</v>
      </c>
      <c r="AA77">
        <v>-0.42000000000000171</v>
      </c>
      <c r="AF77" t="s">
        <v>96</v>
      </c>
      <c r="AG77" t="s">
        <v>87</v>
      </c>
      <c r="AH77" t="s">
        <v>88</v>
      </c>
      <c r="AI77" t="s">
        <v>97</v>
      </c>
      <c r="AJ77" s="7">
        <v>36891</v>
      </c>
      <c r="AK77" t="s">
        <v>262</v>
      </c>
      <c r="AL77" t="s">
        <v>91</v>
      </c>
      <c r="AM77" t="s">
        <v>98</v>
      </c>
      <c r="AN77" t="s">
        <v>263</v>
      </c>
      <c r="AO77" t="str">
        <f>TEXT(A77,"yyyy-mm-dd")</f>
        <v>1999-12-31</v>
      </c>
    </row>
    <row r="78" spans="1:41">
      <c r="A78" s="6" t="s">
        <v>260</v>
      </c>
      <c r="B78">
        <v>1999</v>
      </c>
      <c r="C78">
        <v>12</v>
      </c>
      <c r="E78" t="s">
        <v>112</v>
      </c>
      <c r="F78" t="s">
        <v>113</v>
      </c>
      <c r="G78" t="s">
        <v>83</v>
      </c>
      <c r="H78" t="s">
        <v>94</v>
      </c>
      <c r="I78">
        <v>2000</v>
      </c>
      <c r="K78" s="6">
        <v>36891</v>
      </c>
      <c r="L78">
        <v>12</v>
      </c>
      <c r="N78" t="s">
        <v>261</v>
      </c>
      <c r="O78" s="8">
        <v>16.82</v>
      </c>
      <c r="P78" s="8">
        <v>16.5</v>
      </c>
      <c r="Q78" s="8">
        <v>16</v>
      </c>
      <c r="R78" s="8">
        <v>17.739999999999998</v>
      </c>
      <c r="S78" s="8">
        <v>14</v>
      </c>
      <c r="T78" s="8">
        <v>20.53</v>
      </c>
      <c r="U78" s="8">
        <v>1.45</v>
      </c>
      <c r="V78" s="9">
        <v>25</v>
      </c>
      <c r="W78" s="8">
        <v>1.7399999999999984</v>
      </c>
      <c r="X78" s="8">
        <v>6.5300000000000011</v>
      </c>
      <c r="Y78" s="8">
        <v>0.32000000000000028</v>
      </c>
      <c r="Z78" s="8">
        <v>-0.5</v>
      </c>
      <c r="AA78">
        <v>-0.22000000000000242</v>
      </c>
      <c r="AF78" t="s">
        <v>229</v>
      </c>
      <c r="AG78" t="s">
        <v>115</v>
      </c>
      <c r="AH78" t="s">
        <v>116</v>
      </c>
      <c r="AI78" t="s">
        <v>230</v>
      </c>
      <c r="AJ78" s="7">
        <v>36891</v>
      </c>
      <c r="AK78" t="s">
        <v>262</v>
      </c>
      <c r="AL78" t="s">
        <v>118</v>
      </c>
      <c r="AM78" t="s">
        <v>98</v>
      </c>
      <c r="AN78" t="s">
        <v>265</v>
      </c>
      <c r="AO78" t="str">
        <f>TEXT(A78,"yyyy-mm-dd")</f>
        <v>1999-12-31</v>
      </c>
    </row>
    <row r="79" spans="1:41">
      <c r="A79" s="6" t="s">
        <v>266</v>
      </c>
      <c r="B79">
        <v>2000</v>
      </c>
      <c r="C79">
        <v>1</v>
      </c>
      <c r="E79" t="s">
        <v>100</v>
      </c>
      <c r="F79" t="s">
        <v>101</v>
      </c>
      <c r="G79" t="s">
        <v>83</v>
      </c>
      <c r="H79" t="s">
        <v>94</v>
      </c>
      <c r="I79">
        <v>2000</v>
      </c>
      <c r="K79" s="6">
        <v>36891</v>
      </c>
      <c r="L79">
        <v>11</v>
      </c>
      <c r="N79" t="s">
        <v>85</v>
      </c>
      <c r="O79" s="8">
        <v>4.33</v>
      </c>
      <c r="P79" s="8">
        <v>4.3</v>
      </c>
      <c r="Q79" s="8">
        <v>4.0999999999999996</v>
      </c>
      <c r="R79" s="8">
        <v>4.5</v>
      </c>
      <c r="S79" s="8">
        <v>3.8</v>
      </c>
      <c r="T79" s="8">
        <v>5.0999999999999996</v>
      </c>
      <c r="U79" s="8">
        <v>0.34</v>
      </c>
      <c r="V79" s="9">
        <v>30</v>
      </c>
      <c r="W79" s="8">
        <v>0.40000000000000036</v>
      </c>
      <c r="X79" s="8">
        <v>1.2999999999999998</v>
      </c>
      <c r="Y79" s="8">
        <v>3.0000000000000249E-2</v>
      </c>
      <c r="Z79" s="8">
        <v>6.9999999999999396E-2</v>
      </c>
      <c r="AA79">
        <v>-9.9999999999999645E-2</v>
      </c>
      <c r="AF79" t="s">
        <v>9668</v>
      </c>
      <c r="AG79" t="s">
        <v>9655</v>
      </c>
      <c r="AH79" t="s">
        <v>9656</v>
      </c>
      <c r="AI79" t="s">
        <v>9657</v>
      </c>
      <c r="AJ79" s="7">
        <v>36891</v>
      </c>
      <c r="AK79" t="s">
        <v>267</v>
      </c>
      <c r="AL79" t="s">
        <v>109</v>
      </c>
      <c r="AM79" t="s">
        <v>98</v>
      </c>
      <c r="AN79" t="s">
        <v>9682</v>
      </c>
    </row>
    <row r="80" spans="1:41">
      <c r="A80" s="6" t="s">
        <v>266</v>
      </c>
      <c r="B80">
        <v>2000</v>
      </c>
      <c r="C80">
        <v>1</v>
      </c>
      <c r="E80" t="s">
        <v>100</v>
      </c>
      <c r="F80" t="s">
        <v>101</v>
      </c>
      <c r="G80" t="s">
        <v>102</v>
      </c>
      <c r="H80" t="s">
        <v>270</v>
      </c>
      <c r="I80">
        <v>2000</v>
      </c>
      <c r="J80">
        <v>1</v>
      </c>
      <c r="K80" s="6">
        <v>36616</v>
      </c>
      <c r="L80">
        <v>2</v>
      </c>
      <c r="M80">
        <v>1</v>
      </c>
      <c r="N80" t="s">
        <v>104</v>
      </c>
      <c r="O80" s="8">
        <v>4.87</v>
      </c>
      <c r="P80" s="8">
        <v>4.9000000000000004</v>
      </c>
      <c r="Q80" s="8">
        <v>4.5</v>
      </c>
      <c r="R80" s="8">
        <v>5.0999999999999996</v>
      </c>
      <c r="S80" s="8">
        <v>3.4</v>
      </c>
      <c r="T80" s="8">
        <v>6.53</v>
      </c>
      <c r="U80" s="8">
        <v>0.71</v>
      </c>
      <c r="V80" s="9">
        <v>29</v>
      </c>
      <c r="W80" s="8">
        <v>0.59999999999999964</v>
      </c>
      <c r="X80" s="8">
        <v>3.1300000000000003</v>
      </c>
      <c r="Y80" s="8">
        <v>-3.0000000000000249E-2</v>
      </c>
      <c r="Z80" s="8"/>
      <c r="AF80" t="s">
        <v>271</v>
      </c>
      <c r="AG80" t="s">
        <v>106</v>
      </c>
      <c r="AH80" t="s">
        <v>107</v>
      </c>
      <c r="AI80" t="s">
        <v>108</v>
      </c>
      <c r="AJ80" s="7">
        <v>36616</v>
      </c>
      <c r="AK80" t="s">
        <v>267</v>
      </c>
      <c r="AL80" t="s">
        <v>109</v>
      </c>
      <c r="AM80" t="s">
        <v>272</v>
      </c>
      <c r="AN80" t="s">
        <v>273</v>
      </c>
      <c r="AO80" t="str">
        <f>TEXT(A80,"yyyy-mm-dd")</f>
        <v>2000-01-31</v>
      </c>
    </row>
    <row r="81" spans="1:41">
      <c r="A81" s="6" t="s">
        <v>266</v>
      </c>
      <c r="B81">
        <v>2000</v>
      </c>
      <c r="C81">
        <v>1</v>
      </c>
      <c r="E81" t="s">
        <v>100</v>
      </c>
      <c r="F81" t="s">
        <v>101</v>
      </c>
      <c r="G81" t="s">
        <v>102</v>
      </c>
      <c r="H81" t="s">
        <v>254</v>
      </c>
      <c r="I81">
        <v>1999</v>
      </c>
      <c r="J81">
        <v>4</v>
      </c>
      <c r="K81" s="6">
        <v>36525</v>
      </c>
      <c r="L81">
        <v>-1</v>
      </c>
      <c r="M81">
        <v>0</v>
      </c>
      <c r="N81" t="s">
        <v>187</v>
      </c>
      <c r="O81" s="8">
        <v>4.88</v>
      </c>
      <c r="P81" s="8">
        <v>4.9000000000000004</v>
      </c>
      <c r="Q81" s="8">
        <v>4.7</v>
      </c>
      <c r="R81" s="8">
        <v>5.19</v>
      </c>
      <c r="S81" s="8">
        <v>3.4</v>
      </c>
      <c r="T81" s="8">
        <v>6.36</v>
      </c>
      <c r="U81" s="8">
        <v>0.54</v>
      </c>
      <c r="V81" s="9">
        <v>29</v>
      </c>
      <c r="W81" s="8">
        <v>0.49000000000000021</v>
      </c>
      <c r="X81" s="8">
        <v>2.9600000000000004</v>
      </c>
      <c r="Y81" s="8">
        <v>-2.0000000000000462E-2</v>
      </c>
      <c r="Z81" s="8">
        <v>0.19000000000000039</v>
      </c>
      <c r="AA81">
        <v>-0.35999999999999943</v>
      </c>
      <c r="AF81" t="s">
        <v>255</v>
      </c>
      <c r="AG81" t="s">
        <v>106</v>
      </c>
      <c r="AH81" t="s">
        <v>107</v>
      </c>
      <c r="AI81" t="s">
        <v>188</v>
      </c>
      <c r="AJ81" s="7">
        <v>36525</v>
      </c>
      <c r="AK81" t="s">
        <v>267</v>
      </c>
      <c r="AL81" t="s">
        <v>109</v>
      </c>
      <c r="AM81" t="s">
        <v>256</v>
      </c>
      <c r="AN81" t="s">
        <v>269</v>
      </c>
      <c r="AO81" t="str">
        <f>TEXT(A81,"yyyy-mm-dd")</f>
        <v>2000-01-31</v>
      </c>
    </row>
    <row r="82" spans="1:41">
      <c r="A82" s="6" t="s">
        <v>266</v>
      </c>
      <c r="B82">
        <v>2000</v>
      </c>
      <c r="C82">
        <v>1</v>
      </c>
      <c r="E82" t="s">
        <v>81</v>
      </c>
      <c r="F82" t="s">
        <v>82</v>
      </c>
      <c r="G82" t="s">
        <v>83</v>
      </c>
      <c r="H82" t="s">
        <v>94</v>
      </c>
      <c r="I82">
        <v>2000</v>
      </c>
      <c r="K82" s="6">
        <v>36891</v>
      </c>
      <c r="L82">
        <v>11</v>
      </c>
      <c r="N82" t="s">
        <v>85</v>
      </c>
      <c r="O82" s="8">
        <v>10.62</v>
      </c>
      <c r="P82" s="8">
        <v>10.69</v>
      </c>
      <c r="Q82" s="8">
        <v>10</v>
      </c>
      <c r="R82" s="8">
        <v>11.08</v>
      </c>
      <c r="S82" s="8">
        <v>9.6999999999999993</v>
      </c>
      <c r="T82" s="8">
        <v>11.68</v>
      </c>
      <c r="U82" s="8">
        <v>0.62</v>
      </c>
      <c r="V82" s="9">
        <v>30</v>
      </c>
      <c r="W82" s="8">
        <v>1.08</v>
      </c>
      <c r="X82" s="8">
        <v>1.9800000000000004</v>
      </c>
      <c r="Y82" s="8">
        <v>-7.0000000000000284E-2</v>
      </c>
      <c r="Z82" s="8">
        <v>-0.41999999999999993</v>
      </c>
      <c r="AA82">
        <v>0.18000000000000149</v>
      </c>
      <c r="AF82" t="s">
        <v>96</v>
      </c>
      <c r="AG82" t="s">
        <v>87</v>
      </c>
      <c r="AH82" t="s">
        <v>88</v>
      </c>
      <c r="AI82" t="s">
        <v>89</v>
      </c>
      <c r="AJ82" s="7">
        <v>36891</v>
      </c>
      <c r="AK82" t="s">
        <v>267</v>
      </c>
      <c r="AL82" t="s">
        <v>91</v>
      </c>
      <c r="AM82" t="s">
        <v>98</v>
      </c>
      <c r="AN82" t="s">
        <v>268</v>
      </c>
      <c r="AO82" t="str">
        <f>TEXT(A82,"yyyy-mm-dd")</f>
        <v>2000-01-31</v>
      </c>
    </row>
    <row r="83" spans="1:41">
      <c r="A83" s="6" t="s">
        <v>266</v>
      </c>
      <c r="B83">
        <v>2000</v>
      </c>
      <c r="C83">
        <v>1</v>
      </c>
      <c r="E83" t="s">
        <v>112</v>
      </c>
      <c r="F83" t="s">
        <v>113</v>
      </c>
      <c r="G83" t="s">
        <v>83</v>
      </c>
      <c r="H83" t="s">
        <v>94</v>
      </c>
      <c r="I83">
        <v>2000</v>
      </c>
      <c r="K83" s="6">
        <v>36891</v>
      </c>
      <c r="L83">
        <v>11</v>
      </c>
      <c r="N83" t="s">
        <v>85</v>
      </c>
      <c r="O83" s="8">
        <v>16.09</v>
      </c>
      <c r="P83" s="8">
        <v>16</v>
      </c>
      <c r="Q83" s="8">
        <v>14.98</v>
      </c>
      <c r="R83" s="8">
        <v>16.87</v>
      </c>
      <c r="S83" s="8">
        <v>13.98</v>
      </c>
      <c r="T83" s="8">
        <v>20</v>
      </c>
      <c r="U83" s="8">
        <v>1.59</v>
      </c>
      <c r="V83" s="9">
        <v>28</v>
      </c>
      <c r="W83" s="8">
        <v>1.8900000000000006</v>
      </c>
      <c r="X83" s="8">
        <v>6.02</v>
      </c>
      <c r="Y83" s="8">
        <v>8.9999999999999858E-2</v>
      </c>
      <c r="Z83" s="8">
        <v>-0.5</v>
      </c>
      <c r="AA83">
        <v>0.15000000000000213</v>
      </c>
      <c r="AF83" t="s">
        <v>229</v>
      </c>
      <c r="AG83" t="s">
        <v>115</v>
      </c>
      <c r="AH83" t="s">
        <v>116</v>
      </c>
      <c r="AI83" t="s">
        <v>117</v>
      </c>
      <c r="AJ83" s="7">
        <v>36891</v>
      </c>
      <c r="AK83" t="s">
        <v>267</v>
      </c>
      <c r="AL83" t="s">
        <v>118</v>
      </c>
      <c r="AM83" t="s">
        <v>98</v>
      </c>
      <c r="AN83" t="s">
        <v>274</v>
      </c>
      <c r="AO83" t="str">
        <f>TEXT(A83,"yyyy-mm-dd")</f>
        <v>2000-01-31</v>
      </c>
    </row>
    <row r="84" spans="1:41">
      <c r="A84" s="6" t="s">
        <v>275</v>
      </c>
      <c r="B84">
        <v>2000</v>
      </c>
      <c r="C84">
        <v>2</v>
      </c>
      <c r="E84" t="s">
        <v>100</v>
      </c>
      <c r="F84" t="s">
        <v>101</v>
      </c>
      <c r="G84" t="s">
        <v>83</v>
      </c>
      <c r="H84" t="s">
        <v>278</v>
      </c>
      <c r="I84">
        <v>2001</v>
      </c>
      <c r="K84" s="6">
        <v>37256</v>
      </c>
      <c r="L84">
        <v>22</v>
      </c>
      <c r="N84" t="s">
        <v>167</v>
      </c>
      <c r="O84" s="8">
        <v>4</v>
      </c>
      <c r="P84" s="8">
        <v>4.05</v>
      </c>
      <c r="Q84" s="8">
        <v>3.7</v>
      </c>
      <c r="R84" s="8">
        <v>4.3</v>
      </c>
      <c r="S84" s="8">
        <v>0.6</v>
      </c>
      <c r="T84" s="8">
        <v>6.25</v>
      </c>
      <c r="U84" s="8">
        <v>0.94</v>
      </c>
      <c r="V84" s="9">
        <v>30</v>
      </c>
      <c r="W84" s="8">
        <v>0.59999999999999964</v>
      </c>
      <c r="X84" s="8">
        <v>5.65</v>
      </c>
      <c r="Y84" s="8">
        <v>-4.9999999999999822E-2</v>
      </c>
      <c r="Z84" s="8"/>
      <c r="AF84" t="s">
        <v>9690</v>
      </c>
      <c r="AG84" t="s">
        <v>9655</v>
      </c>
      <c r="AH84" t="s">
        <v>9656</v>
      </c>
      <c r="AI84" t="s">
        <v>9669</v>
      </c>
      <c r="AJ84" s="7">
        <v>37256</v>
      </c>
      <c r="AK84" t="s">
        <v>276</v>
      </c>
      <c r="AL84" t="s">
        <v>109</v>
      </c>
      <c r="AM84" t="s">
        <v>280</v>
      </c>
      <c r="AN84" t="s">
        <v>9691</v>
      </c>
    </row>
    <row r="85" spans="1:41">
      <c r="A85" s="6" t="s">
        <v>275</v>
      </c>
      <c r="B85">
        <v>2000</v>
      </c>
      <c r="C85">
        <v>2</v>
      </c>
      <c r="E85" t="s">
        <v>100</v>
      </c>
      <c r="F85" t="s">
        <v>101</v>
      </c>
      <c r="G85" t="s">
        <v>83</v>
      </c>
      <c r="H85" t="s">
        <v>94</v>
      </c>
      <c r="I85">
        <v>2000</v>
      </c>
      <c r="K85" s="6">
        <v>36891</v>
      </c>
      <c r="L85">
        <v>10</v>
      </c>
      <c r="N85" t="s">
        <v>164</v>
      </c>
      <c r="O85" s="8">
        <v>4.5</v>
      </c>
      <c r="P85" s="8">
        <v>4.5</v>
      </c>
      <c r="Q85" s="8">
        <v>4.3</v>
      </c>
      <c r="R85" s="8">
        <v>4.7</v>
      </c>
      <c r="S85" s="8">
        <v>3.9</v>
      </c>
      <c r="T85" s="8">
        <v>5.05</v>
      </c>
      <c r="U85" s="8">
        <v>0.28999999999999998</v>
      </c>
      <c r="V85" s="9">
        <v>32</v>
      </c>
      <c r="W85" s="8">
        <v>0.40000000000000036</v>
      </c>
      <c r="X85" s="8">
        <v>1.1499999999999999</v>
      </c>
      <c r="Y85" s="8">
        <v>0</v>
      </c>
      <c r="Z85" s="8">
        <v>0.20000000000000018</v>
      </c>
      <c r="AA85">
        <v>0</v>
      </c>
      <c r="AF85" t="s">
        <v>9668</v>
      </c>
      <c r="AG85" t="s">
        <v>9655</v>
      </c>
      <c r="AH85" t="s">
        <v>9656</v>
      </c>
      <c r="AI85" t="s">
        <v>9657</v>
      </c>
      <c r="AJ85" s="7">
        <v>36891</v>
      </c>
      <c r="AK85" t="s">
        <v>276</v>
      </c>
      <c r="AL85" t="s">
        <v>109</v>
      </c>
      <c r="AM85" t="s">
        <v>98</v>
      </c>
      <c r="AN85" t="s">
        <v>9683</v>
      </c>
    </row>
    <row r="86" spans="1:41">
      <c r="A86" s="6" t="s">
        <v>275</v>
      </c>
      <c r="B86">
        <v>2000</v>
      </c>
      <c r="C86">
        <v>2</v>
      </c>
      <c r="E86" t="s">
        <v>100</v>
      </c>
      <c r="F86" t="s">
        <v>101</v>
      </c>
      <c r="G86" t="s">
        <v>102</v>
      </c>
      <c r="H86" t="s">
        <v>270</v>
      </c>
      <c r="I86">
        <v>2000</v>
      </c>
      <c r="J86">
        <v>1</v>
      </c>
      <c r="K86" s="6">
        <v>36616</v>
      </c>
      <c r="L86">
        <v>1</v>
      </c>
      <c r="M86">
        <v>0</v>
      </c>
      <c r="N86" t="s">
        <v>169</v>
      </c>
      <c r="O86" s="8">
        <v>5.13</v>
      </c>
      <c r="P86" s="8">
        <v>5.0999999999999996</v>
      </c>
      <c r="Q86" s="8">
        <v>4.7</v>
      </c>
      <c r="R86" s="8">
        <v>5.5</v>
      </c>
      <c r="S86" s="8">
        <v>3.5</v>
      </c>
      <c r="T86" s="8">
        <v>6.4</v>
      </c>
      <c r="U86" s="8">
        <v>0.71</v>
      </c>
      <c r="V86" s="9">
        <v>31</v>
      </c>
      <c r="W86" s="8">
        <v>0.79999999999999982</v>
      </c>
      <c r="X86" s="8">
        <v>2.9000000000000004</v>
      </c>
      <c r="Y86" s="8">
        <v>3.0000000000000249E-2</v>
      </c>
      <c r="Z86" s="8">
        <v>0.19999999999999929</v>
      </c>
      <c r="AA86">
        <v>0.20000000000000018</v>
      </c>
      <c r="AF86" t="s">
        <v>271</v>
      </c>
      <c r="AG86" t="s">
        <v>106</v>
      </c>
      <c r="AH86" t="s">
        <v>107</v>
      </c>
      <c r="AI86" t="s">
        <v>108</v>
      </c>
      <c r="AJ86" s="7">
        <v>36616</v>
      </c>
      <c r="AK86" t="s">
        <v>276</v>
      </c>
      <c r="AL86" t="s">
        <v>109</v>
      </c>
      <c r="AM86" t="s">
        <v>272</v>
      </c>
      <c r="AN86" t="s">
        <v>282</v>
      </c>
      <c r="AO86" t="str">
        <f>TEXT(A86,"yyyy-mm-dd")</f>
        <v>2000-02-29</v>
      </c>
    </row>
    <row r="87" spans="1:41">
      <c r="A87" s="6" t="s">
        <v>275</v>
      </c>
      <c r="B87">
        <v>2000</v>
      </c>
      <c r="C87">
        <v>2</v>
      </c>
      <c r="E87" t="s">
        <v>81</v>
      </c>
      <c r="F87" t="s">
        <v>82</v>
      </c>
      <c r="G87" t="s">
        <v>83</v>
      </c>
      <c r="H87" t="s">
        <v>278</v>
      </c>
      <c r="I87">
        <v>2001</v>
      </c>
      <c r="K87" s="6">
        <v>37256</v>
      </c>
      <c r="L87">
        <v>22</v>
      </c>
      <c r="N87" t="s">
        <v>167</v>
      </c>
      <c r="O87" s="8">
        <v>9.07</v>
      </c>
      <c r="P87" s="8">
        <v>8.6</v>
      </c>
      <c r="Q87" s="8">
        <v>7.87</v>
      </c>
      <c r="R87" s="8">
        <v>9.58</v>
      </c>
      <c r="S87" s="8">
        <v>7</v>
      </c>
      <c r="T87" s="8">
        <v>17.78</v>
      </c>
      <c r="U87" s="8">
        <v>2.09</v>
      </c>
      <c r="V87" s="9">
        <v>30</v>
      </c>
      <c r="W87" s="8">
        <v>1.71</v>
      </c>
      <c r="X87" s="8">
        <v>10.780000000000001</v>
      </c>
      <c r="Y87" s="8">
        <v>0.47000000000000064</v>
      </c>
      <c r="Z87" s="8"/>
      <c r="AF87" t="s">
        <v>279</v>
      </c>
      <c r="AG87" t="s">
        <v>87</v>
      </c>
      <c r="AH87" t="s">
        <v>88</v>
      </c>
      <c r="AI87" t="s">
        <v>97</v>
      </c>
      <c r="AJ87" s="7">
        <v>37256</v>
      </c>
      <c r="AK87" t="s">
        <v>276</v>
      </c>
      <c r="AL87" t="s">
        <v>91</v>
      </c>
      <c r="AM87" t="s">
        <v>280</v>
      </c>
      <c r="AN87" t="s">
        <v>281</v>
      </c>
      <c r="AO87" t="str">
        <f>TEXT(A87,"yyyy-mm-dd")</f>
        <v>2000-02-29</v>
      </c>
    </row>
    <row r="88" spans="1:41">
      <c r="A88" s="6" t="s">
        <v>275</v>
      </c>
      <c r="B88">
        <v>2000</v>
      </c>
      <c r="C88">
        <v>2</v>
      </c>
      <c r="E88" t="s">
        <v>81</v>
      </c>
      <c r="F88" t="s">
        <v>82</v>
      </c>
      <c r="G88" t="s">
        <v>83</v>
      </c>
      <c r="H88" t="s">
        <v>94</v>
      </c>
      <c r="I88">
        <v>2000</v>
      </c>
      <c r="K88" s="6">
        <v>36891</v>
      </c>
      <c r="L88">
        <v>10</v>
      </c>
      <c r="N88" t="s">
        <v>164</v>
      </c>
      <c r="O88" s="8">
        <v>10.41</v>
      </c>
      <c r="P88" s="8">
        <v>10.29</v>
      </c>
      <c r="Q88" s="8">
        <v>9.98</v>
      </c>
      <c r="R88" s="8">
        <v>10.82</v>
      </c>
      <c r="S88" s="8">
        <v>9.4</v>
      </c>
      <c r="T88" s="8">
        <v>11.6</v>
      </c>
      <c r="U88" s="8">
        <v>0.59</v>
      </c>
      <c r="V88" s="9">
        <v>32</v>
      </c>
      <c r="W88" s="8">
        <v>0.83999999999999986</v>
      </c>
      <c r="X88" s="8">
        <v>2.1999999999999993</v>
      </c>
      <c r="Y88" s="8">
        <v>0.12000000000000099</v>
      </c>
      <c r="Z88" s="8">
        <v>-0.40000000000000036</v>
      </c>
      <c r="AA88">
        <v>-0.24000000000000021</v>
      </c>
      <c r="AF88" t="s">
        <v>96</v>
      </c>
      <c r="AG88" t="s">
        <v>87</v>
      </c>
      <c r="AH88" t="s">
        <v>88</v>
      </c>
      <c r="AI88" t="s">
        <v>89</v>
      </c>
      <c r="AJ88" s="7">
        <v>36891</v>
      </c>
      <c r="AK88" t="s">
        <v>276</v>
      </c>
      <c r="AL88" t="s">
        <v>91</v>
      </c>
      <c r="AM88" t="s">
        <v>98</v>
      </c>
      <c r="AN88" t="s">
        <v>277</v>
      </c>
      <c r="AO88" t="str">
        <f>TEXT(A88,"yyyy-mm-dd")</f>
        <v>2000-02-29</v>
      </c>
    </row>
    <row r="89" spans="1:41">
      <c r="A89" s="6" t="s">
        <v>275</v>
      </c>
      <c r="B89">
        <v>2000</v>
      </c>
      <c r="C89">
        <v>2</v>
      </c>
      <c r="E89" t="s">
        <v>112</v>
      </c>
      <c r="F89" t="s">
        <v>113</v>
      </c>
      <c r="G89" t="s">
        <v>83</v>
      </c>
      <c r="H89" t="s">
        <v>94</v>
      </c>
      <c r="I89">
        <v>2000</v>
      </c>
      <c r="K89" s="6">
        <v>36891</v>
      </c>
      <c r="L89">
        <v>10</v>
      </c>
      <c r="N89" t="s">
        <v>164</v>
      </c>
      <c r="O89" s="8">
        <v>15.9</v>
      </c>
      <c r="P89" s="8">
        <v>15.82</v>
      </c>
      <c r="Q89" s="8">
        <v>14.96</v>
      </c>
      <c r="R89" s="8">
        <v>16.850000000000001</v>
      </c>
      <c r="S89" s="8">
        <v>13.98</v>
      </c>
      <c r="T89" s="8">
        <v>19.8</v>
      </c>
      <c r="U89" s="8">
        <v>1.47</v>
      </c>
      <c r="V89" s="9">
        <v>30</v>
      </c>
      <c r="W89" s="8">
        <v>1.8900000000000006</v>
      </c>
      <c r="X89" s="8">
        <v>5.82</v>
      </c>
      <c r="Y89" s="8">
        <v>8.0000000000000071E-2</v>
      </c>
      <c r="Z89" s="8">
        <v>-0.17999999999999972</v>
      </c>
      <c r="AA89">
        <v>0</v>
      </c>
      <c r="AF89" t="s">
        <v>229</v>
      </c>
      <c r="AG89" t="s">
        <v>115</v>
      </c>
      <c r="AH89" t="s">
        <v>116</v>
      </c>
      <c r="AI89" t="s">
        <v>117</v>
      </c>
      <c r="AJ89" s="7">
        <v>36891</v>
      </c>
      <c r="AK89" t="s">
        <v>276</v>
      </c>
      <c r="AL89" t="s">
        <v>118</v>
      </c>
      <c r="AM89" t="s">
        <v>98</v>
      </c>
      <c r="AN89" t="s">
        <v>283</v>
      </c>
      <c r="AO89" t="str">
        <f>TEXT(A89,"yyyy-mm-dd")</f>
        <v>2000-02-29</v>
      </c>
    </row>
    <row r="90" spans="1:41">
      <c r="A90" s="6" t="s">
        <v>284</v>
      </c>
      <c r="B90">
        <v>2000</v>
      </c>
      <c r="C90">
        <v>3</v>
      </c>
      <c r="E90" t="s">
        <v>100</v>
      </c>
      <c r="F90" t="s">
        <v>101</v>
      </c>
      <c r="G90" t="s">
        <v>83</v>
      </c>
      <c r="H90" t="s">
        <v>278</v>
      </c>
      <c r="I90">
        <v>2001</v>
      </c>
      <c r="K90" s="6">
        <v>37256</v>
      </c>
      <c r="L90">
        <v>21</v>
      </c>
      <c r="N90" t="s">
        <v>176</v>
      </c>
      <c r="O90" s="8">
        <v>4.16</v>
      </c>
      <c r="P90" s="8">
        <v>4.2</v>
      </c>
      <c r="Q90" s="8">
        <v>3.98</v>
      </c>
      <c r="R90" s="8">
        <v>4.41</v>
      </c>
      <c r="S90" s="8">
        <v>2.8</v>
      </c>
      <c r="T90" s="8">
        <v>6.25</v>
      </c>
      <c r="U90" s="8">
        <v>0.68</v>
      </c>
      <c r="V90" s="9">
        <v>28</v>
      </c>
      <c r="W90" s="8">
        <v>0.43000000000000016</v>
      </c>
      <c r="X90" s="8">
        <v>3.45</v>
      </c>
      <c r="Y90" s="8">
        <v>-4.0000000000000036E-2</v>
      </c>
      <c r="Z90" s="8">
        <v>0.15000000000000036</v>
      </c>
      <c r="AA90">
        <v>-0.16999999999999948</v>
      </c>
      <c r="AF90" t="s">
        <v>9690</v>
      </c>
      <c r="AG90" t="s">
        <v>9655</v>
      </c>
      <c r="AH90" t="s">
        <v>9656</v>
      </c>
      <c r="AI90" t="s">
        <v>9669</v>
      </c>
      <c r="AJ90" s="7">
        <v>37256</v>
      </c>
      <c r="AK90" t="s">
        <v>285</v>
      </c>
      <c r="AL90" t="s">
        <v>109</v>
      </c>
      <c r="AM90" t="s">
        <v>280</v>
      </c>
      <c r="AN90" t="s">
        <v>9692</v>
      </c>
    </row>
    <row r="91" spans="1:41">
      <c r="A91" s="6" t="s">
        <v>284</v>
      </c>
      <c r="B91">
        <v>2000</v>
      </c>
      <c r="C91">
        <v>3</v>
      </c>
      <c r="E91" t="s">
        <v>100</v>
      </c>
      <c r="F91" t="s">
        <v>101</v>
      </c>
      <c r="G91" t="s">
        <v>83</v>
      </c>
      <c r="H91" t="s">
        <v>94</v>
      </c>
      <c r="I91">
        <v>2000</v>
      </c>
      <c r="K91" s="6">
        <v>36891</v>
      </c>
      <c r="L91">
        <v>9</v>
      </c>
      <c r="N91" t="s">
        <v>173</v>
      </c>
      <c r="O91" s="8">
        <v>4.7699999999999996</v>
      </c>
      <c r="P91" s="8">
        <v>4.8</v>
      </c>
      <c r="Q91" s="8">
        <v>4.5</v>
      </c>
      <c r="R91" s="8">
        <v>5</v>
      </c>
      <c r="S91" s="8">
        <v>3.9</v>
      </c>
      <c r="T91" s="8">
        <v>5.4</v>
      </c>
      <c r="U91" s="8">
        <v>0.34</v>
      </c>
      <c r="V91" s="9">
        <v>29</v>
      </c>
      <c r="W91" s="8">
        <v>0.5</v>
      </c>
      <c r="X91" s="8">
        <v>1.5000000000000004</v>
      </c>
      <c r="Y91" s="8">
        <v>-3.0000000000000249E-2</v>
      </c>
      <c r="Z91" s="8">
        <v>0.29999999999999982</v>
      </c>
      <c r="AA91">
        <v>9.9999999999999645E-2</v>
      </c>
      <c r="AF91" t="s">
        <v>9668</v>
      </c>
      <c r="AG91" t="s">
        <v>9655</v>
      </c>
      <c r="AH91" t="s">
        <v>9656</v>
      </c>
      <c r="AI91" t="s">
        <v>9657</v>
      </c>
      <c r="AJ91" s="7">
        <v>36891</v>
      </c>
      <c r="AK91" t="s">
        <v>285</v>
      </c>
      <c r="AL91" t="s">
        <v>109</v>
      </c>
      <c r="AM91" t="s">
        <v>98</v>
      </c>
      <c r="AN91" t="s">
        <v>9684</v>
      </c>
    </row>
    <row r="92" spans="1:41">
      <c r="A92" s="6" t="s">
        <v>284</v>
      </c>
      <c r="B92">
        <v>2000</v>
      </c>
      <c r="C92">
        <v>3</v>
      </c>
      <c r="E92" t="s">
        <v>100</v>
      </c>
      <c r="F92" t="s">
        <v>101</v>
      </c>
      <c r="G92" t="s">
        <v>102</v>
      </c>
      <c r="H92" t="s">
        <v>270</v>
      </c>
      <c r="I92">
        <v>2000</v>
      </c>
      <c r="J92">
        <v>1</v>
      </c>
      <c r="K92" s="6">
        <v>36616</v>
      </c>
      <c r="L92">
        <v>0</v>
      </c>
      <c r="M92">
        <v>0</v>
      </c>
      <c r="N92" t="s">
        <v>178</v>
      </c>
      <c r="O92" s="8">
        <v>5.62</v>
      </c>
      <c r="P92" s="8">
        <v>5.75</v>
      </c>
      <c r="Q92" s="8">
        <v>5.3</v>
      </c>
      <c r="R92" s="8">
        <v>6</v>
      </c>
      <c r="S92" s="8">
        <v>4</v>
      </c>
      <c r="T92" s="8">
        <v>7.2</v>
      </c>
      <c r="U92" s="8">
        <v>0.67</v>
      </c>
      <c r="V92" s="9">
        <v>28</v>
      </c>
      <c r="W92" s="8">
        <v>0.70000000000000018</v>
      </c>
      <c r="X92" s="8">
        <v>3.2</v>
      </c>
      <c r="Y92" s="8">
        <v>-0.12999999999999989</v>
      </c>
      <c r="Z92" s="8">
        <v>0.65000000000000036</v>
      </c>
      <c r="AA92">
        <v>-9.9999999999999645E-2</v>
      </c>
      <c r="AF92" t="s">
        <v>271</v>
      </c>
      <c r="AG92" t="s">
        <v>106</v>
      </c>
      <c r="AH92" t="s">
        <v>107</v>
      </c>
      <c r="AI92" t="s">
        <v>108</v>
      </c>
      <c r="AJ92" s="7">
        <v>36616</v>
      </c>
      <c r="AK92" t="s">
        <v>285</v>
      </c>
      <c r="AL92" t="s">
        <v>109</v>
      </c>
      <c r="AM92" t="s">
        <v>272</v>
      </c>
      <c r="AN92" t="s">
        <v>288</v>
      </c>
      <c r="AO92" t="str">
        <f>TEXT(A92,"yyyy-mm-dd")</f>
        <v>2000-03-31</v>
      </c>
    </row>
    <row r="93" spans="1:41">
      <c r="A93" s="6" t="s">
        <v>284</v>
      </c>
      <c r="B93">
        <v>2000</v>
      </c>
      <c r="C93">
        <v>3</v>
      </c>
      <c r="E93" t="s">
        <v>81</v>
      </c>
      <c r="F93" t="s">
        <v>82</v>
      </c>
      <c r="G93" t="s">
        <v>83</v>
      </c>
      <c r="H93" t="s">
        <v>278</v>
      </c>
      <c r="I93">
        <v>2001</v>
      </c>
      <c r="K93" s="6">
        <v>37256</v>
      </c>
      <c r="L93">
        <v>21</v>
      </c>
      <c r="N93" t="s">
        <v>176</v>
      </c>
      <c r="O93" s="8">
        <v>8.76</v>
      </c>
      <c r="P93" s="8">
        <v>8.24</v>
      </c>
      <c r="Q93" s="8">
        <v>7.4</v>
      </c>
      <c r="R93" s="8">
        <v>9.5</v>
      </c>
      <c r="S93" s="8">
        <v>7</v>
      </c>
      <c r="T93" s="8">
        <v>14.93</v>
      </c>
      <c r="U93" s="8">
        <v>1.79</v>
      </c>
      <c r="V93" s="9">
        <v>29</v>
      </c>
      <c r="W93" s="8">
        <v>2.0999999999999996</v>
      </c>
      <c r="X93" s="8">
        <v>7.93</v>
      </c>
      <c r="Y93" s="8">
        <v>0.51999999999999957</v>
      </c>
      <c r="Z93" s="8">
        <v>-0.35999999999999943</v>
      </c>
      <c r="AA93">
        <v>0.38999999999999968</v>
      </c>
      <c r="AF93" t="s">
        <v>279</v>
      </c>
      <c r="AG93" t="s">
        <v>87</v>
      </c>
      <c r="AH93" t="s">
        <v>88</v>
      </c>
      <c r="AI93" t="s">
        <v>97</v>
      </c>
      <c r="AJ93" s="7">
        <v>37256</v>
      </c>
      <c r="AK93" t="s">
        <v>285</v>
      </c>
      <c r="AL93" t="s">
        <v>91</v>
      </c>
      <c r="AM93" t="s">
        <v>280</v>
      </c>
      <c r="AN93" t="s">
        <v>287</v>
      </c>
      <c r="AO93" t="str">
        <f>TEXT(A93,"yyyy-mm-dd")</f>
        <v>2000-03-31</v>
      </c>
    </row>
    <row r="94" spans="1:41">
      <c r="A94" s="6" t="s">
        <v>284</v>
      </c>
      <c r="B94">
        <v>2000</v>
      </c>
      <c r="C94">
        <v>3</v>
      </c>
      <c r="E94" t="s">
        <v>81</v>
      </c>
      <c r="F94" t="s">
        <v>82</v>
      </c>
      <c r="G94" t="s">
        <v>83</v>
      </c>
      <c r="H94" t="s">
        <v>94</v>
      </c>
      <c r="I94">
        <v>2000</v>
      </c>
      <c r="K94" s="6">
        <v>36891</v>
      </c>
      <c r="L94">
        <v>9</v>
      </c>
      <c r="N94" t="s">
        <v>173</v>
      </c>
      <c r="O94" s="8">
        <v>9.67</v>
      </c>
      <c r="P94" s="8">
        <v>9.67</v>
      </c>
      <c r="Q94" s="8">
        <v>9.25</v>
      </c>
      <c r="R94" s="8">
        <v>9.89</v>
      </c>
      <c r="S94" s="8">
        <v>8.5</v>
      </c>
      <c r="T94" s="8">
        <v>11.5</v>
      </c>
      <c r="U94" s="8">
        <v>0.64</v>
      </c>
      <c r="V94" s="9">
        <v>29</v>
      </c>
      <c r="W94" s="8">
        <v>0.64000000000000057</v>
      </c>
      <c r="X94" s="8">
        <v>3</v>
      </c>
      <c r="Y94" s="8">
        <v>0</v>
      </c>
      <c r="Z94" s="8">
        <v>-0.61999999999999922</v>
      </c>
      <c r="AA94">
        <v>-0.19999999999999929</v>
      </c>
      <c r="AF94" t="s">
        <v>96</v>
      </c>
      <c r="AG94" t="s">
        <v>87</v>
      </c>
      <c r="AH94" t="s">
        <v>88</v>
      </c>
      <c r="AI94" t="s">
        <v>89</v>
      </c>
      <c r="AJ94" s="7">
        <v>36891</v>
      </c>
      <c r="AK94" t="s">
        <v>285</v>
      </c>
      <c r="AL94" t="s">
        <v>91</v>
      </c>
      <c r="AM94" t="s">
        <v>98</v>
      </c>
      <c r="AN94" t="s">
        <v>286</v>
      </c>
      <c r="AO94" t="str">
        <f>TEXT(A94,"yyyy-mm-dd")</f>
        <v>2000-03-31</v>
      </c>
    </row>
    <row r="95" spans="1:41">
      <c r="A95" s="6" t="s">
        <v>284</v>
      </c>
      <c r="B95">
        <v>2000</v>
      </c>
      <c r="C95">
        <v>3</v>
      </c>
      <c r="E95" t="s">
        <v>112</v>
      </c>
      <c r="F95" t="s">
        <v>113</v>
      </c>
      <c r="G95" t="s">
        <v>83</v>
      </c>
      <c r="H95" t="s">
        <v>94</v>
      </c>
      <c r="I95">
        <v>2000</v>
      </c>
      <c r="K95" s="6">
        <v>36891</v>
      </c>
      <c r="L95">
        <v>9</v>
      </c>
      <c r="N95" t="s">
        <v>173</v>
      </c>
      <c r="O95" s="8">
        <v>14.5</v>
      </c>
      <c r="P95" s="8">
        <v>14.28</v>
      </c>
      <c r="Q95" s="8">
        <v>13.54</v>
      </c>
      <c r="R95" s="8">
        <v>15.1</v>
      </c>
      <c r="S95" s="8">
        <v>11.98</v>
      </c>
      <c r="T95" s="8">
        <v>19.940000000000001</v>
      </c>
      <c r="U95" s="8">
        <v>1.86</v>
      </c>
      <c r="V95" s="9">
        <v>27</v>
      </c>
      <c r="W95" s="8">
        <v>1.5600000000000005</v>
      </c>
      <c r="X95" s="8">
        <v>7.9600000000000009</v>
      </c>
      <c r="Y95" s="8">
        <v>0.22000000000000064</v>
      </c>
      <c r="Z95" s="8">
        <v>-1.5400000000000009</v>
      </c>
      <c r="AA95">
        <v>-0.33000000000000007</v>
      </c>
      <c r="AF95" t="s">
        <v>229</v>
      </c>
      <c r="AG95" t="s">
        <v>115</v>
      </c>
      <c r="AH95" t="s">
        <v>116</v>
      </c>
      <c r="AI95" t="s">
        <v>117</v>
      </c>
      <c r="AJ95" s="7">
        <v>36891</v>
      </c>
      <c r="AK95" t="s">
        <v>285</v>
      </c>
      <c r="AL95" t="s">
        <v>118</v>
      </c>
      <c r="AM95" t="s">
        <v>98</v>
      </c>
      <c r="AN95" t="s">
        <v>289</v>
      </c>
      <c r="AO95" t="str">
        <f>TEXT(A95,"yyyy-mm-dd")</f>
        <v>2000-03-31</v>
      </c>
    </row>
    <row r="96" spans="1:41">
      <c r="A96" s="6" t="s">
        <v>290</v>
      </c>
      <c r="B96">
        <v>2000</v>
      </c>
      <c r="C96">
        <v>4</v>
      </c>
      <c r="E96" t="s">
        <v>100</v>
      </c>
      <c r="F96" t="s">
        <v>101</v>
      </c>
      <c r="G96" t="s">
        <v>83</v>
      </c>
      <c r="H96" t="s">
        <v>278</v>
      </c>
      <c r="I96">
        <v>2001</v>
      </c>
      <c r="K96" s="6">
        <v>37256</v>
      </c>
      <c r="L96">
        <v>20</v>
      </c>
      <c r="N96" t="s">
        <v>185</v>
      </c>
      <c r="O96" s="8">
        <v>4.1900000000000004</v>
      </c>
      <c r="P96" s="8">
        <v>4.25</v>
      </c>
      <c r="Q96" s="8">
        <v>3.88</v>
      </c>
      <c r="R96" s="8">
        <v>4.5</v>
      </c>
      <c r="S96" s="8">
        <v>2.8</v>
      </c>
      <c r="T96" s="8">
        <v>6.3</v>
      </c>
      <c r="U96" s="8">
        <v>0.69</v>
      </c>
      <c r="V96" s="9">
        <v>28</v>
      </c>
      <c r="W96" s="8">
        <v>0.62000000000000011</v>
      </c>
      <c r="X96" s="8">
        <v>3.5</v>
      </c>
      <c r="Y96" s="8">
        <v>-5.9999999999999609E-2</v>
      </c>
      <c r="Z96" s="8">
        <v>4.9999999999999822E-2</v>
      </c>
      <c r="AA96">
        <v>0.18999999999999995</v>
      </c>
      <c r="AF96" t="s">
        <v>9690</v>
      </c>
      <c r="AG96" t="s">
        <v>9655</v>
      </c>
      <c r="AH96" t="s">
        <v>9656</v>
      </c>
      <c r="AI96" t="s">
        <v>9669</v>
      </c>
      <c r="AJ96" s="7">
        <v>37256</v>
      </c>
      <c r="AK96" t="s">
        <v>291</v>
      </c>
      <c r="AL96" t="s">
        <v>109</v>
      </c>
      <c r="AM96" t="s">
        <v>280</v>
      </c>
      <c r="AN96" t="s">
        <v>9693</v>
      </c>
    </row>
    <row r="97" spans="1:41">
      <c r="A97" s="6" t="s">
        <v>290</v>
      </c>
      <c r="B97">
        <v>2000</v>
      </c>
      <c r="C97">
        <v>4</v>
      </c>
      <c r="E97" t="s">
        <v>100</v>
      </c>
      <c r="F97" t="s">
        <v>101</v>
      </c>
      <c r="G97" t="s">
        <v>83</v>
      </c>
      <c r="H97" t="s">
        <v>94</v>
      </c>
      <c r="I97">
        <v>2000</v>
      </c>
      <c r="K97" s="6">
        <v>36891</v>
      </c>
      <c r="L97">
        <v>8</v>
      </c>
      <c r="N97" t="s">
        <v>182</v>
      </c>
      <c r="O97" s="8">
        <v>5.0999999999999996</v>
      </c>
      <c r="P97" s="8">
        <v>5.15</v>
      </c>
      <c r="Q97" s="8">
        <v>4.9000000000000004</v>
      </c>
      <c r="R97" s="8">
        <v>5.3</v>
      </c>
      <c r="S97" s="8">
        <v>4.4000000000000004</v>
      </c>
      <c r="T97" s="8">
        <v>5.6</v>
      </c>
      <c r="U97" s="8">
        <v>0.35</v>
      </c>
      <c r="V97" s="9">
        <v>28</v>
      </c>
      <c r="W97" s="8">
        <v>0.39999999999999947</v>
      </c>
      <c r="X97" s="8">
        <v>1.1999999999999993</v>
      </c>
      <c r="Y97" s="8">
        <v>-5.0000000000000711E-2</v>
      </c>
      <c r="Z97" s="8">
        <v>0.35000000000000053</v>
      </c>
      <c r="AA97">
        <v>-0.10000000000000053</v>
      </c>
      <c r="AF97" t="s">
        <v>9668</v>
      </c>
      <c r="AG97" t="s">
        <v>9655</v>
      </c>
      <c r="AH97" t="s">
        <v>9656</v>
      </c>
      <c r="AI97" t="s">
        <v>9657</v>
      </c>
      <c r="AJ97" s="7">
        <v>36891</v>
      </c>
      <c r="AK97" t="s">
        <v>291</v>
      </c>
      <c r="AL97" t="s">
        <v>109</v>
      </c>
      <c r="AM97" t="s">
        <v>98</v>
      </c>
      <c r="AN97" t="s">
        <v>9685</v>
      </c>
    </row>
    <row r="98" spans="1:41">
      <c r="A98" s="6" t="s">
        <v>290</v>
      </c>
      <c r="B98">
        <v>2000</v>
      </c>
      <c r="C98">
        <v>4</v>
      </c>
      <c r="E98" t="s">
        <v>100</v>
      </c>
      <c r="F98" t="s">
        <v>101</v>
      </c>
      <c r="G98" t="s">
        <v>102</v>
      </c>
      <c r="H98" t="s">
        <v>270</v>
      </c>
      <c r="I98">
        <v>2000</v>
      </c>
      <c r="J98">
        <v>1</v>
      </c>
      <c r="K98" s="6">
        <v>36616</v>
      </c>
      <c r="L98">
        <v>-1</v>
      </c>
      <c r="M98">
        <v>0</v>
      </c>
      <c r="N98" t="s">
        <v>187</v>
      </c>
      <c r="O98" s="8">
        <v>6.39</v>
      </c>
      <c r="P98" s="8">
        <v>6.5</v>
      </c>
      <c r="Q98" s="8">
        <v>6.25</v>
      </c>
      <c r="R98" s="8">
        <v>6.65</v>
      </c>
      <c r="S98" s="8">
        <v>4.5</v>
      </c>
      <c r="T98" s="8">
        <v>8.3000000000000007</v>
      </c>
      <c r="U98" s="8">
        <v>0.74</v>
      </c>
      <c r="V98" s="9">
        <v>27</v>
      </c>
      <c r="W98" s="8">
        <v>0.40000000000000036</v>
      </c>
      <c r="X98" s="8">
        <v>3.8000000000000007</v>
      </c>
      <c r="Y98" s="8">
        <v>-0.11000000000000032</v>
      </c>
      <c r="Z98" s="8">
        <v>0.75</v>
      </c>
      <c r="AA98">
        <v>-0.29999999999999982</v>
      </c>
      <c r="AF98" t="s">
        <v>271</v>
      </c>
      <c r="AG98" t="s">
        <v>106</v>
      </c>
      <c r="AH98" t="s">
        <v>107</v>
      </c>
      <c r="AI98" t="s">
        <v>188</v>
      </c>
      <c r="AJ98" s="7">
        <v>36616</v>
      </c>
      <c r="AK98" t="s">
        <v>291</v>
      </c>
      <c r="AL98" t="s">
        <v>109</v>
      </c>
      <c r="AM98" t="s">
        <v>272</v>
      </c>
      <c r="AN98" t="s">
        <v>294</v>
      </c>
      <c r="AO98" t="str">
        <f>TEXT(A98,"yyyy-mm-dd")</f>
        <v>2000-04-30</v>
      </c>
    </row>
    <row r="99" spans="1:41">
      <c r="A99" s="6" t="s">
        <v>290</v>
      </c>
      <c r="B99">
        <v>2000</v>
      </c>
      <c r="C99">
        <v>4</v>
      </c>
      <c r="E99" t="s">
        <v>81</v>
      </c>
      <c r="F99" t="s">
        <v>82</v>
      </c>
      <c r="G99" t="s">
        <v>83</v>
      </c>
      <c r="H99" t="s">
        <v>278</v>
      </c>
      <c r="I99">
        <v>2001</v>
      </c>
      <c r="K99" s="6">
        <v>37256</v>
      </c>
      <c r="L99">
        <v>20</v>
      </c>
      <c r="N99" t="s">
        <v>185</v>
      </c>
      <c r="O99" s="8">
        <v>8.81</v>
      </c>
      <c r="P99" s="8">
        <v>8.43</v>
      </c>
      <c r="Q99" s="8">
        <v>7.48</v>
      </c>
      <c r="R99" s="8">
        <v>9.35</v>
      </c>
      <c r="S99" s="8">
        <v>6.6</v>
      </c>
      <c r="T99" s="8">
        <v>14.93</v>
      </c>
      <c r="U99" s="8">
        <v>1.79</v>
      </c>
      <c r="V99" s="9">
        <v>28</v>
      </c>
      <c r="W99" s="8">
        <v>1.8699999999999992</v>
      </c>
      <c r="X99" s="8">
        <v>8.33</v>
      </c>
      <c r="Y99" s="8">
        <v>0.38000000000000078</v>
      </c>
      <c r="Z99" s="8">
        <v>0.1899999999999995</v>
      </c>
      <c r="AA99">
        <v>-0.23000000000000043</v>
      </c>
      <c r="AF99" t="s">
        <v>279</v>
      </c>
      <c r="AG99" t="s">
        <v>87</v>
      </c>
      <c r="AH99" t="s">
        <v>88</v>
      </c>
      <c r="AI99" t="s">
        <v>97</v>
      </c>
      <c r="AJ99" s="7">
        <v>37256</v>
      </c>
      <c r="AK99" t="s">
        <v>291</v>
      </c>
      <c r="AL99" t="s">
        <v>91</v>
      </c>
      <c r="AM99" t="s">
        <v>280</v>
      </c>
      <c r="AN99" t="s">
        <v>293</v>
      </c>
      <c r="AO99" t="str">
        <f>TEXT(A99,"yyyy-mm-dd")</f>
        <v>2000-04-30</v>
      </c>
    </row>
    <row r="100" spans="1:41">
      <c r="A100" s="6" t="s">
        <v>290</v>
      </c>
      <c r="B100">
        <v>2000</v>
      </c>
      <c r="C100">
        <v>4</v>
      </c>
      <c r="E100" t="s">
        <v>81</v>
      </c>
      <c r="F100" t="s">
        <v>82</v>
      </c>
      <c r="G100" t="s">
        <v>83</v>
      </c>
      <c r="H100" t="s">
        <v>94</v>
      </c>
      <c r="I100">
        <v>2000</v>
      </c>
      <c r="K100" s="6">
        <v>36891</v>
      </c>
      <c r="L100">
        <v>8</v>
      </c>
      <c r="N100" t="s">
        <v>182</v>
      </c>
      <c r="O100" s="8">
        <v>9.36</v>
      </c>
      <c r="P100" s="8">
        <v>9.27</v>
      </c>
      <c r="Q100" s="8">
        <v>8.91</v>
      </c>
      <c r="R100" s="8">
        <v>9.7799999999999994</v>
      </c>
      <c r="S100" s="8">
        <v>8.4499999999999993</v>
      </c>
      <c r="T100" s="8">
        <v>11.2</v>
      </c>
      <c r="U100" s="8">
        <v>0.64</v>
      </c>
      <c r="V100" s="9">
        <v>28</v>
      </c>
      <c r="W100" s="8">
        <v>0.86999999999999922</v>
      </c>
      <c r="X100" s="8">
        <v>2.75</v>
      </c>
      <c r="Y100" s="8">
        <v>8.9999999999999858E-2</v>
      </c>
      <c r="Z100" s="8">
        <v>-0.40000000000000036</v>
      </c>
      <c r="AA100">
        <v>0.22999999999999865</v>
      </c>
      <c r="AF100" t="s">
        <v>96</v>
      </c>
      <c r="AG100" t="s">
        <v>87</v>
      </c>
      <c r="AH100" t="s">
        <v>88</v>
      </c>
      <c r="AI100" t="s">
        <v>89</v>
      </c>
      <c r="AJ100" s="7">
        <v>36891</v>
      </c>
      <c r="AK100" t="s">
        <v>291</v>
      </c>
      <c r="AL100" t="s">
        <v>91</v>
      </c>
      <c r="AM100" t="s">
        <v>98</v>
      </c>
      <c r="AN100" t="s">
        <v>292</v>
      </c>
      <c r="AO100" t="str">
        <f>TEXT(A100,"yyyy-mm-dd")</f>
        <v>2000-04-30</v>
      </c>
    </row>
    <row r="101" spans="1:41">
      <c r="A101" s="6" t="s">
        <v>290</v>
      </c>
      <c r="B101">
        <v>2000</v>
      </c>
      <c r="C101">
        <v>4</v>
      </c>
      <c r="E101" t="s">
        <v>112</v>
      </c>
      <c r="F101" t="s">
        <v>113</v>
      </c>
      <c r="G101" t="s">
        <v>83</v>
      </c>
      <c r="H101" t="s">
        <v>278</v>
      </c>
      <c r="I101">
        <v>2001</v>
      </c>
      <c r="K101" s="6">
        <v>37256</v>
      </c>
      <c r="L101">
        <v>20</v>
      </c>
      <c r="N101" t="s">
        <v>185</v>
      </c>
      <c r="O101" s="8">
        <v>13.16</v>
      </c>
      <c r="P101" s="8">
        <v>12.76</v>
      </c>
      <c r="Q101" s="8">
        <v>11.99</v>
      </c>
      <c r="R101" s="8">
        <v>13.99</v>
      </c>
      <c r="S101" s="8">
        <v>10</v>
      </c>
      <c r="T101" s="8">
        <v>19.2</v>
      </c>
      <c r="U101" s="8">
        <v>2.23</v>
      </c>
      <c r="V101" s="9">
        <v>26</v>
      </c>
      <c r="W101" s="8">
        <v>2</v>
      </c>
      <c r="X101" s="8">
        <v>9.1999999999999993</v>
      </c>
      <c r="Y101" s="8">
        <v>0.40000000000000036</v>
      </c>
      <c r="Z101" s="8"/>
      <c r="AF101" t="s">
        <v>296</v>
      </c>
      <c r="AG101" t="s">
        <v>115</v>
      </c>
      <c r="AH101" t="s">
        <v>116</v>
      </c>
      <c r="AI101" t="s">
        <v>230</v>
      </c>
      <c r="AJ101" s="7">
        <v>37256</v>
      </c>
      <c r="AK101" t="s">
        <v>291</v>
      </c>
      <c r="AL101" t="s">
        <v>118</v>
      </c>
      <c r="AM101" t="s">
        <v>280</v>
      </c>
      <c r="AN101" t="s">
        <v>297</v>
      </c>
      <c r="AO101" t="str">
        <f>TEXT(A101,"yyyy-mm-dd")</f>
        <v>2000-04-30</v>
      </c>
    </row>
    <row r="102" spans="1:41">
      <c r="A102" s="6" t="s">
        <v>290</v>
      </c>
      <c r="B102">
        <v>2000</v>
      </c>
      <c r="C102">
        <v>4</v>
      </c>
      <c r="E102" t="s">
        <v>112</v>
      </c>
      <c r="F102" t="s">
        <v>113</v>
      </c>
      <c r="G102" t="s">
        <v>83</v>
      </c>
      <c r="H102" t="s">
        <v>94</v>
      </c>
      <c r="I102">
        <v>2000</v>
      </c>
      <c r="K102" s="6">
        <v>36891</v>
      </c>
      <c r="L102">
        <v>8</v>
      </c>
      <c r="N102" t="s">
        <v>182</v>
      </c>
      <c r="O102" s="8">
        <v>14.65</v>
      </c>
      <c r="P102" s="8">
        <v>14.1</v>
      </c>
      <c r="Q102" s="8">
        <v>13.8</v>
      </c>
      <c r="R102" s="8">
        <v>14.98</v>
      </c>
      <c r="S102" s="8">
        <v>11.95</v>
      </c>
      <c r="T102" s="8">
        <v>20.52</v>
      </c>
      <c r="U102" s="8">
        <v>1.84</v>
      </c>
      <c r="V102" s="9">
        <v>26</v>
      </c>
      <c r="W102" s="8">
        <v>1.1799999999999997</v>
      </c>
      <c r="X102" s="8">
        <v>8.57</v>
      </c>
      <c r="Y102" s="8">
        <v>0.55000000000000071</v>
      </c>
      <c r="Z102" s="8">
        <v>-0.17999999999999972</v>
      </c>
      <c r="AA102">
        <v>-0.38000000000000078</v>
      </c>
      <c r="AF102" t="s">
        <v>229</v>
      </c>
      <c r="AG102" t="s">
        <v>115</v>
      </c>
      <c r="AH102" t="s">
        <v>116</v>
      </c>
      <c r="AI102" t="s">
        <v>117</v>
      </c>
      <c r="AJ102" s="7">
        <v>36891</v>
      </c>
      <c r="AK102" t="s">
        <v>291</v>
      </c>
      <c r="AL102" t="s">
        <v>118</v>
      </c>
      <c r="AM102" t="s">
        <v>98</v>
      </c>
      <c r="AN102" t="s">
        <v>295</v>
      </c>
      <c r="AO102" t="str">
        <f>TEXT(A102,"yyyy-mm-dd")</f>
        <v>2000-04-30</v>
      </c>
    </row>
    <row r="103" spans="1:41">
      <c r="A103" s="6" t="s">
        <v>298</v>
      </c>
      <c r="B103">
        <v>2000</v>
      </c>
      <c r="C103">
        <v>5</v>
      </c>
      <c r="E103" t="s">
        <v>100</v>
      </c>
      <c r="F103" t="s">
        <v>101</v>
      </c>
      <c r="G103" t="s">
        <v>83</v>
      </c>
      <c r="H103" t="s">
        <v>278</v>
      </c>
      <c r="I103">
        <v>2001</v>
      </c>
      <c r="K103" s="6">
        <v>37256</v>
      </c>
      <c r="L103">
        <v>19</v>
      </c>
      <c r="N103" t="s">
        <v>195</v>
      </c>
      <c r="O103" s="8">
        <v>4.3099999999999996</v>
      </c>
      <c r="P103" s="8">
        <v>4.25</v>
      </c>
      <c r="Q103" s="8">
        <v>4</v>
      </c>
      <c r="R103" s="8">
        <v>4.6500000000000004</v>
      </c>
      <c r="S103" s="8">
        <v>3.3</v>
      </c>
      <c r="T103" s="8">
        <v>5.8</v>
      </c>
      <c r="U103" s="8">
        <v>0.54</v>
      </c>
      <c r="V103" s="9">
        <v>30</v>
      </c>
      <c r="W103" s="8">
        <v>0.65000000000000036</v>
      </c>
      <c r="X103" s="8">
        <v>2.5</v>
      </c>
      <c r="Y103" s="8">
        <v>5.9999999999999609E-2</v>
      </c>
      <c r="Z103" s="8">
        <v>0</v>
      </c>
      <c r="AA103">
        <v>3.0000000000000249E-2</v>
      </c>
      <c r="AF103" t="s">
        <v>9690</v>
      </c>
      <c r="AG103" t="s">
        <v>9655</v>
      </c>
      <c r="AH103" t="s">
        <v>9656</v>
      </c>
      <c r="AI103" t="s">
        <v>9669</v>
      </c>
      <c r="AJ103" s="7">
        <v>37256</v>
      </c>
      <c r="AK103" t="s">
        <v>299</v>
      </c>
      <c r="AL103" t="s">
        <v>109</v>
      </c>
      <c r="AM103" t="s">
        <v>280</v>
      </c>
      <c r="AN103" t="s">
        <v>9694</v>
      </c>
    </row>
    <row r="104" spans="1:41">
      <c r="A104" s="6" t="s">
        <v>298</v>
      </c>
      <c r="B104">
        <v>2000</v>
      </c>
      <c r="C104">
        <v>5</v>
      </c>
      <c r="E104" t="s">
        <v>100</v>
      </c>
      <c r="F104" t="s">
        <v>101</v>
      </c>
      <c r="G104" t="s">
        <v>83</v>
      </c>
      <c r="H104" t="s">
        <v>94</v>
      </c>
      <c r="I104">
        <v>2000</v>
      </c>
      <c r="K104" s="6">
        <v>36891</v>
      </c>
      <c r="L104">
        <v>7</v>
      </c>
      <c r="N104" t="s">
        <v>192</v>
      </c>
      <c r="O104" s="8">
        <v>5.5</v>
      </c>
      <c r="P104" s="8">
        <v>5.5</v>
      </c>
      <c r="Q104" s="8">
        <v>5.23</v>
      </c>
      <c r="R104" s="8">
        <v>5.68</v>
      </c>
      <c r="S104" s="8">
        <v>4.7</v>
      </c>
      <c r="T104" s="8">
        <v>6.5</v>
      </c>
      <c r="U104" s="8">
        <v>0.38</v>
      </c>
      <c r="V104" s="9">
        <v>30</v>
      </c>
      <c r="W104" s="8">
        <v>0.44999999999999929</v>
      </c>
      <c r="X104" s="8">
        <v>1.7999999999999998</v>
      </c>
      <c r="Y104" s="8">
        <v>0</v>
      </c>
      <c r="Z104" s="8">
        <v>0.34999999999999964</v>
      </c>
      <c r="AA104">
        <v>4.9999999999999822E-2</v>
      </c>
      <c r="AF104" t="s">
        <v>9668</v>
      </c>
      <c r="AG104" t="s">
        <v>9655</v>
      </c>
      <c r="AH104" t="s">
        <v>9656</v>
      </c>
      <c r="AI104" t="s">
        <v>9657</v>
      </c>
      <c r="AJ104" s="7">
        <v>36891</v>
      </c>
      <c r="AK104" t="s">
        <v>299</v>
      </c>
      <c r="AL104" t="s">
        <v>109</v>
      </c>
      <c r="AM104" t="s">
        <v>98</v>
      </c>
      <c r="AN104" t="s">
        <v>9686</v>
      </c>
    </row>
    <row r="105" spans="1:41">
      <c r="A105" s="6" t="s">
        <v>298</v>
      </c>
      <c r="B105">
        <v>2000</v>
      </c>
      <c r="C105">
        <v>5</v>
      </c>
      <c r="E105" t="s">
        <v>100</v>
      </c>
      <c r="F105" t="s">
        <v>101</v>
      </c>
      <c r="G105" t="s">
        <v>102</v>
      </c>
      <c r="H105" t="s">
        <v>302</v>
      </c>
      <c r="I105">
        <v>2000</v>
      </c>
      <c r="J105">
        <v>2</v>
      </c>
      <c r="K105" s="6">
        <v>36707</v>
      </c>
      <c r="L105">
        <v>1</v>
      </c>
      <c r="M105">
        <v>0</v>
      </c>
      <c r="N105" t="s">
        <v>169</v>
      </c>
      <c r="O105" s="8">
        <v>5.66</v>
      </c>
      <c r="P105" s="8">
        <v>5.7</v>
      </c>
      <c r="Q105" s="8">
        <v>5.3</v>
      </c>
      <c r="R105" s="8">
        <v>6.2</v>
      </c>
      <c r="S105" s="8">
        <v>4.3</v>
      </c>
      <c r="T105" s="8">
        <v>6.69</v>
      </c>
      <c r="U105" s="8">
        <v>0.62</v>
      </c>
      <c r="V105" s="9">
        <v>29</v>
      </c>
      <c r="W105" s="8">
        <v>0.90000000000000036</v>
      </c>
      <c r="X105" s="8">
        <v>2.3900000000000006</v>
      </c>
      <c r="Y105" s="8">
        <v>-4.0000000000000036E-2</v>
      </c>
      <c r="Z105" s="8"/>
      <c r="AF105" t="s">
        <v>303</v>
      </c>
      <c r="AG105" t="s">
        <v>106</v>
      </c>
      <c r="AH105" t="s">
        <v>107</v>
      </c>
      <c r="AI105" t="s">
        <v>108</v>
      </c>
      <c r="AJ105" s="7">
        <v>36707</v>
      </c>
      <c r="AK105" t="s">
        <v>299</v>
      </c>
      <c r="AL105" t="s">
        <v>109</v>
      </c>
      <c r="AM105" t="s">
        <v>304</v>
      </c>
      <c r="AN105" t="s">
        <v>305</v>
      </c>
      <c r="AO105" t="str">
        <f>TEXT(A105,"yyyy-mm-dd")</f>
        <v>2000-05-31</v>
      </c>
    </row>
    <row r="106" spans="1:41">
      <c r="A106" s="6" t="s">
        <v>298</v>
      </c>
      <c r="B106">
        <v>2000</v>
      </c>
      <c r="C106">
        <v>5</v>
      </c>
      <c r="E106" t="s">
        <v>81</v>
      </c>
      <c r="F106" t="s">
        <v>82</v>
      </c>
      <c r="G106" t="s">
        <v>83</v>
      </c>
      <c r="H106" t="s">
        <v>278</v>
      </c>
      <c r="I106">
        <v>2001</v>
      </c>
      <c r="K106" s="6">
        <v>37256</v>
      </c>
      <c r="L106">
        <v>19</v>
      </c>
      <c r="N106" t="s">
        <v>195</v>
      </c>
      <c r="O106" s="8">
        <v>8.08</v>
      </c>
      <c r="P106" s="8">
        <v>8.15</v>
      </c>
      <c r="Q106" s="8">
        <v>7.08</v>
      </c>
      <c r="R106" s="8">
        <v>8.6</v>
      </c>
      <c r="S106" s="8">
        <v>6</v>
      </c>
      <c r="T106" s="8">
        <v>10.49</v>
      </c>
      <c r="U106" s="8">
        <v>1.1299999999999999</v>
      </c>
      <c r="V106" s="9">
        <v>30</v>
      </c>
      <c r="W106" s="8">
        <v>1.5199999999999996</v>
      </c>
      <c r="X106" s="8">
        <v>4.49</v>
      </c>
      <c r="Y106" s="8">
        <v>-7.0000000000000284E-2</v>
      </c>
      <c r="Z106" s="8">
        <v>-0.27999999999999936</v>
      </c>
      <c r="AA106">
        <v>-0.34999999999999964</v>
      </c>
      <c r="AF106" t="s">
        <v>279</v>
      </c>
      <c r="AG106" t="s">
        <v>87</v>
      </c>
      <c r="AH106" t="s">
        <v>88</v>
      </c>
      <c r="AI106" t="s">
        <v>97</v>
      </c>
      <c r="AJ106" s="7">
        <v>37256</v>
      </c>
      <c r="AK106" t="s">
        <v>299</v>
      </c>
      <c r="AL106" t="s">
        <v>91</v>
      </c>
      <c r="AM106" t="s">
        <v>280</v>
      </c>
      <c r="AN106" t="s">
        <v>301</v>
      </c>
      <c r="AO106" t="str">
        <f>TEXT(A106,"yyyy-mm-dd")</f>
        <v>2000-05-31</v>
      </c>
    </row>
    <row r="107" spans="1:41">
      <c r="A107" s="6" t="s">
        <v>298</v>
      </c>
      <c r="B107">
        <v>2000</v>
      </c>
      <c r="C107">
        <v>5</v>
      </c>
      <c r="E107" t="s">
        <v>81</v>
      </c>
      <c r="F107" t="s">
        <v>82</v>
      </c>
      <c r="G107" t="s">
        <v>83</v>
      </c>
      <c r="H107" t="s">
        <v>94</v>
      </c>
      <c r="I107">
        <v>2000</v>
      </c>
      <c r="K107" s="6">
        <v>36891</v>
      </c>
      <c r="L107">
        <v>7</v>
      </c>
      <c r="N107" t="s">
        <v>192</v>
      </c>
      <c r="O107" s="8">
        <v>9.11</v>
      </c>
      <c r="P107" s="8">
        <v>9</v>
      </c>
      <c r="Q107" s="8">
        <v>8.7200000000000006</v>
      </c>
      <c r="R107" s="8">
        <v>9.57</v>
      </c>
      <c r="S107" s="8">
        <v>8.3000000000000007</v>
      </c>
      <c r="T107" s="8">
        <v>10.11</v>
      </c>
      <c r="U107" s="8">
        <v>0.5</v>
      </c>
      <c r="V107" s="9">
        <v>30</v>
      </c>
      <c r="W107" s="8">
        <v>0.84999999999999964</v>
      </c>
      <c r="X107" s="8">
        <v>1.8099999999999987</v>
      </c>
      <c r="Y107" s="8">
        <v>0.10999999999999943</v>
      </c>
      <c r="Z107" s="8">
        <v>-0.26999999999999957</v>
      </c>
      <c r="AA107">
        <v>-1.9999999999999574E-2</v>
      </c>
      <c r="AF107" t="s">
        <v>96</v>
      </c>
      <c r="AG107" t="s">
        <v>87</v>
      </c>
      <c r="AH107" t="s">
        <v>88</v>
      </c>
      <c r="AI107" t="s">
        <v>89</v>
      </c>
      <c r="AJ107" s="7">
        <v>36891</v>
      </c>
      <c r="AK107" t="s">
        <v>299</v>
      </c>
      <c r="AL107" t="s">
        <v>91</v>
      </c>
      <c r="AM107" t="s">
        <v>98</v>
      </c>
      <c r="AN107" t="s">
        <v>300</v>
      </c>
      <c r="AO107" t="str">
        <f>TEXT(A107,"yyyy-mm-dd")</f>
        <v>2000-05-31</v>
      </c>
    </row>
    <row r="108" spans="1:41">
      <c r="A108" s="6" t="s">
        <v>298</v>
      </c>
      <c r="B108">
        <v>2000</v>
      </c>
      <c r="C108">
        <v>5</v>
      </c>
      <c r="E108" t="s">
        <v>112</v>
      </c>
      <c r="F108" t="s">
        <v>113</v>
      </c>
      <c r="G108" t="s">
        <v>83</v>
      </c>
      <c r="H108" t="s">
        <v>278</v>
      </c>
      <c r="I108">
        <v>2001</v>
      </c>
      <c r="K108" s="6">
        <v>37256</v>
      </c>
      <c r="L108">
        <v>19</v>
      </c>
      <c r="N108" t="s">
        <v>195</v>
      </c>
      <c r="O108" s="8">
        <v>12.35</v>
      </c>
      <c r="P108" s="8">
        <v>12.4</v>
      </c>
      <c r="Q108" s="8">
        <v>11.72</v>
      </c>
      <c r="R108" s="8">
        <v>13</v>
      </c>
      <c r="S108" s="8">
        <v>9.5</v>
      </c>
      <c r="T108" s="8">
        <v>15.5</v>
      </c>
      <c r="U108" s="8">
        <v>1.47</v>
      </c>
      <c r="V108" s="9">
        <v>29</v>
      </c>
      <c r="W108" s="8">
        <v>1.2799999999999994</v>
      </c>
      <c r="X108" s="8">
        <v>6</v>
      </c>
      <c r="Y108" s="8">
        <v>-5.0000000000000711E-2</v>
      </c>
      <c r="Z108" s="8">
        <v>-0.35999999999999943</v>
      </c>
      <c r="AA108">
        <v>-0.72000000000000064</v>
      </c>
      <c r="AF108" t="s">
        <v>296</v>
      </c>
      <c r="AG108" t="s">
        <v>115</v>
      </c>
      <c r="AH108" t="s">
        <v>116</v>
      </c>
      <c r="AI108" t="s">
        <v>230</v>
      </c>
      <c r="AJ108" s="7">
        <v>37256</v>
      </c>
      <c r="AK108" t="s">
        <v>299</v>
      </c>
      <c r="AL108" t="s">
        <v>118</v>
      </c>
      <c r="AM108" t="s">
        <v>280</v>
      </c>
      <c r="AN108" t="s">
        <v>307</v>
      </c>
      <c r="AO108" t="str">
        <f>TEXT(A108,"yyyy-mm-dd")</f>
        <v>2000-05-31</v>
      </c>
    </row>
    <row r="109" spans="1:41">
      <c r="A109" s="6" t="s">
        <v>298</v>
      </c>
      <c r="B109">
        <v>2000</v>
      </c>
      <c r="C109">
        <v>5</v>
      </c>
      <c r="E109" t="s">
        <v>112</v>
      </c>
      <c r="F109" t="s">
        <v>113</v>
      </c>
      <c r="G109" t="s">
        <v>83</v>
      </c>
      <c r="H109" t="s">
        <v>94</v>
      </c>
      <c r="I109">
        <v>2000</v>
      </c>
      <c r="K109" s="6">
        <v>36891</v>
      </c>
      <c r="L109">
        <v>7</v>
      </c>
      <c r="N109" t="s">
        <v>192</v>
      </c>
      <c r="O109" s="8">
        <v>14.18</v>
      </c>
      <c r="P109" s="8">
        <v>14</v>
      </c>
      <c r="Q109" s="8">
        <v>13.47</v>
      </c>
      <c r="R109" s="8">
        <v>14.36</v>
      </c>
      <c r="S109" s="8">
        <v>12</v>
      </c>
      <c r="T109" s="8">
        <v>21.1</v>
      </c>
      <c r="U109" s="8">
        <v>1.6</v>
      </c>
      <c r="V109" s="9">
        <v>29</v>
      </c>
      <c r="W109" s="8">
        <v>0.88999999999999879</v>
      </c>
      <c r="X109" s="8">
        <v>9.1000000000000014</v>
      </c>
      <c r="Y109" s="8">
        <v>0.17999999999999972</v>
      </c>
      <c r="Z109" s="8">
        <v>-9.9999999999999645E-2</v>
      </c>
      <c r="AA109">
        <v>-0.29000000000000092</v>
      </c>
      <c r="AF109" t="s">
        <v>229</v>
      </c>
      <c r="AG109" t="s">
        <v>115</v>
      </c>
      <c r="AH109" t="s">
        <v>116</v>
      </c>
      <c r="AI109" t="s">
        <v>117</v>
      </c>
      <c r="AJ109" s="7">
        <v>36891</v>
      </c>
      <c r="AK109" t="s">
        <v>299</v>
      </c>
      <c r="AL109" t="s">
        <v>118</v>
      </c>
      <c r="AM109" t="s">
        <v>98</v>
      </c>
      <c r="AN109" t="s">
        <v>306</v>
      </c>
      <c r="AO109" t="str">
        <f>TEXT(A109,"yyyy-mm-dd")</f>
        <v>2000-05-31</v>
      </c>
    </row>
    <row r="110" spans="1:41">
      <c r="A110" s="6" t="s">
        <v>308</v>
      </c>
      <c r="B110">
        <v>2000</v>
      </c>
      <c r="C110">
        <v>6</v>
      </c>
      <c r="E110" t="s">
        <v>100</v>
      </c>
      <c r="F110" t="s">
        <v>101</v>
      </c>
      <c r="G110" t="s">
        <v>83</v>
      </c>
      <c r="H110" t="s">
        <v>278</v>
      </c>
      <c r="I110">
        <v>2001</v>
      </c>
      <c r="K110" s="6">
        <v>37256</v>
      </c>
      <c r="L110">
        <v>18</v>
      </c>
      <c r="N110" t="s">
        <v>206</v>
      </c>
      <c r="O110" s="8">
        <v>4.25</v>
      </c>
      <c r="P110" s="8">
        <v>4.2</v>
      </c>
      <c r="Q110" s="8">
        <v>4</v>
      </c>
      <c r="R110" s="8">
        <v>4.4800000000000004</v>
      </c>
      <c r="S110" s="8">
        <v>3.5</v>
      </c>
      <c r="T110" s="8">
        <v>5.8</v>
      </c>
      <c r="U110" s="8">
        <v>0.47</v>
      </c>
      <c r="V110" s="9">
        <v>30</v>
      </c>
      <c r="W110" s="8">
        <v>0.48000000000000043</v>
      </c>
      <c r="X110" s="8">
        <v>2.2999999999999998</v>
      </c>
      <c r="Y110" s="8">
        <v>4.9999999999999822E-2</v>
      </c>
      <c r="Z110" s="8">
        <v>-4.9999999999999822E-2</v>
      </c>
      <c r="AA110">
        <v>-0.16999999999999993</v>
      </c>
      <c r="AF110" t="s">
        <v>9690</v>
      </c>
      <c r="AG110" t="s">
        <v>9655</v>
      </c>
      <c r="AH110" t="s">
        <v>9656</v>
      </c>
      <c r="AI110" t="s">
        <v>9669</v>
      </c>
      <c r="AJ110" s="7">
        <v>37256</v>
      </c>
      <c r="AK110" t="s">
        <v>309</v>
      </c>
      <c r="AL110" t="s">
        <v>109</v>
      </c>
      <c r="AM110" t="s">
        <v>280</v>
      </c>
      <c r="AN110" t="s">
        <v>9695</v>
      </c>
    </row>
    <row r="111" spans="1:41">
      <c r="A111" s="6" t="s">
        <v>308</v>
      </c>
      <c r="B111">
        <v>2000</v>
      </c>
      <c r="C111">
        <v>6</v>
      </c>
      <c r="E111" t="s">
        <v>100</v>
      </c>
      <c r="F111" t="s">
        <v>101</v>
      </c>
      <c r="G111" t="s">
        <v>83</v>
      </c>
      <c r="H111" t="s">
        <v>94</v>
      </c>
      <c r="I111">
        <v>2000</v>
      </c>
      <c r="K111" s="6">
        <v>36891</v>
      </c>
      <c r="L111">
        <v>6</v>
      </c>
      <c r="N111" t="s">
        <v>203</v>
      </c>
      <c r="O111" s="8">
        <v>5.53</v>
      </c>
      <c r="P111" s="8">
        <v>5.5</v>
      </c>
      <c r="Q111" s="8">
        <v>5.4</v>
      </c>
      <c r="R111" s="8">
        <v>5.68</v>
      </c>
      <c r="S111" s="8">
        <v>4.8</v>
      </c>
      <c r="T111" s="8">
        <v>6.5</v>
      </c>
      <c r="U111" s="8">
        <v>0.35</v>
      </c>
      <c r="V111" s="9">
        <v>30</v>
      </c>
      <c r="W111" s="8">
        <v>0.27999999999999936</v>
      </c>
      <c r="X111" s="8">
        <v>1.7000000000000002</v>
      </c>
      <c r="Y111" s="8">
        <v>3.0000000000000249E-2</v>
      </c>
      <c r="Z111" s="8">
        <v>0</v>
      </c>
      <c r="AA111">
        <v>-0.16999999999999993</v>
      </c>
      <c r="AF111" t="s">
        <v>9668</v>
      </c>
      <c r="AG111" t="s">
        <v>9655</v>
      </c>
      <c r="AH111" t="s">
        <v>9656</v>
      </c>
      <c r="AI111" t="s">
        <v>9657</v>
      </c>
      <c r="AJ111" s="7">
        <v>36891</v>
      </c>
      <c r="AK111" t="s">
        <v>309</v>
      </c>
      <c r="AL111" t="s">
        <v>109</v>
      </c>
      <c r="AM111" t="s">
        <v>98</v>
      </c>
      <c r="AN111" t="s">
        <v>9687</v>
      </c>
    </row>
    <row r="112" spans="1:41">
      <c r="A112" s="6" t="s">
        <v>308</v>
      </c>
      <c r="B112">
        <v>2000</v>
      </c>
      <c r="C112">
        <v>6</v>
      </c>
      <c r="E112" t="s">
        <v>100</v>
      </c>
      <c r="F112" t="s">
        <v>101</v>
      </c>
      <c r="G112" t="s">
        <v>102</v>
      </c>
      <c r="H112" t="s">
        <v>302</v>
      </c>
      <c r="I112">
        <v>2000</v>
      </c>
      <c r="J112">
        <v>2</v>
      </c>
      <c r="K112" s="6">
        <v>36707</v>
      </c>
      <c r="L112">
        <v>0</v>
      </c>
      <c r="M112">
        <v>0</v>
      </c>
      <c r="N112" t="s">
        <v>178</v>
      </c>
      <c r="O112" s="8">
        <v>5.9</v>
      </c>
      <c r="P112" s="8">
        <v>6</v>
      </c>
      <c r="Q112" s="8">
        <v>5.5</v>
      </c>
      <c r="R112" s="8">
        <v>6.2</v>
      </c>
      <c r="S112" s="8">
        <v>4.7</v>
      </c>
      <c r="T112" s="8">
        <v>7.3</v>
      </c>
      <c r="U112" s="8">
        <v>0.6</v>
      </c>
      <c r="V112" s="9">
        <v>29</v>
      </c>
      <c r="W112" s="8">
        <v>0.70000000000000018</v>
      </c>
      <c r="X112" s="8">
        <v>2.5999999999999996</v>
      </c>
      <c r="Y112" s="8">
        <v>-9.9999999999999645E-2</v>
      </c>
      <c r="Z112" s="8">
        <v>0.29999999999999982</v>
      </c>
      <c r="AA112">
        <v>-0.20000000000000018</v>
      </c>
      <c r="AF112" t="s">
        <v>303</v>
      </c>
      <c r="AG112" t="s">
        <v>106</v>
      </c>
      <c r="AH112" t="s">
        <v>107</v>
      </c>
      <c r="AI112" t="s">
        <v>108</v>
      </c>
      <c r="AJ112" s="7">
        <v>36707</v>
      </c>
      <c r="AK112" t="s">
        <v>309</v>
      </c>
      <c r="AL112" t="s">
        <v>109</v>
      </c>
      <c r="AM112" t="s">
        <v>304</v>
      </c>
      <c r="AN112" t="s">
        <v>312</v>
      </c>
      <c r="AO112" t="str">
        <f>TEXT(A112,"yyyy-mm-dd")</f>
        <v>2000-06-30</v>
      </c>
    </row>
    <row r="113" spans="1:41">
      <c r="A113" s="6" t="s">
        <v>308</v>
      </c>
      <c r="B113">
        <v>2000</v>
      </c>
      <c r="C113">
        <v>6</v>
      </c>
      <c r="E113" t="s">
        <v>81</v>
      </c>
      <c r="F113" t="s">
        <v>82</v>
      </c>
      <c r="G113" t="s">
        <v>83</v>
      </c>
      <c r="H113" t="s">
        <v>278</v>
      </c>
      <c r="I113">
        <v>2001</v>
      </c>
      <c r="K113" s="6">
        <v>37256</v>
      </c>
      <c r="L113">
        <v>18</v>
      </c>
      <c r="N113" t="s">
        <v>206</v>
      </c>
      <c r="O113" s="8">
        <v>8.07</v>
      </c>
      <c r="P113" s="8">
        <v>8.1300000000000008</v>
      </c>
      <c r="Q113" s="8">
        <v>7.21</v>
      </c>
      <c r="R113" s="8">
        <v>8.59</v>
      </c>
      <c r="S113" s="8">
        <v>6.76</v>
      </c>
      <c r="T113" s="8">
        <v>10.49</v>
      </c>
      <c r="U113" s="8">
        <v>0.92</v>
      </c>
      <c r="V113" s="9">
        <v>30</v>
      </c>
      <c r="W113" s="8">
        <v>1.38</v>
      </c>
      <c r="X113" s="8">
        <v>3.7300000000000004</v>
      </c>
      <c r="Y113" s="8">
        <v>-6.0000000000000497E-2</v>
      </c>
      <c r="Z113" s="8">
        <v>-1.9999999999999574E-2</v>
      </c>
      <c r="AA113">
        <v>-0.13999999999999968</v>
      </c>
      <c r="AF113" t="s">
        <v>279</v>
      </c>
      <c r="AG113" t="s">
        <v>87</v>
      </c>
      <c r="AH113" t="s">
        <v>88</v>
      </c>
      <c r="AI113" t="s">
        <v>97</v>
      </c>
      <c r="AJ113" s="7">
        <v>37256</v>
      </c>
      <c r="AK113" t="s">
        <v>309</v>
      </c>
      <c r="AL113" t="s">
        <v>91</v>
      </c>
      <c r="AM113" t="s">
        <v>280</v>
      </c>
      <c r="AN113" t="s">
        <v>311</v>
      </c>
      <c r="AO113" t="str">
        <f>TEXT(A113,"yyyy-mm-dd")</f>
        <v>2000-06-30</v>
      </c>
    </row>
    <row r="114" spans="1:41">
      <c r="A114" s="6" t="s">
        <v>308</v>
      </c>
      <c r="B114">
        <v>2000</v>
      </c>
      <c r="C114">
        <v>6</v>
      </c>
      <c r="E114" t="s">
        <v>81</v>
      </c>
      <c r="F114" t="s">
        <v>82</v>
      </c>
      <c r="G114" t="s">
        <v>83</v>
      </c>
      <c r="H114" t="s">
        <v>94</v>
      </c>
      <c r="I114">
        <v>2000</v>
      </c>
      <c r="K114" s="6">
        <v>36891</v>
      </c>
      <c r="L114">
        <v>6</v>
      </c>
      <c r="N114" t="s">
        <v>203</v>
      </c>
      <c r="O114" s="8">
        <v>9.2100000000000009</v>
      </c>
      <c r="P114" s="8">
        <v>9.19</v>
      </c>
      <c r="Q114" s="8">
        <v>8.94</v>
      </c>
      <c r="R114" s="8">
        <v>9.5500000000000007</v>
      </c>
      <c r="S114" s="8">
        <v>8.3800000000000008</v>
      </c>
      <c r="T114" s="8">
        <v>10.65</v>
      </c>
      <c r="U114" s="8">
        <v>0.51</v>
      </c>
      <c r="V114" s="9">
        <v>31</v>
      </c>
      <c r="W114" s="8">
        <v>0.61000000000000121</v>
      </c>
      <c r="X114" s="8">
        <v>2.2699999999999996</v>
      </c>
      <c r="Y114" s="8">
        <v>2.000000000000135E-2</v>
      </c>
      <c r="Z114" s="8">
        <v>0.1899999999999995</v>
      </c>
      <c r="AA114">
        <v>-0.23999999999999844</v>
      </c>
      <c r="AF114" t="s">
        <v>96</v>
      </c>
      <c r="AG114" t="s">
        <v>87</v>
      </c>
      <c r="AH114" t="s">
        <v>88</v>
      </c>
      <c r="AI114" t="s">
        <v>89</v>
      </c>
      <c r="AJ114" s="7">
        <v>36891</v>
      </c>
      <c r="AK114" t="s">
        <v>309</v>
      </c>
      <c r="AL114" t="s">
        <v>91</v>
      </c>
      <c r="AM114" t="s">
        <v>98</v>
      </c>
      <c r="AN114" t="s">
        <v>310</v>
      </c>
      <c r="AO114" t="str">
        <f>TEXT(A114,"yyyy-mm-dd")</f>
        <v>2000-06-30</v>
      </c>
    </row>
    <row r="115" spans="1:41">
      <c r="A115" s="6" t="s">
        <v>308</v>
      </c>
      <c r="B115">
        <v>2000</v>
      </c>
      <c r="C115">
        <v>6</v>
      </c>
      <c r="E115" t="s">
        <v>112</v>
      </c>
      <c r="F115" t="s">
        <v>113</v>
      </c>
      <c r="G115" t="s">
        <v>83</v>
      </c>
      <c r="H115" t="s">
        <v>278</v>
      </c>
      <c r="I115">
        <v>2001</v>
      </c>
      <c r="K115" s="6">
        <v>37256</v>
      </c>
      <c r="L115">
        <v>18</v>
      </c>
      <c r="N115" t="s">
        <v>206</v>
      </c>
      <c r="O115" s="8">
        <v>12.98</v>
      </c>
      <c r="P115" s="8">
        <v>12.78</v>
      </c>
      <c r="Q115" s="8">
        <v>12.2</v>
      </c>
      <c r="R115" s="8">
        <v>13.8</v>
      </c>
      <c r="S115" s="8">
        <v>9</v>
      </c>
      <c r="T115" s="8">
        <v>17.239999999999998</v>
      </c>
      <c r="U115" s="8">
        <v>1.81</v>
      </c>
      <c r="V115" s="9">
        <v>30</v>
      </c>
      <c r="W115" s="8">
        <v>1.6000000000000014</v>
      </c>
      <c r="X115" s="8">
        <v>8.2399999999999984</v>
      </c>
      <c r="Y115" s="8">
        <v>0.20000000000000107</v>
      </c>
      <c r="Z115" s="8">
        <v>0.37999999999999901</v>
      </c>
      <c r="AA115">
        <v>0.32000000000000206</v>
      </c>
      <c r="AF115" t="s">
        <v>296</v>
      </c>
      <c r="AG115" t="s">
        <v>115</v>
      </c>
      <c r="AH115" t="s">
        <v>116</v>
      </c>
      <c r="AI115" t="s">
        <v>230</v>
      </c>
      <c r="AJ115" s="7">
        <v>37256</v>
      </c>
      <c r="AK115" t="s">
        <v>309</v>
      </c>
      <c r="AL115" t="s">
        <v>118</v>
      </c>
      <c r="AM115" t="s">
        <v>280</v>
      </c>
      <c r="AN115" t="s">
        <v>314</v>
      </c>
      <c r="AO115" t="str">
        <f>TEXT(A115,"yyyy-mm-dd")</f>
        <v>2000-06-30</v>
      </c>
    </row>
    <row r="116" spans="1:41">
      <c r="A116" s="6" t="s">
        <v>308</v>
      </c>
      <c r="B116">
        <v>2000</v>
      </c>
      <c r="C116">
        <v>6</v>
      </c>
      <c r="E116" t="s">
        <v>112</v>
      </c>
      <c r="F116" t="s">
        <v>113</v>
      </c>
      <c r="G116" t="s">
        <v>83</v>
      </c>
      <c r="H116" t="s">
        <v>94</v>
      </c>
      <c r="I116">
        <v>2000</v>
      </c>
      <c r="K116" s="6">
        <v>36891</v>
      </c>
      <c r="L116">
        <v>6</v>
      </c>
      <c r="N116" t="s">
        <v>203</v>
      </c>
      <c r="O116" s="8">
        <v>14.63</v>
      </c>
      <c r="P116" s="8">
        <v>14.2</v>
      </c>
      <c r="Q116" s="8">
        <v>14</v>
      </c>
      <c r="R116" s="8">
        <v>14.88</v>
      </c>
      <c r="S116" s="8">
        <v>12</v>
      </c>
      <c r="T116" s="8">
        <v>21.02</v>
      </c>
      <c r="U116" s="8">
        <v>1.61</v>
      </c>
      <c r="V116" s="9">
        <v>29</v>
      </c>
      <c r="W116" s="8">
        <v>0.88000000000000078</v>
      </c>
      <c r="X116" s="8">
        <v>9.02</v>
      </c>
      <c r="Y116" s="8">
        <v>0.43000000000000149</v>
      </c>
      <c r="Z116" s="8">
        <v>0.19999999999999929</v>
      </c>
      <c r="AA116">
        <v>-9.9999999999980105E-3</v>
      </c>
      <c r="AF116" t="s">
        <v>229</v>
      </c>
      <c r="AG116" t="s">
        <v>115</v>
      </c>
      <c r="AH116" t="s">
        <v>116</v>
      </c>
      <c r="AI116" t="s">
        <v>117</v>
      </c>
      <c r="AJ116" s="7">
        <v>36891</v>
      </c>
      <c r="AK116" t="s">
        <v>309</v>
      </c>
      <c r="AL116" t="s">
        <v>118</v>
      </c>
      <c r="AM116" t="s">
        <v>98</v>
      </c>
      <c r="AN116" t="s">
        <v>313</v>
      </c>
      <c r="AO116" t="str">
        <f>TEXT(A116,"yyyy-mm-dd")</f>
        <v>2000-06-30</v>
      </c>
    </row>
    <row r="117" spans="1:41">
      <c r="A117" s="6" t="s">
        <v>315</v>
      </c>
      <c r="B117">
        <v>2000</v>
      </c>
      <c r="C117">
        <v>7</v>
      </c>
      <c r="E117" t="s">
        <v>100</v>
      </c>
      <c r="F117" t="s">
        <v>101</v>
      </c>
      <c r="G117" t="s">
        <v>83</v>
      </c>
      <c r="H117" t="s">
        <v>278</v>
      </c>
      <c r="I117">
        <v>2001</v>
      </c>
      <c r="K117" s="6">
        <v>37256</v>
      </c>
      <c r="L117">
        <v>17</v>
      </c>
      <c r="N117" t="s">
        <v>214</v>
      </c>
      <c r="O117" s="8">
        <v>4.3499999999999996</v>
      </c>
      <c r="P117" s="8">
        <v>4.3</v>
      </c>
      <c r="Q117" s="8">
        <v>4</v>
      </c>
      <c r="R117" s="8">
        <v>4.6399999999999997</v>
      </c>
      <c r="S117" s="8">
        <v>3.6</v>
      </c>
      <c r="T117" s="8">
        <v>5.3</v>
      </c>
      <c r="U117" s="8">
        <v>0.43</v>
      </c>
      <c r="V117" s="9">
        <v>29</v>
      </c>
      <c r="W117" s="8">
        <v>0.63999999999999968</v>
      </c>
      <c r="X117" s="8">
        <v>1.6999999999999997</v>
      </c>
      <c r="Y117" s="8">
        <v>4.9999999999999822E-2</v>
      </c>
      <c r="Z117" s="8">
        <v>9.9999999999999645E-2</v>
      </c>
      <c r="AA117">
        <v>0.15999999999999925</v>
      </c>
      <c r="AF117" t="s">
        <v>9690</v>
      </c>
      <c r="AG117" t="s">
        <v>9655</v>
      </c>
      <c r="AH117" t="s">
        <v>9656</v>
      </c>
      <c r="AI117" t="s">
        <v>9669</v>
      </c>
      <c r="AJ117" s="7">
        <v>37256</v>
      </c>
      <c r="AK117" t="s">
        <v>316</v>
      </c>
      <c r="AL117" t="s">
        <v>109</v>
      </c>
      <c r="AM117" t="s">
        <v>280</v>
      </c>
      <c r="AN117" t="s">
        <v>9696</v>
      </c>
    </row>
    <row r="118" spans="1:41">
      <c r="A118" s="6" t="s">
        <v>315</v>
      </c>
      <c r="B118">
        <v>2000</v>
      </c>
      <c r="C118">
        <v>7</v>
      </c>
      <c r="E118" t="s">
        <v>100</v>
      </c>
      <c r="F118" t="s">
        <v>101</v>
      </c>
      <c r="G118" t="s">
        <v>83</v>
      </c>
      <c r="H118" t="s">
        <v>94</v>
      </c>
      <c r="I118">
        <v>2000</v>
      </c>
      <c r="K118" s="6">
        <v>36891</v>
      </c>
      <c r="L118">
        <v>5</v>
      </c>
      <c r="N118" t="s">
        <v>211</v>
      </c>
      <c r="O118" s="8">
        <v>5.69</v>
      </c>
      <c r="P118" s="8">
        <v>5.7</v>
      </c>
      <c r="Q118" s="8">
        <v>5.4</v>
      </c>
      <c r="R118" s="8">
        <v>6</v>
      </c>
      <c r="S118" s="8">
        <v>4.8</v>
      </c>
      <c r="T118" s="8">
        <v>6.6</v>
      </c>
      <c r="U118" s="8">
        <v>0.41</v>
      </c>
      <c r="V118" s="9">
        <v>29</v>
      </c>
      <c r="W118" s="8">
        <v>0.59999999999999964</v>
      </c>
      <c r="X118" s="8">
        <v>1.7999999999999998</v>
      </c>
      <c r="Y118" s="8">
        <v>-9.9999999999997868E-3</v>
      </c>
      <c r="Z118" s="8">
        <v>0.20000000000000018</v>
      </c>
      <c r="AA118">
        <v>0.32000000000000028</v>
      </c>
      <c r="AF118" t="s">
        <v>9668</v>
      </c>
      <c r="AG118" t="s">
        <v>9655</v>
      </c>
      <c r="AH118" t="s">
        <v>9656</v>
      </c>
      <c r="AI118" t="s">
        <v>9657</v>
      </c>
      <c r="AJ118" s="7">
        <v>36891</v>
      </c>
      <c r="AK118" t="s">
        <v>316</v>
      </c>
      <c r="AL118" t="s">
        <v>109</v>
      </c>
      <c r="AM118" t="s">
        <v>98</v>
      </c>
      <c r="AN118" t="s">
        <v>9688</v>
      </c>
    </row>
    <row r="119" spans="1:41">
      <c r="A119" s="6" t="s">
        <v>315</v>
      </c>
      <c r="B119">
        <v>2000</v>
      </c>
      <c r="C119">
        <v>7</v>
      </c>
      <c r="E119" t="s">
        <v>100</v>
      </c>
      <c r="F119" t="s">
        <v>101</v>
      </c>
      <c r="G119" t="s">
        <v>102</v>
      </c>
      <c r="H119" t="s">
        <v>320</v>
      </c>
      <c r="I119">
        <v>2000</v>
      </c>
      <c r="J119">
        <v>3</v>
      </c>
      <c r="K119" s="6">
        <v>36799</v>
      </c>
      <c r="L119">
        <v>2</v>
      </c>
      <c r="M119">
        <v>1</v>
      </c>
      <c r="N119" t="s">
        <v>104</v>
      </c>
      <c r="O119" s="8">
        <v>4.78</v>
      </c>
      <c r="P119" s="8">
        <v>4.7</v>
      </c>
      <c r="Q119" s="8">
        <v>4.5</v>
      </c>
      <c r="R119" s="8">
        <v>5.03</v>
      </c>
      <c r="S119" s="8">
        <v>3.94</v>
      </c>
      <c r="T119" s="8">
        <v>5.9</v>
      </c>
      <c r="U119" s="8">
        <v>0.5</v>
      </c>
      <c r="V119" s="9">
        <v>28</v>
      </c>
      <c r="W119" s="8">
        <v>0.53000000000000025</v>
      </c>
      <c r="X119" s="8">
        <v>1.9600000000000004</v>
      </c>
      <c r="Y119" s="8">
        <v>8.0000000000000071E-2</v>
      </c>
      <c r="Z119" s="8"/>
      <c r="AF119" t="s">
        <v>321</v>
      </c>
      <c r="AG119" t="s">
        <v>106</v>
      </c>
      <c r="AH119" t="s">
        <v>107</v>
      </c>
      <c r="AI119" t="s">
        <v>108</v>
      </c>
      <c r="AJ119" s="7">
        <v>36799</v>
      </c>
      <c r="AK119" t="s">
        <v>316</v>
      </c>
      <c r="AL119" t="s">
        <v>109</v>
      </c>
      <c r="AM119" t="s">
        <v>322</v>
      </c>
      <c r="AN119" t="s">
        <v>323</v>
      </c>
      <c r="AO119" t="str">
        <f>TEXT(A119,"yyyy-mm-dd")</f>
        <v>2000-07-31</v>
      </c>
    </row>
    <row r="120" spans="1:41">
      <c r="A120" s="6" t="s">
        <v>315</v>
      </c>
      <c r="B120">
        <v>2000</v>
      </c>
      <c r="C120">
        <v>7</v>
      </c>
      <c r="E120" t="s">
        <v>100</v>
      </c>
      <c r="F120" t="s">
        <v>101</v>
      </c>
      <c r="G120" t="s">
        <v>102</v>
      </c>
      <c r="H120" t="s">
        <v>302</v>
      </c>
      <c r="I120">
        <v>2000</v>
      </c>
      <c r="J120">
        <v>2</v>
      </c>
      <c r="K120" s="6">
        <v>36707</v>
      </c>
      <c r="L120">
        <v>-1</v>
      </c>
      <c r="M120">
        <v>0</v>
      </c>
      <c r="N120" t="s">
        <v>187</v>
      </c>
      <c r="O120" s="8">
        <v>6.16</v>
      </c>
      <c r="P120" s="8">
        <v>6.2</v>
      </c>
      <c r="Q120" s="8">
        <v>6</v>
      </c>
      <c r="R120" s="8">
        <v>6.4</v>
      </c>
      <c r="S120" s="8">
        <v>4.3</v>
      </c>
      <c r="T120" s="8">
        <v>7.3</v>
      </c>
      <c r="U120" s="8">
        <v>0.6</v>
      </c>
      <c r="V120" s="9">
        <v>28</v>
      </c>
      <c r="W120" s="8">
        <v>0.40000000000000036</v>
      </c>
      <c r="X120" s="8">
        <v>3</v>
      </c>
      <c r="Y120" s="8">
        <v>-4.0000000000000036E-2</v>
      </c>
      <c r="Z120" s="8">
        <v>0.20000000000000018</v>
      </c>
      <c r="AA120">
        <v>-0.29999999999999982</v>
      </c>
      <c r="AF120" t="s">
        <v>303</v>
      </c>
      <c r="AG120" t="s">
        <v>106</v>
      </c>
      <c r="AH120" t="s">
        <v>107</v>
      </c>
      <c r="AI120" t="s">
        <v>188</v>
      </c>
      <c r="AJ120" s="7">
        <v>36707</v>
      </c>
      <c r="AK120" t="s">
        <v>316</v>
      </c>
      <c r="AL120" t="s">
        <v>109</v>
      </c>
      <c r="AM120" t="s">
        <v>304</v>
      </c>
      <c r="AN120" t="s">
        <v>319</v>
      </c>
      <c r="AO120" t="str">
        <f>TEXT(A120,"yyyy-mm-dd")</f>
        <v>2000-07-31</v>
      </c>
    </row>
    <row r="121" spans="1:41">
      <c r="A121" s="6" t="s">
        <v>315</v>
      </c>
      <c r="B121">
        <v>2000</v>
      </c>
      <c r="C121">
        <v>7</v>
      </c>
      <c r="E121" t="s">
        <v>81</v>
      </c>
      <c r="F121" t="s">
        <v>82</v>
      </c>
      <c r="G121" t="s">
        <v>83</v>
      </c>
      <c r="H121" t="s">
        <v>278</v>
      </c>
      <c r="I121">
        <v>2001</v>
      </c>
      <c r="K121" s="6">
        <v>37256</v>
      </c>
      <c r="L121">
        <v>17</v>
      </c>
      <c r="N121" t="s">
        <v>214</v>
      </c>
      <c r="O121" s="8">
        <v>8.16</v>
      </c>
      <c r="P121" s="8">
        <v>8.1999999999999993</v>
      </c>
      <c r="Q121" s="8">
        <v>7.2</v>
      </c>
      <c r="R121" s="8">
        <v>8.61</v>
      </c>
      <c r="S121" s="8">
        <v>6.24</v>
      </c>
      <c r="T121" s="8">
        <v>11</v>
      </c>
      <c r="U121" s="8">
        <v>1.08</v>
      </c>
      <c r="V121" s="9">
        <v>28</v>
      </c>
      <c r="W121" s="8">
        <v>1.4099999999999993</v>
      </c>
      <c r="X121" s="8">
        <v>4.76</v>
      </c>
      <c r="Y121" s="8">
        <v>-3.9999999999999147E-2</v>
      </c>
      <c r="Z121" s="8">
        <v>6.9999999999998508E-2</v>
      </c>
      <c r="AA121">
        <v>2.9999999999999361E-2</v>
      </c>
      <c r="AF121" t="s">
        <v>279</v>
      </c>
      <c r="AG121" t="s">
        <v>87</v>
      </c>
      <c r="AH121" t="s">
        <v>88</v>
      </c>
      <c r="AI121" t="s">
        <v>97</v>
      </c>
      <c r="AJ121" s="7">
        <v>37256</v>
      </c>
      <c r="AK121" t="s">
        <v>316</v>
      </c>
      <c r="AL121" t="s">
        <v>91</v>
      </c>
      <c r="AM121" t="s">
        <v>280</v>
      </c>
      <c r="AN121" t="s">
        <v>318</v>
      </c>
      <c r="AO121" t="str">
        <f>TEXT(A121,"yyyy-mm-dd")</f>
        <v>2000-07-31</v>
      </c>
    </row>
    <row r="122" spans="1:41">
      <c r="A122" s="6" t="s">
        <v>315</v>
      </c>
      <c r="B122">
        <v>2000</v>
      </c>
      <c r="C122">
        <v>7</v>
      </c>
      <c r="E122" t="s">
        <v>81</v>
      </c>
      <c r="F122" t="s">
        <v>82</v>
      </c>
      <c r="G122" t="s">
        <v>83</v>
      </c>
      <c r="H122" t="s">
        <v>94</v>
      </c>
      <c r="I122">
        <v>2000</v>
      </c>
      <c r="K122" s="6">
        <v>36891</v>
      </c>
      <c r="L122">
        <v>5</v>
      </c>
      <c r="N122" t="s">
        <v>211</v>
      </c>
      <c r="O122" s="8">
        <v>9.07</v>
      </c>
      <c r="P122" s="8">
        <v>9.06</v>
      </c>
      <c r="Q122" s="8">
        <v>8.8000000000000007</v>
      </c>
      <c r="R122" s="8">
        <v>9.18</v>
      </c>
      <c r="S122" s="8">
        <v>8.39</v>
      </c>
      <c r="T122" s="8">
        <v>10.63</v>
      </c>
      <c r="U122" s="8">
        <v>0.44</v>
      </c>
      <c r="V122" s="9">
        <v>29</v>
      </c>
      <c r="W122" s="8">
        <v>0.37999999999999901</v>
      </c>
      <c r="X122" s="8">
        <v>2.2400000000000002</v>
      </c>
      <c r="Y122" s="8">
        <v>9.9999999999997868E-3</v>
      </c>
      <c r="Z122" s="8">
        <v>-0.12999999999999901</v>
      </c>
      <c r="AA122">
        <v>-0.2300000000000022</v>
      </c>
      <c r="AF122" t="s">
        <v>96</v>
      </c>
      <c r="AG122" t="s">
        <v>87</v>
      </c>
      <c r="AH122" t="s">
        <v>88</v>
      </c>
      <c r="AI122" t="s">
        <v>89</v>
      </c>
      <c r="AJ122" s="7">
        <v>36891</v>
      </c>
      <c r="AK122" t="s">
        <v>316</v>
      </c>
      <c r="AL122" t="s">
        <v>91</v>
      </c>
      <c r="AM122" t="s">
        <v>98</v>
      </c>
      <c r="AN122" t="s">
        <v>317</v>
      </c>
      <c r="AO122" t="str">
        <f>TEXT(A122,"yyyy-mm-dd")</f>
        <v>2000-07-31</v>
      </c>
    </row>
    <row r="123" spans="1:41">
      <c r="A123" s="6" t="s">
        <v>315</v>
      </c>
      <c r="B123">
        <v>2000</v>
      </c>
      <c r="C123">
        <v>7</v>
      </c>
      <c r="E123" t="s">
        <v>112</v>
      </c>
      <c r="F123" t="s">
        <v>113</v>
      </c>
      <c r="G123" t="s">
        <v>83</v>
      </c>
      <c r="H123" t="s">
        <v>278</v>
      </c>
      <c r="I123">
        <v>2001</v>
      </c>
      <c r="K123" s="6">
        <v>37256</v>
      </c>
      <c r="L123">
        <v>17</v>
      </c>
      <c r="N123" t="s">
        <v>214</v>
      </c>
      <c r="O123" s="8">
        <v>12.29</v>
      </c>
      <c r="P123" s="8">
        <v>12.45</v>
      </c>
      <c r="Q123" s="8">
        <v>11.65</v>
      </c>
      <c r="R123" s="8">
        <v>12.93</v>
      </c>
      <c r="S123" s="8">
        <v>8.81</v>
      </c>
      <c r="T123" s="8">
        <v>16.46</v>
      </c>
      <c r="U123" s="8">
        <v>1.72</v>
      </c>
      <c r="V123" s="9">
        <v>28</v>
      </c>
      <c r="W123" s="8">
        <v>1.2799999999999994</v>
      </c>
      <c r="X123" s="8">
        <v>7.65</v>
      </c>
      <c r="Y123" s="8">
        <v>-0.16000000000000014</v>
      </c>
      <c r="Z123" s="8">
        <v>-0.33000000000000007</v>
      </c>
      <c r="AA123">
        <v>-0.32000000000000206</v>
      </c>
      <c r="AF123" t="s">
        <v>296</v>
      </c>
      <c r="AG123" t="s">
        <v>115</v>
      </c>
      <c r="AH123" t="s">
        <v>116</v>
      </c>
      <c r="AI123" t="s">
        <v>230</v>
      </c>
      <c r="AJ123" s="7">
        <v>37256</v>
      </c>
      <c r="AK123" t="s">
        <v>316</v>
      </c>
      <c r="AL123" t="s">
        <v>118</v>
      </c>
      <c r="AM123" t="s">
        <v>280</v>
      </c>
      <c r="AN123" t="s">
        <v>325</v>
      </c>
      <c r="AO123" t="str">
        <f>TEXT(A123,"yyyy-mm-dd")</f>
        <v>2000-07-31</v>
      </c>
    </row>
    <row r="124" spans="1:41">
      <c r="A124" s="6" t="s">
        <v>315</v>
      </c>
      <c r="B124">
        <v>2000</v>
      </c>
      <c r="C124">
        <v>7</v>
      </c>
      <c r="E124" t="s">
        <v>112</v>
      </c>
      <c r="F124" t="s">
        <v>113</v>
      </c>
      <c r="G124" t="s">
        <v>83</v>
      </c>
      <c r="H124" t="s">
        <v>94</v>
      </c>
      <c r="I124">
        <v>2000</v>
      </c>
      <c r="K124" s="6">
        <v>36891</v>
      </c>
      <c r="L124">
        <v>5</v>
      </c>
      <c r="N124" t="s">
        <v>211</v>
      </c>
      <c r="O124" s="8">
        <v>14.46</v>
      </c>
      <c r="P124" s="8">
        <v>14</v>
      </c>
      <c r="Q124" s="8">
        <v>13.75</v>
      </c>
      <c r="R124" s="8">
        <v>15.12</v>
      </c>
      <c r="S124" s="8">
        <v>12.5</v>
      </c>
      <c r="T124" s="8">
        <v>22</v>
      </c>
      <c r="U124" s="8">
        <v>1.68</v>
      </c>
      <c r="V124" s="9">
        <v>29</v>
      </c>
      <c r="W124" s="8">
        <v>1.3699999999999992</v>
      </c>
      <c r="X124" s="8">
        <v>9.5</v>
      </c>
      <c r="Y124" s="8">
        <v>0.46000000000000085</v>
      </c>
      <c r="Z124" s="8">
        <v>-0.19999999999999929</v>
      </c>
      <c r="AA124">
        <v>0.48999999999999844</v>
      </c>
      <c r="AF124" t="s">
        <v>229</v>
      </c>
      <c r="AG124" t="s">
        <v>115</v>
      </c>
      <c r="AH124" t="s">
        <v>116</v>
      </c>
      <c r="AI124" t="s">
        <v>117</v>
      </c>
      <c r="AJ124" s="7">
        <v>36891</v>
      </c>
      <c r="AK124" t="s">
        <v>316</v>
      </c>
      <c r="AL124" t="s">
        <v>118</v>
      </c>
      <c r="AM124" t="s">
        <v>98</v>
      </c>
      <c r="AN124" t="s">
        <v>324</v>
      </c>
      <c r="AO124" t="str">
        <f>TEXT(A124,"yyyy-mm-dd")</f>
        <v>2000-07-31</v>
      </c>
    </row>
    <row r="125" spans="1:41">
      <c r="A125" s="6" t="s">
        <v>326</v>
      </c>
      <c r="B125">
        <v>2000</v>
      </c>
      <c r="C125">
        <v>8</v>
      </c>
      <c r="E125" t="s">
        <v>100</v>
      </c>
      <c r="F125" t="s">
        <v>101</v>
      </c>
      <c r="G125" t="s">
        <v>83</v>
      </c>
      <c r="H125" t="s">
        <v>278</v>
      </c>
      <c r="I125">
        <v>2001</v>
      </c>
      <c r="K125" s="6">
        <v>37256</v>
      </c>
      <c r="L125">
        <v>16</v>
      </c>
      <c r="N125" t="s">
        <v>222</v>
      </c>
      <c r="O125" s="8">
        <v>4.59</v>
      </c>
      <c r="P125" s="8">
        <v>4.5</v>
      </c>
      <c r="Q125" s="8">
        <v>4.0599999999999996</v>
      </c>
      <c r="R125" s="8">
        <v>4.95</v>
      </c>
      <c r="S125" s="8">
        <v>3.8</v>
      </c>
      <c r="T125" s="8">
        <v>6</v>
      </c>
      <c r="U125" s="8">
        <v>0.56000000000000005</v>
      </c>
      <c r="V125" s="9">
        <v>31</v>
      </c>
      <c r="W125" s="8">
        <v>0.89000000000000057</v>
      </c>
      <c r="X125" s="8">
        <v>2.2000000000000002</v>
      </c>
      <c r="Y125" s="8">
        <v>8.9999999999999858E-2</v>
      </c>
      <c r="Z125" s="8">
        <v>0.20000000000000018</v>
      </c>
      <c r="AA125">
        <v>0.25000000000000089</v>
      </c>
      <c r="AF125" t="s">
        <v>9690</v>
      </c>
      <c r="AG125" t="s">
        <v>9655</v>
      </c>
      <c r="AH125" t="s">
        <v>9656</v>
      </c>
      <c r="AI125" t="s">
        <v>9669</v>
      </c>
      <c r="AJ125" s="7">
        <v>37256</v>
      </c>
      <c r="AK125" t="s">
        <v>327</v>
      </c>
      <c r="AL125" t="s">
        <v>109</v>
      </c>
      <c r="AM125" t="s">
        <v>280</v>
      </c>
      <c r="AN125" t="s">
        <v>9697</v>
      </c>
    </row>
    <row r="126" spans="1:41">
      <c r="A126" s="6" t="s">
        <v>326</v>
      </c>
      <c r="B126">
        <v>2000</v>
      </c>
      <c r="C126">
        <v>8</v>
      </c>
      <c r="E126" t="s">
        <v>100</v>
      </c>
      <c r="F126" t="s">
        <v>101</v>
      </c>
      <c r="G126" t="s">
        <v>83</v>
      </c>
      <c r="H126" t="s">
        <v>94</v>
      </c>
      <c r="I126">
        <v>2000</v>
      </c>
      <c r="K126" s="6">
        <v>36891</v>
      </c>
      <c r="L126">
        <v>4</v>
      </c>
      <c r="N126" t="s">
        <v>219</v>
      </c>
      <c r="O126" s="8">
        <v>6.47</v>
      </c>
      <c r="P126" s="8">
        <v>6.5</v>
      </c>
      <c r="Q126" s="8">
        <v>6.4</v>
      </c>
      <c r="R126" s="8">
        <v>6.7</v>
      </c>
      <c r="S126" s="8">
        <v>5.2</v>
      </c>
      <c r="T126" s="8">
        <v>7.1</v>
      </c>
      <c r="U126" s="8">
        <v>0.44</v>
      </c>
      <c r="V126" s="9">
        <v>31</v>
      </c>
      <c r="W126" s="8">
        <v>0.29999999999999982</v>
      </c>
      <c r="X126" s="8">
        <v>1.8999999999999995</v>
      </c>
      <c r="Y126" s="8">
        <v>-3.0000000000000249E-2</v>
      </c>
      <c r="Z126" s="8">
        <v>0.79999999999999982</v>
      </c>
      <c r="AA126">
        <v>-0.29999999999999982</v>
      </c>
      <c r="AF126" t="s">
        <v>9668</v>
      </c>
      <c r="AG126" t="s">
        <v>9655</v>
      </c>
      <c r="AH126" t="s">
        <v>9656</v>
      </c>
      <c r="AI126" t="s">
        <v>9657</v>
      </c>
      <c r="AJ126" s="7">
        <v>36891</v>
      </c>
      <c r="AK126" t="s">
        <v>327</v>
      </c>
      <c r="AL126" t="s">
        <v>109</v>
      </c>
      <c r="AM126" t="s">
        <v>98</v>
      </c>
      <c r="AN126" t="s">
        <v>9689</v>
      </c>
    </row>
    <row r="127" spans="1:41">
      <c r="A127" s="6" t="s">
        <v>326</v>
      </c>
      <c r="B127">
        <v>2000</v>
      </c>
      <c r="C127">
        <v>8</v>
      </c>
      <c r="E127" t="s">
        <v>100</v>
      </c>
      <c r="F127" t="s">
        <v>101</v>
      </c>
      <c r="G127" t="s">
        <v>102</v>
      </c>
      <c r="H127" t="s">
        <v>320</v>
      </c>
      <c r="I127">
        <v>2000</v>
      </c>
      <c r="J127">
        <v>3</v>
      </c>
      <c r="K127" s="6">
        <v>36799</v>
      </c>
      <c r="L127">
        <v>1</v>
      </c>
      <c r="M127">
        <v>0</v>
      </c>
      <c r="N127" t="s">
        <v>169</v>
      </c>
      <c r="O127" s="8">
        <v>5.73</v>
      </c>
      <c r="P127" s="8">
        <v>5.7</v>
      </c>
      <c r="Q127" s="8">
        <v>5.25</v>
      </c>
      <c r="R127" s="8">
        <v>6.23</v>
      </c>
      <c r="S127" s="8">
        <v>4.5</v>
      </c>
      <c r="T127" s="8">
        <v>6.8</v>
      </c>
      <c r="U127" s="8">
        <v>0.61</v>
      </c>
      <c r="V127" s="9">
        <v>30</v>
      </c>
      <c r="W127" s="8">
        <v>0.98000000000000043</v>
      </c>
      <c r="X127" s="8">
        <v>2.2999999999999998</v>
      </c>
      <c r="Y127" s="8">
        <v>3.0000000000000249E-2</v>
      </c>
      <c r="Z127" s="8">
        <v>1</v>
      </c>
      <c r="AA127">
        <v>0.45000000000000018</v>
      </c>
      <c r="AF127" t="s">
        <v>321</v>
      </c>
      <c r="AG127" t="s">
        <v>106</v>
      </c>
      <c r="AH127" t="s">
        <v>107</v>
      </c>
      <c r="AI127" t="s">
        <v>108</v>
      </c>
      <c r="AJ127" s="7">
        <v>36799</v>
      </c>
      <c r="AK127" t="s">
        <v>327</v>
      </c>
      <c r="AL127" t="s">
        <v>109</v>
      </c>
      <c r="AM127" t="s">
        <v>322</v>
      </c>
      <c r="AN127" t="s">
        <v>330</v>
      </c>
      <c r="AO127" t="str">
        <f>TEXT(A127,"yyyy-mm-dd")</f>
        <v>2000-08-31</v>
      </c>
    </row>
    <row r="128" spans="1:41">
      <c r="A128" s="6" t="s">
        <v>326</v>
      </c>
      <c r="B128">
        <v>2000</v>
      </c>
      <c r="C128">
        <v>8</v>
      </c>
      <c r="E128" t="s">
        <v>81</v>
      </c>
      <c r="F128" t="s">
        <v>82</v>
      </c>
      <c r="G128" t="s">
        <v>83</v>
      </c>
      <c r="H128" t="s">
        <v>278</v>
      </c>
      <c r="I128">
        <v>2001</v>
      </c>
      <c r="K128" s="6">
        <v>37256</v>
      </c>
      <c r="L128">
        <v>16</v>
      </c>
      <c r="N128" t="s">
        <v>222</v>
      </c>
      <c r="O128" s="8">
        <v>8</v>
      </c>
      <c r="P128" s="8">
        <v>7.84</v>
      </c>
      <c r="Q128" s="8">
        <v>7.08</v>
      </c>
      <c r="R128" s="8">
        <v>8.35</v>
      </c>
      <c r="S128" s="8">
        <v>6.7</v>
      </c>
      <c r="T128" s="8">
        <v>11.74</v>
      </c>
      <c r="U128" s="8">
        <v>1.1299999999999999</v>
      </c>
      <c r="V128" s="9">
        <v>30</v>
      </c>
      <c r="W128" s="8">
        <v>1.2699999999999996</v>
      </c>
      <c r="X128" s="8">
        <v>5.04</v>
      </c>
      <c r="Y128" s="8">
        <v>0.16000000000000014</v>
      </c>
      <c r="Z128" s="8">
        <v>-0.35999999999999943</v>
      </c>
      <c r="AA128">
        <v>-0.13999999999999968</v>
      </c>
      <c r="AF128" t="s">
        <v>279</v>
      </c>
      <c r="AG128" t="s">
        <v>87</v>
      </c>
      <c r="AH128" t="s">
        <v>88</v>
      </c>
      <c r="AI128" t="s">
        <v>97</v>
      </c>
      <c r="AJ128" s="7">
        <v>37256</v>
      </c>
      <c r="AK128" t="s">
        <v>327</v>
      </c>
      <c r="AL128" t="s">
        <v>91</v>
      </c>
      <c r="AM128" t="s">
        <v>280</v>
      </c>
      <c r="AN128" t="s">
        <v>329</v>
      </c>
      <c r="AO128" t="str">
        <f>TEXT(A128,"yyyy-mm-dd")</f>
        <v>2000-08-31</v>
      </c>
    </row>
    <row r="129" spans="1:41">
      <c r="A129" s="6" t="s">
        <v>326</v>
      </c>
      <c r="B129">
        <v>2000</v>
      </c>
      <c r="C129">
        <v>8</v>
      </c>
      <c r="E129" t="s">
        <v>81</v>
      </c>
      <c r="F129" t="s">
        <v>82</v>
      </c>
      <c r="G129" t="s">
        <v>83</v>
      </c>
      <c r="H129" t="s">
        <v>94</v>
      </c>
      <c r="I129">
        <v>2000</v>
      </c>
      <c r="K129" s="6">
        <v>36891</v>
      </c>
      <c r="L129">
        <v>4</v>
      </c>
      <c r="N129" t="s">
        <v>219</v>
      </c>
      <c r="O129" s="8">
        <v>8.8699999999999992</v>
      </c>
      <c r="P129" s="8">
        <v>8.8699999999999992</v>
      </c>
      <c r="Q129" s="8">
        <v>8.59</v>
      </c>
      <c r="R129" s="8">
        <v>9.02</v>
      </c>
      <c r="S129" s="8">
        <v>8.23</v>
      </c>
      <c r="T129" s="8">
        <v>10.64</v>
      </c>
      <c r="U129" s="8">
        <v>0.44</v>
      </c>
      <c r="V129" s="9">
        <v>30</v>
      </c>
      <c r="W129" s="8">
        <v>0.42999999999999972</v>
      </c>
      <c r="X129" s="8">
        <v>2.41</v>
      </c>
      <c r="Y129" s="8">
        <v>0</v>
      </c>
      <c r="Z129" s="8">
        <v>-0.19000000000000128</v>
      </c>
      <c r="AA129">
        <v>5.0000000000000711E-2</v>
      </c>
      <c r="AF129" t="s">
        <v>96</v>
      </c>
      <c r="AG129" t="s">
        <v>87</v>
      </c>
      <c r="AH129" t="s">
        <v>88</v>
      </c>
      <c r="AI129" t="s">
        <v>89</v>
      </c>
      <c r="AJ129" s="7">
        <v>36891</v>
      </c>
      <c r="AK129" t="s">
        <v>327</v>
      </c>
      <c r="AL129" t="s">
        <v>91</v>
      </c>
      <c r="AM129" t="s">
        <v>98</v>
      </c>
      <c r="AN129" t="s">
        <v>328</v>
      </c>
      <c r="AO129" t="str">
        <f>TEXT(A129,"yyyy-mm-dd")</f>
        <v>2000-08-31</v>
      </c>
    </row>
    <row r="130" spans="1:41">
      <c r="A130" s="6" t="s">
        <v>326</v>
      </c>
      <c r="B130">
        <v>2000</v>
      </c>
      <c r="C130">
        <v>8</v>
      </c>
      <c r="E130" t="s">
        <v>112</v>
      </c>
      <c r="F130" t="s">
        <v>113</v>
      </c>
      <c r="G130" t="s">
        <v>83</v>
      </c>
      <c r="H130" t="s">
        <v>278</v>
      </c>
      <c r="I130">
        <v>2001</v>
      </c>
      <c r="K130" s="6">
        <v>37256</v>
      </c>
      <c r="L130">
        <v>16</v>
      </c>
      <c r="N130" t="s">
        <v>222</v>
      </c>
      <c r="O130" s="8">
        <v>12.75</v>
      </c>
      <c r="P130" s="8">
        <v>12.8</v>
      </c>
      <c r="Q130" s="8">
        <v>12.2</v>
      </c>
      <c r="R130" s="8">
        <v>13.3</v>
      </c>
      <c r="S130" s="8">
        <v>10</v>
      </c>
      <c r="T130" s="8">
        <v>16.2</v>
      </c>
      <c r="U130" s="8">
        <v>1.43</v>
      </c>
      <c r="V130" s="9">
        <v>29</v>
      </c>
      <c r="W130" s="8">
        <v>1.1000000000000014</v>
      </c>
      <c r="X130" s="8">
        <v>6.1999999999999993</v>
      </c>
      <c r="Y130" s="8">
        <v>-5.0000000000000711E-2</v>
      </c>
      <c r="Z130" s="8">
        <v>0.35000000000000142</v>
      </c>
      <c r="AA130">
        <v>-0.17999999999999794</v>
      </c>
      <c r="AF130" t="s">
        <v>296</v>
      </c>
      <c r="AG130" t="s">
        <v>115</v>
      </c>
      <c r="AH130" t="s">
        <v>116</v>
      </c>
      <c r="AI130" t="s">
        <v>230</v>
      </c>
      <c r="AJ130" s="7">
        <v>37256</v>
      </c>
      <c r="AK130" t="s">
        <v>327</v>
      </c>
      <c r="AL130" t="s">
        <v>118</v>
      </c>
      <c r="AM130" t="s">
        <v>280</v>
      </c>
      <c r="AN130" t="s">
        <v>332</v>
      </c>
      <c r="AO130" t="str">
        <f>TEXT(A130,"yyyy-mm-dd")</f>
        <v>2000-08-31</v>
      </c>
    </row>
    <row r="131" spans="1:41">
      <c r="A131" s="6" t="s">
        <v>326</v>
      </c>
      <c r="B131">
        <v>2000</v>
      </c>
      <c r="C131">
        <v>8</v>
      </c>
      <c r="E131" t="s">
        <v>112</v>
      </c>
      <c r="F131" t="s">
        <v>113</v>
      </c>
      <c r="G131" t="s">
        <v>83</v>
      </c>
      <c r="H131" t="s">
        <v>94</v>
      </c>
      <c r="I131">
        <v>2000</v>
      </c>
      <c r="K131" s="6">
        <v>36891</v>
      </c>
      <c r="L131">
        <v>4</v>
      </c>
      <c r="N131" t="s">
        <v>219</v>
      </c>
      <c r="O131" s="8">
        <v>14.63</v>
      </c>
      <c r="P131" s="8">
        <v>14.4</v>
      </c>
      <c r="Q131" s="8">
        <v>13.94</v>
      </c>
      <c r="R131" s="8">
        <v>14.9</v>
      </c>
      <c r="S131" s="8">
        <v>13.6</v>
      </c>
      <c r="T131" s="8">
        <v>17.3</v>
      </c>
      <c r="U131" s="8">
        <v>0.97</v>
      </c>
      <c r="V131" s="9">
        <v>30</v>
      </c>
      <c r="W131" s="8">
        <v>0.96000000000000085</v>
      </c>
      <c r="X131" s="8">
        <v>3.7000000000000011</v>
      </c>
      <c r="Y131" s="8">
        <v>0.23000000000000043</v>
      </c>
      <c r="Z131" s="8">
        <v>0.40000000000000036</v>
      </c>
      <c r="AA131">
        <v>-0.40999999999999837</v>
      </c>
      <c r="AF131" t="s">
        <v>229</v>
      </c>
      <c r="AG131" t="s">
        <v>115</v>
      </c>
      <c r="AH131" t="s">
        <v>116</v>
      </c>
      <c r="AI131" t="s">
        <v>117</v>
      </c>
      <c r="AJ131" s="7">
        <v>36891</v>
      </c>
      <c r="AK131" t="s">
        <v>327</v>
      </c>
      <c r="AL131" t="s">
        <v>118</v>
      </c>
      <c r="AM131" t="s">
        <v>98</v>
      </c>
      <c r="AN131" t="s">
        <v>331</v>
      </c>
      <c r="AO131" t="str">
        <f>TEXT(A131,"yyyy-mm-dd")</f>
        <v>2000-08-31</v>
      </c>
    </row>
    <row r="132" spans="1:41">
      <c r="A132" s="6" t="s">
        <v>333</v>
      </c>
      <c r="B132">
        <v>2000</v>
      </c>
      <c r="C132">
        <v>9</v>
      </c>
      <c r="E132" t="s">
        <v>100</v>
      </c>
      <c r="F132" t="s">
        <v>101</v>
      </c>
      <c r="G132" t="s">
        <v>83</v>
      </c>
      <c r="H132" t="s">
        <v>278</v>
      </c>
      <c r="I132">
        <v>2001</v>
      </c>
      <c r="K132" s="6">
        <v>37256</v>
      </c>
      <c r="L132">
        <v>15</v>
      </c>
      <c r="N132" t="s">
        <v>236</v>
      </c>
      <c r="O132" s="8">
        <v>4.5599999999999996</v>
      </c>
      <c r="P132" s="8">
        <v>4.5999999999999996</v>
      </c>
      <c r="Q132" s="8">
        <v>4.03</v>
      </c>
      <c r="R132" s="8">
        <v>4.95</v>
      </c>
      <c r="S132" s="8">
        <v>3.4</v>
      </c>
      <c r="T132" s="8">
        <v>5.8</v>
      </c>
      <c r="U132" s="8">
        <v>0.56000000000000005</v>
      </c>
      <c r="V132" s="9">
        <v>27</v>
      </c>
      <c r="W132" s="8">
        <v>0.91999999999999993</v>
      </c>
      <c r="X132" s="8">
        <v>2.4</v>
      </c>
      <c r="Y132" s="8">
        <v>-4.0000000000000036E-2</v>
      </c>
      <c r="Z132" s="8">
        <v>9.9999999999999645E-2</v>
      </c>
      <c r="AA132">
        <v>2.9999999999999361E-2</v>
      </c>
      <c r="AF132" t="s">
        <v>9690</v>
      </c>
      <c r="AG132" t="s">
        <v>9655</v>
      </c>
      <c r="AH132" t="s">
        <v>9656</v>
      </c>
      <c r="AI132" t="s">
        <v>9669</v>
      </c>
      <c r="AJ132" s="7">
        <v>37256</v>
      </c>
      <c r="AK132" t="s">
        <v>334</v>
      </c>
      <c r="AL132" t="s">
        <v>109</v>
      </c>
      <c r="AM132" t="s">
        <v>280</v>
      </c>
      <c r="AN132" t="s">
        <v>9698</v>
      </c>
    </row>
    <row r="133" spans="1:41">
      <c r="A133" s="6" t="s">
        <v>333</v>
      </c>
      <c r="B133">
        <v>2000</v>
      </c>
      <c r="C133">
        <v>9</v>
      </c>
      <c r="E133" t="s">
        <v>100</v>
      </c>
      <c r="F133" t="s">
        <v>101</v>
      </c>
      <c r="G133" t="s">
        <v>102</v>
      </c>
      <c r="H133" t="s">
        <v>338</v>
      </c>
      <c r="I133">
        <v>2000</v>
      </c>
      <c r="J133">
        <v>4</v>
      </c>
      <c r="K133" s="6">
        <v>36891</v>
      </c>
      <c r="L133">
        <v>3</v>
      </c>
      <c r="M133">
        <v>1</v>
      </c>
      <c r="N133" t="s">
        <v>233</v>
      </c>
      <c r="O133" s="8">
        <v>5.41</v>
      </c>
      <c r="P133" s="8">
        <v>5.5</v>
      </c>
      <c r="Q133" s="8">
        <v>4.9000000000000004</v>
      </c>
      <c r="R133" s="8">
        <v>5.9</v>
      </c>
      <c r="S133" s="8">
        <v>3.6</v>
      </c>
      <c r="T133" s="8">
        <v>6.64</v>
      </c>
      <c r="U133" s="8">
        <v>0.76</v>
      </c>
      <c r="V133" s="9">
        <v>26</v>
      </c>
      <c r="W133" s="8">
        <v>1</v>
      </c>
      <c r="X133" s="8">
        <v>3.0399999999999996</v>
      </c>
      <c r="Y133" s="8">
        <v>-8.9999999999999858E-2</v>
      </c>
      <c r="Z133" s="8"/>
      <c r="AF133" t="s">
        <v>339</v>
      </c>
      <c r="AG133" t="s">
        <v>106</v>
      </c>
      <c r="AH133" t="s">
        <v>107</v>
      </c>
      <c r="AI133" t="s">
        <v>340</v>
      </c>
      <c r="AJ133" s="7">
        <v>36891</v>
      </c>
      <c r="AK133" t="s">
        <v>334</v>
      </c>
      <c r="AL133" t="s">
        <v>109</v>
      </c>
      <c r="AM133" t="s">
        <v>341</v>
      </c>
      <c r="AN133" t="s">
        <v>342</v>
      </c>
      <c r="AO133" t="str">
        <f>TEXT(A133,"yyyy-mm-dd")</f>
        <v>2000-09-30</v>
      </c>
    </row>
    <row r="134" spans="1:41">
      <c r="A134" s="6" t="s">
        <v>333</v>
      </c>
      <c r="B134">
        <v>2000</v>
      </c>
      <c r="C134">
        <v>9</v>
      </c>
      <c r="E134" t="s">
        <v>100</v>
      </c>
      <c r="F134" t="s">
        <v>101</v>
      </c>
      <c r="G134" t="s">
        <v>102</v>
      </c>
      <c r="H134" t="s">
        <v>320</v>
      </c>
      <c r="I134">
        <v>2000</v>
      </c>
      <c r="J134">
        <v>3</v>
      </c>
      <c r="K134" s="6">
        <v>36799</v>
      </c>
      <c r="L134">
        <v>0</v>
      </c>
      <c r="M134">
        <v>0</v>
      </c>
      <c r="N134" t="s">
        <v>178</v>
      </c>
      <c r="O134" s="8">
        <v>5.98</v>
      </c>
      <c r="P134" s="8">
        <v>6</v>
      </c>
      <c r="Q134" s="8">
        <v>5.7</v>
      </c>
      <c r="R134" s="8">
        <v>6.4</v>
      </c>
      <c r="S134" s="8">
        <v>4.66</v>
      </c>
      <c r="T134" s="8">
        <v>6.8</v>
      </c>
      <c r="U134" s="8">
        <v>0.48</v>
      </c>
      <c r="V134" s="9">
        <v>26</v>
      </c>
      <c r="W134" s="8">
        <v>0.70000000000000018</v>
      </c>
      <c r="X134" s="8">
        <v>2.1399999999999997</v>
      </c>
      <c r="Y134" s="8">
        <v>-1.9999999999999574E-2</v>
      </c>
      <c r="Z134" s="8">
        <v>0.29999999999999982</v>
      </c>
      <c r="AA134">
        <v>-0.28000000000000025</v>
      </c>
      <c r="AF134" t="s">
        <v>321</v>
      </c>
      <c r="AG134" t="s">
        <v>106</v>
      </c>
      <c r="AH134" t="s">
        <v>107</v>
      </c>
      <c r="AI134" t="s">
        <v>108</v>
      </c>
      <c r="AJ134" s="7">
        <v>36799</v>
      </c>
      <c r="AK134" t="s">
        <v>334</v>
      </c>
      <c r="AL134" t="s">
        <v>109</v>
      </c>
      <c r="AM134" t="s">
        <v>322</v>
      </c>
      <c r="AN134" t="s">
        <v>337</v>
      </c>
      <c r="AO134" t="str">
        <f>TEXT(A134,"yyyy-mm-dd")</f>
        <v>2000-09-30</v>
      </c>
    </row>
    <row r="135" spans="1:41">
      <c r="A135" s="6" t="s">
        <v>333</v>
      </c>
      <c r="B135">
        <v>2000</v>
      </c>
      <c r="C135">
        <v>9</v>
      </c>
      <c r="E135" t="s">
        <v>81</v>
      </c>
      <c r="F135" t="s">
        <v>82</v>
      </c>
      <c r="G135" t="s">
        <v>83</v>
      </c>
      <c r="H135" t="s">
        <v>278</v>
      </c>
      <c r="I135">
        <v>2001</v>
      </c>
      <c r="K135" s="6">
        <v>37256</v>
      </c>
      <c r="L135">
        <v>15</v>
      </c>
      <c r="N135" t="s">
        <v>236</v>
      </c>
      <c r="O135" s="8">
        <v>7.81</v>
      </c>
      <c r="P135" s="8">
        <v>7.89</v>
      </c>
      <c r="Q135" s="8">
        <v>7.2</v>
      </c>
      <c r="R135" s="8">
        <v>8.17</v>
      </c>
      <c r="S135" s="8">
        <v>6.48</v>
      </c>
      <c r="T135" s="8">
        <v>9.19</v>
      </c>
      <c r="U135" s="8">
        <v>0.69</v>
      </c>
      <c r="V135" s="9">
        <v>27</v>
      </c>
      <c r="W135" s="8">
        <v>0.96999999999999975</v>
      </c>
      <c r="X135" s="8">
        <v>2.7099999999999991</v>
      </c>
      <c r="Y135" s="8">
        <v>-8.0000000000000071E-2</v>
      </c>
      <c r="Z135" s="8">
        <v>4.9999999999999822E-2</v>
      </c>
      <c r="AA135">
        <v>-0.29999999999999982</v>
      </c>
      <c r="AF135" t="s">
        <v>279</v>
      </c>
      <c r="AG135" t="s">
        <v>87</v>
      </c>
      <c r="AH135" t="s">
        <v>88</v>
      </c>
      <c r="AI135" t="s">
        <v>97</v>
      </c>
      <c r="AJ135" s="7">
        <v>37256</v>
      </c>
      <c r="AK135" t="s">
        <v>334</v>
      </c>
      <c r="AL135" t="s">
        <v>91</v>
      </c>
      <c r="AM135" t="s">
        <v>280</v>
      </c>
      <c r="AN135" t="s">
        <v>336</v>
      </c>
      <c r="AO135" t="str">
        <f>TEXT(A135,"yyyy-mm-dd")</f>
        <v>2000-09-30</v>
      </c>
    </row>
    <row r="136" spans="1:41">
      <c r="A136" s="6" t="s">
        <v>333</v>
      </c>
      <c r="B136">
        <v>2000</v>
      </c>
      <c r="C136">
        <v>9</v>
      </c>
      <c r="E136" t="s">
        <v>81</v>
      </c>
      <c r="F136" t="s">
        <v>82</v>
      </c>
      <c r="G136" t="s">
        <v>83</v>
      </c>
      <c r="H136" t="s">
        <v>94</v>
      </c>
      <c r="I136">
        <v>2000</v>
      </c>
      <c r="K136" s="6">
        <v>36891</v>
      </c>
      <c r="L136">
        <v>3</v>
      </c>
      <c r="N136" t="s">
        <v>233</v>
      </c>
      <c r="O136" s="8">
        <v>8.84</v>
      </c>
      <c r="P136" s="8">
        <v>8.83</v>
      </c>
      <c r="Q136" s="8">
        <v>8.59</v>
      </c>
      <c r="R136" s="8">
        <v>8.9</v>
      </c>
      <c r="S136" s="8">
        <v>8.3800000000000008</v>
      </c>
      <c r="T136" s="8">
        <v>10.64</v>
      </c>
      <c r="U136" s="8">
        <v>0.42</v>
      </c>
      <c r="V136" s="9">
        <v>27</v>
      </c>
      <c r="W136" s="8">
        <v>0.3100000000000005</v>
      </c>
      <c r="X136" s="8">
        <v>2.2599999999999998</v>
      </c>
      <c r="Y136" s="8">
        <v>9.9999999999997868E-3</v>
      </c>
      <c r="Z136" s="8">
        <v>-3.9999999999999147E-2</v>
      </c>
      <c r="AA136">
        <v>-0.11999999999999922</v>
      </c>
      <c r="AF136" t="s">
        <v>96</v>
      </c>
      <c r="AG136" t="s">
        <v>87</v>
      </c>
      <c r="AH136" t="s">
        <v>88</v>
      </c>
      <c r="AI136" t="s">
        <v>89</v>
      </c>
      <c r="AJ136" s="7">
        <v>36891</v>
      </c>
      <c r="AK136" t="s">
        <v>334</v>
      </c>
      <c r="AL136" t="s">
        <v>91</v>
      </c>
      <c r="AM136" t="s">
        <v>98</v>
      </c>
      <c r="AN136" t="s">
        <v>335</v>
      </c>
      <c r="AO136" t="str">
        <f>TEXT(A136,"yyyy-mm-dd")</f>
        <v>2000-09-30</v>
      </c>
    </row>
    <row r="137" spans="1:41">
      <c r="A137" s="6" t="s">
        <v>333</v>
      </c>
      <c r="B137">
        <v>2000</v>
      </c>
      <c r="C137">
        <v>9</v>
      </c>
      <c r="E137" t="s">
        <v>112</v>
      </c>
      <c r="F137" t="s">
        <v>113</v>
      </c>
      <c r="G137" t="s">
        <v>83</v>
      </c>
      <c r="H137" t="s">
        <v>278</v>
      </c>
      <c r="I137">
        <v>2001</v>
      </c>
      <c r="K137" s="6">
        <v>37256</v>
      </c>
      <c r="L137">
        <v>15</v>
      </c>
      <c r="N137" t="s">
        <v>236</v>
      </c>
      <c r="O137" s="8">
        <v>12.56</v>
      </c>
      <c r="P137" s="8">
        <v>12.7</v>
      </c>
      <c r="Q137" s="8">
        <v>11.9</v>
      </c>
      <c r="R137" s="8">
        <v>13.1</v>
      </c>
      <c r="S137" s="8">
        <v>9.25</v>
      </c>
      <c r="T137" s="8">
        <v>14.8</v>
      </c>
      <c r="U137" s="8">
        <v>1.38</v>
      </c>
      <c r="V137" s="9">
        <v>25</v>
      </c>
      <c r="W137" s="8">
        <v>1.1999999999999993</v>
      </c>
      <c r="X137" s="8">
        <v>5.5500000000000007</v>
      </c>
      <c r="Y137" s="8">
        <v>-0.13999999999999879</v>
      </c>
      <c r="Z137" s="8">
        <v>-0.10000000000000142</v>
      </c>
      <c r="AA137">
        <v>9.9999999999997868E-2</v>
      </c>
      <c r="AF137" t="s">
        <v>296</v>
      </c>
      <c r="AG137" t="s">
        <v>115</v>
      </c>
      <c r="AH137" t="s">
        <v>116</v>
      </c>
      <c r="AI137" t="s">
        <v>230</v>
      </c>
      <c r="AJ137" s="7">
        <v>37256</v>
      </c>
      <c r="AK137" t="s">
        <v>334</v>
      </c>
      <c r="AL137" t="s">
        <v>118</v>
      </c>
      <c r="AM137" t="s">
        <v>280</v>
      </c>
      <c r="AN137" t="s">
        <v>344</v>
      </c>
      <c r="AO137" t="str">
        <f>TEXT(A137,"yyyy-mm-dd")</f>
        <v>2000-09-30</v>
      </c>
    </row>
    <row r="138" spans="1:41">
      <c r="A138" s="6" t="s">
        <v>333</v>
      </c>
      <c r="B138">
        <v>2000</v>
      </c>
      <c r="C138">
        <v>9</v>
      </c>
      <c r="E138" t="s">
        <v>112</v>
      </c>
      <c r="F138" t="s">
        <v>113</v>
      </c>
      <c r="G138" t="s">
        <v>83</v>
      </c>
      <c r="H138" t="s">
        <v>94</v>
      </c>
      <c r="I138">
        <v>2000</v>
      </c>
      <c r="K138" s="6">
        <v>36891</v>
      </c>
      <c r="L138">
        <v>3</v>
      </c>
      <c r="N138" t="s">
        <v>233</v>
      </c>
      <c r="O138" s="8">
        <v>14.39</v>
      </c>
      <c r="P138" s="8">
        <v>14.3</v>
      </c>
      <c r="Q138" s="8">
        <v>13.87</v>
      </c>
      <c r="R138" s="8">
        <v>14.9</v>
      </c>
      <c r="S138" s="8">
        <v>12.5</v>
      </c>
      <c r="T138" s="8">
        <v>16</v>
      </c>
      <c r="U138" s="8">
        <v>0.81</v>
      </c>
      <c r="V138" s="9">
        <v>25</v>
      </c>
      <c r="W138" s="8">
        <v>1.0300000000000011</v>
      </c>
      <c r="X138" s="8">
        <v>3.5</v>
      </c>
      <c r="Y138" s="8">
        <v>8.9999999999999858E-2</v>
      </c>
      <c r="Z138" s="8">
        <v>-9.9999999999999645E-2</v>
      </c>
      <c r="AA138">
        <v>7.0000000000000284E-2</v>
      </c>
      <c r="AF138" t="s">
        <v>229</v>
      </c>
      <c r="AG138" t="s">
        <v>115</v>
      </c>
      <c r="AH138" t="s">
        <v>116</v>
      </c>
      <c r="AI138" t="s">
        <v>117</v>
      </c>
      <c r="AJ138" s="7">
        <v>36891</v>
      </c>
      <c r="AK138" t="s">
        <v>334</v>
      </c>
      <c r="AL138" t="s">
        <v>118</v>
      </c>
      <c r="AM138" t="s">
        <v>98</v>
      </c>
      <c r="AN138" t="s">
        <v>343</v>
      </c>
      <c r="AO138" t="str">
        <f>TEXT(A138,"yyyy-mm-dd")</f>
        <v>2000-09-30</v>
      </c>
    </row>
    <row r="139" spans="1:41">
      <c r="A139" s="6" t="s">
        <v>345</v>
      </c>
      <c r="B139">
        <v>2000</v>
      </c>
      <c r="C139">
        <v>10</v>
      </c>
      <c r="E139" t="s">
        <v>100</v>
      </c>
      <c r="F139" t="s">
        <v>101</v>
      </c>
      <c r="G139" t="s">
        <v>83</v>
      </c>
      <c r="H139" t="s">
        <v>278</v>
      </c>
      <c r="I139">
        <v>2001</v>
      </c>
      <c r="K139" s="6">
        <v>37256</v>
      </c>
      <c r="L139">
        <v>14</v>
      </c>
      <c r="N139" t="s">
        <v>244</v>
      </c>
      <c r="O139" s="8">
        <v>4.58</v>
      </c>
      <c r="P139" s="8">
        <v>4.55</v>
      </c>
      <c r="Q139" s="8">
        <v>4.13</v>
      </c>
      <c r="R139" s="8">
        <v>4.9800000000000004</v>
      </c>
      <c r="S139" s="8">
        <v>3.4</v>
      </c>
      <c r="T139" s="8">
        <v>5.6</v>
      </c>
      <c r="U139" s="8">
        <v>0.55000000000000004</v>
      </c>
      <c r="V139" s="9">
        <v>30</v>
      </c>
      <c r="W139" s="8">
        <v>0.85000000000000053</v>
      </c>
      <c r="X139" s="8">
        <v>2.1999999999999997</v>
      </c>
      <c r="Y139" s="8">
        <v>3.0000000000000249E-2</v>
      </c>
      <c r="Z139" s="8">
        <v>-4.9999999999999822E-2</v>
      </c>
      <c r="AA139">
        <v>-6.9999999999999396E-2</v>
      </c>
      <c r="AF139" t="s">
        <v>9690</v>
      </c>
      <c r="AG139" t="s">
        <v>9655</v>
      </c>
      <c r="AH139" t="s">
        <v>9656</v>
      </c>
      <c r="AI139" t="s">
        <v>9669</v>
      </c>
      <c r="AJ139" s="7">
        <v>37256</v>
      </c>
      <c r="AK139" t="s">
        <v>346</v>
      </c>
      <c r="AL139" t="s">
        <v>109</v>
      </c>
      <c r="AM139" t="s">
        <v>280</v>
      </c>
      <c r="AN139" t="s">
        <v>9699</v>
      </c>
    </row>
    <row r="140" spans="1:41">
      <c r="A140" s="6" t="s">
        <v>345</v>
      </c>
      <c r="B140">
        <v>2000</v>
      </c>
      <c r="C140">
        <v>10</v>
      </c>
      <c r="E140" t="s">
        <v>100</v>
      </c>
      <c r="F140" t="s">
        <v>101</v>
      </c>
      <c r="G140" t="s">
        <v>102</v>
      </c>
      <c r="H140" t="s">
        <v>338</v>
      </c>
      <c r="I140">
        <v>2000</v>
      </c>
      <c r="J140">
        <v>4</v>
      </c>
      <c r="K140" s="6">
        <v>36891</v>
      </c>
      <c r="L140">
        <v>2</v>
      </c>
      <c r="M140">
        <v>1</v>
      </c>
      <c r="N140" t="s">
        <v>104</v>
      </c>
      <c r="O140" s="8">
        <v>5.58</v>
      </c>
      <c r="P140" s="8">
        <v>5.8</v>
      </c>
      <c r="Q140" s="8">
        <v>5</v>
      </c>
      <c r="R140" s="8">
        <v>6</v>
      </c>
      <c r="S140" s="8">
        <v>3.6</v>
      </c>
      <c r="T140" s="8">
        <v>7.2</v>
      </c>
      <c r="U140" s="8">
        <v>0.82</v>
      </c>
      <c r="V140" s="9">
        <v>29</v>
      </c>
      <c r="W140" s="8">
        <v>1</v>
      </c>
      <c r="X140" s="8">
        <v>3.6</v>
      </c>
      <c r="Y140" s="8">
        <v>-0.21999999999999975</v>
      </c>
      <c r="Z140" s="8">
        <v>0.29999999999999982</v>
      </c>
      <c r="AA140">
        <v>0</v>
      </c>
      <c r="AF140" t="s">
        <v>339</v>
      </c>
      <c r="AG140" t="s">
        <v>106</v>
      </c>
      <c r="AH140" t="s">
        <v>107</v>
      </c>
      <c r="AI140" t="s">
        <v>108</v>
      </c>
      <c r="AJ140" s="7">
        <v>36891</v>
      </c>
      <c r="AK140" t="s">
        <v>346</v>
      </c>
      <c r="AL140" t="s">
        <v>109</v>
      </c>
      <c r="AM140" t="s">
        <v>341</v>
      </c>
      <c r="AN140" t="s">
        <v>350</v>
      </c>
      <c r="AO140" t="str">
        <f>TEXT(A140,"yyyy-mm-dd")</f>
        <v>2000-10-31</v>
      </c>
    </row>
    <row r="141" spans="1:41">
      <c r="A141" s="6" t="s">
        <v>345</v>
      </c>
      <c r="B141">
        <v>2000</v>
      </c>
      <c r="C141">
        <v>10</v>
      </c>
      <c r="E141" t="s">
        <v>100</v>
      </c>
      <c r="F141" t="s">
        <v>101</v>
      </c>
      <c r="G141" t="s">
        <v>102</v>
      </c>
      <c r="H141" t="s">
        <v>320</v>
      </c>
      <c r="I141">
        <v>2000</v>
      </c>
      <c r="J141">
        <v>3</v>
      </c>
      <c r="K141" s="6">
        <v>36799</v>
      </c>
      <c r="L141">
        <v>-1</v>
      </c>
      <c r="M141">
        <v>0</v>
      </c>
      <c r="N141" t="s">
        <v>187</v>
      </c>
      <c r="O141" s="8">
        <v>6.47</v>
      </c>
      <c r="P141" s="8">
        <v>6.5</v>
      </c>
      <c r="Q141" s="8">
        <v>6.1</v>
      </c>
      <c r="R141" s="8">
        <v>6.9</v>
      </c>
      <c r="S141" s="8">
        <v>5.2</v>
      </c>
      <c r="T141" s="8">
        <v>7.2</v>
      </c>
      <c r="U141" s="8">
        <v>0.49</v>
      </c>
      <c r="V141" s="9">
        <v>29</v>
      </c>
      <c r="W141" s="8">
        <v>0.80000000000000071</v>
      </c>
      <c r="X141" s="8">
        <v>2</v>
      </c>
      <c r="Y141" s="8">
        <v>-3.0000000000000249E-2</v>
      </c>
      <c r="Z141" s="8">
        <v>0.5</v>
      </c>
      <c r="AA141">
        <v>0.10000000000000053</v>
      </c>
      <c r="AF141" t="s">
        <v>321</v>
      </c>
      <c r="AG141" t="s">
        <v>106</v>
      </c>
      <c r="AH141" t="s">
        <v>107</v>
      </c>
      <c r="AI141" t="s">
        <v>188</v>
      </c>
      <c r="AJ141" s="7">
        <v>36799</v>
      </c>
      <c r="AK141" t="s">
        <v>346</v>
      </c>
      <c r="AL141" t="s">
        <v>109</v>
      </c>
      <c r="AM141" t="s">
        <v>322</v>
      </c>
      <c r="AN141" t="s">
        <v>349</v>
      </c>
      <c r="AO141" t="str">
        <f>TEXT(A141,"yyyy-mm-dd")</f>
        <v>2000-10-31</v>
      </c>
    </row>
    <row r="142" spans="1:41">
      <c r="A142" s="6" t="s">
        <v>345</v>
      </c>
      <c r="B142">
        <v>2000</v>
      </c>
      <c r="C142">
        <v>10</v>
      </c>
      <c r="E142" t="s">
        <v>81</v>
      </c>
      <c r="F142" t="s">
        <v>82</v>
      </c>
      <c r="G142" t="s">
        <v>83</v>
      </c>
      <c r="H142" t="s">
        <v>278</v>
      </c>
      <c r="I142">
        <v>2001</v>
      </c>
      <c r="K142" s="6">
        <v>37256</v>
      </c>
      <c r="L142">
        <v>14</v>
      </c>
      <c r="N142" t="s">
        <v>244</v>
      </c>
      <c r="O142" s="8">
        <v>7.6</v>
      </c>
      <c r="P142" s="8">
        <v>7.43</v>
      </c>
      <c r="Q142" s="8">
        <v>7.01</v>
      </c>
      <c r="R142" s="8">
        <v>7.98</v>
      </c>
      <c r="S142" s="8">
        <v>6.5</v>
      </c>
      <c r="T142" s="8">
        <v>9.19</v>
      </c>
      <c r="U142" s="8">
        <v>0.76</v>
      </c>
      <c r="V142" s="9">
        <v>30</v>
      </c>
      <c r="W142" s="8">
        <v>0.97000000000000064</v>
      </c>
      <c r="X142" s="8">
        <v>2.6899999999999995</v>
      </c>
      <c r="Y142" s="8">
        <v>0.16999999999999993</v>
      </c>
      <c r="Z142" s="8">
        <v>-0.45999999999999996</v>
      </c>
      <c r="AA142">
        <v>8.8817841970012523E-16</v>
      </c>
      <c r="AF142" t="s">
        <v>279</v>
      </c>
      <c r="AG142" t="s">
        <v>87</v>
      </c>
      <c r="AH142" t="s">
        <v>88</v>
      </c>
      <c r="AI142" t="s">
        <v>97</v>
      </c>
      <c r="AJ142" s="7">
        <v>37256</v>
      </c>
      <c r="AK142" t="s">
        <v>346</v>
      </c>
      <c r="AL142" t="s">
        <v>91</v>
      </c>
      <c r="AM142" t="s">
        <v>280</v>
      </c>
      <c r="AN142" t="s">
        <v>348</v>
      </c>
      <c r="AO142" t="str">
        <f>TEXT(A142,"yyyy-mm-dd")</f>
        <v>2000-10-31</v>
      </c>
    </row>
    <row r="143" spans="1:41">
      <c r="A143" s="6" t="s">
        <v>345</v>
      </c>
      <c r="B143">
        <v>2000</v>
      </c>
      <c r="C143">
        <v>10</v>
      </c>
      <c r="E143" t="s">
        <v>81</v>
      </c>
      <c r="F143" t="s">
        <v>82</v>
      </c>
      <c r="G143" t="s">
        <v>83</v>
      </c>
      <c r="H143" t="s">
        <v>94</v>
      </c>
      <c r="I143">
        <v>2000</v>
      </c>
      <c r="K143" s="6">
        <v>36891</v>
      </c>
      <c r="L143">
        <v>2</v>
      </c>
      <c r="N143" t="s">
        <v>104</v>
      </c>
      <c r="O143" s="8">
        <v>8.7100000000000009</v>
      </c>
      <c r="P143" s="8">
        <v>8.61</v>
      </c>
      <c r="Q143" s="8">
        <v>8.5</v>
      </c>
      <c r="R143" s="8">
        <v>8.8000000000000007</v>
      </c>
      <c r="S143" s="8">
        <v>8.3000000000000007</v>
      </c>
      <c r="T143" s="8">
        <v>10.64</v>
      </c>
      <c r="U143" s="8">
        <v>0.43</v>
      </c>
      <c r="V143" s="9">
        <v>30</v>
      </c>
      <c r="W143" s="8">
        <v>0.30000000000000071</v>
      </c>
      <c r="X143" s="8">
        <v>2.34</v>
      </c>
      <c r="Y143" s="8">
        <v>0.10000000000000142</v>
      </c>
      <c r="Z143" s="8">
        <v>-0.22000000000000064</v>
      </c>
      <c r="AA143">
        <v>-9.9999999999997868E-3</v>
      </c>
      <c r="AF143" t="s">
        <v>96</v>
      </c>
      <c r="AG143" t="s">
        <v>87</v>
      </c>
      <c r="AH143" t="s">
        <v>88</v>
      </c>
      <c r="AI143" t="s">
        <v>89</v>
      </c>
      <c r="AJ143" s="7">
        <v>36891</v>
      </c>
      <c r="AK143" t="s">
        <v>346</v>
      </c>
      <c r="AL143" t="s">
        <v>91</v>
      </c>
      <c r="AM143" t="s">
        <v>98</v>
      </c>
      <c r="AN143" t="s">
        <v>347</v>
      </c>
      <c r="AO143" t="str">
        <f>TEXT(A143,"yyyy-mm-dd")</f>
        <v>2000-10-31</v>
      </c>
    </row>
    <row r="144" spans="1:41">
      <c r="A144" s="6" t="s">
        <v>345</v>
      </c>
      <c r="B144">
        <v>2000</v>
      </c>
      <c r="C144">
        <v>10</v>
      </c>
      <c r="E144" t="s">
        <v>112</v>
      </c>
      <c r="F144" t="s">
        <v>113</v>
      </c>
      <c r="G144" t="s">
        <v>83</v>
      </c>
      <c r="H144" t="s">
        <v>278</v>
      </c>
      <c r="I144">
        <v>2001</v>
      </c>
      <c r="K144" s="6">
        <v>37256</v>
      </c>
      <c r="L144">
        <v>14</v>
      </c>
      <c r="N144" t="s">
        <v>244</v>
      </c>
      <c r="O144" s="8">
        <v>12.49</v>
      </c>
      <c r="P144" s="8">
        <v>12.65</v>
      </c>
      <c r="Q144" s="8">
        <v>11.78</v>
      </c>
      <c r="R144" s="8">
        <v>13.25</v>
      </c>
      <c r="S144" s="8">
        <v>9.5</v>
      </c>
      <c r="T144" s="8">
        <v>15.53</v>
      </c>
      <c r="U144" s="8">
        <v>1.45</v>
      </c>
      <c r="V144" s="9">
        <v>28</v>
      </c>
      <c r="W144" s="8">
        <v>1.4700000000000006</v>
      </c>
      <c r="X144" s="8">
        <v>6.0299999999999994</v>
      </c>
      <c r="Y144" s="8">
        <v>-0.16000000000000014</v>
      </c>
      <c r="Z144" s="8">
        <v>-4.9999999999998934E-2</v>
      </c>
      <c r="AA144">
        <v>0.27000000000000135</v>
      </c>
      <c r="AF144" t="s">
        <v>296</v>
      </c>
      <c r="AG144" t="s">
        <v>115</v>
      </c>
      <c r="AH144" t="s">
        <v>116</v>
      </c>
      <c r="AI144" t="s">
        <v>230</v>
      </c>
      <c r="AJ144" s="7">
        <v>37256</v>
      </c>
      <c r="AK144" t="s">
        <v>346</v>
      </c>
      <c r="AL144" t="s">
        <v>118</v>
      </c>
      <c r="AM144" t="s">
        <v>280</v>
      </c>
      <c r="AN144" t="s">
        <v>352</v>
      </c>
      <c r="AO144" t="str">
        <f>TEXT(A144,"yyyy-mm-dd")</f>
        <v>2000-10-31</v>
      </c>
    </row>
    <row r="145" spans="1:41">
      <c r="A145" s="6" t="s">
        <v>345</v>
      </c>
      <c r="B145">
        <v>2000</v>
      </c>
      <c r="C145">
        <v>10</v>
      </c>
      <c r="E145" t="s">
        <v>112</v>
      </c>
      <c r="F145" t="s">
        <v>113</v>
      </c>
      <c r="G145" t="s">
        <v>83</v>
      </c>
      <c r="H145" t="s">
        <v>94</v>
      </c>
      <c r="I145">
        <v>2000</v>
      </c>
      <c r="K145" s="6">
        <v>36891</v>
      </c>
      <c r="L145">
        <v>2</v>
      </c>
      <c r="N145" t="s">
        <v>104</v>
      </c>
      <c r="O145" s="8">
        <v>15.15</v>
      </c>
      <c r="P145" s="8">
        <v>15.2</v>
      </c>
      <c r="Q145" s="8">
        <v>14.58</v>
      </c>
      <c r="R145" s="8">
        <v>15.6</v>
      </c>
      <c r="S145" s="8">
        <v>12.76</v>
      </c>
      <c r="T145" s="8">
        <v>17.71</v>
      </c>
      <c r="U145" s="8">
        <v>1.1399999999999999</v>
      </c>
      <c r="V145" s="9">
        <v>28</v>
      </c>
      <c r="W145" s="8">
        <v>1.0199999999999996</v>
      </c>
      <c r="X145" s="8">
        <v>4.9500000000000011</v>
      </c>
      <c r="Y145" s="8">
        <v>-4.9999999999998934E-2</v>
      </c>
      <c r="Z145" s="8">
        <v>0.89999999999999858</v>
      </c>
      <c r="AA145">
        <v>-1.0000000000001563E-2</v>
      </c>
      <c r="AF145" t="s">
        <v>229</v>
      </c>
      <c r="AG145" t="s">
        <v>115</v>
      </c>
      <c r="AH145" t="s">
        <v>116</v>
      </c>
      <c r="AI145" t="s">
        <v>117</v>
      </c>
      <c r="AJ145" s="7">
        <v>36891</v>
      </c>
      <c r="AK145" t="s">
        <v>346</v>
      </c>
      <c r="AL145" t="s">
        <v>118</v>
      </c>
      <c r="AM145" t="s">
        <v>98</v>
      </c>
      <c r="AN145" t="s">
        <v>351</v>
      </c>
      <c r="AO145" t="str">
        <f>TEXT(A145,"yyyy-mm-dd")</f>
        <v>2000-10-31</v>
      </c>
    </row>
    <row r="146" spans="1:41">
      <c r="A146" s="6" t="s">
        <v>353</v>
      </c>
      <c r="B146">
        <v>2000</v>
      </c>
      <c r="C146">
        <v>11</v>
      </c>
      <c r="E146" t="s">
        <v>100</v>
      </c>
      <c r="F146" t="s">
        <v>101</v>
      </c>
      <c r="G146" t="s">
        <v>83</v>
      </c>
      <c r="H146" t="s">
        <v>356</v>
      </c>
      <c r="I146">
        <v>2002</v>
      </c>
      <c r="K146" s="6">
        <v>37621</v>
      </c>
      <c r="L146">
        <v>25</v>
      </c>
      <c r="N146" t="s">
        <v>357</v>
      </c>
      <c r="O146" s="8">
        <v>4.57</v>
      </c>
      <c r="P146" s="8">
        <v>4.7</v>
      </c>
      <c r="Q146" s="8">
        <v>4</v>
      </c>
      <c r="R146" s="8">
        <v>5</v>
      </c>
      <c r="S146" s="8">
        <v>2.9</v>
      </c>
      <c r="T146" s="8">
        <v>6</v>
      </c>
      <c r="U146" s="8">
        <v>0.73</v>
      </c>
      <c r="V146" s="9">
        <v>25</v>
      </c>
      <c r="W146" s="8">
        <v>1</v>
      </c>
      <c r="X146" s="8">
        <v>3.1</v>
      </c>
      <c r="Y146" s="8">
        <v>-0.12999999999999989</v>
      </c>
      <c r="Z146" s="8"/>
      <c r="AF146" t="s">
        <v>9707</v>
      </c>
      <c r="AG146" t="s">
        <v>9655</v>
      </c>
      <c r="AH146" t="s">
        <v>9656</v>
      </c>
      <c r="AI146" t="s">
        <v>9708</v>
      </c>
      <c r="AJ146" s="7">
        <v>37621</v>
      </c>
      <c r="AK146" t="s">
        <v>354</v>
      </c>
      <c r="AL146" t="s">
        <v>109</v>
      </c>
      <c r="AM146" t="s">
        <v>360</v>
      </c>
      <c r="AN146" t="s">
        <v>9709</v>
      </c>
    </row>
    <row r="147" spans="1:41">
      <c r="A147" s="6" t="s">
        <v>353</v>
      </c>
      <c r="B147">
        <v>2000</v>
      </c>
      <c r="C147">
        <v>11</v>
      </c>
      <c r="E147" t="s">
        <v>100</v>
      </c>
      <c r="F147" t="s">
        <v>101</v>
      </c>
      <c r="G147" t="s">
        <v>83</v>
      </c>
      <c r="H147" t="s">
        <v>278</v>
      </c>
      <c r="I147">
        <v>2001</v>
      </c>
      <c r="K147" s="6">
        <v>37256</v>
      </c>
      <c r="L147">
        <v>13</v>
      </c>
      <c r="N147" t="s">
        <v>252</v>
      </c>
      <c r="O147" s="8">
        <v>4.6399999999999997</v>
      </c>
      <c r="P147" s="8">
        <v>4.5</v>
      </c>
      <c r="Q147" s="8">
        <v>4.18</v>
      </c>
      <c r="R147" s="8">
        <v>4.95</v>
      </c>
      <c r="S147" s="8">
        <v>3.8</v>
      </c>
      <c r="T147" s="8">
        <v>7.1</v>
      </c>
      <c r="U147" s="8">
        <v>0.66</v>
      </c>
      <c r="V147" s="9">
        <v>32</v>
      </c>
      <c r="W147" s="8">
        <v>0.77000000000000046</v>
      </c>
      <c r="X147" s="8">
        <v>3.3</v>
      </c>
      <c r="Y147" s="8">
        <v>0.13999999999999968</v>
      </c>
      <c r="Z147" s="8">
        <v>-4.9999999999999822E-2</v>
      </c>
      <c r="AA147">
        <v>-8.0000000000000071E-2</v>
      </c>
      <c r="AF147" t="s">
        <v>9690</v>
      </c>
      <c r="AG147" t="s">
        <v>9655</v>
      </c>
      <c r="AH147" t="s">
        <v>9656</v>
      </c>
      <c r="AI147" t="s">
        <v>9669</v>
      </c>
      <c r="AJ147" s="7">
        <v>37256</v>
      </c>
      <c r="AK147" t="s">
        <v>354</v>
      </c>
      <c r="AL147" t="s">
        <v>109</v>
      </c>
      <c r="AM147" t="s">
        <v>280</v>
      </c>
      <c r="AN147" t="s">
        <v>9700</v>
      </c>
    </row>
    <row r="148" spans="1:41">
      <c r="A148" s="6" t="s">
        <v>353</v>
      </c>
      <c r="B148">
        <v>2000</v>
      </c>
      <c r="C148">
        <v>11</v>
      </c>
      <c r="E148" t="s">
        <v>100</v>
      </c>
      <c r="F148" t="s">
        <v>101</v>
      </c>
      <c r="G148" t="s">
        <v>102</v>
      </c>
      <c r="H148" t="s">
        <v>338</v>
      </c>
      <c r="I148">
        <v>2000</v>
      </c>
      <c r="J148">
        <v>4</v>
      </c>
      <c r="K148" s="6">
        <v>36891</v>
      </c>
      <c r="L148">
        <v>1</v>
      </c>
      <c r="M148">
        <v>0</v>
      </c>
      <c r="N148" t="s">
        <v>169</v>
      </c>
      <c r="O148" s="8">
        <v>6.04</v>
      </c>
      <c r="P148" s="8">
        <v>6</v>
      </c>
      <c r="Q148" s="8">
        <v>5.75</v>
      </c>
      <c r="R148" s="8">
        <v>6.55</v>
      </c>
      <c r="S148" s="8">
        <v>4.5</v>
      </c>
      <c r="T148" s="8">
        <v>6.9</v>
      </c>
      <c r="U148" s="8">
        <v>0.61</v>
      </c>
      <c r="V148" s="9">
        <v>31</v>
      </c>
      <c r="W148" s="8">
        <v>0.79999999999999982</v>
      </c>
      <c r="X148" s="8">
        <v>2.4000000000000004</v>
      </c>
      <c r="Y148" s="8">
        <v>4.0000000000000036E-2</v>
      </c>
      <c r="Z148" s="8">
        <v>0.20000000000000018</v>
      </c>
      <c r="AA148">
        <v>-0.20000000000000018</v>
      </c>
      <c r="AF148" t="s">
        <v>339</v>
      </c>
      <c r="AG148" t="s">
        <v>106</v>
      </c>
      <c r="AH148" t="s">
        <v>107</v>
      </c>
      <c r="AI148" t="s">
        <v>108</v>
      </c>
      <c r="AJ148" s="7">
        <v>36891</v>
      </c>
      <c r="AK148" t="s">
        <v>354</v>
      </c>
      <c r="AL148" t="s">
        <v>109</v>
      </c>
      <c r="AM148" t="s">
        <v>341</v>
      </c>
      <c r="AN148" t="s">
        <v>362</v>
      </c>
      <c r="AO148" t="str">
        <f>TEXT(A148,"yyyy-mm-dd")</f>
        <v>2000-11-30</v>
      </c>
    </row>
    <row r="149" spans="1:41">
      <c r="A149" s="6" t="s">
        <v>353</v>
      </c>
      <c r="B149">
        <v>2000</v>
      </c>
      <c r="C149">
        <v>11</v>
      </c>
      <c r="E149" t="s">
        <v>81</v>
      </c>
      <c r="F149" t="s">
        <v>82</v>
      </c>
      <c r="G149" t="s">
        <v>83</v>
      </c>
      <c r="H149" t="s">
        <v>356</v>
      </c>
      <c r="I149">
        <v>2002</v>
      </c>
      <c r="K149" s="6">
        <v>37621</v>
      </c>
      <c r="L149">
        <v>25</v>
      </c>
      <c r="N149" t="s">
        <v>357</v>
      </c>
      <c r="O149" s="8">
        <v>6.38</v>
      </c>
      <c r="P149" s="8">
        <v>6.3</v>
      </c>
      <c r="Q149" s="8">
        <v>6</v>
      </c>
      <c r="R149" s="8">
        <v>6.92</v>
      </c>
      <c r="S149" s="8">
        <v>4</v>
      </c>
      <c r="T149" s="8">
        <v>9.4600000000000009</v>
      </c>
      <c r="U149" s="8">
        <v>1.04</v>
      </c>
      <c r="V149" s="9">
        <v>29</v>
      </c>
      <c r="W149" s="8">
        <v>0.91999999999999993</v>
      </c>
      <c r="X149" s="8">
        <v>5.4600000000000009</v>
      </c>
      <c r="Y149" s="8">
        <v>8.0000000000000071E-2</v>
      </c>
      <c r="Z149" s="8"/>
      <c r="AF149" t="s">
        <v>358</v>
      </c>
      <c r="AG149" t="s">
        <v>87</v>
      </c>
      <c r="AH149" t="s">
        <v>88</v>
      </c>
      <c r="AI149" t="s">
        <v>359</v>
      </c>
      <c r="AJ149" s="7">
        <v>37621</v>
      </c>
      <c r="AK149" t="s">
        <v>354</v>
      </c>
      <c r="AL149" t="s">
        <v>91</v>
      </c>
      <c r="AM149" t="s">
        <v>360</v>
      </c>
      <c r="AN149" t="s">
        <v>361</v>
      </c>
      <c r="AO149" t="str">
        <f>TEXT(A149,"yyyy-mm-dd")</f>
        <v>2000-11-30</v>
      </c>
    </row>
    <row r="150" spans="1:41">
      <c r="A150" s="6" t="s">
        <v>353</v>
      </c>
      <c r="B150">
        <v>2000</v>
      </c>
      <c r="C150">
        <v>11</v>
      </c>
      <c r="E150" t="s">
        <v>81</v>
      </c>
      <c r="F150" t="s">
        <v>82</v>
      </c>
      <c r="G150" t="s">
        <v>83</v>
      </c>
      <c r="H150" t="s">
        <v>278</v>
      </c>
      <c r="I150">
        <v>2001</v>
      </c>
      <c r="K150" s="6">
        <v>37256</v>
      </c>
      <c r="L150">
        <v>13</v>
      </c>
      <c r="N150" t="s">
        <v>252</v>
      </c>
      <c r="O150" s="8">
        <v>7.7</v>
      </c>
      <c r="P150" s="8">
        <v>7.53</v>
      </c>
      <c r="Q150" s="8">
        <v>7.04</v>
      </c>
      <c r="R150" s="8">
        <v>8.18</v>
      </c>
      <c r="S150" s="8">
        <v>6.5</v>
      </c>
      <c r="T150" s="8">
        <v>9.19</v>
      </c>
      <c r="U150" s="8">
        <v>0.73</v>
      </c>
      <c r="V150" s="9">
        <v>32</v>
      </c>
      <c r="W150" s="8">
        <v>1.1399999999999997</v>
      </c>
      <c r="X150" s="8">
        <v>2.6899999999999995</v>
      </c>
      <c r="Y150" s="8">
        <v>0.16999999999999993</v>
      </c>
      <c r="Z150" s="8">
        <v>0.10000000000000053</v>
      </c>
      <c r="AA150">
        <v>0.16999999999999904</v>
      </c>
      <c r="AF150" t="s">
        <v>279</v>
      </c>
      <c r="AG150" t="s">
        <v>87</v>
      </c>
      <c r="AH150" t="s">
        <v>88</v>
      </c>
      <c r="AI150" t="s">
        <v>97</v>
      </c>
      <c r="AJ150" s="7">
        <v>37256</v>
      </c>
      <c r="AK150" t="s">
        <v>354</v>
      </c>
      <c r="AL150" t="s">
        <v>91</v>
      </c>
      <c r="AM150" t="s">
        <v>280</v>
      </c>
      <c r="AN150" t="s">
        <v>355</v>
      </c>
      <c r="AO150" t="str">
        <f>TEXT(A150,"yyyy-mm-dd")</f>
        <v>2000-11-30</v>
      </c>
    </row>
    <row r="151" spans="1:41">
      <c r="A151" s="6" t="s">
        <v>353</v>
      </c>
      <c r="B151">
        <v>2000</v>
      </c>
      <c r="C151">
        <v>11</v>
      </c>
      <c r="E151" t="s">
        <v>112</v>
      </c>
      <c r="F151" t="s">
        <v>113</v>
      </c>
      <c r="G151" t="s">
        <v>83</v>
      </c>
      <c r="H151" t="s">
        <v>278</v>
      </c>
      <c r="I151">
        <v>2001</v>
      </c>
      <c r="K151" s="6">
        <v>37256</v>
      </c>
      <c r="L151">
        <v>13</v>
      </c>
      <c r="N151" t="s">
        <v>252</v>
      </c>
      <c r="O151" s="8">
        <v>12.83</v>
      </c>
      <c r="P151" s="8">
        <v>12.72</v>
      </c>
      <c r="Q151" s="8">
        <v>12</v>
      </c>
      <c r="R151" s="8">
        <v>13.8</v>
      </c>
      <c r="S151" s="8">
        <v>10</v>
      </c>
      <c r="T151" s="8">
        <v>15.69</v>
      </c>
      <c r="U151" s="8">
        <v>1.45</v>
      </c>
      <c r="V151" s="9">
        <v>30</v>
      </c>
      <c r="W151" s="8">
        <v>1.8000000000000007</v>
      </c>
      <c r="X151" s="8">
        <v>5.6899999999999995</v>
      </c>
      <c r="Y151" s="8">
        <v>0.10999999999999943</v>
      </c>
      <c r="Z151" s="8">
        <v>7.0000000000000284E-2</v>
      </c>
      <c r="AA151">
        <v>0.33000000000000007</v>
      </c>
      <c r="AF151" t="s">
        <v>296</v>
      </c>
      <c r="AG151" t="s">
        <v>115</v>
      </c>
      <c r="AH151" t="s">
        <v>116</v>
      </c>
      <c r="AI151" t="s">
        <v>230</v>
      </c>
      <c r="AJ151" s="7">
        <v>37256</v>
      </c>
      <c r="AK151" t="s">
        <v>354</v>
      </c>
      <c r="AL151" t="s">
        <v>118</v>
      </c>
      <c r="AM151" t="s">
        <v>280</v>
      </c>
      <c r="AN151" t="s">
        <v>364</v>
      </c>
      <c r="AO151" t="str">
        <f>TEXT(A151,"yyyy-mm-dd")</f>
        <v>2000-11-30</v>
      </c>
    </row>
    <row r="152" spans="1:41">
      <c r="A152" s="6" t="s">
        <v>353</v>
      </c>
      <c r="B152">
        <v>2000</v>
      </c>
      <c r="C152">
        <v>11</v>
      </c>
      <c r="E152" t="s">
        <v>112</v>
      </c>
      <c r="F152" t="s">
        <v>113</v>
      </c>
      <c r="G152" t="s">
        <v>83</v>
      </c>
      <c r="H152" t="s">
        <v>94</v>
      </c>
      <c r="I152">
        <v>2000</v>
      </c>
      <c r="K152" s="6">
        <v>36891</v>
      </c>
      <c r="L152">
        <v>1</v>
      </c>
      <c r="N152" t="s">
        <v>169</v>
      </c>
      <c r="O152" s="8">
        <v>16.78</v>
      </c>
      <c r="P152" s="8">
        <v>17</v>
      </c>
      <c r="Q152" s="8">
        <v>16.23</v>
      </c>
      <c r="R152" s="8">
        <v>17.27</v>
      </c>
      <c r="S152" s="8">
        <v>13.8</v>
      </c>
      <c r="T152" s="8">
        <v>19.5</v>
      </c>
      <c r="U152" s="8">
        <v>1.1200000000000001</v>
      </c>
      <c r="V152" s="9">
        <v>29</v>
      </c>
      <c r="W152" s="8">
        <v>1.0399999999999991</v>
      </c>
      <c r="X152" s="8">
        <v>5.6999999999999993</v>
      </c>
      <c r="Y152" s="8">
        <v>-0.21999999999999886</v>
      </c>
      <c r="Z152" s="8">
        <v>1.8000000000000007</v>
      </c>
      <c r="AA152">
        <v>1.9999999999999574E-2</v>
      </c>
      <c r="AF152" t="s">
        <v>229</v>
      </c>
      <c r="AG152" t="s">
        <v>115</v>
      </c>
      <c r="AH152" t="s">
        <v>116</v>
      </c>
      <c r="AI152" t="s">
        <v>117</v>
      </c>
      <c r="AJ152" s="7">
        <v>36891</v>
      </c>
      <c r="AK152" t="s">
        <v>354</v>
      </c>
      <c r="AL152" t="s">
        <v>118</v>
      </c>
      <c r="AM152" t="s">
        <v>98</v>
      </c>
      <c r="AN152" t="s">
        <v>363</v>
      </c>
      <c r="AO152" t="str">
        <f>TEXT(A152,"yyyy-mm-dd")</f>
        <v>2000-11-30</v>
      </c>
    </row>
    <row r="153" spans="1:41">
      <c r="A153" s="6" t="s">
        <v>365</v>
      </c>
      <c r="B153">
        <v>2000</v>
      </c>
      <c r="C153">
        <v>12</v>
      </c>
      <c r="E153" t="s">
        <v>100</v>
      </c>
      <c r="F153" t="s">
        <v>101</v>
      </c>
      <c r="G153" t="s">
        <v>83</v>
      </c>
      <c r="H153" t="s">
        <v>356</v>
      </c>
      <c r="I153">
        <v>2002</v>
      </c>
      <c r="K153" s="6">
        <v>37621</v>
      </c>
      <c r="L153">
        <v>24</v>
      </c>
      <c r="N153" t="s">
        <v>368</v>
      </c>
      <c r="O153" s="8">
        <v>4.7</v>
      </c>
      <c r="P153" s="8">
        <v>4.75</v>
      </c>
      <c r="Q153" s="8">
        <v>4.28</v>
      </c>
      <c r="R153" s="8">
        <v>5.18</v>
      </c>
      <c r="S153" s="8">
        <v>2.9</v>
      </c>
      <c r="T153" s="8">
        <v>6</v>
      </c>
      <c r="U153" s="8">
        <v>0.69</v>
      </c>
      <c r="V153" s="9">
        <v>26</v>
      </c>
      <c r="W153" s="8">
        <v>0.89999999999999947</v>
      </c>
      <c r="X153" s="8">
        <v>3.1</v>
      </c>
      <c r="Y153" s="8">
        <v>-4.9999999999999822E-2</v>
      </c>
      <c r="Z153" s="8">
        <v>4.9999999999999822E-2</v>
      </c>
      <c r="AA153">
        <v>-0.10000000000000053</v>
      </c>
      <c r="AF153" t="s">
        <v>9707</v>
      </c>
      <c r="AG153" t="s">
        <v>9655</v>
      </c>
      <c r="AH153" t="s">
        <v>9656</v>
      </c>
      <c r="AI153" t="s">
        <v>9708</v>
      </c>
      <c r="AJ153" s="7">
        <v>37621</v>
      </c>
      <c r="AK153" t="s">
        <v>366</v>
      </c>
      <c r="AL153" t="s">
        <v>109</v>
      </c>
      <c r="AM153" t="s">
        <v>360</v>
      </c>
      <c r="AN153" t="s">
        <v>9710</v>
      </c>
    </row>
    <row r="154" spans="1:41">
      <c r="A154" s="6" t="s">
        <v>365</v>
      </c>
      <c r="B154">
        <v>2000</v>
      </c>
      <c r="C154">
        <v>12</v>
      </c>
      <c r="E154" t="s">
        <v>100</v>
      </c>
      <c r="F154" t="s">
        <v>101</v>
      </c>
      <c r="G154" t="s">
        <v>83</v>
      </c>
      <c r="H154" t="s">
        <v>278</v>
      </c>
      <c r="I154">
        <v>2001</v>
      </c>
      <c r="K154" s="6">
        <v>37256</v>
      </c>
      <c r="L154">
        <v>12</v>
      </c>
      <c r="N154" t="s">
        <v>261</v>
      </c>
      <c r="O154" s="8">
        <v>4.6100000000000003</v>
      </c>
      <c r="P154" s="8">
        <v>4.55</v>
      </c>
      <c r="Q154" s="8">
        <v>4.12</v>
      </c>
      <c r="R154" s="8">
        <v>4.9000000000000004</v>
      </c>
      <c r="S154" s="8">
        <v>3.5</v>
      </c>
      <c r="T154" s="8">
        <v>7.1</v>
      </c>
      <c r="U154" s="8">
        <v>0.7</v>
      </c>
      <c r="V154" s="9">
        <v>28</v>
      </c>
      <c r="W154" s="8">
        <v>0.78000000000000025</v>
      </c>
      <c r="X154" s="8">
        <v>3.5999999999999996</v>
      </c>
      <c r="Y154" s="8">
        <v>6.0000000000000497E-2</v>
      </c>
      <c r="Z154" s="8">
        <v>4.9999999999999822E-2</v>
      </c>
      <c r="AA154">
        <v>9.9999999999997868E-3</v>
      </c>
      <c r="AF154" t="s">
        <v>9690</v>
      </c>
      <c r="AG154" t="s">
        <v>9655</v>
      </c>
      <c r="AH154" t="s">
        <v>9656</v>
      </c>
      <c r="AI154" t="s">
        <v>9669</v>
      </c>
      <c r="AJ154" s="7">
        <v>37256</v>
      </c>
      <c r="AK154" t="s">
        <v>366</v>
      </c>
      <c r="AL154" t="s">
        <v>109</v>
      </c>
      <c r="AM154" t="s">
        <v>280</v>
      </c>
      <c r="AN154" t="s">
        <v>9701</v>
      </c>
    </row>
    <row r="155" spans="1:41">
      <c r="A155" s="6" t="s">
        <v>365</v>
      </c>
      <c r="B155">
        <v>2000</v>
      </c>
      <c r="C155">
        <v>12</v>
      </c>
      <c r="E155" t="s">
        <v>100</v>
      </c>
      <c r="F155" t="s">
        <v>101</v>
      </c>
      <c r="G155" t="s">
        <v>102</v>
      </c>
      <c r="H155" t="s">
        <v>338</v>
      </c>
      <c r="I155">
        <v>2000</v>
      </c>
      <c r="J155">
        <v>4</v>
      </c>
      <c r="K155" s="6">
        <v>36891</v>
      </c>
      <c r="L155">
        <v>0</v>
      </c>
      <c r="M155">
        <v>0</v>
      </c>
      <c r="N155" t="s">
        <v>178</v>
      </c>
      <c r="O155" s="8">
        <v>6.15</v>
      </c>
      <c r="P155" s="8">
        <v>6.12</v>
      </c>
      <c r="Q155" s="8">
        <v>5.9</v>
      </c>
      <c r="R155" s="8">
        <v>6.6</v>
      </c>
      <c r="S155" s="8">
        <v>5</v>
      </c>
      <c r="T155" s="8">
        <v>6.9</v>
      </c>
      <c r="U155" s="8">
        <v>0.53</v>
      </c>
      <c r="V155" s="9">
        <v>27</v>
      </c>
      <c r="W155" s="8">
        <v>0.69999999999999929</v>
      </c>
      <c r="X155" s="8">
        <v>1.9000000000000004</v>
      </c>
      <c r="Y155" s="8">
        <v>3.0000000000000249E-2</v>
      </c>
      <c r="Z155" s="8">
        <v>0.12000000000000011</v>
      </c>
      <c r="AA155">
        <v>-0.10000000000000053</v>
      </c>
      <c r="AF155" t="s">
        <v>339</v>
      </c>
      <c r="AG155" t="s">
        <v>106</v>
      </c>
      <c r="AH155" t="s">
        <v>107</v>
      </c>
      <c r="AI155" t="s">
        <v>108</v>
      </c>
      <c r="AJ155" s="7">
        <v>36891</v>
      </c>
      <c r="AK155" t="s">
        <v>366</v>
      </c>
      <c r="AL155" t="s">
        <v>109</v>
      </c>
      <c r="AM155" t="s">
        <v>341</v>
      </c>
      <c r="AN155" t="s">
        <v>370</v>
      </c>
      <c r="AO155" t="str">
        <f>TEXT(A155,"yyyy-mm-dd")</f>
        <v>2000-12-31</v>
      </c>
    </row>
    <row r="156" spans="1:41">
      <c r="A156" s="6" t="s">
        <v>365</v>
      </c>
      <c r="B156">
        <v>2000</v>
      </c>
      <c r="C156">
        <v>12</v>
      </c>
      <c r="E156" t="s">
        <v>81</v>
      </c>
      <c r="F156" t="s">
        <v>82</v>
      </c>
      <c r="G156" t="s">
        <v>83</v>
      </c>
      <c r="H156" t="s">
        <v>356</v>
      </c>
      <c r="I156">
        <v>2002</v>
      </c>
      <c r="K156" s="6">
        <v>37621</v>
      </c>
      <c r="L156">
        <v>24</v>
      </c>
      <c r="N156" t="s">
        <v>368</v>
      </c>
      <c r="O156" s="8">
        <v>6.35</v>
      </c>
      <c r="P156" s="8">
        <v>6.2</v>
      </c>
      <c r="Q156" s="8">
        <v>6</v>
      </c>
      <c r="R156" s="8">
        <v>6.65</v>
      </c>
      <c r="S156" s="8">
        <v>4</v>
      </c>
      <c r="T156" s="8">
        <v>8.36</v>
      </c>
      <c r="U156" s="8">
        <v>0.99</v>
      </c>
      <c r="V156" s="9">
        <v>27</v>
      </c>
      <c r="W156" s="8">
        <v>0.65000000000000036</v>
      </c>
      <c r="X156" s="8">
        <v>4.3599999999999994</v>
      </c>
      <c r="Y156" s="8">
        <v>0.14999999999999947</v>
      </c>
      <c r="Z156" s="8">
        <v>-9.9999999999999645E-2</v>
      </c>
      <c r="AA156">
        <v>-0.26999999999999957</v>
      </c>
      <c r="AF156" t="s">
        <v>358</v>
      </c>
      <c r="AG156" t="s">
        <v>87</v>
      </c>
      <c r="AH156" t="s">
        <v>88</v>
      </c>
      <c r="AI156" t="s">
        <v>359</v>
      </c>
      <c r="AJ156" s="7">
        <v>37621</v>
      </c>
      <c r="AK156" t="s">
        <v>366</v>
      </c>
      <c r="AL156" t="s">
        <v>91</v>
      </c>
      <c r="AM156" t="s">
        <v>360</v>
      </c>
      <c r="AN156" t="s">
        <v>369</v>
      </c>
      <c r="AO156" t="str">
        <f>TEXT(A156,"yyyy-mm-dd")</f>
        <v>2000-12-31</v>
      </c>
    </row>
    <row r="157" spans="1:41">
      <c r="A157" s="6" t="s">
        <v>365</v>
      </c>
      <c r="B157">
        <v>2000</v>
      </c>
      <c r="C157">
        <v>12</v>
      </c>
      <c r="E157" t="s">
        <v>81</v>
      </c>
      <c r="F157" t="s">
        <v>82</v>
      </c>
      <c r="G157" t="s">
        <v>83</v>
      </c>
      <c r="H157" t="s">
        <v>278</v>
      </c>
      <c r="I157">
        <v>2001</v>
      </c>
      <c r="K157" s="6">
        <v>37256</v>
      </c>
      <c r="L157">
        <v>12</v>
      </c>
      <c r="N157" t="s">
        <v>261</v>
      </c>
      <c r="O157" s="8">
        <v>7.58</v>
      </c>
      <c r="P157" s="8">
        <v>7.3</v>
      </c>
      <c r="Q157" s="8">
        <v>7.03</v>
      </c>
      <c r="R157" s="8">
        <v>7.88</v>
      </c>
      <c r="S157" s="8">
        <v>6.5</v>
      </c>
      <c r="T157" s="8">
        <v>9.19</v>
      </c>
      <c r="U157" s="8">
        <v>0.71</v>
      </c>
      <c r="V157" s="9">
        <v>28</v>
      </c>
      <c r="W157" s="8">
        <v>0.84999999999999964</v>
      </c>
      <c r="X157" s="8">
        <v>2.6899999999999995</v>
      </c>
      <c r="Y157" s="8">
        <v>0.28000000000000025</v>
      </c>
      <c r="Z157" s="8">
        <v>-0.23000000000000043</v>
      </c>
      <c r="AA157">
        <v>-0.29000000000000004</v>
      </c>
      <c r="AF157" t="s">
        <v>279</v>
      </c>
      <c r="AG157" t="s">
        <v>87</v>
      </c>
      <c r="AH157" t="s">
        <v>88</v>
      </c>
      <c r="AI157" t="s">
        <v>97</v>
      </c>
      <c r="AJ157" s="7">
        <v>37256</v>
      </c>
      <c r="AK157" t="s">
        <v>366</v>
      </c>
      <c r="AL157" t="s">
        <v>91</v>
      </c>
      <c r="AM157" t="s">
        <v>280</v>
      </c>
      <c r="AN157" t="s">
        <v>367</v>
      </c>
      <c r="AO157" t="str">
        <f>TEXT(A157,"yyyy-mm-dd")</f>
        <v>2000-12-31</v>
      </c>
    </row>
    <row r="158" spans="1:41">
      <c r="A158" s="6" t="s">
        <v>365</v>
      </c>
      <c r="B158">
        <v>2000</v>
      </c>
      <c r="C158">
        <v>12</v>
      </c>
      <c r="E158" t="s">
        <v>112</v>
      </c>
      <c r="F158" t="s">
        <v>113</v>
      </c>
      <c r="G158" t="s">
        <v>83</v>
      </c>
      <c r="H158" t="s">
        <v>278</v>
      </c>
      <c r="I158">
        <v>2001</v>
      </c>
      <c r="K158" s="6">
        <v>37256</v>
      </c>
      <c r="L158">
        <v>12</v>
      </c>
      <c r="N158" t="s">
        <v>261</v>
      </c>
      <c r="O158" s="8">
        <v>13.45</v>
      </c>
      <c r="P158" s="8">
        <v>13.2</v>
      </c>
      <c r="Q158" s="8">
        <v>12.5</v>
      </c>
      <c r="R158" s="8">
        <v>14.55</v>
      </c>
      <c r="S158" s="8">
        <v>10.87</v>
      </c>
      <c r="T158" s="8">
        <v>16.5</v>
      </c>
      <c r="U158" s="8">
        <v>1.4</v>
      </c>
      <c r="V158" s="9">
        <v>27</v>
      </c>
      <c r="W158" s="8">
        <v>2.0500000000000007</v>
      </c>
      <c r="X158" s="8">
        <v>5.6300000000000008</v>
      </c>
      <c r="Y158" s="8">
        <v>0.25</v>
      </c>
      <c r="Z158" s="8">
        <v>0.47999999999999865</v>
      </c>
      <c r="AA158">
        <v>0.25</v>
      </c>
      <c r="AF158" t="s">
        <v>296</v>
      </c>
      <c r="AG158" t="s">
        <v>115</v>
      </c>
      <c r="AH158" t="s">
        <v>116</v>
      </c>
      <c r="AI158" t="s">
        <v>230</v>
      </c>
      <c r="AJ158" s="7">
        <v>37256</v>
      </c>
      <c r="AK158" t="s">
        <v>366</v>
      </c>
      <c r="AL158" t="s">
        <v>118</v>
      </c>
      <c r="AM158" t="s">
        <v>280</v>
      </c>
      <c r="AN158" t="s">
        <v>371</v>
      </c>
      <c r="AO158" t="str">
        <f>TEXT(A158,"yyyy-mm-dd")</f>
        <v>2000-12-31</v>
      </c>
    </row>
    <row r="159" spans="1:41">
      <c r="A159" s="6" t="s">
        <v>372</v>
      </c>
      <c r="B159">
        <v>2001</v>
      </c>
      <c r="C159">
        <v>1</v>
      </c>
      <c r="E159" t="s">
        <v>100</v>
      </c>
      <c r="F159" t="s">
        <v>101</v>
      </c>
      <c r="G159" t="s">
        <v>83</v>
      </c>
      <c r="H159" t="s">
        <v>356</v>
      </c>
      <c r="I159">
        <v>2002</v>
      </c>
      <c r="K159" s="6">
        <v>37621</v>
      </c>
      <c r="L159">
        <v>23</v>
      </c>
      <c r="N159" t="s">
        <v>95</v>
      </c>
      <c r="O159" s="8">
        <v>4.57</v>
      </c>
      <c r="P159" s="8">
        <v>4.5999999999999996</v>
      </c>
      <c r="Q159" s="8">
        <v>4.3</v>
      </c>
      <c r="R159" s="8">
        <v>5</v>
      </c>
      <c r="S159" s="8">
        <v>2.9</v>
      </c>
      <c r="T159" s="8">
        <v>6.2</v>
      </c>
      <c r="U159" s="8">
        <v>0.73</v>
      </c>
      <c r="V159" s="9">
        <v>29</v>
      </c>
      <c r="W159" s="8">
        <v>0.70000000000000018</v>
      </c>
      <c r="X159" s="8">
        <v>3.3000000000000003</v>
      </c>
      <c r="Y159" s="8">
        <v>-2.9999999999999361E-2</v>
      </c>
      <c r="Z159" s="8">
        <v>-0.15000000000000036</v>
      </c>
      <c r="AA159">
        <v>-0.19999999999999929</v>
      </c>
      <c r="AF159" t="s">
        <v>9707</v>
      </c>
      <c r="AG159" t="s">
        <v>9655</v>
      </c>
      <c r="AH159" t="s">
        <v>9656</v>
      </c>
      <c r="AI159" t="s">
        <v>9669</v>
      </c>
      <c r="AJ159" s="7">
        <v>37621</v>
      </c>
      <c r="AK159" t="s">
        <v>373</v>
      </c>
      <c r="AL159" t="s">
        <v>109</v>
      </c>
      <c r="AM159" t="s">
        <v>360</v>
      </c>
      <c r="AN159" t="s">
        <v>9711</v>
      </c>
    </row>
    <row r="160" spans="1:41">
      <c r="A160" s="6" t="s">
        <v>372</v>
      </c>
      <c r="B160">
        <v>2001</v>
      </c>
      <c r="C160">
        <v>1</v>
      </c>
      <c r="E160" t="s">
        <v>100</v>
      </c>
      <c r="F160" t="s">
        <v>101</v>
      </c>
      <c r="G160" t="s">
        <v>83</v>
      </c>
      <c r="H160" t="s">
        <v>278</v>
      </c>
      <c r="I160">
        <v>2001</v>
      </c>
      <c r="K160" s="6">
        <v>37256</v>
      </c>
      <c r="L160">
        <v>11</v>
      </c>
      <c r="N160" t="s">
        <v>85</v>
      </c>
      <c r="O160" s="8">
        <v>3.83</v>
      </c>
      <c r="P160" s="8">
        <v>3.8</v>
      </c>
      <c r="Q160" s="8">
        <v>3.55</v>
      </c>
      <c r="R160" s="8">
        <v>4</v>
      </c>
      <c r="S160" s="8">
        <v>3</v>
      </c>
      <c r="T160" s="8">
        <v>4.7</v>
      </c>
      <c r="U160" s="8">
        <v>0.4</v>
      </c>
      <c r="V160" s="9">
        <v>31</v>
      </c>
      <c r="W160" s="8">
        <v>0.45000000000000018</v>
      </c>
      <c r="X160" s="8">
        <v>1.7000000000000002</v>
      </c>
      <c r="Y160" s="8">
        <v>3.0000000000000249E-2</v>
      </c>
      <c r="Z160" s="8">
        <v>-0.75</v>
      </c>
      <c r="AA160">
        <v>-0.33000000000000007</v>
      </c>
      <c r="AF160" t="s">
        <v>9690</v>
      </c>
      <c r="AG160" t="s">
        <v>9655</v>
      </c>
      <c r="AH160" t="s">
        <v>9656</v>
      </c>
      <c r="AI160" t="s">
        <v>9657</v>
      </c>
      <c r="AJ160" s="7">
        <v>37256</v>
      </c>
      <c r="AK160" t="s">
        <v>373</v>
      </c>
      <c r="AL160" t="s">
        <v>109</v>
      </c>
      <c r="AM160" t="s">
        <v>280</v>
      </c>
      <c r="AN160" t="s">
        <v>9702</v>
      </c>
    </row>
    <row r="161" spans="1:41">
      <c r="A161" s="6" t="s">
        <v>372</v>
      </c>
      <c r="B161">
        <v>2001</v>
      </c>
      <c r="C161">
        <v>1</v>
      </c>
      <c r="E161" t="s">
        <v>100</v>
      </c>
      <c r="F161" t="s">
        <v>101</v>
      </c>
      <c r="G161" t="s">
        <v>102</v>
      </c>
      <c r="H161" t="s">
        <v>377</v>
      </c>
      <c r="I161">
        <v>2001</v>
      </c>
      <c r="J161">
        <v>1</v>
      </c>
      <c r="K161" s="6">
        <v>36981</v>
      </c>
      <c r="L161">
        <v>2</v>
      </c>
      <c r="M161">
        <v>1</v>
      </c>
      <c r="N161" t="s">
        <v>104</v>
      </c>
      <c r="O161" s="8">
        <v>4.22</v>
      </c>
      <c r="P161" s="8">
        <v>4.3</v>
      </c>
      <c r="Q161" s="8">
        <v>3.9</v>
      </c>
      <c r="R161" s="8">
        <v>4.5</v>
      </c>
      <c r="S161" s="8">
        <v>2.7</v>
      </c>
      <c r="T161" s="8">
        <v>5.0999999999999996</v>
      </c>
      <c r="U161" s="8">
        <v>0.53</v>
      </c>
      <c r="V161" s="9">
        <v>29</v>
      </c>
      <c r="W161" s="8">
        <v>0.60000000000000009</v>
      </c>
      <c r="X161" s="8">
        <v>2.3999999999999995</v>
      </c>
      <c r="Y161" s="8">
        <v>-8.0000000000000071E-2</v>
      </c>
      <c r="Z161" s="8"/>
      <c r="AF161" t="s">
        <v>378</v>
      </c>
      <c r="AG161" t="s">
        <v>106</v>
      </c>
      <c r="AH161" t="s">
        <v>107</v>
      </c>
      <c r="AI161" t="s">
        <v>108</v>
      </c>
      <c r="AJ161" s="7">
        <v>36981</v>
      </c>
      <c r="AK161" t="s">
        <v>373</v>
      </c>
      <c r="AL161" t="s">
        <v>109</v>
      </c>
      <c r="AM161" t="s">
        <v>379</v>
      </c>
      <c r="AN161" t="s">
        <v>380</v>
      </c>
      <c r="AO161" t="str">
        <f>TEXT(A161,"yyyy-mm-dd")</f>
        <v>2001-01-31</v>
      </c>
    </row>
    <row r="162" spans="1:41">
      <c r="A162" s="6" t="s">
        <v>372</v>
      </c>
      <c r="B162">
        <v>2001</v>
      </c>
      <c r="C162">
        <v>1</v>
      </c>
      <c r="E162" t="s">
        <v>100</v>
      </c>
      <c r="F162" t="s">
        <v>101</v>
      </c>
      <c r="G162" t="s">
        <v>102</v>
      </c>
      <c r="H162" t="s">
        <v>338</v>
      </c>
      <c r="I162">
        <v>2000</v>
      </c>
      <c r="J162">
        <v>4</v>
      </c>
      <c r="K162" s="6">
        <v>36891</v>
      </c>
      <c r="L162">
        <v>-1</v>
      </c>
      <c r="M162">
        <v>0</v>
      </c>
      <c r="N162" t="s">
        <v>187</v>
      </c>
      <c r="O162" s="8">
        <v>6.09</v>
      </c>
      <c r="P162" s="8">
        <v>6</v>
      </c>
      <c r="Q162" s="8">
        <v>5.92</v>
      </c>
      <c r="R162" s="8">
        <v>6.3</v>
      </c>
      <c r="S162" s="8">
        <v>5</v>
      </c>
      <c r="T162" s="8">
        <v>7.3</v>
      </c>
      <c r="U162" s="8">
        <v>0.47</v>
      </c>
      <c r="V162" s="9">
        <v>29</v>
      </c>
      <c r="W162" s="8">
        <v>0.37999999999999989</v>
      </c>
      <c r="X162" s="8">
        <v>2.2999999999999998</v>
      </c>
      <c r="Y162" s="8">
        <v>8.9999999999999858E-2</v>
      </c>
      <c r="Z162" s="8">
        <v>-0.12000000000000011</v>
      </c>
      <c r="AA162">
        <v>-0.3199999999999994</v>
      </c>
      <c r="AF162" t="s">
        <v>339</v>
      </c>
      <c r="AG162" t="s">
        <v>106</v>
      </c>
      <c r="AH162" t="s">
        <v>107</v>
      </c>
      <c r="AI162" t="s">
        <v>188</v>
      </c>
      <c r="AJ162" s="7">
        <v>36891</v>
      </c>
      <c r="AK162" t="s">
        <v>373</v>
      </c>
      <c r="AL162" t="s">
        <v>109</v>
      </c>
      <c r="AM162" t="s">
        <v>341</v>
      </c>
      <c r="AN162" t="s">
        <v>376</v>
      </c>
      <c r="AO162" t="str">
        <f>TEXT(A162,"yyyy-mm-dd")</f>
        <v>2001-01-31</v>
      </c>
    </row>
    <row r="163" spans="1:41">
      <c r="A163" s="6" t="s">
        <v>372</v>
      </c>
      <c r="B163">
        <v>2001</v>
      </c>
      <c r="C163">
        <v>1</v>
      </c>
      <c r="E163" t="s">
        <v>81</v>
      </c>
      <c r="F163" t="s">
        <v>82</v>
      </c>
      <c r="G163" t="s">
        <v>83</v>
      </c>
      <c r="H163" t="s">
        <v>356</v>
      </c>
      <c r="I163">
        <v>2002</v>
      </c>
      <c r="K163" s="6">
        <v>37621</v>
      </c>
      <c r="L163">
        <v>23</v>
      </c>
      <c r="N163" t="s">
        <v>95</v>
      </c>
      <c r="O163" s="8">
        <v>6.28</v>
      </c>
      <c r="P163" s="8">
        <v>6.27</v>
      </c>
      <c r="Q163" s="8">
        <v>5.99</v>
      </c>
      <c r="R163" s="8">
        <v>6.7</v>
      </c>
      <c r="S163" s="8">
        <v>4.2</v>
      </c>
      <c r="T163" s="8">
        <v>8.64</v>
      </c>
      <c r="U163" s="8">
        <v>0.97</v>
      </c>
      <c r="V163" s="9">
        <v>30</v>
      </c>
      <c r="W163" s="8">
        <v>0.71</v>
      </c>
      <c r="X163" s="8">
        <v>4.4400000000000004</v>
      </c>
      <c r="Y163" s="8">
        <v>1.0000000000000675E-2</v>
      </c>
      <c r="Z163" s="8">
        <v>6.9999999999999396E-2</v>
      </c>
      <c r="AA163">
        <v>5.9999999999999609E-2</v>
      </c>
      <c r="AF163" t="s">
        <v>358</v>
      </c>
      <c r="AG163" t="s">
        <v>87</v>
      </c>
      <c r="AH163" t="s">
        <v>88</v>
      </c>
      <c r="AI163" t="s">
        <v>97</v>
      </c>
      <c r="AJ163" s="7">
        <v>37621</v>
      </c>
      <c r="AK163" t="s">
        <v>373</v>
      </c>
      <c r="AL163" t="s">
        <v>91</v>
      </c>
      <c r="AM163" t="s">
        <v>360</v>
      </c>
      <c r="AN163" t="s">
        <v>375</v>
      </c>
      <c r="AO163" t="str">
        <f>TEXT(A163,"yyyy-mm-dd")</f>
        <v>2001-01-31</v>
      </c>
    </row>
    <row r="164" spans="1:41">
      <c r="A164" s="6" t="s">
        <v>372</v>
      </c>
      <c r="B164">
        <v>2001</v>
      </c>
      <c r="C164">
        <v>1</v>
      </c>
      <c r="E164" t="s">
        <v>81</v>
      </c>
      <c r="F164" t="s">
        <v>82</v>
      </c>
      <c r="G164" t="s">
        <v>83</v>
      </c>
      <c r="H164" t="s">
        <v>278</v>
      </c>
      <c r="I164">
        <v>2001</v>
      </c>
      <c r="K164" s="6">
        <v>37256</v>
      </c>
      <c r="L164">
        <v>11</v>
      </c>
      <c r="N164" t="s">
        <v>85</v>
      </c>
      <c r="O164" s="8">
        <v>7.87</v>
      </c>
      <c r="P164" s="8">
        <v>7.73</v>
      </c>
      <c r="Q164" s="8">
        <v>7.23</v>
      </c>
      <c r="R164" s="8">
        <v>8.11</v>
      </c>
      <c r="S164" s="8">
        <v>6.73</v>
      </c>
      <c r="T164" s="8">
        <v>10.01</v>
      </c>
      <c r="U164" s="8">
        <v>0.84</v>
      </c>
      <c r="V164" s="9">
        <v>32</v>
      </c>
      <c r="W164" s="8">
        <v>0.87999999999999901</v>
      </c>
      <c r="X164" s="8">
        <v>3.2799999999999994</v>
      </c>
      <c r="Y164" s="8">
        <v>0.13999999999999968</v>
      </c>
      <c r="Z164" s="8">
        <v>0.4300000000000006</v>
      </c>
      <c r="AA164">
        <v>2.9999999999999361E-2</v>
      </c>
      <c r="AF164" t="s">
        <v>279</v>
      </c>
      <c r="AG164" t="s">
        <v>87</v>
      </c>
      <c r="AH164" t="s">
        <v>88</v>
      </c>
      <c r="AI164" t="s">
        <v>89</v>
      </c>
      <c r="AJ164" s="7">
        <v>37256</v>
      </c>
      <c r="AK164" t="s">
        <v>373</v>
      </c>
      <c r="AL164" t="s">
        <v>91</v>
      </c>
      <c r="AM164" t="s">
        <v>280</v>
      </c>
      <c r="AN164" t="s">
        <v>374</v>
      </c>
      <c r="AO164" t="str">
        <f>TEXT(A164,"yyyy-mm-dd")</f>
        <v>2001-01-31</v>
      </c>
    </row>
    <row r="165" spans="1:41">
      <c r="A165" s="6" t="s">
        <v>372</v>
      </c>
      <c r="B165">
        <v>2001</v>
      </c>
      <c r="C165">
        <v>1</v>
      </c>
      <c r="E165" t="s">
        <v>112</v>
      </c>
      <c r="F165" t="s">
        <v>113</v>
      </c>
      <c r="G165" t="s">
        <v>83</v>
      </c>
      <c r="H165" t="s">
        <v>278</v>
      </c>
      <c r="I165">
        <v>2001</v>
      </c>
      <c r="K165" s="6">
        <v>37256</v>
      </c>
      <c r="L165">
        <v>11</v>
      </c>
      <c r="N165" t="s">
        <v>85</v>
      </c>
      <c r="O165" s="8">
        <v>14.34</v>
      </c>
      <c r="P165" s="8">
        <v>14</v>
      </c>
      <c r="Q165" s="8">
        <v>13.26</v>
      </c>
      <c r="R165" s="8">
        <v>15.04</v>
      </c>
      <c r="S165" s="8">
        <v>11</v>
      </c>
      <c r="T165" s="8">
        <v>20.51</v>
      </c>
      <c r="U165" s="8">
        <v>1.89</v>
      </c>
      <c r="V165" s="9">
        <v>32</v>
      </c>
      <c r="W165" s="8">
        <v>1.7799999999999994</v>
      </c>
      <c r="X165" s="8">
        <v>9.5100000000000016</v>
      </c>
      <c r="Y165" s="8">
        <v>0.33999999999999986</v>
      </c>
      <c r="Z165" s="8">
        <v>0.80000000000000071</v>
      </c>
      <c r="AA165">
        <v>-0.27000000000000135</v>
      </c>
      <c r="AF165" t="s">
        <v>296</v>
      </c>
      <c r="AG165" t="s">
        <v>115</v>
      </c>
      <c r="AH165" t="s">
        <v>116</v>
      </c>
      <c r="AI165" t="s">
        <v>117</v>
      </c>
      <c r="AJ165" s="7">
        <v>37256</v>
      </c>
      <c r="AK165" t="s">
        <v>373</v>
      </c>
      <c r="AL165" t="s">
        <v>118</v>
      </c>
      <c r="AM165" t="s">
        <v>280</v>
      </c>
      <c r="AN165" t="s">
        <v>381</v>
      </c>
      <c r="AO165" t="str">
        <f>TEXT(A165,"yyyy-mm-dd")</f>
        <v>2001-01-31</v>
      </c>
    </row>
    <row r="166" spans="1:41">
      <c r="A166" s="6" t="s">
        <v>382</v>
      </c>
      <c r="B166">
        <v>2001</v>
      </c>
      <c r="C166">
        <v>2</v>
      </c>
      <c r="E166" t="s">
        <v>100</v>
      </c>
      <c r="F166" t="s">
        <v>101</v>
      </c>
      <c r="G166" t="s">
        <v>83</v>
      </c>
      <c r="H166" t="s">
        <v>356</v>
      </c>
      <c r="I166">
        <v>2002</v>
      </c>
      <c r="K166" s="6">
        <v>37621</v>
      </c>
      <c r="L166">
        <v>22</v>
      </c>
      <c r="N166" t="s">
        <v>167</v>
      </c>
      <c r="O166" s="8">
        <v>4.67</v>
      </c>
      <c r="P166" s="8">
        <v>4.75</v>
      </c>
      <c r="Q166" s="8">
        <v>4.5</v>
      </c>
      <c r="R166" s="8">
        <v>5</v>
      </c>
      <c r="S166" s="8">
        <v>2.9</v>
      </c>
      <c r="T166" s="8">
        <v>6.2</v>
      </c>
      <c r="U166" s="8">
        <v>0.72</v>
      </c>
      <c r="V166" s="9">
        <v>30</v>
      </c>
      <c r="W166" s="8">
        <v>0.5</v>
      </c>
      <c r="X166" s="8">
        <v>3.3000000000000003</v>
      </c>
      <c r="Y166" s="8">
        <v>-8.0000000000000071E-2</v>
      </c>
      <c r="Z166" s="8">
        <v>0.15000000000000036</v>
      </c>
      <c r="AA166">
        <v>-0.20000000000000018</v>
      </c>
      <c r="AF166" t="s">
        <v>9707</v>
      </c>
      <c r="AG166" t="s">
        <v>9655</v>
      </c>
      <c r="AH166" t="s">
        <v>9656</v>
      </c>
      <c r="AI166" t="s">
        <v>9669</v>
      </c>
      <c r="AJ166" s="7">
        <v>37621</v>
      </c>
      <c r="AK166" t="s">
        <v>383</v>
      </c>
      <c r="AL166" t="s">
        <v>109</v>
      </c>
      <c r="AM166" t="s">
        <v>360</v>
      </c>
      <c r="AN166" t="s">
        <v>9712</v>
      </c>
    </row>
    <row r="167" spans="1:41">
      <c r="A167" s="6" t="s">
        <v>382</v>
      </c>
      <c r="B167">
        <v>2001</v>
      </c>
      <c r="C167">
        <v>2</v>
      </c>
      <c r="E167" t="s">
        <v>100</v>
      </c>
      <c r="F167" t="s">
        <v>101</v>
      </c>
      <c r="G167" t="s">
        <v>83</v>
      </c>
      <c r="H167" t="s">
        <v>278</v>
      </c>
      <c r="I167">
        <v>2001</v>
      </c>
      <c r="K167" s="6">
        <v>37256</v>
      </c>
      <c r="L167">
        <v>10</v>
      </c>
      <c r="N167" t="s">
        <v>164</v>
      </c>
      <c r="O167" s="8">
        <v>3.54</v>
      </c>
      <c r="P167" s="8">
        <v>3.7</v>
      </c>
      <c r="Q167" s="8">
        <v>3.31</v>
      </c>
      <c r="R167" s="8">
        <v>3.83</v>
      </c>
      <c r="S167" s="8">
        <v>2.5</v>
      </c>
      <c r="T167" s="8">
        <v>4.5</v>
      </c>
      <c r="U167" s="8">
        <v>0.53</v>
      </c>
      <c r="V167" s="9">
        <v>30</v>
      </c>
      <c r="W167" s="8">
        <v>0.52</v>
      </c>
      <c r="X167" s="8">
        <v>2</v>
      </c>
      <c r="Y167" s="8">
        <v>-0.16000000000000014</v>
      </c>
      <c r="Z167" s="8">
        <v>-9.9999999999999645E-2</v>
      </c>
      <c r="AA167">
        <v>6.999999999999984E-2</v>
      </c>
      <c r="AF167" t="s">
        <v>9690</v>
      </c>
      <c r="AG167" t="s">
        <v>9655</v>
      </c>
      <c r="AH167" t="s">
        <v>9656</v>
      </c>
      <c r="AI167" t="s">
        <v>9657</v>
      </c>
      <c r="AJ167" s="7">
        <v>37256</v>
      </c>
      <c r="AK167" t="s">
        <v>383</v>
      </c>
      <c r="AL167" t="s">
        <v>109</v>
      </c>
      <c r="AM167" t="s">
        <v>280</v>
      </c>
      <c r="AN167" t="s">
        <v>9703</v>
      </c>
    </row>
    <row r="168" spans="1:41">
      <c r="A168" s="6" t="s">
        <v>382</v>
      </c>
      <c r="B168">
        <v>2001</v>
      </c>
      <c r="C168">
        <v>2</v>
      </c>
      <c r="E168" t="s">
        <v>100</v>
      </c>
      <c r="F168" t="s">
        <v>101</v>
      </c>
      <c r="G168" t="s">
        <v>102</v>
      </c>
      <c r="H168" t="s">
        <v>377</v>
      </c>
      <c r="I168">
        <v>2001</v>
      </c>
      <c r="J168">
        <v>1</v>
      </c>
      <c r="K168" s="6">
        <v>36981</v>
      </c>
      <c r="L168">
        <v>1</v>
      </c>
      <c r="M168">
        <v>0</v>
      </c>
      <c r="N168" t="s">
        <v>169</v>
      </c>
      <c r="O168" s="8">
        <v>3.85</v>
      </c>
      <c r="P168" s="8">
        <v>3.95</v>
      </c>
      <c r="Q168" s="8">
        <v>3.6</v>
      </c>
      <c r="R168" s="8">
        <v>4.38</v>
      </c>
      <c r="S168" s="8">
        <v>1.1000000000000001</v>
      </c>
      <c r="T168" s="8">
        <v>5.0999999999999996</v>
      </c>
      <c r="U168" s="8">
        <v>0.82</v>
      </c>
      <c r="V168" s="9">
        <v>30</v>
      </c>
      <c r="W168" s="8">
        <v>0.7799999999999998</v>
      </c>
      <c r="X168" s="8">
        <v>3.9999999999999996</v>
      </c>
      <c r="Y168" s="8">
        <v>-0.10000000000000009</v>
      </c>
      <c r="Z168" s="8">
        <v>-0.34999999999999964</v>
      </c>
      <c r="AA168">
        <v>0.17999999999999972</v>
      </c>
      <c r="AF168" t="s">
        <v>378</v>
      </c>
      <c r="AG168" t="s">
        <v>106</v>
      </c>
      <c r="AH168" t="s">
        <v>107</v>
      </c>
      <c r="AI168" t="s">
        <v>108</v>
      </c>
      <c r="AJ168" s="7">
        <v>36981</v>
      </c>
      <c r="AK168" t="s">
        <v>383</v>
      </c>
      <c r="AL168" t="s">
        <v>109</v>
      </c>
      <c r="AM168" t="s">
        <v>379</v>
      </c>
      <c r="AN168" t="s">
        <v>386</v>
      </c>
      <c r="AO168" t="str">
        <f>TEXT(A168,"yyyy-mm-dd")</f>
        <v>2001-02-28</v>
      </c>
    </row>
    <row r="169" spans="1:41">
      <c r="A169" s="6" t="s">
        <v>382</v>
      </c>
      <c r="B169">
        <v>2001</v>
      </c>
      <c r="C169">
        <v>2</v>
      </c>
      <c r="E169" t="s">
        <v>81</v>
      </c>
      <c r="F169" t="s">
        <v>82</v>
      </c>
      <c r="G169" t="s">
        <v>83</v>
      </c>
      <c r="H169" t="s">
        <v>356</v>
      </c>
      <c r="I169">
        <v>2002</v>
      </c>
      <c r="K169" s="6">
        <v>37621</v>
      </c>
      <c r="L169">
        <v>22</v>
      </c>
      <c r="N169" t="s">
        <v>167</v>
      </c>
      <c r="O169" s="8">
        <v>6.26</v>
      </c>
      <c r="P169" s="8">
        <v>6</v>
      </c>
      <c r="Q169" s="8">
        <v>5.63</v>
      </c>
      <c r="R169" s="8">
        <v>6.46</v>
      </c>
      <c r="S169" s="8">
        <v>4.95</v>
      </c>
      <c r="T169" s="8">
        <v>8.6999999999999993</v>
      </c>
      <c r="U169" s="8">
        <v>1.05</v>
      </c>
      <c r="V169" s="9">
        <v>27</v>
      </c>
      <c r="W169" s="8">
        <v>0.83000000000000007</v>
      </c>
      <c r="X169" s="8">
        <v>3.7499999999999991</v>
      </c>
      <c r="Y169" s="8">
        <v>0.25999999999999979</v>
      </c>
      <c r="Z169" s="8">
        <v>-0.26999999999999957</v>
      </c>
      <c r="AA169">
        <v>0.12000000000000011</v>
      </c>
      <c r="AF169" t="s">
        <v>358</v>
      </c>
      <c r="AG169" t="s">
        <v>87</v>
      </c>
      <c r="AH169" t="s">
        <v>88</v>
      </c>
      <c r="AI169" t="s">
        <v>97</v>
      </c>
      <c r="AJ169" s="7">
        <v>37621</v>
      </c>
      <c r="AK169" t="s">
        <v>383</v>
      </c>
      <c r="AL169" t="s">
        <v>91</v>
      </c>
      <c r="AM169" t="s">
        <v>360</v>
      </c>
      <c r="AN169" t="s">
        <v>385</v>
      </c>
      <c r="AO169" t="str">
        <f>TEXT(A169,"yyyy-mm-dd")</f>
        <v>2001-02-28</v>
      </c>
    </row>
    <row r="170" spans="1:41">
      <c r="A170" s="6" t="s">
        <v>382</v>
      </c>
      <c r="B170">
        <v>2001</v>
      </c>
      <c r="C170">
        <v>2</v>
      </c>
      <c r="E170" t="s">
        <v>81</v>
      </c>
      <c r="F170" t="s">
        <v>82</v>
      </c>
      <c r="G170" t="s">
        <v>83</v>
      </c>
      <c r="H170" t="s">
        <v>278</v>
      </c>
      <c r="I170">
        <v>2001</v>
      </c>
      <c r="K170" s="6">
        <v>37256</v>
      </c>
      <c r="L170">
        <v>10</v>
      </c>
      <c r="N170" t="s">
        <v>164</v>
      </c>
      <c r="O170" s="8">
        <v>7.11</v>
      </c>
      <c r="P170" s="8">
        <v>7.02</v>
      </c>
      <c r="Q170" s="8">
        <v>6.67</v>
      </c>
      <c r="R170" s="8">
        <v>7.27</v>
      </c>
      <c r="S170" s="8">
        <v>6.09</v>
      </c>
      <c r="T170" s="8">
        <v>9.4600000000000009</v>
      </c>
      <c r="U170" s="8">
        <v>0.66</v>
      </c>
      <c r="V170" s="9">
        <v>28</v>
      </c>
      <c r="W170" s="8">
        <v>0.59999999999999964</v>
      </c>
      <c r="X170" s="8">
        <v>3.370000000000001</v>
      </c>
      <c r="Y170" s="8">
        <v>9.0000000000000746E-2</v>
      </c>
      <c r="Z170" s="8">
        <v>-0.71000000000000085</v>
      </c>
      <c r="AA170">
        <v>-0.27999999999999936</v>
      </c>
      <c r="AF170" t="s">
        <v>279</v>
      </c>
      <c r="AG170" t="s">
        <v>87</v>
      </c>
      <c r="AH170" t="s">
        <v>88</v>
      </c>
      <c r="AI170" t="s">
        <v>89</v>
      </c>
      <c r="AJ170" s="7">
        <v>37256</v>
      </c>
      <c r="AK170" t="s">
        <v>383</v>
      </c>
      <c r="AL170" t="s">
        <v>91</v>
      </c>
      <c r="AM170" t="s">
        <v>280</v>
      </c>
      <c r="AN170" t="s">
        <v>384</v>
      </c>
      <c r="AO170" t="str">
        <f>TEXT(A170,"yyyy-mm-dd")</f>
        <v>2001-02-28</v>
      </c>
    </row>
    <row r="171" spans="1:41">
      <c r="A171" s="6" t="s">
        <v>382</v>
      </c>
      <c r="B171">
        <v>2001</v>
      </c>
      <c r="C171">
        <v>2</v>
      </c>
      <c r="E171" t="s">
        <v>112</v>
      </c>
      <c r="F171" t="s">
        <v>113</v>
      </c>
      <c r="G171" t="s">
        <v>83</v>
      </c>
      <c r="H171" t="s">
        <v>278</v>
      </c>
      <c r="I171">
        <v>2001</v>
      </c>
      <c r="K171" s="6">
        <v>37256</v>
      </c>
      <c r="L171">
        <v>10</v>
      </c>
      <c r="N171" t="s">
        <v>164</v>
      </c>
      <c r="O171" s="8">
        <v>14.16</v>
      </c>
      <c r="P171" s="8">
        <v>14</v>
      </c>
      <c r="Q171" s="8">
        <v>13.2</v>
      </c>
      <c r="R171" s="8">
        <v>14.78</v>
      </c>
      <c r="S171" s="8">
        <v>10.38</v>
      </c>
      <c r="T171" s="8">
        <v>17.3</v>
      </c>
      <c r="U171" s="8">
        <v>1.68</v>
      </c>
      <c r="V171" s="9">
        <v>28</v>
      </c>
      <c r="W171" s="8">
        <v>1.58</v>
      </c>
      <c r="X171" s="8">
        <v>6.92</v>
      </c>
      <c r="Y171" s="8">
        <v>0.16000000000000014</v>
      </c>
      <c r="Z171" s="8">
        <v>0</v>
      </c>
      <c r="AA171">
        <v>-0.19999999999999929</v>
      </c>
      <c r="AF171" t="s">
        <v>296</v>
      </c>
      <c r="AG171" t="s">
        <v>115</v>
      </c>
      <c r="AH171" t="s">
        <v>116</v>
      </c>
      <c r="AI171" t="s">
        <v>117</v>
      </c>
      <c r="AJ171" s="7">
        <v>37256</v>
      </c>
      <c r="AK171" t="s">
        <v>383</v>
      </c>
      <c r="AL171" t="s">
        <v>118</v>
      </c>
      <c r="AM171" t="s">
        <v>280</v>
      </c>
      <c r="AN171" t="s">
        <v>387</v>
      </c>
      <c r="AO171" t="str">
        <f>TEXT(A171,"yyyy-mm-dd")</f>
        <v>2001-02-28</v>
      </c>
    </row>
    <row r="172" spans="1:41">
      <c r="A172" s="6" t="s">
        <v>388</v>
      </c>
      <c r="B172">
        <v>2001</v>
      </c>
      <c r="C172">
        <v>3</v>
      </c>
      <c r="E172" t="s">
        <v>100</v>
      </c>
      <c r="F172" t="s">
        <v>101</v>
      </c>
      <c r="G172" t="s">
        <v>83</v>
      </c>
      <c r="H172" t="s">
        <v>356</v>
      </c>
      <c r="I172">
        <v>2002</v>
      </c>
      <c r="K172" s="6">
        <v>37621</v>
      </c>
      <c r="L172">
        <v>21</v>
      </c>
      <c r="N172" t="s">
        <v>176</v>
      </c>
      <c r="O172" s="8">
        <v>4.68</v>
      </c>
      <c r="P172" s="8">
        <v>4.7</v>
      </c>
      <c r="Q172" s="8">
        <v>4.5</v>
      </c>
      <c r="R172" s="8">
        <v>5.13</v>
      </c>
      <c r="S172" s="8">
        <v>2.9</v>
      </c>
      <c r="T172" s="8">
        <v>6.2</v>
      </c>
      <c r="U172" s="8">
        <v>0.75</v>
      </c>
      <c r="V172" s="9">
        <v>28</v>
      </c>
      <c r="W172" s="8">
        <v>0.62999999999999989</v>
      </c>
      <c r="X172" s="8">
        <v>3.3000000000000003</v>
      </c>
      <c r="Y172" s="8">
        <v>-2.0000000000000462E-2</v>
      </c>
      <c r="Z172" s="8">
        <v>-4.9999999999999822E-2</v>
      </c>
      <c r="AA172">
        <v>0.12999999999999989</v>
      </c>
      <c r="AF172" t="s">
        <v>9707</v>
      </c>
      <c r="AG172" t="s">
        <v>9655</v>
      </c>
      <c r="AH172" t="s">
        <v>9656</v>
      </c>
      <c r="AI172" t="s">
        <v>9669</v>
      </c>
      <c r="AJ172" s="7">
        <v>37621</v>
      </c>
      <c r="AK172" t="s">
        <v>389</v>
      </c>
      <c r="AL172" t="s">
        <v>109</v>
      </c>
      <c r="AM172" t="s">
        <v>360</v>
      </c>
      <c r="AN172" t="s">
        <v>9713</v>
      </c>
    </row>
    <row r="173" spans="1:41">
      <c r="A173" s="6" t="s">
        <v>388</v>
      </c>
      <c r="B173">
        <v>2001</v>
      </c>
      <c r="C173">
        <v>3</v>
      </c>
      <c r="E173" t="s">
        <v>100</v>
      </c>
      <c r="F173" t="s">
        <v>101</v>
      </c>
      <c r="G173" t="s">
        <v>83</v>
      </c>
      <c r="H173" t="s">
        <v>278</v>
      </c>
      <c r="I173">
        <v>2001</v>
      </c>
      <c r="K173" s="6">
        <v>37256</v>
      </c>
      <c r="L173">
        <v>9</v>
      </c>
      <c r="N173" t="s">
        <v>173</v>
      </c>
      <c r="O173" s="8">
        <v>3.28</v>
      </c>
      <c r="P173" s="8">
        <v>3.3</v>
      </c>
      <c r="Q173" s="8">
        <v>3</v>
      </c>
      <c r="R173" s="8">
        <v>3.6</v>
      </c>
      <c r="S173" s="8">
        <v>2.2999999999999998</v>
      </c>
      <c r="T173" s="8">
        <v>4</v>
      </c>
      <c r="U173" s="8">
        <v>0.46</v>
      </c>
      <c r="V173" s="9">
        <v>29</v>
      </c>
      <c r="W173" s="8">
        <v>0.60000000000000009</v>
      </c>
      <c r="X173" s="8">
        <v>1.7000000000000002</v>
      </c>
      <c r="Y173" s="8">
        <v>-2.0000000000000018E-2</v>
      </c>
      <c r="Z173" s="8">
        <v>-0.40000000000000036</v>
      </c>
      <c r="AA173">
        <v>8.0000000000000071E-2</v>
      </c>
      <c r="AF173" t="s">
        <v>9690</v>
      </c>
      <c r="AG173" t="s">
        <v>9655</v>
      </c>
      <c r="AH173" t="s">
        <v>9656</v>
      </c>
      <c r="AI173" t="s">
        <v>9657</v>
      </c>
      <c r="AJ173" s="7">
        <v>37256</v>
      </c>
      <c r="AK173" t="s">
        <v>389</v>
      </c>
      <c r="AL173" t="s">
        <v>109</v>
      </c>
      <c r="AM173" t="s">
        <v>280</v>
      </c>
      <c r="AN173" t="s">
        <v>9704</v>
      </c>
    </row>
    <row r="174" spans="1:41">
      <c r="A174" s="6" t="s">
        <v>388</v>
      </c>
      <c r="B174">
        <v>2001</v>
      </c>
      <c r="C174">
        <v>3</v>
      </c>
      <c r="E174" t="s">
        <v>100</v>
      </c>
      <c r="F174" t="s">
        <v>101</v>
      </c>
      <c r="G174" t="s">
        <v>102</v>
      </c>
      <c r="H174" t="s">
        <v>396</v>
      </c>
      <c r="I174">
        <v>2001</v>
      </c>
      <c r="J174">
        <v>2</v>
      </c>
      <c r="K174" s="6">
        <v>37072</v>
      </c>
      <c r="L174">
        <v>3</v>
      </c>
      <c r="M174">
        <v>1</v>
      </c>
      <c r="N174" t="s">
        <v>233</v>
      </c>
      <c r="O174" s="8">
        <v>3.28</v>
      </c>
      <c r="P174" s="8">
        <v>3.3</v>
      </c>
      <c r="Q174" s="8">
        <v>3</v>
      </c>
      <c r="R174" s="8">
        <v>3.6</v>
      </c>
      <c r="S174" s="8">
        <v>2.2999999999999998</v>
      </c>
      <c r="T174" s="8">
        <v>4</v>
      </c>
      <c r="U174" s="8">
        <v>0.46</v>
      </c>
      <c r="V174" s="9">
        <v>29</v>
      </c>
      <c r="W174" s="8">
        <v>0.60000000000000009</v>
      </c>
      <c r="X174" s="8">
        <v>1.7000000000000002</v>
      </c>
      <c r="Y174" s="8">
        <v>-2.0000000000000018E-2</v>
      </c>
      <c r="Z174" s="8"/>
      <c r="AF174" t="s">
        <v>397</v>
      </c>
      <c r="AG174" t="s">
        <v>106</v>
      </c>
      <c r="AH174" t="s">
        <v>107</v>
      </c>
      <c r="AI174" t="s">
        <v>340</v>
      </c>
      <c r="AJ174" s="7">
        <v>37072</v>
      </c>
      <c r="AK174" t="s">
        <v>389</v>
      </c>
      <c r="AL174" t="s">
        <v>109</v>
      </c>
      <c r="AM174" t="s">
        <v>398</v>
      </c>
      <c r="AN174" t="s">
        <v>399</v>
      </c>
      <c r="AO174" t="str">
        <f>TEXT(A174,"yyyy-mm-dd")</f>
        <v>2001-03-31</v>
      </c>
    </row>
    <row r="175" spans="1:41">
      <c r="A175" s="6" t="s">
        <v>388</v>
      </c>
      <c r="B175">
        <v>2001</v>
      </c>
      <c r="C175">
        <v>3</v>
      </c>
      <c r="E175" t="s">
        <v>100</v>
      </c>
      <c r="F175" t="s">
        <v>101</v>
      </c>
      <c r="G175" t="s">
        <v>102</v>
      </c>
      <c r="H175" t="s">
        <v>377</v>
      </c>
      <c r="I175">
        <v>2001</v>
      </c>
      <c r="J175">
        <v>1</v>
      </c>
      <c r="K175" s="6">
        <v>36981</v>
      </c>
      <c r="L175">
        <v>0</v>
      </c>
      <c r="M175">
        <v>0</v>
      </c>
      <c r="N175" t="s">
        <v>178</v>
      </c>
      <c r="O175" s="8">
        <v>3.48</v>
      </c>
      <c r="P175" s="8">
        <v>3.6</v>
      </c>
      <c r="Q175" s="8">
        <v>2.95</v>
      </c>
      <c r="R175" s="8">
        <v>3.93</v>
      </c>
      <c r="S175" s="8">
        <v>2.1</v>
      </c>
      <c r="T175" s="8">
        <v>4.8</v>
      </c>
      <c r="U175" s="8">
        <v>0.72</v>
      </c>
      <c r="V175" s="9">
        <v>28</v>
      </c>
      <c r="W175" s="8">
        <v>0.98</v>
      </c>
      <c r="X175" s="8">
        <v>2.6999999999999997</v>
      </c>
      <c r="Y175" s="8">
        <v>-0.12000000000000011</v>
      </c>
      <c r="Z175" s="8">
        <v>-0.35000000000000009</v>
      </c>
      <c r="AA175">
        <v>0.20000000000000018</v>
      </c>
      <c r="AF175" t="s">
        <v>378</v>
      </c>
      <c r="AG175" t="s">
        <v>106</v>
      </c>
      <c r="AH175" t="s">
        <v>107</v>
      </c>
      <c r="AI175" t="s">
        <v>108</v>
      </c>
      <c r="AJ175" s="7">
        <v>36981</v>
      </c>
      <c r="AK175" t="s">
        <v>389</v>
      </c>
      <c r="AL175" t="s">
        <v>109</v>
      </c>
      <c r="AM175" t="s">
        <v>379</v>
      </c>
      <c r="AN175" t="s">
        <v>395</v>
      </c>
      <c r="AO175" t="str">
        <f>TEXT(A175,"yyyy-mm-dd")</f>
        <v>2001-03-31</v>
      </c>
    </row>
    <row r="176" spans="1:41">
      <c r="A176" s="6" t="s">
        <v>388</v>
      </c>
      <c r="B176">
        <v>2001</v>
      </c>
      <c r="C176">
        <v>3</v>
      </c>
      <c r="E176" t="s">
        <v>81</v>
      </c>
      <c r="F176" t="s">
        <v>82</v>
      </c>
      <c r="G176" t="s">
        <v>83</v>
      </c>
      <c r="H176" t="s">
        <v>356</v>
      </c>
      <c r="I176">
        <v>2002</v>
      </c>
      <c r="K176" s="6">
        <v>37621</v>
      </c>
      <c r="L176">
        <v>21</v>
      </c>
      <c r="N176" t="s">
        <v>176</v>
      </c>
      <c r="O176" s="8">
        <v>5.91</v>
      </c>
      <c r="P176" s="8">
        <v>6</v>
      </c>
      <c r="Q176" s="8">
        <v>5.0999999999999996</v>
      </c>
      <c r="R176" s="8">
        <v>6.25</v>
      </c>
      <c r="S176" s="8">
        <v>4.5</v>
      </c>
      <c r="T176" s="8">
        <v>8.1999999999999993</v>
      </c>
      <c r="U176" s="8">
        <v>0.86</v>
      </c>
      <c r="V176" s="9">
        <v>28</v>
      </c>
      <c r="W176" s="8">
        <v>1.1500000000000004</v>
      </c>
      <c r="X176" s="8">
        <v>3.6999999999999993</v>
      </c>
      <c r="Y176" s="8">
        <v>-8.9999999999999858E-2</v>
      </c>
      <c r="Z176" s="8">
        <v>0</v>
      </c>
      <c r="AA176">
        <v>0.32000000000000028</v>
      </c>
      <c r="AF176" t="s">
        <v>358</v>
      </c>
      <c r="AG176" t="s">
        <v>87</v>
      </c>
      <c r="AH176" t="s">
        <v>88</v>
      </c>
      <c r="AI176" t="s">
        <v>97</v>
      </c>
      <c r="AJ176" s="7">
        <v>37621</v>
      </c>
      <c r="AK176" t="s">
        <v>389</v>
      </c>
      <c r="AL176" t="s">
        <v>91</v>
      </c>
      <c r="AM176" t="s">
        <v>360</v>
      </c>
      <c r="AN176" t="s">
        <v>391</v>
      </c>
      <c r="AO176" t="str">
        <f>TEXT(A176,"yyyy-mm-dd")</f>
        <v>2001-03-31</v>
      </c>
    </row>
    <row r="177" spans="1:41">
      <c r="A177" s="6" t="s">
        <v>388</v>
      </c>
      <c r="B177">
        <v>2001</v>
      </c>
      <c r="C177">
        <v>3</v>
      </c>
      <c r="E177" t="s">
        <v>81</v>
      </c>
      <c r="F177" t="s">
        <v>82</v>
      </c>
      <c r="G177" t="s">
        <v>83</v>
      </c>
      <c r="H177" t="s">
        <v>278</v>
      </c>
      <c r="I177">
        <v>2001</v>
      </c>
      <c r="K177" s="6">
        <v>37256</v>
      </c>
      <c r="L177">
        <v>9</v>
      </c>
      <c r="N177" t="s">
        <v>173</v>
      </c>
      <c r="O177" s="8">
        <v>7</v>
      </c>
      <c r="P177" s="8">
        <v>6.8</v>
      </c>
      <c r="Q177" s="8">
        <v>6.55</v>
      </c>
      <c r="R177" s="8">
        <v>7.1</v>
      </c>
      <c r="S177" s="8">
        <v>6.1</v>
      </c>
      <c r="T177" s="8">
        <v>10.28</v>
      </c>
      <c r="U177" s="8">
        <v>0.85</v>
      </c>
      <c r="V177" s="9">
        <v>28</v>
      </c>
      <c r="W177" s="8">
        <v>0.54999999999999982</v>
      </c>
      <c r="X177" s="8">
        <v>4.18</v>
      </c>
      <c r="Y177" s="8">
        <v>0.20000000000000018</v>
      </c>
      <c r="Z177" s="8">
        <v>-0.21999999999999975</v>
      </c>
      <c r="AA177">
        <v>-4.9999999999999822E-2</v>
      </c>
      <c r="AF177" t="s">
        <v>279</v>
      </c>
      <c r="AG177" t="s">
        <v>87</v>
      </c>
      <c r="AH177" t="s">
        <v>88</v>
      </c>
      <c r="AI177" t="s">
        <v>89</v>
      </c>
      <c r="AJ177" s="7">
        <v>37256</v>
      </c>
      <c r="AK177" t="s">
        <v>389</v>
      </c>
      <c r="AL177" t="s">
        <v>91</v>
      </c>
      <c r="AM177" t="s">
        <v>280</v>
      </c>
      <c r="AN177" t="s">
        <v>390</v>
      </c>
      <c r="AO177" t="str">
        <f>TEXT(A177,"yyyy-mm-dd")</f>
        <v>2001-03-31</v>
      </c>
    </row>
    <row r="178" spans="1:41">
      <c r="A178" s="6" t="s">
        <v>388</v>
      </c>
      <c r="B178">
        <v>2001</v>
      </c>
      <c r="C178">
        <v>3</v>
      </c>
      <c r="E178" t="s">
        <v>392</v>
      </c>
      <c r="F178" t="s">
        <v>82</v>
      </c>
      <c r="G178" t="s">
        <v>83</v>
      </c>
      <c r="H178" t="s">
        <v>278</v>
      </c>
      <c r="I178">
        <v>2001</v>
      </c>
      <c r="K178" s="6">
        <v>37256</v>
      </c>
      <c r="L178">
        <v>9</v>
      </c>
      <c r="N178" t="s">
        <v>173</v>
      </c>
      <c r="O178" s="8">
        <v>6.65</v>
      </c>
      <c r="P178" s="8">
        <v>6.4</v>
      </c>
      <c r="Q178" s="8">
        <v>6.1</v>
      </c>
      <c r="R178" s="8">
        <v>7.1</v>
      </c>
      <c r="S178" s="8">
        <v>5.5</v>
      </c>
      <c r="T178" s="8">
        <v>9.15</v>
      </c>
      <c r="U178" s="8">
        <v>0.92</v>
      </c>
      <c r="V178" s="9">
        <v>17</v>
      </c>
      <c r="W178" s="8">
        <v>1</v>
      </c>
      <c r="X178" s="8">
        <v>3.6500000000000004</v>
      </c>
      <c r="Y178" s="8">
        <v>0.25</v>
      </c>
      <c r="Z178" s="8"/>
      <c r="AF178" t="s">
        <v>279</v>
      </c>
      <c r="AG178" t="s">
        <v>87</v>
      </c>
      <c r="AH178" t="s">
        <v>88</v>
      </c>
      <c r="AI178" t="s">
        <v>89</v>
      </c>
      <c r="AJ178" s="7">
        <v>37256</v>
      </c>
      <c r="AK178" t="s">
        <v>389</v>
      </c>
      <c r="AL178" t="s">
        <v>393</v>
      </c>
      <c r="AM178" t="s">
        <v>280</v>
      </c>
      <c r="AN178" t="s">
        <v>394</v>
      </c>
      <c r="AO178" t="str">
        <f>TEXT(A178,"yyyy-mm-dd")</f>
        <v>2001-03-31</v>
      </c>
    </row>
    <row r="179" spans="1:41">
      <c r="A179" s="6" t="s">
        <v>388</v>
      </c>
      <c r="B179">
        <v>2001</v>
      </c>
      <c r="C179">
        <v>3</v>
      </c>
      <c r="E179" t="s">
        <v>112</v>
      </c>
      <c r="F179" t="s">
        <v>113</v>
      </c>
      <c r="G179" t="s">
        <v>83</v>
      </c>
      <c r="H179" t="s">
        <v>278</v>
      </c>
      <c r="I179">
        <v>2001</v>
      </c>
      <c r="K179" s="6">
        <v>37256</v>
      </c>
      <c r="L179">
        <v>9</v>
      </c>
      <c r="N179" t="s">
        <v>173</v>
      </c>
      <c r="O179" s="8">
        <v>14.02</v>
      </c>
      <c r="P179" s="8">
        <v>14.03</v>
      </c>
      <c r="Q179" s="8">
        <v>13</v>
      </c>
      <c r="R179" s="8">
        <v>14.69</v>
      </c>
      <c r="S179" s="8">
        <v>11</v>
      </c>
      <c r="T179" s="8">
        <v>18.5</v>
      </c>
      <c r="U179" s="8">
        <v>1.51</v>
      </c>
      <c r="V179" s="9">
        <v>28</v>
      </c>
      <c r="W179" s="8">
        <v>1.6899999999999995</v>
      </c>
      <c r="X179" s="8">
        <v>7.5</v>
      </c>
      <c r="Y179" s="8">
        <v>-9.9999999999997868E-3</v>
      </c>
      <c r="Z179" s="8">
        <v>2.9999999999999361E-2</v>
      </c>
      <c r="AA179">
        <v>0.10999999999999943</v>
      </c>
      <c r="AF179" t="s">
        <v>296</v>
      </c>
      <c r="AG179" t="s">
        <v>115</v>
      </c>
      <c r="AH179" t="s">
        <v>116</v>
      </c>
      <c r="AI179" t="s">
        <v>117</v>
      </c>
      <c r="AJ179" s="7">
        <v>37256</v>
      </c>
      <c r="AK179" t="s">
        <v>389</v>
      </c>
      <c r="AL179" t="s">
        <v>118</v>
      </c>
      <c r="AM179" t="s">
        <v>280</v>
      </c>
      <c r="AN179" t="s">
        <v>400</v>
      </c>
      <c r="AO179" t="str">
        <f>TEXT(A179,"yyyy-mm-dd")</f>
        <v>2001-03-31</v>
      </c>
    </row>
    <row r="180" spans="1:41">
      <c r="A180" s="6" t="s">
        <v>401</v>
      </c>
      <c r="B180">
        <v>2001</v>
      </c>
      <c r="C180">
        <v>4</v>
      </c>
      <c r="E180" t="s">
        <v>100</v>
      </c>
      <c r="F180" t="s">
        <v>101</v>
      </c>
      <c r="G180" t="s">
        <v>83</v>
      </c>
      <c r="H180" t="s">
        <v>356</v>
      </c>
      <c r="I180">
        <v>2002</v>
      </c>
      <c r="K180" s="6">
        <v>37621</v>
      </c>
      <c r="L180">
        <v>20</v>
      </c>
      <c r="N180" t="s">
        <v>185</v>
      </c>
      <c r="O180" s="8">
        <v>4.5199999999999996</v>
      </c>
      <c r="P180" s="8">
        <v>4.7</v>
      </c>
      <c r="Q180" s="8">
        <v>4</v>
      </c>
      <c r="R180" s="8">
        <v>4.9000000000000004</v>
      </c>
      <c r="S180" s="8">
        <v>2.8</v>
      </c>
      <c r="T180" s="8">
        <v>6.2</v>
      </c>
      <c r="U180" s="8">
        <v>0.77</v>
      </c>
      <c r="V180" s="9">
        <v>29</v>
      </c>
      <c r="W180" s="8">
        <v>0.90000000000000036</v>
      </c>
      <c r="X180" s="8">
        <v>3.4000000000000004</v>
      </c>
      <c r="Y180" s="8">
        <v>-0.1800000000000006</v>
      </c>
      <c r="Z180" s="8">
        <v>0</v>
      </c>
      <c r="AA180">
        <v>0.27000000000000046</v>
      </c>
      <c r="AF180" t="s">
        <v>9707</v>
      </c>
      <c r="AG180" t="s">
        <v>9655</v>
      </c>
      <c r="AH180" t="s">
        <v>9656</v>
      </c>
      <c r="AI180" t="s">
        <v>9669</v>
      </c>
      <c r="AJ180" s="7">
        <v>37621</v>
      </c>
      <c r="AK180" t="s">
        <v>402</v>
      </c>
      <c r="AL180" t="s">
        <v>109</v>
      </c>
      <c r="AM180" t="s">
        <v>360</v>
      </c>
      <c r="AN180" t="s">
        <v>9714</v>
      </c>
    </row>
    <row r="181" spans="1:41">
      <c r="A181" s="6" t="s">
        <v>401</v>
      </c>
      <c r="B181">
        <v>2001</v>
      </c>
      <c r="C181">
        <v>4</v>
      </c>
      <c r="E181" t="s">
        <v>100</v>
      </c>
      <c r="F181" t="s">
        <v>101</v>
      </c>
      <c r="G181" t="s">
        <v>83</v>
      </c>
      <c r="H181" t="s">
        <v>278</v>
      </c>
      <c r="I181">
        <v>2001</v>
      </c>
      <c r="K181" s="6">
        <v>37256</v>
      </c>
      <c r="L181">
        <v>8</v>
      </c>
      <c r="N181" t="s">
        <v>182</v>
      </c>
      <c r="O181" s="8">
        <v>2.99</v>
      </c>
      <c r="P181" s="8">
        <v>3.1</v>
      </c>
      <c r="Q181" s="8">
        <v>2.57</v>
      </c>
      <c r="R181" s="8">
        <v>3.3</v>
      </c>
      <c r="S181" s="8">
        <v>2</v>
      </c>
      <c r="T181" s="8">
        <v>4</v>
      </c>
      <c r="U181" s="8">
        <v>0.54</v>
      </c>
      <c r="V181" s="9">
        <v>30</v>
      </c>
      <c r="W181" s="8">
        <v>0.73</v>
      </c>
      <c r="X181" s="8">
        <v>2</v>
      </c>
      <c r="Y181" s="8">
        <v>-0.10999999999999988</v>
      </c>
      <c r="Z181" s="8">
        <v>-0.19999999999999973</v>
      </c>
      <c r="AA181">
        <v>0.12999999999999989</v>
      </c>
      <c r="AF181" t="s">
        <v>9690</v>
      </c>
      <c r="AG181" t="s">
        <v>9655</v>
      </c>
      <c r="AH181" t="s">
        <v>9656</v>
      </c>
      <c r="AI181" t="s">
        <v>9657</v>
      </c>
      <c r="AJ181" s="7">
        <v>37256</v>
      </c>
      <c r="AK181" t="s">
        <v>402</v>
      </c>
      <c r="AL181" t="s">
        <v>109</v>
      </c>
      <c r="AM181" t="s">
        <v>280</v>
      </c>
      <c r="AN181" t="s">
        <v>9705</v>
      </c>
    </row>
    <row r="182" spans="1:41">
      <c r="A182" s="6" t="s">
        <v>401</v>
      </c>
      <c r="B182">
        <v>2001</v>
      </c>
      <c r="C182">
        <v>4</v>
      </c>
      <c r="E182" t="s">
        <v>100</v>
      </c>
      <c r="F182" t="s">
        <v>101</v>
      </c>
      <c r="G182" t="s">
        <v>102</v>
      </c>
      <c r="H182" t="s">
        <v>377</v>
      </c>
      <c r="I182">
        <v>2001</v>
      </c>
      <c r="J182">
        <v>1</v>
      </c>
      <c r="K182" s="6">
        <v>36981</v>
      </c>
      <c r="L182">
        <v>-1</v>
      </c>
      <c r="M182">
        <v>0</v>
      </c>
      <c r="N182" t="s">
        <v>187</v>
      </c>
      <c r="O182" s="8">
        <v>2.63</v>
      </c>
      <c r="P182" s="8">
        <v>2.61</v>
      </c>
      <c r="Q182" s="8">
        <v>2</v>
      </c>
      <c r="R182" s="8">
        <v>3</v>
      </c>
      <c r="S182" s="8">
        <v>1.4</v>
      </c>
      <c r="T182" s="8">
        <v>3.8</v>
      </c>
      <c r="U182" s="8">
        <v>0.66</v>
      </c>
      <c r="V182" s="9">
        <v>29</v>
      </c>
      <c r="W182" s="8">
        <v>1</v>
      </c>
      <c r="X182" s="8">
        <v>2.4</v>
      </c>
      <c r="Y182" s="8">
        <v>2.0000000000000018E-2</v>
      </c>
      <c r="Z182" s="8">
        <v>-0.99000000000000021</v>
      </c>
      <c r="AA182">
        <v>2.0000000000000018E-2</v>
      </c>
      <c r="AF182" t="s">
        <v>378</v>
      </c>
      <c r="AG182" t="s">
        <v>106</v>
      </c>
      <c r="AH182" t="s">
        <v>107</v>
      </c>
      <c r="AI182" t="s">
        <v>188</v>
      </c>
      <c r="AJ182" s="7">
        <v>36981</v>
      </c>
      <c r="AK182" t="s">
        <v>402</v>
      </c>
      <c r="AL182" t="s">
        <v>109</v>
      </c>
      <c r="AM182" t="s">
        <v>379</v>
      </c>
      <c r="AN182" t="s">
        <v>406</v>
      </c>
      <c r="AO182" t="str">
        <f>TEXT(A182,"yyyy-mm-dd")</f>
        <v>2001-04-30</v>
      </c>
    </row>
    <row r="183" spans="1:41">
      <c r="A183" s="6" t="s">
        <v>401</v>
      </c>
      <c r="B183">
        <v>2001</v>
      </c>
      <c r="C183">
        <v>4</v>
      </c>
      <c r="E183" t="s">
        <v>81</v>
      </c>
      <c r="F183" t="s">
        <v>82</v>
      </c>
      <c r="G183" t="s">
        <v>83</v>
      </c>
      <c r="H183" t="s">
        <v>356</v>
      </c>
      <c r="I183">
        <v>2002</v>
      </c>
      <c r="K183" s="6">
        <v>37621</v>
      </c>
      <c r="L183">
        <v>20</v>
      </c>
      <c r="N183" t="s">
        <v>185</v>
      </c>
      <c r="O183" s="8">
        <v>5.94</v>
      </c>
      <c r="P183" s="8">
        <v>5.92</v>
      </c>
      <c r="Q183" s="8">
        <v>5.19</v>
      </c>
      <c r="R183" s="8">
        <v>6.11</v>
      </c>
      <c r="S183" s="8">
        <v>4.5</v>
      </c>
      <c r="T183" s="8">
        <v>8.73</v>
      </c>
      <c r="U183" s="8">
        <v>0.99</v>
      </c>
      <c r="V183" s="9">
        <v>28</v>
      </c>
      <c r="W183" s="8">
        <v>0.91999999999999993</v>
      </c>
      <c r="X183" s="8">
        <v>4.2300000000000004</v>
      </c>
      <c r="Y183" s="8">
        <v>2.0000000000000462E-2</v>
      </c>
      <c r="Z183" s="8">
        <v>-8.0000000000000071E-2</v>
      </c>
      <c r="AA183">
        <v>-0.23000000000000043</v>
      </c>
      <c r="AF183" t="s">
        <v>358</v>
      </c>
      <c r="AG183" t="s">
        <v>87</v>
      </c>
      <c r="AH183" t="s">
        <v>88</v>
      </c>
      <c r="AI183" t="s">
        <v>97</v>
      </c>
      <c r="AJ183" s="7">
        <v>37621</v>
      </c>
      <c r="AK183" t="s">
        <v>402</v>
      </c>
      <c r="AL183" t="s">
        <v>91</v>
      </c>
      <c r="AM183" t="s">
        <v>360</v>
      </c>
      <c r="AN183" t="s">
        <v>404</v>
      </c>
      <c r="AO183" t="str">
        <f>TEXT(A183,"yyyy-mm-dd")</f>
        <v>2001-04-30</v>
      </c>
    </row>
    <row r="184" spans="1:41">
      <c r="A184" s="6" t="s">
        <v>401</v>
      </c>
      <c r="B184">
        <v>2001</v>
      </c>
      <c r="C184">
        <v>4</v>
      </c>
      <c r="E184" t="s">
        <v>81</v>
      </c>
      <c r="F184" t="s">
        <v>82</v>
      </c>
      <c r="G184" t="s">
        <v>83</v>
      </c>
      <c r="H184" t="s">
        <v>278</v>
      </c>
      <c r="I184">
        <v>2001</v>
      </c>
      <c r="K184" s="6">
        <v>37256</v>
      </c>
      <c r="L184">
        <v>8</v>
      </c>
      <c r="N184" t="s">
        <v>182</v>
      </c>
      <c r="O184" s="8">
        <v>6.87</v>
      </c>
      <c r="P184" s="8">
        <v>6.88</v>
      </c>
      <c r="Q184" s="8">
        <v>6.5</v>
      </c>
      <c r="R184" s="8">
        <v>7.04</v>
      </c>
      <c r="S184" s="8">
        <v>6.1</v>
      </c>
      <c r="T184" s="8">
        <v>8.5500000000000007</v>
      </c>
      <c r="U184" s="8">
        <v>0.48</v>
      </c>
      <c r="V184" s="9">
        <v>27</v>
      </c>
      <c r="W184" s="8">
        <v>0.54</v>
      </c>
      <c r="X184" s="8">
        <v>2.4500000000000011</v>
      </c>
      <c r="Y184" s="8">
        <v>-9.9999999999997868E-3</v>
      </c>
      <c r="Z184" s="8">
        <v>8.0000000000000071E-2</v>
      </c>
      <c r="AA184">
        <v>-9.9999999999997868E-3</v>
      </c>
      <c r="AF184" t="s">
        <v>279</v>
      </c>
      <c r="AG184" t="s">
        <v>87</v>
      </c>
      <c r="AH184" t="s">
        <v>88</v>
      </c>
      <c r="AI184" t="s">
        <v>89</v>
      </c>
      <c r="AJ184" s="7">
        <v>37256</v>
      </c>
      <c r="AK184" t="s">
        <v>402</v>
      </c>
      <c r="AL184" t="s">
        <v>91</v>
      </c>
      <c r="AM184" t="s">
        <v>280</v>
      </c>
      <c r="AN184" t="s">
        <v>403</v>
      </c>
      <c r="AO184" t="str">
        <f>TEXT(A184,"yyyy-mm-dd")</f>
        <v>2001-04-30</v>
      </c>
    </row>
    <row r="185" spans="1:41">
      <c r="A185" s="6" t="s">
        <v>401</v>
      </c>
      <c r="B185">
        <v>2001</v>
      </c>
      <c r="C185">
        <v>4</v>
      </c>
      <c r="E185" t="s">
        <v>392</v>
      </c>
      <c r="F185" t="s">
        <v>82</v>
      </c>
      <c r="G185" t="s">
        <v>83</v>
      </c>
      <c r="H185" t="s">
        <v>278</v>
      </c>
      <c r="I185">
        <v>2001</v>
      </c>
      <c r="K185" s="6">
        <v>37256</v>
      </c>
      <c r="L185">
        <v>8</v>
      </c>
      <c r="N185" t="s">
        <v>182</v>
      </c>
      <c r="O185" s="8">
        <v>6.66</v>
      </c>
      <c r="P185" s="8">
        <v>6.35</v>
      </c>
      <c r="Q185" s="8">
        <v>6.2</v>
      </c>
      <c r="R185" s="8">
        <v>6.9</v>
      </c>
      <c r="S185" s="8">
        <v>5.69</v>
      </c>
      <c r="T185" s="8">
        <v>8.6199999999999992</v>
      </c>
      <c r="U185" s="8">
        <v>0.83</v>
      </c>
      <c r="V185" s="9">
        <v>20</v>
      </c>
      <c r="W185" s="8">
        <v>0.70000000000000018</v>
      </c>
      <c r="X185" s="8">
        <v>2.9299999999999988</v>
      </c>
      <c r="Y185" s="8">
        <v>0.3100000000000005</v>
      </c>
      <c r="Z185" s="8">
        <v>-5.0000000000000711E-2</v>
      </c>
      <c r="AA185">
        <v>-0.29999999999999982</v>
      </c>
      <c r="AF185" t="s">
        <v>279</v>
      </c>
      <c r="AG185" t="s">
        <v>87</v>
      </c>
      <c r="AH185" t="s">
        <v>88</v>
      </c>
      <c r="AI185" t="s">
        <v>89</v>
      </c>
      <c r="AJ185" s="7">
        <v>37256</v>
      </c>
      <c r="AK185" t="s">
        <v>402</v>
      </c>
      <c r="AL185" t="s">
        <v>393</v>
      </c>
      <c r="AM185" t="s">
        <v>280</v>
      </c>
      <c r="AN185" t="s">
        <v>405</v>
      </c>
      <c r="AO185" t="str">
        <f>TEXT(A185,"yyyy-mm-dd")</f>
        <v>2001-04-30</v>
      </c>
    </row>
    <row r="186" spans="1:41">
      <c r="A186" s="6" t="s">
        <v>401</v>
      </c>
      <c r="B186">
        <v>2001</v>
      </c>
      <c r="C186">
        <v>4</v>
      </c>
      <c r="E186" t="s">
        <v>112</v>
      </c>
      <c r="F186" t="s">
        <v>113</v>
      </c>
      <c r="G186" t="s">
        <v>83</v>
      </c>
      <c r="H186" t="s">
        <v>278</v>
      </c>
      <c r="I186">
        <v>2001</v>
      </c>
      <c r="K186" s="6">
        <v>37256</v>
      </c>
      <c r="L186">
        <v>8</v>
      </c>
      <c r="N186" t="s">
        <v>182</v>
      </c>
      <c r="O186" s="8">
        <v>13.88</v>
      </c>
      <c r="P186" s="8">
        <v>13.23</v>
      </c>
      <c r="Q186" s="8">
        <v>12.72</v>
      </c>
      <c r="R186" s="8">
        <v>14.83</v>
      </c>
      <c r="S186" s="8">
        <v>11</v>
      </c>
      <c r="T186" s="8">
        <v>20.51</v>
      </c>
      <c r="U186" s="8">
        <v>2.0499999999999998</v>
      </c>
      <c r="V186" s="9">
        <v>30</v>
      </c>
      <c r="W186" s="8">
        <v>2.1099999999999994</v>
      </c>
      <c r="X186" s="8">
        <v>9.5100000000000016</v>
      </c>
      <c r="Y186" s="8">
        <v>0.65000000000000036</v>
      </c>
      <c r="Z186" s="8">
        <v>-0.79999999999999893</v>
      </c>
      <c r="AA186">
        <v>0.41999999999999993</v>
      </c>
      <c r="AF186" t="s">
        <v>296</v>
      </c>
      <c r="AG186" t="s">
        <v>115</v>
      </c>
      <c r="AH186" t="s">
        <v>116</v>
      </c>
      <c r="AI186" t="s">
        <v>117</v>
      </c>
      <c r="AJ186" s="7">
        <v>37256</v>
      </c>
      <c r="AK186" t="s">
        <v>402</v>
      </c>
      <c r="AL186" t="s">
        <v>118</v>
      </c>
      <c r="AM186" t="s">
        <v>280</v>
      </c>
      <c r="AN186" t="s">
        <v>407</v>
      </c>
      <c r="AO186" t="str">
        <f>TEXT(A186,"yyyy-mm-dd")</f>
        <v>2001-04-30</v>
      </c>
    </row>
    <row r="187" spans="1:41">
      <c r="A187" s="6" t="s">
        <v>408</v>
      </c>
      <c r="B187">
        <v>2001</v>
      </c>
      <c r="C187">
        <v>5</v>
      </c>
      <c r="E187" t="s">
        <v>100</v>
      </c>
      <c r="F187" t="s">
        <v>101</v>
      </c>
      <c r="G187" t="s">
        <v>83</v>
      </c>
      <c r="H187" t="s">
        <v>356</v>
      </c>
      <c r="I187">
        <v>2002</v>
      </c>
      <c r="K187" s="6">
        <v>37621</v>
      </c>
      <c r="L187">
        <v>19</v>
      </c>
      <c r="N187" t="s">
        <v>195</v>
      </c>
      <c r="O187" s="8">
        <v>4.42</v>
      </c>
      <c r="P187" s="8">
        <v>4.5</v>
      </c>
      <c r="Q187" s="8">
        <v>4</v>
      </c>
      <c r="R187" s="8">
        <v>4.8</v>
      </c>
      <c r="S187" s="8">
        <v>2.8</v>
      </c>
      <c r="T187" s="8">
        <v>6.2</v>
      </c>
      <c r="U187" s="8">
        <v>0.79</v>
      </c>
      <c r="V187" s="9">
        <v>28</v>
      </c>
      <c r="W187" s="8">
        <v>0.79999999999999982</v>
      </c>
      <c r="X187" s="8">
        <v>3.4000000000000004</v>
      </c>
      <c r="Y187" s="8">
        <v>-8.0000000000000071E-2</v>
      </c>
      <c r="Z187" s="8">
        <v>-0.20000000000000018</v>
      </c>
      <c r="AA187">
        <v>-0.10000000000000053</v>
      </c>
      <c r="AF187" t="s">
        <v>9707</v>
      </c>
      <c r="AG187" t="s">
        <v>9655</v>
      </c>
      <c r="AH187" t="s">
        <v>9656</v>
      </c>
      <c r="AI187" t="s">
        <v>9669</v>
      </c>
      <c r="AJ187" s="7">
        <v>37621</v>
      </c>
      <c r="AK187" t="s">
        <v>409</v>
      </c>
      <c r="AL187" t="s">
        <v>109</v>
      </c>
      <c r="AM187" t="s">
        <v>360</v>
      </c>
      <c r="AN187" t="s">
        <v>9715</v>
      </c>
    </row>
    <row r="188" spans="1:41">
      <c r="A188" s="6" t="s">
        <v>408</v>
      </c>
      <c r="B188">
        <v>2001</v>
      </c>
      <c r="C188">
        <v>5</v>
      </c>
      <c r="E188" t="s">
        <v>100</v>
      </c>
      <c r="F188" t="s">
        <v>101</v>
      </c>
      <c r="G188" t="s">
        <v>83</v>
      </c>
      <c r="H188" t="s">
        <v>278</v>
      </c>
      <c r="I188">
        <v>2001</v>
      </c>
      <c r="K188" s="6">
        <v>37256</v>
      </c>
      <c r="L188">
        <v>7</v>
      </c>
      <c r="N188" t="s">
        <v>192</v>
      </c>
      <c r="O188" s="8">
        <v>2.5</v>
      </c>
      <c r="P188" s="8">
        <v>2.54</v>
      </c>
      <c r="Q188" s="8">
        <v>2.2000000000000002</v>
      </c>
      <c r="R188" s="8">
        <v>2.9</v>
      </c>
      <c r="S188" s="8">
        <v>1.1000000000000001</v>
      </c>
      <c r="T188" s="8">
        <v>3.2</v>
      </c>
      <c r="U188" s="8">
        <v>0.54</v>
      </c>
      <c r="V188" s="9">
        <v>29</v>
      </c>
      <c r="W188" s="8">
        <v>0.69999999999999973</v>
      </c>
      <c r="X188" s="8">
        <v>2.1</v>
      </c>
      <c r="Y188" s="8">
        <v>-4.0000000000000036E-2</v>
      </c>
      <c r="Z188" s="8">
        <v>-0.56000000000000005</v>
      </c>
      <c r="AA188">
        <v>-3.0000000000000249E-2</v>
      </c>
      <c r="AF188" t="s">
        <v>9690</v>
      </c>
      <c r="AG188" t="s">
        <v>9655</v>
      </c>
      <c r="AH188" t="s">
        <v>9656</v>
      </c>
      <c r="AI188" t="s">
        <v>9657</v>
      </c>
      <c r="AJ188" s="7">
        <v>37256</v>
      </c>
      <c r="AK188" t="s">
        <v>409</v>
      </c>
      <c r="AL188" t="s">
        <v>109</v>
      </c>
      <c r="AM188" t="s">
        <v>280</v>
      </c>
      <c r="AN188" t="s">
        <v>9706</v>
      </c>
    </row>
    <row r="189" spans="1:41">
      <c r="A189" s="6" t="s">
        <v>408</v>
      </c>
      <c r="B189">
        <v>2001</v>
      </c>
      <c r="C189">
        <v>5</v>
      </c>
      <c r="E189" t="s">
        <v>100</v>
      </c>
      <c r="F189" t="s">
        <v>101</v>
      </c>
      <c r="G189" t="s">
        <v>102</v>
      </c>
      <c r="H189" t="s">
        <v>396</v>
      </c>
      <c r="I189">
        <v>2001</v>
      </c>
      <c r="J189">
        <v>2</v>
      </c>
      <c r="K189" s="6">
        <v>37072</v>
      </c>
      <c r="L189">
        <v>1</v>
      </c>
      <c r="M189">
        <v>0</v>
      </c>
      <c r="N189" t="s">
        <v>169</v>
      </c>
      <c r="O189" s="8">
        <v>1.66</v>
      </c>
      <c r="P189" s="8">
        <v>1.6</v>
      </c>
      <c r="Q189" s="8">
        <v>1.35</v>
      </c>
      <c r="R189" s="8">
        <v>2.0499999999999998</v>
      </c>
      <c r="S189" s="8">
        <v>0.7</v>
      </c>
      <c r="T189" s="8">
        <v>2.5</v>
      </c>
      <c r="U189" s="8">
        <v>0.45</v>
      </c>
      <c r="V189" s="9">
        <v>27</v>
      </c>
      <c r="W189" s="8">
        <v>0.69999999999999973</v>
      </c>
      <c r="X189" s="8">
        <v>1.8</v>
      </c>
      <c r="Y189" s="8">
        <v>5.9999999999999831E-2</v>
      </c>
      <c r="Z189" s="8">
        <v>-1.6999999999999997</v>
      </c>
      <c r="AA189">
        <v>9.9999999999999645E-2</v>
      </c>
      <c r="AF189" t="s">
        <v>397</v>
      </c>
      <c r="AG189" t="s">
        <v>106</v>
      </c>
      <c r="AH189" t="s">
        <v>107</v>
      </c>
      <c r="AI189" t="s">
        <v>108</v>
      </c>
      <c r="AJ189" s="7">
        <v>37072</v>
      </c>
      <c r="AK189" t="s">
        <v>409</v>
      </c>
      <c r="AL189" t="s">
        <v>109</v>
      </c>
      <c r="AM189" t="s">
        <v>398</v>
      </c>
      <c r="AN189" t="s">
        <v>413</v>
      </c>
      <c r="AO189" t="str">
        <f>TEXT(A189,"yyyy-mm-dd")</f>
        <v>2001-05-31</v>
      </c>
    </row>
    <row r="190" spans="1:41">
      <c r="A190" s="6" t="s">
        <v>408</v>
      </c>
      <c r="B190">
        <v>2001</v>
      </c>
      <c r="C190">
        <v>5</v>
      </c>
      <c r="E190" t="s">
        <v>81</v>
      </c>
      <c r="F190" t="s">
        <v>82</v>
      </c>
      <c r="G190" t="s">
        <v>83</v>
      </c>
      <c r="H190" t="s">
        <v>356</v>
      </c>
      <c r="I190">
        <v>2002</v>
      </c>
      <c r="K190" s="6">
        <v>37621</v>
      </c>
      <c r="L190">
        <v>19</v>
      </c>
      <c r="N190" t="s">
        <v>195</v>
      </c>
      <c r="O190" s="8">
        <v>5.78</v>
      </c>
      <c r="P190" s="8">
        <v>5.58</v>
      </c>
      <c r="Q190" s="8">
        <v>5</v>
      </c>
      <c r="R190" s="8">
        <v>6.06</v>
      </c>
      <c r="S190" s="8">
        <v>4.5</v>
      </c>
      <c r="T190" s="8">
        <v>8.6999999999999993</v>
      </c>
      <c r="U190" s="8">
        <v>1.07</v>
      </c>
      <c r="V190" s="9">
        <v>28</v>
      </c>
      <c r="W190" s="8">
        <v>1.0599999999999996</v>
      </c>
      <c r="X190" s="8">
        <v>4.1999999999999993</v>
      </c>
      <c r="Y190" s="8">
        <v>0.20000000000000018</v>
      </c>
      <c r="Z190" s="8">
        <v>-0.33999999999999986</v>
      </c>
      <c r="AA190">
        <v>0.13999999999999968</v>
      </c>
      <c r="AF190" t="s">
        <v>358</v>
      </c>
      <c r="AG190" t="s">
        <v>87</v>
      </c>
      <c r="AH190" t="s">
        <v>88</v>
      </c>
      <c r="AI190" t="s">
        <v>97</v>
      </c>
      <c r="AJ190" s="7">
        <v>37621</v>
      </c>
      <c r="AK190" t="s">
        <v>409</v>
      </c>
      <c r="AL190" t="s">
        <v>91</v>
      </c>
      <c r="AM190" t="s">
        <v>360</v>
      </c>
      <c r="AN190" t="s">
        <v>411</v>
      </c>
      <c r="AO190" t="str">
        <f>TEXT(A190,"yyyy-mm-dd")</f>
        <v>2001-05-31</v>
      </c>
    </row>
    <row r="191" spans="1:41">
      <c r="A191" s="6" t="s">
        <v>408</v>
      </c>
      <c r="B191">
        <v>2001</v>
      </c>
      <c r="C191">
        <v>5</v>
      </c>
      <c r="E191" t="s">
        <v>81</v>
      </c>
      <c r="F191" t="s">
        <v>82</v>
      </c>
      <c r="G191" t="s">
        <v>83</v>
      </c>
      <c r="H191" t="s">
        <v>278</v>
      </c>
      <c r="I191">
        <v>2001</v>
      </c>
      <c r="K191" s="6">
        <v>37256</v>
      </c>
      <c r="L191">
        <v>7</v>
      </c>
      <c r="N191" t="s">
        <v>192</v>
      </c>
      <c r="O191" s="8">
        <v>6.55</v>
      </c>
      <c r="P191" s="8">
        <v>6.5</v>
      </c>
      <c r="Q191" s="8">
        <v>6.21</v>
      </c>
      <c r="R191" s="8">
        <v>6.79</v>
      </c>
      <c r="S191" s="8">
        <v>5.5</v>
      </c>
      <c r="T191" s="8">
        <v>7.69</v>
      </c>
      <c r="U191" s="8">
        <v>0.51</v>
      </c>
      <c r="V191" s="9">
        <v>26</v>
      </c>
      <c r="W191" s="8">
        <v>0.58000000000000007</v>
      </c>
      <c r="X191" s="8">
        <v>2.1900000000000004</v>
      </c>
      <c r="Y191" s="8">
        <v>4.9999999999999822E-2</v>
      </c>
      <c r="Z191" s="8">
        <v>-0.37999999999999989</v>
      </c>
      <c r="AA191">
        <v>4.0000000000000036E-2</v>
      </c>
      <c r="AF191" t="s">
        <v>279</v>
      </c>
      <c r="AG191" t="s">
        <v>87</v>
      </c>
      <c r="AH191" t="s">
        <v>88</v>
      </c>
      <c r="AI191" t="s">
        <v>89</v>
      </c>
      <c r="AJ191" s="7">
        <v>37256</v>
      </c>
      <c r="AK191" t="s">
        <v>409</v>
      </c>
      <c r="AL191" t="s">
        <v>91</v>
      </c>
      <c r="AM191" t="s">
        <v>280</v>
      </c>
      <c r="AN191" t="s">
        <v>410</v>
      </c>
      <c r="AO191" t="str">
        <f>TEXT(A191,"yyyy-mm-dd")</f>
        <v>2001-05-31</v>
      </c>
    </row>
    <row r="192" spans="1:41">
      <c r="A192" s="6" t="s">
        <v>408</v>
      </c>
      <c r="B192">
        <v>2001</v>
      </c>
      <c r="C192">
        <v>5</v>
      </c>
      <c r="E192" t="s">
        <v>392</v>
      </c>
      <c r="F192" t="s">
        <v>82</v>
      </c>
      <c r="G192" t="s">
        <v>83</v>
      </c>
      <c r="H192" t="s">
        <v>278</v>
      </c>
      <c r="I192">
        <v>2001</v>
      </c>
      <c r="K192" s="6">
        <v>37256</v>
      </c>
      <c r="L192">
        <v>7</v>
      </c>
      <c r="N192" t="s">
        <v>192</v>
      </c>
      <c r="O192" s="8">
        <v>6.44</v>
      </c>
      <c r="P192" s="8">
        <v>6.2</v>
      </c>
      <c r="Q192" s="8">
        <v>5.99</v>
      </c>
      <c r="R192" s="8">
        <v>6.95</v>
      </c>
      <c r="S192" s="8">
        <v>5.53</v>
      </c>
      <c r="T192" s="8">
        <v>8</v>
      </c>
      <c r="U192" s="8">
        <v>0.71</v>
      </c>
      <c r="V192" s="9">
        <v>19</v>
      </c>
      <c r="W192" s="8">
        <v>0.96</v>
      </c>
      <c r="X192" s="8">
        <v>2.4699999999999998</v>
      </c>
      <c r="Y192" s="8">
        <v>0.24000000000000021</v>
      </c>
      <c r="Z192" s="8">
        <v>-0.14999999999999947</v>
      </c>
      <c r="AA192">
        <v>0.25999999999999979</v>
      </c>
      <c r="AF192" t="s">
        <v>279</v>
      </c>
      <c r="AG192" t="s">
        <v>87</v>
      </c>
      <c r="AH192" t="s">
        <v>88</v>
      </c>
      <c r="AI192" t="s">
        <v>89</v>
      </c>
      <c r="AJ192" s="7">
        <v>37256</v>
      </c>
      <c r="AK192" t="s">
        <v>409</v>
      </c>
      <c r="AL192" t="s">
        <v>393</v>
      </c>
      <c r="AM192" t="s">
        <v>280</v>
      </c>
      <c r="AN192" t="s">
        <v>412</v>
      </c>
      <c r="AO192" t="str">
        <f>TEXT(A192,"yyyy-mm-dd")</f>
        <v>2001-05-31</v>
      </c>
    </row>
    <row r="193" spans="1:41">
      <c r="A193" s="6" t="s">
        <v>408</v>
      </c>
      <c r="B193">
        <v>2001</v>
      </c>
      <c r="C193">
        <v>5</v>
      </c>
      <c r="E193" t="s">
        <v>112</v>
      </c>
      <c r="F193" t="s">
        <v>113</v>
      </c>
      <c r="G193" t="s">
        <v>83</v>
      </c>
      <c r="H193" t="s">
        <v>278</v>
      </c>
      <c r="I193">
        <v>2001</v>
      </c>
      <c r="K193" s="6">
        <v>37256</v>
      </c>
      <c r="L193">
        <v>7</v>
      </c>
      <c r="N193" t="s">
        <v>192</v>
      </c>
      <c r="O193" s="8">
        <v>11.72</v>
      </c>
      <c r="P193" s="8">
        <v>12.05</v>
      </c>
      <c r="Q193" s="8">
        <v>10.25</v>
      </c>
      <c r="R193" s="8">
        <v>12.83</v>
      </c>
      <c r="S193" s="8">
        <v>8.48</v>
      </c>
      <c r="T193" s="8">
        <v>15.95</v>
      </c>
      <c r="U193" s="8">
        <v>1.77</v>
      </c>
      <c r="V193" s="9">
        <v>27</v>
      </c>
      <c r="W193" s="8">
        <v>2.58</v>
      </c>
      <c r="X193" s="8">
        <v>7.4699999999999989</v>
      </c>
      <c r="Y193" s="8">
        <v>-0.33000000000000007</v>
      </c>
      <c r="Z193" s="8">
        <v>-1.1799999999999997</v>
      </c>
      <c r="AA193">
        <v>0.47000000000000064</v>
      </c>
      <c r="AF193" t="s">
        <v>296</v>
      </c>
      <c r="AG193" t="s">
        <v>115</v>
      </c>
      <c r="AH193" t="s">
        <v>116</v>
      </c>
      <c r="AI193" t="s">
        <v>117</v>
      </c>
      <c r="AJ193" s="7">
        <v>37256</v>
      </c>
      <c r="AK193" t="s">
        <v>409</v>
      </c>
      <c r="AL193" t="s">
        <v>118</v>
      </c>
      <c r="AM193" t="s">
        <v>280</v>
      </c>
      <c r="AN193" t="s">
        <v>414</v>
      </c>
      <c r="AO193" t="str">
        <f>TEXT(A193,"yyyy-mm-dd")</f>
        <v>2001-05-31</v>
      </c>
    </row>
    <row r="194" spans="1:41">
      <c r="A194" s="6" t="s">
        <v>415</v>
      </c>
      <c r="B194">
        <v>2001</v>
      </c>
      <c r="C194">
        <v>6</v>
      </c>
      <c r="E194" t="s">
        <v>100</v>
      </c>
      <c r="F194" t="s">
        <v>101</v>
      </c>
      <c r="G194" t="s">
        <v>83</v>
      </c>
      <c r="H194" t="s">
        <v>356</v>
      </c>
      <c r="I194">
        <v>2002</v>
      </c>
      <c r="K194" s="6">
        <v>37621</v>
      </c>
      <c r="L194">
        <v>18</v>
      </c>
      <c r="N194" t="s">
        <v>206</v>
      </c>
      <c r="O194" s="8">
        <v>4.46</v>
      </c>
      <c r="P194" s="8">
        <v>4.5</v>
      </c>
      <c r="Q194" s="8">
        <v>4.03</v>
      </c>
      <c r="R194" s="8">
        <v>4.88</v>
      </c>
      <c r="S194" s="8">
        <v>2.6</v>
      </c>
      <c r="T194" s="8">
        <v>6.2</v>
      </c>
      <c r="U194" s="8">
        <v>0.88</v>
      </c>
      <c r="V194" s="9">
        <v>30</v>
      </c>
      <c r="W194" s="8">
        <v>0.84999999999999964</v>
      </c>
      <c r="X194" s="8">
        <v>3.6</v>
      </c>
      <c r="Y194" s="8">
        <v>-4.0000000000000036E-2</v>
      </c>
      <c r="Z194" s="8">
        <v>0</v>
      </c>
      <c r="AA194">
        <v>4.9999999999999822E-2</v>
      </c>
      <c r="AF194" t="s">
        <v>9707</v>
      </c>
      <c r="AG194" t="s">
        <v>9655</v>
      </c>
      <c r="AH194" t="s">
        <v>9656</v>
      </c>
      <c r="AI194" t="s">
        <v>9669</v>
      </c>
      <c r="AJ194" s="7">
        <v>37621</v>
      </c>
      <c r="AK194" t="s">
        <v>416</v>
      </c>
      <c r="AL194" t="s">
        <v>109</v>
      </c>
      <c r="AM194" t="s">
        <v>360</v>
      </c>
      <c r="AN194" t="s">
        <v>9716</v>
      </c>
    </row>
    <row r="195" spans="1:41">
      <c r="A195" s="6" t="s">
        <v>415</v>
      </c>
      <c r="B195">
        <v>2001</v>
      </c>
      <c r="C195">
        <v>6</v>
      </c>
      <c r="E195" t="s">
        <v>100</v>
      </c>
      <c r="F195" t="s">
        <v>101</v>
      </c>
      <c r="G195" t="s">
        <v>102</v>
      </c>
      <c r="H195" t="s">
        <v>425</v>
      </c>
      <c r="I195">
        <v>2001</v>
      </c>
      <c r="J195">
        <v>4</v>
      </c>
      <c r="K195" s="6">
        <v>37256</v>
      </c>
      <c r="L195">
        <v>6</v>
      </c>
      <c r="M195">
        <v>2</v>
      </c>
      <c r="N195" t="s">
        <v>203</v>
      </c>
      <c r="O195" s="8">
        <v>3.04</v>
      </c>
      <c r="P195" s="8">
        <v>3.3</v>
      </c>
      <c r="Q195" s="8">
        <v>2.2000000000000002</v>
      </c>
      <c r="R195" s="8">
        <v>3.9</v>
      </c>
      <c r="S195" s="8">
        <v>0.69</v>
      </c>
      <c r="T195" s="8">
        <v>5.0999999999999996</v>
      </c>
      <c r="U195" s="8">
        <v>1.21</v>
      </c>
      <c r="V195" s="9">
        <v>29</v>
      </c>
      <c r="W195" s="8">
        <v>1.6999999999999997</v>
      </c>
      <c r="X195" s="8">
        <v>4.41</v>
      </c>
      <c r="Y195" s="8">
        <v>-0.25999999999999979</v>
      </c>
      <c r="Z195" s="8"/>
      <c r="AF195" t="s">
        <v>426</v>
      </c>
      <c r="AG195" t="s">
        <v>106</v>
      </c>
      <c r="AH195" t="s">
        <v>107</v>
      </c>
      <c r="AI195" t="s">
        <v>427</v>
      </c>
      <c r="AJ195" s="7">
        <v>37256</v>
      </c>
      <c r="AK195" t="s">
        <v>416</v>
      </c>
      <c r="AL195" t="s">
        <v>109</v>
      </c>
      <c r="AM195" t="s">
        <v>428</v>
      </c>
      <c r="AN195" t="s">
        <v>429</v>
      </c>
      <c r="AO195" t="str">
        <f>TEXT(A195,"yyyy-mm-dd")</f>
        <v>2001-06-30</v>
      </c>
    </row>
    <row r="196" spans="1:41">
      <c r="A196" s="6" t="s">
        <v>415</v>
      </c>
      <c r="B196">
        <v>2001</v>
      </c>
      <c r="C196">
        <v>6</v>
      </c>
      <c r="E196" t="s">
        <v>100</v>
      </c>
      <c r="F196" t="s">
        <v>101</v>
      </c>
      <c r="G196" t="s">
        <v>102</v>
      </c>
      <c r="H196" t="s">
        <v>421</v>
      </c>
      <c r="I196">
        <v>2001</v>
      </c>
      <c r="J196">
        <v>3</v>
      </c>
      <c r="K196" s="6">
        <v>37164</v>
      </c>
      <c r="L196">
        <v>3</v>
      </c>
      <c r="M196">
        <v>1</v>
      </c>
      <c r="N196" t="s">
        <v>233</v>
      </c>
      <c r="O196" s="8">
        <v>1.8</v>
      </c>
      <c r="P196" s="8">
        <v>2</v>
      </c>
      <c r="Q196" s="8">
        <v>1.1000000000000001</v>
      </c>
      <c r="R196" s="8">
        <v>2.6</v>
      </c>
      <c r="S196" s="8">
        <v>-0.1</v>
      </c>
      <c r="T196" s="8">
        <v>3.5</v>
      </c>
      <c r="U196" s="8">
        <v>1.08</v>
      </c>
      <c r="V196" s="9">
        <v>29</v>
      </c>
      <c r="W196" s="8">
        <v>1.5</v>
      </c>
      <c r="X196" s="8">
        <v>3.6</v>
      </c>
      <c r="Y196" s="8">
        <v>-0.19999999999999996</v>
      </c>
      <c r="Z196" s="8"/>
      <c r="AF196" t="s">
        <v>422</v>
      </c>
      <c r="AG196" t="s">
        <v>106</v>
      </c>
      <c r="AH196" t="s">
        <v>107</v>
      </c>
      <c r="AI196" t="s">
        <v>340</v>
      </c>
      <c r="AJ196" s="7">
        <v>37164</v>
      </c>
      <c r="AK196" t="s">
        <v>416</v>
      </c>
      <c r="AL196" t="s">
        <v>109</v>
      </c>
      <c r="AM196" t="s">
        <v>423</v>
      </c>
      <c r="AN196" t="s">
        <v>424</v>
      </c>
      <c r="AO196" t="str">
        <f>TEXT(A196,"yyyy-mm-dd")</f>
        <v>2001-06-30</v>
      </c>
    </row>
    <row r="197" spans="1:41">
      <c r="A197" s="6" t="s">
        <v>415</v>
      </c>
      <c r="B197">
        <v>2001</v>
      </c>
      <c r="C197">
        <v>6</v>
      </c>
      <c r="E197" t="s">
        <v>100</v>
      </c>
      <c r="F197" t="s">
        <v>101</v>
      </c>
      <c r="G197" t="s">
        <v>102</v>
      </c>
      <c r="H197" t="s">
        <v>396</v>
      </c>
      <c r="I197">
        <v>2001</v>
      </c>
      <c r="J197">
        <v>2</v>
      </c>
      <c r="K197" s="6">
        <v>37072</v>
      </c>
      <c r="L197">
        <v>0</v>
      </c>
      <c r="M197">
        <v>0</v>
      </c>
      <c r="N197" t="s">
        <v>178</v>
      </c>
      <c r="O197" s="8">
        <v>1.3</v>
      </c>
      <c r="P197" s="8">
        <v>1.3</v>
      </c>
      <c r="Q197" s="8">
        <v>0.9</v>
      </c>
      <c r="R197" s="8">
        <v>1.6</v>
      </c>
      <c r="S197" s="8">
        <v>0.3</v>
      </c>
      <c r="T197" s="8">
        <v>2.5</v>
      </c>
      <c r="U197" s="8">
        <v>0.49</v>
      </c>
      <c r="V197" s="9">
        <v>29</v>
      </c>
      <c r="W197" s="8">
        <v>0.70000000000000007</v>
      </c>
      <c r="X197" s="8">
        <v>2.2000000000000002</v>
      </c>
      <c r="Y197" s="8">
        <v>0</v>
      </c>
      <c r="Z197" s="8">
        <v>-0.30000000000000004</v>
      </c>
      <c r="AA197">
        <v>3.3306690738754696E-16</v>
      </c>
      <c r="AF197" t="s">
        <v>397</v>
      </c>
      <c r="AG197" t="s">
        <v>106</v>
      </c>
      <c r="AH197" t="s">
        <v>107</v>
      </c>
      <c r="AI197" t="s">
        <v>108</v>
      </c>
      <c r="AJ197" s="7">
        <v>37072</v>
      </c>
      <c r="AK197" t="s">
        <v>416</v>
      </c>
      <c r="AL197" t="s">
        <v>109</v>
      </c>
      <c r="AM197" t="s">
        <v>398</v>
      </c>
      <c r="AN197" t="s">
        <v>420</v>
      </c>
      <c r="AO197" t="str">
        <f>TEXT(A197,"yyyy-mm-dd")</f>
        <v>2001-06-30</v>
      </c>
    </row>
    <row r="198" spans="1:41">
      <c r="A198" s="6" t="s">
        <v>415</v>
      </c>
      <c r="B198">
        <v>2001</v>
      </c>
      <c r="C198">
        <v>6</v>
      </c>
      <c r="E198" t="s">
        <v>81</v>
      </c>
      <c r="F198" t="s">
        <v>82</v>
      </c>
      <c r="G198" t="s">
        <v>83</v>
      </c>
      <c r="H198" t="s">
        <v>356</v>
      </c>
      <c r="I198">
        <v>2002</v>
      </c>
      <c r="K198" s="6">
        <v>37621</v>
      </c>
      <c r="L198">
        <v>18</v>
      </c>
      <c r="N198" t="s">
        <v>206</v>
      </c>
      <c r="O198" s="8">
        <v>5.64</v>
      </c>
      <c r="P198" s="8">
        <v>5.5</v>
      </c>
      <c r="Q198" s="8">
        <v>5</v>
      </c>
      <c r="R198" s="8">
        <v>6</v>
      </c>
      <c r="S198" s="8">
        <v>4.5</v>
      </c>
      <c r="T198" s="8">
        <v>7.65</v>
      </c>
      <c r="U198" s="8">
        <v>0.91</v>
      </c>
      <c r="V198" s="9">
        <v>30</v>
      </c>
      <c r="W198" s="8">
        <v>1</v>
      </c>
      <c r="X198" s="8">
        <v>3.1500000000000004</v>
      </c>
      <c r="Y198" s="8">
        <v>0.13999999999999968</v>
      </c>
      <c r="Z198" s="8">
        <v>-8.0000000000000071E-2</v>
      </c>
      <c r="AA198">
        <v>-5.9999999999999609E-2</v>
      </c>
      <c r="AF198" t="s">
        <v>358</v>
      </c>
      <c r="AG198" t="s">
        <v>87</v>
      </c>
      <c r="AH198" t="s">
        <v>88</v>
      </c>
      <c r="AI198" t="s">
        <v>97</v>
      </c>
      <c r="AJ198" s="7">
        <v>37621</v>
      </c>
      <c r="AK198" t="s">
        <v>416</v>
      </c>
      <c r="AL198" t="s">
        <v>91</v>
      </c>
      <c r="AM198" t="s">
        <v>360</v>
      </c>
      <c r="AN198" t="s">
        <v>418</v>
      </c>
      <c r="AO198" t="str">
        <f>TEXT(A198,"yyyy-mm-dd")</f>
        <v>2001-06-30</v>
      </c>
    </row>
    <row r="199" spans="1:41">
      <c r="A199" s="6" t="s">
        <v>415</v>
      </c>
      <c r="B199">
        <v>2001</v>
      </c>
      <c r="C199">
        <v>6</v>
      </c>
      <c r="E199" t="s">
        <v>81</v>
      </c>
      <c r="F199" t="s">
        <v>82</v>
      </c>
      <c r="G199" t="s">
        <v>83</v>
      </c>
      <c r="H199" t="s">
        <v>278</v>
      </c>
      <c r="I199">
        <v>2001</v>
      </c>
      <c r="K199" s="6">
        <v>37256</v>
      </c>
      <c r="L199">
        <v>6</v>
      </c>
      <c r="N199" t="s">
        <v>203</v>
      </c>
      <c r="O199" s="8">
        <v>6.23</v>
      </c>
      <c r="P199" s="8">
        <v>6.14</v>
      </c>
      <c r="Q199" s="8">
        <v>6</v>
      </c>
      <c r="R199" s="8">
        <v>6.43</v>
      </c>
      <c r="S199" s="8">
        <v>5.5</v>
      </c>
      <c r="T199" s="8">
        <v>7.69</v>
      </c>
      <c r="U199" s="8">
        <v>0.45</v>
      </c>
      <c r="V199" s="9">
        <v>29</v>
      </c>
      <c r="W199" s="8">
        <v>0.42999999999999972</v>
      </c>
      <c r="X199" s="8">
        <v>2.1900000000000004</v>
      </c>
      <c r="Y199" s="8">
        <v>9.0000000000000746E-2</v>
      </c>
      <c r="Z199" s="8">
        <v>-0.36000000000000032</v>
      </c>
      <c r="AA199">
        <v>-0.15000000000000036</v>
      </c>
      <c r="AF199" t="s">
        <v>279</v>
      </c>
      <c r="AG199" t="s">
        <v>87</v>
      </c>
      <c r="AH199" t="s">
        <v>88</v>
      </c>
      <c r="AI199" t="s">
        <v>89</v>
      </c>
      <c r="AJ199" s="7">
        <v>37256</v>
      </c>
      <c r="AK199" t="s">
        <v>416</v>
      </c>
      <c r="AL199" t="s">
        <v>91</v>
      </c>
      <c r="AM199" t="s">
        <v>280</v>
      </c>
      <c r="AN199" t="s">
        <v>417</v>
      </c>
      <c r="AO199" t="str">
        <f>TEXT(A199,"yyyy-mm-dd")</f>
        <v>2001-06-30</v>
      </c>
    </row>
    <row r="200" spans="1:41">
      <c r="A200" s="6" t="s">
        <v>415</v>
      </c>
      <c r="B200">
        <v>2001</v>
      </c>
      <c r="C200">
        <v>6</v>
      </c>
      <c r="E200" t="s">
        <v>392</v>
      </c>
      <c r="F200" t="s">
        <v>82</v>
      </c>
      <c r="G200" t="s">
        <v>83</v>
      </c>
      <c r="H200" t="s">
        <v>278</v>
      </c>
      <c r="I200">
        <v>2001</v>
      </c>
      <c r="K200" s="6">
        <v>37256</v>
      </c>
      <c r="L200">
        <v>6</v>
      </c>
      <c r="N200" t="s">
        <v>203</v>
      </c>
      <c r="O200" s="8">
        <v>6.18</v>
      </c>
      <c r="P200" s="8">
        <v>6.01</v>
      </c>
      <c r="Q200" s="8">
        <v>5.69</v>
      </c>
      <c r="R200" s="8">
        <v>6.5</v>
      </c>
      <c r="S200" s="8">
        <v>5.4</v>
      </c>
      <c r="T200" s="8">
        <v>7.3</v>
      </c>
      <c r="U200" s="8">
        <v>0.56999999999999995</v>
      </c>
      <c r="V200" s="9">
        <v>21</v>
      </c>
      <c r="W200" s="8">
        <v>0.80999999999999961</v>
      </c>
      <c r="X200" s="8">
        <v>1.8999999999999995</v>
      </c>
      <c r="Y200" s="8">
        <v>0.16999999999999993</v>
      </c>
      <c r="Z200" s="8">
        <v>-0.19000000000000039</v>
      </c>
      <c r="AA200">
        <v>-0.15000000000000036</v>
      </c>
      <c r="AF200" t="s">
        <v>279</v>
      </c>
      <c r="AG200" t="s">
        <v>87</v>
      </c>
      <c r="AH200" t="s">
        <v>88</v>
      </c>
      <c r="AI200" t="s">
        <v>89</v>
      </c>
      <c r="AJ200" s="7">
        <v>37256</v>
      </c>
      <c r="AK200" t="s">
        <v>416</v>
      </c>
      <c r="AL200" t="s">
        <v>393</v>
      </c>
      <c r="AM200" t="s">
        <v>280</v>
      </c>
      <c r="AN200" t="s">
        <v>419</v>
      </c>
      <c r="AO200" t="str">
        <f>TEXT(A200,"yyyy-mm-dd")</f>
        <v>2001-06-30</v>
      </c>
    </row>
    <row r="201" spans="1:41">
      <c r="A201" s="6" t="s">
        <v>415</v>
      </c>
      <c r="B201">
        <v>2001</v>
      </c>
      <c r="C201">
        <v>6</v>
      </c>
      <c r="E201" t="s">
        <v>112</v>
      </c>
      <c r="F201" t="s">
        <v>113</v>
      </c>
      <c r="G201" t="s">
        <v>83</v>
      </c>
      <c r="H201" t="s">
        <v>278</v>
      </c>
      <c r="I201">
        <v>2001</v>
      </c>
      <c r="K201" s="6">
        <v>37256</v>
      </c>
      <c r="L201">
        <v>6</v>
      </c>
      <c r="N201" t="s">
        <v>203</v>
      </c>
      <c r="O201" s="8">
        <v>10.85</v>
      </c>
      <c r="P201" s="8">
        <v>10.53</v>
      </c>
      <c r="Q201" s="8">
        <v>9.6</v>
      </c>
      <c r="R201" s="8">
        <v>11.23</v>
      </c>
      <c r="S201" s="8">
        <v>8.1999999999999993</v>
      </c>
      <c r="T201" s="8">
        <v>18.510000000000002</v>
      </c>
      <c r="U201" s="8">
        <v>1.95</v>
      </c>
      <c r="V201" s="9">
        <v>31</v>
      </c>
      <c r="W201" s="8">
        <v>1.6300000000000008</v>
      </c>
      <c r="X201" s="8">
        <v>10.310000000000002</v>
      </c>
      <c r="Y201" s="8">
        <v>0.32000000000000028</v>
      </c>
      <c r="Z201" s="8">
        <v>-1.5200000000000014</v>
      </c>
      <c r="AA201">
        <v>-0.94999999999999929</v>
      </c>
      <c r="AF201" t="s">
        <v>296</v>
      </c>
      <c r="AG201" t="s">
        <v>115</v>
      </c>
      <c r="AH201" t="s">
        <v>116</v>
      </c>
      <c r="AI201" t="s">
        <v>117</v>
      </c>
      <c r="AJ201" s="7">
        <v>37256</v>
      </c>
      <c r="AK201" t="s">
        <v>416</v>
      </c>
      <c r="AL201" t="s">
        <v>118</v>
      </c>
      <c r="AM201" t="s">
        <v>280</v>
      </c>
      <c r="AN201" t="s">
        <v>430</v>
      </c>
      <c r="AO201" t="str">
        <f>TEXT(A201,"yyyy-mm-dd")</f>
        <v>2001-06-30</v>
      </c>
    </row>
    <row r="202" spans="1:41">
      <c r="A202" s="6" t="s">
        <v>431</v>
      </c>
      <c r="B202">
        <v>2001</v>
      </c>
      <c r="C202">
        <v>7</v>
      </c>
      <c r="E202" t="s">
        <v>100</v>
      </c>
      <c r="F202" t="s">
        <v>101</v>
      </c>
      <c r="G202" t="s">
        <v>83</v>
      </c>
      <c r="H202" t="s">
        <v>356</v>
      </c>
      <c r="I202">
        <v>2002</v>
      </c>
      <c r="K202" s="6">
        <v>37621</v>
      </c>
      <c r="L202">
        <v>17</v>
      </c>
      <c r="N202" t="s">
        <v>214</v>
      </c>
      <c r="O202" s="8">
        <v>4.41</v>
      </c>
      <c r="P202" s="8">
        <v>4.5</v>
      </c>
      <c r="Q202" s="8">
        <v>4</v>
      </c>
      <c r="R202" s="8">
        <v>4.8</v>
      </c>
      <c r="S202" s="8">
        <v>2.2000000000000002</v>
      </c>
      <c r="T202" s="8">
        <v>6.2</v>
      </c>
      <c r="U202" s="8">
        <v>0.96</v>
      </c>
      <c r="V202" s="9">
        <v>29</v>
      </c>
      <c r="W202" s="8">
        <v>0.79999999999999982</v>
      </c>
      <c r="X202" s="8">
        <v>4</v>
      </c>
      <c r="Y202" s="8">
        <v>-8.9999999999999858E-2</v>
      </c>
      <c r="Z202" s="8">
        <v>0</v>
      </c>
      <c r="AA202">
        <v>-4.9999999999999822E-2</v>
      </c>
      <c r="AF202" t="s">
        <v>9707</v>
      </c>
      <c r="AG202" t="s">
        <v>9655</v>
      </c>
      <c r="AH202" t="s">
        <v>9656</v>
      </c>
      <c r="AI202" t="s">
        <v>9669</v>
      </c>
      <c r="AJ202" s="7">
        <v>37621</v>
      </c>
      <c r="AK202" t="s">
        <v>432</v>
      </c>
      <c r="AL202" t="s">
        <v>109</v>
      </c>
      <c r="AM202" t="s">
        <v>360</v>
      </c>
      <c r="AN202" t="s">
        <v>9717</v>
      </c>
    </row>
    <row r="203" spans="1:41">
      <c r="A203" s="6" t="s">
        <v>431</v>
      </c>
      <c r="B203">
        <v>2001</v>
      </c>
      <c r="C203">
        <v>7</v>
      </c>
      <c r="E203" t="s">
        <v>100</v>
      </c>
      <c r="F203" t="s">
        <v>101</v>
      </c>
      <c r="G203" t="s">
        <v>102</v>
      </c>
      <c r="H203" t="s">
        <v>425</v>
      </c>
      <c r="I203">
        <v>2001</v>
      </c>
      <c r="J203">
        <v>4</v>
      </c>
      <c r="K203" s="6">
        <v>37256</v>
      </c>
      <c r="L203">
        <v>5</v>
      </c>
      <c r="M203">
        <v>2</v>
      </c>
      <c r="N203" t="s">
        <v>211</v>
      </c>
      <c r="O203" s="8">
        <v>2.66</v>
      </c>
      <c r="P203" s="8">
        <v>2.8</v>
      </c>
      <c r="Q203" s="8">
        <v>2.1</v>
      </c>
      <c r="R203" s="8">
        <v>3.47</v>
      </c>
      <c r="S203" s="8">
        <v>0.69</v>
      </c>
      <c r="T203" s="8">
        <v>5.0999999999999996</v>
      </c>
      <c r="U203" s="8">
        <v>1.04</v>
      </c>
      <c r="V203" s="9">
        <v>29</v>
      </c>
      <c r="W203" s="8">
        <v>1.37</v>
      </c>
      <c r="X203" s="8">
        <v>4.41</v>
      </c>
      <c r="Y203" s="8">
        <v>-0.13999999999999968</v>
      </c>
      <c r="Z203" s="8">
        <v>-0.5</v>
      </c>
      <c r="AA203">
        <v>-0.32999999999999963</v>
      </c>
      <c r="AF203" t="s">
        <v>426</v>
      </c>
      <c r="AG203" t="s">
        <v>106</v>
      </c>
      <c r="AH203" t="s">
        <v>107</v>
      </c>
      <c r="AI203" t="s">
        <v>340</v>
      </c>
      <c r="AJ203" s="7">
        <v>37256</v>
      </c>
      <c r="AK203" t="s">
        <v>432</v>
      </c>
      <c r="AL203" t="s">
        <v>109</v>
      </c>
      <c r="AM203" t="s">
        <v>428</v>
      </c>
      <c r="AN203" t="s">
        <v>438</v>
      </c>
      <c r="AO203" t="str">
        <f>TEXT(A203,"yyyy-mm-dd")</f>
        <v>2001-07-31</v>
      </c>
    </row>
    <row r="204" spans="1:41">
      <c r="A204" s="6" t="s">
        <v>431</v>
      </c>
      <c r="B204">
        <v>2001</v>
      </c>
      <c r="C204">
        <v>7</v>
      </c>
      <c r="E204" t="s">
        <v>100</v>
      </c>
      <c r="F204" t="s">
        <v>101</v>
      </c>
      <c r="G204" t="s">
        <v>102</v>
      </c>
      <c r="H204" t="s">
        <v>421</v>
      </c>
      <c r="I204">
        <v>2001</v>
      </c>
      <c r="J204">
        <v>3</v>
      </c>
      <c r="K204" s="6">
        <v>37164</v>
      </c>
      <c r="L204">
        <v>2</v>
      </c>
      <c r="M204">
        <v>1</v>
      </c>
      <c r="N204" t="s">
        <v>104</v>
      </c>
      <c r="O204" s="8">
        <v>1.37</v>
      </c>
      <c r="P204" s="8">
        <v>1.1000000000000001</v>
      </c>
      <c r="Q204" s="8">
        <v>0.8</v>
      </c>
      <c r="R204" s="8">
        <v>1.8</v>
      </c>
      <c r="S204" s="8">
        <v>-0.5</v>
      </c>
      <c r="T204" s="8">
        <v>3.5</v>
      </c>
      <c r="U204" s="8">
        <v>0.91</v>
      </c>
      <c r="V204" s="9">
        <v>29</v>
      </c>
      <c r="W204" s="8">
        <v>1</v>
      </c>
      <c r="X204" s="8">
        <v>4</v>
      </c>
      <c r="Y204" s="8">
        <v>0.27</v>
      </c>
      <c r="Z204" s="8">
        <v>-0.89999999999999991</v>
      </c>
      <c r="AA204">
        <v>-0.5</v>
      </c>
      <c r="AF204" t="s">
        <v>422</v>
      </c>
      <c r="AG204" t="s">
        <v>106</v>
      </c>
      <c r="AH204" t="s">
        <v>107</v>
      </c>
      <c r="AI204" t="s">
        <v>108</v>
      </c>
      <c r="AJ204" s="7">
        <v>37164</v>
      </c>
      <c r="AK204" t="s">
        <v>432</v>
      </c>
      <c r="AL204" t="s">
        <v>109</v>
      </c>
      <c r="AM204" t="s">
        <v>423</v>
      </c>
      <c r="AN204" t="s">
        <v>437</v>
      </c>
      <c r="AO204" t="str">
        <f>TEXT(A204,"yyyy-mm-dd")</f>
        <v>2001-07-31</v>
      </c>
    </row>
    <row r="205" spans="1:41">
      <c r="A205" s="6" t="s">
        <v>431</v>
      </c>
      <c r="B205">
        <v>2001</v>
      </c>
      <c r="C205">
        <v>7</v>
      </c>
      <c r="E205" t="s">
        <v>100</v>
      </c>
      <c r="F205" t="s">
        <v>101</v>
      </c>
      <c r="G205" t="s">
        <v>102</v>
      </c>
      <c r="H205" t="s">
        <v>396</v>
      </c>
      <c r="I205">
        <v>2001</v>
      </c>
      <c r="J205">
        <v>2</v>
      </c>
      <c r="K205" s="6">
        <v>37072</v>
      </c>
      <c r="L205">
        <v>-1</v>
      </c>
      <c r="M205">
        <v>0</v>
      </c>
      <c r="N205" t="s">
        <v>187</v>
      </c>
      <c r="O205" s="8">
        <v>0.87</v>
      </c>
      <c r="P205" s="8">
        <v>0.9</v>
      </c>
      <c r="Q205" s="8">
        <v>0.5</v>
      </c>
      <c r="R205" s="8">
        <v>1.2</v>
      </c>
      <c r="S205" s="8">
        <v>0</v>
      </c>
      <c r="T205" s="8">
        <v>1.7</v>
      </c>
      <c r="U205" s="8">
        <v>0.47</v>
      </c>
      <c r="V205" s="9">
        <v>29</v>
      </c>
      <c r="W205" s="8">
        <v>0.7</v>
      </c>
      <c r="X205" s="8">
        <v>1.7</v>
      </c>
      <c r="Y205" s="8">
        <v>-3.0000000000000027E-2</v>
      </c>
      <c r="Z205" s="8">
        <v>-0.4</v>
      </c>
      <c r="AA205">
        <v>-1.1102230246251565E-16</v>
      </c>
      <c r="AF205" t="s">
        <v>397</v>
      </c>
      <c r="AG205" t="s">
        <v>106</v>
      </c>
      <c r="AH205" t="s">
        <v>107</v>
      </c>
      <c r="AI205" t="s">
        <v>188</v>
      </c>
      <c r="AJ205" s="7">
        <v>37072</v>
      </c>
      <c r="AK205" t="s">
        <v>432</v>
      </c>
      <c r="AL205" t="s">
        <v>109</v>
      </c>
      <c r="AM205" t="s">
        <v>398</v>
      </c>
      <c r="AN205" t="s">
        <v>436</v>
      </c>
      <c r="AO205" t="str">
        <f>TEXT(A205,"yyyy-mm-dd")</f>
        <v>2001-07-31</v>
      </c>
    </row>
    <row r="206" spans="1:41">
      <c r="A206" s="6" t="s">
        <v>431</v>
      </c>
      <c r="B206">
        <v>2001</v>
      </c>
      <c r="C206">
        <v>7</v>
      </c>
      <c r="E206" t="s">
        <v>81</v>
      </c>
      <c r="F206" t="s">
        <v>82</v>
      </c>
      <c r="G206" t="s">
        <v>83</v>
      </c>
      <c r="H206" t="s">
        <v>356</v>
      </c>
      <c r="I206">
        <v>2002</v>
      </c>
      <c r="K206" s="6">
        <v>37621</v>
      </c>
      <c r="L206">
        <v>17</v>
      </c>
      <c r="N206" t="s">
        <v>214</v>
      </c>
      <c r="O206" s="8">
        <v>5.29</v>
      </c>
      <c r="P206" s="8">
        <v>5</v>
      </c>
      <c r="Q206" s="8">
        <v>4.58</v>
      </c>
      <c r="R206" s="8">
        <v>5.65</v>
      </c>
      <c r="S206" s="8">
        <v>3.5</v>
      </c>
      <c r="T206" s="8">
        <v>7.5</v>
      </c>
      <c r="U206" s="8">
        <v>1.04</v>
      </c>
      <c r="V206" s="9">
        <v>28</v>
      </c>
      <c r="W206" s="8">
        <v>1.0700000000000003</v>
      </c>
      <c r="X206" s="8">
        <v>4</v>
      </c>
      <c r="Y206" s="8">
        <v>0.29000000000000004</v>
      </c>
      <c r="Z206" s="8">
        <v>-0.5</v>
      </c>
      <c r="AA206">
        <v>7.0000000000000284E-2</v>
      </c>
      <c r="AF206" t="s">
        <v>358</v>
      </c>
      <c r="AG206" t="s">
        <v>87</v>
      </c>
      <c r="AH206" t="s">
        <v>88</v>
      </c>
      <c r="AI206" t="s">
        <v>97</v>
      </c>
      <c r="AJ206" s="7">
        <v>37621</v>
      </c>
      <c r="AK206" t="s">
        <v>432</v>
      </c>
      <c r="AL206" t="s">
        <v>91</v>
      </c>
      <c r="AM206" t="s">
        <v>360</v>
      </c>
      <c r="AN206" t="s">
        <v>434</v>
      </c>
      <c r="AO206" t="str">
        <f>TEXT(A206,"yyyy-mm-dd")</f>
        <v>2001-07-31</v>
      </c>
    </row>
    <row r="207" spans="1:41">
      <c r="A207" s="6" t="s">
        <v>431</v>
      </c>
      <c r="B207">
        <v>2001</v>
      </c>
      <c r="C207">
        <v>7</v>
      </c>
      <c r="E207" t="s">
        <v>81</v>
      </c>
      <c r="F207" t="s">
        <v>82</v>
      </c>
      <c r="G207" t="s">
        <v>83</v>
      </c>
      <c r="H207" t="s">
        <v>278</v>
      </c>
      <c r="I207">
        <v>2001</v>
      </c>
      <c r="K207" s="6">
        <v>37256</v>
      </c>
      <c r="L207">
        <v>5</v>
      </c>
      <c r="N207" t="s">
        <v>211</v>
      </c>
      <c r="O207" s="8">
        <v>5.48</v>
      </c>
      <c r="P207" s="8">
        <v>5.46</v>
      </c>
      <c r="Q207" s="8">
        <v>5.18</v>
      </c>
      <c r="R207" s="8">
        <v>5.75</v>
      </c>
      <c r="S207" s="8">
        <v>4.78</v>
      </c>
      <c r="T207" s="8">
        <v>6.4</v>
      </c>
      <c r="U207" s="8">
        <v>0.44</v>
      </c>
      <c r="V207" s="9">
        <v>26</v>
      </c>
      <c r="W207" s="8">
        <v>0.57000000000000028</v>
      </c>
      <c r="X207" s="8">
        <v>1.62</v>
      </c>
      <c r="Y207" s="8">
        <v>2.0000000000000462E-2</v>
      </c>
      <c r="Z207" s="8">
        <v>-0.67999999999999972</v>
      </c>
      <c r="AA207">
        <v>0.14000000000000057</v>
      </c>
      <c r="AF207" t="s">
        <v>279</v>
      </c>
      <c r="AG207" t="s">
        <v>87</v>
      </c>
      <c r="AH207" t="s">
        <v>88</v>
      </c>
      <c r="AI207" t="s">
        <v>89</v>
      </c>
      <c r="AJ207" s="7">
        <v>37256</v>
      </c>
      <c r="AK207" t="s">
        <v>432</v>
      </c>
      <c r="AL207" t="s">
        <v>91</v>
      </c>
      <c r="AM207" t="s">
        <v>280</v>
      </c>
      <c r="AN207" t="s">
        <v>433</v>
      </c>
      <c r="AO207" t="str">
        <f>TEXT(A207,"yyyy-mm-dd")</f>
        <v>2001-07-31</v>
      </c>
    </row>
    <row r="208" spans="1:41">
      <c r="A208" s="6" t="s">
        <v>431</v>
      </c>
      <c r="B208">
        <v>2001</v>
      </c>
      <c r="C208">
        <v>7</v>
      </c>
      <c r="E208" t="s">
        <v>392</v>
      </c>
      <c r="F208" t="s">
        <v>82</v>
      </c>
      <c r="G208" t="s">
        <v>83</v>
      </c>
      <c r="H208" t="s">
        <v>278</v>
      </c>
      <c r="I208">
        <v>2001</v>
      </c>
      <c r="K208" s="6">
        <v>37256</v>
      </c>
      <c r="L208">
        <v>5</v>
      </c>
      <c r="N208" t="s">
        <v>211</v>
      </c>
      <c r="O208" s="8">
        <v>5.71</v>
      </c>
      <c r="P208" s="8">
        <v>5.72</v>
      </c>
      <c r="Q208" s="8">
        <v>5.3</v>
      </c>
      <c r="R208" s="8">
        <v>6.13</v>
      </c>
      <c r="S208" s="8">
        <v>4.75</v>
      </c>
      <c r="T208" s="8">
        <v>6.83</v>
      </c>
      <c r="U208" s="8">
        <v>0.6</v>
      </c>
      <c r="V208" s="9">
        <v>19</v>
      </c>
      <c r="W208" s="8">
        <v>0.83000000000000007</v>
      </c>
      <c r="X208" s="8">
        <v>2.08</v>
      </c>
      <c r="Y208" s="8">
        <v>-9.9999999999997868E-3</v>
      </c>
      <c r="Z208" s="8">
        <v>-0.29000000000000004</v>
      </c>
      <c r="AA208">
        <v>2.0000000000000462E-2</v>
      </c>
      <c r="AF208" t="s">
        <v>279</v>
      </c>
      <c r="AG208" t="s">
        <v>87</v>
      </c>
      <c r="AH208" t="s">
        <v>88</v>
      </c>
      <c r="AI208" t="s">
        <v>89</v>
      </c>
      <c r="AJ208" s="7">
        <v>37256</v>
      </c>
      <c r="AK208" t="s">
        <v>432</v>
      </c>
      <c r="AL208" t="s">
        <v>393</v>
      </c>
      <c r="AM208" t="s">
        <v>280</v>
      </c>
      <c r="AN208" t="s">
        <v>435</v>
      </c>
      <c r="AO208" t="str">
        <f>TEXT(A208,"yyyy-mm-dd")</f>
        <v>2001-07-31</v>
      </c>
    </row>
    <row r="209" spans="1:41">
      <c r="A209" s="6" t="s">
        <v>431</v>
      </c>
      <c r="B209">
        <v>2001</v>
      </c>
      <c r="C209">
        <v>7</v>
      </c>
      <c r="E209" t="s">
        <v>112</v>
      </c>
      <c r="F209" t="s">
        <v>113</v>
      </c>
      <c r="G209" t="s">
        <v>83</v>
      </c>
      <c r="H209" t="s">
        <v>278</v>
      </c>
      <c r="I209">
        <v>2001</v>
      </c>
      <c r="K209" s="6">
        <v>37256</v>
      </c>
      <c r="L209">
        <v>5</v>
      </c>
      <c r="N209" t="s">
        <v>211</v>
      </c>
      <c r="O209" s="8">
        <v>10.210000000000001</v>
      </c>
      <c r="P209" s="8">
        <v>10.23</v>
      </c>
      <c r="Q209" s="8">
        <v>9.4700000000000006</v>
      </c>
      <c r="R209" s="8">
        <v>10.75</v>
      </c>
      <c r="S209" s="8">
        <v>7.49</v>
      </c>
      <c r="T209" s="8">
        <v>13.77</v>
      </c>
      <c r="U209" s="8">
        <v>1.22</v>
      </c>
      <c r="V209" s="9">
        <v>28</v>
      </c>
      <c r="W209" s="8">
        <v>1.2799999999999994</v>
      </c>
      <c r="X209" s="8">
        <v>6.2799999999999994</v>
      </c>
      <c r="Y209" s="8">
        <v>-1.9999999999999574E-2</v>
      </c>
      <c r="Z209" s="8">
        <v>-0.29999999999999893</v>
      </c>
      <c r="AA209">
        <v>-0.35000000000000142</v>
      </c>
      <c r="AF209" t="s">
        <v>296</v>
      </c>
      <c r="AG209" t="s">
        <v>115</v>
      </c>
      <c r="AH209" t="s">
        <v>116</v>
      </c>
      <c r="AI209" t="s">
        <v>117</v>
      </c>
      <c r="AJ209" s="7">
        <v>37256</v>
      </c>
      <c r="AK209" t="s">
        <v>432</v>
      </c>
      <c r="AL209" t="s">
        <v>118</v>
      </c>
      <c r="AM209" t="s">
        <v>280</v>
      </c>
      <c r="AN209" t="s">
        <v>439</v>
      </c>
      <c r="AO209" t="str">
        <f>TEXT(A209,"yyyy-mm-dd")</f>
        <v>2001-07-31</v>
      </c>
    </row>
    <row r="210" spans="1:41">
      <c r="A210" s="6" t="s">
        <v>440</v>
      </c>
      <c r="B210">
        <v>2001</v>
      </c>
      <c r="C210">
        <v>8</v>
      </c>
      <c r="E210" t="s">
        <v>100</v>
      </c>
      <c r="F210" t="s">
        <v>101</v>
      </c>
      <c r="G210" t="s">
        <v>83</v>
      </c>
      <c r="H210" t="s">
        <v>356</v>
      </c>
      <c r="I210">
        <v>2002</v>
      </c>
      <c r="K210" s="6">
        <v>37621</v>
      </c>
      <c r="L210">
        <v>16</v>
      </c>
      <c r="N210" t="s">
        <v>222</v>
      </c>
      <c r="O210" s="8">
        <v>3.91</v>
      </c>
      <c r="P210" s="8">
        <v>4.08</v>
      </c>
      <c r="Q210" s="8">
        <v>3.53</v>
      </c>
      <c r="R210" s="8">
        <v>4.38</v>
      </c>
      <c r="S210" s="8">
        <v>1.9</v>
      </c>
      <c r="T210" s="8">
        <v>5.5</v>
      </c>
      <c r="U210" s="8">
        <v>0.91</v>
      </c>
      <c r="V210" s="9">
        <v>30</v>
      </c>
      <c r="W210" s="8">
        <v>0.85000000000000009</v>
      </c>
      <c r="X210" s="8">
        <v>3.6</v>
      </c>
      <c r="Y210" s="8">
        <v>-0.16999999999999993</v>
      </c>
      <c r="Z210" s="8">
        <v>-0.41999999999999993</v>
      </c>
      <c r="AA210">
        <v>5.0000000000000266E-2</v>
      </c>
      <c r="AF210" t="s">
        <v>9707</v>
      </c>
      <c r="AG210" t="s">
        <v>9655</v>
      </c>
      <c r="AH210" t="s">
        <v>9656</v>
      </c>
      <c r="AI210" t="s">
        <v>9669</v>
      </c>
      <c r="AJ210" s="7">
        <v>37621</v>
      </c>
      <c r="AK210" t="s">
        <v>441</v>
      </c>
      <c r="AL210" t="s">
        <v>109</v>
      </c>
      <c r="AM210" t="s">
        <v>360</v>
      </c>
      <c r="AN210" t="s">
        <v>9718</v>
      </c>
    </row>
    <row r="211" spans="1:41">
      <c r="A211" s="6" t="s">
        <v>440</v>
      </c>
      <c r="B211">
        <v>2001</v>
      </c>
      <c r="C211">
        <v>8</v>
      </c>
      <c r="E211" t="s">
        <v>100</v>
      </c>
      <c r="F211" t="s">
        <v>101</v>
      </c>
      <c r="G211" t="s">
        <v>102</v>
      </c>
      <c r="H211" t="s">
        <v>425</v>
      </c>
      <c r="I211">
        <v>2001</v>
      </c>
      <c r="J211">
        <v>4</v>
      </c>
      <c r="K211" s="6">
        <v>37256</v>
      </c>
      <c r="L211">
        <v>4</v>
      </c>
      <c r="M211">
        <v>1</v>
      </c>
      <c r="N211" t="s">
        <v>219</v>
      </c>
      <c r="O211" s="8">
        <v>1.33</v>
      </c>
      <c r="P211" s="8">
        <v>1.3</v>
      </c>
      <c r="Q211" s="8">
        <v>0.83</v>
      </c>
      <c r="R211" s="8">
        <v>2</v>
      </c>
      <c r="S211" s="8">
        <v>-0.6</v>
      </c>
      <c r="T211" s="8">
        <v>3.3</v>
      </c>
      <c r="U211" s="8">
        <v>0.89</v>
      </c>
      <c r="V211" s="9">
        <v>30</v>
      </c>
      <c r="W211" s="8">
        <v>1.17</v>
      </c>
      <c r="X211" s="8">
        <v>3.9</v>
      </c>
      <c r="Y211" s="8">
        <v>3.0000000000000027E-2</v>
      </c>
      <c r="Z211" s="8">
        <v>-1.4999999999999998</v>
      </c>
      <c r="AA211">
        <v>-0.20000000000000018</v>
      </c>
      <c r="AF211" t="s">
        <v>426</v>
      </c>
      <c r="AG211" t="s">
        <v>106</v>
      </c>
      <c r="AH211" t="s">
        <v>107</v>
      </c>
      <c r="AI211" t="s">
        <v>340</v>
      </c>
      <c r="AJ211" s="7">
        <v>37256</v>
      </c>
      <c r="AK211" t="s">
        <v>441</v>
      </c>
      <c r="AL211" t="s">
        <v>109</v>
      </c>
      <c r="AM211" t="s">
        <v>428</v>
      </c>
      <c r="AN211" t="s">
        <v>446</v>
      </c>
      <c r="AO211" t="str">
        <f>TEXT(A211,"yyyy-mm-dd")</f>
        <v>2001-08-31</v>
      </c>
    </row>
    <row r="212" spans="1:41">
      <c r="A212" s="6" t="s">
        <v>440</v>
      </c>
      <c r="B212">
        <v>2001</v>
      </c>
      <c r="C212">
        <v>8</v>
      </c>
      <c r="E212" t="s">
        <v>100</v>
      </c>
      <c r="F212" t="s">
        <v>101</v>
      </c>
      <c r="G212" t="s">
        <v>102</v>
      </c>
      <c r="H212" t="s">
        <v>421</v>
      </c>
      <c r="I212">
        <v>2001</v>
      </c>
      <c r="J212">
        <v>3</v>
      </c>
      <c r="K212" s="6">
        <v>37164</v>
      </c>
      <c r="L212">
        <v>1</v>
      </c>
      <c r="M212">
        <v>0</v>
      </c>
      <c r="N212" t="s">
        <v>169</v>
      </c>
      <c r="O212" s="8">
        <v>-0.13</v>
      </c>
      <c r="P212" s="8">
        <v>-0.3</v>
      </c>
      <c r="Q212" s="8">
        <v>-0.8</v>
      </c>
      <c r="R212" s="8">
        <v>0.5</v>
      </c>
      <c r="S212" s="8">
        <v>-1.1000000000000001</v>
      </c>
      <c r="T212" s="8">
        <v>1.5</v>
      </c>
      <c r="U212" s="8">
        <v>0.75</v>
      </c>
      <c r="V212" s="9">
        <v>30</v>
      </c>
      <c r="W212" s="8">
        <v>1.3</v>
      </c>
      <c r="X212" s="8">
        <v>2.6</v>
      </c>
      <c r="Y212" s="8">
        <v>0.16999999999999998</v>
      </c>
      <c r="Z212" s="8">
        <v>-1.4000000000000001</v>
      </c>
      <c r="AA212">
        <v>0.30000000000000004</v>
      </c>
      <c r="AF212" t="s">
        <v>422</v>
      </c>
      <c r="AG212" t="s">
        <v>106</v>
      </c>
      <c r="AH212" t="s">
        <v>107</v>
      </c>
      <c r="AI212" t="s">
        <v>108</v>
      </c>
      <c r="AJ212" s="7">
        <v>37164</v>
      </c>
      <c r="AK212" t="s">
        <v>441</v>
      </c>
      <c r="AL212" t="s">
        <v>109</v>
      </c>
      <c r="AM212" t="s">
        <v>423</v>
      </c>
      <c r="AN212" t="s">
        <v>445</v>
      </c>
      <c r="AO212" t="str">
        <f>TEXT(A212,"yyyy-mm-dd")</f>
        <v>2001-08-31</v>
      </c>
    </row>
    <row r="213" spans="1:41">
      <c r="A213" s="6" t="s">
        <v>440</v>
      </c>
      <c r="B213">
        <v>2001</v>
      </c>
      <c r="C213">
        <v>8</v>
      </c>
      <c r="E213" t="s">
        <v>81</v>
      </c>
      <c r="F213" t="s">
        <v>82</v>
      </c>
      <c r="G213" t="s">
        <v>83</v>
      </c>
      <c r="H213" t="s">
        <v>356</v>
      </c>
      <c r="I213">
        <v>2002</v>
      </c>
      <c r="K213" s="6">
        <v>37621</v>
      </c>
      <c r="L213">
        <v>16</v>
      </c>
      <c r="N213" t="s">
        <v>222</v>
      </c>
      <c r="O213" s="8">
        <v>5.23</v>
      </c>
      <c r="P213" s="8">
        <v>5.15</v>
      </c>
      <c r="Q213" s="8">
        <v>4.55</v>
      </c>
      <c r="R213" s="8">
        <v>5.82</v>
      </c>
      <c r="S213" s="8">
        <v>3.5</v>
      </c>
      <c r="T213" s="8">
        <v>7.6</v>
      </c>
      <c r="U213" s="8">
        <v>1.07</v>
      </c>
      <c r="V213" s="9">
        <v>27</v>
      </c>
      <c r="W213" s="8">
        <v>1.2700000000000005</v>
      </c>
      <c r="X213" s="8">
        <v>4.0999999999999996</v>
      </c>
      <c r="Y213" s="8">
        <v>8.0000000000000071E-2</v>
      </c>
      <c r="Z213" s="8">
        <v>0.15000000000000036</v>
      </c>
      <c r="AA213">
        <v>0.20000000000000018</v>
      </c>
      <c r="AF213" t="s">
        <v>358</v>
      </c>
      <c r="AG213" t="s">
        <v>87</v>
      </c>
      <c r="AH213" t="s">
        <v>88</v>
      </c>
      <c r="AI213" t="s">
        <v>97</v>
      </c>
      <c r="AJ213" s="7">
        <v>37621</v>
      </c>
      <c r="AK213" t="s">
        <v>441</v>
      </c>
      <c r="AL213" t="s">
        <v>91</v>
      </c>
      <c r="AM213" t="s">
        <v>360</v>
      </c>
      <c r="AN213" t="s">
        <v>443</v>
      </c>
      <c r="AO213" t="str">
        <f>TEXT(A213,"yyyy-mm-dd")</f>
        <v>2001-08-31</v>
      </c>
    </row>
    <row r="214" spans="1:41">
      <c r="A214" s="6" t="s">
        <v>440</v>
      </c>
      <c r="B214">
        <v>2001</v>
      </c>
      <c r="C214">
        <v>8</v>
      </c>
      <c r="E214" t="s">
        <v>81</v>
      </c>
      <c r="F214" t="s">
        <v>82</v>
      </c>
      <c r="G214" t="s">
        <v>83</v>
      </c>
      <c r="H214" t="s">
        <v>278</v>
      </c>
      <c r="I214">
        <v>2001</v>
      </c>
      <c r="K214" s="6">
        <v>37256</v>
      </c>
      <c r="L214">
        <v>4</v>
      </c>
      <c r="N214" t="s">
        <v>219</v>
      </c>
      <c r="O214" s="8">
        <v>5.25</v>
      </c>
      <c r="P214" s="8">
        <v>5.3</v>
      </c>
      <c r="Q214" s="8">
        <v>5.09</v>
      </c>
      <c r="R214" s="8">
        <v>5.41</v>
      </c>
      <c r="S214" s="8">
        <v>4.47</v>
      </c>
      <c r="T214" s="8">
        <v>6.35</v>
      </c>
      <c r="U214" s="8">
        <v>0.4</v>
      </c>
      <c r="V214" s="9">
        <v>28</v>
      </c>
      <c r="W214" s="8">
        <v>0.32000000000000028</v>
      </c>
      <c r="X214" s="8">
        <v>1.88</v>
      </c>
      <c r="Y214" s="8">
        <v>-4.9999999999999822E-2</v>
      </c>
      <c r="Z214" s="8">
        <v>-0.16000000000000014</v>
      </c>
      <c r="AA214">
        <v>-0.25</v>
      </c>
      <c r="AF214" t="s">
        <v>279</v>
      </c>
      <c r="AG214" t="s">
        <v>87</v>
      </c>
      <c r="AH214" t="s">
        <v>88</v>
      </c>
      <c r="AI214" t="s">
        <v>89</v>
      </c>
      <c r="AJ214" s="7">
        <v>37256</v>
      </c>
      <c r="AK214" t="s">
        <v>441</v>
      </c>
      <c r="AL214" t="s">
        <v>91</v>
      </c>
      <c r="AM214" t="s">
        <v>280</v>
      </c>
      <c r="AN214" t="s">
        <v>442</v>
      </c>
      <c r="AO214" t="str">
        <f>TEXT(A214,"yyyy-mm-dd")</f>
        <v>2001-08-31</v>
      </c>
    </row>
    <row r="215" spans="1:41">
      <c r="A215" s="6" t="s">
        <v>440</v>
      </c>
      <c r="B215">
        <v>2001</v>
      </c>
      <c r="C215">
        <v>8</v>
      </c>
      <c r="E215" t="s">
        <v>392</v>
      </c>
      <c r="F215" t="s">
        <v>82</v>
      </c>
      <c r="G215" t="s">
        <v>83</v>
      </c>
      <c r="H215" t="s">
        <v>278</v>
      </c>
      <c r="I215">
        <v>2001</v>
      </c>
      <c r="K215" s="6">
        <v>37256</v>
      </c>
      <c r="L215">
        <v>4</v>
      </c>
      <c r="N215" t="s">
        <v>219</v>
      </c>
      <c r="O215" s="8">
        <v>5.7</v>
      </c>
      <c r="P215" s="8">
        <v>5.68</v>
      </c>
      <c r="Q215" s="8">
        <v>5.35</v>
      </c>
      <c r="R215" s="8">
        <v>6.05</v>
      </c>
      <c r="S215" s="8">
        <v>4.9000000000000004</v>
      </c>
      <c r="T215" s="8">
        <v>6.87</v>
      </c>
      <c r="U215" s="8">
        <v>0.56000000000000005</v>
      </c>
      <c r="V215" s="9">
        <v>19</v>
      </c>
      <c r="W215" s="8">
        <v>0.70000000000000018</v>
      </c>
      <c r="X215" s="8">
        <v>1.9699999999999998</v>
      </c>
      <c r="Y215" s="8">
        <v>2.0000000000000462E-2</v>
      </c>
      <c r="Z215" s="8">
        <v>-4.0000000000000036E-2</v>
      </c>
      <c r="AA215">
        <v>-0.12999999999999989</v>
      </c>
      <c r="AF215" t="s">
        <v>279</v>
      </c>
      <c r="AG215" t="s">
        <v>87</v>
      </c>
      <c r="AH215" t="s">
        <v>88</v>
      </c>
      <c r="AI215" t="s">
        <v>89</v>
      </c>
      <c r="AJ215" s="7">
        <v>37256</v>
      </c>
      <c r="AK215" t="s">
        <v>441</v>
      </c>
      <c r="AL215" t="s">
        <v>393</v>
      </c>
      <c r="AM215" t="s">
        <v>280</v>
      </c>
      <c r="AN215" t="s">
        <v>444</v>
      </c>
      <c r="AO215" t="str">
        <f>TEXT(A215,"yyyy-mm-dd")</f>
        <v>2001-08-31</v>
      </c>
    </row>
    <row r="216" spans="1:41">
      <c r="A216" s="6" t="s">
        <v>440</v>
      </c>
      <c r="B216">
        <v>2001</v>
      </c>
      <c r="C216">
        <v>8</v>
      </c>
      <c r="E216" t="s">
        <v>112</v>
      </c>
      <c r="F216" t="s">
        <v>113</v>
      </c>
      <c r="G216" t="s">
        <v>83</v>
      </c>
      <c r="H216" t="s">
        <v>278</v>
      </c>
      <c r="I216">
        <v>2001</v>
      </c>
      <c r="K216" s="6">
        <v>37256</v>
      </c>
      <c r="L216">
        <v>4</v>
      </c>
      <c r="N216" t="s">
        <v>219</v>
      </c>
      <c r="O216" s="8">
        <v>8.98</v>
      </c>
      <c r="P216" s="8">
        <v>8.86</v>
      </c>
      <c r="Q216" s="8">
        <v>8.33</v>
      </c>
      <c r="R216" s="8">
        <v>9.48</v>
      </c>
      <c r="S216" s="8">
        <v>6.5</v>
      </c>
      <c r="T216" s="8">
        <v>11.67</v>
      </c>
      <c r="U216" s="8">
        <v>1.1100000000000001</v>
      </c>
      <c r="V216" s="9">
        <v>30</v>
      </c>
      <c r="W216" s="8">
        <v>1.1500000000000004</v>
      </c>
      <c r="X216" s="8">
        <v>5.17</v>
      </c>
      <c r="Y216" s="8">
        <v>0.12000000000000099</v>
      </c>
      <c r="Z216" s="8">
        <v>-1.370000000000001</v>
      </c>
      <c r="AA216">
        <v>-0.12999999999999901</v>
      </c>
      <c r="AF216" t="s">
        <v>296</v>
      </c>
      <c r="AG216" t="s">
        <v>115</v>
      </c>
      <c r="AH216" t="s">
        <v>116</v>
      </c>
      <c r="AI216" t="s">
        <v>117</v>
      </c>
      <c r="AJ216" s="7">
        <v>37256</v>
      </c>
      <c r="AK216" t="s">
        <v>441</v>
      </c>
      <c r="AL216" t="s">
        <v>118</v>
      </c>
      <c r="AM216" t="s">
        <v>280</v>
      </c>
      <c r="AN216" t="s">
        <v>447</v>
      </c>
      <c r="AO216" t="str">
        <f>TEXT(A216,"yyyy-mm-dd")</f>
        <v>2001-08-31</v>
      </c>
    </row>
    <row r="217" spans="1:41">
      <c r="A217" s="6" t="s">
        <v>448</v>
      </c>
      <c r="B217">
        <v>2001</v>
      </c>
      <c r="C217">
        <v>9</v>
      </c>
      <c r="E217" t="s">
        <v>100</v>
      </c>
      <c r="F217" t="s">
        <v>101</v>
      </c>
      <c r="G217" t="s">
        <v>83</v>
      </c>
      <c r="H217" t="s">
        <v>356</v>
      </c>
      <c r="I217">
        <v>2002</v>
      </c>
      <c r="K217" s="6">
        <v>37621</v>
      </c>
      <c r="L217">
        <v>15</v>
      </c>
      <c r="N217" t="s">
        <v>236</v>
      </c>
      <c r="O217" s="8">
        <v>2.85</v>
      </c>
      <c r="P217" s="8">
        <v>2.9</v>
      </c>
      <c r="Q217" s="8">
        <v>2</v>
      </c>
      <c r="R217" s="8">
        <v>3.6</v>
      </c>
      <c r="S217" s="8">
        <v>0.3</v>
      </c>
      <c r="T217" s="8">
        <v>5.4</v>
      </c>
      <c r="U217" s="8">
        <v>1.29</v>
      </c>
      <c r="V217" s="9">
        <v>29</v>
      </c>
      <c r="W217" s="8">
        <v>1.6</v>
      </c>
      <c r="X217" s="8">
        <v>5.1000000000000005</v>
      </c>
      <c r="Y217" s="8">
        <v>-4.9999999999999822E-2</v>
      </c>
      <c r="Z217" s="8">
        <v>-1.1800000000000002</v>
      </c>
      <c r="AA217">
        <v>0.75</v>
      </c>
      <c r="AF217" t="s">
        <v>9707</v>
      </c>
      <c r="AG217" t="s">
        <v>9655</v>
      </c>
      <c r="AH217" t="s">
        <v>9656</v>
      </c>
      <c r="AI217" t="s">
        <v>9669</v>
      </c>
      <c r="AJ217" s="7">
        <v>37621</v>
      </c>
      <c r="AK217" t="s">
        <v>449</v>
      </c>
      <c r="AL217" t="s">
        <v>109</v>
      </c>
      <c r="AM217" t="s">
        <v>360</v>
      </c>
      <c r="AN217" t="s">
        <v>9719</v>
      </c>
    </row>
    <row r="218" spans="1:41">
      <c r="A218" s="6" t="s">
        <v>448</v>
      </c>
      <c r="B218">
        <v>2001</v>
      </c>
      <c r="C218">
        <v>9</v>
      </c>
      <c r="E218" t="s">
        <v>100</v>
      </c>
      <c r="F218" t="s">
        <v>101</v>
      </c>
      <c r="G218" t="s">
        <v>102</v>
      </c>
      <c r="H218" t="s">
        <v>425</v>
      </c>
      <c r="I218">
        <v>2001</v>
      </c>
      <c r="J218">
        <v>4</v>
      </c>
      <c r="K218" s="6">
        <v>37256</v>
      </c>
      <c r="L218">
        <v>3</v>
      </c>
      <c r="M218">
        <v>1</v>
      </c>
      <c r="N218" t="s">
        <v>233</v>
      </c>
      <c r="O218" s="8">
        <v>-0.28999999999999998</v>
      </c>
      <c r="P218" s="8">
        <v>-0.4</v>
      </c>
      <c r="Q218" s="8">
        <v>-1</v>
      </c>
      <c r="R218" s="8">
        <v>0.5</v>
      </c>
      <c r="S218" s="8">
        <v>-1.6</v>
      </c>
      <c r="T218" s="8">
        <v>1.3</v>
      </c>
      <c r="U218" s="8">
        <v>0.91</v>
      </c>
      <c r="V218" s="9">
        <v>29</v>
      </c>
      <c r="W218" s="8">
        <v>1.5</v>
      </c>
      <c r="X218" s="8">
        <v>2.9000000000000004</v>
      </c>
      <c r="Y218" s="8">
        <v>0.11000000000000004</v>
      </c>
      <c r="Z218" s="8">
        <v>-1.7000000000000002</v>
      </c>
      <c r="AA218">
        <v>0.33000000000000007</v>
      </c>
      <c r="AF218" t="s">
        <v>426</v>
      </c>
      <c r="AG218" t="s">
        <v>106</v>
      </c>
      <c r="AH218" t="s">
        <v>107</v>
      </c>
      <c r="AI218" t="s">
        <v>340</v>
      </c>
      <c r="AJ218" s="7">
        <v>37256</v>
      </c>
      <c r="AK218" t="s">
        <v>449</v>
      </c>
      <c r="AL218" t="s">
        <v>109</v>
      </c>
      <c r="AM218" t="s">
        <v>428</v>
      </c>
      <c r="AN218" t="s">
        <v>454</v>
      </c>
      <c r="AO218" t="str">
        <f>TEXT(A218,"yyyy-mm-dd")</f>
        <v>2001-09-30</v>
      </c>
    </row>
    <row r="219" spans="1:41">
      <c r="A219" s="6" t="s">
        <v>448</v>
      </c>
      <c r="B219">
        <v>2001</v>
      </c>
      <c r="C219">
        <v>9</v>
      </c>
      <c r="E219" t="s">
        <v>100</v>
      </c>
      <c r="F219" t="s">
        <v>101</v>
      </c>
      <c r="G219" t="s">
        <v>102</v>
      </c>
      <c r="H219" t="s">
        <v>421</v>
      </c>
      <c r="I219">
        <v>2001</v>
      </c>
      <c r="J219">
        <v>3</v>
      </c>
      <c r="K219" s="6">
        <v>37164</v>
      </c>
      <c r="L219">
        <v>0</v>
      </c>
      <c r="M219">
        <v>0</v>
      </c>
      <c r="N219" t="s">
        <v>178</v>
      </c>
      <c r="O219" s="8">
        <v>-0.71</v>
      </c>
      <c r="P219" s="8">
        <v>-0.8</v>
      </c>
      <c r="Q219" s="8">
        <v>-1.23</v>
      </c>
      <c r="R219" s="8">
        <v>-0.4</v>
      </c>
      <c r="S219" s="8">
        <v>-1.69</v>
      </c>
      <c r="T219" s="8">
        <v>0.6</v>
      </c>
      <c r="U219" s="8">
        <v>0.61</v>
      </c>
      <c r="V219" s="9">
        <v>29</v>
      </c>
      <c r="W219" s="8">
        <v>0.83</v>
      </c>
      <c r="X219" s="8">
        <v>2.29</v>
      </c>
      <c r="Y219" s="8">
        <v>9.000000000000008E-2</v>
      </c>
      <c r="Z219" s="8">
        <v>-0.5</v>
      </c>
      <c r="AA219">
        <v>-0.47000000000000008</v>
      </c>
      <c r="AF219" t="s">
        <v>422</v>
      </c>
      <c r="AG219" t="s">
        <v>106</v>
      </c>
      <c r="AH219" t="s">
        <v>107</v>
      </c>
      <c r="AI219" t="s">
        <v>108</v>
      </c>
      <c r="AJ219" s="7">
        <v>37164</v>
      </c>
      <c r="AK219" t="s">
        <v>449</v>
      </c>
      <c r="AL219" t="s">
        <v>109</v>
      </c>
      <c r="AM219" t="s">
        <v>423</v>
      </c>
      <c r="AN219" t="s">
        <v>453</v>
      </c>
      <c r="AO219" t="str">
        <f>TEXT(A219,"yyyy-mm-dd")</f>
        <v>2001-09-30</v>
      </c>
    </row>
    <row r="220" spans="1:41">
      <c r="A220" s="6" t="s">
        <v>448</v>
      </c>
      <c r="B220">
        <v>2001</v>
      </c>
      <c r="C220">
        <v>9</v>
      </c>
      <c r="E220" t="s">
        <v>81</v>
      </c>
      <c r="F220" t="s">
        <v>82</v>
      </c>
      <c r="G220" t="s">
        <v>83</v>
      </c>
      <c r="H220" t="s">
        <v>356</v>
      </c>
      <c r="I220">
        <v>2002</v>
      </c>
      <c r="K220" s="6">
        <v>37621</v>
      </c>
      <c r="L220">
        <v>15</v>
      </c>
      <c r="N220" t="s">
        <v>236</v>
      </c>
      <c r="O220" s="8">
        <v>5.43</v>
      </c>
      <c r="P220" s="8">
        <v>5.15</v>
      </c>
      <c r="Q220" s="8">
        <v>4.75</v>
      </c>
      <c r="R220" s="8">
        <v>6.11</v>
      </c>
      <c r="S220" s="8">
        <v>3.5</v>
      </c>
      <c r="T220" s="8">
        <v>7.6</v>
      </c>
      <c r="U220" s="8">
        <v>1.1200000000000001</v>
      </c>
      <c r="V220" s="9">
        <v>28</v>
      </c>
      <c r="W220" s="8">
        <v>1.3600000000000003</v>
      </c>
      <c r="X220" s="8">
        <v>4.0999999999999996</v>
      </c>
      <c r="Y220" s="8">
        <v>0.27999999999999936</v>
      </c>
      <c r="Z220" s="8">
        <v>0</v>
      </c>
      <c r="AA220">
        <v>8.9999999999999858E-2</v>
      </c>
      <c r="AF220" t="s">
        <v>358</v>
      </c>
      <c r="AG220" t="s">
        <v>87</v>
      </c>
      <c r="AH220" t="s">
        <v>88</v>
      </c>
      <c r="AI220" t="s">
        <v>97</v>
      </c>
      <c r="AJ220" s="7">
        <v>37621</v>
      </c>
      <c r="AK220" t="s">
        <v>449</v>
      </c>
      <c r="AL220" t="s">
        <v>91</v>
      </c>
      <c r="AM220" t="s">
        <v>360</v>
      </c>
      <c r="AN220" t="s">
        <v>451</v>
      </c>
      <c r="AO220" t="str">
        <f>TEXT(A220,"yyyy-mm-dd")</f>
        <v>2001-09-30</v>
      </c>
    </row>
    <row r="221" spans="1:41">
      <c r="A221" s="6" t="s">
        <v>448</v>
      </c>
      <c r="B221">
        <v>2001</v>
      </c>
      <c r="C221">
        <v>9</v>
      </c>
      <c r="E221" t="s">
        <v>81</v>
      </c>
      <c r="F221" t="s">
        <v>82</v>
      </c>
      <c r="G221" t="s">
        <v>83</v>
      </c>
      <c r="H221" t="s">
        <v>278</v>
      </c>
      <c r="I221">
        <v>2001</v>
      </c>
      <c r="K221" s="6">
        <v>37256</v>
      </c>
      <c r="L221">
        <v>3</v>
      </c>
      <c r="N221" t="s">
        <v>233</v>
      </c>
      <c r="O221" s="8">
        <v>5.6</v>
      </c>
      <c r="P221" s="8">
        <v>5.68</v>
      </c>
      <c r="Q221" s="8">
        <v>5.3</v>
      </c>
      <c r="R221" s="8">
        <v>5.85</v>
      </c>
      <c r="S221" s="8">
        <v>4.8</v>
      </c>
      <c r="T221" s="8">
        <v>6.25</v>
      </c>
      <c r="U221" s="8">
        <v>0.37</v>
      </c>
      <c r="V221" s="9">
        <v>27</v>
      </c>
      <c r="W221" s="8">
        <v>0.54999999999999982</v>
      </c>
      <c r="X221" s="8">
        <v>1.4500000000000002</v>
      </c>
      <c r="Y221" s="8">
        <v>-8.0000000000000071E-2</v>
      </c>
      <c r="Z221" s="8">
        <v>0.37999999999999989</v>
      </c>
      <c r="AA221">
        <v>0.22999999999999954</v>
      </c>
      <c r="AF221" t="s">
        <v>279</v>
      </c>
      <c r="AG221" t="s">
        <v>87</v>
      </c>
      <c r="AH221" t="s">
        <v>88</v>
      </c>
      <c r="AI221" t="s">
        <v>89</v>
      </c>
      <c r="AJ221" s="7">
        <v>37256</v>
      </c>
      <c r="AK221" t="s">
        <v>449</v>
      </c>
      <c r="AL221" t="s">
        <v>91</v>
      </c>
      <c r="AM221" t="s">
        <v>280</v>
      </c>
      <c r="AN221" t="s">
        <v>450</v>
      </c>
      <c r="AO221" t="str">
        <f>TEXT(A221,"yyyy-mm-dd")</f>
        <v>2001-09-30</v>
      </c>
    </row>
    <row r="222" spans="1:41">
      <c r="A222" s="6" t="s">
        <v>448</v>
      </c>
      <c r="B222">
        <v>2001</v>
      </c>
      <c r="C222">
        <v>9</v>
      </c>
      <c r="E222" t="s">
        <v>392</v>
      </c>
      <c r="F222" t="s">
        <v>82</v>
      </c>
      <c r="G222" t="s">
        <v>83</v>
      </c>
      <c r="H222" t="s">
        <v>278</v>
      </c>
      <c r="I222">
        <v>2001</v>
      </c>
      <c r="K222" s="6">
        <v>37256</v>
      </c>
      <c r="L222">
        <v>3</v>
      </c>
      <c r="N222" t="s">
        <v>233</v>
      </c>
      <c r="O222" s="8">
        <v>5.66</v>
      </c>
      <c r="P222" s="8">
        <v>5.57</v>
      </c>
      <c r="Q222" s="8">
        <v>5.35</v>
      </c>
      <c r="R222" s="8">
        <v>5.97</v>
      </c>
      <c r="S222" s="8">
        <v>4.9000000000000004</v>
      </c>
      <c r="T222" s="8">
        <v>6.5</v>
      </c>
      <c r="U222" s="8">
        <v>0.54</v>
      </c>
      <c r="V222" s="9">
        <v>18</v>
      </c>
      <c r="W222" s="8">
        <v>0.62000000000000011</v>
      </c>
      <c r="X222" s="8">
        <v>1.5999999999999996</v>
      </c>
      <c r="Y222" s="8">
        <v>8.9999999999999858E-2</v>
      </c>
      <c r="Z222" s="8">
        <v>-0.10999999999999943</v>
      </c>
      <c r="AA222">
        <v>-8.0000000000000071E-2</v>
      </c>
      <c r="AF222" t="s">
        <v>279</v>
      </c>
      <c r="AG222" t="s">
        <v>87</v>
      </c>
      <c r="AH222" t="s">
        <v>88</v>
      </c>
      <c r="AI222" t="s">
        <v>89</v>
      </c>
      <c r="AJ222" s="7">
        <v>37256</v>
      </c>
      <c r="AK222" t="s">
        <v>449</v>
      </c>
      <c r="AL222" t="s">
        <v>393</v>
      </c>
      <c r="AM222" t="s">
        <v>280</v>
      </c>
      <c r="AN222" t="s">
        <v>452</v>
      </c>
      <c r="AO222" t="str">
        <f>TEXT(A222,"yyyy-mm-dd")</f>
        <v>2001-09-30</v>
      </c>
    </row>
    <row r="223" spans="1:41">
      <c r="A223" s="6" t="s">
        <v>448</v>
      </c>
      <c r="B223">
        <v>2001</v>
      </c>
      <c r="C223">
        <v>9</v>
      </c>
      <c r="E223" t="s">
        <v>112</v>
      </c>
      <c r="F223" t="s">
        <v>113</v>
      </c>
      <c r="G223" t="s">
        <v>83</v>
      </c>
      <c r="H223" t="s">
        <v>356</v>
      </c>
      <c r="I223">
        <v>2002</v>
      </c>
      <c r="K223" s="6">
        <v>37621</v>
      </c>
      <c r="L223">
        <v>15</v>
      </c>
      <c r="N223" t="s">
        <v>236</v>
      </c>
      <c r="O223" s="8">
        <v>9.07</v>
      </c>
      <c r="P223" s="8">
        <v>8.89</v>
      </c>
      <c r="Q223" s="8">
        <v>8.16</v>
      </c>
      <c r="R223" s="8">
        <v>9.56</v>
      </c>
      <c r="S223" s="8">
        <v>6.64</v>
      </c>
      <c r="T223" s="8">
        <v>12.4</v>
      </c>
      <c r="U223" s="8">
        <v>1.33</v>
      </c>
      <c r="V223" s="9">
        <v>28</v>
      </c>
      <c r="W223" s="8">
        <v>1.4000000000000004</v>
      </c>
      <c r="X223" s="8">
        <v>5.7600000000000007</v>
      </c>
      <c r="Y223" s="8">
        <v>0.17999999999999972</v>
      </c>
      <c r="Z223" s="8"/>
      <c r="AF223" t="s">
        <v>456</v>
      </c>
      <c r="AG223" t="s">
        <v>115</v>
      </c>
      <c r="AH223" t="s">
        <v>116</v>
      </c>
      <c r="AI223" t="s">
        <v>230</v>
      </c>
      <c r="AJ223" s="7">
        <v>37621</v>
      </c>
      <c r="AK223" t="s">
        <v>449</v>
      </c>
      <c r="AL223" t="s">
        <v>118</v>
      </c>
      <c r="AM223" t="s">
        <v>360</v>
      </c>
      <c r="AN223" t="s">
        <v>457</v>
      </c>
      <c r="AO223" t="str">
        <f>TEXT(A223,"yyyy-mm-dd")</f>
        <v>2001-09-30</v>
      </c>
    </row>
    <row r="224" spans="1:41">
      <c r="A224" s="6" t="s">
        <v>448</v>
      </c>
      <c r="B224">
        <v>2001</v>
      </c>
      <c r="C224">
        <v>9</v>
      </c>
      <c r="E224" t="s">
        <v>112</v>
      </c>
      <c r="F224" t="s">
        <v>113</v>
      </c>
      <c r="G224" t="s">
        <v>83</v>
      </c>
      <c r="H224" t="s">
        <v>278</v>
      </c>
      <c r="I224">
        <v>2001</v>
      </c>
      <c r="K224" s="6">
        <v>37256</v>
      </c>
      <c r="L224">
        <v>3</v>
      </c>
      <c r="N224" t="s">
        <v>233</v>
      </c>
      <c r="O224" s="8">
        <v>9.7100000000000009</v>
      </c>
      <c r="P224" s="8">
        <v>9.68</v>
      </c>
      <c r="Q224" s="8">
        <v>9.1</v>
      </c>
      <c r="R224" s="8">
        <v>10.1</v>
      </c>
      <c r="S224" s="8">
        <v>8.1999999999999993</v>
      </c>
      <c r="T224" s="8">
        <v>11.69</v>
      </c>
      <c r="U224" s="8">
        <v>0.83</v>
      </c>
      <c r="V224" s="9">
        <v>30</v>
      </c>
      <c r="W224" s="8">
        <v>1</v>
      </c>
      <c r="X224" s="8">
        <v>3.49</v>
      </c>
      <c r="Y224" s="8">
        <v>3.0000000000001137E-2</v>
      </c>
      <c r="Z224" s="8">
        <v>0.82000000000000028</v>
      </c>
      <c r="AA224">
        <v>-0.15000000000000036</v>
      </c>
      <c r="AF224" t="s">
        <v>296</v>
      </c>
      <c r="AG224" t="s">
        <v>115</v>
      </c>
      <c r="AH224" t="s">
        <v>116</v>
      </c>
      <c r="AI224" t="s">
        <v>117</v>
      </c>
      <c r="AJ224" s="7">
        <v>37256</v>
      </c>
      <c r="AK224" t="s">
        <v>449</v>
      </c>
      <c r="AL224" t="s">
        <v>118</v>
      </c>
      <c r="AM224" t="s">
        <v>280</v>
      </c>
      <c r="AN224" t="s">
        <v>455</v>
      </c>
      <c r="AO224" t="str">
        <f>TEXT(A224,"yyyy-mm-dd")</f>
        <v>2001-09-30</v>
      </c>
    </row>
    <row r="225" spans="1:41">
      <c r="A225" s="6" t="s">
        <v>458</v>
      </c>
      <c r="B225">
        <v>2001</v>
      </c>
      <c r="C225">
        <v>10</v>
      </c>
      <c r="E225" t="s">
        <v>100</v>
      </c>
      <c r="F225" t="s">
        <v>101</v>
      </c>
      <c r="G225" t="s">
        <v>83</v>
      </c>
      <c r="H225" t="s">
        <v>356</v>
      </c>
      <c r="I225">
        <v>2002</v>
      </c>
      <c r="K225" s="6">
        <v>37621</v>
      </c>
      <c r="L225">
        <v>14</v>
      </c>
      <c r="N225" t="s">
        <v>244</v>
      </c>
      <c r="O225" s="8">
        <v>1.62</v>
      </c>
      <c r="P225" s="8">
        <v>1.75</v>
      </c>
      <c r="Q225" s="8">
        <v>1.2</v>
      </c>
      <c r="R225" s="8">
        <v>2</v>
      </c>
      <c r="S225" s="8">
        <v>0</v>
      </c>
      <c r="T225" s="8">
        <v>3.1</v>
      </c>
      <c r="U225" s="8">
        <v>0.67</v>
      </c>
      <c r="V225" s="9">
        <v>30</v>
      </c>
      <c r="W225" s="8">
        <v>0.8</v>
      </c>
      <c r="X225" s="8">
        <v>3.1</v>
      </c>
      <c r="Y225" s="8">
        <v>-0.12999999999999989</v>
      </c>
      <c r="Z225" s="8">
        <v>-1.1499999999999999</v>
      </c>
      <c r="AA225">
        <v>-0.8</v>
      </c>
      <c r="AF225" t="s">
        <v>9707</v>
      </c>
      <c r="AG225" t="s">
        <v>9655</v>
      </c>
      <c r="AH225" t="s">
        <v>9656</v>
      </c>
      <c r="AI225" t="s">
        <v>9669</v>
      </c>
      <c r="AJ225" s="7">
        <v>37621</v>
      </c>
      <c r="AK225" t="s">
        <v>459</v>
      </c>
      <c r="AL225" t="s">
        <v>109</v>
      </c>
      <c r="AM225" t="s">
        <v>360</v>
      </c>
      <c r="AN225" t="s">
        <v>9720</v>
      </c>
    </row>
    <row r="226" spans="1:41">
      <c r="A226" s="6" t="s">
        <v>458</v>
      </c>
      <c r="B226">
        <v>2001</v>
      </c>
      <c r="C226">
        <v>10</v>
      </c>
      <c r="E226" t="s">
        <v>100</v>
      </c>
      <c r="F226" t="s">
        <v>101</v>
      </c>
      <c r="G226" t="s">
        <v>102</v>
      </c>
      <c r="H226" t="s">
        <v>425</v>
      </c>
      <c r="I226">
        <v>2001</v>
      </c>
      <c r="J226">
        <v>4</v>
      </c>
      <c r="K226" s="6">
        <v>37256</v>
      </c>
      <c r="L226">
        <v>2</v>
      </c>
      <c r="M226">
        <v>1</v>
      </c>
      <c r="N226" t="s">
        <v>104</v>
      </c>
      <c r="O226" s="8">
        <v>-0.83</v>
      </c>
      <c r="P226" s="8">
        <v>-1</v>
      </c>
      <c r="Q226" s="8">
        <v>-1.4</v>
      </c>
      <c r="R226" s="8">
        <v>-0.3</v>
      </c>
      <c r="S226" s="8">
        <v>-1.87</v>
      </c>
      <c r="T226" s="8">
        <v>0.6</v>
      </c>
      <c r="U226" s="8">
        <v>0.68</v>
      </c>
      <c r="V226" s="9">
        <v>30</v>
      </c>
      <c r="W226" s="8">
        <v>1.0999999999999999</v>
      </c>
      <c r="X226" s="8">
        <v>2.4700000000000002</v>
      </c>
      <c r="Y226" s="8">
        <v>0.17000000000000004</v>
      </c>
      <c r="Z226" s="8">
        <v>-0.6</v>
      </c>
      <c r="AA226">
        <v>-0.40000000000000013</v>
      </c>
      <c r="AF226" t="s">
        <v>426</v>
      </c>
      <c r="AG226" t="s">
        <v>106</v>
      </c>
      <c r="AH226" t="s">
        <v>107</v>
      </c>
      <c r="AI226" t="s">
        <v>108</v>
      </c>
      <c r="AJ226" s="7">
        <v>37256</v>
      </c>
      <c r="AK226" t="s">
        <v>459</v>
      </c>
      <c r="AL226" t="s">
        <v>109</v>
      </c>
      <c r="AM226" t="s">
        <v>428</v>
      </c>
      <c r="AN226" t="s">
        <v>469</v>
      </c>
      <c r="AO226" t="str">
        <f>TEXT(A226,"yyyy-mm-dd")</f>
        <v>2001-10-31</v>
      </c>
    </row>
    <row r="227" spans="1:41">
      <c r="A227" s="6" t="s">
        <v>458</v>
      </c>
      <c r="B227">
        <v>2001</v>
      </c>
      <c r="C227">
        <v>10</v>
      </c>
      <c r="E227" t="s">
        <v>100</v>
      </c>
      <c r="F227" t="s">
        <v>101</v>
      </c>
      <c r="G227" t="s">
        <v>102</v>
      </c>
      <c r="H227" t="s">
        <v>421</v>
      </c>
      <c r="I227">
        <v>2001</v>
      </c>
      <c r="J227">
        <v>3</v>
      </c>
      <c r="K227" s="6">
        <v>37164</v>
      </c>
      <c r="L227">
        <v>-1</v>
      </c>
      <c r="M227">
        <v>0</v>
      </c>
      <c r="N227" t="s">
        <v>187</v>
      </c>
      <c r="O227" s="8">
        <v>-1.1599999999999999</v>
      </c>
      <c r="P227" s="8">
        <v>-1.1499999999999999</v>
      </c>
      <c r="Q227" s="8">
        <v>-1.4</v>
      </c>
      <c r="R227" s="8">
        <v>-0.8</v>
      </c>
      <c r="S227" s="8">
        <v>-2</v>
      </c>
      <c r="T227" s="8">
        <v>-0.5</v>
      </c>
      <c r="U227" s="8">
        <v>0.42</v>
      </c>
      <c r="V227" s="9">
        <v>30</v>
      </c>
      <c r="W227" s="8">
        <v>0.59999999999999987</v>
      </c>
      <c r="X227" s="8">
        <v>1.5</v>
      </c>
      <c r="Y227" s="8">
        <v>-1.0000000000000009E-2</v>
      </c>
      <c r="Z227" s="8">
        <v>-0.34999999999999987</v>
      </c>
      <c r="AA227">
        <v>-0.23000000000000009</v>
      </c>
      <c r="AF227" t="s">
        <v>422</v>
      </c>
      <c r="AG227" t="s">
        <v>106</v>
      </c>
      <c r="AH227" t="s">
        <v>107</v>
      </c>
      <c r="AI227" t="s">
        <v>188</v>
      </c>
      <c r="AJ227" s="7">
        <v>37164</v>
      </c>
      <c r="AK227" t="s">
        <v>459</v>
      </c>
      <c r="AL227" t="s">
        <v>109</v>
      </c>
      <c r="AM227" t="s">
        <v>423</v>
      </c>
      <c r="AN227" t="s">
        <v>468</v>
      </c>
      <c r="AO227" t="str">
        <f>TEXT(A227,"yyyy-mm-dd")</f>
        <v>2001-10-31</v>
      </c>
    </row>
    <row r="228" spans="1:41">
      <c r="A228" s="6" t="s">
        <v>458</v>
      </c>
      <c r="B228">
        <v>2001</v>
      </c>
      <c r="C228">
        <v>10</v>
      </c>
      <c r="E228" t="s">
        <v>81</v>
      </c>
      <c r="F228" t="s">
        <v>82</v>
      </c>
      <c r="G228" t="s">
        <v>83</v>
      </c>
      <c r="H228" t="s">
        <v>462</v>
      </c>
      <c r="I228">
        <v>2003</v>
      </c>
      <c r="K228" s="6">
        <v>37986</v>
      </c>
      <c r="L228">
        <v>26</v>
      </c>
      <c r="N228" t="s">
        <v>463</v>
      </c>
      <c r="O228" s="8">
        <v>4.1900000000000004</v>
      </c>
      <c r="P228" s="8">
        <v>4.17</v>
      </c>
      <c r="Q228" s="8">
        <v>3.56</v>
      </c>
      <c r="R228" s="8">
        <v>4.5</v>
      </c>
      <c r="S228" s="8">
        <v>3</v>
      </c>
      <c r="T228" s="8">
        <v>6.26</v>
      </c>
      <c r="U228" s="8">
        <v>0.76</v>
      </c>
      <c r="V228" s="9">
        <v>24</v>
      </c>
      <c r="W228" s="8">
        <v>0.94</v>
      </c>
      <c r="X228" s="8">
        <v>3.26</v>
      </c>
      <c r="Y228" s="8">
        <v>2.0000000000000462E-2</v>
      </c>
      <c r="Z228" s="8"/>
      <c r="AF228" t="s">
        <v>464</v>
      </c>
      <c r="AG228" t="s">
        <v>87</v>
      </c>
      <c r="AH228" t="s">
        <v>88</v>
      </c>
      <c r="AI228" t="s">
        <v>359</v>
      </c>
      <c r="AJ228" s="7">
        <v>37986</v>
      </c>
      <c r="AK228" t="s">
        <v>459</v>
      </c>
      <c r="AL228" t="s">
        <v>91</v>
      </c>
      <c r="AM228" t="s">
        <v>465</v>
      </c>
      <c r="AN228" t="s">
        <v>466</v>
      </c>
      <c r="AO228" t="str">
        <f>TEXT(A228,"yyyy-mm-dd")</f>
        <v>2001-10-31</v>
      </c>
    </row>
    <row r="229" spans="1:41">
      <c r="A229" s="6" t="s">
        <v>458</v>
      </c>
      <c r="B229">
        <v>2001</v>
      </c>
      <c r="C229">
        <v>10</v>
      </c>
      <c r="E229" t="s">
        <v>81</v>
      </c>
      <c r="F229" t="s">
        <v>82</v>
      </c>
      <c r="G229" t="s">
        <v>83</v>
      </c>
      <c r="H229" t="s">
        <v>356</v>
      </c>
      <c r="I229">
        <v>2002</v>
      </c>
      <c r="K229" s="6">
        <v>37621</v>
      </c>
      <c r="L229">
        <v>14</v>
      </c>
      <c r="N229" t="s">
        <v>244</v>
      </c>
      <c r="O229" s="8">
        <v>5.25</v>
      </c>
      <c r="P229" s="8">
        <v>5.01</v>
      </c>
      <c r="Q229" s="8">
        <v>4.8499999999999996</v>
      </c>
      <c r="R229" s="8">
        <v>5.8</v>
      </c>
      <c r="S229" s="8">
        <v>4</v>
      </c>
      <c r="T229" s="8">
        <v>7.3</v>
      </c>
      <c r="U229" s="8">
        <v>0.82</v>
      </c>
      <c r="V229" s="9">
        <v>29</v>
      </c>
      <c r="W229" s="8">
        <v>0.95000000000000018</v>
      </c>
      <c r="X229" s="8">
        <v>3.3</v>
      </c>
      <c r="Y229" s="8">
        <v>0.24000000000000021</v>
      </c>
      <c r="Z229" s="8">
        <v>-0.14000000000000057</v>
      </c>
      <c r="AA229">
        <v>-0.41000000000000014</v>
      </c>
      <c r="AF229" t="s">
        <v>358</v>
      </c>
      <c r="AG229" t="s">
        <v>87</v>
      </c>
      <c r="AH229" t="s">
        <v>88</v>
      </c>
      <c r="AI229" t="s">
        <v>97</v>
      </c>
      <c r="AJ229" s="7">
        <v>37621</v>
      </c>
      <c r="AK229" t="s">
        <v>459</v>
      </c>
      <c r="AL229" t="s">
        <v>91</v>
      </c>
      <c r="AM229" t="s">
        <v>360</v>
      </c>
      <c r="AN229" t="s">
        <v>461</v>
      </c>
      <c r="AO229" t="str">
        <f>TEXT(A229,"yyyy-mm-dd")</f>
        <v>2001-10-31</v>
      </c>
    </row>
    <row r="230" spans="1:41">
      <c r="A230" s="6" t="s">
        <v>458</v>
      </c>
      <c r="B230">
        <v>2001</v>
      </c>
      <c r="C230">
        <v>10</v>
      </c>
      <c r="E230" t="s">
        <v>81</v>
      </c>
      <c r="F230" t="s">
        <v>82</v>
      </c>
      <c r="G230" t="s">
        <v>83</v>
      </c>
      <c r="H230" t="s">
        <v>278</v>
      </c>
      <c r="I230">
        <v>2001</v>
      </c>
      <c r="K230" s="6">
        <v>37256</v>
      </c>
      <c r="L230">
        <v>2</v>
      </c>
      <c r="N230" t="s">
        <v>104</v>
      </c>
      <c r="O230" s="8">
        <v>5.56</v>
      </c>
      <c r="P230" s="8">
        <v>5.5</v>
      </c>
      <c r="Q230" s="8">
        <v>5.4</v>
      </c>
      <c r="R230" s="8">
        <v>5.74</v>
      </c>
      <c r="S230" s="8">
        <v>5.0599999999999996</v>
      </c>
      <c r="T230" s="8">
        <v>6.1</v>
      </c>
      <c r="U230" s="8">
        <v>0.25</v>
      </c>
      <c r="V230" s="9">
        <v>27</v>
      </c>
      <c r="W230" s="8">
        <v>0.33999999999999986</v>
      </c>
      <c r="X230" s="8">
        <v>1.04</v>
      </c>
      <c r="Y230" s="8">
        <v>5.9999999999999609E-2</v>
      </c>
      <c r="Z230" s="8">
        <v>-0.17999999999999972</v>
      </c>
      <c r="AA230">
        <v>-0.20999999999999996</v>
      </c>
      <c r="AF230" t="s">
        <v>279</v>
      </c>
      <c r="AG230" t="s">
        <v>87</v>
      </c>
      <c r="AH230" t="s">
        <v>88</v>
      </c>
      <c r="AI230" t="s">
        <v>89</v>
      </c>
      <c r="AJ230" s="7">
        <v>37256</v>
      </c>
      <c r="AK230" t="s">
        <v>459</v>
      </c>
      <c r="AL230" t="s">
        <v>91</v>
      </c>
      <c r="AM230" t="s">
        <v>280</v>
      </c>
      <c r="AN230" t="s">
        <v>460</v>
      </c>
      <c r="AO230" t="str">
        <f>TEXT(A230,"yyyy-mm-dd")</f>
        <v>2001-10-31</v>
      </c>
    </row>
    <row r="231" spans="1:41">
      <c r="A231" s="6" t="s">
        <v>458</v>
      </c>
      <c r="B231">
        <v>2001</v>
      </c>
      <c r="C231">
        <v>10</v>
      </c>
      <c r="E231" t="s">
        <v>392</v>
      </c>
      <c r="F231" t="s">
        <v>82</v>
      </c>
      <c r="G231" t="s">
        <v>83</v>
      </c>
      <c r="H231" t="s">
        <v>278</v>
      </c>
      <c r="I231">
        <v>2001</v>
      </c>
      <c r="K231" s="6">
        <v>37256</v>
      </c>
      <c r="L231">
        <v>2</v>
      </c>
      <c r="N231" t="s">
        <v>104</v>
      </c>
      <c r="O231" s="8">
        <v>5.41</v>
      </c>
      <c r="P231" s="8">
        <v>5.35</v>
      </c>
      <c r="Q231" s="8">
        <v>5.24</v>
      </c>
      <c r="R231" s="8">
        <v>5.64</v>
      </c>
      <c r="S231" s="8">
        <v>4.91</v>
      </c>
      <c r="T231" s="8">
        <v>5.9</v>
      </c>
      <c r="U231" s="8">
        <v>0.28000000000000003</v>
      </c>
      <c r="V231" s="9">
        <v>21</v>
      </c>
      <c r="W231" s="8">
        <v>0.39999999999999947</v>
      </c>
      <c r="X231" s="8">
        <v>0.99000000000000021</v>
      </c>
      <c r="Y231" s="8">
        <v>6.0000000000000497E-2</v>
      </c>
      <c r="Z231" s="8">
        <v>-0.22000000000000064</v>
      </c>
      <c r="AA231">
        <v>-0.22000000000000064</v>
      </c>
      <c r="AF231" t="s">
        <v>279</v>
      </c>
      <c r="AG231" t="s">
        <v>87</v>
      </c>
      <c r="AH231" t="s">
        <v>88</v>
      </c>
      <c r="AI231" t="s">
        <v>89</v>
      </c>
      <c r="AJ231" s="7">
        <v>37256</v>
      </c>
      <c r="AK231" t="s">
        <v>459</v>
      </c>
      <c r="AL231" t="s">
        <v>393</v>
      </c>
      <c r="AM231" t="s">
        <v>280</v>
      </c>
      <c r="AN231" t="s">
        <v>467</v>
      </c>
      <c r="AO231" t="str">
        <f>TEXT(A231,"yyyy-mm-dd")</f>
        <v>2001-10-31</v>
      </c>
    </row>
    <row r="232" spans="1:41">
      <c r="A232" s="6" t="s">
        <v>458</v>
      </c>
      <c r="B232">
        <v>2001</v>
      </c>
      <c r="C232">
        <v>10</v>
      </c>
      <c r="E232" t="s">
        <v>112</v>
      </c>
      <c r="F232" t="s">
        <v>113</v>
      </c>
      <c r="G232" t="s">
        <v>83</v>
      </c>
      <c r="H232" t="s">
        <v>356</v>
      </c>
      <c r="I232">
        <v>2002</v>
      </c>
      <c r="K232" s="6">
        <v>37621</v>
      </c>
      <c r="L232">
        <v>14</v>
      </c>
      <c r="N232" t="s">
        <v>244</v>
      </c>
      <c r="O232" s="8">
        <v>8.64</v>
      </c>
      <c r="P232" s="8">
        <v>8.6999999999999993</v>
      </c>
      <c r="Q232" s="8">
        <v>7.58</v>
      </c>
      <c r="R232" s="8">
        <v>9.4</v>
      </c>
      <c r="S232" s="8">
        <v>5.41</v>
      </c>
      <c r="T232" s="8">
        <v>12.37</v>
      </c>
      <c r="U232" s="8">
        <v>1.58</v>
      </c>
      <c r="V232" s="9">
        <v>30</v>
      </c>
      <c r="W232" s="8">
        <v>1.8200000000000003</v>
      </c>
      <c r="X232" s="8">
        <v>6.9599999999999991</v>
      </c>
      <c r="Y232" s="8">
        <v>-5.9999999999998721E-2</v>
      </c>
      <c r="Z232" s="8">
        <v>-0.19000000000000128</v>
      </c>
      <c r="AA232">
        <v>0.41999999999999993</v>
      </c>
      <c r="AF232" t="s">
        <v>456</v>
      </c>
      <c r="AG232" t="s">
        <v>115</v>
      </c>
      <c r="AH232" t="s">
        <v>116</v>
      </c>
      <c r="AI232" t="s">
        <v>230</v>
      </c>
      <c r="AJ232" s="7">
        <v>37621</v>
      </c>
      <c r="AK232" t="s">
        <v>459</v>
      </c>
      <c r="AL232" t="s">
        <v>118</v>
      </c>
      <c r="AM232" t="s">
        <v>360</v>
      </c>
      <c r="AN232" t="s">
        <v>471</v>
      </c>
      <c r="AO232" t="str">
        <f>TEXT(A232,"yyyy-mm-dd")</f>
        <v>2001-10-31</v>
      </c>
    </row>
    <row r="233" spans="1:41">
      <c r="A233" s="6" t="s">
        <v>458</v>
      </c>
      <c r="B233">
        <v>2001</v>
      </c>
      <c r="C233">
        <v>10</v>
      </c>
      <c r="E233" t="s">
        <v>112</v>
      </c>
      <c r="F233" t="s">
        <v>113</v>
      </c>
      <c r="G233" t="s">
        <v>83</v>
      </c>
      <c r="H233" t="s">
        <v>278</v>
      </c>
      <c r="I233">
        <v>2001</v>
      </c>
      <c r="K233" s="6">
        <v>37256</v>
      </c>
      <c r="L233">
        <v>2</v>
      </c>
      <c r="N233" t="s">
        <v>104</v>
      </c>
      <c r="O233" s="8">
        <v>9.25</v>
      </c>
      <c r="P233" s="8">
        <v>9.24</v>
      </c>
      <c r="Q233" s="8">
        <v>8.93</v>
      </c>
      <c r="R233" s="8">
        <v>9.94</v>
      </c>
      <c r="S233" s="8">
        <v>7.3</v>
      </c>
      <c r="T233" s="8">
        <v>10.56</v>
      </c>
      <c r="U233" s="8">
        <v>0.85</v>
      </c>
      <c r="V233" s="9">
        <v>30</v>
      </c>
      <c r="W233" s="8">
        <v>1.0099999999999998</v>
      </c>
      <c r="X233" s="8">
        <v>3.2600000000000007</v>
      </c>
      <c r="Y233" s="8">
        <v>9.9999999999997868E-3</v>
      </c>
      <c r="Z233" s="8">
        <v>-0.4399999999999995</v>
      </c>
      <c r="AA233">
        <v>9.9999999999997868E-3</v>
      </c>
      <c r="AF233" t="s">
        <v>296</v>
      </c>
      <c r="AG233" t="s">
        <v>115</v>
      </c>
      <c r="AH233" t="s">
        <v>116</v>
      </c>
      <c r="AI233" t="s">
        <v>117</v>
      </c>
      <c r="AJ233" s="7">
        <v>37256</v>
      </c>
      <c r="AK233" t="s">
        <v>459</v>
      </c>
      <c r="AL233" t="s">
        <v>118</v>
      </c>
      <c r="AM233" t="s">
        <v>280</v>
      </c>
      <c r="AN233" t="s">
        <v>470</v>
      </c>
      <c r="AO233" t="str">
        <f>TEXT(A233,"yyyy-mm-dd")</f>
        <v>2001-10-31</v>
      </c>
    </row>
    <row r="234" spans="1:41">
      <c r="A234" s="6" t="s">
        <v>472</v>
      </c>
      <c r="B234">
        <v>2001</v>
      </c>
      <c r="C234">
        <v>11</v>
      </c>
      <c r="E234" t="s">
        <v>100</v>
      </c>
      <c r="F234" t="s">
        <v>101</v>
      </c>
      <c r="G234" t="s">
        <v>83</v>
      </c>
      <c r="H234" t="s">
        <v>356</v>
      </c>
      <c r="I234">
        <v>2002</v>
      </c>
      <c r="K234" s="6">
        <v>37621</v>
      </c>
      <c r="L234">
        <v>13</v>
      </c>
      <c r="N234" t="s">
        <v>252</v>
      </c>
      <c r="O234" s="8">
        <v>1.43</v>
      </c>
      <c r="P234" s="8">
        <v>1.4</v>
      </c>
      <c r="Q234" s="8">
        <v>1</v>
      </c>
      <c r="R234" s="8">
        <v>1.8</v>
      </c>
      <c r="S234" s="8">
        <v>0.4</v>
      </c>
      <c r="T234" s="8">
        <v>2.8</v>
      </c>
      <c r="U234" s="8">
        <v>0.6</v>
      </c>
      <c r="V234" s="9">
        <v>30</v>
      </c>
      <c r="W234" s="8">
        <v>0.8</v>
      </c>
      <c r="X234" s="8">
        <v>2.4</v>
      </c>
      <c r="Y234" s="8">
        <v>3.0000000000000027E-2</v>
      </c>
      <c r="Z234" s="8">
        <v>-0.35000000000000009</v>
      </c>
      <c r="AA234">
        <v>0</v>
      </c>
      <c r="AF234" t="s">
        <v>9707</v>
      </c>
      <c r="AG234" t="s">
        <v>9655</v>
      </c>
      <c r="AH234" t="s">
        <v>9656</v>
      </c>
      <c r="AI234" t="s">
        <v>9669</v>
      </c>
      <c r="AJ234" s="7">
        <v>37621</v>
      </c>
      <c r="AK234" t="s">
        <v>473</v>
      </c>
      <c r="AL234" t="s">
        <v>109</v>
      </c>
      <c r="AM234" t="s">
        <v>360</v>
      </c>
      <c r="AN234" t="s">
        <v>9721</v>
      </c>
    </row>
    <row r="235" spans="1:41">
      <c r="A235" s="6" t="s">
        <v>472</v>
      </c>
      <c r="B235">
        <v>2001</v>
      </c>
      <c r="C235">
        <v>11</v>
      </c>
      <c r="E235" t="s">
        <v>100</v>
      </c>
      <c r="F235" t="s">
        <v>101</v>
      </c>
      <c r="G235" t="s">
        <v>102</v>
      </c>
      <c r="H235" t="s">
        <v>477</v>
      </c>
      <c r="I235">
        <v>2002</v>
      </c>
      <c r="J235">
        <v>1</v>
      </c>
      <c r="K235" s="6">
        <v>37346</v>
      </c>
      <c r="L235">
        <v>4</v>
      </c>
      <c r="M235">
        <v>1</v>
      </c>
      <c r="N235" t="s">
        <v>219</v>
      </c>
      <c r="O235" s="8">
        <v>-0.53</v>
      </c>
      <c r="P235" s="8">
        <v>-0.57999999999999996</v>
      </c>
      <c r="Q235" s="8">
        <v>-0.8</v>
      </c>
      <c r="R235" s="8">
        <v>-0.1</v>
      </c>
      <c r="S235" s="8">
        <v>-2.0499999999999998</v>
      </c>
      <c r="T235" s="8">
        <v>0.8</v>
      </c>
      <c r="U235" s="8">
        <v>0.67</v>
      </c>
      <c r="V235" s="9">
        <v>29</v>
      </c>
      <c r="W235" s="8">
        <v>0.70000000000000007</v>
      </c>
      <c r="X235" s="8">
        <v>2.8499999999999996</v>
      </c>
      <c r="Y235" s="8">
        <v>4.9999999999999933E-2</v>
      </c>
      <c r="Z235" s="8"/>
      <c r="AF235" t="s">
        <v>478</v>
      </c>
      <c r="AG235" t="s">
        <v>106</v>
      </c>
      <c r="AH235" t="s">
        <v>107</v>
      </c>
      <c r="AI235" t="s">
        <v>340</v>
      </c>
      <c r="AJ235" s="7">
        <v>37346</v>
      </c>
      <c r="AK235" t="s">
        <v>473</v>
      </c>
      <c r="AL235" t="s">
        <v>109</v>
      </c>
      <c r="AM235" t="s">
        <v>479</v>
      </c>
      <c r="AN235" t="s">
        <v>480</v>
      </c>
      <c r="AO235" t="str">
        <f>TEXT(A235,"yyyy-mm-dd")</f>
        <v>2001-11-30</v>
      </c>
    </row>
    <row r="236" spans="1:41">
      <c r="A236" s="6" t="s">
        <v>472</v>
      </c>
      <c r="B236">
        <v>2001</v>
      </c>
      <c r="C236">
        <v>11</v>
      </c>
      <c r="E236" t="s">
        <v>100</v>
      </c>
      <c r="F236" t="s">
        <v>101</v>
      </c>
      <c r="G236" t="s">
        <v>102</v>
      </c>
      <c r="H236" t="s">
        <v>425</v>
      </c>
      <c r="I236">
        <v>2001</v>
      </c>
      <c r="J236">
        <v>4</v>
      </c>
      <c r="K236" s="6">
        <v>37256</v>
      </c>
      <c r="L236">
        <v>1</v>
      </c>
      <c r="M236">
        <v>0</v>
      </c>
      <c r="N236" t="s">
        <v>169</v>
      </c>
      <c r="O236" s="8">
        <v>-1.22</v>
      </c>
      <c r="P236" s="8">
        <v>-1.25</v>
      </c>
      <c r="Q236" s="8">
        <v>-1.5</v>
      </c>
      <c r="R236" s="8">
        <v>-1.04</v>
      </c>
      <c r="S236" s="8">
        <v>-2.46</v>
      </c>
      <c r="T236" s="8">
        <v>-0.2</v>
      </c>
      <c r="U236" s="8">
        <v>0.53</v>
      </c>
      <c r="V236" s="9">
        <v>30</v>
      </c>
      <c r="W236" s="8">
        <v>0.45999999999999996</v>
      </c>
      <c r="X236" s="8">
        <v>2.2599999999999998</v>
      </c>
      <c r="Y236" s="8">
        <v>3.0000000000000027E-2</v>
      </c>
      <c r="Z236" s="8">
        <v>-0.25</v>
      </c>
      <c r="AA236">
        <v>-0.6399999999999999</v>
      </c>
      <c r="AF236" t="s">
        <v>426</v>
      </c>
      <c r="AG236" t="s">
        <v>106</v>
      </c>
      <c r="AH236" t="s">
        <v>107</v>
      </c>
      <c r="AI236" t="s">
        <v>108</v>
      </c>
      <c r="AJ236" s="7">
        <v>37256</v>
      </c>
      <c r="AK236" t="s">
        <v>473</v>
      </c>
      <c r="AL236" t="s">
        <v>109</v>
      </c>
      <c r="AM236" t="s">
        <v>428</v>
      </c>
      <c r="AN236" t="s">
        <v>476</v>
      </c>
      <c r="AO236" t="str">
        <f>TEXT(A236,"yyyy-mm-dd")</f>
        <v>2001-11-30</v>
      </c>
    </row>
    <row r="237" spans="1:41">
      <c r="A237" s="6" t="s">
        <v>472</v>
      </c>
      <c r="B237">
        <v>2001</v>
      </c>
      <c r="C237">
        <v>11</v>
      </c>
      <c r="E237" t="s">
        <v>81</v>
      </c>
      <c r="F237" t="s">
        <v>82</v>
      </c>
      <c r="G237" t="s">
        <v>83</v>
      </c>
      <c r="H237" t="s">
        <v>462</v>
      </c>
      <c r="I237">
        <v>2003</v>
      </c>
      <c r="K237" s="6">
        <v>37986</v>
      </c>
      <c r="L237">
        <v>25</v>
      </c>
      <c r="N237" t="s">
        <v>357</v>
      </c>
      <c r="O237" s="8">
        <v>4.17</v>
      </c>
      <c r="P237" s="8">
        <v>4.2</v>
      </c>
      <c r="Q237" s="8">
        <v>3.67</v>
      </c>
      <c r="R237" s="8">
        <v>4.5</v>
      </c>
      <c r="S237" s="8">
        <v>3</v>
      </c>
      <c r="T237" s="8">
        <v>5.6</v>
      </c>
      <c r="U237" s="8">
        <v>0.68</v>
      </c>
      <c r="V237" s="9">
        <v>27</v>
      </c>
      <c r="W237" s="8">
        <v>0.83000000000000007</v>
      </c>
      <c r="X237" s="8">
        <v>2.5999999999999996</v>
      </c>
      <c r="Y237" s="8">
        <v>-3.0000000000000249E-2</v>
      </c>
      <c r="Z237" s="8">
        <v>3.0000000000000249E-2</v>
      </c>
      <c r="AA237">
        <v>-0.10999999999999988</v>
      </c>
      <c r="AF237" t="s">
        <v>464</v>
      </c>
      <c r="AG237" t="s">
        <v>87</v>
      </c>
      <c r="AH237" t="s">
        <v>88</v>
      </c>
      <c r="AI237" t="s">
        <v>359</v>
      </c>
      <c r="AJ237" s="7">
        <v>37986</v>
      </c>
      <c r="AK237" t="s">
        <v>473</v>
      </c>
      <c r="AL237" t="s">
        <v>91</v>
      </c>
      <c r="AM237" t="s">
        <v>465</v>
      </c>
      <c r="AN237" t="s">
        <v>475</v>
      </c>
      <c r="AO237" t="str">
        <f>TEXT(A237,"yyyy-mm-dd")</f>
        <v>2001-11-30</v>
      </c>
    </row>
    <row r="238" spans="1:41">
      <c r="A238" s="6" t="s">
        <v>472</v>
      </c>
      <c r="B238">
        <v>2001</v>
      </c>
      <c r="C238">
        <v>11</v>
      </c>
      <c r="E238" t="s">
        <v>81</v>
      </c>
      <c r="F238" t="s">
        <v>82</v>
      </c>
      <c r="G238" t="s">
        <v>83</v>
      </c>
      <c r="H238" t="s">
        <v>356</v>
      </c>
      <c r="I238">
        <v>2002</v>
      </c>
      <c r="K238" s="6">
        <v>37621</v>
      </c>
      <c r="L238">
        <v>13</v>
      </c>
      <c r="N238" t="s">
        <v>252</v>
      </c>
      <c r="O238" s="8">
        <v>5.16</v>
      </c>
      <c r="P238" s="8">
        <v>5</v>
      </c>
      <c r="Q238" s="8">
        <v>4.76</v>
      </c>
      <c r="R238" s="8">
        <v>5.31</v>
      </c>
      <c r="S238" s="8">
        <v>4</v>
      </c>
      <c r="T238" s="8">
        <v>7.3</v>
      </c>
      <c r="U238" s="8">
        <v>0.78</v>
      </c>
      <c r="V238" s="9">
        <v>31</v>
      </c>
      <c r="W238" s="8">
        <v>0.54999999999999982</v>
      </c>
      <c r="X238" s="8">
        <v>3.3</v>
      </c>
      <c r="Y238" s="8">
        <v>0.16000000000000014</v>
      </c>
      <c r="Z238" s="8">
        <v>-9.9999999999997868E-3</v>
      </c>
      <c r="AA238">
        <v>-0.40000000000000036</v>
      </c>
      <c r="AF238" t="s">
        <v>358</v>
      </c>
      <c r="AG238" t="s">
        <v>87</v>
      </c>
      <c r="AH238" t="s">
        <v>88</v>
      </c>
      <c r="AI238" t="s">
        <v>97</v>
      </c>
      <c r="AJ238" s="7">
        <v>37621</v>
      </c>
      <c r="AK238" t="s">
        <v>473</v>
      </c>
      <c r="AL238" t="s">
        <v>91</v>
      </c>
      <c r="AM238" t="s">
        <v>360</v>
      </c>
      <c r="AN238" t="s">
        <v>474</v>
      </c>
      <c r="AO238" t="str">
        <f>TEXT(A238,"yyyy-mm-dd")</f>
        <v>2001-11-30</v>
      </c>
    </row>
    <row r="239" spans="1:41">
      <c r="A239" s="6" t="s">
        <v>472</v>
      </c>
      <c r="B239">
        <v>2001</v>
      </c>
      <c r="C239">
        <v>11</v>
      </c>
      <c r="E239" t="s">
        <v>112</v>
      </c>
      <c r="F239" t="s">
        <v>113</v>
      </c>
      <c r="G239" t="s">
        <v>83</v>
      </c>
      <c r="H239" t="s">
        <v>462</v>
      </c>
      <c r="I239">
        <v>2003</v>
      </c>
      <c r="K239" s="6">
        <v>37986</v>
      </c>
      <c r="L239">
        <v>25</v>
      </c>
      <c r="N239" t="s">
        <v>357</v>
      </c>
      <c r="O239" s="8">
        <v>8.1300000000000008</v>
      </c>
      <c r="P239" s="8">
        <v>7.93</v>
      </c>
      <c r="Q239" s="8">
        <v>6.73</v>
      </c>
      <c r="R239" s="8">
        <v>9.34</v>
      </c>
      <c r="S239" s="8">
        <v>5.4</v>
      </c>
      <c r="T239" s="8">
        <v>11.5</v>
      </c>
      <c r="U239" s="8">
        <v>1.81</v>
      </c>
      <c r="V239" s="9">
        <v>24</v>
      </c>
      <c r="W239" s="8">
        <v>2.6099999999999994</v>
      </c>
      <c r="X239" s="8">
        <v>6.1</v>
      </c>
      <c r="Y239" s="8">
        <v>0.20000000000000107</v>
      </c>
      <c r="Z239" s="8"/>
      <c r="AF239" t="s">
        <v>483</v>
      </c>
      <c r="AG239" t="s">
        <v>115</v>
      </c>
      <c r="AH239" t="s">
        <v>116</v>
      </c>
      <c r="AI239" t="s">
        <v>359</v>
      </c>
      <c r="AJ239" s="7">
        <v>37986</v>
      </c>
      <c r="AK239" t="s">
        <v>473</v>
      </c>
      <c r="AL239" t="s">
        <v>118</v>
      </c>
      <c r="AM239" t="s">
        <v>465</v>
      </c>
      <c r="AN239" t="s">
        <v>484</v>
      </c>
      <c r="AO239" t="str">
        <f>TEXT(A239,"yyyy-mm-dd")</f>
        <v>2001-11-30</v>
      </c>
    </row>
    <row r="240" spans="1:41">
      <c r="A240" s="6" t="s">
        <v>472</v>
      </c>
      <c r="B240">
        <v>2001</v>
      </c>
      <c r="C240">
        <v>11</v>
      </c>
      <c r="E240" t="s">
        <v>112</v>
      </c>
      <c r="F240" t="s">
        <v>113</v>
      </c>
      <c r="G240" t="s">
        <v>83</v>
      </c>
      <c r="H240" t="s">
        <v>356</v>
      </c>
      <c r="I240">
        <v>2002</v>
      </c>
      <c r="K240" s="6">
        <v>37621</v>
      </c>
      <c r="L240">
        <v>13</v>
      </c>
      <c r="N240" t="s">
        <v>252</v>
      </c>
      <c r="O240" s="8">
        <v>8.6199999999999992</v>
      </c>
      <c r="P240" s="8">
        <v>8.5</v>
      </c>
      <c r="Q240" s="8">
        <v>7.55</v>
      </c>
      <c r="R240" s="8">
        <v>9.35</v>
      </c>
      <c r="S240" s="8">
        <v>6</v>
      </c>
      <c r="T240" s="8">
        <v>12.37</v>
      </c>
      <c r="U240" s="8">
        <v>1.5</v>
      </c>
      <c r="V240" s="9">
        <v>31</v>
      </c>
      <c r="W240" s="8">
        <v>1.7999999999999998</v>
      </c>
      <c r="X240" s="8">
        <v>6.3699999999999992</v>
      </c>
      <c r="Y240" s="8">
        <v>0.11999999999999922</v>
      </c>
      <c r="Z240" s="8">
        <v>-0.19999999999999929</v>
      </c>
      <c r="AA240">
        <v>-2.0000000000000462E-2</v>
      </c>
      <c r="AF240" t="s">
        <v>456</v>
      </c>
      <c r="AG240" t="s">
        <v>115</v>
      </c>
      <c r="AH240" t="s">
        <v>116</v>
      </c>
      <c r="AI240" t="s">
        <v>230</v>
      </c>
      <c r="AJ240" s="7">
        <v>37621</v>
      </c>
      <c r="AK240" t="s">
        <v>473</v>
      </c>
      <c r="AL240" t="s">
        <v>118</v>
      </c>
      <c r="AM240" t="s">
        <v>360</v>
      </c>
      <c r="AN240" t="s">
        <v>482</v>
      </c>
      <c r="AO240" t="str">
        <f>TEXT(A240,"yyyy-mm-dd")</f>
        <v>2001-11-30</v>
      </c>
    </row>
    <row r="241" spans="1:41">
      <c r="A241" s="6" t="s">
        <v>472</v>
      </c>
      <c r="B241">
        <v>2001</v>
      </c>
      <c r="C241">
        <v>11</v>
      </c>
      <c r="E241" t="s">
        <v>112</v>
      </c>
      <c r="F241" t="s">
        <v>113</v>
      </c>
      <c r="G241" t="s">
        <v>83</v>
      </c>
      <c r="H241" t="s">
        <v>278</v>
      </c>
      <c r="I241">
        <v>2001</v>
      </c>
      <c r="K241" s="6">
        <v>37256</v>
      </c>
      <c r="L241">
        <v>1</v>
      </c>
      <c r="N241" t="s">
        <v>169</v>
      </c>
      <c r="O241" s="8">
        <v>8.49</v>
      </c>
      <c r="P241" s="8">
        <v>8.4</v>
      </c>
      <c r="Q241" s="8">
        <v>7.7</v>
      </c>
      <c r="R241" s="8">
        <v>9.08</v>
      </c>
      <c r="S241" s="8">
        <v>7.4</v>
      </c>
      <c r="T241" s="8">
        <v>10.050000000000001</v>
      </c>
      <c r="U241" s="8">
        <v>0.87</v>
      </c>
      <c r="V241" s="9">
        <v>31</v>
      </c>
      <c r="W241" s="8">
        <v>1.38</v>
      </c>
      <c r="X241" s="8">
        <v>2.6500000000000004</v>
      </c>
      <c r="Y241" s="8">
        <v>8.9999999999999858E-2</v>
      </c>
      <c r="Z241" s="8">
        <v>-0.83999999999999986</v>
      </c>
      <c r="AA241">
        <v>0.37000000000000011</v>
      </c>
      <c r="AF241" t="s">
        <v>296</v>
      </c>
      <c r="AG241" t="s">
        <v>115</v>
      </c>
      <c r="AH241" t="s">
        <v>116</v>
      </c>
      <c r="AI241" t="s">
        <v>117</v>
      </c>
      <c r="AJ241" s="7">
        <v>37256</v>
      </c>
      <c r="AK241" t="s">
        <v>473</v>
      </c>
      <c r="AL241" t="s">
        <v>118</v>
      </c>
      <c r="AM241" t="s">
        <v>280</v>
      </c>
      <c r="AN241" t="s">
        <v>481</v>
      </c>
      <c r="AO241" t="str">
        <f>TEXT(A241,"yyyy-mm-dd")</f>
        <v>2001-11-30</v>
      </c>
    </row>
    <row r="242" spans="1:41">
      <c r="A242" s="6" t="s">
        <v>485</v>
      </c>
      <c r="B242">
        <v>2001</v>
      </c>
      <c r="C242">
        <v>12</v>
      </c>
      <c r="E242" t="s">
        <v>100</v>
      </c>
      <c r="F242" t="s">
        <v>101</v>
      </c>
      <c r="G242" t="s">
        <v>83</v>
      </c>
      <c r="H242" t="s">
        <v>462</v>
      </c>
      <c r="I242">
        <v>2003</v>
      </c>
      <c r="K242" s="6">
        <v>37986</v>
      </c>
      <c r="L242">
        <v>24</v>
      </c>
      <c r="N242" t="s">
        <v>368</v>
      </c>
      <c r="O242" s="8">
        <v>4.05</v>
      </c>
      <c r="P242" s="8">
        <v>4</v>
      </c>
      <c r="Q242" s="8">
        <v>3.55</v>
      </c>
      <c r="R242" s="8">
        <v>4.66</v>
      </c>
      <c r="S242" s="8">
        <v>1.4</v>
      </c>
      <c r="T242" s="8">
        <v>5.8</v>
      </c>
      <c r="U242" s="8">
        <v>0.97</v>
      </c>
      <c r="V242" s="9">
        <v>27</v>
      </c>
      <c r="W242" s="8">
        <v>1.1100000000000003</v>
      </c>
      <c r="X242" s="8">
        <v>4.4000000000000004</v>
      </c>
      <c r="Y242" s="8">
        <v>4.9999999999999822E-2</v>
      </c>
      <c r="Z242" s="8"/>
      <c r="AF242" t="s">
        <v>9722</v>
      </c>
      <c r="AG242" t="s">
        <v>9655</v>
      </c>
      <c r="AH242" t="s">
        <v>9656</v>
      </c>
      <c r="AI242" t="s">
        <v>9708</v>
      </c>
      <c r="AJ242" s="7">
        <v>37986</v>
      </c>
      <c r="AK242" t="s">
        <v>486</v>
      </c>
      <c r="AL242" t="s">
        <v>109</v>
      </c>
      <c r="AM242" t="s">
        <v>465</v>
      </c>
      <c r="AN242" t="s">
        <v>9723</v>
      </c>
    </row>
    <row r="243" spans="1:41">
      <c r="A243" s="6" t="s">
        <v>485</v>
      </c>
      <c r="B243">
        <v>2001</v>
      </c>
      <c r="C243">
        <v>12</v>
      </c>
      <c r="E243" t="s">
        <v>100</v>
      </c>
      <c r="F243" t="s">
        <v>101</v>
      </c>
      <c r="G243" t="s">
        <v>102</v>
      </c>
      <c r="H243" t="s">
        <v>500</v>
      </c>
      <c r="I243">
        <v>2002</v>
      </c>
      <c r="J243">
        <v>4</v>
      </c>
      <c r="K243" s="6">
        <v>37621</v>
      </c>
      <c r="L243">
        <v>12</v>
      </c>
      <c r="M243">
        <v>4</v>
      </c>
      <c r="N243" t="s">
        <v>261</v>
      </c>
      <c r="O243" s="8">
        <v>3.42</v>
      </c>
      <c r="P243" s="8">
        <v>3.5</v>
      </c>
      <c r="Q243" s="8">
        <v>3.08</v>
      </c>
      <c r="R243" s="8">
        <v>3.99</v>
      </c>
      <c r="S243" s="8">
        <v>0.7</v>
      </c>
      <c r="T243" s="8">
        <v>5.6</v>
      </c>
      <c r="U243" s="8">
        <v>1.18</v>
      </c>
      <c r="V243" s="9">
        <v>28</v>
      </c>
      <c r="W243" s="8">
        <v>0.91000000000000014</v>
      </c>
      <c r="X243" s="8">
        <v>4.8999999999999995</v>
      </c>
      <c r="Y243" s="8">
        <v>-8.0000000000000071E-2</v>
      </c>
      <c r="Z243" s="8"/>
      <c r="AF243" t="s">
        <v>501</v>
      </c>
      <c r="AG243" t="s">
        <v>106</v>
      </c>
      <c r="AH243" t="s">
        <v>107</v>
      </c>
      <c r="AI243" t="s">
        <v>502</v>
      </c>
      <c r="AJ243" s="7">
        <v>37621</v>
      </c>
      <c r="AK243" t="s">
        <v>486</v>
      </c>
      <c r="AL243" t="s">
        <v>109</v>
      </c>
      <c r="AM243" t="s">
        <v>503</v>
      </c>
      <c r="AN243" t="s">
        <v>504</v>
      </c>
      <c r="AO243" t="str">
        <f>TEXT(A243,"yyyy-mm-dd")</f>
        <v>2001-12-31</v>
      </c>
    </row>
    <row r="244" spans="1:41">
      <c r="A244" s="6" t="s">
        <v>485</v>
      </c>
      <c r="B244">
        <v>2001</v>
      </c>
      <c r="C244">
        <v>12</v>
      </c>
      <c r="E244" t="s">
        <v>100</v>
      </c>
      <c r="F244" t="s">
        <v>101</v>
      </c>
      <c r="G244" t="s">
        <v>102</v>
      </c>
      <c r="H244" t="s">
        <v>495</v>
      </c>
      <c r="I244">
        <v>2002</v>
      </c>
      <c r="J244">
        <v>3</v>
      </c>
      <c r="K244" s="6">
        <v>37529</v>
      </c>
      <c r="L244">
        <v>9</v>
      </c>
      <c r="M244">
        <v>3</v>
      </c>
      <c r="N244" t="s">
        <v>173</v>
      </c>
      <c r="O244" s="8">
        <v>2.13</v>
      </c>
      <c r="P244" s="8">
        <v>2.2999999999999998</v>
      </c>
      <c r="Q244" s="8">
        <v>1.7</v>
      </c>
      <c r="R244" s="8">
        <v>2.6</v>
      </c>
      <c r="S244" s="8">
        <v>0.4</v>
      </c>
      <c r="T244" s="8">
        <v>3.9</v>
      </c>
      <c r="U244" s="8">
        <v>0.86</v>
      </c>
      <c r="V244" s="9">
        <v>29</v>
      </c>
      <c r="W244" s="8">
        <v>0.90000000000000013</v>
      </c>
      <c r="X244" s="8">
        <v>3.5</v>
      </c>
      <c r="Y244" s="8">
        <v>-0.16999999999999993</v>
      </c>
      <c r="Z244" s="8"/>
      <c r="AF244" t="s">
        <v>496</v>
      </c>
      <c r="AG244" t="s">
        <v>106</v>
      </c>
      <c r="AH244" t="s">
        <v>107</v>
      </c>
      <c r="AI244" t="s">
        <v>497</v>
      </c>
      <c r="AJ244" s="7">
        <v>37529</v>
      </c>
      <c r="AK244" t="s">
        <v>486</v>
      </c>
      <c r="AL244" t="s">
        <v>109</v>
      </c>
      <c r="AM244" t="s">
        <v>498</v>
      </c>
      <c r="AN244" t="s">
        <v>499</v>
      </c>
      <c r="AO244" t="str">
        <f>TEXT(A244,"yyyy-mm-dd")</f>
        <v>2001-12-31</v>
      </c>
    </row>
    <row r="245" spans="1:41">
      <c r="A245" s="6" t="s">
        <v>485</v>
      </c>
      <c r="B245">
        <v>2001</v>
      </c>
      <c r="C245">
        <v>12</v>
      </c>
      <c r="E245" t="s">
        <v>100</v>
      </c>
      <c r="F245" t="s">
        <v>101</v>
      </c>
      <c r="G245" t="s">
        <v>102</v>
      </c>
      <c r="H245" t="s">
        <v>491</v>
      </c>
      <c r="I245">
        <v>2002</v>
      </c>
      <c r="J245">
        <v>2</v>
      </c>
      <c r="K245" s="6">
        <v>37437</v>
      </c>
      <c r="L245">
        <v>6</v>
      </c>
      <c r="M245">
        <v>2</v>
      </c>
      <c r="N245" t="s">
        <v>203</v>
      </c>
      <c r="O245" s="8">
        <v>0.7</v>
      </c>
      <c r="P245" s="8">
        <v>0.6</v>
      </c>
      <c r="Q245" s="8">
        <v>0.22</v>
      </c>
      <c r="R245" s="8">
        <v>1.3</v>
      </c>
      <c r="S245" s="8">
        <v>-0.8</v>
      </c>
      <c r="T245" s="8">
        <v>1.9</v>
      </c>
      <c r="U245" s="8">
        <v>0.69</v>
      </c>
      <c r="V245" s="9">
        <v>29</v>
      </c>
      <c r="W245" s="8">
        <v>1.08</v>
      </c>
      <c r="X245" s="8">
        <v>2.7</v>
      </c>
      <c r="Y245" s="8">
        <v>9.9999999999999978E-2</v>
      </c>
      <c r="Z245" s="8"/>
      <c r="AF245" t="s">
        <v>492</v>
      </c>
      <c r="AG245" t="s">
        <v>106</v>
      </c>
      <c r="AH245" t="s">
        <v>107</v>
      </c>
      <c r="AI245" t="s">
        <v>427</v>
      </c>
      <c r="AJ245" s="7">
        <v>37437</v>
      </c>
      <c r="AK245" t="s">
        <v>486</v>
      </c>
      <c r="AL245" t="s">
        <v>109</v>
      </c>
      <c r="AM245" t="s">
        <v>493</v>
      </c>
      <c r="AN245" t="s">
        <v>494</v>
      </c>
      <c r="AO245" t="str">
        <f>TEXT(A245,"yyyy-mm-dd")</f>
        <v>2001-12-31</v>
      </c>
    </row>
    <row r="246" spans="1:41">
      <c r="A246" s="6" t="s">
        <v>485</v>
      </c>
      <c r="B246">
        <v>2001</v>
      </c>
      <c r="C246">
        <v>12</v>
      </c>
      <c r="E246" t="s">
        <v>100</v>
      </c>
      <c r="F246" t="s">
        <v>101</v>
      </c>
      <c r="G246" t="s">
        <v>102</v>
      </c>
      <c r="H246" t="s">
        <v>477</v>
      </c>
      <c r="I246">
        <v>2002</v>
      </c>
      <c r="J246">
        <v>1</v>
      </c>
      <c r="K246" s="6">
        <v>37346</v>
      </c>
      <c r="L246">
        <v>3</v>
      </c>
      <c r="M246">
        <v>1</v>
      </c>
      <c r="N246" t="s">
        <v>233</v>
      </c>
      <c r="O246" s="8">
        <v>-0.59</v>
      </c>
      <c r="P246" s="8">
        <v>-0.6</v>
      </c>
      <c r="Q246" s="8">
        <v>-1.05</v>
      </c>
      <c r="R246" s="8">
        <v>-0.1</v>
      </c>
      <c r="S246" s="8">
        <v>-2.0499999999999998</v>
      </c>
      <c r="T246" s="8">
        <v>0.8</v>
      </c>
      <c r="U246" s="8">
        <v>0.72</v>
      </c>
      <c r="V246" s="9">
        <v>29</v>
      </c>
      <c r="W246" s="8">
        <v>0.95000000000000007</v>
      </c>
      <c r="X246" s="8">
        <v>2.8499999999999996</v>
      </c>
      <c r="Y246" s="8">
        <v>1.0000000000000009E-2</v>
      </c>
      <c r="Z246" s="8">
        <v>-2.0000000000000018E-2</v>
      </c>
      <c r="AA246">
        <v>0.25</v>
      </c>
      <c r="AF246" t="s">
        <v>478</v>
      </c>
      <c r="AG246" t="s">
        <v>106</v>
      </c>
      <c r="AH246" t="s">
        <v>107</v>
      </c>
      <c r="AI246" t="s">
        <v>340</v>
      </c>
      <c r="AJ246" s="7">
        <v>37346</v>
      </c>
      <c r="AK246" t="s">
        <v>486</v>
      </c>
      <c r="AL246" t="s">
        <v>109</v>
      </c>
      <c r="AM246" t="s">
        <v>479</v>
      </c>
      <c r="AN246" t="s">
        <v>490</v>
      </c>
      <c r="AO246" t="str">
        <f>TEXT(A246,"yyyy-mm-dd")</f>
        <v>2001-12-31</v>
      </c>
    </row>
    <row r="247" spans="1:41">
      <c r="A247" s="6" t="s">
        <v>485</v>
      </c>
      <c r="B247">
        <v>2001</v>
      </c>
      <c r="C247">
        <v>12</v>
      </c>
      <c r="E247" t="s">
        <v>100</v>
      </c>
      <c r="F247" t="s">
        <v>101</v>
      </c>
      <c r="G247" t="s">
        <v>102</v>
      </c>
      <c r="H247" t="s">
        <v>425</v>
      </c>
      <c r="I247">
        <v>2001</v>
      </c>
      <c r="J247">
        <v>4</v>
      </c>
      <c r="K247" s="6">
        <v>37256</v>
      </c>
      <c r="L247">
        <v>0</v>
      </c>
      <c r="M247">
        <v>0</v>
      </c>
      <c r="N247" t="s">
        <v>178</v>
      </c>
      <c r="O247" s="8">
        <v>-1.31</v>
      </c>
      <c r="P247" s="8">
        <v>-1.3</v>
      </c>
      <c r="Q247" s="8">
        <v>-1.6</v>
      </c>
      <c r="R247" s="8">
        <v>-1.2</v>
      </c>
      <c r="S247" s="8">
        <v>-2.46</v>
      </c>
      <c r="T247" s="8">
        <v>0.2</v>
      </c>
      <c r="U247" s="8">
        <v>0.52</v>
      </c>
      <c r="V247" s="9">
        <v>29</v>
      </c>
      <c r="W247" s="8">
        <v>0.40000000000000013</v>
      </c>
      <c r="X247" s="8">
        <v>2.66</v>
      </c>
      <c r="Y247" s="8">
        <v>-1.0000000000000009E-2</v>
      </c>
      <c r="Z247" s="8">
        <v>-5.0000000000000044E-2</v>
      </c>
      <c r="AA247">
        <v>-5.9999999999999831E-2</v>
      </c>
      <c r="AF247" t="s">
        <v>426</v>
      </c>
      <c r="AG247" t="s">
        <v>106</v>
      </c>
      <c r="AH247" t="s">
        <v>107</v>
      </c>
      <c r="AI247" t="s">
        <v>108</v>
      </c>
      <c r="AJ247" s="7">
        <v>37256</v>
      </c>
      <c r="AK247" t="s">
        <v>486</v>
      </c>
      <c r="AL247" t="s">
        <v>109</v>
      </c>
      <c r="AM247" t="s">
        <v>428</v>
      </c>
      <c r="AN247" t="s">
        <v>489</v>
      </c>
      <c r="AO247" t="str">
        <f>TEXT(A247,"yyyy-mm-dd")</f>
        <v>2001-12-31</v>
      </c>
    </row>
    <row r="248" spans="1:41">
      <c r="A248" s="6" t="s">
        <v>485</v>
      </c>
      <c r="B248">
        <v>2001</v>
      </c>
      <c r="C248">
        <v>12</v>
      </c>
      <c r="E248" t="s">
        <v>81</v>
      </c>
      <c r="F248" t="s">
        <v>82</v>
      </c>
      <c r="G248" t="s">
        <v>83</v>
      </c>
      <c r="H248" t="s">
        <v>462</v>
      </c>
      <c r="I248">
        <v>2003</v>
      </c>
      <c r="K248" s="6">
        <v>37986</v>
      </c>
      <c r="L248">
        <v>24</v>
      </c>
      <c r="N248" t="s">
        <v>368</v>
      </c>
      <c r="O248" s="8">
        <v>4.1500000000000004</v>
      </c>
      <c r="P248" s="8">
        <v>4.05</v>
      </c>
      <c r="Q248" s="8">
        <v>3.54</v>
      </c>
      <c r="R248" s="8">
        <v>4.53</v>
      </c>
      <c r="S248" s="8">
        <v>3</v>
      </c>
      <c r="T248" s="8">
        <v>5.6</v>
      </c>
      <c r="U248" s="8">
        <v>0.71</v>
      </c>
      <c r="V248" s="9">
        <v>27</v>
      </c>
      <c r="W248" s="8">
        <v>0.99000000000000021</v>
      </c>
      <c r="X248" s="8">
        <v>2.5999999999999996</v>
      </c>
      <c r="Y248" s="8">
        <v>0.10000000000000053</v>
      </c>
      <c r="Z248" s="8">
        <v>-0.15000000000000036</v>
      </c>
      <c r="AA248">
        <v>0.16000000000000014</v>
      </c>
      <c r="AF248" t="s">
        <v>464</v>
      </c>
      <c r="AG248" t="s">
        <v>87</v>
      </c>
      <c r="AH248" t="s">
        <v>88</v>
      </c>
      <c r="AI248" t="s">
        <v>359</v>
      </c>
      <c r="AJ248" s="7">
        <v>37986</v>
      </c>
      <c r="AK248" t="s">
        <v>486</v>
      </c>
      <c r="AL248" t="s">
        <v>91</v>
      </c>
      <c r="AM248" t="s">
        <v>465</v>
      </c>
      <c r="AN248" t="s">
        <v>488</v>
      </c>
      <c r="AO248" t="str">
        <f>TEXT(A248,"yyyy-mm-dd")</f>
        <v>2001-12-31</v>
      </c>
    </row>
    <row r="249" spans="1:41">
      <c r="A249" s="6" t="s">
        <v>485</v>
      </c>
      <c r="B249">
        <v>2001</v>
      </c>
      <c r="C249">
        <v>12</v>
      </c>
      <c r="E249" t="s">
        <v>81</v>
      </c>
      <c r="F249" t="s">
        <v>82</v>
      </c>
      <c r="G249" t="s">
        <v>83</v>
      </c>
      <c r="H249" t="s">
        <v>356</v>
      </c>
      <c r="I249">
        <v>2002</v>
      </c>
      <c r="K249" s="6">
        <v>37621</v>
      </c>
      <c r="L249">
        <v>12</v>
      </c>
      <c r="N249" t="s">
        <v>261</v>
      </c>
      <c r="O249" s="8">
        <v>4.92</v>
      </c>
      <c r="P249" s="8">
        <v>5</v>
      </c>
      <c r="Q249" s="8">
        <v>4.63</v>
      </c>
      <c r="R249" s="8">
        <v>5.0999999999999996</v>
      </c>
      <c r="S249" s="8">
        <v>3</v>
      </c>
      <c r="T249" s="8">
        <v>6.45</v>
      </c>
      <c r="U249" s="8">
        <v>0.76</v>
      </c>
      <c r="V249" s="9">
        <v>22</v>
      </c>
      <c r="W249" s="8">
        <v>0.46999999999999975</v>
      </c>
      <c r="X249" s="8">
        <v>3.45</v>
      </c>
      <c r="Y249" s="8">
        <v>-8.0000000000000071E-2</v>
      </c>
      <c r="Z249" s="8">
        <v>0</v>
      </c>
      <c r="AA249">
        <v>-8.0000000000000071E-2</v>
      </c>
      <c r="AF249" t="s">
        <v>358</v>
      </c>
      <c r="AG249" t="s">
        <v>87</v>
      </c>
      <c r="AH249" t="s">
        <v>88</v>
      </c>
      <c r="AI249" t="s">
        <v>97</v>
      </c>
      <c r="AJ249" s="7">
        <v>37621</v>
      </c>
      <c r="AK249" t="s">
        <v>486</v>
      </c>
      <c r="AL249" t="s">
        <v>91</v>
      </c>
      <c r="AM249" t="s">
        <v>360</v>
      </c>
      <c r="AN249" t="s">
        <v>487</v>
      </c>
      <c r="AO249" t="str">
        <f>TEXT(A249,"yyyy-mm-dd")</f>
        <v>2001-12-31</v>
      </c>
    </row>
    <row r="250" spans="1:41">
      <c r="A250" s="6" t="s">
        <v>485</v>
      </c>
      <c r="B250">
        <v>2001</v>
      </c>
      <c r="C250">
        <v>12</v>
      </c>
      <c r="E250" t="s">
        <v>112</v>
      </c>
      <c r="F250" t="s">
        <v>113</v>
      </c>
      <c r="G250" t="s">
        <v>83</v>
      </c>
      <c r="H250" t="s">
        <v>462</v>
      </c>
      <c r="I250">
        <v>2003</v>
      </c>
      <c r="K250" s="6">
        <v>37986</v>
      </c>
      <c r="L250">
        <v>24</v>
      </c>
      <c r="N250" t="s">
        <v>368</v>
      </c>
      <c r="O250" s="8">
        <v>7.97</v>
      </c>
      <c r="P250" s="8">
        <v>7.9</v>
      </c>
      <c r="Q250" s="8">
        <v>6.43</v>
      </c>
      <c r="R250" s="8">
        <v>9.06</v>
      </c>
      <c r="S250" s="8">
        <v>5</v>
      </c>
      <c r="T250" s="8">
        <v>11.51</v>
      </c>
      <c r="U250" s="8">
        <v>1.96</v>
      </c>
      <c r="V250" s="9">
        <v>26</v>
      </c>
      <c r="W250" s="8">
        <v>2.6300000000000008</v>
      </c>
      <c r="X250" s="8">
        <v>6.51</v>
      </c>
      <c r="Y250" s="8">
        <v>6.9999999999999396E-2</v>
      </c>
      <c r="Z250" s="8">
        <v>-2.9999999999999361E-2</v>
      </c>
      <c r="AA250">
        <v>2.000000000000135E-2</v>
      </c>
      <c r="AF250" t="s">
        <v>483</v>
      </c>
      <c r="AG250" t="s">
        <v>115</v>
      </c>
      <c r="AH250" t="s">
        <v>116</v>
      </c>
      <c r="AI250" t="s">
        <v>359</v>
      </c>
      <c r="AJ250" s="7">
        <v>37986</v>
      </c>
      <c r="AK250" t="s">
        <v>486</v>
      </c>
      <c r="AL250" t="s">
        <v>118</v>
      </c>
      <c r="AM250" t="s">
        <v>465</v>
      </c>
      <c r="AN250" t="s">
        <v>506</v>
      </c>
      <c r="AO250" t="str">
        <f>TEXT(A250,"yyyy-mm-dd")</f>
        <v>2001-12-31</v>
      </c>
    </row>
    <row r="251" spans="1:41">
      <c r="A251" s="6" t="s">
        <v>485</v>
      </c>
      <c r="B251">
        <v>2001</v>
      </c>
      <c r="C251">
        <v>12</v>
      </c>
      <c r="E251" t="s">
        <v>112</v>
      </c>
      <c r="F251" t="s">
        <v>113</v>
      </c>
      <c r="G251" t="s">
        <v>83</v>
      </c>
      <c r="H251" t="s">
        <v>356</v>
      </c>
      <c r="I251">
        <v>2002</v>
      </c>
      <c r="K251" s="6">
        <v>37621</v>
      </c>
      <c r="L251">
        <v>12</v>
      </c>
      <c r="N251" t="s">
        <v>261</v>
      </c>
      <c r="O251" s="8">
        <v>8.14</v>
      </c>
      <c r="P251" s="8">
        <v>8</v>
      </c>
      <c r="Q251" s="8">
        <v>7.23</v>
      </c>
      <c r="R251" s="8">
        <v>9</v>
      </c>
      <c r="S251" s="8">
        <v>5.5</v>
      </c>
      <c r="T251" s="8">
        <v>11.19</v>
      </c>
      <c r="U251" s="8">
        <v>1.53</v>
      </c>
      <c r="V251" s="9">
        <v>29</v>
      </c>
      <c r="W251" s="8">
        <v>1.7699999999999996</v>
      </c>
      <c r="X251" s="8">
        <v>5.6899999999999995</v>
      </c>
      <c r="Y251" s="8">
        <v>0.14000000000000057</v>
      </c>
      <c r="Z251" s="8">
        <v>-0.5</v>
      </c>
      <c r="AA251">
        <v>-3.0000000000000249E-2</v>
      </c>
      <c r="AF251" t="s">
        <v>456</v>
      </c>
      <c r="AG251" t="s">
        <v>115</v>
      </c>
      <c r="AH251" t="s">
        <v>116</v>
      </c>
      <c r="AI251" t="s">
        <v>230</v>
      </c>
      <c r="AJ251" s="7">
        <v>37621</v>
      </c>
      <c r="AK251" t="s">
        <v>486</v>
      </c>
      <c r="AL251" t="s">
        <v>118</v>
      </c>
      <c r="AM251" t="s">
        <v>360</v>
      </c>
      <c r="AN251" t="s">
        <v>505</v>
      </c>
      <c r="AO251" t="str">
        <f>TEXT(A251,"yyyy-mm-dd")</f>
        <v>2001-12-31</v>
      </c>
    </row>
    <row r="252" spans="1:41">
      <c r="A252" s="6" t="s">
        <v>507</v>
      </c>
      <c r="B252">
        <v>2002</v>
      </c>
      <c r="C252">
        <v>1</v>
      </c>
      <c r="E252" t="s">
        <v>100</v>
      </c>
      <c r="F252" t="s">
        <v>101</v>
      </c>
      <c r="G252" t="s">
        <v>83</v>
      </c>
      <c r="H252" t="s">
        <v>462</v>
      </c>
      <c r="I252">
        <v>2003</v>
      </c>
      <c r="K252" s="6">
        <v>37986</v>
      </c>
      <c r="L252">
        <v>23</v>
      </c>
      <c r="N252" t="s">
        <v>95</v>
      </c>
      <c r="O252" s="8">
        <v>4.21</v>
      </c>
      <c r="P252" s="8">
        <v>4.3</v>
      </c>
      <c r="Q252" s="8">
        <v>3.65</v>
      </c>
      <c r="R252" s="8">
        <v>4.66</v>
      </c>
      <c r="S252" s="8">
        <v>2.4</v>
      </c>
      <c r="T252" s="8">
        <v>5.6</v>
      </c>
      <c r="U252" s="8">
        <v>0.76</v>
      </c>
      <c r="V252" s="9">
        <v>27</v>
      </c>
      <c r="W252" s="8">
        <v>1.0100000000000002</v>
      </c>
      <c r="X252" s="8">
        <v>3.1999999999999997</v>
      </c>
      <c r="Y252" s="8">
        <v>-8.9999999999999858E-2</v>
      </c>
      <c r="Z252" s="8">
        <v>0.29999999999999982</v>
      </c>
      <c r="AA252">
        <v>-0.10000000000000009</v>
      </c>
      <c r="AF252" t="s">
        <v>9722</v>
      </c>
      <c r="AG252" t="s">
        <v>9655</v>
      </c>
      <c r="AH252" t="s">
        <v>9656</v>
      </c>
      <c r="AI252" t="s">
        <v>9669</v>
      </c>
      <c r="AJ252" s="7">
        <v>37986</v>
      </c>
      <c r="AK252" t="s">
        <v>508</v>
      </c>
      <c r="AL252" t="s">
        <v>109</v>
      </c>
      <c r="AM252" t="s">
        <v>465</v>
      </c>
      <c r="AN252" t="s">
        <v>9724</v>
      </c>
    </row>
    <row r="253" spans="1:41">
      <c r="A253" s="6" t="s">
        <v>507</v>
      </c>
      <c r="B253">
        <v>2002</v>
      </c>
      <c r="C253">
        <v>1</v>
      </c>
      <c r="E253" t="s">
        <v>100</v>
      </c>
      <c r="F253" t="s">
        <v>101</v>
      </c>
      <c r="G253" t="s">
        <v>102</v>
      </c>
      <c r="H253" t="s">
        <v>500</v>
      </c>
      <c r="I253">
        <v>2002</v>
      </c>
      <c r="J253">
        <v>4</v>
      </c>
      <c r="K253" s="6">
        <v>37621</v>
      </c>
      <c r="L253">
        <v>11</v>
      </c>
      <c r="M253">
        <v>4</v>
      </c>
      <c r="N253" t="s">
        <v>85</v>
      </c>
      <c r="O253" s="8">
        <v>3.46</v>
      </c>
      <c r="P253" s="8">
        <v>3.49</v>
      </c>
      <c r="Q253" s="8">
        <v>3.11</v>
      </c>
      <c r="R253" s="8">
        <v>4.18</v>
      </c>
      <c r="S253" s="8">
        <v>1.8</v>
      </c>
      <c r="T253" s="8">
        <v>4.83</v>
      </c>
      <c r="U253" s="8">
        <v>0.82</v>
      </c>
      <c r="V253" s="9">
        <v>30</v>
      </c>
      <c r="W253" s="8">
        <v>1.0699999999999998</v>
      </c>
      <c r="X253" s="8">
        <v>3.0300000000000002</v>
      </c>
      <c r="Y253" s="8">
        <v>-3.0000000000000249E-2</v>
      </c>
      <c r="Z253" s="8">
        <v>-9.9999999999997868E-3</v>
      </c>
      <c r="AA253">
        <v>0.1599999999999997</v>
      </c>
      <c r="AF253" t="s">
        <v>501</v>
      </c>
      <c r="AG253" t="s">
        <v>106</v>
      </c>
      <c r="AH253" t="s">
        <v>107</v>
      </c>
      <c r="AI253" t="s">
        <v>497</v>
      </c>
      <c r="AJ253" s="7">
        <v>37621</v>
      </c>
      <c r="AK253" t="s">
        <v>508</v>
      </c>
      <c r="AL253" t="s">
        <v>109</v>
      </c>
      <c r="AM253" t="s">
        <v>503</v>
      </c>
      <c r="AN253" t="s">
        <v>516</v>
      </c>
      <c r="AO253" t="str">
        <f>TEXT(A253,"yyyy-mm-dd")</f>
        <v>2002-01-31</v>
      </c>
    </row>
    <row r="254" spans="1:41">
      <c r="A254" s="6" t="s">
        <v>507</v>
      </c>
      <c r="B254">
        <v>2002</v>
      </c>
      <c r="C254">
        <v>1</v>
      </c>
      <c r="E254" t="s">
        <v>100</v>
      </c>
      <c r="F254" t="s">
        <v>101</v>
      </c>
      <c r="G254" t="s">
        <v>102</v>
      </c>
      <c r="H254" t="s">
        <v>495</v>
      </c>
      <c r="I254">
        <v>2002</v>
      </c>
      <c r="J254">
        <v>3</v>
      </c>
      <c r="K254" s="6">
        <v>37529</v>
      </c>
      <c r="L254">
        <v>8</v>
      </c>
      <c r="M254">
        <v>3</v>
      </c>
      <c r="N254" t="s">
        <v>182</v>
      </c>
      <c r="O254" s="8">
        <v>2.0699999999999998</v>
      </c>
      <c r="P254" s="8">
        <v>2.15</v>
      </c>
      <c r="Q254" s="8">
        <v>1.43</v>
      </c>
      <c r="R254" s="8">
        <v>2.56</v>
      </c>
      <c r="S254" s="8">
        <v>0.2</v>
      </c>
      <c r="T254" s="8">
        <v>3.5</v>
      </c>
      <c r="U254" s="8">
        <v>0.83</v>
      </c>
      <c r="V254" s="9">
        <v>30</v>
      </c>
      <c r="W254" s="8">
        <v>1.1300000000000001</v>
      </c>
      <c r="X254" s="8">
        <v>3.3</v>
      </c>
      <c r="Y254" s="8">
        <v>-8.0000000000000071E-2</v>
      </c>
      <c r="Z254" s="8">
        <v>-0.14999999999999991</v>
      </c>
      <c r="AA254">
        <v>0.22999999999999998</v>
      </c>
      <c r="AF254" t="s">
        <v>496</v>
      </c>
      <c r="AG254" t="s">
        <v>106</v>
      </c>
      <c r="AH254" t="s">
        <v>107</v>
      </c>
      <c r="AI254" t="s">
        <v>427</v>
      </c>
      <c r="AJ254" s="7">
        <v>37529</v>
      </c>
      <c r="AK254" t="s">
        <v>508</v>
      </c>
      <c r="AL254" t="s">
        <v>109</v>
      </c>
      <c r="AM254" t="s">
        <v>498</v>
      </c>
      <c r="AN254" t="s">
        <v>515</v>
      </c>
      <c r="AO254" t="str">
        <f>TEXT(A254,"yyyy-mm-dd")</f>
        <v>2002-01-31</v>
      </c>
    </row>
    <row r="255" spans="1:41">
      <c r="A255" s="6" t="s">
        <v>507</v>
      </c>
      <c r="B255">
        <v>2002</v>
      </c>
      <c r="C255">
        <v>1</v>
      </c>
      <c r="E255" t="s">
        <v>100</v>
      </c>
      <c r="F255" t="s">
        <v>101</v>
      </c>
      <c r="G255" t="s">
        <v>102</v>
      </c>
      <c r="H255" t="s">
        <v>491</v>
      </c>
      <c r="I255">
        <v>2002</v>
      </c>
      <c r="J255">
        <v>2</v>
      </c>
      <c r="K255" s="6">
        <v>37437</v>
      </c>
      <c r="L255">
        <v>5</v>
      </c>
      <c r="M255">
        <v>2</v>
      </c>
      <c r="N255" t="s">
        <v>211</v>
      </c>
      <c r="O255" s="8">
        <v>0.57999999999999996</v>
      </c>
      <c r="P255" s="8">
        <v>0.5</v>
      </c>
      <c r="Q255" s="8">
        <v>0.13</v>
      </c>
      <c r="R255" s="8">
        <v>0.82</v>
      </c>
      <c r="S255" s="8">
        <v>-0.8</v>
      </c>
      <c r="T255" s="8">
        <v>2.1</v>
      </c>
      <c r="U255" s="8">
        <v>0.69</v>
      </c>
      <c r="V255" s="9">
        <v>30</v>
      </c>
      <c r="W255" s="8">
        <v>0.69</v>
      </c>
      <c r="X255" s="8">
        <v>2.9000000000000004</v>
      </c>
      <c r="Y255" s="8">
        <v>7.999999999999996E-2</v>
      </c>
      <c r="Z255" s="8">
        <v>-9.9999999999999978E-2</v>
      </c>
      <c r="AA255">
        <v>-0.39000000000000012</v>
      </c>
      <c r="AF255" t="s">
        <v>492</v>
      </c>
      <c r="AG255" t="s">
        <v>106</v>
      </c>
      <c r="AH255" t="s">
        <v>107</v>
      </c>
      <c r="AI255" t="s">
        <v>340</v>
      </c>
      <c r="AJ255" s="7">
        <v>37437</v>
      </c>
      <c r="AK255" t="s">
        <v>508</v>
      </c>
      <c r="AL255" t="s">
        <v>109</v>
      </c>
      <c r="AM255" t="s">
        <v>493</v>
      </c>
      <c r="AN255" t="s">
        <v>514</v>
      </c>
      <c r="AO255" t="str">
        <f>TEXT(A255,"yyyy-mm-dd")</f>
        <v>2002-01-31</v>
      </c>
    </row>
    <row r="256" spans="1:41">
      <c r="A256" s="6" t="s">
        <v>507</v>
      </c>
      <c r="B256">
        <v>2002</v>
      </c>
      <c r="C256">
        <v>1</v>
      </c>
      <c r="E256" t="s">
        <v>100</v>
      </c>
      <c r="F256" t="s">
        <v>101</v>
      </c>
      <c r="G256" t="s">
        <v>102</v>
      </c>
      <c r="H256" t="s">
        <v>477</v>
      </c>
      <c r="I256">
        <v>2002</v>
      </c>
      <c r="J256">
        <v>1</v>
      </c>
      <c r="K256" s="6">
        <v>37346</v>
      </c>
      <c r="L256">
        <v>2</v>
      </c>
      <c r="M256">
        <v>1</v>
      </c>
      <c r="N256" t="s">
        <v>104</v>
      </c>
      <c r="O256" s="8">
        <v>-0.68</v>
      </c>
      <c r="P256" s="8">
        <v>-0.8</v>
      </c>
      <c r="Q256" s="8">
        <v>-1.08</v>
      </c>
      <c r="R256" s="8">
        <v>-0.43</v>
      </c>
      <c r="S256" s="8">
        <v>-2.0499999999999998</v>
      </c>
      <c r="T256" s="8">
        <v>1</v>
      </c>
      <c r="U256" s="8">
        <v>0.7</v>
      </c>
      <c r="V256" s="9">
        <v>30</v>
      </c>
      <c r="W256" s="8">
        <v>0.65000000000000013</v>
      </c>
      <c r="X256" s="8">
        <v>3.05</v>
      </c>
      <c r="Y256" s="8">
        <v>0.12</v>
      </c>
      <c r="Z256" s="8">
        <v>-0.20000000000000007</v>
      </c>
      <c r="AA256">
        <v>-0.29999999999999993</v>
      </c>
      <c r="AF256" t="s">
        <v>478</v>
      </c>
      <c r="AG256" t="s">
        <v>106</v>
      </c>
      <c r="AH256" t="s">
        <v>107</v>
      </c>
      <c r="AI256" t="s">
        <v>108</v>
      </c>
      <c r="AJ256" s="7">
        <v>37346</v>
      </c>
      <c r="AK256" t="s">
        <v>508</v>
      </c>
      <c r="AL256" t="s">
        <v>109</v>
      </c>
      <c r="AM256" t="s">
        <v>479</v>
      </c>
      <c r="AN256" t="s">
        <v>513</v>
      </c>
      <c r="AO256" t="str">
        <f>TEXT(A256,"yyyy-mm-dd")</f>
        <v>2002-01-31</v>
      </c>
    </row>
    <row r="257" spans="1:41">
      <c r="A257" s="6" t="s">
        <v>507</v>
      </c>
      <c r="B257">
        <v>2002</v>
      </c>
      <c r="C257">
        <v>1</v>
      </c>
      <c r="E257" t="s">
        <v>100</v>
      </c>
      <c r="F257" t="s">
        <v>101</v>
      </c>
      <c r="G257" t="s">
        <v>102</v>
      </c>
      <c r="H257" t="s">
        <v>425</v>
      </c>
      <c r="I257">
        <v>2001</v>
      </c>
      <c r="J257">
        <v>4</v>
      </c>
      <c r="K257" s="6">
        <v>37256</v>
      </c>
      <c r="L257">
        <v>-1</v>
      </c>
      <c r="M257">
        <v>0</v>
      </c>
      <c r="N257" t="s">
        <v>187</v>
      </c>
      <c r="O257" s="8">
        <v>-1.32</v>
      </c>
      <c r="P257" s="8">
        <v>-1.3</v>
      </c>
      <c r="Q257" s="8">
        <v>-1.6</v>
      </c>
      <c r="R257" s="8">
        <v>-1.2</v>
      </c>
      <c r="S257" s="8">
        <v>-2.1</v>
      </c>
      <c r="T257" s="8">
        <v>0.2</v>
      </c>
      <c r="U257" s="8">
        <v>0.48</v>
      </c>
      <c r="V257" s="9">
        <v>30</v>
      </c>
      <c r="W257" s="8">
        <v>0.40000000000000013</v>
      </c>
      <c r="X257" s="8">
        <v>2.3000000000000003</v>
      </c>
      <c r="Y257" s="8">
        <v>-2.0000000000000018E-2</v>
      </c>
      <c r="Z257" s="8">
        <v>0</v>
      </c>
      <c r="AA257">
        <v>0</v>
      </c>
      <c r="AF257" t="s">
        <v>426</v>
      </c>
      <c r="AG257" t="s">
        <v>106</v>
      </c>
      <c r="AH257" t="s">
        <v>107</v>
      </c>
      <c r="AI257" t="s">
        <v>188</v>
      </c>
      <c r="AJ257" s="7">
        <v>37256</v>
      </c>
      <c r="AK257" t="s">
        <v>508</v>
      </c>
      <c r="AL257" t="s">
        <v>109</v>
      </c>
      <c r="AM257" t="s">
        <v>428</v>
      </c>
      <c r="AN257" t="s">
        <v>512</v>
      </c>
      <c r="AO257" t="str">
        <f>TEXT(A257,"yyyy-mm-dd")</f>
        <v>2002-01-31</v>
      </c>
    </row>
    <row r="258" spans="1:41">
      <c r="A258" s="6" t="s">
        <v>507</v>
      </c>
      <c r="B258">
        <v>2002</v>
      </c>
      <c r="C258">
        <v>1</v>
      </c>
      <c r="E258" t="s">
        <v>81</v>
      </c>
      <c r="F258" t="s">
        <v>82</v>
      </c>
      <c r="G258" t="s">
        <v>83</v>
      </c>
      <c r="H258" t="s">
        <v>462</v>
      </c>
      <c r="I258">
        <v>2003</v>
      </c>
      <c r="K258" s="6">
        <v>37986</v>
      </c>
      <c r="L258">
        <v>23</v>
      </c>
      <c r="N258" t="s">
        <v>95</v>
      </c>
      <c r="O258" s="8">
        <v>3.86</v>
      </c>
      <c r="P258" s="8">
        <v>3.88</v>
      </c>
      <c r="Q258" s="8">
        <v>3.5</v>
      </c>
      <c r="R258" s="8">
        <v>4.03</v>
      </c>
      <c r="S258" s="8">
        <v>2.9</v>
      </c>
      <c r="T258" s="8">
        <v>5.28</v>
      </c>
      <c r="U258" s="8">
        <v>0.54</v>
      </c>
      <c r="V258" s="9">
        <v>30</v>
      </c>
      <c r="W258" s="8">
        <v>0.53000000000000025</v>
      </c>
      <c r="X258" s="8">
        <v>2.3800000000000003</v>
      </c>
      <c r="Y258" s="8">
        <v>-2.0000000000000018E-2</v>
      </c>
      <c r="Z258" s="8">
        <v>-0.16999999999999993</v>
      </c>
      <c r="AA258">
        <v>-0.45999999999999996</v>
      </c>
      <c r="AF258" t="s">
        <v>464</v>
      </c>
      <c r="AG258" t="s">
        <v>87</v>
      </c>
      <c r="AH258" t="s">
        <v>88</v>
      </c>
      <c r="AI258" t="s">
        <v>97</v>
      </c>
      <c r="AJ258" s="7">
        <v>37986</v>
      </c>
      <c r="AK258" t="s">
        <v>508</v>
      </c>
      <c r="AL258" t="s">
        <v>91</v>
      </c>
      <c r="AM258" t="s">
        <v>465</v>
      </c>
      <c r="AN258" t="s">
        <v>510</v>
      </c>
      <c r="AO258" t="str">
        <f>TEXT(A258,"yyyy-mm-dd")</f>
        <v>2002-01-31</v>
      </c>
    </row>
    <row r="259" spans="1:41">
      <c r="A259" s="6" t="s">
        <v>507</v>
      </c>
      <c r="B259">
        <v>2002</v>
      </c>
      <c r="C259">
        <v>1</v>
      </c>
      <c r="E259" t="s">
        <v>81</v>
      </c>
      <c r="F259" t="s">
        <v>82</v>
      </c>
      <c r="G259" t="s">
        <v>83</v>
      </c>
      <c r="H259" t="s">
        <v>356</v>
      </c>
      <c r="I259">
        <v>2002</v>
      </c>
      <c r="K259" s="6">
        <v>37621</v>
      </c>
      <c r="L259">
        <v>11</v>
      </c>
      <c r="N259" t="s">
        <v>85</v>
      </c>
      <c r="O259" s="8">
        <v>4.79</v>
      </c>
      <c r="P259" s="8">
        <v>4.71</v>
      </c>
      <c r="Q259" s="8">
        <v>4.4400000000000004</v>
      </c>
      <c r="R259" s="8">
        <v>5</v>
      </c>
      <c r="S259" s="8">
        <v>4</v>
      </c>
      <c r="T259" s="8">
        <v>6.27</v>
      </c>
      <c r="U259" s="8">
        <v>0.52</v>
      </c>
      <c r="V259" s="9">
        <v>30</v>
      </c>
      <c r="W259" s="8">
        <v>0.55999999999999961</v>
      </c>
      <c r="X259" s="8">
        <v>2.2699999999999996</v>
      </c>
      <c r="Y259" s="8">
        <v>8.0000000000000071E-2</v>
      </c>
      <c r="Z259" s="8">
        <v>-0.29000000000000004</v>
      </c>
      <c r="AA259">
        <v>8.9999999999999858E-2</v>
      </c>
      <c r="AF259" t="s">
        <v>358</v>
      </c>
      <c r="AG259" t="s">
        <v>87</v>
      </c>
      <c r="AH259" t="s">
        <v>88</v>
      </c>
      <c r="AI259" t="s">
        <v>89</v>
      </c>
      <c r="AJ259" s="7">
        <v>37621</v>
      </c>
      <c r="AK259" t="s">
        <v>508</v>
      </c>
      <c r="AL259" t="s">
        <v>91</v>
      </c>
      <c r="AM259" t="s">
        <v>360</v>
      </c>
      <c r="AN259" t="s">
        <v>509</v>
      </c>
      <c r="AO259" t="str">
        <f>TEXT(A259,"yyyy-mm-dd")</f>
        <v>2002-01-31</v>
      </c>
    </row>
    <row r="260" spans="1:41">
      <c r="A260" s="6" t="s">
        <v>507</v>
      </c>
      <c r="B260">
        <v>2002</v>
      </c>
      <c r="C260">
        <v>1</v>
      </c>
      <c r="E260" t="s">
        <v>392</v>
      </c>
      <c r="F260" t="s">
        <v>82</v>
      </c>
      <c r="G260" t="s">
        <v>83</v>
      </c>
      <c r="H260" t="s">
        <v>356</v>
      </c>
      <c r="I260">
        <v>2002</v>
      </c>
      <c r="K260" s="6">
        <v>37621</v>
      </c>
      <c r="L260">
        <v>11</v>
      </c>
      <c r="N260" t="s">
        <v>85</v>
      </c>
      <c r="O260" s="8">
        <v>4.54</v>
      </c>
      <c r="P260" s="8">
        <v>4.5</v>
      </c>
      <c r="Q260" s="8">
        <v>4.12</v>
      </c>
      <c r="R260" s="8">
        <v>4.93</v>
      </c>
      <c r="S260" s="8">
        <v>3.8</v>
      </c>
      <c r="T260" s="8">
        <v>5.37</v>
      </c>
      <c r="U260" s="8">
        <v>0.46</v>
      </c>
      <c r="V260" s="9">
        <v>20</v>
      </c>
      <c r="W260" s="8">
        <v>0.80999999999999961</v>
      </c>
      <c r="X260" s="8">
        <v>1.5700000000000003</v>
      </c>
      <c r="Y260" s="8">
        <v>4.0000000000000036E-2</v>
      </c>
      <c r="Z260" s="8"/>
      <c r="AF260" t="s">
        <v>358</v>
      </c>
      <c r="AG260" t="s">
        <v>87</v>
      </c>
      <c r="AH260" t="s">
        <v>88</v>
      </c>
      <c r="AI260" t="s">
        <v>89</v>
      </c>
      <c r="AJ260" s="7">
        <v>37621</v>
      </c>
      <c r="AK260" t="s">
        <v>508</v>
      </c>
      <c r="AL260" t="s">
        <v>393</v>
      </c>
      <c r="AM260" t="s">
        <v>360</v>
      </c>
      <c r="AN260" t="s">
        <v>511</v>
      </c>
      <c r="AO260" t="str">
        <f>TEXT(A260,"yyyy-mm-dd")</f>
        <v>2002-01-31</v>
      </c>
    </row>
    <row r="261" spans="1:41">
      <c r="A261" s="6" t="s">
        <v>507</v>
      </c>
      <c r="B261">
        <v>2002</v>
      </c>
      <c r="C261">
        <v>1</v>
      </c>
      <c r="E261" t="s">
        <v>112</v>
      </c>
      <c r="F261" t="s">
        <v>113</v>
      </c>
      <c r="G261" t="s">
        <v>83</v>
      </c>
      <c r="H261" t="s">
        <v>462</v>
      </c>
      <c r="I261">
        <v>2003</v>
      </c>
      <c r="K261" s="6">
        <v>37986</v>
      </c>
      <c r="L261">
        <v>23</v>
      </c>
      <c r="N261" t="s">
        <v>95</v>
      </c>
      <c r="O261" s="8">
        <v>7.5</v>
      </c>
      <c r="P261" s="8">
        <v>7.5</v>
      </c>
      <c r="Q261" s="8">
        <v>6.81</v>
      </c>
      <c r="R261" s="8">
        <v>8.35</v>
      </c>
      <c r="S261" s="8">
        <v>4.5</v>
      </c>
      <c r="T261" s="8">
        <v>10.9</v>
      </c>
      <c r="U261" s="8">
        <v>1.27</v>
      </c>
      <c r="V261" s="9">
        <v>26</v>
      </c>
      <c r="W261" s="8">
        <v>1.54</v>
      </c>
      <c r="X261" s="8">
        <v>6.4</v>
      </c>
      <c r="Y261" s="8">
        <v>0</v>
      </c>
      <c r="Z261" s="8">
        <v>-0.40000000000000036</v>
      </c>
      <c r="AA261">
        <v>-1.0900000000000007</v>
      </c>
      <c r="AF261" t="s">
        <v>483</v>
      </c>
      <c r="AG261" t="s">
        <v>115</v>
      </c>
      <c r="AH261" t="s">
        <v>116</v>
      </c>
      <c r="AI261" t="s">
        <v>230</v>
      </c>
      <c r="AJ261" s="7">
        <v>37986</v>
      </c>
      <c r="AK261" t="s">
        <v>508</v>
      </c>
      <c r="AL261" t="s">
        <v>118</v>
      </c>
      <c r="AM261" t="s">
        <v>465</v>
      </c>
      <c r="AN261" t="s">
        <v>518</v>
      </c>
      <c r="AO261" t="str">
        <f>TEXT(A261,"yyyy-mm-dd")</f>
        <v>2002-01-31</v>
      </c>
    </row>
    <row r="262" spans="1:41">
      <c r="A262" s="6" t="s">
        <v>507</v>
      </c>
      <c r="B262">
        <v>2002</v>
      </c>
      <c r="C262">
        <v>1</v>
      </c>
      <c r="E262" t="s">
        <v>112</v>
      </c>
      <c r="F262" t="s">
        <v>113</v>
      </c>
      <c r="G262" t="s">
        <v>83</v>
      </c>
      <c r="H262" t="s">
        <v>356</v>
      </c>
      <c r="I262">
        <v>2002</v>
      </c>
      <c r="K262" s="6">
        <v>37621</v>
      </c>
      <c r="L262">
        <v>11</v>
      </c>
      <c r="N262" t="s">
        <v>85</v>
      </c>
      <c r="O262" s="8">
        <v>7.77</v>
      </c>
      <c r="P262" s="8">
        <v>7.84</v>
      </c>
      <c r="Q262" s="8">
        <v>7.2</v>
      </c>
      <c r="R262" s="8">
        <v>8.36</v>
      </c>
      <c r="S262" s="8">
        <v>5</v>
      </c>
      <c r="T262" s="8">
        <v>9.9</v>
      </c>
      <c r="U262" s="8">
        <v>1.08</v>
      </c>
      <c r="V262" s="9">
        <v>30</v>
      </c>
      <c r="W262" s="8">
        <v>1.1599999999999993</v>
      </c>
      <c r="X262" s="8">
        <v>4.9000000000000004</v>
      </c>
      <c r="Y262" s="8">
        <v>-7.0000000000000284E-2</v>
      </c>
      <c r="Z262" s="8">
        <v>-0.16000000000000014</v>
      </c>
      <c r="AA262">
        <v>-0.61000000000000032</v>
      </c>
      <c r="AF262" t="s">
        <v>456</v>
      </c>
      <c r="AG262" t="s">
        <v>115</v>
      </c>
      <c r="AH262" t="s">
        <v>116</v>
      </c>
      <c r="AI262" t="s">
        <v>117</v>
      </c>
      <c r="AJ262" s="7">
        <v>37621</v>
      </c>
      <c r="AK262" t="s">
        <v>508</v>
      </c>
      <c r="AL262" t="s">
        <v>118</v>
      </c>
      <c r="AM262" t="s">
        <v>360</v>
      </c>
      <c r="AN262" t="s">
        <v>517</v>
      </c>
      <c r="AO262" t="str">
        <f>TEXT(A262,"yyyy-mm-dd")</f>
        <v>2002-01-31</v>
      </c>
    </row>
    <row r="263" spans="1:41">
      <c r="A263" s="6" t="s">
        <v>519</v>
      </c>
      <c r="B263">
        <v>2002</v>
      </c>
      <c r="C263">
        <v>2</v>
      </c>
      <c r="E263" t="s">
        <v>100</v>
      </c>
      <c r="F263" t="s">
        <v>101</v>
      </c>
      <c r="G263" t="s">
        <v>83</v>
      </c>
      <c r="H263" t="s">
        <v>462</v>
      </c>
      <c r="I263">
        <v>2003</v>
      </c>
      <c r="K263" s="6">
        <v>37986</v>
      </c>
      <c r="L263">
        <v>22</v>
      </c>
      <c r="N263" t="s">
        <v>167</v>
      </c>
      <c r="O263" s="8">
        <v>4.22</v>
      </c>
      <c r="P263" s="8">
        <v>4.5</v>
      </c>
      <c r="Q263" s="8">
        <v>3.8</v>
      </c>
      <c r="R263" s="8">
        <v>4.8</v>
      </c>
      <c r="S263" s="8">
        <v>1.3</v>
      </c>
      <c r="T263" s="8">
        <v>5.44</v>
      </c>
      <c r="U263" s="8">
        <v>0.83</v>
      </c>
      <c r="V263" s="9">
        <v>29</v>
      </c>
      <c r="W263" s="8">
        <v>1</v>
      </c>
      <c r="X263" s="8">
        <v>4.1400000000000006</v>
      </c>
      <c r="Y263" s="8">
        <v>-0.28000000000000025</v>
      </c>
      <c r="Z263" s="8">
        <v>0.20000000000000018</v>
      </c>
      <c r="AA263">
        <v>-1.0000000000000231E-2</v>
      </c>
      <c r="AF263" t="s">
        <v>9722</v>
      </c>
      <c r="AG263" t="s">
        <v>9655</v>
      </c>
      <c r="AH263" t="s">
        <v>9656</v>
      </c>
      <c r="AI263" t="s">
        <v>9669</v>
      </c>
      <c r="AJ263" s="7">
        <v>37986</v>
      </c>
      <c r="AK263" t="s">
        <v>520</v>
      </c>
      <c r="AL263" t="s">
        <v>109</v>
      </c>
      <c r="AM263" t="s">
        <v>465</v>
      </c>
      <c r="AN263" t="s">
        <v>9725</v>
      </c>
    </row>
    <row r="264" spans="1:41">
      <c r="A264" s="6" t="s">
        <v>519</v>
      </c>
      <c r="B264">
        <v>2002</v>
      </c>
      <c r="C264">
        <v>2</v>
      </c>
      <c r="E264" t="s">
        <v>100</v>
      </c>
      <c r="F264" t="s">
        <v>101</v>
      </c>
      <c r="G264" t="s">
        <v>102</v>
      </c>
      <c r="H264" t="s">
        <v>500</v>
      </c>
      <c r="I264">
        <v>2002</v>
      </c>
      <c r="J264">
        <v>4</v>
      </c>
      <c r="K264" s="6">
        <v>37621</v>
      </c>
      <c r="L264">
        <v>10</v>
      </c>
      <c r="M264">
        <v>3</v>
      </c>
      <c r="N264" t="s">
        <v>164</v>
      </c>
      <c r="O264" s="8">
        <v>3.56</v>
      </c>
      <c r="P264" s="8">
        <v>3.8</v>
      </c>
      <c r="Q264" s="8">
        <v>3.2</v>
      </c>
      <c r="R264" s="8">
        <v>4.05</v>
      </c>
      <c r="S264" s="8">
        <v>1.8</v>
      </c>
      <c r="T264" s="8">
        <v>4.83</v>
      </c>
      <c r="U264" s="8">
        <v>0.74</v>
      </c>
      <c r="V264" s="9">
        <v>31</v>
      </c>
      <c r="W264" s="8">
        <v>0.84999999999999964</v>
      </c>
      <c r="X264" s="8">
        <v>3.0300000000000002</v>
      </c>
      <c r="Y264" s="8">
        <v>-0.23999999999999977</v>
      </c>
      <c r="Z264" s="8">
        <v>0.30999999999999961</v>
      </c>
      <c r="AA264">
        <v>-0.2200000000000002</v>
      </c>
      <c r="AF264" t="s">
        <v>501</v>
      </c>
      <c r="AG264" t="s">
        <v>106</v>
      </c>
      <c r="AH264" t="s">
        <v>107</v>
      </c>
      <c r="AI264" t="s">
        <v>497</v>
      </c>
      <c r="AJ264" s="7">
        <v>37621</v>
      </c>
      <c r="AK264" t="s">
        <v>520</v>
      </c>
      <c r="AL264" t="s">
        <v>109</v>
      </c>
      <c r="AM264" t="s">
        <v>503</v>
      </c>
      <c r="AN264" t="s">
        <v>527</v>
      </c>
      <c r="AO264" t="str">
        <f>TEXT(A264,"yyyy-mm-dd")</f>
        <v>2002-02-28</v>
      </c>
    </row>
    <row r="265" spans="1:41">
      <c r="A265" s="6" t="s">
        <v>519</v>
      </c>
      <c r="B265">
        <v>2002</v>
      </c>
      <c r="C265">
        <v>2</v>
      </c>
      <c r="E265" t="s">
        <v>100</v>
      </c>
      <c r="F265" t="s">
        <v>101</v>
      </c>
      <c r="G265" t="s">
        <v>102</v>
      </c>
      <c r="H265" t="s">
        <v>495</v>
      </c>
      <c r="I265">
        <v>2002</v>
      </c>
      <c r="J265">
        <v>3</v>
      </c>
      <c r="K265" s="6">
        <v>37529</v>
      </c>
      <c r="L265">
        <v>7</v>
      </c>
      <c r="M265">
        <v>2</v>
      </c>
      <c r="N265" t="s">
        <v>192</v>
      </c>
      <c r="O265" s="8">
        <v>2.31</v>
      </c>
      <c r="P265" s="8">
        <v>2.42</v>
      </c>
      <c r="Q265" s="8">
        <v>1.9</v>
      </c>
      <c r="R265" s="8">
        <v>2.95</v>
      </c>
      <c r="S265" s="8">
        <v>-0.3</v>
      </c>
      <c r="T265" s="8">
        <v>3.5</v>
      </c>
      <c r="U265" s="8">
        <v>0.85</v>
      </c>
      <c r="V265" s="9">
        <v>31</v>
      </c>
      <c r="W265" s="8">
        <v>1.0500000000000003</v>
      </c>
      <c r="X265" s="8">
        <v>3.8</v>
      </c>
      <c r="Y265" s="8">
        <v>-0.10999999999999988</v>
      </c>
      <c r="Z265" s="8">
        <v>0.27</v>
      </c>
      <c r="AA265">
        <v>-7.9999999999999849E-2</v>
      </c>
      <c r="AF265" t="s">
        <v>496</v>
      </c>
      <c r="AG265" t="s">
        <v>106</v>
      </c>
      <c r="AH265" t="s">
        <v>107</v>
      </c>
      <c r="AI265" t="s">
        <v>427</v>
      </c>
      <c r="AJ265" s="7">
        <v>37529</v>
      </c>
      <c r="AK265" t="s">
        <v>520</v>
      </c>
      <c r="AL265" t="s">
        <v>109</v>
      </c>
      <c r="AM265" t="s">
        <v>498</v>
      </c>
      <c r="AN265" t="s">
        <v>526</v>
      </c>
      <c r="AO265" t="str">
        <f>TEXT(A265,"yyyy-mm-dd")</f>
        <v>2002-02-28</v>
      </c>
    </row>
    <row r="266" spans="1:41">
      <c r="A266" s="6" t="s">
        <v>519</v>
      </c>
      <c r="B266">
        <v>2002</v>
      </c>
      <c r="C266">
        <v>2</v>
      </c>
      <c r="E266" t="s">
        <v>100</v>
      </c>
      <c r="F266" t="s">
        <v>101</v>
      </c>
      <c r="G266" t="s">
        <v>102</v>
      </c>
      <c r="H266" t="s">
        <v>491</v>
      </c>
      <c r="I266">
        <v>2002</v>
      </c>
      <c r="J266">
        <v>2</v>
      </c>
      <c r="K266" s="6">
        <v>37437</v>
      </c>
      <c r="L266">
        <v>4</v>
      </c>
      <c r="M266">
        <v>1</v>
      </c>
      <c r="N266" t="s">
        <v>219</v>
      </c>
      <c r="O266" s="8">
        <v>0.75</v>
      </c>
      <c r="P266" s="8">
        <v>0.7</v>
      </c>
      <c r="Q266" s="8">
        <v>0.21</v>
      </c>
      <c r="R266" s="8">
        <v>1.27</v>
      </c>
      <c r="S266" s="8">
        <v>-0.8</v>
      </c>
      <c r="T266" s="8">
        <v>2.19</v>
      </c>
      <c r="U266" s="8">
        <v>0.79</v>
      </c>
      <c r="V266" s="9">
        <v>31</v>
      </c>
      <c r="W266" s="8">
        <v>1.06</v>
      </c>
      <c r="X266" s="8">
        <v>2.99</v>
      </c>
      <c r="Y266" s="8">
        <v>5.0000000000000044E-2</v>
      </c>
      <c r="Z266" s="8">
        <v>0.19999999999999996</v>
      </c>
      <c r="AA266">
        <v>0.37000000000000011</v>
      </c>
      <c r="AF266" t="s">
        <v>492</v>
      </c>
      <c r="AG266" t="s">
        <v>106</v>
      </c>
      <c r="AH266" t="s">
        <v>107</v>
      </c>
      <c r="AI266" t="s">
        <v>340</v>
      </c>
      <c r="AJ266" s="7">
        <v>37437</v>
      </c>
      <c r="AK266" t="s">
        <v>520</v>
      </c>
      <c r="AL266" t="s">
        <v>109</v>
      </c>
      <c r="AM266" t="s">
        <v>493</v>
      </c>
      <c r="AN266" t="s">
        <v>525</v>
      </c>
      <c r="AO266" t="str">
        <f>TEXT(A266,"yyyy-mm-dd")</f>
        <v>2002-02-28</v>
      </c>
    </row>
    <row r="267" spans="1:41">
      <c r="A267" s="6" t="s">
        <v>519</v>
      </c>
      <c r="B267">
        <v>2002</v>
      </c>
      <c r="C267">
        <v>2</v>
      </c>
      <c r="E267" t="s">
        <v>100</v>
      </c>
      <c r="F267" t="s">
        <v>101</v>
      </c>
      <c r="G267" t="s">
        <v>102</v>
      </c>
      <c r="H267" t="s">
        <v>477</v>
      </c>
      <c r="I267">
        <v>2002</v>
      </c>
      <c r="J267">
        <v>1</v>
      </c>
      <c r="K267" s="6">
        <v>37346</v>
      </c>
      <c r="L267">
        <v>1</v>
      </c>
      <c r="M267">
        <v>0</v>
      </c>
      <c r="N267" t="s">
        <v>169</v>
      </c>
      <c r="O267" s="8">
        <v>-0.65</v>
      </c>
      <c r="P267" s="8">
        <v>-0.7</v>
      </c>
      <c r="Q267" s="8">
        <v>-0.88</v>
      </c>
      <c r="R267" s="8">
        <v>-0.33</v>
      </c>
      <c r="S267" s="8">
        <v>-2.2799999999999998</v>
      </c>
      <c r="T267" s="8">
        <v>0.8</v>
      </c>
      <c r="U267" s="8">
        <v>0.67</v>
      </c>
      <c r="V267" s="9">
        <v>31</v>
      </c>
      <c r="W267" s="8">
        <v>0.55000000000000004</v>
      </c>
      <c r="X267" s="8">
        <v>3.08</v>
      </c>
      <c r="Y267" s="8">
        <v>4.9999999999999933E-2</v>
      </c>
      <c r="Z267" s="8">
        <v>0.10000000000000009</v>
      </c>
      <c r="AA267">
        <v>-0.10000000000000009</v>
      </c>
      <c r="AF267" t="s">
        <v>478</v>
      </c>
      <c r="AG267" t="s">
        <v>106</v>
      </c>
      <c r="AH267" t="s">
        <v>107</v>
      </c>
      <c r="AI267" t="s">
        <v>108</v>
      </c>
      <c r="AJ267" s="7">
        <v>37346</v>
      </c>
      <c r="AK267" t="s">
        <v>520</v>
      </c>
      <c r="AL267" t="s">
        <v>109</v>
      </c>
      <c r="AM267" t="s">
        <v>479</v>
      </c>
      <c r="AN267" t="s">
        <v>524</v>
      </c>
      <c r="AO267" t="str">
        <f>TEXT(A267,"yyyy-mm-dd")</f>
        <v>2002-02-28</v>
      </c>
    </row>
    <row r="268" spans="1:41">
      <c r="A268" s="6" t="s">
        <v>519</v>
      </c>
      <c r="B268">
        <v>2002</v>
      </c>
      <c r="C268">
        <v>2</v>
      </c>
      <c r="E268" t="s">
        <v>81</v>
      </c>
      <c r="F268" t="s">
        <v>82</v>
      </c>
      <c r="G268" t="s">
        <v>83</v>
      </c>
      <c r="H268" t="s">
        <v>462</v>
      </c>
      <c r="I268">
        <v>2003</v>
      </c>
      <c r="K268" s="6">
        <v>37986</v>
      </c>
      <c r="L268">
        <v>22</v>
      </c>
      <c r="N268" t="s">
        <v>167</v>
      </c>
      <c r="O268" s="8">
        <v>3.73</v>
      </c>
      <c r="P268" s="8">
        <v>3.7</v>
      </c>
      <c r="Q268" s="8">
        <v>3.4</v>
      </c>
      <c r="R268" s="8">
        <v>4</v>
      </c>
      <c r="S268" s="8">
        <v>3</v>
      </c>
      <c r="T268" s="8">
        <v>4.83</v>
      </c>
      <c r="U268" s="8">
        <v>0.46</v>
      </c>
      <c r="V268" s="9">
        <v>30</v>
      </c>
      <c r="W268" s="8">
        <v>0.60000000000000009</v>
      </c>
      <c r="X268" s="8">
        <v>1.83</v>
      </c>
      <c r="Y268" s="8">
        <v>2.9999999999999805E-2</v>
      </c>
      <c r="Z268" s="8">
        <v>-0.17999999999999972</v>
      </c>
      <c r="AA268">
        <v>6.999999999999984E-2</v>
      </c>
      <c r="AF268" t="s">
        <v>464</v>
      </c>
      <c r="AG268" t="s">
        <v>87</v>
      </c>
      <c r="AH268" t="s">
        <v>88</v>
      </c>
      <c r="AI268" t="s">
        <v>97</v>
      </c>
      <c r="AJ268" s="7">
        <v>37986</v>
      </c>
      <c r="AK268" t="s">
        <v>520</v>
      </c>
      <c r="AL268" t="s">
        <v>91</v>
      </c>
      <c r="AM268" t="s">
        <v>465</v>
      </c>
      <c r="AN268" t="s">
        <v>522</v>
      </c>
      <c r="AO268" t="str">
        <f>TEXT(A268,"yyyy-mm-dd")</f>
        <v>2002-02-28</v>
      </c>
    </row>
    <row r="269" spans="1:41">
      <c r="A269" s="6" t="s">
        <v>519</v>
      </c>
      <c r="B269">
        <v>2002</v>
      </c>
      <c r="C269">
        <v>2</v>
      </c>
      <c r="E269" t="s">
        <v>81</v>
      </c>
      <c r="F269" t="s">
        <v>82</v>
      </c>
      <c r="G269" t="s">
        <v>83</v>
      </c>
      <c r="H269" t="s">
        <v>356</v>
      </c>
      <c r="I269">
        <v>2002</v>
      </c>
      <c r="K269" s="6">
        <v>37621</v>
      </c>
      <c r="L269">
        <v>10</v>
      </c>
      <c r="N269" t="s">
        <v>164</v>
      </c>
      <c r="O269" s="8">
        <v>4.7300000000000004</v>
      </c>
      <c r="P269" s="8">
        <v>4.75</v>
      </c>
      <c r="Q269" s="8">
        <v>4.5</v>
      </c>
      <c r="R269" s="8">
        <v>4.9000000000000004</v>
      </c>
      <c r="S269" s="8">
        <v>4</v>
      </c>
      <c r="T269" s="8">
        <v>5.5</v>
      </c>
      <c r="U269" s="8">
        <v>0.36</v>
      </c>
      <c r="V269" s="9">
        <v>30</v>
      </c>
      <c r="W269" s="8">
        <v>0.40000000000000036</v>
      </c>
      <c r="X269" s="8">
        <v>1.5</v>
      </c>
      <c r="Y269" s="8">
        <v>-1.9999999999999574E-2</v>
      </c>
      <c r="Z269" s="8">
        <v>4.0000000000000036E-2</v>
      </c>
      <c r="AA269">
        <v>-0.15999999999999925</v>
      </c>
      <c r="AF269" t="s">
        <v>358</v>
      </c>
      <c r="AG269" t="s">
        <v>87</v>
      </c>
      <c r="AH269" t="s">
        <v>88</v>
      </c>
      <c r="AI269" t="s">
        <v>89</v>
      </c>
      <c r="AJ269" s="7">
        <v>37621</v>
      </c>
      <c r="AK269" t="s">
        <v>520</v>
      </c>
      <c r="AL269" t="s">
        <v>91</v>
      </c>
      <c r="AM269" t="s">
        <v>360</v>
      </c>
      <c r="AN269" t="s">
        <v>521</v>
      </c>
      <c r="AO269" t="str">
        <f>TEXT(A269,"yyyy-mm-dd")</f>
        <v>2002-02-28</v>
      </c>
    </row>
    <row r="270" spans="1:41">
      <c r="A270" s="6" t="s">
        <v>519</v>
      </c>
      <c r="B270">
        <v>2002</v>
      </c>
      <c r="C270">
        <v>2</v>
      </c>
      <c r="E270" t="s">
        <v>392</v>
      </c>
      <c r="F270" t="s">
        <v>82</v>
      </c>
      <c r="G270" t="s">
        <v>83</v>
      </c>
      <c r="H270" t="s">
        <v>356</v>
      </c>
      <c r="I270">
        <v>2002</v>
      </c>
      <c r="K270" s="6">
        <v>37621</v>
      </c>
      <c r="L270">
        <v>10</v>
      </c>
      <c r="N270" t="s">
        <v>164</v>
      </c>
      <c r="O270" s="8">
        <v>4.42</v>
      </c>
      <c r="P270" s="8">
        <v>4.3600000000000003</v>
      </c>
      <c r="Q270" s="8">
        <v>4.01</v>
      </c>
      <c r="R270" s="8">
        <v>4.5</v>
      </c>
      <c r="S270" s="8">
        <v>3.9</v>
      </c>
      <c r="T270" s="8">
        <v>5.6</v>
      </c>
      <c r="U270" s="8">
        <v>0.45</v>
      </c>
      <c r="V270" s="9">
        <v>21</v>
      </c>
      <c r="W270" s="8">
        <v>0.49000000000000021</v>
      </c>
      <c r="X270" s="8">
        <v>1.6999999999999997</v>
      </c>
      <c r="Y270" s="8">
        <v>5.9999999999999609E-2</v>
      </c>
      <c r="Z270" s="8">
        <v>-0.13999999999999968</v>
      </c>
      <c r="AA270">
        <v>-0.3199999999999994</v>
      </c>
      <c r="AF270" t="s">
        <v>358</v>
      </c>
      <c r="AG270" t="s">
        <v>87</v>
      </c>
      <c r="AH270" t="s">
        <v>88</v>
      </c>
      <c r="AI270" t="s">
        <v>89</v>
      </c>
      <c r="AJ270" s="7">
        <v>37621</v>
      </c>
      <c r="AK270" t="s">
        <v>520</v>
      </c>
      <c r="AL270" t="s">
        <v>393</v>
      </c>
      <c r="AM270" t="s">
        <v>360</v>
      </c>
      <c r="AN270" t="s">
        <v>523</v>
      </c>
      <c r="AO270" t="str">
        <f>TEXT(A270,"yyyy-mm-dd")</f>
        <v>2002-02-28</v>
      </c>
    </row>
    <row r="271" spans="1:41">
      <c r="A271" s="6" t="s">
        <v>519</v>
      </c>
      <c r="B271">
        <v>2002</v>
      </c>
      <c r="C271">
        <v>2</v>
      </c>
      <c r="E271" t="s">
        <v>112</v>
      </c>
      <c r="F271" t="s">
        <v>113</v>
      </c>
      <c r="G271" t="s">
        <v>83</v>
      </c>
      <c r="H271" t="s">
        <v>462</v>
      </c>
      <c r="I271">
        <v>2003</v>
      </c>
      <c r="K271" s="6">
        <v>37986</v>
      </c>
      <c r="L271">
        <v>22</v>
      </c>
      <c r="N271" t="s">
        <v>167</v>
      </c>
      <c r="O271" s="8">
        <v>7.64</v>
      </c>
      <c r="P271" s="8">
        <v>7.84</v>
      </c>
      <c r="Q271" s="8">
        <v>6.89</v>
      </c>
      <c r="R271" s="8">
        <v>8.41</v>
      </c>
      <c r="S271" s="8">
        <v>4.2</v>
      </c>
      <c r="T271" s="8">
        <v>10.9</v>
      </c>
      <c r="U271" s="8">
        <v>1.24</v>
      </c>
      <c r="V271" s="9">
        <v>28</v>
      </c>
      <c r="W271" s="8">
        <v>1.5200000000000005</v>
      </c>
      <c r="X271" s="8">
        <v>6.7</v>
      </c>
      <c r="Y271" s="8">
        <v>-0.20000000000000018</v>
      </c>
      <c r="Z271" s="8">
        <v>0.33999999999999986</v>
      </c>
      <c r="AA271">
        <v>-1.9999999999999574E-2</v>
      </c>
      <c r="AF271" t="s">
        <v>483</v>
      </c>
      <c r="AG271" t="s">
        <v>115</v>
      </c>
      <c r="AH271" t="s">
        <v>116</v>
      </c>
      <c r="AI271" t="s">
        <v>230</v>
      </c>
      <c r="AJ271" s="7">
        <v>37986</v>
      </c>
      <c r="AK271" t="s">
        <v>520</v>
      </c>
      <c r="AL271" t="s">
        <v>118</v>
      </c>
      <c r="AM271" t="s">
        <v>465</v>
      </c>
      <c r="AN271" t="s">
        <v>529</v>
      </c>
      <c r="AO271" t="str">
        <f>TEXT(A271,"yyyy-mm-dd")</f>
        <v>2002-02-28</v>
      </c>
    </row>
    <row r="272" spans="1:41">
      <c r="A272" s="6" t="s">
        <v>519</v>
      </c>
      <c r="B272">
        <v>2002</v>
      </c>
      <c r="C272">
        <v>2</v>
      </c>
      <c r="E272" t="s">
        <v>112</v>
      </c>
      <c r="F272" t="s">
        <v>113</v>
      </c>
      <c r="G272" t="s">
        <v>83</v>
      </c>
      <c r="H272" t="s">
        <v>356</v>
      </c>
      <c r="I272">
        <v>2002</v>
      </c>
      <c r="K272" s="6">
        <v>37621</v>
      </c>
      <c r="L272">
        <v>10</v>
      </c>
      <c r="N272" t="s">
        <v>164</v>
      </c>
      <c r="O272" s="8">
        <v>7.89</v>
      </c>
      <c r="P272" s="8">
        <v>7.89</v>
      </c>
      <c r="Q272" s="8">
        <v>7.21</v>
      </c>
      <c r="R272" s="8">
        <v>8.2899999999999991</v>
      </c>
      <c r="S272" s="8">
        <v>6.25</v>
      </c>
      <c r="T272" s="8">
        <v>9.98</v>
      </c>
      <c r="U272" s="8">
        <v>0.93</v>
      </c>
      <c r="V272" s="9">
        <v>30</v>
      </c>
      <c r="W272" s="8">
        <v>1.0799999999999992</v>
      </c>
      <c r="X272" s="8">
        <v>3.7300000000000004</v>
      </c>
      <c r="Y272" s="8">
        <v>0</v>
      </c>
      <c r="Z272" s="8">
        <v>4.9999999999999822E-2</v>
      </c>
      <c r="AA272">
        <v>-8.0000000000000071E-2</v>
      </c>
      <c r="AF272" t="s">
        <v>456</v>
      </c>
      <c r="AG272" t="s">
        <v>115</v>
      </c>
      <c r="AH272" t="s">
        <v>116</v>
      </c>
      <c r="AI272" t="s">
        <v>117</v>
      </c>
      <c r="AJ272" s="7">
        <v>37621</v>
      </c>
      <c r="AK272" t="s">
        <v>520</v>
      </c>
      <c r="AL272" t="s">
        <v>118</v>
      </c>
      <c r="AM272" t="s">
        <v>360</v>
      </c>
      <c r="AN272" t="s">
        <v>528</v>
      </c>
      <c r="AO272" t="str">
        <f>TEXT(A272,"yyyy-mm-dd")</f>
        <v>2002-02-28</v>
      </c>
    </row>
    <row r="273" spans="1:41">
      <c r="A273" s="6" t="s">
        <v>530</v>
      </c>
      <c r="B273">
        <v>2002</v>
      </c>
      <c r="C273">
        <v>3</v>
      </c>
      <c r="E273" t="s">
        <v>100</v>
      </c>
      <c r="F273" t="s">
        <v>101</v>
      </c>
      <c r="G273" t="s">
        <v>83</v>
      </c>
      <c r="H273" t="s">
        <v>462</v>
      </c>
      <c r="I273">
        <v>2003</v>
      </c>
      <c r="K273" s="6">
        <v>37986</v>
      </c>
      <c r="L273">
        <v>21</v>
      </c>
      <c r="N273" t="s">
        <v>176</v>
      </c>
      <c r="O273" s="8">
        <v>4</v>
      </c>
      <c r="P273" s="8">
        <v>4.3099999999999996</v>
      </c>
      <c r="Q273" s="8">
        <v>3.65</v>
      </c>
      <c r="R273" s="8">
        <v>4.5</v>
      </c>
      <c r="S273" s="8">
        <v>1.4</v>
      </c>
      <c r="T273" s="8">
        <v>5.38</v>
      </c>
      <c r="U273" s="8">
        <v>1.01</v>
      </c>
      <c r="V273" s="9">
        <v>28</v>
      </c>
      <c r="W273" s="8">
        <v>0.85000000000000009</v>
      </c>
      <c r="X273" s="8">
        <v>3.98</v>
      </c>
      <c r="Y273" s="8">
        <v>-0.30999999999999961</v>
      </c>
      <c r="Z273" s="8">
        <v>-0.19000000000000039</v>
      </c>
      <c r="AA273">
        <v>-0.14999999999999991</v>
      </c>
      <c r="AF273" t="s">
        <v>9722</v>
      </c>
      <c r="AG273" t="s">
        <v>9655</v>
      </c>
      <c r="AH273" t="s">
        <v>9656</v>
      </c>
      <c r="AI273" t="s">
        <v>9669</v>
      </c>
      <c r="AJ273" s="7">
        <v>37986</v>
      </c>
      <c r="AK273" t="s">
        <v>531</v>
      </c>
      <c r="AL273" t="s">
        <v>109</v>
      </c>
      <c r="AM273" t="s">
        <v>465</v>
      </c>
      <c r="AN273" t="s">
        <v>9726</v>
      </c>
    </row>
    <row r="274" spans="1:41">
      <c r="A274" s="6" t="s">
        <v>530</v>
      </c>
      <c r="B274">
        <v>2002</v>
      </c>
      <c r="C274">
        <v>3</v>
      </c>
      <c r="E274" t="s">
        <v>100</v>
      </c>
      <c r="F274" t="s">
        <v>101</v>
      </c>
      <c r="G274" t="s">
        <v>102</v>
      </c>
      <c r="H274" t="s">
        <v>500</v>
      </c>
      <c r="I274">
        <v>2002</v>
      </c>
      <c r="J274">
        <v>4</v>
      </c>
      <c r="K274" s="6">
        <v>37621</v>
      </c>
      <c r="L274">
        <v>9</v>
      </c>
      <c r="M274">
        <v>3</v>
      </c>
      <c r="N274" t="s">
        <v>173</v>
      </c>
      <c r="O274" s="8">
        <v>3.64</v>
      </c>
      <c r="P274" s="8">
        <v>3.9</v>
      </c>
      <c r="Q274" s="8">
        <v>3.2</v>
      </c>
      <c r="R274" s="8">
        <v>4.16</v>
      </c>
      <c r="S274" s="8">
        <v>1.8</v>
      </c>
      <c r="T274" s="8">
        <v>5.0999999999999996</v>
      </c>
      <c r="U274" s="8">
        <v>0.84</v>
      </c>
      <c r="V274" s="9">
        <v>29</v>
      </c>
      <c r="W274" s="8">
        <v>0.96</v>
      </c>
      <c r="X274" s="8">
        <v>3.3</v>
      </c>
      <c r="Y274" s="8">
        <v>-0.25999999999999979</v>
      </c>
      <c r="Z274" s="8">
        <v>0.10000000000000009</v>
      </c>
      <c r="AA274">
        <v>0.11000000000000032</v>
      </c>
      <c r="AF274" t="s">
        <v>501</v>
      </c>
      <c r="AG274" t="s">
        <v>106</v>
      </c>
      <c r="AH274" t="s">
        <v>107</v>
      </c>
      <c r="AI274" t="s">
        <v>497</v>
      </c>
      <c r="AJ274" s="7">
        <v>37621</v>
      </c>
      <c r="AK274" t="s">
        <v>531</v>
      </c>
      <c r="AL274" t="s">
        <v>109</v>
      </c>
      <c r="AM274" t="s">
        <v>503</v>
      </c>
      <c r="AN274" t="s">
        <v>538</v>
      </c>
      <c r="AO274" t="str">
        <f>TEXT(A274,"yyyy-mm-dd")</f>
        <v>2002-03-31</v>
      </c>
    </row>
    <row r="275" spans="1:41">
      <c r="A275" s="6" t="s">
        <v>530</v>
      </c>
      <c r="B275">
        <v>2002</v>
      </c>
      <c r="C275">
        <v>3</v>
      </c>
      <c r="E275" t="s">
        <v>100</v>
      </c>
      <c r="F275" t="s">
        <v>101</v>
      </c>
      <c r="G275" t="s">
        <v>102</v>
      </c>
      <c r="H275" t="s">
        <v>495</v>
      </c>
      <c r="I275">
        <v>2002</v>
      </c>
      <c r="J275">
        <v>3</v>
      </c>
      <c r="K275" s="6">
        <v>37529</v>
      </c>
      <c r="L275">
        <v>6</v>
      </c>
      <c r="M275">
        <v>2</v>
      </c>
      <c r="N275" t="s">
        <v>203</v>
      </c>
      <c r="O275" s="8">
        <v>2.41</v>
      </c>
      <c r="P275" s="8">
        <v>2.5</v>
      </c>
      <c r="Q275" s="8">
        <v>2.2999999999999998</v>
      </c>
      <c r="R275" s="8">
        <v>3.1</v>
      </c>
      <c r="S275" s="8">
        <v>-0.3</v>
      </c>
      <c r="T275" s="8">
        <v>3.6</v>
      </c>
      <c r="U275" s="8">
        <v>0.84</v>
      </c>
      <c r="V275" s="9">
        <v>29</v>
      </c>
      <c r="W275" s="8">
        <v>0.80000000000000027</v>
      </c>
      <c r="X275" s="8">
        <v>3.9</v>
      </c>
      <c r="Y275" s="8">
        <v>-8.9999999999999858E-2</v>
      </c>
      <c r="Z275" s="8">
        <v>8.0000000000000071E-2</v>
      </c>
      <c r="AA275">
        <v>-0.25</v>
      </c>
      <c r="AF275" t="s">
        <v>496</v>
      </c>
      <c r="AG275" t="s">
        <v>106</v>
      </c>
      <c r="AH275" t="s">
        <v>107</v>
      </c>
      <c r="AI275" t="s">
        <v>427</v>
      </c>
      <c r="AJ275" s="7">
        <v>37529</v>
      </c>
      <c r="AK275" t="s">
        <v>531</v>
      </c>
      <c r="AL275" t="s">
        <v>109</v>
      </c>
      <c r="AM275" t="s">
        <v>498</v>
      </c>
      <c r="AN275" t="s">
        <v>537</v>
      </c>
      <c r="AO275" t="str">
        <f>TEXT(A275,"yyyy-mm-dd")</f>
        <v>2002-03-31</v>
      </c>
    </row>
    <row r="276" spans="1:41">
      <c r="A276" s="6" t="s">
        <v>530</v>
      </c>
      <c r="B276">
        <v>2002</v>
      </c>
      <c r="C276">
        <v>3</v>
      </c>
      <c r="E276" t="s">
        <v>100</v>
      </c>
      <c r="F276" t="s">
        <v>101</v>
      </c>
      <c r="G276" t="s">
        <v>102</v>
      </c>
      <c r="H276" t="s">
        <v>491</v>
      </c>
      <c r="I276">
        <v>2002</v>
      </c>
      <c r="J276">
        <v>2</v>
      </c>
      <c r="K276" s="6">
        <v>37437</v>
      </c>
      <c r="L276">
        <v>3</v>
      </c>
      <c r="M276">
        <v>1</v>
      </c>
      <c r="N276" t="s">
        <v>233</v>
      </c>
      <c r="O276" s="8">
        <v>0.91</v>
      </c>
      <c r="P276" s="8">
        <v>0.99</v>
      </c>
      <c r="Q276" s="8">
        <v>0.6</v>
      </c>
      <c r="R276" s="8">
        <v>1.3</v>
      </c>
      <c r="S276" s="8">
        <v>-0.8</v>
      </c>
      <c r="T276" s="8">
        <v>2.2000000000000002</v>
      </c>
      <c r="U276" s="8">
        <v>0.69</v>
      </c>
      <c r="V276" s="9">
        <v>29</v>
      </c>
      <c r="W276" s="8">
        <v>0.70000000000000007</v>
      </c>
      <c r="X276" s="8">
        <v>3</v>
      </c>
      <c r="Y276" s="8">
        <v>-7.999999999999996E-2</v>
      </c>
      <c r="Z276" s="8">
        <v>0.29000000000000004</v>
      </c>
      <c r="AA276">
        <v>-0.36</v>
      </c>
      <c r="AF276" t="s">
        <v>492</v>
      </c>
      <c r="AG276" t="s">
        <v>106</v>
      </c>
      <c r="AH276" t="s">
        <v>107</v>
      </c>
      <c r="AI276" t="s">
        <v>340</v>
      </c>
      <c r="AJ276" s="7">
        <v>37437</v>
      </c>
      <c r="AK276" t="s">
        <v>531</v>
      </c>
      <c r="AL276" t="s">
        <v>109</v>
      </c>
      <c r="AM276" t="s">
        <v>493</v>
      </c>
      <c r="AN276" t="s">
        <v>536</v>
      </c>
      <c r="AO276" t="str">
        <f>TEXT(A276,"yyyy-mm-dd")</f>
        <v>2002-03-31</v>
      </c>
    </row>
    <row r="277" spans="1:41">
      <c r="A277" s="6" t="s">
        <v>530</v>
      </c>
      <c r="B277">
        <v>2002</v>
      </c>
      <c r="C277">
        <v>3</v>
      </c>
      <c r="E277" t="s">
        <v>100</v>
      </c>
      <c r="F277" t="s">
        <v>101</v>
      </c>
      <c r="G277" t="s">
        <v>102</v>
      </c>
      <c r="H277" t="s">
        <v>477</v>
      </c>
      <c r="I277">
        <v>2002</v>
      </c>
      <c r="J277">
        <v>1</v>
      </c>
      <c r="K277" s="6">
        <v>37346</v>
      </c>
      <c r="L277">
        <v>0</v>
      </c>
      <c r="M277">
        <v>0</v>
      </c>
      <c r="N277" t="s">
        <v>178</v>
      </c>
      <c r="O277" s="8">
        <v>-0.68</v>
      </c>
      <c r="P277" s="8">
        <v>-0.8</v>
      </c>
      <c r="Q277" s="8">
        <v>-1</v>
      </c>
      <c r="R277" s="8">
        <v>-0.34</v>
      </c>
      <c r="S277" s="8">
        <v>-2.2799999999999998</v>
      </c>
      <c r="T277" s="8">
        <v>0.8</v>
      </c>
      <c r="U277" s="8">
        <v>0.65</v>
      </c>
      <c r="V277" s="9">
        <v>29</v>
      </c>
      <c r="W277" s="8">
        <v>0.65999999999999992</v>
      </c>
      <c r="X277" s="8">
        <v>3.08</v>
      </c>
      <c r="Y277" s="8">
        <v>0.12</v>
      </c>
      <c r="Z277" s="8">
        <v>-0.10000000000000009</v>
      </c>
      <c r="AA277">
        <v>0.10999999999999988</v>
      </c>
      <c r="AF277" t="s">
        <v>478</v>
      </c>
      <c r="AG277" t="s">
        <v>106</v>
      </c>
      <c r="AH277" t="s">
        <v>107</v>
      </c>
      <c r="AI277" t="s">
        <v>108</v>
      </c>
      <c r="AJ277" s="7">
        <v>37346</v>
      </c>
      <c r="AK277" t="s">
        <v>531</v>
      </c>
      <c r="AL277" t="s">
        <v>109</v>
      </c>
      <c r="AM277" t="s">
        <v>479</v>
      </c>
      <c r="AN277" t="s">
        <v>535</v>
      </c>
      <c r="AO277" t="str">
        <f>TEXT(A277,"yyyy-mm-dd")</f>
        <v>2002-03-31</v>
      </c>
    </row>
    <row r="278" spans="1:41">
      <c r="A278" s="6" t="s">
        <v>530</v>
      </c>
      <c r="B278">
        <v>2002</v>
      </c>
      <c r="C278">
        <v>3</v>
      </c>
      <c r="E278" t="s">
        <v>81</v>
      </c>
      <c r="F278" t="s">
        <v>82</v>
      </c>
      <c r="G278" t="s">
        <v>83</v>
      </c>
      <c r="H278" t="s">
        <v>462</v>
      </c>
      <c r="I278">
        <v>2003</v>
      </c>
      <c r="K278" s="6">
        <v>37986</v>
      </c>
      <c r="L278">
        <v>21</v>
      </c>
      <c r="N278" t="s">
        <v>176</v>
      </c>
      <c r="O278" s="8">
        <v>3.78</v>
      </c>
      <c r="P278" s="8">
        <v>3.86</v>
      </c>
      <c r="Q278" s="8">
        <v>3.32</v>
      </c>
      <c r="R278" s="8">
        <v>4.03</v>
      </c>
      <c r="S278" s="8">
        <v>2.99</v>
      </c>
      <c r="T278" s="8">
        <v>4.75</v>
      </c>
      <c r="U278" s="8">
        <v>0.51</v>
      </c>
      <c r="V278" s="9">
        <v>27</v>
      </c>
      <c r="W278" s="8">
        <v>0.71000000000000041</v>
      </c>
      <c r="X278" s="8">
        <v>1.7599999999999998</v>
      </c>
      <c r="Y278" s="8">
        <v>-8.0000000000000071E-2</v>
      </c>
      <c r="Z278" s="8">
        <v>0.1599999999999997</v>
      </c>
      <c r="AA278">
        <v>0.11000000000000032</v>
      </c>
      <c r="AF278" t="s">
        <v>464</v>
      </c>
      <c r="AG278" t="s">
        <v>87</v>
      </c>
      <c r="AH278" t="s">
        <v>88</v>
      </c>
      <c r="AI278" t="s">
        <v>97</v>
      </c>
      <c r="AJ278" s="7">
        <v>37986</v>
      </c>
      <c r="AK278" t="s">
        <v>531</v>
      </c>
      <c r="AL278" t="s">
        <v>91</v>
      </c>
      <c r="AM278" t="s">
        <v>465</v>
      </c>
      <c r="AN278" t="s">
        <v>533</v>
      </c>
      <c r="AO278" t="str">
        <f>TEXT(A278,"yyyy-mm-dd")</f>
        <v>2002-03-31</v>
      </c>
    </row>
    <row r="279" spans="1:41">
      <c r="A279" s="6" t="s">
        <v>530</v>
      </c>
      <c r="B279">
        <v>2002</v>
      </c>
      <c r="C279">
        <v>3</v>
      </c>
      <c r="E279" t="s">
        <v>81</v>
      </c>
      <c r="F279" t="s">
        <v>82</v>
      </c>
      <c r="G279" t="s">
        <v>83</v>
      </c>
      <c r="H279" t="s">
        <v>356</v>
      </c>
      <c r="I279">
        <v>2002</v>
      </c>
      <c r="K279" s="6">
        <v>37621</v>
      </c>
      <c r="L279">
        <v>9</v>
      </c>
      <c r="N279" t="s">
        <v>173</v>
      </c>
      <c r="O279" s="8">
        <v>4.58</v>
      </c>
      <c r="P279" s="8">
        <v>4.5</v>
      </c>
      <c r="Q279" s="8">
        <v>4.4000000000000004</v>
      </c>
      <c r="R279" s="8">
        <v>4.76</v>
      </c>
      <c r="S279" s="8">
        <v>4</v>
      </c>
      <c r="T279" s="8">
        <v>5.37</v>
      </c>
      <c r="U279" s="8">
        <v>0.31</v>
      </c>
      <c r="V279" s="9">
        <v>28</v>
      </c>
      <c r="W279" s="8">
        <v>0.35999999999999943</v>
      </c>
      <c r="X279" s="8">
        <v>1.37</v>
      </c>
      <c r="Y279" s="8">
        <v>8.0000000000000071E-2</v>
      </c>
      <c r="Z279" s="8">
        <v>-0.25</v>
      </c>
      <c r="AA279">
        <v>-4.0000000000000924E-2</v>
      </c>
      <c r="AF279" t="s">
        <v>358</v>
      </c>
      <c r="AG279" t="s">
        <v>87</v>
      </c>
      <c r="AH279" t="s">
        <v>88</v>
      </c>
      <c r="AI279" t="s">
        <v>89</v>
      </c>
      <c r="AJ279" s="7">
        <v>37621</v>
      </c>
      <c r="AK279" t="s">
        <v>531</v>
      </c>
      <c r="AL279" t="s">
        <v>91</v>
      </c>
      <c r="AM279" t="s">
        <v>360</v>
      </c>
      <c r="AN279" t="s">
        <v>532</v>
      </c>
      <c r="AO279" t="str">
        <f>TEXT(A279,"yyyy-mm-dd")</f>
        <v>2002-03-31</v>
      </c>
    </row>
    <row r="280" spans="1:41">
      <c r="A280" s="6" t="s">
        <v>530</v>
      </c>
      <c r="B280">
        <v>2002</v>
      </c>
      <c r="C280">
        <v>3</v>
      </c>
      <c r="E280" t="s">
        <v>392</v>
      </c>
      <c r="F280" t="s">
        <v>82</v>
      </c>
      <c r="G280" t="s">
        <v>83</v>
      </c>
      <c r="H280" t="s">
        <v>356</v>
      </c>
      <c r="I280">
        <v>2002</v>
      </c>
      <c r="K280" s="6">
        <v>37621</v>
      </c>
      <c r="L280">
        <v>9</v>
      </c>
      <c r="N280" t="s">
        <v>173</v>
      </c>
      <c r="O280" s="8">
        <v>4.47</v>
      </c>
      <c r="P280" s="8">
        <v>4.3099999999999996</v>
      </c>
      <c r="Q280" s="8">
        <v>4.05</v>
      </c>
      <c r="R280" s="8">
        <v>4.68</v>
      </c>
      <c r="S280" s="8">
        <v>3.5</v>
      </c>
      <c r="T280" s="8">
        <v>6.7</v>
      </c>
      <c r="U280" s="8">
        <v>0.67</v>
      </c>
      <c r="V280" s="9">
        <v>20</v>
      </c>
      <c r="W280" s="8">
        <v>0.62999999999999989</v>
      </c>
      <c r="X280" s="8">
        <v>3.2</v>
      </c>
      <c r="Y280" s="8">
        <v>0.16000000000000014</v>
      </c>
      <c r="Z280" s="8">
        <v>-5.0000000000000711E-2</v>
      </c>
      <c r="AA280">
        <v>0.13999999999999968</v>
      </c>
      <c r="AF280" t="s">
        <v>358</v>
      </c>
      <c r="AG280" t="s">
        <v>87</v>
      </c>
      <c r="AH280" t="s">
        <v>88</v>
      </c>
      <c r="AI280" t="s">
        <v>89</v>
      </c>
      <c r="AJ280" s="7">
        <v>37621</v>
      </c>
      <c r="AK280" t="s">
        <v>531</v>
      </c>
      <c r="AL280" t="s">
        <v>393</v>
      </c>
      <c r="AM280" t="s">
        <v>360</v>
      </c>
      <c r="AN280" t="s">
        <v>534</v>
      </c>
      <c r="AO280" t="str">
        <f>TEXT(A280,"yyyy-mm-dd")</f>
        <v>2002-03-31</v>
      </c>
    </row>
    <row r="281" spans="1:41">
      <c r="A281" s="6" t="s">
        <v>530</v>
      </c>
      <c r="B281">
        <v>2002</v>
      </c>
      <c r="C281">
        <v>3</v>
      </c>
      <c r="E281" t="s">
        <v>112</v>
      </c>
      <c r="F281" t="s">
        <v>113</v>
      </c>
      <c r="G281" t="s">
        <v>83</v>
      </c>
      <c r="H281" t="s">
        <v>462</v>
      </c>
      <c r="I281">
        <v>2003</v>
      </c>
      <c r="K281" s="6">
        <v>37986</v>
      </c>
      <c r="L281">
        <v>21</v>
      </c>
      <c r="N281" t="s">
        <v>176</v>
      </c>
      <c r="O281" s="8">
        <v>7.55</v>
      </c>
      <c r="P281" s="8">
        <v>7.47</v>
      </c>
      <c r="Q281" s="8">
        <v>6.82</v>
      </c>
      <c r="R281" s="8">
        <v>8.09</v>
      </c>
      <c r="S281" s="8">
        <v>5.9</v>
      </c>
      <c r="T281" s="8">
        <v>10.5</v>
      </c>
      <c r="U281" s="8">
        <v>1.0900000000000001</v>
      </c>
      <c r="V281" s="9">
        <v>28</v>
      </c>
      <c r="W281" s="8">
        <v>1.2699999999999996</v>
      </c>
      <c r="X281" s="8">
        <v>4.5999999999999996</v>
      </c>
      <c r="Y281" s="8">
        <v>8.0000000000000071E-2</v>
      </c>
      <c r="Z281" s="8">
        <v>-0.37000000000000011</v>
      </c>
      <c r="AA281">
        <v>-0.25000000000000089</v>
      </c>
      <c r="AF281" t="s">
        <v>483</v>
      </c>
      <c r="AG281" t="s">
        <v>115</v>
      </c>
      <c r="AH281" t="s">
        <v>116</v>
      </c>
      <c r="AI281" t="s">
        <v>230</v>
      </c>
      <c r="AJ281" s="7">
        <v>37986</v>
      </c>
      <c r="AK281" t="s">
        <v>531</v>
      </c>
      <c r="AL281" t="s">
        <v>118</v>
      </c>
      <c r="AM281" t="s">
        <v>465</v>
      </c>
      <c r="AN281" t="s">
        <v>540</v>
      </c>
      <c r="AO281" t="str">
        <f>TEXT(A281,"yyyy-mm-dd")</f>
        <v>2002-03-31</v>
      </c>
    </row>
    <row r="282" spans="1:41">
      <c r="A282" s="6" t="s">
        <v>530</v>
      </c>
      <c r="B282">
        <v>2002</v>
      </c>
      <c r="C282">
        <v>3</v>
      </c>
      <c r="E282" t="s">
        <v>112</v>
      </c>
      <c r="F282" t="s">
        <v>113</v>
      </c>
      <c r="G282" t="s">
        <v>83</v>
      </c>
      <c r="H282" t="s">
        <v>356</v>
      </c>
      <c r="I282">
        <v>2002</v>
      </c>
      <c r="K282" s="6">
        <v>37621</v>
      </c>
      <c r="L282">
        <v>9</v>
      </c>
      <c r="N282" t="s">
        <v>173</v>
      </c>
      <c r="O282" s="8">
        <v>7.76</v>
      </c>
      <c r="P282" s="8">
        <v>7.6</v>
      </c>
      <c r="Q282" s="8">
        <v>7.04</v>
      </c>
      <c r="R282" s="8">
        <v>8.3000000000000007</v>
      </c>
      <c r="S282" s="8">
        <v>6.25</v>
      </c>
      <c r="T282" s="8">
        <v>9.8699999999999992</v>
      </c>
      <c r="U282" s="8">
        <v>0.86</v>
      </c>
      <c r="V282" s="9">
        <v>29</v>
      </c>
      <c r="W282" s="8">
        <v>1.2600000000000007</v>
      </c>
      <c r="X282" s="8">
        <v>3.6199999999999992</v>
      </c>
      <c r="Y282" s="8">
        <v>0.16000000000000014</v>
      </c>
      <c r="Z282" s="8">
        <v>-0.29000000000000004</v>
      </c>
      <c r="AA282">
        <v>0.18000000000000149</v>
      </c>
      <c r="AF282" t="s">
        <v>456</v>
      </c>
      <c r="AG282" t="s">
        <v>115</v>
      </c>
      <c r="AH282" t="s">
        <v>116</v>
      </c>
      <c r="AI282" t="s">
        <v>117</v>
      </c>
      <c r="AJ282" s="7">
        <v>37621</v>
      </c>
      <c r="AK282" t="s">
        <v>531</v>
      </c>
      <c r="AL282" t="s">
        <v>118</v>
      </c>
      <c r="AM282" t="s">
        <v>360</v>
      </c>
      <c r="AN282" t="s">
        <v>539</v>
      </c>
      <c r="AO282" t="str">
        <f>TEXT(A282,"yyyy-mm-dd")</f>
        <v>2002-03-31</v>
      </c>
    </row>
    <row r="283" spans="1:41">
      <c r="A283" s="6" t="s">
        <v>541</v>
      </c>
      <c r="B283">
        <v>2002</v>
      </c>
      <c r="C283">
        <v>4</v>
      </c>
      <c r="E283" t="s">
        <v>100</v>
      </c>
      <c r="F283" t="s">
        <v>101</v>
      </c>
      <c r="G283" t="s">
        <v>83</v>
      </c>
      <c r="H283" t="s">
        <v>462</v>
      </c>
      <c r="I283">
        <v>2003</v>
      </c>
      <c r="K283" s="6">
        <v>37986</v>
      </c>
      <c r="L283">
        <v>20</v>
      </c>
      <c r="N283" t="s">
        <v>185</v>
      </c>
      <c r="O283" s="8">
        <v>4.1100000000000003</v>
      </c>
      <c r="P283" s="8">
        <v>4.49</v>
      </c>
      <c r="Q283" s="8">
        <v>3.65</v>
      </c>
      <c r="R283" s="8">
        <v>4.62</v>
      </c>
      <c r="S283" s="8">
        <v>1.4</v>
      </c>
      <c r="T283" s="8">
        <v>5.7</v>
      </c>
      <c r="U283" s="8">
        <v>1.0900000000000001</v>
      </c>
      <c r="V283" s="9">
        <v>28</v>
      </c>
      <c r="W283" s="8">
        <v>0.9700000000000002</v>
      </c>
      <c r="X283" s="8">
        <v>4.3000000000000007</v>
      </c>
      <c r="Y283" s="8">
        <v>-0.37999999999999989</v>
      </c>
      <c r="Z283" s="8">
        <v>0.1800000000000006</v>
      </c>
      <c r="AA283">
        <v>0.12000000000000011</v>
      </c>
      <c r="AF283" t="s">
        <v>9722</v>
      </c>
      <c r="AG283" t="s">
        <v>9655</v>
      </c>
      <c r="AH283" t="s">
        <v>9656</v>
      </c>
      <c r="AI283" t="s">
        <v>9669</v>
      </c>
      <c r="AJ283" s="7">
        <v>37986</v>
      </c>
      <c r="AK283" t="s">
        <v>542</v>
      </c>
      <c r="AL283" t="s">
        <v>109</v>
      </c>
      <c r="AM283" t="s">
        <v>465</v>
      </c>
      <c r="AN283" t="s">
        <v>9727</v>
      </c>
    </row>
    <row r="284" spans="1:41">
      <c r="A284" s="6" t="s">
        <v>541</v>
      </c>
      <c r="B284">
        <v>2002</v>
      </c>
      <c r="C284">
        <v>4</v>
      </c>
      <c r="E284" t="s">
        <v>100</v>
      </c>
      <c r="F284" t="s">
        <v>101</v>
      </c>
      <c r="G284" t="s">
        <v>102</v>
      </c>
      <c r="H284" t="s">
        <v>500</v>
      </c>
      <c r="I284">
        <v>2002</v>
      </c>
      <c r="J284">
        <v>4</v>
      </c>
      <c r="K284" s="6">
        <v>37621</v>
      </c>
      <c r="L284">
        <v>8</v>
      </c>
      <c r="M284">
        <v>3</v>
      </c>
      <c r="N284" t="s">
        <v>182</v>
      </c>
      <c r="O284" s="8">
        <v>3.85</v>
      </c>
      <c r="P284" s="8">
        <v>3.9</v>
      </c>
      <c r="Q284" s="8">
        <v>3.25</v>
      </c>
      <c r="R284" s="8">
        <v>4.28</v>
      </c>
      <c r="S284" s="8">
        <v>1.7</v>
      </c>
      <c r="T284" s="8">
        <v>7.31</v>
      </c>
      <c r="U284" s="8">
        <v>1.08</v>
      </c>
      <c r="V284" s="9">
        <v>30</v>
      </c>
      <c r="W284" s="8">
        <v>1.0300000000000002</v>
      </c>
      <c r="X284" s="8">
        <v>5.6099999999999994</v>
      </c>
      <c r="Y284" s="8">
        <v>-4.9999999999999822E-2</v>
      </c>
      <c r="Z284" s="8">
        <v>0</v>
      </c>
      <c r="AA284">
        <v>7.0000000000000284E-2</v>
      </c>
      <c r="AF284" t="s">
        <v>501</v>
      </c>
      <c r="AG284" t="s">
        <v>106</v>
      </c>
      <c r="AH284" t="s">
        <v>107</v>
      </c>
      <c r="AI284" t="s">
        <v>427</v>
      </c>
      <c r="AJ284" s="7">
        <v>37621</v>
      </c>
      <c r="AK284" t="s">
        <v>542</v>
      </c>
      <c r="AL284" t="s">
        <v>109</v>
      </c>
      <c r="AM284" t="s">
        <v>503</v>
      </c>
      <c r="AN284" t="s">
        <v>549</v>
      </c>
      <c r="AO284" t="str">
        <f>TEXT(A284,"yyyy-mm-dd")</f>
        <v>2002-04-30</v>
      </c>
    </row>
    <row r="285" spans="1:41">
      <c r="A285" s="6" t="s">
        <v>541</v>
      </c>
      <c r="B285">
        <v>2002</v>
      </c>
      <c r="C285">
        <v>4</v>
      </c>
      <c r="E285" t="s">
        <v>100</v>
      </c>
      <c r="F285" t="s">
        <v>101</v>
      </c>
      <c r="G285" t="s">
        <v>102</v>
      </c>
      <c r="H285" t="s">
        <v>495</v>
      </c>
      <c r="I285">
        <v>2002</v>
      </c>
      <c r="J285">
        <v>3</v>
      </c>
      <c r="K285" s="6">
        <v>37529</v>
      </c>
      <c r="L285">
        <v>5</v>
      </c>
      <c r="M285">
        <v>2</v>
      </c>
      <c r="N285" t="s">
        <v>211</v>
      </c>
      <c r="O285" s="8">
        <v>2.4900000000000002</v>
      </c>
      <c r="P285" s="8">
        <v>2.58</v>
      </c>
      <c r="Q285" s="8">
        <v>2.0499999999999998</v>
      </c>
      <c r="R285" s="8">
        <v>3.1</v>
      </c>
      <c r="S285" s="8">
        <v>-0.4</v>
      </c>
      <c r="T285" s="8">
        <v>3.6</v>
      </c>
      <c r="U285" s="8">
        <v>0.84</v>
      </c>
      <c r="V285" s="9">
        <v>30</v>
      </c>
      <c r="W285" s="8">
        <v>1.0500000000000003</v>
      </c>
      <c r="X285" s="8">
        <v>4</v>
      </c>
      <c r="Y285" s="8">
        <v>-8.9999999999999858E-2</v>
      </c>
      <c r="Z285" s="8">
        <v>8.0000000000000071E-2</v>
      </c>
      <c r="AA285">
        <v>0.25</v>
      </c>
      <c r="AF285" t="s">
        <v>496</v>
      </c>
      <c r="AG285" t="s">
        <v>106</v>
      </c>
      <c r="AH285" t="s">
        <v>107</v>
      </c>
      <c r="AI285" t="s">
        <v>340</v>
      </c>
      <c r="AJ285" s="7">
        <v>37529</v>
      </c>
      <c r="AK285" t="s">
        <v>542</v>
      </c>
      <c r="AL285" t="s">
        <v>109</v>
      </c>
      <c r="AM285" t="s">
        <v>498</v>
      </c>
      <c r="AN285" t="s">
        <v>548</v>
      </c>
      <c r="AO285" t="str">
        <f>TEXT(A285,"yyyy-mm-dd")</f>
        <v>2002-04-30</v>
      </c>
    </row>
    <row r="286" spans="1:41">
      <c r="A286" s="6" t="s">
        <v>541</v>
      </c>
      <c r="B286">
        <v>2002</v>
      </c>
      <c r="C286">
        <v>4</v>
      </c>
      <c r="E286" t="s">
        <v>100</v>
      </c>
      <c r="F286" t="s">
        <v>101</v>
      </c>
      <c r="G286" t="s">
        <v>102</v>
      </c>
      <c r="H286" t="s">
        <v>491</v>
      </c>
      <c r="I286">
        <v>2002</v>
      </c>
      <c r="J286">
        <v>2</v>
      </c>
      <c r="K286" s="6">
        <v>37437</v>
      </c>
      <c r="L286">
        <v>2</v>
      </c>
      <c r="M286">
        <v>1</v>
      </c>
      <c r="N286" t="s">
        <v>104</v>
      </c>
      <c r="O286" s="8">
        <v>1.04</v>
      </c>
      <c r="P286" s="8">
        <v>1</v>
      </c>
      <c r="Q286" s="8">
        <v>0.61</v>
      </c>
      <c r="R286" s="8">
        <v>1.38</v>
      </c>
      <c r="S286" s="8">
        <v>-0.9</v>
      </c>
      <c r="T286" s="8">
        <v>2.5</v>
      </c>
      <c r="U286" s="8">
        <v>0.71</v>
      </c>
      <c r="V286" s="9">
        <v>30</v>
      </c>
      <c r="W286" s="8">
        <v>0.76999999999999991</v>
      </c>
      <c r="X286" s="8">
        <v>3.4</v>
      </c>
      <c r="Y286" s="8">
        <v>4.0000000000000036E-2</v>
      </c>
      <c r="Z286" s="8">
        <v>1.0000000000000009E-2</v>
      </c>
      <c r="AA286">
        <v>6.999999999999984E-2</v>
      </c>
      <c r="AF286" t="s">
        <v>492</v>
      </c>
      <c r="AG286" t="s">
        <v>106</v>
      </c>
      <c r="AH286" t="s">
        <v>107</v>
      </c>
      <c r="AI286" t="s">
        <v>108</v>
      </c>
      <c r="AJ286" s="7">
        <v>37437</v>
      </c>
      <c r="AK286" t="s">
        <v>542</v>
      </c>
      <c r="AL286" t="s">
        <v>109</v>
      </c>
      <c r="AM286" t="s">
        <v>493</v>
      </c>
      <c r="AN286" t="s">
        <v>547</v>
      </c>
      <c r="AO286" t="str">
        <f>TEXT(A286,"yyyy-mm-dd")</f>
        <v>2002-04-30</v>
      </c>
    </row>
    <row r="287" spans="1:41">
      <c r="A287" s="6" t="s">
        <v>541</v>
      </c>
      <c r="B287">
        <v>2002</v>
      </c>
      <c r="C287">
        <v>4</v>
      </c>
      <c r="E287" t="s">
        <v>100</v>
      </c>
      <c r="F287" t="s">
        <v>101</v>
      </c>
      <c r="G287" t="s">
        <v>102</v>
      </c>
      <c r="H287" t="s">
        <v>477</v>
      </c>
      <c r="I287">
        <v>2002</v>
      </c>
      <c r="J287">
        <v>1</v>
      </c>
      <c r="K287" s="6">
        <v>37346</v>
      </c>
      <c r="L287">
        <v>-1</v>
      </c>
      <c r="M287">
        <v>0</v>
      </c>
      <c r="N287" t="s">
        <v>187</v>
      </c>
      <c r="O287" s="8">
        <v>-0.87</v>
      </c>
      <c r="P287" s="8">
        <v>-0.7</v>
      </c>
      <c r="Q287" s="8">
        <v>-1.37</v>
      </c>
      <c r="R287" s="8">
        <v>-0.47</v>
      </c>
      <c r="S287" s="8">
        <v>-2.2799999999999998</v>
      </c>
      <c r="T287" s="8">
        <v>0.4</v>
      </c>
      <c r="U287" s="8">
        <v>0.66</v>
      </c>
      <c r="V287" s="9">
        <v>27</v>
      </c>
      <c r="W287" s="8">
        <v>0.90000000000000013</v>
      </c>
      <c r="X287" s="8">
        <v>2.6799999999999997</v>
      </c>
      <c r="Y287" s="8">
        <v>-0.17000000000000004</v>
      </c>
      <c r="Z287" s="8">
        <v>0.10000000000000009</v>
      </c>
      <c r="AA287">
        <v>0.24000000000000021</v>
      </c>
      <c r="AF287" t="s">
        <v>478</v>
      </c>
      <c r="AG287" t="s">
        <v>106</v>
      </c>
      <c r="AH287" t="s">
        <v>107</v>
      </c>
      <c r="AI287" t="s">
        <v>188</v>
      </c>
      <c r="AJ287" s="7">
        <v>37346</v>
      </c>
      <c r="AK287" t="s">
        <v>542</v>
      </c>
      <c r="AL287" t="s">
        <v>109</v>
      </c>
      <c r="AM287" t="s">
        <v>479</v>
      </c>
      <c r="AN287" t="s">
        <v>546</v>
      </c>
      <c r="AO287" t="str">
        <f>TEXT(A287,"yyyy-mm-dd")</f>
        <v>2002-04-30</v>
      </c>
    </row>
    <row r="288" spans="1:41">
      <c r="A288" s="6" t="s">
        <v>541</v>
      </c>
      <c r="B288">
        <v>2002</v>
      </c>
      <c r="C288">
        <v>4</v>
      </c>
      <c r="E288" t="s">
        <v>81</v>
      </c>
      <c r="F288" t="s">
        <v>82</v>
      </c>
      <c r="G288" t="s">
        <v>83</v>
      </c>
      <c r="H288" t="s">
        <v>462</v>
      </c>
      <c r="I288">
        <v>2003</v>
      </c>
      <c r="K288" s="6">
        <v>37986</v>
      </c>
      <c r="L288">
        <v>20</v>
      </c>
      <c r="N288" t="s">
        <v>185</v>
      </c>
      <c r="O288" s="8">
        <v>3.73</v>
      </c>
      <c r="P288" s="8">
        <v>3.79</v>
      </c>
      <c r="Q288" s="8">
        <v>3.36</v>
      </c>
      <c r="R288" s="8">
        <v>4</v>
      </c>
      <c r="S288" s="8">
        <v>3</v>
      </c>
      <c r="T288" s="8">
        <v>4.8499999999999996</v>
      </c>
      <c r="U288" s="8">
        <v>0.46</v>
      </c>
      <c r="V288" s="9">
        <v>29</v>
      </c>
      <c r="W288" s="8">
        <v>0.64000000000000012</v>
      </c>
      <c r="X288" s="8">
        <v>1.8499999999999996</v>
      </c>
      <c r="Y288" s="8">
        <v>-6.0000000000000053E-2</v>
      </c>
      <c r="Z288" s="8">
        <v>-6.999999999999984E-2</v>
      </c>
      <c r="AA288">
        <v>-7.0000000000000284E-2</v>
      </c>
      <c r="AF288" t="s">
        <v>464</v>
      </c>
      <c r="AG288" t="s">
        <v>87</v>
      </c>
      <c r="AH288" t="s">
        <v>88</v>
      </c>
      <c r="AI288" t="s">
        <v>97</v>
      </c>
      <c r="AJ288" s="7">
        <v>37986</v>
      </c>
      <c r="AK288" t="s">
        <v>542</v>
      </c>
      <c r="AL288" t="s">
        <v>91</v>
      </c>
      <c r="AM288" t="s">
        <v>465</v>
      </c>
      <c r="AN288" t="s">
        <v>544</v>
      </c>
      <c r="AO288" t="str">
        <f>TEXT(A288,"yyyy-mm-dd")</f>
        <v>2002-04-30</v>
      </c>
    </row>
    <row r="289" spans="1:41">
      <c r="A289" s="6" t="s">
        <v>541</v>
      </c>
      <c r="B289">
        <v>2002</v>
      </c>
      <c r="C289">
        <v>4</v>
      </c>
      <c r="E289" t="s">
        <v>81</v>
      </c>
      <c r="F289" t="s">
        <v>82</v>
      </c>
      <c r="G289" t="s">
        <v>83</v>
      </c>
      <c r="H289" t="s">
        <v>356</v>
      </c>
      <c r="I289">
        <v>2002</v>
      </c>
      <c r="K289" s="6">
        <v>37621</v>
      </c>
      <c r="L289">
        <v>8</v>
      </c>
      <c r="N289" t="s">
        <v>182</v>
      </c>
      <c r="O289" s="8">
        <v>4.6900000000000004</v>
      </c>
      <c r="P289" s="8">
        <v>4.63</v>
      </c>
      <c r="Q289" s="8">
        <v>4.5</v>
      </c>
      <c r="R289" s="8">
        <v>4.8</v>
      </c>
      <c r="S289" s="8">
        <v>4.1500000000000004</v>
      </c>
      <c r="T289" s="8">
        <v>5.72</v>
      </c>
      <c r="U289" s="8">
        <v>0.28000000000000003</v>
      </c>
      <c r="V289" s="9">
        <v>30</v>
      </c>
      <c r="W289" s="8">
        <v>0.29999999999999982</v>
      </c>
      <c r="X289" s="8">
        <v>1.5699999999999994</v>
      </c>
      <c r="Y289" s="8">
        <v>6.0000000000000497E-2</v>
      </c>
      <c r="Z289" s="8">
        <v>0.12999999999999989</v>
      </c>
      <c r="AA289">
        <v>-5.9999999999999609E-2</v>
      </c>
      <c r="AF289" t="s">
        <v>358</v>
      </c>
      <c r="AG289" t="s">
        <v>87</v>
      </c>
      <c r="AH289" t="s">
        <v>88</v>
      </c>
      <c r="AI289" t="s">
        <v>89</v>
      </c>
      <c r="AJ289" s="7">
        <v>37621</v>
      </c>
      <c r="AK289" t="s">
        <v>542</v>
      </c>
      <c r="AL289" t="s">
        <v>91</v>
      </c>
      <c r="AM289" t="s">
        <v>360</v>
      </c>
      <c r="AN289" t="s">
        <v>543</v>
      </c>
      <c r="AO289" t="str">
        <f>TEXT(A289,"yyyy-mm-dd")</f>
        <v>2002-04-30</v>
      </c>
    </row>
    <row r="290" spans="1:41">
      <c r="A290" s="6" t="s">
        <v>541</v>
      </c>
      <c r="B290">
        <v>2002</v>
      </c>
      <c r="C290">
        <v>4</v>
      </c>
      <c r="E290" t="s">
        <v>392</v>
      </c>
      <c r="F290" t="s">
        <v>82</v>
      </c>
      <c r="G290" t="s">
        <v>83</v>
      </c>
      <c r="H290" t="s">
        <v>356</v>
      </c>
      <c r="I290">
        <v>2002</v>
      </c>
      <c r="K290" s="6">
        <v>37621</v>
      </c>
      <c r="L290">
        <v>8</v>
      </c>
      <c r="N290" t="s">
        <v>182</v>
      </c>
      <c r="O290" s="8">
        <v>4.3099999999999996</v>
      </c>
      <c r="P290" s="8">
        <v>4.2</v>
      </c>
      <c r="Q290" s="8">
        <v>4</v>
      </c>
      <c r="R290" s="8">
        <v>4.5599999999999996</v>
      </c>
      <c r="S290" s="8">
        <v>3.8</v>
      </c>
      <c r="T290" s="8">
        <v>5</v>
      </c>
      <c r="U290" s="8">
        <v>0.39</v>
      </c>
      <c r="V290" s="9">
        <v>18</v>
      </c>
      <c r="W290" s="8">
        <v>0.55999999999999961</v>
      </c>
      <c r="X290" s="8">
        <v>1.2000000000000002</v>
      </c>
      <c r="Y290" s="8">
        <v>0.10999999999999943</v>
      </c>
      <c r="Z290" s="8">
        <v>-0.10999999999999943</v>
      </c>
      <c r="AA290">
        <v>-7.0000000000000284E-2</v>
      </c>
      <c r="AF290" t="s">
        <v>358</v>
      </c>
      <c r="AG290" t="s">
        <v>87</v>
      </c>
      <c r="AH290" t="s">
        <v>88</v>
      </c>
      <c r="AI290" t="s">
        <v>89</v>
      </c>
      <c r="AJ290" s="7">
        <v>37621</v>
      </c>
      <c r="AK290" t="s">
        <v>542</v>
      </c>
      <c r="AL290" t="s">
        <v>393</v>
      </c>
      <c r="AM290" t="s">
        <v>360</v>
      </c>
      <c r="AN290" t="s">
        <v>545</v>
      </c>
      <c r="AO290" t="str">
        <f>TEXT(A290,"yyyy-mm-dd")</f>
        <v>2002-04-30</v>
      </c>
    </row>
    <row r="291" spans="1:41">
      <c r="A291" s="6" t="s">
        <v>541</v>
      </c>
      <c r="B291">
        <v>2002</v>
      </c>
      <c r="C291">
        <v>4</v>
      </c>
      <c r="E291" t="s">
        <v>112</v>
      </c>
      <c r="F291" t="s">
        <v>113</v>
      </c>
      <c r="G291" t="s">
        <v>83</v>
      </c>
      <c r="H291" t="s">
        <v>462</v>
      </c>
      <c r="I291">
        <v>2003</v>
      </c>
      <c r="K291" s="6">
        <v>37986</v>
      </c>
      <c r="L291">
        <v>20</v>
      </c>
      <c r="N291" t="s">
        <v>185</v>
      </c>
      <c r="O291" s="8">
        <v>7.27</v>
      </c>
      <c r="P291" s="8">
        <v>7.5</v>
      </c>
      <c r="Q291" s="8">
        <v>6.48</v>
      </c>
      <c r="R291" s="8">
        <v>7.76</v>
      </c>
      <c r="S291" s="8">
        <v>5</v>
      </c>
      <c r="T291" s="8">
        <v>9.8699999999999992</v>
      </c>
      <c r="U291" s="8">
        <v>1.19</v>
      </c>
      <c r="V291" s="9">
        <v>28</v>
      </c>
      <c r="W291" s="8">
        <v>1.2799999999999994</v>
      </c>
      <c r="X291" s="8">
        <v>4.8699999999999992</v>
      </c>
      <c r="Y291" s="8">
        <v>-0.23000000000000043</v>
      </c>
      <c r="Z291" s="8">
        <v>3.0000000000000249E-2</v>
      </c>
      <c r="AA291">
        <v>9.9999999999997868E-3</v>
      </c>
      <c r="AF291" t="s">
        <v>483</v>
      </c>
      <c r="AG291" t="s">
        <v>115</v>
      </c>
      <c r="AH291" t="s">
        <v>116</v>
      </c>
      <c r="AI291" t="s">
        <v>230</v>
      </c>
      <c r="AJ291" s="7">
        <v>37986</v>
      </c>
      <c r="AK291" t="s">
        <v>542</v>
      </c>
      <c r="AL291" t="s">
        <v>118</v>
      </c>
      <c r="AM291" t="s">
        <v>465</v>
      </c>
      <c r="AN291" t="s">
        <v>551</v>
      </c>
      <c r="AO291" t="str">
        <f>TEXT(A291,"yyyy-mm-dd")</f>
        <v>2002-04-30</v>
      </c>
    </row>
    <row r="292" spans="1:41">
      <c r="A292" s="6" t="s">
        <v>541</v>
      </c>
      <c r="B292">
        <v>2002</v>
      </c>
      <c r="C292">
        <v>4</v>
      </c>
      <c r="E292" t="s">
        <v>112</v>
      </c>
      <c r="F292" t="s">
        <v>113</v>
      </c>
      <c r="G292" t="s">
        <v>83</v>
      </c>
      <c r="H292" t="s">
        <v>356</v>
      </c>
      <c r="I292">
        <v>2002</v>
      </c>
      <c r="K292" s="6">
        <v>37621</v>
      </c>
      <c r="L292">
        <v>8</v>
      </c>
      <c r="N292" t="s">
        <v>182</v>
      </c>
      <c r="O292" s="8">
        <v>7.26</v>
      </c>
      <c r="P292" s="8">
        <v>7.05</v>
      </c>
      <c r="Q292" s="8">
        <v>6.53</v>
      </c>
      <c r="R292" s="8">
        <v>7.95</v>
      </c>
      <c r="S292" s="8">
        <v>5.97</v>
      </c>
      <c r="T292" s="8">
        <v>9.6300000000000008</v>
      </c>
      <c r="U292" s="8">
        <v>0.97</v>
      </c>
      <c r="V292" s="9">
        <v>30</v>
      </c>
      <c r="W292" s="8">
        <v>1.42</v>
      </c>
      <c r="X292" s="8">
        <v>3.660000000000001</v>
      </c>
      <c r="Y292" s="8">
        <v>0.20999999999999996</v>
      </c>
      <c r="Z292" s="8">
        <v>-0.54999999999999982</v>
      </c>
      <c r="AA292">
        <v>0.15999999999999925</v>
      </c>
      <c r="AF292" t="s">
        <v>456</v>
      </c>
      <c r="AG292" t="s">
        <v>115</v>
      </c>
      <c r="AH292" t="s">
        <v>116</v>
      </c>
      <c r="AI292" t="s">
        <v>117</v>
      </c>
      <c r="AJ292" s="7">
        <v>37621</v>
      </c>
      <c r="AK292" t="s">
        <v>542</v>
      </c>
      <c r="AL292" t="s">
        <v>118</v>
      </c>
      <c r="AM292" t="s">
        <v>360</v>
      </c>
      <c r="AN292" t="s">
        <v>550</v>
      </c>
      <c r="AO292" t="str">
        <f>TEXT(A292,"yyyy-mm-dd")</f>
        <v>2002-04-30</v>
      </c>
    </row>
    <row r="293" spans="1:41">
      <c r="A293" s="6" t="s">
        <v>552</v>
      </c>
      <c r="B293">
        <v>2002</v>
      </c>
      <c r="C293">
        <v>5</v>
      </c>
      <c r="E293" t="s">
        <v>100</v>
      </c>
      <c r="F293" t="s">
        <v>101</v>
      </c>
      <c r="G293" t="s">
        <v>83</v>
      </c>
      <c r="H293" t="s">
        <v>462</v>
      </c>
      <c r="I293">
        <v>2003</v>
      </c>
      <c r="K293" s="6">
        <v>37986</v>
      </c>
      <c r="L293">
        <v>19</v>
      </c>
      <c r="N293" t="s">
        <v>195</v>
      </c>
      <c r="O293" s="8">
        <v>4.3</v>
      </c>
      <c r="P293" s="8">
        <v>4.4000000000000004</v>
      </c>
      <c r="Q293" s="8">
        <v>4</v>
      </c>
      <c r="R293" s="8">
        <v>4.7</v>
      </c>
      <c r="S293" s="8">
        <v>1.9</v>
      </c>
      <c r="T293" s="8">
        <v>5.7</v>
      </c>
      <c r="U293" s="8">
        <v>0.83</v>
      </c>
      <c r="V293" s="9">
        <v>29</v>
      </c>
      <c r="W293" s="8">
        <v>0.70000000000000018</v>
      </c>
      <c r="X293" s="8">
        <v>3.8000000000000003</v>
      </c>
      <c r="Y293" s="8">
        <v>-0.10000000000000053</v>
      </c>
      <c r="Z293" s="8">
        <v>-8.9999999999999858E-2</v>
      </c>
      <c r="AA293">
        <v>-0.27</v>
      </c>
      <c r="AF293" t="s">
        <v>9722</v>
      </c>
      <c r="AG293" t="s">
        <v>9655</v>
      </c>
      <c r="AH293" t="s">
        <v>9656</v>
      </c>
      <c r="AI293" t="s">
        <v>9669</v>
      </c>
      <c r="AJ293" s="7">
        <v>37986</v>
      </c>
      <c r="AK293" t="s">
        <v>553</v>
      </c>
      <c r="AL293" t="s">
        <v>109</v>
      </c>
      <c r="AM293" t="s">
        <v>465</v>
      </c>
      <c r="AN293" t="s">
        <v>9728</v>
      </c>
    </row>
    <row r="294" spans="1:41">
      <c r="A294" s="6" t="s">
        <v>552</v>
      </c>
      <c r="B294">
        <v>2002</v>
      </c>
      <c r="C294">
        <v>5</v>
      </c>
      <c r="E294" t="s">
        <v>100</v>
      </c>
      <c r="F294" t="s">
        <v>101</v>
      </c>
      <c r="G294" t="s">
        <v>102</v>
      </c>
      <c r="H294" t="s">
        <v>500</v>
      </c>
      <c r="I294">
        <v>2002</v>
      </c>
      <c r="J294">
        <v>4</v>
      </c>
      <c r="K294" s="6">
        <v>37621</v>
      </c>
      <c r="L294">
        <v>7</v>
      </c>
      <c r="M294">
        <v>2</v>
      </c>
      <c r="N294" t="s">
        <v>192</v>
      </c>
      <c r="O294" s="8">
        <v>4.1399999999999997</v>
      </c>
      <c r="P294" s="8">
        <v>4.0999999999999996</v>
      </c>
      <c r="Q294" s="8">
        <v>3.8</v>
      </c>
      <c r="R294" s="8">
        <v>4.45</v>
      </c>
      <c r="S294" s="8">
        <v>1.5</v>
      </c>
      <c r="T294" s="8">
        <v>7.31</v>
      </c>
      <c r="U294" s="8">
        <v>0.97</v>
      </c>
      <c r="V294" s="9">
        <v>31</v>
      </c>
      <c r="W294" s="8">
        <v>0.65000000000000036</v>
      </c>
      <c r="X294" s="8">
        <v>5.81</v>
      </c>
      <c r="Y294" s="8">
        <v>4.0000000000000036E-2</v>
      </c>
      <c r="Z294" s="8">
        <v>0.19999999999999973</v>
      </c>
      <c r="AA294">
        <v>-0.37999999999999989</v>
      </c>
      <c r="AF294" t="s">
        <v>501</v>
      </c>
      <c r="AG294" t="s">
        <v>106</v>
      </c>
      <c r="AH294" t="s">
        <v>107</v>
      </c>
      <c r="AI294" t="s">
        <v>427</v>
      </c>
      <c r="AJ294" s="7">
        <v>37621</v>
      </c>
      <c r="AK294" t="s">
        <v>553</v>
      </c>
      <c r="AL294" t="s">
        <v>109</v>
      </c>
      <c r="AM294" t="s">
        <v>503</v>
      </c>
      <c r="AN294" t="s">
        <v>559</v>
      </c>
      <c r="AO294" t="str">
        <f>TEXT(A294,"yyyy-mm-dd")</f>
        <v>2002-05-31</v>
      </c>
    </row>
    <row r="295" spans="1:41">
      <c r="A295" s="6" t="s">
        <v>552</v>
      </c>
      <c r="B295">
        <v>2002</v>
      </c>
      <c r="C295">
        <v>5</v>
      </c>
      <c r="E295" t="s">
        <v>100</v>
      </c>
      <c r="F295" t="s">
        <v>101</v>
      </c>
      <c r="G295" t="s">
        <v>102</v>
      </c>
      <c r="H295" t="s">
        <v>495</v>
      </c>
      <c r="I295">
        <v>2002</v>
      </c>
      <c r="J295">
        <v>3</v>
      </c>
      <c r="K295" s="6">
        <v>37529</v>
      </c>
      <c r="L295">
        <v>4</v>
      </c>
      <c r="M295">
        <v>1</v>
      </c>
      <c r="N295" t="s">
        <v>219</v>
      </c>
      <c r="O295" s="8">
        <v>2.79</v>
      </c>
      <c r="P295" s="8">
        <v>2.93</v>
      </c>
      <c r="Q295" s="8">
        <v>2.2000000000000002</v>
      </c>
      <c r="R295" s="8">
        <v>3.3</v>
      </c>
      <c r="S295" s="8">
        <v>0.2</v>
      </c>
      <c r="T295" s="8">
        <v>4.2</v>
      </c>
      <c r="U295" s="8">
        <v>0.84</v>
      </c>
      <c r="V295" s="9">
        <v>31</v>
      </c>
      <c r="W295" s="8">
        <v>1.0999999999999996</v>
      </c>
      <c r="X295" s="8">
        <v>4</v>
      </c>
      <c r="Y295" s="8">
        <v>-0.14000000000000012</v>
      </c>
      <c r="Z295" s="8">
        <v>0.35000000000000009</v>
      </c>
      <c r="AA295">
        <v>4.9999999999999378E-2</v>
      </c>
      <c r="AF295" t="s">
        <v>496</v>
      </c>
      <c r="AG295" t="s">
        <v>106</v>
      </c>
      <c r="AH295" t="s">
        <v>107</v>
      </c>
      <c r="AI295" t="s">
        <v>340</v>
      </c>
      <c r="AJ295" s="7">
        <v>37529</v>
      </c>
      <c r="AK295" t="s">
        <v>553</v>
      </c>
      <c r="AL295" t="s">
        <v>109</v>
      </c>
      <c r="AM295" t="s">
        <v>498</v>
      </c>
      <c r="AN295" t="s">
        <v>558</v>
      </c>
      <c r="AO295" t="str">
        <f>TEXT(A295,"yyyy-mm-dd")</f>
        <v>2002-05-31</v>
      </c>
    </row>
    <row r="296" spans="1:41">
      <c r="A296" s="6" t="s">
        <v>552</v>
      </c>
      <c r="B296">
        <v>2002</v>
      </c>
      <c r="C296">
        <v>5</v>
      </c>
      <c r="E296" t="s">
        <v>100</v>
      </c>
      <c r="F296" t="s">
        <v>101</v>
      </c>
      <c r="G296" t="s">
        <v>102</v>
      </c>
      <c r="H296" t="s">
        <v>491</v>
      </c>
      <c r="I296">
        <v>2002</v>
      </c>
      <c r="J296">
        <v>2</v>
      </c>
      <c r="K296" s="6">
        <v>37437</v>
      </c>
      <c r="L296">
        <v>1</v>
      </c>
      <c r="M296">
        <v>0</v>
      </c>
      <c r="N296" t="s">
        <v>169</v>
      </c>
      <c r="O296" s="8">
        <v>1.05</v>
      </c>
      <c r="P296" s="8">
        <v>1.3</v>
      </c>
      <c r="Q296" s="8">
        <v>0.7</v>
      </c>
      <c r="R296" s="8">
        <v>1.6</v>
      </c>
      <c r="S296" s="8">
        <v>-0.9</v>
      </c>
      <c r="T296" s="8">
        <v>2.7</v>
      </c>
      <c r="U296" s="8">
        <v>0.84</v>
      </c>
      <c r="V296" s="9">
        <v>31</v>
      </c>
      <c r="W296" s="8">
        <v>0.90000000000000013</v>
      </c>
      <c r="X296" s="8">
        <v>3.6</v>
      </c>
      <c r="Y296" s="8">
        <v>-0.25</v>
      </c>
      <c r="Z296" s="8">
        <v>0.30000000000000004</v>
      </c>
      <c r="AA296">
        <v>0.13000000000000023</v>
      </c>
      <c r="AF296" t="s">
        <v>492</v>
      </c>
      <c r="AG296" t="s">
        <v>106</v>
      </c>
      <c r="AH296" t="s">
        <v>107</v>
      </c>
      <c r="AI296" t="s">
        <v>108</v>
      </c>
      <c r="AJ296" s="7">
        <v>37437</v>
      </c>
      <c r="AK296" t="s">
        <v>553</v>
      </c>
      <c r="AL296" t="s">
        <v>109</v>
      </c>
      <c r="AM296" t="s">
        <v>493</v>
      </c>
      <c r="AN296" t="s">
        <v>557</v>
      </c>
      <c r="AO296" t="str">
        <f>TEXT(A296,"yyyy-mm-dd")</f>
        <v>2002-05-31</v>
      </c>
    </row>
    <row r="297" spans="1:41">
      <c r="A297" s="6" t="s">
        <v>552</v>
      </c>
      <c r="B297">
        <v>2002</v>
      </c>
      <c r="C297">
        <v>5</v>
      </c>
      <c r="E297" t="s">
        <v>81</v>
      </c>
      <c r="F297" t="s">
        <v>82</v>
      </c>
      <c r="G297" t="s">
        <v>83</v>
      </c>
      <c r="H297" t="s">
        <v>462</v>
      </c>
      <c r="I297">
        <v>2003</v>
      </c>
      <c r="K297" s="6">
        <v>37986</v>
      </c>
      <c r="L297">
        <v>19</v>
      </c>
      <c r="N297" t="s">
        <v>195</v>
      </c>
      <c r="O297" s="8">
        <v>3.81</v>
      </c>
      <c r="P297" s="8">
        <v>3.9</v>
      </c>
      <c r="Q297" s="8">
        <v>3.55</v>
      </c>
      <c r="R297" s="8">
        <v>4</v>
      </c>
      <c r="S297" s="8">
        <v>2.93</v>
      </c>
      <c r="T297" s="8">
        <v>4.8499999999999996</v>
      </c>
      <c r="U297" s="8">
        <v>0.45</v>
      </c>
      <c r="V297" s="9">
        <v>23</v>
      </c>
      <c r="W297" s="8">
        <v>0.45000000000000018</v>
      </c>
      <c r="X297" s="8">
        <v>1.9199999999999995</v>
      </c>
      <c r="Y297" s="8">
        <v>-8.9999999999999858E-2</v>
      </c>
      <c r="Z297" s="8">
        <v>0.10999999999999988</v>
      </c>
      <c r="AA297">
        <v>-0.18999999999999995</v>
      </c>
      <c r="AF297" t="s">
        <v>464</v>
      </c>
      <c r="AG297" t="s">
        <v>87</v>
      </c>
      <c r="AH297" t="s">
        <v>88</v>
      </c>
      <c r="AI297" t="s">
        <v>97</v>
      </c>
      <c r="AJ297" s="7">
        <v>37986</v>
      </c>
      <c r="AK297" t="s">
        <v>553</v>
      </c>
      <c r="AL297" t="s">
        <v>91</v>
      </c>
      <c r="AM297" t="s">
        <v>465</v>
      </c>
      <c r="AN297" t="s">
        <v>555</v>
      </c>
      <c r="AO297" t="str">
        <f>TEXT(A297,"yyyy-mm-dd")</f>
        <v>2002-05-31</v>
      </c>
    </row>
    <row r="298" spans="1:41">
      <c r="A298" s="6" t="s">
        <v>552</v>
      </c>
      <c r="B298">
        <v>2002</v>
      </c>
      <c r="C298">
        <v>5</v>
      </c>
      <c r="E298" t="s">
        <v>81</v>
      </c>
      <c r="F298" t="s">
        <v>82</v>
      </c>
      <c r="G298" t="s">
        <v>83</v>
      </c>
      <c r="H298" t="s">
        <v>356</v>
      </c>
      <c r="I298">
        <v>2002</v>
      </c>
      <c r="K298" s="6">
        <v>37621</v>
      </c>
      <c r="L298">
        <v>7</v>
      </c>
      <c r="N298" t="s">
        <v>192</v>
      </c>
      <c r="O298" s="8">
        <v>4.66</v>
      </c>
      <c r="P298" s="8">
        <v>4.6100000000000003</v>
      </c>
      <c r="Q298" s="8">
        <v>4.5</v>
      </c>
      <c r="R298" s="8">
        <v>4.8</v>
      </c>
      <c r="S298" s="8">
        <v>4.34</v>
      </c>
      <c r="T298" s="8">
        <v>5.18</v>
      </c>
      <c r="U298" s="8">
        <v>0.22</v>
      </c>
      <c r="V298" s="9">
        <v>31</v>
      </c>
      <c r="W298" s="8">
        <v>0.29999999999999982</v>
      </c>
      <c r="X298" s="8">
        <v>0.83999999999999986</v>
      </c>
      <c r="Y298" s="8">
        <v>4.9999999999999822E-2</v>
      </c>
      <c r="Z298" s="8">
        <v>-1.9999999999999574E-2</v>
      </c>
      <c r="AA298">
        <v>0</v>
      </c>
      <c r="AF298" t="s">
        <v>358</v>
      </c>
      <c r="AG298" t="s">
        <v>87</v>
      </c>
      <c r="AH298" t="s">
        <v>88</v>
      </c>
      <c r="AI298" t="s">
        <v>89</v>
      </c>
      <c r="AJ298" s="7">
        <v>37621</v>
      </c>
      <c r="AK298" t="s">
        <v>553</v>
      </c>
      <c r="AL298" t="s">
        <v>91</v>
      </c>
      <c r="AM298" t="s">
        <v>360</v>
      </c>
      <c r="AN298" t="s">
        <v>554</v>
      </c>
      <c r="AO298" t="str">
        <f>TEXT(A298,"yyyy-mm-dd")</f>
        <v>2002-05-31</v>
      </c>
    </row>
    <row r="299" spans="1:41">
      <c r="A299" s="6" t="s">
        <v>552</v>
      </c>
      <c r="B299">
        <v>2002</v>
      </c>
      <c r="C299">
        <v>5</v>
      </c>
      <c r="E299" t="s">
        <v>392</v>
      </c>
      <c r="F299" t="s">
        <v>82</v>
      </c>
      <c r="G299" t="s">
        <v>83</v>
      </c>
      <c r="H299" t="s">
        <v>356</v>
      </c>
      <c r="I299">
        <v>2002</v>
      </c>
      <c r="K299" s="6">
        <v>37621</v>
      </c>
      <c r="L299">
        <v>7</v>
      </c>
      <c r="N299" t="s">
        <v>192</v>
      </c>
      <c r="O299" s="8">
        <v>4.3600000000000003</v>
      </c>
      <c r="P299" s="8">
        <v>4.25</v>
      </c>
      <c r="Q299" s="8">
        <v>4.03</v>
      </c>
      <c r="R299" s="8">
        <v>4.4000000000000004</v>
      </c>
      <c r="S299" s="8">
        <v>3.8</v>
      </c>
      <c r="T299" s="8">
        <v>6.5</v>
      </c>
      <c r="U299" s="8">
        <v>0.57999999999999996</v>
      </c>
      <c r="V299" s="9">
        <v>20</v>
      </c>
      <c r="W299" s="8">
        <v>0.37000000000000011</v>
      </c>
      <c r="X299" s="8">
        <v>2.7</v>
      </c>
      <c r="Y299" s="8">
        <v>0.11000000000000032</v>
      </c>
      <c r="Z299" s="8">
        <v>4.9999999999999822E-2</v>
      </c>
      <c r="AA299">
        <v>-0.1899999999999995</v>
      </c>
      <c r="AF299" t="s">
        <v>358</v>
      </c>
      <c r="AG299" t="s">
        <v>87</v>
      </c>
      <c r="AH299" t="s">
        <v>88</v>
      </c>
      <c r="AI299" t="s">
        <v>89</v>
      </c>
      <c r="AJ299" s="7">
        <v>37621</v>
      </c>
      <c r="AK299" t="s">
        <v>553</v>
      </c>
      <c r="AL299" t="s">
        <v>393</v>
      </c>
      <c r="AM299" t="s">
        <v>360</v>
      </c>
      <c r="AN299" t="s">
        <v>556</v>
      </c>
      <c r="AO299" t="str">
        <f>TEXT(A299,"yyyy-mm-dd")</f>
        <v>2002-05-31</v>
      </c>
    </row>
    <row r="300" spans="1:41">
      <c r="A300" s="6" t="s">
        <v>552</v>
      </c>
      <c r="B300">
        <v>2002</v>
      </c>
      <c r="C300">
        <v>5</v>
      </c>
      <c r="E300" t="s">
        <v>112</v>
      </c>
      <c r="F300" t="s">
        <v>113</v>
      </c>
      <c r="G300" t="s">
        <v>83</v>
      </c>
      <c r="H300" t="s">
        <v>462</v>
      </c>
      <c r="I300">
        <v>2003</v>
      </c>
      <c r="K300" s="6">
        <v>37986</v>
      </c>
      <c r="L300">
        <v>19</v>
      </c>
      <c r="N300" t="s">
        <v>195</v>
      </c>
      <c r="O300" s="8">
        <v>7.44</v>
      </c>
      <c r="P300" s="8">
        <v>7.5</v>
      </c>
      <c r="Q300" s="8">
        <v>6.6</v>
      </c>
      <c r="R300" s="8">
        <v>7.9</v>
      </c>
      <c r="S300" s="8">
        <v>5.25</v>
      </c>
      <c r="T300" s="8">
        <v>10</v>
      </c>
      <c r="U300" s="8">
        <v>1.17</v>
      </c>
      <c r="V300" s="9">
        <v>26</v>
      </c>
      <c r="W300" s="8">
        <v>1.3000000000000007</v>
      </c>
      <c r="X300" s="8">
        <v>4.75</v>
      </c>
      <c r="Y300" s="8">
        <v>-5.9999999999999609E-2</v>
      </c>
      <c r="Z300" s="8">
        <v>0</v>
      </c>
      <c r="AA300">
        <v>2.000000000000135E-2</v>
      </c>
      <c r="AF300" t="s">
        <v>483</v>
      </c>
      <c r="AG300" t="s">
        <v>115</v>
      </c>
      <c r="AH300" t="s">
        <v>116</v>
      </c>
      <c r="AI300" t="s">
        <v>230</v>
      </c>
      <c r="AJ300" s="7">
        <v>37986</v>
      </c>
      <c r="AK300" t="s">
        <v>553</v>
      </c>
      <c r="AL300" t="s">
        <v>118</v>
      </c>
      <c r="AM300" t="s">
        <v>465</v>
      </c>
      <c r="AN300" t="s">
        <v>561</v>
      </c>
      <c r="AO300" t="str">
        <f>TEXT(A300,"yyyy-mm-dd")</f>
        <v>2002-05-31</v>
      </c>
    </row>
    <row r="301" spans="1:41">
      <c r="A301" s="6" t="s">
        <v>552</v>
      </c>
      <c r="B301">
        <v>2002</v>
      </c>
      <c r="C301">
        <v>5</v>
      </c>
      <c r="E301" t="s">
        <v>112</v>
      </c>
      <c r="F301" t="s">
        <v>113</v>
      </c>
      <c r="G301" t="s">
        <v>83</v>
      </c>
      <c r="H301" t="s">
        <v>356</v>
      </c>
      <c r="I301">
        <v>2002</v>
      </c>
      <c r="K301" s="6">
        <v>37621</v>
      </c>
      <c r="L301">
        <v>7</v>
      </c>
      <c r="N301" t="s">
        <v>192</v>
      </c>
      <c r="O301" s="8">
        <v>7.47</v>
      </c>
      <c r="P301" s="8">
        <v>7.3</v>
      </c>
      <c r="Q301" s="8">
        <v>7</v>
      </c>
      <c r="R301" s="8">
        <v>8</v>
      </c>
      <c r="S301" s="8">
        <v>5.9</v>
      </c>
      <c r="T301" s="8">
        <v>9.57</v>
      </c>
      <c r="U301" s="8">
        <v>0.85</v>
      </c>
      <c r="V301" s="9">
        <v>29</v>
      </c>
      <c r="W301" s="8">
        <v>1</v>
      </c>
      <c r="X301" s="8">
        <v>3.67</v>
      </c>
      <c r="Y301" s="8">
        <v>0.16999999999999993</v>
      </c>
      <c r="Z301" s="8">
        <v>0.25</v>
      </c>
      <c r="AA301">
        <v>-0.41999999999999993</v>
      </c>
      <c r="AF301" t="s">
        <v>456</v>
      </c>
      <c r="AG301" t="s">
        <v>115</v>
      </c>
      <c r="AH301" t="s">
        <v>116</v>
      </c>
      <c r="AI301" t="s">
        <v>117</v>
      </c>
      <c r="AJ301" s="7">
        <v>37621</v>
      </c>
      <c r="AK301" t="s">
        <v>553</v>
      </c>
      <c r="AL301" t="s">
        <v>118</v>
      </c>
      <c r="AM301" t="s">
        <v>360</v>
      </c>
      <c r="AN301" t="s">
        <v>560</v>
      </c>
      <c r="AO301" t="str">
        <f>TEXT(A301,"yyyy-mm-dd")</f>
        <v>2002-05-31</v>
      </c>
    </row>
    <row r="302" spans="1:41">
      <c r="A302" s="6" t="s">
        <v>562</v>
      </c>
      <c r="B302">
        <v>2002</v>
      </c>
      <c r="C302">
        <v>6</v>
      </c>
      <c r="E302" t="s">
        <v>100</v>
      </c>
      <c r="F302" t="s">
        <v>101</v>
      </c>
      <c r="G302" t="s">
        <v>83</v>
      </c>
      <c r="H302" t="s">
        <v>462</v>
      </c>
      <c r="I302">
        <v>2003</v>
      </c>
      <c r="K302" s="6">
        <v>37986</v>
      </c>
      <c r="L302">
        <v>18</v>
      </c>
      <c r="N302" t="s">
        <v>206</v>
      </c>
      <c r="O302" s="8">
        <v>3.99</v>
      </c>
      <c r="P302" s="8">
        <v>4.3499999999999996</v>
      </c>
      <c r="Q302" s="8">
        <v>3.53</v>
      </c>
      <c r="R302" s="8">
        <v>4.54</v>
      </c>
      <c r="S302" s="8">
        <v>1.86</v>
      </c>
      <c r="T302" s="8">
        <v>5.7</v>
      </c>
      <c r="U302" s="8">
        <v>0.98</v>
      </c>
      <c r="V302" s="9">
        <v>30</v>
      </c>
      <c r="W302" s="8">
        <v>1.0100000000000002</v>
      </c>
      <c r="X302" s="8">
        <v>3.84</v>
      </c>
      <c r="Y302" s="8">
        <v>-0.35999999999999943</v>
      </c>
      <c r="Z302" s="8">
        <v>-5.0000000000000711E-2</v>
      </c>
      <c r="AA302">
        <v>0.31000000000000005</v>
      </c>
      <c r="AF302" t="s">
        <v>9722</v>
      </c>
      <c r="AG302" t="s">
        <v>9655</v>
      </c>
      <c r="AH302" t="s">
        <v>9656</v>
      </c>
      <c r="AI302" t="s">
        <v>9669</v>
      </c>
      <c r="AJ302" s="7">
        <v>37986</v>
      </c>
      <c r="AK302" t="s">
        <v>563</v>
      </c>
      <c r="AL302" t="s">
        <v>109</v>
      </c>
      <c r="AM302" t="s">
        <v>465</v>
      </c>
      <c r="AN302" t="s">
        <v>9729</v>
      </c>
    </row>
    <row r="303" spans="1:41">
      <c r="A303" s="6" t="s">
        <v>562</v>
      </c>
      <c r="B303">
        <v>2002</v>
      </c>
      <c r="C303">
        <v>6</v>
      </c>
      <c r="E303" t="s">
        <v>100</v>
      </c>
      <c r="F303" t="s">
        <v>101</v>
      </c>
      <c r="G303" t="s">
        <v>102</v>
      </c>
      <c r="H303" t="s">
        <v>500</v>
      </c>
      <c r="I303">
        <v>2002</v>
      </c>
      <c r="J303">
        <v>4</v>
      </c>
      <c r="K303" s="6">
        <v>37621</v>
      </c>
      <c r="L303">
        <v>6</v>
      </c>
      <c r="M303">
        <v>2</v>
      </c>
      <c r="N303" t="s">
        <v>203</v>
      </c>
      <c r="O303" s="8">
        <v>4.13</v>
      </c>
      <c r="P303" s="8">
        <v>4.0999999999999996</v>
      </c>
      <c r="Q303" s="8">
        <v>3.9</v>
      </c>
      <c r="R303" s="8">
        <v>4.4000000000000004</v>
      </c>
      <c r="S303" s="8">
        <v>1.5</v>
      </c>
      <c r="T303" s="8">
        <v>7.3</v>
      </c>
      <c r="U303" s="8">
        <v>1.01</v>
      </c>
      <c r="V303" s="9">
        <v>30</v>
      </c>
      <c r="W303" s="8">
        <v>0.50000000000000044</v>
      </c>
      <c r="X303" s="8">
        <v>5.8</v>
      </c>
      <c r="Y303" s="8">
        <v>3.0000000000000249E-2</v>
      </c>
      <c r="Z303" s="8">
        <v>0</v>
      </c>
      <c r="AA303">
        <v>-0.14999999999999991</v>
      </c>
      <c r="AF303" t="s">
        <v>501</v>
      </c>
      <c r="AG303" t="s">
        <v>106</v>
      </c>
      <c r="AH303" t="s">
        <v>107</v>
      </c>
      <c r="AI303" t="s">
        <v>427</v>
      </c>
      <c r="AJ303" s="7">
        <v>37621</v>
      </c>
      <c r="AK303" t="s">
        <v>563</v>
      </c>
      <c r="AL303" t="s">
        <v>109</v>
      </c>
      <c r="AM303" t="s">
        <v>503</v>
      </c>
      <c r="AN303" t="s">
        <v>574</v>
      </c>
      <c r="AO303" t="str">
        <f>TEXT(A303,"yyyy-mm-dd")</f>
        <v>2002-06-30</v>
      </c>
    </row>
    <row r="304" spans="1:41">
      <c r="A304" s="6" t="s">
        <v>562</v>
      </c>
      <c r="B304">
        <v>2002</v>
      </c>
      <c r="C304">
        <v>6</v>
      </c>
      <c r="E304" t="s">
        <v>100</v>
      </c>
      <c r="F304" t="s">
        <v>101</v>
      </c>
      <c r="G304" t="s">
        <v>102</v>
      </c>
      <c r="H304" t="s">
        <v>495</v>
      </c>
      <c r="I304">
        <v>2002</v>
      </c>
      <c r="J304">
        <v>3</v>
      </c>
      <c r="K304" s="6">
        <v>37529</v>
      </c>
      <c r="L304">
        <v>3</v>
      </c>
      <c r="M304">
        <v>1</v>
      </c>
      <c r="N304" t="s">
        <v>233</v>
      </c>
      <c r="O304" s="8">
        <v>2.92</v>
      </c>
      <c r="P304" s="8">
        <v>3.18</v>
      </c>
      <c r="Q304" s="8">
        <v>2.58</v>
      </c>
      <c r="R304" s="8">
        <v>3.48</v>
      </c>
      <c r="S304" s="8">
        <v>0.2</v>
      </c>
      <c r="T304" s="8">
        <v>4.2</v>
      </c>
      <c r="U304" s="8">
        <v>0.82</v>
      </c>
      <c r="V304" s="9">
        <v>30</v>
      </c>
      <c r="W304" s="8">
        <v>0.89999999999999991</v>
      </c>
      <c r="X304" s="8">
        <v>4</v>
      </c>
      <c r="Y304" s="8">
        <v>-0.26000000000000023</v>
      </c>
      <c r="Z304" s="8">
        <v>0.25</v>
      </c>
      <c r="AA304">
        <v>-0.19999999999999973</v>
      </c>
      <c r="AF304" t="s">
        <v>496</v>
      </c>
      <c r="AG304" t="s">
        <v>106</v>
      </c>
      <c r="AH304" t="s">
        <v>107</v>
      </c>
      <c r="AI304" t="s">
        <v>340</v>
      </c>
      <c r="AJ304" s="7">
        <v>37529</v>
      </c>
      <c r="AK304" t="s">
        <v>563</v>
      </c>
      <c r="AL304" t="s">
        <v>109</v>
      </c>
      <c r="AM304" t="s">
        <v>498</v>
      </c>
      <c r="AN304" t="s">
        <v>573</v>
      </c>
      <c r="AO304" t="str">
        <f>TEXT(A304,"yyyy-mm-dd")</f>
        <v>2002-06-30</v>
      </c>
    </row>
    <row r="305" spans="1:41">
      <c r="A305" s="6" t="s">
        <v>562</v>
      </c>
      <c r="B305">
        <v>2002</v>
      </c>
      <c r="C305">
        <v>6</v>
      </c>
      <c r="E305" t="s">
        <v>100</v>
      </c>
      <c r="F305" t="s">
        <v>101</v>
      </c>
      <c r="G305" t="s">
        <v>102</v>
      </c>
      <c r="H305" t="s">
        <v>491</v>
      </c>
      <c r="I305">
        <v>2002</v>
      </c>
      <c r="J305">
        <v>2</v>
      </c>
      <c r="K305" s="6">
        <v>37437</v>
      </c>
      <c r="L305">
        <v>0</v>
      </c>
      <c r="M305">
        <v>0</v>
      </c>
      <c r="N305" t="s">
        <v>178</v>
      </c>
      <c r="O305" s="8">
        <v>1.34</v>
      </c>
      <c r="P305" s="8">
        <v>1.43</v>
      </c>
      <c r="Q305" s="8">
        <v>0.92</v>
      </c>
      <c r="R305" s="8">
        <v>1.78</v>
      </c>
      <c r="S305" s="8">
        <v>-0.45</v>
      </c>
      <c r="T305" s="8">
        <v>3</v>
      </c>
      <c r="U305" s="8">
        <v>0.8</v>
      </c>
      <c r="V305" s="9">
        <v>30</v>
      </c>
      <c r="W305" s="8">
        <v>0.86</v>
      </c>
      <c r="X305" s="8">
        <v>3.45</v>
      </c>
      <c r="Y305" s="8">
        <v>-8.9999999999999858E-2</v>
      </c>
      <c r="Z305" s="8">
        <v>0.12999999999999989</v>
      </c>
      <c r="AA305">
        <v>-4.0000000000000147E-2</v>
      </c>
      <c r="AF305" t="s">
        <v>492</v>
      </c>
      <c r="AG305" t="s">
        <v>106</v>
      </c>
      <c r="AH305" t="s">
        <v>107</v>
      </c>
      <c r="AI305" t="s">
        <v>108</v>
      </c>
      <c r="AJ305" s="7">
        <v>37437</v>
      </c>
      <c r="AK305" t="s">
        <v>563</v>
      </c>
      <c r="AL305" t="s">
        <v>109</v>
      </c>
      <c r="AM305" t="s">
        <v>493</v>
      </c>
      <c r="AN305" t="s">
        <v>572</v>
      </c>
      <c r="AO305" t="str">
        <f>TEXT(A305,"yyyy-mm-dd")</f>
        <v>2002-06-30</v>
      </c>
    </row>
    <row r="306" spans="1:41">
      <c r="A306" s="6" t="s">
        <v>562</v>
      </c>
      <c r="B306">
        <v>2002</v>
      </c>
      <c r="C306">
        <v>6</v>
      </c>
      <c r="E306" t="s">
        <v>81</v>
      </c>
      <c r="F306" t="s">
        <v>82</v>
      </c>
      <c r="G306" t="s">
        <v>83</v>
      </c>
      <c r="H306" t="s">
        <v>566</v>
      </c>
      <c r="I306">
        <v>2004</v>
      </c>
      <c r="K306" s="6">
        <v>38352</v>
      </c>
      <c r="L306">
        <v>30</v>
      </c>
      <c r="N306" t="s">
        <v>567</v>
      </c>
      <c r="O306" s="8">
        <v>3.58</v>
      </c>
      <c r="P306" s="8">
        <v>3.48</v>
      </c>
      <c r="Q306" s="8">
        <v>3.26</v>
      </c>
      <c r="R306" s="8">
        <v>3.83</v>
      </c>
      <c r="S306" s="8">
        <v>3</v>
      </c>
      <c r="T306" s="8">
        <v>5.6</v>
      </c>
      <c r="U306" s="8">
        <v>0.53</v>
      </c>
      <c r="V306" s="9">
        <v>27</v>
      </c>
      <c r="W306" s="8">
        <v>0.57000000000000028</v>
      </c>
      <c r="X306" s="8">
        <v>2.5999999999999996</v>
      </c>
      <c r="Y306" s="8">
        <v>0.10000000000000009</v>
      </c>
      <c r="Z306" s="8"/>
      <c r="AF306" t="s">
        <v>568</v>
      </c>
      <c r="AG306" t="s">
        <v>87</v>
      </c>
      <c r="AH306" t="s">
        <v>88</v>
      </c>
      <c r="AI306" t="s">
        <v>359</v>
      </c>
      <c r="AJ306" s="7">
        <v>38352</v>
      </c>
      <c r="AK306" t="s">
        <v>563</v>
      </c>
      <c r="AL306" t="s">
        <v>91</v>
      </c>
      <c r="AM306" t="s">
        <v>569</v>
      </c>
      <c r="AN306" t="s">
        <v>570</v>
      </c>
      <c r="AO306" t="str">
        <f>TEXT(A306,"yyyy-mm-dd")</f>
        <v>2002-06-30</v>
      </c>
    </row>
    <row r="307" spans="1:41">
      <c r="A307" s="6" t="s">
        <v>562</v>
      </c>
      <c r="B307">
        <v>2002</v>
      </c>
      <c r="C307">
        <v>6</v>
      </c>
      <c r="E307" t="s">
        <v>81</v>
      </c>
      <c r="F307" t="s">
        <v>82</v>
      </c>
      <c r="G307" t="s">
        <v>83</v>
      </c>
      <c r="H307" t="s">
        <v>462</v>
      </c>
      <c r="I307">
        <v>2003</v>
      </c>
      <c r="K307" s="6">
        <v>37986</v>
      </c>
      <c r="L307">
        <v>18</v>
      </c>
      <c r="N307" t="s">
        <v>206</v>
      </c>
      <c r="O307" s="8">
        <v>3.79</v>
      </c>
      <c r="P307" s="8">
        <v>3.91</v>
      </c>
      <c r="Q307" s="8">
        <v>3.5</v>
      </c>
      <c r="R307" s="8">
        <v>4</v>
      </c>
      <c r="S307" s="8">
        <v>2.91</v>
      </c>
      <c r="T307" s="8">
        <v>4.8499999999999996</v>
      </c>
      <c r="U307" s="8">
        <v>0.47</v>
      </c>
      <c r="V307" s="9">
        <v>28</v>
      </c>
      <c r="W307" s="8">
        <v>0.5</v>
      </c>
      <c r="X307" s="8">
        <v>1.9399999999999995</v>
      </c>
      <c r="Y307" s="8">
        <v>-0.12000000000000011</v>
      </c>
      <c r="Z307" s="8">
        <v>1.0000000000000231E-2</v>
      </c>
      <c r="AA307">
        <v>4.9999999999999822E-2</v>
      </c>
      <c r="AF307" t="s">
        <v>464</v>
      </c>
      <c r="AG307" t="s">
        <v>87</v>
      </c>
      <c r="AH307" t="s">
        <v>88</v>
      </c>
      <c r="AI307" t="s">
        <v>97</v>
      </c>
      <c r="AJ307" s="7">
        <v>37986</v>
      </c>
      <c r="AK307" t="s">
        <v>563</v>
      </c>
      <c r="AL307" t="s">
        <v>91</v>
      </c>
      <c r="AM307" t="s">
        <v>465</v>
      </c>
      <c r="AN307" t="s">
        <v>565</v>
      </c>
      <c r="AO307" t="str">
        <f>TEXT(A307,"yyyy-mm-dd")</f>
        <v>2002-06-30</v>
      </c>
    </row>
    <row r="308" spans="1:41">
      <c r="A308" s="6" t="s">
        <v>562</v>
      </c>
      <c r="B308">
        <v>2002</v>
      </c>
      <c r="C308">
        <v>6</v>
      </c>
      <c r="E308" t="s">
        <v>81</v>
      </c>
      <c r="F308" t="s">
        <v>82</v>
      </c>
      <c r="G308" t="s">
        <v>83</v>
      </c>
      <c r="H308" t="s">
        <v>356</v>
      </c>
      <c r="I308">
        <v>2002</v>
      </c>
      <c r="K308" s="6">
        <v>37621</v>
      </c>
      <c r="L308">
        <v>6</v>
      </c>
      <c r="N308" t="s">
        <v>203</v>
      </c>
      <c r="O308" s="8">
        <v>4.76</v>
      </c>
      <c r="P308" s="8">
        <v>4.7</v>
      </c>
      <c r="Q308" s="8">
        <v>4.53</v>
      </c>
      <c r="R308" s="8">
        <v>5</v>
      </c>
      <c r="S308" s="8">
        <v>4.4400000000000004</v>
      </c>
      <c r="T308" s="8">
        <v>5.24</v>
      </c>
      <c r="U308" s="8">
        <v>0.25</v>
      </c>
      <c r="V308" s="9">
        <v>29</v>
      </c>
      <c r="W308" s="8">
        <v>0.46999999999999975</v>
      </c>
      <c r="X308" s="8">
        <v>0.79999999999999982</v>
      </c>
      <c r="Y308" s="8">
        <v>5.9999999999999609E-2</v>
      </c>
      <c r="Z308" s="8">
        <v>8.9999999999999858E-2</v>
      </c>
      <c r="AA308">
        <v>0.16999999999999993</v>
      </c>
      <c r="AF308" t="s">
        <v>358</v>
      </c>
      <c r="AG308" t="s">
        <v>87</v>
      </c>
      <c r="AH308" t="s">
        <v>88</v>
      </c>
      <c r="AI308" t="s">
        <v>89</v>
      </c>
      <c r="AJ308" s="7">
        <v>37621</v>
      </c>
      <c r="AK308" t="s">
        <v>563</v>
      </c>
      <c r="AL308" t="s">
        <v>91</v>
      </c>
      <c r="AM308" t="s">
        <v>360</v>
      </c>
      <c r="AN308" t="s">
        <v>564</v>
      </c>
      <c r="AO308" t="str">
        <f>TEXT(A308,"yyyy-mm-dd")</f>
        <v>2002-06-30</v>
      </c>
    </row>
    <row r="309" spans="1:41">
      <c r="A309" s="6" t="s">
        <v>562</v>
      </c>
      <c r="B309">
        <v>2002</v>
      </c>
      <c r="C309">
        <v>6</v>
      </c>
      <c r="E309" t="s">
        <v>392</v>
      </c>
      <c r="F309" t="s">
        <v>82</v>
      </c>
      <c r="G309" t="s">
        <v>83</v>
      </c>
      <c r="H309" t="s">
        <v>356</v>
      </c>
      <c r="I309">
        <v>2002</v>
      </c>
      <c r="K309" s="6">
        <v>37621</v>
      </c>
      <c r="L309">
        <v>6</v>
      </c>
      <c r="N309" t="s">
        <v>203</v>
      </c>
      <c r="O309" s="8">
        <v>4.2</v>
      </c>
      <c r="P309" s="8">
        <v>4.18</v>
      </c>
      <c r="Q309" s="8">
        <v>4</v>
      </c>
      <c r="R309" s="8">
        <v>4.3</v>
      </c>
      <c r="S309" s="8">
        <v>3.75</v>
      </c>
      <c r="T309" s="8">
        <v>5</v>
      </c>
      <c r="U309" s="8">
        <v>0.31</v>
      </c>
      <c r="V309" s="9">
        <v>21</v>
      </c>
      <c r="W309" s="8">
        <v>0.29999999999999982</v>
      </c>
      <c r="X309" s="8">
        <v>1.25</v>
      </c>
      <c r="Y309" s="8">
        <v>2.0000000000000462E-2</v>
      </c>
      <c r="Z309" s="8">
        <v>-7.0000000000000284E-2</v>
      </c>
      <c r="AA309">
        <v>-7.0000000000000284E-2</v>
      </c>
      <c r="AF309" t="s">
        <v>358</v>
      </c>
      <c r="AG309" t="s">
        <v>87</v>
      </c>
      <c r="AH309" t="s">
        <v>88</v>
      </c>
      <c r="AI309" t="s">
        <v>89</v>
      </c>
      <c r="AJ309" s="7">
        <v>37621</v>
      </c>
      <c r="AK309" t="s">
        <v>563</v>
      </c>
      <c r="AL309" t="s">
        <v>393</v>
      </c>
      <c r="AM309" t="s">
        <v>360</v>
      </c>
      <c r="AN309" t="s">
        <v>571</v>
      </c>
      <c r="AO309" t="str">
        <f>TEXT(A309,"yyyy-mm-dd")</f>
        <v>2002-06-30</v>
      </c>
    </row>
    <row r="310" spans="1:41">
      <c r="A310" s="6" t="s">
        <v>562</v>
      </c>
      <c r="B310">
        <v>2002</v>
      </c>
      <c r="C310">
        <v>6</v>
      </c>
      <c r="E310" t="s">
        <v>112</v>
      </c>
      <c r="F310" t="s">
        <v>113</v>
      </c>
      <c r="G310" t="s">
        <v>83</v>
      </c>
      <c r="H310" t="s">
        <v>462</v>
      </c>
      <c r="I310">
        <v>2003</v>
      </c>
      <c r="K310" s="6">
        <v>37986</v>
      </c>
      <c r="L310">
        <v>18</v>
      </c>
      <c r="N310" t="s">
        <v>206</v>
      </c>
      <c r="O310" s="8">
        <v>7.31</v>
      </c>
      <c r="P310" s="8">
        <v>7.33</v>
      </c>
      <c r="Q310" s="8">
        <v>6.6</v>
      </c>
      <c r="R310" s="8">
        <v>7.7</v>
      </c>
      <c r="S310" s="8">
        <v>5.3</v>
      </c>
      <c r="T310" s="8">
        <v>9.5</v>
      </c>
      <c r="U310" s="8">
        <v>1.01</v>
      </c>
      <c r="V310" s="9">
        <v>29</v>
      </c>
      <c r="W310" s="8">
        <v>1.1000000000000005</v>
      </c>
      <c r="X310" s="8">
        <v>4.2</v>
      </c>
      <c r="Y310" s="8">
        <v>-2.0000000000000462E-2</v>
      </c>
      <c r="Z310" s="8">
        <v>-0.16999999999999993</v>
      </c>
      <c r="AA310">
        <v>-0.20000000000000018</v>
      </c>
      <c r="AF310" t="s">
        <v>483</v>
      </c>
      <c r="AG310" t="s">
        <v>115</v>
      </c>
      <c r="AH310" t="s">
        <v>116</v>
      </c>
      <c r="AI310" t="s">
        <v>230</v>
      </c>
      <c r="AJ310" s="7">
        <v>37986</v>
      </c>
      <c r="AK310" t="s">
        <v>563</v>
      </c>
      <c r="AL310" t="s">
        <v>118</v>
      </c>
      <c r="AM310" t="s">
        <v>465</v>
      </c>
      <c r="AN310" t="s">
        <v>576</v>
      </c>
      <c r="AO310" t="str">
        <f>TEXT(A310,"yyyy-mm-dd")</f>
        <v>2002-06-30</v>
      </c>
    </row>
    <row r="311" spans="1:41">
      <c r="A311" s="6" t="s">
        <v>562</v>
      </c>
      <c r="B311">
        <v>2002</v>
      </c>
      <c r="C311">
        <v>6</v>
      </c>
      <c r="E311" t="s">
        <v>112</v>
      </c>
      <c r="F311" t="s">
        <v>113</v>
      </c>
      <c r="G311" t="s">
        <v>83</v>
      </c>
      <c r="H311" t="s">
        <v>356</v>
      </c>
      <c r="I311">
        <v>2002</v>
      </c>
      <c r="K311" s="6">
        <v>37621</v>
      </c>
      <c r="L311">
        <v>6</v>
      </c>
      <c r="N311" t="s">
        <v>203</v>
      </c>
      <c r="O311" s="8">
        <v>7.73</v>
      </c>
      <c r="P311" s="8">
        <v>7.6</v>
      </c>
      <c r="Q311" s="8">
        <v>7.1</v>
      </c>
      <c r="R311" s="8">
        <v>8.3000000000000007</v>
      </c>
      <c r="S311" s="8">
        <v>6.1</v>
      </c>
      <c r="T311" s="8">
        <v>10.01</v>
      </c>
      <c r="U311" s="8">
        <v>0.96</v>
      </c>
      <c r="V311" s="9">
        <v>29</v>
      </c>
      <c r="W311" s="8">
        <v>1.2000000000000011</v>
      </c>
      <c r="X311" s="8">
        <v>3.91</v>
      </c>
      <c r="Y311" s="8">
        <v>0.13000000000000078</v>
      </c>
      <c r="Z311" s="8">
        <v>0.29999999999999982</v>
      </c>
      <c r="AA311">
        <v>0.20000000000000107</v>
      </c>
      <c r="AF311" t="s">
        <v>456</v>
      </c>
      <c r="AG311" t="s">
        <v>115</v>
      </c>
      <c r="AH311" t="s">
        <v>116</v>
      </c>
      <c r="AI311" t="s">
        <v>117</v>
      </c>
      <c r="AJ311" s="7">
        <v>37621</v>
      </c>
      <c r="AK311" t="s">
        <v>563</v>
      </c>
      <c r="AL311" t="s">
        <v>118</v>
      </c>
      <c r="AM311" t="s">
        <v>360</v>
      </c>
      <c r="AN311" t="s">
        <v>575</v>
      </c>
      <c r="AO311" t="str">
        <f>TEXT(A311,"yyyy-mm-dd")</f>
        <v>2002-06-30</v>
      </c>
    </row>
    <row r="312" spans="1:41">
      <c r="A312" s="6" t="s">
        <v>577</v>
      </c>
      <c r="B312">
        <v>2002</v>
      </c>
      <c r="C312">
        <v>7</v>
      </c>
      <c r="E312" t="s">
        <v>100</v>
      </c>
      <c r="F312" t="s">
        <v>101</v>
      </c>
      <c r="G312" t="s">
        <v>83</v>
      </c>
      <c r="H312" t="s">
        <v>462</v>
      </c>
      <c r="I312">
        <v>2003</v>
      </c>
      <c r="K312" s="6">
        <v>37986</v>
      </c>
      <c r="L312">
        <v>17</v>
      </c>
      <c r="N312" t="s">
        <v>214</v>
      </c>
      <c r="O312" s="8">
        <v>3.97</v>
      </c>
      <c r="P312" s="8">
        <v>4.3</v>
      </c>
      <c r="Q312" s="8">
        <v>3.5</v>
      </c>
      <c r="R312" s="8">
        <v>4.7</v>
      </c>
      <c r="S312" s="8">
        <v>1.2</v>
      </c>
      <c r="T312" s="8">
        <v>5.6</v>
      </c>
      <c r="U312" s="8">
        <v>1.08</v>
      </c>
      <c r="V312" s="9">
        <v>29</v>
      </c>
      <c r="W312" s="8">
        <v>1.2000000000000002</v>
      </c>
      <c r="X312" s="8">
        <v>4.3999999999999995</v>
      </c>
      <c r="Y312" s="8">
        <v>-0.32999999999999963</v>
      </c>
      <c r="Z312" s="8">
        <v>-4.9999999999999822E-2</v>
      </c>
      <c r="AA312">
        <v>0.18999999999999995</v>
      </c>
      <c r="AF312" t="s">
        <v>9722</v>
      </c>
      <c r="AG312" t="s">
        <v>9655</v>
      </c>
      <c r="AH312" t="s">
        <v>9656</v>
      </c>
      <c r="AI312" t="s">
        <v>9669</v>
      </c>
      <c r="AJ312" s="7">
        <v>37986</v>
      </c>
      <c r="AK312" t="s">
        <v>578</v>
      </c>
      <c r="AL312" t="s">
        <v>109</v>
      </c>
      <c r="AM312" t="s">
        <v>465</v>
      </c>
      <c r="AN312" t="s">
        <v>9730</v>
      </c>
    </row>
    <row r="313" spans="1:41">
      <c r="A313" s="6" t="s">
        <v>577</v>
      </c>
      <c r="B313">
        <v>2002</v>
      </c>
      <c r="C313">
        <v>7</v>
      </c>
      <c r="E313" t="s">
        <v>100</v>
      </c>
      <c r="F313" t="s">
        <v>101</v>
      </c>
      <c r="G313" t="s">
        <v>102</v>
      </c>
      <c r="H313" t="s">
        <v>500</v>
      </c>
      <c r="I313">
        <v>2002</v>
      </c>
      <c r="J313">
        <v>4</v>
      </c>
      <c r="K313" s="6">
        <v>37621</v>
      </c>
      <c r="L313">
        <v>5</v>
      </c>
      <c r="M313">
        <v>2</v>
      </c>
      <c r="N313" t="s">
        <v>211</v>
      </c>
      <c r="O313" s="8">
        <v>4.05</v>
      </c>
      <c r="P313" s="8">
        <v>4.04</v>
      </c>
      <c r="Q313" s="8">
        <v>3.8</v>
      </c>
      <c r="R313" s="8">
        <v>4.2</v>
      </c>
      <c r="S313" s="8">
        <v>1.8</v>
      </c>
      <c r="T313" s="8">
        <v>6.46</v>
      </c>
      <c r="U313" s="8">
        <v>0.87</v>
      </c>
      <c r="V313" s="9">
        <v>29</v>
      </c>
      <c r="W313" s="8">
        <v>0.40000000000000036</v>
      </c>
      <c r="X313" s="8">
        <v>4.66</v>
      </c>
      <c r="Y313" s="8">
        <v>9.9999999999997868E-3</v>
      </c>
      <c r="Z313" s="8">
        <v>-5.9999999999999609E-2</v>
      </c>
      <c r="AA313">
        <v>-0.10000000000000009</v>
      </c>
      <c r="AF313" t="s">
        <v>501</v>
      </c>
      <c r="AG313" t="s">
        <v>106</v>
      </c>
      <c r="AH313" t="s">
        <v>107</v>
      </c>
      <c r="AI313" t="s">
        <v>340</v>
      </c>
      <c r="AJ313" s="7">
        <v>37621</v>
      </c>
      <c r="AK313" t="s">
        <v>578</v>
      </c>
      <c r="AL313" t="s">
        <v>109</v>
      </c>
      <c r="AM313" t="s">
        <v>503</v>
      </c>
      <c r="AN313" t="s">
        <v>586</v>
      </c>
      <c r="AO313" t="str">
        <f>TEXT(A313,"yyyy-mm-dd")</f>
        <v>2002-07-31</v>
      </c>
    </row>
    <row r="314" spans="1:41">
      <c r="A314" s="6" t="s">
        <v>577</v>
      </c>
      <c r="B314">
        <v>2002</v>
      </c>
      <c r="C314">
        <v>7</v>
      </c>
      <c r="E314" t="s">
        <v>100</v>
      </c>
      <c r="F314" t="s">
        <v>101</v>
      </c>
      <c r="G314" t="s">
        <v>102</v>
      </c>
      <c r="H314" t="s">
        <v>495</v>
      </c>
      <c r="I314">
        <v>2002</v>
      </c>
      <c r="J314">
        <v>3</v>
      </c>
      <c r="K314" s="6">
        <v>37529</v>
      </c>
      <c r="L314">
        <v>2</v>
      </c>
      <c r="M314">
        <v>1</v>
      </c>
      <c r="N314" t="s">
        <v>104</v>
      </c>
      <c r="O314" s="8">
        <v>2.75</v>
      </c>
      <c r="P314" s="8">
        <v>2.84</v>
      </c>
      <c r="Q314" s="8">
        <v>2.2999999999999998</v>
      </c>
      <c r="R314" s="8">
        <v>3.2</v>
      </c>
      <c r="S314" s="8">
        <v>1.1000000000000001</v>
      </c>
      <c r="T314" s="8">
        <v>3.7</v>
      </c>
      <c r="U314" s="8">
        <v>0.6</v>
      </c>
      <c r="V314" s="9">
        <v>29</v>
      </c>
      <c r="W314" s="8">
        <v>0.90000000000000036</v>
      </c>
      <c r="X314" s="8">
        <v>2.6</v>
      </c>
      <c r="Y314" s="8">
        <v>-8.9999999999999858E-2</v>
      </c>
      <c r="Z314" s="8">
        <v>-0.3400000000000003</v>
      </c>
      <c r="AA314">
        <v>4.4408920985006262E-16</v>
      </c>
      <c r="AF314" t="s">
        <v>496</v>
      </c>
      <c r="AG314" t="s">
        <v>106</v>
      </c>
      <c r="AH314" t="s">
        <v>107</v>
      </c>
      <c r="AI314" t="s">
        <v>108</v>
      </c>
      <c r="AJ314" s="7">
        <v>37529</v>
      </c>
      <c r="AK314" t="s">
        <v>578</v>
      </c>
      <c r="AL314" t="s">
        <v>109</v>
      </c>
      <c r="AM314" t="s">
        <v>498</v>
      </c>
      <c r="AN314" t="s">
        <v>585</v>
      </c>
      <c r="AO314" t="str">
        <f>TEXT(A314,"yyyy-mm-dd")</f>
        <v>2002-07-31</v>
      </c>
    </row>
    <row r="315" spans="1:41">
      <c r="A315" s="6" t="s">
        <v>577</v>
      </c>
      <c r="B315">
        <v>2002</v>
      </c>
      <c r="C315">
        <v>7</v>
      </c>
      <c r="E315" t="s">
        <v>100</v>
      </c>
      <c r="F315" t="s">
        <v>101</v>
      </c>
      <c r="G315" t="s">
        <v>102</v>
      </c>
      <c r="H315" t="s">
        <v>491</v>
      </c>
      <c r="I315">
        <v>2002</v>
      </c>
      <c r="J315">
        <v>2</v>
      </c>
      <c r="K315" s="6">
        <v>37437</v>
      </c>
      <c r="L315">
        <v>-1</v>
      </c>
      <c r="M315">
        <v>0</v>
      </c>
      <c r="N315" t="s">
        <v>187</v>
      </c>
      <c r="O315" s="8">
        <v>1.43</v>
      </c>
      <c r="P315" s="8">
        <v>1.4</v>
      </c>
      <c r="Q315" s="8">
        <v>1</v>
      </c>
      <c r="R315" s="8">
        <v>2</v>
      </c>
      <c r="S315" s="8">
        <v>-0.45</v>
      </c>
      <c r="T315" s="8">
        <v>3</v>
      </c>
      <c r="U315" s="8">
        <v>0.77</v>
      </c>
      <c r="V315" s="9">
        <v>29</v>
      </c>
      <c r="W315" s="8">
        <v>1</v>
      </c>
      <c r="X315" s="8">
        <v>3.45</v>
      </c>
      <c r="Y315" s="8">
        <v>3.0000000000000027E-2</v>
      </c>
      <c r="Z315" s="8">
        <v>-3.0000000000000027E-2</v>
      </c>
      <c r="AA315">
        <v>0.14000000000000001</v>
      </c>
      <c r="AF315" t="s">
        <v>492</v>
      </c>
      <c r="AG315" t="s">
        <v>106</v>
      </c>
      <c r="AH315" t="s">
        <v>107</v>
      </c>
      <c r="AI315" t="s">
        <v>188</v>
      </c>
      <c r="AJ315" s="7">
        <v>37437</v>
      </c>
      <c r="AK315" t="s">
        <v>578</v>
      </c>
      <c r="AL315" t="s">
        <v>109</v>
      </c>
      <c r="AM315" t="s">
        <v>493</v>
      </c>
      <c r="AN315" t="s">
        <v>584</v>
      </c>
      <c r="AO315" t="str">
        <f>TEXT(A315,"yyyy-mm-dd")</f>
        <v>2002-07-31</v>
      </c>
    </row>
    <row r="316" spans="1:41">
      <c r="A316" s="6" t="s">
        <v>577</v>
      </c>
      <c r="B316">
        <v>2002</v>
      </c>
      <c r="C316">
        <v>7</v>
      </c>
      <c r="E316" t="s">
        <v>81</v>
      </c>
      <c r="F316" t="s">
        <v>82</v>
      </c>
      <c r="G316" t="s">
        <v>83</v>
      </c>
      <c r="H316" t="s">
        <v>566</v>
      </c>
      <c r="I316">
        <v>2004</v>
      </c>
      <c r="K316" s="6">
        <v>38352</v>
      </c>
      <c r="L316">
        <v>29</v>
      </c>
      <c r="N316" t="s">
        <v>581</v>
      </c>
      <c r="O316" s="8">
        <v>3.6</v>
      </c>
      <c r="P316" s="8">
        <v>3.5</v>
      </c>
      <c r="Q316" s="8">
        <v>3.33</v>
      </c>
      <c r="R316" s="8">
        <v>3.9</v>
      </c>
      <c r="S316" s="8">
        <v>2.2999999999999998</v>
      </c>
      <c r="T316" s="8">
        <v>5.48</v>
      </c>
      <c r="U316" s="8">
        <v>0.59</v>
      </c>
      <c r="V316" s="9">
        <v>25</v>
      </c>
      <c r="W316" s="8">
        <v>0.56999999999999984</v>
      </c>
      <c r="X316" s="8">
        <v>3.1800000000000006</v>
      </c>
      <c r="Y316" s="8">
        <v>0.10000000000000009</v>
      </c>
      <c r="Z316" s="8">
        <v>2.0000000000000018E-2</v>
      </c>
      <c r="AA316">
        <v>-4.4408920985006262E-16</v>
      </c>
      <c r="AF316" t="s">
        <v>568</v>
      </c>
      <c r="AG316" t="s">
        <v>87</v>
      </c>
      <c r="AH316" t="s">
        <v>88</v>
      </c>
      <c r="AI316" t="s">
        <v>359</v>
      </c>
      <c r="AJ316" s="7">
        <v>38352</v>
      </c>
      <c r="AK316" t="s">
        <v>578</v>
      </c>
      <c r="AL316" t="s">
        <v>91</v>
      </c>
      <c r="AM316" t="s">
        <v>569</v>
      </c>
      <c r="AN316" t="s">
        <v>582</v>
      </c>
      <c r="AO316" t="str">
        <f>TEXT(A316,"yyyy-mm-dd")</f>
        <v>2002-07-31</v>
      </c>
    </row>
    <row r="317" spans="1:41">
      <c r="A317" s="6" t="s">
        <v>577</v>
      </c>
      <c r="B317">
        <v>2002</v>
      </c>
      <c r="C317">
        <v>7</v>
      </c>
      <c r="E317" t="s">
        <v>81</v>
      </c>
      <c r="F317" t="s">
        <v>82</v>
      </c>
      <c r="G317" t="s">
        <v>83</v>
      </c>
      <c r="H317" t="s">
        <v>462</v>
      </c>
      <c r="I317">
        <v>2003</v>
      </c>
      <c r="K317" s="6">
        <v>37986</v>
      </c>
      <c r="L317">
        <v>17</v>
      </c>
      <c r="N317" t="s">
        <v>214</v>
      </c>
      <c r="O317" s="8">
        <v>3.88</v>
      </c>
      <c r="P317" s="8">
        <v>3.93</v>
      </c>
      <c r="Q317" s="8">
        <v>3.69</v>
      </c>
      <c r="R317" s="8">
        <v>4.01</v>
      </c>
      <c r="S317" s="8">
        <v>2.96</v>
      </c>
      <c r="T317" s="8">
        <v>4.8499999999999996</v>
      </c>
      <c r="U317" s="8">
        <v>0.46</v>
      </c>
      <c r="V317" s="9">
        <v>27</v>
      </c>
      <c r="W317" s="8">
        <v>0.31999999999999984</v>
      </c>
      <c r="X317" s="8">
        <v>1.8899999999999997</v>
      </c>
      <c r="Y317" s="8">
        <v>-5.0000000000000266E-2</v>
      </c>
      <c r="Z317" s="8">
        <v>2.0000000000000018E-2</v>
      </c>
      <c r="AA317">
        <v>-0.18000000000000016</v>
      </c>
      <c r="AF317" t="s">
        <v>464</v>
      </c>
      <c r="AG317" t="s">
        <v>87</v>
      </c>
      <c r="AH317" t="s">
        <v>88</v>
      </c>
      <c r="AI317" t="s">
        <v>97</v>
      </c>
      <c r="AJ317" s="7">
        <v>37986</v>
      </c>
      <c r="AK317" t="s">
        <v>578</v>
      </c>
      <c r="AL317" t="s">
        <v>91</v>
      </c>
      <c r="AM317" t="s">
        <v>465</v>
      </c>
      <c r="AN317" t="s">
        <v>580</v>
      </c>
      <c r="AO317" t="str">
        <f>TEXT(A317,"yyyy-mm-dd")</f>
        <v>2002-07-31</v>
      </c>
    </row>
    <row r="318" spans="1:41">
      <c r="A318" s="6" t="s">
        <v>577</v>
      </c>
      <c r="B318">
        <v>2002</v>
      </c>
      <c r="C318">
        <v>7</v>
      </c>
      <c r="E318" t="s">
        <v>81</v>
      </c>
      <c r="F318" t="s">
        <v>82</v>
      </c>
      <c r="G318" t="s">
        <v>83</v>
      </c>
      <c r="H318" t="s">
        <v>356</v>
      </c>
      <c r="I318">
        <v>2002</v>
      </c>
      <c r="K318" s="6">
        <v>37621</v>
      </c>
      <c r="L318">
        <v>5</v>
      </c>
      <c r="N318" t="s">
        <v>211</v>
      </c>
      <c r="O318" s="8">
        <v>4.87</v>
      </c>
      <c r="P318" s="8">
        <v>4.9000000000000004</v>
      </c>
      <c r="Q318" s="8">
        <v>4.74</v>
      </c>
      <c r="R318" s="8">
        <v>5</v>
      </c>
      <c r="S318" s="8">
        <v>4.5</v>
      </c>
      <c r="T318" s="8">
        <v>5.18</v>
      </c>
      <c r="U318" s="8">
        <v>0.19</v>
      </c>
      <c r="V318" s="9">
        <v>28</v>
      </c>
      <c r="W318" s="8">
        <v>0.25999999999999979</v>
      </c>
      <c r="X318" s="8">
        <v>0.67999999999999972</v>
      </c>
      <c r="Y318" s="8">
        <v>-3.0000000000000249E-2</v>
      </c>
      <c r="Z318" s="8">
        <v>0.20000000000000018</v>
      </c>
      <c r="AA318">
        <v>-0.20999999999999996</v>
      </c>
      <c r="AF318" t="s">
        <v>358</v>
      </c>
      <c r="AG318" t="s">
        <v>87</v>
      </c>
      <c r="AH318" t="s">
        <v>88</v>
      </c>
      <c r="AI318" t="s">
        <v>89</v>
      </c>
      <c r="AJ318" s="7">
        <v>37621</v>
      </c>
      <c r="AK318" t="s">
        <v>578</v>
      </c>
      <c r="AL318" t="s">
        <v>91</v>
      </c>
      <c r="AM318" t="s">
        <v>360</v>
      </c>
      <c r="AN318" t="s">
        <v>579</v>
      </c>
      <c r="AO318" t="str">
        <f>TEXT(A318,"yyyy-mm-dd")</f>
        <v>2002-07-31</v>
      </c>
    </row>
    <row r="319" spans="1:41">
      <c r="A319" s="6" t="s">
        <v>577</v>
      </c>
      <c r="B319">
        <v>2002</v>
      </c>
      <c r="C319">
        <v>7</v>
      </c>
      <c r="E319" t="s">
        <v>392</v>
      </c>
      <c r="F319" t="s">
        <v>82</v>
      </c>
      <c r="G319" t="s">
        <v>83</v>
      </c>
      <c r="H319" t="s">
        <v>356</v>
      </c>
      <c r="I319">
        <v>2002</v>
      </c>
      <c r="K319" s="6">
        <v>37621</v>
      </c>
      <c r="L319">
        <v>5</v>
      </c>
      <c r="N319" t="s">
        <v>211</v>
      </c>
      <c r="O319" s="8">
        <v>3.98</v>
      </c>
      <c r="P319" s="8">
        <v>4.01</v>
      </c>
      <c r="Q319" s="8">
        <v>3.89</v>
      </c>
      <c r="R319" s="8">
        <v>4.1500000000000004</v>
      </c>
      <c r="S319" s="8">
        <v>3.15</v>
      </c>
      <c r="T319" s="8">
        <v>4.5999999999999996</v>
      </c>
      <c r="U319" s="8">
        <v>0.34</v>
      </c>
      <c r="V319" s="9">
        <v>20</v>
      </c>
      <c r="W319" s="8">
        <v>0.26000000000000023</v>
      </c>
      <c r="X319" s="8">
        <v>1.4499999999999997</v>
      </c>
      <c r="Y319" s="8">
        <v>-2.9999999999999805E-2</v>
      </c>
      <c r="Z319" s="8">
        <v>-0.16999999999999993</v>
      </c>
      <c r="AA319">
        <v>-3.9999999999999591E-2</v>
      </c>
      <c r="AF319" t="s">
        <v>358</v>
      </c>
      <c r="AG319" t="s">
        <v>87</v>
      </c>
      <c r="AH319" t="s">
        <v>88</v>
      </c>
      <c r="AI319" t="s">
        <v>89</v>
      </c>
      <c r="AJ319" s="7">
        <v>37621</v>
      </c>
      <c r="AK319" t="s">
        <v>578</v>
      </c>
      <c r="AL319" t="s">
        <v>393</v>
      </c>
      <c r="AM319" t="s">
        <v>360</v>
      </c>
      <c r="AN319" t="s">
        <v>583</v>
      </c>
      <c r="AO319" t="str">
        <f>TEXT(A319,"yyyy-mm-dd")</f>
        <v>2002-07-31</v>
      </c>
    </row>
    <row r="320" spans="1:41">
      <c r="A320" s="6" t="s">
        <v>577</v>
      </c>
      <c r="B320">
        <v>2002</v>
      </c>
      <c r="C320">
        <v>7</v>
      </c>
      <c r="E320" t="s">
        <v>112</v>
      </c>
      <c r="F320" t="s">
        <v>113</v>
      </c>
      <c r="G320" t="s">
        <v>83</v>
      </c>
      <c r="H320" t="s">
        <v>462</v>
      </c>
      <c r="I320">
        <v>2003</v>
      </c>
      <c r="K320" s="6">
        <v>37986</v>
      </c>
      <c r="L320">
        <v>17</v>
      </c>
      <c r="N320" t="s">
        <v>214</v>
      </c>
      <c r="O320" s="8">
        <v>7.74</v>
      </c>
      <c r="P320" s="8">
        <v>7.64</v>
      </c>
      <c r="Q320" s="8">
        <v>7.25</v>
      </c>
      <c r="R320" s="8">
        <v>8.25</v>
      </c>
      <c r="S320" s="8">
        <v>5.3</v>
      </c>
      <c r="T320" s="8">
        <v>9.5</v>
      </c>
      <c r="U320" s="8">
        <v>0.93</v>
      </c>
      <c r="V320" s="9">
        <v>26</v>
      </c>
      <c r="W320" s="8">
        <v>1</v>
      </c>
      <c r="X320" s="8">
        <v>4.2</v>
      </c>
      <c r="Y320" s="8">
        <v>0.10000000000000053</v>
      </c>
      <c r="Z320" s="8">
        <v>0.30999999999999961</v>
      </c>
      <c r="AA320">
        <v>-0.10000000000000053</v>
      </c>
      <c r="AF320" t="s">
        <v>483</v>
      </c>
      <c r="AG320" t="s">
        <v>115</v>
      </c>
      <c r="AH320" t="s">
        <v>116</v>
      </c>
      <c r="AI320" t="s">
        <v>230</v>
      </c>
      <c r="AJ320" s="7">
        <v>37986</v>
      </c>
      <c r="AK320" t="s">
        <v>578</v>
      </c>
      <c r="AL320" t="s">
        <v>118</v>
      </c>
      <c r="AM320" t="s">
        <v>465</v>
      </c>
      <c r="AN320" t="s">
        <v>588</v>
      </c>
      <c r="AO320" t="str">
        <f>TEXT(A320,"yyyy-mm-dd")</f>
        <v>2002-07-31</v>
      </c>
    </row>
    <row r="321" spans="1:41">
      <c r="A321" s="6" t="s">
        <v>577</v>
      </c>
      <c r="B321">
        <v>2002</v>
      </c>
      <c r="C321">
        <v>7</v>
      </c>
      <c r="E321" t="s">
        <v>112</v>
      </c>
      <c r="F321" t="s">
        <v>113</v>
      </c>
      <c r="G321" t="s">
        <v>83</v>
      </c>
      <c r="H321" t="s">
        <v>356</v>
      </c>
      <c r="I321">
        <v>2002</v>
      </c>
      <c r="K321" s="6">
        <v>37621</v>
      </c>
      <c r="L321">
        <v>5</v>
      </c>
      <c r="N321" t="s">
        <v>211</v>
      </c>
      <c r="O321" s="8">
        <v>7.84</v>
      </c>
      <c r="P321" s="8">
        <v>7.83</v>
      </c>
      <c r="Q321" s="8">
        <v>7.34</v>
      </c>
      <c r="R321" s="8">
        <v>8.5</v>
      </c>
      <c r="S321" s="8">
        <v>6.46</v>
      </c>
      <c r="T321" s="8">
        <v>9.0500000000000007</v>
      </c>
      <c r="U321" s="8">
        <v>0.69</v>
      </c>
      <c r="V321" s="9">
        <v>28</v>
      </c>
      <c r="W321" s="8">
        <v>1.1600000000000001</v>
      </c>
      <c r="X321" s="8">
        <v>2.5900000000000007</v>
      </c>
      <c r="Y321" s="8">
        <v>9.9999999999997868E-3</v>
      </c>
      <c r="Z321" s="8">
        <v>0.23000000000000043</v>
      </c>
      <c r="AA321">
        <v>-4.0000000000000924E-2</v>
      </c>
      <c r="AF321" t="s">
        <v>456</v>
      </c>
      <c r="AG321" t="s">
        <v>115</v>
      </c>
      <c r="AH321" t="s">
        <v>116</v>
      </c>
      <c r="AI321" t="s">
        <v>117</v>
      </c>
      <c r="AJ321" s="7">
        <v>37621</v>
      </c>
      <c r="AK321" t="s">
        <v>578</v>
      </c>
      <c r="AL321" t="s">
        <v>118</v>
      </c>
      <c r="AM321" t="s">
        <v>360</v>
      </c>
      <c r="AN321" t="s">
        <v>587</v>
      </c>
      <c r="AO321" t="str">
        <f>TEXT(A321,"yyyy-mm-dd")</f>
        <v>2002-07-31</v>
      </c>
    </row>
    <row r="322" spans="1:41">
      <c r="A322" s="6" t="s">
        <v>589</v>
      </c>
      <c r="B322">
        <v>2002</v>
      </c>
      <c r="C322">
        <v>8</v>
      </c>
      <c r="E322" t="s">
        <v>100</v>
      </c>
      <c r="F322" t="s">
        <v>101</v>
      </c>
      <c r="G322" t="s">
        <v>83</v>
      </c>
      <c r="H322" t="s">
        <v>462</v>
      </c>
      <c r="I322">
        <v>2003</v>
      </c>
      <c r="K322" s="6">
        <v>37986</v>
      </c>
      <c r="L322">
        <v>16</v>
      </c>
      <c r="N322" t="s">
        <v>222</v>
      </c>
      <c r="O322" s="8">
        <v>3.75</v>
      </c>
      <c r="P322" s="8">
        <v>3.95</v>
      </c>
      <c r="Q322" s="8">
        <v>3.35</v>
      </c>
      <c r="R322" s="8">
        <v>4.5</v>
      </c>
      <c r="S322" s="8">
        <v>1.5</v>
      </c>
      <c r="T322" s="8">
        <v>5.5</v>
      </c>
      <c r="U322" s="8">
        <v>1.03</v>
      </c>
      <c r="V322" s="9">
        <v>30</v>
      </c>
      <c r="W322" s="8">
        <v>1.1499999999999999</v>
      </c>
      <c r="X322" s="8">
        <v>4</v>
      </c>
      <c r="Y322" s="8">
        <v>-0.20000000000000018</v>
      </c>
      <c r="Z322" s="8">
        <v>-0.34999999999999964</v>
      </c>
      <c r="AA322">
        <v>-5.0000000000000266E-2</v>
      </c>
      <c r="AF322" t="s">
        <v>9722</v>
      </c>
      <c r="AG322" t="s">
        <v>9655</v>
      </c>
      <c r="AH322" t="s">
        <v>9656</v>
      </c>
      <c r="AI322" t="s">
        <v>9669</v>
      </c>
      <c r="AJ322" s="7">
        <v>37986</v>
      </c>
      <c r="AK322" t="s">
        <v>590</v>
      </c>
      <c r="AL322" t="s">
        <v>109</v>
      </c>
      <c r="AM322" t="s">
        <v>465</v>
      </c>
      <c r="AN322" t="s">
        <v>9731</v>
      </c>
    </row>
    <row r="323" spans="1:41">
      <c r="A323" s="6" t="s">
        <v>589</v>
      </c>
      <c r="B323">
        <v>2002</v>
      </c>
      <c r="C323">
        <v>8</v>
      </c>
      <c r="E323" t="s">
        <v>100</v>
      </c>
      <c r="F323" t="s">
        <v>101</v>
      </c>
      <c r="G323" t="s">
        <v>102</v>
      </c>
      <c r="H323" t="s">
        <v>500</v>
      </c>
      <c r="I323">
        <v>2002</v>
      </c>
      <c r="J323">
        <v>4</v>
      </c>
      <c r="K323" s="6">
        <v>37621</v>
      </c>
      <c r="L323">
        <v>4</v>
      </c>
      <c r="M323">
        <v>1</v>
      </c>
      <c r="N323" t="s">
        <v>219</v>
      </c>
      <c r="O323" s="8">
        <v>3.87</v>
      </c>
      <c r="P323" s="8">
        <v>4</v>
      </c>
      <c r="Q323" s="8">
        <v>3.6</v>
      </c>
      <c r="R323" s="8">
        <v>4.16</v>
      </c>
      <c r="S323" s="8">
        <v>1.7</v>
      </c>
      <c r="T323" s="8">
        <v>6.42</v>
      </c>
      <c r="U323" s="8">
        <v>0.93</v>
      </c>
      <c r="V323" s="9">
        <v>30</v>
      </c>
      <c r="W323" s="8">
        <v>0.56000000000000005</v>
      </c>
      <c r="X323" s="8">
        <v>4.72</v>
      </c>
      <c r="Y323" s="8">
        <v>-0.12999999999999989</v>
      </c>
      <c r="Z323" s="8">
        <v>-4.0000000000000036E-2</v>
      </c>
      <c r="AA323">
        <v>0.1599999999999997</v>
      </c>
      <c r="AF323" t="s">
        <v>501</v>
      </c>
      <c r="AG323" t="s">
        <v>106</v>
      </c>
      <c r="AH323" t="s">
        <v>107</v>
      </c>
      <c r="AI323" t="s">
        <v>340</v>
      </c>
      <c r="AJ323" s="7">
        <v>37621</v>
      </c>
      <c r="AK323" t="s">
        <v>590</v>
      </c>
      <c r="AL323" t="s">
        <v>109</v>
      </c>
      <c r="AM323" t="s">
        <v>503</v>
      </c>
      <c r="AN323" t="s">
        <v>597</v>
      </c>
      <c r="AO323" t="str">
        <f>TEXT(A323,"yyyy-mm-dd")</f>
        <v>2002-08-31</v>
      </c>
    </row>
    <row r="324" spans="1:41">
      <c r="A324" s="6" t="s">
        <v>589</v>
      </c>
      <c r="B324">
        <v>2002</v>
      </c>
      <c r="C324">
        <v>8</v>
      </c>
      <c r="E324" t="s">
        <v>100</v>
      </c>
      <c r="F324" t="s">
        <v>101</v>
      </c>
      <c r="G324" t="s">
        <v>102</v>
      </c>
      <c r="H324" t="s">
        <v>495</v>
      </c>
      <c r="I324">
        <v>2002</v>
      </c>
      <c r="J324">
        <v>3</v>
      </c>
      <c r="K324" s="6">
        <v>37529</v>
      </c>
      <c r="L324">
        <v>1</v>
      </c>
      <c r="M324">
        <v>0</v>
      </c>
      <c r="N324" t="s">
        <v>169</v>
      </c>
      <c r="O324" s="8">
        <v>2.61</v>
      </c>
      <c r="P324" s="8">
        <v>2.65</v>
      </c>
      <c r="Q324" s="8">
        <v>2.2799999999999998</v>
      </c>
      <c r="R324" s="8">
        <v>2.99</v>
      </c>
      <c r="S324" s="8">
        <v>1.1000000000000001</v>
      </c>
      <c r="T324" s="8">
        <v>4.0999999999999996</v>
      </c>
      <c r="U324" s="8">
        <v>0.66</v>
      </c>
      <c r="V324" s="9">
        <v>30</v>
      </c>
      <c r="W324" s="8">
        <v>0.71000000000000041</v>
      </c>
      <c r="X324" s="8">
        <v>2.9999999999999996</v>
      </c>
      <c r="Y324" s="8">
        <v>-4.0000000000000036E-2</v>
      </c>
      <c r="Z324" s="8">
        <v>-0.18999999999999995</v>
      </c>
      <c r="AA324">
        <v>-0.18999999999999995</v>
      </c>
      <c r="AF324" t="s">
        <v>496</v>
      </c>
      <c r="AG324" t="s">
        <v>106</v>
      </c>
      <c r="AH324" t="s">
        <v>107</v>
      </c>
      <c r="AI324" t="s">
        <v>108</v>
      </c>
      <c r="AJ324" s="7">
        <v>37529</v>
      </c>
      <c r="AK324" t="s">
        <v>590</v>
      </c>
      <c r="AL324" t="s">
        <v>109</v>
      </c>
      <c r="AM324" t="s">
        <v>498</v>
      </c>
      <c r="AN324" t="s">
        <v>596</v>
      </c>
      <c r="AO324" t="str">
        <f>TEXT(A324,"yyyy-mm-dd")</f>
        <v>2002-08-31</v>
      </c>
    </row>
    <row r="325" spans="1:41">
      <c r="A325" s="6" t="s">
        <v>589</v>
      </c>
      <c r="B325">
        <v>2002</v>
      </c>
      <c r="C325">
        <v>8</v>
      </c>
      <c r="E325" t="s">
        <v>81</v>
      </c>
      <c r="F325" t="s">
        <v>82</v>
      </c>
      <c r="G325" t="s">
        <v>83</v>
      </c>
      <c r="H325" t="s">
        <v>566</v>
      </c>
      <c r="I325">
        <v>2004</v>
      </c>
      <c r="K325" s="6">
        <v>38352</v>
      </c>
      <c r="L325">
        <v>28</v>
      </c>
      <c r="N325" t="s">
        <v>593</v>
      </c>
      <c r="O325" s="8">
        <v>3.55</v>
      </c>
      <c r="P325" s="8">
        <v>3.5</v>
      </c>
      <c r="Q325" s="8">
        <v>3.3</v>
      </c>
      <c r="R325" s="8">
        <v>3.7</v>
      </c>
      <c r="S325" s="8">
        <v>2.23</v>
      </c>
      <c r="T325" s="8">
        <v>5.48</v>
      </c>
      <c r="U325" s="8">
        <v>0.56999999999999995</v>
      </c>
      <c r="V325" s="9">
        <v>27</v>
      </c>
      <c r="W325" s="8">
        <v>0.40000000000000036</v>
      </c>
      <c r="X325" s="8">
        <v>3.2500000000000004</v>
      </c>
      <c r="Y325" s="8">
        <v>4.9999999999999822E-2</v>
      </c>
      <c r="Z325" s="8">
        <v>0</v>
      </c>
      <c r="AA325">
        <v>-0.16999999999999948</v>
      </c>
      <c r="AF325" t="s">
        <v>568</v>
      </c>
      <c r="AG325" t="s">
        <v>87</v>
      </c>
      <c r="AH325" t="s">
        <v>88</v>
      </c>
      <c r="AI325" t="s">
        <v>359</v>
      </c>
      <c r="AJ325" s="7">
        <v>38352</v>
      </c>
      <c r="AK325" t="s">
        <v>590</v>
      </c>
      <c r="AL325" t="s">
        <v>91</v>
      </c>
      <c r="AM325" t="s">
        <v>569</v>
      </c>
      <c r="AN325" t="s">
        <v>594</v>
      </c>
      <c r="AO325" t="str">
        <f>TEXT(A325,"yyyy-mm-dd")</f>
        <v>2002-08-31</v>
      </c>
    </row>
    <row r="326" spans="1:41">
      <c r="A326" s="6" t="s">
        <v>589</v>
      </c>
      <c r="B326">
        <v>2002</v>
      </c>
      <c r="C326">
        <v>8</v>
      </c>
      <c r="E326" t="s">
        <v>81</v>
      </c>
      <c r="F326" t="s">
        <v>82</v>
      </c>
      <c r="G326" t="s">
        <v>83</v>
      </c>
      <c r="H326" t="s">
        <v>462</v>
      </c>
      <c r="I326">
        <v>2003</v>
      </c>
      <c r="K326" s="6">
        <v>37986</v>
      </c>
      <c r="L326">
        <v>16</v>
      </c>
      <c r="N326" t="s">
        <v>222</v>
      </c>
      <c r="O326" s="8">
        <v>3.9</v>
      </c>
      <c r="P326" s="8">
        <v>3.96</v>
      </c>
      <c r="Q326" s="8">
        <v>3.74</v>
      </c>
      <c r="R326" s="8">
        <v>4.04</v>
      </c>
      <c r="S326" s="8">
        <v>3</v>
      </c>
      <c r="T326" s="8">
        <v>4.5</v>
      </c>
      <c r="U326" s="8">
        <v>0.37</v>
      </c>
      <c r="V326" s="9">
        <v>29</v>
      </c>
      <c r="W326" s="8">
        <v>0.29999999999999982</v>
      </c>
      <c r="X326" s="8">
        <v>1.5</v>
      </c>
      <c r="Y326" s="8">
        <v>-6.0000000000000053E-2</v>
      </c>
      <c r="Z326" s="8">
        <v>2.9999999999999805E-2</v>
      </c>
      <c r="AA326">
        <v>-2.0000000000000018E-2</v>
      </c>
      <c r="AF326" t="s">
        <v>464</v>
      </c>
      <c r="AG326" t="s">
        <v>87</v>
      </c>
      <c r="AH326" t="s">
        <v>88</v>
      </c>
      <c r="AI326" t="s">
        <v>97</v>
      </c>
      <c r="AJ326" s="7">
        <v>37986</v>
      </c>
      <c r="AK326" t="s">
        <v>590</v>
      </c>
      <c r="AL326" t="s">
        <v>91</v>
      </c>
      <c r="AM326" t="s">
        <v>465</v>
      </c>
      <c r="AN326" t="s">
        <v>592</v>
      </c>
      <c r="AO326" t="str">
        <f>TEXT(A326,"yyyy-mm-dd")</f>
        <v>2002-08-31</v>
      </c>
    </row>
    <row r="327" spans="1:41">
      <c r="A327" s="6" t="s">
        <v>589</v>
      </c>
      <c r="B327">
        <v>2002</v>
      </c>
      <c r="C327">
        <v>8</v>
      </c>
      <c r="E327" t="s">
        <v>81</v>
      </c>
      <c r="F327" t="s">
        <v>82</v>
      </c>
      <c r="G327" t="s">
        <v>83</v>
      </c>
      <c r="H327" t="s">
        <v>356</v>
      </c>
      <c r="I327">
        <v>2002</v>
      </c>
      <c r="K327" s="6">
        <v>37621</v>
      </c>
      <c r="L327">
        <v>4</v>
      </c>
      <c r="N327" t="s">
        <v>219</v>
      </c>
      <c r="O327" s="8">
        <v>4.95</v>
      </c>
      <c r="P327" s="8">
        <v>4.9400000000000004</v>
      </c>
      <c r="Q327" s="8">
        <v>4.84</v>
      </c>
      <c r="R327" s="8">
        <v>5.03</v>
      </c>
      <c r="S327" s="8">
        <v>4.5</v>
      </c>
      <c r="T327" s="8">
        <v>5.34</v>
      </c>
      <c r="U327" s="8">
        <v>0.18</v>
      </c>
      <c r="V327" s="9">
        <v>29</v>
      </c>
      <c r="W327" s="8">
        <v>0.19000000000000039</v>
      </c>
      <c r="X327" s="8">
        <v>0.83999999999999986</v>
      </c>
      <c r="Y327" s="8">
        <v>9.9999999999997868E-3</v>
      </c>
      <c r="Z327" s="8">
        <v>4.0000000000000036E-2</v>
      </c>
      <c r="AA327">
        <v>-6.9999999999999396E-2</v>
      </c>
      <c r="AF327" t="s">
        <v>358</v>
      </c>
      <c r="AG327" t="s">
        <v>87</v>
      </c>
      <c r="AH327" t="s">
        <v>88</v>
      </c>
      <c r="AI327" t="s">
        <v>89</v>
      </c>
      <c r="AJ327" s="7">
        <v>37621</v>
      </c>
      <c r="AK327" t="s">
        <v>590</v>
      </c>
      <c r="AL327" t="s">
        <v>91</v>
      </c>
      <c r="AM327" t="s">
        <v>360</v>
      </c>
      <c r="AN327" t="s">
        <v>591</v>
      </c>
      <c r="AO327" t="str">
        <f>TEXT(A327,"yyyy-mm-dd")</f>
        <v>2002-08-31</v>
      </c>
    </row>
    <row r="328" spans="1:41">
      <c r="A328" s="6" t="s">
        <v>589</v>
      </c>
      <c r="B328">
        <v>2002</v>
      </c>
      <c r="C328">
        <v>8</v>
      </c>
      <c r="E328" t="s">
        <v>392</v>
      </c>
      <c r="F328" t="s">
        <v>82</v>
      </c>
      <c r="G328" t="s">
        <v>83</v>
      </c>
      <c r="H328" t="s">
        <v>356</v>
      </c>
      <c r="I328">
        <v>2002</v>
      </c>
      <c r="K328" s="6">
        <v>37621</v>
      </c>
      <c r="L328">
        <v>4</v>
      </c>
      <c r="N328" t="s">
        <v>219</v>
      </c>
      <c r="O328" s="8">
        <v>4.08</v>
      </c>
      <c r="P328" s="8">
        <v>4.0199999999999996</v>
      </c>
      <c r="Q328" s="8">
        <v>3.91</v>
      </c>
      <c r="R328" s="8">
        <v>4.13</v>
      </c>
      <c r="S328" s="8">
        <v>3.58</v>
      </c>
      <c r="T328" s="8">
        <v>4.6100000000000003</v>
      </c>
      <c r="U328" s="8">
        <v>0.26</v>
      </c>
      <c r="V328" s="9">
        <v>22</v>
      </c>
      <c r="W328" s="8">
        <v>0.21999999999999975</v>
      </c>
      <c r="X328" s="8">
        <v>1.0300000000000002</v>
      </c>
      <c r="Y328" s="8">
        <v>6.0000000000000497E-2</v>
      </c>
      <c r="Z328" s="8">
        <v>9.9999999999997868E-3</v>
      </c>
      <c r="AA328">
        <v>-4.000000000000048E-2</v>
      </c>
      <c r="AF328" t="s">
        <v>358</v>
      </c>
      <c r="AG328" t="s">
        <v>87</v>
      </c>
      <c r="AH328" t="s">
        <v>88</v>
      </c>
      <c r="AI328" t="s">
        <v>89</v>
      </c>
      <c r="AJ328" s="7">
        <v>37621</v>
      </c>
      <c r="AK328" t="s">
        <v>590</v>
      </c>
      <c r="AL328" t="s">
        <v>393</v>
      </c>
      <c r="AM328" t="s">
        <v>360</v>
      </c>
      <c r="AN328" t="s">
        <v>595</v>
      </c>
      <c r="AO328" t="str">
        <f>TEXT(A328,"yyyy-mm-dd")</f>
        <v>2002-08-31</v>
      </c>
    </row>
    <row r="329" spans="1:41">
      <c r="A329" s="6" t="s">
        <v>589</v>
      </c>
      <c r="B329">
        <v>2002</v>
      </c>
      <c r="C329">
        <v>8</v>
      </c>
      <c r="E329" t="s">
        <v>112</v>
      </c>
      <c r="F329" t="s">
        <v>113</v>
      </c>
      <c r="G329" t="s">
        <v>83</v>
      </c>
      <c r="H329" t="s">
        <v>462</v>
      </c>
      <c r="I329">
        <v>2003</v>
      </c>
      <c r="K329" s="6">
        <v>37986</v>
      </c>
      <c r="L329">
        <v>16</v>
      </c>
      <c r="N329" t="s">
        <v>222</v>
      </c>
      <c r="O329" s="8">
        <v>7.63</v>
      </c>
      <c r="P329" s="8">
        <v>7.49</v>
      </c>
      <c r="Q329" s="8">
        <v>7</v>
      </c>
      <c r="R329" s="8">
        <v>8</v>
      </c>
      <c r="S329" s="8">
        <v>6.03</v>
      </c>
      <c r="T329" s="8">
        <v>10</v>
      </c>
      <c r="U329" s="8">
        <v>0.92</v>
      </c>
      <c r="V329" s="9">
        <v>29</v>
      </c>
      <c r="W329" s="8">
        <v>1</v>
      </c>
      <c r="X329" s="8">
        <v>3.9699999999999998</v>
      </c>
      <c r="Y329" s="8">
        <v>0.13999999999999968</v>
      </c>
      <c r="Z329" s="8">
        <v>-0.14999999999999947</v>
      </c>
      <c r="AA329">
        <v>0</v>
      </c>
      <c r="AF329" t="s">
        <v>483</v>
      </c>
      <c r="AG329" t="s">
        <v>115</v>
      </c>
      <c r="AH329" t="s">
        <v>116</v>
      </c>
      <c r="AI329" t="s">
        <v>230</v>
      </c>
      <c r="AJ329" s="7">
        <v>37986</v>
      </c>
      <c r="AK329" t="s">
        <v>590</v>
      </c>
      <c r="AL329" t="s">
        <v>118</v>
      </c>
      <c r="AM329" t="s">
        <v>465</v>
      </c>
      <c r="AN329" t="s">
        <v>599</v>
      </c>
      <c r="AO329" t="str">
        <f>TEXT(A329,"yyyy-mm-dd")</f>
        <v>2002-08-31</v>
      </c>
    </row>
    <row r="330" spans="1:41">
      <c r="A330" s="6" t="s">
        <v>589</v>
      </c>
      <c r="B330">
        <v>2002</v>
      </c>
      <c r="C330">
        <v>8</v>
      </c>
      <c r="E330" t="s">
        <v>112</v>
      </c>
      <c r="F330" t="s">
        <v>113</v>
      </c>
      <c r="G330" t="s">
        <v>83</v>
      </c>
      <c r="H330" t="s">
        <v>356</v>
      </c>
      <c r="I330">
        <v>2002</v>
      </c>
      <c r="K330" s="6">
        <v>37621</v>
      </c>
      <c r="L330">
        <v>4</v>
      </c>
      <c r="N330" t="s">
        <v>219</v>
      </c>
      <c r="O330" s="8">
        <v>7.5</v>
      </c>
      <c r="P330" s="8">
        <v>7.5</v>
      </c>
      <c r="Q330" s="8">
        <v>7.2</v>
      </c>
      <c r="R330" s="8">
        <v>7.6</v>
      </c>
      <c r="S330" s="8">
        <v>6.5</v>
      </c>
      <c r="T330" s="8">
        <v>9.08</v>
      </c>
      <c r="U330" s="8">
        <v>0.62</v>
      </c>
      <c r="V330" s="9">
        <v>29</v>
      </c>
      <c r="W330" s="8">
        <v>0.39999999999999947</v>
      </c>
      <c r="X330" s="8">
        <v>2.58</v>
      </c>
      <c r="Y330" s="8">
        <v>0</v>
      </c>
      <c r="Z330" s="8">
        <v>-0.33000000000000007</v>
      </c>
      <c r="AA330">
        <v>-0.76000000000000068</v>
      </c>
      <c r="AF330" t="s">
        <v>456</v>
      </c>
      <c r="AG330" t="s">
        <v>115</v>
      </c>
      <c r="AH330" t="s">
        <v>116</v>
      </c>
      <c r="AI330" t="s">
        <v>117</v>
      </c>
      <c r="AJ330" s="7">
        <v>37621</v>
      </c>
      <c r="AK330" t="s">
        <v>590</v>
      </c>
      <c r="AL330" t="s">
        <v>118</v>
      </c>
      <c r="AM330" t="s">
        <v>360</v>
      </c>
      <c r="AN330" t="s">
        <v>598</v>
      </c>
      <c r="AO330" t="str">
        <f>TEXT(A330,"yyyy-mm-dd")</f>
        <v>2002-08-31</v>
      </c>
    </row>
    <row r="331" spans="1:41">
      <c r="A331" s="6" t="s">
        <v>600</v>
      </c>
      <c r="B331">
        <v>2002</v>
      </c>
      <c r="C331">
        <v>9</v>
      </c>
      <c r="E331" t="s">
        <v>100</v>
      </c>
      <c r="F331" t="s">
        <v>101</v>
      </c>
      <c r="G331" t="s">
        <v>83</v>
      </c>
      <c r="H331" t="s">
        <v>462</v>
      </c>
      <c r="I331">
        <v>2003</v>
      </c>
      <c r="K331" s="6">
        <v>37986</v>
      </c>
      <c r="L331">
        <v>15</v>
      </c>
      <c r="N331" t="s">
        <v>236</v>
      </c>
      <c r="O331" s="8">
        <v>3.81</v>
      </c>
      <c r="P331" s="8">
        <v>3.8</v>
      </c>
      <c r="Q331" s="8">
        <v>3.5</v>
      </c>
      <c r="R331" s="8">
        <v>4.43</v>
      </c>
      <c r="S331" s="8">
        <v>1.9</v>
      </c>
      <c r="T331" s="8">
        <v>4.9000000000000004</v>
      </c>
      <c r="U331" s="8">
        <v>0.71</v>
      </c>
      <c r="V331" s="9">
        <v>30</v>
      </c>
      <c r="W331" s="8">
        <v>0.92999999999999972</v>
      </c>
      <c r="X331" s="8">
        <v>3.0000000000000004</v>
      </c>
      <c r="Y331" s="8">
        <v>1.0000000000000231E-2</v>
      </c>
      <c r="Z331" s="8">
        <v>-0.15000000000000036</v>
      </c>
      <c r="AA331">
        <v>-0.2200000000000002</v>
      </c>
      <c r="AF331" t="s">
        <v>9722</v>
      </c>
      <c r="AG331" t="s">
        <v>9655</v>
      </c>
      <c r="AH331" t="s">
        <v>9656</v>
      </c>
      <c r="AI331" t="s">
        <v>9669</v>
      </c>
      <c r="AJ331" s="7">
        <v>37986</v>
      </c>
      <c r="AK331" t="s">
        <v>601</v>
      </c>
      <c r="AL331" t="s">
        <v>109</v>
      </c>
      <c r="AM331" t="s">
        <v>465</v>
      </c>
      <c r="AN331" t="s">
        <v>9732</v>
      </c>
    </row>
    <row r="332" spans="1:41">
      <c r="A332" s="6" t="s">
        <v>600</v>
      </c>
      <c r="B332">
        <v>2002</v>
      </c>
      <c r="C332">
        <v>9</v>
      </c>
      <c r="E332" t="s">
        <v>100</v>
      </c>
      <c r="F332" t="s">
        <v>101</v>
      </c>
      <c r="G332" t="s">
        <v>102</v>
      </c>
      <c r="H332" t="s">
        <v>500</v>
      </c>
      <c r="I332">
        <v>2002</v>
      </c>
      <c r="J332">
        <v>4</v>
      </c>
      <c r="K332" s="6">
        <v>37621</v>
      </c>
      <c r="L332">
        <v>3</v>
      </c>
      <c r="M332">
        <v>1</v>
      </c>
      <c r="N332" t="s">
        <v>233</v>
      </c>
      <c r="O332" s="8">
        <v>3.72</v>
      </c>
      <c r="P332" s="8">
        <v>3.8</v>
      </c>
      <c r="Q332" s="8">
        <v>3.5</v>
      </c>
      <c r="R332" s="8">
        <v>3.98</v>
      </c>
      <c r="S332" s="8">
        <v>1.8</v>
      </c>
      <c r="T332" s="8">
        <v>6.4</v>
      </c>
      <c r="U332" s="8">
        <v>0.82</v>
      </c>
      <c r="V332" s="9">
        <v>30</v>
      </c>
      <c r="W332" s="8">
        <v>0.48</v>
      </c>
      <c r="X332" s="8">
        <v>4.6000000000000005</v>
      </c>
      <c r="Y332" s="8">
        <v>-7.9999999999999627E-2</v>
      </c>
      <c r="Z332" s="8">
        <v>-0.20000000000000018</v>
      </c>
      <c r="AA332">
        <v>-8.0000000000000071E-2</v>
      </c>
      <c r="AF332" t="s">
        <v>501</v>
      </c>
      <c r="AG332" t="s">
        <v>106</v>
      </c>
      <c r="AH332" t="s">
        <v>107</v>
      </c>
      <c r="AI332" t="s">
        <v>340</v>
      </c>
      <c r="AJ332" s="7">
        <v>37621</v>
      </c>
      <c r="AK332" t="s">
        <v>601</v>
      </c>
      <c r="AL332" t="s">
        <v>109</v>
      </c>
      <c r="AM332" t="s">
        <v>503</v>
      </c>
      <c r="AN332" t="s">
        <v>608</v>
      </c>
      <c r="AO332" t="str">
        <f>TEXT(A332,"yyyy-mm-dd")</f>
        <v>2002-09-30</v>
      </c>
    </row>
    <row r="333" spans="1:41">
      <c r="A333" s="6" t="s">
        <v>600</v>
      </c>
      <c r="B333">
        <v>2002</v>
      </c>
      <c r="C333">
        <v>9</v>
      </c>
      <c r="E333" t="s">
        <v>100</v>
      </c>
      <c r="F333" t="s">
        <v>101</v>
      </c>
      <c r="G333" t="s">
        <v>102</v>
      </c>
      <c r="H333" t="s">
        <v>495</v>
      </c>
      <c r="I333">
        <v>2002</v>
      </c>
      <c r="J333">
        <v>3</v>
      </c>
      <c r="K333" s="6">
        <v>37529</v>
      </c>
      <c r="L333">
        <v>0</v>
      </c>
      <c r="M333">
        <v>0</v>
      </c>
      <c r="N333" t="s">
        <v>178</v>
      </c>
      <c r="O333" s="8">
        <v>2.37</v>
      </c>
      <c r="P333" s="8">
        <v>2.4500000000000002</v>
      </c>
      <c r="Q333" s="8">
        <v>2.1</v>
      </c>
      <c r="R333" s="8">
        <v>2.8</v>
      </c>
      <c r="S333" s="8">
        <v>1.1000000000000001</v>
      </c>
      <c r="T333" s="8">
        <v>3.4</v>
      </c>
      <c r="U333" s="8">
        <v>0.63</v>
      </c>
      <c r="V333" s="9">
        <v>30</v>
      </c>
      <c r="W333" s="8">
        <v>0.69999999999999973</v>
      </c>
      <c r="X333" s="8">
        <v>2.2999999999999998</v>
      </c>
      <c r="Y333" s="8">
        <v>-8.0000000000000071E-2</v>
      </c>
      <c r="Z333" s="8">
        <v>-0.19999999999999973</v>
      </c>
      <c r="AA333">
        <v>-1.0000000000000675E-2</v>
      </c>
      <c r="AF333" t="s">
        <v>496</v>
      </c>
      <c r="AG333" t="s">
        <v>106</v>
      </c>
      <c r="AH333" t="s">
        <v>107</v>
      </c>
      <c r="AI333" t="s">
        <v>108</v>
      </c>
      <c r="AJ333" s="7">
        <v>37529</v>
      </c>
      <c r="AK333" t="s">
        <v>601</v>
      </c>
      <c r="AL333" t="s">
        <v>109</v>
      </c>
      <c r="AM333" t="s">
        <v>498</v>
      </c>
      <c r="AN333" t="s">
        <v>607</v>
      </c>
      <c r="AO333" t="str">
        <f>TEXT(A333,"yyyy-mm-dd")</f>
        <v>2002-09-30</v>
      </c>
    </row>
    <row r="334" spans="1:41">
      <c r="A334" s="6" t="s">
        <v>600</v>
      </c>
      <c r="B334">
        <v>2002</v>
      </c>
      <c r="C334">
        <v>9</v>
      </c>
      <c r="E334" t="s">
        <v>81</v>
      </c>
      <c r="F334" t="s">
        <v>82</v>
      </c>
      <c r="G334" t="s">
        <v>83</v>
      </c>
      <c r="H334" t="s">
        <v>566</v>
      </c>
      <c r="I334">
        <v>2004</v>
      </c>
      <c r="K334" s="6">
        <v>38352</v>
      </c>
      <c r="L334">
        <v>27</v>
      </c>
      <c r="N334" t="s">
        <v>604</v>
      </c>
      <c r="O334" s="8">
        <v>3.62</v>
      </c>
      <c r="P334" s="8">
        <v>3.5</v>
      </c>
      <c r="Q334" s="8">
        <v>3.34</v>
      </c>
      <c r="R334" s="8">
        <v>3.81</v>
      </c>
      <c r="S334" s="8">
        <v>2.92</v>
      </c>
      <c r="T334" s="8">
        <v>5.48</v>
      </c>
      <c r="U334" s="8">
        <v>0.52</v>
      </c>
      <c r="V334" s="9">
        <v>26</v>
      </c>
      <c r="W334" s="8">
        <v>0.4700000000000002</v>
      </c>
      <c r="X334" s="8">
        <v>2.5600000000000005</v>
      </c>
      <c r="Y334" s="8">
        <v>0.12000000000000011</v>
      </c>
      <c r="Z334" s="8">
        <v>0</v>
      </c>
      <c r="AA334">
        <v>6.999999999999984E-2</v>
      </c>
      <c r="AF334" t="s">
        <v>568</v>
      </c>
      <c r="AG334" t="s">
        <v>87</v>
      </c>
      <c r="AH334" t="s">
        <v>88</v>
      </c>
      <c r="AI334" t="s">
        <v>359</v>
      </c>
      <c r="AJ334" s="7">
        <v>38352</v>
      </c>
      <c r="AK334" t="s">
        <v>601</v>
      </c>
      <c r="AL334" t="s">
        <v>91</v>
      </c>
      <c r="AM334" t="s">
        <v>569</v>
      </c>
      <c r="AN334" t="s">
        <v>605</v>
      </c>
      <c r="AO334" t="str">
        <f>TEXT(A334,"yyyy-mm-dd")</f>
        <v>2002-09-30</v>
      </c>
    </row>
    <row r="335" spans="1:41">
      <c r="A335" s="6" t="s">
        <v>600</v>
      </c>
      <c r="B335">
        <v>2002</v>
      </c>
      <c r="C335">
        <v>9</v>
      </c>
      <c r="E335" t="s">
        <v>81</v>
      </c>
      <c r="F335" t="s">
        <v>82</v>
      </c>
      <c r="G335" t="s">
        <v>83</v>
      </c>
      <c r="H335" t="s">
        <v>462</v>
      </c>
      <c r="I335">
        <v>2003</v>
      </c>
      <c r="K335" s="6">
        <v>37986</v>
      </c>
      <c r="L335">
        <v>15</v>
      </c>
      <c r="N335" t="s">
        <v>236</v>
      </c>
      <c r="O335" s="8">
        <v>3.96</v>
      </c>
      <c r="P335" s="8">
        <v>3.98</v>
      </c>
      <c r="Q335" s="8">
        <v>3.72</v>
      </c>
      <c r="R335" s="8">
        <v>4.09</v>
      </c>
      <c r="S335" s="8">
        <v>3.14</v>
      </c>
      <c r="T335" s="8">
        <v>5.6</v>
      </c>
      <c r="U335" s="8">
        <v>0.43</v>
      </c>
      <c r="V335" s="9">
        <v>30</v>
      </c>
      <c r="W335" s="8">
        <v>0.36999999999999966</v>
      </c>
      <c r="X335" s="8">
        <v>2.4599999999999995</v>
      </c>
      <c r="Y335" s="8">
        <v>-2.0000000000000018E-2</v>
      </c>
      <c r="Z335" s="8">
        <v>2.0000000000000018E-2</v>
      </c>
      <c r="AA335">
        <v>6.999999999999984E-2</v>
      </c>
      <c r="AF335" t="s">
        <v>464</v>
      </c>
      <c r="AG335" t="s">
        <v>87</v>
      </c>
      <c r="AH335" t="s">
        <v>88</v>
      </c>
      <c r="AI335" t="s">
        <v>97</v>
      </c>
      <c r="AJ335" s="7">
        <v>37986</v>
      </c>
      <c r="AK335" t="s">
        <v>601</v>
      </c>
      <c r="AL335" t="s">
        <v>91</v>
      </c>
      <c r="AM335" t="s">
        <v>465</v>
      </c>
      <c r="AN335" t="s">
        <v>603</v>
      </c>
      <c r="AO335" t="str">
        <f>TEXT(A335,"yyyy-mm-dd")</f>
        <v>2002-09-30</v>
      </c>
    </row>
    <row r="336" spans="1:41">
      <c r="A336" s="6" t="s">
        <v>600</v>
      </c>
      <c r="B336">
        <v>2002</v>
      </c>
      <c r="C336">
        <v>9</v>
      </c>
      <c r="E336" t="s">
        <v>81</v>
      </c>
      <c r="F336" t="s">
        <v>82</v>
      </c>
      <c r="G336" t="s">
        <v>83</v>
      </c>
      <c r="H336" t="s">
        <v>356</v>
      </c>
      <c r="I336">
        <v>2002</v>
      </c>
      <c r="K336" s="6">
        <v>37621</v>
      </c>
      <c r="L336">
        <v>3</v>
      </c>
      <c r="N336" t="s">
        <v>233</v>
      </c>
      <c r="O336" s="8">
        <v>4.9800000000000004</v>
      </c>
      <c r="P336" s="8">
        <v>5</v>
      </c>
      <c r="Q336" s="8">
        <v>4.8899999999999997</v>
      </c>
      <c r="R336" s="8">
        <v>5.09</v>
      </c>
      <c r="S336" s="8">
        <v>4.4800000000000004</v>
      </c>
      <c r="T336" s="8">
        <v>5.38</v>
      </c>
      <c r="U336" s="8">
        <v>0.19</v>
      </c>
      <c r="V336" s="9">
        <v>30</v>
      </c>
      <c r="W336" s="8">
        <v>0.20000000000000018</v>
      </c>
      <c r="X336" s="8">
        <v>0.89999999999999947</v>
      </c>
      <c r="Y336" s="8">
        <v>-1.9999999999999574E-2</v>
      </c>
      <c r="Z336" s="8">
        <v>5.9999999999999609E-2</v>
      </c>
      <c r="AA336">
        <v>9.9999999999997868E-3</v>
      </c>
      <c r="AF336" t="s">
        <v>358</v>
      </c>
      <c r="AG336" t="s">
        <v>87</v>
      </c>
      <c r="AH336" t="s">
        <v>88</v>
      </c>
      <c r="AI336" t="s">
        <v>89</v>
      </c>
      <c r="AJ336" s="7">
        <v>37621</v>
      </c>
      <c r="AK336" t="s">
        <v>601</v>
      </c>
      <c r="AL336" t="s">
        <v>91</v>
      </c>
      <c r="AM336" t="s">
        <v>360</v>
      </c>
      <c r="AN336" t="s">
        <v>602</v>
      </c>
      <c r="AO336" t="str">
        <f>TEXT(A336,"yyyy-mm-dd")</f>
        <v>2002-09-30</v>
      </c>
    </row>
    <row r="337" spans="1:41">
      <c r="A337" s="6" t="s">
        <v>600</v>
      </c>
      <c r="B337">
        <v>2002</v>
      </c>
      <c r="C337">
        <v>9</v>
      </c>
      <c r="E337" t="s">
        <v>392</v>
      </c>
      <c r="F337" t="s">
        <v>82</v>
      </c>
      <c r="G337" t="s">
        <v>83</v>
      </c>
      <c r="H337" t="s">
        <v>356</v>
      </c>
      <c r="I337">
        <v>2002</v>
      </c>
      <c r="K337" s="6">
        <v>37621</v>
      </c>
      <c r="L337">
        <v>3</v>
      </c>
      <c r="N337" t="s">
        <v>233</v>
      </c>
      <c r="O337" s="8">
        <v>3.97</v>
      </c>
      <c r="P337" s="8">
        <v>4</v>
      </c>
      <c r="Q337" s="8">
        <v>3.8</v>
      </c>
      <c r="R337" s="8">
        <v>4.0999999999999996</v>
      </c>
      <c r="S337" s="8">
        <v>3.55</v>
      </c>
      <c r="T337" s="8">
        <v>4.5</v>
      </c>
      <c r="U337" s="8">
        <v>0.23</v>
      </c>
      <c r="V337" s="9">
        <v>24</v>
      </c>
      <c r="W337" s="8">
        <v>0.29999999999999982</v>
      </c>
      <c r="X337" s="8">
        <v>0.95000000000000018</v>
      </c>
      <c r="Y337" s="8">
        <v>-2.9999999999999805E-2</v>
      </c>
      <c r="Z337" s="8">
        <v>-1.9999999999999574E-2</v>
      </c>
      <c r="AA337">
        <v>8.0000000000000071E-2</v>
      </c>
      <c r="AF337" t="s">
        <v>358</v>
      </c>
      <c r="AG337" t="s">
        <v>87</v>
      </c>
      <c r="AH337" t="s">
        <v>88</v>
      </c>
      <c r="AI337" t="s">
        <v>89</v>
      </c>
      <c r="AJ337" s="7">
        <v>37621</v>
      </c>
      <c r="AK337" t="s">
        <v>601</v>
      </c>
      <c r="AL337" t="s">
        <v>393</v>
      </c>
      <c r="AM337" t="s">
        <v>360</v>
      </c>
      <c r="AN337" t="s">
        <v>606</v>
      </c>
      <c r="AO337" t="str">
        <f>TEXT(A337,"yyyy-mm-dd")</f>
        <v>2002-09-30</v>
      </c>
    </row>
    <row r="338" spans="1:41">
      <c r="A338" s="6" t="s">
        <v>600</v>
      </c>
      <c r="B338">
        <v>2002</v>
      </c>
      <c r="C338">
        <v>9</v>
      </c>
      <c r="E338" t="s">
        <v>112</v>
      </c>
      <c r="F338" t="s">
        <v>113</v>
      </c>
      <c r="G338" t="s">
        <v>83</v>
      </c>
      <c r="H338" t="s">
        <v>462</v>
      </c>
      <c r="I338">
        <v>2003</v>
      </c>
      <c r="K338" s="6">
        <v>37986</v>
      </c>
      <c r="L338">
        <v>15</v>
      </c>
      <c r="N338" t="s">
        <v>236</v>
      </c>
      <c r="O338" s="8">
        <v>7.57</v>
      </c>
      <c r="P338" s="8">
        <v>7.49</v>
      </c>
      <c r="Q338" s="8">
        <v>6.8</v>
      </c>
      <c r="R338" s="8">
        <v>8.0299999999999994</v>
      </c>
      <c r="S338" s="8">
        <v>5.85</v>
      </c>
      <c r="T338" s="8">
        <v>9.5</v>
      </c>
      <c r="U338" s="8">
        <v>1</v>
      </c>
      <c r="V338" s="9">
        <v>28</v>
      </c>
      <c r="W338" s="8">
        <v>1.2299999999999995</v>
      </c>
      <c r="X338" s="8">
        <v>3.6500000000000004</v>
      </c>
      <c r="Y338" s="8">
        <v>8.0000000000000071E-2</v>
      </c>
      <c r="Z338" s="8">
        <v>0</v>
      </c>
      <c r="AA338">
        <v>0.22999999999999954</v>
      </c>
      <c r="AF338" t="s">
        <v>483</v>
      </c>
      <c r="AG338" t="s">
        <v>115</v>
      </c>
      <c r="AH338" t="s">
        <v>116</v>
      </c>
      <c r="AI338" t="s">
        <v>230</v>
      </c>
      <c r="AJ338" s="7">
        <v>37986</v>
      </c>
      <c r="AK338" t="s">
        <v>601</v>
      </c>
      <c r="AL338" t="s">
        <v>118</v>
      </c>
      <c r="AM338" t="s">
        <v>465</v>
      </c>
      <c r="AN338" t="s">
        <v>610</v>
      </c>
      <c r="AO338" t="str">
        <f>TEXT(A338,"yyyy-mm-dd")</f>
        <v>2002-09-30</v>
      </c>
    </row>
    <row r="339" spans="1:41">
      <c r="A339" s="6" t="s">
        <v>600</v>
      </c>
      <c r="B339">
        <v>2002</v>
      </c>
      <c r="C339">
        <v>9</v>
      </c>
      <c r="E339" t="s">
        <v>112</v>
      </c>
      <c r="F339" t="s">
        <v>113</v>
      </c>
      <c r="G339" t="s">
        <v>83</v>
      </c>
      <c r="H339" t="s">
        <v>356</v>
      </c>
      <c r="I339">
        <v>2002</v>
      </c>
      <c r="K339" s="6">
        <v>37621</v>
      </c>
      <c r="L339">
        <v>3</v>
      </c>
      <c r="N339" t="s">
        <v>233</v>
      </c>
      <c r="O339" s="8">
        <v>7.68</v>
      </c>
      <c r="P339" s="8">
        <v>7.49</v>
      </c>
      <c r="Q339" s="8">
        <v>7.16</v>
      </c>
      <c r="R339" s="8">
        <v>7.97</v>
      </c>
      <c r="S339" s="8">
        <v>6.5</v>
      </c>
      <c r="T339" s="8">
        <v>9.74</v>
      </c>
      <c r="U339" s="8">
        <v>0.79</v>
      </c>
      <c r="V339" s="9">
        <v>28</v>
      </c>
      <c r="W339" s="8">
        <v>0.80999999999999961</v>
      </c>
      <c r="X339" s="8">
        <v>3.24</v>
      </c>
      <c r="Y339" s="8">
        <v>0.1899999999999995</v>
      </c>
      <c r="Z339" s="8">
        <v>-9.9999999999997868E-3</v>
      </c>
      <c r="AA339">
        <v>0.41000000000000014</v>
      </c>
      <c r="AF339" t="s">
        <v>456</v>
      </c>
      <c r="AG339" t="s">
        <v>115</v>
      </c>
      <c r="AH339" t="s">
        <v>116</v>
      </c>
      <c r="AI339" t="s">
        <v>117</v>
      </c>
      <c r="AJ339" s="7">
        <v>37621</v>
      </c>
      <c r="AK339" t="s">
        <v>601</v>
      </c>
      <c r="AL339" t="s">
        <v>118</v>
      </c>
      <c r="AM339" t="s">
        <v>360</v>
      </c>
      <c r="AN339" t="s">
        <v>609</v>
      </c>
      <c r="AO339" t="str">
        <f>TEXT(A339,"yyyy-mm-dd")</f>
        <v>2002-09-30</v>
      </c>
    </row>
    <row r="340" spans="1:41">
      <c r="A340" s="6" t="s">
        <v>611</v>
      </c>
      <c r="B340">
        <v>2002</v>
      </c>
      <c r="C340">
        <v>10</v>
      </c>
      <c r="E340" t="s">
        <v>100</v>
      </c>
      <c r="F340" t="s">
        <v>101</v>
      </c>
      <c r="G340" t="s">
        <v>83</v>
      </c>
      <c r="H340" t="s">
        <v>462</v>
      </c>
      <c r="I340">
        <v>2003</v>
      </c>
      <c r="K340" s="6">
        <v>37986</v>
      </c>
      <c r="L340">
        <v>14</v>
      </c>
      <c r="N340" t="s">
        <v>244</v>
      </c>
      <c r="O340" s="8">
        <v>3.39</v>
      </c>
      <c r="P340" s="8">
        <v>3.5</v>
      </c>
      <c r="Q340" s="8">
        <v>3</v>
      </c>
      <c r="R340" s="8">
        <v>3.68</v>
      </c>
      <c r="S340" s="8">
        <v>1.5</v>
      </c>
      <c r="T340" s="8">
        <v>4.8</v>
      </c>
      <c r="U340" s="8">
        <v>0.72</v>
      </c>
      <c r="V340" s="9">
        <v>30</v>
      </c>
      <c r="W340" s="8">
        <v>0.68000000000000016</v>
      </c>
      <c r="X340" s="8">
        <v>3.3</v>
      </c>
      <c r="Y340" s="8">
        <v>-0.10999999999999988</v>
      </c>
      <c r="Z340" s="8">
        <v>-0.29999999999999982</v>
      </c>
      <c r="AA340">
        <v>-0.24999999999999956</v>
      </c>
      <c r="AF340" t="s">
        <v>9722</v>
      </c>
      <c r="AG340" t="s">
        <v>9655</v>
      </c>
      <c r="AH340" t="s">
        <v>9656</v>
      </c>
      <c r="AI340" t="s">
        <v>9669</v>
      </c>
      <c r="AJ340" s="7">
        <v>37986</v>
      </c>
      <c r="AK340" t="s">
        <v>612</v>
      </c>
      <c r="AL340" t="s">
        <v>109</v>
      </c>
      <c r="AM340" t="s">
        <v>465</v>
      </c>
      <c r="AN340" t="s">
        <v>9733</v>
      </c>
    </row>
    <row r="341" spans="1:41">
      <c r="A341" s="6" t="s">
        <v>611</v>
      </c>
      <c r="B341">
        <v>2002</v>
      </c>
      <c r="C341">
        <v>10</v>
      </c>
      <c r="E341" t="s">
        <v>100</v>
      </c>
      <c r="F341" t="s">
        <v>101</v>
      </c>
      <c r="G341" t="s">
        <v>102</v>
      </c>
      <c r="H341" t="s">
        <v>500</v>
      </c>
      <c r="I341">
        <v>2002</v>
      </c>
      <c r="J341">
        <v>4</v>
      </c>
      <c r="K341" s="6">
        <v>37621</v>
      </c>
      <c r="L341">
        <v>2</v>
      </c>
      <c r="M341">
        <v>1</v>
      </c>
      <c r="N341" t="s">
        <v>104</v>
      </c>
      <c r="O341" s="8">
        <v>3.48</v>
      </c>
      <c r="P341" s="8">
        <v>3.4</v>
      </c>
      <c r="Q341" s="8">
        <v>3.11</v>
      </c>
      <c r="R341" s="8">
        <v>3.75</v>
      </c>
      <c r="S341" s="8">
        <v>2.5</v>
      </c>
      <c r="T341" s="8">
        <v>6.4</v>
      </c>
      <c r="U341" s="8">
        <v>0.73</v>
      </c>
      <c r="V341" s="9">
        <v>31</v>
      </c>
      <c r="W341" s="8">
        <v>0.64000000000000012</v>
      </c>
      <c r="X341" s="8">
        <v>3.9000000000000004</v>
      </c>
      <c r="Y341" s="8">
        <v>8.0000000000000071E-2</v>
      </c>
      <c r="Z341" s="8">
        <v>-0.39999999999999991</v>
      </c>
      <c r="AA341">
        <v>0.16000000000000014</v>
      </c>
      <c r="AF341" t="s">
        <v>501</v>
      </c>
      <c r="AG341" t="s">
        <v>106</v>
      </c>
      <c r="AH341" t="s">
        <v>107</v>
      </c>
      <c r="AI341" t="s">
        <v>108</v>
      </c>
      <c r="AJ341" s="7">
        <v>37621</v>
      </c>
      <c r="AK341" t="s">
        <v>612</v>
      </c>
      <c r="AL341" t="s">
        <v>109</v>
      </c>
      <c r="AM341" t="s">
        <v>503</v>
      </c>
      <c r="AN341" t="s">
        <v>618</v>
      </c>
      <c r="AO341" t="str">
        <f>TEXT(A341,"yyyy-mm-dd")</f>
        <v>2002-10-31</v>
      </c>
    </row>
    <row r="342" spans="1:41">
      <c r="A342" s="6" t="s">
        <v>611</v>
      </c>
      <c r="B342">
        <v>2002</v>
      </c>
      <c r="C342">
        <v>10</v>
      </c>
      <c r="E342" t="s">
        <v>100</v>
      </c>
      <c r="F342" t="s">
        <v>101</v>
      </c>
      <c r="G342" t="s">
        <v>102</v>
      </c>
      <c r="H342" t="s">
        <v>495</v>
      </c>
      <c r="I342">
        <v>2002</v>
      </c>
      <c r="J342">
        <v>3</v>
      </c>
      <c r="K342" s="6">
        <v>37529</v>
      </c>
      <c r="L342">
        <v>-1</v>
      </c>
      <c r="M342">
        <v>0</v>
      </c>
      <c r="N342" t="s">
        <v>187</v>
      </c>
      <c r="O342" s="8">
        <v>2.2599999999999998</v>
      </c>
      <c r="P342" s="8">
        <v>2.2999999999999998</v>
      </c>
      <c r="Q342" s="8">
        <v>2.04</v>
      </c>
      <c r="R342" s="8">
        <v>2.4500000000000002</v>
      </c>
      <c r="S342" s="8">
        <v>1.08</v>
      </c>
      <c r="T342" s="8">
        <v>3.4</v>
      </c>
      <c r="U342" s="8">
        <v>0.52</v>
      </c>
      <c r="V342" s="9">
        <v>31</v>
      </c>
      <c r="W342" s="8">
        <v>0.41000000000000014</v>
      </c>
      <c r="X342" s="8">
        <v>2.3199999999999998</v>
      </c>
      <c r="Y342" s="8">
        <v>-4.0000000000000036E-2</v>
      </c>
      <c r="Z342" s="8">
        <v>-0.15000000000000036</v>
      </c>
      <c r="AA342">
        <v>-0.28999999999999959</v>
      </c>
      <c r="AF342" t="s">
        <v>496</v>
      </c>
      <c r="AG342" t="s">
        <v>106</v>
      </c>
      <c r="AH342" t="s">
        <v>107</v>
      </c>
      <c r="AI342" t="s">
        <v>188</v>
      </c>
      <c r="AJ342" s="7">
        <v>37529</v>
      </c>
      <c r="AK342" t="s">
        <v>612</v>
      </c>
      <c r="AL342" t="s">
        <v>109</v>
      </c>
      <c r="AM342" t="s">
        <v>498</v>
      </c>
      <c r="AN342" t="s">
        <v>617</v>
      </c>
      <c r="AO342" t="str">
        <f>TEXT(A342,"yyyy-mm-dd")</f>
        <v>2002-10-31</v>
      </c>
    </row>
    <row r="343" spans="1:41">
      <c r="A343" s="6" t="s">
        <v>611</v>
      </c>
      <c r="B343">
        <v>2002</v>
      </c>
      <c r="C343">
        <v>10</v>
      </c>
      <c r="E343" t="s">
        <v>81</v>
      </c>
      <c r="F343" t="s">
        <v>82</v>
      </c>
      <c r="G343" t="s">
        <v>83</v>
      </c>
      <c r="H343" t="s">
        <v>566</v>
      </c>
      <c r="I343">
        <v>2004</v>
      </c>
      <c r="K343" s="6">
        <v>38352</v>
      </c>
      <c r="L343">
        <v>26</v>
      </c>
      <c r="N343" t="s">
        <v>463</v>
      </c>
      <c r="O343" s="8">
        <v>3.74</v>
      </c>
      <c r="P343" s="8">
        <v>3.7</v>
      </c>
      <c r="Q343" s="8">
        <v>3.4</v>
      </c>
      <c r="R343" s="8">
        <v>4</v>
      </c>
      <c r="S343" s="8">
        <v>2.83</v>
      </c>
      <c r="T343" s="8">
        <v>5.48</v>
      </c>
      <c r="U343" s="8">
        <v>0.53</v>
      </c>
      <c r="V343" s="9">
        <v>27</v>
      </c>
      <c r="W343" s="8">
        <v>0.60000000000000009</v>
      </c>
      <c r="X343" s="8">
        <v>2.6500000000000004</v>
      </c>
      <c r="Y343" s="8">
        <v>4.0000000000000036E-2</v>
      </c>
      <c r="Z343" s="8">
        <v>0.20000000000000018</v>
      </c>
      <c r="AA343">
        <v>0.12999999999999989</v>
      </c>
      <c r="AF343" t="s">
        <v>568</v>
      </c>
      <c r="AG343" t="s">
        <v>87</v>
      </c>
      <c r="AH343" t="s">
        <v>88</v>
      </c>
      <c r="AI343" t="s">
        <v>359</v>
      </c>
      <c r="AJ343" s="7">
        <v>38352</v>
      </c>
      <c r="AK343" t="s">
        <v>612</v>
      </c>
      <c r="AL343" t="s">
        <v>91</v>
      </c>
      <c r="AM343" t="s">
        <v>569</v>
      </c>
      <c r="AN343" t="s">
        <v>615</v>
      </c>
      <c r="AO343" t="str">
        <f>TEXT(A343,"yyyy-mm-dd")</f>
        <v>2002-10-31</v>
      </c>
    </row>
    <row r="344" spans="1:41">
      <c r="A344" s="6" t="s">
        <v>611</v>
      </c>
      <c r="B344">
        <v>2002</v>
      </c>
      <c r="C344">
        <v>10</v>
      </c>
      <c r="E344" t="s">
        <v>81</v>
      </c>
      <c r="F344" t="s">
        <v>82</v>
      </c>
      <c r="G344" t="s">
        <v>83</v>
      </c>
      <c r="H344" t="s">
        <v>462</v>
      </c>
      <c r="I344">
        <v>2003</v>
      </c>
      <c r="K344" s="6">
        <v>37986</v>
      </c>
      <c r="L344">
        <v>14</v>
      </c>
      <c r="N344" t="s">
        <v>244</v>
      </c>
      <c r="O344" s="8">
        <v>4.09</v>
      </c>
      <c r="P344" s="8">
        <v>4.01</v>
      </c>
      <c r="Q344" s="8">
        <v>3.8</v>
      </c>
      <c r="R344" s="8">
        <v>4.3600000000000003</v>
      </c>
      <c r="S344" s="8">
        <v>3.14</v>
      </c>
      <c r="T344" s="8">
        <v>5.6</v>
      </c>
      <c r="U344" s="8">
        <v>0.5</v>
      </c>
      <c r="V344" s="9">
        <v>30</v>
      </c>
      <c r="W344" s="8">
        <v>0.5600000000000005</v>
      </c>
      <c r="X344" s="8">
        <v>2.4599999999999995</v>
      </c>
      <c r="Y344" s="8">
        <v>8.0000000000000071E-2</v>
      </c>
      <c r="Z344" s="8">
        <v>2.9999999999999805E-2</v>
      </c>
      <c r="AA344">
        <v>0.19000000000000083</v>
      </c>
      <c r="AF344" t="s">
        <v>464</v>
      </c>
      <c r="AG344" t="s">
        <v>87</v>
      </c>
      <c r="AH344" t="s">
        <v>88</v>
      </c>
      <c r="AI344" t="s">
        <v>97</v>
      </c>
      <c r="AJ344" s="7">
        <v>37986</v>
      </c>
      <c r="AK344" t="s">
        <v>612</v>
      </c>
      <c r="AL344" t="s">
        <v>91</v>
      </c>
      <c r="AM344" t="s">
        <v>465</v>
      </c>
      <c r="AN344" t="s">
        <v>614</v>
      </c>
      <c r="AO344" t="str">
        <f>TEXT(A344,"yyyy-mm-dd")</f>
        <v>2002-10-31</v>
      </c>
    </row>
    <row r="345" spans="1:41">
      <c r="A345" s="6" t="s">
        <v>611</v>
      </c>
      <c r="B345">
        <v>2002</v>
      </c>
      <c r="C345">
        <v>10</v>
      </c>
      <c r="E345" t="s">
        <v>81</v>
      </c>
      <c r="F345" t="s">
        <v>82</v>
      </c>
      <c r="G345" t="s">
        <v>83</v>
      </c>
      <c r="H345" t="s">
        <v>356</v>
      </c>
      <c r="I345">
        <v>2002</v>
      </c>
      <c r="K345" s="6">
        <v>37621</v>
      </c>
      <c r="L345">
        <v>2</v>
      </c>
      <c r="N345" t="s">
        <v>104</v>
      </c>
      <c r="O345" s="8">
        <v>5.15</v>
      </c>
      <c r="P345" s="8">
        <v>5.15</v>
      </c>
      <c r="Q345" s="8">
        <v>5</v>
      </c>
      <c r="R345" s="8">
        <v>5.32</v>
      </c>
      <c r="S345" s="8">
        <v>4.78</v>
      </c>
      <c r="T345" s="8">
        <v>5.58</v>
      </c>
      <c r="U345" s="8">
        <v>0.21</v>
      </c>
      <c r="V345" s="9">
        <v>31</v>
      </c>
      <c r="W345" s="8">
        <v>0.32000000000000028</v>
      </c>
      <c r="X345" s="8">
        <v>0.79999999999999982</v>
      </c>
      <c r="Y345" s="8">
        <v>0</v>
      </c>
      <c r="Z345" s="8">
        <v>0.15000000000000036</v>
      </c>
      <c r="AA345">
        <v>0.12000000000000011</v>
      </c>
      <c r="AF345" t="s">
        <v>358</v>
      </c>
      <c r="AG345" t="s">
        <v>87</v>
      </c>
      <c r="AH345" t="s">
        <v>88</v>
      </c>
      <c r="AI345" t="s">
        <v>89</v>
      </c>
      <c r="AJ345" s="7">
        <v>37621</v>
      </c>
      <c r="AK345" t="s">
        <v>612</v>
      </c>
      <c r="AL345" t="s">
        <v>91</v>
      </c>
      <c r="AM345" t="s">
        <v>360</v>
      </c>
      <c r="AN345" t="s">
        <v>613</v>
      </c>
      <c r="AO345" t="str">
        <f>TEXT(A345,"yyyy-mm-dd")</f>
        <v>2002-10-31</v>
      </c>
    </row>
    <row r="346" spans="1:41">
      <c r="A346" s="6" t="s">
        <v>611</v>
      </c>
      <c r="B346">
        <v>2002</v>
      </c>
      <c r="C346">
        <v>10</v>
      </c>
      <c r="E346" t="s">
        <v>392</v>
      </c>
      <c r="F346" t="s">
        <v>82</v>
      </c>
      <c r="G346" t="s">
        <v>83</v>
      </c>
      <c r="H346" t="s">
        <v>356</v>
      </c>
      <c r="I346">
        <v>2002</v>
      </c>
      <c r="K346" s="6">
        <v>37621</v>
      </c>
      <c r="L346">
        <v>2</v>
      </c>
      <c r="N346" t="s">
        <v>104</v>
      </c>
      <c r="O346" s="8">
        <v>3.97</v>
      </c>
      <c r="P346" s="8">
        <v>3.96</v>
      </c>
      <c r="Q346" s="8">
        <v>3.9</v>
      </c>
      <c r="R346" s="8">
        <v>4.05</v>
      </c>
      <c r="S346" s="8">
        <v>3.7</v>
      </c>
      <c r="T346" s="8">
        <v>4.3</v>
      </c>
      <c r="U346" s="8">
        <v>0.15</v>
      </c>
      <c r="V346" s="9">
        <v>21</v>
      </c>
      <c r="W346" s="8">
        <v>0.14999999999999991</v>
      </c>
      <c r="X346" s="8">
        <v>0.59999999999999964</v>
      </c>
      <c r="Y346" s="8">
        <v>1.0000000000000231E-2</v>
      </c>
      <c r="Z346" s="8">
        <v>-4.0000000000000036E-2</v>
      </c>
      <c r="AA346">
        <v>-0.14999999999999991</v>
      </c>
      <c r="AF346" t="s">
        <v>358</v>
      </c>
      <c r="AG346" t="s">
        <v>87</v>
      </c>
      <c r="AH346" t="s">
        <v>88</v>
      </c>
      <c r="AI346" t="s">
        <v>89</v>
      </c>
      <c r="AJ346" s="7">
        <v>37621</v>
      </c>
      <c r="AK346" t="s">
        <v>612</v>
      </c>
      <c r="AL346" t="s">
        <v>393</v>
      </c>
      <c r="AM346" t="s">
        <v>360</v>
      </c>
      <c r="AN346" t="s">
        <v>616</v>
      </c>
      <c r="AO346" t="str">
        <f>TEXT(A346,"yyyy-mm-dd")</f>
        <v>2002-10-31</v>
      </c>
    </row>
    <row r="347" spans="1:41">
      <c r="A347" s="6" t="s">
        <v>611</v>
      </c>
      <c r="B347">
        <v>2002</v>
      </c>
      <c r="C347">
        <v>10</v>
      </c>
      <c r="E347" t="s">
        <v>112</v>
      </c>
      <c r="F347" t="s">
        <v>113</v>
      </c>
      <c r="G347" t="s">
        <v>83</v>
      </c>
      <c r="H347" t="s">
        <v>462</v>
      </c>
      <c r="I347">
        <v>2003</v>
      </c>
      <c r="K347" s="6">
        <v>37986</v>
      </c>
      <c r="L347">
        <v>14</v>
      </c>
      <c r="N347" t="s">
        <v>244</v>
      </c>
      <c r="O347" s="8">
        <v>7.41</v>
      </c>
      <c r="P347" s="8">
        <v>7.47</v>
      </c>
      <c r="Q347" s="8">
        <v>6.66</v>
      </c>
      <c r="R347" s="8">
        <v>7.95</v>
      </c>
      <c r="S347" s="8">
        <v>5.85</v>
      </c>
      <c r="T347" s="8">
        <v>9.5</v>
      </c>
      <c r="U347" s="8">
        <v>0.92</v>
      </c>
      <c r="V347" s="9">
        <v>24</v>
      </c>
      <c r="W347" s="8">
        <v>1.29</v>
      </c>
      <c r="X347" s="8">
        <v>3.6500000000000004</v>
      </c>
      <c r="Y347" s="8">
        <v>-5.9999999999999609E-2</v>
      </c>
      <c r="Z347" s="8">
        <v>-2.0000000000000462E-2</v>
      </c>
      <c r="AA347">
        <v>6.0000000000000497E-2</v>
      </c>
      <c r="AF347" t="s">
        <v>483</v>
      </c>
      <c r="AG347" t="s">
        <v>115</v>
      </c>
      <c r="AH347" t="s">
        <v>116</v>
      </c>
      <c r="AI347" t="s">
        <v>230</v>
      </c>
      <c r="AJ347" s="7">
        <v>37986</v>
      </c>
      <c r="AK347" t="s">
        <v>612</v>
      </c>
      <c r="AL347" t="s">
        <v>118</v>
      </c>
      <c r="AM347" t="s">
        <v>465</v>
      </c>
      <c r="AN347" t="s">
        <v>620</v>
      </c>
      <c r="AO347" t="str">
        <f>TEXT(A347,"yyyy-mm-dd")</f>
        <v>2002-10-31</v>
      </c>
    </row>
    <row r="348" spans="1:41">
      <c r="A348" s="6" t="s">
        <v>611</v>
      </c>
      <c r="B348">
        <v>2002</v>
      </c>
      <c r="C348">
        <v>10</v>
      </c>
      <c r="E348" t="s">
        <v>112</v>
      </c>
      <c r="F348" t="s">
        <v>113</v>
      </c>
      <c r="G348" t="s">
        <v>83</v>
      </c>
      <c r="H348" t="s">
        <v>356</v>
      </c>
      <c r="I348">
        <v>2002</v>
      </c>
      <c r="K348" s="6">
        <v>37621</v>
      </c>
      <c r="L348">
        <v>2</v>
      </c>
      <c r="N348" t="s">
        <v>104</v>
      </c>
      <c r="O348" s="8">
        <v>7.6</v>
      </c>
      <c r="P348" s="8">
        <v>7.5</v>
      </c>
      <c r="Q348" s="8">
        <v>7.27</v>
      </c>
      <c r="R348" s="8">
        <v>7.86</v>
      </c>
      <c r="S348" s="8">
        <v>6.88</v>
      </c>
      <c r="T348" s="8">
        <v>9.01</v>
      </c>
      <c r="U348" s="8">
        <v>0.52</v>
      </c>
      <c r="V348" s="9">
        <v>25</v>
      </c>
      <c r="W348" s="8">
        <v>0.59000000000000075</v>
      </c>
      <c r="X348" s="8">
        <v>2.13</v>
      </c>
      <c r="Y348" s="8">
        <v>9.9999999999999645E-2</v>
      </c>
      <c r="Z348" s="8">
        <v>9.9999999999997868E-3</v>
      </c>
      <c r="AA348">
        <v>-0.21999999999999886</v>
      </c>
      <c r="AF348" t="s">
        <v>456</v>
      </c>
      <c r="AG348" t="s">
        <v>115</v>
      </c>
      <c r="AH348" t="s">
        <v>116</v>
      </c>
      <c r="AI348" t="s">
        <v>117</v>
      </c>
      <c r="AJ348" s="7">
        <v>37621</v>
      </c>
      <c r="AK348" t="s">
        <v>612</v>
      </c>
      <c r="AL348" t="s">
        <v>118</v>
      </c>
      <c r="AM348" t="s">
        <v>360</v>
      </c>
      <c r="AN348" t="s">
        <v>619</v>
      </c>
      <c r="AO348" t="str">
        <f>TEXT(A348,"yyyy-mm-dd")</f>
        <v>2002-10-31</v>
      </c>
    </row>
    <row r="349" spans="1:41">
      <c r="A349" s="6" t="s">
        <v>621</v>
      </c>
      <c r="B349">
        <v>2002</v>
      </c>
      <c r="C349">
        <v>11</v>
      </c>
      <c r="E349" t="s">
        <v>100</v>
      </c>
      <c r="F349" t="s">
        <v>101</v>
      </c>
      <c r="G349" t="s">
        <v>83</v>
      </c>
      <c r="H349" t="s">
        <v>462</v>
      </c>
      <c r="I349">
        <v>2003</v>
      </c>
      <c r="K349" s="6">
        <v>37986</v>
      </c>
      <c r="L349">
        <v>13</v>
      </c>
      <c r="N349" t="s">
        <v>252</v>
      </c>
      <c r="O349" s="8">
        <v>3.23</v>
      </c>
      <c r="P349" s="8">
        <v>3.2</v>
      </c>
      <c r="Q349" s="8">
        <v>3</v>
      </c>
      <c r="R349" s="8">
        <v>3.5</v>
      </c>
      <c r="S349" s="8">
        <v>2.4</v>
      </c>
      <c r="T349" s="8">
        <v>3.9</v>
      </c>
      <c r="U349" s="8">
        <v>0.39</v>
      </c>
      <c r="V349" s="9">
        <v>28</v>
      </c>
      <c r="W349" s="8">
        <v>0.5</v>
      </c>
      <c r="X349" s="8">
        <v>1.5</v>
      </c>
      <c r="Y349" s="8">
        <v>2.9999999999999805E-2</v>
      </c>
      <c r="Z349" s="8">
        <v>-0.29999999999999982</v>
      </c>
      <c r="AA349">
        <v>-0.18000000000000016</v>
      </c>
      <c r="AF349" t="s">
        <v>9722</v>
      </c>
      <c r="AG349" t="s">
        <v>9655</v>
      </c>
      <c r="AH349" t="s">
        <v>9656</v>
      </c>
      <c r="AI349" t="s">
        <v>9669</v>
      </c>
      <c r="AJ349" s="7">
        <v>37986</v>
      </c>
      <c r="AK349" t="s">
        <v>622</v>
      </c>
      <c r="AL349" t="s">
        <v>109</v>
      </c>
      <c r="AM349" t="s">
        <v>465</v>
      </c>
      <c r="AN349" t="s">
        <v>9734</v>
      </c>
    </row>
    <row r="350" spans="1:41">
      <c r="A350" s="6" t="s">
        <v>621</v>
      </c>
      <c r="B350">
        <v>2002</v>
      </c>
      <c r="C350">
        <v>11</v>
      </c>
      <c r="E350" t="s">
        <v>100</v>
      </c>
      <c r="F350" t="s">
        <v>101</v>
      </c>
      <c r="G350" t="s">
        <v>102</v>
      </c>
      <c r="H350" t="s">
        <v>627</v>
      </c>
      <c r="I350">
        <v>2003</v>
      </c>
      <c r="J350">
        <v>1</v>
      </c>
      <c r="K350" s="6">
        <v>37711</v>
      </c>
      <c r="L350">
        <v>4</v>
      </c>
      <c r="M350">
        <v>1</v>
      </c>
      <c r="N350" t="s">
        <v>219</v>
      </c>
      <c r="O350" s="8">
        <v>3.16</v>
      </c>
      <c r="P350" s="8">
        <v>3.15</v>
      </c>
      <c r="Q350" s="8">
        <v>2.68</v>
      </c>
      <c r="R350" s="8">
        <v>3.64</v>
      </c>
      <c r="S350" s="8">
        <v>1.7</v>
      </c>
      <c r="T350" s="8">
        <v>4.8</v>
      </c>
      <c r="U350" s="8">
        <v>0.76</v>
      </c>
      <c r="V350" s="9">
        <v>28</v>
      </c>
      <c r="W350" s="8">
        <v>0.96</v>
      </c>
      <c r="X350" s="8">
        <v>3.0999999999999996</v>
      </c>
      <c r="Y350" s="8">
        <v>1.0000000000000231E-2</v>
      </c>
      <c r="Z350" s="8"/>
      <c r="AF350" t="s">
        <v>628</v>
      </c>
      <c r="AG350" t="s">
        <v>106</v>
      </c>
      <c r="AH350" t="s">
        <v>107</v>
      </c>
      <c r="AI350" t="s">
        <v>340</v>
      </c>
      <c r="AJ350" s="7">
        <v>37711</v>
      </c>
      <c r="AK350" t="s">
        <v>622</v>
      </c>
      <c r="AL350" t="s">
        <v>109</v>
      </c>
      <c r="AM350" t="s">
        <v>629</v>
      </c>
      <c r="AN350" t="s">
        <v>630</v>
      </c>
      <c r="AO350" t="str">
        <f>TEXT(A350,"yyyy-mm-dd")</f>
        <v>2002-11-30</v>
      </c>
    </row>
    <row r="351" spans="1:41">
      <c r="A351" s="6" t="s">
        <v>621</v>
      </c>
      <c r="B351">
        <v>2002</v>
      </c>
      <c r="C351">
        <v>11</v>
      </c>
      <c r="E351" t="s">
        <v>100</v>
      </c>
      <c r="F351" t="s">
        <v>101</v>
      </c>
      <c r="G351" t="s">
        <v>102</v>
      </c>
      <c r="H351" t="s">
        <v>500</v>
      </c>
      <c r="I351">
        <v>2002</v>
      </c>
      <c r="J351">
        <v>4</v>
      </c>
      <c r="K351" s="6">
        <v>37621</v>
      </c>
      <c r="L351">
        <v>1</v>
      </c>
      <c r="M351">
        <v>0</v>
      </c>
      <c r="N351" t="s">
        <v>169</v>
      </c>
      <c r="O351" s="8">
        <v>2.8</v>
      </c>
      <c r="P351" s="8">
        <v>2.65</v>
      </c>
      <c r="Q351" s="8">
        <v>2.48</v>
      </c>
      <c r="R351" s="8">
        <v>3.21</v>
      </c>
      <c r="S351" s="8">
        <v>2.1</v>
      </c>
      <c r="T351" s="8">
        <v>3.6</v>
      </c>
      <c r="U351" s="8">
        <v>0.47</v>
      </c>
      <c r="V351" s="9">
        <v>28</v>
      </c>
      <c r="W351" s="8">
        <v>0.73</v>
      </c>
      <c r="X351" s="8">
        <v>1.5</v>
      </c>
      <c r="Y351" s="8">
        <v>0.14999999999999991</v>
      </c>
      <c r="Z351" s="8">
        <v>-0.75</v>
      </c>
      <c r="AA351">
        <v>8.9999999999999858E-2</v>
      </c>
      <c r="AF351" t="s">
        <v>501</v>
      </c>
      <c r="AG351" t="s">
        <v>106</v>
      </c>
      <c r="AH351" t="s">
        <v>107</v>
      </c>
      <c r="AI351" t="s">
        <v>108</v>
      </c>
      <c r="AJ351" s="7">
        <v>37621</v>
      </c>
      <c r="AK351" t="s">
        <v>622</v>
      </c>
      <c r="AL351" t="s">
        <v>109</v>
      </c>
      <c r="AM351" t="s">
        <v>503</v>
      </c>
      <c r="AN351" t="s">
        <v>626</v>
      </c>
      <c r="AO351" t="str">
        <f>TEXT(A351,"yyyy-mm-dd")</f>
        <v>2002-11-30</v>
      </c>
    </row>
    <row r="352" spans="1:41">
      <c r="A352" s="6" t="s">
        <v>621</v>
      </c>
      <c r="B352">
        <v>2002</v>
      </c>
      <c r="C352">
        <v>11</v>
      </c>
      <c r="E352" t="s">
        <v>81</v>
      </c>
      <c r="F352" t="s">
        <v>82</v>
      </c>
      <c r="G352" t="s">
        <v>83</v>
      </c>
      <c r="H352" t="s">
        <v>566</v>
      </c>
      <c r="I352">
        <v>2004</v>
      </c>
      <c r="K352" s="6">
        <v>38352</v>
      </c>
      <c r="L352">
        <v>25</v>
      </c>
      <c r="N352" t="s">
        <v>357</v>
      </c>
      <c r="O352" s="8">
        <v>3.7</v>
      </c>
      <c r="P352" s="8">
        <v>3.7</v>
      </c>
      <c r="Q352" s="8">
        <v>3.35</v>
      </c>
      <c r="R352" s="8">
        <v>4</v>
      </c>
      <c r="S352" s="8">
        <v>2.8</v>
      </c>
      <c r="T352" s="8">
        <v>5.48</v>
      </c>
      <c r="U352" s="8">
        <v>0.56000000000000005</v>
      </c>
      <c r="V352" s="9">
        <v>25</v>
      </c>
      <c r="W352" s="8">
        <v>0.64999999999999991</v>
      </c>
      <c r="X352" s="8">
        <v>2.6800000000000006</v>
      </c>
      <c r="Y352" s="8">
        <v>0</v>
      </c>
      <c r="Z352" s="8">
        <v>0</v>
      </c>
      <c r="AA352">
        <v>4.9999999999999822E-2</v>
      </c>
      <c r="AF352" t="s">
        <v>568</v>
      </c>
      <c r="AG352" t="s">
        <v>87</v>
      </c>
      <c r="AH352" t="s">
        <v>88</v>
      </c>
      <c r="AI352" t="s">
        <v>359</v>
      </c>
      <c r="AJ352" s="7">
        <v>38352</v>
      </c>
      <c r="AK352" t="s">
        <v>622</v>
      </c>
      <c r="AL352" t="s">
        <v>91</v>
      </c>
      <c r="AM352" t="s">
        <v>569</v>
      </c>
      <c r="AN352" t="s">
        <v>624</v>
      </c>
      <c r="AO352" t="str">
        <f>TEXT(A352,"yyyy-mm-dd")</f>
        <v>2002-11-30</v>
      </c>
    </row>
    <row r="353" spans="1:41">
      <c r="A353" s="6" t="s">
        <v>621</v>
      </c>
      <c r="B353">
        <v>2002</v>
      </c>
      <c r="C353">
        <v>11</v>
      </c>
      <c r="E353" t="s">
        <v>81</v>
      </c>
      <c r="F353" t="s">
        <v>82</v>
      </c>
      <c r="G353" t="s">
        <v>83</v>
      </c>
      <c r="H353" t="s">
        <v>462</v>
      </c>
      <c r="I353">
        <v>2003</v>
      </c>
      <c r="K353" s="6">
        <v>37986</v>
      </c>
      <c r="L353">
        <v>13</v>
      </c>
      <c r="N353" t="s">
        <v>252</v>
      </c>
      <c r="O353" s="8">
        <v>4.1399999999999997</v>
      </c>
      <c r="P353" s="8">
        <v>4.0999999999999996</v>
      </c>
      <c r="Q353" s="8">
        <v>3.86</v>
      </c>
      <c r="R353" s="8">
        <v>4.49</v>
      </c>
      <c r="S353" s="8">
        <v>3</v>
      </c>
      <c r="T353" s="8">
        <v>5.0599999999999996</v>
      </c>
      <c r="U353" s="8">
        <v>0.46</v>
      </c>
      <c r="V353" s="9">
        <v>29</v>
      </c>
      <c r="W353" s="8">
        <v>0.63000000000000034</v>
      </c>
      <c r="X353" s="8">
        <v>2.0599999999999996</v>
      </c>
      <c r="Y353" s="8">
        <v>4.0000000000000036E-2</v>
      </c>
      <c r="Z353" s="8">
        <v>8.9999999999999858E-2</v>
      </c>
      <c r="AA353">
        <v>6.999999999999984E-2</v>
      </c>
      <c r="AF353" t="s">
        <v>464</v>
      </c>
      <c r="AG353" t="s">
        <v>87</v>
      </c>
      <c r="AH353" t="s">
        <v>88</v>
      </c>
      <c r="AI353" t="s">
        <v>97</v>
      </c>
      <c r="AJ353" s="7">
        <v>37986</v>
      </c>
      <c r="AK353" t="s">
        <v>622</v>
      </c>
      <c r="AL353" t="s">
        <v>91</v>
      </c>
      <c r="AM353" t="s">
        <v>465</v>
      </c>
      <c r="AN353" t="s">
        <v>623</v>
      </c>
      <c r="AO353" t="str">
        <f>TEXT(A353,"yyyy-mm-dd")</f>
        <v>2002-11-30</v>
      </c>
    </row>
    <row r="354" spans="1:41">
      <c r="A354" s="6" t="s">
        <v>621</v>
      </c>
      <c r="B354">
        <v>2002</v>
      </c>
      <c r="C354">
        <v>11</v>
      </c>
      <c r="E354" t="s">
        <v>392</v>
      </c>
      <c r="F354" t="s">
        <v>82</v>
      </c>
      <c r="G354" t="s">
        <v>83</v>
      </c>
      <c r="H354" t="s">
        <v>462</v>
      </c>
      <c r="I354">
        <v>2003</v>
      </c>
      <c r="K354" s="6">
        <v>37986</v>
      </c>
      <c r="L354">
        <v>13</v>
      </c>
      <c r="N354" t="s">
        <v>252</v>
      </c>
      <c r="O354" s="8">
        <v>3.58</v>
      </c>
      <c r="P354" s="8">
        <v>3.78</v>
      </c>
      <c r="Q354" s="8">
        <v>3.07</v>
      </c>
      <c r="R354" s="8">
        <v>3.96</v>
      </c>
      <c r="S354" s="8">
        <v>2.5</v>
      </c>
      <c r="T354" s="8">
        <v>4.5</v>
      </c>
      <c r="U354" s="8">
        <v>0.53</v>
      </c>
      <c r="V354" s="9">
        <v>22</v>
      </c>
      <c r="W354" s="8">
        <v>0.89000000000000012</v>
      </c>
      <c r="X354" s="8">
        <v>2</v>
      </c>
      <c r="Y354" s="8">
        <v>-0.19999999999999973</v>
      </c>
      <c r="Z354" s="8"/>
      <c r="AF354" t="s">
        <v>464</v>
      </c>
      <c r="AG354" t="s">
        <v>87</v>
      </c>
      <c r="AH354" t="s">
        <v>88</v>
      </c>
      <c r="AI354" t="s">
        <v>97</v>
      </c>
      <c r="AJ354" s="7">
        <v>37986</v>
      </c>
      <c r="AK354" t="s">
        <v>622</v>
      </c>
      <c r="AL354" t="s">
        <v>393</v>
      </c>
      <c r="AM354" t="s">
        <v>465</v>
      </c>
      <c r="AN354" t="s">
        <v>625</v>
      </c>
      <c r="AO354" t="str">
        <f>TEXT(A354,"yyyy-mm-dd")</f>
        <v>2002-11-30</v>
      </c>
    </row>
    <row r="355" spans="1:41">
      <c r="A355" s="6" t="s">
        <v>621</v>
      </c>
      <c r="B355">
        <v>2002</v>
      </c>
      <c r="C355">
        <v>11</v>
      </c>
      <c r="E355" t="s">
        <v>112</v>
      </c>
      <c r="F355" t="s">
        <v>113</v>
      </c>
      <c r="G355" t="s">
        <v>83</v>
      </c>
      <c r="H355" t="s">
        <v>462</v>
      </c>
      <c r="I355">
        <v>2003</v>
      </c>
      <c r="K355" s="6">
        <v>37986</v>
      </c>
      <c r="L355">
        <v>13</v>
      </c>
      <c r="N355" t="s">
        <v>252</v>
      </c>
      <c r="O355" s="8">
        <v>7.52</v>
      </c>
      <c r="P355" s="8">
        <v>7.5</v>
      </c>
      <c r="Q355" s="8">
        <v>6.87</v>
      </c>
      <c r="R355" s="8">
        <v>8.1999999999999993</v>
      </c>
      <c r="S355" s="8">
        <v>5.85</v>
      </c>
      <c r="T355" s="8">
        <v>9</v>
      </c>
      <c r="U355" s="8">
        <v>0.87</v>
      </c>
      <c r="V355" s="9">
        <v>27</v>
      </c>
      <c r="W355" s="8">
        <v>1.3299999999999992</v>
      </c>
      <c r="X355" s="8">
        <v>3.1500000000000004</v>
      </c>
      <c r="Y355" s="8">
        <v>1.9999999999999574E-2</v>
      </c>
      <c r="Z355" s="8">
        <v>3.0000000000000249E-2</v>
      </c>
      <c r="AA355">
        <v>3.9999999999999147E-2</v>
      </c>
      <c r="AF355" t="s">
        <v>483</v>
      </c>
      <c r="AG355" t="s">
        <v>115</v>
      </c>
      <c r="AH355" t="s">
        <v>116</v>
      </c>
      <c r="AI355" t="s">
        <v>230</v>
      </c>
      <c r="AJ355" s="7">
        <v>37986</v>
      </c>
      <c r="AK355" t="s">
        <v>622</v>
      </c>
      <c r="AL355" t="s">
        <v>118</v>
      </c>
      <c r="AM355" t="s">
        <v>465</v>
      </c>
      <c r="AN355" t="s">
        <v>632</v>
      </c>
      <c r="AO355" t="str">
        <f>TEXT(A355,"yyyy-mm-dd")</f>
        <v>2002-11-30</v>
      </c>
    </row>
    <row r="356" spans="1:41">
      <c r="A356" s="6" t="s">
        <v>621</v>
      </c>
      <c r="B356">
        <v>2002</v>
      </c>
      <c r="C356">
        <v>11</v>
      </c>
      <c r="E356" t="s">
        <v>112</v>
      </c>
      <c r="F356" t="s">
        <v>113</v>
      </c>
      <c r="G356" t="s">
        <v>83</v>
      </c>
      <c r="H356" t="s">
        <v>356</v>
      </c>
      <c r="I356">
        <v>2002</v>
      </c>
      <c r="K356" s="6">
        <v>37621</v>
      </c>
      <c r="L356">
        <v>1</v>
      </c>
      <c r="N356" t="s">
        <v>169</v>
      </c>
      <c r="O356" s="8">
        <v>7.46</v>
      </c>
      <c r="P356" s="8">
        <v>7.4</v>
      </c>
      <c r="Q356" s="8">
        <v>7.19</v>
      </c>
      <c r="R356" s="8">
        <v>7.71</v>
      </c>
      <c r="S356" s="8">
        <v>6.84</v>
      </c>
      <c r="T356" s="8">
        <v>8.5</v>
      </c>
      <c r="U356" s="8">
        <v>0.41</v>
      </c>
      <c r="V356" s="9">
        <v>27</v>
      </c>
      <c r="W356" s="8">
        <v>0.51999999999999957</v>
      </c>
      <c r="X356" s="8">
        <v>1.6600000000000001</v>
      </c>
      <c r="Y356" s="8">
        <v>5.9999999999999609E-2</v>
      </c>
      <c r="Z356" s="8">
        <v>-9.9999999999999645E-2</v>
      </c>
      <c r="AA356">
        <v>-7.0000000000001172E-2</v>
      </c>
      <c r="AF356" t="s">
        <v>456</v>
      </c>
      <c r="AG356" t="s">
        <v>115</v>
      </c>
      <c r="AH356" t="s">
        <v>116</v>
      </c>
      <c r="AI356" t="s">
        <v>117</v>
      </c>
      <c r="AJ356" s="7">
        <v>37621</v>
      </c>
      <c r="AK356" t="s">
        <v>622</v>
      </c>
      <c r="AL356" t="s">
        <v>118</v>
      </c>
      <c r="AM356" t="s">
        <v>360</v>
      </c>
      <c r="AN356" t="s">
        <v>631</v>
      </c>
      <c r="AO356" t="str">
        <f>TEXT(A356,"yyyy-mm-dd")</f>
        <v>2002-11-30</v>
      </c>
    </row>
    <row r="357" spans="1:41">
      <c r="A357" s="6" t="s">
        <v>633</v>
      </c>
      <c r="B357">
        <v>2002</v>
      </c>
      <c r="C357">
        <v>12</v>
      </c>
      <c r="E357" t="s">
        <v>100</v>
      </c>
      <c r="F357" t="s">
        <v>101</v>
      </c>
      <c r="G357" t="s">
        <v>83</v>
      </c>
      <c r="H357" t="s">
        <v>566</v>
      </c>
      <c r="I357">
        <v>2004</v>
      </c>
      <c r="K357" s="6">
        <v>38352</v>
      </c>
      <c r="L357">
        <v>24</v>
      </c>
      <c r="N357" t="s">
        <v>368</v>
      </c>
      <c r="O357" s="8">
        <v>4.21</v>
      </c>
      <c r="P357" s="8">
        <v>4.4000000000000004</v>
      </c>
      <c r="Q357" s="8">
        <v>4</v>
      </c>
      <c r="R357" s="8">
        <v>4.5</v>
      </c>
      <c r="S357" s="8">
        <v>2.5</v>
      </c>
      <c r="T357" s="8">
        <v>5.5</v>
      </c>
      <c r="U357" s="8">
        <v>0.61</v>
      </c>
      <c r="V357" s="9">
        <v>23</v>
      </c>
      <c r="W357" s="8">
        <v>0.5</v>
      </c>
      <c r="X357" s="8">
        <v>3</v>
      </c>
      <c r="Y357" s="8">
        <v>-0.19000000000000039</v>
      </c>
      <c r="Z357" s="8"/>
      <c r="AF357" t="s">
        <v>9744</v>
      </c>
      <c r="AG357" t="s">
        <v>9655</v>
      </c>
      <c r="AH357" t="s">
        <v>9656</v>
      </c>
      <c r="AI357" t="s">
        <v>9708</v>
      </c>
      <c r="AJ357" s="7">
        <v>38352</v>
      </c>
      <c r="AK357" t="s">
        <v>634</v>
      </c>
      <c r="AL357" t="s">
        <v>109</v>
      </c>
      <c r="AM357" t="s">
        <v>569</v>
      </c>
      <c r="AN357" t="s">
        <v>9745</v>
      </c>
    </row>
    <row r="358" spans="1:41">
      <c r="A358" s="6" t="s">
        <v>633</v>
      </c>
      <c r="B358">
        <v>2002</v>
      </c>
      <c r="C358">
        <v>12</v>
      </c>
      <c r="E358" t="s">
        <v>100</v>
      </c>
      <c r="F358" t="s">
        <v>101</v>
      </c>
      <c r="G358" t="s">
        <v>83</v>
      </c>
      <c r="H358" t="s">
        <v>462</v>
      </c>
      <c r="I358">
        <v>2003</v>
      </c>
      <c r="K358" s="6">
        <v>37986</v>
      </c>
      <c r="L358">
        <v>12</v>
      </c>
      <c r="N358" t="s">
        <v>261</v>
      </c>
      <c r="O358" s="8">
        <v>3.16</v>
      </c>
      <c r="P358" s="8">
        <v>3.2</v>
      </c>
      <c r="Q358" s="8">
        <v>2.98</v>
      </c>
      <c r="R358" s="8">
        <v>3.5</v>
      </c>
      <c r="S358" s="8">
        <v>2.1</v>
      </c>
      <c r="T358" s="8">
        <v>3.9</v>
      </c>
      <c r="U358" s="8">
        <v>0.44</v>
      </c>
      <c r="V358" s="9">
        <v>28</v>
      </c>
      <c r="W358" s="8">
        <v>0.52</v>
      </c>
      <c r="X358" s="8">
        <v>1.7999999999999998</v>
      </c>
      <c r="Y358" s="8">
        <v>-4.0000000000000036E-2</v>
      </c>
      <c r="Z358" s="8">
        <v>0</v>
      </c>
      <c r="AA358">
        <v>2.0000000000000018E-2</v>
      </c>
      <c r="AF358" t="s">
        <v>9722</v>
      </c>
      <c r="AG358" t="s">
        <v>9655</v>
      </c>
      <c r="AH358" t="s">
        <v>9656</v>
      </c>
      <c r="AI358" t="s">
        <v>9669</v>
      </c>
      <c r="AJ358" s="7">
        <v>37986</v>
      </c>
      <c r="AK358" t="s">
        <v>634</v>
      </c>
      <c r="AL358" t="s">
        <v>109</v>
      </c>
      <c r="AM358" t="s">
        <v>465</v>
      </c>
      <c r="AN358" t="s">
        <v>9735</v>
      </c>
    </row>
    <row r="359" spans="1:41">
      <c r="A359" s="6" t="s">
        <v>633</v>
      </c>
      <c r="B359">
        <v>2002</v>
      </c>
      <c r="C359">
        <v>12</v>
      </c>
      <c r="E359" t="s">
        <v>100</v>
      </c>
      <c r="F359" t="s">
        <v>101</v>
      </c>
      <c r="G359" t="s">
        <v>102</v>
      </c>
      <c r="H359" t="s">
        <v>627</v>
      </c>
      <c r="I359">
        <v>2003</v>
      </c>
      <c r="J359">
        <v>1</v>
      </c>
      <c r="K359" s="6">
        <v>37711</v>
      </c>
      <c r="L359">
        <v>3</v>
      </c>
      <c r="M359">
        <v>1</v>
      </c>
      <c r="N359" t="s">
        <v>233</v>
      </c>
      <c r="O359" s="8">
        <v>3.16</v>
      </c>
      <c r="P359" s="8">
        <v>3.05</v>
      </c>
      <c r="Q359" s="8">
        <v>2.7</v>
      </c>
      <c r="R359" s="8">
        <v>3.64</v>
      </c>
      <c r="S359" s="8">
        <v>2</v>
      </c>
      <c r="T359" s="8">
        <v>4.5999999999999996</v>
      </c>
      <c r="U359" s="8">
        <v>0.7</v>
      </c>
      <c r="V359" s="9">
        <v>28</v>
      </c>
      <c r="W359" s="8">
        <v>0.94</v>
      </c>
      <c r="X359" s="8">
        <v>2.5999999999999996</v>
      </c>
      <c r="Y359" s="8">
        <v>0.11000000000000032</v>
      </c>
      <c r="Z359" s="8">
        <v>-0.10000000000000009</v>
      </c>
      <c r="AA359">
        <v>-2.0000000000000018E-2</v>
      </c>
      <c r="AF359" t="s">
        <v>628</v>
      </c>
      <c r="AG359" t="s">
        <v>106</v>
      </c>
      <c r="AH359" t="s">
        <v>107</v>
      </c>
      <c r="AI359" t="s">
        <v>340</v>
      </c>
      <c r="AJ359" s="7">
        <v>37711</v>
      </c>
      <c r="AK359" t="s">
        <v>634</v>
      </c>
      <c r="AL359" t="s">
        <v>109</v>
      </c>
      <c r="AM359" t="s">
        <v>629</v>
      </c>
      <c r="AN359" t="s">
        <v>639</v>
      </c>
      <c r="AO359" t="str">
        <f>TEXT(A359,"yyyy-mm-dd")</f>
        <v>2002-12-31</v>
      </c>
    </row>
    <row r="360" spans="1:41">
      <c r="A360" s="6" t="s">
        <v>633</v>
      </c>
      <c r="B360">
        <v>2002</v>
      </c>
      <c r="C360">
        <v>12</v>
      </c>
      <c r="E360" t="s">
        <v>100</v>
      </c>
      <c r="F360" t="s">
        <v>101</v>
      </c>
      <c r="G360" t="s">
        <v>102</v>
      </c>
      <c r="H360" t="s">
        <v>500</v>
      </c>
      <c r="I360">
        <v>2002</v>
      </c>
      <c r="J360">
        <v>4</v>
      </c>
      <c r="K360" s="6">
        <v>37621</v>
      </c>
      <c r="L360">
        <v>0</v>
      </c>
      <c r="M360">
        <v>0</v>
      </c>
      <c r="N360" t="s">
        <v>178</v>
      </c>
      <c r="O360" s="8">
        <v>2.63</v>
      </c>
      <c r="P360" s="8">
        <v>2.6</v>
      </c>
      <c r="Q360" s="8">
        <v>2.39</v>
      </c>
      <c r="R360" s="8">
        <v>2.9</v>
      </c>
      <c r="S360" s="8">
        <v>1.2</v>
      </c>
      <c r="T360" s="8">
        <v>3.6</v>
      </c>
      <c r="U360" s="8">
        <v>0.49</v>
      </c>
      <c r="V360" s="9">
        <v>28</v>
      </c>
      <c r="W360" s="8">
        <v>0.50999999999999979</v>
      </c>
      <c r="X360" s="8">
        <v>2.4000000000000004</v>
      </c>
      <c r="Y360" s="8">
        <v>2.9999999999999805E-2</v>
      </c>
      <c r="Z360" s="8">
        <v>-4.9999999999999822E-2</v>
      </c>
      <c r="AA360">
        <v>-0.2200000000000002</v>
      </c>
      <c r="AF360" t="s">
        <v>501</v>
      </c>
      <c r="AG360" t="s">
        <v>106</v>
      </c>
      <c r="AH360" t="s">
        <v>107</v>
      </c>
      <c r="AI360" t="s">
        <v>108</v>
      </c>
      <c r="AJ360" s="7">
        <v>37621</v>
      </c>
      <c r="AK360" t="s">
        <v>634</v>
      </c>
      <c r="AL360" t="s">
        <v>109</v>
      </c>
      <c r="AM360" t="s">
        <v>503</v>
      </c>
      <c r="AN360" t="s">
        <v>638</v>
      </c>
      <c r="AO360" t="str">
        <f>TEXT(A360,"yyyy-mm-dd")</f>
        <v>2002-12-31</v>
      </c>
    </row>
    <row r="361" spans="1:41">
      <c r="A361" s="6" t="s">
        <v>633</v>
      </c>
      <c r="B361">
        <v>2002</v>
      </c>
      <c r="C361">
        <v>12</v>
      </c>
      <c r="E361" t="s">
        <v>81</v>
      </c>
      <c r="F361" t="s">
        <v>82</v>
      </c>
      <c r="G361" t="s">
        <v>83</v>
      </c>
      <c r="H361" t="s">
        <v>566</v>
      </c>
      <c r="I361">
        <v>2004</v>
      </c>
      <c r="K361" s="6">
        <v>38352</v>
      </c>
      <c r="L361">
        <v>24</v>
      </c>
      <c r="N361" t="s">
        <v>368</v>
      </c>
      <c r="O361" s="8">
        <v>3.76</v>
      </c>
      <c r="P361" s="8">
        <v>3.76</v>
      </c>
      <c r="Q361" s="8">
        <v>3.41</v>
      </c>
      <c r="R361" s="8">
        <v>4</v>
      </c>
      <c r="S361" s="8">
        <v>3</v>
      </c>
      <c r="T361" s="8">
        <v>5.48</v>
      </c>
      <c r="U361" s="8">
        <v>0.54</v>
      </c>
      <c r="V361" s="9">
        <v>26</v>
      </c>
      <c r="W361" s="8">
        <v>0.58999999999999986</v>
      </c>
      <c r="X361" s="8">
        <v>2.4800000000000004</v>
      </c>
      <c r="Y361" s="8">
        <v>0</v>
      </c>
      <c r="Z361" s="8">
        <v>5.9999999999999609E-2</v>
      </c>
      <c r="AA361">
        <v>-6.0000000000000053E-2</v>
      </c>
      <c r="AF361" t="s">
        <v>568</v>
      </c>
      <c r="AG361" t="s">
        <v>87</v>
      </c>
      <c r="AH361" t="s">
        <v>88</v>
      </c>
      <c r="AI361" t="s">
        <v>359</v>
      </c>
      <c r="AJ361" s="7">
        <v>38352</v>
      </c>
      <c r="AK361" t="s">
        <v>634</v>
      </c>
      <c r="AL361" t="s">
        <v>91</v>
      </c>
      <c r="AM361" t="s">
        <v>569</v>
      </c>
      <c r="AN361" t="s">
        <v>636</v>
      </c>
      <c r="AO361" t="str">
        <f>TEXT(A361,"yyyy-mm-dd")</f>
        <v>2002-12-31</v>
      </c>
    </row>
    <row r="362" spans="1:41">
      <c r="A362" s="6" t="s">
        <v>633</v>
      </c>
      <c r="B362">
        <v>2002</v>
      </c>
      <c r="C362">
        <v>12</v>
      </c>
      <c r="E362" t="s">
        <v>81</v>
      </c>
      <c r="F362" t="s">
        <v>82</v>
      </c>
      <c r="G362" t="s">
        <v>83</v>
      </c>
      <c r="H362" t="s">
        <v>462</v>
      </c>
      <c r="I362">
        <v>2003</v>
      </c>
      <c r="K362" s="6">
        <v>37986</v>
      </c>
      <c r="L362">
        <v>12</v>
      </c>
      <c r="N362" t="s">
        <v>261</v>
      </c>
      <c r="O362" s="8">
        <v>4.21</v>
      </c>
      <c r="P362" s="8">
        <v>4.13</v>
      </c>
      <c r="Q362" s="8">
        <v>3.98</v>
      </c>
      <c r="R362" s="8">
        <v>4.59</v>
      </c>
      <c r="S362" s="8">
        <v>3</v>
      </c>
      <c r="T362" s="8">
        <v>5.0599999999999996</v>
      </c>
      <c r="U362" s="8">
        <v>0.48</v>
      </c>
      <c r="V362" s="9">
        <v>28</v>
      </c>
      <c r="W362" s="8">
        <v>0.60999999999999988</v>
      </c>
      <c r="X362" s="8">
        <v>2.0599999999999996</v>
      </c>
      <c r="Y362" s="8">
        <v>8.0000000000000071E-2</v>
      </c>
      <c r="Z362" s="8">
        <v>3.0000000000000249E-2</v>
      </c>
      <c r="AA362">
        <v>-2.0000000000000462E-2</v>
      </c>
      <c r="AF362" t="s">
        <v>464</v>
      </c>
      <c r="AG362" t="s">
        <v>87</v>
      </c>
      <c r="AH362" t="s">
        <v>88</v>
      </c>
      <c r="AI362" t="s">
        <v>97</v>
      </c>
      <c r="AJ362" s="7">
        <v>37986</v>
      </c>
      <c r="AK362" t="s">
        <v>634</v>
      </c>
      <c r="AL362" t="s">
        <v>91</v>
      </c>
      <c r="AM362" t="s">
        <v>465</v>
      </c>
      <c r="AN362" t="s">
        <v>635</v>
      </c>
      <c r="AO362" t="str">
        <f>TEXT(A362,"yyyy-mm-dd")</f>
        <v>2002-12-31</v>
      </c>
    </row>
    <row r="363" spans="1:41">
      <c r="A363" s="6" t="s">
        <v>633</v>
      </c>
      <c r="B363">
        <v>2002</v>
      </c>
      <c r="C363">
        <v>12</v>
      </c>
      <c r="E363" t="s">
        <v>392</v>
      </c>
      <c r="F363" t="s">
        <v>82</v>
      </c>
      <c r="G363" t="s">
        <v>83</v>
      </c>
      <c r="H363" t="s">
        <v>462</v>
      </c>
      <c r="I363">
        <v>2003</v>
      </c>
      <c r="K363" s="6">
        <v>37986</v>
      </c>
      <c r="L363">
        <v>12</v>
      </c>
      <c r="N363" t="s">
        <v>261</v>
      </c>
      <c r="O363" s="8">
        <v>3.48</v>
      </c>
      <c r="P363" s="8">
        <v>3.67</v>
      </c>
      <c r="Q363" s="8">
        <v>3.15</v>
      </c>
      <c r="R363" s="8">
        <v>3.81</v>
      </c>
      <c r="S363" s="8">
        <v>2.09</v>
      </c>
      <c r="T363" s="8">
        <v>4.5</v>
      </c>
      <c r="U363" s="8">
        <v>0.6</v>
      </c>
      <c r="V363" s="9">
        <v>20</v>
      </c>
      <c r="W363" s="8">
        <v>0.66000000000000014</v>
      </c>
      <c r="X363" s="8">
        <v>2.41</v>
      </c>
      <c r="Y363" s="8">
        <v>-0.18999999999999995</v>
      </c>
      <c r="Z363" s="8">
        <v>-0.10999999999999988</v>
      </c>
      <c r="AA363">
        <v>-0.22999999999999998</v>
      </c>
      <c r="AF363" t="s">
        <v>464</v>
      </c>
      <c r="AG363" t="s">
        <v>87</v>
      </c>
      <c r="AH363" t="s">
        <v>88</v>
      </c>
      <c r="AI363" t="s">
        <v>97</v>
      </c>
      <c r="AJ363" s="7">
        <v>37986</v>
      </c>
      <c r="AK363" t="s">
        <v>634</v>
      </c>
      <c r="AL363" t="s">
        <v>393</v>
      </c>
      <c r="AM363" t="s">
        <v>465</v>
      </c>
      <c r="AN363" t="s">
        <v>637</v>
      </c>
      <c r="AO363" t="str">
        <f>TEXT(A363,"yyyy-mm-dd")</f>
        <v>2002-12-31</v>
      </c>
    </row>
    <row r="364" spans="1:41">
      <c r="A364" s="6" t="s">
        <v>633</v>
      </c>
      <c r="B364">
        <v>2002</v>
      </c>
      <c r="C364">
        <v>12</v>
      </c>
      <c r="E364" t="s">
        <v>112</v>
      </c>
      <c r="F364" t="s">
        <v>113</v>
      </c>
      <c r="G364" t="s">
        <v>83</v>
      </c>
      <c r="H364" t="s">
        <v>462</v>
      </c>
      <c r="I364">
        <v>2003</v>
      </c>
      <c r="K364" s="6">
        <v>37986</v>
      </c>
      <c r="L364">
        <v>12</v>
      </c>
      <c r="N364" t="s">
        <v>261</v>
      </c>
      <c r="O364" s="8">
        <v>7.71</v>
      </c>
      <c r="P364" s="8">
        <v>7.56</v>
      </c>
      <c r="Q364" s="8">
        <v>7.08</v>
      </c>
      <c r="R364" s="8">
        <v>8.35</v>
      </c>
      <c r="S364" s="8">
        <v>5.85</v>
      </c>
      <c r="T364" s="8">
        <v>10</v>
      </c>
      <c r="U364" s="8">
        <v>0.95</v>
      </c>
      <c r="V364" s="9">
        <v>28</v>
      </c>
      <c r="W364" s="8">
        <v>1.2699999999999996</v>
      </c>
      <c r="X364" s="8">
        <v>4.1500000000000004</v>
      </c>
      <c r="Y364" s="8">
        <v>0.15000000000000036</v>
      </c>
      <c r="Z364" s="8">
        <v>5.9999999999999609E-2</v>
      </c>
      <c r="AA364">
        <v>-5.9999999999999609E-2</v>
      </c>
      <c r="AF364" t="s">
        <v>483</v>
      </c>
      <c r="AG364" t="s">
        <v>115</v>
      </c>
      <c r="AH364" t="s">
        <v>116</v>
      </c>
      <c r="AI364" t="s">
        <v>230</v>
      </c>
      <c r="AJ364" s="7">
        <v>37986</v>
      </c>
      <c r="AK364" t="s">
        <v>634</v>
      </c>
      <c r="AL364" t="s">
        <v>118</v>
      </c>
      <c r="AM364" t="s">
        <v>465</v>
      </c>
      <c r="AN364" t="s">
        <v>640</v>
      </c>
      <c r="AO364" t="str">
        <f>TEXT(A364,"yyyy-mm-dd")</f>
        <v>2002-12-31</v>
      </c>
    </row>
    <row r="365" spans="1:41">
      <c r="A365" s="6" t="s">
        <v>641</v>
      </c>
      <c r="B365">
        <v>2003</v>
      </c>
      <c r="C365">
        <v>1</v>
      </c>
      <c r="E365" t="s">
        <v>100</v>
      </c>
      <c r="F365" t="s">
        <v>101</v>
      </c>
      <c r="G365" t="s">
        <v>83</v>
      </c>
      <c r="H365" t="s">
        <v>566</v>
      </c>
      <c r="I365">
        <v>2004</v>
      </c>
      <c r="K365" s="6">
        <v>38352</v>
      </c>
      <c r="L365">
        <v>23</v>
      </c>
      <c r="N365" t="s">
        <v>95</v>
      </c>
      <c r="O365" s="8">
        <v>4.16</v>
      </c>
      <c r="P365" s="8">
        <v>4.2</v>
      </c>
      <c r="Q365" s="8">
        <v>4</v>
      </c>
      <c r="R365" s="8">
        <v>4.5</v>
      </c>
      <c r="S365" s="8">
        <v>3</v>
      </c>
      <c r="T365" s="8">
        <v>5.17</v>
      </c>
      <c r="U365" s="8">
        <v>0.57999999999999996</v>
      </c>
      <c r="V365" s="9">
        <v>29</v>
      </c>
      <c r="W365" s="8">
        <v>0.5</v>
      </c>
      <c r="X365" s="8">
        <v>2.17</v>
      </c>
      <c r="Y365" s="8">
        <v>-4.0000000000000036E-2</v>
      </c>
      <c r="Z365" s="8">
        <v>-0.20000000000000018</v>
      </c>
      <c r="AA365">
        <v>0</v>
      </c>
      <c r="AF365" t="s">
        <v>9744</v>
      </c>
      <c r="AG365" t="s">
        <v>9655</v>
      </c>
      <c r="AH365" t="s">
        <v>9656</v>
      </c>
      <c r="AI365" t="s">
        <v>9669</v>
      </c>
      <c r="AJ365" s="7">
        <v>38352</v>
      </c>
      <c r="AK365" t="s">
        <v>642</v>
      </c>
      <c r="AL365" t="s">
        <v>109</v>
      </c>
      <c r="AM365" t="s">
        <v>569</v>
      </c>
      <c r="AN365" t="s">
        <v>9746</v>
      </c>
    </row>
    <row r="366" spans="1:41">
      <c r="A366" s="6" t="s">
        <v>641</v>
      </c>
      <c r="B366">
        <v>2003</v>
      </c>
      <c r="C366">
        <v>1</v>
      </c>
      <c r="E366" t="s">
        <v>100</v>
      </c>
      <c r="F366" t="s">
        <v>101</v>
      </c>
      <c r="G366" t="s">
        <v>83</v>
      </c>
      <c r="H366" t="s">
        <v>462</v>
      </c>
      <c r="I366">
        <v>2003</v>
      </c>
      <c r="K366" s="6">
        <v>37986</v>
      </c>
      <c r="L366">
        <v>11</v>
      </c>
      <c r="N366" t="s">
        <v>85</v>
      </c>
      <c r="O366" s="8">
        <v>3.09</v>
      </c>
      <c r="P366" s="8">
        <v>3</v>
      </c>
      <c r="Q366" s="8">
        <v>2.8</v>
      </c>
      <c r="R366" s="8">
        <v>3.5</v>
      </c>
      <c r="S366" s="8">
        <v>2.4</v>
      </c>
      <c r="T366" s="8">
        <v>3.8</v>
      </c>
      <c r="U366" s="8">
        <v>0.43</v>
      </c>
      <c r="V366" s="9">
        <v>31</v>
      </c>
      <c r="W366" s="8">
        <v>0.70000000000000018</v>
      </c>
      <c r="X366" s="8">
        <v>1.4</v>
      </c>
      <c r="Y366" s="8">
        <v>8.9999999999999858E-2</v>
      </c>
      <c r="Z366" s="8">
        <v>-0.20000000000000018</v>
      </c>
      <c r="AA366">
        <v>0.18000000000000016</v>
      </c>
      <c r="AF366" t="s">
        <v>9722</v>
      </c>
      <c r="AG366" t="s">
        <v>9655</v>
      </c>
      <c r="AH366" t="s">
        <v>9656</v>
      </c>
      <c r="AI366" t="s">
        <v>9657</v>
      </c>
      <c r="AJ366" s="7">
        <v>37986</v>
      </c>
      <c r="AK366" t="s">
        <v>642</v>
      </c>
      <c r="AL366" t="s">
        <v>109</v>
      </c>
      <c r="AM366" t="s">
        <v>465</v>
      </c>
      <c r="AN366" t="s">
        <v>9736</v>
      </c>
    </row>
    <row r="367" spans="1:41">
      <c r="A367" s="6" t="s">
        <v>641</v>
      </c>
      <c r="B367">
        <v>2003</v>
      </c>
      <c r="C367">
        <v>1</v>
      </c>
      <c r="E367" t="s">
        <v>100</v>
      </c>
      <c r="F367" t="s">
        <v>101</v>
      </c>
      <c r="G367" t="s">
        <v>102</v>
      </c>
      <c r="H367" t="s">
        <v>627</v>
      </c>
      <c r="I367">
        <v>2003</v>
      </c>
      <c r="J367">
        <v>1</v>
      </c>
      <c r="K367" s="6">
        <v>37711</v>
      </c>
      <c r="L367">
        <v>2</v>
      </c>
      <c r="M367">
        <v>1</v>
      </c>
      <c r="N367" t="s">
        <v>104</v>
      </c>
      <c r="O367" s="8">
        <v>3.06</v>
      </c>
      <c r="P367" s="8">
        <v>2.9</v>
      </c>
      <c r="Q367" s="8">
        <v>2.4</v>
      </c>
      <c r="R367" s="8">
        <v>3.8</v>
      </c>
      <c r="S367" s="8">
        <v>1.7</v>
      </c>
      <c r="T367" s="8">
        <v>4.8899999999999997</v>
      </c>
      <c r="U367" s="8">
        <v>0.84</v>
      </c>
      <c r="V367" s="9">
        <v>31</v>
      </c>
      <c r="W367" s="8">
        <v>1.4</v>
      </c>
      <c r="X367" s="8">
        <v>3.1899999999999995</v>
      </c>
      <c r="Y367" s="8">
        <v>0.16000000000000014</v>
      </c>
      <c r="Z367" s="8">
        <v>-0.14999999999999991</v>
      </c>
      <c r="AA367">
        <v>0.45999999999999996</v>
      </c>
      <c r="AF367" t="s">
        <v>628</v>
      </c>
      <c r="AG367" t="s">
        <v>106</v>
      </c>
      <c r="AH367" t="s">
        <v>107</v>
      </c>
      <c r="AI367" t="s">
        <v>108</v>
      </c>
      <c r="AJ367" s="7">
        <v>37711</v>
      </c>
      <c r="AK367" t="s">
        <v>642</v>
      </c>
      <c r="AL367" t="s">
        <v>109</v>
      </c>
      <c r="AM367" t="s">
        <v>629</v>
      </c>
      <c r="AN367" t="s">
        <v>647</v>
      </c>
      <c r="AO367" t="str">
        <f>TEXT(A367,"yyyy-mm-dd")</f>
        <v>2003-01-31</v>
      </c>
    </row>
    <row r="368" spans="1:41">
      <c r="A368" s="6" t="s">
        <v>641</v>
      </c>
      <c r="B368">
        <v>2003</v>
      </c>
      <c r="C368">
        <v>1</v>
      </c>
      <c r="E368" t="s">
        <v>100</v>
      </c>
      <c r="F368" t="s">
        <v>101</v>
      </c>
      <c r="G368" t="s">
        <v>102</v>
      </c>
      <c r="H368" t="s">
        <v>500</v>
      </c>
      <c r="I368">
        <v>2002</v>
      </c>
      <c r="J368">
        <v>4</v>
      </c>
      <c r="K368" s="6">
        <v>37621</v>
      </c>
      <c r="L368">
        <v>-1</v>
      </c>
      <c r="M368">
        <v>0</v>
      </c>
      <c r="N368" t="s">
        <v>187</v>
      </c>
      <c r="O368" s="8">
        <v>2.44</v>
      </c>
      <c r="P368" s="8">
        <v>2.54</v>
      </c>
      <c r="Q368" s="8">
        <v>2.2000000000000002</v>
      </c>
      <c r="R368" s="8">
        <v>2.7</v>
      </c>
      <c r="S368" s="8">
        <v>1.5</v>
      </c>
      <c r="T368" s="8">
        <v>3.6</v>
      </c>
      <c r="U368" s="8">
        <v>0.43</v>
      </c>
      <c r="V368" s="9">
        <v>31</v>
      </c>
      <c r="W368" s="8">
        <v>0.5</v>
      </c>
      <c r="X368" s="8">
        <v>2.1</v>
      </c>
      <c r="Y368" s="8">
        <v>-0.10000000000000009</v>
      </c>
      <c r="Z368" s="8">
        <v>-6.0000000000000053E-2</v>
      </c>
      <c r="AA368">
        <v>-9.9999999999997868E-3</v>
      </c>
      <c r="AF368" t="s">
        <v>501</v>
      </c>
      <c r="AG368" t="s">
        <v>106</v>
      </c>
      <c r="AH368" t="s">
        <v>107</v>
      </c>
      <c r="AI368" t="s">
        <v>188</v>
      </c>
      <c r="AJ368" s="7">
        <v>37621</v>
      </c>
      <c r="AK368" t="s">
        <v>642</v>
      </c>
      <c r="AL368" t="s">
        <v>109</v>
      </c>
      <c r="AM368" t="s">
        <v>503</v>
      </c>
      <c r="AN368" t="s">
        <v>646</v>
      </c>
      <c r="AO368" t="str">
        <f>TEXT(A368,"yyyy-mm-dd")</f>
        <v>2003-01-31</v>
      </c>
    </row>
    <row r="369" spans="1:41">
      <c r="A369" s="6" t="s">
        <v>641</v>
      </c>
      <c r="B369">
        <v>2003</v>
      </c>
      <c r="C369">
        <v>1</v>
      </c>
      <c r="E369" t="s">
        <v>81</v>
      </c>
      <c r="F369" t="s">
        <v>82</v>
      </c>
      <c r="G369" t="s">
        <v>83</v>
      </c>
      <c r="H369" t="s">
        <v>566</v>
      </c>
      <c r="I369">
        <v>2004</v>
      </c>
      <c r="K369" s="6">
        <v>38352</v>
      </c>
      <c r="L369">
        <v>23</v>
      </c>
      <c r="N369" t="s">
        <v>95</v>
      </c>
      <c r="O369" s="8">
        <v>3.76</v>
      </c>
      <c r="P369" s="8">
        <v>3.71</v>
      </c>
      <c r="Q369" s="8">
        <v>3.48</v>
      </c>
      <c r="R369" s="8">
        <v>4</v>
      </c>
      <c r="S369" s="8">
        <v>3</v>
      </c>
      <c r="T369" s="8">
        <v>4.96</v>
      </c>
      <c r="U369" s="8">
        <v>0.47</v>
      </c>
      <c r="V369" s="9">
        <v>30</v>
      </c>
      <c r="W369" s="8">
        <v>0.52</v>
      </c>
      <c r="X369" s="8">
        <v>1.96</v>
      </c>
      <c r="Y369" s="8">
        <v>4.9999999999999822E-2</v>
      </c>
      <c r="Z369" s="8">
        <v>-4.9999999999999822E-2</v>
      </c>
      <c r="AA369">
        <v>-6.999999999999984E-2</v>
      </c>
      <c r="AF369" t="s">
        <v>568</v>
      </c>
      <c r="AG369" t="s">
        <v>87</v>
      </c>
      <c r="AH369" t="s">
        <v>88</v>
      </c>
      <c r="AI369" t="s">
        <v>97</v>
      </c>
      <c r="AJ369" s="7">
        <v>38352</v>
      </c>
      <c r="AK369" t="s">
        <v>642</v>
      </c>
      <c r="AL369" t="s">
        <v>91</v>
      </c>
      <c r="AM369" t="s">
        <v>569</v>
      </c>
      <c r="AN369" t="s">
        <v>644</v>
      </c>
      <c r="AO369" t="str">
        <f>TEXT(A369,"yyyy-mm-dd")</f>
        <v>2003-01-31</v>
      </c>
    </row>
    <row r="370" spans="1:41">
      <c r="A370" s="6" t="s">
        <v>641</v>
      </c>
      <c r="B370">
        <v>2003</v>
      </c>
      <c r="C370">
        <v>1</v>
      </c>
      <c r="E370" t="s">
        <v>81</v>
      </c>
      <c r="F370" t="s">
        <v>82</v>
      </c>
      <c r="G370" t="s">
        <v>83</v>
      </c>
      <c r="H370" t="s">
        <v>462</v>
      </c>
      <c r="I370">
        <v>2003</v>
      </c>
      <c r="K370" s="6">
        <v>37986</v>
      </c>
      <c r="L370">
        <v>11</v>
      </c>
      <c r="N370" t="s">
        <v>85</v>
      </c>
      <c r="O370" s="8">
        <v>4.3099999999999996</v>
      </c>
      <c r="P370" s="8">
        <v>4.29</v>
      </c>
      <c r="Q370" s="8">
        <v>4</v>
      </c>
      <c r="R370" s="8">
        <v>4.66</v>
      </c>
      <c r="S370" s="8">
        <v>3.4</v>
      </c>
      <c r="T370" s="8">
        <v>5.2</v>
      </c>
      <c r="U370" s="8">
        <v>0.46</v>
      </c>
      <c r="V370" s="9">
        <v>31</v>
      </c>
      <c r="W370" s="8">
        <v>0.66000000000000014</v>
      </c>
      <c r="X370" s="8">
        <v>1.8000000000000003</v>
      </c>
      <c r="Y370" s="8">
        <v>1.9999999999999574E-2</v>
      </c>
      <c r="Z370" s="8">
        <v>0.16000000000000014</v>
      </c>
      <c r="AA370">
        <v>5.0000000000000266E-2</v>
      </c>
      <c r="AF370" t="s">
        <v>464</v>
      </c>
      <c r="AG370" t="s">
        <v>87</v>
      </c>
      <c r="AH370" t="s">
        <v>88</v>
      </c>
      <c r="AI370" t="s">
        <v>89</v>
      </c>
      <c r="AJ370" s="7">
        <v>37986</v>
      </c>
      <c r="AK370" t="s">
        <v>642</v>
      </c>
      <c r="AL370" t="s">
        <v>91</v>
      </c>
      <c r="AM370" t="s">
        <v>465</v>
      </c>
      <c r="AN370" t="s">
        <v>643</v>
      </c>
      <c r="AO370" t="str">
        <f>TEXT(A370,"yyyy-mm-dd")</f>
        <v>2003-01-31</v>
      </c>
    </row>
    <row r="371" spans="1:41">
      <c r="A371" s="6" t="s">
        <v>641</v>
      </c>
      <c r="B371">
        <v>2003</v>
      </c>
      <c r="C371">
        <v>1</v>
      </c>
      <c r="E371" t="s">
        <v>392</v>
      </c>
      <c r="F371" t="s">
        <v>82</v>
      </c>
      <c r="G371" t="s">
        <v>83</v>
      </c>
      <c r="H371" t="s">
        <v>462</v>
      </c>
      <c r="I371">
        <v>2003</v>
      </c>
      <c r="K371" s="6">
        <v>37986</v>
      </c>
      <c r="L371">
        <v>11</v>
      </c>
      <c r="N371" t="s">
        <v>85</v>
      </c>
      <c r="O371" s="8">
        <v>3.67</v>
      </c>
      <c r="P371" s="8">
        <v>3.51</v>
      </c>
      <c r="Q371" s="8">
        <v>3.34</v>
      </c>
      <c r="R371" s="8">
        <v>4.0199999999999996</v>
      </c>
      <c r="S371" s="8">
        <v>2.84</v>
      </c>
      <c r="T371" s="8">
        <v>4.9000000000000004</v>
      </c>
      <c r="U371" s="8">
        <v>0.51</v>
      </c>
      <c r="V371" s="9">
        <v>22</v>
      </c>
      <c r="W371" s="8">
        <v>0.67999999999999972</v>
      </c>
      <c r="X371" s="8">
        <v>2.0600000000000005</v>
      </c>
      <c r="Y371" s="8">
        <v>0.16000000000000014</v>
      </c>
      <c r="Z371" s="8">
        <v>-0.16000000000000014</v>
      </c>
      <c r="AA371">
        <v>1.9999999999999574E-2</v>
      </c>
      <c r="AF371" t="s">
        <v>464</v>
      </c>
      <c r="AG371" t="s">
        <v>87</v>
      </c>
      <c r="AH371" t="s">
        <v>88</v>
      </c>
      <c r="AI371" t="s">
        <v>89</v>
      </c>
      <c r="AJ371" s="7">
        <v>37986</v>
      </c>
      <c r="AK371" t="s">
        <v>642</v>
      </c>
      <c r="AL371" t="s">
        <v>393</v>
      </c>
      <c r="AM371" t="s">
        <v>465</v>
      </c>
      <c r="AN371" t="s">
        <v>645</v>
      </c>
      <c r="AO371" t="str">
        <f>TEXT(A371,"yyyy-mm-dd")</f>
        <v>2003-01-31</v>
      </c>
    </row>
    <row r="372" spans="1:41">
      <c r="A372" s="6" t="s">
        <v>641</v>
      </c>
      <c r="B372">
        <v>2003</v>
      </c>
      <c r="C372">
        <v>1</v>
      </c>
      <c r="E372" t="s">
        <v>112</v>
      </c>
      <c r="F372" t="s">
        <v>113</v>
      </c>
      <c r="G372" t="s">
        <v>83</v>
      </c>
      <c r="H372" t="s">
        <v>566</v>
      </c>
      <c r="I372">
        <v>2004</v>
      </c>
      <c r="K372" s="6">
        <v>38352</v>
      </c>
      <c r="L372">
        <v>23</v>
      </c>
      <c r="N372" t="s">
        <v>95</v>
      </c>
      <c r="O372" s="8">
        <v>7.36</v>
      </c>
      <c r="P372" s="8">
        <v>7.26</v>
      </c>
      <c r="Q372" s="8">
        <v>6.88</v>
      </c>
      <c r="R372" s="8">
        <v>7.86</v>
      </c>
      <c r="S372" s="8">
        <v>6.2</v>
      </c>
      <c r="T372" s="8">
        <v>9.1999999999999993</v>
      </c>
      <c r="U372" s="8">
        <v>0.74</v>
      </c>
      <c r="V372" s="9">
        <v>28</v>
      </c>
      <c r="W372" s="8">
        <v>0.98000000000000043</v>
      </c>
      <c r="X372" s="8">
        <v>2.9999999999999991</v>
      </c>
      <c r="Y372" s="8">
        <v>0.10000000000000053</v>
      </c>
      <c r="Z372" s="8"/>
      <c r="AF372" t="s">
        <v>649</v>
      </c>
      <c r="AG372" t="s">
        <v>115</v>
      </c>
      <c r="AH372" t="s">
        <v>116</v>
      </c>
      <c r="AI372" t="s">
        <v>230</v>
      </c>
      <c r="AJ372" s="7">
        <v>38352</v>
      </c>
      <c r="AK372" t="s">
        <v>642</v>
      </c>
      <c r="AL372" t="s">
        <v>118</v>
      </c>
      <c r="AM372" t="s">
        <v>569</v>
      </c>
      <c r="AN372" t="s">
        <v>650</v>
      </c>
      <c r="AO372" t="str">
        <f>TEXT(A372,"yyyy-mm-dd")</f>
        <v>2003-01-31</v>
      </c>
    </row>
    <row r="373" spans="1:41">
      <c r="A373" s="6" t="s">
        <v>641</v>
      </c>
      <c r="B373">
        <v>2003</v>
      </c>
      <c r="C373">
        <v>1</v>
      </c>
      <c r="E373" t="s">
        <v>112</v>
      </c>
      <c r="F373" t="s">
        <v>113</v>
      </c>
      <c r="G373" t="s">
        <v>83</v>
      </c>
      <c r="H373" t="s">
        <v>462</v>
      </c>
      <c r="I373">
        <v>2003</v>
      </c>
      <c r="K373" s="6">
        <v>37986</v>
      </c>
      <c r="L373">
        <v>11</v>
      </c>
      <c r="N373" t="s">
        <v>85</v>
      </c>
      <c r="O373" s="8">
        <v>7.71</v>
      </c>
      <c r="P373" s="8">
        <v>7.76</v>
      </c>
      <c r="Q373" s="8">
        <v>7.08</v>
      </c>
      <c r="R373" s="8">
        <v>8.09</v>
      </c>
      <c r="S373" s="8">
        <v>6.1</v>
      </c>
      <c r="T373" s="8">
        <v>10</v>
      </c>
      <c r="U373" s="8">
        <v>0.89</v>
      </c>
      <c r="V373" s="9">
        <v>30</v>
      </c>
      <c r="W373" s="8">
        <v>1.0099999999999998</v>
      </c>
      <c r="X373" s="8">
        <v>3.9000000000000004</v>
      </c>
      <c r="Y373" s="8">
        <v>-4.9999999999999822E-2</v>
      </c>
      <c r="Z373" s="8">
        <v>0.20000000000000018</v>
      </c>
      <c r="AA373">
        <v>-0.25999999999999979</v>
      </c>
      <c r="AF373" t="s">
        <v>483</v>
      </c>
      <c r="AG373" t="s">
        <v>115</v>
      </c>
      <c r="AH373" t="s">
        <v>116</v>
      </c>
      <c r="AI373" t="s">
        <v>117</v>
      </c>
      <c r="AJ373" s="7">
        <v>37986</v>
      </c>
      <c r="AK373" t="s">
        <v>642</v>
      </c>
      <c r="AL373" t="s">
        <v>118</v>
      </c>
      <c r="AM373" t="s">
        <v>465</v>
      </c>
      <c r="AN373" t="s">
        <v>648</v>
      </c>
      <c r="AO373" t="str">
        <f>TEXT(A373,"yyyy-mm-dd")</f>
        <v>2003-01-31</v>
      </c>
    </row>
    <row r="374" spans="1:41">
      <c r="A374" s="6" t="s">
        <v>651</v>
      </c>
      <c r="B374">
        <v>2003</v>
      </c>
      <c r="C374">
        <v>2</v>
      </c>
      <c r="E374" t="s">
        <v>100</v>
      </c>
      <c r="F374" t="s">
        <v>101</v>
      </c>
      <c r="G374" t="s">
        <v>83</v>
      </c>
      <c r="H374" t="s">
        <v>566</v>
      </c>
      <c r="I374">
        <v>2004</v>
      </c>
      <c r="K374" s="6">
        <v>38352</v>
      </c>
      <c r="L374">
        <v>22</v>
      </c>
      <c r="N374" t="s">
        <v>167</v>
      </c>
      <c r="O374" s="8">
        <v>4.13</v>
      </c>
      <c r="P374" s="8">
        <v>4.2</v>
      </c>
      <c r="Q374" s="8">
        <v>3.78</v>
      </c>
      <c r="R374" s="8">
        <v>4.5</v>
      </c>
      <c r="S374" s="8">
        <v>3</v>
      </c>
      <c r="T374" s="8">
        <v>5.17</v>
      </c>
      <c r="U374" s="8">
        <v>0.53</v>
      </c>
      <c r="V374" s="9">
        <v>28</v>
      </c>
      <c r="W374" s="8">
        <v>0.7200000000000002</v>
      </c>
      <c r="X374" s="8">
        <v>2.17</v>
      </c>
      <c r="Y374" s="8">
        <v>-7.0000000000000284E-2</v>
      </c>
      <c r="Z374" s="8">
        <v>0</v>
      </c>
      <c r="AA374">
        <v>0.2200000000000002</v>
      </c>
      <c r="AF374" t="s">
        <v>9744</v>
      </c>
      <c r="AG374" t="s">
        <v>9655</v>
      </c>
      <c r="AH374" t="s">
        <v>9656</v>
      </c>
      <c r="AI374" t="s">
        <v>9669</v>
      </c>
      <c r="AJ374" s="7">
        <v>38352</v>
      </c>
      <c r="AK374" t="s">
        <v>652</v>
      </c>
      <c r="AL374" t="s">
        <v>109</v>
      </c>
      <c r="AM374" t="s">
        <v>569</v>
      </c>
      <c r="AN374" t="s">
        <v>9747</v>
      </c>
    </row>
    <row r="375" spans="1:41">
      <c r="A375" s="6" t="s">
        <v>651</v>
      </c>
      <c r="B375">
        <v>2003</v>
      </c>
      <c r="C375">
        <v>2</v>
      </c>
      <c r="E375" t="s">
        <v>100</v>
      </c>
      <c r="F375" t="s">
        <v>101</v>
      </c>
      <c r="G375" t="s">
        <v>83</v>
      </c>
      <c r="H375" t="s">
        <v>462</v>
      </c>
      <c r="I375">
        <v>2003</v>
      </c>
      <c r="K375" s="6">
        <v>37986</v>
      </c>
      <c r="L375">
        <v>10</v>
      </c>
      <c r="N375" t="s">
        <v>164</v>
      </c>
      <c r="O375" s="8">
        <v>2.84</v>
      </c>
      <c r="P375" s="8">
        <v>2.83</v>
      </c>
      <c r="Q375" s="8">
        <v>2.5</v>
      </c>
      <c r="R375" s="8">
        <v>3.2</v>
      </c>
      <c r="S375" s="8">
        <v>2</v>
      </c>
      <c r="T375" s="8">
        <v>3.5</v>
      </c>
      <c r="U375" s="8">
        <v>0.41</v>
      </c>
      <c r="V375" s="9">
        <v>29</v>
      </c>
      <c r="W375" s="8">
        <v>0.70000000000000018</v>
      </c>
      <c r="X375" s="8">
        <v>1.5</v>
      </c>
      <c r="Y375" s="8">
        <v>9.9999999999997868E-3</v>
      </c>
      <c r="Z375" s="8">
        <v>-0.16999999999999993</v>
      </c>
      <c r="AA375">
        <v>0</v>
      </c>
      <c r="AF375" t="s">
        <v>9722</v>
      </c>
      <c r="AG375" t="s">
        <v>9655</v>
      </c>
      <c r="AH375" t="s">
        <v>9656</v>
      </c>
      <c r="AI375" t="s">
        <v>9657</v>
      </c>
      <c r="AJ375" s="7">
        <v>37986</v>
      </c>
      <c r="AK375" t="s">
        <v>652</v>
      </c>
      <c r="AL375" t="s">
        <v>109</v>
      </c>
      <c r="AM375" t="s">
        <v>465</v>
      </c>
      <c r="AN375" t="s">
        <v>9737</v>
      </c>
    </row>
    <row r="376" spans="1:41">
      <c r="A376" s="6" t="s">
        <v>651</v>
      </c>
      <c r="B376">
        <v>2003</v>
      </c>
      <c r="C376">
        <v>2</v>
      </c>
      <c r="E376" t="s">
        <v>100</v>
      </c>
      <c r="F376" t="s">
        <v>101</v>
      </c>
      <c r="G376" t="s">
        <v>102</v>
      </c>
      <c r="H376" t="s">
        <v>657</v>
      </c>
      <c r="I376">
        <v>2003</v>
      </c>
      <c r="J376">
        <v>2</v>
      </c>
      <c r="K376" s="6">
        <v>37802</v>
      </c>
      <c r="L376">
        <v>4</v>
      </c>
      <c r="M376">
        <v>1</v>
      </c>
      <c r="N376" t="s">
        <v>219</v>
      </c>
      <c r="O376" s="8">
        <v>2.08</v>
      </c>
      <c r="P376" s="8">
        <v>2.2000000000000002</v>
      </c>
      <c r="Q376" s="8">
        <v>1.6</v>
      </c>
      <c r="R376" s="8">
        <v>2.7</v>
      </c>
      <c r="S376" s="8">
        <v>0.2</v>
      </c>
      <c r="T376" s="8">
        <v>3.4</v>
      </c>
      <c r="U376" s="8">
        <v>0.77</v>
      </c>
      <c r="V376" s="9">
        <v>29</v>
      </c>
      <c r="W376" s="8">
        <v>1.1000000000000001</v>
      </c>
      <c r="X376" s="8">
        <v>3.1999999999999997</v>
      </c>
      <c r="Y376" s="8">
        <v>-0.12000000000000011</v>
      </c>
      <c r="Z376" s="8"/>
      <c r="AF376" t="s">
        <v>658</v>
      </c>
      <c r="AG376" t="s">
        <v>106</v>
      </c>
      <c r="AH376" t="s">
        <v>107</v>
      </c>
      <c r="AI376" t="s">
        <v>340</v>
      </c>
      <c r="AJ376" s="7">
        <v>37802</v>
      </c>
      <c r="AK376" t="s">
        <v>652</v>
      </c>
      <c r="AL376" t="s">
        <v>109</v>
      </c>
      <c r="AM376" t="s">
        <v>659</v>
      </c>
      <c r="AN376" t="s">
        <v>660</v>
      </c>
      <c r="AO376" t="str">
        <f>TEXT(A376,"yyyy-mm-dd")</f>
        <v>2003-02-28</v>
      </c>
    </row>
    <row r="377" spans="1:41">
      <c r="A377" s="6" t="s">
        <v>651</v>
      </c>
      <c r="B377">
        <v>2003</v>
      </c>
      <c r="C377">
        <v>2</v>
      </c>
      <c r="E377" t="s">
        <v>100</v>
      </c>
      <c r="F377" t="s">
        <v>101</v>
      </c>
      <c r="G377" t="s">
        <v>102</v>
      </c>
      <c r="H377" t="s">
        <v>627</v>
      </c>
      <c r="I377">
        <v>2003</v>
      </c>
      <c r="J377">
        <v>1</v>
      </c>
      <c r="K377" s="6">
        <v>37711</v>
      </c>
      <c r="L377">
        <v>1</v>
      </c>
      <c r="M377">
        <v>0</v>
      </c>
      <c r="N377" t="s">
        <v>169</v>
      </c>
      <c r="O377" s="8">
        <v>2.85</v>
      </c>
      <c r="P377" s="8">
        <v>2.6</v>
      </c>
      <c r="Q377" s="8">
        <v>2.04</v>
      </c>
      <c r="R377" s="8">
        <v>3.7</v>
      </c>
      <c r="S377" s="8">
        <v>1.4</v>
      </c>
      <c r="T377" s="8">
        <v>4.5</v>
      </c>
      <c r="U377" s="8">
        <v>0.9</v>
      </c>
      <c r="V377" s="9">
        <v>29</v>
      </c>
      <c r="W377" s="8">
        <v>1.6600000000000001</v>
      </c>
      <c r="X377" s="8">
        <v>3.1</v>
      </c>
      <c r="Y377" s="8">
        <v>0.25</v>
      </c>
      <c r="Z377" s="8">
        <v>-0.29999999999999982</v>
      </c>
      <c r="AA377">
        <v>0.26000000000000023</v>
      </c>
      <c r="AF377" t="s">
        <v>628</v>
      </c>
      <c r="AG377" t="s">
        <v>106</v>
      </c>
      <c r="AH377" t="s">
        <v>107</v>
      </c>
      <c r="AI377" t="s">
        <v>108</v>
      </c>
      <c r="AJ377" s="7">
        <v>37711</v>
      </c>
      <c r="AK377" t="s">
        <v>652</v>
      </c>
      <c r="AL377" t="s">
        <v>109</v>
      </c>
      <c r="AM377" t="s">
        <v>629</v>
      </c>
      <c r="AN377" t="s">
        <v>656</v>
      </c>
      <c r="AO377" t="str">
        <f>TEXT(A377,"yyyy-mm-dd")</f>
        <v>2003-02-28</v>
      </c>
    </row>
    <row r="378" spans="1:41">
      <c r="A378" s="6" t="s">
        <v>651</v>
      </c>
      <c r="B378">
        <v>2003</v>
      </c>
      <c r="C378">
        <v>2</v>
      </c>
      <c r="E378" t="s">
        <v>81</v>
      </c>
      <c r="F378" t="s">
        <v>82</v>
      </c>
      <c r="G378" t="s">
        <v>83</v>
      </c>
      <c r="H378" t="s">
        <v>566</v>
      </c>
      <c r="I378">
        <v>2004</v>
      </c>
      <c r="K378" s="6">
        <v>38352</v>
      </c>
      <c r="L378">
        <v>22</v>
      </c>
      <c r="N378" t="s">
        <v>167</v>
      </c>
      <c r="O378" s="8">
        <v>3.72</v>
      </c>
      <c r="P378" s="8">
        <v>3.71</v>
      </c>
      <c r="Q378" s="8">
        <v>3.5</v>
      </c>
      <c r="R378" s="8">
        <v>3.96</v>
      </c>
      <c r="S378" s="8">
        <v>3</v>
      </c>
      <c r="T378" s="8">
        <v>4.96</v>
      </c>
      <c r="U378" s="8">
        <v>0.44</v>
      </c>
      <c r="V378" s="9">
        <v>28</v>
      </c>
      <c r="W378" s="8">
        <v>0.45999999999999996</v>
      </c>
      <c r="X378" s="8">
        <v>1.96</v>
      </c>
      <c r="Y378" s="8">
        <v>1.0000000000000231E-2</v>
      </c>
      <c r="Z378" s="8">
        <v>0</v>
      </c>
      <c r="AA378">
        <v>-6.0000000000000053E-2</v>
      </c>
      <c r="AF378" t="s">
        <v>568</v>
      </c>
      <c r="AG378" t="s">
        <v>87</v>
      </c>
      <c r="AH378" t="s">
        <v>88</v>
      </c>
      <c r="AI378" t="s">
        <v>97</v>
      </c>
      <c r="AJ378" s="7">
        <v>38352</v>
      </c>
      <c r="AK378" t="s">
        <v>652</v>
      </c>
      <c r="AL378" t="s">
        <v>91</v>
      </c>
      <c r="AM378" t="s">
        <v>569</v>
      </c>
      <c r="AN378" t="s">
        <v>654</v>
      </c>
      <c r="AO378" t="str">
        <f>TEXT(A378,"yyyy-mm-dd")</f>
        <v>2003-02-28</v>
      </c>
    </row>
    <row r="379" spans="1:41">
      <c r="A379" s="6" t="s">
        <v>651</v>
      </c>
      <c r="B379">
        <v>2003</v>
      </c>
      <c r="C379">
        <v>2</v>
      </c>
      <c r="E379" t="s">
        <v>81</v>
      </c>
      <c r="F379" t="s">
        <v>82</v>
      </c>
      <c r="G379" t="s">
        <v>83</v>
      </c>
      <c r="H379" t="s">
        <v>462</v>
      </c>
      <c r="I379">
        <v>2003</v>
      </c>
      <c r="K379" s="6">
        <v>37986</v>
      </c>
      <c r="L379">
        <v>10</v>
      </c>
      <c r="N379" t="s">
        <v>164</v>
      </c>
      <c r="O379" s="8">
        <v>4.2699999999999996</v>
      </c>
      <c r="P379" s="8">
        <v>4.2</v>
      </c>
      <c r="Q379" s="8">
        <v>3.92</v>
      </c>
      <c r="R379" s="8">
        <v>4.58</v>
      </c>
      <c r="S379" s="8">
        <v>3.6</v>
      </c>
      <c r="T379" s="8">
        <v>5.0999999999999996</v>
      </c>
      <c r="U379" s="8">
        <v>0.42</v>
      </c>
      <c r="V379" s="9">
        <v>28</v>
      </c>
      <c r="W379" s="8">
        <v>0.66000000000000014</v>
      </c>
      <c r="X379" s="8">
        <v>1.4999999999999996</v>
      </c>
      <c r="Y379" s="8">
        <v>6.9999999999999396E-2</v>
      </c>
      <c r="Z379" s="8">
        <v>-8.9999999999999858E-2</v>
      </c>
      <c r="AA379">
        <v>0</v>
      </c>
      <c r="AF379" t="s">
        <v>464</v>
      </c>
      <c r="AG379" t="s">
        <v>87</v>
      </c>
      <c r="AH379" t="s">
        <v>88</v>
      </c>
      <c r="AI379" t="s">
        <v>89</v>
      </c>
      <c r="AJ379" s="7">
        <v>37986</v>
      </c>
      <c r="AK379" t="s">
        <v>652</v>
      </c>
      <c r="AL379" t="s">
        <v>91</v>
      </c>
      <c r="AM379" t="s">
        <v>465</v>
      </c>
      <c r="AN379" t="s">
        <v>653</v>
      </c>
      <c r="AO379" t="str">
        <f>TEXT(A379,"yyyy-mm-dd")</f>
        <v>2003-02-28</v>
      </c>
    </row>
    <row r="380" spans="1:41">
      <c r="A380" s="6" t="s">
        <v>651</v>
      </c>
      <c r="B380">
        <v>2003</v>
      </c>
      <c r="C380">
        <v>2</v>
      </c>
      <c r="E380" t="s">
        <v>392</v>
      </c>
      <c r="F380" t="s">
        <v>82</v>
      </c>
      <c r="G380" t="s">
        <v>83</v>
      </c>
      <c r="H380" t="s">
        <v>462</v>
      </c>
      <c r="I380">
        <v>2003</v>
      </c>
      <c r="K380" s="6">
        <v>37986</v>
      </c>
      <c r="L380">
        <v>10</v>
      </c>
      <c r="N380" t="s">
        <v>164</v>
      </c>
      <c r="O380" s="8">
        <v>3.68</v>
      </c>
      <c r="P380" s="8">
        <v>3.65</v>
      </c>
      <c r="Q380" s="8">
        <v>3.5</v>
      </c>
      <c r="R380" s="8">
        <v>4</v>
      </c>
      <c r="S380" s="8">
        <v>2.9</v>
      </c>
      <c r="T380" s="8">
        <v>4.3499999999999996</v>
      </c>
      <c r="U380" s="8">
        <v>0.41</v>
      </c>
      <c r="V380" s="9">
        <v>23</v>
      </c>
      <c r="W380" s="8">
        <v>0.5</v>
      </c>
      <c r="X380" s="8">
        <v>1.4499999999999997</v>
      </c>
      <c r="Y380" s="8">
        <v>3.0000000000000249E-2</v>
      </c>
      <c r="Z380" s="8">
        <v>0.14000000000000012</v>
      </c>
      <c r="AA380">
        <v>-0.17999999999999972</v>
      </c>
      <c r="AF380" t="s">
        <v>464</v>
      </c>
      <c r="AG380" t="s">
        <v>87</v>
      </c>
      <c r="AH380" t="s">
        <v>88</v>
      </c>
      <c r="AI380" t="s">
        <v>89</v>
      </c>
      <c r="AJ380" s="7">
        <v>37986</v>
      </c>
      <c r="AK380" t="s">
        <v>652</v>
      </c>
      <c r="AL380" t="s">
        <v>393</v>
      </c>
      <c r="AM380" t="s">
        <v>465</v>
      </c>
      <c r="AN380" t="s">
        <v>655</v>
      </c>
      <c r="AO380" t="str">
        <f>TEXT(A380,"yyyy-mm-dd")</f>
        <v>2003-02-28</v>
      </c>
    </row>
    <row r="381" spans="1:41">
      <c r="A381" s="6" t="s">
        <v>651</v>
      </c>
      <c r="B381">
        <v>2003</v>
      </c>
      <c r="C381">
        <v>2</v>
      </c>
      <c r="E381" t="s">
        <v>112</v>
      </c>
      <c r="F381" t="s">
        <v>113</v>
      </c>
      <c r="G381" t="s">
        <v>83</v>
      </c>
      <c r="H381" t="s">
        <v>566</v>
      </c>
      <c r="I381">
        <v>2004</v>
      </c>
      <c r="K381" s="6">
        <v>38352</v>
      </c>
      <c r="L381">
        <v>22</v>
      </c>
      <c r="N381" t="s">
        <v>167</v>
      </c>
      <c r="O381" s="8">
        <v>7.57</v>
      </c>
      <c r="P381" s="8">
        <v>7.45</v>
      </c>
      <c r="Q381" s="8">
        <v>6.95</v>
      </c>
      <c r="R381" s="8">
        <v>7.98</v>
      </c>
      <c r="S381" s="8">
        <v>6.2</v>
      </c>
      <c r="T381" s="8">
        <v>9.15</v>
      </c>
      <c r="U381" s="8">
        <v>0.76</v>
      </c>
      <c r="V381" s="9">
        <v>26</v>
      </c>
      <c r="W381" s="8">
        <v>1.0300000000000002</v>
      </c>
      <c r="X381" s="8">
        <v>2.95</v>
      </c>
      <c r="Y381" s="8">
        <v>0.12000000000000011</v>
      </c>
      <c r="Z381" s="8">
        <v>0.19000000000000039</v>
      </c>
      <c r="AA381">
        <v>4.9999999999999822E-2</v>
      </c>
      <c r="AF381" t="s">
        <v>649</v>
      </c>
      <c r="AG381" t="s">
        <v>115</v>
      </c>
      <c r="AH381" t="s">
        <v>116</v>
      </c>
      <c r="AI381" t="s">
        <v>230</v>
      </c>
      <c r="AJ381" s="7">
        <v>38352</v>
      </c>
      <c r="AK381" t="s">
        <v>652</v>
      </c>
      <c r="AL381" t="s">
        <v>118</v>
      </c>
      <c r="AM381" t="s">
        <v>569</v>
      </c>
      <c r="AN381" t="s">
        <v>662</v>
      </c>
      <c r="AO381" t="str">
        <f>TEXT(A381,"yyyy-mm-dd")</f>
        <v>2003-02-28</v>
      </c>
    </row>
    <row r="382" spans="1:41">
      <c r="A382" s="6" t="s">
        <v>651</v>
      </c>
      <c r="B382">
        <v>2003</v>
      </c>
      <c r="C382">
        <v>2</v>
      </c>
      <c r="E382" t="s">
        <v>112</v>
      </c>
      <c r="F382" t="s">
        <v>113</v>
      </c>
      <c r="G382" t="s">
        <v>83</v>
      </c>
      <c r="H382" t="s">
        <v>462</v>
      </c>
      <c r="I382">
        <v>2003</v>
      </c>
      <c r="K382" s="6">
        <v>37986</v>
      </c>
      <c r="L382">
        <v>10</v>
      </c>
      <c r="N382" t="s">
        <v>164</v>
      </c>
      <c r="O382" s="8">
        <v>7.91</v>
      </c>
      <c r="P382" s="8">
        <v>7.8</v>
      </c>
      <c r="Q382" s="8">
        <v>7.32</v>
      </c>
      <c r="R382" s="8">
        <v>8.61</v>
      </c>
      <c r="S382" s="8">
        <v>6.1</v>
      </c>
      <c r="T382" s="8">
        <v>10</v>
      </c>
      <c r="U382" s="8">
        <v>0.88</v>
      </c>
      <c r="V382" s="9">
        <v>28</v>
      </c>
      <c r="W382" s="8">
        <v>1.2899999999999991</v>
      </c>
      <c r="X382" s="8">
        <v>3.9000000000000004</v>
      </c>
      <c r="Y382" s="8">
        <v>0.11000000000000032</v>
      </c>
      <c r="Z382" s="8">
        <v>4.0000000000000036E-2</v>
      </c>
      <c r="AA382">
        <v>0.27999999999999936</v>
      </c>
      <c r="AF382" t="s">
        <v>483</v>
      </c>
      <c r="AG382" t="s">
        <v>115</v>
      </c>
      <c r="AH382" t="s">
        <v>116</v>
      </c>
      <c r="AI382" t="s">
        <v>117</v>
      </c>
      <c r="AJ382" s="7">
        <v>37986</v>
      </c>
      <c r="AK382" t="s">
        <v>652</v>
      </c>
      <c r="AL382" t="s">
        <v>118</v>
      </c>
      <c r="AM382" t="s">
        <v>465</v>
      </c>
      <c r="AN382" t="s">
        <v>661</v>
      </c>
      <c r="AO382" t="str">
        <f>TEXT(A382,"yyyy-mm-dd")</f>
        <v>2003-02-28</v>
      </c>
    </row>
    <row r="383" spans="1:41">
      <c r="A383" s="6" t="s">
        <v>663</v>
      </c>
      <c r="B383">
        <v>2003</v>
      </c>
      <c r="C383">
        <v>3</v>
      </c>
      <c r="E383" t="s">
        <v>100</v>
      </c>
      <c r="F383" t="s">
        <v>101</v>
      </c>
      <c r="G383" t="s">
        <v>83</v>
      </c>
      <c r="H383" t="s">
        <v>566</v>
      </c>
      <c r="I383">
        <v>2004</v>
      </c>
      <c r="K383" s="6">
        <v>38352</v>
      </c>
      <c r="L383">
        <v>21</v>
      </c>
      <c r="N383" t="s">
        <v>176</v>
      </c>
      <c r="O383" s="8">
        <v>4</v>
      </c>
      <c r="P383" s="8">
        <v>4.0999999999999996</v>
      </c>
      <c r="Q383" s="8">
        <v>4</v>
      </c>
      <c r="R383" s="8">
        <v>4.4000000000000004</v>
      </c>
      <c r="S383" s="8">
        <v>1.9</v>
      </c>
      <c r="T383" s="8">
        <v>4.5999999999999996</v>
      </c>
      <c r="U383" s="8">
        <v>0.56999999999999995</v>
      </c>
      <c r="V383" s="9">
        <v>29</v>
      </c>
      <c r="W383" s="8">
        <v>0.40000000000000036</v>
      </c>
      <c r="X383" s="8">
        <v>2.6999999999999997</v>
      </c>
      <c r="Y383" s="8">
        <v>-9.9999999999999645E-2</v>
      </c>
      <c r="Z383" s="8">
        <v>-0.10000000000000053</v>
      </c>
      <c r="AA383">
        <v>-0.31999999999999984</v>
      </c>
      <c r="AF383" t="s">
        <v>9744</v>
      </c>
      <c r="AG383" t="s">
        <v>9655</v>
      </c>
      <c r="AH383" t="s">
        <v>9656</v>
      </c>
      <c r="AI383" t="s">
        <v>9669</v>
      </c>
      <c r="AJ383" s="7">
        <v>38352</v>
      </c>
      <c r="AK383" t="s">
        <v>664</v>
      </c>
      <c r="AL383" t="s">
        <v>109</v>
      </c>
      <c r="AM383" t="s">
        <v>569</v>
      </c>
      <c r="AN383" t="s">
        <v>9748</v>
      </c>
    </row>
    <row r="384" spans="1:41">
      <c r="A384" s="6" t="s">
        <v>663</v>
      </c>
      <c r="B384">
        <v>2003</v>
      </c>
      <c r="C384">
        <v>3</v>
      </c>
      <c r="E384" t="s">
        <v>100</v>
      </c>
      <c r="F384" t="s">
        <v>101</v>
      </c>
      <c r="G384" t="s">
        <v>83</v>
      </c>
      <c r="H384" t="s">
        <v>462</v>
      </c>
      <c r="I384">
        <v>2003</v>
      </c>
      <c r="K384" s="6">
        <v>37986</v>
      </c>
      <c r="L384">
        <v>9</v>
      </c>
      <c r="N384" t="s">
        <v>173</v>
      </c>
      <c r="O384" s="8">
        <v>2.54</v>
      </c>
      <c r="P384" s="8">
        <v>2.52</v>
      </c>
      <c r="Q384" s="8">
        <v>2.39</v>
      </c>
      <c r="R384" s="8">
        <v>2.78</v>
      </c>
      <c r="S384" s="8">
        <v>2</v>
      </c>
      <c r="T384" s="8">
        <v>3.1</v>
      </c>
      <c r="U384" s="8">
        <v>0.27</v>
      </c>
      <c r="V384" s="9">
        <v>30</v>
      </c>
      <c r="W384" s="8">
        <v>0.38999999999999968</v>
      </c>
      <c r="X384" s="8">
        <v>1.1000000000000001</v>
      </c>
      <c r="Y384" s="8">
        <v>2.0000000000000018E-2</v>
      </c>
      <c r="Z384" s="8">
        <v>-0.31000000000000005</v>
      </c>
      <c r="AA384">
        <v>-0.3100000000000005</v>
      </c>
      <c r="AF384" t="s">
        <v>9722</v>
      </c>
      <c r="AG384" t="s">
        <v>9655</v>
      </c>
      <c r="AH384" t="s">
        <v>9656</v>
      </c>
      <c r="AI384" t="s">
        <v>9657</v>
      </c>
      <c r="AJ384" s="7">
        <v>37986</v>
      </c>
      <c r="AK384" t="s">
        <v>664</v>
      </c>
      <c r="AL384" t="s">
        <v>109</v>
      </c>
      <c r="AM384" t="s">
        <v>465</v>
      </c>
      <c r="AN384" t="s">
        <v>9738</v>
      </c>
    </row>
    <row r="385" spans="1:41">
      <c r="A385" s="6" t="s">
        <v>663</v>
      </c>
      <c r="B385">
        <v>2003</v>
      </c>
      <c r="C385">
        <v>3</v>
      </c>
      <c r="E385" t="s">
        <v>100</v>
      </c>
      <c r="F385" t="s">
        <v>101</v>
      </c>
      <c r="G385" t="s">
        <v>102</v>
      </c>
      <c r="H385" t="s">
        <v>657</v>
      </c>
      <c r="I385">
        <v>2003</v>
      </c>
      <c r="J385">
        <v>2</v>
      </c>
      <c r="K385" s="6">
        <v>37802</v>
      </c>
      <c r="L385">
        <v>3</v>
      </c>
      <c r="M385">
        <v>1</v>
      </c>
      <c r="N385" t="s">
        <v>233</v>
      </c>
      <c r="O385" s="8">
        <v>1.74</v>
      </c>
      <c r="P385" s="8">
        <v>1.84</v>
      </c>
      <c r="Q385" s="8">
        <v>1.33</v>
      </c>
      <c r="R385" s="8">
        <v>2.34</v>
      </c>
      <c r="S385" s="8">
        <v>-1.6</v>
      </c>
      <c r="T385" s="8">
        <v>3.4</v>
      </c>
      <c r="U385" s="8">
        <v>0.97</v>
      </c>
      <c r="V385" s="9">
        <v>30</v>
      </c>
      <c r="W385" s="8">
        <v>1.0099999999999998</v>
      </c>
      <c r="X385" s="8">
        <v>5</v>
      </c>
      <c r="Y385" s="8">
        <v>-0.10000000000000009</v>
      </c>
      <c r="Z385" s="8">
        <v>-0.3600000000000001</v>
      </c>
      <c r="AA385">
        <v>-9.0000000000000302E-2</v>
      </c>
      <c r="AF385" t="s">
        <v>658</v>
      </c>
      <c r="AG385" t="s">
        <v>106</v>
      </c>
      <c r="AH385" t="s">
        <v>107</v>
      </c>
      <c r="AI385" t="s">
        <v>340</v>
      </c>
      <c r="AJ385" s="7">
        <v>37802</v>
      </c>
      <c r="AK385" t="s">
        <v>664</v>
      </c>
      <c r="AL385" t="s">
        <v>109</v>
      </c>
      <c r="AM385" t="s">
        <v>659</v>
      </c>
      <c r="AN385" t="s">
        <v>669</v>
      </c>
      <c r="AO385" t="str">
        <f>TEXT(A385,"yyyy-mm-dd")</f>
        <v>2003-03-31</v>
      </c>
    </row>
    <row r="386" spans="1:41">
      <c r="A386" s="6" t="s">
        <v>663</v>
      </c>
      <c r="B386">
        <v>2003</v>
      </c>
      <c r="C386">
        <v>3</v>
      </c>
      <c r="E386" t="s">
        <v>100</v>
      </c>
      <c r="F386" t="s">
        <v>101</v>
      </c>
      <c r="G386" t="s">
        <v>102</v>
      </c>
      <c r="H386" t="s">
        <v>627</v>
      </c>
      <c r="I386">
        <v>2003</v>
      </c>
      <c r="J386">
        <v>1</v>
      </c>
      <c r="K386" s="6">
        <v>37711</v>
      </c>
      <c r="L386">
        <v>0</v>
      </c>
      <c r="M386">
        <v>0</v>
      </c>
      <c r="N386" t="s">
        <v>178</v>
      </c>
      <c r="O386" s="8">
        <v>2.59</v>
      </c>
      <c r="P386" s="8">
        <v>2.5499999999999998</v>
      </c>
      <c r="Q386" s="8">
        <v>2.14</v>
      </c>
      <c r="R386" s="8">
        <v>2.98</v>
      </c>
      <c r="S386" s="8">
        <v>1.4</v>
      </c>
      <c r="T386" s="8">
        <v>4.0999999999999996</v>
      </c>
      <c r="U386" s="8">
        <v>0.63</v>
      </c>
      <c r="V386" s="9">
        <v>30</v>
      </c>
      <c r="W386" s="8">
        <v>0.83999999999999986</v>
      </c>
      <c r="X386" s="8">
        <v>2.6999999999999997</v>
      </c>
      <c r="Y386" s="8">
        <v>4.0000000000000036E-2</v>
      </c>
      <c r="Z386" s="8">
        <v>-5.0000000000000266E-2</v>
      </c>
      <c r="AA386">
        <v>-0.82000000000000028</v>
      </c>
      <c r="AF386" t="s">
        <v>628</v>
      </c>
      <c r="AG386" t="s">
        <v>106</v>
      </c>
      <c r="AH386" t="s">
        <v>107</v>
      </c>
      <c r="AI386" t="s">
        <v>108</v>
      </c>
      <c r="AJ386" s="7">
        <v>37711</v>
      </c>
      <c r="AK386" t="s">
        <v>664</v>
      </c>
      <c r="AL386" t="s">
        <v>109</v>
      </c>
      <c r="AM386" t="s">
        <v>629</v>
      </c>
      <c r="AN386" t="s">
        <v>668</v>
      </c>
      <c r="AO386" t="str">
        <f>TEXT(A386,"yyyy-mm-dd")</f>
        <v>2003-03-31</v>
      </c>
    </row>
    <row r="387" spans="1:41">
      <c r="A387" s="6" t="s">
        <v>663</v>
      </c>
      <c r="B387">
        <v>2003</v>
      </c>
      <c r="C387">
        <v>3</v>
      </c>
      <c r="E387" t="s">
        <v>81</v>
      </c>
      <c r="F387" t="s">
        <v>82</v>
      </c>
      <c r="G387" t="s">
        <v>83</v>
      </c>
      <c r="H387" t="s">
        <v>566</v>
      </c>
      <c r="I387">
        <v>2004</v>
      </c>
      <c r="K387" s="6">
        <v>38352</v>
      </c>
      <c r="L387">
        <v>21</v>
      </c>
      <c r="N387" t="s">
        <v>176</v>
      </c>
      <c r="O387" s="8">
        <v>3.73</v>
      </c>
      <c r="P387" s="8">
        <v>3.76</v>
      </c>
      <c r="Q387" s="8">
        <v>3.5</v>
      </c>
      <c r="R387" s="8">
        <v>3.94</v>
      </c>
      <c r="S387" s="8">
        <v>2.6</v>
      </c>
      <c r="T387" s="8">
        <v>5.08</v>
      </c>
      <c r="U387" s="8">
        <v>0.47</v>
      </c>
      <c r="V387" s="9">
        <v>29</v>
      </c>
      <c r="W387" s="8">
        <v>0.43999999999999995</v>
      </c>
      <c r="X387" s="8">
        <v>2.48</v>
      </c>
      <c r="Y387" s="8">
        <v>-2.9999999999999805E-2</v>
      </c>
      <c r="Z387" s="8">
        <v>4.9999999999999822E-2</v>
      </c>
      <c r="AA387">
        <v>-2.0000000000000018E-2</v>
      </c>
      <c r="AF387" t="s">
        <v>568</v>
      </c>
      <c r="AG387" t="s">
        <v>87</v>
      </c>
      <c r="AH387" t="s">
        <v>88</v>
      </c>
      <c r="AI387" t="s">
        <v>97</v>
      </c>
      <c r="AJ387" s="7">
        <v>38352</v>
      </c>
      <c r="AK387" t="s">
        <v>664</v>
      </c>
      <c r="AL387" t="s">
        <v>91</v>
      </c>
      <c r="AM387" t="s">
        <v>569</v>
      </c>
      <c r="AN387" t="s">
        <v>666</v>
      </c>
      <c r="AO387" t="str">
        <f>TEXT(A387,"yyyy-mm-dd")</f>
        <v>2003-03-31</v>
      </c>
    </row>
    <row r="388" spans="1:41">
      <c r="A388" s="6" t="s">
        <v>663</v>
      </c>
      <c r="B388">
        <v>2003</v>
      </c>
      <c r="C388">
        <v>3</v>
      </c>
      <c r="E388" t="s">
        <v>81</v>
      </c>
      <c r="F388" t="s">
        <v>82</v>
      </c>
      <c r="G388" t="s">
        <v>83</v>
      </c>
      <c r="H388" t="s">
        <v>462</v>
      </c>
      <c r="I388">
        <v>2003</v>
      </c>
      <c r="K388" s="6">
        <v>37986</v>
      </c>
      <c r="L388">
        <v>9</v>
      </c>
      <c r="N388" t="s">
        <v>173</v>
      </c>
      <c r="O388" s="8">
        <v>4.38</v>
      </c>
      <c r="P388" s="8">
        <v>4.22</v>
      </c>
      <c r="Q388" s="8">
        <v>4.01</v>
      </c>
      <c r="R388" s="8">
        <v>4.76</v>
      </c>
      <c r="S388" s="8">
        <v>3.6</v>
      </c>
      <c r="T388" s="8">
        <v>5.53</v>
      </c>
      <c r="U388" s="8">
        <v>0.48</v>
      </c>
      <c r="V388" s="9">
        <v>30</v>
      </c>
      <c r="W388" s="8">
        <v>0.75</v>
      </c>
      <c r="X388" s="8">
        <v>1.9300000000000002</v>
      </c>
      <c r="Y388" s="8">
        <v>0.16000000000000014</v>
      </c>
      <c r="Z388" s="8">
        <v>1.9999999999999574E-2</v>
      </c>
      <c r="AA388">
        <v>8.9999999999999858E-2</v>
      </c>
      <c r="AF388" t="s">
        <v>464</v>
      </c>
      <c r="AG388" t="s">
        <v>87</v>
      </c>
      <c r="AH388" t="s">
        <v>88</v>
      </c>
      <c r="AI388" t="s">
        <v>89</v>
      </c>
      <c r="AJ388" s="7">
        <v>37986</v>
      </c>
      <c r="AK388" t="s">
        <v>664</v>
      </c>
      <c r="AL388" t="s">
        <v>91</v>
      </c>
      <c r="AM388" t="s">
        <v>465</v>
      </c>
      <c r="AN388" t="s">
        <v>665</v>
      </c>
      <c r="AO388" t="str">
        <f>TEXT(A388,"yyyy-mm-dd")</f>
        <v>2003-03-31</v>
      </c>
    </row>
    <row r="389" spans="1:41">
      <c r="A389" s="6" t="s">
        <v>663</v>
      </c>
      <c r="B389">
        <v>2003</v>
      </c>
      <c r="C389">
        <v>3</v>
      </c>
      <c r="E389" t="s">
        <v>392</v>
      </c>
      <c r="F389" t="s">
        <v>82</v>
      </c>
      <c r="G389" t="s">
        <v>83</v>
      </c>
      <c r="H389" t="s">
        <v>462</v>
      </c>
      <c r="I389">
        <v>2003</v>
      </c>
      <c r="K389" s="6">
        <v>37986</v>
      </c>
      <c r="L389">
        <v>9</v>
      </c>
      <c r="N389" t="s">
        <v>173</v>
      </c>
      <c r="O389" s="8">
        <v>3.74</v>
      </c>
      <c r="P389" s="8">
        <v>3.7</v>
      </c>
      <c r="Q389" s="8">
        <v>3.51</v>
      </c>
      <c r="R389" s="8">
        <v>4</v>
      </c>
      <c r="S389" s="8">
        <v>2.93</v>
      </c>
      <c r="T389" s="8">
        <v>4.95</v>
      </c>
      <c r="U389" s="8">
        <v>0.49</v>
      </c>
      <c r="V389" s="9">
        <v>23</v>
      </c>
      <c r="W389" s="8">
        <v>0.49000000000000021</v>
      </c>
      <c r="X389" s="8">
        <v>2.02</v>
      </c>
      <c r="Y389" s="8">
        <v>4.0000000000000036E-2</v>
      </c>
      <c r="Z389" s="8">
        <v>5.0000000000000266E-2</v>
      </c>
      <c r="AA389">
        <v>-9.9999999999997868E-3</v>
      </c>
      <c r="AF389" t="s">
        <v>464</v>
      </c>
      <c r="AG389" t="s">
        <v>87</v>
      </c>
      <c r="AH389" t="s">
        <v>88</v>
      </c>
      <c r="AI389" t="s">
        <v>89</v>
      </c>
      <c r="AJ389" s="7">
        <v>37986</v>
      </c>
      <c r="AK389" t="s">
        <v>664</v>
      </c>
      <c r="AL389" t="s">
        <v>393</v>
      </c>
      <c r="AM389" t="s">
        <v>465</v>
      </c>
      <c r="AN389" t="s">
        <v>667</v>
      </c>
      <c r="AO389" t="str">
        <f>TEXT(A389,"yyyy-mm-dd")</f>
        <v>2003-03-31</v>
      </c>
    </row>
    <row r="390" spans="1:41">
      <c r="A390" s="6" t="s">
        <v>663</v>
      </c>
      <c r="B390">
        <v>2003</v>
      </c>
      <c r="C390">
        <v>3</v>
      </c>
      <c r="E390" t="s">
        <v>112</v>
      </c>
      <c r="F390" t="s">
        <v>113</v>
      </c>
      <c r="G390" t="s">
        <v>83</v>
      </c>
      <c r="H390" t="s">
        <v>566</v>
      </c>
      <c r="I390">
        <v>2004</v>
      </c>
      <c r="K390" s="6">
        <v>38352</v>
      </c>
      <c r="L390">
        <v>21</v>
      </c>
      <c r="N390" t="s">
        <v>176</v>
      </c>
      <c r="O390" s="8">
        <v>7.48</v>
      </c>
      <c r="P390" s="8">
        <v>7.45</v>
      </c>
      <c r="Q390" s="8">
        <v>6.91</v>
      </c>
      <c r="R390" s="8">
        <v>7.92</v>
      </c>
      <c r="S390" s="8">
        <v>5.82</v>
      </c>
      <c r="T390" s="8">
        <v>9.6</v>
      </c>
      <c r="U390" s="8">
        <v>0.87</v>
      </c>
      <c r="V390" s="9">
        <v>28</v>
      </c>
      <c r="W390" s="8">
        <v>1.0099999999999998</v>
      </c>
      <c r="X390" s="8">
        <v>3.7799999999999994</v>
      </c>
      <c r="Y390" s="8">
        <v>3.0000000000000249E-2</v>
      </c>
      <c r="Z390" s="8">
        <v>0</v>
      </c>
      <c r="AA390">
        <v>-2.0000000000000462E-2</v>
      </c>
      <c r="AF390" t="s">
        <v>649</v>
      </c>
      <c r="AG390" t="s">
        <v>115</v>
      </c>
      <c r="AH390" t="s">
        <v>116</v>
      </c>
      <c r="AI390" t="s">
        <v>230</v>
      </c>
      <c r="AJ390" s="7">
        <v>38352</v>
      </c>
      <c r="AK390" t="s">
        <v>664</v>
      </c>
      <c r="AL390" t="s">
        <v>118</v>
      </c>
      <c r="AM390" t="s">
        <v>569</v>
      </c>
      <c r="AN390" t="s">
        <v>671</v>
      </c>
      <c r="AO390" t="str">
        <f>TEXT(A390,"yyyy-mm-dd")</f>
        <v>2003-03-31</v>
      </c>
    </row>
    <row r="391" spans="1:41">
      <c r="A391" s="6" t="s">
        <v>663</v>
      </c>
      <c r="B391">
        <v>2003</v>
      </c>
      <c r="C391">
        <v>3</v>
      </c>
      <c r="E391" t="s">
        <v>112</v>
      </c>
      <c r="F391" t="s">
        <v>113</v>
      </c>
      <c r="G391" t="s">
        <v>83</v>
      </c>
      <c r="H391" t="s">
        <v>462</v>
      </c>
      <c r="I391">
        <v>2003</v>
      </c>
      <c r="K391" s="6">
        <v>37986</v>
      </c>
      <c r="L391">
        <v>9</v>
      </c>
      <c r="N391" t="s">
        <v>173</v>
      </c>
      <c r="O391" s="8">
        <v>7.87</v>
      </c>
      <c r="P391" s="8">
        <v>7.86</v>
      </c>
      <c r="Q391" s="8">
        <v>7.33</v>
      </c>
      <c r="R391" s="8">
        <v>8.76</v>
      </c>
      <c r="S391" s="8">
        <v>5.4</v>
      </c>
      <c r="T391" s="8">
        <v>9.15</v>
      </c>
      <c r="U391" s="8">
        <v>1</v>
      </c>
      <c r="V391" s="9">
        <v>29</v>
      </c>
      <c r="W391" s="8">
        <v>1.4299999999999997</v>
      </c>
      <c r="X391" s="8">
        <v>3.75</v>
      </c>
      <c r="Y391" s="8">
        <v>9.9999999999997868E-3</v>
      </c>
      <c r="Z391" s="8">
        <v>6.0000000000000497E-2</v>
      </c>
      <c r="AA391">
        <v>0.14000000000000057</v>
      </c>
      <c r="AF391" t="s">
        <v>483</v>
      </c>
      <c r="AG391" t="s">
        <v>115</v>
      </c>
      <c r="AH391" t="s">
        <v>116</v>
      </c>
      <c r="AI391" t="s">
        <v>117</v>
      </c>
      <c r="AJ391" s="7">
        <v>37986</v>
      </c>
      <c r="AK391" t="s">
        <v>664</v>
      </c>
      <c r="AL391" t="s">
        <v>118</v>
      </c>
      <c r="AM391" t="s">
        <v>465</v>
      </c>
      <c r="AN391" t="s">
        <v>670</v>
      </c>
      <c r="AO391" t="str">
        <f>TEXT(A391,"yyyy-mm-dd")</f>
        <v>2003-03-31</v>
      </c>
    </row>
    <row r="392" spans="1:41">
      <c r="A392" s="6" t="s">
        <v>672</v>
      </c>
      <c r="B392">
        <v>2003</v>
      </c>
      <c r="C392">
        <v>4</v>
      </c>
      <c r="E392" t="s">
        <v>100</v>
      </c>
      <c r="F392" t="s">
        <v>101</v>
      </c>
      <c r="G392" t="s">
        <v>83</v>
      </c>
      <c r="H392" t="s">
        <v>566</v>
      </c>
      <c r="I392">
        <v>2004</v>
      </c>
      <c r="K392" s="6">
        <v>38352</v>
      </c>
      <c r="L392">
        <v>20</v>
      </c>
      <c r="N392" t="s">
        <v>185</v>
      </c>
      <c r="O392" s="8">
        <v>3.73</v>
      </c>
      <c r="P392" s="8">
        <v>4</v>
      </c>
      <c r="Q392" s="8">
        <v>3.5</v>
      </c>
      <c r="R392" s="8">
        <v>4.09</v>
      </c>
      <c r="S392" s="8">
        <v>1.9</v>
      </c>
      <c r="T392" s="8">
        <v>4.53</v>
      </c>
      <c r="U392" s="8">
        <v>0.67</v>
      </c>
      <c r="V392" s="9">
        <v>29</v>
      </c>
      <c r="W392" s="8">
        <v>0.58999999999999986</v>
      </c>
      <c r="X392" s="8">
        <v>2.6300000000000003</v>
      </c>
      <c r="Y392" s="8">
        <v>-0.27</v>
      </c>
      <c r="Z392" s="8">
        <v>-9.9999999999999645E-2</v>
      </c>
      <c r="AA392">
        <v>0.1899999999999995</v>
      </c>
      <c r="AF392" t="s">
        <v>9744</v>
      </c>
      <c r="AG392" t="s">
        <v>9655</v>
      </c>
      <c r="AH392" t="s">
        <v>9656</v>
      </c>
      <c r="AI392" t="s">
        <v>9669</v>
      </c>
      <c r="AJ392" s="7">
        <v>38352</v>
      </c>
      <c r="AK392" t="s">
        <v>673</v>
      </c>
      <c r="AL392" t="s">
        <v>109</v>
      </c>
      <c r="AM392" t="s">
        <v>569</v>
      </c>
      <c r="AN392" t="s">
        <v>9749</v>
      </c>
    </row>
    <row r="393" spans="1:41">
      <c r="A393" s="6" t="s">
        <v>672</v>
      </c>
      <c r="B393">
        <v>2003</v>
      </c>
      <c r="C393">
        <v>4</v>
      </c>
      <c r="E393" t="s">
        <v>100</v>
      </c>
      <c r="F393" t="s">
        <v>101</v>
      </c>
      <c r="G393" t="s">
        <v>83</v>
      </c>
      <c r="H393" t="s">
        <v>462</v>
      </c>
      <c r="I393">
        <v>2003</v>
      </c>
      <c r="K393" s="6">
        <v>37986</v>
      </c>
      <c r="L393">
        <v>8</v>
      </c>
      <c r="N393" t="s">
        <v>182</v>
      </c>
      <c r="O393" s="8">
        <v>2.35</v>
      </c>
      <c r="P393" s="8">
        <v>2.2999999999999998</v>
      </c>
      <c r="Q393" s="8">
        <v>2.1</v>
      </c>
      <c r="R393" s="8">
        <v>2.6</v>
      </c>
      <c r="S393" s="8">
        <v>1.9</v>
      </c>
      <c r="T393" s="8">
        <v>2.86</v>
      </c>
      <c r="U393" s="8">
        <v>0.3</v>
      </c>
      <c r="V393" s="9">
        <v>30</v>
      </c>
      <c r="W393" s="8">
        <v>0.5</v>
      </c>
      <c r="X393" s="8">
        <v>0.96</v>
      </c>
      <c r="Y393" s="8">
        <v>5.0000000000000266E-2</v>
      </c>
      <c r="Z393" s="8">
        <v>-0.2200000000000002</v>
      </c>
      <c r="AA393">
        <v>0.11000000000000032</v>
      </c>
      <c r="AF393" t="s">
        <v>9722</v>
      </c>
      <c r="AG393" t="s">
        <v>9655</v>
      </c>
      <c r="AH393" t="s">
        <v>9656</v>
      </c>
      <c r="AI393" t="s">
        <v>9657</v>
      </c>
      <c r="AJ393" s="7">
        <v>37986</v>
      </c>
      <c r="AK393" t="s">
        <v>673</v>
      </c>
      <c r="AL393" t="s">
        <v>109</v>
      </c>
      <c r="AM393" t="s">
        <v>465</v>
      </c>
      <c r="AN393" t="s">
        <v>9739</v>
      </c>
    </row>
    <row r="394" spans="1:41">
      <c r="A394" s="6" t="s">
        <v>672</v>
      </c>
      <c r="B394">
        <v>2003</v>
      </c>
      <c r="C394">
        <v>4</v>
      </c>
      <c r="E394" t="s">
        <v>100</v>
      </c>
      <c r="F394" t="s">
        <v>101</v>
      </c>
      <c r="G394" t="s">
        <v>102</v>
      </c>
      <c r="H394" t="s">
        <v>657</v>
      </c>
      <c r="I394">
        <v>2003</v>
      </c>
      <c r="J394">
        <v>2</v>
      </c>
      <c r="K394" s="6">
        <v>37802</v>
      </c>
      <c r="L394">
        <v>2</v>
      </c>
      <c r="M394">
        <v>1</v>
      </c>
      <c r="N394" t="s">
        <v>104</v>
      </c>
      <c r="O394" s="8">
        <v>1.59</v>
      </c>
      <c r="P394" s="8">
        <v>1.6</v>
      </c>
      <c r="Q394" s="8">
        <v>1.23</v>
      </c>
      <c r="R394" s="8">
        <v>1.95</v>
      </c>
      <c r="S394" s="8">
        <v>0.4</v>
      </c>
      <c r="T394" s="8">
        <v>2.8</v>
      </c>
      <c r="U394" s="8">
        <v>0.59</v>
      </c>
      <c r="V394" s="9">
        <v>30</v>
      </c>
      <c r="W394" s="8">
        <v>0.72</v>
      </c>
      <c r="X394" s="8">
        <v>2.4</v>
      </c>
      <c r="Y394" s="8">
        <v>-1.0000000000000009E-2</v>
      </c>
      <c r="Z394" s="8">
        <v>-0.24</v>
      </c>
      <c r="AA394">
        <v>-0.28999999999999981</v>
      </c>
      <c r="AF394" t="s">
        <v>658</v>
      </c>
      <c r="AG394" t="s">
        <v>106</v>
      </c>
      <c r="AH394" t="s">
        <v>107</v>
      </c>
      <c r="AI394" t="s">
        <v>108</v>
      </c>
      <c r="AJ394" s="7">
        <v>37802</v>
      </c>
      <c r="AK394" t="s">
        <v>673</v>
      </c>
      <c r="AL394" t="s">
        <v>109</v>
      </c>
      <c r="AM394" t="s">
        <v>659</v>
      </c>
      <c r="AN394" t="s">
        <v>678</v>
      </c>
      <c r="AO394" t="str">
        <f>TEXT(A394,"yyyy-mm-dd")</f>
        <v>2003-04-30</v>
      </c>
    </row>
    <row r="395" spans="1:41">
      <c r="A395" s="6" t="s">
        <v>672</v>
      </c>
      <c r="B395">
        <v>2003</v>
      </c>
      <c r="C395">
        <v>4</v>
      </c>
      <c r="E395" t="s">
        <v>100</v>
      </c>
      <c r="F395" t="s">
        <v>101</v>
      </c>
      <c r="G395" t="s">
        <v>102</v>
      </c>
      <c r="H395" t="s">
        <v>627</v>
      </c>
      <c r="I395">
        <v>2003</v>
      </c>
      <c r="J395">
        <v>1</v>
      </c>
      <c r="K395" s="6">
        <v>37711</v>
      </c>
      <c r="L395">
        <v>-1</v>
      </c>
      <c r="M395">
        <v>0</v>
      </c>
      <c r="N395" t="s">
        <v>187</v>
      </c>
      <c r="O395" s="8">
        <v>2.58</v>
      </c>
      <c r="P395" s="8">
        <v>2.6</v>
      </c>
      <c r="Q395" s="8">
        <v>2.1</v>
      </c>
      <c r="R395" s="8">
        <v>2.95</v>
      </c>
      <c r="S395" s="8">
        <v>1.3</v>
      </c>
      <c r="T395" s="8">
        <v>4.0999999999999996</v>
      </c>
      <c r="U395" s="8">
        <v>0.65</v>
      </c>
      <c r="V395" s="9">
        <v>30</v>
      </c>
      <c r="W395" s="8">
        <v>0.85000000000000009</v>
      </c>
      <c r="X395" s="8">
        <v>2.8</v>
      </c>
      <c r="Y395" s="8">
        <v>-2.0000000000000018E-2</v>
      </c>
      <c r="Z395" s="8">
        <v>5.0000000000000266E-2</v>
      </c>
      <c r="AA395">
        <v>1.0000000000000231E-2</v>
      </c>
      <c r="AF395" t="s">
        <v>628</v>
      </c>
      <c r="AG395" t="s">
        <v>106</v>
      </c>
      <c r="AH395" t="s">
        <v>107</v>
      </c>
      <c r="AI395" t="s">
        <v>188</v>
      </c>
      <c r="AJ395" s="7">
        <v>37711</v>
      </c>
      <c r="AK395" t="s">
        <v>673</v>
      </c>
      <c r="AL395" t="s">
        <v>109</v>
      </c>
      <c r="AM395" t="s">
        <v>629</v>
      </c>
      <c r="AN395" t="s">
        <v>677</v>
      </c>
      <c r="AO395" t="str">
        <f>TEXT(A395,"yyyy-mm-dd")</f>
        <v>2003-04-30</v>
      </c>
    </row>
    <row r="396" spans="1:41">
      <c r="A396" s="6" t="s">
        <v>672</v>
      </c>
      <c r="B396">
        <v>2003</v>
      </c>
      <c r="C396">
        <v>4</v>
      </c>
      <c r="E396" t="s">
        <v>81</v>
      </c>
      <c r="F396" t="s">
        <v>82</v>
      </c>
      <c r="G396" t="s">
        <v>83</v>
      </c>
      <c r="H396" t="s">
        <v>566</v>
      </c>
      <c r="I396">
        <v>2004</v>
      </c>
      <c r="K396" s="6">
        <v>38352</v>
      </c>
      <c r="L396">
        <v>20</v>
      </c>
      <c r="N396" t="s">
        <v>185</v>
      </c>
      <c r="O396" s="8">
        <v>3.8</v>
      </c>
      <c r="P396" s="8">
        <v>3.8</v>
      </c>
      <c r="Q396" s="8">
        <v>3.57</v>
      </c>
      <c r="R396" s="8">
        <v>4</v>
      </c>
      <c r="S396" s="8">
        <v>2.6</v>
      </c>
      <c r="T396" s="8">
        <v>5.26</v>
      </c>
      <c r="U396" s="8">
        <v>0.54</v>
      </c>
      <c r="V396" s="9">
        <v>28</v>
      </c>
      <c r="W396" s="8">
        <v>0.43000000000000016</v>
      </c>
      <c r="X396" s="8">
        <v>2.6599999999999997</v>
      </c>
      <c r="Y396" s="8">
        <v>0</v>
      </c>
      <c r="Z396" s="8">
        <v>4.0000000000000036E-2</v>
      </c>
      <c r="AA396">
        <v>-9.9999999999997868E-3</v>
      </c>
      <c r="AF396" t="s">
        <v>568</v>
      </c>
      <c r="AG396" t="s">
        <v>87</v>
      </c>
      <c r="AH396" t="s">
        <v>88</v>
      </c>
      <c r="AI396" t="s">
        <v>97</v>
      </c>
      <c r="AJ396" s="7">
        <v>38352</v>
      </c>
      <c r="AK396" t="s">
        <v>673</v>
      </c>
      <c r="AL396" t="s">
        <v>91</v>
      </c>
      <c r="AM396" t="s">
        <v>569</v>
      </c>
      <c r="AN396" t="s">
        <v>675</v>
      </c>
      <c r="AO396" t="str">
        <f>TEXT(A396,"yyyy-mm-dd")</f>
        <v>2003-04-30</v>
      </c>
    </row>
    <row r="397" spans="1:41">
      <c r="A397" s="6" t="s">
        <v>672</v>
      </c>
      <c r="B397">
        <v>2003</v>
      </c>
      <c r="C397">
        <v>4</v>
      </c>
      <c r="E397" t="s">
        <v>81</v>
      </c>
      <c r="F397" t="s">
        <v>82</v>
      </c>
      <c r="G397" t="s">
        <v>83</v>
      </c>
      <c r="H397" t="s">
        <v>462</v>
      </c>
      <c r="I397">
        <v>2003</v>
      </c>
      <c r="K397" s="6">
        <v>37986</v>
      </c>
      <c r="L397">
        <v>8</v>
      </c>
      <c r="N397" t="s">
        <v>182</v>
      </c>
      <c r="O397" s="8">
        <v>4.34</v>
      </c>
      <c r="P397" s="8">
        <v>4.3</v>
      </c>
      <c r="Q397" s="8">
        <v>3.94</v>
      </c>
      <c r="R397" s="8">
        <v>4.62</v>
      </c>
      <c r="S397" s="8">
        <v>3.5</v>
      </c>
      <c r="T397" s="8">
        <v>5.39</v>
      </c>
      <c r="U397" s="8">
        <v>0.47</v>
      </c>
      <c r="V397" s="9">
        <v>29</v>
      </c>
      <c r="W397" s="8">
        <v>0.68000000000000016</v>
      </c>
      <c r="X397" s="8">
        <v>1.8899999999999997</v>
      </c>
      <c r="Y397" s="8">
        <v>4.0000000000000036E-2</v>
      </c>
      <c r="Z397" s="8">
        <v>8.0000000000000071E-2</v>
      </c>
      <c r="AA397">
        <v>-6.999999999999984E-2</v>
      </c>
      <c r="AF397" t="s">
        <v>464</v>
      </c>
      <c r="AG397" t="s">
        <v>87</v>
      </c>
      <c r="AH397" t="s">
        <v>88</v>
      </c>
      <c r="AI397" t="s">
        <v>89</v>
      </c>
      <c r="AJ397" s="7">
        <v>37986</v>
      </c>
      <c r="AK397" t="s">
        <v>673</v>
      </c>
      <c r="AL397" t="s">
        <v>91</v>
      </c>
      <c r="AM397" t="s">
        <v>465</v>
      </c>
      <c r="AN397" t="s">
        <v>674</v>
      </c>
      <c r="AO397" t="str">
        <f>TEXT(A397,"yyyy-mm-dd")</f>
        <v>2003-04-30</v>
      </c>
    </row>
    <row r="398" spans="1:41">
      <c r="A398" s="6" t="s">
        <v>672</v>
      </c>
      <c r="B398">
        <v>2003</v>
      </c>
      <c r="C398">
        <v>4</v>
      </c>
      <c r="E398" t="s">
        <v>392</v>
      </c>
      <c r="F398" t="s">
        <v>82</v>
      </c>
      <c r="G398" t="s">
        <v>83</v>
      </c>
      <c r="H398" t="s">
        <v>462</v>
      </c>
      <c r="I398">
        <v>2003</v>
      </c>
      <c r="K398" s="6">
        <v>37986</v>
      </c>
      <c r="L398">
        <v>8</v>
      </c>
      <c r="N398" t="s">
        <v>182</v>
      </c>
      <c r="O398" s="8">
        <v>3.74</v>
      </c>
      <c r="P398" s="8">
        <v>3.8</v>
      </c>
      <c r="Q398" s="8">
        <v>3.53</v>
      </c>
      <c r="R398" s="8">
        <v>3.96</v>
      </c>
      <c r="S398" s="8">
        <v>2.95</v>
      </c>
      <c r="T398" s="8">
        <v>4.6900000000000004</v>
      </c>
      <c r="U398" s="8">
        <v>0.47</v>
      </c>
      <c r="V398" s="9">
        <v>22</v>
      </c>
      <c r="W398" s="8">
        <v>0.43000000000000016</v>
      </c>
      <c r="X398" s="8">
        <v>1.7400000000000002</v>
      </c>
      <c r="Y398" s="8">
        <v>-5.9999999999999609E-2</v>
      </c>
      <c r="Z398" s="8">
        <v>9.9999999999999645E-2</v>
      </c>
      <c r="AA398">
        <v>-6.0000000000000053E-2</v>
      </c>
      <c r="AF398" t="s">
        <v>464</v>
      </c>
      <c r="AG398" t="s">
        <v>87</v>
      </c>
      <c r="AH398" t="s">
        <v>88</v>
      </c>
      <c r="AI398" t="s">
        <v>89</v>
      </c>
      <c r="AJ398" s="7">
        <v>37986</v>
      </c>
      <c r="AK398" t="s">
        <v>673</v>
      </c>
      <c r="AL398" t="s">
        <v>393</v>
      </c>
      <c r="AM398" t="s">
        <v>465</v>
      </c>
      <c r="AN398" t="s">
        <v>676</v>
      </c>
      <c r="AO398" t="str">
        <f>TEXT(A398,"yyyy-mm-dd")</f>
        <v>2003-04-30</v>
      </c>
    </row>
    <row r="399" spans="1:41">
      <c r="A399" s="6" t="s">
        <v>672</v>
      </c>
      <c r="B399">
        <v>2003</v>
      </c>
      <c r="C399">
        <v>4</v>
      </c>
      <c r="E399" t="s">
        <v>112</v>
      </c>
      <c r="F399" t="s">
        <v>113</v>
      </c>
      <c r="G399" t="s">
        <v>83</v>
      </c>
      <c r="H399" t="s">
        <v>566</v>
      </c>
      <c r="I399">
        <v>2004</v>
      </c>
      <c r="K399" s="6">
        <v>38352</v>
      </c>
      <c r="L399">
        <v>20</v>
      </c>
      <c r="N399" t="s">
        <v>185</v>
      </c>
      <c r="O399" s="8">
        <v>7.49</v>
      </c>
      <c r="P399" s="8">
        <v>7.28</v>
      </c>
      <c r="Q399" s="8">
        <v>6.75</v>
      </c>
      <c r="R399" s="8">
        <v>8.1199999999999992</v>
      </c>
      <c r="S399" s="8">
        <v>5.97</v>
      </c>
      <c r="T399" s="8">
        <v>9.5</v>
      </c>
      <c r="U399" s="8">
        <v>0.92</v>
      </c>
      <c r="V399" s="9">
        <v>28</v>
      </c>
      <c r="W399" s="8">
        <v>1.3699999999999992</v>
      </c>
      <c r="X399" s="8">
        <v>3.5300000000000002</v>
      </c>
      <c r="Y399" s="8">
        <v>0.20999999999999996</v>
      </c>
      <c r="Z399" s="8">
        <v>-0.16999999999999993</v>
      </c>
      <c r="AA399">
        <v>0.35999999999999943</v>
      </c>
      <c r="AF399" t="s">
        <v>649</v>
      </c>
      <c r="AG399" t="s">
        <v>115</v>
      </c>
      <c r="AH399" t="s">
        <v>116</v>
      </c>
      <c r="AI399" t="s">
        <v>230</v>
      </c>
      <c r="AJ399" s="7">
        <v>38352</v>
      </c>
      <c r="AK399" t="s">
        <v>673</v>
      </c>
      <c r="AL399" t="s">
        <v>118</v>
      </c>
      <c r="AM399" t="s">
        <v>569</v>
      </c>
      <c r="AN399" t="s">
        <v>680</v>
      </c>
      <c r="AO399" t="str">
        <f>TEXT(A399,"yyyy-mm-dd")</f>
        <v>2003-04-30</v>
      </c>
    </row>
    <row r="400" spans="1:41">
      <c r="A400" s="6" t="s">
        <v>672</v>
      </c>
      <c r="B400">
        <v>2003</v>
      </c>
      <c r="C400">
        <v>4</v>
      </c>
      <c r="E400" t="s">
        <v>112</v>
      </c>
      <c r="F400" t="s">
        <v>113</v>
      </c>
      <c r="G400" t="s">
        <v>83</v>
      </c>
      <c r="H400" t="s">
        <v>462</v>
      </c>
      <c r="I400">
        <v>2003</v>
      </c>
      <c r="K400" s="6">
        <v>37986</v>
      </c>
      <c r="L400">
        <v>8</v>
      </c>
      <c r="N400" t="s">
        <v>182</v>
      </c>
      <c r="O400" s="8">
        <v>7.71</v>
      </c>
      <c r="P400" s="8">
        <v>7.6</v>
      </c>
      <c r="Q400" s="8">
        <v>7.2</v>
      </c>
      <c r="R400" s="8">
        <v>8.2899999999999991</v>
      </c>
      <c r="S400" s="8">
        <v>6.1</v>
      </c>
      <c r="T400" s="8">
        <v>8.9700000000000006</v>
      </c>
      <c r="U400" s="8">
        <v>0.74</v>
      </c>
      <c r="V400" s="9">
        <v>29</v>
      </c>
      <c r="W400" s="8">
        <v>1.089999999999999</v>
      </c>
      <c r="X400" s="8">
        <v>2.870000000000001</v>
      </c>
      <c r="Y400" s="8">
        <v>0.11000000000000032</v>
      </c>
      <c r="Z400" s="8">
        <v>-0.26000000000000068</v>
      </c>
      <c r="AA400">
        <v>-0.34000000000000075</v>
      </c>
      <c r="AF400" t="s">
        <v>483</v>
      </c>
      <c r="AG400" t="s">
        <v>115</v>
      </c>
      <c r="AH400" t="s">
        <v>116</v>
      </c>
      <c r="AI400" t="s">
        <v>117</v>
      </c>
      <c r="AJ400" s="7">
        <v>37986</v>
      </c>
      <c r="AK400" t="s">
        <v>673</v>
      </c>
      <c r="AL400" t="s">
        <v>118</v>
      </c>
      <c r="AM400" t="s">
        <v>465</v>
      </c>
      <c r="AN400" t="s">
        <v>679</v>
      </c>
      <c r="AO400" t="str">
        <f>TEXT(A400,"yyyy-mm-dd")</f>
        <v>2003-04-30</v>
      </c>
    </row>
    <row r="401" spans="1:41">
      <c r="A401" s="6" t="s">
        <v>681</v>
      </c>
      <c r="B401">
        <v>2003</v>
      </c>
      <c r="C401">
        <v>5</v>
      </c>
      <c r="E401" t="s">
        <v>100</v>
      </c>
      <c r="F401" t="s">
        <v>101</v>
      </c>
      <c r="G401" t="s">
        <v>83</v>
      </c>
      <c r="H401" t="s">
        <v>566</v>
      </c>
      <c r="I401">
        <v>2004</v>
      </c>
      <c r="K401" s="6">
        <v>38352</v>
      </c>
      <c r="L401">
        <v>19</v>
      </c>
      <c r="N401" t="s">
        <v>195</v>
      </c>
      <c r="O401" s="8">
        <v>3.75</v>
      </c>
      <c r="P401" s="8">
        <v>4</v>
      </c>
      <c r="Q401" s="8">
        <v>3.5</v>
      </c>
      <c r="R401" s="8">
        <v>4.2</v>
      </c>
      <c r="S401" s="8">
        <v>1.9</v>
      </c>
      <c r="T401" s="8">
        <v>4.5</v>
      </c>
      <c r="U401" s="8">
        <v>0.62</v>
      </c>
      <c r="V401" s="9">
        <v>30</v>
      </c>
      <c r="W401" s="8">
        <v>0.70000000000000018</v>
      </c>
      <c r="X401" s="8">
        <v>2.6</v>
      </c>
      <c r="Y401" s="8">
        <v>-0.25</v>
      </c>
      <c r="Z401" s="8">
        <v>0</v>
      </c>
      <c r="AA401">
        <v>0.11000000000000032</v>
      </c>
      <c r="AF401" t="s">
        <v>9744</v>
      </c>
      <c r="AG401" t="s">
        <v>9655</v>
      </c>
      <c r="AH401" t="s">
        <v>9656</v>
      </c>
      <c r="AI401" t="s">
        <v>9669</v>
      </c>
      <c r="AJ401" s="7">
        <v>38352</v>
      </c>
      <c r="AK401" t="s">
        <v>682</v>
      </c>
      <c r="AL401" t="s">
        <v>109</v>
      </c>
      <c r="AM401" t="s">
        <v>569</v>
      </c>
      <c r="AN401" t="s">
        <v>9750</v>
      </c>
    </row>
    <row r="402" spans="1:41">
      <c r="A402" s="6" t="s">
        <v>681</v>
      </c>
      <c r="B402">
        <v>2003</v>
      </c>
      <c r="C402">
        <v>5</v>
      </c>
      <c r="E402" t="s">
        <v>100</v>
      </c>
      <c r="F402" t="s">
        <v>101</v>
      </c>
      <c r="G402" t="s">
        <v>83</v>
      </c>
      <c r="H402" t="s">
        <v>462</v>
      </c>
      <c r="I402">
        <v>2003</v>
      </c>
      <c r="K402" s="6">
        <v>37986</v>
      </c>
      <c r="L402">
        <v>7</v>
      </c>
      <c r="N402" t="s">
        <v>192</v>
      </c>
      <c r="O402" s="8">
        <v>2.25</v>
      </c>
      <c r="P402" s="8">
        <v>2.2000000000000002</v>
      </c>
      <c r="Q402" s="8">
        <v>2</v>
      </c>
      <c r="R402" s="8">
        <v>2.5</v>
      </c>
      <c r="S402" s="8">
        <v>1.6</v>
      </c>
      <c r="T402" s="8">
        <v>3.1</v>
      </c>
      <c r="U402" s="8">
        <v>0.31</v>
      </c>
      <c r="V402" s="9">
        <v>32</v>
      </c>
      <c r="W402" s="8">
        <v>0.5</v>
      </c>
      <c r="X402" s="8">
        <v>1.5</v>
      </c>
      <c r="Y402" s="8">
        <v>4.9999999999999822E-2</v>
      </c>
      <c r="Z402" s="8">
        <v>-9.9999999999999645E-2</v>
      </c>
      <c r="AA402">
        <v>0</v>
      </c>
      <c r="AF402" t="s">
        <v>9722</v>
      </c>
      <c r="AG402" t="s">
        <v>9655</v>
      </c>
      <c r="AH402" t="s">
        <v>9656</v>
      </c>
      <c r="AI402" t="s">
        <v>9657</v>
      </c>
      <c r="AJ402" s="7">
        <v>37986</v>
      </c>
      <c r="AK402" t="s">
        <v>682</v>
      </c>
      <c r="AL402" t="s">
        <v>109</v>
      </c>
      <c r="AM402" t="s">
        <v>465</v>
      </c>
      <c r="AN402" t="s">
        <v>9740</v>
      </c>
    </row>
    <row r="403" spans="1:41">
      <c r="A403" s="6" t="s">
        <v>681</v>
      </c>
      <c r="B403">
        <v>2003</v>
      </c>
      <c r="C403">
        <v>5</v>
      </c>
      <c r="E403" t="s">
        <v>100</v>
      </c>
      <c r="F403" t="s">
        <v>101</v>
      </c>
      <c r="G403" t="s">
        <v>102</v>
      </c>
      <c r="H403" t="s">
        <v>687</v>
      </c>
      <c r="I403">
        <v>2003</v>
      </c>
      <c r="J403">
        <v>3</v>
      </c>
      <c r="K403" s="6">
        <v>37894</v>
      </c>
      <c r="L403">
        <v>4</v>
      </c>
      <c r="M403">
        <v>1</v>
      </c>
      <c r="N403" t="s">
        <v>219</v>
      </c>
      <c r="O403" s="8">
        <v>2.3199999999999998</v>
      </c>
      <c r="P403" s="8">
        <v>2.2000000000000002</v>
      </c>
      <c r="Q403" s="8">
        <v>1.91</v>
      </c>
      <c r="R403" s="8">
        <v>2.5299999999999998</v>
      </c>
      <c r="S403" s="8">
        <v>1.4</v>
      </c>
      <c r="T403" s="8">
        <v>3.6</v>
      </c>
      <c r="U403" s="8">
        <v>0.55000000000000004</v>
      </c>
      <c r="V403" s="9">
        <v>32</v>
      </c>
      <c r="W403" s="8">
        <v>0.61999999999999988</v>
      </c>
      <c r="X403" s="8">
        <v>2.2000000000000002</v>
      </c>
      <c r="Y403" s="8">
        <v>0.11999999999999966</v>
      </c>
      <c r="Z403" s="8"/>
      <c r="AF403" t="s">
        <v>688</v>
      </c>
      <c r="AG403" t="s">
        <v>106</v>
      </c>
      <c r="AH403" t="s">
        <v>107</v>
      </c>
      <c r="AI403" t="s">
        <v>340</v>
      </c>
      <c r="AJ403" s="7">
        <v>37894</v>
      </c>
      <c r="AK403" t="s">
        <v>682</v>
      </c>
      <c r="AL403" t="s">
        <v>109</v>
      </c>
      <c r="AM403" t="s">
        <v>689</v>
      </c>
      <c r="AN403" t="s">
        <v>690</v>
      </c>
      <c r="AO403" t="str">
        <f>TEXT(A403,"yyyy-mm-dd")</f>
        <v>2003-05-31</v>
      </c>
    </row>
    <row r="404" spans="1:41">
      <c r="A404" s="6" t="s">
        <v>681</v>
      </c>
      <c r="B404">
        <v>2003</v>
      </c>
      <c r="C404">
        <v>5</v>
      </c>
      <c r="E404" t="s">
        <v>100</v>
      </c>
      <c r="F404" t="s">
        <v>101</v>
      </c>
      <c r="G404" t="s">
        <v>102</v>
      </c>
      <c r="H404" t="s">
        <v>657</v>
      </c>
      <c r="I404">
        <v>2003</v>
      </c>
      <c r="J404">
        <v>2</v>
      </c>
      <c r="K404" s="6">
        <v>37802</v>
      </c>
      <c r="L404">
        <v>1</v>
      </c>
      <c r="M404">
        <v>0</v>
      </c>
      <c r="N404" t="s">
        <v>169</v>
      </c>
      <c r="O404" s="8">
        <v>1.5</v>
      </c>
      <c r="P404" s="8">
        <v>1.47</v>
      </c>
      <c r="Q404" s="8">
        <v>1.08</v>
      </c>
      <c r="R404" s="8">
        <v>1.83</v>
      </c>
      <c r="S404" s="8">
        <v>-0.1</v>
      </c>
      <c r="T404" s="8">
        <v>2.8</v>
      </c>
      <c r="U404" s="8">
        <v>0.64</v>
      </c>
      <c r="V404" s="9">
        <v>32</v>
      </c>
      <c r="W404" s="8">
        <v>0.75</v>
      </c>
      <c r="X404" s="8">
        <v>2.9</v>
      </c>
      <c r="Y404" s="8">
        <v>3.0000000000000027E-2</v>
      </c>
      <c r="Z404" s="8">
        <v>-0.13000000000000012</v>
      </c>
      <c r="AA404">
        <v>3.0000000000000027E-2</v>
      </c>
      <c r="AF404" t="s">
        <v>658</v>
      </c>
      <c r="AG404" t="s">
        <v>106</v>
      </c>
      <c r="AH404" t="s">
        <v>107</v>
      </c>
      <c r="AI404" t="s">
        <v>108</v>
      </c>
      <c r="AJ404" s="7">
        <v>37802</v>
      </c>
      <c r="AK404" t="s">
        <v>682</v>
      </c>
      <c r="AL404" t="s">
        <v>109</v>
      </c>
      <c r="AM404" t="s">
        <v>659</v>
      </c>
      <c r="AN404" t="s">
        <v>686</v>
      </c>
      <c r="AO404" t="str">
        <f>TEXT(A404,"yyyy-mm-dd")</f>
        <v>2003-05-31</v>
      </c>
    </row>
    <row r="405" spans="1:41">
      <c r="A405" s="6" t="s">
        <v>681</v>
      </c>
      <c r="B405">
        <v>2003</v>
      </c>
      <c r="C405">
        <v>5</v>
      </c>
      <c r="E405" t="s">
        <v>81</v>
      </c>
      <c r="F405" t="s">
        <v>82</v>
      </c>
      <c r="G405" t="s">
        <v>83</v>
      </c>
      <c r="H405" t="s">
        <v>566</v>
      </c>
      <c r="I405">
        <v>2004</v>
      </c>
      <c r="K405" s="6">
        <v>38352</v>
      </c>
      <c r="L405">
        <v>19</v>
      </c>
      <c r="N405" t="s">
        <v>195</v>
      </c>
      <c r="O405" s="8">
        <v>3.74</v>
      </c>
      <c r="P405" s="8">
        <v>3.71</v>
      </c>
      <c r="Q405" s="8">
        <v>3.57</v>
      </c>
      <c r="R405" s="8">
        <v>4</v>
      </c>
      <c r="S405" s="8">
        <v>2.2200000000000002</v>
      </c>
      <c r="T405" s="8">
        <v>4.8899999999999997</v>
      </c>
      <c r="U405" s="8">
        <v>0.5</v>
      </c>
      <c r="V405" s="9">
        <v>32</v>
      </c>
      <c r="W405" s="8">
        <v>0.43000000000000016</v>
      </c>
      <c r="X405" s="8">
        <v>2.6699999999999995</v>
      </c>
      <c r="Y405" s="8">
        <v>3.0000000000000249E-2</v>
      </c>
      <c r="Z405" s="8">
        <v>-8.9999999999999858E-2</v>
      </c>
      <c r="AA405">
        <v>0</v>
      </c>
      <c r="AF405" t="s">
        <v>568</v>
      </c>
      <c r="AG405" t="s">
        <v>87</v>
      </c>
      <c r="AH405" t="s">
        <v>88</v>
      </c>
      <c r="AI405" t="s">
        <v>97</v>
      </c>
      <c r="AJ405" s="7">
        <v>38352</v>
      </c>
      <c r="AK405" t="s">
        <v>682</v>
      </c>
      <c r="AL405" t="s">
        <v>91</v>
      </c>
      <c r="AM405" t="s">
        <v>569</v>
      </c>
      <c r="AN405" t="s">
        <v>684</v>
      </c>
      <c r="AO405" t="str">
        <f>TEXT(A405,"yyyy-mm-dd")</f>
        <v>2003-05-31</v>
      </c>
    </row>
    <row r="406" spans="1:41">
      <c r="A406" s="6" t="s">
        <v>681</v>
      </c>
      <c r="B406">
        <v>2003</v>
      </c>
      <c r="C406">
        <v>5</v>
      </c>
      <c r="E406" t="s">
        <v>81</v>
      </c>
      <c r="F406" t="s">
        <v>82</v>
      </c>
      <c r="G406" t="s">
        <v>83</v>
      </c>
      <c r="H406" t="s">
        <v>462</v>
      </c>
      <c r="I406">
        <v>2003</v>
      </c>
      <c r="K406" s="6">
        <v>37986</v>
      </c>
      <c r="L406">
        <v>7</v>
      </c>
      <c r="N406" t="s">
        <v>192</v>
      </c>
      <c r="O406" s="8">
        <v>4.1100000000000003</v>
      </c>
      <c r="P406" s="8">
        <v>4</v>
      </c>
      <c r="Q406" s="8">
        <v>3.8</v>
      </c>
      <c r="R406" s="8">
        <v>4.33</v>
      </c>
      <c r="S406" s="8">
        <v>3.43</v>
      </c>
      <c r="T406" s="8">
        <v>5.29</v>
      </c>
      <c r="U406" s="8">
        <v>0.49</v>
      </c>
      <c r="V406" s="9">
        <v>32</v>
      </c>
      <c r="W406" s="8">
        <v>0.53000000000000025</v>
      </c>
      <c r="X406" s="8">
        <v>1.8599999999999999</v>
      </c>
      <c r="Y406" s="8">
        <v>0.11000000000000032</v>
      </c>
      <c r="Z406" s="8">
        <v>-0.29999999999999982</v>
      </c>
      <c r="AA406">
        <v>-0.14999999999999991</v>
      </c>
      <c r="AF406" t="s">
        <v>464</v>
      </c>
      <c r="AG406" t="s">
        <v>87</v>
      </c>
      <c r="AH406" t="s">
        <v>88</v>
      </c>
      <c r="AI406" t="s">
        <v>89</v>
      </c>
      <c r="AJ406" s="7">
        <v>37986</v>
      </c>
      <c r="AK406" t="s">
        <v>682</v>
      </c>
      <c r="AL406" t="s">
        <v>91</v>
      </c>
      <c r="AM406" t="s">
        <v>465</v>
      </c>
      <c r="AN406" t="s">
        <v>683</v>
      </c>
      <c r="AO406" t="str">
        <f>TEXT(A406,"yyyy-mm-dd")</f>
        <v>2003-05-31</v>
      </c>
    </row>
    <row r="407" spans="1:41">
      <c r="A407" s="6" t="s">
        <v>681</v>
      </c>
      <c r="B407">
        <v>2003</v>
      </c>
      <c r="C407">
        <v>5</v>
      </c>
      <c r="E407" t="s">
        <v>392</v>
      </c>
      <c r="F407" t="s">
        <v>82</v>
      </c>
      <c r="G407" t="s">
        <v>83</v>
      </c>
      <c r="H407" t="s">
        <v>462</v>
      </c>
      <c r="I407">
        <v>2003</v>
      </c>
      <c r="K407" s="6">
        <v>37986</v>
      </c>
      <c r="L407">
        <v>7</v>
      </c>
      <c r="N407" t="s">
        <v>192</v>
      </c>
      <c r="O407" s="8">
        <v>3.58</v>
      </c>
      <c r="P407" s="8">
        <v>3.52</v>
      </c>
      <c r="Q407" s="8">
        <v>3.4</v>
      </c>
      <c r="R407" s="8">
        <v>3.76</v>
      </c>
      <c r="S407" s="8">
        <v>2.92</v>
      </c>
      <c r="T407" s="8">
        <v>4.8</v>
      </c>
      <c r="U407" s="8">
        <v>0.39</v>
      </c>
      <c r="V407" s="9">
        <v>23</v>
      </c>
      <c r="W407" s="8">
        <v>0.35999999999999988</v>
      </c>
      <c r="X407" s="8">
        <v>1.88</v>
      </c>
      <c r="Y407" s="8">
        <v>6.0000000000000053E-2</v>
      </c>
      <c r="Z407" s="8">
        <v>-0.2799999999999998</v>
      </c>
      <c r="AA407">
        <v>-7.0000000000000284E-2</v>
      </c>
      <c r="AF407" t="s">
        <v>464</v>
      </c>
      <c r="AG407" t="s">
        <v>87</v>
      </c>
      <c r="AH407" t="s">
        <v>88</v>
      </c>
      <c r="AI407" t="s">
        <v>89</v>
      </c>
      <c r="AJ407" s="7">
        <v>37986</v>
      </c>
      <c r="AK407" t="s">
        <v>682</v>
      </c>
      <c r="AL407" t="s">
        <v>393</v>
      </c>
      <c r="AM407" t="s">
        <v>465</v>
      </c>
      <c r="AN407" t="s">
        <v>685</v>
      </c>
      <c r="AO407" t="str">
        <f>TEXT(A407,"yyyy-mm-dd")</f>
        <v>2003-05-31</v>
      </c>
    </row>
    <row r="408" spans="1:41">
      <c r="A408" s="6" t="s">
        <v>681</v>
      </c>
      <c r="B408">
        <v>2003</v>
      </c>
      <c r="C408">
        <v>5</v>
      </c>
      <c r="E408" t="s">
        <v>112</v>
      </c>
      <c r="F408" t="s">
        <v>113</v>
      </c>
      <c r="G408" t="s">
        <v>83</v>
      </c>
      <c r="H408" t="s">
        <v>566</v>
      </c>
      <c r="I408">
        <v>2004</v>
      </c>
      <c r="K408" s="6">
        <v>38352</v>
      </c>
      <c r="L408">
        <v>19</v>
      </c>
      <c r="N408" t="s">
        <v>195</v>
      </c>
      <c r="O408" s="8">
        <v>7.21</v>
      </c>
      <c r="P408" s="8">
        <v>7</v>
      </c>
      <c r="Q408" s="8">
        <v>6.5</v>
      </c>
      <c r="R408" s="8">
        <v>7.77</v>
      </c>
      <c r="S408" s="8">
        <v>5</v>
      </c>
      <c r="T408" s="8">
        <v>9.5</v>
      </c>
      <c r="U408" s="8">
        <v>1.17</v>
      </c>
      <c r="V408" s="9">
        <v>29</v>
      </c>
      <c r="W408" s="8">
        <v>1.2699999999999996</v>
      </c>
      <c r="X408" s="8">
        <v>4.5</v>
      </c>
      <c r="Y408" s="8">
        <v>0.20999999999999996</v>
      </c>
      <c r="Z408" s="8">
        <v>-0.28000000000000025</v>
      </c>
      <c r="AA408">
        <v>-9.9999999999999645E-2</v>
      </c>
      <c r="AF408" t="s">
        <v>649</v>
      </c>
      <c r="AG408" t="s">
        <v>115</v>
      </c>
      <c r="AH408" t="s">
        <v>116</v>
      </c>
      <c r="AI408" t="s">
        <v>230</v>
      </c>
      <c r="AJ408" s="7">
        <v>38352</v>
      </c>
      <c r="AK408" t="s">
        <v>682</v>
      </c>
      <c r="AL408" t="s">
        <v>118</v>
      </c>
      <c r="AM408" t="s">
        <v>569</v>
      </c>
      <c r="AN408" t="s">
        <v>692</v>
      </c>
      <c r="AO408" t="str">
        <f>TEXT(A408,"yyyy-mm-dd")</f>
        <v>2003-05-31</v>
      </c>
    </row>
    <row r="409" spans="1:41">
      <c r="A409" s="6" t="s">
        <v>681</v>
      </c>
      <c r="B409">
        <v>2003</v>
      </c>
      <c r="C409">
        <v>5</v>
      </c>
      <c r="E409" t="s">
        <v>112</v>
      </c>
      <c r="F409" t="s">
        <v>113</v>
      </c>
      <c r="G409" t="s">
        <v>83</v>
      </c>
      <c r="H409" t="s">
        <v>462</v>
      </c>
      <c r="I409">
        <v>2003</v>
      </c>
      <c r="K409" s="6">
        <v>37986</v>
      </c>
      <c r="L409">
        <v>7</v>
      </c>
      <c r="N409" t="s">
        <v>192</v>
      </c>
      <c r="O409" s="8">
        <v>6.9</v>
      </c>
      <c r="P409" s="8">
        <v>6.78</v>
      </c>
      <c r="Q409" s="8">
        <v>6.4</v>
      </c>
      <c r="R409" s="8">
        <v>7.6</v>
      </c>
      <c r="S409" s="8">
        <v>5.2</v>
      </c>
      <c r="T409" s="8">
        <v>8.9700000000000006</v>
      </c>
      <c r="U409" s="8">
        <v>0.9</v>
      </c>
      <c r="V409" s="9">
        <v>30</v>
      </c>
      <c r="W409" s="8">
        <v>1.1999999999999993</v>
      </c>
      <c r="X409" s="8">
        <v>3.7700000000000005</v>
      </c>
      <c r="Y409" s="8">
        <v>0.12000000000000011</v>
      </c>
      <c r="Z409" s="8">
        <v>-0.8199999999999994</v>
      </c>
      <c r="AA409">
        <v>0.11000000000000032</v>
      </c>
      <c r="AF409" t="s">
        <v>483</v>
      </c>
      <c r="AG409" t="s">
        <v>115</v>
      </c>
      <c r="AH409" t="s">
        <v>116</v>
      </c>
      <c r="AI409" t="s">
        <v>117</v>
      </c>
      <c r="AJ409" s="7">
        <v>37986</v>
      </c>
      <c r="AK409" t="s">
        <v>682</v>
      </c>
      <c r="AL409" t="s">
        <v>118</v>
      </c>
      <c r="AM409" t="s">
        <v>465</v>
      </c>
      <c r="AN409" t="s">
        <v>691</v>
      </c>
      <c r="AO409" t="str">
        <f>TEXT(A409,"yyyy-mm-dd")</f>
        <v>2003-05-31</v>
      </c>
    </row>
    <row r="410" spans="1:41">
      <c r="A410" s="6" t="s">
        <v>693</v>
      </c>
      <c r="B410">
        <v>2003</v>
      </c>
      <c r="C410">
        <v>6</v>
      </c>
      <c r="E410" t="s">
        <v>100</v>
      </c>
      <c r="F410" t="s">
        <v>101</v>
      </c>
      <c r="G410" t="s">
        <v>83</v>
      </c>
      <c r="H410" t="s">
        <v>566</v>
      </c>
      <c r="I410">
        <v>2004</v>
      </c>
      <c r="K410" s="6">
        <v>38352</v>
      </c>
      <c r="L410">
        <v>18</v>
      </c>
      <c r="N410" t="s">
        <v>206</v>
      </c>
      <c r="O410" s="8">
        <v>3.71</v>
      </c>
      <c r="P410" s="8">
        <v>3.85</v>
      </c>
      <c r="Q410" s="8">
        <v>3.5</v>
      </c>
      <c r="R410" s="8">
        <v>4</v>
      </c>
      <c r="S410" s="8">
        <v>2.2400000000000002</v>
      </c>
      <c r="T410" s="8">
        <v>4.5</v>
      </c>
      <c r="U410" s="8">
        <v>0.55000000000000004</v>
      </c>
      <c r="V410" s="9">
        <v>30</v>
      </c>
      <c r="W410" s="8">
        <v>0.5</v>
      </c>
      <c r="X410" s="8">
        <v>2.2599999999999998</v>
      </c>
      <c r="Y410" s="8">
        <v>-0.14000000000000012</v>
      </c>
      <c r="Z410" s="8">
        <v>-0.14999999999999991</v>
      </c>
      <c r="AA410">
        <v>-0.20000000000000018</v>
      </c>
      <c r="AF410" t="s">
        <v>9744</v>
      </c>
      <c r="AG410" t="s">
        <v>9655</v>
      </c>
      <c r="AH410" t="s">
        <v>9656</v>
      </c>
      <c r="AI410" t="s">
        <v>9669</v>
      </c>
      <c r="AJ410" s="7">
        <v>38352</v>
      </c>
      <c r="AK410" t="s">
        <v>694</v>
      </c>
      <c r="AL410" t="s">
        <v>109</v>
      </c>
      <c r="AM410" t="s">
        <v>569</v>
      </c>
      <c r="AN410" t="s">
        <v>9751</v>
      </c>
    </row>
    <row r="411" spans="1:41">
      <c r="A411" s="6" t="s">
        <v>693</v>
      </c>
      <c r="B411">
        <v>2003</v>
      </c>
      <c r="C411">
        <v>6</v>
      </c>
      <c r="E411" t="s">
        <v>100</v>
      </c>
      <c r="F411" t="s">
        <v>101</v>
      </c>
      <c r="G411" t="s">
        <v>83</v>
      </c>
      <c r="H411" t="s">
        <v>462</v>
      </c>
      <c r="I411">
        <v>2003</v>
      </c>
      <c r="K411" s="6">
        <v>37986</v>
      </c>
      <c r="L411">
        <v>6</v>
      </c>
      <c r="N411" t="s">
        <v>203</v>
      </c>
      <c r="O411" s="8">
        <v>2.16</v>
      </c>
      <c r="P411" s="8">
        <v>2.1</v>
      </c>
      <c r="Q411" s="8">
        <v>1.95</v>
      </c>
      <c r="R411" s="8">
        <v>2.3199999999999998</v>
      </c>
      <c r="S411" s="8">
        <v>1.55</v>
      </c>
      <c r="T411" s="8">
        <v>2.9</v>
      </c>
      <c r="U411" s="8">
        <v>0.32</v>
      </c>
      <c r="V411" s="9">
        <v>31</v>
      </c>
      <c r="W411" s="8">
        <v>0.36999999999999988</v>
      </c>
      <c r="X411" s="8">
        <v>1.3499999999999999</v>
      </c>
      <c r="Y411" s="8">
        <v>6.0000000000000053E-2</v>
      </c>
      <c r="Z411" s="8">
        <v>-0.10000000000000009</v>
      </c>
      <c r="AA411">
        <v>-0.13000000000000012</v>
      </c>
      <c r="AF411" t="s">
        <v>9722</v>
      </c>
      <c r="AG411" t="s">
        <v>9655</v>
      </c>
      <c r="AH411" t="s">
        <v>9656</v>
      </c>
      <c r="AI411" t="s">
        <v>9657</v>
      </c>
      <c r="AJ411" s="7">
        <v>37986</v>
      </c>
      <c r="AK411" t="s">
        <v>694</v>
      </c>
      <c r="AL411" t="s">
        <v>109</v>
      </c>
      <c r="AM411" t="s">
        <v>465</v>
      </c>
      <c r="AN411" t="s">
        <v>9741</v>
      </c>
    </row>
    <row r="412" spans="1:41">
      <c r="A412" s="6" t="s">
        <v>693</v>
      </c>
      <c r="B412">
        <v>2003</v>
      </c>
      <c r="C412">
        <v>6</v>
      </c>
      <c r="E412" t="s">
        <v>100</v>
      </c>
      <c r="F412" t="s">
        <v>101</v>
      </c>
      <c r="G412" t="s">
        <v>102</v>
      </c>
      <c r="H412" t="s">
        <v>687</v>
      </c>
      <c r="I412">
        <v>2003</v>
      </c>
      <c r="J412">
        <v>3</v>
      </c>
      <c r="K412" s="6">
        <v>37894</v>
      </c>
      <c r="L412">
        <v>3</v>
      </c>
      <c r="M412">
        <v>1</v>
      </c>
      <c r="N412" t="s">
        <v>233</v>
      </c>
      <c r="O412" s="8">
        <v>2.19</v>
      </c>
      <c r="P412" s="8">
        <v>2.14</v>
      </c>
      <c r="Q412" s="8">
        <v>1.85</v>
      </c>
      <c r="R412" s="8">
        <v>2.5099999999999998</v>
      </c>
      <c r="S412" s="8">
        <v>0.97</v>
      </c>
      <c r="T412" s="8">
        <v>3.11</v>
      </c>
      <c r="U412" s="8">
        <v>0.51</v>
      </c>
      <c r="V412" s="9">
        <v>31</v>
      </c>
      <c r="W412" s="8">
        <v>0.6599999999999997</v>
      </c>
      <c r="X412" s="8">
        <v>2.1399999999999997</v>
      </c>
      <c r="Y412" s="8">
        <v>4.9999999999999822E-2</v>
      </c>
      <c r="Z412" s="8">
        <v>-6.0000000000000053E-2</v>
      </c>
      <c r="AA412">
        <v>3.9999999999999813E-2</v>
      </c>
      <c r="AF412" t="s">
        <v>688</v>
      </c>
      <c r="AG412" t="s">
        <v>106</v>
      </c>
      <c r="AH412" t="s">
        <v>107</v>
      </c>
      <c r="AI412" t="s">
        <v>340</v>
      </c>
      <c r="AJ412" s="7">
        <v>37894</v>
      </c>
      <c r="AK412" t="s">
        <v>694</v>
      </c>
      <c r="AL412" t="s">
        <v>109</v>
      </c>
      <c r="AM412" t="s">
        <v>689</v>
      </c>
      <c r="AN412" t="s">
        <v>699</v>
      </c>
      <c r="AO412" t="str">
        <f>TEXT(A412,"yyyy-mm-dd")</f>
        <v>2003-06-30</v>
      </c>
    </row>
    <row r="413" spans="1:41">
      <c r="A413" s="6" t="s">
        <v>693</v>
      </c>
      <c r="B413">
        <v>2003</v>
      </c>
      <c r="C413">
        <v>6</v>
      </c>
      <c r="E413" t="s">
        <v>100</v>
      </c>
      <c r="F413" t="s">
        <v>101</v>
      </c>
      <c r="G413" t="s">
        <v>102</v>
      </c>
      <c r="H413" t="s">
        <v>657</v>
      </c>
      <c r="I413">
        <v>2003</v>
      </c>
      <c r="J413">
        <v>2</v>
      </c>
      <c r="K413" s="6">
        <v>37802</v>
      </c>
      <c r="L413">
        <v>0</v>
      </c>
      <c r="M413">
        <v>0</v>
      </c>
      <c r="N413" t="s">
        <v>178</v>
      </c>
      <c r="O413" s="8">
        <v>1.22</v>
      </c>
      <c r="P413" s="8">
        <v>1.2</v>
      </c>
      <c r="Q413" s="8">
        <v>0.8</v>
      </c>
      <c r="R413" s="8">
        <v>1.57</v>
      </c>
      <c r="S413" s="8">
        <v>-0.1</v>
      </c>
      <c r="T413" s="8">
        <v>2.8</v>
      </c>
      <c r="U413" s="8">
        <v>0.64</v>
      </c>
      <c r="V413" s="9">
        <v>31</v>
      </c>
      <c r="W413" s="8">
        <v>0.77</v>
      </c>
      <c r="X413" s="8">
        <v>2.9</v>
      </c>
      <c r="Y413" s="8">
        <v>2.0000000000000018E-2</v>
      </c>
      <c r="Z413" s="8">
        <v>-0.27</v>
      </c>
      <c r="AA413">
        <v>2.0000000000000018E-2</v>
      </c>
      <c r="AF413" t="s">
        <v>658</v>
      </c>
      <c r="AG413" t="s">
        <v>106</v>
      </c>
      <c r="AH413" t="s">
        <v>107</v>
      </c>
      <c r="AI413" t="s">
        <v>108</v>
      </c>
      <c r="AJ413" s="7">
        <v>37802</v>
      </c>
      <c r="AK413" t="s">
        <v>694</v>
      </c>
      <c r="AL413" t="s">
        <v>109</v>
      </c>
      <c r="AM413" t="s">
        <v>659</v>
      </c>
      <c r="AN413" t="s">
        <v>698</v>
      </c>
      <c r="AO413" t="str">
        <f>TEXT(A413,"yyyy-mm-dd")</f>
        <v>2003-06-30</v>
      </c>
    </row>
    <row r="414" spans="1:41">
      <c r="A414" s="6" t="s">
        <v>693</v>
      </c>
      <c r="B414">
        <v>2003</v>
      </c>
      <c r="C414">
        <v>6</v>
      </c>
      <c r="E414" t="s">
        <v>81</v>
      </c>
      <c r="F414" t="s">
        <v>82</v>
      </c>
      <c r="G414" t="s">
        <v>83</v>
      </c>
      <c r="H414" t="s">
        <v>566</v>
      </c>
      <c r="I414">
        <v>2004</v>
      </c>
      <c r="K414" s="6">
        <v>38352</v>
      </c>
      <c r="L414">
        <v>18</v>
      </c>
      <c r="N414" t="s">
        <v>206</v>
      </c>
      <c r="O414" s="8">
        <v>3.73</v>
      </c>
      <c r="P414" s="8">
        <v>3.67</v>
      </c>
      <c r="Q414" s="8">
        <v>3.6</v>
      </c>
      <c r="R414" s="8">
        <v>3.95</v>
      </c>
      <c r="S414" s="8">
        <v>2.1</v>
      </c>
      <c r="T414" s="8">
        <v>4.8899999999999997</v>
      </c>
      <c r="U414" s="8">
        <v>0.51</v>
      </c>
      <c r="V414" s="9">
        <v>31</v>
      </c>
      <c r="W414" s="8">
        <v>0.35000000000000009</v>
      </c>
      <c r="X414" s="8">
        <v>2.7899999999999996</v>
      </c>
      <c r="Y414" s="8">
        <v>6.0000000000000053E-2</v>
      </c>
      <c r="Z414" s="8">
        <v>-4.0000000000000036E-2</v>
      </c>
      <c r="AA414">
        <v>-8.0000000000000071E-2</v>
      </c>
      <c r="AF414" t="s">
        <v>568</v>
      </c>
      <c r="AG414" t="s">
        <v>87</v>
      </c>
      <c r="AH414" t="s">
        <v>88</v>
      </c>
      <c r="AI414" t="s">
        <v>97</v>
      </c>
      <c r="AJ414" s="7">
        <v>38352</v>
      </c>
      <c r="AK414" t="s">
        <v>694</v>
      </c>
      <c r="AL414" t="s">
        <v>91</v>
      </c>
      <c r="AM414" t="s">
        <v>569</v>
      </c>
      <c r="AN414" t="s">
        <v>696</v>
      </c>
      <c r="AO414" t="str">
        <f>TEXT(A414,"yyyy-mm-dd")</f>
        <v>2003-06-30</v>
      </c>
    </row>
    <row r="415" spans="1:41">
      <c r="A415" s="6" t="s">
        <v>693</v>
      </c>
      <c r="B415">
        <v>2003</v>
      </c>
      <c r="C415">
        <v>6</v>
      </c>
      <c r="E415" t="s">
        <v>81</v>
      </c>
      <c r="F415" t="s">
        <v>82</v>
      </c>
      <c r="G415" t="s">
        <v>83</v>
      </c>
      <c r="H415" t="s">
        <v>462</v>
      </c>
      <c r="I415">
        <v>2003</v>
      </c>
      <c r="K415" s="6">
        <v>37986</v>
      </c>
      <c r="L415">
        <v>6</v>
      </c>
      <c r="N415" t="s">
        <v>203</v>
      </c>
      <c r="O415" s="8">
        <v>4.01</v>
      </c>
      <c r="P415" s="8">
        <v>3.87</v>
      </c>
      <c r="Q415" s="8">
        <v>3.74</v>
      </c>
      <c r="R415" s="8">
        <v>4.2</v>
      </c>
      <c r="S415" s="8">
        <v>3.4</v>
      </c>
      <c r="T415" s="8">
        <v>5.0199999999999996</v>
      </c>
      <c r="U415" s="8">
        <v>0.42</v>
      </c>
      <c r="V415" s="9">
        <v>31</v>
      </c>
      <c r="W415" s="8">
        <v>0.45999999999999996</v>
      </c>
      <c r="X415" s="8">
        <v>1.6199999999999997</v>
      </c>
      <c r="Y415" s="8">
        <v>0.13999999999999968</v>
      </c>
      <c r="Z415" s="8">
        <v>-0.12999999999999989</v>
      </c>
      <c r="AA415">
        <v>-7.0000000000000284E-2</v>
      </c>
      <c r="AF415" t="s">
        <v>464</v>
      </c>
      <c r="AG415" t="s">
        <v>87</v>
      </c>
      <c r="AH415" t="s">
        <v>88</v>
      </c>
      <c r="AI415" t="s">
        <v>89</v>
      </c>
      <c r="AJ415" s="7">
        <v>37986</v>
      </c>
      <c r="AK415" t="s">
        <v>694</v>
      </c>
      <c r="AL415" t="s">
        <v>91</v>
      </c>
      <c r="AM415" t="s">
        <v>465</v>
      </c>
      <c r="AN415" t="s">
        <v>695</v>
      </c>
      <c r="AO415" t="str">
        <f>TEXT(A415,"yyyy-mm-dd")</f>
        <v>2003-06-30</v>
      </c>
    </row>
    <row r="416" spans="1:41">
      <c r="A416" s="6" t="s">
        <v>693</v>
      </c>
      <c r="B416">
        <v>2003</v>
      </c>
      <c r="C416">
        <v>6</v>
      </c>
      <c r="E416" t="s">
        <v>392</v>
      </c>
      <c r="F416" t="s">
        <v>82</v>
      </c>
      <c r="G416" t="s">
        <v>83</v>
      </c>
      <c r="H416" t="s">
        <v>462</v>
      </c>
      <c r="I416">
        <v>2003</v>
      </c>
      <c r="K416" s="6">
        <v>37986</v>
      </c>
      <c r="L416">
        <v>6</v>
      </c>
      <c r="N416" t="s">
        <v>203</v>
      </c>
      <c r="O416" s="8">
        <v>3.58</v>
      </c>
      <c r="P416" s="8">
        <v>3.6</v>
      </c>
      <c r="Q416" s="8">
        <v>3.47</v>
      </c>
      <c r="R416" s="8">
        <v>3.8</v>
      </c>
      <c r="S416" s="8">
        <v>3</v>
      </c>
      <c r="T416" s="8">
        <v>4</v>
      </c>
      <c r="U416" s="8">
        <v>0.28000000000000003</v>
      </c>
      <c r="V416" s="9">
        <v>21</v>
      </c>
      <c r="W416" s="8">
        <v>0.32999999999999963</v>
      </c>
      <c r="X416" s="8">
        <v>1</v>
      </c>
      <c r="Y416" s="8">
        <v>-2.0000000000000018E-2</v>
      </c>
      <c r="Z416" s="8">
        <v>8.0000000000000071E-2</v>
      </c>
      <c r="AA416">
        <v>-3.0000000000000249E-2</v>
      </c>
      <c r="AF416" t="s">
        <v>464</v>
      </c>
      <c r="AG416" t="s">
        <v>87</v>
      </c>
      <c r="AH416" t="s">
        <v>88</v>
      </c>
      <c r="AI416" t="s">
        <v>89</v>
      </c>
      <c r="AJ416" s="7">
        <v>37986</v>
      </c>
      <c r="AK416" t="s">
        <v>694</v>
      </c>
      <c r="AL416" t="s">
        <v>393</v>
      </c>
      <c r="AM416" t="s">
        <v>465</v>
      </c>
      <c r="AN416" t="s">
        <v>697</v>
      </c>
      <c r="AO416" t="str">
        <f>TEXT(A416,"yyyy-mm-dd")</f>
        <v>2003-06-30</v>
      </c>
    </row>
    <row r="417" spans="1:41">
      <c r="A417" s="6" t="s">
        <v>693</v>
      </c>
      <c r="B417">
        <v>2003</v>
      </c>
      <c r="C417">
        <v>6</v>
      </c>
      <c r="E417" t="s">
        <v>112</v>
      </c>
      <c r="F417" t="s">
        <v>113</v>
      </c>
      <c r="G417" t="s">
        <v>83</v>
      </c>
      <c r="H417" t="s">
        <v>566</v>
      </c>
      <c r="I417">
        <v>2004</v>
      </c>
      <c r="K417" s="6">
        <v>38352</v>
      </c>
      <c r="L417">
        <v>18</v>
      </c>
      <c r="N417" t="s">
        <v>206</v>
      </c>
      <c r="O417" s="8">
        <v>6.79</v>
      </c>
      <c r="P417" s="8">
        <v>6.5</v>
      </c>
      <c r="Q417" s="8">
        <v>6.09</v>
      </c>
      <c r="R417" s="8">
        <v>7.41</v>
      </c>
      <c r="S417" s="8">
        <v>5</v>
      </c>
      <c r="T417" s="8">
        <v>9.5</v>
      </c>
      <c r="U417" s="8">
        <v>1.1599999999999999</v>
      </c>
      <c r="V417" s="9">
        <v>30</v>
      </c>
      <c r="W417" s="8">
        <v>1.3200000000000003</v>
      </c>
      <c r="X417" s="8">
        <v>4.5</v>
      </c>
      <c r="Y417" s="8">
        <v>0.29000000000000004</v>
      </c>
      <c r="Z417" s="8">
        <v>-0.5</v>
      </c>
      <c r="AA417">
        <v>5.0000000000000711E-2</v>
      </c>
      <c r="AF417" t="s">
        <v>649</v>
      </c>
      <c r="AG417" t="s">
        <v>115</v>
      </c>
      <c r="AH417" t="s">
        <v>116</v>
      </c>
      <c r="AI417" t="s">
        <v>230</v>
      </c>
      <c r="AJ417" s="7">
        <v>38352</v>
      </c>
      <c r="AK417" t="s">
        <v>694</v>
      </c>
      <c r="AL417" t="s">
        <v>118</v>
      </c>
      <c r="AM417" t="s">
        <v>569</v>
      </c>
      <c r="AN417" t="s">
        <v>701</v>
      </c>
      <c r="AO417" t="str">
        <f>TEXT(A417,"yyyy-mm-dd")</f>
        <v>2003-06-30</v>
      </c>
    </row>
    <row r="418" spans="1:41">
      <c r="A418" s="6" t="s">
        <v>693</v>
      </c>
      <c r="B418">
        <v>2003</v>
      </c>
      <c r="C418">
        <v>6</v>
      </c>
      <c r="E418" t="s">
        <v>112</v>
      </c>
      <c r="F418" t="s">
        <v>113</v>
      </c>
      <c r="G418" t="s">
        <v>83</v>
      </c>
      <c r="H418" t="s">
        <v>462</v>
      </c>
      <c r="I418">
        <v>2003</v>
      </c>
      <c r="K418" s="6">
        <v>37986</v>
      </c>
      <c r="L418">
        <v>6</v>
      </c>
      <c r="N418" t="s">
        <v>203</v>
      </c>
      <c r="O418" s="8">
        <v>6.49</v>
      </c>
      <c r="P418" s="8">
        <v>6.5</v>
      </c>
      <c r="Q418" s="8">
        <v>5.6</v>
      </c>
      <c r="R418" s="8">
        <v>7.07</v>
      </c>
      <c r="S418" s="8">
        <v>5.0999999999999996</v>
      </c>
      <c r="T418" s="8">
        <v>8.9700000000000006</v>
      </c>
      <c r="U418" s="8">
        <v>0.95</v>
      </c>
      <c r="V418" s="9">
        <v>30</v>
      </c>
      <c r="W418" s="8">
        <v>1.4700000000000006</v>
      </c>
      <c r="X418" s="8">
        <v>3.870000000000001</v>
      </c>
      <c r="Y418" s="8">
        <v>-9.9999999999997868E-3</v>
      </c>
      <c r="Z418" s="8">
        <v>-0.28000000000000025</v>
      </c>
      <c r="AA418">
        <v>0.27000000000000135</v>
      </c>
      <c r="AF418" t="s">
        <v>483</v>
      </c>
      <c r="AG418" t="s">
        <v>115</v>
      </c>
      <c r="AH418" t="s">
        <v>116</v>
      </c>
      <c r="AI418" t="s">
        <v>117</v>
      </c>
      <c r="AJ418" s="7">
        <v>37986</v>
      </c>
      <c r="AK418" t="s">
        <v>694</v>
      </c>
      <c r="AL418" t="s">
        <v>118</v>
      </c>
      <c r="AM418" t="s">
        <v>465</v>
      </c>
      <c r="AN418" t="s">
        <v>700</v>
      </c>
      <c r="AO418" t="str">
        <f>TEXT(A418,"yyyy-mm-dd")</f>
        <v>2003-06-30</v>
      </c>
    </row>
    <row r="419" spans="1:41">
      <c r="A419" s="6" t="s">
        <v>702</v>
      </c>
      <c r="B419">
        <v>2003</v>
      </c>
      <c r="C419">
        <v>7</v>
      </c>
      <c r="E419" t="s">
        <v>100</v>
      </c>
      <c r="F419" t="s">
        <v>101</v>
      </c>
      <c r="G419" t="s">
        <v>83</v>
      </c>
      <c r="H419" t="s">
        <v>566</v>
      </c>
      <c r="I419">
        <v>2004</v>
      </c>
      <c r="K419" s="6">
        <v>38352</v>
      </c>
      <c r="L419">
        <v>17</v>
      </c>
      <c r="N419" t="s">
        <v>214</v>
      </c>
      <c r="O419" s="8">
        <v>3.61</v>
      </c>
      <c r="P419" s="8">
        <v>3.7</v>
      </c>
      <c r="Q419" s="8">
        <v>3.23</v>
      </c>
      <c r="R419" s="8">
        <v>4</v>
      </c>
      <c r="S419" s="8">
        <v>1.9</v>
      </c>
      <c r="T419" s="8">
        <v>4.5</v>
      </c>
      <c r="U419" s="8">
        <v>0.61</v>
      </c>
      <c r="V419" s="9">
        <v>30</v>
      </c>
      <c r="W419" s="8">
        <v>0.77</v>
      </c>
      <c r="X419" s="8">
        <v>2.6</v>
      </c>
      <c r="Y419" s="8">
        <v>-9.0000000000000302E-2</v>
      </c>
      <c r="Z419" s="8">
        <v>-0.14999999999999991</v>
      </c>
      <c r="AA419">
        <v>0.27</v>
      </c>
      <c r="AF419" t="s">
        <v>9744</v>
      </c>
      <c r="AG419" t="s">
        <v>9655</v>
      </c>
      <c r="AH419" t="s">
        <v>9656</v>
      </c>
      <c r="AI419" t="s">
        <v>9669</v>
      </c>
      <c r="AJ419" s="7">
        <v>38352</v>
      </c>
      <c r="AK419" t="s">
        <v>703</v>
      </c>
      <c r="AL419" t="s">
        <v>109</v>
      </c>
      <c r="AM419" t="s">
        <v>569</v>
      </c>
      <c r="AN419" t="s">
        <v>9752</v>
      </c>
    </row>
    <row r="420" spans="1:41">
      <c r="A420" s="6" t="s">
        <v>702</v>
      </c>
      <c r="B420">
        <v>2003</v>
      </c>
      <c r="C420">
        <v>7</v>
      </c>
      <c r="E420" t="s">
        <v>100</v>
      </c>
      <c r="F420" t="s">
        <v>101</v>
      </c>
      <c r="G420" t="s">
        <v>83</v>
      </c>
      <c r="H420" t="s">
        <v>462</v>
      </c>
      <c r="I420">
        <v>2003</v>
      </c>
      <c r="K420" s="6">
        <v>37986</v>
      </c>
      <c r="L420">
        <v>5</v>
      </c>
      <c r="N420" t="s">
        <v>211</v>
      </c>
      <c r="O420" s="8">
        <v>2.02</v>
      </c>
      <c r="P420" s="8">
        <v>2</v>
      </c>
      <c r="Q420" s="8">
        <v>1.78</v>
      </c>
      <c r="R420" s="8">
        <v>2.13</v>
      </c>
      <c r="S420" s="8">
        <v>1.3</v>
      </c>
      <c r="T420" s="8">
        <v>3.3</v>
      </c>
      <c r="U420" s="8">
        <v>0.39</v>
      </c>
      <c r="V420" s="9">
        <v>32</v>
      </c>
      <c r="W420" s="8">
        <v>0.34999999999999987</v>
      </c>
      <c r="X420" s="8">
        <v>1.9999999999999998</v>
      </c>
      <c r="Y420" s="8">
        <v>2.0000000000000018E-2</v>
      </c>
      <c r="Z420" s="8">
        <v>-0.10000000000000009</v>
      </c>
      <c r="AA420">
        <v>-2.0000000000000018E-2</v>
      </c>
      <c r="AF420" t="s">
        <v>9722</v>
      </c>
      <c r="AG420" t="s">
        <v>9655</v>
      </c>
      <c r="AH420" t="s">
        <v>9656</v>
      </c>
      <c r="AI420" t="s">
        <v>9657</v>
      </c>
      <c r="AJ420" s="7">
        <v>37986</v>
      </c>
      <c r="AK420" t="s">
        <v>703</v>
      </c>
      <c r="AL420" t="s">
        <v>109</v>
      </c>
      <c r="AM420" t="s">
        <v>465</v>
      </c>
      <c r="AN420" t="s">
        <v>9742</v>
      </c>
    </row>
    <row r="421" spans="1:41">
      <c r="A421" s="6" t="s">
        <v>702</v>
      </c>
      <c r="B421">
        <v>2003</v>
      </c>
      <c r="C421">
        <v>7</v>
      </c>
      <c r="E421" t="s">
        <v>100</v>
      </c>
      <c r="F421" t="s">
        <v>101</v>
      </c>
      <c r="G421" t="s">
        <v>102</v>
      </c>
      <c r="H421" t="s">
        <v>687</v>
      </c>
      <c r="I421">
        <v>2003</v>
      </c>
      <c r="J421">
        <v>3</v>
      </c>
      <c r="K421" s="6">
        <v>37894</v>
      </c>
      <c r="L421">
        <v>2</v>
      </c>
      <c r="M421">
        <v>1</v>
      </c>
      <c r="N421" t="s">
        <v>104</v>
      </c>
      <c r="O421" s="8">
        <v>1.96</v>
      </c>
      <c r="P421" s="8">
        <v>2</v>
      </c>
      <c r="Q421" s="8">
        <v>1.8</v>
      </c>
      <c r="R421" s="8">
        <v>2.2999999999999998</v>
      </c>
      <c r="S421" s="8">
        <v>0.9</v>
      </c>
      <c r="T421" s="8">
        <v>3.09</v>
      </c>
      <c r="U421" s="8">
        <v>0.51</v>
      </c>
      <c r="V421" s="9">
        <v>31</v>
      </c>
      <c r="W421" s="8">
        <v>0.49999999999999978</v>
      </c>
      <c r="X421" s="8">
        <v>2.19</v>
      </c>
      <c r="Y421" s="8">
        <v>-4.0000000000000036E-2</v>
      </c>
      <c r="Z421" s="8">
        <v>-0.14000000000000012</v>
      </c>
      <c r="AA421">
        <v>-0.15999999999999992</v>
      </c>
      <c r="AF421" t="s">
        <v>688</v>
      </c>
      <c r="AG421" t="s">
        <v>106</v>
      </c>
      <c r="AH421" t="s">
        <v>107</v>
      </c>
      <c r="AI421" t="s">
        <v>108</v>
      </c>
      <c r="AJ421" s="7">
        <v>37894</v>
      </c>
      <c r="AK421" t="s">
        <v>703</v>
      </c>
      <c r="AL421" t="s">
        <v>109</v>
      </c>
      <c r="AM421" t="s">
        <v>689</v>
      </c>
      <c r="AN421" t="s">
        <v>708</v>
      </c>
      <c r="AO421" t="str">
        <f>TEXT(A421,"yyyy-mm-dd")</f>
        <v>2003-07-31</v>
      </c>
    </row>
    <row r="422" spans="1:41">
      <c r="A422" s="6" t="s">
        <v>702</v>
      </c>
      <c r="B422">
        <v>2003</v>
      </c>
      <c r="C422">
        <v>7</v>
      </c>
      <c r="E422" t="s">
        <v>100</v>
      </c>
      <c r="F422" t="s">
        <v>101</v>
      </c>
      <c r="G422" t="s">
        <v>102</v>
      </c>
      <c r="H422" t="s">
        <v>657</v>
      </c>
      <c r="I422">
        <v>2003</v>
      </c>
      <c r="J422">
        <v>2</v>
      </c>
      <c r="K422" s="6">
        <v>37802</v>
      </c>
      <c r="L422">
        <v>-1</v>
      </c>
      <c r="M422">
        <v>0</v>
      </c>
      <c r="N422" t="s">
        <v>187</v>
      </c>
      <c r="O422" s="8">
        <v>0.79</v>
      </c>
      <c r="P422" s="8">
        <v>0.8</v>
      </c>
      <c r="Q422" s="8">
        <v>0.35</v>
      </c>
      <c r="R422" s="8">
        <v>1.2</v>
      </c>
      <c r="S422" s="8">
        <v>-0.2</v>
      </c>
      <c r="T422" s="8">
        <v>2.8</v>
      </c>
      <c r="U422" s="8">
        <v>0.65</v>
      </c>
      <c r="V422" s="9">
        <v>31</v>
      </c>
      <c r="W422" s="8">
        <v>0.85</v>
      </c>
      <c r="X422" s="8">
        <v>3</v>
      </c>
      <c r="Y422" s="8">
        <v>-1.0000000000000009E-2</v>
      </c>
      <c r="Z422" s="8">
        <v>-0.39999999999999991</v>
      </c>
      <c r="AA422">
        <v>7.999999999999996E-2</v>
      </c>
      <c r="AF422" t="s">
        <v>658</v>
      </c>
      <c r="AG422" t="s">
        <v>106</v>
      </c>
      <c r="AH422" t="s">
        <v>107</v>
      </c>
      <c r="AI422" t="s">
        <v>188</v>
      </c>
      <c r="AJ422" s="7">
        <v>37802</v>
      </c>
      <c r="AK422" t="s">
        <v>703</v>
      </c>
      <c r="AL422" t="s">
        <v>109</v>
      </c>
      <c r="AM422" t="s">
        <v>659</v>
      </c>
      <c r="AN422" t="s">
        <v>707</v>
      </c>
      <c r="AO422" t="str">
        <f>TEXT(A422,"yyyy-mm-dd")</f>
        <v>2003-07-31</v>
      </c>
    </row>
    <row r="423" spans="1:41">
      <c r="A423" s="6" t="s">
        <v>702</v>
      </c>
      <c r="B423">
        <v>2003</v>
      </c>
      <c r="C423">
        <v>7</v>
      </c>
      <c r="E423" t="s">
        <v>81</v>
      </c>
      <c r="F423" t="s">
        <v>82</v>
      </c>
      <c r="G423" t="s">
        <v>83</v>
      </c>
      <c r="H423" t="s">
        <v>566</v>
      </c>
      <c r="I423">
        <v>2004</v>
      </c>
      <c r="K423" s="6">
        <v>38352</v>
      </c>
      <c r="L423">
        <v>17</v>
      </c>
      <c r="N423" t="s">
        <v>214</v>
      </c>
      <c r="O423" s="8">
        <v>3.66</v>
      </c>
      <c r="P423" s="8">
        <v>3.67</v>
      </c>
      <c r="Q423" s="8">
        <v>3.58</v>
      </c>
      <c r="R423" s="8">
        <v>3.83</v>
      </c>
      <c r="S423" s="8">
        <v>2.2000000000000002</v>
      </c>
      <c r="T423" s="8">
        <v>4.5999999999999996</v>
      </c>
      <c r="U423" s="8">
        <v>0.46</v>
      </c>
      <c r="V423" s="9">
        <v>32</v>
      </c>
      <c r="W423" s="8">
        <v>0.25</v>
      </c>
      <c r="X423" s="8">
        <v>2.3999999999999995</v>
      </c>
      <c r="Y423" s="8">
        <v>-9.9999999999997868E-3</v>
      </c>
      <c r="Z423" s="8">
        <v>0</v>
      </c>
      <c r="AA423">
        <v>-0.10000000000000009</v>
      </c>
      <c r="AF423" t="s">
        <v>568</v>
      </c>
      <c r="AG423" t="s">
        <v>87</v>
      </c>
      <c r="AH423" t="s">
        <v>88</v>
      </c>
      <c r="AI423" t="s">
        <v>97</v>
      </c>
      <c r="AJ423" s="7">
        <v>38352</v>
      </c>
      <c r="AK423" t="s">
        <v>703</v>
      </c>
      <c r="AL423" t="s">
        <v>91</v>
      </c>
      <c r="AM423" t="s">
        <v>569</v>
      </c>
      <c r="AN423" t="s">
        <v>705</v>
      </c>
      <c r="AO423" t="str">
        <f>TEXT(A423,"yyyy-mm-dd")</f>
        <v>2003-07-31</v>
      </c>
    </row>
    <row r="424" spans="1:41">
      <c r="A424" s="6" t="s">
        <v>702</v>
      </c>
      <c r="B424">
        <v>2003</v>
      </c>
      <c r="C424">
        <v>7</v>
      </c>
      <c r="E424" t="s">
        <v>81</v>
      </c>
      <c r="F424" t="s">
        <v>82</v>
      </c>
      <c r="G424" t="s">
        <v>83</v>
      </c>
      <c r="H424" t="s">
        <v>462</v>
      </c>
      <c r="I424">
        <v>2003</v>
      </c>
      <c r="K424" s="6">
        <v>37986</v>
      </c>
      <c r="L424">
        <v>5</v>
      </c>
      <c r="N424" t="s">
        <v>211</v>
      </c>
      <c r="O424" s="8">
        <v>3.79</v>
      </c>
      <c r="P424" s="8">
        <v>3.7</v>
      </c>
      <c r="Q424" s="8">
        <v>3.59</v>
      </c>
      <c r="R424" s="8">
        <v>4</v>
      </c>
      <c r="S424" s="8">
        <v>3.1</v>
      </c>
      <c r="T424" s="8">
        <v>5.0199999999999996</v>
      </c>
      <c r="U424" s="8">
        <v>0.36</v>
      </c>
      <c r="V424" s="9">
        <v>33</v>
      </c>
      <c r="W424" s="8">
        <v>0.41000000000000014</v>
      </c>
      <c r="X424" s="8">
        <v>1.9199999999999995</v>
      </c>
      <c r="Y424" s="8">
        <v>8.9999999999999858E-2</v>
      </c>
      <c r="Z424" s="8">
        <v>-0.16999999999999993</v>
      </c>
      <c r="AA424">
        <v>-4.9999999999999822E-2</v>
      </c>
      <c r="AF424" t="s">
        <v>464</v>
      </c>
      <c r="AG424" t="s">
        <v>87</v>
      </c>
      <c r="AH424" t="s">
        <v>88</v>
      </c>
      <c r="AI424" t="s">
        <v>89</v>
      </c>
      <c r="AJ424" s="7">
        <v>37986</v>
      </c>
      <c r="AK424" t="s">
        <v>703</v>
      </c>
      <c r="AL424" t="s">
        <v>91</v>
      </c>
      <c r="AM424" t="s">
        <v>465</v>
      </c>
      <c r="AN424" t="s">
        <v>704</v>
      </c>
      <c r="AO424" t="str">
        <f>TEXT(A424,"yyyy-mm-dd")</f>
        <v>2003-07-31</v>
      </c>
    </row>
    <row r="425" spans="1:41">
      <c r="A425" s="6" t="s">
        <v>702</v>
      </c>
      <c r="B425">
        <v>2003</v>
      </c>
      <c r="C425">
        <v>7</v>
      </c>
      <c r="E425" t="s">
        <v>392</v>
      </c>
      <c r="F425" t="s">
        <v>82</v>
      </c>
      <c r="G425" t="s">
        <v>83</v>
      </c>
      <c r="H425" t="s">
        <v>462</v>
      </c>
      <c r="I425">
        <v>2003</v>
      </c>
      <c r="K425" s="6">
        <v>37986</v>
      </c>
      <c r="L425">
        <v>5</v>
      </c>
      <c r="N425" t="s">
        <v>211</v>
      </c>
      <c r="O425" s="8">
        <v>3.51</v>
      </c>
      <c r="P425" s="8">
        <v>3.5</v>
      </c>
      <c r="Q425" s="8">
        <v>3.36</v>
      </c>
      <c r="R425" s="8">
        <v>3.7</v>
      </c>
      <c r="S425" s="8">
        <v>3</v>
      </c>
      <c r="T425" s="8">
        <v>3.91</v>
      </c>
      <c r="U425" s="8">
        <v>0.25</v>
      </c>
      <c r="V425" s="9">
        <v>25</v>
      </c>
      <c r="W425" s="8">
        <v>0.3400000000000003</v>
      </c>
      <c r="X425" s="8">
        <v>0.91000000000000014</v>
      </c>
      <c r="Y425" s="8">
        <v>9.9999999999997868E-3</v>
      </c>
      <c r="Z425" s="8">
        <v>-0.10000000000000009</v>
      </c>
      <c r="AA425">
        <v>1.0000000000000675E-2</v>
      </c>
      <c r="AF425" t="s">
        <v>464</v>
      </c>
      <c r="AG425" t="s">
        <v>87</v>
      </c>
      <c r="AH425" t="s">
        <v>88</v>
      </c>
      <c r="AI425" t="s">
        <v>89</v>
      </c>
      <c r="AJ425" s="7">
        <v>37986</v>
      </c>
      <c r="AK425" t="s">
        <v>703</v>
      </c>
      <c r="AL425" t="s">
        <v>393</v>
      </c>
      <c r="AM425" t="s">
        <v>465</v>
      </c>
      <c r="AN425" t="s">
        <v>706</v>
      </c>
      <c r="AO425" t="str">
        <f>TEXT(A425,"yyyy-mm-dd")</f>
        <v>2003-07-31</v>
      </c>
    </row>
    <row r="426" spans="1:41">
      <c r="A426" s="6" t="s">
        <v>702</v>
      </c>
      <c r="B426">
        <v>2003</v>
      </c>
      <c r="C426">
        <v>7</v>
      </c>
      <c r="E426" t="s">
        <v>112</v>
      </c>
      <c r="F426" t="s">
        <v>113</v>
      </c>
      <c r="G426" t="s">
        <v>83</v>
      </c>
      <c r="H426" t="s">
        <v>566</v>
      </c>
      <c r="I426">
        <v>2004</v>
      </c>
      <c r="K426" s="6">
        <v>38352</v>
      </c>
      <c r="L426">
        <v>17</v>
      </c>
      <c r="N426" t="s">
        <v>214</v>
      </c>
      <c r="O426" s="8">
        <v>6.55</v>
      </c>
      <c r="P426" s="8">
        <v>6.6</v>
      </c>
      <c r="Q426" s="8">
        <v>5.85</v>
      </c>
      <c r="R426" s="8">
        <v>7.14</v>
      </c>
      <c r="S426" s="8">
        <v>4</v>
      </c>
      <c r="T426" s="8">
        <v>9.5</v>
      </c>
      <c r="U426" s="8">
        <v>1.1399999999999999</v>
      </c>
      <c r="V426" s="9">
        <v>33</v>
      </c>
      <c r="W426" s="8">
        <v>1.29</v>
      </c>
      <c r="X426" s="8">
        <v>5.5</v>
      </c>
      <c r="Y426" s="8">
        <v>-4.9999999999999822E-2</v>
      </c>
      <c r="Z426" s="8">
        <v>9.9999999999999645E-2</v>
      </c>
      <c r="AA426">
        <v>-3.0000000000000249E-2</v>
      </c>
      <c r="AF426" t="s">
        <v>649</v>
      </c>
      <c r="AG426" t="s">
        <v>115</v>
      </c>
      <c r="AH426" t="s">
        <v>116</v>
      </c>
      <c r="AI426" t="s">
        <v>230</v>
      </c>
      <c r="AJ426" s="7">
        <v>38352</v>
      </c>
      <c r="AK426" t="s">
        <v>703</v>
      </c>
      <c r="AL426" t="s">
        <v>118</v>
      </c>
      <c r="AM426" t="s">
        <v>569</v>
      </c>
      <c r="AN426" t="s">
        <v>710</v>
      </c>
      <c r="AO426" t="str">
        <f>TEXT(A426,"yyyy-mm-dd")</f>
        <v>2003-07-31</v>
      </c>
    </row>
    <row r="427" spans="1:41">
      <c r="A427" s="6" t="s">
        <v>702</v>
      </c>
      <c r="B427">
        <v>2003</v>
      </c>
      <c r="C427">
        <v>7</v>
      </c>
      <c r="E427" t="s">
        <v>112</v>
      </c>
      <c r="F427" t="s">
        <v>113</v>
      </c>
      <c r="G427" t="s">
        <v>83</v>
      </c>
      <c r="H427" t="s">
        <v>462</v>
      </c>
      <c r="I427">
        <v>2003</v>
      </c>
      <c r="K427" s="6">
        <v>37986</v>
      </c>
      <c r="L427">
        <v>5</v>
      </c>
      <c r="N427" t="s">
        <v>211</v>
      </c>
      <c r="O427" s="8">
        <v>6.19</v>
      </c>
      <c r="P427" s="8">
        <v>6.13</v>
      </c>
      <c r="Q427" s="8">
        <v>5.74</v>
      </c>
      <c r="R427" s="8">
        <v>6.65</v>
      </c>
      <c r="S427" s="8">
        <v>4.8</v>
      </c>
      <c r="T427" s="8">
        <v>8.9700000000000006</v>
      </c>
      <c r="U427" s="8">
        <v>0.87</v>
      </c>
      <c r="V427" s="9">
        <v>33</v>
      </c>
      <c r="W427" s="8">
        <v>0.91000000000000014</v>
      </c>
      <c r="X427" s="8">
        <v>4.1700000000000008</v>
      </c>
      <c r="Y427" s="8">
        <v>6.0000000000000497E-2</v>
      </c>
      <c r="Z427" s="8">
        <v>-0.37000000000000011</v>
      </c>
      <c r="AA427">
        <v>-0.5600000000000005</v>
      </c>
      <c r="AF427" t="s">
        <v>483</v>
      </c>
      <c r="AG427" t="s">
        <v>115</v>
      </c>
      <c r="AH427" t="s">
        <v>116</v>
      </c>
      <c r="AI427" t="s">
        <v>117</v>
      </c>
      <c r="AJ427" s="7">
        <v>37986</v>
      </c>
      <c r="AK427" t="s">
        <v>703</v>
      </c>
      <c r="AL427" t="s">
        <v>118</v>
      </c>
      <c r="AM427" t="s">
        <v>465</v>
      </c>
      <c r="AN427" t="s">
        <v>709</v>
      </c>
      <c r="AO427" t="str">
        <f>TEXT(A427,"yyyy-mm-dd")</f>
        <v>2003-07-31</v>
      </c>
    </row>
    <row r="428" spans="1:41">
      <c r="A428" s="6" t="s">
        <v>711</v>
      </c>
      <c r="B428">
        <v>2003</v>
      </c>
      <c r="C428">
        <v>8</v>
      </c>
      <c r="E428" t="s">
        <v>100</v>
      </c>
      <c r="F428" t="s">
        <v>101</v>
      </c>
      <c r="G428" t="s">
        <v>83</v>
      </c>
      <c r="H428" t="s">
        <v>566</v>
      </c>
      <c r="I428">
        <v>2004</v>
      </c>
      <c r="K428" s="6">
        <v>38352</v>
      </c>
      <c r="L428">
        <v>16</v>
      </c>
      <c r="N428" t="s">
        <v>222</v>
      </c>
      <c r="O428" s="8">
        <v>3.54</v>
      </c>
      <c r="P428" s="8">
        <v>3.55</v>
      </c>
      <c r="Q428" s="8">
        <v>3.05</v>
      </c>
      <c r="R428" s="8">
        <v>3.99</v>
      </c>
      <c r="S428" s="8">
        <v>2.5</v>
      </c>
      <c r="T428" s="8">
        <v>4.5</v>
      </c>
      <c r="U428" s="8">
        <v>0.56000000000000005</v>
      </c>
      <c r="V428" s="9">
        <v>30</v>
      </c>
      <c r="W428" s="8">
        <v>0.94000000000000039</v>
      </c>
      <c r="X428" s="8">
        <v>2</v>
      </c>
      <c r="Y428" s="8">
        <v>-9.9999999999997868E-3</v>
      </c>
      <c r="Z428" s="8">
        <v>-0.15000000000000036</v>
      </c>
      <c r="AA428">
        <v>0.17000000000000037</v>
      </c>
      <c r="AF428" t="s">
        <v>9744</v>
      </c>
      <c r="AG428" t="s">
        <v>9655</v>
      </c>
      <c r="AH428" t="s">
        <v>9656</v>
      </c>
      <c r="AI428" t="s">
        <v>9669</v>
      </c>
      <c r="AJ428" s="7">
        <v>38352</v>
      </c>
      <c r="AK428" t="s">
        <v>712</v>
      </c>
      <c r="AL428" t="s">
        <v>109</v>
      </c>
      <c r="AM428" t="s">
        <v>569</v>
      </c>
      <c r="AN428" t="s">
        <v>9753</v>
      </c>
    </row>
    <row r="429" spans="1:41">
      <c r="A429" s="6" t="s">
        <v>711</v>
      </c>
      <c r="B429">
        <v>2003</v>
      </c>
      <c r="C429">
        <v>8</v>
      </c>
      <c r="E429" t="s">
        <v>100</v>
      </c>
      <c r="F429" t="s">
        <v>101</v>
      </c>
      <c r="G429" t="s">
        <v>102</v>
      </c>
      <c r="H429" t="s">
        <v>721</v>
      </c>
      <c r="I429">
        <v>2003</v>
      </c>
      <c r="J429">
        <v>4</v>
      </c>
      <c r="K429" s="6">
        <v>37986</v>
      </c>
      <c r="L429">
        <v>4</v>
      </c>
      <c r="M429">
        <v>1</v>
      </c>
      <c r="N429" t="s">
        <v>219</v>
      </c>
      <c r="O429" s="8">
        <v>2.63</v>
      </c>
      <c r="P429" s="8">
        <v>2.7</v>
      </c>
      <c r="Q429" s="8">
        <v>2.25</v>
      </c>
      <c r="R429" s="8">
        <v>2.95</v>
      </c>
      <c r="S429" s="8">
        <v>1.5</v>
      </c>
      <c r="T429" s="8">
        <v>3.47</v>
      </c>
      <c r="U429" s="8">
        <v>0.48</v>
      </c>
      <c r="V429" s="9">
        <v>31</v>
      </c>
      <c r="W429" s="8">
        <v>0.70000000000000018</v>
      </c>
      <c r="X429" s="8">
        <v>1.9700000000000002</v>
      </c>
      <c r="Y429" s="8">
        <v>-7.0000000000000284E-2</v>
      </c>
      <c r="Z429" s="8"/>
      <c r="AF429" t="s">
        <v>722</v>
      </c>
      <c r="AG429" t="s">
        <v>106</v>
      </c>
      <c r="AH429" t="s">
        <v>107</v>
      </c>
      <c r="AI429" t="s">
        <v>340</v>
      </c>
      <c r="AJ429" s="7">
        <v>37986</v>
      </c>
      <c r="AK429" t="s">
        <v>712</v>
      </c>
      <c r="AL429" t="s">
        <v>109</v>
      </c>
      <c r="AM429" t="s">
        <v>723</v>
      </c>
      <c r="AN429" t="s">
        <v>724</v>
      </c>
      <c r="AO429" t="str">
        <f>TEXT(A429,"yyyy-mm-dd")</f>
        <v>2003-08-31</v>
      </c>
    </row>
    <row r="430" spans="1:41">
      <c r="A430" s="6" t="s">
        <v>711</v>
      </c>
      <c r="B430">
        <v>2003</v>
      </c>
      <c r="C430">
        <v>8</v>
      </c>
      <c r="E430" t="s">
        <v>100</v>
      </c>
      <c r="F430" t="s">
        <v>101</v>
      </c>
      <c r="G430" t="s">
        <v>83</v>
      </c>
      <c r="H430" t="s">
        <v>462</v>
      </c>
      <c r="I430">
        <v>2003</v>
      </c>
      <c r="K430" s="6">
        <v>37986</v>
      </c>
      <c r="L430">
        <v>4</v>
      </c>
      <c r="N430" t="s">
        <v>219</v>
      </c>
      <c r="O430" s="8">
        <v>1.73</v>
      </c>
      <c r="P430" s="8">
        <v>1.8</v>
      </c>
      <c r="Q430" s="8">
        <v>1.6</v>
      </c>
      <c r="R430" s="8">
        <v>1.9</v>
      </c>
      <c r="S430" s="8">
        <v>1.3</v>
      </c>
      <c r="T430" s="8">
        <v>2.2000000000000002</v>
      </c>
      <c r="U430" s="8">
        <v>0.21</v>
      </c>
      <c r="V430" s="9">
        <v>31</v>
      </c>
      <c r="W430" s="8">
        <v>0.29999999999999982</v>
      </c>
      <c r="X430" s="8">
        <v>0.90000000000000013</v>
      </c>
      <c r="Y430" s="8">
        <v>-7.0000000000000062E-2</v>
      </c>
      <c r="Z430" s="8">
        <v>-0.19999999999999996</v>
      </c>
      <c r="AA430">
        <v>-5.0000000000000044E-2</v>
      </c>
      <c r="AF430" t="s">
        <v>9722</v>
      </c>
      <c r="AG430" t="s">
        <v>9655</v>
      </c>
      <c r="AH430" t="s">
        <v>9656</v>
      </c>
      <c r="AI430" t="s">
        <v>9657</v>
      </c>
      <c r="AJ430" s="7">
        <v>37986</v>
      </c>
      <c r="AK430" t="s">
        <v>712</v>
      </c>
      <c r="AL430" t="s">
        <v>109</v>
      </c>
      <c r="AM430" t="s">
        <v>465</v>
      </c>
      <c r="AN430" t="s">
        <v>9743</v>
      </c>
    </row>
    <row r="431" spans="1:41">
      <c r="A431" s="6" t="s">
        <v>711</v>
      </c>
      <c r="B431">
        <v>2003</v>
      </c>
      <c r="C431">
        <v>8</v>
      </c>
      <c r="E431" t="s">
        <v>100</v>
      </c>
      <c r="F431" t="s">
        <v>101</v>
      </c>
      <c r="G431" t="s">
        <v>102</v>
      </c>
      <c r="H431" t="s">
        <v>687</v>
      </c>
      <c r="I431">
        <v>2003</v>
      </c>
      <c r="J431">
        <v>3</v>
      </c>
      <c r="K431" s="6">
        <v>37894</v>
      </c>
      <c r="L431">
        <v>1</v>
      </c>
      <c r="M431">
        <v>0</v>
      </c>
      <c r="N431" t="s">
        <v>169</v>
      </c>
      <c r="O431" s="8">
        <v>1.64</v>
      </c>
      <c r="P431" s="8">
        <v>1.7</v>
      </c>
      <c r="Q431" s="8">
        <v>1.35</v>
      </c>
      <c r="R431" s="8">
        <v>2</v>
      </c>
      <c r="S431" s="8">
        <v>0.87</v>
      </c>
      <c r="T431" s="8">
        <v>2.61</v>
      </c>
      <c r="U431" s="8">
        <v>0.45</v>
      </c>
      <c r="V431" s="9">
        <v>31</v>
      </c>
      <c r="W431" s="8">
        <v>0.64999999999999991</v>
      </c>
      <c r="X431" s="8">
        <v>1.7399999999999998</v>
      </c>
      <c r="Y431" s="8">
        <v>-6.0000000000000053E-2</v>
      </c>
      <c r="Z431" s="8">
        <v>-0.30000000000000004</v>
      </c>
      <c r="AA431">
        <v>0.15000000000000013</v>
      </c>
      <c r="AF431" t="s">
        <v>688</v>
      </c>
      <c r="AG431" t="s">
        <v>106</v>
      </c>
      <c r="AH431" t="s">
        <v>107</v>
      </c>
      <c r="AI431" t="s">
        <v>108</v>
      </c>
      <c r="AJ431" s="7">
        <v>37894</v>
      </c>
      <c r="AK431" t="s">
        <v>712</v>
      </c>
      <c r="AL431" t="s">
        <v>109</v>
      </c>
      <c r="AM431" t="s">
        <v>689</v>
      </c>
      <c r="AN431" t="s">
        <v>720</v>
      </c>
      <c r="AO431" t="str">
        <f>TEXT(A431,"yyyy-mm-dd")</f>
        <v>2003-08-31</v>
      </c>
    </row>
    <row r="432" spans="1:41">
      <c r="A432" s="6" t="s">
        <v>711</v>
      </c>
      <c r="B432">
        <v>2003</v>
      </c>
      <c r="C432">
        <v>8</v>
      </c>
      <c r="E432" t="s">
        <v>81</v>
      </c>
      <c r="F432" t="s">
        <v>82</v>
      </c>
      <c r="G432" t="s">
        <v>83</v>
      </c>
      <c r="H432" t="s">
        <v>715</v>
      </c>
      <c r="I432">
        <v>2005</v>
      </c>
      <c r="K432" s="6">
        <v>38717</v>
      </c>
      <c r="L432">
        <v>28</v>
      </c>
      <c r="N432" t="s">
        <v>593</v>
      </c>
      <c r="O432" s="8">
        <v>3.54</v>
      </c>
      <c r="P432" s="8">
        <v>3.5</v>
      </c>
      <c r="Q432" s="8">
        <v>3.18</v>
      </c>
      <c r="R432" s="8">
        <v>3.72</v>
      </c>
      <c r="S432" s="8">
        <v>1.9</v>
      </c>
      <c r="T432" s="8">
        <v>5.01</v>
      </c>
      <c r="U432" s="8">
        <v>0.61</v>
      </c>
      <c r="V432" s="9">
        <v>28</v>
      </c>
      <c r="W432" s="8">
        <v>0.54</v>
      </c>
      <c r="X432" s="8">
        <v>3.11</v>
      </c>
      <c r="Y432" s="8">
        <v>4.0000000000000036E-2</v>
      </c>
      <c r="Z432" s="8"/>
      <c r="AF432" t="s">
        <v>716</v>
      </c>
      <c r="AG432" t="s">
        <v>87</v>
      </c>
      <c r="AH432" t="s">
        <v>88</v>
      </c>
      <c r="AI432" t="s">
        <v>359</v>
      </c>
      <c r="AJ432" s="7">
        <v>38717</v>
      </c>
      <c r="AK432" t="s">
        <v>712</v>
      </c>
      <c r="AL432" t="s">
        <v>91</v>
      </c>
      <c r="AM432" t="s">
        <v>717</v>
      </c>
      <c r="AN432" t="s">
        <v>718</v>
      </c>
      <c r="AO432" t="str">
        <f>TEXT(A432,"yyyy-mm-dd")</f>
        <v>2003-08-31</v>
      </c>
    </row>
    <row r="433" spans="1:41">
      <c r="A433" s="6" t="s">
        <v>711</v>
      </c>
      <c r="B433">
        <v>2003</v>
      </c>
      <c r="C433">
        <v>8</v>
      </c>
      <c r="E433" t="s">
        <v>81</v>
      </c>
      <c r="F433" t="s">
        <v>82</v>
      </c>
      <c r="G433" t="s">
        <v>83</v>
      </c>
      <c r="H433" t="s">
        <v>566</v>
      </c>
      <c r="I433">
        <v>2004</v>
      </c>
      <c r="K433" s="6">
        <v>38352</v>
      </c>
      <c r="L433">
        <v>16</v>
      </c>
      <c r="N433" t="s">
        <v>222</v>
      </c>
      <c r="O433" s="8">
        <v>3.69</v>
      </c>
      <c r="P433" s="8">
        <v>3.69</v>
      </c>
      <c r="Q433" s="8">
        <v>3.56</v>
      </c>
      <c r="R433" s="8">
        <v>3.87</v>
      </c>
      <c r="S433" s="8">
        <v>2.9</v>
      </c>
      <c r="T433" s="8">
        <v>4.5999999999999996</v>
      </c>
      <c r="U433" s="8">
        <v>0.39</v>
      </c>
      <c r="V433" s="9">
        <v>31</v>
      </c>
      <c r="W433" s="8">
        <v>0.31000000000000005</v>
      </c>
      <c r="X433" s="8">
        <v>1.6999999999999997</v>
      </c>
      <c r="Y433" s="8">
        <v>0</v>
      </c>
      <c r="Z433" s="8">
        <v>2.0000000000000018E-2</v>
      </c>
      <c r="AA433">
        <v>6.0000000000000053E-2</v>
      </c>
      <c r="AF433" t="s">
        <v>568</v>
      </c>
      <c r="AG433" t="s">
        <v>87</v>
      </c>
      <c r="AH433" t="s">
        <v>88</v>
      </c>
      <c r="AI433" t="s">
        <v>97</v>
      </c>
      <c r="AJ433" s="7">
        <v>38352</v>
      </c>
      <c r="AK433" t="s">
        <v>712</v>
      </c>
      <c r="AL433" t="s">
        <v>91</v>
      </c>
      <c r="AM433" t="s">
        <v>569</v>
      </c>
      <c r="AN433" t="s">
        <v>714</v>
      </c>
      <c r="AO433" t="str">
        <f>TEXT(A433,"yyyy-mm-dd")</f>
        <v>2003-08-31</v>
      </c>
    </row>
    <row r="434" spans="1:41">
      <c r="A434" s="6" t="s">
        <v>711</v>
      </c>
      <c r="B434">
        <v>2003</v>
      </c>
      <c r="C434">
        <v>8</v>
      </c>
      <c r="E434" t="s">
        <v>81</v>
      </c>
      <c r="F434" t="s">
        <v>82</v>
      </c>
      <c r="G434" t="s">
        <v>83</v>
      </c>
      <c r="H434" t="s">
        <v>462</v>
      </c>
      <c r="I434">
        <v>2003</v>
      </c>
      <c r="K434" s="6">
        <v>37986</v>
      </c>
      <c r="L434">
        <v>4</v>
      </c>
      <c r="N434" t="s">
        <v>219</v>
      </c>
      <c r="O434" s="8">
        <v>3.72</v>
      </c>
      <c r="P434" s="8">
        <v>3.78</v>
      </c>
      <c r="Q434" s="8">
        <v>3.53</v>
      </c>
      <c r="R434" s="8">
        <v>3.88</v>
      </c>
      <c r="S434" s="8">
        <v>3</v>
      </c>
      <c r="T434" s="8">
        <v>4.7</v>
      </c>
      <c r="U434" s="8">
        <v>0.33</v>
      </c>
      <c r="V434" s="9">
        <v>31</v>
      </c>
      <c r="W434" s="8">
        <v>0.35000000000000009</v>
      </c>
      <c r="X434" s="8">
        <v>1.7000000000000002</v>
      </c>
      <c r="Y434" s="8">
        <v>-5.9999999999999609E-2</v>
      </c>
      <c r="Z434" s="8">
        <v>7.9999999999999627E-2</v>
      </c>
      <c r="AA434">
        <v>-6.0000000000000053E-2</v>
      </c>
      <c r="AF434" t="s">
        <v>464</v>
      </c>
      <c r="AG434" t="s">
        <v>87</v>
      </c>
      <c r="AH434" t="s">
        <v>88</v>
      </c>
      <c r="AI434" t="s">
        <v>89</v>
      </c>
      <c r="AJ434" s="7">
        <v>37986</v>
      </c>
      <c r="AK434" t="s">
        <v>712</v>
      </c>
      <c r="AL434" t="s">
        <v>91</v>
      </c>
      <c r="AM434" t="s">
        <v>465</v>
      </c>
      <c r="AN434" t="s">
        <v>713</v>
      </c>
      <c r="AO434" t="str">
        <f>TEXT(A434,"yyyy-mm-dd")</f>
        <v>2003-08-31</v>
      </c>
    </row>
    <row r="435" spans="1:41">
      <c r="A435" s="6" t="s">
        <v>711</v>
      </c>
      <c r="B435">
        <v>2003</v>
      </c>
      <c r="C435">
        <v>8</v>
      </c>
      <c r="E435" t="s">
        <v>392</v>
      </c>
      <c r="F435" t="s">
        <v>82</v>
      </c>
      <c r="G435" t="s">
        <v>83</v>
      </c>
      <c r="H435" t="s">
        <v>462</v>
      </c>
      <c r="I435">
        <v>2003</v>
      </c>
      <c r="K435" s="6">
        <v>37986</v>
      </c>
      <c r="L435">
        <v>4</v>
      </c>
      <c r="N435" t="s">
        <v>219</v>
      </c>
      <c r="O435" s="8">
        <v>3.51</v>
      </c>
      <c r="P435" s="8">
        <v>3.5</v>
      </c>
      <c r="Q435" s="8">
        <v>3.4</v>
      </c>
      <c r="R435" s="8">
        <v>3.67</v>
      </c>
      <c r="S435" s="8">
        <v>2.9</v>
      </c>
      <c r="T435" s="8">
        <v>3.95</v>
      </c>
      <c r="U435" s="8">
        <v>0.26</v>
      </c>
      <c r="V435" s="9">
        <v>23</v>
      </c>
      <c r="W435" s="8">
        <v>0.27</v>
      </c>
      <c r="X435" s="8">
        <v>1.0500000000000003</v>
      </c>
      <c r="Y435" s="8">
        <v>9.9999999999997868E-3</v>
      </c>
      <c r="Z435" s="8">
        <v>0</v>
      </c>
      <c r="AA435">
        <v>-7.0000000000000284E-2</v>
      </c>
      <c r="AF435" t="s">
        <v>464</v>
      </c>
      <c r="AG435" t="s">
        <v>87</v>
      </c>
      <c r="AH435" t="s">
        <v>88</v>
      </c>
      <c r="AI435" t="s">
        <v>89</v>
      </c>
      <c r="AJ435" s="7">
        <v>37986</v>
      </c>
      <c r="AK435" t="s">
        <v>712</v>
      </c>
      <c r="AL435" t="s">
        <v>393</v>
      </c>
      <c r="AM435" t="s">
        <v>465</v>
      </c>
      <c r="AN435" t="s">
        <v>719</v>
      </c>
      <c r="AO435" t="str">
        <f>TEXT(A435,"yyyy-mm-dd")</f>
        <v>2003-08-31</v>
      </c>
    </row>
    <row r="436" spans="1:41">
      <c r="A436" s="6" t="s">
        <v>711</v>
      </c>
      <c r="B436">
        <v>2003</v>
      </c>
      <c r="C436">
        <v>8</v>
      </c>
      <c r="E436" t="s">
        <v>112</v>
      </c>
      <c r="F436" t="s">
        <v>113</v>
      </c>
      <c r="G436" t="s">
        <v>83</v>
      </c>
      <c r="H436" t="s">
        <v>566</v>
      </c>
      <c r="I436">
        <v>2004</v>
      </c>
      <c r="K436" s="6">
        <v>38352</v>
      </c>
      <c r="L436">
        <v>16</v>
      </c>
      <c r="N436" t="s">
        <v>222</v>
      </c>
      <c r="O436" s="8">
        <v>6.29</v>
      </c>
      <c r="P436" s="8">
        <v>6.5</v>
      </c>
      <c r="Q436" s="8">
        <v>5.22</v>
      </c>
      <c r="R436" s="8">
        <v>6.96</v>
      </c>
      <c r="S436" s="8">
        <v>3.5</v>
      </c>
      <c r="T436" s="8">
        <v>9.5</v>
      </c>
      <c r="U436" s="8">
        <v>1.24</v>
      </c>
      <c r="V436" s="9">
        <v>30</v>
      </c>
      <c r="W436" s="8">
        <v>1.7400000000000002</v>
      </c>
      <c r="X436" s="8">
        <v>6</v>
      </c>
      <c r="Y436" s="8">
        <v>-0.20999999999999996</v>
      </c>
      <c r="Z436" s="8">
        <v>-9.9999999999999645E-2</v>
      </c>
      <c r="AA436">
        <v>0.45000000000000018</v>
      </c>
      <c r="AF436" t="s">
        <v>649</v>
      </c>
      <c r="AG436" t="s">
        <v>115</v>
      </c>
      <c r="AH436" t="s">
        <v>116</v>
      </c>
      <c r="AI436" t="s">
        <v>230</v>
      </c>
      <c r="AJ436" s="7">
        <v>38352</v>
      </c>
      <c r="AK436" t="s">
        <v>712</v>
      </c>
      <c r="AL436" t="s">
        <v>118</v>
      </c>
      <c r="AM436" t="s">
        <v>569</v>
      </c>
      <c r="AN436" t="s">
        <v>726</v>
      </c>
      <c r="AO436" t="str">
        <f>TEXT(A436,"yyyy-mm-dd")</f>
        <v>2003-08-31</v>
      </c>
    </row>
    <row r="437" spans="1:41">
      <c r="A437" s="6" t="s">
        <v>711</v>
      </c>
      <c r="B437">
        <v>2003</v>
      </c>
      <c r="C437">
        <v>8</v>
      </c>
      <c r="E437" t="s">
        <v>112</v>
      </c>
      <c r="F437" t="s">
        <v>113</v>
      </c>
      <c r="G437" t="s">
        <v>83</v>
      </c>
      <c r="H437" t="s">
        <v>462</v>
      </c>
      <c r="I437">
        <v>2003</v>
      </c>
      <c r="K437" s="6">
        <v>37986</v>
      </c>
      <c r="L437">
        <v>4</v>
      </c>
      <c r="N437" t="s">
        <v>219</v>
      </c>
      <c r="O437" s="8">
        <v>5.75</v>
      </c>
      <c r="P437" s="8">
        <v>5.86</v>
      </c>
      <c r="Q437" s="8">
        <v>5.05</v>
      </c>
      <c r="R437" s="8">
        <v>6.18</v>
      </c>
      <c r="S437" s="8">
        <v>4.46</v>
      </c>
      <c r="T437" s="8">
        <v>8.01</v>
      </c>
      <c r="U437" s="8">
        <v>0.77</v>
      </c>
      <c r="V437" s="9">
        <v>30</v>
      </c>
      <c r="W437" s="8">
        <v>1.1299999999999999</v>
      </c>
      <c r="X437" s="8">
        <v>3.55</v>
      </c>
      <c r="Y437" s="8">
        <v>-0.11000000000000032</v>
      </c>
      <c r="Z437" s="8">
        <v>-0.26999999999999957</v>
      </c>
      <c r="AA437">
        <v>0.21999999999999975</v>
      </c>
      <c r="AF437" t="s">
        <v>483</v>
      </c>
      <c r="AG437" t="s">
        <v>115</v>
      </c>
      <c r="AH437" t="s">
        <v>116</v>
      </c>
      <c r="AI437" t="s">
        <v>117</v>
      </c>
      <c r="AJ437" s="7">
        <v>37986</v>
      </c>
      <c r="AK437" t="s">
        <v>712</v>
      </c>
      <c r="AL437" t="s">
        <v>118</v>
      </c>
      <c r="AM437" t="s">
        <v>465</v>
      </c>
      <c r="AN437" t="s">
        <v>725</v>
      </c>
      <c r="AO437" t="str">
        <f>TEXT(A437,"yyyy-mm-dd")</f>
        <v>2003-08-31</v>
      </c>
    </row>
    <row r="438" spans="1:41">
      <c r="A438" s="6" t="s">
        <v>727</v>
      </c>
      <c r="B438">
        <v>2003</v>
      </c>
      <c r="C438">
        <v>9</v>
      </c>
      <c r="E438" t="s">
        <v>100</v>
      </c>
      <c r="F438" t="s">
        <v>101</v>
      </c>
      <c r="G438" t="s">
        <v>83</v>
      </c>
      <c r="H438" t="s">
        <v>566</v>
      </c>
      <c r="I438">
        <v>2004</v>
      </c>
      <c r="K438" s="6">
        <v>38352</v>
      </c>
      <c r="L438">
        <v>15</v>
      </c>
      <c r="N438" t="s">
        <v>236</v>
      </c>
      <c r="O438" s="8">
        <v>3.39</v>
      </c>
      <c r="P438" s="8">
        <v>3.5</v>
      </c>
      <c r="Q438" s="8">
        <v>3.2</v>
      </c>
      <c r="R438" s="8">
        <v>3.93</v>
      </c>
      <c r="S438" s="8">
        <v>1.5</v>
      </c>
      <c r="T438" s="8">
        <v>4.5</v>
      </c>
      <c r="U438" s="8">
        <v>0.74</v>
      </c>
      <c r="V438" s="9">
        <v>33</v>
      </c>
      <c r="W438" s="8">
        <v>0.73</v>
      </c>
      <c r="X438" s="8">
        <v>3</v>
      </c>
      <c r="Y438" s="8">
        <v>-0.10999999999999988</v>
      </c>
      <c r="Z438" s="8">
        <v>-4.9999999999999822E-2</v>
      </c>
      <c r="AA438">
        <v>-0.21000000000000041</v>
      </c>
      <c r="AF438" t="s">
        <v>9744</v>
      </c>
      <c r="AG438" t="s">
        <v>9655</v>
      </c>
      <c r="AH438" t="s">
        <v>9656</v>
      </c>
      <c r="AI438" t="s">
        <v>9669</v>
      </c>
      <c r="AJ438" s="7">
        <v>38352</v>
      </c>
      <c r="AK438" t="s">
        <v>728</v>
      </c>
      <c r="AL438" t="s">
        <v>109</v>
      </c>
      <c r="AM438" t="s">
        <v>569</v>
      </c>
      <c r="AN438" t="s">
        <v>9754</v>
      </c>
    </row>
    <row r="439" spans="1:41">
      <c r="A439" s="6" t="s">
        <v>727</v>
      </c>
      <c r="B439">
        <v>2003</v>
      </c>
      <c r="C439">
        <v>9</v>
      </c>
      <c r="E439" t="s">
        <v>100</v>
      </c>
      <c r="F439" t="s">
        <v>101</v>
      </c>
      <c r="G439" t="s">
        <v>102</v>
      </c>
      <c r="H439" t="s">
        <v>721</v>
      </c>
      <c r="I439">
        <v>2003</v>
      </c>
      <c r="J439">
        <v>4</v>
      </c>
      <c r="K439" s="6">
        <v>37986</v>
      </c>
      <c r="L439">
        <v>3</v>
      </c>
      <c r="M439">
        <v>1</v>
      </c>
      <c r="N439" t="s">
        <v>233</v>
      </c>
      <c r="O439" s="8">
        <v>2.54</v>
      </c>
      <c r="P439" s="8">
        <v>2.5</v>
      </c>
      <c r="Q439" s="8">
        <v>2.2000000000000002</v>
      </c>
      <c r="R439" s="8">
        <v>2.83</v>
      </c>
      <c r="S439" s="8">
        <v>1.5</v>
      </c>
      <c r="T439" s="8">
        <v>3.75</v>
      </c>
      <c r="U439" s="8">
        <v>0.5</v>
      </c>
      <c r="V439" s="9">
        <v>33</v>
      </c>
      <c r="W439" s="8">
        <v>0.62999999999999989</v>
      </c>
      <c r="X439" s="8">
        <v>2.25</v>
      </c>
      <c r="Y439" s="8">
        <v>4.0000000000000036E-2</v>
      </c>
      <c r="Z439" s="8">
        <v>-0.20000000000000018</v>
      </c>
      <c r="AA439">
        <v>-7.0000000000000284E-2</v>
      </c>
      <c r="AF439" t="s">
        <v>722</v>
      </c>
      <c r="AG439" t="s">
        <v>106</v>
      </c>
      <c r="AH439" t="s">
        <v>107</v>
      </c>
      <c r="AI439" t="s">
        <v>340</v>
      </c>
      <c r="AJ439" s="7">
        <v>37986</v>
      </c>
      <c r="AK439" t="s">
        <v>728</v>
      </c>
      <c r="AL439" t="s">
        <v>109</v>
      </c>
      <c r="AM439" t="s">
        <v>723</v>
      </c>
      <c r="AN439" t="s">
        <v>734</v>
      </c>
      <c r="AO439" t="str">
        <f>TEXT(A439,"yyyy-mm-dd")</f>
        <v>2003-09-30</v>
      </c>
    </row>
    <row r="440" spans="1:41">
      <c r="A440" s="6" t="s">
        <v>727</v>
      </c>
      <c r="B440">
        <v>2003</v>
      </c>
      <c r="C440">
        <v>9</v>
      </c>
      <c r="E440" t="s">
        <v>100</v>
      </c>
      <c r="F440" t="s">
        <v>101</v>
      </c>
      <c r="G440" t="s">
        <v>102</v>
      </c>
      <c r="H440" t="s">
        <v>687</v>
      </c>
      <c r="I440">
        <v>2003</v>
      </c>
      <c r="J440">
        <v>3</v>
      </c>
      <c r="K440" s="6">
        <v>37894</v>
      </c>
      <c r="L440">
        <v>0</v>
      </c>
      <c r="M440">
        <v>0</v>
      </c>
      <c r="N440" t="s">
        <v>178</v>
      </c>
      <c r="O440" s="8">
        <v>1.47</v>
      </c>
      <c r="P440" s="8">
        <v>1.43</v>
      </c>
      <c r="Q440" s="8">
        <v>1.2</v>
      </c>
      <c r="R440" s="8">
        <v>1.7</v>
      </c>
      <c r="S440" s="8">
        <v>0.7</v>
      </c>
      <c r="T440" s="8">
        <v>2.4</v>
      </c>
      <c r="U440" s="8">
        <v>0.38</v>
      </c>
      <c r="V440" s="9">
        <v>33</v>
      </c>
      <c r="W440" s="8">
        <v>0.5</v>
      </c>
      <c r="X440" s="8">
        <v>1.7</v>
      </c>
      <c r="Y440" s="8">
        <v>4.0000000000000036E-2</v>
      </c>
      <c r="Z440" s="8">
        <v>-0.27</v>
      </c>
      <c r="AA440">
        <v>-0.14999999999999991</v>
      </c>
      <c r="AF440" t="s">
        <v>688</v>
      </c>
      <c r="AG440" t="s">
        <v>106</v>
      </c>
      <c r="AH440" t="s">
        <v>107</v>
      </c>
      <c r="AI440" t="s">
        <v>108</v>
      </c>
      <c r="AJ440" s="7">
        <v>37894</v>
      </c>
      <c r="AK440" t="s">
        <v>728</v>
      </c>
      <c r="AL440" t="s">
        <v>109</v>
      </c>
      <c r="AM440" t="s">
        <v>689</v>
      </c>
      <c r="AN440" t="s">
        <v>733</v>
      </c>
      <c r="AO440" t="str">
        <f>TEXT(A440,"yyyy-mm-dd")</f>
        <v>2003-09-30</v>
      </c>
    </row>
    <row r="441" spans="1:41">
      <c r="A441" s="6" t="s">
        <v>727</v>
      </c>
      <c r="B441">
        <v>2003</v>
      </c>
      <c r="C441">
        <v>9</v>
      </c>
      <c r="E441" t="s">
        <v>81</v>
      </c>
      <c r="F441" t="s">
        <v>82</v>
      </c>
      <c r="G441" t="s">
        <v>83</v>
      </c>
      <c r="H441" t="s">
        <v>715</v>
      </c>
      <c r="I441">
        <v>2005</v>
      </c>
      <c r="K441" s="6">
        <v>38717</v>
      </c>
      <c r="L441">
        <v>27</v>
      </c>
      <c r="N441" t="s">
        <v>604</v>
      </c>
      <c r="O441" s="8">
        <v>3.35</v>
      </c>
      <c r="P441" s="8">
        <v>3.5</v>
      </c>
      <c r="Q441" s="8">
        <v>3.13</v>
      </c>
      <c r="R441" s="8">
        <v>3.61</v>
      </c>
      <c r="S441" s="8">
        <v>1.87</v>
      </c>
      <c r="T441" s="8">
        <v>4.3099999999999996</v>
      </c>
      <c r="U441" s="8">
        <v>0.53</v>
      </c>
      <c r="V441" s="9">
        <v>31</v>
      </c>
      <c r="W441" s="8">
        <v>0.48</v>
      </c>
      <c r="X441" s="8">
        <v>2.4399999999999995</v>
      </c>
      <c r="Y441" s="8">
        <v>-0.14999999999999991</v>
      </c>
      <c r="Z441" s="8">
        <v>0</v>
      </c>
      <c r="AA441">
        <v>-6.0000000000000053E-2</v>
      </c>
      <c r="AF441" t="s">
        <v>716</v>
      </c>
      <c r="AG441" t="s">
        <v>87</v>
      </c>
      <c r="AH441" t="s">
        <v>88</v>
      </c>
      <c r="AI441" t="s">
        <v>359</v>
      </c>
      <c r="AJ441" s="7">
        <v>38717</v>
      </c>
      <c r="AK441" t="s">
        <v>728</v>
      </c>
      <c r="AL441" t="s">
        <v>91</v>
      </c>
      <c r="AM441" t="s">
        <v>717</v>
      </c>
      <c r="AN441" t="s">
        <v>731</v>
      </c>
      <c r="AO441" t="str">
        <f>TEXT(A441,"yyyy-mm-dd")</f>
        <v>2003-09-30</v>
      </c>
    </row>
    <row r="442" spans="1:41">
      <c r="A442" s="6" t="s">
        <v>727</v>
      </c>
      <c r="B442">
        <v>2003</v>
      </c>
      <c r="C442">
        <v>9</v>
      </c>
      <c r="E442" t="s">
        <v>81</v>
      </c>
      <c r="F442" t="s">
        <v>82</v>
      </c>
      <c r="G442" t="s">
        <v>83</v>
      </c>
      <c r="H442" t="s">
        <v>566</v>
      </c>
      <c r="I442">
        <v>2004</v>
      </c>
      <c r="K442" s="6">
        <v>38352</v>
      </c>
      <c r="L442">
        <v>15</v>
      </c>
      <c r="N442" t="s">
        <v>236</v>
      </c>
      <c r="O442" s="8">
        <v>3.67</v>
      </c>
      <c r="P442" s="8">
        <v>3.7</v>
      </c>
      <c r="Q442" s="8">
        <v>3.5</v>
      </c>
      <c r="R442" s="8">
        <v>3.9</v>
      </c>
      <c r="S442" s="8">
        <v>2.5099999999999998</v>
      </c>
      <c r="T442" s="8">
        <v>4.5999999999999996</v>
      </c>
      <c r="U442" s="8">
        <v>0.43</v>
      </c>
      <c r="V442" s="9">
        <v>33</v>
      </c>
      <c r="W442" s="8">
        <v>0.39999999999999991</v>
      </c>
      <c r="X442" s="8">
        <v>2.09</v>
      </c>
      <c r="Y442" s="8">
        <v>-3.0000000000000249E-2</v>
      </c>
      <c r="Z442" s="8">
        <v>1.0000000000000231E-2</v>
      </c>
      <c r="AA442">
        <v>8.9999999999999858E-2</v>
      </c>
      <c r="AF442" t="s">
        <v>568</v>
      </c>
      <c r="AG442" t="s">
        <v>87</v>
      </c>
      <c r="AH442" t="s">
        <v>88</v>
      </c>
      <c r="AI442" t="s">
        <v>97</v>
      </c>
      <c r="AJ442" s="7">
        <v>38352</v>
      </c>
      <c r="AK442" t="s">
        <v>728</v>
      </c>
      <c r="AL442" t="s">
        <v>91</v>
      </c>
      <c r="AM442" t="s">
        <v>569</v>
      </c>
      <c r="AN442" t="s">
        <v>730</v>
      </c>
      <c r="AO442" t="str">
        <f>TEXT(A442,"yyyy-mm-dd")</f>
        <v>2003-09-30</v>
      </c>
    </row>
    <row r="443" spans="1:41">
      <c r="A443" s="6" t="s">
        <v>727</v>
      </c>
      <c r="B443">
        <v>2003</v>
      </c>
      <c r="C443">
        <v>9</v>
      </c>
      <c r="E443" t="s">
        <v>81</v>
      </c>
      <c r="F443" t="s">
        <v>82</v>
      </c>
      <c r="G443" t="s">
        <v>83</v>
      </c>
      <c r="H443" t="s">
        <v>462</v>
      </c>
      <c r="I443">
        <v>2003</v>
      </c>
      <c r="K443" s="6">
        <v>37986</v>
      </c>
      <c r="L443">
        <v>3</v>
      </c>
      <c r="N443" t="s">
        <v>233</v>
      </c>
      <c r="O443" s="8">
        <v>3.78</v>
      </c>
      <c r="P443" s="8">
        <v>3.8</v>
      </c>
      <c r="Q443" s="8">
        <v>3.7</v>
      </c>
      <c r="R443" s="8">
        <v>3.89</v>
      </c>
      <c r="S443" s="8">
        <v>3.2</v>
      </c>
      <c r="T443" s="8">
        <v>4.7</v>
      </c>
      <c r="U443" s="8">
        <v>0.28000000000000003</v>
      </c>
      <c r="V443" s="9">
        <v>32</v>
      </c>
      <c r="W443" s="8">
        <v>0.18999999999999995</v>
      </c>
      <c r="X443" s="8">
        <v>1.5</v>
      </c>
      <c r="Y443" s="8">
        <v>-2.0000000000000018E-2</v>
      </c>
      <c r="Z443" s="8">
        <v>2.0000000000000018E-2</v>
      </c>
      <c r="AA443">
        <v>-0.16000000000000014</v>
      </c>
      <c r="AF443" t="s">
        <v>464</v>
      </c>
      <c r="AG443" t="s">
        <v>87</v>
      </c>
      <c r="AH443" t="s">
        <v>88</v>
      </c>
      <c r="AI443" t="s">
        <v>89</v>
      </c>
      <c r="AJ443" s="7">
        <v>37986</v>
      </c>
      <c r="AK443" t="s">
        <v>728</v>
      </c>
      <c r="AL443" t="s">
        <v>91</v>
      </c>
      <c r="AM443" t="s">
        <v>465</v>
      </c>
      <c r="AN443" t="s">
        <v>729</v>
      </c>
      <c r="AO443" t="str">
        <f>TEXT(A443,"yyyy-mm-dd")</f>
        <v>2003-09-30</v>
      </c>
    </row>
    <row r="444" spans="1:41">
      <c r="A444" s="6" t="s">
        <v>727</v>
      </c>
      <c r="B444">
        <v>2003</v>
      </c>
      <c r="C444">
        <v>9</v>
      </c>
      <c r="E444" t="s">
        <v>392</v>
      </c>
      <c r="F444" t="s">
        <v>82</v>
      </c>
      <c r="G444" t="s">
        <v>83</v>
      </c>
      <c r="H444" t="s">
        <v>462</v>
      </c>
      <c r="I444">
        <v>2003</v>
      </c>
      <c r="K444" s="6">
        <v>37986</v>
      </c>
      <c r="L444">
        <v>3</v>
      </c>
      <c r="N444" t="s">
        <v>233</v>
      </c>
      <c r="O444" s="8">
        <v>3.49</v>
      </c>
      <c r="P444" s="8">
        <v>3.5</v>
      </c>
      <c r="Q444" s="8">
        <v>3.39</v>
      </c>
      <c r="R444" s="8">
        <v>3.6</v>
      </c>
      <c r="S444" s="8">
        <v>3</v>
      </c>
      <c r="T444" s="8">
        <v>3.85</v>
      </c>
      <c r="U444" s="8">
        <v>0.2</v>
      </c>
      <c r="V444" s="9">
        <v>25</v>
      </c>
      <c r="W444" s="8">
        <v>0.20999999999999996</v>
      </c>
      <c r="X444" s="8">
        <v>0.85000000000000009</v>
      </c>
      <c r="Y444" s="8">
        <v>-9.9999999999997868E-3</v>
      </c>
      <c r="Z444" s="8">
        <v>0</v>
      </c>
      <c r="AA444">
        <v>-6.0000000000000053E-2</v>
      </c>
      <c r="AF444" t="s">
        <v>464</v>
      </c>
      <c r="AG444" t="s">
        <v>87</v>
      </c>
      <c r="AH444" t="s">
        <v>88</v>
      </c>
      <c r="AI444" t="s">
        <v>89</v>
      </c>
      <c r="AJ444" s="7">
        <v>37986</v>
      </c>
      <c r="AK444" t="s">
        <v>728</v>
      </c>
      <c r="AL444" t="s">
        <v>393</v>
      </c>
      <c r="AM444" t="s">
        <v>465</v>
      </c>
      <c r="AN444" t="s">
        <v>732</v>
      </c>
      <c r="AO444" t="str">
        <f>TEXT(A444,"yyyy-mm-dd")</f>
        <v>2003-09-30</v>
      </c>
    </row>
    <row r="445" spans="1:41">
      <c r="A445" s="6" t="s">
        <v>727</v>
      </c>
      <c r="B445">
        <v>2003</v>
      </c>
      <c r="C445">
        <v>9</v>
      </c>
      <c r="E445" t="s">
        <v>112</v>
      </c>
      <c r="F445" t="s">
        <v>113</v>
      </c>
      <c r="G445" t="s">
        <v>83</v>
      </c>
      <c r="H445" t="s">
        <v>566</v>
      </c>
      <c r="I445">
        <v>2004</v>
      </c>
      <c r="K445" s="6">
        <v>38352</v>
      </c>
      <c r="L445">
        <v>15</v>
      </c>
      <c r="N445" t="s">
        <v>236</v>
      </c>
      <c r="O445" s="8">
        <v>6.09</v>
      </c>
      <c r="P445" s="8">
        <v>6.03</v>
      </c>
      <c r="Q445" s="8">
        <v>5.47</v>
      </c>
      <c r="R445" s="8">
        <v>6.68</v>
      </c>
      <c r="S445" s="8">
        <v>3.5</v>
      </c>
      <c r="T445" s="8">
        <v>9.5</v>
      </c>
      <c r="U445" s="8">
        <v>1.23</v>
      </c>
      <c r="V445" s="9">
        <v>32</v>
      </c>
      <c r="W445" s="8">
        <v>1.21</v>
      </c>
      <c r="X445" s="8">
        <v>6</v>
      </c>
      <c r="Y445" s="8">
        <v>5.9999999999999609E-2</v>
      </c>
      <c r="Z445" s="8">
        <v>-0.46999999999999975</v>
      </c>
      <c r="AA445">
        <v>-0.53000000000000025</v>
      </c>
      <c r="AF445" t="s">
        <v>649</v>
      </c>
      <c r="AG445" t="s">
        <v>115</v>
      </c>
      <c r="AH445" t="s">
        <v>116</v>
      </c>
      <c r="AI445" t="s">
        <v>230</v>
      </c>
      <c r="AJ445" s="7">
        <v>38352</v>
      </c>
      <c r="AK445" t="s">
        <v>728</v>
      </c>
      <c r="AL445" t="s">
        <v>118</v>
      </c>
      <c r="AM445" t="s">
        <v>569</v>
      </c>
      <c r="AN445" t="s">
        <v>736</v>
      </c>
      <c r="AO445" t="str">
        <f>TEXT(A445,"yyyy-mm-dd")</f>
        <v>2003-09-30</v>
      </c>
    </row>
    <row r="446" spans="1:41">
      <c r="A446" s="6" t="s">
        <v>727</v>
      </c>
      <c r="B446">
        <v>2003</v>
      </c>
      <c r="C446">
        <v>9</v>
      </c>
      <c r="E446" t="s">
        <v>112</v>
      </c>
      <c r="F446" t="s">
        <v>113</v>
      </c>
      <c r="G446" t="s">
        <v>83</v>
      </c>
      <c r="H446" t="s">
        <v>462</v>
      </c>
      <c r="I446">
        <v>2003</v>
      </c>
      <c r="K446" s="6">
        <v>37986</v>
      </c>
      <c r="L446">
        <v>3</v>
      </c>
      <c r="N446" t="s">
        <v>233</v>
      </c>
      <c r="O446" s="8">
        <v>5.48</v>
      </c>
      <c r="P446" s="8">
        <v>5.32</v>
      </c>
      <c r="Q446" s="8">
        <v>5.0199999999999996</v>
      </c>
      <c r="R446" s="8">
        <v>5.77</v>
      </c>
      <c r="S446" s="8">
        <v>4.46</v>
      </c>
      <c r="T446" s="8">
        <v>8.01</v>
      </c>
      <c r="U446" s="8">
        <v>0.67</v>
      </c>
      <c r="V446" s="9">
        <v>32</v>
      </c>
      <c r="W446" s="8">
        <v>0.75</v>
      </c>
      <c r="X446" s="8">
        <v>3.55</v>
      </c>
      <c r="Y446" s="8">
        <v>0.16000000000000014</v>
      </c>
      <c r="Z446" s="8">
        <v>-0.54</v>
      </c>
      <c r="AA446">
        <v>-0.37999999999999989</v>
      </c>
      <c r="AF446" t="s">
        <v>483</v>
      </c>
      <c r="AG446" t="s">
        <v>115</v>
      </c>
      <c r="AH446" t="s">
        <v>116</v>
      </c>
      <c r="AI446" t="s">
        <v>117</v>
      </c>
      <c r="AJ446" s="7">
        <v>37986</v>
      </c>
      <c r="AK446" t="s">
        <v>728</v>
      </c>
      <c r="AL446" t="s">
        <v>118</v>
      </c>
      <c r="AM446" t="s">
        <v>465</v>
      </c>
      <c r="AN446" t="s">
        <v>735</v>
      </c>
      <c r="AO446" t="str">
        <f>TEXT(A446,"yyyy-mm-dd")</f>
        <v>2003-09-30</v>
      </c>
    </row>
    <row r="447" spans="1:41">
      <c r="A447" s="6" t="s">
        <v>737</v>
      </c>
      <c r="B447">
        <v>2003</v>
      </c>
      <c r="C447">
        <v>10</v>
      </c>
      <c r="E447" t="s">
        <v>100</v>
      </c>
      <c r="F447" t="s">
        <v>101</v>
      </c>
      <c r="G447" t="s">
        <v>83</v>
      </c>
      <c r="H447" t="s">
        <v>566</v>
      </c>
      <c r="I447">
        <v>2004</v>
      </c>
      <c r="K447" s="6">
        <v>38352</v>
      </c>
      <c r="L447">
        <v>14</v>
      </c>
      <c r="N447" t="s">
        <v>244</v>
      </c>
      <c r="O447" s="8">
        <v>3.24</v>
      </c>
      <c r="P447" s="8">
        <v>3.4</v>
      </c>
      <c r="Q447" s="8">
        <v>2.9</v>
      </c>
      <c r="R447" s="8">
        <v>3.5</v>
      </c>
      <c r="S447" s="8">
        <v>1.5</v>
      </c>
      <c r="T447" s="8">
        <v>4</v>
      </c>
      <c r="U447" s="8">
        <v>0.55000000000000004</v>
      </c>
      <c r="V447" s="9">
        <v>32</v>
      </c>
      <c r="W447" s="8">
        <v>0.60000000000000009</v>
      </c>
      <c r="X447" s="8">
        <v>2.5</v>
      </c>
      <c r="Y447" s="8">
        <v>-0.1599999999999997</v>
      </c>
      <c r="Z447" s="8">
        <v>-0.10000000000000009</v>
      </c>
      <c r="AA447">
        <v>-0.12999999999999989</v>
      </c>
      <c r="AF447" t="s">
        <v>9744</v>
      </c>
      <c r="AG447" t="s">
        <v>9655</v>
      </c>
      <c r="AH447" t="s">
        <v>9656</v>
      </c>
      <c r="AI447" t="s">
        <v>9669</v>
      </c>
      <c r="AJ447" s="7">
        <v>38352</v>
      </c>
      <c r="AK447" t="s">
        <v>738</v>
      </c>
      <c r="AL447" t="s">
        <v>109</v>
      </c>
      <c r="AM447" t="s">
        <v>569</v>
      </c>
      <c r="AN447" t="s">
        <v>9755</v>
      </c>
    </row>
    <row r="448" spans="1:41">
      <c r="A448" s="6" t="s">
        <v>737</v>
      </c>
      <c r="B448">
        <v>2003</v>
      </c>
      <c r="C448">
        <v>10</v>
      </c>
      <c r="E448" t="s">
        <v>100</v>
      </c>
      <c r="F448" t="s">
        <v>101</v>
      </c>
      <c r="G448" t="s">
        <v>102</v>
      </c>
      <c r="H448" t="s">
        <v>721</v>
      </c>
      <c r="I448">
        <v>2003</v>
      </c>
      <c r="J448">
        <v>4</v>
      </c>
      <c r="K448" s="6">
        <v>37986</v>
      </c>
      <c r="L448">
        <v>2</v>
      </c>
      <c r="M448">
        <v>1</v>
      </c>
      <c r="N448" t="s">
        <v>104</v>
      </c>
      <c r="O448" s="8">
        <v>2.2799999999999998</v>
      </c>
      <c r="P448" s="8">
        <v>2.31</v>
      </c>
      <c r="Q448" s="8">
        <v>1.87</v>
      </c>
      <c r="R448" s="8">
        <v>2.71</v>
      </c>
      <c r="S448" s="8">
        <v>1.2</v>
      </c>
      <c r="T448" s="8">
        <v>3.1</v>
      </c>
      <c r="U448" s="8">
        <v>0.56000000000000005</v>
      </c>
      <c r="V448" s="9">
        <v>32</v>
      </c>
      <c r="W448" s="8">
        <v>0.83999999999999986</v>
      </c>
      <c r="X448" s="8">
        <v>1.9000000000000001</v>
      </c>
      <c r="Y448" s="8">
        <v>-3.0000000000000249E-2</v>
      </c>
      <c r="Z448" s="8">
        <v>-0.18999999999999995</v>
      </c>
      <c r="AA448">
        <v>0.20999999999999996</v>
      </c>
      <c r="AF448" t="s">
        <v>722</v>
      </c>
      <c r="AG448" t="s">
        <v>106</v>
      </c>
      <c r="AH448" t="s">
        <v>107</v>
      </c>
      <c r="AI448" t="s">
        <v>108</v>
      </c>
      <c r="AJ448" s="7">
        <v>37986</v>
      </c>
      <c r="AK448" t="s">
        <v>738</v>
      </c>
      <c r="AL448" t="s">
        <v>109</v>
      </c>
      <c r="AM448" t="s">
        <v>723</v>
      </c>
      <c r="AN448" t="s">
        <v>744</v>
      </c>
      <c r="AO448" t="str">
        <f>TEXT(A448,"yyyy-mm-dd")</f>
        <v>2003-10-31</v>
      </c>
    </row>
    <row r="449" spans="1:41">
      <c r="A449" s="6" t="s">
        <v>737</v>
      </c>
      <c r="B449">
        <v>2003</v>
      </c>
      <c r="C449">
        <v>10</v>
      </c>
      <c r="E449" t="s">
        <v>100</v>
      </c>
      <c r="F449" t="s">
        <v>101</v>
      </c>
      <c r="G449" t="s">
        <v>102</v>
      </c>
      <c r="H449" t="s">
        <v>687</v>
      </c>
      <c r="I449">
        <v>2003</v>
      </c>
      <c r="J449">
        <v>3</v>
      </c>
      <c r="K449" s="6">
        <v>37894</v>
      </c>
      <c r="L449">
        <v>-1</v>
      </c>
      <c r="M449">
        <v>0</v>
      </c>
      <c r="N449" t="s">
        <v>187</v>
      </c>
      <c r="O449" s="8">
        <v>1.04</v>
      </c>
      <c r="P449" s="8">
        <v>0.92</v>
      </c>
      <c r="Q449" s="8">
        <v>0.6</v>
      </c>
      <c r="R449" s="8">
        <v>1.4</v>
      </c>
      <c r="S449" s="8">
        <v>0.3</v>
      </c>
      <c r="T449" s="8">
        <v>2.1</v>
      </c>
      <c r="U449" s="8">
        <v>0.52</v>
      </c>
      <c r="V449" s="9">
        <v>32</v>
      </c>
      <c r="W449" s="8">
        <v>0.79999999999999993</v>
      </c>
      <c r="X449" s="8">
        <v>1.8</v>
      </c>
      <c r="Y449" s="8">
        <v>0.12</v>
      </c>
      <c r="Z449" s="8">
        <v>-0.5099999999999999</v>
      </c>
      <c r="AA449">
        <v>0.29999999999999993</v>
      </c>
      <c r="AF449" t="s">
        <v>688</v>
      </c>
      <c r="AG449" t="s">
        <v>106</v>
      </c>
      <c r="AH449" t="s">
        <v>107</v>
      </c>
      <c r="AI449" t="s">
        <v>188</v>
      </c>
      <c r="AJ449" s="7">
        <v>37894</v>
      </c>
      <c r="AK449" t="s">
        <v>738</v>
      </c>
      <c r="AL449" t="s">
        <v>109</v>
      </c>
      <c r="AM449" t="s">
        <v>689</v>
      </c>
      <c r="AN449" t="s">
        <v>743</v>
      </c>
      <c r="AO449" t="str">
        <f>TEXT(A449,"yyyy-mm-dd")</f>
        <v>2003-10-31</v>
      </c>
    </row>
    <row r="450" spans="1:41">
      <c r="A450" s="6" t="s">
        <v>737</v>
      </c>
      <c r="B450">
        <v>2003</v>
      </c>
      <c r="C450">
        <v>10</v>
      </c>
      <c r="E450" t="s">
        <v>81</v>
      </c>
      <c r="F450" t="s">
        <v>82</v>
      </c>
      <c r="G450" t="s">
        <v>83</v>
      </c>
      <c r="H450" t="s">
        <v>715</v>
      </c>
      <c r="I450">
        <v>2005</v>
      </c>
      <c r="K450" s="6">
        <v>38717</v>
      </c>
      <c r="L450">
        <v>26</v>
      </c>
      <c r="N450" t="s">
        <v>463</v>
      </c>
      <c r="O450" s="8">
        <v>3.44</v>
      </c>
      <c r="P450" s="8">
        <v>3.5</v>
      </c>
      <c r="Q450" s="8">
        <v>3.2</v>
      </c>
      <c r="R450" s="8">
        <v>3.65</v>
      </c>
      <c r="S450" s="8">
        <v>1.9</v>
      </c>
      <c r="T450" s="8">
        <v>4.59</v>
      </c>
      <c r="U450" s="8">
        <v>0.49</v>
      </c>
      <c r="V450" s="9">
        <v>30</v>
      </c>
      <c r="W450" s="8">
        <v>0.44999999999999973</v>
      </c>
      <c r="X450" s="8">
        <v>2.69</v>
      </c>
      <c r="Y450" s="8">
        <v>-6.0000000000000053E-2</v>
      </c>
      <c r="Z450" s="8">
        <v>0</v>
      </c>
      <c r="AA450">
        <v>-3.0000000000000249E-2</v>
      </c>
      <c r="AF450" t="s">
        <v>716</v>
      </c>
      <c r="AG450" t="s">
        <v>87</v>
      </c>
      <c r="AH450" t="s">
        <v>88</v>
      </c>
      <c r="AI450" t="s">
        <v>359</v>
      </c>
      <c r="AJ450" s="7">
        <v>38717</v>
      </c>
      <c r="AK450" t="s">
        <v>738</v>
      </c>
      <c r="AL450" t="s">
        <v>91</v>
      </c>
      <c r="AM450" t="s">
        <v>717</v>
      </c>
      <c r="AN450" t="s">
        <v>741</v>
      </c>
      <c r="AO450" t="str">
        <f>TEXT(A450,"yyyy-mm-dd")</f>
        <v>2003-10-31</v>
      </c>
    </row>
    <row r="451" spans="1:41">
      <c r="A451" s="6" t="s">
        <v>737</v>
      </c>
      <c r="B451">
        <v>2003</v>
      </c>
      <c r="C451">
        <v>10</v>
      </c>
      <c r="E451" t="s">
        <v>81</v>
      </c>
      <c r="F451" t="s">
        <v>82</v>
      </c>
      <c r="G451" t="s">
        <v>83</v>
      </c>
      <c r="H451" t="s">
        <v>566</v>
      </c>
      <c r="I451">
        <v>2004</v>
      </c>
      <c r="K451" s="6">
        <v>38352</v>
      </c>
      <c r="L451">
        <v>14</v>
      </c>
      <c r="N451" t="s">
        <v>244</v>
      </c>
      <c r="O451" s="8">
        <v>3.71</v>
      </c>
      <c r="P451" s="8">
        <v>3.71</v>
      </c>
      <c r="Q451" s="8">
        <v>3.59</v>
      </c>
      <c r="R451" s="8">
        <v>3.86</v>
      </c>
      <c r="S451" s="8">
        <v>2.94</v>
      </c>
      <c r="T451" s="8">
        <v>4.4000000000000004</v>
      </c>
      <c r="U451" s="8">
        <v>0.31</v>
      </c>
      <c r="V451" s="9">
        <v>32</v>
      </c>
      <c r="W451" s="8">
        <v>0.27</v>
      </c>
      <c r="X451" s="8">
        <v>1.4600000000000004</v>
      </c>
      <c r="Y451" s="8">
        <v>0</v>
      </c>
      <c r="Z451" s="8">
        <v>9.9999999999997868E-3</v>
      </c>
      <c r="AA451">
        <v>-0.12999999999999989</v>
      </c>
      <c r="AF451" t="s">
        <v>568</v>
      </c>
      <c r="AG451" t="s">
        <v>87</v>
      </c>
      <c r="AH451" t="s">
        <v>88</v>
      </c>
      <c r="AI451" t="s">
        <v>97</v>
      </c>
      <c r="AJ451" s="7">
        <v>38352</v>
      </c>
      <c r="AK451" t="s">
        <v>738</v>
      </c>
      <c r="AL451" t="s">
        <v>91</v>
      </c>
      <c r="AM451" t="s">
        <v>569</v>
      </c>
      <c r="AN451" t="s">
        <v>740</v>
      </c>
      <c r="AO451" t="str">
        <f>TEXT(A451,"yyyy-mm-dd")</f>
        <v>2003-10-31</v>
      </c>
    </row>
    <row r="452" spans="1:41">
      <c r="A452" s="6" t="s">
        <v>737</v>
      </c>
      <c r="B452">
        <v>2003</v>
      </c>
      <c r="C452">
        <v>10</v>
      </c>
      <c r="E452" t="s">
        <v>81</v>
      </c>
      <c r="F452" t="s">
        <v>82</v>
      </c>
      <c r="G452" t="s">
        <v>83</v>
      </c>
      <c r="H452" t="s">
        <v>462</v>
      </c>
      <c r="I452">
        <v>2003</v>
      </c>
      <c r="K452" s="6">
        <v>37986</v>
      </c>
      <c r="L452">
        <v>2</v>
      </c>
      <c r="N452" t="s">
        <v>104</v>
      </c>
      <c r="O452" s="8">
        <v>3.78</v>
      </c>
      <c r="P452" s="8">
        <v>3.79</v>
      </c>
      <c r="Q452" s="8">
        <v>3.65</v>
      </c>
      <c r="R452" s="8">
        <v>3.83</v>
      </c>
      <c r="S452" s="8">
        <v>3.3</v>
      </c>
      <c r="T452" s="8">
        <v>4.7</v>
      </c>
      <c r="U452" s="8">
        <v>0.25</v>
      </c>
      <c r="V452" s="9">
        <v>31</v>
      </c>
      <c r="W452" s="8">
        <v>0.18000000000000016</v>
      </c>
      <c r="X452" s="8">
        <v>1.4000000000000004</v>
      </c>
      <c r="Y452" s="8">
        <v>-1.0000000000000231E-2</v>
      </c>
      <c r="Z452" s="8">
        <v>-9.9999999999997868E-3</v>
      </c>
      <c r="AA452">
        <v>-9.9999999999997868E-3</v>
      </c>
      <c r="AF452" t="s">
        <v>464</v>
      </c>
      <c r="AG452" t="s">
        <v>87</v>
      </c>
      <c r="AH452" t="s">
        <v>88</v>
      </c>
      <c r="AI452" t="s">
        <v>89</v>
      </c>
      <c r="AJ452" s="7">
        <v>37986</v>
      </c>
      <c r="AK452" t="s">
        <v>738</v>
      </c>
      <c r="AL452" t="s">
        <v>91</v>
      </c>
      <c r="AM452" t="s">
        <v>465</v>
      </c>
      <c r="AN452" t="s">
        <v>739</v>
      </c>
      <c r="AO452" t="str">
        <f>TEXT(A452,"yyyy-mm-dd")</f>
        <v>2003-10-31</v>
      </c>
    </row>
    <row r="453" spans="1:41">
      <c r="A453" s="6" t="s">
        <v>737</v>
      </c>
      <c r="B453">
        <v>2003</v>
      </c>
      <c r="C453">
        <v>10</v>
      </c>
      <c r="E453" t="s">
        <v>392</v>
      </c>
      <c r="F453" t="s">
        <v>82</v>
      </c>
      <c r="G453" t="s">
        <v>83</v>
      </c>
      <c r="H453" t="s">
        <v>462</v>
      </c>
      <c r="I453">
        <v>2003</v>
      </c>
      <c r="K453" s="6">
        <v>37986</v>
      </c>
      <c r="L453">
        <v>2</v>
      </c>
      <c r="N453" t="s">
        <v>104</v>
      </c>
      <c r="O453" s="8">
        <v>3.46</v>
      </c>
      <c r="P453" s="8">
        <v>3.5</v>
      </c>
      <c r="Q453" s="8">
        <v>3.4</v>
      </c>
      <c r="R453" s="8">
        <v>3.53</v>
      </c>
      <c r="S453" s="8">
        <v>3</v>
      </c>
      <c r="T453" s="8">
        <v>3.77</v>
      </c>
      <c r="U453" s="8">
        <v>0.15</v>
      </c>
      <c r="V453" s="9">
        <v>25</v>
      </c>
      <c r="W453" s="8">
        <v>0.12999999999999989</v>
      </c>
      <c r="X453" s="8">
        <v>0.77</v>
      </c>
      <c r="Y453" s="8">
        <v>-4.0000000000000036E-2</v>
      </c>
      <c r="Z453" s="8">
        <v>0</v>
      </c>
      <c r="AA453">
        <v>-8.0000000000000071E-2</v>
      </c>
      <c r="AF453" t="s">
        <v>464</v>
      </c>
      <c r="AG453" t="s">
        <v>87</v>
      </c>
      <c r="AH453" t="s">
        <v>88</v>
      </c>
      <c r="AI453" t="s">
        <v>89</v>
      </c>
      <c r="AJ453" s="7">
        <v>37986</v>
      </c>
      <c r="AK453" t="s">
        <v>738</v>
      </c>
      <c r="AL453" t="s">
        <v>393</v>
      </c>
      <c r="AM453" t="s">
        <v>465</v>
      </c>
      <c r="AN453" t="s">
        <v>742</v>
      </c>
      <c r="AO453" t="str">
        <f>TEXT(A453,"yyyy-mm-dd")</f>
        <v>2003-10-31</v>
      </c>
    </row>
    <row r="454" spans="1:41">
      <c r="A454" s="6" t="s">
        <v>737</v>
      </c>
      <c r="B454">
        <v>2003</v>
      </c>
      <c r="C454">
        <v>10</v>
      </c>
      <c r="E454" t="s">
        <v>112</v>
      </c>
      <c r="F454" t="s">
        <v>113</v>
      </c>
      <c r="G454" t="s">
        <v>83</v>
      </c>
      <c r="H454" t="s">
        <v>566</v>
      </c>
      <c r="I454">
        <v>2004</v>
      </c>
      <c r="K454" s="6">
        <v>38352</v>
      </c>
      <c r="L454">
        <v>14</v>
      </c>
      <c r="N454" t="s">
        <v>244</v>
      </c>
      <c r="O454" s="8">
        <v>6.26</v>
      </c>
      <c r="P454" s="8">
        <v>6.1</v>
      </c>
      <c r="Q454" s="8">
        <v>5.56</v>
      </c>
      <c r="R454" s="8">
        <v>7</v>
      </c>
      <c r="S454" s="8">
        <v>3.5</v>
      </c>
      <c r="T454" s="8">
        <v>9.5</v>
      </c>
      <c r="U454" s="8">
        <v>1.18</v>
      </c>
      <c r="V454" s="9">
        <v>31</v>
      </c>
      <c r="W454" s="8">
        <v>1.4400000000000004</v>
      </c>
      <c r="X454" s="8">
        <v>6</v>
      </c>
      <c r="Y454" s="8">
        <v>0.16000000000000014</v>
      </c>
      <c r="Z454" s="8">
        <v>6.9999999999999396E-2</v>
      </c>
      <c r="AA454">
        <v>0.23000000000000043</v>
      </c>
      <c r="AF454" t="s">
        <v>649</v>
      </c>
      <c r="AG454" t="s">
        <v>115</v>
      </c>
      <c r="AH454" t="s">
        <v>116</v>
      </c>
      <c r="AI454" t="s">
        <v>230</v>
      </c>
      <c r="AJ454" s="7">
        <v>38352</v>
      </c>
      <c r="AK454" t="s">
        <v>738</v>
      </c>
      <c r="AL454" t="s">
        <v>118</v>
      </c>
      <c r="AM454" t="s">
        <v>569</v>
      </c>
      <c r="AN454" t="s">
        <v>746</v>
      </c>
      <c r="AO454" t="str">
        <f>TEXT(A454,"yyyy-mm-dd")</f>
        <v>2003-10-31</v>
      </c>
    </row>
    <row r="455" spans="1:41">
      <c r="A455" s="6" t="s">
        <v>737</v>
      </c>
      <c r="B455">
        <v>2003</v>
      </c>
      <c r="C455">
        <v>10</v>
      </c>
      <c r="E455" t="s">
        <v>112</v>
      </c>
      <c r="F455" t="s">
        <v>113</v>
      </c>
      <c r="G455" t="s">
        <v>83</v>
      </c>
      <c r="H455" t="s">
        <v>462</v>
      </c>
      <c r="I455">
        <v>2003</v>
      </c>
      <c r="K455" s="6">
        <v>37986</v>
      </c>
      <c r="L455">
        <v>2</v>
      </c>
      <c r="N455" t="s">
        <v>104</v>
      </c>
      <c r="O455" s="8">
        <v>5.41</v>
      </c>
      <c r="P455" s="8">
        <v>5.31</v>
      </c>
      <c r="Q455" s="8">
        <v>4.9800000000000004</v>
      </c>
      <c r="R455" s="8">
        <v>5.6</v>
      </c>
      <c r="S455" s="8">
        <v>4.3</v>
      </c>
      <c r="T455" s="8">
        <v>8.01</v>
      </c>
      <c r="U455" s="8">
        <v>0.72</v>
      </c>
      <c r="V455" s="9">
        <v>31</v>
      </c>
      <c r="W455" s="8">
        <v>0.61999999999999922</v>
      </c>
      <c r="X455" s="8">
        <v>3.71</v>
      </c>
      <c r="Y455" s="8">
        <v>0.10000000000000053</v>
      </c>
      <c r="Z455" s="8">
        <v>-1.0000000000000675E-2</v>
      </c>
      <c r="AA455">
        <v>-0.13000000000000078</v>
      </c>
      <c r="AF455" t="s">
        <v>483</v>
      </c>
      <c r="AG455" t="s">
        <v>115</v>
      </c>
      <c r="AH455" t="s">
        <v>116</v>
      </c>
      <c r="AI455" t="s">
        <v>117</v>
      </c>
      <c r="AJ455" s="7">
        <v>37986</v>
      </c>
      <c r="AK455" t="s">
        <v>738</v>
      </c>
      <c r="AL455" t="s">
        <v>118</v>
      </c>
      <c r="AM455" t="s">
        <v>465</v>
      </c>
      <c r="AN455" t="s">
        <v>745</v>
      </c>
      <c r="AO455" t="str">
        <f>TEXT(A455,"yyyy-mm-dd")</f>
        <v>2003-10-31</v>
      </c>
    </row>
    <row r="456" spans="1:41">
      <c r="A456" s="6" t="s">
        <v>747</v>
      </c>
      <c r="B456">
        <v>2003</v>
      </c>
      <c r="C456">
        <v>11</v>
      </c>
      <c r="E456" t="s">
        <v>100</v>
      </c>
      <c r="F456" t="s">
        <v>101</v>
      </c>
      <c r="G456" t="s">
        <v>83</v>
      </c>
      <c r="H456" t="s">
        <v>715</v>
      </c>
      <c r="I456">
        <v>2005</v>
      </c>
      <c r="K456" s="6">
        <v>38717</v>
      </c>
      <c r="L456">
        <v>25</v>
      </c>
      <c r="N456" t="s">
        <v>357</v>
      </c>
      <c r="O456" s="8">
        <v>3.83</v>
      </c>
      <c r="P456" s="8">
        <v>3.85</v>
      </c>
      <c r="Q456" s="8">
        <v>3.51</v>
      </c>
      <c r="R456" s="8">
        <v>4.0999999999999996</v>
      </c>
      <c r="S456" s="8">
        <v>2.2999999999999998</v>
      </c>
      <c r="T456" s="8">
        <v>5</v>
      </c>
      <c r="U456" s="8">
        <v>0.6</v>
      </c>
      <c r="V456" s="9">
        <v>30</v>
      </c>
      <c r="W456" s="8">
        <v>0.58999999999999986</v>
      </c>
      <c r="X456" s="8">
        <v>2.7</v>
      </c>
      <c r="Y456" s="8">
        <v>-2.0000000000000018E-2</v>
      </c>
      <c r="Z456" s="8"/>
      <c r="AF456" t="s">
        <v>9765</v>
      </c>
      <c r="AG456" t="s">
        <v>9655</v>
      </c>
      <c r="AH456" t="s">
        <v>9656</v>
      </c>
      <c r="AI456" t="s">
        <v>9708</v>
      </c>
      <c r="AJ456" s="7">
        <v>38717</v>
      </c>
      <c r="AK456" t="s">
        <v>748</v>
      </c>
      <c r="AL456" t="s">
        <v>109</v>
      </c>
      <c r="AM456" t="s">
        <v>717</v>
      </c>
      <c r="AN456" t="s">
        <v>9766</v>
      </c>
    </row>
    <row r="457" spans="1:41">
      <c r="A457" s="6" t="s">
        <v>747</v>
      </c>
      <c r="B457">
        <v>2003</v>
      </c>
      <c r="C457">
        <v>11</v>
      </c>
      <c r="E457" t="s">
        <v>100</v>
      </c>
      <c r="F457" t="s">
        <v>101</v>
      </c>
      <c r="G457" t="s">
        <v>83</v>
      </c>
      <c r="H457" t="s">
        <v>566</v>
      </c>
      <c r="I457">
        <v>2004</v>
      </c>
      <c r="K457" s="6">
        <v>38352</v>
      </c>
      <c r="L457">
        <v>13</v>
      </c>
      <c r="N457" t="s">
        <v>252</v>
      </c>
      <c r="O457" s="8">
        <v>3.27</v>
      </c>
      <c r="P457" s="8">
        <v>3.28</v>
      </c>
      <c r="Q457" s="8">
        <v>2.98</v>
      </c>
      <c r="R457" s="8">
        <v>3.5</v>
      </c>
      <c r="S457" s="8">
        <v>2.15</v>
      </c>
      <c r="T457" s="8">
        <v>4.5</v>
      </c>
      <c r="U457" s="8">
        <v>0.5</v>
      </c>
      <c r="V457" s="9">
        <v>32</v>
      </c>
      <c r="W457" s="8">
        <v>0.52</v>
      </c>
      <c r="X457" s="8">
        <v>2.35</v>
      </c>
      <c r="Y457" s="8">
        <v>-9.9999999999997868E-3</v>
      </c>
      <c r="Z457" s="8">
        <v>-0.12000000000000011</v>
      </c>
      <c r="AA457">
        <v>-8.0000000000000071E-2</v>
      </c>
      <c r="AF457" t="s">
        <v>9744</v>
      </c>
      <c r="AG457" t="s">
        <v>9655</v>
      </c>
      <c r="AH457" t="s">
        <v>9656</v>
      </c>
      <c r="AI457" t="s">
        <v>9669</v>
      </c>
      <c r="AJ457" s="7">
        <v>38352</v>
      </c>
      <c r="AK457" t="s">
        <v>748</v>
      </c>
      <c r="AL457" t="s">
        <v>109</v>
      </c>
      <c r="AM457" t="s">
        <v>569</v>
      </c>
      <c r="AN457" t="s">
        <v>9756</v>
      </c>
    </row>
    <row r="458" spans="1:41">
      <c r="A458" s="6" t="s">
        <v>747</v>
      </c>
      <c r="B458">
        <v>2003</v>
      </c>
      <c r="C458">
        <v>11</v>
      </c>
      <c r="E458" t="s">
        <v>100</v>
      </c>
      <c r="F458" t="s">
        <v>101</v>
      </c>
      <c r="G458" t="s">
        <v>102</v>
      </c>
      <c r="H458" t="s">
        <v>754</v>
      </c>
      <c r="I458">
        <v>2004</v>
      </c>
      <c r="J458">
        <v>1</v>
      </c>
      <c r="K458" s="6">
        <v>38077</v>
      </c>
      <c r="L458">
        <v>4</v>
      </c>
      <c r="M458">
        <v>1</v>
      </c>
      <c r="N458" t="s">
        <v>219</v>
      </c>
      <c r="O458" s="8">
        <v>2.9</v>
      </c>
      <c r="P458" s="8">
        <v>2.65</v>
      </c>
      <c r="Q458" s="8">
        <v>2.5</v>
      </c>
      <c r="R458" s="8">
        <v>3.31</v>
      </c>
      <c r="S458" s="8">
        <v>1.9</v>
      </c>
      <c r="T458" s="8">
        <v>4.8899999999999997</v>
      </c>
      <c r="U458" s="8">
        <v>0.7</v>
      </c>
      <c r="V458" s="9">
        <v>32</v>
      </c>
      <c r="W458" s="8">
        <v>0.81</v>
      </c>
      <c r="X458" s="8">
        <v>2.9899999999999998</v>
      </c>
      <c r="Y458" s="8">
        <v>0.25</v>
      </c>
      <c r="Z458" s="8"/>
      <c r="AF458" t="s">
        <v>755</v>
      </c>
      <c r="AG458" t="s">
        <v>106</v>
      </c>
      <c r="AH458" t="s">
        <v>107</v>
      </c>
      <c r="AI458" t="s">
        <v>340</v>
      </c>
      <c r="AJ458" s="7">
        <v>38077</v>
      </c>
      <c r="AK458" t="s">
        <v>748</v>
      </c>
      <c r="AL458" t="s">
        <v>109</v>
      </c>
      <c r="AM458" t="s">
        <v>756</v>
      </c>
      <c r="AN458" t="s">
        <v>757</v>
      </c>
      <c r="AO458" t="str">
        <f>TEXT(A458,"yyyy-mm-dd")</f>
        <v>2003-11-30</v>
      </c>
    </row>
    <row r="459" spans="1:41">
      <c r="A459" s="6" t="s">
        <v>747</v>
      </c>
      <c r="B459">
        <v>2003</v>
      </c>
      <c r="C459">
        <v>11</v>
      </c>
      <c r="E459" t="s">
        <v>100</v>
      </c>
      <c r="F459" t="s">
        <v>101</v>
      </c>
      <c r="G459" t="s">
        <v>102</v>
      </c>
      <c r="H459" t="s">
        <v>721</v>
      </c>
      <c r="I459">
        <v>2003</v>
      </c>
      <c r="J459">
        <v>4</v>
      </c>
      <c r="K459" s="6">
        <v>37986</v>
      </c>
      <c r="L459">
        <v>1</v>
      </c>
      <c r="M459">
        <v>0</v>
      </c>
      <c r="N459" t="s">
        <v>169</v>
      </c>
      <c r="O459" s="8">
        <v>1.85</v>
      </c>
      <c r="P459" s="8">
        <v>2</v>
      </c>
      <c r="Q459" s="8">
        <v>1.45</v>
      </c>
      <c r="R459" s="8">
        <v>2.2000000000000002</v>
      </c>
      <c r="S459" s="8">
        <v>0.9</v>
      </c>
      <c r="T459" s="8">
        <v>3.1</v>
      </c>
      <c r="U459" s="8">
        <v>0.53</v>
      </c>
      <c r="V459" s="9">
        <v>31</v>
      </c>
      <c r="W459" s="8">
        <v>0.75000000000000022</v>
      </c>
      <c r="X459" s="8">
        <v>2.2000000000000002</v>
      </c>
      <c r="Y459" s="8">
        <v>-0.14999999999999991</v>
      </c>
      <c r="Z459" s="8">
        <v>-0.31000000000000005</v>
      </c>
      <c r="AA459">
        <v>-8.9999999999999636E-2</v>
      </c>
      <c r="AF459" t="s">
        <v>722</v>
      </c>
      <c r="AG459" t="s">
        <v>106</v>
      </c>
      <c r="AH459" t="s">
        <v>107</v>
      </c>
      <c r="AI459" t="s">
        <v>108</v>
      </c>
      <c r="AJ459" s="7">
        <v>37986</v>
      </c>
      <c r="AK459" t="s">
        <v>748</v>
      </c>
      <c r="AL459" t="s">
        <v>109</v>
      </c>
      <c r="AM459" t="s">
        <v>723</v>
      </c>
      <c r="AN459" t="s">
        <v>753</v>
      </c>
      <c r="AO459" t="str">
        <f>TEXT(A459,"yyyy-mm-dd")</f>
        <v>2003-11-30</v>
      </c>
    </row>
    <row r="460" spans="1:41">
      <c r="A460" s="6" t="s">
        <v>747</v>
      </c>
      <c r="B460">
        <v>2003</v>
      </c>
      <c r="C460">
        <v>11</v>
      </c>
      <c r="E460" t="s">
        <v>81</v>
      </c>
      <c r="F460" t="s">
        <v>82</v>
      </c>
      <c r="G460" t="s">
        <v>83</v>
      </c>
      <c r="H460" t="s">
        <v>715</v>
      </c>
      <c r="I460">
        <v>2005</v>
      </c>
      <c r="K460" s="6">
        <v>38717</v>
      </c>
      <c r="L460">
        <v>25</v>
      </c>
      <c r="N460" t="s">
        <v>357</v>
      </c>
      <c r="O460" s="8">
        <v>3.48</v>
      </c>
      <c r="P460" s="8">
        <v>3.5</v>
      </c>
      <c r="Q460" s="8">
        <v>3.22</v>
      </c>
      <c r="R460" s="8">
        <v>3.69</v>
      </c>
      <c r="S460" s="8">
        <v>2.1</v>
      </c>
      <c r="T460" s="8">
        <v>4.59</v>
      </c>
      <c r="U460" s="8">
        <v>0.47</v>
      </c>
      <c r="V460" s="9">
        <v>31</v>
      </c>
      <c r="W460" s="8">
        <v>0.46999999999999975</v>
      </c>
      <c r="X460" s="8">
        <v>2.4899999999999998</v>
      </c>
      <c r="Y460" s="8">
        <v>-2.0000000000000018E-2</v>
      </c>
      <c r="Z460" s="8">
        <v>0</v>
      </c>
      <c r="AA460">
        <v>2.0000000000000018E-2</v>
      </c>
      <c r="AF460" t="s">
        <v>716</v>
      </c>
      <c r="AG460" t="s">
        <v>87</v>
      </c>
      <c r="AH460" t="s">
        <v>88</v>
      </c>
      <c r="AI460" t="s">
        <v>359</v>
      </c>
      <c r="AJ460" s="7">
        <v>38717</v>
      </c>
      <c r="AK460" t="s">
        <v>748</v>
      </c>
      <c r="AL460" t="s">
        <v>91</v>
      </c>
      <c r="AM460" t="s">
        <v>717</v>
      </c>
      <c r="AN460" t="s">
        <v>751</v>
      </c>
      <c r="AO460" t="str">
        <f>TEXT(A460,"yyyy-mm-dd")</f>
        <v>2003-11-30</v>
      </c>
    </row>
    <row r="461" spans="1:41">
      <c r="A461" s="6" t="s">
        <v>747</v>
      </c>
      <c r="B461">
        <v>2003</v>
      </c>
      <c r="C461">
        <v>11</v>
      </c>
      <c r="E461" t="s">
        <v>81</v>
      </c>
      <c r="F461" t="s">
        <v>82</v>
      </c>
      <c r="G461" t="s">
        <v>83</v>
      </c>
      <c r="H461" t="s">
        <v>566</v>
      </c>
      <c r="I461">
        <v>2004</v>
      </c>
      <c r="K461" s="6">
        <v>38352</v>
      </c>
      <c r="L461">
        <v>13</v>
      </c>
      <c r="N461" t="s">
        <v>252</v>
      </c>
      <c r="O461" s="8">
        <v>3.82</v>
      </c>
      <c r="P461" s="8">
        <v>3.8</v>
      </c>
      <c r="Q461" s="8">
        <v>3.57</v>
      </c>
      <c r="R461" s="8">
        <v>4</v>
      </c>
      <c r="S461" s="8">
        <v>3.1</v>
      </c>
      <c r="T461" s="8">
        <v>4.74</v>
      </c>
      <c r="U461" s="8">
        <v>0.39</v>
      </c>
      <c r="V461" s="9">
        <v>32</v>
      </c>
      <c r="W461" s="8">
        <v>0.43000000000000016</v>
      </c>
      <c r="X461" s="8">
        <v>1.6400000000000001</v>
      </c>
      <c r="Y461" s="8">
        <v>2.0000000000000018E-2</v>
      </c>
      <c r="Z461" s="8">
        <v>8.9999999999999858E-2</v>
      </c>
      <c r="AA461">
        <v>0.16000000000000014</v>
      </c>
      <c r="AF461" t="s">
        <v>568</v>
      </c>
      <c r="AG461" t="s">
        <v>87</v>
      </c>
      <c r="AH461" t="s">
        <v>88</v>
      </c>
      <c r="AI461" t="s">
        <v>97</v>
      </c>
      <c r="AJ461" s="7">
        <v>38352</v>
      </c>
      <c r="AK461" t="s">
        <v>748</v>
      </c>
      <c r="AL461" t="s">
        <v>91</v>
      </c>
      <c r="AM461" t="s">
        <v>569</v>
      </c>
      <c r="AN461" t="s">
        <v>750</v>
      </c>
      <c r="AO461" t="str">
        <f>TEXT(A461,"yyyy-mm-dd")</f>
        <v>2003-11-30</v>
      </c>
    </row>
    <row r="462" spans="1:41">
      <c r="A462" s="6" t="s">
        <v>747</v>
      </c>
      <c r="B462">
        <v>2003</v>
      </c>
      <c r="C462">
        <v>11</v>
      </c>
      <c r="E462" t="s">
        <v>81</v>
      </c>
      <c r="F462" t="s">
        <v>82</v>
      </c>
      <c r="G462" t="s">
        <v>83</v>
      </c>
      <c r="H462" t="s">
        <v>462</v>
      </c>
      <c r="I462">
        <v>2003</v>
      </c>
      <c r="K462" s="6">
        <v>37986</v>
      </c>
      <c r="L462">
        <v>1</v>
      </c>
      <c r="N462" t="s">
        <v>169</v>
      </c>
      <c r="O462" s="8">
        <v>3.96</v>
      </c>
      <c r="P462" s="8">
        <v>3.98</v>
      </c>
      <c r="Q462" s="8">
        <v>3.86</v>
      </c>
      <c r="R462" s="8">
        <v>4.04</v>
      </c>
      <c r="S462" s="8">
        <v>3.3</v>
      </c>
      <c r="T462" s="8">
        <v>4.7</v>
      </c>
      <c r="U462" s="8">
        <v>0.24</v>
      </c>
      <c r="V462" s="9">
        <v>32</v>
      </c>
      <c r="W462" s="8">
        <v>0.18000000000000016</v>
      </c>
      <c r="X462" s="8">
        <v>1.4000000000000004</v>
      </c>
      <c r="Y462" s="8">
        <v>-2.0000000000000018E-2</v>
      </c>
      <c r="Z462" s="8">
        <v>0.18999999999999995</v>
      </c>
      <c r="AA462">
        <v>0</v>
      </c>
      <c r="AF462" t="s">
        <v>464</v>
      </c>
      <c r="AG462" t="s">
        <v>87</v>
      </c>
      <c r="AH462" t="s">
        <v>88</v>
      </c>
      <c r="AI462" t="s">
        <v>89</v>
      </c>
      <c r="AJ462" s="7">
        <v>37986</v>
      </c>
      <c r="AK462" t="s">
        <v>748</v>
      </c>
      <c r="AL462" t="s">
        <v>91</v>
      </c>
      <c r="AM462" t="s">
        <v>465</v>
      </c>
      <c r="AN462" t="s">
        <v>749</v>
      </c>
      <c r="AO462" t="str">
        <f>TEXT(A462,"yyyy-mm-dd")</f>
        <v>2003-11-30</v>
      </c>
    </row>
    <row r="463" spans="1:41">
      <c r="A463" s="6" t="s">
        <v>747</v>
      </c>
      <c r="B463">
        <v>2003</v>
      </c>
      <c r="C463">
        <v>11</v>
      </c>
      <c r="E463" t="s">
        <v>392</v>
      </c>
      <c r="F463" t="s">
        <v>82</v>
      </c>
      <c r="G463" t="s">
        <v>83</v>
      </c>
      <c r="H463" t="s">
        <v>462</v>
      </c>
      <c r="I463">
        <v>2003</v>
      </c>
      <c r="K463" s="6">
        <v>37986</v>
      </c>
      <c r="L463">
        <v>1</v>
      </c>
      <c r="N463" t="s">
        <v>169</v>
      </c>
      <c r="O463" s="8">
        <v>3.52</v>
      </c>
      <c r="P463" s="8">
        <v>3.51</v>
      </c>
      <c r="Q463" s="8">
        <v>3.46</v>
      </c>
      <c r="R463" s="8">
        <v>3.6</v>
      </c>
      <c r="S463" s="8">
        <v>3.3</v>
      </c>
      <c r="T463" s="8">
        <v>3.74</v>
      </c>
      <c r="U463" s="8">
        <v>0.11</v>
      </c>
      <c r="V463" s="9">
        <v>24</v>
      </c>
      <c r="W463" s="8">
        <v>0.14000000000000012</v>
      </c>
      <c r="X463" s="8">
        <v>0.44000000000000039</v>
      </c>
      <c r="Y463" s="8">
        <v>1.0000000000000231E-2</v>
      </c>
      <c r="Z463" s="8">
        <v>9.9999999999997868E-3</v>
      </c>
      <c r="AA463">
        <v>1.0000000000000231E-2</v>
      </c>
      <c r="AF463" t="s">
        <v>464</v>
      </c>
      <c r="AG463" t="s">
        <v>87</v>
      </c>
      <c r="AH463" t="s">
        <v>88</v>
      </c>
      <c r="AI463" t="s">
        <v>89</v>
      </c>
      <c r="AJ463" s="7">
        <v>37986</v>
      </c>
      <c r="AK463" t="s">
        <v>748</v>
      </c>
      <c r="AL463" t="s">
        <v>393</v>
      </c>
      <c r="AM463" t="s">
        <v>465</v>
      </c>
      <c r="AN463" t="s">
        <v>752</v>
      </c>
      <c r="AO463" t="str">
        <f>TEXT(A463,"yyyy-mm-dd")</f>
        <v>2003-11-30</v>
      </c>
    </row>
    <row r="464" spans="1:41">
      <c r="A464" s="6" t="s">
        <v>747</v>
      </c>
      <c r="B464">
        <v>2003</v>
      </c>
      <c r="C464">
        <v>11</v>
      </c>
      <c r="E464" t="s">
        <v>112</v>
      </c>
      <c r="F464" t="s">
        <v>113</v>
      </c>
      <c r="G464" t="s">
        <v>83</v>
      </c>
      <c r="H464" t="s">
        <v>566</v>
      </c>
      <c r="I464">
        <v>2004</v>
      </c>
      <c r="K464" s="6">
        <v>38352</v>
      </c>
      <c r="L464">
        <v>13</v>
      </c>
      <c r="N464" t="s">
        <v>252</v>
      </c>
      <c r="O464" s="8">
        <v>6.42</v>
      </c>
      <c r="P464" s="8">
        <v>6.3</v>
      </c>
      <c r="Q464" s="8">
        <v>5.62</v>
      </c>
      <c r="R464" s="8">
        <v>7</v>
      </c>
      <c r="S464" s="8">
        <v>4.7</v>
      </c>
      <c r="T464" s="8">
        <v>9.5</v>
      </c>
      <c r="U464" s="8">
        <v>1.05</v>
      </c>
      <c r="V464" s="9">
        <v>32</v>
      </c>
      <c r="W464" s="8">
        <v>1.38</v>
      </c>
      <c r="X464" s="8">
        <v>4.8</v>
      </c>
      <c r="Y464" s="8">
        <v>0.12000000000000011</v>
      </c>
      <c r="Z464" s="8">
        <v>0.20000000000000018</v>
      </c>
      <c r="AA464">
        <v>-6.0000000000000497E-2</v>
      </c>
      <c r="AF464" t="s">
        <v>649</v>
      </c>
      <c r="AG464" t="s">
        <v>115</v>
      </c>
      <c r="AH464" t="s">
        <v>116</v>
      </c>
      <c r="AI464" t="s">
        <v>230</v>
      </c>
      <c r="AJ464" s="7">
        <v>38352</v>
      </c>
      <c r="AK464" t="s">
        <v>748</v>
      </c>
      <c r="AL464" t="s">
        <v>118</v>
      </c>
      <c r="AM464" t="s">
        <v>569</v>
      </c>
      <c r="AN464" t="s">
        <v>759</v>
      </c>
      <c r="AO464" t="str">
        <f>TEXT(A464,"yyyy-mm-dd")</f>
        <v>2003-11-30</v>
      </c>
    </row>
    <row r="465" spans="1:41">
      <c r="A465" s="6" t="s">
        <v>747</v>
      </c>
      <c r="B465">
        <v>2003</v>
      </c>
      <c r="C465">
        <v>11</v>
      </c>
      <c r="E465" t="s">
        <v>112</v>
      </c>
      <c r="F465" t="s">
        <v>113</v>
      </c>
      <c r="G465" t="s">
        <v>83</v>
      </c>
      <c r="H465" t="s">
        <v>462</v>
      </c>
      <c r="I465">
        <v>2003</v>
      </c>
      <c r="K465" s="6">
        <v>37986</v>
      </c>
      <c r="L465">
        <v>1</v>
      </c>
      <c r="N465" t="s">
        <v>169</v>
      </c>
      <c r="O465" s="8">
        <v>5.55</v>
      </c>
      <c r="P465" s="8">
        <v>5.48</v>
      </c>
      <c r="Q465" s="8">
        <v>5.24</v>
      </c>
      <c r="R465" s="8">
        <v>5.9</v>
      </c>
      <c r="S465" s="8">
        <v>4.46</v>
      </c>
      <c r="T465" s="8">
        <v>8.01</v>
      </c>
      <c r="U465" s="8">
        <v>0.65</v>
      </c>
      <c r="V465" s="9">
        <v>32</v>
      </c>
      <c r="W465" s="8">
        <v>0.66000000000000014</v>
      </c>
      <c r="X465" s="8">
        <v>3.55</v>
      </c>
      <c r="Y465" s="8">
        <v>6.9999999999999396E-2</v>
      </c>
      <c r="Z465" s="8">
        <v>0.17000000000000082</v>
      </c>
      <c r="AA465">
        <v>4.0000000000000924E-2</v>
      </c>
      <c r="AF465" t="s">
        <v>483</v>
      </c>
      <c r="AG465" t="s">
        <v>115</v>
      </c>
      <c r="AH465" t="s">
        <v>116</v>
      </c>
      <c r="AI465" t="s">
        <v>117</v>
      </c>
      <c r="AJ465" s="7">
        <v>37986</v>
      </c>
      <c r="AK465" t="s">
        <v>748</v>
      </c>
      <c r="AL465" t="s">
        <v>118</v>
      </c>
      <c r="AM465" t="s">
        <v>465</v>
      </c>
      <c r="AN465" t="s">
        <v>758</v>
      </c>
      <c r="AO465" t="str">
        <f>TEXT(A465,"yyyy-mm-dd")</f>
        <v>2003-11-30</v>
      </c>
    </row>
    <row r="466" spans="1:41">
      <c r="A466" s="6" t="s">
        <v>760</v>
      </c>
      <c r="B466">
        <v>2003</v>
      </c>
      <c r="C466">
        <v>12</v>
      </c>
      <c r="E466" t="s">
        <v>100</v>
      </c>
      <c r="F466" t="s">
        <v>101</v>
      </c>
      <c r="G466" t="s">
        <v>83</v>
      </c>
      <c r="H466" t="s">
        <v>715</v>
      </c>
      <c r="I466">
        <v>2005</v>
      </c>
      <c r="K466" s="6">
        <v>38717</v>
      </c>
      <c r="L466">
        <v>24</v>
      </c>
      <c r="N466" t="s">
        <v>368</v>
      </c>
      <c r="O466" s="8">
        <v>3.73</v>
      </c>
      <c r="P466" s="8">
        <v>3.7</v>
      </c>
      <c r="Q466" s="8">
        <v>3.41</v>
      </c>
      <c r="R466" s="8">
        <v>4</v>
      </c>
      <c r="S466" s="8">
        <v>2.2999999999999998</v>
      </c>
      <c r="T466" s="8">
        <v>5</v>
      </c>
      <c r="U466" s="8">
        <v>0.62</v>
      </c>
      <c r="V466" s="9">
        <v>29</v>
      </c>
      <c r="W466" s="8">
        <v>0.58999999999999986</v>
      </c>
      <c r="X466" s="8">
        <v>2.7</v>
      </c>
      <c r="Y466" s="8">
        <v>2.9999999999999805E-2</v>
      </c>
      <c r="Z466" s="8">
        <v>-0.14999999999999991</v>
      </c>
      <c r="AA466">
        <v>0</v>
      </c>
      <c r="AF466" t="s">
        <v>9765</v>
      </c>
      <c r="AG466" t="s">
        <v>9655</v>
      </c>
      <c r="AH466" t="s">
        <v>9656</v>
      </c>
      <c r="AI466" t="s">
        <v>9708</v>
      </c>
      <c r="AJ466" s="7">
        <v>38717</v>
      </c>
      <c r="AK466" t="s">
        <v>761</v>
      </c>
      <c r="AL466" t="s">
        <v>109</v>
      </c>
      <c r="AM466" t="s">
        <v>717</v>
      </c>
      <c r="AN466" t="s">
        <v>9767</v>
      </c>
    </row>
    <row r="467" spans="1:41">
      <c r="A467" s="6" t="s">
        <v>760</v>
      </c>
      <c r="B467">
        <v>2003</v>
      </c>
      <c r="C467">
        <v>12</v>
      </c>
      <c r="E467" t="s">
        <v>100</v>
      </c>
      <c r="F467" t="s">
        <v>101</v>
      </c>
      <c r="G467" t="s">
        <v>83</v>
      </c>
      <c r="H467" t="s">
        <v>566</v>
      </c>
      <c r="I467">
        <v>2004</v>
      </c>
      <c r="K467" s="6">
        <v>38352</v>
      </c>
      <c r="L467">
        <v>12</v>
      </c>
      <c r="N467" t="s">
        <v>261</v>
      </c>
      <c r="O467" s="8">
        <v>3.22</v>
      </c>
      <c r="P467" s="8">
        <v>3.25</v>
      </c>
      <c r="Q467" s="8">
        <v>2.95</v>
      </c>
      <c r="R467" s="8">
        <v>3.45</v>
      </c>
      <c r="S467" s="8">
        <v>2.15</v>
      </c>
      <c r="T467" s="8">
        <v>4.5199999999999996</v>
      </c>
      <c r="U467" s="8">
        <v>0.49</v>
      </c>
      <c r="V467" s="9">
        <v>31</v>
      </c>
      <c r="W467" s="8">
        <v>0.5</v>
      </c>
      <c r="X467" s="8">
        <v>2.3699999999999997</v>
      </c>
      <c r="Y467" s="8">
        <v>-2.9999999999999805E-2</v>
      </c>
      <c r="Z467" s="8">
        <v>-2.9999999999999805E-2</v>
      </c>
      <c r="AA467">
        <v>-2.0000000000000018E-2</v>
      </c>
      <c r="AF467" t="s">
        <v>9744</v>
      </c>
      <c r="AG467" t="s">
        <v>9655</v>
      </c>
      <c r="AH467" t="s">
        <v>9656</v>
      </c>
      <c r="AI467" t="s">
        <v>9669</v>
      </c>
      <c r="AJ467" s="7">
        <v>38352</v>
      </c>
      <c r="AK467" t="s">
        <v>761</v>
      </c>
      <c r="AL467" t="s">
        <v>109</v>
      </c>
      <c r="AM467" t="s">
        <v>569</v>
      </c>
      <c r="AN467" t="s">
        <v>9757</v>
      </c>
    </row>
    <row r="468" spans="1:41">
      <c r="A468" s="6" t="s">
        <v>760</v>
      </c>
      <c r="B468">
        <v>2003</v>
      </c>
      <c r="C468">
        <v>12</v>
      </c>
      <c r="E468" t="s">
        <v>100</v>
      </c>
      <c r="F468" t="s">
        <v>101</v>
      </c>
      <c r="G468" t="s">
        <v>102</v>
      </c>
      <c r="H468" t="s">
        <v>754</v>
      </c>
      <c r="I468">
        <v>2004</v>
      </c>
      <c r="J468">
        <v>1</v>
      </c>
      <c r="K468" s="6">
        <v>38077</v>
      </c>
      <c r="L468">
        <v>3</v>
      </c>
      <c r="M468">
        <v>1</v>
      </c>
      <c r="N468" t="s">
        <v>233</v>
      </c>
      <c r="O468" s="8">
        <v>2.8</v>
      </c>
      <c r="P468" s="8">
        <v>2.6</v>
      </c>
      <c r="Q468" s="8">
        <v>2.42</v>
      </c>
      <c r="R468" s="8">
        <v>3</v>
      </c>
      <c r="S468" s="8">
        <v>1.9</v>
      </c>
      <c r="T468" s="8">
        <v>4.8899999999999997</v>
      </c>
      <c r="U468" s="8">
        <v>0.65</v>
      </c>
      <c r="V468" s="9">
        <v>31</v>
      </c>
      <c r="W468" s="8">
        <v>0.58000000000000007</v>
      </c>
      <c r="X468" s="8">
        <v>2.9899999999999998</v>
      </c>
      <c r="Y468" s="8">
        <v>0.19999999999999973</v>
      </c>
      <c r="Z468" s="8">
        <v>-4.9999999999999822E-2</v>
      </c>
      <c r="AA468">
        <v>-0.22999999999999998</v>
      </c>
      <c r="AF468" t="s">
        <v>755</v>
      </c>
      <c r="AG468" t="s">
        <v>106</v>
      </c>
      <c r="AH468" t="s">
        <v>107</v>
      </c>
      <c r="AI468" t="s">
        <v>340</v>
      </c>
      <c r="AJ468" s="7">
        <v>38077</v>
      </c>
      <c r="AK468" t="s">
        <v>761</v>
      </c>
      <c r="AL468" t="s">
        <v>109</v>
      </c>
      <c r="AM468" t="s">
        <v>756</v>
      </c>
      <c r="AN468" t="s">
        <v>765</v>
      </c>
      <c r="AO468" t="str">
        <f>TEXT(A468,"yyyy-mm-dd")</f>
        <v>2003-12-31</v>
      </c>
    </row>
    <row r="469" spans="1:41">
      <c r="A469" s="6" t="s">
        <v>760</v>
      </c>
      <c r="B469">
        <v>2003</v>
      </c>
      <c r="C469">
        <v>12</v>
      </c>
      <c r="E469" t="s">
        <v>100</v>
      </c>
      <c r="F469" t="s">
        <v>101</v>
      </c>
      <c r="G469" t="s">
        <v>102</v>
      </c>
      <c r="H469" t="s">
        <v>721</v>
      </c>
      <c r="I469">
        <v>2003</v>
      </c>
      <c r="J469">
        <v>4</v>
      </c>
      <c r="K469" s="6">
        <v>37986</v>
      </c>
      <c r="L469">
        <v>0</v>
      </c>
      <c r="M469">
        <v>0</v>
      </c>
      <c r="N469" t="s">
        <v>178</v>
      </c>
      <c r="O469" s="8">
        <v>1.86</v>
      </c>
      <c r="P469" s="8">
        <v>1.87</v>
      </c>
      <c r="Q469" s="8">
        <v>1.59</v>
      </c>
      <c r="R469" s="8">
        <v>2.1</v>
      </c>
      <c r="S469" s="8">
        <v>0.9</v>
      </c>
      <c r="T469" s="8">
        <v>2.8</v>
      </c>
      <c r="U469" s="8">
        <v>0.43</v>
      </c>
      <c r="V469" s="9">
        <v>30</v>
      </c>
      <c r="W469" s="8">
        <v>0.51</v>
      </c>
      <c r="X469" s="8">
        <v>1.9</v>
      </c>
      <c r="Y469" s="8">
        <v>-1.0000000000000009E-2</v>
      </c>
      <c r="Z469" s="8">
        <v>-0.12999999999999989</v>
      </c>
      <c r="AA469">
        <v>-0.24000000000000021</v>
      </c>
      <c r="AF469" t="s">
        <v>722</v>
      </c>
      <c r="AG469" t="s">
        <v>106</v>
      </c>
      <c r="AH469" t="s">
        <v>107</v>
      </c>
      <c r="AI469" t="s">
        <v>108</v>
      </c>
      <c r="AJ469" s="7">
        <v>37986</v>
      </c>
      <c r="AK469" t="s">
        <v>761</v>
      </c>
      <c r="AL469" t="s">
        <v>109</v>
      </c>
      <c r="AM469" t="s">
        <v>723</v>
      </c>
      <c r="AN469" t="s">
        <v>764</v>
      </c>
      <c r="AO469" t="str">
        <f>TEXT(A469,"yyyy-mm-dd")</f>
        <v>2003-12-31</v>
      </c>
    </row>
    <row r="470" spans="1:41">
      <c r="A470" s="6" t="s">
        <v>760</v>
      </c>
      <c r="B470">
        <v>2003</v>
      </c>
      <c r="C470">
        <v>12</v>
      </c>
      <c r="E470" t="s">
        <v>81</v>
      </c>
      <c r="F470" t="s">
        <v>82</v>
      </c>
      <c r="G470" t="s">
        <v>83</v>
      </c>
      <c r="H470" t="s">
        <v>715</v>
      </c>
      <c r="I470">
        <v>2005</v>
      </c>
      <c r="K470" s="6">
        <v>38717</v>
      </c>
      <c r="L470">
        <v>24</v>
      </c>
      <c r="N470" t="s">
        <v>368</v>
      </c>
      <c r="O470" s="8">
        <v>3.53</v>
      </c>
      <c r="P470" s="8">
        <v>3.5</v>
      </c>
      <c r="Q470" s="8">
        <v>3.34</v>
      </c>
      <c r="R470" s="8">
        <v>3.79</v>
      </c>
      <c r="S470" s="8">
        <v>2.6</v>
      </c>
      <c r="T470" s="8">
        <v>4.25</v>
      </c>
      <c r="U470" s="8">
        <v>0.43</v>
      </c>
      <c r="V470" s="9">
        <v>29</v>
      </c>
      <c r="W470" s="8">
        <v>0.45000000000000018</v>
      </c>
      <c r="X470" s="8">
        <v>1.65</v>
      </c>
      <c r="Y470" s="8">
        <v>2.9999999999999805E-2</v>
      </c>
      <c r="Z470" s="8">
        <v>0</v>
      </c>
      <c r="AA470">
        <v>-1.9999999999999574E-2</v>
      </c>
      <c r="AF470" t="s">
        <v>716</v>
      </c>
      <c r="AG470" t="s">
        <v>87</v>
      </c>
      <c r="AH470" t="s">
        <v>88</v>
      </c>
      <c r="AI470" t="s">
        <v>359</v>
      </c>
      <c r="AJ470" s="7">
        <v>38717</v>
      </c>
      <c r="AK470" t="s">
        <v>761</v>
      </c>
      <c r="AL470" t="s">
        <v>91</v>
      </c>
      <c r="AM470" t="s">
        <v>717</v>
      </c>
      <c r="AN470" t="s">
        <v>763</v>
      </c>
      <c r="AO470" t="str">
        <f>TEXT(A470,"yyyy-mm-dd")</f>
        <v>2003-12-31</v>
      </c>
    </row>
    <row r="471" spans="1:41">
      <c r="A471" s="6" t="s">
        <v>760</v>
      </c>
      <c r="B471">
        <v>2003</v>
      </c>
      <c r="C471">
        <v>12</v>
      </c>
      <c r="E471" t="s">
        <v>81</v>
      </c>
      <c r="F471" t="s">
        <v>82</v>
      </c>
      <c r="G471" t="s">
        <v>83</v>
      </c>
      <c r="H471" t="s">
        <v>566</v>
      </c>
      <c r="I471">
        <v>2004</v>
      </c>
      <c r="K471" s="6">
        <v>38352</v>
      </c>
      <c r="L471">
        <v>12</v>
      </c>
      <c r="N471" t="s">
        <v>261</v>
      </c>
      <c r="O471" s="8">
        <v>3.86</v>
      </c>
      <c r="P471" s="8">
        <v>3.83</v>
      </c>
      <c r="Q471" s="8">
        <v>3.67</v>
      </c>
      <c r="R471" s="8">
        <v>3.99</v>
      </c>
      <c r="S471" s="8">
        <v>3.29</v>
      </c>
      <c r="T471" s="8">
        <v>4.7</v>
      </c>
      <c r="U471" s="8">
        <v>0.32</v>
      </c>
      <c r="V471" s="9">
        <v>31</v>
      </c>
      <c r="W471" s="8">
        <v>0.32000000000000028</v>
      </c>
      <c r="X471" s="8">
        <v>1.4100000000000001</v>
      </c>
      <c r="Y471" s="8">
        <v>2.9999999999999805E-2</v>
      </c>
      <c r="Z471" s="8">
        <v>3.0000000000000249E-2</v>
      </c>
      <c r="AA471">
        <v>-0.10999999999999988</v>
      </c>
      <c r="AF471" t="s">
        <v>568</v>
      </c>
      <c r="AG471" t="s">
        <v>87</v>
      </c>
      <c r="AH471" t="s">
        <v>88</v>
      </c>
      <c r="AI471" t="s">
        <v>97</v>
      </c>
      <c r="AJ471" s="7">
        <v>38352</v>
      </c>
      <c r="AK471" t="s">
        <v>761</v>
      </c>
      <c r="AL471" t="s">
        <v>91</v>
      </c>
      <c r="AM471" t="s">
        <v>569</v>
      </c>
      <c r="AN471" t="s">
        <v>762</v>
      </c>
      <c r="AO471" t="str">
        <f>TEXT(A471,"yyyy-mm-dd")</f>
        <v>2003-12-31</v>
      </c>
    </row>
    <row r="472" spans="1:41">
      <c r="A472" s="6" t="s">
        <v>760</v>
      </c>
      <c r="B472">
        <v>2003</v>
      </c>
      <c r="C472">
        <v>12</v>
      </c>
      <c r="E472" t="s">
        <v>112</v>
      </c>
      <c r="F472" t="s">
        <v>113</v>
      </c>
      <c r="G472" t="s">
        <v>83</v>
      </c>
      <c r="H472" t="s">
        <v>566</v>
      </c>
      <c r="I472">
        <v>2004</v>
      </c>
      <c r="K472" s="6">
        <v>38352</v>
      </c>
      <c r="L472">
        <v>12</v>
      </c>
      <c r="N472" t="s">
        <v>261</v>
      </c>
      <c r="O472" s="8">
        <v>6.47</v>
      </c>
      <c r="P472" s="8">
        <v>6.5</v>
      </c>
      <c r="Q472" s="8">
        <v>5.9</v>
      </c>
      <c r="R472" s="8">
        <v>6.8</v>
      </c>
      <c r="S472" s="8">
        <v>4.7</v>
      </c>
      <c r="T472" s="8">
        <v>9.5</v>
      </c>
      <c r="U472" s="8">
        <v>0.94</v>
      </c>
      <c r="V472" s="9">
        <v>29</v>
      </c>
      <c r="W472" s="8">
        <v>0.89999999999999947</v>
      </c>
      <c r="X472" s="8">
        <v>4.8</v>
      </c>
      <c r="Y472" s="8">
        <v>-3.0000000000000249E-2</v>
      </c>
      <c r="Z472" s="8">
        <v>0.20000000000000018</v>
      </c>
      <c r="AA472">
        <v>-0.48000000000000043</v>
      </c>
      <c r="AF472" t="s">
        <v>649</v>
      </c>
      <c r="AG472" t="s">
        <v>115</v>
      </c>
      <c r="AH472" t="s">
        <v>116</v>
      </c>
      <c r="AI472" t="s">
        <v>230</v>
      </c>
      <c r="AJ472" s="7">
        <v>38352</v>
      </c>
      <c r="AK472" t="s">
        <v>761</v>
      </c>
      <c r="AL472" t="s">
        <v>118</v>
      </c>
      <c r="AM472" t="s">
        <v>569</v>
      </c>
      <c r="AN472" t="s">
        <v>766</v>
      </c>
      <c r="AO472" t="str">
        <f>TEXT(A472,"yyyy-mm-dd")</f>
        <v>2003-12-31</v>
      </c>
    </row>
    <row r="473" spans="1:41">
      <c r="A473" s="6" t="s">
        <v>767</v>
      </c>
      <c r="B473">
        <v>2004</v>
      </c>
      <c r="C473">
        <v>1</v>
      </c>
      <c r="E473" t="s">
        <v>100</v>
      </c>
      <c r="F473" t="s">
        <v>101</v>
      </c>
      <c r="G473" t="s">
        <v>83</v>
      </c>
      <c r="H473" t="s">
        <v>715</v>
      </c>
      <c r="I473">
        <v>2005</v>
      </c>
      <c r="K473" s="6">
        <v>38717</v>
      </c>
      <c r="L473">
        <v>23</v>
      </c>
      <c r="N473" t="s">
        <v>95</v>
      </c>
      <c r="O473" s="8">
        <v>3.63</v>
      </c>
      <c r="P473" s="8">
        <v>3.65</v>
      </c>
      <c r="Q473" s="8">
        <v>3.4</v>
      </c>
      <c r="R473" s="8">
        <v>4</v>
      </c>
      <c r="S473" s="8">
        <v>2.1</v>
      </c>
      <c r="T473" s="8">
        <v>4.5</v>
      </c>
      <c r="U473" s="8">
        <v>0.52</v>
      </c>
      <c r="V473" s="9">
        <v>30</v>
      </c>
      <c r="W473" s="8">
        <v>0.60000000000000009</v>
      </c>
      <c r="X473" s="8">
        <v>2.4</v>
      </c>
      <c r="Y473" s="8">
        <v>-2.0000000000000018E-2</v>
      </c>
      <c r="Z473" s="8">
        <v>-5.0000000000000266E-2</v>
      </c>
      <c r="AA473">
        <v>1.0000000000000231E-2</v>
      </c>
      <c r="AF473" t="s">
        <v>9765</v>
      </c>
      <c r="AG473" t="s">
        <v>9655</v>
      </c>
      <c r="AH473" t="s">
        <v>9656</v>
      </c>
      <c r="AI473" t="s">
        <v>9669</v>
      </c>
      <c r="AJ473" s="7">
        <v>38717</v>
      </c>
      <c r="AK473" t="s">
        <v>768</v>
      </c>
      <c r="AL473" t="s">
        <v>109</v>
      </c>
      <c r="AM473" t="s">
        <v>717</v>
      </c>
      <c r="AN473" t="s">
        <v>9768</v>
      </c>
    </row>
    <row r="474" spans="1:41">
      <c r="A474" s="6" t="s">
        <v>767</v>
      </c>
      <c r="B474">
        <v>2004</v>
      </c>
      <c r="C474">
        <v>1</v>
      </c>
      <c r="E474" t="s">
        <v>100</v>
      </c>
      <c r="F474" t="s">
        <v>101</v>
      </c>
      <c r="G474" t="s">
        <v>83</v>
      </c>
      <c r="H474" t="s">
        <v>566</v>
      </c>
      <c r="I474">
        <v>2004</v>
      </c>
      <c r="K474" s="6">
        <v>38352</v>
      </c>
      <c r="L474">
        <v>11</v>
      </c>
      <c r="N474" t="s">
        <v>85</v>
      </c>
      <c r="O474" s="8">
        <v>3.15</v>
      </c>
      <c r="P474" s="8">
        <v>3.2</v>
      </c>
      <c r="Q474" s="8">
        <v>2.9</v>
      </c>
      <c r="R474" s="8">
        <v>3.42</v>
      </c>
      <c r="S474" s="8">
        <v>2.1</v>
      </c>
      <c r="T474" s="8">
        <v>4.04</v>
      </c>
      <c r="U474" s="8">
        <v>0.42</v>
      </c>
      <c r="V474" s="9">
        <v>31</v>
      </c>
      <c r="W474" s="8">
        <v>0.52</v>
      </c>
      <c r="X474" s="8">
        <v>1.94</v>
      </c>
      <c r="Y474" s="8">
        <v>-5.0000000000000266E-2</v>
      </c>
      <c r="Z474" s="8">
        <v>-4.9999999999999822E-2</v>
      </c>
      <c r="AA474">
        <v>2.0000000000000018E-2</v>
      </c>
      <c r="AF474" t="s">
        <v>9744</v>
      </c>
      <c r="AG474" t="s">
        <v>9655</v>
      </c>
      <c r="AH474" t="s">
        <v>9656</v>
      </c>
      <c r="AI474" t="s">
        <v>9657</v>
      </c>
      <c r="AJ474" s="7">
        <v>38352</v>
      </c>
      <c r="AK474" t="s">
        <v>768</v>
      </c>
      <c r="AL474" t="s">
        <v>109</v>
      </c>
      <c r="AM474" t="s">
        <v>569</v>
      </c>
      <c r="AN474" t="s">
        <v>9758</v>
      </c>
    </row>
    <row r="475" spans="1:41">
      <c r="A475" s="6" t="s">
        <v>767</v>
      </c>
      <c r="B475">
        <v>2004</v>
      </c>
      <c r="C475">
        <v>1</v>
      </c>
      <c r="E475" t="s">
        <v>100</v>
      </c>
      <c r="F475" t="s">
        <v>101</v>
      </c>
      <c r="G475" t="s">
        <v>102</v>
      </c>
      <c r="H475" t="s">
        <v>754</v>
      </c>
      <c r="I475">
        <v>2004</v>
      </c>
      <c r="J475">
        <v>1</v>
      </c>
      <c r="K475" s="6">
        <v>38077</v>
      </c>
      <c r="L475">
        <v>2</v>
      </c>
      <c r="M475">
        <v>1</v>
      </c>
      <c r="N475" t="s">
        <v>104</v>
      </c>
      <c r="O475" s="8">
        <v>2.79</v>
      </c>
      <c r="P475" s="8">
        <v>2.7</v>
      </c>
      <c r="Q475" s="8">
        <v>2.2999999999999998</v>
      </c>
      <c r="R475" s="8">
        <v>3.03</v>
      </c>
      <c r="S475" s="8">
        <v>1.91</v>
      </c>
      <c r="T475" s="8">
        <v>4.2699999999999996</v>
      </c>
      <c r="U475" s="8">
        <v>0.65</v>
      </c>
      <c r="V475" s="9">
        <v>31</v>
      </c>
      <c r="W475" s="8">
        <v>0.73</v>
      </c>
      <c r="X475" s="8">
        <v>2.3599999999999994</v>
      </c>
      <c r="Y475" s="8">
        <v>8.9999999999999858E-2</v>
      </c>
      <c r="Z475" s="8">
        <v>0.10000000000000009</v>
      </c>
      <c r="AA475">
        <v>0.14999999999999991</v>
      </c>
      <c r="AF475" t="s">
        <v>755</v>
      </c>
      <c r="AG475" t="s">
        <v>106</v>
      </c>
      <c r="AH475" t="s">
        <v>107</v>
      </c>
      <c r="AI475" t="s">
        <v>108</v>
      </c>
      <c r="AJ475" s="7">
        <v>38077</v>
      </c>
      <c r="AK475" t="s">
        <v>768</v>
      </c>
      <c r="AL475" t="s">
        <v>109</v>
      </c>
      <c r="AM475" t="s">
        <v>756</v>
      </c>
      <c r="AN475" t="s">
        <v>773</v>
      </c>
      <c r="AO475" t="str">
        <f>TEXT(A475,"yyyy-mm-dd")</f>
        <v>2004-01-31</v>
      </c>
    </row>
    <row r="476" spans="1:41">
      <c r="A476" s="6" t="s">
        <v>767</v>
      </c>
      <c r="B476">
        <v>2004</v>
      </c>
      <c r="C476">
        <v>1</v>
      </c>
      <c r="E476" t="s">
        <v>100</v>
      </c>
      <c r="F476" t="s">
        <v>101</v>
      </c>
      <c r="G476" t="s">
        <v>102</v>
      </c>
      <c r="H476" t="s">
        <v>721</v>
      </c>
      <c r="I476">
        <v>2003</v>
      </c>
      <c r="J476">
        <v>4</v>
      </c>
      <c r="K476" s="6">
        <v>37986</v>
      </c>
      <c r="L476">
        <v>-1</v>
      </c>
      <c r="M476">
        <v>0</v>
      </c>
      <c r="N476" t="s">
        <v>187</v>
      </c>
      <c r="O476" s="8">
        <v>1.83</v>
      </c>
      <c r="P476" s="8">
        <v>1.8</v>
      </c>
      <c r="Q476" s="8">
        <v>1.7</v>
      </c>
      <c r="R476" s="8">
        <v>2</v>
      </c>
      <c r="S476" s="8">
        <v>1.22</v>
      </c>
      <c r="T476" s="8">
        <v>2.5</v>
      </c>
      <c r="U476" s="8">
        <v>0.28000000000000003</v>
      </c>
      <c r="V476" s="9">
        <v>31</v>
      </c>
      <c r="W476" s="8">
        <v>0.30000000000000004</v>
      </c>
      <c r="X476" s="8">
        <v>1.28</v>
      </c>
      <c r="Y476" s="8">
        <v>3.0000000000000027E-2</v>
      </c>
      <c r="Z476" s="8">
        <v>-7.0000000000000062E-2</v>
      </c>
      <c r="AA476">
        <v>-0.20999999999999996</v>
      </c>
      <c r="AF476" t="s">
        <v>722</v>
      </c>
      <c r="AG476" t="s">
        <v>106</v>
      </c>
      <c r="AH476" t="s">
        <v>107</v>
      </c>
      <c r="AI476" t="s">
        <v>188</v>
      </c>
      <c r="AJ476" s="7">
        <v>37986</v>
      </c>
      <c r="AK476" t="s">
        <v>768</v>
      </c>
      <c r="AL476" t="s">
        <v>109</v>
      </c>
      <c r="AM476" t="s">
        <v>723</v>
      </c>
      <c r="AN476" t="s">
        <v>772</v>
      </c>
      <c r="AO476" t="str">
        <f>TEXT(A476,"yyyy-mm-dd")</f>
        <v>2004-01-31</v>
      </c>
    </row>
    <row r="477" spans="1:41">
      <c r="A477" s="6" t="s">
        <v>767</v>
      </c>
      <c r="B477">
        <v>2004</v>
      </c>
      <c r="C477">
        <v>1</v>
      </c>
      <c r="E477" t="s">
        <v>81</v>
      </c>
      <c r="F477" t="s">
        <v>82</v>
      </c>
      <c r="G477" t="s">
        <v>83</v>
      </c>
      <c r="H477" t="s">
        <v>715</v>
      </c>
      <c r="I477">
        <v>2005</v>
      </c>
      <c r="K477" s="6">
        <v>38717</v>
      </c>
      <c r="L477">
        <v>23</v>
      </c>
      <c r="N477" t="s">
        <v>95</v>
      </c>
      <c r="O477" s="8">
        <v>3.7</v>
      </c>
      <c r="P477" s="8">
        <v>3.64</v>
      </c>
      <c r="Q477" s="8">
        <v>3.4</v>
      </c>
      <c r="R477" s="8">
        <v>4</v>
      </c>
      <c r="S477" s="8">
        <v>2.79</v>
      </c>
      <c r="T477" s="8">
        <v>4.8499999999999996</v>
      </c>
      <c r="U477" s="8">
        <v>0.47</v>
      </c>
      <c r="V477" s="9">
        <v>30</v>
      </c>
      <c r="W477" s="8">
        <v>0.60000000000000009</v>
      </c>
      <c r="X477" s="8">
        <v>2.0599999999999996</v>
      </c>
      <c r="Y477" s="8">
        <v>6.0000000000000053E-2</v>
      </c>
      <c r="Z477" s="8">
        <v>0.14000000000000012</v>
      </c>
      <c r="AA477">
        <v>0.14999999999999991</v>
      </c>
      <c r="AF477" t="s">
        <v>716</v>
      </c>
      <c r="AG477" t="s">
        <v>87</v>
      </c>
      <c r="AH477" t="s">
        <v>88</v>
      </c>
      <c r="AI477" t="s">
        <v>97</v>
      </c>
      <c r="AJ477" s="7">
        <v>38717</v>
      </c>
      <c r="AK477" t="s">
        <v>768</v>
      </c>
      <c r="AL477" t="s">
        <v>91</v>
      </c>
      <c r="AM477" t="s">
        <v>717</v>
      </c>
      <c r="AN477" t="s">
        <v>770</v>
      </c>
      <c r="AO477" t="str">
        <f>TEXT(A477,"yyyy-mm-dd")</f>
        <v>2004-01-31</v>
      </c>
    </row>
    <row r="478" spans="1:41">
      <c r="A478" s="6" t="s">
        <v>767</v>
      </c>
      <c r="B478">
        <v>2004</v>
      </c>
      <c r="C478">
        <v>1</v>
      </c>
      <c r="E478" t="s">
        <v>81</v>
      </c>
      <c r="F478" t="s">
        <v>82</v>
      </c>
      <c r="G478" t="s">
        <v>83</v>
      </c>
      <c r="H478" t="s">
        <v>566</v>
      </c>
      <c r="I478">
        <v>2004</v>
      </c>
      <c r="K478" s="6">
        <v>38352</v>
      </c>
      <c r="L478">
        <v>11</v>
      </c>
      <c r="N478" t="s">
        <v>85</v>
      </c>
      <c r="O478" s="8">
        <v>3.95</v>
      </c>
      <c r="P478" s="8">
        <v>3.84</v>
      </c>
      <c r="Q478" s="8">
        <v>3.7</v>
      </c>
      <c r="R478" s="8">
        <v>4.25</v>
      </c>
      <c r="S478" s="8">
        <v>3.4</v>
      </c>
      <c r="T478" s="8">
        <v>4.7</v>
      </c>
      <c r="U478" s="8">
        <v>0.35</v>
      </c>
      <c r="V478" s="9">
        <v>31</v>
      </c>
      <c r="W478" s="8">
        <v>0.54999999999999982</v>
      </c>
      <c r="X478" s="8">
        <v>1.3000000000000003</v>
      </c>
      <c r="Y478" s="8">
        <v>0.11000000000000032</v>
      </c>
      <c r="Z478" s="8">
        <v>9.9999999999997868E-3</v>
      </c>
      <c r="AA478">
        <v>0.22999999999999954</v>
      </c>
      <c r="AF478" t="s">
        <v>568</v>
      </c>
      <c r="AG478" t="s">
        <v>87</v>
      </c>
      <c r="AH478" t="s">
        <v>88</v>
      </c>
      <c r="AI478" t="s">
        <v>89</v>
      </c>
      <c r="AJ478" s="7">
        <v>38352</v>
      </c>
      <c r="AK478" t="s">
        <v>768</v>
      </c>
      <c r="AL478" t="s">
        <v>91</v>
      </c>
      <c r="AM478" t="s">
        <v>569</v>
      </c>
      <c r="AN478" t="s">
        <v>769</v>
      </c>
      <c r="AO478" t="str">
        <f>TEXT(A478,"yyyy-mm-dd")</f>
        <v>2004-01-31</v>
      </c>
    </row>
    <row r="479" spans="1:41">
      <c r="A479" s="6" t="s">
        <v>767</v>
      </c>
      <c r="B479">
        <v>2004</v>
      </c>
      <c r="C479">
        <v>1</v>
      </c>
      <c r="E479" t="s">
        <v>392</v>
      </c>
      <c r="F479" t="s">
        <v>82</v>
      </c>
      <c r="G479" t="s">
        <v>83</v>
      </c>
      <c r="H479" t="s">
        <v>566</v>
      </c>
      <c r="I479">
        <v>2004</v>
      </c>
      <c r="K479" s="6">
        <v>38352</v>
      </c>
      <c r="L479">
        <v>11</v>
      </c>
      <c r="N479" t="s">
        <v>85</v>
      </c>
      <c r="O479" s="8">
        <v>3.48</v>
      </c>
      <c r="P479" s="8">
        <v>3.48</v>
      </c>
      <c r="Q479" s="8">
        <v>3.28</v>
      </c>
      <c r="R479" s="8">
        <v>3.68</v>
      </c>
      <c r="S479" s="8">
        <v>2.76</v>
      </c>
      <c r="T479" s="8">
        <v>4.17</v>
      </c>
      <c r="U479" s="8">
        <v>0.3</v>
      </c>
      <c r="V479" s="9">
        <v>23</v>
      </c>
      <c r="W479" s="8">
        <v>0.40000000000000036</v>
      </c>
      <c r="X479" s="8">
        <v>1.4100000000000001</v>
      </c>
      <c r="Y479" s="8">
        <v>0</v>
      </c>
      <c r="Z479" s="8"/>
      <c r="AF479" t="s">
        <v>568</v>
      </c>
      <c r="AG479" t="s">
        <v>87</v>
      </c>
      <c r="AH479" t="s">
        <v>88</v>
      </c>
      <c r="AI479" t="s">
        <v>89</v>
      </c>
      <c r="AJ479" s="7">
        <v>38352</v>
      </c>
      <c r="AK479" t="s">
        <v>768</v>
      </c>
      <c r="AL479" t="s">
        <v>393</v>
      </c>
      <c r="AM479" t="s">
        <v>569</v>
      </c>
      <c r="AN479" t="s">
        <v>771</v>
      </c>
      <c r="AO479" t="str">
        <f>TEXT(A479,"yyyy-mm-dd")</f>
        <v>2004-01-31</v>
      </c>
    </row>
    <row r="480" spans="1:41">
      <c r="A480" s="6" t="s">
        <v>767</v>
      </c>
      <c r="B480">
        <v>2004</v>
      </c>
      <c r="C480">
        <v>1</v>
      </c>
      <c r="E480" t="s">
        <v>81</v>
      </c>
      <c r="F480" t="s">
        <v>82</v>
      </c>
      <c r="G480" t="s">
        <v>774</v>
      </c>
      <c r="H480" t="s">
        <v>775</v>
      </c>
      <c r="K480" s="6"/>
      <c r="O480" s="8">
        <v>3.65</v>
      </c>
      <c r="P480" s="8">
        <v>3.5</v>
      </c>
      <c r="Q480" s="8">
        <v>3.4</v>
      </c>
      <c r="R480" s="8">
        <v>3.87</v>
      </c>
      <c r="S480" s="8">
        <v>3</v>
      </c>
      <c r="T480" s="8">
        <v>4.7699999999999996</v>
      </c>
      <c r="U480" s="8">
        <v>0.47</v>
      </c>
      <c r="V480" s="9">
        <v>27</v>
      </c>
      <c r="W480" s="8">
        <v>0.4700000000000002</v>
      </c>
      <c r="X480" s="8">
        <v>1.7699999999999996</v>
      </c>
      <c r="Y480" s="8">
        <v>0.14999999999999991</v>
      </c>
      <c r="Z480" s="8"/>
      <c r="AF480" t="s">
        <v>776</v>
      </c>
      <c r="AG480" t="s">
        <v>777</v>
      </c>
      <c r="AH480" t="s">
        <v>778</v>
      </c>
      <c r="AI480" t="s">
        <v>779</v>
      </c>
      <c r="AJ480" s="7"/>
      <c r="AK480" t="s">
        <v>768</v>
      </c>
      <c r="AL480" t="s">
        <v>91</v>
      </c>
      <c r="AM480" t="s">
        <v>775</v>
      </c>
      <c r="AN480" t="s">
        <v>780</v>
      </c>
      <c r="AO480" t="str">
        <f>TEXT(A480,"yyyy-mm-dd")</f>
        <v>2004-01-31</v>
      </c>
    </row>
    <row r="481" spans="1:41">
      <c r="A481" s="6" t="s">
        <v>767</v>
      </c>
      <c r="B481">
        <v>2004</v>
      </c>
      <c r="C481">
        <v>1</v>
      </c>
      <c r="E481" t="s">
        <v>112</v>
      </c>
      <c r="F481" t="s">
        <v>113</v>
      </c>
      <c r="G481" t="s">
        <v>83</v>
      </c>
      <c r="H481" t="s">
        <v>715</v>
      </c>
      <c r="I481">
        <v>2005</v>
      </c>
      <c r="K481" s="6">
        <v>38717</v>
      </c>
      <c r="L481">
        <v>23</v>
      </c>
      <c r="N481" t="s">
        <v>95</v>
      </c>
      <c r="O481" s="8">
        <v>6.61</v>
      </c>
      <c r="P481" s="8">
        <v>6.77</v>
      </c>
      <c r="Q481" s="8">
        <v>5.89</v>
      </c>
      <c r="R481" s="8">
        <v>7.32</v>
      </c>
      <c r="S481" s="8">
        <v>3.38</v>
      </c>
      <c r="T481" s="8">
        <v>9</v>
      </c>
      <c r="U481" s="8">
        <v>1.27</v>
      </c>
      <c r="V481" s="9">
        <v>28</v>
      </c>
      <c r="W481" s="8">
        <v>1.4300000000000006</v>
      </c>
      <c r="X481" s="8">
        <v>5.62</v>
      </c>
      <c r="Y481" s="8">
        <v>-0.15999999999999925</v>
      </c>
      <c r="Z481" s="8"/>
      <c r="AF481" t="s">
        <v>782</v>
      </c>
      <c r="AG481" t="s">
        <v>115</v>
      </c>
      <c r="AH481" t="s">
        <v>116</v>
      </c>
      <c r="AI481" t="s">
        <v>230</v>
      </c>
      <c r="AJ481" s="7">
        <v>38717</v>
      </c>
      <c r="AK481" t="s">
        <v>768</v>
      </c>
      <c r="AL481" t="s">
        <v>118</v>
      </c>
      <c r="AM481" t="s">
        <v>717</v>
      </c>
      <c r="AN481" t="s">
        <v>783</v>
      </c>
      <c r="AO481" t="str">
        <f>TEXT(A481,"yyyy-mm-dd")</f>
        <v>2004-01-31</v>
      </c>
    </row>
    <row r="482" spans="1:41">
      <c r="A482" s="6" t="s">
        <v>767</v>
      </c>
      <c r="B482">
        <v>2004</v>
      </c>
      <c r="C482">
        <v>1</v>
      </c>
      <c r="E482" t="s">
        <v>112</v>
      </c>
      <c r="F482" t="s">
        <v>113</v>
      </c>
      <c r="G482" t="s">
        <v>83</v>
      </c>
      <c r="H482" t="s">
        <v>566</v>
      </c>
      <c r="I482">
        <v>2004</v>
      </c>
      <c r="K482" s="6">
        <v>38352</v>
      </c>
      <c r="L482">
        <v>11</v>
      </c>
      <c r="N482" t="s">
        <v>85</v>
      </c>
      <c r="O482" s="8">
        <v>6.46</v>
      </c>
      <c r="P482" s="8">
        <v>6.37</v>
      </c>
      <c r="Q482" s="8">
        <v>5.98</v>
      </c>
      <c r="R482" s="8">
        <v>6.88</v>
      </c>
      <c r="S482" s="8">
        <v>5.15</v>
      </c>
      <c r="T482" s="8">
        <v>8.65</v>
      </c>
      <c r="U482" s="8">
        <v>0.84</v>
      </c>
      <c r="V482" s="9">
        <v>30</v>
      </c>
      <c r="W482" s="8">
        <v>0.89999999999999947</v>
      </c>
      <c r="X482" s="8">
        <v>3.5</v>
      </c>
      <c r="Y482" s="8">
        <v>8.9999999999999858E-2</v>
      </c>
      <c r="Z482" s="8">
        <v>-0.12999999999999989</v>
      </c>
      <c r="AA482">
        <v>0</v>
      </c>
      <c r="AF482" t="s">
        <v>649</v>
      </c>
      <c r="AG482" t="s">
        <v>115</v>
      </c>
      <c r="AH482" t="s">
        <v>116</v>
      </c>
      <c r="AI482" t="s">
        <v>117</v>
      </c>
      <c r="AJ482" s="7">
        <v>38352</v>
      </c>
      <c r="AK482" t="s">
        <v>768</v>
      </c>
      <c r="AL482" t="s">
        <v>118</v>
      </c>
      <c r="AM482" t="s">
        <v>569</v>
      </c>
      <c r="AN482" t="s">
        <v>781</v>
      </c>
      <c r="AO482" t="str">
        <f>TEXT(A482,"yyyy-mm-dd")</f>
        <v>2004-01-31</v>
      </c>
    </row>
    <row r="483" spans="1:41">
      <c r="A483" s="6" t="s">
        <v>784</v>
      </c>
      <c r="B483">
        <v>2004</v>
      </c>
      <c r="C483">
        <v>2</v>
      </c>
      <c r="E483" t="s">
        <v>100</v>
      </c>
      <c r="F483" t="s">
        <v>101</v>
      </c>
      <c r="G483" t="s">
        <v>83</v>
      </c>
      <c r="H483" t="s">
        <v>715</v>
      </c>
      <c r="I483">
        <v>2005</v>
      </c>
      <c r="K483" s="6">
        <v>38717</v>
      </c>
      <c r="L483">
        <v>22</v>
      </c>
      <c r="N483" t="s">
        <v>167</v>
      </c>
      <c r="O483" s="8">
        <v>3.66</v>
      </c>
      <c r="P483" s="8">
        <v>3.6</v>
      </c>
      <c r="Q483" s="8">
        <v>3.35</v>
      </c>
      <c r="R483" s="8">
        <v>4</v>
      </c>
      <c r="S483" s="8">
        <v>2.5</v>
      </c>
      <c r="T483" s="8">
        <v>4.5199999999999996</v>
      </c>
      <c r="U483" s="8">
        <v>0.53</v>
      </c>
      <c r="V483" s="9">
        <v>30</v>
      </c>
      <c r="W483" s="8">
        <v>0.64999999999999991</v>
      </c>
      <c r="X483" s="8">
        <v>2.0199999999999996</v>
      </c>
      <c r="Y483" s="8">
        <v>6.0000000000000053E-2</v>
      </c>
      <c r="Z483" s="8">
        <v>-4.9999999999999822E-2</v>
      </c>
      <c r="AA483">
        <v>4.9999999999999822E-2</v>
      </c>
      <c r="AF483" t="s">
        <v>9765</v>
      </c>
      <c r="AG483" t="s">
        <v>9655</v>
      </c>
      <c r="AH483" t="s">
        <v>9656</v>
      </c>
      <c r="AI483" t="s">
        <v>9669</v>
      </c>
      <c r="AJ483" s="7">
        <v>38717</v>
      </c>
      <c r="AK483" t="s">
        <v>785</v>
      </c>
      <c r="AL483" t="s">
        <v>109</v>
      </c>
      <c r="AM483" t="s">
        <v>717</v>
      </c>
      <c r="AN483" t="s">
        <v>9769</v>
      </c>
    </row>
    <row r="484" spans="1:41">
      <c r="A484" s="6" t="s">
        <v>784</v>
      </c>
      <c r="B484">
        <v>2004</v>
      </c>
      <c r="C484">
        <v>2</v>
      </c>
      <c r="E484" t="s">
        <v>100</v>
      </c>
      <c r="F484" t="s">
        <v>101</v>
      </c>
      <c r="G484" t="s">
        <v>83</v>
      </c>
      <c r="H484" t="s">
        <v>566</v>
      </c>
      <c r="I484">
        <v>2004</v>
      </c>
      <c r="K484" s="6">
        <v>38352</v>
      </c>
      <c r="L484">
        <v>10</v>
      </c>
      <c r="N484" t="s">
        <v>164</v>
      </c>
      <c r="O484" s="8">
        <v>3.25</v>
      </c>
      <c r="P484" s="8">
        <v>3.3</v>
      </c>
      <c r="Q484" s="8">
        <v>3.07</v>
      </c>
      <c r="R484" s="8">
        <v>3.5</v>
      </c>
      <c r="S484" s="8">
        <v>2.2000000000000002</v>
      </c>
      <c r="T484" s="8">
        <v>4.28</v>
      </c>
      <c r="U484" s="8">
        <v>0.43</v>
      </c>
      <c r="V484" s="9">
        <v>33</v>
      </c>
      <c r="W484" s="8">
        <v>0.43000000000000016</v>
      </c>
      <c r="X484" s="8">
        <v>2.08</v>
      </c>
      <c r="Y484" s="8">
        <v>-4.9999999999999822E-2</v>
      </c>
      <c r="Z484" s="8">
        <v>9.9999999999999645E-2</v>
      </c>
      <c r="AA484">
        <v>-8.9999999999999858E-2</v>
      </c>
      <c r="AF484" t="s">
        <v>9744</v>
      </c>
      <c r="AG484" t="s">
        <v>9655</v>
      </c>
      <c r="AH484" t="s">
        <v>9656</v>
      </c>
      <c r="AI484" t="s">
        <v>9657</v>
      </c>
      <c r="AJ484" s="7">
        <v>38352</v>
      </c>
      <c r="AK484" t="s">
        <v>785</v>
      </c>
      <c r="AL484" t="s">
        <v>109</v>
      </c>
      <c r="AM484" t="s">
        <v>569</v>
      </c>
      <c r="AN484" t="s">
        <v>9759</v>
      </c>
    </row>
    <row r="485" spans="1:41">
      <c r="A485" s="6" t="s">
        <v>784</v>
      </c>
      <c r="B485">
        <v>2004</v>
      </c>
      <c r="C485">
        <v>2</v>
      </c>
      <c r="E485" t="s">
        <v>100</v>
      </c>
      <c r="F485" t="s">
        <v>101</v>
      </c>
      <c r="G485" t="s">
        <v>102</v>
      </c>
      <c r="H485" t="s">
        <v>799</v>
      </c>
      <c r="I485">
        <v>2004</v>
      </c>
      <c r="J485">
        <v>3</v>
      </c>
      <c r="K485" s="6">
        <v>38260</v>
      </c>
      <c r="L485">
        <v>7</v>
      </c>
      <c r="M485">
        <v>2</v>
      </c>
      <c r="N485" t="s">
        <v>192</v>
      </c>
      <c r="O485" s="8">
        <v>3.48</v>
      </c>
      <c r="P485" s="8">
        <v>3.4</v>
      </c>
      <c r="Q485" s="8">
        <v>3.1</v>
      </c>
      <c r="R485" s="8">
        <v>3.92</v>
      </c>
      <c r="S485" s="8">
        <v>1.97</v>
      </c>
      <c r="T485" s="8">
        <v>4.82</v>
      </c>
      <c r="U485" s="8">
        <v>0.64</v>
      </c>
      <c r="V485" s="9">
        <v>32</v>
      </c>
      <c r="W485" s="8">
        <v>0.81999999999999984</v>
      </c>
      <c r="X485" s="8">
        <v>2.8500000000000005</v>
      </c>
      <c r="Y485" s="8">
        <v>8.0000000000000071E-2</v>
      </c>
      <c r="Z485" s="8"/>
      <c r="AF485" t="s">
        <v>800</v>
      </c>
      <c r="AG485" t="s">
        <v>106</v>
      </c>
      <c r="AH485" t="s">
        <v>107</v>
      </c>
      <c r="AI485" t="s">
        <v>427</v>
      </c>
      <c r="AJ485" s="7">
        <v>38260</v>
      </c>
      <c r="AK485" t="s">
        <v>785</v>
      </c>
      <c r="AL485" t="s">
        <v>109</v>
      </c>
      <c r="AM485" t="s">
        <v>801</v>
      </c>
      <c r="AN485" t="s">
        <v>802</v>
      </c>
      <c r="AO485" t="str">
        <f>TEXT(A485,"yyyy-mm-dd")</f>
        <v>2004-02-29</v>
      </c>
    </row>
    <row r="486" spans="1:41">
      <c r="A486" s="6" t="s">
        <v>784</v>
      </c>
      <c r="B486">
        <v>2004</v>
      </c>
      <c r="C486">
        <v>2</v>
      </c>
      <c r="E486" t="s">
        <v>100</v>
      </c>
      <c r="F486" t="s">
        <v>101</v>
      </c>
      <c r="G486" t="s">
        <v>102</v>
      </c>
      <c r="H486" t="s">
        <v>795</v>
      </c>
      <c r="I486">
        <v>2004</v>
      </c>
      <c r="J486">
        <v>2</v>
      </c>
      <c r="K486" s="6">
        <v>38168</v>
      </c>
      <c r="L486">
        <v>4</v>
      </c>
      <c r="M486">
        <v>1</v>
      </c>
      <c r="N486" t="s">
        <v>219</v>
      </c>
      <c r="O486" s="8">
        <v>3.13</v>
      </c>
      <c r="P486" s="8">
        <v>3.2</v>
      </c>
      <c r="Q486" s="8">
        <v>2.8</v>
      </c>
      <c r="R486" s="8">
        <v>3.5</v>
      </c>
      <c r="S486" s="8">
        <v>1.38</v>
      </c>
      <c r="T486" s="8">
        <v>4.93</v>
      </c>
      <c r="U486" s="8">
        <v>0.71</v>
      </c>
      <c r="V486" s="9">
        <v>32</v>
      </c>
      <c r="W486" s="8">
        <v>0.70000000000000018</v>
      </c>
      <c r="X486" s="8">
        <v>3.55</v>
      </c>
      <c r="Y486" s="8">
        <v>-7.0000000000000284E-2</v>
      </c>
      <c r="Z486" s="8"/>
      <c r="AF486" t="s">
        <v>796</v>
      </c>
      <c r="AG486" t="s">
        <v>106</v>
      </c>
      <c r="AH486" t="s">
        <v>107</v>
      </c>
      <c r="AI486" t="s">
        <v>340</v>
      </c>
      <c r="AJ486" s="7">
        <v>38168</v>
      </c>
      <c r="AK486" t="s">
        <v>785</v>
      </c>
      <c r="AL486" t="s">
        <v>109</v>
      </c>
      <c r="AM486" t="s">
        <v>797</v>
      </c>
      <c r="AN486" t="s">
        <v>798</v>
      </c>
      <c r="AO486" t="str">
        <f>TEXT(A486,"yyyy-mm-dd")</f>
        <v>2004-02-29</v>
      </c>
    </row>
    <row r="487" spans="1:41">
      <c r="A487" s="6" t="s">
        <v>784</v>
      </c>
      <c r="B487">
        <v>2004</v>
      </c>
      <c r="C487">
        <v>2</v>
      </c>
      <c r="E487" t="s">
        <v>100</v>
      </c>
      <c r="F487" t="s">
        <v>101</v>
      </c>
      <c r="G487" t="s">
        <v>102</v>
      </c>
      <c r="H487" t="s">
        <v>754</v>
      </c>
      <c r="I487">
        <v>2004</v>
      </c>
      <c r="J487">
        <v>1</v>
      </c>
      <c r="K487" s="6">
        <v>38077</v>
      </c>
      <c r="L487">
        <v>1</v>
      </c>
      <c r="M487">
        <v>0</v>
      </c>
      <c r="N487" t="s">
        <v>169</v>
      </c>
      <c r="O487" s="8">
        <v>2.92</v>
      </c>
      <c r="P487" s="8">
        <v>2.87</v>
      </c>
      <c r="Q487" s="8">
        <v>2.58</v>
      </c>
      <c r="R487" s="8">
        <v>3.23</v>
      </c>
      <c r="S487" s="8">
        <v>2</v>
      </c>
      <c r="T487" s="8">
        <v>4.32</v>
      </c>
      <c r="U487" s="8">
        <v>0.67</v>
      </c>
      <c r="V487" s="9">
        <v>32</v>
      </c>
      <c r="W487" s="8">
        <v>0.64999999999999991</v>
      </c>
      <c r="X487" s="8">
        <v>2.3200000000000003</v>
      </c>
      <c r="Y487" s="8">
        <v>4.9999999999999822E-2</v>
      </c>
      <c r="Z487" s="8">
        <v>0.16999999999999993</v>
      </c>
      <c r="AA487">
        <v>-8.0000000000000071E-2</v>
      </c>
      <c r="AF487" t="s">
        <v>755</v>
      </c>
      <c r="AG487" t="s">
        <v>106</v>
      </c>
      <c r="AH487" t="s">
        <v>107</v>
      </c>
      <c r="AI487" t="s">
        <v>108</v>
      </c>
      <c r="AJ487" s="7">
        <v>38077</v>
      </c>
      <c r="AK487" t="s">
        <v>785</v>
      </c>
      <c r="AL487" t="s">
        <v>109</v>
      </c>
      <c r="AM487" t="s">
        <v>756</v>
      </c>
      <c r="AN487" t="s">
        <v>794</v>
      </c>
      <c r="AO487" t="str">
        <f>TEXT(A487,"yyyy-mm-dd")</f>
        <v>2004-02-29</v>
      </c>
    </row>
    <row r="488" spans="1:41">
      <c r="A488" s="6" t="s">
        <v>784</v>
      </c>
      <c r="B488">
        <v>2004</v>
      </c>
      <c r="C488">
        <v>2</v>
      </c>
      <c r="E488" t="s">
        <v>81</v>
      </c>
      <c r="F488" t="s">
        <v>82</v>
      </c>
      <c r="G488" t="s">
        <v>83</v>
      </c>
      <c r="H488" t="s">
        <v>788</v>
      </c>
      <c r="I488">
        <v>2006</v>
      </c>
      <c r="K488" s="6">
        <v>39082</v>
      </c>
      <c r="L488">
        <v>34</v>
      </c>
      <c r="N488" t="s">
        <v>789</v>
      </c>
      <c r="O488" s="8">
        <v>3.65</v>
      </c>
      <c r="P488" s="8">
        <v>3.55</v>
      </c>
      <c r="Q488" s="8">
        <v>3.3</v>
      </c>
      <c r="R488" s="8">
        <v>3.99</v>
      </c>
      <c r="S488" s="8">
        <v>3</v>
      </c>
      <c r="T488" s="8">
        <v>4.8600000000000003</v>
      </c>
      <c r="U488" s="8">
        <v>0.49</v>
      </c>
      <c r="V488" s="9">
        <v>31</v>
      </c>
      <c r="W488" s="8">
        <v>0.69000000000000039</v>
      </c>
      <c r="X488" s="8">
        <v>1.8600000000000003</v>
      </c>
      <c r="Y488" s="8">
        <v>0.10000000000000009</v>
      </c>
      <c r="Z488" s="8"/>
      <c r="AF488" t="s">
        <v>790</v>
      </c>
      <c r="AG488" t="s">
        <v>87</v>
      </c>
      <c r="AH488" t="s">
        <v>88</v>
      </c>
      <c r="AI488" t="s">
        <v>359</v>
      </c>
      <c r="AJ488" s="7">
        <v>39082</v>
      </c>
      <c r="AK488" t="s">
        <v>785</v>
      </c>
      <c r="AL488" t="s">
        <v>91</v>
      </c>
      <c r="AM488" t="s">
        <v>791</v>
      </c>
      <c r="AN488" t="s">
        <v>792</v>
      </c>
      <c r="AO488" t="str">
        <f>TEXT(A488,"yyyy-mm-dd")</f>
        <v>2004-02-29</v>
      </c>
    </row>
    <row r="489" spans="1:41">
      <c r="A489" s="6" t="s">
        <v>784</v>
      </c>
      <c r="B489">
        <v>2004</v>
      </c>
      <c r="C489">
        <v>2</v>
      </c>
      <c r="E489" t="s">
        <v>81</v>
      </c>
      <c r="F489" t="s">
        <v>82</v>
      </c>
      <c r="G489" t="s">
        <v>83</v>
      </c>
      <c r="H489" t="s">
        <v>715</v>
      </c>
      <c r="I489">
        <v>2005</v>
      </c>
      <c r="K489" s="6">
        <v>38717</v>
      </c>
      <c r="L489">
        <v>22</v>
      </c>
      <c r="N489" t="s">
        <v>167</v>
      </c>
      <c r="O489" s="8">
        <v>3.69</v>
      </c>
      <c r="P489" s="8">
        <v>3.63</v>
      </c>
      <c r="Q489" s="8">
        <v>3.5</v>
      </c>
      <c r="R489" s="8">
        <v>3.91</v>
      </c>
      <c r="S489" s="8">
        <v>2.79</v>
      </c>
      <c r="T489" s="8">
        <v>4.37</v>
      </c>
      <c r="U489" s="8">
        <v>0.38</v>
      </c>
      <c r="V489" s="9">
        <v>32</v>
      </c>
      <c r="W489" s="8">
        <v>0.41000000000000014</v>
      </c>
      <c r="X489" s="8">
        <v>1.58</v>
      </c>
      <c r="Y489" s="8">
        <v>6.0000000000000053E-2</v>
      </c>
      <c r="Z489" s="8">
        <v>-1.0000000000000231E-2</v>
      </c>
      <c r="AA489">
        <v>-0.18999999999999995</v>
      </c>
      <c r="AF489" t="s">
        <v>716</v>
      </c>
      <c r="AG489" t="s">
        <v>87</v>
      </c>
      <c r="AH489" t="s">
        <v>88</v>
      </c>
      <c r="AI489" t="s">
        <v>97</v>
      </c>
      <c r="AJ489" s="7">
        <v>38717</v>
      </c>
      <c r="AK489" t="s">
        <v>785</v>
      </c>
      <c r="AL489" t="s">
        <v>91</v>
      </c>
      <c r="AM489" t="s">
        <v>717</v>
      </c>
      <c r="AN489" t="s">
        <v>787</v>
      </c>
      <c r="AO489" t="str">
        <f>TEXT(A489,"yyyy-mm-dd")</f>
        <v>2004-02-29</v>
      </c>
    </row>
    <row r="490" spans="1:41">
      <c r="A490" s="6" t="s">
        <v>784</v>
      </c>
      <c r="B490">
        <v>2004</v>
      </c>
      <c r="C490">
        <v>2</v>
      </c>
      <c r="E490" t="s">
        <v>81</v>
      </c>
      <c r="F490" t="s">
        <v>82</v>
      </c>
      <c r="G490" t="s">
        <v>83</v>
      </c>
      <c r="H490" t="s">
        <v>566</v>
      </c>
      <c r="I490">
        <v>2004</v>
      </c>
      <c r="K490" s="6">
        <v>38352</v>
      </c>
      <c r="L490">
        <v>10</v>
      </c>
      <c r="N490" t="s">
        <v>164</v>
      </c>
      <c r="O490" s="8">
        <v>4.2</v>
      </c>
      <c r="P490" s="8">
        <v>4.1399999999999997</v>
      </c>
      <c r="Q490" s="8">
        <v>3.99</v>
      </c>
      <c r="R490" s="8">
        <v>4.4000000000000004</v>
      </c>
      <c r="S490" s="8">
        <v>3.46</v>
      </c>
      <c r="T490" s="8">
        <v>5.78</v>
      </c>
      <c r="U490" s="8">
        <v>0.43</v>
      </c>
      <c r="V490" s="9">
        <v>33</v>
      </c>
      <c r="W490" s="8">
        <v>0.41000000000000014</v>
      </c>
      <c r="X490" s="8">
        <v>2.3200000000000003</v>
      </c>
      <c r="Y490" s="8">
        <v>6.0000000000000497E-2</v>
      </c>
      <c r="Z490" s="8">
        <v>0.29999999999999982</v>
      </c>
      <c r="AA490">
        <v>-0.13999999999999968</v>
      </c>
      <c r="AF490" t="s">
        <v>568</v>
      </c>
      <c r="AG490" t="s">
        <v>87</v>
      </c>
      <c r="AH490" t="s">
        <v>88</v>
      </c>
      <c r="AI490" t="s">
        <v>89</v>
      </c>
      <c r="AJ490" s="7">
        <v>38352</v>
      </c>
      <c r="AK490" t="s">
        <v>785</v>
      </c>
      <c r="AL490" t="s">
        <v>91</v>
      </c>
      <c r="AM490" t="s">
        <v>569</v>
      </c>
      <c r="AN490" t="s">
        <v>786</v>
      </c>
      <c r="AO490" t="str">
        <f>TEXT(A490,"yyyy-mm-dd")</f>
        <v>2004-02-29</v>
      </c>
    </row>
    <row r="491" spans="1:41">
      <c r="A491" s="6" t="s">
        <v>784</v>
      </c>
      <c r="B491">
        <v>2004</v>
      </c>
      <c r="C491">
        <v>2</v>
      </c>
      <c r="E491" t="s">
        <v>392</v>
      </c>
      <c r="F491" t="s">
        <v>82</v>
      </c>
      <c r="G491" t="s">
        <v>83</v>
      </c>
      <c r="H491" t="s">
        <v>566</v>
      </c>
      <c r="I491">
        <v>2004</v>
      </c>
      <c r="K491" s="6">
        <v>38352</v>
      </c>
      <c r="L491">
        <v>10</v>
      </c>
      <c r="N491" t="s">
        <v>164</v>
      </c>
      <c r="O491" s="8">
        <v>3.56</v>
      </c>
      <c r="P491" s="8">
        <v>3.56</v>
      </c>
      <c r="Q491" s="8">
        <v>3.4</v>
      </c>
      <c r="R491" s="8">
        <v>3.77</v>
      </c>
      <c r="S491" s="8">
        <v>2.92</v>
      </c>
      <c r="T491" s="8">
        <v>4</v>
      </c>
      <c r="U491" s="8">
        <v>0.27</v>
      </c>
      <c r="V491" s="9">
        <v>24</v>
      </c>
      <c r="W491" s="8">
        <v>0.37000000000000011</v>
      </c>
      <c r="X491" s="8">
        <v>1.08</v>
      </c>
      <c r="Y491" s="8">
        <v>0</v>
      </c>
      <c r="Z491" s="8">
        <v>8.0000000000000071E-2</v>
      </c>
      <c r="AA491">
        <v>-3.0000000000000249E-2</v>
      </c>
      <c r="AF491" t="s">
        <v>568</v>
      </c>
      <c r="AG491" t="s">
        <v>87</v>
      </c>
      <c r="AH491" t="s">
        <v>88</v>
      </c>
      <c r="AI491" t="s">
        <v>89</v>
      </c>
      <c r="AJ491" s="7">
        <v>38352</v>
      </c>
      <c r="AK491" t="s">
        <v>785</v>
      </c>
      <c r="AL491" t="s">
        <v>393</v>
      </c>
      <c r="AM491" t="s">
        <v>569</v>
      </c>
      <c r="AN491" t="s">
        <v>793</v>
      </c>
      <c r="AO491" t="str">
        <f>TEXT(A491,"yyyy-mm-dd")</f>
        <v>2004-02-29</v>
      </c>
    </row>
    <row r="492" spans="1:41">
      <c r="A492" s="6" t="s">
        <v>784</v>
      </c>
      <c r="B492">
        <v>2004</v>
      </c>
      <c r="C492">
        <v>2</v>
      </c>
      <c r="E492" t="s">
        <v>81</v>
      </c>
      <c r="F492" t="s">
        <v>82</v>
      </c>
      <c r="G492" t="s">
        <v>774</v>
      </c>
      <c r="H492" t="s">
        <v>775</v>
      </c>
      <c r="K492" s="6"/>
      <c r="O492" s="8">
        <v>3.63</v>
      </c>
      <c r="P492" s="8">
        <v>3.5</v>
      </c>
      <c r="Q492" s="8">
        <v>3.37</v>
      </c>
      <c r="R492" s="8">
        <v>3.9</v>
      </c>
      <c r="S492" s="8">
        <v>3</v>
      </c>
      <c r="T492" s="8">
        <v>4.8600000000000003</v>
      </c>
      <c r="U492" s="8">
        <v>0.5</v>
      </c>
      <c r="V492" s="9">
        <v>30</v>
      </c>
      <c r="W492" s="8">
        <v>0.5299999999999998</v>
      </c>
      <c r="X492" s="8">
        <v>1.8600000000000003</v>
      </c>
      <c r="Y492" s="8">
        <v>0.12999999999999989</v>
      </c>
      <c r="Z492" s="8">
        <v>0</v>
      </c>
      <c r="AA492">
        <v>5.9999999999999609E-2</v>
      </c>
      <c r="AF492" t="s">
        <v>776</v>
      </c>
      <c r="AG492" t="s">
        <v>777</v>
      </c>
      <c r="AH492" t="s">
        <v>778</v>
      </c>
      <c r="AI492" t="s">
        <v>779</v>
      </c>
      <c r="AJ492" s="7"/>
      <c r="AK492" t="s">
        <v>785</v>
      </c>
      <c r="AL492" t="s">
        <v>91</v>
      </c>
      <c r="AM492" t="s">
        <v>775</v>
      </c>
      <c r="AN492" t="s">
        <v>803</v>
      </c>
      <c r="AO492" t="str">
        <f>TEXT(A492,"yyyy-mm-dd")</f>
        <v>2004-02-29</v>
      </c>
    </row>
    <row r="493" spans="1:41">
      <c r="A493" s="6" t="s">
        <v>784</v>
      </c>
      <c r="B493">
        <v>2004</v>
      </c>
      <c r="C493">
        <v>2</v>
      </c>
      <c r="E493" t="s">
        <v>112</v>
      </c>
      <c r="F493" t="s">
        <v>113</v>
      </c>
      <c r="G493" t="s">
        <v>83</v>
      </c>
      <c r="H493" t="s">
        <v>715</v>
      </c>
      <c r="I493">
        <v>2005</v>
      </c>
      <c r="K493" s="6">
        <v>38717</v>
      </c>
      <c r="L493">
        <v>22</v>
      </c>
      <c r="N493" t="s">
        <v>167</v>
      </c>
      <c r="O493" s="8">
        <v>6.83</v>
      </c>
      <c r="P493" s="8">
        <v>6.72</v>
      </c>
      <c r="Q493" s="8">
        <v>6.25</v>
      </c>
      <c r="R493" s="8">
        <v>7.45</v>
      </c>
      <c r="S493" s="8">
        <v>3.38</v>
      </c>
      <c r="T493" s="8">
        <v>9.5</v>
      </c>
      <c r="U493" s="8">
        <v>1.22</v>
      </c>
      <c r="V493" s="9">
        <v>31</v>
      </c>
      <c r="W493" s="8">
        <v>1.2000000000000002</v>
      </c>
      <c r="X493" s="8">
        <v>6.12</v>
      </c>
      <c r="Y493" s="8">
        <v>0.11000000000000032</v>
      </c>
      <c r="Z493" s="8">
        <v>-4.9999999999999822E-2</v>
      </c>
      <c r="AA493">
        <v>-0.23000000000000043</v>
      </c>
      <c r="AF493" t="s">
        <v>782</v>
      </c>
      <c r="AG493" t="s">
        <v>115</v>
      </c>
      <c r="AH493" t="s">
        <v>116</v>
      </c>
      <c r="AI493" t="s">
        <v>230</v>
      </c>
      <c r="AJ493" s="7">
        <v>38717</v>
      </c>
      <c r="AK493" t="s">
        <v>785</v>
      </c>
      <c r="AL493" t="s">
        <v>118</v>
      </c>
      <c r="AM493" t="s">
        <v>717</v>
      </c>
      <c r="AN493" t="s">
        <v>805</v>
      </c>
      <c r="AO493" t="str">
        <f>TEXT(A493,"yyyy-mm-dd")</f>
        <v>2004-02-29</v>
      </c>
    </row>
    <row r="494" spans="1:41">
      <c r="A494" s="6" t="s">
        <v>784</v>
      </c>
      <c r="B494">
        <v>2004</v>
      </c>
      <c r="C494">
        <v>2</v>
      </c>
      <c r="E494" t="s">
        <v>112</v>
      </c>
      <c r="F494" t="s">
        <v>113</v>
      </c>
      <c r="G494" t="s">
        <v>83</v>
      </c>
      <c r="H494" t="s">
        <v>566</v>
      </c>
      <c r="I494">
        <v>2004</v>
      </c>
      <c r="K494" s="6">
        <v>38352</v>
      </c>
      <c r="L494">
        <v>10</v>
      </c>
      <c r="N494" t="s">
        <v>164</v>
      </c>
      <c r="O494" s="8">
        <v>6.63</v>
      </c>
      <c r="P494" s="8">
        <v>6.61</v>
      </c>
      <c r="Q494" s="8">
        <v>6.26</v>
      </c>
      <c r="R494" s="8">
        <v>7</v>
      </c>
      <c r="S494" s="8">
        <v>4.7</v>
      </c>
      <c r="T494" s="8">
        <v>8.65</v>
      </c>
      <c r="U494" s="8">
        <v>0.82</v>
      </c>
      <c r="V494" s="9">
        <v>31</v>
      </c>
      <c r="W494" s="8">
        <v>0.74000000000000021</v>
      </c>
      <c r="X494" s="8">
        <v>3.95</v>
      </c>
      <c r="Y494" s="8">
        <v>1.9999999999999574E-2</v>
      </c>
      <c r="Z494" s="8">
        <v>0.24000000000000021</v>
      </c>
      <c r="AA494">
        <v>-0.15999999999999925</v>
      </c>
      <c r="AF494" t="s">
        <v>649</v>
      </c>
      <c r="AG494" t="s">
        <v>115</v>
      </c>
      <c r="AH494" t="s">
        <v>116</v>
      </c>
      <c r="AI494" t="s">
        <v>117</v>
      </c>
      <c r="AJ494" s="7">
        <v>38352</v>
      </c>
      <c r="AK494" t="s">
        <v>785</v>
      </c>
      <c r="AL494" t="s">
        <v>118</v>
      </c>
      <c r="AM494" t="s">
        <v>569</v>
      </c>
      <c r="AN494" t="s">
        <v>804</v>
      </c>
      <c r="AO494" t="str">
        <f>TEXT(A494,"yyyy-mm-dd")</f>
        <v>2004-02-29</v>
      </c>
    </row>
    <row r="495" spans="1:41">
      <c r="A495" s="6" t="s">
        <v>806</v>
      </c>
      <c r="B495">
        <v>2004</v>
      </c>
      <c r="C495">
        <v>3</v>
      </c>
      <c r="E495" t="s">
        <v>100</v>
      </c>
      <c r="F495" t="s">
        <v>101</v>
      </c>
      <c r="G495" t="s">
        <v>83</v>
      </c>
      <c r="H495" t="s">
        <v>715</v>
      </c>
      <c r="I495">
        <v>2005</v>
      </c>
      <c r="K495" s="6">
        <v>38717</v>
      </c>
      <c r="L495">
        <v>21</v>
      </c>
      <c r="N495" t="s">
        <v>176</v>
      </c>
      <c r="O495" s="8">
        <v>3.7</v>
      </c>
      <c r="P495" s="8">
        <v>3.7</v>
      </c>
      <c r="Q495" s="8">
        <v>3.48</v>
      </c>
      <c r="R495" s="8">
        <v>4</v>
      </c>
      <c r="S495" s="8">
        <v>2.5</v>
      </c>
      <c r="T495" s="8">
        <v>4.5</v>
      </c>
      <c r="U495" s="8">
        <v>0.5</v>
      </c>
      <c r="V495" s="9">
        <v>31</v>
      </c>
      <c r="W495" s="8">
        <v>0.52</v>
      </c>
      <c r="X495" s="8">
        <v>2</v>
      </c>
      <c r="Y495" s="8">
        <v>0</v>
      </c>
      <c r="Z495" s="8">
        <v>0.10000000000000009</v>
      </c>
      <c r="AA495">
        <v>-0.12999999999999989</v>
      </c>
      <c r="AF495" t="s">
        <v>9765</v>
      </c>
      <c r="AG495" t="s">
        <v>9655</v>
      </c>
      <c r="AH495" t="s">
        <v>9656</v>
      </c>
      <c r="AI495" t="s">
        <v>9669</v>
      </c>
      <c r="AJ495" s="7">
        <v>38717</v>
      </c>
      <c r="AK495" t="s">
        <v>807</v>
      </c>
      <c r="AL495" t="s">
        <v>109</v>
      </c>
      <c r="AM495" t="s">
        <v>717</v>
      </c>
      <c r="AN495" t="s">
        <v>9770</v>
      </c>
    </row>
    <row r="496" spans="1:41">
      <c r="A496" s="6" t="s">
        <v>806</v>
      </c>
      <c r="B496">
        <v>2004</v>
      </c>
      <c r="C496">
        <v>3</v>
      </c>
      <c r="E496" t="s">
        <v>100</v>
      </c>
      <c r="F496" t="s">
        <v>101</v>
      </c>
      <c r="G496" t="s">
        <v>83</v>
      </c>
      <c r="H496" t="s">
        <v>566</v>
      </c>
      <c r="I496">
        <v>2004</v>
      </c>
      <c r="K496" s="6">
        <v>38352</v>
      </c>
      <c r="L496">
        <v>9</v>
      </c>
      <c r="N496" t="s">
        <v>173</v>
      </c>
      <c r="O496" s="8">
        <v>3.23</v>
      </c>
      <c r="P496" s="8">
        <v>3.3</v>
      </c>
      <c r="Q496" s="8">
        <v>3.1</v>
      </c>
      <c r="R496" s="8">
        <v>3.5</v>
      </c>
      <c r="S496" s="8">
        <v>2.2000000000000002</v>
      </c>
      <c r="T496" s="8">
        <v>3.96</v>
      </c>
      <c r="U496" s="8">
        <v>0.4</v>
      </c>
      <c r="V496" s="9">
        <v>33</v>
      </c>
      <c r="W496" s="8">
        <v>0.39999999999999991</v>
      </c>
      <c r="X496" s="8">
        <v>1.7599999999999998</v>
      </c>
      <c r="Y496" s="8">
        <v>-6.999999999999984E-2</v>
      </c>
      <c r="Z496" s="8">
        <v>0</v>
      </c>
      <c r="AA496">
        <v>-3.0000000000000249E-2</v>
      </c>
      <c r="AF496" t="s">
        <v>9744</v>
      </c>
      <c r="AG496" t="s">
        <v>9655</v>
      </c>
      <c r="AH496" t="s">
        <v>9656</v>
      </c>
      <c r="AI496" t="s">
        <v>9657</v>
      </c>
      <c r="AJ496" s="7">
        <v>38352</v>
      </c>
      <c r="AK496" t="s">
        <v>807</v>
      </c>
      <c r="AL496" t="s">
        <v>109</v>
      </c>
      <c r="AM496" t="s">
        <v>569</v>
      </c>
      <c r="AN496" t="s">
        <v>9760</v>
      </c>
    </row>
    <row r="497" spans="1:41">
      <c r="A497" s="6" t="s">
        <v>806</v>
      </c>
      <c r="B497">
        <v>2004</v>
      </c>
      <c r="C497">
        <v>3</v>
      </c>
      <c r="E497" t="s">
        <v>100</v>
      </c>
      <c r="F497" t="s">
        <v>101</v>
      </c>
      <c r="G497" t="s">
        <v>102</v>
      </c>
      <c r="H497" t="s">
        <v>799</v>
      </c>
      <c r="I497">
        <v>2004</v>
      </c>
      <c r="J497">
        <v>3</v>
      </c>
      <c r="K497" s="6">
        <v>38260</v>
      </c>
      <c r="L497">
        <v>6</v>
      </c>
      <c r="M497">
        <v>2</v>
      </c>
      <c r="N497" t="s">
        <v>203</v>
      </c>
      <c r="O497" s="8">
        <v>3.46</v>
      </c>
      <c r="P497" s="8">
        <v>3.5</v>
      </c>
      <c r="Q497" s="8">
        <v>3.1</v>
      </c>
      <c r="R497" s="8">
        <v>3.75</v>
      </c>
      <c r="S497" s="8">
        <v>1.1299999999999999</v>
      </c>
      <c r="T497" s="8">
        <v>4.8</v>
      </c>
      <c r="U497" s="8">
        <v>0.69</v>
      </c>
      <c r="V497" s="9">
        <v>33</v>
      </c>
      <c r="W497" s="8">
        <v>0.64999999999999991</v>
      </c>
      <c r="X497" s="8">
        <v>3.67</v>
      </c>
      <c r="Y497" s="8">
        <v>-4.0000000000000036E-2</v>
      </c>
      <c r="Z497" s="8">
        <v>0.10000000000000009</v>
      </c>
      <c r="AA497">
        <v>-0.16999999999999993</v>
      </c>
      <c r="AF497" t="s">
        <v>800</v>
      </c>
      <c r="AG497" t="s">
        <v>106</v>
      </c>
      <c r="AH497" t="s">
        <v>107</v>
      </c>
      <c r="AI497" t="s">
        <v>427</v>
      </c>
      <c r="AJ497" s="7">
        <v>38260</v>
      </c>
      <c r="AK497" t="s">
        <v>807</v>
      </c>
      <c r="AL497" t="s">
        <v>109</v>
      </c>
      <c r="AM497" t="s">
        <v>801</v>
      </c>
      <c r="AN497" t="s">
        <v>815</v>
      </c>
      <c r="AO497" t="str">
        <f>TEXT(A497,"yyyy-mm-dd")</f>
        <v>2004-03-31</v>
      </c>
    </row>
    <row r="498" spans="1:41">
      <c r="A498" s="6" t="s">
        <v>806</v>
      </c>
      <c r="B498">
        <v>2004</v>
      </c>
      <c r="C498">
        <v>3</v>
      </c>
      <c r="E498" t="s">
        <v>100</v>
      </c>
      <c r="F498" t="s">
        <v>101</v>
      </c>
      <c r="G498" t="s">
        <v>102</v>
      </c>
      <c r="H498" t="s">
        <v>795</v>
      </c>
      <c r="I498">
        <v>2004</v>
      </c>
      <c r="J498">
        <v>2</v>
      </c>
      <c r="K498" s="6">
        <v>38168</v>
      </c>
      <c r="L498">
        <v>3</v>
      </c>
      <c r="M498">
        <v>1</v>
      </c>
      <c r="N498" t="s">
        <v>233</v>
      </c>
      <c r="O498" s="8">
        <v>3.12</v>
      </c>
      <c r="P498" s="8">
        <v>3.2</v>
      </c>
      <c r="Q498" s="8">
        <v>2.8</v>
      </c>
      <c r="R498" s="8">
        <v>3.5</v>
      </c>
      <c r="S498" s="8">
        <v>0.54</v>
      </c>
      <c r="T498" s="8">
        <v>4.54</v>
      </c>
      <c r="U498" s="8">
        <v>0.76</v>
      </c>
      <c r="V498" s="9">
        <v>33</v>
      </c>
      <c r="W498" s="8">
        <v>0.70000000000000018</v>
      </c>
      <c r="X498" s="8">
        <v>4</v>
      </c>
      <c r="Y498" s="8">
        <v>-8.0000000000000071E-2</v>
      </c>
      <c r="Z498" s="8">
        <v>0</v>
      </c>
      <c r="AA498">
        <v>0</v>
      </c>
      <c r="AF498" t="s">
        <v>796</v>
      </c>
      <c r="AG498" t="s">
        <v>106</v>
      </c>
      <c r="AH498" t="s">
        <v>107</v>
      </c>
      <c r="AI498" t="s">
        <v>340</v>
      </c>
      <c r="AJ498" s="7">
        <v>38168</v>
      </c>
      <c r="AK498" t="s">
        <v>807</v>
      </c>
      <c r="AL498" t="s">
        <v>109</v>
      </c>
      <c r="AM498" t="s">
        <v>797</v>
      </c>
      <c r="AN498" t="s">
        <v>814</v>
      </c>
      <c r="AO498" t="str">
        <f>TEXT(A498,"yyyy-mm-dd")</f>
        <v>2004-03-31</v>
      </c>
    </row>
    <row r="499" spans="1:41">
      <c r="A499" s="6" t="s">
        <v>806</v>
      </c>
      <c r="B499">
        <v>2004</v>
      </c>
      <c r="C499">
        <v>3</v>
      </c>
      <c r="E499" t="s">
        <v>100</v>
      </c>
      <c r="F499" t="s">
        <v>101</v>
      </c>
      <c r="G499" t="s">
        <v>102</v>
      </c>
      <c r="H499" t="s">
        <v>754</v>
      </c>
      <c r="I499">
        <v>2004</v>
      </c>
      <c r="J499">
        <v>1</v>
      </c>
      <c r="K499" s="6">
        <v>38077</v>
      </c>
      <c r="L499">
        <v>0</v>
      </c>
      <c r="M499">
        <v>0</v>
      </c>
      <c r="N499" t="s">
        <v>178</v>
      </c>
      <c r="O499" s="8">
        <v>2.83</v>
      </c>
      <c r="P499" s="8">
        <v>2.8</v>
      </c>
      <c r="Q499" s="8">
        <v>2.5</v>
      </c>
      <c r="R499" s="8">
        <v>3.2</v>
      </c>
      <c r="S499" s="8">
        <v>2</v>
      </c>
      <c r="T499" s="8">
        <v>4.2</v>
      </c>
      <c r="U499" s="8">
        <v>0.57999999999999996</v>
      </c>
      <c r="V499" s="9">
        <v>33</v>
      </c>
      <c r="W499" s="8">
        <v>0.70000000000000018</v>
      </c>
      <c r="X499" s="8">
        <v>2.2000000000000002</v>
      </c>
      <c r="Y499" s="8">
        <v>3.0000000000000249E-2</v>
      </c>
      <c r="Z499" s="8">
        <v>-7.0000000000000284E-2</v>
      </c>
      <c r="AA499">
        <v>5.0000000000000266E-2</v>
      </c>
      <c r="AF499" t="s">
        <v>755</v>
      </c>
      <c r="AG499" t="s">
        <v>106</v>
      </c>
      <c r="AH499" t="s">
        <v>107</v>
      </c>
      <c r="AI499" t="s">
        <v>108</v>
      </c>
      <c r="AJ499" s="7">
        <v>38077</v>
      </c>
      <c r="AK499" t="s">
        <v>807</v>
      </c>
      <c r="AL499" t="s">
        <v>109</v>
      </c>
      <c r="AM499" t="s">
        <v>756</v>
      </c>
      <c r="AN499" t="s">
        <v>813</v>
      </c>
      <c r="AO499" t="str">
        <f>TEXT(A499,"yyyy-mm-dd")</f>
        <v>2004-03-31</v>
      </c>
    </row>
    <row r="500" spans="1:41">
      <c r="A500" s="6" t="s">
        <v>806</v>
      </c>
      <c r="B500">
        <v>2004</v>
      </c>
      <c r="C500">
        <v>3</v>
      </c>
      <c r="E500" t="s">
        <v>81</v>
      </c>
      <c r="F500" t="s">
        <v>82</v>
      </c>
      <c r="G500" t="s">
        <v>83</v>
      </c>
      <c r="H500" t="s">
        <v>788</v>
      </c>
      <c r="I500">
        <v>2006</v>
      </c>
      <c r="K500" s="6">
        <v>39082</v>
      </c>
      <c r="L500">
        <v>33</v>
      </c>
      <c r="N500" t="s">
        <v>810</v>
      </c>
      <c r="O500" s="8">
        <v>3.67</v>
      </c>
      <c r="P500" s="8">
        <v>3.56</v>
      </c>
      <c r="Q500" s="8">
        <v>3.3</v>
      </c>
      <c r="R500" s="8">
        <v>4</v>
      </c>
      <c r="S500" s="8">
        <v>3</v>
      </c>
      <c r="T500" s="8">
        <v>4.62</v>
      </c>
      <c r="U500" s="8">
        <v>0.46</v>
      </c>
      <c r="V500" s="9">
        <v>31</v>
      </c>
      <c r="W500" s="8">
        <v>0.70000000000000018</v>
      </c>
      <c r="X500" s="8">
        <v>1.62</v>
      </c>
      <c r="Y500" s="8">
        <v>0.10999999999999988</v>
      </c>
      <c r="Z500" s="8">
        <v>1.0000000000000231E-2</v>
      </c>
      <c r="AA500">
        <v>9.9999999999997868E-3</v>
      </c>
      <c r="AF500" t="s">
        <v>790</v>
      </c>
      <c r="AG500" t="s">
        <v>87</v>
      </c>
      <c r="AH500" t="s">
        <v>88</v>
      </c>
      <c r="AI500" t="s">
        <v>359</v>
      </c>
      <c r="AJ500" s="7">
        <v>39082</v>
      </c>
      <c r="AK500" t="s">
        <v>807</v>
      </c>
      <c r="AL500" t="s">
        <v>91</v>
      </c>
      <c r="AM500" t="s">
        <v>791</v>
      </c>
      <c r="AN500" t="s">
        <v>811</v>
      </c>
      <c r="AO500" t="str">
        <f>TEXT(A500,"yyyy-mm-dd")</f>
        <v>2004-03-31</v>
      </c>
    </row>
    <row r="501" spans="1:41">
      <c r="A501" s="6" t="s">
        <v>806</v>
      </c>
      <c r="B501">
        <v>2004</v>
      </c>
      <c r="C501">
        <v>3</v>
      </c>
      <c r="E501" t="s">
        <v>81</v>
      </c>
      <c r="F501" t="s">
        <v>82</v>
      </c>
      <c r="G501" t="s">
        <v>83</v>
      </c>
      <c r="H501" t="s">
        <v>715</v>
      </c>
      <c r="I501">
        <v>2005</v>
      </c>
      <c r="K501" s="6">
        <v>38717</v>
      </c>
      <c r="L501">
        <v>21</v>
      </c>
      <c r="N501" t="s">
        <v>176</v>
      </c>
      <c r="O501" s="8">
        <v>3.76</v>
      </c>
      <c r="P501" s="8">
        <v>3.72</v>
      </c>
      <c r="Q501" s="8">
        <v>3.5</v>
      </c>
      <c r="R501" s="8">
        <v>4</v>
      </c>
      <c r="S501" s="8">
        <v>3.3</v>
      </c>
      <c r="T501" s="8">
        <v>4.93</v>
      </c>
      <c r="U501" s="8">
        <v>0.36</v>
      </c>
      <c r="V501" s="9">
        <v>33</v>
      </c>
      <c r="W501" s="8">
        <v>0.5</v>
      </c>
      <c r="X501" s="8">
        <v>1.63</v>
      </c>
      <c r="Y501" s="8">
        <v>3.9999999999999591E-2</v>
      </c>
      <c r="Z501" s="8">
        <v>9.0000000000000302E-2</v>
      </c>
      <c r="AA501">
        <v>8.9999999999999858E-2</v>
      </c>
      <c r="AF501" t="s">
        <v>716</v>
      </c>
      <c r="AG501" t="s">
        <v>87</v>
      </c>
      <c r="AH501" t="s">
        <v>88</v>
      </c>
      <c r="AI501" t="s">
        <v>97</v>
      </c>
      <c r="AJ501" s="7">
        <v>38717</v>
      </c>
      <c r="AK501" t="s">
        <v>807</v>
      </c>
      <c r="AL501" t="s">
        <v>91</v>
      </c>
      <c r="AM501" t="s">
        <v>717</v>
      </c>
      <c r="AN501" t="s">
        <v>809</v>
      </c>
      <c r="AO501" t="str">
        <f>TEXT(A501,"yyyy-mm-dd")</f>
        <v>2004-03-31</v>
      </c>
    </row>
    <row r="502" spans="1:41">
      <c r="A502" s="6" t="s">
        <v>806</v>
      </c>
      <c r="B502">
        <v>2004</v>
      </c>
      <c r="C502">
        <v>3</v>
      </c>
      <c r="E502" t="s">
        <v>81</v>
      </c>
      <c r="F502" t="s">
        <v>82</v>
      </c>
      <c r="G502" t="s">
        <v>83</v>
      </c>
      <c r="H502" t="s">
        <v>566</v>
      </c>
      <c r="I502">
        <v>2004</v>
      </c>
      <c r="K502" s="6">
        <v>38352</v>
      </c>
      <c r="L502">
        <v>9</v>
      </c>
      <c r="N502" t="s">
        <v>173</v>
      </c>
      <c r="O502" s="8">
        <v>4.2300000000000004</v>
      </c>
      <c r="P502" s="8">
        <v>4.18</v>
      </c>
      <c r="Q502" s="8">
        <v>4.0999999999999996</v>
      </c>
      <c r="R502" s="8">
        <v>4.33</v>
      </c>
      <c r="S502" s="8">
        <v>3.54</v>
      </c>
      <c r="T502" s="8">
        <v>5.1100000000000003</v>
      </c>
      <c r="U502" s="8">
        <v>0.3</v>
      </c>
      <c r="V502" s="9">
        <v>33</v>
      </c>
      <c r="W502" s="8">
        <v>0.23000000000000043</v>
      </c>
      <c r="X502" s="8">
        <v>1.5700000000000003</v>
      </c>
      <c r="Y502" s="8">
        <v>5.0000000000000711E-2</v>
      </c>
      <c r="Z502" s="8">
        <v>4.0000000000000036E-2</v>
      </c>
      <c r="AA502">
        <v>-0.17999999999999972</v>
      </c>
      <c r="AF502" t="s">
        <v>568</v>
      </c>
      <c r="AG502" t="s">
        <v>87</v>
      </c>
      <c r="AH502" t="s">
        <v>88</v>
      </c>
      <c r="AI502" t="s">
        <v>89</v>
      </c>
      <c r="AJ502" s="7">
        <v>38352</v>
      </c>
      <c r="AK502" t="s">
        <v>807</v>
      </c>
      <c r="AL502" t="s">
        <v>91</v>
      </c>
      <c r="AM502" t="s">
        <v>569</v>
      </c>
      <c r="AN502" t="s">
        <v>808</v>
      </c>
      <c r="AO502" t="str">
        <f>TEXT(A502,"yyyy-mm-dd")</f>
        <v>2004-03-31</v>
      </c>
    </row>
    <row r="503" spans="1:41">
      <c r="A503" s="6" t="s">
        <v>806</v>
      </c>
      <c r="B503">
        <v>2004</v>
      </c>
      <c r="C503">
        <v>3</v>
      </c>
      <c r="E503" t="s">
        <v>392</v>
      </c>
      <c r="F503" t="s">
        <v>82</v>
      </c>
      <c r="G503" t="s">
        <v>83</v>
      </c>
      <c r="H503" t="s">
        <v>566</v>
      </c>
      <c r="I503">
        <v>2004</v>
      </c>
      <c r="K503" s="6">
        <v>38352</v>
      </c>
      <c r="L503">
        <v>9</v>
      </c>
      <c r="N503" t="s">
        <v>173</v>
      </c>
      <c r="O503" s="8">
        <v>3.55</v>
      </c>
      <c r="P503" s="8">
        <v>3.57</v>
      </c>
      <c r="Q503" s="8">
        <v>3.39</v>
      </c>
      <c r="R503" s="8">
        <v>3.7</v>
      </c>
      <c r="S503" s="8">
        <v>2.9</v>
      </c>
      <c r="T503" s="8">
        <v>4.18</v>
      </c>
      <c r="U503" s="8">
        <v>0.28999999999999998</v>
      </c>
      <c r="V503" s="9">
        <v>24</v>
      </c>
      <c r="W503" s="8">
        <v>0.31000000000000005</v>
      </c>
      <c r="X503" s="8">
        <v>1.2799999999999998</v>
      </c>
      <c r="Y503" s="8">
        <v>-2.0000000000000018E-2</v>
      </c>
      <c r="Z503" s="8">
        <v>9.9999999999997868E-3</v>
      </c>
      <c r="AA503">
        <v>-6.0000000000000053E-2</v>
      </c>
      <c r="AF503" t="s">
        <v>568</v>
      </c>
      <c r="AG503" t="s">
        <v>87</v>
      </c>
      <c r="AH503" t="s">
        <v>88</v>
      </c>
      <c r="AI503" t="s">
        <v>89</v>
      </c>
      <c r="AJ503" s="7">
        <v>38352</v>
      </c>
      <c r="AK503" t="s">
        <v>807</v>
      </c>
      <c r="AL503" t="s">
        <v>393</v>
      </c>
      <c r="AM503" t="s">
        <v>569</v>
      </c>
      <c r="AN503" t="s">
        <v>812</v>
      </c>
      <c r="AO503" t="str">
        <f>TEXT(A503,"yyyy-mm-dd")</f>
        <v>2004-03-31</v>
      </c>
    </row>
    <row r="504" spans="1:41">
      <c r="A504" s="6" t="s">
        <v>806</v>
      </c>
      <c r="B504">
        <v>2004</v>
      </c>
      <c r="C504">
        <v>3</v>
      </c>
      <c r="E504" t="s">
        <v>81</v>
      </c>
      <c r="F504" t="s">
        <v>82</v>
      </c>
      <c r="G504" t="s">
        <v>774</v>
      </c>
      <c r="H504" t="s">
        <v>775</v>
      </c>
      <c r="K504" s="6"/>
      <c r="O504" s="8">
        <v>3.64</v>
      </c>
      <c r="P504" s="8">
        <v>3.59</v>
      </c>
      <c r="Q504" s="8">
        <v>3.4</v>
      </c>
      <c r="R504" s="8">
        <v>3.9</v>
      </c>
      <c r="S504" s="8">
        <v>3</v>
      </c>
      <c r="T504" s="8">
        <v>4.78</v>
      </c>
      <c r="U504" s="8">
        <v>0.43</v>
      </c>
      <c r="V504" s="9">
        <v>31</v>
      </c>
      <c r="W504" s="8">
        <v>0.5</v>
      </c>
      <c r="X504" s="8">
        <v>1.7800000000000002</v>
      </c>
      <c r="Y504" s="8">
        <v>5.0000000000000266E-2</v>
      </c>
      <c r="Z504" s="8">
        <v>8.9999999999999858E-2</v>
      </c>
      <c r="AA504">
        <v>-2.9999999999999805E-2</v>
      </c>
      <c r="AF504" t="s">
        <v>776</v>
      </c>
      <c r="AG504" t="s">
        <v>777</v>
      </c>
      <c r="AH504" t="s">
        <v>778</v>
      </c>
      <c r="AI504" t="s">
        <v>779</v>
      </c>
      <c r="AJ504" s="7"/>
      <c r="AK504" t="s">
        <v>807</v>
      </c>
      <c r="AL504" t="s">
        <v>91</v>
      </c>
      <c r="AM504" t="s">
        <v>775</v>
      </c>
      <c r="AN504" t="s">
        <v>816</v>
      </c>
      <c r="AO504" t="str">
        <f>TEXT(A504,"yyyy-mm-dd")</f>
        <v>2004-03-31</v>
      </c>
    </row>
    <row r="505" spans="1:41">
      <c r="A505" s="6" t="s">
        <v>806</v>
      </c>
      <c r="B505">
        <v>2004</v>
      </c>
      <c r="C505">
        <v>3</v>
      </c>
      <c r="E505" t="s">
        <v>112</v>
      </c>
      <c r="F505" t="s">
        <v>113</v>
      </c>
      <c r="G505" t="s">
        <v>83</v>
      </c>
      <c r="H505" t="s">
        <v>715</v>
      </c>
      <c r="I505">
        <v>2005</v>
      </c>
      <c r="K505" s="6">
        <v>38717</v>
      </c>
      <c r="L505">
        <v>21</v>
      </c>
      <c r="N505" t="s">
        <v>176</v>
      </c>
      <c r="O505" s="8">
        <v>6.9</v>
      </c>
      <c r="P505" s="8">
        <v>6.8</v>
      </c>
      <c r="Q505" s="8">
        <v>6.37</v>
      </c>
      <c r="R505" s="8">
        <v>7.39</v>
      </c>
      <c r="S505" s="8">
        <v>5.0999999999999996</v>
      </c>
      <c r="T505" s="8">
        <v>9</v>
      </c>
      <c r="U505" s="8">
        <v>0.98</v>
      </c>
      <c r="V505" s="9">
        <v>32</v>
      </c>
      <c r="W505" s="8">
        <v>1.0199999999999996</v>
      </c>
      <c r="X505" s="8">
        <v>3.9000000000000004</v>
      </c>
      <c r="Y505" s="8">
        <v>0.10000000000000053</v>
      </c>
      <c r="Z505" s="8">
        <v>8.0000000000000071E-2</v>
      </c>
      <c r="AA505">
        <v>-0.1800000000000006</v>
      </c>
      <c r="AF505" t="s">
        <v>782</v>
      </c>
      <c r="AG505" t="s">
        <v>115</v>
      </c>
      <c r="AH505" t="s">
        <v>116</v>
      </c>
      <c r="AI505" t="s">
        <v>230</v>
      </c>
      <c r="AJ505" s="7">
        <v>38717</v>
      </c>
      <c r="AK505" t="s">
        <v>807</v>
      </c>
      <c r="AL505" t="s">
        <v>118</v>
      </c>
      <c r="AM505" t="s">
        <v>717</v>
      </c>
      <c r="AN505" t="s">
        <v>818</v>
      </c>
      <c r="AO505" t="str">
        <f>TEXT(A505,"yyyy-mm-dd")</f>
        <v>2004-03-31</v>
      </c>
    </row>
    <row r="506" spans="1:41">
      <c r="A506" s="6" t="s">
        <v>806</v>
      </c>
      <c r="B506">
        <v>2004</v>
      </c>
      <c r="C506">
        <v>3</v>
      </c>
      <c r="E506" t="s">
        <v>112</v>
      </c>
      <c r="F506" t="s">
        <v>113</v>
      </c>
      <c r="G506" t="s">
        <v>83</v>
      </c>
      <c r="H506" t="s">
        <v>566</v>
      </c>
      <c r="I506">
        <v>2004</v>
      </c>
      <c r="K506" s="6">
        <v>38352</v>
      </c>
      <c r="L506">
        <v>9</v>
      </c>
      <c r="N506" t="s">
        <v>173</v>
      </c>
      <c r="O506" s="8">
        <v>6.69</v>
      </c>
      <c r="P506" s="8">
        <v>6.7</v>
      </c>
      <c r="Q506" s="8">
        <v>6.38</v>
      </c>
      <c r="R506" s="8">
        <v>7</v>
      </c>
      <c r="S506" s="8">
        <v>5.6</v>
      </c>
      <c r="T506" s="8">
        <v>8.65</v>
      </c>
      <c r="U506" s="8">
        <v>0.59</v>
      </c>
      <c r="V506" s="9">
        <v>32</v>
      </c>
      <c r="W506" s="8">
        <v>0.62000000000000011</v>
      </c>
      <c r="X506" s="8">
        <v>3.0500000000000007</v>
      </c>
      <c r="Y506" s="8">
        <v>-9.9999999999997868E-3</v>
      </c>
      <c r="Z506" s="8">
        <v>8.9999999999999858E-2</v>
      </c>
      <c r="AA506">
        <v>-0.12000000000000011</v>
      </c>
      <c r="AF506" t="s">
        <v>649</v>
      </c>
      <c r="AG506" t="s">
        <v>115</v>
      </c>
      <c r="AH506" t="s">
        <v>116</v>
      </c>
      <c r="AI506" t="s">
        <v>117</v>
      </c>
      <c r="AJ506" s="7">
        <v>38352</v>
      </c>
      <c r="AK506" t="s">
        <v>807</v>
      </c>
      <c r="AL506" t="s">
        <v>118</v>
      </c>
      <c r="AM506" t="s">
        <v>569</v>
      </c>
      <c r="AN506" t="s">
        <v>817</v>
      </c>
      <c r="AO506" t="str">
        <f>TEXT(A506,"yyyy-mm-dd")</f>
        <v>2004-03-31</v>
      </c>
    </row>
    <row r="507" spans="1:41">
      <c r="A507" s="6" t="s">
        <v>819</v>
      </c>
      <c r="B507">
        <v>2004</v>
      </c>
      <c r="C507">
        <v>4</v>
      </c>
      <c r="E507" t="s">
        <v>100</v>
      </c>
      <c r="F507" t="s">
        <v>101</v>
      </c>
      <c r="G507" t="s">
        <v>83</v>
      </c>
      <c r="H507" t="s">
        <v>715</v>
      </c>
      <c r="I507">
        <v>2005</v>
      </c>
      <c r="K507" s="6">
        <v>38717</v>
      </c>
      <c r="L507">
        <v>20</v>
      </c>
      <c r="N507" t="s">
        <v>185</v>
      </c>
      <c r="O507" s="8">
        <v>3.72</v>
      </c>
      <c r="P507" s="8">
        <v>3.76</v>
      </c>
      <c r="Q507" s="8">
        <v>3.5</v>
      </c>
      <c r="R507" s="8">
        <v>4</v>
      </c>
      <c r="S507" s="8">
        <v>2.5</v>
      </c>
      <c r="T507" s="8">
        <v>4.5</v>
      </c>
      <c r="U507" s="8">
        <v>0.5</v>
      </c>
      <c r="V507" s="9">
        <v>33</v>
      </c>
      <c r="W507" s="8">
        <v>0.5</v>
      </c>
      <c r="X507" s="8">
        <v>2</v>
      </c>
      <c r="Y507" s="8">
        <v>-3.9999999999999591E-2</v>
      </c>
      <c r="Z507" s="8">
        <v>5.9999999999999609E-2</v>
      </c>
      <c r="AA507">
        <v>-2.0000000000000018E-2</v>
      </c>
      <c r="AF507" t="s">
        <v>9765</v>
      </c>
      <c r="AG507" t="s">
        <v>9655</v>
      </c>
      <c r="AH507" t="s">
        <v>9656</v>
      </c>
      <c r="AI507" t="s">
        <v>9669</v>
      </c>
      <c r="AJ507" s="7">
        <v>38717</v>
      </c>
      <c r="AK507" t="s">
        <v>820</v>
      </c>
      <c r="AL507" t="s">
        <v>109</v>
      </c>
      <c r="AM507" t="s">
        <v>717</v>
      </c>
      <c r="AN507" t="s">
        <v>9771</v>
      </c>
    </row>
    <row r="508" spans="1:41">
      <c r="A508" s="6" t="s">
        <v>819</v>
      </c>
      <c r="B508">
        <v>2004</v>
      </c>
      <c r="C508">
        <v>4</v>
      </c>
      <c r="E508" t="s">
        <v>100</v>
      </c>
      <c r="F508" t="s">
        <v>101</v>
      </c>
      <c r="G508" t="s">
        <v>83</v>
      </c>
      <c r="H508" t="s">
        <v>566</v>
      </c>
      <c r="I508">
        <v>2004</v>
      </c>
      <c r="K508" s="6">
        <v>38352</v>
      </c>
      <c r="L508">
        <v>8</v>
      </c>
      <c r="N508" t="s">
        <v>182</v>
      </c>
      <c r="O508" s="8">
        <v>3.27</v>
      </c>
      <c r="P508" s="8">
        <v>3.3</v>
      </c>
      <c r="Q508" s="8">
        <v>3.11</v>
      </c>
      <c r="R508" s="8">
        <v>3.5</v>
      </c>
      <c r="S508" s="8">
        <v>2.2000000000000002</v>
      </c>
      <c r="T508" s="8">
        <v>4.1500000000000004</v>
      </c>
      <c r="U508" s="8">
        <v>0.43</v>
      </c>
      <c r="V508" s="9">
        <v>33</v>
      </c>
      <c r="W508" s="8">
        <v>0.39000000000000012</v>
      </c>
      <c r="X508" s="8">
        <v>1.9500000000000002</v>
      </c>
      <c r="Y508" s="8">
        <v>-2.9999999999999805E-2</v>
      </c>
      <c r="Z508" s="8">
        <v>0</v>
      </c>
      <c r="AA508">
        <v>-9.9999999999997868E-3</v>
      </c>
      <c r="AF508" t="s">
        <v>9744</v>
      </c>
      <c r="AG508" t="s">
        <v>9655</v>
      </c>
      <c r="AH508" t="s">
        <v>9656</v>
      </c>
      <c r="AI508" t="s">
        <v>9657</v>
      </c>
      <c r="AJ508" s="7">
        <v>38352</v>
      </c>
      <c r="AK508" t="s">
        <v>820</v>
      </c>
      <c r="AL508" t="s">
        <v>109</v>
      </c>
      <c r="AM508" t="s">
        <v>569</v>
      </c>
      <c r="AN508" t="s">
        <v>9761</v>
      </c>
    </row>
    <row r="509" spans="1:41">
      <c r="A509" s="6" t="s">
        <v>819</v>
      </c>
      <c r="B509">
        <v>2004</v>
      </c>
      <c r="C509">
        <v>4</v>
      </c>
      <c r="E509" t="s">
        <v>100</v>
      </c>
      <c r="F509" t="s">
        <v>101</v>
      </c>
      <c r="G509" t="s">
        <v>102</v>
      </c>
      <c r="H509" t="s">
        <v>799</v>
      </c>
      <c r="I509">
        <v>2004</v>
      </c>
      <c r="J509">
        <v>3</v>
      </c>
      <c r="K509" s="6">
        <v>38260</v>
      </c>
      <c r="L509">
        <v>5</v>
      </c>
      <c r="M509">
        <v>2</v>
      </c>
      <c r="N509" t="s">
        <v>211</v>
      </c>
      <c r="O509" s="8">
        <v>3.48</v>
      </c>
      <c r="P509" s="8">
        <v>3.5</v>
      </c>
      <c r="Q509" s="8">
        <v>3.1</v>
      </c>
      <c r="R509" s="8">
        <v>3.8</v>
      </c>
      <c r="S509" s="8">
        <v>1.1299999999999999</v>
      </c>
      <c r="T509" s="8">
        <v>4.7300000000000004</v>
      </c>
      <c r="U509" s="8">
        <v>0.7</v>
      </c>
      <c r="V509" s="9">
        <v>33</v>
      </c>
      <c r="W509" s="8">
        <v>0.69999999999999973</v>
      </c>
      <c r="X509" s="8">
        <v>3.6000000000000005</v>
      </c>
      <c r="Y509" s="8">
        <v>-2.0000000000000018E-2</v>
      </c>
      <c r="Z509" s="8">
        <v>0</v>
      </c>
      <c r="AA509">
        <v>4.9999999999999822E-2</v>
      </c>
      <c r="AF509" t="s">
        <v>800</v>
      </c>
      <c r="AG509" t="s">
        <v>106</v>
      </c>
      <c r="AH509" t="s">
        <v>107</v>
      </c>
      <c r="AI509" t="s">
        <v>340</v>
      </c>
      <c r="AJ509" s="7">
        <v>38260</v>
      </c>
      <c r="AK509" t="s">
        <v>820</v>
      </c>
      <c r="AL509" t="s">
        <v>109</v>
      </c>
      <c r="AM509" t="s">
        <v>801</v>
      </c>
      <c r="AN509" t="s">
        <v>829</v>
      </c>
      <c r="AO509" t="str">
        <f>TEXT(A509,"yyyy-mm-dd")</f>
        <v>2004-04-30</v>
      </c>
    </row>
    <row r="510" spans="1:41">
      <c r="A510" s="6" t="s">
        <v>819</v>
      </c>
      <c r="B510">
        <v>2004</v>
      </c>
      <c r="C510">
        <v>4</v>
      </c>
      <c r="E510" t="s">
        <v>100</v>
      </c>
      <c r="F510" t="s">
        <v>101</v>
      </c>
      <c r="G510" t="s">
        <v>102</v>
      </c>
      <c r="H510" t="s">
        <v>795</v>
      </c>
      <c r="I510">
        <v>2004</v>
      </c>
      <c r="J510">
        <v>2</v>
      </c>
      <c r="K510" s="6">
        <v>38168</v>
      </c>
      <c r="L510">
        <v>2</v>
      </c>
      <c r="M510">
        <v>1</v>
      </c>
      <c r="N510" t="s">
        <v>104</v>
      </c>
      <c r="O510" s="8">
        <v>3.16</v>
      </c>
      <c r="P510" s="8">
        <v>3.2</v>
      </c>
      <c r="Q510" s="8">
        <v>2.8</v>
      </c>
      <c r="R510" s="8">
        <v>3.53</v>
      </c>
      <c r="S510" s="8">
        <v>0.54</v>
      </c>
      <c r="T510" s="8">
        <v>4.71</v>
      </c>
      <c r="U510" s="8">
        <v>0.8</v>
      </c>
      <c r="V510" s="9">
        <v>33</v>
      </c>
      <c r="W510" s="8">
        <v>0.73</v>
      </c>
      <c r="X510" s="8">
        <v>4.17</v>
      </c>
      <c r="Y510" s="8">
        <v>-4.0000000000000036E-2</v>
      </c>
      <c r="Z510" s="8">
        <v>0</v>
      </c>
      <c r="AA510">
        <v>2.9999999999999805E-2</v>
      </c>
      <c r="AF510" t="s">
        <v>796</v>
      </c>
      <c r="AG510" t="s">
        <v>106</v>
      </c>
      <c r="AH510" t="s">
        <v>107</v>
      </c>
      <c r="AI510" t="s">
        <v>108</v>
      </c>
      <c r="AJ510" s="7">
        <v>38168</v>
      </c>
      <c r="AK510" t="s">
        <v>820</v>
      </c>
      <c r="AL510" t="s">
        <v>109</v>
      </c>
      <c r="AM510" t="s">
        <v>797</v>
      </c>
      <c r="AN510" t="s">
        <v>828</v>
      </c>
      <c r="AO510" t="str">
        <f>TEXT(A510,"yyyy-mm-dd")</f>
        <v>2004-04-30</v>
      </c>
    </row>
    <row r="511" spans="1:41">
      <c r="A511" s="6" t="s">
        <v>819</v>
      </c>
      <c r="B511">
        <v>2004</v>
      </c>
      <c r="C511">
        <v>4</v>
      </c>
      <c r="E511" t="s">
        <v>100</v>
      </c>
      <c r="F511" t="s">
        <v>101</v>
      </c>
      <c r="G511" t="s">
        <v>102</v>
      </c>
      <c r="H511" t="s">
        <v>754</v>
      </c>
      <c r="I511">
        <v>2004</v>
      </c>
      <c r="J511">
        <v>1</v>
      </c>
      <c r="K511" s="6">
        <v>38077</v>
      </c>
      <c r="L511">
        <v>-1</v>
      </c>
      <c r="M511">
        <v>0</v>
      </c>
      <c r="N511" t="s">
        <v>187</v>
      </c>
      <c r="O511" s="8">
        <v>2.85</v>
      </c>
      <c r="P511" s="8">
        <v>2.8</v>
      </c>
      <c r="Q511" s="8">
        <v>2.6</v>
      </c>
      <c r="R511" s="8">
        <v>3.15</v>
      </c>
      <c r="S511" s="8">
        <v>2</v>
      </c>
      <c r="T511" s="8">
        <v>3.74</v>
      </c>
      <c r="U511" s="8">
        <v>0.49</v>
      </c>
      <c r="V511" s="9">
        <v>33</v>
      </c>
      <c r="W511" s="8">
        <v>0.54999999999999982</v>
      </c>
      <c r="X511" s="8">
        <v>1.7400000000000002</v>
      </c>
      <c r="Y511" s="8">
        <v>5.0000000000000266E-2</v>
      </c>
      <c r="Z511" s="8">
        <v>0</v>
      </c>
      <c r="AA511">
        <v>-0.15000000000000036</v>
      </c>
      <c r="AF511" t="s">
        <v>755</v>
      </c>
      <c r="AG511" t="s">
        <v>106</v>
      </c>
      <c r="AH511" t="s">
        <v>107</v>
      </c>
      <c r="AI511" t="s">
        <v>188</v>
      </c>
      <c r="AJ511" s="7">
        <v>38077</v>
      </c>
      <c r="AK511" t="s">
        <v>820</v>
      </c>
      <c r="AL511" t="s">
        <v>109</v>
      </c>
      <c r="AM511" t="s">
        <v>756</v>
      </c>
      <c r="AN511" t="s">
        <v>827</v>
      </c>
      <c r="AO511" t="str">
        <f>TEXT(A511,"yyyy-mm-dd")</f>
        <v>2004-04-30</v>
      </c>
    </row>
    <row r="512" spans="1:41">
      <c r="A512" s="6" t="s">
        <v>819</v>
      </c>
      <c r="B512">
        <v>2004</v>
      </c>
      <c r="C512">
        <v>4</v>
      </c>
      <c r="E512" t="s">
        <v>81</v>
      </c>
      <c r="F512" t="s">
        <v>82</v>
      </c>
      <c r="G512" t="s">
        <v>83</v>
      </c>
      <c r="H512" t="s">
        <v>788</v>
      </c>
      <c r="I512">
        <v>2006</v>
      </c>
      <c r="K512" s="6">
        <v>39082</v>
      </c>
      <c r="L512">
        <v>32</v>
      </c>
      <c r="N512" t="s">
        <v>823</v>
      </c>
      <c r="O512" s="8">
        <v>3.7</v>
      </c>
      <c r="P512" s="8">
        <v>3.56</v>
      </c>
      <c r="Q512" s="8">
        <v>3.48</v>
      </c>
      <c r="R512" s="8">
        <v>3.98</v>
      </c>
      <c r="S512" s="8">
        <v>2.84</v>
      </c>
      <c r="T512" s="8">
        <v>5.14</v>
      </c>
      <c r="U512" s="8">
        <v>0.5</v>
      </c>
      <c r="V512" s="9">
        <v>30</v>
      </c>
      <c r="W512" s="8">
        <v>0.5</v>
      </c>
      <c r="X512" s="8">
        <v>2.2999999999999998</v>
      </c>
      <c r="Y512" s="8">
        <v>0.14000000000000012</v>
      </c>
      <c r="Z512" s="8">
        <v>0</v>
      </c>
      <c r="AA512">
        <v>-0.20000000000000018</v>
      </c>
      <c r="AF512" t="s">
        <v>790</v>
      </c>
      <c r="AG512" t="s">
        <v>87</v>
      </c>
      <c r="AH512" t="s">
        <v>88</v>
      </c>
      <c r="AI512" t="s">
        <v>359</v>
      </c>
      <c r="AJ512" s="7">
        <v>39082</v>
      </c>
      <c r="AK512" t="s">
        <v>820</v>
      </c>
      <c r="AL512" t="s">
        <v>91</v>
      </c>
      <c r="AM512" t="s">
        <v>791</v>
      </c>
      <c r="AN512" t="s">
        <v>824</v>
      </c>
      <c r="AO512" t="str">
        <f>TEXT(A512,"yyyy-mm-dd")</f>
        <v>2004-04-30</v>
      </c>
    </row>
    <row r="513" spans="1:41">
      <c r="A513" s="6" t="s">
        <v>819</v>
      </c>
      <c r="B513">
        <v>2004</v>
      </c>
      <c r="C513">
        <v>4</v>
      </c>
      <c r="E513" t="s">
        <v>81</v>
      </c>
      <c r="F513" t="s">
        <v>82</v>
      </c>
      <c r="G513" t="s">
        <v>83</v>
      </c>
      <c r="H513" t="s">
        <v>715</v>
      </c>
      <c r="I513">
        <v>2005</v>
      </c>
      <c r="K513" s="6">
        <v>38717</v>
      </c>
      <c r="L513">
        <v>20</v>
      </c>
      <c r="N513" t="s">
        <v>185</v>
      </c>
      <c r="O513" s="8">
        <v>3.77</v>
      </c>
      <c r="P513" s="8">
        <v>3.72</v>
      </c>
      <c r="Q513" s="8">
        <v>3.5</v>
      </c>
      <c r="R513" s="8">
        <v>4</v>
      </c>
      <c r="S513" s="8">
        <v>3.04</v>
      </c>
      <c r="T513" s="8">
        <v>4.6900000000000004</v>
      </c>
      <c r="U513" s="8">
        <v>0.35</v>
      </c>
      <c r="V513" s="9">
        <v>33</v>
      </c>
      <c r="W513" s="8">
        <v>0.5</v>
      </c>
      <c r="X513" s="8">
        <v>1.6500000000000004</v>
      </c>
      <c r="Y513" s="8">
        <v>4.9999999999999822E-2</v>
      </c>
      <c r="Z513" s="8">
        <v>0</v>
      </c>
      <c r="AA513">
        <v>0</v>
      </c>
      <c r="AF513" t="s">
        <v>716</v>
      </c>
      <c r="AG513" t="s">
        <v>87</v>
      </c>
      <c r="AH513" t="s">
        <v>88</v>
      </c>
      <c r="AI513" t="s">
        <v>97</v>
      </c>
      <c r="AJ513" s="7">
        <v>38717</v>
      </c>
      <c r="AK513" t="s">
        <v>820</v>
      </c>
      <c r="AL513" t="s">
        <v>91</v>
      </c>
      <c r="AM513" t="s">
        <v>717</v>
      </c>
      <c r="AN513" t="s">
        <v>822</v>
      </c>
      <c r="AO513" t="str">
        <f>TEXT(A513,"yyyy-mm-dd")</f>
        <v>2004-04-30</v>
      </c>
    </row>
    <row r="514" spans="1:41">
      <c r="A514" s="6" t="s">
        <v>819</v>
      </c>
      <c r="B514">
        <v>2004</v>
      </c>
      <c r="C514">
        <v>4</v>
      </c>
      <c r="E514" t="s">
        <v>392</v>
      </c>
      <c r="F514" t="s">
        <v>82</v>
      </c>
      <c r="G514" t="s">
        <v>83</v>
      </c>
      <c r="H514" t="s">
        <v>715</v>
      </c>
      <c r="I514">
        <v>2005</v>
      </c>
      <c r="K514" s="6">
        <v>38717</v>
      </c>
      <c r="L514">
        <v>20</v>
      </c>
      <c r="N514" t="s">
        <v>185</v>
      </c>
      <c r="O514" s="8">
        <v>3.34</v>
      </c>
      <c r="P514" s="8">
        <v>3.4</v>
      </c>
      <c r="Q514" s="8">
        <v>3.04</v>
      </c>
      <c r="R514" s="8">
        <v>3.49</v>
      </c>
      <c r="S514" s="8">
        <v>2.57</v>
      </c>
      <c r="T514" s="8">
        <v>4.04</v>
      </c>
      <c r="U514" s="8">
        <v>0.39</v>
      </c>
      <c r="V514" s="9">
        <v>22</v>
      </c>
      <c r="W514" s="8">
        <v>0.45000000000000018</v>
      </c>
      <c r="X514" s="8">
        <v>1.4700000000000002</v>
      </c>
      <c r="Y514" s="8">
        <v>-6.0000000000000053E-2</v>
      </c>
      <c r="Z514" s="8"/>
      <c r="AF514" t="s">
        <v>716</v>
      </c>
      <c r="AG514" t="s">
        <v>87</v>
      </c>
      <c r="AH514" t="s">
        <v>88</v>
      </c>
      <c r="AI514" t="s">
        <v>97</v>
      </c>
      <c r="AJ514" s="7">
        <v>38717</v>
      </c>
      <c r="AK514" t="s">
        <v>820</v>
      </c>
      <c r="AL514" t="s">
        <v>393</v>
      </c>
      <c r="AM514" t="s">
        <v>717</v>
      </c>
      <c r="AN514" t="s">
        <v>826</v>
      </c>
      <c r="AO514" t="str">
        <f>TEXT(A514,"yyyy-mm-dd")</f>
        <v>2004-04-30</v>
      </c>
    </row>
    <row r="515" spans="1:41">
      <c r="A515" s="6" t="s">
        <v>819</v>
      </c>
      <c r="B515">
        <v>2004</v>
      </c>
      <c r="C515">
        <v>4</v>
      </c>
      <c r="E515" t="s">
        <v>81</v>
      </c>
      <c r="F515" t="s">
        <v>82</v>
      </c>
      <c r="G515" t="s">
        <v>83</v>
      </c>
      <c r="H515" t="s">
        <v>566</v>
      </c>
      <c r="I515">
        <v>2004</v>
      </c>
      <c r="K515" s="6">
        <v>38352</v>
      </c>
      <c r="L515">
        <v>8</v>
      </c>
      <c r="N515" t="s">
        <v>182</v>
      </c>
      <c r="O515" s="8">
        <v>4.1100000000000003</v>
      </c>
      <c r="P515" s="8">
        <v>4.0999999999999996</v>
      </c>
      <c r="Q515" s="8">
        <v>4</v>
      </c>
      <c r="R515" s="8">
        <v>4.3</v>
      </c>
      <c r="S515" s="8">
        <v>3.54</v>
      </c>
      <c r="T515" s="8">
        <v>4.71</v>
      </c>
      <c r="U515" s="8">
        <v>0.26</v>
      </c>
      <c r="V515" s="9">
        <v>33</v>
      </c>
      <c r="W515" s="8">
        <v>0.29999999999999982</v>
      </c>
      <c r="X515" s="8">
        <v>1.17</v>
      </c>
      <c r="Y515" s="8">
        <v>1.0000000000000675E-2</v>
      </c>
      <c r="Z515" s="8">
        <v>-8.0000000000000071E-2</v>
      </c>
      <c r="AA515">
        <v>6.9999999999999396E-2</v>
      </c>
      <c r="AF515" t="s">
        <v>568</v>
      </c>
      <c r="AG515" t="s">
        <v>87</v>
      </c>
      <c r="AH515" t="s">
        <v>88</v>
      </c>
      <c r="AI515" t="s">
        <v>89</v>
      </c>
      <c r="AJ515" s="7">
        <v>38352</v>
      </c>
      <c r="AK515" t="s">
        <v>820</v>
      </c>
      <c r="AL515" t="s">
        <v>91</v>
      </c>
      <c r="AM515" t="s">
        <v>569</v>
      </c>
      <c r="AN515" t="s">
        <v>821</v>
      </c>
      <c r="AO515" t="str">
        <f>TEXT(A515,"yyyy-mm-dd")</f>
        <v>2004-04-30</v>
      </c>
    </row>
    <row r="516" spans="1:41">
      <c r="A516" s="6" t="s">
        <v>819</v>
      </c>
      <c r="B516">
        <v>2004</v>
      </c>
      <c r="C516">
        <v>4</v>
      </c>
      <c r="E516" t="s">
        <v>392</v>
      </c>
      <c r="F516" t="s">
        <v>82</v>
      </c>
      <c r="G516" t="s">
        <v>83</v>
      </c>
      <c r="H516" t="s">
        <v>566</v>
      </c>
      <c r="I516">
        <v>2004</v>
      </c>
      <c r="K516" s="6">
        <v>38352</v>
      </c>
      <c r="L516">
        <v>8</v>
      </c>
      <c r="N516" t="s">
        <v>182</v>
      </c>
      <c r="O516" s="8">
        <v>3.59</v>
      </c>
      <c r="P516" s="8">
        <v>3.59</v>
      </c>
      <c r="Q516" s="8">
        <v>3.48</v>
      </c>
      <c r="R516" s="8">
        <v>3.72</v>
      </c>
      <c r="S516" s="8">
        <v>3.21</v>
      </c>
      <c r="T516" s="8">
        <v>3.91</v>
      </c>
      <c r="U516" s="8">
        <v>0.2</v>
      </c>
      <c r="V516" s="9">
        <v>24</v>
      </c>
      <c r="W516" s="8">
        <v>0.24000000000000021</v>
      </c>
      <c r="X516" s="8">
        <v>0.70000000000000018</v>
      </c>
      <c r="Y516" s="8">
        <v>0</v>
      </c>
      <c r="Z516" s="8">
        <v>2.0000000000000018E-2</v>
      </c>
      <c r="AA516">
        <v>-6.999999999999984E-2</v>
      </c>
      <c r="AF516" t="s">
        <v>568</v>
      </c>
      <c r="AG516" t="s">
        <v>87</v>
      </c>
      <c r="AH516" t="s">
        <v>88</v>
      </c>
      <c r="AI516" t="s">
        <v>89</v>
      </c>
      <c r="AJ516" s="7">
        <v>38352</v>
      </c>
      <c r="AK516" t="s">
        <v>820</v>
      </c>
      <c r="AL516" t="s">
        <v>393</v>
      </c>
      <c r="AM516" t="s">
        <v>569</v>
      </c>
      <c r="AN516" t="s">
        <v>825</v>
      </c>
      <c r="AO516" t="str">
        <f>TEXT(A516,"yyyy-mm-dd")</f>
        <v>2004-04-30</v>
      </c>
    </row>
    <row r="517" spans="1:41">
      <c r="A517" s="6" t="s">
        <v>819</v>
      </c>
      <c r="B517">
        <v>2004</v>
      </c>
      <c r="C517">
        <v>4</v>
      </c>
      <c r="E517" t="s">
        <v>81</v>
      </c>
      <c r="F517" t="s">
        <v>82</v>
      </c>
      <c r="G517" t="s">
        <v>774</v>
      </c>
      <c r="H517" t="s">
        <v>775</v>
      </c>
      <c r="K517" s="6"/>
      <c r="O517" s="8">
        <v>3.64</v>
      </c>
      <c r="P517" s="8">
        <v>3.58</v>
      </c>
      <c r="Q517" s="8">
        <v>3.5</v>
      </c>
      <c r="R517" s="8">
        <v>3.81</v>
      </c>
      <c r="S517" s="8">
        <v>2.9</v>
      </c>
      <c r="T517" s="8">
        <v>4.8</v>
      </c>
      <c r="U517" s="8">
        <v>0.4</v>
      </c>
      <c r="V517" s="9">
        <v>31</v>
      </c>
      <c r="W517" s="8">
        <v>0.31000000000000005</v>
      </c>
      <c r="X517" s="8">
        <v>1.9</v>
      </c>
      <c r="Y517" s="8">
        <v>6.0000000000000053E-2</v>
      </c>
      <c r="Z517" s="8">
        <v>-9.9999999999997868E-3</v>
      </c>
      <c r="AA517">
        <v>-0.18999999999999995</v>
      </c>
      <c r="AF517" t="s">
        <v>776</v>
      </c>
      <c r="AG517" t="s">
        <v>777</v>
      </c>
      <c r="AH517" t="s">
        <v>778</v>
      </c>
      <c r="AI517" t="s">
        <v>779</v>
      </c>
      <c r="AJ517" s="7"/>
      <c r="AK517" t="s">
        <v>820</v>
      </c>
      <c r="AL517" t="s">
        <v>91</v>
      </c>
      <c r="AM517" t="s">
        <v>775</v>
      </c>
      <c r="AN517" t="s">
        <v>830</v>
      </c>
      <c r="AO517" t="str">
        <f>TEXT(A517,"yyyy-mm-dd")</f>
        <v>2004-04-30</v>
      </c>
    </row>
    <row r="518" spans="1:41">
      <c r="A518" s="6" t="s">
        <v>819</v>
      </c>
      <c r="B518">
        <v>2004</v>
      </c>
      <c r="C518">
        <v>4</v>
      </c>
      <c r="E518" t="s">
        <v>112</v>
      </c>
      <c r="F518" t="s">
        <v>113</v>
      </c>
      <c r="G518" t="s">
        <v>83</v>
      </c>
      <c r="H518" t="s">
        <v>715</v>
      </c>
      <c r="I518">
        <v>2005</v>
      </c>
      <c r="K518" s="6">
        <v>38717</v>
      </c>
      <c r="L518">
        <v>20</v>
      </c>
      <c r="N518" t="s">
        <v>185</v>
      </c>
      <c r="O518" s="8">
        <v>7.03</v>
      </c>
      <c r="P518" s="8">
        <v>6.84</v>
      </c>
      <c r="Q518" s="8">
        <v>6.39</v>
      </c>
      <c r="R518" s="8">
        <v>8.0299999999999994</v>
      </c>
      <c r="S518" s="8">
        <v>5.53</v>
      </c>
      <c r="T518" s="8">
        <v>9</v>
      </c>
      <c r="U518" s="8">
        <v>0.95</v>
      </c>
      <c r="V518" s="9">
        <v>32</v>
      </c>
      <c r="W518" s="8">
        <v>1.6399999999999997</v>
      </c>
      <c r="X518" s="8">
        <v>3.4699999999999998</v>
      </c>
      <c r="Y518" s="8">
        <v>0.19000000000000039</v>
      </c>
      <c r="Z518" s="8">
        <v>4.0000000000000036E-2</v>
      </c>
      <c r="AA518">
        <v>0.62000000000000011</v>
      </c>
      <c r="AF518" t="s">
        <v>782</v>
      </c>
      <c r="AG518" t="s">
        <v>115</v>
      </c>
      <c r="AH518" t="s">
        <v>116</v>
      </c>
      <c r="AI518" t="s">
        <v>230</v>
      </c>
      <c r="AJ518" s="7">
        <v>38717</v>
      </c>
      <c r="AK518" t="s">
        <v>820</v>
      </c>
      <c r="AL518" t="s">
        <v>118</v>
      </c>
      <c r="AM518" t="s">
        <v>717</v>
      </c>
      <c r="AN518" t="s">
        <v>832</v>
      </c>
      <c r="AO518" t="str">
        <f>TEXT(A518,"yyyy-mm-dd")</f>
        <v>2004-04-30</v>
      </c>
    </row>
    <row r="519" spans="1:41">
      <c r="A519" s="6" t="s">
        <v>819</v>
      </c>
      <c r="B519">
        <v>2004</v>
      </c>
      <c r="C519">
        <v>4</v>
      </c>
      <c r="E519" t="s">
        <v>112</v>
      </c>
      <c r="F519" t="s">
        <v>113</v>
      </c>
      <c r="G519" t="s">
        <v>83</v>
      </c>
      <c r="H519" t="s">
        <v>566</v>
      </c>
      <c r="I519">
        <v>2004</v>
      </c>
      <c r="K519" s="6">
        <v>38352</v>
      </c>
      <c r="L519">
        <v>8</v>
      </c>
      <c r="N519" t="s">
        <v>182</v>
      </c>
      <c r="O519" s="8">
        <v>6.81</v>
      </c>
      <c r="P519" s="8">
        <v>6.64</v>
      </c>
      <c r="Q519" s="8">
        <v>6.4</v>
      </c>
      <c r="R519" s="8">
        <v>7.16</v>
      </c>
      <c r="S519" s="8">
        <v>5.6</v>
      </c>
      <c r="T519" s="8">
        <v>8.65</v>
      </c>
      <c r="U519" s="8">
        <v>0.66</v>
      </c>
      <c r="V519" s="9">
        <v>32</v>
      </c>
      <c r="W519" s="8">
        <v>0.75999999999999979</v>
      </c>
      <c r="X519" s="8">
        <v>3.0500000000000007</v>
      </c>
      <c r="Y519" s="8">
        <v>0.16999999999999993</v>
      </c>
      <c r="Z519" s="8">
        <v>-6.0000000000000497E-2</v>
      </c>
      <c r="AA519">
        <v>0.13999999999999968</v>
      </c>
      <c r="AF519" t="s">
        <v>649</v>
      </c>
      <c r="AG519" t="s">
        <v>115</v>
      </c>
      <c r="AH519" t="s">
        <v>116</v>
      </c>
      <c r="AI519" t="s">
        <v>117</v>
      </c>
      <c r="AJ519" s="7">
        <v>38352</v>
      </c>
      <c r="AK519" t="s">
        <v>820</v>
      </c>
      <c r="AL519" t="s">
        <v>118</v>
      </c>
      <c r="AM519" t="s">
        <v>569</v>
      </c>
      <c r="AN519" t="s">
        <v>831</v>
      </c>
      <c r="AO519" t="str">
        <f>TEXT(A519,"yyyy-mm-dd")</f>
        <v>2004-04-30</v>
      </c>
    </row>
    <row r="520" spans="1:41">
      <c r="A520" s="6" t="s">
        <v>833</v>
      </c>
      <c r="B520">
        <v>2004</v>
      </c>
      <c r="C520">
        <v>5</v>
      </c>
      <c r="E520" t="s">
        <v>100</v>
      </c>
      <c r="F520" t="s">
        <v>101</v>
      </c>
      <c r="G520" t="s">
        <v>83</v>
      </c>
      <c r="H520" t="s">
        <v>715</v>
      </c>
      <c r="I520">
        <v>2005</v>
      </c>
      <c r="K520" s="6">
        <v>38717</v>
      </c>
      <c r="L520">
        <v>19</v>
      </c>
      <c r="N520" t="s">
        <v>195</v>
      </c>
      <c r="O520" s="8">
        <v>3.71</v>
      </c>
      <c r="P520" s="8">
        <v>3.8</v>
      </c>
      <c r="Q520" s="8">
        <v>3.5</v>
      </c>
      <c r="R520" s="8">
        <v>4</v>
      </c>
      <c r="S520" s="8">
        <v>2.5</v>
      </c>
      <c r="T520" s="8">
        <v>4.4000000000000004</v>
      </c>
      <c r="U520" s="8">
        <v>0.48</v>
      </c>
      <c r="V520" s="9">
        <v>32</v>
      </c>
      <c r="W520" s="8">
        <v>0.5</v>
      </c>
      <c r="X520" s="8">
        <v>1.9000000000000004</v>
      </c>
      <c r="Y520" s="8">
        <v>-8.9999999999999858E-2</v>
      </c>
      <c r="Z520" s="8">
        <v>4.0000000000000036E-2</v>
      </c>
      <c r="AA520">
        <v>0</v>
      </c>
      <c r="AF520" t="s">
        <v>9765</v>
      </c>
      <c r="AG520" t="s">
        <v>9655</v>
      </c>
      <c r="AH520" t="s">
        <v>9656</v>
      </c>
      <c r="AI520" t="s">
        <v>9669</v>
      </c>
      <c r="AJ520" s="7">
        <v>38717</v>
      </c>
      <c r="AK520" t="s">
        <v>834</v>
      </c>
      <c r="AL520" t="s">
        <v>109</v>
      </c>
      <c r="AM520" t="s">
        <v>717</v>
      </c>
      <c r="AN520" t="s">
        <v>9772</v>
      </c>
    </row>
    <row r="521" spans="1:41">
      <c r="A521" s="6" t="s">
        <v>833</v>
      </c>
      <c r="B521">
        <v>2004</v>
      </c>
      <c r="C521">
        <v>5</v>
      </c>
      <c r="E521" t="s">
        <v>100</v>
      </c>
      <c r="F521" t="s">
        <v>101</v>
      </c>
      <c r="G521" t="s">
        <v>102</v>
      </c>
      <c r="H521" t="s">
        <v>843</v>
      </c>
      <c r="I521">
        <v>2004</v>
      </c>
      <c r="J521">
        <v>4</v>
      </c>
      <c r="K521" s="6">
        <v>38352</v>
      </c>
      <c r="L521">
        <v>7</v>
      </c>
      <c r="M521">
        <v>2</v>
      </c>
      <c r="N521" t="s">
        <v>192</v>
      </c>
      <c r="O521" s="8">
        <v>3.8</v>
      </c>
      <c r="P521" s="8">
        <v>3.9</v>
      </c>
      <c r="Q521" s="8">
        <v>3.5</v>
      </c>
      <c r="R521" s="8">
        <v>4.13</v>
      </c>
      <c r="S521" s="8">
        <v>1.2</v>
      </c>
      <c r="T521" s="8">
        <v>5.04</v>
      </c>
      <c r="U521" s="8">
        <v>0.66</v>
      </c>
      <c r="V521" s="9">
        <v>33</v>
      </c>
      <c r="W521" s="8">
        <v>0.62999999999999989</v>
      </c>
      <c r="X521" s="8">
        <v>3.84</v>
      </c>
      <c r="Y521" s="8">
        <v>-0.10000000000000009</v>
      </c>
      <c r="Z521" s="8"/>
      <c r="AF521" t="s">
        <v>844</v>
      </c>
      <c r="AG521" t="s">
        <v>106</v>
      </c>
      <c r="AH521" t="s">
        <v>107</v>
      </c>
      <c r="AI521" t="s">
        <v>427</v>
      </c>
      <c r="AJ521" s="7">
        <v>38352</v>
      </c>
      <c r="AK521" t="s">
        <v>834</v>
      </c>
      <c r="AL521" t="s">
        <v>109</v>
      </c>
      <c r="AM521" t="s">
        <v>845</v>
      </c>
      <c r="AN521" t="s">
        <v>846</v>
      </c>
      <c r="AO521" t="str">
        <f>TEXT(A521,"yyyy-mm-dd")</f>
        <v>2004-05-31</v>
      </c>
    </row>
    <row r="522" spans="1:41">
      <c r="A522" s="6" t="s">
        <v>833</v>
      </c>
      <c r="B522">
        <v>2004</v>
      </c>
      <c r="C522">
        <v>5</v>
      </c>
      <c r="E522" t="s">
        <v>100</v>
      </c>
      <c r="F522" t="s">
        <v>101</v>
      </c>
      <c r="G522" t="s">
        <v>83</v>
      </c>
      <c r="H522" t="s">
        <v>566</v>
      </c>
      <c r="I522">
        <v>2004</v>
      </c>
      <c r="K522" s="6">
        <v>38352</v>
      </c>
      <c r="L522">
        <v>7</v>
      </c>
      <c r="N522" t="s">
        <v>192</v>
      </c>
      <c r="O522" s="8">
        <v>3.75</v>
      </c>
      <c r="P522" s="8">
        <v>3.7</v>
      </c>
      <c r="Q522" s="8">
        <v>3.5</v>
      </c>
      <c r="R522" s="8">
        <v>4</v>
      </c>
      <c r="S522" s="8">
        <v>2.6</v>
      </c>
      <c r="T522" s="8">
        <v>4.5</v>
      </c>
      <c r="U522" s="8">
        <v>0.38</v>
      </c>
      <c r="V522" s="9">
        <v>33</v>
      </c>
      <c r="W522" s="8">
        <v>0.5</v>
      </c>
      <c r="X522" s="8">
        <v>1.9</v>
      </c>
      <c r="Y522" s="8">
        <v>4.9999999999999822E-2</v>
      </c>
      <c r="Z522" s="8">
        <v>0.40000000000000036</v>
      </c>
      <c r="AA522">
        <v>0.10999999999999988</v>
      </c>
      <c r="AF522" t="s">
        <v>9744</v>
      </c>
      <c r="AG522" t="s">
        <v>9655</v>
      </c>
      <c r="AH522" t="s">
        <v>9656</v>
      </c>
      <c r="AI522" t="s">
        <v>9657</v>
      </c>
      <c r="AJ522" s="7">
        <v>38352</v>
      </c>
      <c r="AK522" t="s">
        <v>834</v>
      </c>
      <c r="AL522" t="s">
        <v>109</v>
      </c>
      <c r="AM522" t="s">
        <v>569</v>
      </c>
      <c r="AN522" t="s">
        <v>9762</v>
      </c>
    </row>
    <row r="523" spans="1:41">
      <c r="A523" s="6" t="s">
        <v>833</v>
      </c>
      <c r="B523">
        <v>2004</v>
      </c>
      <c r="C523">
        <v>5</v>
      </c>
      <c r="E523" t="s">
        <v>100</v>
      </c>
      <c r="F523" t="s">
        <v>101</v>
      </c>
      <c r="G523" t="s">
        <v>102</v>
      </c>
      <c r="H523" t="s">
        <v>799</v>
      </c>
      <c r="I523">
        <v>2004</v>
      </c>
      <c r="J523">
        <v>3</v>
      </c>
      <c r="K523" s="6">
        <v>38260</v>
      </c>
      <c r="L523">
        <v>4</v>
      </c>
      <c r="M523">
        <v>1</v>
      </c>
      <c r="N523" t="s">
        <v>219</v>
      </c>
      <c r="O523" s="8">
        <v>3.83</v>
      </c>
      <c r="P523" s="8">
        <v>3.7</v>
      </c>
      <c r="Q523" s="8">
        <v>3.3</v>
      </c>
      <c r="R523" s="8">
        <v>4.2</v>
      </c>
      <c r="S523" s="8">
        <v>2.6</v>
      </c>
      <c r="T523" s="8">
        <v>5.4</v>
      </c>
      <c r="U523" s="8">
        <v>0.68</v>
      </c>
      <c r="V523" s="9">
        <v>33</v>
      </c>
      <c r="W523" s="8">
        <v>0.90000000000000036</v>
      </c>
      <c r="X523" s="8">
        <v>2.8000000000000003</v>
      </c>
      <c r="Y523" s="8">
        <v>0.12999999999999989</v>
      </c>
      <c r="Z523" s="8">
        <v>0.20000000000000018</v>
      </c>
      <c r="AA523">
        <v>0.20000000000000062</v>
      </c>
      <c r="AF523" t="s">
        <v>800</v>
      </c>
      <c r="AG523" t="s">
        <v>106</v>
      </c>
      <c r="AH523" t="s">
        <v>107</v>
      </c>
      <c r="AI523" t="s">
        <v>340</v>
      </c>
      <c r="AJ523" s="7">
        <v>38260</v>
      </c>
      <c r="AK523" t="s">
        <v>834</v>
      </c>
      <c r="AL523" t="s">
        <v>109</v>
      </c>
      <c r="AM523" t="s">
        <v>801</v>
      </c>
      <c r="AN523" t="s">
        <v>842</v>
      </c>
      <c r="AO523" t="str">
        <f>TEXT(A523,"yyyy-mm-dd")</f>
        <v>2004-05-31</v>
      </c>
    </row>
    <row r="524" spans="1:41">
      <c r="A524" s="6" t="s">
        <v>833</v>
      </c>
      <c r="B524">
        <v>2004</v>
      </c>
      <c r="C524">
        <v>5</v>
      </c>
      <c r="E524" t="s">
        <v>100</v>
      </c>
      <c r="F524" t="s">
        <v>101</v>
      </c>
      <c r="G524" t="s">
        <v>102</v>
      </c>
      <c r="H524" t="s">
        <v>795</v>
      </c>
      <c r="I524">
        <v>2004</v>
      </c>
      <c r="J524">
        <v>2</v>
      </c>
      <c r="K524" s="6">
        <v>38168</v>
      </c>
      <c r="L524">
        <v>1</v>
      </c>
      <c r="M524">
        <v>0</v>
      </c>
      <c r="N524" t="s">
        <v>169</v>
      </c>
      <c r="O524" s="8">
        <v>3.64</v>
      </c>
      <c r="P524" s="8">
        <v>3.5</v>
      </c>
      <c r="Q524" s="8">
        <v>3.3</v>
      </c>
      <c r="R524" s="8">
        <v>3.9</v>
      </c>
      <c r="S524" s="8">
        <v>2.4</v>
      </c>
      <c r="T524" s="8">
        <v>4.82</v>
      </c>
      <c r="U524" s="8">
        <v>0.56000000000000005</v>
      </c>
      <c r="V524" s="9">
        <v>33</v>
      </c>
      <c r="W524" s="8">
        <v>0.60000000000000009</v>
      </c>
      <c r="X524" s="8">
        <v>2.4200000000000004</v>
      </c>
      <c r="Y524" s="8">
        <v>0.14000000000000012</v>
      </c>
      <c r="Z524" s="8">
        <v>0.29999999999999982</v>
      </c>
      <c r="AA524">
        <v>-0.12999999999999989</v>
      </c>
      <c r="AF524" t="s">
        <v>796</v>
      </c>
      <c r="AG524" t="s">
        <v>106</v>
      </c>
      <c r="AH524" t="s">
        <v>107</v>
      </c>
      <c r="AI524" t="s">
        <v>108</v>
      </c>
      <c r="AJ524" s="7">
        <v>38168</v>
      </c>
      <c r="AK524" t="s">
        <v>834</v>
      </c>
      <c r="AL524" t="s">
        <v>109</v>
      </c>
      <c r="AM524" t="s">
        <v>797</v>
      </c>
      <c r="AN524" t="s">
        <v>841</v>
      </c>
      <c r="AO524" t="str">
        <f>TEXT(A524,"yyyy-mm-dd")</f>
        <v>2004-05-31</v>
      </c>
    </row>
    <row r="525" spans="1:41">
      <c r="A525" s="6" t="s">
        <v>833</v>
      </c>
      <c r="B525">
        <v>2004</v>
      </c>
      <c r="C525">
        <v>5</v>
      </c>
      <c r="E525" t="s">
        <v>81</v>
      </c>
      <c r="F525" t="s">
        <v>82</v>
      </c>
      <c r="G525" t="s">
        <v>83</v>
      </c>
      <c r="H525" t="s">
        <v>788</v>
      </c>
      <c r="I525">
        <v>2006</v>
      </c>
      <c r="K525" s="6">
        <v>39082</v>
      </c>
      <c r="L525">
        <v>31</v>
      </c>
      <c r="N525" t="s">
        <v>837</v>
      </c>
      <c r="O525" s="8">
        <v>3.65</v>
      </c>
      <c r="P525" s="8">
        <v>3.6</v>
      </c>
      <c r="Q525" s="8">
        <v>3.41</v>
      </c>
      <c r="R525" s="8">
        <v>3.9</v>
      </c>
      <c r="S525" s="8">
        <v>2.84</v>
      </c>
      <c r="T525" s="8">
        <v>4.63</v>
      </c>
      <c r="U525" s="8">
        <v>0.45</v>
      </c>
      <c r="V525" s="9">
        <v>31</v>
      </c>
      <c r="W525" s="8">
        <v>0.48999999999999977</v>
      </c>
      <c r="X525" s="8">
        <v>1.79</v>
      </c>
      <c r="Y525" s="8">
        <v>4.9999999999999822E-2</v>
      </c>
      <c r="Z525" s="8">
        <v>4.0000000000000036E-2</v>
      </c>
      <c r="AA525">
        <v>-1.0000000000000231E-2</v>
      </c>
      <c r="AF525" t="s">
        <v>790</v>
      </c>
      <c r="AG525" t="s">
        <v>87</v>
      </c>
      <c r="AH525" t="s">
        <v>88</v>
      </c>
      <c r="AI525" t="s">
        <v>359</v>
      </c>
      <c r="AJ525" s="7">
        <v>39082</v>
      </c>
      <c r="AK525" t="s">
        <v>834</v>
      </c>
      <c r="AL525" t="s">
        <v>91</v>
      </c>
      <c r="AM525" t="s">
        <v>791</v>
      </c>
      <c r="AN525" t="s">
        <v>838</v>
      </c>
      <c r="AO525" t="str">
        <f>TEXT(A525,"yyyy-mm-dd")</f>
        <v>2004-05-31</v>
      </c>
    </row>
    <row r="526" spans="1:41">
      <c r="A526" s="6" t="s">
        <v>833</v>
      </c>
      <c r="B526">
        <v>2004</v>
      </c>
      <c r="C526">
        <v>5</v>
      </c>
      <c r="E526" t="s">
        <v>81</v>
      </c>
      <c r="F526" t="s">
        <v>82</v>
      </c>
      <c r="G526" t="s">
        <v>83</v>
      </c>
      <c r="H526" t="s">
        <v>715</v>
      </c>
      <c r="I526">
        <v>2005</v>
      </c>
      <c r="K526" s="6">
        <v>38717</v>
      </c>
      <c r="L526">
        <v>19</v>
      </c>
      <c r="N526" t="s">
        <v>195</v>
      </c>
      <c r="O526" s="8">
        <v>3.77</v>
      </c>
      <c r="P526" s="8">
        <v>3.71</v>
      </c>
      <c r="Q526" s="8">
        <v>3.6</v>
      </c>
      <c r="R526" s="8">
        <v>3.96</v>
      </c>
      <c r="S526" s="8">
        <v>3.11</v>
      </c>
      <c r="T526" s="8">
        <v>4.5</v>
      </c>
      <c r="U526" s="8">
        <v>0.32</v>
      </c>
      <c r="V526" s="9">
        <v>33</v>
      </c>
      <c r="W526" s="8">
        <v>0.35999999999999988</v>
      </c>
      <c r="X526" s="8">
        <v>1.3900000000000001</v>
      </c>
      <c r="Y526" s="8">
        <v>6.0000000000000053E-2</v>
      </c>
      <c r="Z526" s="8">
        <v>-1.0000000000000231E-2</v>
      </c>
      <c r="AA526">
        <v>-0.14000000000000012</v>
      </c>
      <c r="AF526" t="s">
        <v>716</v>
      </c>
      <c r="AG526" t="s">
        <v>87</v>
      </c>
      <c r="AH526" t="s">
        <v>88</v>
      </c>
      <c r="AI526" t="s">
        <v>97</v>
      </c>
      <c r="AJ526" s="7">
        <v>38717</v>
      </c>
      <c r="AK526" t="s">
        <v>834</v>
      </c>
      <c r="AL526" t="s">
        <v>91</v>
      </c>
      <c r="AM526" t="s">
        <v>717</v>
      </c>
      <c r="AN526" t="s">
        <v>836</v>
      </c>
      <c r="AO526" t="str">
        <f>TEXT(A526,"yyyy-mm-dd")</f>
        <v>2004-05-31</v>
      </c>
    </row>
    <row r="527" spans="1:41">
      <c r="A527" s="6" t="s">
        <v>833</v>
      </c>
      <c r="B527">
        <v>2004</v>
      </c>
      <c r="C527">
        <v>5</v>
      </c>
      <c r="E527" t="s">
        <v>392</v>
      </c>
      <c r="F527" t="s">
        <v>82</v>
      </c>
      <c r="G527" t="s">
        <v>83</v>
      </c>
      <c r="H527" t="s">
        <v>715</v>
      </c>
      <c r="I527">
        <v>2005</v>
      </c>
      <c r="K527" s="6">
        <v>38717</v>
      </c>
      <c r="L527">
        <v>19</v>
      </c>
      <c r="N527" t="s">
        <v>195</v>
      </c>
      <c r="O527" s="8">
        <v>3.35</v>
      </c>
      <c r="P527" s="8">
        <v>3.4</v>
      </c>
      <c r="Q527" s="8">
        <v>3.15</v>
      </c>
      <c r="R527" s="8">
        <v>3.55</v>
      </c>
      <c r="S527" s="8">
        <v>2.5</v>
      </c>
      <c r="T527" s="8">
        <v>3.93</v>
      </c>
      <c r="U527" s="8">
        <v>0.39</v>
      </c>
      <c r="V527" s="9">
        <v>25</v>
      </c>
      <c r="W527" s="8">
        <v>0.39999999999999991</v>
      </c>
      <c r="X527" s="8">
        <v>1.4300000000000002</v>
      </c>
      <c r="Y527" s="8">
        <v>-4.9999999999999822E-2</v>
      </c>
      <c r="Z527" s="8">
        <v>0</v>
      </c>
      <c r="AA527">
        <v>-5.0000000000000266E-2</v>
      </c>
      <c r="AF527" t="s">
        <v>716</v>
      </c>
      <c r="AG527" t="s">
        <v>87</v>
      </c>
      <c r="AH527" t="s">
        <v>88</v>
      </c>
      <c r="AI527" t="s">
        <v>97</v>
      </c>
      <c r="AJ527" s="7">
        <v>38717</v>
      </c>
      <c r="AK527" t="s">
        <v>834</v>
      </c>
      <c r="AL527" t="s">
        <v>393</v>
      </c>
      <c r="AM527" t="s">
        <v>717</v>
      </c>
      <c r="AN527" t="s">
        <v>840</v>
      </c>
      <c r="AO527" t="str">
        <f>TEXT(A527,"yyyy-mm-dd")</f>
        <v>2004-05-31</v>
      </c>
    </row>
    <row r="528" spans="1:41">
      <c r="A528" s="6" t="s">
        <v>833</v>
      </c>
      <c r="B528">
        <v>2004</v>
      </c>
      <c r="C528">
        <v>5</v>
      </c>
      <c r="E528" t="s">
        <v>81</v>
      </c>
      <c r="F528" t="s">
        <v>82</v>
      </c>
      <c r="G528" t="s">
        <v>83</v>
      </c>
      <c r="H528" t="s">
        <v>566</v>
      </c>
      <c r="I528">
        <v>2004</v>
      </c>
      <c r="K528" s="6">
        <v>38352</v>
      </c>
      <c r="L528">
        <v>7</v>
      </c>
      <c r="N528" t="s">
        <v>192</v>
      </c>
      <c r="O528" s="8">
        <v>4.09</v>
      </c>
      <c r="P528" s="8">
        <v>4.09</v>
      </c>
      <c r="Q528" s="8">
        <v>4</v>
      </c>
      <c r="R528" s="8">
        <v>4.2</v>
      </c>
      <c r="S528" s="8">
        <v>3.54</v>
      </c>
      <c r="T528" s="8">
        <v>4.7</v>
      </c>
      <c r="U528" s="8">
        <v>0.22</v>
      </c>
      <c r="V528" s="9">
        <v>33</v>
      </c>
      <c r="W528" s="8">
        <v>0.20000000000000018</v>
      </c>
      <c r="X528" s="8">
        <v>1.1600000000000001</v>
      </c>
      <c r="Y528" s="8">
        <v>0</v>
      </c>
      <c r="Z528" s="8">
        <v>-9.9999999999997868E-3</v>
      </c>
      <c r="AA528">
        <v>-9.9999999999999645E-2</v>
      </c>
      <c r="AF528" t="s">
        <v>568</v>
      </c>
      <c r="AG528" t="s">
        <v>87</v>
      </c>
      <c r="AH528" t="s">
        <v>88</v>
      </c>
      <c r="AI528" t="s">
        <v>89</v>
      </c>
      <c r="AJ528" s="7">
        <v>38352</v>
      </c>
      <c r="AK528" t="s">
        <v>834</v>
      </c>
      <c r="AL528" t="s">
        <v>91</v>
      </c>
      <c r="AM528" t="s">
        <v>569</v>
      </c>
      <c r="AN528" t="s">
        <v>835</v>
      </c>
      <c r="AO528" t="str">
        <f>TEXT(A528,"yyyy-mm-dd")</f>
        <v>2004-05-31</v>
      </c>
    </row>
    <row r="529" spans="1:41">
      <c r="A529" s="6" t="s">
        <v>833</v>
      </c>
      <c r="B529">
        <v>2004</v>
      </c>
      <c r="C529">
        <v>5</v>
      </c>
      <c r="E529" t="s">
        <v>392</v>
      </c>
      <c r="F529" t="s">
        <v>82</v>
      </c>
      <c r="G529" t="s">
        <v>83</v>
      </c>
      <c r="H529" t="s">
        <v>566</v>
      </c>
      <c r="I529">
        <v>2004</v>
      </c>
      <c r="K529" s="6">
        <v>38352</v>
      </c>
      <c r="L529">
        <v>7</v>
      </c>
      <c r="N529" t="s">
        <v>192</v>
      </c>
      <c r="O529" s="8">
        <v>3.58</v>
      </c>
      <c r="P529" s="8">
        <v>3.57</v>
      </c>
      <c r="Q529" s="8">
        <v>3.5</v>
      </c>
      <c r="R529" s="8">
        <v>3.63</v>
      </c>
      <c r="S529" s="8">
        <v>3.21</v>
      </c>
      <c r="T529" s="8">
        <v>4.03</v>
      </c>
      <c r="U529" s="8">
        <v>0.19</v>
      </c>
      <c r="V529" s="9">
        <v>24</v>
      </c>
      <c r="W529" s="8">
        <v>0.12999999999999989</v>
      </c>
      <c r="X529" s="8">
        <v>0.82000000000000028</v>
      </c>
      <c r="Y529" s="8">
        <v>1.0000000000000231E-2</v>
      </c>
      <c r="Z529" s="8">
        <v>-2.0000000000000018E-2</v>
      </c>
      <c r="AA529">
        <v>-0.11000000000000032</v>
      </c>
      <c r="AF529" t="s">
        <v>568</v>
      </c>
      <c r="AG529" t="s">
        <v>87</v>
      </c>
      <c r="AH529" t="s">
        <v>88</v>
      </c>
      <c r="AI529" t="s">
        <v>89</v>
      </c>
      <c r="AJ529" s="7">
        <v>38352</v>
      </c>
      <c r="AK529" t="s">
        <v>834</v>
      </c>
      <c r="AL529" t="s">
        <v>393</v>
      </c>
      <c r="AM529" t="s">
        <v>569</v>
      </c>
      <c r="AN529" t="s">
        <v>839</v>
      </c>
      <c r="AO529" t="str">
        <f>TEXT(A529,"yyyy-mm-dd")</f>
        <v>2004-05-31</v>
      </c>
    </row>
    <row r="530" spans="1:41">
      <c r="A530" s="6" t="s">
        <v>833</v>
      </c>
      <c r="B530">
        <v>2004</v>
      </c>
      <c r="C530">
        <v>5</v>
      </c>
      <c r="E530" t="s">
        <v>81</v>
      </c>
      <c r="F530" t="s">
        <v>82</v>
      </c>
      <c r="G530" t="s">
        <v>774</v>
      </c>
      <c r="H530" t="s">
        <v>775</v>
      </c>
      <c r="K530" s="6"/>
      <c r="O530" s="8">
        <v>3.66</v>
      </c>
      <c r="P530" s="8">
        <v>3.6</v>
      </c>
      <c r="Q530" s="8">
        <v>3.48</v>
      </c>
      <c r="R530" s="8">
        <v>3.77</v>
      </c>
      <c r="S530" s="8">
        <v>3</v>
      </c>
      <c r="T530" s="8">
        <v>4.82</v>
      </c>
      <c r="U530" s="8">
        <v>0.41</v>
      </c>
      <c r="V530" s="9">
        <v>31</v>
      </c>
      <c r="W530" s="8">
        <v>0.29000000000000004</v>
      </c>
      <c r="X530" s="8">
        <v>1.8200000000000003</v>
      </c>
      <c r="Y530" s="8">
        <v>6.0000000000000053E-2</v>
      </c>
      <c r="Z530" s="8">
        <v>2.0000000000000018E-2</v>
      </c>
      <c r="AA530">
        <v>-2.0000000000000018E-2</v>
      </c>
      <c r="AF530" t="s">
        <v>776</v>
      </c>
      <c r="AG530" t="s">
        <v>777</v>
      </c>
      <c r="AH530" t="s">
        <v>778</v>
      </c>
      <c r="AI530" t="s">
        <v>779</v>
      </c>
      <c r="AJ530" s="7"/>
      <c r="AK530" t="s">
        <v>834</v>
      </c>
      <c r="AL530" t="s">
        <v>91</v>
      </c>
      <c r="AM530" t="s">
        <v>775</v>
      </c>
      <c r="AN530" t="s">
        <v>847</v>
      </c>
      <c r="AO530" t="str">
        <f>TEXT(A530,"yyyy-mm-dd")</f>
        <v>2004-05-31</v>
      </c>
    </row>
    <row r="531" spans="1:41">
      <c r="A531" s="6" t="s">
        <v>833</v>
      </c>
      <c r="B531">
        <v>2004</v>
      </c>
      <c r="C531">
        <v>5</v>
      </c>
      <c r="E531" t="s">
        <v>112</v>
      </c>
      <c r="F531" t="s">
        <v>113</v>
      </c>
      <c r="G531" t="s">
        <v>83</v>
      </c>
      <c r="H531" t="s">
        <v>715</v>
      </c>
      <c r="I531">
        <v>2005</v>
      </c>
      <c r="K531" s="6">
        <v>38717</v>
      </c>
      <c r="L531">
        <v>19</v>
      </c>
      <c r="N531" t="s">
        <v>195</v>
      </c>
      <c r="O531" s="8">
        <v>7.44</v>
      </c>
      <c r="P531" s="8">
        <v>7.16</v>
      </c>
      <c r="Q531" s="8">
        <v>6.86</v>
      </c>
      <c r="R531" s="8">
        <v>8.1</v>
      </c>
      <c r="S531" s="8">
        <v>5.49</v>
      </c>
      <c r="T531" s="8">
        <v>11.5</v>
      </c>
      <c r="U531" s="8">
        <v>1.1399999999999999</v>
      </c>
      <c r="V531" s="9">
        <v>32</v>
      </c>
      <c r="W531" s="8">
        <v>1.2399999999999993</v>
      </c>
      <c r="X531" s="8">
        <v>6.01</v>
      </c>
      <c r="Y531" s="8">
        <v>0.28000000000000025</v>
      </c>
      <c r="Z531" s="8">
        <v>0.32000000000000028</v>
      </c>
      <c r="AA531">
        <v>-0.40000000000000036</v>
      </c>
      <c r="AF531" t="s">
        <v>782</v>
      </c>
      <c r="AG531" t="s">
        <v>115</v>
      </c>
      <c r="AH531" t="s">
        <v>116</v>
      </c>
      <c r="AI531" t="s">
        <v>230</v>
      </c>
      <c r="AJ531" s="7">
        <v>38717</v>
      </c>
      <c r="AK531" t="s">
        <v>834</v>
      </c>
      <c r="AL531" t="s">
        <v>118</v>
      </c>
      <c r="AM531" t="s">
        <v>717</v>
      </c>
      <c r="AN531" t="s">
        <v>849</v>
      </c>
      <c r="AO531" t="str">
        <f>TEXT(A531,"yyyy-mm-dd")</f>
        <v>2004-05-31</v>
      </c>
    </row>
    <row r="532" spans="1:41">
      <c r="A532" s="6" t="s">
        <v>833</v>
      </c>
      <c r="B532">
        <v>2004</v>
      </c>
      <c r="C532">
        <v>5</v>
      </c>
      <c r="E532" t="s">
        <v>112</v>
      </c>
      <c r="F532" t="s">
        <v>113</v>
      </c>
      <c r="G532" t="s">
        <v>83</v>
      </c>
      <c r="H532" t="s">
        <v>566</v>
      </c>
      <c r="I532">
        <v>2004</v>
      </c>
      <c r="K532" s="6">
        <v>38352</v>
      </c>
      <c r="L532">
        <v>7</v>
      </c>
      <c r="N532" t="s">
        <v>192</v>
      </c>
      <c r="O532" s="8">
        <v>7.14</v>
      </c>
      <c r="P532" s="8">
        <v>6.95</v>
      </c>
      <c r="Q532" s="8">
        <v>6.74</v>
      </c>
      <c r="R532" s="8">
        <v>7.41</v>
      </c>
      <c r="S532" s="8">
        <v>6.3</v>
      </c>
      <c r="T532" s="8">
        <v>9</v>
      </c>
      <c r="U532" s="8">
        <v>0.65</v>
      </c>
      <c r="V532" s="9">
        <v>32</v>
      </c>
      <c r="W532" s="8">
        <v>0.66999999999999993</v>
      </c>
      <c r="X532" s="8">
        <v>2.7</v>
      </c>
      <c r="Y532" s="8">
        <v>0.1899999999999995</v>
      </c>
      <c r="Z532" s="8">
        <v>0.3100000000000005</v>
      </c>
      <c r="AA532">
        <v>-8.9999999999999858E-2</v>
      </c>
      <c r="AF532" t="s">
        <v>649</v>
      </c>
      <c r="AG532" t="s">
        <v>115</v>
      </c>
      <c r="AH532" t="s">
        <v>116</v>
      </c>
      <c r="AI532" t="s">
        <v>117</v>
      </c>
      <c r="AJ532" s="7">
        <v>38352</v>
      </c>
      <c r="AK532" t="s">
        <v>834</v>
      </c>
      <c r="AL532" t="s">
        <v>118</v>
      </c>
      <c r="AM532" t="s">
        <v>569</v>
      </c>
      <c r="AN532" t="s">
        <v>848</v>
      </c>
      <c r="AO532" t="str">
        <f>TEXT(A532,"yyyy-mm-dd")</f>
        <v>2004-05-31</v>
      </c>
    </row>
    <row r="533" spans="1:41">
      <c r="A533" s="6" t="s">
        <v>850</v>
      </c>
      <c r="B533">
        <v>2004</v>
      </c>
      <c r="C533">
        <v>6</v>
      </c>
      <c r="E533" t="s">
        <v>100</v>
      </c>
      <c r="F533" t="s">
        <v>101</v>
      </c>
      <c r="G533" t="s">
        <v>83</v>
      </c>
      <c r="H533" t="s">
        <v>788</v>
      </c>
      <c r="I533">
        <v>2006</v>
      </c>
      <c r="K533" s="6">
        <v>39082</v>
      </c>
      <c r="L533">
        <v>30</v>
      </c>
      <c r="N533" t="s">
        <v>567</v>
      </c>
      <c r="O533" s="8">
        <v>4.0999999999999996</v>
      </c>
      <c r="P533" s="8">
        <v>4.2</v>
      </c>
      <c r="Q533" s="8">
        <v>3.71</v>
      </c>
      <c r="R533" s="8">
        <v>4.5</v>
      </c>
      <c r="S533" s="8">
        <v>3</v>
      </c>
      <c r="T533" s="8">
        <v>5.0999999999999996</v>
      </c>
      <c r="U533" s="8">
        <v>0.52</v>
      </c>
      <c r="V533" s="9">
        <v>27</v>
      </c>
      <c r="W533" s="8">
        <v>0.79</v>
      </c>
      <c r="X533" s="8">
        <v>2.0999999999999996</v>
      </c>
      <c r="Y533" s="8">
        <v>-0.10000000000000053</v>
      </c>
      <c r="Z533" s="8"/>
      <c r="AF533" t="s">
        <v>9784</v>
      </c>
      <c r="AG533" t="s">
        <v>9655</v>
      </c>
      <c r="AH533" t="s">
        <v>9656</v>
      </c>
      <c r="AI533" t="s">
        <v>9708</v>
      </c>
      <c r="AJ533" s="7">
        <v>39082</v>
      </c>
      <c r="AK533" t="s">
        <v>851</v>
      </c>
      <c r="AL533" t="s">
        <v>109</v>
      </c>
      <c r="AM533" t="s">
        <v>791</v>
      </c>
      <c r="AN533" t="s">
        <v>9785</v>
      </c>
    </row>
    <row r="534" spans="1:41">
      <c r="A534" s="6" t="s">
        <v>850</v>
      </c>
      <c r="B534">
        <v>2004</v>
      </c>
      <c r="C534">
        <v>6</v>
      </c>
      <c r="E534" t="s">
        <v>100</v>
      </c>
      <c r="F534" t="s">
        <v>101</v>
      </c>
      <c r="G534" t="s">
        <v>83</v>
      </c>
      <c r="H534" t="s">
        <v>715</v>
      </c>
      <c r="I534">
        <v>2005</v>
      </c>
      <c r="K534" s="6">
        <v>38717</v>
      </c>
      <c r="L534">
        <v>18</v>
      </c>
      <c r="N534" t="s">
        <v>206</v>
      </c>
      <c r="O534" s="8">
        <v>3.82</v>
      </c>
      <c r="P534" s="8">
        <v>3.9</v>
      </c>
      <c r="Q534" s="8">
        <v>3.64</v>
      </c>
      <c r="R534" s="8">
        <v>4.0999999999999996</v>
      </c>
      <c r="S534" s="8">
        <v>2.5</v>
      </c>
      <c r="T534" s="8">
        <v>4.4000000000000004</v>
      </c>
      <c r="U534" s="8">
        <v>0.45</v>
      </c>
      <c r="V534" s="9">
        <v>31</v>
      </c>
      <c r="W534" s="8">
        <v>0.45999999999999952</v>
      </c>
      <c r="X534" s="8">
        <v>1.9000000000000004</v>
      </c>
      <c r="Y534" s="8">
        <v>-8.0000000000000071E-2</v>
      </c>
      <c r="Z534" s="8">
        <v>0.10000000000000009</v>
      </c>
      <c r="AA534">
        <v>-4.000000000000048E-2</v>
      </c>
      <c r="AF534" t="s">
        <v>9765</v>
      </c>
      <c r="AG534" t="s">
        <v>9655</v>
      </c>
      <c r="AH534" t="s">
        <v>9656</v>
      </c>
      <c r="AI534" t="s">
        <v>9669</v>
      </c>
      <c r="AJ534" s="7">
        <v>38717</v>
      </c>
      <c r="AK534" t="s">
        <v>851</v>
      </c>
      <c r="AL534" t="s">
        <v>109</v>
      </c>
      <c r="AM534" t="s">
        <v>717</v>
      </c>
      <c r="AN534" t="s">
        <v>9773</v>
      </c>
    </row>
    <row r="535" spans="1:41">
      <c r="A535" s="6" t="s">
        <v>850</v>
      </c>
      <c r="B535">
        <v>2004</v>
      </c>
      <c r="C535">
        <v>6</v>
      </c>
      <c r="E535" t="s">
        <v>100</v>
      </c>
      <c r="F535" t="s">
        <v>101</v>
      </c>
      <c r="G535" t="s">
        <v>102</v>
      </c>
      <c r="H535" t="s">
        <v>843</v>
      </c>
      <c r="I535">
        <v>2004</v>
      </c>
      <c r="J535">
        <v>4</v>
      </c>
      <c r="K535" s="6">
        <v>38352</v>
      </c>
      <c r="L535">
        <v>6</v>
      </c>
      <c r="M535">
        <v>2</v>
      </c>
      <c r="N535" t="s">
        <v>203</v>
      </c>
      <c r="O535" s="8">
        <v>3.98</v>
      </c>
      <c r="P535" s="8">
        <v>3.9</v>
      </c>
      <c r="Q535" s="8">
        <v>3.6</v>
      </c>
      <c r="R535" s="8">
        <v>4.25</v>
      </c>
      <c r="S535" s="8">
        <v>3.3</v>
      </c>
      <c r="T535" s="8">
        <v>4.9000000000000004</v>
      </c>
      <c r="U535" s="8">
        <v>0.42</v>
      </c>
      <c r="V535" s="9">
        <v>31</v>
      </c>
      <c r="W535" s="8">
        <v>0.64999999999999991</v>
      </c>
      <c r="X535" s="8">
        <v>1.6000000000000005</v>
      </c>
      <c r="Y535" s="8">
        <v>8.0000000000000071E-2</v>
      </c>
      <c r="Z535" s="8">
        <v>0</v>
      </c>
      <c r="AA535">
        <v>2.0000000000000018E-2</v>
      </c>
      <c r="AF535" t="s">
        <v>844</v>
      </c>
      <c r="AG535" t="s">
        <v>106</v>
      </c>
      <c r="AH535" t="s">
        <v>107</v>
      </c>
      <c r="AI535" t="s">
        <v>427</v>
      </c>
      <c r="AJ535" s="7">
        <v>38352</v>
      </c>
      <c r="AK535" t="s">
        <v>851</v>
      </c>
      <c r="AL535" t="s">
        <v>109</v>
      </c>
      <c r="AM535" t="s">
        <v>845</v>
      </c>
      <c r="AN535" t="s">
        <v>859</v>
      </c>
      <c r="AO535" t="str">
        <f>TEXT(A535,"yyyy-mm-dd")</f>
        <v>2004-06-30</v>
      </c>
    </row>
    <row r="536" spans="1:41">
      <c r="A536" s="6" t="s">
        <v>850</v>
      </c>
      <c r="B536">
        <v>2004</v>
      </c>
      <c r="C536">
        <v>6</v>
      </c>
      <c r="E536" t="s">
        <v>100</v>
      </c>
      <c r="F536" t="s">
        <v>101</v>
      </c>
      <c r="G536" t="s">
        <v>83</v>
      </c>
      <c r="H536" t="s">
        <v>566</v>
      </c>
      <c r="I536">
        <v>2004</v>
      </c>
      <c r="K536" s="6">
        <v>38352</v>
      </c>
      <c r="L536">
        <v>6</v>
      </c>
      <c r="N536" t="s">
        <v>203</v>
      </c>
      <c r="O536" s="8">
        <v>3.93</v>
      </c>
      <c r="P536" s="8">
        <v>3.9</v>
      </c>
      <c r="Q536" s="8">
        <v>3.74</v>
      </c>
      <c r="R536" s="8">
        <v>4.0999999999999996</v>
      </c>
      <c r="S536" s="8">
        <v>3.2</v>
      </c>
      <c r="T536" s="8">
        <v>4.5</v>
      </c>
      <c r="U536" s="8">
        <v>0.28999999999999998</v>
      </c>
      <c r="V536" s="9">
        <v>31</v>
      </c>
      <c r="W536" s="8">
        <v>0.35999999999999943</v>
      </c>
      <c r="X536" s="8">
        <v>1.2999999999999998</v>
      </c>
      <c r="Y536" s="8">
        <v>3.0000000000000249E-2</v>
      </c>
      <c r="Z536" s="8">
        <v>0.19999999999999973</v>
      </c>
      <c r="AA536">
        <v>-0.14000000000000057</v>
      </c>
      <c r="AF536" t="s">
        <v>9744</v>
      </c>
      <c r="AG536" t="s">
        <v>9655</v>
      </c>
      <c r="AH536" t="s">
        <v>9656</v>
      </c>
      <c r="AI536" t="s">
        <v>9657</v>
      </c>
      <c r="AJ536" s="7">
        <v>38352</v>
      </c>
      <c r="AK536" t="s">
        <v>851</v>
      </c>
      <c r="AL536" t="s">
        <v>109</v>
      </c>
      <c r="AM536" t="s">
        <v>569</v>
      </c>
      <c r="AN536" t="s">
        <v>9763</v>
      </c>
    </row>
    <row r="537" spans="1:41">
      <c r="A537" s="6" t="s">
        <v>850</v>
      </c>
      <c r="B537">
        <v>2004</v>
      </c>
      <c r="C537">
        <v>6</v>
      </c>
      <c r="E537" t="s">
        <v>100</v>
      </c>
      <c r="F537" t="s">
        <v>101</v>
      </c>
      <c r="G537" t="s">
        <v>102</v>
      </c>
      <c r="H537" t="s">
        <v>799</v>
      </c>
      <c r="I537">
        <v>2004</v>
      </c>
      <c r="J537">
        <v>3</v>
      </c>
      <c r="K537" s="6">
        <v>38260</v>
      </c>
      <c r="L537">
        <v>3</v>
      </c>
      <c r="M537">
        <v>1</v>
      </c>
      <c r="N537" t="s">
        <v>233</v>
      </c>
      <c r="O537" s="8">
        <v>4.13</v>
      </c>
      <c r="P537" s="8">
        <v>4.0999999999999996</v>
      </c>
      <c r="Q537" s="8">
        <v>3.6</v>
      </c>
      <c r="R537" s="8">
        <v>4.4000000000000004</v>
      </c>
      <c r="S537" s="8">
        <v>3</v>
      </c>
      <c r="T537" s="8">
        <v>5.9</v>
      </c>
      <c r="U537" s="8">
        <v>0.69</v>
      </c>
      <c r="V537" s="9">
        <v>31</v>
      </c>
      <c r="W537" s="8">
        <v>0.80000000000000027</v>
      </c>
      <c r="X537" s="8">
        <v>2.9000000000000004</v>
      </c>
      <c r="Y537" s="8">
        <v>3.0000000000000249E-2</v>
      </c>
      <c r="Z537" s="8">
        <v>0.39999999999999947</v>
      </c>
      <c r="AA537">
        <v>-0.10000000000000009</v>
      </c>
      <c r="AF537" t="s">
        <v>800</v>
      </c>
      <c r="AG537" t="s">
        <v>106</v>
      </c>
      <c r="AH537" t="s">
        <v>107</v>
      </c>
      <c r="AI537" t="s">
        <v>340</v>
      </c>
      <c r="AJ537" s="7">
        <v>38260</v>
      </c>
      <c r="AK537" t="s">
        <v>851</v>
      </c>
      <c r="AL537" t="s">
        <v>109</v>
      </c>
      <c r="AM537" t="s">
        <v>801</v>
      </c>
      <c r="AN537" t="s">
        <v>858</v>
      </c>
      <c r="AO537" t="str">
        <f>TEXT(A537,"yyyy-mm-dd")</f>
        <v>2004-06-30</v>
      </c>
    </row>
    <row r="538" spans="1:41">
      <c r="A538" s="6" t="s">
        <v>850</v>
      </c>
      <c r="B538">
        <v>2004</v>
      </c>
      <c r="C538">
        <v>6</v>
      </c>
      <c r="E538" t="s">
        <v>100</v>
      </c>
      <c r="F538" t="s">
        <v>101</v>
      </c>
      <c r="G538" t="s">
        <v>102</v>
      </c>
      <c r="H538" t="s">
        <v>795</v>
      </c>
      <c r="I538">
        <v>2004</v>
      </c>
      <c r="J538">
        <v>2</v>
      </c>
      <c r="K538" s="6">
        <v>38168</v>
      </c>
      <c r="L538">
        <v>0</v>
      </c>
      <c r="M538">
        <v>0</v>
      </c>
      <c r="N538" t="s">
        <v>178</v>
      </c>
      <c r="O538" s="8">
        <v>3.92</v>
      </c>
      <c r="P538" s="8">
        <v>3.9</v>
      </c>
      <c r="Q538" s="8">
        <v>3.58</v>
      </c>
      <c r="R538" s="8">
        <v>4.25</v>
      </c>
      <c r="S538" s="8">
        <v>2.9</v>
      </c>
      <c r="T538" s="8">
        <v>4.83</v>
      </c>
      <c r="U538" s="8">
        <v>0.46</v>
      </c>
      <c r="V538" s="9">
        <v>31</v>
      </c>
      <c r="W538" s="8">
        <v>0.66999999999999993</v>
      </c>
      <c r="X538" s="8">
        <v>1.9300000000000002</v>
      </c>
      <c r="Y538" s="8">
        <v>2.0000000000000018E-2</v>
      </c>
      <c r="Z538" s="8">
        <v>0.39999999999999991</v>
      </c>
      <c r="AA538">
        <v>6.999999999999984E-2</v>
      </c>
      <c r="AF538" t="s">
        <v>796</v>
      </c>
      <c r="AG538" t="s">
        <v>106</v>
      </c>
      <c r="AH538" t="s">
        <v>107</v>
      </c>
      <c r="AI538" t="s">
        <v>108</v>
      </c>
      <c r="AJ538" s="7">
        <v>38168</v>
      </c>
      <c r="AK538" t="s">
        <v>851</v>
      </c>
      <c r="AL538" t="s">
        <v>109</v>
      </c>
      <c r="AM538" t="s">
        <v>797</v>
      </c>
      <c r="AN538" t="s">
        <v>857</v>
      </c>
      <c r="AO538" t="str">
        <f>TEXT(A538,"yyyy-mm-dd")</f>
        <v>2004-06-30</v>
      </c>
    </row>
    <row r="539" spans="1:41">
      <c r="A539" s="6" t="s">
        <v>850</v>
      </c>
      <c r="B539">
        <v>2004</v>
      </c>
      <c r="C539">
        <v>6</v>
      </c>
      <c r="E539" t="s">
        <v>81</v>
      </c>
      <c r="F539" t="s">
        <v>82</v>
      </c>
      <c r="G539" t="s">
        <v>83</v>
      </c>
      <c r="H539" t="s">
        <v>788</v>
      </c>
      <c r="I539">
        <v>2006</v>
      </c>
      <c r="K539" s="6">
        <v>39082</v>
      </c>
      <c r="L539">
        <v>30</v>
      </c>
      <c r="N539" t="s">
        <v>567</v>
      </c>
      <c r="O539" s="8">
        <v>3.75</v>
      </c>
      <c r="P539" s="8">
        <v>3.6</v>
      </c>
      <c r="Q539" s="8">
        <v>3.5</v>
      </c>
      <c r="R539" s="8">
        <v>3.98</v>
      </c>
      <c r="S539" s="8">
        <v>3</v>
      </c>
      <c r="T539" s="8">
        <v>5.14</v>
      </c>
      <c r="U539" s="8">
        <v>0.48</v>
      </c>
      <c r="V539" s="9">
        <v>30</v>
      </c>
      <c r="W539" s="8">
        <v>0.48</v>
      </c>
      <c r="X539" s="8">
        <v>2.1399999999999997</v>
      </c>
      <c r="Y539" s="8">
        <v>0.14999999999999991</v>
      </c>
      <c r="Z539" s="8">
        <v>0</v>
      </c>
      <c r="AA539">
        <v>-9.9999999999997868E-3</v>
      </c>
      <c r="AF539" t="s">
        <v>790</v>
      </c>
      <c r="AG539" t="s">
        <v>87</v>
      </c>
      <c r="AH539" t="s">
        <v>88</v>
      </c>
      <c r="AI539" t="s">
        <v>359</v>
      </c>
      <c r="AJ539" s="7">
        <v>39082</v>
      </c>
      <c r="AK539" t="s">
        <v>851</v>
      </c>
      <c r="AL539" t="s">
        <v>91</v>
      </c>
      <c r="AM539" t="s">
        <v>791</v>
      </c>
      <c r="AN539" t="s">
        <v>854</v>
      </c>
      <c r="AO539" t="str">
        <f>TEXT(A539,"yyyy-mm-dd")</f>
        <v>2004-06-30</v>
      </c>
    </row>
    <row r="540" spans="1:41">
      <c r="A540" s="6" t="s">
        <v>850</v>
      </c>
      <c r="B540">
        <v>2004</v>
      </c>
      <c r="C540">
        <v>6</v>
      </c>
      <c r="E540" t="s">
        <v>81</v>
      </c>
      <c r="F540" t="s">
        <v>82</v>
      </c>
      <c r="G540" t="s">
        <v>83</v>
      </c>
      <c r="H540" t="s">
        <v>715</v>
      </c>
      <c r="I540">
        <v>2005</v>
      </c>
      <c r="K540" s="6">
        <v>38717</v>
      </c>
      <c r="L540">
        <v>18</v>
      </c>
      <c r="N540" t="s">
        <v>206</v>
      </c>
      <c r="O540" s="8">
        <v>3.78</v>
      </c>
      <c r="P540" s="8">
        <v>3.8</v>
      </c>
      <c r="Q540" s="8">
        <v>3.54</v>
      </c>
      <c r="R540" s="8">
        <v>3.94</v>
      </c>
      <c r="S540" s="8">
        <v>3.3</v>
      </c>
      <c r="T540" s="8">
        <v>4.3499999999999996</v>
      </c>
      <c r="U540" s="8">
        <v>0.28999999999999998</v>
      </c>
      <c r="V540" s="9">
        <v>32</v>
      </c>
      <c r="W540" s="8">
        <v>0.39999999999999991</v>
      </c>
      <c r="X540" s="8">
        <v>1.0499999999999998</v>
      </c>
      <c r="Y540" s="8">
        <v>-2.0000000000000018E-2</v>
      </c>
      <c r="Z540" s="8">
        <v>8.9999999999999858E-2</v>
      </c>
      <c r="AA540">
        <v>4.0000000000000036E-2</v>
      </c>
      <c r="AF540" t="s">
        <v>716</v>
      </c>
      <c r="AG540" t="s">
        <v>87</v>
      </c>
      <c r="AH540" t="s">
        <v>88</v>
      </c>
      <c r="AI540" t="s">
        <v>97</v>
      </c>
      <c r="AJ540" s="7">
        <v>38717</v>
      </c>
      <c r="AK540" t="s">
        <v>851</v>
      </c>
      <c r="AL540" t="s">
        <v>91</v>
      </c>
      <c r="AM540" t="s">
        <v>717</v>
      </c>
      <c r="AN540" t="s">
        <v>853</v>
      </c>
      <c r="AO540" t="str">
        <f>TEXT(A540,"yyyy-mm-dd")</f>
        <v>2004-06-30</v>
      </c>
    </row>
    <row r="541" spans="1:41">
      <c r="A541" s="6" t="s">
        <v>850</v>
      </c>
      <c r="B541">
        <v>2004</v>
      </c>
      <c r="C541">
        <v>6</v>
      </c>
      <c r="E541" t="s">
        <v>392</v>
      </c>
      <c r="F541" t="s">
        <v>82</v>
      </c>
      <c r="G541" t="s">
        <v>83</v>
      </c>
      <c r="H541" t="s">
        <v>715</v>
      </c>
      <c r="I541">
        <v>2005</v>
      </c>
      <c r="K541" s="6">
        <v>38717</v>
      </c>
      <c r="L541">
        <v>18</v>
      </c>
      <c r="N541" t="s">
        <v>206</v>
      </c>
      <c r="O541" s="8">
        <v>3.41</v>
      </c>
      <c r="P541" s="8">
        <v>3.45</v>
      </c>
      <c r="Q541" s="8">
        <v>3.4</v>
      </c>
      <c r="R541" s="8">
        <v>3.55</v>
      </c>
      <c r="S541" s="8">
        <v>2.61</v>
      </c>
      <c r="T541" s="8">
        <v>3.97</v>
      </c>
      <c r="U541" s="8">
        <v>0.36</v>
      </c>
      <c r="V541" s="9">
        <v>23</v>
      </c>
      <c r="W541" s="8">
        <v>0.14999999999999991</v>
      </c>
      <c r="X541" s="8">
        <v>1.3600000000000003</v>
      </c>
      <c r="Y541" s="8">
        <v>-4.0000000000000036E-2</v>
      </c>
      <c r="Z541" s="8">
        <v>5.0000000000000266E-2</v>
      </c>
      <c r="AA541">
        <v>-0.25</v>
      </c>
      <c r="AF541" t="s">
        <v>716</v>
      </c>
      <c r="AG541" t="s">
        <v>87</v>
      </c>
      <c r="AH541" t="s">
        <v>88</v>
      </c>
      <c r="AI541" t="s">
        <v>97</v>
      </c>
      <c r="AJ541" s="7">
        <v>38717</v>
      </c>
      <c r="AK541" t="s">
        <v>851</v>
      </c>
      <c r="AL541" t="s">
        <v>393</v>
      </c>
      <c r="AM541" t="s">
        <v>717</v>
      </c>
      <c r="AN541" t="s">
        <v>856</v>
      </c>
      <c r="AO541" t="str">
        <f>TEXT(A541,"yyyy-mm-dd")</f>
        <v>2004-06-30</v>
      </c>
    </row>
    <row r="542" spans="1:41">
      <c r="A542" s="6" t="s">
        <v>850</v>
      </c>
      <c r="B542">
        <v>2004</v>
      </c>
      <c r="C542">
        <v>6</v>
      </c>
      <c r="E542" t="s">
        <v>81</v>
      </c>
      <c r="F542" t="s">
        <v>82</v>
      </c>
      <c r="G542" t="s">
        <v>83</v>
      </c>
      <c r="H542" t="s">
        <v>566</v>
      </c>
      <c r="I542">
        <v>2004</v>
      </c>
      <c r="K542" s="6">
        <v>38352</v>
      </c>
      <c r="L542">
        <v>6</v>
      </c>
      <c r="N542" t="s">
        <v>203</v>
      </c>
      <c r="O542" s="8">
        <v>4.08</v>
      </c>
      <c r="P542" s="8">
        <v>4.04</v>
      </c>
      <c r="Q542" s="8">
        <v>4</v>
      </c>
      <c r="R542" s="8">
        <v>4.1900000000000004</v>
      </c>
      <c r="S542" s="8">
        <v>3.54</v>
      </c>
      <c r="T542" s="8">
        <v>4.5</v>
      </c>
      <c r="U542" s="8">
        <v>0.2</v>
      </c>
      <c r="V542" s="9">
        <v>32</v>
      </c>
      <c r="W542" s="8">
        <v>0.19000000000000039</v>
      </c>
      <c r="X542" s="8">
        <v>0.96</v>
      </c>
      <c r="Y542" s="8">
        <v>4.0000000000000036E-2</v>
      </c>
      <c r="Z542" s="8">
        <v>-4.9999999999999822E-2</v>
      </c>
      <c r="AA542">
        <v>-9.9999999999997868E-3</v>
      </c>
      <c r="AF542" t="s">
        <v>568</v>
      </c>
      <c r="AG542" t="s">
        <v>87</v>
      </c>
      <c r="AH542" t="s">
        <v>88</v>
      </c>
      <c r="AI542" t="s">
        <v>89</v>
      </c>
      <c r="AJ542" s="7">
        <v>38352</v>
      </c>
      <c r="AK542" t="s">
        <v>851</v>
      </c>
      <c r="AL542" t="s">
        <v>91</v>
      </c>
      <c r="AM542" t="s">
        <v>569</v>
      </c>
      <c r="AN542" t="s">
        <v>852</v>
      </c>
      <c r="AO542" t="str">
        <f>TEXT(A542,"yyyy-mm-dd")</f>
        <v>2004-06-30</v>
      </c>
    </row>
    <row r="543" spans="1:41">
      <c r="A543" s="6" t="s">
        <v>850</v>
      </c>
      <c r="B543">
        <v>2004</v>
      </c>
      <c r="C543">
        <v>6</v>
      </c>
      <c r="E543" t="s">
        <v>392</v>
      </c>
      <c r="F543" t="s">
        <v>82</v>
      </c>
      <c r="G543" t="s">
        <v>83</v>
      </c>
      <c r="H543" t="s">
        <v>566</v>
      </c>
      <c r="I543">
        <v>2004</v>
      </c>
      <c r="K543" s="6">
        <v>38352</v>
      </c>
      <c r="L543">
        <v>6</v>
      </c>
      <c r="N543" t="s">
        <v>203</v>
      </c>
      <c r="O543" s="8">
        <v>3.65</v>
      </c>
      <c r="P543" s="8">
        <v>3.7</v>
      </c>
      <c r="Q543" s="8">
        <v>3.6</v>
      </c>
      <c r="R543" s="8">
        <v>3.77</v>
      </c>
      <c r="S543" s="8">
        <v>3</v>
      </c>
      <c r="T543" s="8">
        <v>4.2</v>
      </c>
      <c r="U543" s="8">
        <v>0.23</v>
      </c>
      <c r="V543" s="9">
        <v>23</v>
      </c>
      <c r="W543" s="8">
        <v>0.16999999999999993</v>
      </c>
      <c r="X543" s="8">
        <v>1.2000000000000002</v>
      </c>
      <c r="Y543" s="8">
        <v>-5.0000000000000266E-2</v>
      </c>
      <c r="Z543" s="8">
        <v>0.13000000000000034</v>
      </c>
      <c r="AA543">
        <v>4.0000000000000036E-2</v>
      </c>
      <c r="AF543" t="s">
        <v>568</v>
      </c>
      <c r="AG543" t="s">
        <v>87</v>
      </c>
      <c r="AH543" t="s">
        <v>88</v>
      </c>
      <c r="AI543" t="s">
        <v>89</v>
      </c>
      <c r="AJ543" s="7">
        <v>38352</v>
      </c>
      <c r="AK543" t="s">
        <v>851</v>
      </c>
      <c r="AL543" t="s">
        <v>393</v>
      </c>
      <c r="AM543" t="s">
        <v>569</v>
      </c>
      <c r="AN543" t="s">
        <v>855</v>
      </c>
      <c r="AO543" t="str">
        <f>TEXT(A543,"yyyy-mm-dd")</f>
        <v>2004-06-30</v>
      </c>
    </row>
    <row r="544" spans="1:41">
      <c r="A544" s="6" t="s">
        <v>850</v>
      </c>
      <c r="B544">
        <v>2004</v>
      </c>
      <c r="C544">
        <v>6</v>
      </c>
      <c r="E544" t="s">
        <v>81</v>
      </c>
      <c r="F544" t="s">
        <v>82</v>
      </c>
      <c r="G544" t="s">
        <v>774</v>
      </c>
      <c r="H544" t="s">
        <v>775</v>
      </c>
      <c r="K544" s="6"/>
      <c r="O544" s="8">
        <v>3.69</v>
      </c>
      <c r="P544" s="8">
        <v>3.7</v>
      </c>
      <c r="Q544" s="8">
        <v>3.5</v>
      </c>
      <c r="R544" s="8">
        <v>3.82</v>
      </c>
      <c r="S544" s="8">
        <v>3</v>
      </c>
      <c r="T544" s="8">
        <v>5.0599999999999996</v>
      </c>
      <c r="U544" s="8">
        <v>0.43</v>
      </c>
      <c r="V544" s="9">
        <v>31</v>
      </c>
      <c r="W544" s="8">
        <v>0.31999999999999984</v>
      </c>
      <c r="X544" s="8">
        <v>2.0599999999999996</v>
      </c>
      <c r="Y544" s="8">
        <v>-1.0000000000000231E-2</v>
      </c>
      <c r="Z544" s="8">
        <v>0.10000000000000009</v>
      </c>
      <c r="AA544">
        <v>2.9999999999999805E-2</v>
      </c>
      <c r="AF544" t="s">
        <v>776</v>
      </c>
      <c r="AG544" t="s">
        <v>777</v>
      </c>
      <c r="AH544" t="s">
        <v>778</v>
      </c>
      <c r="AI544" t="s">
        <v>779</v>
      </c>
      <c r="AJ544" s="7"/>
      <c r="AK544" t="s">
        <v>851</v>
      </c>
      <c r="AL544" t="s">
        <v>91</v>
      </c>
      <c r="AM544" t="s">
        <v>775</v>
      </c>
      <c r="AN544" t="s">
        <v>860</v>
      </c>
      <c r="AO544" t="str">
        <f>TEXT(A544,"yyyy-mm-dd")</f>
        <v>2004-06-30</v>
      </c>
    </row>
    <row r="545" spans="1:41">
      <c r="A545" s="6" t="s">
        <v>850</v>
      </c>
      <c r="B545">
        <v>2004</v>
      </c>
      <c r="C545">
        <v>6</v>
      </c>
      <c r="E545" t="s">
        <v>112</v>
      </c>
      <c r="F545" t="s">
        <v>113</v>
      </c>
      <c r="G545" t="s">
        <v>83</v>
      </c>
      <c r="H545" t="s">
        <v>715</v>
      </c>
      <c r="I545">
        <v>2005</v>
      </c>
      <c r="K545" s="6">
        <v>38717</v>
      </c>
      <c r="L545">
        <v>18</v>
      </c>
      <c r="N545" t="s">
        <v>206</v>
      </c>
      <c r="O545" s="8">
        <v>7.5</v>
      </c>
      <c r="P545" s="8">
        <v>7.52</v>
      </c>
      <c r="Q545" s="8">
        <v>6.7</v>
      </c>
      <c r="R545" s="8">
        <v>8.1199999999999992</v>
      </c>
      <c r="S545" s="8">
        <v>3.99</v>
      </c>
      <c r="T545" s="8">
        <v>11.5</v>
      </c>
      <c r="U545" s="8">
        <v>1.27</v>
      </c>
      <c r="V545" s="9">
        <v>31</v>
      </c>
      <c r="W545" s="8">
        <v>1.419999999999999</v>
      </c>
      <c r="X545" s="8">
        <v>7.51</v>
      </c>
      <c r="Y545" s="8">
        <v>-1.9999999999999574E-2</v>
      </c>
      <c r="Z545" s="8">
        <v>0.35999999999999943</v>
      </c>
      <c r="AA545">
        <v>0.17999999999999972</v>
      </c>
      <c r="AF545" t="s">
        <v>782</v>
      </c>
      <c r="AG545" t="s">
        <v>115</v>
      </c>
      <c r="AH545" t="s">
        <v>116</v>
      </c>
      <c r="AI545" t="s">
        <v>230</v>
      </c>
      <c r="AJ545" s="7">
        <v>38717</v>
      </c>
      <c r="AK545" t="s">
        <v>851</v>
      </c>
      <c r="AL545" t="s">
        <v>118</v>
      </c>
      <c r="AM545" t="s">
        <v>717</v>
      </c>
      <c r="AN545" t="s">
        <v>862</v>
      </c>
      <c r="AO545" t="str">
        <f>TEXT(A545,"yyyy-mm-dd")</f>
        <v>2004-06-30</v>
      </c>
    </row>
    <row r="546" spans="1:41">
      <c r="A546" s="6" t="s">
        <v>850</v>
      </c>
      <c r="B546">
        <v>2004</v>
      </c>
      <c r="C546">
        <v>6</v>
      </c>
      <c r="E546" t="s">
        <v>112</v>
      </c>
      <c r="F546" t="s">
        <v>113</v>
      </c>
      <c r="G546" t="s">
        <v>83</v>
      </c>
      <c r="H546" t="s">
        <v>566</v>
      </c>
      <c r="I546">
        <v>2004</v>
      </c>
      <c r="K546" s="6">
        <v>38352</v>
      </c>
      <c r="L546">
        <v>6</v>
      </c>
      <c r="N546" t="s">
        <v>203</v>
      </c>
      <c r="O546" s="8">
        <v>7.14</v>
      </c>
      <c r="P546" s="8">
        <v>7.11</v>
      </c>
      <c r="Q546" s="8">
        <v>6.9</v>
      </c>
      <c r="R546" s="8">
        <v>7.35</v>
      </c>
      <c r="S546" s="8">
        <v>5.6</v>
      </c>
      <c r="T546" s="8">
        <v>9</v>
      </c>
      <c r="U546" s="8">
        <v>0.63</v>
      </c>
      <c r="V546" s="9">
        <v>31</v>
      </c>
      <c r="W546" s="8">
        <v>0.44999999999999929</v>
      </c>
      <c r="X546" s="8">
        <v>3.4000000000000004</v>
      </c>
      <c r="Y546" s="8">
        <v>2.9999999999999361E-2</v>
      </c>
      <c r="Z546" s="8">
        <v>0.16000000000000014</v>
      </c>
      <c r="AA546">
        <v>-0.22000000000000064</v>
      </c>
      <c r="AF546" t="s">
        <v>649</v>
      </c>
      <c r="AG546" t="s">
        <v>115</v>
      </c>
      <c r="AH546" t="s">
        <v>116</v>
      </c>
      <c r="AI546" t="s">
        <v>117</v>
      </c>
      <c r="AJ546" s="7">
        <v>38352</v>
      </c>
      <c r="AK546" t="s">
        <v>851</v>
      </c>
      <c r="AL546" t="s">
        <v>118</v>
      </c>
      <c r="AM546" t="s">
        <v>569</v>
      </c>
      <c r="AN546" t="s">
        <v>861</v>
      </c>
      <c r="AO546" t="str">
        <f>TEXT(A546,"yyyy-mm-dd")</f>
        <v>2004-06-30</v>
      </c>
    </row>
    <row r="547" spans="1:41">
      <c r="A547" s="6" t="s">
        <v>863</v>
      </c>
      <c r="B547">
        <v>2004</v>
      </c>
      <c r="C547">
        <v>7</v>
      </c>
      <c r="E547" t="s">
        <v>100</v>
      </c>
      <c r="F547" t="s">
        <v>101</v>
      </c>
      <c r="G547" t="s">
        <v>83</v>
      </c>
      <c r="H547" t="s">
        <v>788</v>
      </c>
      <c r="I547">
        <v>2006</v>
      </c>
      <c r="K547" s="6">
        <v>39082</v>
      </c>
      <c r="L547">
        <v>29</v>
      </c>
      <c r="N547" t="s">
        <v>581</v>
      </c>
      <c r="O547" s="8">
        <v>4</v>
      </c>
      <c r="P547" s="8">
        <v>3.9</v>
      </c>
      <c r="Q547" s="8">
        <v>3.6</v>
      </c>
      <c r="R547" s="8">
        <v>4.4000000000000004</v>
      </c>
      <c r="S547" s="8">
        <v>3</v>
      </c>
      <c r="T547" s="8">
        <v>5.0999999999999996</v>
      </c>
      <c r="U547" s="8">
        <v>0.51</v>
      </c>
      <c r="V547" s="9">
        <v>28</v>
      </c>
      <c r="W547" s="8">
        <v>0.80000000000000027</v>
      </c>
      <c r="X547" s="8">
        <v>2.0999999999999996</v>
      </c>
      <c r="Y547" s="8">
        <v>0.10000000000000009</v>
      </c>
      <c r="Z547" s="8">
        <v>-0.30000000000000027</v>
      </c>
      <c r="AA547">
        <v>1.0000000000000231E-2</v>
      </c>
      <c r="AF547" t="s">
        <v>9784</v>
      </c>
      <c r="AG547" t="s">
        <v>9655</v>
      </c>
      <c r="AH547" t="s">
        <v>9656</v>
      </c>
      <c r="AI547" t="s">
        <v>9708</v>
      </c>
      <c r="AJ547" s="7">
        <v>39082</v>
      </c>
      <c r="AK547" t="s">
        <v>864</v>
      </c>
      <c r="AL547" t="s">
        <v>109</v>
      </c>
      <c r="AM547" t="s">
        <v>791</v>
      </c>
      <c r="AN547" t="s">
        <v>9786</v>
      </c>
    </row>
    <row r="548" spans="1:41">
      <c r="A548" s="6" t="s">
        <v>863</v>
      </c>
      <c r="B548">
        <v>2004</v>
      </c>
      <c r="C548">
        <v>7</v>
      </c>
      <c r="E548" t="s">
        <v>100</v>
      </c>
      <c r="F548" t="s">
        <v>101</v>
      </c>
      <c r="G548" t="s">
        <v>83</v>
      </c>
      <c r="H548" t="s">
        <v>715</v>
      </c>
      <c r="I548">
        <v>2005</v>
      </c>
      <c r="K548" s="6">
        <v>38717</v>
      </c>
      <c r="L548">
        <v>17</v>
      </c>
      <c r="N548" t="s">
        <v>214</v>
      </c>
      <c r="O548" s="8">
        <v>3.79</v>
      </c>
      <c r="P548" s="8">
        <v>3.9</v>
      </c>
      <c r="Q548" s="8">
        <v>3.63</v>
      </c>
      <c r="R548" s="8">
        <v>4</v>
      </c>
      <c r="S548" s="8">
        <v>2.5</v>
      </c>
      <c r="T548" s="8">
        <v>4.5</v>
      </c>
      <c r="U548" s="8">
        <v>0.44</v>
      </c>
      <c r="V548" s="9">
        <v>33</v>
      </c>
      <c r="W548" s="8">
        <v>0.37000000000000011</v>
      </c>
      <c r="X548" s="8">
        <v>2</v>
      </c>
      <c r="Y548" s="8">
        <v>-0.10999999999999988</v>
      </c>
      <c r="Z548" s="8">
        <v>0</v>
      </c>
      <c r="AA548">
        <v>-8.9999999999999414E-2</v>
      </c>
      <c r="AF548" t="s">
        <v>9765</v>
      </c>
      <c r="AG548" t="s">
        <v>9655</v>
      </c>
      <c r="AH548" t="s">
        <v>9656</v>
      </c>
      <c r="AI548" t="s">
        <v>9669</v>
      </c>
      <c r="AJ548" s="7">
        <v>38717</v>
      </c>
      <c r="AK548" t="s">
        <v>864</v>
      </c>
      <c r="AL548" t="s">
        <v>109</v>
      </c>
      <c r="AM548" t="s">
        <v>717</v>
      </c>
      <c r="AN548" t="s">
        <v>9774</v>
      </c>
    </row>
    <row r="549" spans="1:41">
      <c r="A549" s="6" t="s">
        <v>863</v>
      </c>
      <c r="B549">
        <v>2004</v>
      </c>
      <c r="C549">
        <v>7</v>
      </c>
      <c r="E549" t="s">
        <v>100</v>
      </c>
      <c r="F549" t="s">
        <v>101</v>
      </c>
      <c r="G549" t="s">
        <v>83</v>
      </c>
      <c r="H549" t="s">
        <v>566</v>
      </c>
      <c r="I549">
        <v>2004</v>
      </c>
      <c r="K549" s="6">
        <v>38352</v>
      </c>
      <c r="L549">
        <v>5</v>
      </c>
      <c r="N549" t="s">
        <v>211</v>
      </c>
      <c r="O549" s="8">
        <v>3.95</v>
      </c>
      <c r="P549" s="8">
        <v>4</v>
      </c>
      <c r="Q549" s="8">
        <v>3.8</v>
      </c>
      <c r="R549" s="8">
        <v>4.0999999999999996</v>
      </c>
      <c r="S549" s="8">
        <v>3.2</v>
      </c>
      <c r="T549" s="8">
        <v>4.5</v>
      </c>
      <c r="U549" s="8">
        <v>0.28999999999999998</v>
      </c>
      <c r="V549" s="9">
        <v>33</v>
      </c>
      <c r="W549" s="8">
        <v>0.29999999999999982</v>
      </c>
      <c r="X549" s="8">
        <v>1.2999999999999998</v>
      </c>
      <c r="Y549" s="8">
        <v>-4.9999999999999822E-2</v>
      </c>
      <c r="Z549" s="8">
        <v>0.10000000000000009</v>
      </c>
      <c r="AA549">
        <v>-5.9999999999999609E-2</v>
      </c>
      <c r="AF549" t="s">
        <v>9744</v>
      </c>
      <c r="AG549" t="s">
        <v>9655</v>
      </c>
      <c r="AH549" t="s">
        <v>9656</v>
      </c>
      <c r="AI549" t="s">
        <v>9657</v>
      </c>
      <c r="AJ549" s="7">
        <v>38352</v>
      </c>
      <c r="AK549" t="s">
        <v>864</v>
      </c>
      <c r="AL549" t="s">
        <v>109</v>
      </c>
      <c r="AM549" t="s">
        <v>569</v>
      </c>
      <c r="AN549" t="s">
        <v>9764</v>
      </c>
    </row>
    <row r="550" spans="1:41">
      <c r="A550" s="6" t="s">
        <v>863</v>
      </c>
      <c r="B550">
        <v>2004</v>
      </c>
      <c r="C550">
        <v>7</v>
      </c>
      <c r="E550" t="s">
        <v>100</v>
      </c>
      <c r="F550" t="s">
        <v>101</v>
      </c>
      <c r="G550" t="s">
        <v>102</v>
      </c>
      <c r="H550" t="s">
        <v>799</v>
      </c>
      <c r="I550">
        <v>2004</v>
      </c>
      <c r="J550">
        <v>3</v>
      </c>
      <c r="K550" s="6">
        <v>38260</v>
      </c>
      <c r="L550">
        <v>2</v>
      </c>
      <c r="M550">
        <v>1</v>
      </c>
      <c r="N550" t="s">
        <v>104</v>
      </c>
      <c r="O550" s="8">
        <v>4.09</v>
      </c>
      <c r="P550" s="8">
        <v>4</v>
      </c>
      <c r="Q550" s="8">
        <v>3.8</v>
      </c>
      <c r="R550" s="8">
        <v>4.4000000000000004</v>
      </c>
      <c r="S550" s="8">
        <v>2.9</v>
      </c>
      <c r="T550" s="8">
        <v>5.4</v>
      </c>
      <c r="U550" s="8">
        <v>0.59</v>
      </c>
      <c r="V550" s="9">
        <v>33</v>
      </c>
      <c r="W550" s="8">
        <v>0.60000000000000053</v>
      </c>
      <c r="X550" s="8">
        <v>2.5000000000000004</v>
      </c>
      <c r="Y550" s="8">
        <v>8.9999999999999858E-2</v>
      </c>
      <c r="Z550" s="8">
        <v>-9.9999999999999645E-2</v>
      </c>
      <c r="AA550">
        <v>-0.19999999999999973</v>
      </c>
      <c r="AF550" t="s">
        <v>800</v>
      </c>
      <c r="AG550" t="s">
        <v>106</v>
      </c>
      <c r="AH550" t="s">
        <v>107</v>
      </c>
      <c r="AI550" t="s">
        <v>108</v>
      </c>
      <c r="AJ550" s="7">
        <v>38260</v>
      </c>
      <c r="AK550" t="s">
        <v>864</v>
      </c>
      <c r="AL550" t="s">
        <v>109</v>
      </c>
      <c r="AM550" t="s">
        <v>801</v>
      </c>
      <c r="AN550" t="s">
        <v>871</v>
      </c>
      <c r="AO550" t="str">
        <f>TEXT(A550,"yyyy-mm-dd")</f>
        <v>2004-07-31</v>
      </c>
    </row>
    <row r="551" spans="1:41">
      <c r="A551" s="6" t="s">
        <v>863</v>
      </c>
      <c r="B551">
        <v>2004</v>
      </c>
      <c r="C551">
        <v>7</v>
      </c>
      <c r="E551" t="s">
        <v>100</v>
      </c>
      <c r="F551" t="s">
        <v>101</v>
      </c>
      <c r="G551" t="s">
        <v>102</v>
      </c>
      <c r="H551" t="s">
        <v>795</v>
      </c>
      <c r="I551">
        <v>2004</v>
      </c>
      <c r="J551">
        <v>2</v>
      </c>
      <c r="K551" s="6">
        <v>38168</v>
      </c>
      <c r="L551">
        <v>-1</v>
      </c>
      <c r="M551">
        <v>0</v>
      </c>
      <c r="N551" t="s">
        <v>187</v>
      </c>
      <c r="O551" s="8">
        <v>3.84</v>
      </c>
      <c r="P551" s="8">
        <v>3.9</v>
      </c>
      <c r="Q551" s="8">
        <v>3.57</v>
      </c>
      <c r="R551" s="8">
        <v>4.0999999999999996</v>
      </c>
      <c r="S551" s="8">
        <v>2.8</v>
      </c>
      <c r="T551" s="8">
        <v>4.7</v>
      </c>
      <c r="U551" s="8">
        <v>0.43</v>
      </c>
      <c r="V551" s="9">
        <v>33</v>
      </c>
      <c r="W551" s="8">
        <v>0.5299999999999998</v>
      </c>
      <c r="X551" s="8">
        <v>1.9000000000000004</v>
      </c>
      <c r="Y551" s="8">
        <v>-6.0000000000000053E-2</v>
      </c>
      <c r="Z551" s="8">
        <v>0</v>
      </c>
      <c r="AA551">
        <v>-0.14000000000000012</v>
      </c>
      <c r="AF551" t="s">
        <v>796</v>
      </c>
      <c r="AG551" t="s">
        <v>106</v>
      </c>
      <c r="AH551" t="s">
        <v>107</v>
      </c>
      <c r="AI551" t="s">
        <v>188</v>
      </c>
      <c r="AJ551" s="7">
        <v>38168</v>
      </c>
      <c r="AK551" t="s">
        <v>864</v>
      </c>
      <c r="AL551" t="s">
        <v>109</v>
      </c>
      <c r="AM551" t="s">
        <v>797</v>
      </c>
      <c r="AN551" t="s">
        <v>870</v>
      </c>
      <c r="AO551" t="str">
        <f>TEXT(A551,"yyyy-mm-dd")</f>
        <v>2004-07-31</v>
      </c>
    </row>
    <row r="552" spans="1:41">
      <c r="A552" s="6" t="s">
        <v>863</v>
      </c>
      <c r="B552">
        <v>2004</v>
      </c>
      <c r="C552">
        <v>7</v>
      </c>
      <c r="E552" t="s">
        <v>81</v>
      </c>
      <c r="F552" t="s">
        <v>82</v>
      </c>
      <c r="G552" t="s">
        <v>83</v>
      </c>
      <c r="H552" t="s">
        <v>788</v>
      </c>
      <c r="I552">
        <v>2006</v>
      </c>
      <c r="K552" s="6">
        <v>39082</v>
      </c>
      <c r="L552">
        <v>29</v>
      </c>
      <c r="N552" t="s">
        <v>581</v>
      </c>
      <c r="O552" s="8">
        <v>3.77</v>
      </c>
      <c r="P552" s="8">
        <v>3.66</v>
      </c>
      <c r="Q552" s="8">
        <v>3.54</v>
      </c>
      <c r="R552" s="8">
        <v>3.96</v>
      </c>
      <c r="S552" s="8">
        <v>3</v>
      </c>
      <c r="T552" s="8">
        <v>5.14</v>
      </c>
      <c r="U552" s="8">
        <v>0.48</v>
      </c>
      <c r="V552" s="9">
        <v>30</v>
      </c>
      <c r="W552" s="8">
        <v>0.41999999999999993</v>
      </c>
      <c r="X552" s="8">
        <v>2.1399999999999997</v>
      </c>
      <c r="Y552" s="8">
        <v>0.10999999999999988</v>
      </c>
      <c r="Z552" s="8">
        <v>6.0000000000000053E-2</v>
      </c>
      <c r="AA552">
        <v>-6.0000000000000053E-2</v>
      </c>
      <c r="AF552" t="s">
        <v>790</v>
      </c>
      <c r="AG552" t="s">
        <v>87</v>
      </c>
      <c r="AH552" t="s">
        <v>88</v>
      </c>
      <c r="AI552" t="s">
        <v>359</v>
      </c>
      <c r="AJ552" s="7">
        <v>39082</v>
      </c>
      <c r="AK552" t="s">
        <v>864</v>
      </c>
      <c r="AL552" t="s">
        <v>91</v>
      </c>
      <c r="AM552" t="s">
        <v>791</v>
      </c>
      <c r="AN552" t="s">
        <v>867</v>
      </c>
      <c r="AO552" t="str">
        <f>TEXT(A552,"yyyy-mm-dd")</f>
        <v>2004-07-31</v>
      </c>
    </row>
    <row r="553" spans="1:41">
      <c r="A553" s="6" t="s">
        <v>863</v>
      </c>
      <c r="B553">
        <v>2004</v>
      </c>
      <c r="C553">
        <v>7</v>
      </c>
      <c r="E553" t="s">
        <v>81</v>
      </c>
      <c r="F553" t="s">
        <v>82</v>
      </c>
      <c r="G553" t="s">
        <v>83</v>
      </c>
      <c r="H553" t="s">
        <v>715</v>
      </c>
      <c r="I553">
        <v>2005</v>
      </c>
      <c r="K553" s="6">
        <v>38717</v>
      </c>
      <c r="L553">
        <v>17</v>
      </c>
      <c r="N553" t="s">
        <v>214</v>
      </c>
      <c r="O553" s="8">
        <v>3.83</v>
      </c>
      <c r="P553" s="8">
        <v>3.83</v>
      </c>
      <c r="Q553" s="8">
        <v>3.7</v>
      </c>
      <c r="R553" s="8">
        <v>3.98</v>
      </c>
      <c r="S553" s="8">
        <v>3.31</v>
      </c>
      <c r="T553" s="8">
        <v>4.4400000000000004</v>
      </c>
      <c r="U553" s="8">
        <v>0.26</v>
      </c>
      <c r="V553" s="9">
        <v>33</v>
      </c>
      <c r="W553" s="8">
        <v>0.2799999999999998</v>
      </c>
      <c r="X553" s="8">
        <v>1.1300000000000003</v>
      </c>
      <c r="Y553" s="8">
        <v>0</v>
      </c>
      <c r="Z553" s="8">
        <v>3.0000000000000249E-2</v>
      </c>
      <c r="AA553">
        <v>-0.12000000000000011</v>
      </c>
      <c r="AF553" t="s">
        <v>716</v>
      </c>
      <c r="AG553" t="s">
        <v>87</v>
      </c>
      <c r="AH553" t="s">
        <v>88</v>
      </c>
      <c r="AI553" t="s">
        <v>97</v>
      </c>
      <c r="AJ553" s="7">
        <v>38717</v>
      </c>
      <c r="AK553" t="s">
        <v>864</v>
      </c>
      <c r="AL553" t="s">
        <v>91</v>
      </c>
      <c r="AM553" t="s">
        <v>717</v>
      </c>
      <c r="AN553" t="s">
        <v>866</v>
      </c>
      <c r="AO553" t="str">
        <f>TEXT(A553,"yyyy-mm-dd")</f>
        <v>2004-07-31</v>
      </c>
    </row>
    <row r="554" spans="1:41">
      <c r="A554" s="6" t="s">
        <v>863</v>
      </c>
      <c r="B554">
        <v>2004</v>
      </c>
      <c r="C554">
        <v>7</v>
      </c>
      <c r="E554" t="s">
        <v>392</v>
      </c>
      <c r="F554" t="s">
        <v>82</v>
      </c>
      <c r="G554" t="s">
        <v>83</v>
      </c>
      <c r="H554" t="s">
        <v>715</v>
      </c>
      <c r="I554">
        <v>2005</v>
      </c>
      <c r="K554" s="6">
        <v>38717</v>
      </c>
      <c r="L554">
        <v>17</v>
      </c>
      <c r="N554" t="s">
        <v>214</v>
      </c>
      <c r="O554" s="8">
        <v>3.46</v>
      </c>
      <c r="P554" s="8">
        <v>3.5</v>
      </c>
      <c r="Q554" s="8">
        <v>3.14</v>
      </c>
      <c r="R554" s="8">
        <v>3.66</v>
      </c>
      <c r="S554" s="8">
        <v>2.67</v>
      </c>
      <c r="T554" s="8">
        <v>4.05</v>
      </c>
      <c r="U554" s="8">
        <v>0.35</v>
      </c>
      <c r="V554" s="9">
        <v>24</v>
      </c>
      <c r="W554" s="8">
        <v>0.52</v>
      </c>
      <c r="X554" s="8">
        <v>1.38</v>
      </c>
      <c r="Y554" s="8">
        <v>-4.0000000000000036E-2</v>
      </c>
      <c r="Z554" s="8">
        <v>4.9999999999999822E-2</v>
      </c>
      <c r="AA554">
        <v>0.37000000000000011</v>
      </c>
      <c r="AF554" t="s">
        <v>716</v>
      </c>
      <c r="AG554" t="s">
        <v>87</v>
      </c>
      <c r="AH554" t="s">
        <v>88</v>
      </c>
      <c r="AI554" t="s">
        <v>97</v>
      </c>
      <c r="AJ554" s="7">
        <v>38717</v>
      </c>
      <c r="AK554" t="s">
        <v>864</v>
      </c>
      <c r="AL554" t="s">
        <v>393</v>
      </c>
      <c r="AM554" t="s">
        <v>717</v>
      </c>
      <c r="AN554" t="s">
        <v>869</v>
      </c>
      <c r="AO554" t="str">
        <f>TEXT(A554,"yyyy-mm-dd")</f>
        <v>2004-07-31</v>
      </c>
    </row>
    <row r="555" spans="1:41">
      <c r="A555" s="6" t="s">
        <v>863</v>
      </c>
      <c r="B555">
        <v>2004</v>
      </c>
      <c r="C555">
        <v>7</v>
      </c>
      <c r="E555" t="s">
        <v>81</v>
      </c>
      <c r="F555" t="s">
        <v>82</v>
      </c>
      <c r="G555" t="s">
        <v>83</v>
      </c>
      <c r="H555" t="s">
        <v>566</v>
      </c>
      <c r="I555">
        <v>2004</v>
      </c>
      <c r="K555" s="6">
        <v>38352</v>
      </c>
      <c r="L555">
        <v>5</v>
      </c>
      <c r="N555" t="s">
        <v>211</v>
      </c>
      <c r="O555" s="8">
        <v>4.1399999999999997</v>
      </c>
      <c r="P555" s="8">
        <v>4.13</v>
      </c>
      <c r="Q555" s="8">
        <v>4</v>
      </c>
      <c r="R555" s="8">
        <v>4.24</v>
      </c>
      <c r="S555" s="8">
        <v>3.54</v>
      </c>
      <c r="T555" s="8">
        <v>4.5199999999999996</v>
      </c>
      <c r="U555" s="8">
        <v>0.19</v>
      </c>
      <c r="V555" s="9">
        <v>33</v>
      </c>
      <c r="W555" s="8">
        <v>0.24000000000000021</v>
      </c>
      <c r="X555" s="8">
        <v>0.97999999999999954</v>
      </c>
      <c r="Y555" s="8">
        <v>9.9999999999997868E-3</v>
      </c>
      <c r="Z555" s="8">
        <v>8.9999999999999858E-2</v>
      </c>
      <c r="AA555">
        <v>4.9999999999999822E-2</v>
      </c>
      <c r="AF555" t="s">
        <v>568</v>
      </c>
      <c r="AG555" t="s">
        <v>87</v>
      </c>
      <c r="AH555" t="s">
        <v>88</v>
      </c>
      <c r="AI555" t="s">
        <v>89</v>
      </c>
      <c r="AJ555" s="7">
        <v>38352</v>
      </c>
      <c r="AK555" t="s">
        <v>864</v>
      </c>
      <c r="AL555" t="s">
        <v>91</v>
      </c>
      <c r="AM555" t="s">
        <v>569</v>
      </c>
      <c r="AN555" t="s">
        <v>865</v>
      </c>
      <c r="AO555" t="str">
        <f>TEXT(A555,"yyyy-mm-dd")</f>
        <v>2004-07-31</v>
      </c>
    </row>
    <row r="556" spans="1:41">
      <c r="A556" s="6" t="s">
        <v>863</v>
      </c>
      <c r="B556">
        <v>2004</v>
      </c>
      <c r="C556">
        <v>7</v>
      </c>
      <c r="E556" t="s">
        <v>392</v>
      </c>
      <c r="F556" t="s">
        <v>82</v>
      </c>
      <c r="G556" t="s">
        <v>83</v>
      </c>
      <c r="H556" t="s">
        <v>566</v>
      </c>
      <c r="I556">
        <v>2004</v>
      </c>
      <c r="K556" s="6">
        <v>38352</v>
      </c>
      <c r="L556">
        <v>5</v>
      </c>
      <c r="N556" t="s">
        <v>211</v>
      </c>
      <c r="O556" s="8">
        <v>3.69</v>
      </c>
      <c r="P556" s="8">
        <v>3.7</v>
      </c>
      <c r="Q556" s="8">
        <v>3.65</v>
      </c>
      <c r="R556" s="8">
        <v>3.81</v>
      </c>
      <c r="S556" s="8">
        <v>3.23</v>
      </c>
      <c r="T556" s="8">
        <v>4.12</v>
      </c>
      <c r="U556" s="8">
        <v>0.19</v>
      </c>
      <c r="V556" s="9">
        <v>25</v>
      </c>
      <c r="W556" s="8">
        <v>0.16000000000000014</v>
      </c>
      <c r="X556" s="8">
        <v>0.89000000000000012</v>
      </c>
      <c r="Y556" s="8">
        <v>-1.0000000000000231E-2</v>
      </c>
      <c r="Z556" s="8">
        <v>0</v>
      </c>
      <c r="AA556">
        <v>-9.9999999999997868E-3</v>
      </c>
      <c r="AF556" t="s">
        <v>568</v>
      </c>
      <c r="AG556" t="s">
        <v>87</v>
      </c>
      <c r="AH556" t="s">
        <v>88</v>
      </c>
      <c r="AI556" t="s">
        <v>89</v>
      </c>
      <c r="AJ556" s="7">
        <v>38352</v>
      </c>
      <c r="AK556" t="s">
        <v>864</v>
      </c>
      <c r="AL556" t="s">
        <v>393</v>
      </c>
      <c r="AM556" t="s">
        <v>569</v>
      </c>
      <c r="AN556" t="s">
        <v>868</v>
      </c>
      <c r="AO556" t="str">
        <f>TEXT(A556,"yyyy-mm-dd")</f>
        <v>2004-07-31</v>
      </c>
    </row>
    <row r="557" spans="1:41">
      <c r="A557" s="6" t="s">
        <v>863</v>
      </c>
      <c r="B557">
        <v>2004</v>
      </c>
      <c r="C557">
        <v>7</v>
      </c>
      <c r="E557" t="s">
        <v>81</v>
      </c>
      <c r="F557" t="s">
        <v>82</v>
      </c>
      <c r="G557" t="s">
        <v>774</v>
      </c>
      <c r="H557" t="s">
        <v>775</v>
      </c>
      <c r="K557" s="6"/>
      <c r="O557" s="8">
        <v>3.73</v>
      </c>
      <c r="P557" s="8">
        <v>3.7</v>
      </c>
      <c r="Q557" s="8">
        <v>3.5</v>
      </c>
      <c r="R557" s="8">
        <v>3.92</v>
      </c>
      <c r="S557" s="8">
        <v>3</v>
      </c>
      <c r="T557" s="8">
        <v>5.07</v>
      </c>
      <c r="U557" s="8">
        <v>0.44</v>
      </c>
      <c r="V557" s="9">
        <v>32</v>
      </c>
      <c r="W557" s="8">
        <v>0.41999999999999993</v>
      </c>
      <c r="X557" s="8">
        <v>2.0700000000000003</v>
      </c>
      <c r="Y557" s="8">
        <v>2.9999999999999805E-2</v>
      </c>
      <c r="Z557" s="8">
        <v>0</v>
      </c>
      <c r="AA557">
        <v>0.10000000000000009</v>
      </c>
      <c r="AF557" t="s">
        <v>776</v>
      </c>
      <c r="AG557" t="s">
        <v>777</v>
      </c>
      <c r="AH557" t="s">
        <v>778</v>
      </c>
      <c r="AI557" t="s">
        <v>779</v>
      </c>
      <c r="AJ557" s="7"/>
      <c r="AK557" t="s">
        <v>864</v>
      </c>
      <c r="AL557" t="s">
        <v>91</v>
      </c>
      <c r="AM557" t="s">
        <v>775</v>
      </c>
      <c r="AN557" t="s">
        <v>872</v>
      </c>
      <c r="AO557" t="str">
        <f>TEXT(A557,"yyyy-mm-dd")</f>
        <v>2004-07-31</v>
      </c>
    </row>
    <row r="558" spans="1:41">
      <c r="A558" s="6" t="s">
        <v>863</v>
      </c>
      <c r="B558">
        <v>2004</v>
      </c>
      <c r="C558">
        <v>7</v>
      </c>
      <c r="E558" t="s">
        <v>112</v>
      </c>
      <c r="F558" t="s">
        <v>113</v>
      </c>
      <c r="G558" t="s">
        <v>83</v>
      </c>
      <c r="H558" t="s">
        <v>715</v>
      </c>
      <c r="I558">
        <v>2005</v>
      </c>
      <c r="K558" s="6">
        <v>38717</v>
      </c>
      <c r="L558">
        <v>17</v>
      </c>
      <c r="N558" t="s">
        <v>214</v>
      </c>
      <c r="O558" s="8">
        <v>7.82</v>
      </c>
      <c r="P558" s="8">
        <v>7.75</v>
      </c>
      <c r="Q558" s="8">
        <v>7.42</v>
      </c>
      <c r="R558" s="8">
        <v>8.2200000000000006</v>
      </c>
      <c r="S558" s="8">
        <v>5.38</v>
      </c>
      <c r="T558" s="8">
        <v>11.5</v>
      </c>
      <c r="U558" s="8">
        <v>1.1100000000000001</v>
      </c>
      <c r="V558" s="9">
        <v>32</v>
      </c>
      <c r="W558" s="8">
        <v>0.80000000000000071</v>
      </c>
      <c r="X558" s="8">
        <v>6.12</v>
      </c>
      <c r="Y558" s="8">
        <v>7.0000000000000284E-2</v>
      </c>
      <c r="Z558" s="8">
        <v>0.23000000000000043</v>
      </c>
      <c r="AA558">
        <v>-0.61999999999999833</v>
      </c>
      <c r="AF558" t="s">
        <v>782</v>
      </c>
      <c r="AG558" t="s">
        <v>115</v>
      </c>
      <c r="AH558" t="s">
        <v>116</v>
      </c>
      <c r="AI558" t="s">
        <v>230</v>
      </c>
      <c r="AJ558" s="7">
        <v>38717</v>
      </c>
      <c r="AK558" t="s">
        <v>864</v>
      </c>
      <c r="AL558" t="s">
        <v>118</v>
      </c>
      <c r="AM558" t="s">
        <v>717</v>
      </c>
      <c r="AN558" t="s">
        <v>874</v>
      </c>
      <c r="AO558" t="str">
        <f>TEXT(A558,"yyyy-mm-dd")</f>
        <v>2004-07-31</v>
      </c>
    </row>
    <row r="559" spans="1:41">
      <c r="A559" s="6" t="s">
        <v>863</v>
      </c>
      <c r="B559">
        <v>2004</v>
      </c>
      <c r="C559">
        <v>7</v>
      </c>
      <c r="E559" t="s">
        <v>112</v>
      </c>
      <c r="F559" t="s">
        <v>113</v>
      </c>
      <c r="G559" t="s">
        <v>83</v>
      </c>
      <c r="H559" t="s">
        <v>566</v>
      </c>
      <c r="I559">
        <v>2004</v>
      </c>
      <c r="K559" s="6">
        <v>38352</v>
      </c>
      <c r="L559">
        <v>5</v>
      </c>
      <c r="N559" t="s">
        <v>211</v>
      </c>
      <c r="O559" s="8">
        <v>7.35</v>
      </c>
      <c r="P559" s="8">
        <v>7.29</v>
      </c>
      <c r="Q559" s="8">
        <v>7.05</v>
      </c>
      <c r="R559" s="8">
        <v>7.54</v>
      </c>
      <c r="S559" s="8">
        <v>5.6</v>
      </c>
      <c r="T559" s="8">
        <v>9</v>
      </c>
      <c r="U559" s="8">
        <v>0.62</v>
      </c>
      <c r="V559" s="9">
        <v>32</v>
      </c>
      <c r="W559" s="8">
        <v>0.49000000000000021</v>
      </c>
      <c r="X559" s="8">
        <v>3.4000000000000004</v>
      </c>
      <c r="Y559" s="8">
        <v>5.9999999999999609E-2</v>
      </c>
      <c r="Z559" s="8">
        <v>0.17999999999999972</v>
      </c>
      <c r="AA559">
        <v>4.0000000000000924E-2</v>
      </c>
      <c r="AF559" t="s">
        <v>649</v>
      </c>
      <c r="AG559" t="s">
        <v>115</v>
      </c>
      <c r="AH559" t="s">
        <v>116</v>
      </c>
      <c r="AI559" t="s">
        <v>117</v>
      </c>
      <c r="AJ559" s="7">
        <v>38352</v>
      </c>
      <c r="AK559" t="s">
        <v>864</v>
      </c>
      <c r="AL559" t="s">
        <v>118</v>
      </c>
      <c r="AM559" t="s">
        <v>569</v>
      </c>
      <c r="AN559" t="s">
        <v>873</v>
      </c>
      <c r="AO559" t="str">
        <f>TEXT(A559,"yyyy-mm-dd")</f>
        <v>2004-07-31</v>
      </c>
    </row>
    <row r="560" spans="1:41">
      <c r="A560" s="6" t="s">
        <v>875</v>
      </c>
      <c r="B560">
        <v>2004</v>
      </c>
      <c r="C560">
        <v>8</v>
      </c>
      <c r="E560" t="s">
        <v>100</v>
      </c>
      <c r="F560" t="s">
        <v>101</v>
      </c>
      <c r="G560" t="s">
        <v>83</v>
      </c>
      <c r="H560" t="s">
        <v>788</v>
      </c>
      <c r="I560">
        <v>2006</v>
      </c>
      <c r="K560" s="6">
        <v>39082</v>
      </c>
      <c r="L560">
        <v>28</v>
      </c>
      <c r="N560" t="s">
        <v>593</v>
      </c>
      <c r="O560" s="8">
        <v>3.89</v>
      </c>
      <c r="P560" s="8">
        <v>3.8</v>
      </c>
      <c r="Q560" s="8">
        <v>3.5</v>
      </c>
      <c r="R560" s="8">
        <v>4.2</v>
      </c>
      <c r="S560" s="8">
        <v>3.1</v>
      </c>
      <c r="T560" s="8">
        <v>4.8</v>
      </c>
      <c r="U560" s="8">
        <v>0.45</v>
      </c>
      <c r="V560" s="9">
        <v>33</v>
      </c>
      <c r="W560" s="8">
        <v>0.70000000000000018</v>
      </c>
      <c r="X560" s="8">
        <v>1.6999999999999997</v>
      </c>
      <c r="Y560" s="8">
        <v>9.0000000000000302E-2</v>
      </c>
      <c r="Z560" s="8">
        <v>-0.10000000000000009</v>
      </c>
      <c r="AA560">
        <v>-0.10000000000000009</v>
      </c>
      <c r="AF560" t="s">
        <v>9784</v>
      </c>
      <c r="AG560" t="s">
        <v>9655</v>
      </c>
      <c r="AH560" t="s">
        <v>9656</v>
      </c>
      <c r="AI560" t="s">
        <v>9708</v>
      </c>
      <c r="AJ560" s="7">
        <v>39082</v>
      </c>
      <c r="AK560" t="s">
        <v>876</v>
      </c>
      <c r="AL560" t="s">
        <v>109</v>
      </c>
      <c r="AM560" t="s">
        <v>791</v>
      </c>
      <c r="AN560" t="s">
        <v>9787</v>
      </c>
    </row>
    <row r="561" spans="1:41">
      <c r="A561" s="6" t="s">
        <v>875</v>
      </c>
      <c r="B561">
        <v>2004</v>
      </c>
      <c r="C561">
        <v>8</v>
      </c>
      <c r="E561" t="s">
        <v>100</v>
      </c>
      <c r="F561" t="s">
        <v>101</v>
      </c>
      <c r="G561" t="s">
        <v>83</v>
      </c>
      <c r="H561" t="s">
        <v>715</v>
      </c>
      <c r="I561">
        <v>2005</v>
      </c>
      <c r="K561" s="6">
        <v>38717</v>
      </c>
      <c r="L561">
        <v>16</v>
      </c>
      <c r="N561" t="s">
        <v>222</v>
      </c>
      <c r="O561" s="8">
        <v>3.78</v>
      </c>
      <c r="P561" s="8">
        <v>3.8</v>
      </c>
      <c r="Q561" s="8">
        <v>3.55</v>
      </c>
      <c r="R561" s="8">
        <v>4</v>
      </c>
      <c r="S561" s="8">
        <v>2.5</v>
      </c>
      <c r="T561" s="8">
        <v>4.66</v>
      </c>
      <c r="U561" s="8">
        <v>0.43</v>
      </c>
      <c r="V561" s="9">
        <v>35</v>
      </c>
      <c r="W561" s="8">
        <v>0.45000000000000018</v>
      </c>
      <c r="X561" s="8">
        <v>2.16</v>
      </c>
      <c r="Y561" s="8">
        <v>-2.0000000000000018E-2</v>
      </c>
      <c r="Z561" s="8">
        <v>-0.10000000000000009</v>
      </c>
      <c r="AA561">
        <v>8.0000000000000071E-2</v>
      </c>
      <c r="AF561" t="s">
        <v>9765</v>
      </c>
      <c r="AG561" t="s">
        <v>9655</v>
      </c>
      <c r="AH561" t="s">
        <v>9656</v>
      </c>
      <c r="AI561" t="s">
        <v>9669</v>
      </c>
      <c r="AJ561" s="7">
        <v>38717</v>
      </c>
      <c r="AK561" t="s">
        <v>876</v>
      </c>
      <c r="AL561" t="s">
        <v>109</v>
      </c>
      <c r="AM561" t="s">
        <v>717</v>
      </c>
      <c r="AN561" t="s">
        <v>9775</v>
      </c>
    </row>
    <row r="562" spans="1:41">
      <c r="A562" s="6" t="s">
        <v>875</v>
      </c>
      <c r="B562">
        <v>2004</v>
      </c>
      <c r="C562">
        <v>8</v>
      </c>
      <c r="E562" t="s">
        <v>100</v>
      </c>
      <c r="F562" t="s">
        <v>101</v>
      </c>
      <c r="G562" t="s">
        <v>102</v>
      </c>
      <c r="H562" t="s">
        <v>843</v>
      </c>
      <c r="I562">
        <v>2004</v>
      </c>
      <c r="J562">
        <v>4</v>
      </c>
      <c r="K562" s="6">
        <v>38352</v>
      </c>
      <c r="L562">
        <v>4</v>
      </c>
      <c r="M562">
        <v>1</v>
      </c>
      <c r="N562" t="s">
        <v>219</v>
      </c>
      <c r="O562" s="8">
        <v>4.1100000000000003</v>
      </c>
      <c r="P562" s="8">
        <v>4.13</v>
      </c>
      <c r="Q562" s="8">
        <v>3.9</v>
      </c>
      <c r="R562" s="8">
        <v>4.4000000000000004</v>
      </c>
      <c r="S562" s="8">
        <v>2.8</v>
      </c>
      <c r="T562" s="8">
        <v>5</v>
      </c>
      <c r="U562" s="8">
        <v>0.48</v>
      </c>
      <c r="V562" s="9">
        <v>35</v>
      </c>
      <c r="W562" s="8">
        <v>0.50000000000000044</v>
      </c>
      <c r="X562" s="8">
        <v>2.2000000000000002</v>
      </c>
      <c r="Y562" s="8">
        <v>-1.9999999999999574E-2</v>
      </c>
      <c r="Z562" s="8">
        <v>0.22999999999999998</v>
      </c>
      <c r="AA562">
        <v>-0.14999999999999947</v>
      </c>
      <c r="AF562" t="s">
        <v>844</v>
      </c>
      <c r="AG562" t="s">
        <v>106</v>
      </c>
      <c r="AH562" t="s">
        <v>107</v>
      </c>
      <c r="AI562" t="s">
        <v>340</v>
      </c>
      <c r="AJ562" s="7">
        <v>38352</v>
      </c>
      <c r="AK562" t="s">
        <v>876</v>
      </c>
      <c r="AL562" t="s">
        <v>109</v>
      </c>
      <c r="AM562" t="s">
        <v>845</v>
      </c>
      <c r="AN562" t="s">
        <v>883</v>
      </c>
      <c r="AO562" t="str">
        <f>TEXT(A562,"yyyy-mm-dd")</f>
        <v>2004-08-31</v>
      </c>
    </row>
    <row r="563" spans="1:41">
      <c r="A563" s="6" t="s">
        <v>875</v>
      </c>
      <c r="B563">
        <v>2004</v>
      </c>
      <c r="C563">
        <v>8</v>
      </c>
      <c r="E563" t="s">
        <v>100</v>
      </c>
      <c r="F563" t="s">
        <v>101</v>
      </c>
      <c r="G563" t="s">
        <v>102</v>
      </c>
      <c r="H563" t="s">
        <v>799</v>
      </c>
      <c r="I563">
        <v>2004</v>
      </c>
      <c r="J563">
        <v>3</v>
      </c>
      <c r="K563" s="6">
        <v>38260</v>
      </c>
      <c r="L563">
        <v>1</v>
      </c>
      <c r="M563">
        <v>0</v>
      </c>
      <c r="N563" t="s">
        <v>169</v>
      </c>
      <c r="O563" s="8">
        <v>4.25</v>
      </c>
      <c r="P563" s="8">
        <v>4.3</v>
      </c>
      <c r="Q563" s="8">
        <v>3.82</v>
      </c>
      <c r="R563" s="8">
        <v>4.51</v>
      </c>
      <c r="S563" s="8">
        <v>2.9</v>
      </c>
      <c r="T563" s="8">
        <v>5.45</v>
      </c>
      <c r="U563" s="8">
        <v>0.56999999999999995</v>
      </c>
      <c r="V563" s="9">
        <v>35</v>
      </c>
      <c r="W563" s="8">
        <v>0.69</v>
      </c>
      <c r="X563" s="8">
        <v>2.5500000000000003</v>
      </c>
      <c r="Y563" s="8">
        <v>-4.9999999999999822E-2</v>
      </c>
      <c r="Z563" s="8">
        <v>0.29999999999999982</v>
      </c>
      <c r="AA563">
        <v>8.9999999999999414E-2</v>
      </c>
      <c r="AF563" t="s">
        <v>800</v>
      </c>
      <c r="AG563" t="s">
        <v>106</v>
      </c>
      <c r="AH563" t="s">
        <v>107</v>
      </c>
      <c r="AI563" t="s">
        <v>108</v>
      </c>
      <c r="AJ563" s="7">
        <v>38260</v>
      </c>
      <c r="AK563" t="s">
        <v>876</v>
      </c>
      <c r="AL563" t="s">
        <v>109</v>
      </c>
      <c r="AM563" t="s">
        <v>801</v>
      </c>
      <c r="AN563" t="s">
        <v>882</v>
      </c>
      <c r="AO563" t="str">
        <f>TEXT(A563,"yyyy-mm-dd")</f>
        <v>2004-08-31</v>
      </c>
    </row>
    <row r="564" spans="1:41">
      <c r="A564" s="6" t="s">
        <v>875</v>
      </c>
      <c r="B564">
        <v>2004</v>
      </c>
      <c r="C564">
        <v>8</v>
      </c>
      <c r="E564" t="s">
        <v>81</v>
      </c>
      <c r="F564" t="s">
        <v>82</v>
      </c>
      <c r="G564" t="s">
        <v>83</v>
      </c>
      <c r="H564" t="s">
        <v>788</v>
      </c>
      <c r="I564">
        <v>2006</v>
      </c>
      <c r="K564" s="6">
        <v>39082</v>
      </c>
      <c r="L564">
        <v>28</v>
      </c>
      <c r="N564" t="s">
        <v>593</v>
      </c>
      <c r="O564" s="8">
        <v>3.8</v>
      </c>
      <c r="P564" s="8">
        <v>3.73</v>
      </c>
      <c r="Q564" s="8">
        <v>3.52</v>
      </c>
      <c r="R564" s="8">
        <v>4.01</v>
      </c>
      <c r="S564" s="8">
        <v>2.84</v>
      </c>
      <c r="T564" s="8">
        <v>5.73</v>
      </c>
      <c r="U564" s="8">
        <v>0.52</v>
      </c>
      <c r="V564" s="9">
        <v>32</v>
      </c>
      <c r="W564" s="8">
        <v>0.48999999999999977</v>
      </c>
      <c r="X564" s="8">
        <v>2.8900000000000006</v>
      </c>
      <c r="Y564" s="8">
        <v>6.999999999999984E-2</v>
      </c>
      <c r="Z564" s="8">
        <v>6.999999999999984E-2</v>
      </c>
      <c r="AA564">
        <v>6.999999999999984E-2</v>
      </c>
      <c r="AF564" t="s">
        <v>790</v>
      </c>
      <c r="AG564" t="s">
        <v>87</v>
      </c>
      <c r="AH564" t="s">
        <v>88</v>
      </c>
      <c r="AI564" t="s">
        <v>359</v>
      </c>
      <c r="AJ564" s="7">
        <v>39082</v>
      </c>
      <c r="AK564" t="s">
        <v>876</v>
      </c>
      <c r="AL564" t="s">
        <v>91</v>
      </c>
      <c r="AM564" t="s">
        <v>791</v>
      </c>
      <c r="AN564" t="s">
        <v>879</v>
      </c>
      <c r="AO564" t="str">
        <f>TEXT(A564,"yyyy-mm-dd")</f>
        <v>2004-08-31</v>
      </c>
    </row>
    <row r="565" spans="1:41">
      <c r="A565" s="6" t="s">
        <v>875</v>
      </c>
      <c r="B565">
        <v>2004</v>
      </c>
      <c r="C565">
        <v>8</v>
      </c>
      <c r="E565" t="s">
        <v>81</v>
      </c>
      <c r="F565" t="s">
        <v>82</v>
      </c>
      <c r="G565" t="s">
        <v>83</v>
      </c>
      <c r="H565" t="s">
        <v>715</v>
      </c>
      <c r="I565">
        <v>2005</v>
      </c>
      <c r="K565" s="6">
        <v>38717</v>
      </c>
      <c r="L565">
        <v>16</v>
      </c>
      <c r="N565" t="s">
        <v>222</v>
      </c>
      <c r="O565" s="8">
        <v>3.91</v>
      </c>
      <c r="P565" s="8">
        <v>3.9</v>
      </c>
      <c r="Q565" s="8">
        <v>3.76</v>
      </c>
      <c r="R565" s="8">
        <v>4</v>
      </c>
      <c r="S565" s="8">
        <v>3.3</v>
      </c>
      <c r="T565" s="8">
        <v>4.5</v>
      </c>
      <c r="U565" s="8">
        <v>0.25</v>
      </c>
      <c r="V565" s="9">
        <v>35</v>
      </c>
      <c r="W565" s="8">
        <v>0.24000000000000021</v>
      </c>
      <c r="X565" s="8">
        <v>1.2000000000000002</v>
      </c>
      <c r="Y565" s="8">
        <v>1.0000000000000231E-2</v>
      </c>
      <c r="Z565" s="8">
        <v>6.999999999999984E-2</v>
      </c>
      <c r="AA565">
        <v>-3.9999999999999591E-2</v>
      </c>
      <c r="AF565" t="s">
        <v>716</v>
      </c>
      <c r="AG565" t="s">
        <v>87</v>
      </c>
      <c r="AH565" t="s">
        <v>88</v>
      </c>
      <c r="AI565" t="s">
        <v>97</v>
      </c>
      <c r="AJ565" s="7">
        <v>38717</v>
      </c>
      <c r="AK565" t="s">
        <v>876</v>
      </c>
      <c r="AL565" t="s">
        <v>91</v>
      </c>
      <c r="AM565" t="s">
        <v>717</v>
      </c>
      <c r="AN565" t="s">
        <v>878</v>
      </c>
      <c r="AO565" t="str">
        <f>TEXT(A565,"yyyy-mm-dd")</f>
        <v>2004-08-31</v>
      </c>
    </row>
    <row r="566" spans="1:41">
      <c r="A566" s="6" t="s">
        <v>875</v>
      </c>
      <c r="B566">
        <v>2004</v>
      </c>
      <c r="C566">
        <v>8</v>
      </c>
      <c r="E566" t="s">
        <v>392</v>
      </c>
      <c r="F566" t="s">
        <v>82</v>
      </c>
      <c r="G566" t="s">
        <v>83</v>
      </c>
      <c r="H566" t="s">
        <v>715</v>
      </c>
      <c r="I566">
        <v>2005</v>
      </c>
      <c r="K566" s="6">
        <v>38717</v>
      </c>
      <c r="L566">
        <v>16</v>
      </c>
      <c r="N566" t="s">
        <v>222</v>
      </c>
      <c r="O566" s="8">
        <v>3.51</v>
      </c>
      <c r="P566" s="8">
        <v>3.5</v>
      </c>
      <c r="Q566" s="8">
        <v>3.4</v>
      </c>
      <c r="R566" s="8">
        <v>3.6</v>
      </c>
      <c r="S566" s="8">
        <v>2.92</v>
      </c>
      <c r="T566" s="8">
        <v>4.16</v>
      </c>
      <c r="U566" s="8">
        <v>0.3</v>
      </c>
      <c r="V566" s="9">
        <v>25</v>
      </c>
      <c r="W566" s="8">
        <v>0.20000000000000018</v>
      </c>
      <c r="X566" s="8">
        <v>1.2400000000000002</v>
      </c>
      <c r="Y566" s="8">
        <v>9.9999999999997868E-3</v>
      </c>
      <c r="Z566" s="8">
        <v>0</v>
      </c>
      <c r="AA566">
        <v>-0.31999999999999984</v>
      </c>
      <c r="AF566" t="s">
        <v>716</v>
      </c>
      <c r="AG566" t="s">
        <v>87</v>
      </c>
      <c r="AH566" t="s">
        <v>88</v>
      </c>
      <c r="AI566" t="s">
        <v>97</v>
      </c>
      <c r="AJ566" s="7">
        <v>38717</v>
      </c>
      <c r="AK566" t="s">
        <v>876</v>
      </c>
      <c r="AL566" t="s">
        <v>393</v>
      </c>
      <c r="AM566" t="s">
        <v>717</v>
      </c>
      <c r="AN566" t="s">
        <v>881</v>
      </c>
      <c r="AO566" t="str">
        <f>TEXT(A566,"yyyy-mm-dd")</f>
        <v>2004-08-31</v>
      </c>
    </row>
    <row r="567" spans="1:41">
      <c r="A567" s="6" t="s">
        <v>875</v>
      </c>
      <c r="B567">
        <v>2004</v>
      </c>
      <c r="C567">
        <v>8</v>
      </c>
      <c r="E567" t="s">
        <v>81</v>
      </c>
      <c r="F567" t="s">
        <v>82</v>
      </c>
      <c r="G567" t="s">
        <v>83</v>
      </c>
      <c r="H567" t="s">
        <v>566</v>
      </c>
      <c r="I567">
        <v>2004</v>
      </c>
      <c r="K567" s="6">
        <v>38352</v>
      </c>
      <c r="L567">
        <v>4</v>
      </c>
      <c r="N567" t="s">
        <v>219</v>
      </c>
      <c r="O567" s="8">
        <v>4.33</v>
      </c>
      <c r="P567" s="8">
        <v>4.3</v>
      </c>
      <c r="Q567" s="8">
        <v>4.1900000000000004</v>
      </c>
      <c r="R567" s="8">
        <v>4.5</v>
      </c>
      <c r="S567" s="8">
        <v>3.86</v>
      </c>
      <c r="T567" s="8">
        <v>5</v>
      </c>
      <c r="U567" s="8">
        <v>0.25</v>
      </c>
      <c r="V567" s="9">
        <v>35</v>
      </c>
      <c r="W567" s="8">
        <v>0.30999999999999961</v>
      </c>
      <c r="X567" s="8">
        <v>1.1400000000000001</v>
      </c>
      <c r="Y567" s="8">
        <v>3.0000000000000249E-2</v>
      </c>
      <c r="Z567" s="8">
        <v>0.16999999999999993</v>
      </c>
      <c r="AA567">
        <v>6.9999999999999396E-2</v>
      </c>
      <c r="AF567" t="s">
        <v>568</v>
      </c>
      <c r="AG567" t="s">
        <v>87</v>
      </c>
      <c r="AH567" t="s">
        <v>88</v>
      </c>
      <c r="AI567" t="s">
        <v>89</v>
      </c>
      <c r="AJ567" s="7">
        <v>38352</v>
      </c>
      <c r="AK567" t="s">
        <v>876</v>
      </c>
      <c r="AL567" t="s">
        <v>91</v>
      </c>
      <c r="AM567" t="s">
        <v>569</v>
      </c>
      <c r="AN567" t="s">
        <v>877</v>
      </c>
      <c r="AO567" t="str">
        <f>TEXT(A567,"yyyy-mm-dd")</f>
        <v>2004-08-31</v>
      </c>
    </row>
    <row r="568" spans="1:41">
      <c r="A568" s="6" t="s">
        <v>875</v>
      </c>
      <c r="B568">
        <v>2004</v>
      </c>
      <c r="C568">
        <v>8</v>
      </c>
      <c r="E568" t="s">
        <v>392</v>
      </c>
      <c r="F568" t="s">
        <v>82</v>
      </c>
      <c r="G568" t="s">
        <v>83</v>
      </c>
      <c r="H568" t="s">
        <v>566</v>
      </c>
      <c r="I568">
        <v>2004</v>
      </c>
      <c r="K568" s="6">
        <v>38352</v>
      </c>
      <c r="L568">
        <v>4</v>
      </c>
      <c r="N568" t="s">
        <v>219</v>
      </c>
      <c r="O568" s="8">
        <v>3.77</v>
      </c>
      <c r="P568" s="8">
        <v>3.72</v>
      </c>
      <c r="Q568" s="8">
        <v>3.66</v>
      </c>
      <c r="R568" s="8">
        <v>3.81</v>
      </c>
      <c r="S568" s="8">
        <v>3.55</v>
      </c>
      <c r="T568" s="8">
        <v>4.37</v>
      </c>
      <c r="U568" s="8">
        <v>0.18</v>
      </c>
      <c r="V568" s="9">
        <v>25</v>
      </c>
      <c r="W568" s="8">
        <v>0.14999999999999991</v>
      </c>
      <c r="X568" s="8">
        <v>0.82000000000000028</v>
      </c>
      <c r="Y568" s="8">
        <v>4.9999999999999822E-2</v>
      </c>
      <c r="Z568" s="8">
        <v>2.0000000000000018E-2</v>
      </c>
      <c r="AA568">
        <v>-1.0000000000000231E-2</v>
      </c>
      <c r="AF568" t="s">
        <v>568</v>
      </c>
      <c r="AG568" t="s">
        <v>87</v>
      </c>
      <c r="AH568" t="s">
        <v>88</v>
      </c>
      <c r="AI568" t="s">
        <v>89</v>
      </c>
      <c r="AJ568" s="7">
        <v>38352</v>
      </c>
      <c r="AK568" t="s">
        <v>876</v>
      </c>
      <c r="AL568" t="s">
        <v>393</v>
      </c>
      <c r="AM568" t="s">
        <v>569</v>
      </c>
      <c r="AN568" t="s">
        <v>880</v>
      </c>
      <c r="AO568" t="str">
        <f>TEXT(A568,"yyyy-mm-dd")</f>
        <v>2004-08-31</v>
      </c>
    </row>
    <row r="569" spans="1:41">
      <c r="A569" s="6" t="s">
        <v>875</v>
      </c>
      <c r="B569">
        <v>2004</v>
      </c>
      <c r="C569">
        <v>8</v>
      </c>
      <c r="E569" t="s">
        <v>81</v>
      </c>
      <c r="F569" t="s">
        <v>82</v>
      </c>
      <c r="G569" t="s">
        <v>774</v>
      </c>
      <c r="H569" t="s">
        <v>775</v>
      </c>
      <c r="K569" s="6"/>
      <c r="O569" s="8">
        <v>3.75</v>
      </c>
      <c r="P569" s="8">
        <v>3.67</v>
      </c>
      <c r="Q569" s="8">
        <v>3.53</v>
      </c>
      <c r="R569" s="8">
        <v>3.98</v>
      </c>
      <c r="S569" s="8">
        <v>3</v>
      </c>
      <c r="T569" s="8">
        <v>5.3</v>
      </c>
      <c r="U569" s="8">
        <v>0.44</v>
      </c>
      <c r="V569" s="9">
        <v>34</v>
      </c>
      <c r="W569" s="8">
        <v>0.45000000000000018</v>
      </c>
      <c r="X569" s="8">
        <v>2.2999999999999998</v>
      </c>
      <c r="Y569" s="8">
        <v>8.0000000000000071E-2</v>
      </c>
      <c r="Z569" s="8">
        <v>-3.0000000000000249E-2</v>
      </c>
      <c r="AA569">
        <v>3.0000000000000249E-2</v>
      </c>
      <c r="AF569" t="s">
        <v>776</v>
      </c>
      <c r="AG569" t="s">
        <v>777</v>
      </c>
      <c r="AH569" t="s">
        <v>778</v>
      </c>
      <c r="AI569" t="s">
        <v>779</v>
      </c>
      <c r="AJ569" s="7"/>
      <c r="AK569" t="s">
        <v>876</v>
      </c>
      <c r="AL569" t="s">
        <v>91</v>
      </c>
      <c r="AM569" t="s">
        <v>775</v>
      </c>
      <c r="AN569" t="s">
        <v>884</v>
      </c>
      <c r="AO569" t="str">
        <f>TEXT(A569,"yyyy-mm-dd")</f>
        <v>2004-08-31</v>
      </c>
    </row>
    <row r="570" spans="1:41">
      <c r="A570" s="6" t="s">
        <v>875</v>
      </c>
      <c r="B570">
        <v>2004</v>
      </c>
      <c r="C570">
        <v>8</v>
      </c>
      <c r="E570" t="s">
        <v>112</v>
      </c>
      <c r="F570" t="s">
        <v>113</v>
      </c>
      <c r="G570" t="s">
        <v>83</v>
      </c>
      <c r="H570" t="s">
        <v>715</v>
      </c>
      <c r="I570">
        <v>2005</v>
      </c>
      <c r="K570" s="6">
        <v>38717</v>
      </c>
      <c r="L570">
        <v>16</v>
      </c>
      <c r="N570" t="s">
        <v>222</v>
      </c>
      <c r="O570" s="8">
        <v>7.89</v>
      </c>
      <c r="P570" s="8">
        <v>7.87</v>
      </c>
      <c r="Q570" s="8">
        <v>7.44</v>
      </c>
      <c r="R570" s="8">
        <v>8.27</v>
      </c>
      <c r="S570" s="8">
        <v>6</v>
      </c>
      <c r="T570" s="8">
        <v>10</v>
      </c>
      <c r="U570" s="8">
        <v>0.81</v>
      </c>
      <c r="V570" s="9">
        <v>34</v>
      </c>
      <c r="W570" s="8">
        <v>0.82999999999999918</v>
      </c>
      <c r="X570" s="8">
        <v>4</v>
      </c>
      <c r="Y570" s="8">
        <v>1.9999999999999574E-2</v>
      </c>
      <c r="Z570" s="8">
        <v>0.12000000000000011</v>
      </c>
      <c r="AA570">
        <v>2.9999999999998472E-2</v>
      </c>
      <c r="AF570" t="s">
        <v>782</v>
      </c>
      <c r="AG570" t="s">
        <v>115</v>
      </c>
      <c r="AH570" t="s">
        <v>116</v>
      </c>
      <c r="AI570" t="s">
        <v>230</v>
      </c>
      <c r="AJ570" s="7">
        <v>38717</v>
      </c>
      <c r="AK570" t="s">
        <v>876</v>
      </c>
      <c r="AL570" t="s">
        <v>118</v>
      </c>
      <c r="AM570" t="s">
        <v>717</v>
      </c>
      <c r="AN570" t="s">
        <v>886</v>
      </c>
      <c r="AO570" t="str">
        <f>TEXT(A570,"yyyy-mm-dd")</f>
        <v>2004-08-31</v>
      </c>
    </row>
    <row r="571" spans="1:41">
      <c r="A571" s="6" t="s">
        <v>875</v>
      </c>
      <c r="B571">
        <v>2004</v>
      </c>
      <c r="C571">
        <v>8</v>
      </c>
      <c r="E571" t="s">
        <v>112</v>
      </c>
      <c r="F571" t="s">
        <v>113</v>
      </c>
      <c r="G571" t="s">
        <v>83</v>
      </c>
      <c r="H571" t="s">
        <v>566</v>
      </c>
      <c r="I571">
        <v>2004</v>
      </c>
      <c r="K571" s="6">
        <v>38352</v>
      </c>
      <c r="L571">
        <v>4</v>
      </c>
      <c r="N571" t="s">
        <v>219</v>
      </c>
      <c r="O571" s="8">
        <v>7.56</v>
      </c>
      <c r="P571" s="8">
        <v>7.5</v>
      </c>
      <c r="Q571" s="8">
        <v>7.3</v>
      </c>
      <c r="R571" s="8">
        <v>7.7</v>
      </c>
      <c r="S571" s="8">
        <v>6.65</v>
      </c>
      <c r="T571" s="8">
        <v>9</v>
      </c>
      <c r="U571" s="8">
        <v>0.47</v>
      </c>
      <c r="V571" s="9">
        <v>34</v>
      </c>
      <c r="W571" s="8">
        <v>0.40000000000000036</v>
      </c>
      <c r="X571" s="8">
        <v>2.3499999999999996</v>
      </c>
      <c r="Y571" s="8">
        <v>5.9999999999999609E-2</v>
      </c>
      <c r="Z571" s="8">
        <v>0.20999999999999996</v>
      </c>
      <c r="AA571">
        <v>-8.9999999999999858E-2</v>
      </c>
      <c r="AF571" t="s">
        <v>649</v>
      </c>
      <c r="AG571" t="s">
        <v>115</v>
      </c>
      <c r="AH571" t="s">
        <v>116</v>
      </c>
      <c r="AI571" t="s">
        <v>117</v>
      </c>
      <c r="AJ571" s="7">
        <v>38352</v>
      </c>
      <c r="AK571" t="s">
        <v>876</v>
      </c>
      <c r="AL571" t="s">
        <v>118</v>
      </c>
      <c r="AM571" t="s">
        <v>569</v>
      </c>
      <c r="AN571" t="s">
        <v>885</v>
      </c>
      <c r="AO571" t="str">
        <f>TEXT(A571,"yyyy-mm-dd")</f>
        <v>2004-08-31</v>
      </c>
    </row>
    <row r="572" spans="1:41">
      <c r="A572" s="6" t="s">
        <v>887</v>
      </c>
      <c r="B572">
        <v>2004</v>
      </c>
      <c r="C572">
        <v>9</v>
      </c>
      <c r="E572" t="s">
        <v>100</v>
      </c>
      <c r="F572" t="s">
        <v>101</v>
      </c>
      <c r="G572" t="s">
        <v>83</v>
      </c>
      <c r="H572" t="s">
        <v>788</v>
      </c>
      <c r="I572">
        <v>2006</v>
      </c>
      <c r="K572" s="6">
        <v>39082</v>
      </c>
      <c r="L572">
        <v>27</v>
      </c>
      <c r="N572" t="s">
        <v>604</v>
      </c>
      <c r="O572" s="8">
        <v>3.88</v>
      </c>
      <c r="P572" s="8">
        <v>3.8</v>
      </c>
      <c r="Q572" s="8">
        <v>3.5</v>
      </c>
      <c r="R572" s="8">
        <v>4.2</v>
      </c>
      <c r="S572" s="8">
        <v>3.1</v>
      </c>
      <c r="T572" s="8">
        <v>4.5</v>
      </c>
      <c r="U572" s="8">
        <v>0.42</v>
      </c>
      <c r="V572" s="9">
        <v>29</v>
      </c>
      <c r="W572" s="8">
        <v>0.70000000000000018</v>
      </c>
      <c r="X572" s="8">
        <v>1.4</v>
      </c>
      <c r="Y572" s="8">
        <v>8.0000000000000071E-2</v>
      </c>
      <c r="Z572" s="8">
        <v>0</v>
      </c>
      <c r="AA572">
        <v>0</v>
      </c>
      <c r="AF572" t="s">
        <v>9784</v>
      </c>
      <c r="AG572" t="s">
        <v>9655</v>
      </c>
      <c r="AH572" t="s">
        <v>9656</v>
      </c>
      <c r="AI572" t="s">
        <v>9708</v>
      </c>
      <c r="AJ572" s="7">
        <v>39082</v>
      </c>
      <c r="AK572" t="s">
        <v>888</v>
      </c>
      <c r="AL572" t="s">
        <v>109</v>
      </c>
      <c r="AM572" t="s">
        <v>791</v>
      </c>
      <c r="AN572" t="s">
        <v>9788</v>
      </c>
    </row>
    <row r="573" spans="1:41">
      <c r="A573" s="6" t="s">
        <v>887</v>
      </c>
      <c r="B573">
        <v>2004</v>
      </c>
      <c r="C573">
        <v>9</v>
      </c>
      <c r="E573" t="s">
        <v>100</v>
      </c>
      <c r="F573" t="s">
        <v>101</v>
      </c>
      <c r="G573" t="s">
        <v>83</v>
      </c>
      <c r="H573" t="s">
        <v>715</v>
      </c>
      <c r="I573">
        <v>2005</v>
      </c>
      <c r="K573" s="6">
        <v>38717</v>
      </c>
      <c r="L573">
        <v>15</v>
      </c>
      <c r="N573" t="s">
        <v>236</v>
      </c>
      <c r="O573" s="8">
        <v>3.74</v>
      </c>
      <c r="P573" s="8">
        <v>3.7</v>
      </c>
      <c r="Q573" s="8">
        <v>3.6</v>
      </c>
      <c r="R573" s="8">
        <v>3.9</v>
      </c>
      <c r="S573" s="8">
        <v>2.5</v>
      </c>
      <c r="T573" s="8">
        <v>4.4000000000000004</v>
      </c>
      <c r="U573" s="8">
        <v>0.33</v>
      </c>
      <c r="V573" s="9">
        <v>33</v>
      </c>
      <c r="W573" s="8">
        <v>0.29999999999999982</v>
      </c>
      <c r="X573" s="8">
        <v>1.9000000000000004</v>
      </c>
      <c r="Y573" s="8">
        <v>4.0000000000000036E-2</v>
      </c>
      <c r="Z573" s="8">
        <v>-9.9999999999999645E-2</v>
      </c>
      <c r="AA573">
        <v>-0.15000000000000036</v>
      </c>
      <c r="AF573" t="s">
        <v>9765</v>
      </c>
      <c r="AG573" t="s">
        <v>9655</v>
      </c>
      <c r="AH573" t="s">
        <v>9656</v>
      </c>
      <c r="AI573" t="s">
        <v>9669</v>
      </c>
      <c r="AJ573" s="7">
        <v>38717</v>
      </c>
      <c r="AK573" t="s">
        <v>888</v>
      </c>
      <c r="AL573" t="s">
        <v>109</v>
      </c>
      <c r="AM573" t="s">
        <v>717</v>
      </c>
      <c r="AN573" t="s">
        <v>9776</v>
      </c>
    </row>
    <row r="574" spans="1:41">
      <c r="A574" s="6" t="s">
        <v>887</v>
      </c>
      <c r="B574">
        <v>2004</v>
      </c>
      <c r="C574">
        <v>9</v>
      </c>
      <c r="E574" t="s">
        <v>100</v>
      </c>
      <c r="F574" t="s">
        <v>101</v>
      </c>
      <c r="G574" t="s">
        <v>102</v>
      </c>
      <c r="H574" t="s">
        <v>843</v>
      </c>
      <c r="I574">
        <v>2004</v>
      </c>
      <c r="J574">
        <v>4</v>
      </c>
      <c r="K574" s="6">
        <v>38352</v>
      </c>
      <c r="L574">
        <v>3</v>
      </c>
      <c r="M574">
        <v>1</v>
      </c>
      <c r="N574" t="s">
        <v>233</v>
      </c>
      <c r="O574" s="8">
        <v>4.1900000000000004</v>
      </c>
      <c r="P574" s="8">
        <v>4.2</v>
      </c>
      <c r="Q574" s="8">
        <v>3.9</v>
      </c>
      <c r="R574" s="8">
        <v>4.4000000000000004</v>
      </c>
      <c r="S574" s="8">
        <v>2.8</v>
      </c>
      <c r="T574" s="8">
        <v>5.0999999999999996</v>
      </c>
      <c r="U574" s="8">
        <v>0.48</v>
      </c>
      <c r="V574" s="9">
        <v>33</v>
      </c>
      <c r="W574" s="8">
        <v>0.50000000000000044</v>
      </c>
      <c r="X574" s="8">
        <v>2.2999999999999998</v>
      </c>
      <c r="Y574" s="8">
        <v>-9.9999999999997868E-3</v>
      </c>
      <c r="Z574" s="8">
        <v>7.0000000000000284E-2</v>
      </c>
      <c r="AA574">
        <v>0</v>
      </c>
      <c r="AF574" t="s">
        <v>844</v>
      </c>
      <c r="AG574" t="s">
        <v>106</v>
      </c>
      <c r="AH574" t="s">
        <v>107</v>
      </c>
      <c r="AI574" t="s">
        <v>340</v>
      </c>
      <c r="AJ574" s="7">
        <v>38352</v>
      </c>
      <c r="AK574" t="s">
        <v>888</v>
      </c>
      <c r="AL574" t="s">
        <v>109</v>
      </c>
      <c r="AM574" t="s">
        <v>845</v>
      </c>
      <c r="AN574" t="s">
        <v>895</v>
      </c>
      <c r="AO574" t="str">
        <f>TEXT(A574,"yyyy-mm-dd")</f>
        <v>2004-09-30</v>
      </c>
    </row>
    <row r="575" spans="1:41">
      <c r="A575" s="6" t="s">
        <v>887</v>
      </c>
      <c r="B575">
        <v>2004</v>
      </c>
      <c r="C575">
        <v>9</v>
      </c>
      <c r="E575" t="s">
        <v>100</v>
      </c>
      <c r="F575" t="s">
        <v>101</v>
      </c>
      <c r="G575" t="s">
        <v>102</v>
      </c>
      <c r="H575" t="s">
        <v>799</v>
      </c>
      <c r="I575">
        <v>2004</v>
      </c>
      <c r="J575">
        <v>3</v>
      </c>
      <c r="K575" s="6">
        <v>38260</v>
      </c>
      <c r="L575">
        <v>0</v>
      </c>
      <c r="M575">
        <v>0</v>
      </c>
      <c r="N575" t="s">
        <v>178</v>
      </c>
      <c r="O575" s="8">
        <v>4.21</v>
      </c>
      <c r="P575" s="8">
        <v>4.2</v>
      </c>
      <c r="Q575" s="8">
        <v>3.8</v>
      </c>
      <c r="R575" s="8">
        <v>4.5</v>
      </c>
      <c r="S575" s="8">
        <v>2.9</v>
      </c>
      <c r="T575" s="8">
        <v>5.5</v>
      </c>
      <c r="U575" s="8">
        <v>0.56999999999999995</v>
      </c>
      <c r="V575" s="9">
        <v>33</v>
      </c>
      <c r="W575" s="8">
        <v>0.70000000000000018</v>
      </c>
      <c r="X575" s="8">
        <v>2.6</v>
      </c>
      <c r="Y575" s="8">
        <v>9.9999999999997868E-3</v>
      </c>
      <c r="Z575" s="8">
        <v>-9.9999999999999645E-2</v>
      </c>
      <c r="AA575">
        <v>1.0000000000000231E-2</v>
      </c>
      <c r="AF575" t="s">
        <v>800</v>
      </c>
      <c r="AG575" t="s">
        <v>106</v>
      </c>
      <c r="AH575" t="s">
        <v>107</v>
      </c>
      <c r="AI575" t="s">
        <v>108</v>
      </c>
      <c r="AJ575" s="7">
        <v>38260</v>
      </c>
      <c r="AK575" t="s">
        <v>888</v>
      </c>
      <c r="AL575" t="s">
        <v>109</v>
      </c>
      <c r="AM575" t="s">
        <v>801</v>
      </c>
      <c r="AN575" t="s">
        <v>894</v>
      </c>
      <c r="AO575" t="str">
        <f>TEXT(A575,"yyyy-mm-dd")</f>
        <v>2004-09-30</v>
      </c>
    </row>
    <row r="576" spans="1:41">
      <c r="A576" s="6" t="s">
        <v>887</v>
      </c>
      <c r="B576">
        <v>2004</v>
      </c>
      <c r="C576">
        <v>9</v>
      </c>
      <c r="E576" t="s">
        <v>81</v>
      </c>
      <c r="F576" t="s">
        <v>82</v>
      </c>
      <c r="G576" t="s">
        <v>83</v>
      </c>
      <c r="H576" t="s">
        <v>788</v>
      </c>
      <c r="I576">
        <v>2006</v>
      </c>
      <c r="K576" s="6">
        <v>39082</v>
      </c>
      <c r="L576">
        <v>27</v>
      </c>
      <c r="N576" t="s">
        <v>604</v>
      </c>
      <c r="O576" s="8">
        <v>3.93</v>
      </c>
      <c r="P576" s="8">
        <v>3.8</v>
      </c>
      <c r="Q576" s="8">
        <v>3.6</v>
      </c>
      <c r="R576" s="8">
        <v>4.22</v>
      </c>
      <c r="S576" s="8">
        <v>2.84</v>
      </c>
      <c r="T576" s="8">
        <v>5.73</v>
      </c>
      <c r="U576" s="8">
        <v>0.57999999999999996</v>
      </c>
      <c r="V576" s="9">
        <v>32</v>
      </c>
      <c r="W576" s="8">
        <v>0.61999999999999966</v>
      </c>
      <c r="X576" s="8">
        <v>2.8900000000000006</v>
      </c>
      <c r="Y576" s="8">
        <v>0.13000000000000034</v>
      </c>
      <c r="Z576" s="8">
        <v>6.999999999999984E-2</v>
      </c>
      <c r="AA576">
        <v>0.12999999999999989</v>
      </c>
      <c r="AF576" t="s">
        <v>790</v>
      </c>
      <c r="AG576" t="s">
        <v>87</v>
      </c>
      <c r="AH576" t="s">
        <v>88</v>
      </c>
      <c r="AI576" t="s">
        <v>359</v>
      </c>
      <c r="AJ576" s="7">
        <v>39082</v>
      </c>
      <c r="AK576" t="s">
        <v>888</v>
      </c>
      <c r="AL576" t="s">
        <v>91</v>
      </c>
      <c r="AM576" t="s">
        <v>791</v>
      </c>
      <c r="AN576" t="s">
        <v>891</v>
      </c>
      <c r="AO576" t="str">
        <f>TEXT(A576,"yyyy-mm-dd")</f>
        <v>2004-09-30</v>
      </c>
    </row>
    <row r="577" spans="1:41">
      <c r="A577" s="6" t="s">
        <v>887</v>
      </c>
      <c r="B577">
        <v>2004</v>
      </c>
      <c r="C577">
        <v>9</v>
      </c>
      <c r="E577" t="s">
        <v>81</v>
      </c>
      <c r="F577" t="s">
        <v>82</v>
      </c>
      <c r="G577" t="s">
        <v>83</v>
      </c>
      <c r="H577" t="s">
        <v>715</v>
      </c>
      <c r="I577">
        <v>2005</v>
      </c>
      <c r="K577" s="6">
        <v>38717</v>
      </c>
      <c r="L577">
        <v>15</v>
      </c>
      <c r="N577" t="s">
        <v>236</v>
      </c>
      <c r="O577" s="8">
        <v>4.05</v>
      </c>
      <c r="P577" s="8">
        <v>4</v>
      </c>
      <c r="Q577" s="8">
        <v>3.84</v>
      </c>
      <c r="R577" s="8">
        <v>4.25</v>
      </c>
      <c r="S577" s="8">
        <v>3.55</v>
      </c>
      <c r="T577" s="8">
        <v>4.75</v>
      </c>
      <c r="U577" s="8">
        <v>0.3</v>
      </c>
      <c r="V577" s="9">
        <v>33</v>
      </c>
      <c r="W577" s="8">
        <v>0.41000000000000014</v>
      </c>
      <c r="X577" s="8">
        <v>1.2000000000000002</v>
      </c>
      <c r="Y577" s="8">
        <v>4.9999999999999822E-2</v>
      </c>
      <c r="Z577" s="8">
        <v>0.10000000000000009</v>
      </c>
      <c r="AA577">
        <v>0.16999999999999993</v>
      </c>
      <c r="AF577" t="s">
        <v>716</v>
      </c>
      <c r="AG577" t="s">
        <v>87</v>
      </c>
      <c r="AH577" t="s">
        <v>88</v>
      </c>
      <c r="AI577" t="s">
        <v>97</v>
      </c>
      <c r="AJ577" s="7">
        <v>38717</v>
      </c>
      <c r="AK577" t="s">
        <v>888</v>
      </c>
      <c r="AL577" t="s">
        <v>91</v>
      </c>
      <c r="AM577" t="s">
        <v>717</v>
      </c>
      <c r="AN577" t="s">
        <v>890</v>
      </c>
      <c r="AO577" t="str">
        <f>TEXT(A577,"yyyy-mm-dd")</f>
        <v>2004-09-30</v>
      </c>
    </row>
    <row r="578" spans="1:41">
      <c r="A578" s="6" t="s">
        <v>887</v>
      </c>
      <c r="B578">
        <v>2004</v>
      </c>
      <c r="C578">
        <v>9</v>
      </c>
      <c r="E578" t="s">
        <v>392</v>
      </c>
      <c r="F578" t="s">
        <v>82</v>
      </c>
      <c r="G578" t="s">
        <v>83</v>
      </c>
      <c r="H578" t="s">
        <v>715</v>
      </c>
      <c r="I578">
        <v>2005</v>
      </c>
      <c r="K578" s="6">
        <v>38717</v>
      </c>
      <c r="L578">
        <v>15</v>
      </c>
      <c r="N578" t="s">
        <v>236</v>
      </c>
      <c r="O578" s="8">
        <v>3.63</v>
      </c>
      <c r="P578" s="8">
        <v>3.65</v>
      </c>
      <c r="Q578" s="8">
        <v>3.52</v>
      </c>
      <c r="R578" s="8">
        <v>3.8</v>
      </c>
      <c r="S578" s="8">
        <v>2.95</v>
      </c>
      <c r="T578" s="8">
        <v>4.2699999999999996</v>
      </c>
      <c r="U578" s="8">
        <v>0.31</v>
      </c>
      <c r="V578" s="9">
        <v>25</v>
      </c>
      <c r="W578" s="8">
        <v>0.2799999999999998</v>
      </c>
      <c r="X578" s="8">
        <v>1.3199999999999994</v>
      </c>
      <c r="Y578" s="8">
        <v>-2.0000000000000018E-2</v>
      </c>
      <c r="Z578" s="8">
        <v>0.14999999999999991</v>
      </c>
      <c r="AA578">
        <v>7.9999999999999627E-2</v>
      </c>
      <c r="AF578" t="s">
        <v>716</v>
      </c>
      <c r="AG578" t="s">
        <v>87</v>
      </c>
      <c r="AH578" t="s">
        <v>88</v>
      </c>
      <c r="AI578" t="s">
        <v>97</v>
      </c>
      <c r="AJ578" s="7">
        <v>38717</v>
      </c>
      <c r="AK578" t="s">
        <v>888</v>
      </c>
      <c r="AL578" t="s">
        <v>393</v>
      </c>
      <c r="AM578" t="s">
        <v>717</v>
      </c>
      <c r="AN578" t="s">
        <v>893</v>
      </c>
      <c r="AO578" t="str">
        <f>TEXT(A578,"yyyy-mm-dd")</f>
        <v>2004-09-30</v>
      </c>
    </row>
    <row r="579" spans="1:41">
      <c r="A579" s="6" t="s">
        <v>887</v>
      </c>
      <c r="B579">
        <v>2004</v>
      </c>
      <c r="C579">
        <v>9</v>
      </c>
      <c r="E579" t="s">
        <v>81</v>
      </c>
      <c r="F579" t="s">
        <v>82</v>
      </c>
      <c r="G579" t="s">
        <v>83</v>
      </c>
      <c r="H579" t="s">
        <v>566</v>
      </c>
      <c r="I579">
        <v>2004</v>
      </c>
      <c r="K579" s="6">
        <v>38352</v>
      </c>
      <c r="L579">
        <v>3</v>
      </c>
      <c r="N579" t="s">
        <v>233</v>
      </c>
      <c r="O579" s="8">
        <v>4.6399999999999997</v>
      </c>
      <c r="P579" s="8">
        <v>4.7</v>
      </c>
      <c r="Q579" s="8">
        <v>4.5</v>
      </c>
      <c r="R579" s="8">
        <v>4.84</v>
      </c>
      <c r="S579" s="8">
        <v>4</v>
      </c>
      <c r="T579" s="8">
        <v>5.1100000000000003</v>
      </c>
      <c r="U579" s="8">
        <v>0.26</v>
      </c>
      <c r="V579" s="9">
        <v>33</v>
      </c>
      <c r="W579" s="8">
        <v>0.33999999999999986</v>
      </c>
      <c r="X579" s="8">
        <v>1.1100000000000003</v>
      </c>
      <c r="Y579" s="8">
        <v>-6.0000000000000497E-2</v>
      </c>
      <c r="Z579" s="8">
        <v>0.40000000000000036</v>
      </c>
      <c r="AA579">
        <v>3.0000000000000249E-2</v>
      </c>
      <c r="AF579" t="s">
        <v>568</v>
      </c>
      <c r="AG579" t="s">
        <v>87</v>
      </c>
      <c r="AH579" t="s">
        <v>88</v>
      </c>
      <c r="AI579" t="s">
        <v>89</v>
      </c>
      <c r="AJ579" s="7">
        <v>38352</v>
      </c>
      <c r="AK579" t="s">
        <v>888</v>
      </c>
      <c r="AL579" t="s">
        <v>91</v>
      </c>
      <c r="AM579" t="s">
        <v>569</v>
      </c>
      <c r="AN579" t="s">
        <v>889</v>
      </c>
      <c r="AO579" t="str">
        <f>TEXT(A579,"yyyy-mm-dd")</f>
        <v>2004-09-30</v>
      </c>
    </row>
    <row r="580" spans="1:41">
      <c r="A580" s="6" t="s">
        <v>887</v>
      </c>
      <c r="B580">
        <v>2004</v>
      </c>
      <c r="C580">
        <v>9</v>
      </c>
      <c r="E580" t="s">
        <v>392</v>
      </c>
      <c r="F580" t="s">
        <v>82</v>
      </c>
      <c r="G580" t="s">
        <v>83</v>
      </c>
      <c r="H580" t="s">
        <v>566</v>
      </c>
      <c r="I580">
        <v>2004</v>
      </c>
      <c r="K580" s="6">
        <v>38352</v>
      </c>
      <c r="L580">
        <v>3</v>
      </c>
      <c r="N580" t="s">
        <v>233</v>
      </c>
      <c r="O580" s="8">
        <v>3.78</v>
      </c>
      <c r="P580" s="8">
        <v>3.79</v>
      </c>
      <c r="Q580" s="8">
        <v>3.7</v>
      </c>
      <c r="R580" s="8">
        <v>3.85</v>
      </c>
      <c r="S580" s="8">
        <v>3.6</v>
      </c>
      <c r="T580" s="8">
        <v>3.96</v>
      </c>
      <c r="U580" s="8">
        <v>0.1</v>
      </c>
      <c r="V580" s="9">
        <v>25</v>
      </c>
      <c r="W580" s="8">
        <v>0.14999999999999991</v>
      </c>
      <c r="X580" s="8">
        <v>0.35999999999999988</v>
      </c>
      <c r="Y580" s="8">
        <v>-1.0000000000000231E-2</v>
      </c>
      <c r="Z580" s="8">
        <v>6.999999999999984E-2</v>
      </c>
      <c r="AA580">
        <v>0</v>
      </c>
      <c r="AF580" t="s">
        <v>568</v>
      </c>
      <c r="AG580" t="s">
        <v>87</v>
      </c>
      <c r="AH580" t="s">
        <v>88</v>
      </c>
      <c r="AI580" t="s">
        <v>89</v>
      </c>
      <c r="AJ580" s="7">
        <v>38352</v>
      </c>
      <c r="AK580" t="s">
        <v>888</v>
      </c>
      <c r="AL580" t="s">
        <v>393</v>
      </c>
      <c r="AM580" t="s">
        <v>569</v>
      </c>
      <c r="AN580" t="s">
        <v>892</v>
      </c>
      <c r="AO580" t="str">
        <f>TEXT(A580,"yyyy-mm-dd")</f>
        <v>2004-09-30</v>
      </c>
    </row>
    <row r="581" spans="1:41">
      <c r="A581" s="6" t="s">
        <v>887</v>
      </c>
      <c r="B581">
        <v>2004</v>
      </c>
      <c r="C581">
        <v>9</v>
      </c>
      <c r="E581" t="s">
        <v>81</v>
      </c>
      <c r="F581" t="s">
        <v>82</v>
      </c>
      <c r="G581" t="s">
        <v>774</v>
      </c>
      <c r="H581" t="s">
        <v>775</v>
      </c>
      <c r="K581" s="6"/>
      <c r="O581" s="8">
        <v>3.87</v>
      </c>
      <c r="P581" s="8">
        <v>3.8</v>
      </c>
      <c r="Q581" s="8">
        <v>3.6</v>
      </c>
      <c r="R581" s="8">
        <v>4.12</v>
      </c>
      <c r="S581" s="8">
        <v>3</v>
      </c>
      <c r="T581" s="8">
        <v>5.3</v>
      </c>
      <c r="U581" s="8">
        <v>0.5</v>
      </c>
      <c r="V581" s="9">
        <v>32</v>
      </c>
      <c r="W581" s="8">
        <v>0.52</v>
      </c>
      <c r="X581" s="8">
        <v>2.2999999999999998</v>
      </c>
      <c r="Y581" s="8">
        <v>7.0000000000000284E-2</v>
      </c>
      <c r="Z581" s="8">
        <v>0.12999999999999989</v>
      </c>
      <c r="AA581">
        <v>6.999999999999984E-2</v>
      </c>
      <c r="AF581" t="s">
        <v>776</v>
      </c>
      <c r="AG581" t="s">
        <v>777</v>
      </c>
      <c r="AH581" t="s">
        <v>778</v>
      </c>
      <c r="AI581" t="s">
        <v>779</v>
      </c>
      <c r="AJ581" s="7"/>
      <c r="AK581" t="s">
        <v>888</v>
      </c>
      <c r="AL581" t="s">
        <v>91</v>
      </c>
      <c r="AM581" t="s">
        <v>775</v>
      </c>
      <c r="AN581" t="s">
        <v>896</v>
      </c>
      <c r="AO581" t="str">
        <f>TEXT(A581,"yyyy-mm-dd")</f>
        <v>2004-09-30</v>
      </c>
    </row>
    <row r="582" spans="1:41">
      <c r="A582" s="6" t="s">
        <v>887</v>
      </c>
      <c r="B582">
        <v>2004</v>
      </c>
      <c r="C582">
        <v>9</v>
      </c>
      <c r="E582" t="s">
        <v>112</v>
      </c>
      <c r="F582" t="s">
        <v>113</v>
      </c>
      <c r="G582" t="s">
        <v>83</v>
      </c>
      <c r="H582" t="s">
        <v>715</v>
      </c>
      <c r="I582">
        <v>2005</v>
      </c>
      <c r="K582" s="6">
        <v>38717</v>
      </c>
      <c r="L582">
        <v>15</v>
      </c>
      <c r="N582" t="s">
        <v>236</v>
      </c>
      <c r="O582" s="8">
        <v>8.02</v>
      </c>
      <c r="P582" s="8">
        <v>8.0399999999999991</v>
      </c>
      <c r="Q582" s="8">
        <v>7.7</v>
      </c>
      <c r="R582" s="8">
        <v>8.5</v>
      </c>
      <c r="S582" s="8">
        <v>6.42</v>
      </c>
      <c r="T582" s="8">
        <v>9.1</v>
      </c>
      <c r="U582" s="8">
        <v>0.66</v>
      </c>
      <c r="V582" s="9">
        <v>31</v>
      </c>
      <c r="W582" s="8">
        <v>0.79999999999999982</v>
      </c>
      <c r="X582" s="8">
        <v>2.6799999999999997</v>
      </c>
      <c r="Y582" s="8">
        <v>-1.9999999999999574E-2</v>
      </c>
      <c r="Z582" s="8">
        <v>0.16999999999999904</v>
      </c>
      <c r="AA582">
        <v>-2.9999999999999361E-2</v>
      </c>
      <c r="AF582" t="s">
        <v>782</v>
      </c>
      <c r="AG582" t="s">
        <v>115</v>
      </c>
      <c r="AH582" t="s">
        <v>116</v>
      </c>
      <c r="AI582" t="s">
        <v>230</v>
      </c>
      <c r="AJ582" s="7">
        <v>38717</v>
      </c>
      <c r="AK582" t="s">
        <v>888</v>
      </c>
      <c r="AL582" t="s">
        <v>118</v>
      </c>
      <c r="AM582" t="s">
        <v>717</v>
      </c>
      <c r="AN582" t="s">
        <v>898</v>
      </c>
      <c r="AO582" t="str">
        <f>TEXT(A582,"yyyy-mm-dd")</f>
        <v>2004-09-30</v>
      </c>
    </row>
    <row r="583" spans="1:41">
      <c r="A583" s="6" t="s">
        <v>887</v>
      </c>
      <c r="B583">
        <v>2004</v>
      </c>
      <c r="C583">
        <v>9</v>
      </c>
      <c r="E583" t="s">
        <v>112</v>
      </c>
      <c r="F583" t="s">
        <v>113</v>
      </c>
      <c r="G583" t="s">
        <v>83</v>
      </c>
      <c r="H583" t="s">
        <v>566</v>
      </c>
      <c r="I583">
        <v>2004</v>
      </c>
      <c r="K583" s="6">
        <v>38352</v>
      </c>
      <c r="L583">
        <v>3</v>
      </c>
      <c r="N583" t="s">
        <v>233</v>
      </c>
      <c r="O583" s="8">
        <v>7.77</v>
      </c>
      <c r="P583" s="8">
        <v>7.8</v>
      </c>
      <c r="Q583" s="8">
        <v>7.5</v>
      </c>
      <c r="R583" s="8">
        <v>8.0399999999999991</v>
      </c>
      <c r="S583" s="8">
        <v>7</v>
      </c>
      <c r="T583" s="8">
        <v>8.65</v>
      </c>
      <c r="U583" s="8">
        <v>0.39</v>
      </c>
      <c r="V583" s="9">
        <v>31</v>
      </c>
      <c r="W583" s="8">
        <v>0.53999999999999915</v>
      </c>
      <c r="X583" s="8">
        <v>1.6500000000000004</v>
      </c>
      <c r="Y583" s="8">
        <v>-3.0000000000000249E-2</v>
      </c>
      <c r="Z583" s="8">
        <v>0.29999999999999982</v>
      </c>
      <c r="AA583">
        <v>0.13999999999999879</v>
      </c>
      <c r="AF583" t="s">
        <v>649</v>
      </c>
      <c r="AG583" t="s">
        <v>115</v>
      </c>
      <c r="AH583" t="s">
        <v>116</v>
      </c>
      <c r="AI583" t="s">
        <v>117</v>
      </c>
      <c r="AJ583" s="7">
        <v>38352</v>
      </c>
      <c r="AK583" t="s">
        <v>888</v>
      </c>
      <c r="AL583" t="s">
        <v>118</v>
      </c>
      <c r="AM583" t="s">
        <v>569</v>
      </c>
      <c r="AN583" t="s">
        <v>897</v>
      </c>
      <c r="AO583" t="str">
        <f>TEXT(A583,"yyyy-mm-dd")</f>
        <v>2004-09-30</v>
      </c>
    </row>
    <row r="584" spans="1:41">
      <c r="A584" s="6" t="s">
        <v>899</v>
      </c>
      <c r="B584">
        <v>2004</v>
      </c>
      <c r="C584">
        <v>10</v>
      </c>
      <c r="E584" t="s">
        <v>100</v>
      </c>
      <c r="F584" t="s">
        <v>101</v>
      </c>
      <c r="G584" t="s">
        <v>83</v>
      </c>
      <c r="H584" t="s">
        <v>788</v>
      </c>
      <c r="I584">
        <v>2006</v>
      </c>
      <c r="K584" s="6">
        <v>39082</v>
      </c>
      <c r="L584">
        <v>26</v>
      </c>
      <c r="N584" t="s">
        <v>463</v>
      </c>
      <c r="O584" s="8">
        <v>3.81</v>
      </c>
      <c r="P584" s="8">
        <v>3.7</v>
      </c>
      <c r="Q584" s="8">
        <v>3.5</v>
      </c>
      <c r="R584" s="8">
        <v>4.2</v>
      </c>
      <c r="S584" s="8">
        <v>3</v>
      </c>
      <c r="T584" s="8">
        <v>4.5999999999999996</v>
      </c>
      <c r="U584" s="8">
        <v>0.49</v>
      </c>
      <c r="V584" s="9">
        <v>27</v>
      </c>
      <c r="W584" s="8">
        <v>0.70000000000000018</v>
      </c>
      <c r="X584" s="8">
        <v>1.5999999999999996</v>
      </c>
      <c r="Y584" s="8">
        <v>0.10999999999999988</v>
      </c>
      <c r="Z584" s="8">
        <v>-9.9999999999999645E-2</v>
      </c>
      <c r="AA584">
        <v>0</v>
      </c>
      <c r="AF584" t="s">
        <v>9784</v>
      </c>
      <c r="AG584" t="s">
        <v>9655</v>
      </c>
      <c r="AH584" t="s">
        <v>9656</v>
      </c>
      <c r="AI584" t="s">
        <v>9708</v>
      </c>
      <c r="AJ584" s="7">
        <v>39082</v>
      </c>
      <c r="AK584" t="s">
        <v>900</v>
      </c>
      <c r="AL584" t="s">
        <v>109</v>
      </c>
      <c r="AM584" t="s">
        <v>791</v>
      </c>
      <c r="AN584" t="s">
        <v>9789</v>
      </c>
    </row>
    <row r="585" spans="1:41">
      <c r="A585" s="6" t="s">
        <v>899</v>
      </c>
      <c r="B585">
        <v>2004</v>
      </c>
      <c r="C585">
        <v>10</v>
      </c>
      <c r="E585" t="s">
        <v>100</v>
      </c>
      <c r="F585" t="s">
        <v>101</v>
      </c>
      <c r="G585" t="s">
        <v>83</v>
      </c>
      <c r="H585" t="s">
        <v>715</v>
      </c>
      <c r="I585">
        <v>2005</v>
      </c>
      <c r="K585" s="6">
        <v>38717</v>
      </c>
      <c r="L585">
        <v>14</v>
      </c>
      <c r="N585" t="s">
        <v>244</v>
      </c>
      <c r="O585" s="8">
        <v>3.72</v>
      </c>
      <c r="P585" s="8">
        <v>3.71</v>
      </c>
      <c r="Q585" s="8">
        <v>3.6</v>
      </c>
      <c r="R585" s="8">
        <v>3.91</v>
      </c>
      <c r="S585" s="8">
        <v>2.5</v>
      </c>
      <c r="T585" s="8">
        <v>4.4000000000000004</v>
      </c>
      <c r="U585" s="8">
        <v>0.35</v>
      </c>
      <c r="V585" s="9">
        <v>32</v>
      </c>
      <c r="W585" s="8">
        <v>0.31000000000000005</v>
      </c>
      <c r="X585" s="8">
        <v>1.9000000000000004</v>
      </c>
      <c r="Y585" s="8">
        <v>1.0000000000000231E-2</v>
      </c>
      <c r="Z585" s="8">
        <v>9.9999999999997868E-3</v>
      </c>
      <c r="AA585">
        <v>1.0000000000000231E-2</v>
      </c>
      <c r="AF585" t="s">
        <v>9765</v>
      </c>
      <c r="AG585" t="s">
        <v>9655</v>
      </c>
      <c r="AH585" t="s">
        <v>9656</v>
      </c>
      <c r="AI585" t="s">
        <v>9669</v>
      </c>
      <c r="AJ585" s="7">
        <v>38717</v>
      </c>
      <c r="AK585" t="s">
        <v>900</v>
      </c>
      <c r="AL585" t="s">
        <v>109</v>
      </c>
      <c r="AM585" t="s">
        <v>717</v>
      </c>
      <c r="AN585" t="s">
        <v>9777</v>
      </c>
    </row>
    <row r="586" spans="1:41">
      <c r="A586" s="6" t="s">
        <v>899</v>
      </c>
      <c r="B586">
        <v>2004</v>
      </c>
      <c r="C586">
        <v>10</v>
      </c>
      <c r="E586" t="s">
        <v>100</v>
      </c>
      <c r="F586" t="s">
        <v>101</v>
      </c>
      <c r="G586" t="s">
        <v>102</v>
      </c>
      <c r="H586" t="s">
        <v>843</v>
      </c>
      <c r="I586">
        <v>2004</v>
      </c>
      <c r="J586">
        <v>4</v>
      </c>
      <c r="K586" s="6">
        <v>38352</v>
      </c>
      <c r="L586">
        <v>2</v>
      </c>
      <c r="M586">
        <v>1</v>
      </c>
      <c r="N586" t="s">
        <v>104</v>
      </c>
      <c r="O586" s="8">
        <v>4.1100000000000003</v>
      </c>
      <c r="P586" s="8">
        <v>4.17</v>
      </c>
      <c r="Q586" s="8">
        <v>3.9</v>
      </c>
      <c r="R586" s="8">
        <v>4.42</v>
      </c>
      <c r="S586" s="8">
        <v>2.8</v>
      </c>
      <c r="T586" s="8">
        <v>5.0999999999999996</v>
      </c>
      <c r="U586" s="8">
        <v>0.51</v>
      </c>
      <c r="V586" s="9">
        <v>32</v>
      </c>
      <c r="W586" s="8">
        <v>0.52</v>
      </c>
      <c r="X586" s="8">
        <v>2.2999999999999998</v>
      </c>
      <c r="Y586" s="8">
        <v>-5.9999999999999609E-2</v>
      </c>
      <c r="Z586" s="8">
        <v>-3.0000000000000249E-2</v>
      </c>
      <c r="AA586">
        <v>1.9999999999999574E-2</v>
      </c>
      <c r="AF586" t="s">
        <v>844</v>
      </c>
      <c r="AG586" t="s">
        <v>106</v>
      </c>
      <c r="AH586" t="s">
        <v>107</v>
      </c>
      <c r="AI586" t="s">
        <v>108</v>
      </c>
      <c r="AJ586" s="7">
        <v>38352</v>
      </c>
      <c r="AK586" t="s">
        <v>900</v>
      </c>
      <c r="AL586" t="s">
        <v>109</v>
      </c>
      <c r="AM586" t="s">
        <v>845</v>
      </c>
      <c r="AN586" t="s">
        <v>906</v>
      </c>
      <c r="AO586" t="str">
        <f>TEXT(A586,"yyyy-mm-dd")</f>
        <v>2004-10-31</v>
      </c>
    </row>
    <row r="587" spans="1:41">
      <c r="A587" s="6" t="s">
        <v>899</v>
      </c>
      <c r="B587">
        <v>2004</v>
      </c>
      <c r="C587">
        <v>10</v>
      </c>
      <c r="E587" t="s">
        <v>100</v>
      </c>
      <c r="F587" t="s">
        <v>101</v>
      </c>
      <c r="G587" t="s">
        <v>102</v>
      </c>
      <c r="H587" t="s">
        <v>799</v>
      </c>
      <c r="I587">
        <v>2004</v>
      </c>
      <c r="J587">
        <v>3</v>
      </c>
      <c r="K587" s="6">
        <v>38260</v>
      </c>
      <c r="L587">
        <v>-1</v>
      </c>
      <c r="M587">
        <v>0</v>
      </c>
      <c r="N587" t="s">
        <v>187</v>
      </c>
      <c r="O587" s="8">
        <v>4.32</v>
      </c>
      <c r="P587" s="8">
        <v>4.24</v>
      </c>
      <c r="Q587" s="8">
        <v>4.03</v>
      </c>
      <c r="R587" s="8">
        <v>4.5</v>
      </c>
      <c r="S587" s="8">
        <v>3.4</v>
      </c>
      <c r="T587" s="8">
        <v>5.4</v>
      </c>
      <c r="U587" s="8">
        <v>0.44</v>
      </c>
      <c r="V587" s="9">
        <v>32</v>
      </c>
      <c r="W587" s="8">
        <v>0.46999999999999975</v>
      </c>
      <c r="X587" s="8">
        <v>2.0000000000000004</v>
      </c>
      <c r="Y587" s="8">
        <v>8.0000000000000071E-2</v>
      </c>
      <c r="Z587" s="8">
        <v>4.0000000000000036E-2</v>
      </c>
      <c r="AA587">
        <v>-0.23000000000000043</v>
      </c>
      <c r="AF587" t="s">
        <v>800</v>
      </c>
      <c r="AG587" t="s">
        <v>106</v>
      </c>
      <c r="AH587" t="s">
        <v>107</v>
      </c>
      <c r="AI587" t="s">
        <v>188</v>
      </c>
      <c r="AJ587" s="7">
        <v>38260</v>
      </c>
      <c r="AK587" t="s">
        <v>900</v>
      </c>
      <c r="AL587" t="s">
        <v>109</v>
      </c>
      <c r="AM587" t="s">
        <v>801</v>
      </c>
      <c r="AN587" t="s">
        <v>905</v>
      </c>
      <c r="AO587" t="str">
        <f>TEXT(A587,"yyyy-mm-dd")</f>
        <v>2004-10-31</v>
      </c>
    </row>
    <row r="588" spans="1:41">
      <c r="A588" s="6" t="s">
        <v>899</v>
      </c>
      <c r="B588">
        <v>2004</v>
      </c>
      <c r="C588">
        <v>10</v>
      </c>
      <c r="E588" t="s">
        <v>81</v>
      </c>
      <c r="F588" t="s">
        <v>82</v>
      </c>
      <c r="G588" t="s">
        <v>83</v>
      </c>
      <c r="H588" t="s">
        <v>788</v>
      </c>
      <c r="I588">
        <v>2006</v>
      </c>
      <c r="K588" s="6">
        <v>39082</v>
      </c>
      <c r="L588">
        <v>26</v>
      </c>
      <c r="N588" t="s">
        <v>463</v>
      </c>
      <c r="O588" s="8">
        <v>3.96</v>
      </c>
      <c r="P588" s="8">
        <v>3.9</v>
      </c>
      <c r="Q588" s="8">
        <v>3.7</v>
      </c>
      <c r="R588" s="8">
        <v>4.28</v>
      </c>
      <c r="S588" s="8">
        <v>3</v>
      </c>
      <c r="T588" s="8">
        <v>5.73</v>
      </c>
      <c r="U588" s="8">
        <v>0.53</v>
      </c>
      <c r="V588" s="9">
        <v>29</v>
      </c>
      <c r="W588" s="8">
        <v>0.58000000000000007</v>
      </c>
      <c r="X588" s="8">
        <v>2.7300000000000004</v>
      </c>
      <c r="Y588" s="8">
        <v>6.0000000000000053E-2</v>
      </c>
      <c r="Z588" s="8">
        <v>0.10000000000000009</v>
      </c>
      <c r="AA588">
        <v>-3.9999999999999591E-2</v>
      </c>
      <c r="AF588" t="s">
        <v>790</v>
      </c>
      <c r="AG588" t="s">
        <v>87</v>
      </c>
      <c r="AH588" t="s">
        <v>88</v>
      </c>
      <c r="AI588" t="s">
        <v>359</v>
      </c>
      <c r="AJ588" s="7">
        <v>39082</v>
      </c>
      <c r="AK588" t="s">
        <v>900</v>
      </c>
      <c r="AL588" t="s">
        <v>91</v>
      </c>
      <c r="AM588" t="s">
        <v>791</v>
      </c>
      <c r="AN588" t="s">
        <v>902</v>
      </c>
      <c r="AO588" t="str">
        <f>TEXT(A588,"yyyy-mm-dd")</f>
        <v>2004-10-31</v>
      </c>
    </row>
    <row r="589" spans="1:41">
      <c r="A589" s="6" t="s">
        <v>899</v>
      </c>
      <c r="B589">
        <v>2004</v>
      </c>
      <c r="C589">
        <v>10</v>
      </c>
      <c r="E589" t="s">
        <v>81</v>
      </c>
      <c r="F589" t="s">
        <v>82</v>
      </c>
      <c r="G589" t="s">
        <v>83</v>
      </c>
      <c r="H589" t="s">
        <v>715</v>
      </c>
      <c r="I589">
        <v>2005</v>
      </c>
      <c r="K589" s="6">
        <v>38717</v>
      </c>
      <c r="L589">
        <v>14</v>
      </c>
      <c r="N589" t="s">
        <v>244</v>
      </c>
      <c r="O589" s="8">
        <v>4.1900000000000004</v>
      </c>
      <c r="P589" s="8">
        <v>4.1100000000000003</v>
      </c>
      <c r="Q589" s="8">
        <v>3.98</v>
      </c>
      <c r="R589" s="8">
        <v>4.42</v>
      </c>
      <c r="S589" s="8">
        <v>3.77</v>
      </c>
      <c r="T589" s="8">
        <v>4.7</v>
      </c>
      <c r="U589" s="8">
        <v>0.27</v>
      </c>
      <c r="V589" s="9">
        <v>32</v>
      </c>
      <c r="W589" s="8">
        <v>0.43999999999999995</v>
      </c>
      <c r="X589" s="8">
        <v>0.93000000000000016</v>
      </c>
      <c r="Y589" s="8">
        <v>8.0000000000000071E-2</v>
      </c>
      <c r="Z589" s="8">
        <v>0.11000000000000032</v>
      </c>
      <c r="AA589">
        <v>2.9999999999999805E-2</v>
      </c>
      <c r="AF589" t="s">
        <v>716</v>
      </c>
      <c r="AG589" t="s">
        <v>87</v>
      </c>
      <c r="AH589" t="s">
        <v>88</v>
      </c>
      <c r="AI589" t="s">
        <v>97</v>
      </c>
      <c r="AJ589" s="7">
        <v>38717</v>
      </c>
      <c r="AK589" t="s">
        <v>900</v>
      </c>
      <c r="AL589" t="s">
        <v>91</v>
      </c>
      <c r="AM589" t="s">
        <v>717</v>
      </c>
      <c r="AN589" t="s">
        <v>901</v>
      </c>
      <c r="AO589" t="str">
        <f>TEXT(A589,"yyyy-mm-dd")</f>
        <v>2004-10-31</v>
      </c>
    </row>
    <row r="590" spans="1:41">
      <c r="A590" s="6" t="s">
        <v>899</v>
      </c>
      <c r="B590">
        <v>2004</v>
      </c>
      <c r="C590">
        <v>10</v>
      </c>
      <c r="E590" t="s">
        <v>392</v>
      </c>
      <c r="F590" t="s">
        <v>82</v>
      </c>
      <c r="G590" t="s">
        <v>83</v>
      </c>
      <c r="H590" t="s">
        <v>715</v>
      </c>
      <c r="I590">
        <v>2005</v>
      </c>
      <c r="K590" s="6">
        <v>38717</v>
      </c>
      <c r="L590">
        <v>14</v>
      </c>
      <c r="N590" t="s">
        <v>244</v>
      </c>
      <c r="O590" s="8">
        <v>3.71</v>
      </c>
      <c r="P590" s="8">
        <v>3.7</v>
      </c>
      <c r="Q590" s="8">
        <v>3.6</v>
      </c>
      <c r="R590" s="8">
        <v>3.81</v>
      </c>
      <c r="S590" s="8">
        <v>3.11</v>
      </c>
      <c r="T590" s="8">
        <v>4.4000000000000004</v>
      </c>
      <c r="U590" s="8">
        <v>0.28000000000000003</v>
      </c>
      <c r="V590" s="9">
        <v>25</v>
      </c>
      <c r="W590" s="8">
        <v>0.20999999999999996</v>
      </c>
      <c r="X590" s="8">
        <v>1.2900000000000005</v>
      </c>
      <c r="Y590" s="8">
        <v>9.9999999999997868E-3</v>
      </c>
      <c r="Z590" s="8">
        <v>5.0000000000000266E-2</v>
      </c>
      <c r="AA590">
        <v>-6.999999999999984E-2</v>
      </c>
      <c r="AF590" t="s">
        <v>716</v>
      </c>
      <c r="AG590" t="s">
        <v>87</v>
      </c>
      <c r="AH590" t="s">
        <v>88</v>
      </c>
      <c r="AI590" t="s">
        <v>97</v>
      </c>
      <c r="AJ590" s="7">
        <v>38717</v>
      </c>
      <c r="AK590" t="s">
        <v>900</v>
      </c>
      <c r="AL590" t="s">
        <v>393</v>
      </c>
      <c r="AM590" t="s">
        <v>717</v>
      </c>
      <c r="AN590" t="s">
        <v>904</v>
      </c>
      <c r="AO590" t="str">
        <f>TEXT(A590,"yyyy-mm-dd")</f>
        <v>2004-10-31</v>
      </c>
    </row>
    <row r="591" spans="1:41">
      <c r="A591" s="6" t="s">
        <v>899</v>
      </c>
      <c r="B591">
        <v>2004</v>
      </c>
      <c r="C591">
        <v>10</v>
      </c>
      <c r="E591" t="s">
        <v>392</v>
      </c>
      <c r="F591" t="s">
        <v>82</v>
      </c>
      <c r="G591" t="s">
        <v>83</v>
      </c>
      <c r="H591" t="s">
        <v>566</v>
      </c>
      <c r="I591">
        <v>2004</v>
      </c>
      <c r="K591" s="6">
        <v>38352</v>
      </c>
      <c r="L591">
        <v>2</v>
      </c>
      <c r="N591" t="s">
        <v>104</v>
      </c>
      <c r="O591" s="8">
        <v>3.85</v>
      </c>
      <c r="P591" s="8">
        <v>3.85</v>
      </c>
      <c r="Q591" s="8">
        <v>3.8</v>
      </c>
      <c r="R591" s="8">
        <v>3.91</v>
      </c>
      <c r="S591" s="8">
        <v>3.49</v>
      </c>
      <c r="T591" s="8">
        <v>4.1100000000000003</v>
      </c>
      <c r="U591" s="8">
        <v>0.13</v>
      </c>
      <c r="V591" s="9">
        <v>25</v>
      </c>
      <c r="W591" s="8">
        <v>0.11000000000000032</v>
      </c>
      <c r="X591" s="8">
        <v>0.62000000000000011</v>
      </c>
      <c r="Y591" s="8">
        <v>0</v>
      </c>
      <c r="Z591" s="8">
        <v>6.0000000000000053E-2</v>
      </c>
      <c r="AA591">
        <v>-3.9999999999999591E-2</v>
      </c>
      <c r="AF591" t="s">
        <v>568</v>
      </c>
      <c r="AG591" t="s">
        <v>87</v>
      </c>
      <c r="AH591" t="s">
        <v>88</v>
      </c>
      <c r="AI591" t="s">
        <v>89</v>
      </c>
      <c r="AJ591" s="7">
        <v>38352</v>
      </c>
      <c r="AK591" t="s">
        <v>900</v>
      </c>
      <c r="AL591" t="s">
        <v>393</v>
      </c>
      <c r="AM591" t="s">
        <v>569</v>
      </c>
      <c r="AN591" t="s">
        <v>903</v>
      </c>
      <c r="AO591" t="str">
        <f>TEXT(A591,"yyyy-mm-dd")</f>
        <v>2004-10-31</v>
      </c>
    </row>
    <row r="592" spans="1:41">
      <c r="A592" s="6" t="s">
        <v>899</v>
      </c>
      <c r="B592">
        <v>2004</v>
      </c>
      <c r="C592">
        <v>10</v>
      </c>
      <c r="E592" t="s">
        <v>81</v>
      </c>
      <c r="F592" t="s">
        <v>82</v>
      </c>
      <c r="G592" t="s">
        <v>774</v>
      </c>
      <c r="H592" t="s">
        <v>775</v>
      </c>
      <c r="K592" s="6"/>
      <c r="O592" s="8">
        <v>3.92</v>
      </c>
      <c r="P592" s="8">
        <v>3.91</v>
      </c>
      <c r="Q592" s="8">
        <v>3.66</v>
      </c>
      <c r="R592" s="8">
        <v>4.16</v>
      </c>
      <c r="S592" s="8">
        <v>3</v>
      </c>
      <c r="T592" s="8">
        <v>5.4</v>
      </c>
      <c r="U592" s="8">
        <v>0.48</v>
      </c>
      <c r="V592" s="9">
        <v>30</v>
      </c>
      <c r="W592" s="8">
        <v>0.5</v>
      </c>
      <c r="X592" s="8">
        <v>2.4000000000000004</v>
      </c>
      <c r="Y592" s="8">
        <v>9.9999999999997868E-3</v>
      </c>
      <c r="Z592" s="8">
        <v>0.11000000000000032</v>
      </c>
      <c r="AA592">
        <v>-2.0000000000000018E-2</v>
      </c>
      <c r="AF592" t="s">
        <v>776</v>
      </c>
      <c r="AG592" t="s">
        <v>777</v>
      </c>
      <c r="AH592" t="s">
        <v>778</v>
      </c>
      <c r="AI592" t="s">
        <v>779</v>
      </c>
      <c r="AJ592" s="7"/>
      <c r="AK592" t="s">
        <v>900</v>
      </c>
      <c r="AL592" t="s">
        <v>91</v>
      </c>
      <c r="AM592" t="s">
        <v>775</v>
      </c>
      <c r="AN592" t="s">
        <v>907</v>
      </c>
      <c r="AO592" t="str">
        <f>TEXT(A592,"yyyy-mm-dd")</f>
        <v>2004-10-31</v>
      </c>
    </row>
    <row r="593" spans="1:41">
      <c r="A593" s="6" t="s">
        <v>899</v>
      </c>
      <c r="B593">
        <v>2004</v>
      </c>
      <c r="C593">
        <v>10</v>
      </c>
      <c r="E593" t="s">
        <v>112</v>
      </c>
      <c r="F593" t="s">
        <v>113</v>
      </c>
      <c r="G593" t="s">
        <v>83</v>
      </c>
      <c r="H593" t="s">
        <v>715</v>
      </c>
      <c r="I593">
        <v>2005</v>
      </c>
      <c r="K593" s="6">
        <v>38717</v>
      </c>
      <c r="L593">
        <v>14</v>
      </c>
      <c r="N593" t="s">
        <v>244</v>
      </c>
      <c r="O593" s="8">
        <v>8.33</v>
      </c>
      <c r="P593" s="8">
        <v>8.35</v>
      </c>
      <c r="Q593" s="8">
        <v>8.01</v>
      </c>
      <c r="R593" s="8">
        <v>8.66</v>
      </c>
      <c r="S593" s="8">
        <v>6.42</v>
      </c>
      <c r="T593" s="8">
        <v>10</v>
      </c>
      <c r="U593" s="8">
        <v>0.69</v>
      </c>
      <c r="V593" s="9">
        <v>31</v>
      </c>
      <c r="W593" s="8">
        <v>0.65000000000000036</v>
      </c>
      <c r="X593" s="8">
        <v>3.58</v>
      </c>
      <c r="Y593" s="8">
        <v>-1.9999999999999574E-2</v>
      </c>
      <c r="Z593" s="8">
        <v>0.3100000000000005</v>
      </c>
      <c r="AA593">
        <v>-0.14999999999999947</v>
      </c>
      <c r="AF593" t="s">
        <v>782</v>
      </c>
      <c r="AG593" t="s">
        <v>115</v>
      </c>
      <c r="AH593" t="s">
        <v>116</v>
      </c>
      <c r="AI593" t="s">
        <v>230</v>
      </c>
      <c r="AJ593" s="7">
        <v>38717</v>
      </c>
      <c r="AK593" t="s">
        <v>900</v>
      </c>
      <c r="AL593" t="s">
        <v>118</v>
      </c>
      <c r="AM593" t="s">
        <v>717</v>
      </c>
      <c r="AN593" t="s">
        <v>909</v>
      </c>
      <c r="AO593" t="str">
        <f>TEXT(A593,"yyyy-mm-dd")</f>
        <v>2004-10-31</v>
      </c>
    </row>
    <row r="594" spans="1:41">
      <c r="A594" s="6" t="s">
        <v>899</v>
      </c>
      <c r="B594">
        <v>2004</v>
      </c>
      <c r="C594">
        <v>10</v>
      </c>
      <c r="E594" t="s">
        <v>112</v>
      </c>
      <c r="F594" t="s">
        <v>113</v>
      </c>
      <c r="G594" t="s">
        <v>83</v>
      </c>
      <c r="H594" t="s">
        <v>566</v>
      </c>
      <c r="I594">
        <v>2004</v>
      </c>
      <c r="K594" s="6">
        <v>38352</v>
      </c>
      <c r="L594">
        <v>2</v>
      </c>
      <c r="N594" t="s">
        <v>104</v>
      </c>
      <c r="O594" s="8">
        <v>8.09</v>
      </c>
      <c r="P594" s="8">
        <v>8.15</v>
      </c>
      <c r="Q594" s="8">
        <v>7.85</v>
      </c>
      <c r="R594" s="8">
        <v>8.31</v>
      </c>
      <c r="S594" s="8">
        <v>7.09</v>
      </c>
      <c r="T594" s="8">
        <v>9</v>
      </c>
      <c r="U594" s="8">
        <v>0.4</v>
      </c>
      <c r="V594" s="9">
        <v>31</v>
      </c>
      <c r="W594" s="8">
        <v>0.46000000000000085</v>
      </c>
      <c r="X594" s="8">
        <v>1.9100000000000001</v>
      </c>
      <c r="Y594" s="8">
        <v>-6.0000000000000497E-2</v>
      </c>
      <c r="Z594" s="8">
        <v>0.35000000000000053</v>
      </c>
      <c r="AA594">
        <v>-7.9999999999998295E-2</v>
      </c>
      <c r="AF594" t="s">
        <v>649</v>
      </c>
      <c r="AG594" t="s">
        <v>115</v>
      </c>
      <c r="AH594" t="s">
        <v>116</v>
      </c>
      <c r="AI594" t="s">
        <v>117</v>
      </c>
      <c r="AJ594" s="7">
        <v>38352</v>
      </c>
      <c r="AK594" t="s">
        <v>900</v>
      </c>
      <c r="AL594" t="s">
        <v>118</v>
      </c>
      <c r="AM594" t="s">
        <v>569</v>
      </c>
      <c r="AN594" t="s">
        <v>908</v>
      </c>
      <c r="AO594" t="str">
        <f>TEXT(A594,"yyyy-mm-dd")</f>
        <v>2004-10-31</v>
      </c>
    </row>
    <row r="595" spans="1:41">
      <c r="A595" s="6" t="s">
        <v>910</v>
      </c>
      <c r="B595">
        <v>2004</v>
      </c>
      <c r="C595">
        <v>11</v>
      </c>
      <c r="E595" t="s">
        <v>100</v>
      </c>
      <c r="F595" t="s">
        <v>101</v>
      </c>
      <c r="G595" t="s">
        <v>83</v>
      </c>
      <c r="H595" t="s">
        <v>788</v>
      </c>
      <c r="I595">
        <v>2006</v>
      </c>
      <c r="K595" s="6">
        <v>39082</v>
      </c>
      <c r="L595">
        <v>25</v>
      </c>
      <c r="N595" t="s">
        <v>357</v>
      </c>
      <c r="O595" s="8">
        <v>3.81</v>
      </c>
      <c r="P595" s="8">
        <v>3.7</v>
      </c>
      <c r="Q595" s="8">
        <v>3.5</v>
      </c>
      <c r="R595" s="8">
        <v>4.0999999999999996</v>
      </c>
      <c r="S595" s="8">
        <v>3</v>
      </c>
      <c r="T595" s="8">
        <v>4.7</v>
      </c>
      <c r="U595" s="8">
        <v>0.44</v>
      </c>
      <c r="V595" s="9">
        <v>29</v>
      </c>
      <c r="W595" s="8">
        <v>0.59999999999999964</v>
      </c>
      <c r="X595" s="8">
        <v>1.7000000000000002</v>
      </c>
      <c r="Y595" s="8">
        <v>0.10999999999999988</v>
      </c>
      <c r="Z595" s="8">
        <v>0</v>
      </c>
      <c r="AA595">
        <v>-0.10000000000000053</v>
      </c>
      <c r="AF595" t="s">
        <v>9784</v>
      </c>
      <c r="AG595" t="s">
        <v>9655</v>
      </c>
      <c r="AH595" t="s">
        <v>9656</v>
      </c>
      <c r="AI595" t="s">
        <v>9708</v>
      </c>
      <c r="AJ595" s="7">
        <v>39082</v>
      </c>
      <c r="AK595" t="s">
        <v>911</v>
      </c>
      <c r="AL595" t="s">
        <v>109</v>
      </c>
      <c r="AM595" t="s">
        <v>791</v>
      </c>
      <c r="AN595" t="s">
        <v>9790</v>
      </c>
    </row>
    <row r="596" spans="1:41">
      <c r="A596" s="6" t="s">
        <v>910</v>
      </c>
      <c r="B596">
        <v>2004</v>
      </c>
      <c r="C596">
        <v>11</v>
      </c>
      <c r="E596" t="s">
        <v>100</v>
      </c>
      <c r="F596" t="s">
        <v>101</v>
      </c>
      <c r="G596" t="s">
        <v>83</v>
      </c>
      <c r="H596" t="s">
        <v>715</v>
      </c>
      <c r="I596">
        <v>2005</v>
      </c>
      <c r="K596" s="6">
        <v>38717</v>
      </c>
      <c r="L596">
        <v>13</v>
      </c>
      <c r="N596" t="s">
        <v>252</v>
      </c>
      <c r="O596" s="8">
        <v>3.76</v>
      </c>
      <c r="P596" s="8">
        <v>3.8</v>
      </c>
      <c r="Q596" s="8">
        <v>3.5</v>
      </c>
      <c r="R596" s="8">
        <v>3.95</v>
      </c>
      <c r="S596" s="8">
        <v>2.5</v>
      </c>
      <c r="T596" s="8">
        <v>4.6500000000000004</v>
      </c>
      <c r="U596" s="8">
        <v>0.41</v>
      </c>
      <c r="V596" s="9">
        <v>32</v>
      </c>
      <c r="W596" s="8">
        <v>0.45000000000000018</v>
      </c>
      <c r="X596" s="8">
        <v>2.1500000000000004</v>
      </c>
      <c r="Y596" s="8">
        <v>-4.0000000000000036E-2</v>
      </c>
      <c r="Z596" s="8">
        <v>8.9999999999999858E-2</v>
      </c>
      <c r="AA596">
        <v>0.14000000000000012</v>
      </c>
      <c r="AF596" t="s">
        <v>9765</v>
      </c>
      <c r="AG596" t="s">
        <v>9655</v>
      </c>
      <c r="AH596" t="s">
        <v>9656</v>
      </c>
      <c r="AI596" t="s">
        <v>9669</v>
      </c>
      <c r="AJ596" s="7">
        <v>38717</v>
      </c>
      <c r="AK596" t="s">
        <v>911</v>
      </c>
      <c r="AL596" t="s">
        <v>109</v>
      </c>
      <c r="AM596" t="s">
        <v>717</v>
      </c>
      <c r="AN596" t="s">
        <v>9778</v>
      </c>
    </row>
    <row r="597" spans="1:41">
      <c r="A597" s="6" t="s">
        <v>910</v>
      </c>
      <c r="B597">
        <v>2004</v>
      </c>
      <c r="C597">
        <v>11</v>
      </c>
      <c r="E597" t="s">
        <v>100</v>
      </c>
      <c r="F597" t="s">
        <v>101</v>
      </c>
      <c r="G597" t="s">
        <v>102</v>
      </c>
      <c r="H597" t="s">
        <v>843</v>
      </c>
      <c r="I597">
        <v>2004</v>
      </c>
      <c r="J597">
        <v>4</v>
      </c>
      <c r="K597" s="6">
        <v>38352</v>
      </c>
      <c r="L597">
        <v>1</v>
      </c>
      <c r="M597">
        <v>0</v>
      </c>
      <c r="N597" t="s">
        <v>169</v>
      </c>
      <c r="O597" s="8">
        <v>4.2</v>
      </c>
      <c r="P597" s="8">
        <v>4.0999999999999996</v>
      </c>
      <c r="Q597" s="8">
        <v>4</v>
      </c>
      <c r="R597" s="8">
        <v>4.42</v>
      </c>
      <c r="S597" s="8">
        <v>3</v>
      </c>
      <c r="T597" s="8">
        <v>5.5</v>
      </c>
      <c r="U597" s="8">
        <v>0.43</v>
      </c>
      <c r="V597" s="9">
        <v>32</v>
      </c>
      <c r="W597" s="8">
        <v>0.41999999999999993</v>
      </c>
      <c r="X597" s="8">
        <v>2.5</v>
      </c>
      <c r="Y597" s="8">
        <v>0.10000000000000053</v>
      </c>
      <c r="Z597" s="8">
        <v>-7.0000000000000284E-2</v>
      </c>
      <c r="AA597">
        <v>-0.10000000000000009</v>
      </c>
      <c r="AF597" t="s">
        <v>844</v>
      </c>
      <c r="AG597" t="s">
        <v>106</v>
      </c>
      <c r="AH597" t="s">
        <v>107</v>
      </c>
      <c r="AI597" t="s">
        <v>108</v>
      </c>
      <c r="AJ597" s="7">
        <v>38352</v>
      </c>
      <c r="AK597" t="s">
        <v>911</v>
      </c>
      <c r="AL597" t="s">
        <v>109</v>
      </c>
      <c r="AM597" t="s">
        <v>845</v>
      </c>
      <c r="AN597" t="s">
        <v>915</v>
      </c>
      <c r="AO597" t="str">
        <f>TEXT(A597,"yyyy-mm-dd")</f>
        <v>2004-11-30</v>
      </c>
    </row>
    <row r="598" spans="1:41">
      <c r="A598" s="6" t="s">
        <v>910</v>
      </c>
      <c r="B598">
        <v>2004</v>
      </c>
      <c r="C598">
        <v>11</v>
      </c>
      <c r="E598" t="s">
        <v>81</v>
      </c>
      <c r="F598" t="s">
        <v>82</v>
      </c>
      <c r="G598" t="s">
        <v>83</v>
      </c>
      <c r="H598" t="s">
        <v>788</v>
      </c>
      <c r="I598">
        <v>2006</v>
      </c>
      <c r="K598" s="6">
        <v>39082</v>
      </c>
      <c r="L598">
        <v>25</v>
      </c>
      <c r="N598" t="s">
        <v>357</v>
      </c>
      <c r="O598" s="8">
        <v>4.08</v>
      </c>
      <c r="P598" s="8">
        <v>4</v>
      </c>
      <c r="Q598" s="8">
        <v>3.8</v>
      </c>
      <c r="R598" s="8">
        <v>4.32</v>
      </c>
      <c r="S598" s="8">
        <v>3.24</v>
      </c>
      <c r="T598" s="8">
        <v>5.81</v>
      </c>
      <c r="U598" s="8">
        <v>0.56999999999999995</v>
      </c>
      <c r="V598" s="9">
        <v>32</v>
      </c>
      <c r="W598" s="8">
        <v>0.52000000000000046</v>
      </c>
      <c r="X598" s="8">
        <v>2.5699999999999994</v>
      </c>
      <c r="Y598" s="8">
        <v>8.0000000000000071E-2</v>
      </c>
      <c r="Z598" s="8">
        <v>0.10000000000000009</v>
      </c>
      <c r="AA598">
        <v>-5.9999999999999609E-2</v>
      </c>
      <c r="AF598" t="s">
        <v>790</v>
      </c>
      <c r="AG598" t="s">
        <v>87</v>
      </c>
      <c r="AH598" t="s">
        <v>88</v>
      </c>
      <c r="AI598" t="s">
        <v>359</v>
      </c>
      <c r="AJ598" s="7">
        <v>39082</v>
      </c>
      <c r="AK598" t="s">
        <v>911</v>
      </c>
      <c r="AL598" t="s">
        <v>91</v>
      </c>
      <c r="AM598" t="s">
        <v>791</v>
      </c>
      <c r="AN598" t="s">
        <v>913</v>
      </c>
      <c r="AO598" t="str">
        <f>TEXT(A598,"yyyy-mm-dd")</f>
        <v>2004-11-30</v>
      </c>
    </row>
    <row r="599" spans="1:41">
      <c r="A599" s="6" t="s">
        <v>910</v>
      </c>
      <c r="B599">
        <v>2004</v>
      </c>
      <c r="C599">
        <v>11</v>
      </c>
      <c r="E599" t="s">
        <v>81</v>
      </c>
      <c r="F599" t="s">
        <v>82</v>
      </c>
      <c r="G599" t="s">
        <v>83</v>
      </c>
      <c r="H599" t="s">
        <v>715</v>
      </c>
      <c r="I599">
        <v>2005</v>
      </c>
      <c r="K599" s="6">
        <v>38717</v>
      </c>
      <c r="L599">
        <v>13</v>
      </c>
      <c r="N599" t="s">
        <v>252</v>
      </c>
      <c r="O599" s="8">
        <v>4.29</v>
      </c>
      <c r="P599" s="8">
        <v>4.25</v>
      </c>
      <c r="Q599" s="8">
        <v>4.0199999999999996</v>
      </c>
      <c r="R599" s="8">
        <v>4.45</v>
      </c>
      <c r="S599" s="8">
        <v>3.86</v>
      </c>
      <c r="T599" s="8">
        <v>5.0199999999999996</v>
      </c>
      <c r="U599" s="8">
        <v>0.33</v>
      </c>
      <c r="V599" s="9">
        <v>33</v>
      </c>
      <c r="W599" s="8">
        <v>0.4300000000000006</v>
      </c>
      <c r="X599" s="8">
        <v>1.1599999999999997</v>
      </c>
      <c r="Y599" s="8">
        <v>4.0000000000000036E-2</v>
      </c>
      <c r="Z599" s="8">
        <v>0.13999999999999968</v>
      </c>
      <c r="AA599">
        <v>-9.9999999999993427E-3</v>
      </c>
      <c r="AF599" t="s">
        <v>716</v>
      </c>
      <c r="AG599" t="s">
        <v>87</v>
      </c>
      <c r="AH599" t="s">
        <v>88</v>
      </c>
      <c r="AI599" t="s">
        <v>97</v>
      </c>
      <c r="AJ599" s="7">
        <v>38717</v>
      </c>
      <c r="AK599" t="s">
        <v>911</v>
      </c>
      <c r="AL599" t="s">
        <v>91</v>
      </c>
      <c r="AM599" t="s">
        <v>717</v>
      </c>
      <c r="AN599" t="s">
        <v>912</v>
      </c>
      <c r="AO599" t="str">
        <f>TEXT(A599,"yyyy-mm-dd")</f>
        <v>2004-11-30</v>
      </c>
    </row>
    <row r="600" spans="1:41">
      <c r="A600" s="6" t="s">
        <v>910</v>
      </c>
      <c r="B600">
        <v>2004</v>
      </c>
      <c r="C600">
        <v>11</v>
      </c>
      <c r="E600" t="s">
        <v>392</v>
      </c>
      <c r="F600" t="s">
        <v>82</v>
      </c>
      <c r="G600" t="s">
        <v>83</v>
      </c>
      <c r="H600" t="s">
        <v>715</v>
      </c>
      <c r="I600">
        <v>2005</v>
      </c>
      <c r="K600" s="6">
        <v>38717</v>
      </c>
      <c r="L600">
        <v>13</v>
      </c>
      <c r="N600" t="s">
        <v>252</v>
      </c>
      <c r="O600" s="8">
        <v>3.79</v>
      </c>
      <c r="P600" s="8">
        <v>3.77</v>
      </c>
      <c r="Q600" s="8">
        <v>3.65</v>
      </c>
      <c r="R600" s="8">
        <v>3.92</v>
      </c>
      <c r="S600" s="8">
        <v>3.1</v>
      </c>
      <c r="T600" s="8">
        <v>4.46</v>
      </c>
      <c r="U600" s="8">
        <v>0.33</v>
      </c>
      <c r="V600" s="9">
        <v>25</v>
      </c>
      <c r="W600" s="8">
        <v>0.27</v>
      </c>
      <c r="X600" s="8">
        <v>1.3599999999999999</v>
      </c>
      <c r="Y600" s="8">
        <v>2.0000000000000018E-2</v>
      </c>
      <c r="Z600" s="8">
        <v>6.999999999999984E-2</v>
      </c>
      <c r="AA600">
        <v>6.0000000000000053E-2</v>
      </c>
      <c r="AF600" t="s">
        <v>716</v>
      </c>
      <c r="AG600" t="s">
        <v>87</v>
      </c>
      <c r="AH600" t="s">
        <v>88</v>
      </c>
      <c r="AI600" t="s">
        <v>97</v>
      </c>
      <c r="AJ600" s="7">
        <v>38717</v>
      </c>
      <c r="AK600" t="s">
        <v>911</v>
      </c>
      <c r="AL600" t="s">
        <v>393</v>
      </c>
      <c r="AM600" t="s">
        <v>717</v>
      </c>
      <c r="AN600" t="s">
        <v>914</v>
      </c>
      <c r="AO600" t="str">
        <f>TEXT(A600,"yyyy-mm-dd")</f>
        <v>2004-11-30</v>
      </c>
    </row>
    <row r="601" spans="1:41">
      <c r="A601" s="6" t="s">
        <v>910</v>
      </c>
      <c r="B601">
        <v>2004</v>
      </c>
      <c r="C601">
        <v>11</v>
      </c>
      <c r="E601" t="s">
        <v>112</v>
      </c>
      <c r="F601" t="s">
        <v>113</v>
      </c>
      <c r="G601" t="s">
        <v>83</v>
      </c>
      <c r="H601" t="s">
        <v>715</v>
      </c>
      <c r="I601">
        <v>2005</v>
      </c>
      <c r="K601" s="6">
        <v>38717</v>
      </c>
      <c r="L601">
        <v>13</v>
      </c>
      <c r="N601" t="s">
        <v>252</v>
      </c>
      <c r="O601" s="8">
        <v>8.57</v>
      </c>
      <c r="P601" s="8">
        <v>8.6</v>
      </c>
      <c r="Q601" s="8">
        <v>8.27</v>
      </c>
      <c r="R601" s="8">
        <v>9</v>
      </c>
      <c r="S601" s="8">
        <v>7.35</v>
      </c>
      <c r="T601" s="8">
        <v>9.8000000000000007</v>
      </c>
      <c r="U601" s="8">
        <v>0.59</v>
      </c>
      <c r="V601" s="9">
        <v>32</v>
      </c>
      <c r="W601" s="8">
        <v>0.73000000000000043</v>
      </c>
      <c r="X601" s="8">
        <v>2.4500000000000011</v>
      </c>
      <c r="Y601" s="8">
        <v>-2.9999999999999361E-2</v>
      </c>
      <c r="Z601" s="8">
        <v>0.25</v>
      </c>
      <c r="AA601">
        <v>8.0000000000000071E-2</v>
      </c>
      <c r="AF601" t="s">
        <v>782</v>
      </c>
      <c r="AG601" t="s">
        <v>115</v>
      </c>
      <c r="AH601" t="s">
        <v>116</v>
      </c>
      <c r="AI601" t="s">
        <v>230</v>
      </c>
      <c r="AJ601" s="7">
        <v>38717</v>
      </c>
      <c r="AK601" t="s">
        <v>911</v>
      </c>
      <c r="AL601" t="s">
        <v>118</v>
      </c>
      <c r="AM601" t="s">
        <v>717</v>
      </c>
      <c r="AN601" t="s">
        <v>917</v>
      </c>
      <c r="AO601" t="str">
        <f>TEXT(A601,"yyyy-mm-dd")</f>
        <v>2004-11-30</v>
      </c>
    </row>
    <row r="602" spans="1:41">
      <c r="A602" s="6" t="s">
        <v>910</v>
      </c>
      <c r="B602">
        <v>2004</v>
      </c>
      <c r="C602">
        <v>11</v>
      </c>
      <c r="E602" t="s">
        <v>112</v>
      </c>
      <c r="F602" t="s">
        <v>113</v>
      </c>
      <c r="G602" t="s">
        <v>83</v>
      </c>
      <c r="H602" t="s">
        <v>566</v>
      </c>
      <c r="I602">
        <v>2004</v>
      </c>
      <c r="K602" s="6">
        <v>38352</v>
      </c>
      <c r="L602">
        <v>1</v>
      </c>
      <c r="N602" t="s">
        <v>169</v>
      </c>
      <c r="O602" s="8">
        <v>8.4700000000000006</v>
      </c>
      <c r="P602" s="8">
        <v>8.49</v>
      </c>
      <c r="Q602" s="8">
        <v>8.39</v>
      </c>
      <c r="R602" s="8">
        <v>8.6</v>
      </c>
      <c r="S602" s="8">
        <v>7.91</v>
      </c>
      <c r="T602" s="8">
        <v>9</v>
      </c>
      <c r="U602" s="8">
        <v>0.24</v>
      </c>
      <c r="V602" s="9">
        <v>32</v>
      </c>
      <c r="W602" s="8">
        <v>0.20999999999999908</v>
      </c>
      <c r="X602" s="8">
        <v>1.0899999999999999</v>
      </c>
      <c r="Y602" s="8">
        <v>-1.9999999999999574E-2</v>
      </c>
      <c r="Z602" s="8">
        <v>0.33999999999999986</v>
      </c>
      <c r="AA602">
        <v>-0.25000000000000178</v>
      </c>
      <c r="AF602" t="s">
        <v>649</v>
      </c>
      <c r="AG602" t="s">
        <v>115</v>
      </c>
      <c r="AH602" t="s">
        <v>116</v>
      </c>
      <c r="AI602" t="s">
        <v>117</v>
      </c>
      <c r="AJ602" s="7">
        <v>38352</v>
      </c>
      <c r="AK602" t="s">
        <v>911</v>
      </c>
      <c r="AL602" t="s">
        <v>118</v>
      </c>
      <c r="AM602" t="s">
        <v>569</v>
      </c>
      <c r="AN602" t="s">
        <v>916</v>
      </c>
      <c r="AO602" t="str">
        <f>TEXT(A602,"yyyy-mm-dd")</f>
        <v>2004-11-30</v>
      </c>
    </row>
    <row r="603" spans="1:41">
      <c r="A603" s="6" t="s">
        <v>918</v>
      </c>
      <c r="B603">
        <v>2004</v>
      </c>
      <c r="C603">
        <v>12</v>
      </c>
      <c r="E603" t="s">
        <v>100</v>
      </c>
      <c r="F603" t="s">
        <v>101</v>
      </c>
      <c r="G603" t="s">
        <v>83</v>
      </c>
      <c r="H603" t="s">
        <v>788</v>
      </c>
      <c r="I603">
        <v>2006</v>
      </c>
      <c r="K603" s="6">
        <v>39082</v>
      </c>
      <c r="L603">
        <v>24</v>
      </c>
      <c r="N603" t="s">
        <v>368</v>
      </c>
      <c r="O603" s="8">
        <v>3.83</v>
      </c>
      <c r="P603" s="8">
        <v>3.7</v>
      </c>
      <c r="Q603" s="8">
        <v>3.6</v>
      </c>
      <c r="R603" s="8">
        <v>4.1500000000000004</v>
      </c>
      <c r="S603" s="8">
        <v>3</v>
      </c>
      <c r="T603" s="8">
        <v>4.7</v>
      </c>
      <c r="U603" s="8">
        <v>0.46</v>
      </c>
      <c r="V603" s="9">
        <v>27</v>
      </c>
      <c r="W603" s="8">
        <v>0.55000000000000027</v>
      </c>
      <c r="X603" s="8">
        <v>1.7000000000000002</v>
      </c>
      <c r="Y603" s="8">
        <v>0.12999999999999989</v>
      </c>
      <c r="Z603" s="8">
        <v>0</v>
      </c>
      <c r="AA603">
        <v>-4.9999999999999378E-2</v>
      </c>
      <c r="AF603" t="s">
        <v>9784</v>
      </c>
      <c r="AG603" t="s">
        <v>9655</v>
      </c>
      <c r="AH603" t="s">
        <v>9656</v>
      </c>
      <c r="AI603" t="s">
        <v>9708</v>
      </c>
      <c r="AJ603" s="7">
        <v>39082</v>
      </c>
      <c r="AK603" t="s">
        <v>919</v>
      </c>
      <c r="AL603" t="s">
        <v>109</v>
      </c>
      <c r="AM603" t="s">
        <v>791</v>
      </c>
      <c r="AN603" t="s">
        <v>9791</v>
      </c>
    </row>
    <row r="604" spans="1:41">
      <c r="A604" s="6" t="s">
        <v>918</v>
      </c>
      <c r="B604">
        <v>2004</v>
      </c>
      <c r="C604">
        <v>12</v>
      </c>
      <c r="E604" t="s">
        <v>100</v>
      </c>
      <c r="F604" t="s">
        <v>101</v>
      </c>
      <c r="G604" t="s">
        <v>83</v>
      </c>
      <c r="H604" t="s">
        <v>715</v>
      </c>
      <c r="I604">
        <v>2005</v>
      </c>
      <c r="K604" s="6">
        <v>38717</v>
      </c>
      <c r="L604">
        <v>12</v>
      </c>
      <c r="N604" t="s">
        <v>261</v>
      </c>
      <c r="O604" s="8">
        <v>3.74</v>
      </c>
      <c r="P604" s="8">
        <v>3.8</v>
      </c>
      <c r="Q604" s="8">
        <v>3.5</v>
      </c>
      <c r="R604" s="8">
        <v>3.94</v>
      </c>
      <c r="S604" s="8">
        <v>2.5</v>
      </c>
      <c r="T604" s="8">
        <v>4.41</v>
      </c>
      <c r="U604" s="8">
        <v>0.37</v>
      </c>
      <c r="V604" s="9">
        <v>31</v>
      </c>
      <c r="W604" s="8">
        <v>0.43999999999999995</v>
      </c>
      <c r="X604" s="8">
        <v>1.9100000000000001</v>
      </c>
      <c r="Y604" s="8">
        <v>-5.9999999999999609E-2</v>
      </c>
      <c r="Z604" s="8">
        <v>0</v>
      </c>
      <c r="AA604">
        <v>-1.0000000000000231E-2</v>
      </c>
      <c r="AF604" t="s">
        <v>9765</v>
      </c>
      <c r="AG604" t="s">
        <v>9655</v>
      </c>
      <c r="AH604" t="s">
        <v>9656</v>
      </c>
      <c r="AI604" t="s">
        <v>9669</v>
      </c>
      <c r="AJ604" s="7">
        <v>38717</v>
      </c>
      <c r="AK604" t="s">
        <v>919</v>
      </c>
      <c r="AL604" t="s">
        <v>109</v>
      </c>
      <c r="AM604" t="s">
        <v>717</v>
      </c>
      <c r="AN604" t="s">
        <v>9779</v>
      </c>
    </row>
    <row r="605" spans="1:41">
      <c r="A605" s="6" t="s">
        <v>918</v>
      </c>
      <c r="B605">
        <v>2004</v>
      </c>
      <c r="C605">
        <v>12</v>
      </c>
      <c r="E605" t="s">
        <v>100</v>
      </c>
      <c r="F605" t="s">
        <v>101</v>
      </c>
      <c r="G605" t="s">
        <v>102</v>
      </c>
      <c r="H605" t="s">
        <v>932</v>
      </c>
      <c r="I605">
        <v>2005</v>
      </c>
      <c r="J605">
        <v>1</v>
      </c>
      <c r="K605" s="6">
        <v>38442</v>
      </c>
      <c r="L605">
        <v>3</v>
      </c>
      <c r="M605">
        <v>1</v>
      </c>
      <c r="N605" t="s">
        <v>233</v>
      </c>
      <c r="O605" s="8">
        <v>3.67</v>
      </c>
      <c r="P605" s="8">
        <v>3.78</v>
      </c>
      <c r="Q605" s="8">
        <v>3.61</v>
      </c>
      <c r="R605" s="8">
        <v>4.0999999999999996</v>
      </c>
      <c r="S605" s="8">
        <v>1.7</v>
      </c>
      <c r="T605" s="8">
        <v>4.7</v>
      </c>
      <c r="U605" s="8">
        <v>0.72</v>
      </c>
      <c r="V605" s="9">
        <v>31</v>
      </c>
      <c r="W605" s="8">
        <v>0.48999999999999977</v>
      </c>
      <c r="X605" s="8">
        <v>3</v>
      </c>
      <c r="Y605" s="8">
        <v>-0.10999999999999988</v>
      </c>
      <c r="Z605" s="8"/>
      <c r="AF605" t="s">
        <v>933</v>
      </c>
      <c r="AG605" t="s">
        <v>106</v>
      </c>
      <c r="AH605" t="s">
        <v>107</v>
      </c>
      <c r="AI605" t="s">
        <v>340</v>
      </c>
      <c r="AJ605" s="7">
        <v>38442</v>
      </c>
      <c r="AK605" t="s">
        <v>919</v>
      </c>
      <c r="AL605" t="s">
        <v>109</v>
      </c>
      <c r="AM605" t="s">
        <v>934</v>
      </c>
      <c r="AN605" t="s">
        <v>935</v>
      </c>
      <c r="AO605" t="str">
        <f>TEXT(A605,"yyyy-mm-dd")</f>
        <v>2004-12-31</v>
      </c>
    </row>
    <row r="606" spans="1:41">
      <c r="A606" s="6" t="s">
        <v>918</v>
      </c>
      <c r="B606">
        <v>2004</v>
      </c>
      <c r="C606">
        <v>12</v>
      </c>
      <c r="E606" t="s">
        <v>100</v>
      </c>
      <c r="F606" t="s">
        <v>101</v>
      </c>
      <c r="G606" t="s">
        <v>102</v>
      </c>
      <c r="H606" t="s">
        <v>843</v>
      </c>
      <c r="I606">
        <v>2004</v>
      </c>
      <c r="J606">
        <v>4</v>
      </c>
      <c r="K606" s="6">
        <v>38352</v>
      </c>
      <c r="L606">
        <v>0</v>
      </c>
      <c r="M606">
        <v>0</v>
      </c>
      <c r="N606" t="s">
        <v>178</v>
      </c>
      <c r="O606" s="8">
        <v>4.22</v>
      </c>
      <c r="P606" s="8">
        <v>4.2</v>
      </c>
      <c r="Q606" s="8">
        <v>4</v>
      </c>
      <c r="R606" s="8">
        <v>4.4000000000000004</v>
      </c>
      <c r="S606" s="8">
        <v>3.2</v>
      </c>
      <c r="T606" s="8">
        <v>5.5</v>
      </c>
      <c r="U606" s="8">
        <v>0.42</v>
      </c>
      <c r="V606" s="9">
        <v>30</v>
      </c>
      <c r="W606" s="8">
        <v>0.40000000000000036</v>
      </c>
      <c r="X606" s="8">
        <v>2.2999999999999998</v>
      </c>
      <c r="Y606" s="8">
        <v>1.9999999999999574E-2</v>
      </c>
      <c r="Z606" s="8">
        <v>0.10000000000000053</v>
      </c>
      <c r="AA606">
        <v>-1.9999999999999574E-2</v>
      </c>
      <c r="AF606" t="s">
        <v>844</v>
      </c>
      <c r="AG606" t="s">
        <v>106</v>
      </c>
      <c r="AH606" t="s">
        <v>107</v>
      </c>
      <c r="AI606" t="s">
        <v>108</v>
      </c>
      <c r="AJ606" s="7">
        <v>38352</v>
      </c>
      <c r="AK606" t="s">
        <v>919</v>
      </c>
      <c r="AL606" t="s">
        <v>109</v>
      </c>
      <c r="AM606" t="s">
        <v>845</v>
      </c>
      <c r="AN606" t="s">
        <v>931</v>
      </c>
      <c r="AO606" t="str">
        <f>TEXT(A606,"yyyy-mm-dd")</f>
        <v>2004-12-31</v>
      </c>
    </row>
    <row r="607" spans="1:41">
      <c r="A607" s="6" t="s">
        <v>918</v>
      </c>
      <c r="B607">
        <v>2004</v>
      </c>
      <c r="C607">
        <v>12</v>
      </c>
      <c r="E607" t="s">
        <v>81</v>
      </c>
      <c r="F607" t="s">
        <v>82</v>
      </c>
      <c r="G607" t="s">
        <v>83</v>
      </c>
      <c r="H607" t="s">
        <v>923</v>
      </c>
      <c r="I607">
        <v>2007</v>
      </c>
      <c r="K607" s="6">
        <v>39447</v>
      </c>
      <c r="L607">
        <v>36</v>
      </c>
      <c r="N607" t="s">
        <v>924</v>
      </c>
      <c r="O607" s="8">
        <v>3.95</v>
      </c>
      <c r="P607" s="8">
        <v>3.85</v>
      </c>
      <c r="Q607" s="8">
        <v>3.5</v>
      </c>
      <c r="R607" s="8">
        <v>4.28</v>
      </c>
      <c r="S607" s="8">
        <v>3</v>
      </c>
      <c r="T607" s="8">
        <v>5.95</v>
      </c>
      <c r="U607" s="8">
        <v>0.6</v>
      </c>
      <c r="V607" s="9">
        <v>30</v>
      </c>
      <c r="W607" s="8">
        <v>0.78000000000000025</v>
      </c>
      <c r="X607" s="8">
        <v>2.95</v>
      </c>
      <c r="Y607" s="8">
        <v>0.10000000000000009</v>
      </c>
      <c r="Z607" s="8"/>
      <c r="AF607" t="s">
        <v>925</v>
      </c>
      <c r="AG607" t="s">
        <v>87</v>
      </c>
      <c r="AH607" t="s">
        <v>88</v>
      </c>
      <c r="AI607" t="s">
        <v>926</v>
      </c>
      <c r="AJ607" s="7">
        <v>39447</v>
      </c>
      <c r="AK607" t="s">
        <v>919</v>
      </c>
      <c r="AL607" t="s">
        <v>91</v>
      </c>
      <c r="AM607" t="s">
        <v>927</v>
      </c>
      <c r="AN607" t="s">
        <v>928</v>
      </c>
      <c r="AO607" t="str">
        <f>TEXT(A607,"yyyy-mm-dd")</f>
        <v>2004-12-31</v>
      </c>
    </row>
    <row r="608" spans="1:41">
      <c r="A608" s="6" t="s">
        <v>918</v>
      </c>
      <c r="B608">
        <v>2004</v>
      </c>
      <c r="C608">
        <v>12</v>
      </c>
      <c r="E608" t="s">
        <v>81</v>
      </c>
      <c r="F608" t="s">
        <v>82</v>
      </c>
      <c r="G608" t="s">
        <v>83</v>
      </c>
      <c r="H608" t="s">
        <v>788</v>
      </c>
      <c r="I608">
        <v>2006</v>
      </c>
      <c r="K608" s="6">
        <v>39082</v>
      </c>
      <c r="L608">
        <v>24</v>
      </c>
      <c r="N608" t="s">
        <v>368</v>
      </c>
      <c r="O608" s="8">
        <v>4.09</v>
      </c>
      <c r="P608" s="8">
        <v>4</v>
      </c>
      <c r="Q608" s="8">
        <v>3.8</v>
      </c>
      <c r="R608" s="8">
        <v>4.37</v>
      </c>
      <c r="S608" s="8">
        <v>3.23</v>
      </c>
      <c r="T608" s="8">
        <v>5.73</v>
      </c>
      <c r="U608" s="8">
        <v>0.57999999999999996</v>
      </c>
      <c r="V608" s="9">
        <v>30</v>
      </c>
      <c r="W608" s="8">
        <v>0.57000000000000028</v>
      </c>
      <c r="X608" s="8">
        <v>2.5000000000000004</v>
      </c>
      <c r="Y608" s="8">
        <v>8.9999999999999858E-2</v>
      </c>
      <c r="Z608" s="8">
        <v>0</v>
      </c>
      <c r="AA608">
        <v>4.9999999999999822E-2</v>
      </c>
      <c r="AF608" t="s">
        <v>790</v>
      </c>
      <c r="AG608" t="s">
        <v>87</v>
      </c>
      <c r="AH608" t="s">
        <v>88</v>
      </c>
      <c r="AI608" t="s">
        <v>359</v>
      </c>
      <c r="AJ608" s="7">
        <v>39082</v>
      </c>
      <c r="AK608" t="s">
        <v>919</v>
      </c>
      <c r="AL608" t="s">
        <v>91</v>
      </c>
      <c r="AM608" t="s">
        <v>791</v>
      </c>
      <c r="AN608" t="s">
        <v>922</v>
      </c>
      <c r="AO608" t="str">
        <f>TEXT(A608,"yyyy-mm-dd")</f>
        <v>2004-12-31</v>
      </c>
    </row>
    <row r="609" spans="1:41">
      <c r="A609" s="6" t="s">
        <v>918</v>
      </c>
      <c r="B609">
        <v>2004</v>
      </c>
      <c r="C609">
        <v>12</v>
      </c>
      <c r="E609" t="s">
        <v>81</v>
      </c>
      <c r="F609" t="s">
        <v>82</v>
      </c>
      <c r="G609" t="s">
        <v>83</v>
      </c>
      <c r="H609" t="s">
        <v>715</v>
      </c>
      <c r="I609">
        <v>2005</v>
      </c>
      <c r="K609" s="6">
        <v>38717</v>
      </c>
      <c r="L609">
        <v>12</v>
      </c>
      <c r="N609" t="s">
        <v>261</v>
      </c>
      <c r="O609" s="8">
        <v>4.32</v>
      </c>
      <c r="P609" s="8">
        <v>4.3</v>
      </c>
      <c r="Q609" s="8">
        <v>4.05</v>
      </c>
      <c r="R609" s="8">
        <v>4.5</v>
      </c>
      <c r="S609" s="8">
        <v>3.85</v>
      </c>
      <c r="T609" s="8">
        <v>4.9400000000000004</v>
      </c>
      <c r="U609" s="8">
        <v>0.3</v>
      </c>
      <c r="V609" s="9">
        <v>31</v>
      </c>
      <c r="W609" s="8">
        <v>0.45000000000000018</v>
      </c>
      <c r="X609" s="8">
        <v>1.0900000000000003</v>
      </c>
      <c r="Y609" s="8">
        <v>2.0000000000000462E-2</v>
      </c>
      <c r="Z609" s="8">
        <v>4.9999999999999822E-2</v>
      </c>
      <c r="AA609">
        <v>1.9999999999999574E-2</v>
      </c>
      <c r="AF609" t="s">
        <v>716</v>
      </c>
      <c r="AG609" t="s">
        <v>87</v>
      </c>
      <c r="AH609" t="s">
        <v>88</v>
      </c>
      <c r="AI609" t="s">
        <v>97</v>
      </c>
      <c r="AJ609" s="7">
        <v>38717</v>
      </c>
      <c r="AK609" t="s">
        <v>919</v>
      </c>
      <c r="AL609" t="s">
        <v>91</v>
      </c>
      <c r="AM609" t="s">
        <v>717</v>
      </c>
      <c r="AN609" t="s">
        <v>921</v>
      </c>
      <c r="AO609" t="str">
        <f>TEXT(A609,"yyyy-mm-dd")</f>
        <v>2004-12-31</v>
      </c>
    </row>
    <row r="610" spans="1:41">
      <c r="A610" s="6" t="s">
        <v>918</v>
      </c>
      <c r="B610">
        <v>2004</v>
      </c>
      <c r="C610">
        <v>12</v>
      </c>
      <c r="E610" t="s">
        <v>392</v>
      </c>
      <c r="F610" t="s">
        <v>82</v>
      </c>
      <c r="G610" t="s">
        <v>83</v>
      </c>
      <c r="H610" t="s">
        <v>715</v>
      </c>
      <c r="I610">
        <v>2005</v>
      </c>
      <c r="K610" s="6">
        <v>38717</v>
      </c>
      <c r="L610">
        <v>12</v>
      </c>
      <c r="N610" t="s">
        <v>261</v>
      </c>
      <c r="O610" s="8">
        <v>3.76</v>
      </c>
      <c r="P610" s="8">
        <v>3.75</v>
      </c>
      <c r="Q610" s="8">
        <v>3.66</v>
      </c>
      <c r="R610" s="8">
        <v>3.89</v>
      </c>
      <c r="S610" s="8">
        <v>2.76</v>
      </c>
      <c r="T610" s="8">
        <v>4.5999999999999996</v>
      </c>
      <c r="U610" s="8">
        <v>0.34</v>
      </c>
      <c r="V610" s="9">
        <v>26</v>
      </c>
      <c r="W610" s="8">
        <v>0.22999999999999998</v>
      </c>
      <c r="X610" s="8">
        <v>1.8399999999999999</v>
      </c>
      <c r="Y610" s="8">
        <v>9.9999999999997868E-3</v>
      </c>
      <c r="Z610" s="8">
        <v>-2.0000000000000018E-2</v>
      </c>
      <c r="AA610">
        <v>-4.0000000000000036E-2</v>
      </c>
      <c r="AF610" t="s">
        <v>716</v>
      </c>
      <c r="AG610" t="s">
        <v>87</v>
      </c>
      <c r="AH610" t="s">
        <v>88</v>
      </c>
      <c r="AI610" t="s">
        <v>97</v>
      </c>
      <c r="AJ610" s="7">
        <v>38717</v>
      </c>
      <c r="AK610" t="s">
        <v>919</v>
      </c>
      <c r="AL610" t="s">
        <v>393</v>
      </c>
      <c r="AM610" t="s">
        <v>717</v>
      </c>
      <c r="AN610" t="s">
        <v>930</v>
      </c>
      <c r="AO610" t="str">
        <f>TEXT(A610,"yyyy-mm-dd")</f>
        <v>2004-12-31</v>
      </c>
    </row>
    <row r="611" spans="1:41">
      <c r="A611" s="6" t="s">
        <v>918</v>
      </c>
      <c r="B611">
        <v>2004</v>
      </c>
      <c r="C611">
        <v>12</v>
      </c>
      <c r="E611" t="s">
        <v>81</v>
      </c>
      <c r="F611" t="s">
        <v>82</v>
      </c>
      <c r="G611" t="s">
        <v>83</v>
      </c>
      <c r="H611" t="s">
        <v>566</v>
      </c>
      <c r="I611">
        <v>2004</v>
      </c>
      <c r="K611" s="6">
        <v>38352</v>
      </c>
      <c r="L611">
        <v>0</v>
      </c>
      <c r="N611" t="s">
        <v>178</v>
      </c>
      <c r="O611" s="8">
        <v>5.47</v>
      </c>
      <c r="P611" s="8">
        <v>5.43</v>
      </c>
      <c r="Q611" s="8">
        <v>5.4</v>
      </c>
      <c r="R611" s="8">
        <v>5.51</v>
      </c>
      <c r="S611" s="8">
        <v>5.29</v>
      </c>
      <c r="T611" s="8">
        <v>5.87</v>
      </c>
      <c r="U611" s="8">
        <v>0.12</v>
      </c>
      <c r="V611" s="9">
        <v>31</v>
      </c>
      <c r="W611" s="8">
        <v>0.10999999999999943</v>
      </c>
      <c r="X611" s="8">
        <v>0.58000000000000007</v>
      </c>
      <c r="Y611" s="8">
        <v>4.0000000000000036E-2</v>
      </c>
      <c r="Z611" s="8">
        <v>0.72999999999999954</v>
      </c>
      <c r="AA611">
        <v>-0.23000000000000043</v>
      </c>
      <c r="AF611" t="s">
        <v>568</v>
      </c>
      <c r="AG611" t="s">
        <v>87</v>
      </c>
      <c r="AH611" t="s">
        <v>88</v>
      </c>
      <c r="AI611" t="s">
        <v>89</v>
      </c>
      <c r="AJ611" s="7">
        <v>38352</v>
      </c>
      <c r="AK611" t="s">
        <v>919</v>
      </c>
      <c r="AL611" t="s">
        <v>91</v>
      </c>
      <c r="AM611" t="s">
        <v>569</v>
      </c>
      <c r="AN611" t="s">
        <v>920</v>
      </c>
      <c r="AO611" t="str">
        <f>TEXT(A611,"yyyy-mm-dd")</f>
        <v>2004-12-31</v>
      </c>
    </row>
    <row r="612" spans="1:41">
      <c r="A612" s="6" t="s">
        <v>918</v>
      </c>
      <c r="B612">
        <v>2004</v>
      </c>
      <c r="C612">
        <v>12</v>
      </c>
      <c r="E612" t="s">
        <v>392</v>
      </c>
      <c r="F612" t="s">
        <v>82</v>
      </c>
      <c r="G612" t="s">
        <v>83</v>
      </c>
      <c r="H612" t="s">
        <v>566</v>
      </c>
      <c r="I612">
        <v>2004</v>
      </c>
      <c r="K612" s="6">
        <v>38352</v>
      </c>
      <c r="L612">
        <v>0</v>
      </c>
      <c r="N612" t="s">
        <v>178</v>
      </c>
      <c r="O612" s="8">
        <v>3.79</v>
      </c>
      <c r="P612" s="8">
        <v>3.79</v>
      </c>
      <c r="Q612" s="8">
        <v>3.75</v>
      </c>
      <c r="R612" s="8">
        <v>3.82</v>
      </c>
      <c r="S612" s="8">
        <v>3.54</v>
      </c>
      <c r="T612" s="8">
        <v>3.96</v>
      </c>
      <c r="U612" s="8">
        <v>0.08</v>
      </c>
      <c r="V612" s="9">
        <v>22</v>
      </c>
      <c r="W612" s="8">
        <v>6.999999999999984E-2</v>
      </c>
      <c r="X612" s="8">
        <v>0.41999999999999993</v>
      </c>
      <c r="Y612" s="8">
        <v>0</v>
      </c>
      <c r="Z612" s="8">
        <v>-6.0000000000000053E-2</v>
      </c>
      <c r="AA612">
        <v>-4.000000000000048E-2</v>
      </c>
      <c r="AF612" t="s">
        <v>568</v>
      </c>
      <c r="AG612" t="s">
        <v>87</v>
      </c>
      <c r="AH612" t="s">
        <v>88</v>
      </c>
      <c r="AI612" t="s">
        <v>89</v>
      </c>
      <c r="AJ612" s="7">
        <v>38352</v>
      </c>
      <c r="AK612" t="s">
        <v>919</v>
      </c>
      <c r="AL612" t="s">
        <v>393</v>
      </c>
      <c r="AM612" t="s">
        <v>569</v>
      </c>
      <c r="AN612" t="s">
        <v>929</v>
      </c>
      <c r="AO612" t="str">
        <f>TEXT(A612,"yyyy-mm-dd")</f>
        <v>2004-12-31</v>
      </c>
    </row>
    <row r="613" spans="1:41">
      <c r="A613" s="6" t="s">
        <v>918</v>
      </c>
      <c r="B613">
        <v>2004</v>
      </c>
      <c r="C613">
        <v>12</v>
      </c>
      <c r="E613" t="s">
        <v>112</v>
      </c>
      <c r="F613" t="s">
        <v>113</v>
      </c>
      <c r="G613" t="s">
        <v>83</v>
      </c>
      <c r="H613" t="s">
        <v>788</v>
      </c>
      <c r="I613">
        <v>2006</v>
      </c>
      <c r="K613" s="6">
        <v>39082</v>
      </c>
      <c r="L613">
        <v>24</v>
      </c>
      <c r="N613" t="s">
        <v>368</v>
      </c>
      <c r="O613" s="8">
        <v>8.58</v>
      </c>
      <c r="P613" s="8">
        <v>8.76</v>
      </c>
      <c r="Q613" s="8">
        <v>8.14</v>
      </c>
      <c r="R613" s="8">
        <v>9.26</v>
      </c>
      <c r="S613" s="8">
        <v>5.9</v>
      </c>
      <c r="T613" s="8">
        <v>10.3</v>
      </c>
      <c r="U613" s="8">
        <v>1.03</v>
      </c>
      <c r="V613" s="9">
        <v>26</v>
      </c>
      <c r="W613" s="8">
        <v>1.1199999999999992</v>
      </c>
      <c r="X613" s="8">
        <v>4.4000000000000004</v>
      </c>
      <c r="Y613" s="8">
        <v>-0.17999999999999972</v>
      </c>
      <c r="Z613" s="8"/>
      <c r="AF613" t="s">
        <v>937</v>
      </c>
      <c r="AG613" t="s">
        <v>115</v>
      </c>
      <c r="AH613" t="s">
        <v>116</v>
      </c>
      <c r="AI613" t="s">
        <v>359</v>
      </c>
      <c r="AJ613" s="7">
        <v>39082</v>
      </c>
      <c r="AK613" t="s">
        <v>919</v>
      </c>
      <c r="AL613" t="s">
        <v>118</v>
      </c>
      <c r="AM613" t="s">
        <v>791</v>
      </c>
      <c r="AN613" t="s">
        <v>938</v>
      </c>
      <c r="AO613" t="str">
        <f>TEXT(A613,"yyyy-mm-dd")</f>
        <v>2004-12-31</v>
      </c>
    </row>
    <row r="614" spans="1:41">
      <c r="A614" s="6" t="s">
        <v>918</v>
      </c>
      <c r="B614">
        <v>2004</v>
      </c>
      <c r="C614">
        <v>12</v>
      </c>
      <c r="E614" t="s">
        <v>112</v>
      </c>
      <c r="F614" t="s">
        <v>113</v>
      </c>
      <c r="G614" t="s">
        <v>83</v>
      </c>
      <c r="H614" t="s">
        <v>715</v>
      </c>
      <c r="I614">
        <v>2005</v>
      </c>
      <c r="K614" s="6">
        <v>38717</v>
      </c>
      <c r="L614">
        <v>12</v>
      </c>
      <c r="N614" t="s">
        <v>261</v>
      </c>
      <c r="O614" s="8">
        <v>8.7200000000000006</v>
      </c>
      <c r="P614" s="8">
        <v>8.74</v>
      </c>
      <c r="Q614" s="8">
        <v>8.4499999999999993</v>
      </c>
      <c r="R614" s="8">
        <v>9</v>
      </c>
      <c r="S614" s="8">
        <v>7.35</v>
      </c>
      <c r="T614" s="8">
        <v>9.8000000000000007</v>
      </c>
      <c r="U614" s="8">
        <v>0.59</v>
      </c>
      <c r="V614" s="9">
        <v>30</v>
      </c>
      <c r="W614" s="8">
        <v>0.55000000000000071</v>
      </c>
      <c r="X614" s="8">
        <v>2.4500000000000011</v>
      </c>
      <c r="Y614" s="8">
        <v>-1.9999999999999574E-2</v>
      </c>
      <c r="Z614" s="8">
        <v>0.14000000000000057</v>
      </c>
      <c r="AA614">
        <v>-0.17999999999999972</v>
      </c>
      <c r="AF614" t="s">
        <v>782</v>
      </c>
      <c r="AG614" t="s">
        <v>115</v>
      </c>
      <c r="AH614" t="s">
        <v>116</v>
      </c>
      <c r="AI614" t="s">
        <v>230</v>
      </c>
      <c r="AJ614" s="7">
        <v>38717</v>
      </c>
      <c r="AK614" t="s">
        <v>919</v>
      </c>
      <c r="AL614" t="s">
        <v>118</v>
      </c>
      <c r="AM614" t="s">
        <v>717</v>
      </c>
      <c r="AN614" t="s">
        <v>936</v>
      </c>
      <c r="AO614" t="str">
        <f>TEXT(A614,"yyyy-mm-dd")</f>
        <v>2004-12-31</v>
      </c>
    </row>
    <row r="615" spans="1:41">
      <c r="A615" s="6" t="s">
        <v>939</v>
      </c>
      <c r="B615">
        <v>2005</v>
      </c>
      <c r="C615">
        <v>1</v>
      </c>
      <c r="E615" t="s">
        <v>100</v>
      </c>
      <c r="F615" t="s">
        <v>101</v>
      </c>
      <c r="G615" t="s">
        <v>83</v>
      </c>
      <c r="H615" t="s">
        <v>788</v>
      </c>
      <c r="I615">
        <v>2006</v>
      </c>
      <c r="K615" s="6">
        <v>39082</v>
      </c>
      <c r="L615">
        <v>23</v>
      </c>
      <c r="N615" t="s">
        <v>95</v>
      </c>
      <c r="O615" s="8">
        <v>3.63</v>
      </c>
      <c r="P615" s="8">
        <v>3.6</v>
      </c>
      <c r="Q615" s="8">
        <v>3.5</v>
      </c>
      <c r="R615" s="8">
        <v>3.95</v>
      </c>
      <c r="S615" s="8">
        <v>2.2200000000000002</v>
      </c>
      <c r="T615" s="8">
        <v>4.5999999999999996</v>
      </c>
      <c r="U615" s="8">
        <v>0.54</v>
      </c>
      <c r="V615" s="9">
        <v>31</v>
      </c>
      <c r="W615" s="8">
        <v>0.45000000000000018</v>
      </c>
      <c r="X615" s="8">
        <v>2.3799999999999994</v>
      </c>
      <c r="Y615" s="8">
        <v>2.9999999999999805E-2</v>
      </c>
      <c r="Z615" s="8">
        <v>-0.10000000000000009</v>
      </c>
      <c r="AA615">
        <v>-0.10000000000000009</v>
      </c>
      <c r="AF615" t="s">
        <v>9784</v>
      </c>
      <c r="AG615" t="s">
        <v>9655</v>
      </c>
      <c r="AH615" t="s">
        <v>9656</v>
      </c>
      <c r="AI615" t="s">
        <v>9669</v>
      </c>
      <c r="AJ615" s="7">
        <v>39082</v>
      </c>
      <c r="AK615" t="s">
        <v>940</v>
      </c>
      <c r="AL615" t="s">
        <v>109</v>
      </c>
      <c r="AM615" t="s">
        <v>791</v>
      </c>
      <c r="AN615" t="s">
        <v>9792</v>
      </c>
    </row>
    <row r="616" spans="1:41">
      <c r="A616" s="6" t="s">
        <v>939</v>
      </c>
      <c r="B616">
        <v>2005</v>
      </c>
      <c r="C616">
        <v>1</v>
      </c>
      <c r="E616" t="s">
        <v>100</v>
      </c>
      <c r="F616" t="s">
        <v>101</v>
      </c>
      <c r="G616" t="s">
        <v>83</v>
      </c>
      <c r="H616" t="s">
        <v>715</v>
      </c>
      <c r="I616">
        <v>2005</v>
      </c>
      <c r="K616" s="6">
        <v>38717</v>
      </c>
      <c r="L616">
        <v>11</v>
      </c>
      <c r="N616" t="s">
        <v>85</v>
      </c>
      <c r="O616" s="8">
        <v>3.76</v>
      </c>
      <c r="P616" s="8">
        <v>3.75</v>
      </c>
      <c r="Q616" s="8">
        <v>3.64</v>
      </c>
      <c r="R616" s="8">
        <v>4</v>
      </c>
      <c r="S616" s="8">
        <v>3.28</v>
      </c>
      <c r="T616" s="8">
        <v>4.0999999999999996</v>
      </c>
      <c r="U616" s="8">
        <v>0.23</v>
      </c>
      <c r="V616" s="9">
        <v>32</v>
      </c>
      <c r="W616" s="8">
        <v>0.35999999999999988</v>
      </c>
      <c r="X616" s="8">
        <v>0.81999999999999984</v>
      </c>
      <c r="Y616" s="8">
        <v>9.9999999999997868E-3</v>
      </c>
      <c r="Z616" s="8">
        <v>-4.9999999999999822E-2</v>
      </c>
      <c r="AA616">
        <v>-8.0000000000000071E-2</v>
      </c>
      <c r="AF616" t="s">
        <v>9765</v>
      </c>
      <c r="AG616" t="s">
        <v>9655</v>
      </c>
      <c r="AH616" t="s">
        <v>9656</v>
      </c>
      <c r="AI616" t="s">
        <v>9657</v>
      </c>
      <c r="AJ616" s="7">
        <v>38717</v>
      </c>
      <c r="AK616" t="s">
        <v>940</v>
      </c>
      <c r="AL616" t="s">
        <v>109</v>
      </c>
      <c r="AM616" t="s">
        <v>717</v>
      </c>
      <c r="AN616" t="s">
        <v>9780</v>
      </c>
    </row>
    <row r="617" spans="1:41">
      <c r="A617" s="6" t="s">
        <v>939</v>
      </c>
      <c r="B617">
        <v>2005</v>
      </c>
      <c r="C617">
        <v>1</v>
      </c>
      <c r="E617" t="s">
        <v>100</v>
      </c>
      <c r="F617" t="s">
        <v>101</v>
      </c>
      <c r="G617" t="s">
        <v>102</v>
      </c>
      <c r="H617" t="s">
        <v>932</v>
      </c>
      <c r="I617">
        <v>2005</v>
      </c>
      <c r="J617">
        <v>1</v>
      </c>
      <c r="K617" s="6">
        <v>38442</v>
      </c>
      <c r="L617">
        <v>2</v>
      </c>
      <c r="M617">
        <v>1</v>
      </c>
      <c r="N617" t="s">
        <v>104</v>
      </c>
      <c r="O617" s="8">
        <v>3.82</v>
      </c>
      <c r="P617" s="8">
        <v>3.9</v>
      </c>
      <c r="Q617" s="8">
        <v>3.68</v>
      </c>
      <c r="R617" s="8">
        <v>4.0999999999999996</v>
      </c>
      <c r="S617" s="8">
        <v>1.8</v>
      </c>
      <c r="T617" s="8">
        <v>4.74</v>
      </c>
      <c r="U617" s="8">
        <v>0.51</v>
      </c>
      <c r="V617" s="9">
        <v>32</v>
      </c>
      <c r="W617" s="8">
        <v>0.41999999999999948</v>
      </c>
      <c r="X617" s="8">
        <v>2.9400000000000004</v>
      </c>
      <c r="Y617" s="8">
        <v>-8.0000000000000071E-2</v>
      </c>
      <c r="Z617" s="8">
        <v>0.12000000000000011</v>
      </c>
      <c r="AA617">
        <v>-7.0000000000000284E-2</v>
      </c>
      <c r="AF617" t="s">
        <v>933</v>
      </c>
      <c r="AG617" t="s">
        <v>106</v>
      </c>
      <c r="AH617" t="s">
        <v>107</v>
      </c>
      <c r="AI617" t="s">
        <v>108</v>
      </c>
      <c r="AJ617" s="7">
        <v>38442</v>
      </c>
      <c r="AK617" t="s">
        <v>940</v>
      </c>
      <c r="AL617" t="s">
        <v>109</v>
      </c>
      <c r="AM617" t="s">
        <v>934</v>
      </c>
      <c r="AN617" t="s">
        <v>947</v>
      </c>
      <c r="AO617" t="str">
        <f>TEXT(A617,"yyyy-mm-dd")</f>
        <v>2005-01-31</v>
      </c>
    </row>
    <row r="618" spans="1:41">
      <c r="A618" s="6" t="s">
        <v>939</v>
      </c>
      <c r="B618">
        <v>2005</v>
      </c>
      <c r="C618">
        <v>1</v>
      </c>
      <c r="E618" t="s">
        <v>100</v>
      </c>
      <c r="F618" t="s">
        <v>101</v>
      </c>
      <c r="G618" t="s">
        <v>102</v>
      </c>
      <c r="H618" t="s">
        <v>843</v>
      </c>
      <c r="I618">
        <v>2004</v>
      </c>
      <c r="J618">
        <v>4</v>
      </c>
      <c r="K618" s="6">
        <v>38352</v>
      </c>
      <c r="L618">
        <v>-1</v>
      </c>
      <c r="M618">
        <v>0</v>
      </c>
      <c r="N618" t="s">
        <v>187</v>
      </c>
      <c r="O618" s="8">
        <v>4.42</v>
      </c>
      <c r="P618" s="8">
        <v>4.49</v>
      </c>
      <c r="Q618" s="8">
        <v>4.2</v>
      </c>
      <c r="R618" s="8">
        <v>4.7300000000000004</v>
      </c>
      <c r="S618" s="8">
        <v>3.5</v>
      </c>
      <c r="T618" s="8">
        <v>5.5</v>
      </c>
      <c r="U618" s="8">
        <v>0.44</v>
      </c>
      <c r="V618" s="9">
        <v>32</v>
      </c>
      <c r="W618" s="8">
        <v>0.53000000000000025</v>
      </c>
      <c r="X618" s="8">
        <v>2</v>
      </c>
      <c r="Y618" s="8">
        <v>-7.0000000000000284E-2</v>
      </c>
      <c r="Z618" s="8">
        <v>0.29000000000000004</v>
      </c>
      <c r="AA618">
        <v>0.12999999999999989</v>
      </c>
      <c r="AF618" t="s">
        <v>844</v>
      </c>
      <c r="AG618" t="s">
        <v>106</v>
      </c>
      <c r="AH618" t="s">
        <v>107</v>
      </c>
      <c r="AI618" t="s">
        <v>188</v>
      </c>
      <c r="AJ618" s="7">
        <v>38352</v>
      </c>
      <c r="AK618" t="s">
        <v>940</v>
      </c>
      <c r="AL618" t="s">
        <v>109</v>
      </c>
      <c r="AM618" t="s">
        <v>845</v>
      </c>
      <c r="AN618" t="s">
        <v>946</v>
      </c>
      <c r="AO618" t="str">
        <f>TEXT(A618,"yyyy-mm-dd")</f>
        <v>2005-01-31</v>
      </c>
    </row>
    <row r="619" spans="1:41">
      <c r="A619" s="6" t="s">
        <v>939</v>
      </c>
      <c r="B619">
        <v>2005</v>
      </c>
      <c r="C619">
        <v>1</v>
      </c>
      <c r="E619" t="s">
        <v>81</v>
      </c>
      <c r="F619" t="s">
        <v>82</v>
      </c>
      <c r="G619" t="s">
        <v>83</v>
      </c>
      <c r="H619" t="s">
        <v>923</v>
      </c>
      <c r="I619">
        <v>2007</v>
      </c>
      <c r="K619" s="6">
        <v>39447</v>
      </c>
      <c r="L619">
        <v>35</v>
      </c>
      <c r="N619" t="s">
        <v>943</v>
      </c>
      <c r="O619" s="8">
        <v>3.88</v>
      </c>
      <c r="P619" s="8">
        <v>3.73</v>
      </c>
      <c r="Q619" s="8">
        <v>3.5</v>
      </c>
      <c r="R619" s="8">
        <v>4.0199999999999996</v>
      </c>
      <c r="S619" s="8">
        <v>3</v>
      </c>
      <c r="T619" s="8">
        <v>5.87</v>
      </c>
      <c r="U619" s="8">
        <v>0.59</v>
      </c>
      <c r="V619" s="9">
        <v>30</v>
      </c>
      <c r="W619" s="8">
        <v>0.51999999999999957</v>
      </c>
      <c r="X619" s="8">
        <v>2.87</v>
      </c>
      <c r="Y619" s="8">
        <v>0.14999999999999991</v>
      </c>
      <c r="Z619" s="8">
        <v>-0.12000000000000011</v>
      </c>
      <c r="AA619">
        <v>-0.26000000000000068</v>
      </c>
      <c r="AF619" t="s">
        <v>925</v>
      </c>
      <c r="AG619" t="s">
        <v>87</v>
      </c>
      <c r="AH619" t="s">
        <v>88</v>
      </c>
      <c r="AI619" t="s">
        <v>359</v>
      </c>
      <c r="AJ619" s="7">
        <v>39447</v>
      </c>
      <c r="AK619" t="s">
        <v>940</v>
      </c>
      <c r="AL619" t="s">
        <v>91</v>
      </c>
      <c r="AM619" t="s">
        <v>927</v>
      </c>
      <c r="AN619" t="s">
        <v>944</v>
      </c>
      <c r="AO619" t="str">
        <f>TEXT(A619,"yyyy-mm-dd")</f>
        <v>2005-01-31</v>
      </c>
    </row>
    <row r="620" spans="1:41">
      <c r="A620" s="6" t="s">
        <v>939</v>
      </c>
      <c r="B620">
        <v>2005</v>
      </c>
      <c r="C620">
        <v>1</v>
      </c>
      <c r="E620" t="s">
        <v>81</v>
      </c>
      <c r="F620" t="s">
        <v>82</v>
      </c>
      <c r="G620" t="s">
        <v>83</v>
      </c>
      <c r="H620" t="s">
        <v>788</v>
      </c>
      <c r="I620">
        <v>2006</v>
      </c>
      <c r="K620" s="6">
        <v>39082</v>
      </c>
      <c r="L620">
        <v>23</v>
      </c>
      <c r="N620" t="s">
        <v>95</v>
      </c>
      <c r="O620" s="8">
        <v>3.99</v>
      </c>
      <c r="P620" s="8">
        <v>3.84</v>
      </c>
      <c r="Q620" s="8">
        <v>3.67</v>
      </c>
      <c r="R620" s="8">
        <v>4.21</v>
      </c>
      <c r="S620" s="8">
        <v>3.2</v>
      </c>
      <c r="T620" s="8">
        <v>5.73</v>
      </c>
      <c r="U620" s="8">
        <v>0.57999999999999996</v>
      </c>
      <c r="V620" s="9">
        <v>33</v>
      </c>
      <c r="W620" s="8">
        <v>0.54</v>
      </c>
      <c r="X620" s="8">
        <v>2.5300000000000002</v>
      </c>
      <c r="Y620" s="8">
        <v>0.15000000000000036</v>
      </c>
      <c r="Z620" s="8">
        <v>-0.16000000000000014</v>
      </c>
      <c r="AA620">
        <v>-3.0000000000000249E-2</v>
      </c>
      <c r="AF620" t="s">
        <v>790</v>
      </c>
      <c r="AG620" t="s">
        <v>87</v>
      </c>
      <c r="AH620" t="s">
        <v>88</v>
      </c>
      <c r="AI620" t="s">
        <v>97</v>
      </c>
      <c r="AJ620" s="7">
        <v>39082</v>
      </c>
      <c r="AK620" t="s">
        <v>940</v>
      </c>
      <c r="AL620" t="s">
        <v>91</v>
      </c>
      <c r="AM620" t="s">
        <v>791</v>
      </c>
      <c r="AN620" t="s">
        <v>942</v>
      </c>
      <c r="AO620" t="str">
        <f>TEXT(A620,"yyyy-mm-dd")</f>
        <v>2005-01-31</v>
      </c>
    </row>
    <row r="621" spans="1:41">
      <c r="A621" s="6" t="s">
        <v>939</v>
      </c>
      <c r="B621">
        <v>2005</v>
      </c>
      <c r="C621">
        <v>1</v>
      </c>
      <c r="E621" t="s">
        <v>81</v>
      </c>
      <c r="F621" t="s">
        <v>82</v>
      </c>
      <c r="G621" t="s">
        <v>83</v>
      </c>
      <c r="H621" t="s">
        <v>715</v>
      </c>
      <c r="I621">
        <v>2005</v>
      </c>
      <c r="K621" s="6">
        <v>38717</v>
      </c>
      <c r="L621">
        <v>11</v>
      </c>
      <c r="N621" t="s">
        <v>85</v>
      </c>
      <c r="O621" s="8">
        <v>4</v>
      </c>
      <c r="P621" s="8">
        <v>3.93</v>
      </c>
      <c r="Q621" s="8">
        <v>3.8</v>
      </c>
      <c r="R621" s="8">
        <v>4.18</v>
      </c>
      <c r="S621" s="8">
        <v>3.4</v>
      </c>
      <c r="T621" s="8">
        <v>4.9400000000000004</v>
      </c>
      <c r="U621" s="8">
        <v>0.36</v>
      </c>
      <c r="V621" s="9">
        <v>33</v>
      </c>
      <c r="W621" s="8">
        <v>0.37999999999999989</v>
      </c>
      <c r="X621" s="8">
        <v>1.5400000000000005</v>
      </c>
      <c r="Y621" s="8">
        <v>6.999999999999984E-2</v>
      </c>
      <c r="Z621" s="8">
        <v>-0.36999999999999966</v>
      </c>
      <c r="AA621">
        <v>-7.0000000000000284E-2</v>
      </c>
      <c r="AF621" t="s">
        <v>716</v>
      </c>
      <c r="AG621" t="s">
        <v>87</v>
      </c>
      <c r="AH621" t="s">
        <v>88</v>
      </c>
      <c r="AI621" t="s">
        <v>89</v>
      </c>
      <c r="AJ621" s="7">
        <v>38717</v>
      </c>
      <c r="AK621" t="s">
        <v>940</v>
      </c>
      <c r="AL621" t="s">
        <v>91</v>
      </c>
      <c r="AM621" t="s">
        <v>717</v>
      </c>
      <c r="AN621" t="s">
        <v>941</v>
      </c>
      <c r="AO621" t="str">
        <f>TEXT(A621,"yyyy-mm-dd")</f>
        <v>2005-01-31</v>
      </c>
    </row>
    <row r="622" spans="1:41">
      <c r="A622" s="6" t="s">
        <v>939</v>
      </c>
      <c r="B622">
        <v>2005</v>
      </c>
      <c r="C622">
        <v>1</v>
      </c>
      <c r="E622" t="s">
        <v>392</v>
      </c>
      <c r="F622" t="s">
        <v>82</v>
      </c>
      <c r="G622" t="s">
        <v>83</v>
      </c>
      <c r="H622" t="s">
        <v>715</v>
      </c>
      <c r="I622">
        <v>2005</v>
      </c>
      <c r="K622" s="6">
        <v>38717</v>
      </c>
      <c r="L622">
        <v>11</v>
      </c>
      <c r="N622" t="s">
        <v>85</v>
      </c>
      <c r="O622" s="8">
        <v>3.69</v>
      </c>
      <c r="P622" s="8">
        <v>3.66</v>
      </c>
      <c r="Q622" s="8">
        <v>3.5</v>
      </c>
      <c r="R622" s="8">
        <v>3.8</v>
      </c>
      <c r="S622" s="8">
        <v>3</v>
      </c>
      <c r="T622" s="8">
        <v>4.5599999999999996</v>
      </c>
      <c r="U622" s="8">
        <v>0.31</v>
      </c>
      <c r="V622" s="9">
        <v>27</v>
      </c>
      <c r="W622" s="8">
        <v>0.29999999999999982</v>
      </c>
      <c r="X622" s="8">
        <v>1.5599999999999996</v>
      </c>
      <c r="Y622" s="8">
        <v>2.9999999999999805E-2</v>
      </c>
      <c r="Z622" s="8">
        <v>-8.9999999999999858E-2</v>
      </c>
      <c r="AA622">
        <v>6.999999999999984E-2</v>
      </c>
      <c r="AF622" t="s">
        <v>716</v>
      </c>
      <c r="AG622" t="s">
        <v>87</v>
      </c>
      <c r="AH622" t="s">
        <v>88</v>
      </c>
      <c r="AI622" t="s">
        <v>89</v>
      </c>
      <c r="AJ622" s="7">
        <v>38717</v>
      </c>
      <c r="AK622" t="s">
        <v>940</v>
      </c>
      <c r="AL622" t="s">
        <v>393</v>
      </c>
      <c r="AM622" t="s">
        <v>717</v>
      </c>
      <c r="AN622" t="s">
        <v>945</v>
      </c>
      <c r="AO622" t="str">
        <f>TEXT(A622,"yyyy-mm-dd")</f>
        <v>2005-01-31</v>
      </c>
    </row>
    <row r="623" spans="1:41">
      <c r="A623" s="6" t="s">
        <v>939</v>
      </c>
      <c r="B623">
        <v>2005</v>
      </c>
      <c r="C623">
        <v>1</v>
      </c>
      <c r="E623" t="s">
        <v>81</v>
      </c>
      <c r="F623" t="s">
        <v>82</v>
      </c>
      <c r="G623" t="s">
        <v>774</v>
      </c>
      <c r="H623" t="s">
        <v>775</v>
      </c>
      <c r="K623" s="6"/>
      <c r="O623" s="8">
        <v>3.87</v>
      </c>
      <c r="P623" s="8">
        <v>3.8</v>
      </c>
      <c r="Q623" s="8">
        <v>3.5</v>
      </c>
      <c r="R623" s="8">
        <v>4.0599999999999996</v>
      </c>
      <c r="S623" s="8">
        <v>3.1</v>
      </c>
      <c r="T623" s="8">
        <v>5.71</v>
      </c>
      <c r="U623" s="8">
        <v>0.56999999999999995</v>
      </c>
      <c r="V623" s="9">
        <v>29</v>
      </c>
      <c r="W623" s="8">
        <v>0.55999999999999961</v>
      </c>
      <c r="X623" s="8">
        <v>2.61</v>
      </c>
      <c r="Y623" s="8">
        <v>7.0000000000000284E-2</v>
      </c>
      <c r="Z623" s="8">
        <v>-0.11000000000000032</v>
      </c>
      <c r="AA623">
        <v>5.9999999999999609E-2</v>
      </c>
      <c r="AF623" t="s">
        <v>776</v>
      </c>
      <c r="AG623" t="s">
        <v>777</v>
      </c>
      <c r="AH623" t="s">
        <v>778</v>
      </c>
      <c r="AI623" t="s">
        <v>779</v>
      </c>
      <c r="AJ623" s="7"/>
      <c r="AK623" t="s">
        <v>940</v>
      </c>
      <c r="AL623" t="s">
        <v>91</v>
      </c>
      <c r="AM623" t="s">
        <v>775</v>
      </c>
      <c r="AN623" t="s">
        <v>948</v>
      </c>
      <c r="AO623" t="str">
        <f>TEXT(A623,"yyyy-mm-dd")</f>
        <v>2005-01-31</v>
      </c>
    </row>
    <row r="624" spans="1:41">
      <c r="A624" s="6" t="s">
        <v>939</v>
      </c>
      <c r="B624">
        <v>2005</v>
      </c>
      <c r="C624">
        <v>1</v>
      </c>
      <c r="E624" t="s">
        <v>112</v>
      </c>
      <c r="F624" t="s">
        <v>113</v>
      </c>
      <c r="G624" t="s">
        <v>83</v>
      </c>
      <c r="H624" t="s">
        <v>788</v>
      </c>
      <c r="I624">
        <v>2006</v>
      </c>
      <c r="K624" s="6">
        <v>39082</v>
      </c>
      <c r="L624">
        <v>23</v>
      </c>
      <c r="N624" t="s">
        <v>95</v>
      </c>
      <c r="O624" s="8">
        <v>8.5399999999999991</v>
      </c>
      <c r="P624" s="8">
        <v>8.5</v>
      </c>
      <c r="Q624" s="8">
        <v>7.78</v>
      </c>
      <c r="R624" s="8">
        <v>9.2200000000000006</v>
      </c>
      <c r="S624" s="8">
        <v>6.4</v>
      </c>
      <c r="T624" s="8">
        <v>10.75</v>
      </c>
      <c r="U624" s="8">
        <v>1.04</v>
      </c>
      <c r="V624" s="9">
        <v>31</v>
      </c>
      <c r="W624" s="8">
        <v>1.4400000000000004</v>
      </c>
      <c r="X624" s="8">
        <v>4.3499999999999996</v>
      </c>
      <c r="Y624" s="8">
        <v>3.9999999999999147E-2</v>
      </c>
      <c r="Z624" s="8">
        <v>-0.25999999999999979</v>
      </c>
      <c r="AA624">
        <v>0.32000000000000117</v>
      </c>
      <c r="AF624" t="s">
        <v>937</v>
      </c>
      <c r="AG624" t="s">
        <v>115</v>
      </c>
      <c r="AH624" t="s">
        <v>116</v>
      </c>
      <c r="AI624" t="s">
        <v>230</v>
      </c>
      <c r="AJ624" s="7">
        <v>39082</v>
      </c>
      <c r="AK624" t="s">
        <v>940</v>
      </c>
      <c r="AL624" t="s">
        <v>118</v>
      </c>
      <c r="AM624" t="s">
        <v>791</v>
      </c>
      <c r="AN624" t="s">
        <v>950</v>
      </c>
      <c r="AO624" t="str">
        <f>TEXT(A624,"yyyy-mm-dd")</f>
        <v>2005-01-31</v>
      </c>
    </row>
    <row r="625" spans="1:41">
      <c r="A625" s="6" t="s">
        <v>939</v>
      </c>
      <c r="B625">
        <v>2005</v>
      </c>
      <c r="C625">
        <v>1</v>
      </c>
      <c r="E625" t="s">
        <v>112</v>
      </c>
      <c r="F625" t="s">
        <v>113</v>
      </c>
      <c r="G625" t="s">
        <v>83</v>
      </c>
      <c r="H625" t="s">
        <v>715</v>
      </c>
      <c r="I625">
        <v>2005</v>
      </c>
      <c r="K625" s="6">
        <v>38717</v>
      </c>
      <c r="L625">
        <v>11</v>
      </c>
      <c r="N625" t="s">
        <v>85</v>
      </c>
      <c r="O625" s="8">
        <v>8.64</v>
      </c>
      <c r="P625" s="8">
        <v>8.7799999999999994</v>
      </c>
      <c r="Q625" s="8">
        <v>8.2100000000000009</v>
      </c>
      <c r="R625" s="8">
        <v>9.0399999999999991</v>
      </c>
      <c r="S625" s="8">
        <v>7.37</v>
      </c>
      <c r="T625" s="8">
        <v>9.8000000000000007</v>
      </c>
      <c r="U625" s="8">
        <v>0.63</v>
      </c>
      <c r="V625" s="9">
        <v>32</v>
      </c>
      <c r="W625" s="8">
        <v>0.82999999999999829</v>
      </c>
      <c r="X625" s="8">
        <v>2.4300000000000006</v>
      </c>
      <c r="Y625" s="8">
        <v>-0.13999999999999879</v>
      </c>
      <c r="Z625" s="8">
        <v>3.9999999999999147E-2</v>
      </c>
      <c r="AA625">
        <v>0.27999999999999758</v>
      </c>
      <c r="AF625" t="s">
        <v>782</v>
      </c>
      <c r="AG625" t="s">
        <v>115</v>
      </c>
      <c r="AH625" t="s">
        <v>116</v>
      </c>
      <c r="AI625" t="s">
        <v>117</v>
      </c>
      <c r="AJ625" s="7">
        <v>38717</v>
      </c>
      <c r="AK625" t="s">
        <v>940</v>
      </c>
      <c r="AL625" t="s">
        <v>118</v>
      </c>
      <c r="AM625" t="s">
        <v>717</v>
      </c>
      <c r="AN625" t="s">
        <v>949</v>
      </c>
      <c r="AO625" t="str">
        <f>TEXT(A625,"yyyy-mm-dd")</f>
        <v>2005-01-31</v>
      </c>
    </row>
    <row r="626" spans="1:41">
      <c r="A626" s="6" t="s">
        <v>951</v>
      </c>
      <c r="B626">
        <v>2005</v>
      </c>
      <c r="C626">
        <v>2</v>
      </c>
      <c r="E626" t="s">
        <v>100</v>
      </c>
      <c r="F626" t="s">
        <v>101</v>
      </c>
      <c r="G626" t="s">
        <v>83</v>
      </c>
      <c r="H626" t="s">
        <v>788</v>
      </c>
      <c r="I626">
        <v>2006</v>
      </c>
      <c r="K626" s="6">
        <v>39082</v>
      </c>
      <c r="L626">
        <v>22</v>
      </c>
      <c r="N626" t="s">
        <v>167</v>
      </c>
      <c r="O626" s="8">
        <v>3.64</v>
      </c>
      <c r="P626" s="8">
        <v>3.6</v>
      </c>
      <c r="Q626" s="8">
        <v>3.38</v>
      </c>
      <c r="R626" s="8">
        <v>4</v>
      </c>
      <c r="S626" s="8">
        <v>2.2200000000000002</v>
      </c>
      <c r="T626" s="8">
        <v>4.5</v>
      </c>
      <c r="U626" s="8">
        <v>0.51</v>
      </c>
      <c r="V626" s="9">
        <v>32</v>
      </c>
      <c r="W626" s="8">
        <v>0.62000000000000011</v>
      </c>
      <c r="X626" s="8">
        <v>2.2799999999999998</v>
      </c>
      <c r="Y626" s="8">
        <v>4.0000000000000036E-2</v>
      </c>
      <c r="Z626" s="8">
        <v>0</v>
      </c>
      <c r="AA626">
        <v>0.16999999999999993</v>
      </c>
      <c r="AF626" t="s">
        <v>9784</v>
      </c>
      <c r="AG626" t="s">
        <v>9655</v>
      </c>
      <c r="AH626" t="s">
        <v>9656</v>
      </c>
      <c r="AI626" t="s">
        <v>9669</v>
      </c>
      <c r="AJ626" s="7">
        <v>39082</v>
      </c>
      <c r="AK626" t="s">
        <v>952</v>
      </c>
      <c r="AL626" t="s">
        <v>109</v>
      </c>
      <c r="AM626" t="s">
        <v>791</v>
      </c>
      <c r="AN626" t="s">
        <v>9793</v>
      </c>
    </row>
    <row r="627" spans="1:41">
      <c r="A627" s="6" t="s">
        <v>951</v>
      </c>
      <c r="B627">
        <v>2005</v>
      </c>
      <c r="C627">
        <v>2</v>
      </c>
      <c r="E627" t="s">
        <v>100</v>
      </c>
      <c r="F627" t="s">
        <v>101</v>
      </c>
      <c r="G627" t="s">
        <v>83</v>
      </c>
      <c r="H627" t="s">
        <v>715</v>
      </c>
      <c r="I627">
        <v>2005</v>
      </c>
      <c r="K627" s="6">
        <v>38717</v>
      </c>
      <c r="L627">
        <v>10</v>
      </c>
      <c r="N627" t="s">
        <v>164</v>
      </c>
      <c r="O627" s="8">
        <v>3.79</v>
      </c>
      <c r="P627" s="8">
        <v>3.8</v>
      </c>
      <c r="Q627" s="8">
        <v>3.7</v>
      </c>
      <c r="R627" s="8">
        <v>4</v>
      </c>
      <c r="S627" s="8">
        <v>2.5</v>
      </c>
      <c r="T627" s="8">
        <v>4.2</v>
      </c>
      <c r="U627" s="8">
        <v>0.34</v>
      </c>
      <c r="V627" s="9">
        <v>33</v>
      </c>
      <c r="W627" s="8">
        <v>0.29999999999999982</v>
      </c>
      <c r="X627" s="8">
        <v>1.7000000000000002</v>
      </c>
      <c r="Y627" s="8">
        <v>-9.9999999999997868E-3</v>
      </c>
      <c r="Z627" s="8">
        <v>4.9999999999999822E-2</v>
      </c>
      <c r="AA627">
        <v>-6.0000000000000053E-2</v>
      </c>
      <c r="AF627" t="s">
        <v>9765</v>
      </c>
      <c r="AG627" t="s">
        <v>9655</v>
      </c>
      <c r="AH627" t="s">
        <v>9656</v>
      </c>
      <c r="AI627" t="s">
        <v>9657</v>
      </c>
      <c r="AJ627" s="7">
        <v>38717</v>
      </c>
      <c r="AK627" t="s">
        <v>952</v>
      </c>
      <c r="AL627" t="s">
        <v>109</v>
      </c>
      <c r="AM627" t="s">
        <v>717</v>
      </c>
      <c r="AN627" t="s">
        <v>9781</v>
      </c>
    </row>
    <row r="628" spans="1:41">
      <c r="A628" s="6" t="s">
        <v>951</v>
      </c>
      <c r="B628">
        <v>2005</v>
      </c>
      <c r="C628">
        <v>2</v>
      </c>
      <c r="E628" t="s">
        <v>100</v>
      </c>
      <c r="F628" t="s">
        <v>101</v>
      </c>
      <c r="G628" t="s">
        <v>102</v>
      </c>
      <c r="H628" t="s">
        <v>958</v>
      </c>
      <c r="I628">
        <v>2005</v>
      </c>
      <c r="J628">
        <v>2</v>
      </c>
      <c r="K628" s="6">
        <v>38533</v>
      </c>
      <c r="L628">
        <v>4</v>
      </c>
      <c r="M628">
        <v>1</v>
      </c>
      <c r="N628" t="s">
        <v>219</v>
      </c>
      <c r="O628" s="8">
        <v>4.03</v>
      </c>
      <c r="P628" s="8">
        <v>4</v>
      </c>
      <c r="Q628" s="8">
        <v>3.7</v>
      </c>
      <c r="R628" s="8">
        <v>4.3</v>
      </c>
      <c r="S628" s="8">
        <v>2.5</v>
      </c>
      <c r="T628" s="8">
        <v>6</v>
      </c>
      <c r="U628" s="8">
        <v>0.66</v>
      </c>
      <c r="V628" s="9">
        <v>32</v>
      </c>
      <c r="W628" s="8">
        <v>0.59999999999999964</v>
      </c>
      <c r="X628" s="8">
        <v>3.5</v>
      </c>
      <c r="Y628" s="8">
        <v>3.0000000000000249E-2</v>
      </c>
      <c r="Z628" s="8"/>
      <c r="AF628" t="s">
        <v>959</v>
      </c>
      <c r="AG628" t="s">
        <v>106</v>
      </c>
      <c r="AH628" t="s">
        <v>107</v>
      </c>
      <c r="AI628" t="s">
        <v>340</v>
      </c>
      <c r="AJ628" s="7">
        <v>38533</v>
      </c>
      <c r="AK628" t="s">
        <v>952</v>
      </c>
      <c r="AL628" t="s">
        <v>109</v>
      </c>
      <c r="AM628" t="s">
        <v>960</v>
      </c>
      <c r="AN628" t="s">
        <v>961</v>
      </c>
      <c r="AO628" t="str">
        <f>TEXT(A628,"yyyy-mm-dd")</f>
        <v>2005-02-28</v>
      </c>
    </row>
    <row r="629" spans="1:41">
      <c r="A629" s="6" t="s">
        <v>951</v>
      </c>
      <c r="B629">
        <v>2005</v>
      </c>
      <c r="C629">
        <v>2</v>
      </c>
      <c r="E629" t="s">
        <v>100</v>
      </c>
      <c r="F629" t="s">
        <v>101</v>
      </c>
      <c r="G629" t="s">
        <v>102</v>
      </c>
      <c r="H629" t="s">
        <v>932</v>
      </c>
      <c r="I629">
        <v>2005</v>
      </c>
      <c r="J629">
        <v>1</v>
      </c>
      <c r="K629" s="6">
        <v>38442</v>
      </c>
      <c r="L629">
        <v>1</v>
      </c>
      <c r="M629">
        <v>0</v>
      </c>
      <c r="N629" t="s">
        <v>169</v>
      </c>
      <c r="O629" s="8">
        <v>3.88</v>
      </c>
      <c r="P629" s="8">
        <v>4.01</v>
      </c>
      <c r="Q629" s="8">
        <v>3.6</v>
      </c>
      <c r="R629" s="8">
        <v>4.3</v>
      </c>
      <c r="S629" s="8">
        <v>0.9</v>
      </c>
      <c r="T629" s="8">
        <v>5</v>
      </c>
      <c r="U629" s="8">
        <v>0.78</v>
      </c>
      <c r="V629" s="9">
        <v>33</v>
      </c>
      <c r="W629" s="8">
        <v>0.69999999999999973</v>
      </c>
      <c r="X629" s="8">
        <v>4.0999999999999996</v>
      </c>
      <c r="Y629" s="8">
        <v>-0.12999999999999989</v>
      </c>
      <c r="Z629" s="8">
        <v>0.10999999999999988</v>
      </c>
      <c r="AA629">
        <v>0.28000000000000025</v>
      </c>
      <c r="AF629" t="s">
        <v>933</v>
      </c>
      <c r="AG629" t="s">
        <v>106</v>
      </c>
      <c r="AH629" t="s">
        <v>107</v>
      </c>
      <c r="AI629" t="s">
        <v>108</v>
      </c>
      <c r="AJ629" s="7">
        <v>38442</v>
      </c>
      <c r="AK629" t="s">
        <v>952</v>
      </c>
      <c r="AL629" t="s">
        <v>109</v>
      </c>
      <c r="AM629" t="s">
        <v>934</v>
      </c>
      <c r="AN629" t="s">
        <v>957</v>
      </c>
      <c r="AO629" t="str">
        <f>TEXT(A629,"yyyy-mm-dd")</f>
        <v>2005-02-28</v>
      </c>
    </row>
    <row r="630" spans="1:41">
      <c r="A630" s="6" t="s">
        <v>951</v>
      </c>
      <c r="B630">
        <v>2005</v>
      </c>
      <c r="C630">
        <v>2</v>
      </c>
      <c r="E630" t="s">
        <v>81</v>
      </c>
      <c r="F630" t="s">
        <v>82</v>
      </c>
      <c r="G630" t="s">
        <v>83</v>
      </c>
      <c r="H630" t="s">
        <v>923</v>
      </c>
      <c r="I630">
        <v>2007</v>
      </c>
      <c r="K630" s="6">
        <v>39447</v>
      </c>
      <c r="L630">
        <v>34</v>
      </c>
      <c r="N630" t="s">
        <v>789</v>
      </c>
      <c r="O630" s="8">
        <v>3.83</v>
      </c>
      <c r="P630" s="8">
        <v>3.75</v>
      </c>
      <c r="Q630" s="8">
        <v>3.5</v>
      </c>
      <c r="R630" s="8">
        <v>4</v>
      </c>
      <c r="S630" s="8">
        <v>3.06</v>
      </c>
      <c r="T630" s="8">
        <v>5.87</v>
      </c>
      <c r="U630" s="8">
        <v>0.57999999999999996</v>
      </c>
      <c r="V630" s="9">
        <v>31</v>
      </c>
      <c r="W630" s="8">
        <v>0.5</v>
      </c>
      <c r="X630" s="8">
        <v>2.81</v>
      </c>
      <c r="Y630" s="8">
        <v>8.0000000000000071E-2</v>
      </c>
      <c r="Z630" s="8">
        <v>2.0000000000000018E-2</v>
      </c>
      <c r="AA630">
        <v>-1.9999999999999574E-2</v>
      </c>
      <c r="AF630" t="s">
        <v>925</v>
      </c>
      <c r="AG630" t="s">
        <v>87</v>
      </c>
      <c r="AH630" t="s">
        <v>88</v>
      </c>
      <c r="AI630" t="s">
        <v>359</v>
      </c>
      <c r="AJ630" s="7">
        <v>39447</v>
      </c>
      <c r="AK630" t="s">
        <v>952</v>
      </c>
      <c r="AL630" t="s">
        <v>91</v>
      </c>
      <c r="AM630" t="s">
        <v>927</v>
      </c>
      <c r="AN630" t="s">
        <v>955</v>
      </c>
      <c r="AO630" t="str">
        <f>TEXT(A630,"yyyy-mm-dd")</f>
        <v>2005-02-28</v>
      </c>
    </row>
    <row r="631" spans="1:41">
      <c r="A631" s="6" t="s">
        <v>951</v>
      </c>
      <c r="B631">
        <v>2005</v>
      </c>
      <c r="C631">
        <v>2</v>
      </c>
      <c r="E631" t="s">
        <v>81</v>
      </c>
      <c r="F631" t="s">
        <v>82</v>
      </c>
      <c r="G631" t="s">
        <v>83</v>
      </c>
      <c r="H631" t="s">
        <v>788</v>
      </c>
      <c r="I631">
        <v>2006</v>
      </c>
      <c r="K631" s="6">
        <v>39082</v>
      </c>
      <c r="L631">
        <v>22</v>
      </c>
      <c r="N631" t="s">
        <v>167</v>
      </c>
      <c r="O631" s="8">
        <v>3.99</v>
      </c>
      <c r="P631" s="8">
        <v>3.91</v>
      </c>
      <c r="Q631" s="8">
        <v>3.64</v>
      </c>
      <c r="R631" s="8">
        <v>4.12</v>
      </c>
      <c r="S631" s="8">
        <v>3.23</v>
      </c>
      <c r="T631" s="8">
        <v>5.73</v>
      </c>
      <c r="U631" s="8">
        <v>0.56000000000000005</v>
      </c>
      <c r="V631" s="9">
        <v>33</v>
      </c>
      <c r="W631" s="8">
        <v>0.48</v>
      </c>
      <c r="X631" s="8">
        <v>2.5000000000000004</v>
      </c>
      <c r="Y631" s="8">
        <v>8.0000000000000071E-2</v>
      </c>
      <c r="Z631" s="8">
        <v>7.0000000000000284E-2</v>
      </c>
      <c r="AA631">
        <v>-6.0000000000000053E-2</v>
      </c>
      <c r="AF631" t="s">
        <v>790</v>
      </c>
      <c r="AG631" t="s">
        <v>87</v>
      </c>
      <c r="AH631" t="s">
        <v>88</v>
      </c>
      <c r="AI631" t="s">
        <v>97</v>
      </c>
      <c r="AJ631" s="7">
        <v>39082</v>
      </c>
      <c r="AK631" t="s">
        <v>952</v>
      </c>
      <c r="AL631" t="s">
        <v>91</v>
      </c>
      <c r="AM631" t="s">
        <v>791</v>
      </c>
      <c r="AN631" t="s">
        <v>954</v>
      </c>
      <c r="AO631" t="str">
        <f>TEXT(A631,"yyyy-mm-dd")</f>
        <v>2005-02-28</v>
      </c>
    </row>
    <row r="632" spans="1:41">
      <c r="A632" s="6" t="s">
        <v>951</v>
      </c>
      <c r="B632">
        <v>2005</v>
      </c>
      <c r="C632">
        <v>2</v>
      </c>
      <c r="E632" t="s">
        <v>81</v>
      </c>
      <c r="F632" t="s">
        <v>82</v>
      </c>
      <c r="G632" t="s">
        <v>83</v>
      </c>
      <c r="H632" t="s">
        <v>715</v>
      </c>
      <c r="I632">
        <v>2005</v>
      </c>
      <c r="K632" s="6">
        <v>38717</v>
      </c>
      <c r="L632">
        <v>10</v>
      </c>
      <c r="N632" t="s">
        <v>164</v>
      </c>
      <c r="O632" s="8">
        <v>3.9</v>
      </c>
      <c r="P632" s="8">
        <v>3.88</v>
      </c>
      <c r="Q632" s="8">
        <v>3.78</v>
      </c>
      <c r="R632" s="8">
        <v>4.07</v>
      </c>
      <c r="S632" s="8">
        <v>3.18</v>
      </c>
      <c r="T632" s="8">
        <v>4.6399999999999997</v>
      </c>
      <c r="U632" s="8">
        <v>0.32</v>
      </c>
      <c r="V632" s="9">
        <v>32</v>
      </c>
      <c r="W632" s="8">
        <v>0.29000000000000048</v>
      </c>
      <c r="X632" s="8">
        <v>1.4599999999999995</v>
      </c>
      <c r="Y632" s="8">
        <v>2.0000000000000018E-2</v>
      </c>
      <c r="Z632" s="8">
        <v>-5.0000000000000266E-2</v>
      </c>
      <c r="AA632">
        <v>-8.9999999999999414E-2</v>
      </c>
      <c r="AF632" t="s">
        <v>716</v>
      </c>
      <c r="AG632" t="s">
        <v>87</v>
      </c>
      <c r="AH632" t="s">
        <v>88</v>
      </c>
      <c r="AI632" t="s">
        <v>89</v>
      </c>
      <c r="AJ632" s="7">
        <v>38717</v>
      </c>
      <c r="AK632" t="s">
        <v>952</v>
      </c>
      <c r="AL632" t="s">
        <v>91</v>
      </c>
      <c r="AM632" t="s">
        <v>717</v>
      </c>
      <c r="AN632" t="s">
        <v>953</v>
      </c>
      <c r="AO632" t="str">
        <f>TEXT(A632,"yyyy-mm-dd")</f>
        <v>2005-02-28</v>
      </c>
    </row>
    <row r="633" spans="1:41">
      <c r="A633" s="6" t="s">
        <v>951</v>
      </c>
      <c r="B633">
        <v>2005</v>
      </c>
      <c r="C633">
        <v>2</v>
      </c>
      <c r="E633" t="s">
        <v>392</v>
      </c>
      <c r="F633" t="s">
        <v>82</v>
      </c>
      <c r="G633" t="s">
        <v>83</v>
      </c>
      <c r="H633" t="s">
        <v>715</v>
      </c>
      <c r="I633">
        <v>2005</v>
      </c>
      <c r="K633" s="6">
        <v>38717</v>
      </c>
      <c r="L633">
        <v>10</v>
      </c>
      <c r="N633" t="s">
        <v>164</v>
      </c>
      <c r="O633" s="8">
        <v>3.63</v>
      </c>
      <c r="P633" s="8">
        <v>3.66</v>
      </c>
      <c r="Q633" s="8">
        <v>3.5</v>
      </c>
      <c r="R633" s="8">
        <v>3.79</v>
      </c>
      <c r="S633" s="8">
        <v>2.87</v>
      </c>
      <c r="T633" s="8">
        <v>4.05</v>
      </c>
      <c r="U633" s="8">
        <v>0.27</v>
      </c>
      <c r="V633" s="9">
        <v>26</v>
      </c>
      <c r="W633" s="8">
        <v>0.29000000000000004</v>
      </c>
      <c r="X633" s="8">
        <v>1.1799999999999997</v>
      </c>
      <c r="Y633" s="8">
        <v>-3.0000000000000249E-2</v>
      </c>
      <c r="Z633" s="8">
        <v>0</v>
      </c>
      <c r="AA633">
        <v>-9.9999999999997868E-3</v>
      </c>
      <c r="AF633" t="s">
        <v>716</v>
      </c>
      <c r="AG633" t="s">
        <v>87</v>
      </c>
      <c r="AH633" t="s">
        <v>88</v>
      </c>
      <c r="AI633" t="s">
        <v>89</v>
      </c>
      <c r="AJ633" s="7">
        <v>38717</v>
      </c>
      <c r="AK633" t="s">
        <v>952</v>
      </c>
      <c r="AL633" t="s">
        <v>393</v>
      </c>
      <c r="AM633" t="s">
        <v>717</v>
      </c>
      <c r="AN633" t="s">
        <v>956</v>
      </c>
      <c r="AO633" t="str">
        <f>TEXT(A633,"yyyy-mm-dd")</f>
        <v>2005-02-28</v>
      </c>
    </row>
    <row r="634" spans="1:41">
      <c r="A634" s="6" t="s">
        <v>951</v>
      </c>
      <c r="B634">
        <v>2005</v>
      </c>
      <c r="C634">
        <v>2</v>
      </c>
      <c r="E634" t="s">
        <v>81</v>
      </c>
      <c r="F634" t="s">
        <v>82</v>
      </c>
      <c r="G634" t="s">
        <v>774</v>
      </c>
      <c r="H634" t="s">
        <v>775</v>
      </c>
      <c r="K634" s="6"/>
      <c r="O634" s="8">
        <v>3.85</v>
      </c>
      <c r="P634" s="8">
        <v>3.9</v>
      </c>
      <c r="Q634" s="8">
        <v>3.4</v>
      </c>
      <c r="R634" s="8">
        <v>4</v>
      </c>
      <c r="S634" s="8">
        <v>3</v>
      </c>
      <c r="T634" s="8">
        <v>5.71</v>
      </c>
      <c r="U634" s="8">
        <v>0.57999999999999996</v>
      </c>
      <c r="V634" s="9">
        <v>29</v>
      </c>
      <c r="W634" s="8">
        <v>0.60000000000000009</v>
      </c>
      <c r="X634" s="8">
        <v>2.71</v>
      </c>
      <c r="Y634" s="8">
        <v>-4.9999999999999822E-2</v>
      </c>
      <c r="Z634" s="8">
        <v>0.10000000000000009</v>
      </c>
      <c r="AA634">
        <v>4.000000000000048E-2</v>
      </c>
      <c r="AF634" t="s">
        <v>776</v>
      </c>
      <c r="AG634" t="s">
        <v>777</v>
      </c>
      <c r="AH634" t="s">
        <v>778</v>
      </c>
      <c r="AI634" t="s">
        <v>779</v>
      </c>
      <c r="AJ634" s="7"/>
      <c r="AK634" t="s">
        <v>952</v>
      </c>
      <c r="AL634" t="s">
        <v>91</v>
      </c>
      <c r="AM634" t="s">
        <v>775</v>
      </c>
      <c r="AN634" t="s">
        <v>962</v>
      </c>
      <c r="AO634" t="str">
        <f>TEXT(A634,"yyyy-mm-dd")</f>
        <v>2005-02-28</v>
      </c>
    </row>
    <row r="635" spans="1:41">
      <c r="A635" s="6" t="s">
        <v>951</v>
      </c>
      <c r="B635">
        <v>2005</v>
      </c>
      <c r="C635">
        <v>2</v>
      </c>
      <c r="E635" t="s">
        <v>112</v>
      </c>
      <c r="F635" t="s">
        <v>113</v>
      </c>
      <c r="G635" t="s">
        <v>83</v>
      </c>
      <c r="H635" t="s">
        <v>788</v>
      </c>
      <c r="I635">
        <v>2006</v>
      </c>
      <c r="K635" s="6">
        <v>39082</v>
      </c>
      <c r="L635">
        <v>22</v>
      </c>
      <c r="N635" t="s">
        <v>167</v>
      </c>
      <c r="O635" s="8">
        <v>8.8000000000000007</v>
      </c>
      <c r="P635" s="8">
        <v>8.5</v>
      </c>
      <c r="Q635" s="8">
        <v>8</v>
      </c>
      <c r="R635" s="8">
        <v>9.8000000000000007</v>
      </c>
      <c r="S635" s="8">
        <v>6.4</v>
      </c>
      <c r="T635" s="8">
        <v>11</v>
      </c>
      <c r="U635" s="8">
        <v>1.17</v>
      </c>
      <c r="V635" s="9">
        <v>32</v>
      </c>
      <c r="W635" s="8">
        <v>1.8000000000000007</v>
      </c>
      <c r="X635" s="8">
        <v>4.5999999999999996</v>
      </c>
      <c r="Y635" s="8">
        <v>0.30000000000000071</v>
      </c>
      <c r="Z635" s="8">
        <v>0</v>
      </c>
      <c r="AA635">
        <v>0.36000000000000032</v>
      </c>
      <c r="AF635" t="s">
        <v>937</v>
      </c>
      <c r="AG635" t="s">
        <v>115</v>
      </c>
      <c r="AH635" t="s">
        <v>116</v>
      </c>
      <c r="AI635" t="s">
        <v>230</v>
      </c>
      <c r="AJ635" s="7">
        <v>39082</v>
      </c>
      <c r="AK635" t="s">
        <v>952</v>
      </c>
      <c r="AL635" t="s">
        <v>118</v>
      </c>
      <c r="AM635" t="s">
        <v>791</v>
      </c>
      <c r="AN635" t="s">
        <v>964</v>
      </c>
      <c r="AO635" t="str">
        <f>TEXT(A635,"yyyy-mm-dd")</f>
        <v>2005-02-28</v>
      </c>
    </row>
    <row r="636" spans="1:41">
      <c r="A636" s="6" t="s">
        <v>951</v>
      </c>
      <c r="B636">
        <v>2005</v>
      </c>
      <c r="C636">
        <v>2</v>
      </c>
      <c r="E636" t="s">
        <v>112</v>
      </c>
      <c r="F636" t="s">
        <v>113</v>
      </c>
      <c r="G636" t="s">
        <v>83</v>
      </c>
      <c r="H636" t="s">
        <v>715</v>
      </c>
      <c r="I636">
        <v>2005</v>
      </c>
      <c r="K636" s="6">
        <v>38717</v>
      </c>
      <c r="L636">
        <v>10</v>
      </c>
      <c r="N636" t="s">
        <v>164</v>
      </c>
      <c r="O636" s="8">
        <v>9.0399999999999991</v>
      </c>
      <c r="P636" s="8">
        <v>9.17</v>
      </c>
      <c r="Q636" s="8">
        <v>8.5500000000000007</v>
      </c>
      <c r="R636" s="8">
        <v>9.44</v>
      </c>
      <c r="S636" s="8">
        <v>7.81</v>
      </c>
      <c r="T636" s="8">
        <v>10.48</v>
      </c>
      <c r="U636" s="8">
        <v>0.6</v>
      </c>
      <c r="V636" s="9">
        <v>32</v>
      </c>
      <c r="W636" s="8">
        <v>0.88999999999999879</v>
      </c>
      <c r="X636" s="8">
        <v>2.6700000000000008</v>
      </c>
      <c r="Y636" s="8">
        <v>-0.13000000000000078</v>
      </c>
      <c r="Z636" s="8">
        <v>0.39000000000000057</v>
      </c>
      <c r="AA636">
        <v>6.0000000000000497E-2</v>
      </c>
      <c r="AF636" t="s">
        <v>782</v>
      </c>
      <c r="AG636" t="s">
        <v>115</v>
      </c>
      <c r="AH636" t="s">
        <v>116</v>
      </c>
      <c r="AI636" t="s">
        <v>117</v>
      </c>
      <c r="AJ636" s="7">
        <v>38717</v>
      </c>
      <c r="AK636" t="s">
        <v>952</v>
      </c>
      <c r="AL636" t="s">
        <v>118</v>
      </c>
      <c r="AM636" t="s">
        <v>717</v>
      </c>
      <c r="AN636" t="s">
        <v>963</v>
      </c>
      <c r="AO636" t="str">
        <f>TEXT(A636,"yyyy-mm-dd")</f>
        <v>2005-02-28</v>
      </c>
    </row>
    <row r="637" spans="1:41">
      <c r="A637" s="6" t="s">
        <v>965</v>
      </c>
      <c r="B637">
        <v>2005</v>
      </c>
      <c r="C637">
        <v>3</v>
      </c>
      <c r="E637" t="s">
        <v>100</v>
      </c>
      <c r="F637" t="s">
        <v>101</v>
      </c>
      <c r="G637" t="s">
        <v>83</v>
      </c>
      <c r="H637" t="s">
        <v>788</v>
      </c>
      <c r="I637">
        <v>2006</v>
      </c>
      <c r="K637" s="6">
        <v>39082</v>
      </c>
      <c r="L637">
        <v>21</v>
      </c>
      <c r="N637" t="s">
        <v>176</v>
      </c>
      <c r="O637" s="8">
        <v>3.64</v>
      </c>
      <c r="P637" s="8">
        <v>3.6</v>
      </c>
      <c r="Q637" s="8">
        <v>3.35</v>
      </c>
      <c r="R637" s="8">
        <v>3.88</v>
      </c>
      <c r="S637" s="8">
        <v>2.4</v>
      </c>
      <c r="T637" s="8">
        <v>4.5</v>
      </c>
      <c r="U637" s="8">
        <v>0.46</v>
      </c>
      <c r="V637" s="9">
        <v>31</v>
      </c>
      <c r="W637" s="8">
        <v>0.5299999999999998</v>
      </c>
      <c r="X637" s="8">
        <v>2.1</v>
      </c>
      <c r="Y637" s="8">
        <v>4.0000000000000036E-2</v>
      </c>
      <c r="Z637" s="8">
        <v>0</v>
      </c>
      <c r="AA637">
        <v>-9.0000000000000302E-2</v>
      </c>
      <c r="AF637" t="s">
        <v>9784</v>
      </c>
      <c r="AG637" t="s">
        <v>9655</v>
      </c>
      <c r="AH637" t="s">
        <v>9656</v>
      </c>
      <c r="AI637" t="s">
        <v>9669</v>
      </c>
      <c r="AJ637" s="7">
        <v>39082</v>
      </c>
      <c r="AK637" t="s">
        <v>966</v>
      </c>
      <c r="AL637" t="s">
        <v>109</v>
      </c>
      <c r="AM637" t="s">
        <v>791</v>
      </c>
      <c r="AN637" t="s">
        <v>9794</v>
      </c>
    </row>
    <row r="638" spans="1:41">
      <c r="A638" s="6" t="s">
        <v>965</v>
      </c>
      <c r="B638">
        <v>2005</v>
      </c>
      <c r="C638">
        <v>3</v>
      </c>
      <c r="E638" t="s">
        <v>100</v>
      </c>
      <c r="F638" t="s">
        <v>101</v>
      </c>
      <c r="G638" t="s">
        <v>83</v>
      </c>
      <c r="H638" t="s">
        <v>715</v>
      </c>
      <c r="I638">
        <v>2005</v>
      </c>
      <c r="K638" s="6">
        <v>38717</v>
      </c>
      <c r="L638">
        <v>9</v>
      </c>
      <c r="N638" t="s">
        <v>173</v>
      </c>
      <c r="O638" s="8">
        <v>3.88</v>
      </c>
      <c r="P638" s="8">
        <v>3.96</v>
      </c>
      <c r="Q638" s="8">
        <v>3.7</v>
      </c>
      <c r="R638" s="8">
        <v>4.09</v>
      </c>
      <c r="S638" s="8">
        <v>3.2</v>
      </c>
      <c r="T638" s="8">
        <v>4.3</v>
      </c>
      <c r="U638" s="8">
        <v>0.27</v>
      </c>
      <c r="V638" s="9">
        <v>31</v>
      </c>
      <c r="W638" s="8">
        <v>0.38999999999999968</v>
      </c>
      <c r="X638" s="8">
        <v>1.0999999999999996</v>
      </c>
      <c r="Y638" s="8">
        <v>-8.0000000000000071E-2</v>
      </c>
      <c r="Z638" s="8">
        <v>0.16000000000000014</v>
      </c>
      <c r="AA638">
        <v>8.9999999999999858E-2</v>
      </c>
      <c r="AF638" t="s">
        <v>9765</v>
      </c>
      <c r="AG638" t="s">
        <v>9655</v>
      </c>
      <c r="AH638" t="s">
        <v>9656</v>
      </c>
      <c r="AI638" t="s">
        <v>9657</v>
      </c>
      <c r="AJ638" s="7">
        <v>38717</v>
      </c>
      <c r="AK638" t="s">
        <v>966</v>
      </c>
      <c r="AL638" t="s">
        <v>109</v>
      </c>
      <c r="AM638" t="s">
        <v>717</v>
      </c>
      <c r="AN638" t="s">
        <v>9782</v>
      </c>
    </row>
    <row r="639" spans="1:41">
      <c r="A639" s="6" t="s">
        <v>965</v>
      </c>
      <c r="B639">
        <v>2005</v>
      </c>
      <c r="C639">
        <v>3</v>
      </c>
      <c r="E639" t="s">
        <v>100</v>
      </c>
      <c r="F639" t="s">
        <v>101</v>
      </c>
      <c r="G639" t="s">
        <v>102</v>
      </c>
      <c r="H639" t="s">
        <v>973</v>
      </c>
      <c r="I639">
        <v>2005</v>
      </c>
      <c r="J639">
        <v>3</v>
      </c>
      <c r="K639" s="6">
        <v>38625</v>
      </c>
      <c r="L639">
        <v>6</v>
      </c>
      <c r="M639">
        <v>2</v>
      </c>
      <c r="N639" t="s">
        <v>203</v>
      </c>
      <c r="O639" s="8">
        <v>3.69</v>
      </c>
      <c r="P639" s="8">
        <v>3.85</v>
      </c>
      <c r="Q639" s="8">
        <v>3.5</v>
      </c>
      <c r="R639" s="8">
        <v>4.05</v>
      </c>
      <c r="S639" s="8">
        <v>1.8</v>
      </c>
      <c r="T639" s="8">
        <v>4.4000000000000004</v>
      </c>
      <c r="U639" s="8">
        <v>0.56999999999999995</v>
      </c>
      <c r="V639" s="9">
        <v>31</v>
      </c>
      <c r="W639" s="8">
        <v>0.54999999999999982</v>
      </c>
      <c r="X639" s="8">
        <v>2.6000000000000005</v>
      </c>
      <c r="Y639" s="8">
        <v>-0.16000000000000014</v>
      </c>
      <c r="Z639" s="8"/>
      <c r="AF639" t="s">
        <v>974</v>
      </c>
      <c r="AG639" t="s">
        <v>106</v>
      </c>
      <c r="AH639" t="s">
        <v>107</v>
      </c>
      <c r="AI639" t="s">
        <v>427</v>
      </c>
      <c r="AJ639" s="7">
        <v>38625</v>
      </c>
      <c r="AK639" t="s">
        <v>966</v>
      </c>
      <c r="AL639" t="s">
        <v>109</v>
      </c>
      <c r="AM639" t="s">
        <v>975</v>
      </c>
      <c r="AN639" t="s">
        <v>976</v>
      </c>
      <c r="AO639" t="str">
        <f>TEXT(A639,"yyyy-mm-dd")</f>
        <v>2005-03-31</v>
      </c>
    </row>
    <row r="640" spans="1:41">
      <c r="A640" s="6" t="s">
        <v>965</v>
      </c>
      <c r="B640">
        <v>2005</v>
      </c>
      <c r="C640">
        <v>3</v>
      </c>
      <c r="E640" t="s">
        <v>100</v>
      </c>
      <c r="F640" t="s">
        <v>101</v>
      </c>
      <c r="G640" t="s">
        <v>102</v>
      </c>
      <c r="H640" t="s">
        <v>958</v>
      </c>
      <c r="I640">
        <v>2005</v>
      </c>
      <c r="J640">
        <v>2</v>
      </c>
      <c r="K640" s="6">
        <v>38533</v>
      </c>
      <c r="L640">
        <v>3</v>
      </c>
      <c r="M640">
        <v>1</v>
      </c>
      <c r="N640" t="s">
        <v>233</v>
      </c>
      <c r="O640" s="8">
        <v>4.25</v>
      </c>
      <c r="P640" s="8">
        <v>4.22</v>
      </c>
      <c r="Q640" s="8">
        <v>3.8</v>
      </c>
      <c r="R640" s="8">
        <v>4.5</v>
      </c>
      <c r="S640" s="8">
        <v>3</v>
      </c>
      <c r="T640" s="8">
        <v>6</v>
      </c>
      <c r="U640" s="8">
        <v>0.69</v>
      </c>
      <c r="V640" s="9">
        <v>31</v>
      </c>
      <c r="W640" s="8">
        <v>0.70000000000000018</v>
      </c>
      <c r="X640" s="8">
        <v>3</v>
      </c>
      <c r="Y640" s="8">
        <v>3.0000000000000249E-2</v>
      </c>
      <c r="Z640" s="8">
        <v>0.21999999999999975</v>
      </c>
      <c r="AA640">
        <v>0.10000000000000053</v>
      </c>
      <c r="AF640" t="s">
        <v>959</v>
      </c>
      <c r="AG640" t="s">
        <v>106</v>
      </c>
      <c r="AH640" t="s">
        <v>107</v>
      </c>
      <c r="AI640" t="s">
        <v>340</v>
      </c>
      <c r="AJ640" s="7">
        <v>38533</v>
      </c>
      <c r="AK640" t="s">
        <v>966</v>
      </c>
      <c r="AL640" t="s">
        <v>109</v>
      </c>
      <c r="AM640" t="s">
        <v>960</v>
      </c>
      <c r="AN640" t="s">
        <v>972</v>
      </c>
      <c r="AO640" t="str">
        <f>TEXT(A640,"yyyy-mm-dd")</f>
        <v>2005-03-31</v>
      </c>
    </row>
    <row r="641" spans="1:41">
      <c r="A641" s="6" t="s">
        <v>965</v>
      </c>
      <c r="B641">
        <v>2005</v>
      </c>
      <c r="C641">
        <v>3</v>
      </c>
      <c r="E641" t="s">
        <v>100</v>
      </c>
      <c r="F641" t="s">
        <v>101</v>
      </c>
      <c r="G641" t="s">
        <v>102</v>
      </c>
      <c r="H641" t="s">
        <v>932</v>
      </c>
      <c r="I641">
        <v>2005</v>
      </c>
      <c r="J641">
        <v>1</v>
      </c>
      <c r="K641" s="6">
        <v>38442</v>
      </c>
      <c r="L641">
        <v>0</v>
      </c>
      <c r="M641">
        <v>0</v>
      </c>
      <c r="N641" t="s">
        <v>178</v>
      </c>
      <c r="O641" s="8">
        <v>3.86</v>
      </c>
      <c r="P641" s="8">
        <v>4.01</v>
      </c>
      <c r="Q641" s="8">
        <v>3.55</v>
      </c>
      <c r="R641" s="8">
        <v>4.4000000000000004</v>
      </c>
      <c r="S641" s="8">
        <v>1.8</v>
      </c>
      <c r="T641" s="8">
        <v>5</v>
      </c>
      <c r="U641" s="8">
        <v>0.74</v>
      </c>
      <c r="V641" s="9">
        <v>31</v>
      </c>
      <c r="W641" s="8">
        <v>0.85000000000000053</v>
      </c>
      <c r="X641" s="8">
        <v>3.2</v>
      </c>
      <c r="Y641" s="8">
        <v>-0.14999999999999991</v>
      </c>
      <c r="Z641" s="8">
        <v>0</v>
      </c>
      <c r="AA641">
        <v>0.1500000000000008</v>
      </c>
      <c r="AF641" t="s">
        <v>933</v>
      </c>
      <c r="AG641" t="s">
        <v>106</v>
      </c>
      <c r="AH641" t="s">
        <v>107</v>
      </c>
      <c r="AI641" t="s">
        <v>108</v>
      </c>
      <c r="AJ641" s="7">
        <v>38442</v>
      </c>
      <c r="AK641" t="s">
        <v>966</v>
      </c>
      <c r="AL641" t="s">
        <v>109</v>
      </c>
      <c r="AM641" t="s">
        <v>934</v>
      </c>
      <c r="AN641" t="s">
        <v>971</v>
      </c>
      <c r="AO641" t="str">
        <f>TEXT(A641,"yyyy-mm-dd")</f>
        <v>2005-03-31</v>
      </c>
    </row>
    <row r="642" spans="1:41">
      <c r="A642" s="6" t="s">
        <v>965</v>
      </c>
      <c r="B642">
        <v>2005</v>
      </c>
      <c r="C642">
        <v>3</v>
      </c>
      <c r="E642" t="s">
        <v>81</v>
      </c>
      <c r="F642" t="s">
        <v>82</v>
      </c>
      <c r="G642" t="s">
        <v>83</v>
      </c>
      <c r="H642" t="s">
        <v>923</v>
      </c>
      <c r="I642">
        <v>2007</v>
      </c>
      <c r="K642" s="6">
        <v>39447</v>
      </c>
      <c r="L642">
        <v>33</v>
      </c>
      <c r="N642" t="s">
        <v>810</v>
      </c>
      <c r="O642" s="8">
        <v>3.84</v>
      </c>
      <c r="P642" s="8">
        <v>3.73</v>
      </c>
      <c r="Q642" s="8">
        <v>3.5</v>
      </c>
      <c r="R642" s="8">
        <v>4</v>
      </c>
      <c r="S642" s="8">
        <v>3</v>
      </c>
      <c r="T642" s="8">
        <v>5.87</v>
      </c>
      <c r="U642" s="8">
        <v>0.59</v>
      </c>
      <c r="V642" s="9">
        <v>28</v>
      </c>
      <c r="W642" s="8">
        <v>0.5</v>
      </c>
      <c r="X642" s="8">
        <v>2.87</v>
      </c>
      <c r="Y642" s="8">
        <v>0.10999999999999988</v>
      </c>
      <c r="Z642" s="8">
        <v>-2.0000000000000018E-2</v>
      </c>
      <c r="AA642">
        <v>0</v>
      </c>
      <c r="AF642" t="s">
        <v>925</v>
      </c>
      <c r="AG642" t="s">
        <v>87</v>
      </c>
      <c r="AH642" t="s">
        <v>88</v>
      </c>
      <c r="AI642" t="s">
        <v>359</v>
      </c>
      <c r="AJ642" s="7">
        <v>39447</v>
      </c>
      <c r="AK642" t="s">
        <v>966</v>
      </c>
      <c r="AL642" t="s">
        <v>91</v>
      </c>
      <c r="AM642" t="s">
        <v>927</v>
      </c>
      <c r="AN642" t="s">
        <v>969</v>
      </c>
      <c r="AO642" t="str">
        <f>TEXT(A642,"yyyy-mm-dd")</f>
        <v>2005-03-31</v>
      </c>
    </row>
    <row r="643" spans="1:41">
      <c r="A643" s="6" t="s">
        <v>965</v>
      </c>
      <c r="B643">
        <v>2005</v>
      </c>
      <c r="C643">
        <v>3</v>
      </c>
      <c r="E643" t="s">
        <v>81</v>
      </c>
      <c r="F643" t="s">
        <v>82</v>
      </c>
      <c r="G643" t="s">
        <v>83</v>
      </c>
      <c r="H643" t="s">
        <v>788</v>
      </c>
      <c r="I643">
        <v>2006</v>
      </c>
      <c r="K643" s="6">
        <v>39082</v>
      </c>
      <c r="L643">
        <v>21</v>
      </c>
      <c r="N643" t="s">
        <v>176</v>
      </c>
      <c r="O643" s="8">
        <v>3.96</v>
      </c>
      <c r="P643" s="8">
        <v>3.82</v>
      </c>
      <c r="Q643" s="8">
        <v>3.67</v>
      </c>
      <c r="R643" s="8">
        <v>4.1100000000000003</v>
      </c>
      <c r="S643" s="8">
        <v>3.2</v>
      </c>
      <c r="T643" s="8">
        <v>5.73</v>
      </c>
      <c r="U643" s="8">
        <v>0.56000000000000005</v>
      </c>
      <c r="V643" s="9">
        <v>31</v>
      </c>
      <c r="W643" s="8">
        <v>0.44000000000000039</v>
      </c>
      <c r="X643" s="8">
        <v>2.5300000000000002</v>
      </c>
      <c r="Y643" s="8">
        <v>0.14000000000000012</v>
      </c>
      <c r="Z643" s="8">
        <v>-9.0000000000000302E-2</v>
      </c>
      <c r="AA643">
        <v>-3.9999999999999591E-2</v>
      </c>
      <c r="AF643" t="s">
        <v>790</v>
      </c>
      <c r="AG643" t="s">
        <v>87</v>
      </c>
      <c r="AH643" t="s">
        <v>88</v>
      </c>
      <c r="AI643" t="s">
        <v>97</v>
      </c>
      <c r="AJ643" s="7">
        <v>39082</v>
      </c>
      <c r="AK643" t="s">
        <v>966</v>
      </c>
      <c r="AL643" t="s">
        <v>91</v>
      </c>
      <c r="AM643" t="s">
        <v>791</v>
      </c>
      <c r="AN643" t="s">
        <v>968</v>
      </c>
      <c r="AO643" t="str">
        <f>TEXT(A643,"yyyy-mm-dd")</f>
        <v>2005-03-31</v>
      </c>
    </row>
    <row r="644" spans="1:41">
      <c r="A644" s="6" t="s">
        <v>965</v>
      </c>
      <c r="B644">
        <v>2005</v>
      </c>
      <c r="C644">
        <v>3</v>
      </c>
      <c r="E644" t="s">
        <v>81</v>
      </c>
      <c r="F644" t="s">
        <v>82</v>
      </c>
      <c r="G644" t="s">
        <v>83</v>
      </c>
      <c r="H644" t="s">
        <v>715</v>
      </c>
      <c r="I644">
        <v>2005</v>
      </c>
      <c r="K644" s="6">
        <v>38717</v>
      </c>
      <c r="L644">
        <v>9</v>
      </c>
      <c r="N644" t="s">
        <v>173</v>
      </c>
      <c r="O644" s="8">
        <v>3.96</v>
      </c>
      <c r="P644" s="8">
        <v>3.96</v>
      </c>
      <c r="Q644" s="8">
        <v>3.82</v>
      </c>
      <c r="R644" s="8">
        <v>4.09</v>
      </c>
      <c r="S644" s="8">
        <v>3.53</v>
      </c>
      <c r="T644" s="8">
        <v>4.5</v>
      </c>
      <c r="U644" s="8">
        <v>0.22</v>
      </c>
      <c r="V644" s="9">
        <v>31</v>
      </c>
      <c r="W644" s="8">
        <v>0.27</v>
      </c>
      <c r="X644" s="8">
        <v>0.9700000000000002</v>
      </c>
      <c r="Y644" s="8">
        <v>0</v>
      </c>
      <c r="Z644" s="8">
        <v>8.0000000000000071E-2</v>
      </c>
      <c r="AA644">
        <v>-2.0000000000000462E-2</v>
      </c>
      <c r="AF644" t="s">
        <v>716</v>
      </c>
      <c r="AG644" t="s">
        <v>87</v>
      </c>
      <c r="AH644" t="s">
        <v>88</v>
      </c>
      <c r="AI644" t="s">
        <v>89</v>
      </c>
      <c r="AJ644" s="7">
        <v>38717</v>
      </c>
      <c r="AK644" t="s">
        <v>966</v>
      </c>
      <c r="AL644" t="s">
        <v>91</v>
      </c>
      <c r="AM644" t="s">
        <v>717</v>
      </c>
      <c r="AN644" t="s">
        <v>967</v>
      </c>
      <c r="AO644" t="str">
        <f>TEXT(A644,"yyyy-mm-dd")</f>
        <v>2005-03-31</v>
      </c>
    </row>
    <row r="645" spans="1:41">
      <c r="A645" s="6" t="s">
        <v>965</v>
      </c>
      <c r="B645">
        <v>2005</v>
      </c>
      <c r="C645">
        <v>3</v>
      </c>
      <c r="E645" t="s">
        <v>392</v>
      </c>
      <c r="F645" t="s">
        <v>82</v>
      </c>
      <c r="G645" t="s">
        <v>83</v>
      </c>
      <c r="H645" t="s">
        <v>715</v>
      </c>
      <c r="I645">
        <v>2005</v>
      </c>
      <c r="K645" s="6">
        <v>38717</v>
      </c>
      <c r="L645">
        <v>9</v>
      </c>
      <c r="N645" t="s">
        <v>173</v>
      </c>
      <c r="O645" s="8">
        <v>3.67</v>
      </c>
      <c r="P645" s="8">
        <v>3.7</v>
      </c>
      <c r="Q645" s="8">
        <v>3.58</v>
      </c>
      <c r="R645" s="8">
        <v>3.8</v>
      </c>
      <c r="S645" s="8">
        <v>2.91</v>
      </c>
      <c r="T645" s="8">
        <v>4.0199999999999996</v>
      </c>
      <c r="U645" s="8">
        <v>0.21</v>
      </c>
      <c r="V645" s="9">
        <v>25</v>
      </c>
      <c r="W645" s="8">
        <v>0.21999999999999975</v>
      </c>
      <c r="X645" s="8">
        <v>1.1099999999999994</v>
      </c>
      <c r="Y645" s="8">
        <v>-3.0000000000000249E-2</v>
      </c>
      <c r="Z645" s="8">
        <v>4.0000000000000036E-2</v>
      </c>
      <c r="AA645">
        <v>-7.0000000000000284E-2</v>
      </c>
      <c r="AF645" t="s">
        <v>716</v>
      </c>
      <c r="AG645" t="s">
        <v>87</v>
      </c>
      <c r="AH645" t="s">
        <v>88</v>
      </c>
      <c r="AI645" t="s">
        <v>89</v>
      </c>
      <c r="AJ645" s="7">
        <v>38717</v>
      </c>
      <c r="AK645" t="s">
        <v>966</v>
      </c>
      <c r="AL645" t="s">
        <v>393</v>
      </c>
      <c r="AM645" t="s">
        <v>717</v>
      </c>
      <c r="AN645" t="s">
        <v>970</v>
      </c>
      <c r="AO645" t="str">
        <f>TEXT(A645,"yyyy-mm-dd")</f>
        <v>2005-03-31</v>
      </c>
    </row>
    <row r="646" spans="1:41">
      <c r="A646" s="6" t="s">
        <v>965</v>
      </c>
      <c r="B646">
        <v>2005</v>
      </c>
      <c r="C646">
        <v>3</v>
      </c>
      <c r="E646" t="s">
        <v>81</v>
      </c>
      <c r="F646" t="s">
        <v>82</v>
      </c>
      <c r="G646" t="s">
        <v>774</v>
      </c>
      <c r="H646" t="s">
        <v>775</v>
      </c>
      <c r="K646" s="6"/>
      <c r="O646" s="8">
        <v>3.84</v>
      </c>
      <c r="P646" s="8">
        <v>3.81</v>
      </c>
      <c r="Q646" s="8">
        <v>3.52</v>
      </c>
      <c r="R646" s="8">
        <v>4</v>
      </c>
      <c r="S646" s="8">
        <v>2.9</v>
      </c>
      <c r="T646" s="8">
        <v>5.74</v>
      </c>
      <c r="U646" s="8">
        <v>0.6</v>
      </c>
      <c r="V646" s="9">
        <v>26</v>
      </c>
      <c r="W646" s="8">
        <v>0.48</v>
      </c>
      <c r="X646" s="8">
        <v>2.8400000000000003</v>
      </c>
      <c r="Y646" s="8">
        <v>2.9999999999999805E-2</v>
      </c>
      <c r="Z646" s="8">
        <v>-8.9999999999999858E-2</v>
      </c>
      <c r="AA646">
        <v>-0.12000000000000011</v>
      </c>
      <c r="AF646" t="s">
        <v>776</v>
      </c>
      <c r="AG646" t="s">
        <v>777</v>
      </c>
      <c r="AH646" t="s">
        <v>778</v>
      </c>
      <c r="AI646" t="s">
        <v>779</v>
      </c>
      <c r="AJ646" s="7"/>
      <c r="AK646" t="s">
        <v>966</v>
      </c>
      <c r="AL646" t="s">
        <v>91</v>
      </c>
      <c r="AM646" t="s">
        <v>775</v>
      </c>
      <c r="AN646" t="s">
        <v>977</v>
      </c>
      <c r="AO646" t="str">
        <f>TEXT(A646,"yyyy-mm-dd")</f>
        <v>2005-03-31</v>
      </c>
    </row>
    <row r="647" spans="1:41">
      <c r="A647" s="6" t="s">
        <v>965</v>
      </c>
      <c r="B647">
        <v>2005</v>
      </c>
      <c r="C647">
        <v>3</v>
      </c>
      <c r="E647" t="s">
        <v>112</v>
      </c>
      <c r="F647" t="s">
        <v>113</v>
      </c>
      <c r="G647" t="s">
        <v>83</v>
      </c>
      <c r="H647" t="s">
        <v>788</v>
      </c>
      <c r="I647">
        <v>2006</v>
      </c>
      <c r="K647" s="6">
        <v>39082</v>
      </c>
      <c r="L647">
        <v>21</v>
      </c>
      <c r="N647" t="s">
        <v>176</v>
      </c>
      <c r="O647" s="8">
        <v>9.0399999999999991</v>
      </c>
      <c r="P647" s="8">
        <v>8.9499999999999993</v>
      </c>
      <c r="Q647" s="8">
        <v>8.43</v>
      </c>
      <c r="R647" s="8">
        <v>9.7799999999999994</v>
      </c>
      <c r="S647" s="8">
        <v>6.9</v>
      </c>
      <c r="T647" s="8">
        <v>10.85</v>
      </c>
      <c r="U647" s="8">
        <v>1.01</v>
      </c>
      <c r="V647" s="9">
        <v>30</v>
      </c>
      <c r="W647" s="8">
        <v>1.3499999999999996</v>
      </c>
      <c r="X647" s="8">
        <v>3.9499999999999993</v>
      </c>
      <c r="Y647" s="8">
        <v>8.9999999999999858E-2</v>
      </c>
      <c r="Z647" s="8">
        <v>0.44999999999999929</v>
      </c>
      <c r="AA647">
        <v>-0.45000000000000107</v>
      </c>
      <c r="AF647" t="s">
        <v>937</v>
      </c>
      <c r="AG647" t="s">
        <v>115</v>
      </c>
      <c r="AH647" t="s">
        <v>116</v>
      </c>
      <c r="AI647" t="s">
        <v>230</v>
      </c>
      <c r="AJ647" s="7">
        <v>39082</v>
      </c>
      <c r="AK647" t="s">
        <v>966</v>
      </c>
      <c r="AL647" t="s">
        <v>118</v>
      </c>
      <c r="AM647" t="s">
        <v>791</v>
      </c>
      <c r="AN647" t="s">
        <v>979</v>
      </c>
      <c r="AO647" t="str">
        <f>TEXT(A647,"yyyy-mm-dd")</f>
        <v>2005-03-31</v>
      </c>
    </row>
    <row r="648" spans="1:41">
      <c r="A648" s="6" t="s">
        <v>965</v>
      </c>
      <c r="B648">
        <v>2005</v>
      </c>
      <c r="C648">
        <v>3</v>
      </c>
      <c r="E648" t="s">
        <v>112</v>
      </c>
      <c r="F648" t="s">
        <v>113</v>
      </c>
      <c r="G648" t="s">
        <v>83</v>
      </c>
      <c r="H648" t="s">
        <v>715</v>
      </c>
      <c r="I648">
        <v>2005</v>
      </c>
      <c r="K648" s="6">
        <v>38717</v>
      </c>
      <c r="L648">
        <v>9</v>
      </c>
      <c r="N648" t="s">
        <v>173</v>
      </c>
      <c r="O648" s="8">
        <v>9.2799999999999994</v>
      </c>
      <c r="P648" s="8">
        <v>9.31</v>
      </c>
      <c r="Q648" s="8">
        <v>9</v>
      </c>
      <c r="R648" s="8">
        <v>9.73</v>
      </c>
      <c r="S648" s="8">
        <v>7.85</v>
      </c>
      <c r="T648" s="8">
        <v>10.15</v>
      </c>
      <c r="U648" s="8">
        <v>0.57999999999999996</v>
      </c>
      <c r="V648" s="9">
        <v>30</v>
      </c>
      <c r="W648" s="8">
        <v>0.73000000000000043</v>
      </c>
      <c r="X648" s="8">
        <v>2.3000000000000007</v>
      </c>
      <c r="Y648" s="8">
        <v>-3.0000000000001137E-2</v>
      </c>
      <c r="Z648" s="8">
        <v>0.14000000000000057</v>
      </c>
      <c r="AA648">
        <v>-0.15999999999999837</v>
      </c>
      <c r="AF648" t="s">
        <v>782</v>
      </c>
      <c r="AG648" t="s">
        <v>115</v>
      </c>
      <c r="AH648" t="s">
        <v>116</v>
      </c>
      <c r="AI648" t="s">
        <v>117</v>
      </c>
      <c r="AJ648" s="7">
        <v>38717</v>
      </c>
      <c r="AK648" t="s">
        <v>966</v>
      </c>
      <c r="AL648" t="s">
        <v>118</v>
      </c>
      <c r="AM648" t="s">
        <v>717</v>
      </c>
      <c r="AN648" t="s">
        <v>978</v>
      </c>
      <c r="AO648" t="str">
        <f>TEXT(A648,"yyyy-mm-dd")</f>
        <v>2005-03-31</v>
      </c>
    </row>
    <row r="649" spans="1:41">
      <c r="A649" s="6" t="s">
        <v>980</v>
      </c>
      <c r="B649">
        <v>2005</v>
      </c>
      <c r="C649">
        <v>4</v>
      </c>
      <c r="E649" t="s">
        <v>100</v>
      </c>
      <c r="F649" t="s">
        <v>101</v>
      </c>
      <c r="G649" t="s">
        <v>83</v>
      </c>
      <c r="H649" t="s">
        <v>788</v>
      </c>
      <c r="I649">
        <v>2006</v>
      </c>
      <c r="K649" s="6">
        <v>39082</v>
      </c>
      <c r="L649">
        <v>20</v>
      </c>
      <c r="N649" t="s">
        <v>185</v>
      </c>
      <c r="O649" s="8">
        <v>3.58</v>
      </c>
      <c r="P649" s="8">
        <v>3.6</v>
      </c>
      <c r="Q649" s="8">
        <v>3.25</v>
      </c>
      <c r="R649" s="8">
        <v>3.8</v>
      </c>
      <c r="S649" s="8">
        <v>2.36</v>
      </c>
      <c r="T649" s="8">
        <v>4.5</v>
      </c>
      <c r="U649" s="8">
        <v>0.49</v>
      </c>
      <c r="V649" s="9">
        <v>31</v>
      </c>
      <c r="W649" s="8">
        <v>0.54999999999999982</v>
      </c>
      <c r="X649" s="8">
        <v>2.14</v>
      </c>
      <c r="Y649" s="8">
        <v>-2.0000000000000018E-2</v>
      </c>
      <c r="Z649" s="8">
        <v>0</v>
      </c>
      <c r="AA649">
        <v>2.0000000000000018E-2</v>
      </c>
      <c r="AF649" t="s">
        <v>9784</v>
      </c>
      <c r="AG649" t="s">
        <v>9655</v>
      </c>
      <c r="AH649" t="s">
        <v>9656</v>
      </c>
      <c r="AI649" t="s">
        <v>9669</v>
      </c>
      <c r="AJ649" s="7">
        <v>39082</v>
      </c>
      <c r="AK649" t="s">
        <v>981</v>
      </c>
      <c r="AL649" t="s">
        <v>109</v>
      </c>
      <c r="AM649" t="s">
        <v>791</v>
      </c>
      <c r="AN649" t="s">
        <v>9795</v>
      </c>
    </row>
    <row r="650" spans="1:41">
      <c r="A650" s="6" t="s">
        <v>980</v>
      </c>
      <c r="B650">
        <v>2005</v>
      </c>
      <c r="C650">
        <v>4</v>
      </c>
      <c r="E650" t="s">
        <v>100</v>
      </c>
      <c r="F650" t="s">
        <v>101</v>
      </c>
      <c r="G650" t="s">
        <v>83</v>
      </c>
      <c r="H650" t="s">
        <v>715</v>
      </c>
      <c r="I650">
        <v>2005</v>
      </c>
      <c r="K650" s="6">
        <v>38717</v>
      </c>
      <c r="L650">
        <v>8</v>
      </c>
      <c r="N650" t="s">
        <v>182</v>
      </c>
      <c r="O650" s="8">
        <v>3.84</v>
      </c>
      <c r="P650" s="8">
        <v>3.95</v>
      </c>
      <c r="Q650" s="8">
        <v>3.7</v>
      </c>
      <c r="R650" s="8">
        <v>4.05</v>
      </c>
      <c r="S650" s="8">
        <v>3.2</v>
      </c>
      <c r="T650" s="8">
        <v>4.2</v>
      </c>
      <c r="U650" s="8">
        <v>0.27</v>
      </c>
      <c r="V650" s="9">
        <v>30</v>
      </c>
      <c r="W650" s="8">
        <v>0.34999999999999964</v>
      </c>
      <c r="X650" s="8">
        <v>1</v>
      </c>
      <c r="Y650" s="8">
        <v>-0.11000000000000032</v>
      </c>
      <c r="Z650" s="8">
        <v>-9.9999999999997868E-3</v>
      </c>
      <c r="AA650">
        <v>-4.0000000000000036E-2</v>
      </c>
      <c r="AF650" t="s">
        <v>9765</v>
      </c>
      <c r="AG650" t="s">
        <v>9655</v>
      </c>
      <c r="AH650" t="s">
        <v>9656</v>
      </c>
      <c r="AI650" t="s">
        <v>9657</v>
      </c>
      <c r="AJ650" s="7">
        <v>38717</v>
      </c>
      <c r="AK650" t="s">
        <v>981</v>
      </c>
      <c r="AL650" t="s">
        <v>109</v>
      </c>
      <c r="AM650" t="s">
        <v>717</v>
      </c>
      <c r="AN650" t="s">
        <v>9783</v>
      </c>
    </row>
    <row r="651" spans="1:41">
      <c r="A651" s="6" t="s">
        <v>980</v>
      </c>
      <c r="B651">
        <v>2005</v>
      </c>
      <c r="C651">
        <v>4</v>
      </c>
      <c r="E651" t="s">
        <v>100</v>
      </c>
      <c r="F651" t="s">
        <v>101</v>
      </c>
      <c r="G651" t="s">
        <v>102</v>
      </c>
      <c r="H651" t="s">
        <v>973</v>
      </c>
      <c r="I651">
        <v>2005</v>
      </c>
      <c r="J651">
        <v>3</v>
      </c>
      <c r="K651" s="6">
        <v>38625</v>
      </c>
      <c r="L651">
        <v>5</v>
      </c>
      <c r="M651">
        <v>2</v>
      </c>
      <c r="N651" t="s">
        <v>211</v>
      </c>
      <c r="O651" s="8">
        <v>3.71</v>
      </c>
      <c r="P651" s="8">
        <v>3.9</v>
      </c>
      <c r="Q651" s="8">
        <v>3.51</v>
      </c>
      <c r="R651" s="8">
        <v>4.0999999999999996</v>
      </c>
      <c r="S651" s="8">
        <v>1.8</v>
      </c>
      <c r="T651" s="8">
        <v>4.5</v>
      </c>
      <c r="U651" s="8">
        <v>0.57999999999999996</v>
      </c>
      <c r="V651" s="9">
        <v>31</v>
      </c>
      <c r="W651" s="8">
        <v>0.58999999999999986</v>
      </c>
      <c r="X651" s="8">
        <v>2.7</v>
      </c>
      <c r="Y651" s="8">
        <v>-0.18999999999999995</v>
      </c>
      <c r="Z651" s="8">
        <v>4.9999999999999822E-2</v>
      </c>
      <c r="AA651">
        <v>4.0000000000000036E-2</v>
      </c>
      <c r="AF651" t="s">
        <v>974</v>
      </c>
      <c r="AG651" t="s">
        <v>106</v>
      </c>
      <c r="AH651" t="s">
        <v>107</v>
      </c>
      <c r="AI651" t="s">
        <v>340</v>
      </c>
      <c r="AJ651" s="7">
        <v>38625</v>
      </c>
      <c r="AK651" t="s">
        <v>981</v>
      </c>
      <c r="AL651" t="s">
        <v>109</v>
      </c>
      <c r="AM651" t="s">
        <v>975</v>
      </c>
      <c r="AN651" t="s">
        <v>988</v>
      </c>
      <c r="AO651" t="str">
        <f>TEXT(A651,"yyyy-mm-dd")</f>
        <v>2005-04-30</v>
      </c>
    </row>
    <row r="652" spans="1:41">
      <c r="A652" s="6" t="s">
        <v>980</v>
      </c>
      <c r="B652">
        <v>2005</v>
      </c>
      <c r="C652">
        <v>4</v>
      </c>
      <c r="E652" t="s">
        <v>100</v>
      </c>
      <c r="F652" t="s">
        <v>101</v>
      </c>
      <c r="G652" t="s">
        <v>102</v>
      </c>
      <c r="H652" t="s">
        <v>958</v>
      </c>
      <c r="I652">
        <v>2005</v>
      </c>
      <c r="J652">
        <v>2</v>
      </c>
      <c r="K652" s="6">
        <v>38533</v>
      </c>
      <c r="L652">
        <v>2</v>
      </c>
      <c r="M652">
        <v>1</v>
      </c>
      <c r="N652" t="s">
        <v>104</v>
      </c>
      <c r="O652" s="8">
        <v>4.3099999999999996</v>
      </c>
      <c r="P652" s="8">
        <v>4.26</v>
      </c>
      <c r="Q652" s="8">
        <v>3.86</v>
      </c>
      <c r="R652" s="8">
        <v>4.63</v>
      </c>
      <c r="S652" s="8">
        <v>3</v>
      </c>
      <c r="T652" s="8">
        <v>5.9</v>
      </c>
      <c r="U652" s="8">
        <v>0.62</v>
      </c>
      <c r="V652" s="9">
        <v>31</v>
      </c>
      <c r="W652" s="8">
        <v>0.77</v>
      </c>
      <c r="X652" s="8">
        <v>2.9000000000000004</v>
      </c>
      <c r="Y652" s="8">
        <v>4.9999999999999822E-2</v>
      </c>
      <c r="Z652" s="8">
        <v>4.0000000000000036E-2</v>
      </c>
      <c r="AA652">
        <v>6.999999999999984E-2</v>
      </c>
      <c r="AF652" t="s">
        <v>959</v>
      </c>
      <c r="AG652" t="s">
        <v>106</v>
      </c>
      <c r="AH652" t="s">
        <v>107</v>
      </c>
      <c r="AI652" t="s">
        <v>108</v>
      </c>
      <c r="AJ652" s="7">
        <v>38533</v>
      </c>
      <c r="AK652" t="s">
        <v>981</v>
      </c>
      <c r="AL652" t="s">
        <v>109</v>
      </c>
      <c r="AM652" t="s">
        <v>960</v>
      </c>
      <c r="AN652" t="s">
        <v>987</v>
      </c>
      <c r="AO652" t="str">
        <f>TEXT(A652,"yyyy-mm-dd")</f>
        <v>2005-04-30</v>
      </c>
    </row>
    <row r="653" spans="1:41">
      <c r="A653" s="6" t="s">
        <v>980</v>
      </c>
      <c r="B653">
        <v>2005</v>
      </c>
      <c r="C653">
        <v>4</v>
      </c>
      <c r="E653" t="s">
        <v>100</v>
      </c>
      <c r="F653" t="s">
        <v>101</v>
      </c>
      <c r="G653" t="s">
        <v>102</v>
      </c>
      <c r="H653" t="s">
        <v>932</v>
      </c>
      <c r="I653">
        <v>2005</v>
      </c>
      <c r="J653">
        <v>1</v>
      </c>
      <c r="K653" s="6">
        <v>38442</v>
      </c>
      <c r="L653">
        <v>-1</v>
      </c>
      <c r="M653">
        <v>0</v>
      </c>
      <c r="N653" t="s">
        <v>187</v>
      </c>
      <c r="O653" s="8">
        <v>3.56</v>
      </c>
      <c r="P653" s="8">
        <v>3.7</v>
      </c>
      <c r="Q653" s="8">
        <v>3.04</v>
      </c>
      <c r="R653" s="8">
        <v>4.0599999999999996</v>
      </c>
      <c r="S653" s="8">
        <v>1.8</v>
      </c>
      <c r="T653" s="8">
        <v>4.5</v>
      </c>
      <c r="U653" s="8">
        <v>0.71</v>
      </c>
      <c r="V653" s="9">
        <v>31</v>
      </c>
      <c r="W653" s="8">
        <v>1.0199999999999996</v>
      </c>
      <c r="X653" s="8">
        <v>2.7</v>
      </c>
      <c r="Y653" s="8">
        <v>-0.14000000000000012</v>
      </c>
      <c r="Z653" s="8">
        <v>-0.30999999999999961</v>
      </c>
      <c r="AA653">
        <v>0.16999999999999904</v>
      </c>
      <c r="AF653" t="s">
        <v>933</v>
      </c>
      <c r="AG653" t="s">
        <v>106</v>
      </c>
      <c r="AH653" t="s">
        <v>107</v>
      </c>
      <c r="AI653" t="s">
        <v>188</v>
      </c>
      <c r="AJ653" s="7">
        <v>38442</v>
      </c>
      <c r="AK653" t="s">
        <v>981</v>
      </c>
      <c r="AL653" t="s">
        <v>109</v>
      </c>
      <c r="AM653" t="s">
        <v>934</v>
      </c>
      <c r="AN653" t="s">
        <v>986</v>
      </c>
      <c r="AO653" t="str">
        <f>TEXT(A653,"yyyy-mm-dd")</f>
        <v>2005-04-30</v>
      </c>
    </row>
    <row r="654" spans="1:41">
      <c r="A654" s="6" t="s">
        <v>980</v>
      </c>
      <c r="B654">
        <v>2005</v>
      </c>
      <c r="C654">
        <v>4</v>
      </c>
      <c r="E654" t="s">
        <v>81</v>
      </c>
      <c r="F654" t="s">
        <v>82</v>
      </c>
      <c r="G654" t="s">
        <v>83</v>
      </c>
      <c r="H654" t="s">
        <v>923</v>
      </c>
      <c r="I654">
        <v>2007</v>
      </c>
      <c r="K654" s="6">
        <v>39447</v>
      </c>
      <c r="L654">
        <v>32</v>
      </c>
      <c r="N654" t="s">
        <v>823</v>
      </c>
      <c r="O654" s="8">
        <v>3.82</v>
      </c>
      <c r="P654" s="8">
        <v>3.7</v>
      </c>
      <c r="Q654" s="8">
        <v>3.5</v>
      </c>
      <c r="R654" s="8">
        <v>3.9</v>
      </c>
      <c r="S654" s="8">
        <v>2.6</v>
      </c>
      <c r="T654" s="8">
        <v>6.41</v>
      </c>
      <c r="U654" s="8">
        <v>0.7</v>
      </c>
      <c r="V654" s="9">
        <v>29</v>
      </c>
      <c r="W654" s="8">
        <v>0.39999999999999991</v>
      </c>
      <c r="X654" s="8">
        <v>3.81</v>
      </c>
      <c r="Y654" s="8">
        <v>0.11999999999999966</v>
      </c>
      <c r="Z654" s="8">
        <v>-2.9999999999999805E-2</v>
      </c>
      <c r="AA654">
        <v>-0.10000000000000009</v>
      </c>
      <c r="AF654" t="s">
        <v>925</v>
      </c>
      <c r="AG654" t="s">
        <v>87</v>
      </c>
      <c r="AH654" t="s">
        <v>88</v>
      </c>
      <c r="AI654" t="s">
        <v>359</v>
      </c>
      <c r="AJ654" s="7">
        <v>39447</v>
      </c>
      <c r="AK654" t="s">
        <v>981</v>
      </c>
      <c r="AL654" t="s">
        <v>91</v>
      </c>
      <c r="AM654" t="s">
        <v>927</v>
      </c>
      <c r="AN654" t="s">
        <v>984</v>
      </c>
      <c r="AO654" t="str">
        <f>TEXT(A654,"yyyy-mm-dd")</f>
        <v>2005-04-30</v>
      </c>
    </row>
    <row r="655" spans="1:41">
      <c r="A655" s="6" t="s">
        <v>980</v>
      </c>
      <c r="B655">
        <v>2005</v>
      </c>
      <c r="C655">
        <v>4</v>
      </c>
      <c r="E655" t="s">
        <v>81</v>
      </c>
      <c r="F655" t="s">
        <v>82</v>
      </c>
      <c r="G655" t="s">
        <v>83</v>
      </c>
      <c r="H655" t="s">
        <v>788</v>
      </c>
      <c r="I655">
        <v>2006</v>
      </c>
      <c r="K655" s="6">
        <v>39082</v>
      </c>
      <c r="L655">
        <v>20</v>
      </c>
      <c r="N655" t="s">
        <v>185</v>
      </c>
      <c r="O655" s="8">
        <v>3.99</v>
      </c>
      <c r="P655" s="8">
        <v>3.87</v>
      </c>
      <c r="Q655" s="8">
        <v>3.61</v>
      </c>
      <c r="R655" s="8">
        <v>4.1500000000000004</v>
      </c>
      <c r="S655" s="8">
        <v>3.18</v>
      </c>
      <c r="T655" s="8">
        <v>5.73</v>
      </c>
      <c r="U655" s="8">
        <v>0.61</v>
      </c>
      <c r="V655" s="9">
        <v>31</v>
      </c>
      <c r="W655" s="8">
        <v>0.54000000000000048</v>
      </c>
      <c r="X655" s="8">
        <v>2.5500000000000003</v>
      </c>
      <c r="Y655" s="8">
        <v>0.12000000000000011</v>
      </c>
      <c r="Z655" s="8">
        <v>5.0000000000000266E-2</v>
      </c>
      <c r="AA655">
        <v>0.10000000000000009</v>
      </c>
      <c r="AF655" t="s">
        <v>790</v>
      </c>
      <c r="AG655" t="s">
        <v>87</v>
      </c>
      <c r="AH655" t="s">
        <v>88</v>
      </c>
      <c r="AI655" t="s">
        <v>97</v>
      </c>
      <c r="AJ655" s="7">
        <v>39082</v>
      </c>
      <c r="AK655" t="s">
        <v>981</v>
      </c>
      <c r="AL655" t="s">
        <v>91</v>
      </c>
      <c r="AM655" t="s">
        <v>791</v>
      </c>
      <c r="AN655" t="s">
        <v>983</v>
      </c>
      <c r="AO655" t="str">
        <f>TEXT(A655,"yyyy-mm-dd")</f>
        <v>2005-04-30</v>
      </c>
    </row>
    <row r="656" spans="1:41">
      <c r="A656" s="6" t="s">
        <v>980</v>
      </c>
      <c r="B656">
        <v>2005</v>
      </c>
      <c r="C656">
        <v>4</v>
      </c>
      <c r="E656" t="s">
        <v>81</v>
      </c>
      <c r="F656" t="s">
        <v>82</v>
      </c>
      <c r="G656" t="s">
        <v>83</v>
      </c>
      <c r="H656" t="s">
        <v>715</v>
      </c>
      <c r="I656">
        <v>2005</v>
      </c>
      <c r="K656" s="6">
        <v>38717</v>
      </c>
      <c r="L656">
        <v>8</v>
      </c>
      <c r="N656" t="s">
        <v>182</v>
      </c>
      <c r="O656" s="8">
        <v>3.96</v>
      </c>
      <c r="P656" s="8">
        <v>3.96</v>
      </c>
      <c r="Q656" s="8">
        <v>3.82</v>
      </c>
      <c r="R656" s="8">
        <v>4.0599999999999996</v>
      </c>
      <c r="S656" s="8">
        <v>3.19</v>
      </c>
      <c r="T656" s="8">
        <v>4.78</v>
      </c>
      <c r="U656" s="8">
        <v>0.3</v>
      </c>
      <c r="V656" s="9">
        <v>31</v>
      </c>
      <c r="W656" s="8">
        <v>0.23999999999999977</v>
      </c>
      <c r="X656" s="8">
        <v>1.5900000000000003</v>
      </c>
      <c r="Y656" s="8">
        <v>0</v>
      </c>
      <c r="Z656" s="8">
        <v>0</v>
      </c>
      <c r="AA656">
        <v>-3.0000000000000249E-2</v>
      </c>
      <c r="AF656" t="s">
        <v>716</v>
      </c>
      <c r="AG656" t="s">
        <v>87</v>
      </c>
      <c r="AH656" t="s">
        <v>88</v>
      </c>
      <c r="AI656" t="s">
        <v>89</v>
      </c>
      <c r="AJ656" s="7">
        <v>38717</v>
      </c>
      <c r="AK656" t="s">
        <v>981</v>
      </c>
      <c r="AL656" t="s">
        <v>91</v>
      </c>
      <c r="AM656" t="s">
        <v>717</v>
      </c>
      <c r="AN656" t="s">
        <v>982</v>
      </c>
      <c r="AO656" t="str">
        <f>TEXT(A656,"yyyy-mm-dd")</f>
        <v>2005-04-30</v>
      </c>
    </row>
    <row r="657" spans="1:41">
      <c r="A657" s="6" t="s">
        <v>980</v>
      </c>
      <c r="B657">
        <v>2005</v>
      </c>
      <c r="C657">
        <v>4</v>
      </c>
      <c r="E657" t="s">
        <v>392</v>
      </c>
      <c r="F657" t="s">
        <v>82</v>
      </c>
      <c r="G657" t="s">
        <v>83</v>
      </c>
      <c r="H657" t="s">
        <v>715</v>
      </c>
      <c r="I657">
        <v>2005</v>
      </c>
      <c r="K657" s="6">
        <v>38717</v>
      </c>
      <c r="L657">
        <v>8</v>
      </c>
      <c r="N657" t="s">
        <v>182</v>
      </c>
      <c r="O657" s="8">
        <v>3.54</v>
      </c>
      <c r="P657" s="8">
        <v>3.59</v>
      </c>
      <c r="Q657" s="8">
        <v>3.43</v>
      </c>
      <c r="R657" s="8">
        <v>3.69</v>
      </c>
      <c r="S657" s="8">
        <v>2.91</v>
      </c>
      <c r="T657" s="8">
        <v>3.95</v>
      </c>
      <c r="U657" s="8">
        <v>0.25</v>
      </c>
      <c r="V657" s="9">
        <v>24</v>
      </c>
      <c r="W657" s="8">
        <v>0.25999999999999979</v>
      </c>
      <c r="X657" s="8">
        <v>1.04</v>
      </c>
      <c r="Y657" s="8">
        <v>-4.9999999999999822E-2</v>
      </c>
      <c r="Z657" s="8">
        <v>-0.11000000000000032</v>
      </c>
      <c r="AA657">
        <v>4.0000000000000036E-2</v>
      </c>
      <c r="AF657" t="s">
        <v>716</v>
      </c>
      <c r="AG657" t="s">
        <v>87</v>
      </c>
      <c r="AH657" t="s">
        <v>88</v>
      </c>
      <c r="AI657" t="s">
        <v>89</v>
      </c>
      <c r="AJ657" s="7">
        <v>38717</v>
      </c>
      <c r="AK657" t="s">
        <v>981</v>
      </c>
      <c r="AL657" t="s">
        <v>393</v>
      </c>
      <c r="AM657" t="s">
        <v>717</v>
      </c>
      <c r="AN657" t="s">
        <v>985</v>
      </c>
      <c r="AO657" t="str">
        <f>TEXT(A657,"yyyy-mm-dd")</f>
        <v>2005-04-30</v>
      </c>
    </row>
    <row r="658" spans="1:41">
      <c r="A658" s="6" t="s">
        <v>980</v>
      </c>
      <c r="B658">
        <v>2005</v>
      </c>
      <c r="C658">
        <v>4</v>
      </c>
      <c r="E658" t="s">
        <v>81</v>
      </c>
      <c r="F658" t="s">
        <v>82</v>
      </c>
      <c r="G658" t="s">
        <v>774</v>
      </c>
      <c r="H658" t="s">
        <v>775</v>
      </c>
      <c r="K658" s="6"/>
      <c r="O658" s="8">
        <v>3.74</v>
      </c>
      <c r="P658" s="8">
        <v>3.76</v>
      </c>
      <c r="Q658" s="8">
        <v>3.45</v>
      </c>
      <c r="R658" s="8">
        <v>3.98</v>
      </c>
      <c r="S658" s="8">
        <v>2.7</v>
      </c>
      <c r="T658" s="8">
        <v>5</v>
      </c>
      <c r="U658" s="8">
        <v>0.53</v>
      </c>
      <c r="V658" s="9">
        <v>26</v>
      </c>
      <c r="W658" s="8">
        <v>0.5299999999999998</v>
      </c>
      <c r="X658" s="8">
        <v>2.2999999999999998</v>
      </c>
      <c r="Y658" s="8">
        <v>-1.9999999999999574E-2</v>
      </c>
      <c r="Z658" s="8">
        <v>-5.0000000000000266E-2</v>
      </c>
      <c r="AA658">
        <v>4.9999999999999822E-2</v>
      </c>
      <c r="AF658" t="s">
        <v>776</v>
      </c>
      <c r="AG658" t="s">
        <v>777</v>
      </c>
      <c r="AH658" t="s">
        <v>778</v>
      </c>
      <c r="AI658" t="s">
        <v>779</v>
      </c>
      <c r="AJ658" s="7"/>
      <c r="AK658" t="s">
        <v>981</v>
      </c>
      <c r="AL658" t="s">
        <v>91</v>
      </c>
      <c r="AM658" t="s">
        <v>775</v>
      </c>
      <c r="AN658" t="s">
        <v>989</v>
      </c>
      <c r="AO658" t="str">
        <f>TEXT(A658,"yyyy-mm-dd")</f>
        <v>2005-04-30</v>
      </c>
    </row>
    <row r="659" spans="1:41">
      <c r="A659" s="6" t="s">
        <v>980</v>
      </c>
      <c r="B659">
        <v>2005</v>
      </c>
      <c r="C659">
        <v>4</v>
      </c>
      <c r="E659" t="s">
        <v>112</v>
      </c>
      <c r="F659" t="s">
        <v>113</v>
      </c>
      <c r="G659" t="s">
        <v>83</v>
      </c>
      <c r="H659" t="s">
        <v>788</v>
      </c>
      <c r="I659">
        <v>2006</v>
      </c>
      <c r="K659" s="6">
        <v>39082</v>
      </c>
      <c r="L659">
        <v>20</v>
      </c>
      <c r="N659" t="s">
        <v>185</v>
      </c>
      <c r="O659" s="8">
        <v>9.31</v>
      </c>
      <c r="P659" s="8">
        <v>9.16</v>
      </c>
      <c r="Q659" s="8">
        <v>8.4499999999999993</v>
      </c>
      <c r="R659" s="8">
        <v>10.3</v>
      </c>
      <c r="S659" s="8">
        <v>7.5</v>
      </c>
      <c r="T659" s="8">
        <v>11.05</v>
      </c>
      <c r="U659" s="8">
        <v>1.06</v>
      </c>
      <c r="V659" s="9">
        <v>30</v>
      </c>
      <c r="W659" s="8">
        <v>1.8500000000000014</v>
      </c>
      <c r="X659" s="8">
        <v>3.5500000000000007</v>
      </c>
      <c r="Y659" s="8">
        <v>0.15000000000000036</v>
      </c>
      <c r="Z659" s="8">
        <v>0.21000000000000085</v>
      </c>
      <c r="AA659">
        <v>0.50000000000000178</v>
      </c>
      <c r="AF659" t="s">
        <v>937</v>
      </c>
      <c r="AG659" t="s">
        <v>115</v>
      </c>
      <c r="AH659" t="s">
        <v>116</v>
      </c>
      <c r="AI659" t="s">
        <v>230</v>
      </c>
      <c r="AJ659" s="7">
        <v>39082</v>
      </c>
      <c r="AK659" t="s">
        <v>981</v>
      </c>
      <c r="AL659" t="s">
        <v>118</v>
      </c>
      <c r="AM659" t="s">
        <v>791</v>
      </c>
      <c r="AN659" t="s">
        <v>991</v>
      </c>
      <c r="AO659" t="str">
        <f>TEXT(A659,"yyyy-mm-dd")</f>
        <v>2005-04-30</v>
      </c>
    </row>
    <row r="660" spans="1:41">
      <c r="A660" s="6" t="s">
        <v>980</v>
      </c>
      <c r="B660">
        <v>2005</v>
      </c>
      <c r="C660">
        <v>4</v>
      </c>
      <c r="E660" t="s">
        <v>112</v>
      </c>
      <c r="F660" t="s">
        <v>113</v>
      </c>
      <c r="G660" t="s">
        <v>83</v>
      </c>
      <c r="H660" t="s">
        <v>715</v>
      </c>
      <c r="I660">
        <v>2005</v>
      </c>
      <c r="K660" s="6">
        <v>38717</v>
      </c>
      <c r="L660">
        <v>8</v>
      </c>
      <c r="N660" t="s">
        <v>182</v>
      </c>
      <c r="O660" s="8">
        <v>9.58</v>
      </c>
      <c r="P660" s="8">
        <v>9.66</v>
      </c>
      <c r="Q660" s="8">
        <v>9.11</v>
      </c>
      <c r="R660" s="8">
        <v>10.11</v>
      </c>
      <c r="S660" s="8">
        <v>7.81</v>
      </c>
      <c r="T660" s="8">
        <v>10.63</v>
      </c>
      <c r="U660" s="8">
        <v>0.68</v>
      </c>
      <c r="V660" s="9">
        <v>30</v>
      </c>
      <c r="W660" s="8">
        <v>1</v>
      </c>
      <c r="X660" s="8">
        <v>2.8200000000000012</v>
      </c>
      <c r="Y660" s="8">
        <v>-8.0000000000000071E-2</v>
      </c>
      <c r="Z660" s="8">
        <v>0.34999999999999964</v>
      </c>
      <c r="AA660">
        <v>0.26999999999999957</v>
      </c>
      <c r="AF660" t="s">
        <v>782</v>
      </c>
      <c r="AG660" t="s">
        <v>115</v>
      </c>
      <c r="AH660" t="s">
        <v>116</v>
      </c>
      <c r="AI660" t="s">
        <v>117</v>
      </c>
      <c r="AJ660" s="7">
        <v>38717</v>
      </c>
      <c r="AK660" t="s">
        <v>981</v>
      </c>
      <c r="AL660" t="s">
        <v>118</v>
      </c>
      <c r="AM660" t="s">
        <v>717</v>
      </c>
      <c r="AN660" t="s">
        <v>990</v>
      </c>
      <c r="AO660" t="str">
        <f>TEXT(A660,"yyyy-mm-dd")</f>
        <v>2005-04-30</v>
      </c>
    </row>
    <row r="661" spans="1:41">
      <c r="A661" s="6" t="s">
        <v>992</v>
      </c>
      <c r="B661">
        <v>2005</v>
      </c>
      <c r="C661">
        <v>5</v>
      </c>
      <c r="E661" t="s">
        <v>100</v>
      </c>
      <c r="F661" t="s">
        <v>101</v>
      </c>
      <c r="G661" t="s">
        <v>83</v>
      </c>
      <c r="H661" t="s">
        <v>923</v>
      </c>
      <c r="I661">
        <v>2007</v>
      </c>
      <c r="K661" s="6">
        <v>39447</v>
      </c>
      <c r="L661">
        <v>31</v>
      </c>
      <c r="N661" t="s">
        <v>837</v>
      </c>
      <c r="O661" s="8">
        <v>3.37</v>
      </c>
      <c r="P661" s="8">
        <v>3.5</v>
      </c>
      <c r="Q661" s="8">
        <v>3.2</v>
      </c>
      <c r="R661" s="8">
        <v>3.83</v>
      </c>
      <c r="S661" s="8">
        <v>1.42</v>
      </c>
      <c r="T661" s="8">
        <v>4.5</v>
      </c>
      <c r="U661" s="8">
        <v>0.87</v>
      </c>
      <c r="V661" s="9">
        <v>28</v>
      </c>
      <c r="W661" s="8">
        <v>0.62999999999999989</v>
      </c>
      <c r="X661" s="8">
        <v>3.08</v>
      </c>
      <c r="Y661" s="8">
        <v>-0.12999999999999989</v>
      </c>
      <c r="Z661" s="8"/>
      <c r="AF661" t="s">
        <v>9809</v>
      </c>
      <c r="AG661" t="s">
        <v>9655</v>
      </c>
      <c r="AH661" t="s">
        <v>9656</v>
      </c>
      <c r="AI661" t="s">
        <v>9708</v>
      </c>
      <c r="AJ661" s="7">
        <v>39447</v>
      </c>
      <c r="AK661" t="s">
        <v>993</v>
      </c>
      <c r="AL661" t="s">
        <v>109</v>
      </c>
      <c r="AM661" t="s">
        <v>927</v>
      </c>
      <c r="AN661" t="s">
        <v>9810</v>
      </c>
    </row>
    <row r="662" spans="1:41">
      <c r="A662" s="6" t="s">
        <v>992</v>
      </c>
      <c r="B662">
        <v>2005</v>
      </c>
      <c r="C662">
        <v>5</v>
      </c>
      <c r="E662" t="s">
        <v>100</v>
      </c>
      <c r="F662" t="s">
        <v>101</v>
      </c>
      <c r="G662" t="s">
        <v>83</v>
      </c>
      <c r="H662" t="s">
        <v>788</v>
      </c>
      <c r="I662">
        <v>2006</v>
      </c>
      <c r="K662" s="6">
        <v>39082</v>
      </c>
      <c r="L662">
        <v>19</v>
      </c>
      <c r="N662" t="s">
        <v>195</v>
      </c>
      <c r="O662" s="8">
        <v>3.54</v>
      </c>
      <c r="P662" s="8">
        <v>3.6</v>
      </c>
      <c r="Q662" s="8">
        <v>3.28</v>
      </c>
      <c r="R662" s="8">
        <v>3.78</v>
      </c>
      <c r="S662" s="8">
        <v>2.4</v>
      </c>
      <c r="T662" s="8">
        <v>4.4800000000000004</v>
      </c>
      <c r="U662" s="8">
        <v>0.43</v>
      </c>
      <c r="V662" s="9">
        <v>31</v>
      </c>
      <c r="W662" s="8">
        <v>0.5</v>
      </c>
      <c r="X662" s="8">
        <v>2.0800000000000005</v>
      </c>
      <c r="Y662" s="8">
        <v>-6.0000000000000053E-2</v>
      </c>
      <c r="Z662" s="8">
        <v>0</v>
      </c>
      <c r="AA662">
        <v>-4.9999999999999822E-2</v>
      </c>
      <c r="AF662" t="s">
        <v>9784</v>
      </c>
      <c r="AG662" t="s">
        <v>9655</v>
      </c>
      <c r="AH662" t="s">
        <v>9656</v>
      </c>
      <c r="AI662" t="s">
        <v>9669</v>
      </c>
      <c r="AJ662" s="7">
        <v>39082</v>
      </c>
      <c r="AK662" t="s">
        <v>993</v>
      </c>
      <c r="AL662" t="s">
        <v>109</v>
      </c>
      <c r="AM662" t="s">
        <v>791</v>
      </c>
      <c r="AN662" t="s">
        <v>9796</v>
      </c>
    </row>
    <row r="663" spans="1:41">
      <c r="A663" s="6" t="s">
        <v>992</v>
      </c>
      <c r="B663">
        <v>2005</v>
      </c>
      <c r="C663">
        <v>5</v>
      </c>
      <c r="E663" t="s">
        <v>100</v>
      </c>
      <c r="F663" t="s">
        <v>101</v>
      </c>
      <c r="G663" t="s">
        <v>102</v>
      </c>
      <c r="H663" t="s">
        <v>1000</v>
      </c>
      <c r="I663">
        <v>2005</v>
      </c>
      <c r="J663">
        <v>4</v>
      </c>
      <c r="K663" s="6">
        <v>38717</v>
      </c>
      <c r="L663">
        <v>7</v>
      </c>
      <c r="M663">
        <v>2</v>
      </c>
      <c r="N663" t="s">
        <v>192</v>
      </c>
      <c r="O663" s="8">
        <v>3.75</v>
      </c>
      <c r="P663" s="8">
        <v>3.85</v>
      </c>
      <c r="Q663" s="8">
        <v>3.45</v>
      </c>
      <c r="R663" s="8">
        <v>4.2</v>
      </c>
      <c r="S663" s="8">
        <v>2.6</v>
      </c>
      <c r="T663" s="8">
        <v>4.68</v>
      </c>
      <c r="U663" s="8">
        <v>0.53</v>
      </c>
      <c r="V663" s="9">
        <v>31</v>
      </c>
      <c r="W663" s="8">
        <v>0.75</v>
      </c>
      <c r="X663" s="8">
        <v>2.0799999999999996</v>
      </c>
      <c r="Y663" s="8">
        <v>-0.10000000000000009</v>
      </c>
      <c r="Z663" s="8"/>
      <c r="AF663" t="s">
        <v>1001</v>
      </c>
      <c r="AG663" t="s">
        <v>106</v>
      </c>
      <c r="AH663" t="s">
        <v>107</v>
      </c>
      <c r="AI663" t="s">
        <v>427</v>
      </c>
      <c r="AJ663" s="7">
        <v>38717</v>
      </c>
      <c r="AK663" t="s">
        <v>993</v>
      </c>
      <c r="AL663" t="s">
        <v>109</v>
      </c>
      <c r="AM663" t="s">
        <v>1002</v>
      </c>
      <c r="AN663" t="s">
        <v>1003</v>
      </c>
      <c r="AO663" t="str">
        <f>TEXT(A663,"yyyy-mm-dd")</f>
        <v>2005-05-31</v>
      </c>
    </row>
    <row r="664" spans="1:41">
      <c r="A664" s="6" t="s">
        <v>992</v>
      </c>
      <c r="B664">
        <v>2005</v>
      </c>
      <c r="C664">
        <v>5</v>
      </c>
      <c r="E664" t="s">
        <v>100</v>
      </c>
      <c r="F664" t="s">
        <v>101</v>
      </c>
      <c r="G664" t="s">
        <v>102</v>
      </c>
      <c r="H664" t="s">
        <v>973</v>
      </c>
      <c r="I664">
        <v>2005</v>
      </c>
      <c r="J664">
        <v>3</v>
      </c>
      <c r="K664" s="6">
        <v>38625</v>
      </c>
      <c r="L664">
        <v>4</v>
      </c>
      <c r="M664">
        <v>1</v>
      </c>
      <c r="N664" t="s">
        <v>219</v>
      </c>
      <c r="O664" s="8">
        <v>3.77</v>
      </c>
      <c r="P664" s="8">
        <v>3.9</v>
      </c>
      <c r="Q664" s="8">
        <v>3.51</v>
      </c>
      <c r="R664" s="8">
        <v>4.05</v>
      </c>
      <c r="S664" s="8">
        <v>2.1</v>
      </c>
      <c r="T664" s="8">
        <v>4.5</v>
      </c>
      <c r="U664" s="8">
        <v>0.46</v>
      </c>
      <c r="V664" s="9">
        <v>31</v>
      </c>
      <c r="W664" s="8">
        <v>0.54</v>
      </c>
      <c r="X664" s="8">
        <v>2.4</v>
      </c>
      <c r="Y664" s="8">
        <v>-0.12999999999999989</v>
      </c>
      <c r="Z664" s="8">
        <v>0</v>
      </c>
      <c r="AA664">
        <v>-4.9999999999999822E-2</v>
      </c>
      <c r="AF664" t="s">
        <v>974</v>
      </c>
      <c r="AG664" t="s">
        <v>106</v>
      </c>
      <c r="AH664" t="s">
        <v>107</v>
      </c>
      <c r="AI664" t="s">
        <v>340</v>
      </c>
      <c r="AJ664" s="7">
        <v>38625</v>
      </c>
      <c r="AK664" t="s">
        <v>993</v>
      </c>
      <c r="AL664" t="s">
        <v>109</v>
      </c>
      <c r="AM664" t="s">
        <v>975</v>
      </c>
      <c r="AN664" t="s">
        <v>999</v>
      </c>
      <c r="AO664" t="str">
        <f>TEXT(A664,"yyyy-mm-dd")</f>
        <v>2005-05-31</v>
      </c>
    </row>
    <row r="665" spans="1:41">
      <c r="A665" s="6" t="s">
        <v>992</v>
      </c>
      <c r="B665">
        <v>2005</v>
      </c>
      <c r="C665">
        <v>5</v>
      </c>
      <c r="E665" t="s">
        <v>100</v>
      </c>
      <c r="F665" t="s">
        <v>101</v>
      </c>
      <c r="G665" t="s">
        <v>102</v>
      </c>
      <c r="H665" t="s">
        <v>958</v>
      </c>
      <c r="I665">
        <v>2005</v>
      </c>
      <c r="J665">
        <v>2</v>
      </c>
      <c r="K665" s="6">
        <v>38533</v>
      </c>
      <c r="L665">
        <v>1</v>
      </c>
      <c r="M665">
        <v>0</v>
      </c>
      <c r="N665" t="s">
        <v>169</v>
      </c>
      <c r="O665" s="8">
        <v>4.3099999999999996</v>
      </c>
      <c r="P665" s="8">
        <v>4.2</v>
      </c>
      <c r="Q665" s="8">
        <v>3.88</v>
      </c>
      <c r="R665" s="8">
        <v>4.7</v>
      </c>
      <c r="S665" s="8">
        <v>3.5</v>
      </c>
      <c r="T665" s="8">
        <v>5.5</v>
      </c>
      <c r="U665" s="8">
        <v>0.57999999999999996</v>
      </c>
      <c r="V665" s="9">
        <v>31</v>
      </c>
      <c r="W665" s="8">
        <v>0.82000000000000028</v>
      </c>
      <c r="X665" s="8">
        <v>2</v>
      </c>
      <c r="Y665" s="8">
        <v>0.10999999999999943</v>
      </c>
      <c r="Z665" s="8">
        <v>-5.9999999999999609E-2</v>
      </c>
      <c r="AA665">
        <v>5.0000000000000266E-2</v>
      </c>
      <c r="AF665" t="s">
        <v>959</v>
      </c>
      <c r="AG665" t="s">
        <v>106</v>
      </c>
      <c r="AH665" t="s">
        <v>107</v>
      </c>
      <c r="AI665" t="s">
        <v>108</v>
      </c>
      <c r="AJ665" s="7">
        <v>38533</v>
      </c>
      <c r="AK665" t="s">
        <v>993</v>
      </c>
      <c r="AL665" t="s">
        <v>109</v>
      </c>
      <c r="AM665" t="s">
        <v>960</v>
      </c>
      <c r="AN665" t="s">
        <v>998</v>
      </c>
      <c r="AO665" t="str">
        <f>TEXT(A665,"yyyy-mm-dd")</f>
        <v>2005-05-31</v>
      </c>
    </row>
    <row r="666" spans="1:41">
      <c r="A666" s="6" t="s">
        <v>992</v>
      </c>
      <c r="B666">
        <v>2005</v>
      </c>
      <c r="C666">
        <v>5</v>
      </c>
      <c r="E666" t="s">
        <v>81</v>
      </c>
      <c r="F666" t="s">
        <v>82</v>
      </c>
      <c r="G666" t="s">
        <v>83</v>
      </c>
      <c r="H666" t="s">
        <v>923</v>
      </c>
      <c r="I666">
        <v>2007</v>
      </c>
      <c r="K666" s="6">
        <v>39447</v>
      </c>
      <c r="L666">
        <v>31</v>
      </c>
      <c r="N666" t="s">
        <v>837</v>
      </c>
      <c r="O666" s="8">
        <v>3.78</v>
      </c>
      <c r="P666" s="8">
        <v>3.7</v>
      </c>
      <c r="Q666" s="8">
        <v>3.5</v>
      </c>
      <c r="R666" s="8">
        <v>3.97</v>
      </c>
      <c r="S666" s="8">
        <v>2.6</v>
      </c>
      <c r="T666" s="8">
        <v>5</v>
      </c>
      <c r="U666" s="8">
        <v>0.48</v>
      </c>
      <c r="V666" s="9">
        <v>30</v>
      </c>
      <c r="W666" s="8">
        <v>0.4700000000000002</v>
      </c>
      <c r="X666" s="8">
        <v>2.4</v>
      </c>
      <c r="Y666" s="8">
        <v>7.9999999999999627E-2</v>
      </c>
      <c r="Z666" s="8">
        <v>0</v>
      </c>
      <c r="AA666">
        <v>7.0000000000000284E-2</v>
      </c>
      <c r="AF666" t="s">
        <v>925</v>
      </c>
      <c r="AG666" t="s">
        <v>87</v>
      </c>
      <c r="AH666" t="s">
        <v>88</v>
      </c>
      <c r="AI666" t="s">
        <v>359</v>
      </c>
      <c r="AJ666" s="7">
        <v>39447</v>
      </c>
      <c r="AK666" t="s">
        <v>993</v>
      </c>
      <c r="AL666" t="s">
        <v>91</v>
      </c>
      <c r="AM666" t="s">
        <v>927</v>
      </c>
      <c r="AN666" t="s">
        <v>996</v>
      </c>
      <c r="AO666" t="str">
        <f>TEXT(A666,"yyyy-mm-dd")</f>
        <v>2005-05-31</v>
      </c>
    </row>
    <row r="667" spans="1:41">
      <c r="A667" s="6" t="s">
        <v>992</v>
      </c>
      <c r="B667">
        <v>2005</v>
      </c>
      <c r="C667">
        <v>5</v>
      </c>
      <c r="E667" t="s">
        <v>81</v>
      </c>
      <c r="F667" t="s">
        <v>82</v>
      </c>
      <c r="G667" t="s">
        <v>83</v>
      </c>
      <c r="H667" t="s">
        <v>788</v>
      </c>
      <c r="I667">
        <v>2006</v>
      </c>
      <c r="K667" s="6">
        <v>39082</v>
      </c>
      <c r="L667">
        <v>19</v>
      </c>
      <c r="N667" t="s">
        <v>195</v>
      </c>
      <c r="O667" s="8">
        <v>3.93</v>
      </c>
      <c r="P667" s="8">
        <v>3.87</v>
      </c>
      <c r="Q667" s="8">
        <v>3.73</v>
      </c>
      <c r="R667" s="8">
        <v>4.0599999999999996</v>
      </c>
      <c r="S667" s="8">
        <v>3.3</v>
      </c>
      <c r="T667" s="8">
        <v>5.6</v>
      </c>
      <c r="U667" s="8">
        <v>0.45</v>
      </c>
      <c r="V667" s="9">
        <v>31</v>
      </c>
      <c r="W667" s="8">
        <v>0.32999999999999963</v>
      </c>
      <c r="X667" s="8">
        <v>2.2999999999999998</v>
      </c>
      <c r="Y667" s="8">
        <v>6.0000000000000053E-2</v>
      </c>
      <c r="Z667" s="8">
        <v>0</v>
      </c>
      <c r="AA667">
        <v>-0.21000000000000085</v>
      </c>
      <c r="AF667" t="s">
        <v>790</v>
      </c>
      <c r="AG667" t="s">
        <v>87</v>
      </c>
      <c r="AH667" t="s">
        <v>88</v>
      </c>
      <c r="AI667" t="s">
        <v>97</v>
      </c>
      <c r="AJ667" s="7">
        <v>39082</v>
      </c>
      <c r="AK667" t="s">
        <v>993</v>
      </c>
      <c r="AL667" t="s">
        <v>91</v>
      </c>
      <c r="AM667" t="s">
        <v>791</v>
      </c>
      <c r="AN667" t="s">
        <v>995</v>
      </c>
      <c r="AO667" t="str">
        <f>TEXT(A667,"yyyy-mm-dd")</f>
        <v>2005-05-31</v>
      </c>
    </row>
    <row r="668" spans="1:41">
      <c r="A668" s="6" t="s">
        <v>992</v>
      </c>
      <c r="B668">
        <v>2005</v>
      </c>
      <c r="C668">
        <v>5</v>
      </c>
      <c r="E668" t="s">
        <v>81</v>
      </c>
      <c r="F668" t="s">
        <v>82</v>
      </c>
      <c r="G668" t="s">
        <v>83</v>
      </c>
      <c r="H668" t="s">
        <v>715</v>
      </c>
      <c r="I668">
        <v>2005</v>
      </c>
      <c r="K668" s="6">
        <v>38717</v>
      </c>
      <c r="L668">
        <v>7</v>
      </c>
      <c r="N668" t="s">
        <v>192</v>
      </c>
      <c r="O668" s="8">
        <v>3.92</v>
      </c>
      <c r="P668" s="8">
        <v>3.88</v>
      </c>
      <c r="Q668" s="8">
        <v>3.81</v>
      </c>
      <c r="R668" s="8">
        <v>3.98</v>
      </c>
      <c r="S668" s="8">
        <v>3.5</v>
      </c>
      <c r="T668" s="8">
        <v>4.78</v>
      </c>
      <c r="U668" s="8">
        <v>0.27</v>
      </c>
      <c r="V668" s="9">
        <v>31</v>
      </c>
      <c r="W668" s="8">
        <v>0.16999999999999993</v>
      </c>
      <c r="X668" s="8">
        <v>1.2800000000000002</v>
      </c>
      <c r="Y668" s="8">
        <v>4.0000000000000036E-2</v>
      </c>
      <c r="Z668" s="8">
        <v>-8.0000000000000071E-2</v>
      </c>
      <c r="AA668">
        <v>-6.999999999999984E-2</v>
      </c>
      <c r="AF668" t="s">
        <v>716</v>
      </c>
      <c r="AG668" t="s">
        <v>87</v>
      </c>
      <c r="AH668" t="s">
        <v>88</v>
      </c>
      <c r="AI668" t="s">
        <v>89</v>
      </c>
      <c r="AJ668" s="7">
        <v>38717</v>
      </c>
      <c r="AK668" t="s">
        <v>993</v>
      </c>
      <c r="AL668" t="s">
        <v>91</v>
      </c>
      <c r="AM668" t="s">
        <v>717</v>
      </c>
      <c r="AN668" t="s">
        <v>994</v>
      </c>
      <c r="AO668" t="str">
        <f>TEXT(A668,"yyyy-mm-dd")</f>
        <v>2005-05-31</v>
      </c>
    </row>
    <row r="669" spans="1:41">
      <c r="A669" s="6" t="s">
        <v>992</v>
      </c>
      <c r="B669">
        <v>2005</v>
      </c>
      <c r="C669">
        <v>5</v>
      </c>
      <c r="E669" t="s">
        <v>392</v>
      </c>
      <c r="F669" t="s">
        <v>82</v>
      </c>
      <c r="G669" t="s">
        <v>83</v>
      </c>
      <c r="H669" t="s">
        <v>715</v>
      </c>
      <c r="I669">
        <v>2005</v>
      </c>
      <c r="K669" s="6">
        <v>38717</v>
      </c>
      <c r="L669">
        <v>7</v>
      </c>
      <c r="N669" t="s">
        <v>192</v>
      </c>
      <c r="O669" s="8">
        <v>3.42</v>
      </c>
      <c r="P669" s="8">
        <v>3.4</v>
      </c>
      <c r="Q669" s="8">
        <v>3.3</v>
      </c>
      <c r="R669" s="8">
        <v>3.54</v>
      </c>
      <c r="S669" s="8">
        <v>3.1</v>
      </c>
      <c r="T669" s="8">
        <v>3.75</v>
      </c>
      <c r="U669" s="8">
        <v>0.18</v>
      </c>
      <c r="V669" s="9">
        <v>23</v>
      </c>
      <c r="W669" s="8">
        <v>0.24000000000000021</v>
      </c>
      <c r="X669" s="8">
        <v>0.64999999999999991</v>
      </c>
      <c r="Y669" s="8">
        <v>2.0000000000000018E-2</v>
      </c>
      <c r="Z669" s="8">
        <v>-0.18999999999999995</v>
      </c>
      <c r="AA669">
        <v>-1.9999999999999574E-2</v>
      </c>
      <c r="AF669" t="s">
        <v>716</v>
      </c>
      <c r="AG669" t="s">
        <v>87</v>
      </c>
      <c r="AH669" t="s">
        <v>88</v>
      </c>
      <c r="AI669" t="s">
        <v>89</v>
      </c>
      <c r="AJ669" s="7">
        <v>38717</v>
      </c>
      <c r="AK669" t="s">
        <v>993</v>
      </c>
      <c r="AL669" t="s">
        <v>393</v>
      </c>
      <c r="AM669" t="s">
        <v>717</v>
      </c>
      <c r="AN669" t="s">
        <v>997</v>
      </c>
      <c r="AO669" t="str">
        <f>TEXT(A669,"yyyy-mm-dd")</f>
        <v>2005-05-31</v>
      </c>
    </row>
    <row r="670" spans="1:41">
      <c r="A670" s="6" t="s">
        <v>992</v>
      </c>
      <c r="B670">
        <v>2005</v>
      </c>
      <c r="C670">
        <v>5</v>
      </c>
      <c r="E670" t="s">
        <v>81</v>
      </c>
      <c r="F670" t="s">
        <v>82</v>
      </c>
      <c r="G670" t="s">
        <v>774</v>
      </c>
      <c r="H670" t="s">
        <v>775</v>
      </c>
      <c r="K670" s="6"/>
      <c r="O670" s="8">
        <v>3.77</v>
      </c>
      <c r="P670" s="8">
        <v>3.74</v>
      </c>
      <c r="Q670" s="8">
        <v>3.5</v>
      </c>
      <c r="R670" s="8">
        <v>4.04</v>
      </c>
      <c r="S670" s="8">
        <v>2.9</v>
      </c>
      <c r="T670" s="8">
        <v>5</v>
      </c>
      <c r="U670" s="8">
        <v>0.46</v>
      </c>
      <c r="V670" s="9">
        <v>27</v>
      </c>
      <c r="W670" s="8">
        <v>0.54</v>
      </c>
      <c r="X670" s="8">
        <v>2.1</v>
      </c>
      <c r="Y670" s="8">
        <v>2.9999999999999805E-2</v>
      </c>
      <c r="Z670" s="8">
        <v>-1.9999999999999574E-2</v>
      </c>
      <c r="AA670">
        <v>1.0000000000000231E-2</v>
      </c>
      <c r="AF670" t="s">
        <v>776</v>
      </c>
      <c r="AG670" t="s">
        <v>777</v>
      </c>
      <c r="AH670" t="s">
        <v>778</v>
      </c>
      <c r="AI670" t="s">
        <v>779</v>
      </c>
      <c r="AJ670" s="7"/>
      <c r="AK670" t="s">
        <v>993</v>
      </c>
      <c r="AL670" t="s">
        <v>91</v>
      </c>
      <c r="AM670" t="s">
        <v>775</v>
      </c>
      <c r="AN670" t="s">
        <v>1004</v>
      </c>
      <c r="AO670" t="str">
        <f>TEXT(A670,"yyyy-mm-dd")</f>
        <v>2005-05-31</v>
      </c>
    </row>
    <row r="671" spans="1:41">
      <c r="A671" s="6" t="s">
        <v>992</v>
      </c>
      <c r="B671">
        <v>2005</v>
      </c>
      <c r="C671">
        <v>5</v>
      </c>
      <c r="E671" t="s">
        <v>112</v>
      </c>
      <c r="F671" t="s">
        <v>113</v>
      </c>
      <c r="G671" t="s">
        <v>83</v>
      </c>
      <c r="H671" t="s">
        <v>788</v>
      </c>
      <c r="I671">
        <v>2006</v>
      </c>
      <c r="K671" s="6">
        <v>39082</v>
      </c>
      <c r="L671">
        <v>19</v>
      </c>
      <c r="N671" t="s">
        <v>195</v>
      </c>
      <c r="O671" s="8">
        <v>9.19</v>
      </c>
      <c r="P671" s="8">
        <v>9.15</v>
      </c>
      <c r="Q671" s="8">
        <v>8.6</v>
      </c>
      <c r="R671" s="8">
        <v>10.029999999999999</v>
      </c>
      <c r="S671" s="8">
        <v>7.19</v>
      </c>
      <c r="T671" s="8">
        <v>11.05</v>
      </c>
      <c r="U671" s="8">
        <v>1.06</v>
      </c>
      <c r="V671" s="9">
        <v>30</v>
      </c>
      <c r="W671" s="8">
        <v>1.4299999999999997</v>
      </c>
      <c r="X671" s="8">
        <v>3.8600000000000003</v>
      </c>
      <c r="Y671" s="8">
        <v>3.9999999999999147E-2</v>
      </c>
      <c r="Z671" s="8">
        <v>-9.9999999999997868E-3</v>
      </c>
      <c r="AA671">
        <v>-0.42000000000000171</v>
      </c>
      <c r="AF671" t="s">
        <v>937</v>
      </c>
      <c r="AG671" t="s">
        <v>115</v>
      </c>
      <c r="AH671" t="s">
        <v>116</v>
      </c>
      <c r="AI671" t="s">
        <v>230</v>
      </c>
      <c r="AJ671" s="7">
        <v>39082</v>
      </c>
      <c r="AK671" t="s">
        <v>993</v>
      </c>
      <c r="AL671" t="s">
        <v>118</v>
      </c>
      <c r="AM671" t="s">
        <v>791</v>
      </c>
      <c r="AN671" t="s">
        <v>1006</v>
      </c>
      <c r="AO671" t="str">
        <f>TEXT(A671,"yyyy-mm-dd")</f>
        <v>2005-05-31</v>
      </c>
    </row>
    <row r="672" spans="1:41">
      <c r="A672" s="6" t="s">
        <v>992</v>
      </c>
      <c r="B672">
        <v>2005</v>
      </c>
      <c r="C672">
        <v>5</v>
      </c>
      <c r="E672" t="s">
        <v>112</v>
      </c>
      <c r="F672" t="s">
        <v>113</v>
      </c>
      <c r="G672" t="s">
        <v>83</v>
      </c>
      <c r="H672" t="s">
        <v>715</v>
      </c>
      <c r="I672">
        <v>2005</v>
      </c>
      <c r="K672" s="6">
        <v>38717</v>
      </c>
      <c r="L672">
        <v>7</v>
      </c>
      <c r="N672" t="s">
        <v>192</v>
      </c>
      <c r="O672" s="8">
        <v>9.44</v>
      </c>
      <c r="P672" s="8">
        <v>9.5</v>
      </c>
      <c r="Q672" s="8">
        <v>9.1300000000000008</v>
      </c>
      <c r="R672" s="8">
        <v>9.6999999999999993</v>
      </c>
      <c r="S672" s="8">
        <v>8.56</v>
      </c>
      <c r="T672" s="8">
        <v>10.18</v>
      </c>
      <c r="U672" s="8">
        <v>0.47</v>
      </c>
      <c r="V672" s="9">
        <v>30</v>
      </c>
      <c r="W672" s="8">
        <v>0.56999999999999851</v>
      </c>
      <c r="X672" s="8">
        <v>1.6199999999999992</v>
      </c>
      <c r="Y672" s="8">
        <v>-6.0000000000000497E-2</v>
      </c>
      <c r="Z672" s="8">
        <v>-0.16000000000000014</v>
      </c>
      <c r="AA672">
        <v>-0.43000000000000149</v>
      </c>
      <c r="AF672" t="s">
        <v>782</v>
      </c>
      <c r="AG672" t="s">
        <v>115</v>
      </c>
      <c r="AH672" t="s">
        <v>116</v>
      </c>
      <c r="AI672" t="s">
        <v>117</v>
      </c>
      <c r="AJ672" s="7">
        <v>38717</v>
      </c>
      <c r="AK672" t="s">
        <v>993</v>
      </c>
      <c r="AL672" t="s">
        <v>118</v>
      </c>
      <c r="AM672" t="s">
        <v>717</v>
      </c>
      <c r="AN672" t="s">
        <v>1005</v>
      </c>
      <c r="AO672" t="str">
        <f>TEXT(A672,"yyyy-mm-dd")</f>
        <v>2005-05-31</v>
      </c>
    </row>
    <row r="673" spans="1:41">
      <c r="A673" s="6" t="s">
        <v>1007</v>
      </c>
      <c r="B673">
        <v>2005</v>
      </c>
      <c r="C673">
        <v>6</v>
      </c>
      <c r="E673" t="s">
        <v>100</v>
      </c>
      <c r="F673" t="s">
        <v>101</v>
      </c>
      <c r="G673" t="s">
        <v>83</v>
      </c>
      <c r="H673" t="s">
        <v>923</v>
      </c>
      <c r="I673">
        <v>2007</v>
      </c>
      <c r="K673" s="6">
        <v>39447</v>
      </c>
      <c r="L673">
        <v>30</v>
      </c>
      <c r="N673" t="s">
        <v>567</v>
      </c>
      <c r="O673" s="8">
        <v>3.49</v>
      </c>
      <c r="P673" s="8">
        <v>3.5</v>
      </c>
      <c r="Q673" s="8">
        <v>3.2</v>
      </c>
      <c r="R673" s="8">
        <v>3.83</v>
      </c>
      <c r="S673" s="8">
        <v>1.53</v>
      </c>
      <c r="T673" s="8">
        <v>4.5</v>
      </c>
      <c r="U673" s="8">
        <v>0.68</v>
      </c>
      <c r="V673" s="9">
        <v>32</v>
      </c>
      <c r="W673" s="8">
        <v>0.62999999999999989</v>
      </c>
      <c r="X673" s="8">
        <v>2.9699999999999998</v>
      </c>
      <c r="Y673" s="8">
        <v>-9.9999999999997868E-3</v>
      </c>
      <c r="Z673" s="8">
        <v>0</v>
      </c>
      <c r="AA673">
        <v>0</v>
      </c>
      <c r="AF673" t="s">
        <v>9809</v>
      </c>
      <c r="AG673" t="s">
        <v>9655</v>
      </c>
      <c r="AH673" t="s">
        <v>9656</v>
      </c>
      <c r="AI673" t="s">
        <v>9708</v>
      </c>
      <c r="AJ673" s="7">
        <v>39447</v>
      </c>
      <c r="AK673" t="s">
        <v>1008</v>
      </c>
      <c r="AL673" t="s">
        <v>109</v>
      </c>
      <c r="AM673" t="s">
        <v>927</v>
      </c>
      <c r="AN673" t="s">
        <v>9811</v>
      </c>
    </row>
    <row r="674" spans="1:41">
      <c r="A674" s="6" t="s">
        <v>1007</v>
      </c>
      <c r="B674">
        <v>2005</v>
      </c>
      <c r="C674">
        <v>6</v>
      </c>
      <c r="E674" t="s">
        <v>100</v>
      </c>
      <c r="F674" t="s">
        <v>101</v>
      </c>
      <c r="G674" t="s">
        <v>83</v>
      </c>
      <c r="H674" t="s">
        <v>788</v>
      </c>
      <c r="I674">
        <v>2006</v>
      </c>
      <c r="K674" s="6">
        <v>39082</v>
      </c>
      <c r="L674">
        <v>18</v>
      </c>
      <c r="N674" t="s">
        <v>206</v>
      </c>
      <c r="O674" s="8">
        <v>3.5</v>
      </c>
      <c r="P674" s="8">
        <v>3.6</v>
      </c>
      <c r="Q674" s="8">
        <v>3.2</v>
      </c>
      <c r="R674" s="8">
        <v>3.7</v>
      </c>
      <c r="S674" s="8">
        <v>2.6</v>
      </c>
      <c r="T674" s="8">
        <v>4.4800000000000004</v>
      </c>
      <c r="U674" s="8">
        <v>0.41</v>
      </c>
      <c r="V674" s="9">
        <v>34</v>
      </c>
      <c r="W674" s="8">
        <v>0.5</v>
      </c>
      <c r="X674" s="8">
        <v>1.8800000000000003</v>
      </c>
      <c r="Y674" s="8">
        <v>-0.10000000000000009</v>
      </c>
      <c r="Z674" s="8">
        <v>0</v>
      </c>
      <c r="AA674">
        <v>0</v>
      </c>
      <c r="AF674" t="s">
        <v>9784</v>
      </c>
      <c r="AG674" t="s">
        <v>9655</v>
      </c>
      <c r="AH674" t="s">
        <v>9656</v>
      </c>
      <c r="AI674" t="s">
        <v>9669</v>
      </c>
      <c r="AJ674" s="7">
        <v>39082</v>
      </c>
      <c r="AK674" t="s">
        <v>1008</v>
      </c>
      <c r="AL674" t="s">
        <v>109</v>
      </c>
      <c r="AM674" t="s">
        <v>791</v>
      </c>
      <c r="AN674" t="s">
        <v>9797</v>
      </c>
    </row>
    <row r="675" spans="1:41">
      <c r="A675" s="6" t="s">
        <v>1007</v>
      </c>
      <c r="B675">
        <v>2005</v>
      </c>
      <c r="C675">
        <v>6</v>
      </c>
      <c r="E675" t="s">
        <v>100</v>
      </c>
      <c r="F675" t="s">
        <v>101</v>
      </c>
      <c r="G675" t="s">
        <v>102</v>
      </c>
      <c r="H675" t="s">
        <v>1000</v>
      </c>
      <c r="I675">
        <v>2005</v>
      </c>
      <c r="J675">
        <v>4</v>
      </c>
      <c r="K675" s="6">
        <v>38717</v>
      </c>
      <c r="L675">
        <v>6</v>
      </c>
      <c r="M675">
        <v>2</v>
      </c>
      <c r="N675" t="s">
        <v>203</v>
      </c>
      <c r="O675" s="8">
        <v>3.83</v>
      </c>
      <c r="P675" s="8">
        <v>3.9</v>
      </c>
      <c r="Q675" s="8">
        <v>3.6</v>
      </c>
      <c r="R675" s="8">
        <v>4.0999999999999996</v>
      </c>
      <c r="S675" s="8">
        <v>2.8</v>
      </c>
      <c r="T675" s="8">
        <v>5.0999999999999996</v>
      </c>
      <c r="U675" s="8">
        <v>0.47</v>
      </c>
      <c r="V675" s="9">
        <v>34</v>
      </c>
      <c r="W675" s="8">
        <v>0.49999999999999956</v>
      </c>
      <c r="X675" s="8">
        <v>2.2999999999999998</v>
      </c>
      <c r="Y675" s="8">
        <v>-6.999999999999984E-2</v>
      </c>
      <c r="Z675" s="8">
        <v>4.9999999999999822E-2</v>
      </c>
      <c r="AA675">
        <v>-0.25000000000000044</v>
      </c>
      <c r="AF675" t="s">
        <v>1001</v>
      </c>
      <c r="AG675" t="s">
        <v>106</v>
      </c>
      <c r="AH675" t="s">
        <v>107</v>
      </c>
      <c r="AI675" t="s">
        <v>427</v>
      </c>
      <c r="AJ675" s="7">
        <v>38717</v>
      </c>
      <c r="AK675" t="s">
        <v>1008</v>
      </c>
      <c r="AL675" t="s">
        <v>109</v>
      </c>
      <c r="AM675" t="s">
        <v>1002</v>
      </c>
      <c r="AN675" t="s">
        <v>1015</v>
      </c>
      <c r="AO675" t="str">
        <f>TEXT(A675,"yyyy-mm-dd")</f>
        <v>2005-06-30</v>
      </c>
    </row>
    <row r="676" spans="1:41">
      <c r="A676" s="6" t="s">
        <v>1007</v>
      </c>
      <c r="B676">
        <v>2005</v>
      </c>
      <c r="C676">
        <v>6</v>
      </c>
      <c r="E676" t="s">
        <v>100</v>
      </c>
      <c r="F676" t="s">
        <v>101</v>
      </c>
      <c r="G676" t="s">
        <v>102</v>
      </c>
      <c r="H676" t="s">
        <v>973</v>
      </c>
      <c r="I676">
        <v>2005</v>
      </c>
      <c r="J676">
        <v>3</v>
      </c>
      <c r="K676" s="6">
        <v>38625</v>
      </c>
      <c r="L676">
        <v>3</v>
      </c>
      <c r="M676">
        <v>1</v>
      </c>
      <c r="N676" t="s">
        <v>233</v>
      </c>
      <c r="O676" s="8">
        <v>3.73</v>
      </c>
      <c r="P676" s="8">
        <v>3.8</v>
      </c>
      <c r="Q676" s="8">
        <v>3.5</v>
      </c>
      <c r="R676" s="8">
        <v>4.08</v>
      </c>
      <c r="S676" s="8">
        <v>2.1</v>
      </c>
      <c r="T676" s="8">
        <v>4.4000000000000004</v>
      </c>
      <c r="U676" s="8">
        <v>0.48</v>
      </c>
      <c r="V676" s="9">
        <v>34</v>
      </c>
      <c r="W676" s="8">
        <v>0.58000000000000007</v>
      </c>
      <c r="X676" s="8">
        <v>2.3000000000000003</v>
      </c>
      <c r="Y676" s="8">
        <v>-6.999999999999984E-2</v>
      </c>
      <c r="Z676" s="8">
        <v>-0.10000000000000009</v>
      </c>
      <c r="AA676">
        <v>4.0000000000000036E-2</v>
      </c>
      <c r="AF676" t="s">
        <v>974</v>
      </c>
      <c r="AG676" t="s">
        <v>106</v>
      </c>
      <c r="AH676" t="s">
        <v>107</v>
      </c>
      <c r="AI676" t="s">
        <v>340</v>
      </c>
      <c r="AJ676" s="7">
        <v>38625</v>
      </c>
      <c r="AK676" t="s">
        <v>1008</v>
      </c>
      <c r="AL676" t="s">
        <v>109</v>
      </c>
      <c r="AM676" t="s">
        <v>975</v>
      </c>
      <c r="AN676" t="s">
        <v>1014</v>
      </c>
      <c r="AO676" t="str">
        <f>TEXT(A676,"yyyy-mm-dd")</f>
        <v>2005-06-30</v>
      </c>
    </row>
    <row r="677" spans="1:41">
      <c r="A677" s="6" t="s">
        <v>1007</v>
      </c>
      <c r="B677">
        <v>2005</v>
      </c>
      <c r="C677">
        <v>6</v>
      </c>
      <c r="E677" t="s">
        <v>100</v>
      </c>
      <c r="F677" t="s">
        <v>101</v>
      </c>
      <c r="G677" t="s">
        <v>102</v>
      </c>
      <c r="H677" t="s">
        <v>958</v>
      </c>
      <c r="I677">
        <v>2005</v>
      </c>
      <c r="J677">
        <v>2</v>
      </c>
      <c r="K677" s="6">
        <v>38533</v>
      </c>
      <c r="L677">
        <v>0</v>
      </c>
      <c r="M677">
        <v>0</v>
      </c>
      <c r="N677" t="s">
        <v>178</v>
      </c>
      <c r="O677" s="8">
        <v>4.24</v>
      </c>
      <c r="P677" s="8">
        <v>4.2</v>
      </c>
      <c r="Q677" s="8">
        <v>3.88</v>
      </c>
      <c r="R677" s="8">
        <v>4.5</v>
      </c>
      <c r="S677" s="8">
        <v>3.2</v>
      </c>
      <c r="T677" s="8">
        <v>5.6</v>
      </c>
      <c r="U677" s="8">
        <v>0.53</v>
      </c>
      <c r="V677" s="9">
        <v>34</v>
      </c>
      <c r="W677" s="8">
        <v>0.62000000000000011</v>
      </c>
      <c r="X677" s="8">
        <v>2.3999999999999995</v>
      </c>
      <c r="Y677" s="8">
        <v>4.0000000000000036E-2</v>
      </c>
      <c r="Z677" s="8">
        <v>0</v>
      </c>
      <c r="AA677">
        <v>-0.20000000000000018</v>
      </c>
      <c r="AF677" t="s">
        <v>959</v>
      </c>
      <c r="AG677" t="s">
        <v>106</v>
      </c>
      <c r="AH677" t="s">
        <v>107</v>
      </c>
      <c r="AI677" t="s">
        <v>108</v>
      </c>
      <c r="AJ677" s="7">
        <v>38533</v>
      </c>
      <c r="AK677" t="s">
        <v>1008</v>
      </c>
      <c r="AL677" t="s">
        <v>109</v>
      </c>
      <c r="AM677" t="s">
        <v>960</v>
      </c>
      <c r="AN677" t="s">
        <v>1013</v>
      </c>
      <c r="AO677" t="str">
        <f>TEXT(A677,"yyyy-mm-dd")</f>
        <v>2005-06-30</v>
      </c>
    </row>
    <row r="678" spans="1:41">
      <c r="A678" s="6" t="s">
        <v>1007</v>
      </c>
      <c r="B678">
        <v>2005</v>
      </c>
      <c r="C678">
        <v>6</v>
      </c>
      <c r="E678" t="s">
        <v>81</v>
      </c>
      <c r="F678" t="s">
        <v>82</v>
      </c>
      <c r="G678" t="s">
        <v>83</v>
      </c>
      <c r="H678" t="s">
        <v>923</v>
      </c>
      <c r="I678">
        <v>2007</v>
      </c>
      <c r="K678" s="6">
        <v>39447</v>
      </c>
      <c r="L678">
        <v>30</v>
      </c>
      <c r="N678" t="s">
        <v>567</v>
      </c>
      <c r="O678" s="8">
        <v>3.76</v>
      </c>
      <c r="P678" s="8">
        <v>3.7</v>
      </c>
      <c r="Q678" s="8">
        <v>3.5</v>
      </c>
      <c r="R678" s="8">
        <v>3.98</v>
      </c>
      <c r="S678" s="8">
        <v>2.6</v>
      </c>
      <c r="T678" s="8">
        <v>5</v>
      </c>
      <c r="U678" s="8">
        <v>0.46</v>
      </c>
      <c r="V678" s="9">
        <v>34</v>
      </c>
      <c r="W678" s="8">
        <v>0.48</v>
      </c>
      <c r="X678" s="8">
        <v>2.4</v>
      </c>
      <c r="Y678" s="8">
        <v>5.9999999999999609E-2</v>
      </c>
      <c r="Z678" s="8">
        <v>0</v>
      </c>
      <c r="AA678">
        <v>9.9999999999997868E-3</v>
      </c>
      <c r="AF678" t="s">
        <v>925</v>
      </c>
      <c r="AG678" t="s">
        <v>87</v>
      </c>
      <c r="AH678" t="s">
        <v>88</v>
      </c>
      <c r="AI678" t="s">
        <v>359</v>
      </c>
      <c r="AJ678" s="7">
        <v>39447</v>
      </c>
      <c r="AK678" t="s">
        <v>1008</v>
      </c>
      <c r="AL678" t="s">
        <v>91</v>
      </c>
      <c r="AM678" t="s">
        <v>927</v>
      </c>
      <c r="AN678" t="s">
        <v>1011</v>
      </c>
      <c r="AO678" t="str">
        <f>TEXT(A678,"yyyy-mm-dd")</f>
        <v>2005-06-30</v>
      </c>
    </row>
    <row r="679" spans="1:41">
      <c r="A679" s="6" t="s">
        <v>1007</v>
      </c>
      <c r="B679">
        <v>2005</v>
      </c>
      <c r="C679">
        <v>6</v>
      </c>
      <c r="E679" t="s">
        <v>81</v>
      </c>
      <c r="F679" t="s">
        <v>82</v>
      </c>
      <c r="G679" t="s">
        <v>83</v>
      </c>
      <c r="H679" t="s">
        <v>788</v>
      </c>
      <c r="I679">
        <v>2006</v>
      </c>
      <c r="K679" s="6">
        <v>39082</v>
      </c>
      <c r="L679">
        <v>18</v>
      </c>
      <c r="N679" t="s">
        <v>206</v>
      </c>
      <c r="O679" s="8">
        <v>3.93</v>
      </c>
      <c r="P679" s="8">
        <v>3.83</v>
      </c>
      <c r="Q679" s="8">
        <v>3.64</v>
      </c>
      <c r="R679" s="8">
        <v>4.03</v>
      </c>
      <c r="S679" s="8">
        <v>3.3</v>
      </c>
      <c r="T679" s="8">
        <v>5.6</v>
      </c>
      <c r="U679" s="8">
        <v>0.5</v>
      </c>
      <c r="V679" s="9">
        <v>35</v>
      </c>
      <c r="W679" s="8">
        <v>0.39000000000000012</v>
      </c>
      <c r="X679" s="8">
        <v>2.2999999999999998</v>
      </c>
      <c r="Y679" s="8">
        <v>0.10000000000000009</v>
      </c>
      <c r="Z679" s="8">
        <v>-4.0000000000000036E-2</v>
      </c>
      <c r="AA679">
        <v>6.0000000000000497E-2</v>
      </c>
      <c r="AF679" t="s">
        <v>790</v>
      </c>
      <c r="AG679" t="s">
        <v>87</v>
      </c>
      <c r="AH679" t="s">
        <v>88</v>
      </c>
      <c r="AI679" t="s">
        <v>97</v>
      </c>
      <c r="AJ679" s="7">
        <v>39082</v>
      </c>
      <c r="AK679" t="s">
        <v>1008</v>
      </c>
      <c r="AL679" t="s">
        <v>91</v>
      </c>
      <c r="AM679" t="s">
        <v>791</v>
      </c>
      <c r="AN679" t="s">
        <v>1010</v>
      </c>
      <c r="AO679" t="str">
        <f>TEXT(A679,"yyyy-mm-dd")</f>
        <v>2005-06-30</v>
      </c>
    </row>
    <row r="680" spans="1:41">
      <c r="A680" s="6" t="s">
        <v>1007</v>
      </c>
      <c r="B680">
        <v>2005</v>
      </c>
      <c r="C680">
        <v>6</v>
      </c>
      <c r="E680" t="s">
        <v>81</v>
      </c>
      <c r="F680" t="s">
        <v>82</v>
      </c>
      <c r="G680" t="s">
        <v>83</v>
      </c>
      <c r="H680" t="s">
        <v>715</v>
      </c>
      <c r="I680">
        <v>2005</v>
      </c>
      <c r="K680" s="6">
        <v>38717</v>
      </c>
      <c r="L680">
        <v>6</v>
      </c>
      <c r="N680" t="s">
        <v>203</v>
      </c>
      <c r="O680" s="8">
        <v>3.79</v>
      </c>
      <c r="P680" s="8">
        <v>3.76</v>
      </c>
      <c r="Q680" s="8">
        <v>3.62</v>
      </c>
      <c r="R680" s="8">
        <v>3.91</v>
      </c>
      <c r="S680" s="8">
        <v>3.12</v>
      </c>
      <c r="T680" s="8">
        <v>4.6100000000000003</v>
      </c>
      <c r="U680" s="8">
        <v>0.28999999999999998</v>
      </c>
      <c r="V680" s="9">
        <v>34</v>
      </c>
      <c r="W680" s="8">
        <v>0.29000000000000004</v>
      </c>
      <c r="X680" s="8">
        <v>1.4900000000000002</v>
      </c>
      <c r="Y680" s="8">
        <v>3.0000000000000249E-2</v>
      </c>
      <c r="Z680" s="8">
        <v>-0.12000000000000011</v>
      </c>
      <c r="AA680">
        <v>0.12000000000000011</v>
      </c>
      <c r="AF680" t="s">
        <v>716</v>
      </c>
      <c r="AG680" t="s">
        <v>87</v>
      </c>
      <c r="AH680" t="s">
        <v>88</v>
      </c>
      <c r="AI680" t="s">
        <v>89</v>
      </c>
      <c r="AJ680" s="7">
        <v>38717</v>
      </c>
      <c r="AK680" t="s">
        <v>1008</v>
      </c>
      <c r="AL680" t="s">
        <v>91</v>
      </c>
      <c r="AM680" t="s">
        <v>717</v>
      </c>
      <c r="AN680" t="s">
        <v>1009</v>
      </c>
      <c r="AO680" t="str">
        <f>TEXT(A680,"yyyy-mm-dd")</f>
        <v>2005-06-30</v>
      </c>
    </row>
    <row r="681" spans="1:41">
      <c r="A681" s="6" t="s">
        <v>1007</v>
      </c>
      <c r="B681">
        <v>2005</v>
      </c>
      <c r="C681">
        <v>6</v>
      </c>
      <c r="E681" t="s">
        <v>392</v>
      </c>
      <c r="F681" t="s">
        <v>82</v>
      </c>
      <c r="G681" t="s">
        <v>83</v>
      </c>
      <c r="H681" t="s">
        <v>715</v>
      </c>
      <c r="I681">
        <v>2005</v>
      </c>
      <c r="K681" s="6">
        <v>38717</v>
      </c>
      <c r="L681">
        <v>6</v>
      </c>
      <c r="N681" t="s">
        <v>203</v>
      </c>
      <c r="O681" s="8">
        <v>3.42</v>
      </c>
      <c r="P681" s="8">
        <v>3.43</v>
      </c>
      <c r="Q681" s="8">
        <v>3.32</v>
      </c>
      <c r="R681" s="8">
        <v>3.5</v>
      </c>
      <c r="S681" s="8">
        <v>3</v>
      </c>
      <c r="T681" s="8">
        <v>3.77</v>
      </c>
      <c r="U681" s="8">
        <v>0.17</v>
      </c>
      <c r="V681" s="9">
        <v>28</v>
      </c>
      <c r="W681" s="8">
        <v>0.18000000000000016</v>
      </c>
      <c r="X681" s="8">
        <v>0.77</v>
      </c>
      <c r="Y681" s="8">
        <v>-1.0000000000000231E-2</v>
      </c>
      <c r="Z681" s="8">
        <v>3.0000000000000249E-2</v>
      </c>
      <c r="AA681">
        <v>-6.0000000000000053E-2</v>
      </c>
      <c r="AF681" t="s">
        <v>716</v>
      </c>
      <c r="AG681" t="s">
        <v>87</v>
      </c>
      <c r="AH681" t="s">
        <v>88</v>
      </c>
      <c r="AI681" t="s">
        <v>89</v>
      </c>
      <c r="AJ681" s="7">
        <v>38717</v>
      </c>
      <c r="AK681" t="s">
        <v>1008</v>
      </c>
      <c r="AL681" t="s">
        <v>393</v>
      </c>
      <c r="AM681" t="s">
        <v>717</v>
      </c>
      <c r="AN681" t="s">
        <v>1012</v>
      </c>
      <c r="AO681" t="str">
        <f>TEXT(A681,"yyyy-mm-dd")</f>
        <v>2005-06-30</v>
      </c>
    </row>
    <row r="682" spans="1:41">
      <c r="A682" s="6" t="s">
        <v>1007</v>
      </c>
      <c r="B682">
        <v>2005</v>
      </c>
      <c r="C682">
        <v>6</v>
      </c>
      <c r="E682" t="s">
        <v>81</v>
      </c>
      <c r="F682" t="s">
        <v>82</v>
      </c>
      <c r="G682" t="s">
        <v>774</v>
      </c>
      <c r="H682" t="s">
        <v>775</v>
      </c>
      <c r="K682" s="6"/>
      <c r="O682" s="8">
        <v>3.76</v>
      </c>
      <c r="P682" s="8">
        <v>3.77</v>
      </c>
      <c r="Q682" s="8">
        <v>3.52</v>
      </c>
      <c r="R682" s="8">
        <v>4</v>
      </c>
      <c r="S682" s="8">
        <v>2.7</v>
      </c>
      <c r="T682" s="8">
        <v>5</v>
      </c>
      <c r="U682" s="8">
        <v>0.43</v>
      </c>
      <c r="V682" s="9">
        <v>32</v>
      </c>
      <c r="W682" s="8">
        <v>0.48</v>
      </c>
      <c r="X682" s="8">
        <v>2.2999999999999998</v>
      </c>
      <c r="Y682" s="8">
        <v>-1.0000000000000231E-2</v>
      </c>
      <c r="Z682" s="8">
        <v>2.9999999999999805E-2</v>
      </c>
      <c r="AA682">
        <v>-6.0000000000000053E-2</v>
      </c>
      <c r="AF682" t="s">
        <v>776</v>
      </c>
      <c r="AG682" t="s">
        <v>777</v>
      </c>
      <c r="AH682" t="s">
        <v>778</v>
      </c>
      <c r="AI682" t="s">
        <v>779</v>
      </c>
      <c r="AJ682" s="7"/>
      <c r="AK682" t="s">
        <v>1008</v>
      </c>
      <c r="AL682" t="s">
        <v>91</v>
      </c>
      <c r="AM682" t="s">
        <v>775</v>
      </c>
      <c r="AN682" t="s">
        <v>1016</v>
      </c>
      <c r="AO682" t="str">
        <f>TEXT(A682,"yyyy-mm-dd")</f>
        <v>2005-06-30</v>
      </c>
    </row>
    <row r="683" spans="1:41">
      <c r="A683" s="6" t="s">
        <v>1007</v>
      </c>
      <c r="B683">
        <v>2005</v>
      </c>
      <c r="C683">
        <v>6</v>
      </c>
      <c r="E683" t="s">
        <v>112</v>
      </c>
      <c r="F683" t="s">
        <v>113</v>
      </c>
      <c r="G683" t="s">
        <v>83</v>
      </c>
      <c r="H683" t="s">
        <v>788</v>
      </c>
      <c r="I683">
        <v>2006</v>
      </c>
      <c r="K683" s="6">
        <v>39082</v>
      </c>
      <c r="L683">
        <v>18</v>
      </c>
      <c r="N683" t="s">
        <v>206</v>
      </c>
      <c r="O683" s="8">
        <v>8.93</v>
      </c>
      <c r="P683" s="8">
        <v>8.93</v>
      </c>
      <c r="Q683" s="8">
        <v>8.6</v>
      </c>
      <c r="R683" s="8">
        <v>9.61</v>
      </c>
      <c r="S683" s="8">
        <v>5.29</v>
      </c>
      <c r="T683" s="8">
        <v>10.9</v>
      </c>
      <c r="U683" s="8">
        <v>1.08</v>
      </c>
      <c r="V683" s="9">
        <v>35</v>
      </c>
      <c r="W683" s="8">
        <v>1.0099999999999998</v>
      </c>
      <c r="X683" s="8">
        <v>5.61</v>
      </c>
      <c r="Y683" s="8">
        <v>0</v>
      </c>
      <c r="Z683" s="8">
        <v>-0.22000000000000064</v>
      </c>
      <c r="AA683">
        <v>-0.41999999999999993</v>
      </c>
      <c r="AF683" t="s">
        <v>937</v>
      </c>
      <c r="AG683" t="s">
        <v>115</v>
      </c>
      <c r="AH683" t="s">
        <v>116</v>
      </c>
      <c r="AI683" t="s">
        <v>230</v>
      </c>
      <c r="AJ683" s="7">
        <v>39082</v>
      </c>
      <c r="AK683" t="s">
        <v>1008</v>
      </c>
      <c r="AL683" t="s">
        <v>118</v>
      </c>
      <c r="AM683" t="s">
        <v>791</v>
      </c>
      <c r="AN683" t="s">
        <v>1018</v>
      </c>
      <c r="AO683" t="str">
        <f>TEXT(A683,"yyyy-mm-dd")</f>
        <v>2005-06-30</v>
      </c>
    </row>
    <row r="684" spans="1:41">
      <c r="A684" s="6" t="s">
        <v>1007</v>
      </c>
      <c r="B684">
        <v>2005</v>
      </c>
      <c r="C684">
        <v>6</v>
      </c>
      <c r="E684" t="s">
        <v>112</v>
      </c>
      <c r="F684" t="s">
        <v>113</v>
      </c>
      <c r="G684" t="s">
        <v>83</v>
      </c>
      <c r="H684" t="s">
        <v>715</v>
      </c>
      <c r="I684">
        <v>2005</v>
      </c>
      <c r="K684" s="6">
        <v>38717</v>
      </c>
      <c r="L684">
        <v>6</v>
      </c>
      <c r="N684" t="s">
        <v>203</v>
      </c>
      <c r="O684" s="8">
        <v>9.35</v>
      </c>
      <c r="P684" s="8">
        <v>9.39</v>
      </c>
      <c r="Q684" s="8">
        <v>9.1</v>
      </c>
      <c r="R684" s="8">
        <v>9.5299999999999994</v>
      </c>
      <c r="S684" s="8">
        <v>8.51</v>
      </c>
      <c r="T684" s="8">
        <v>10.17</v>
      </c>
      <c r="U684" s="8">
        <v>0.4</v>
      </c>
      <c r="V684" s="9">
        <v>35</v>
      </c>
      <c r="W684" s="8">
        <v>0.42999999999999972</v>
      </c>
      <c r="X684" s="8">
        <v>1.6600000000000001</v>
      </c>
      <c r="Y684" s="8">
        <v>-4.0000000000000924E-2</v>
      </c>
      <c r="Z684" s="8">
        <v>-0.10999999999999943</v>
      </c>
      <c r="AA684">
        <v>-0.13999999999999879</v>
      </c>
      <c r="AF684" t="s">
        <v>782</v>
      </c>
      <c r="AG684" t="s">
        <v>115</v>
      </c>
      <c r="AH684" t="s">
        <v>116</v>
      </c>
      <c r="AI684" t="s">
        <v>117</v>
      </c>
      <c r="AJ684" s="7">
        <v>38717</v>
      </c>
      <c r="AK684" t="s">
        <v>1008</v>
      </c>
      <c r="AL684" t="s">
        <v>118</v>
      </c>
      <c r="AM684" t="s">
        <v>717</v>
      </c>
      <c r="AN684" t="s">
        <v>1017</v>
      </c>
      <c r="AO684" t="str">
        <f>TEXT(A684,"yyyy-mm-dd")</f>
        <v>2005-06-30</v>
      </c>
    </row>
    <row r="685" spans="1:41">
      <c r="A685" s="6" t="s">
        <v>1019</v>
      </c>
      <c r="B685">
        <v>2005</v>
      </c>
      <c r="C685">
        <v>7</v>
      </c>
      <c r="E685" t="s">
        <v>100</v>
      </c>
      <c r="F685" t="s">
        <v>101</v>
      </c>
      <c r="G685" t="s">
        <v>83</v>
      </c>
      <c r="H685" t="s">
        <v>923</v>
      </c>
      <c r="I685">
        <v>2007</v>
      </c>
      <c r="K685" s="6">
        <v>39447</v>
      </c>
      <c r="L685">
        <v>29</v>
      </c>
      <c r="N685" t="s">
        <v>581</v>
      </c>
      <c r="O685" s="8">
        <v>3.45</v>
      </c>
      <c r="P685" s="8">
        <v>3.5</v>
      </c>
      <c r="Q685" s="8">
        <v>3.23</v>
      </c>
      <c r="R685" s="8">
        <v>4.05</v>
      </c>
      <c r="S685" s="8">
        <v>1.39</v>
      </c>
      <c r="T685" s="8">
        <v>4.5</v>
      </c>
      <c r="U685" s="8">
        <v>0.86</v>
      </c>
      <c r="V685" s="9">
        <v>30</v>
      </c>
      <c r="W685" s="8">
        <v>0.81999999999999984</v>
      </c>
      <c r="X685" s="8">
        <v>3.1100000000000003</v>
      </c>
      <c r="Y685" s="8">
        <v>-4.9999999999999822E-2</v>
      </c>
      <c r="Z685" s="8">
        <v>0</v>
      </c>
      <c r="AA685">
        <v>0.18999999999999995</v>
      </c>
      <c r="AF685" t="s">
        <v>9809</v>
      </c>
      <c r="AG685" t="s">
        <v>9655</v>
      </c>
      <c r="AH685" t="s">
        <v>9656</v>
      </c>
      <c r="AI685" t="s">
        <v>9708</v>
      </c>
      <c r="AJ685" s="7">
        <v>39447</v>
      </c>
      <c r="AK685" t="s">
        <v>1020</v>
      </c>
      <c r="AL685" t="s">
        <v>109</v>
      </c>
      <c r="AM685" t="s">
        <v>927</v>
      </c>
      <c r="AN685" t="s">
        <v>9812</v>
      </c>
    </row>
    <row r="686" spans="1:41">
      <c r="A686" s="6" t="s">
        <v>1019</v>
      </c>
      <c r="B686">
        <v>2005</v>
      </c>
      <c r="C686">
        <v>7</v>
      </c>
      <c r="E686" t="s">
        <v>100</v>
      </c>
      <c r="F686" t="s">
        <v>101</v>
      </c>
      <c r="G686" t="s">
        <v>83</v>
      </c>
      <c r="H686" t="s">
        <v>788</v>
      </c>
      <c r="I686">
        <v>2006</v>
      </c>
      <c r="K686" s="6">
        <v>39082</v>
      </c>
      <c r="L686">
        <v>17</v>
      </c>
      <c r="N686" t="s">
        <v>214</v>
      </c>
      <c r="O686" s="8">
        <v>3.47</v>
      </c>
      <c r="P686" s="8">
        <v>3.5</v>
      </c>
      <c r="Q686" s="8">
        <v>3.2</v>
      </c>
      <c r="R686" s="8">
        <v>3.7</v>
      </c>
      <c r="S686" s="8">
        <v>2.6</v>
      </c>
      <c r="T686" s="8">
        <v>4.0999999999999996</v>
      </c>
      <c r="U686" s="8">
        <v>0.38</v>
      </c>
      <c r="V686" s="9">
        <v>33</v>
      </c>
      <c r="W686" s="8">
        <v>0.5</v>
      </c>
      <c r="X686" s="8">
        <v>1.4999999999999996</v>
      </c>
      <c r="Y686" s="8">
        <v>-2.9999999999999805E-2</v>
      </c>
      <c r="Z686" s="8">
        <v>-0.10000000000000009</v>
      </c>
      <c r="AA686">
        <v>0</v>
      </c>
      <c r="AF686" t="s">
        <v>9784</v>
      </c>
      <c r="AG686" t="s">
        <v>9655</v>
      </c>
      <c r="AH686" t="s">
        <v>9656</v>
      </c>
      <c r="AI686" t="s">
        <v>9669</v>
      </c>
      <c r="AJ686" s="7">
        <v>39082</v>
      </c>
      <c r="AK686" t="s">
        <v>1020</v>
      </c>
      <c r="AL686" t="s">
        <v>109</v>
      </c>
      <c r="AM686" t="s">
        <v>791</v>
      </c>
      <c r="AN686" t="s">
        <v>9798</v>
      </c>
    </row>
    <row r="687" spans="1:41">
      <c r="A687" s="6" t="s">
        <v>1019</v>
      </c>
      <c r="B687">
        <v>2005</v>
      </c>
      <c r="C687">
        <v>7</v>
      </c>
      <c r="E687" t="s">
        <v>100</v>
      </c>
      <c r="F687" t="s">
        <v>101</v>
      </c>
      <c r="G687" t="s">
        <v>102</v>
      </c>
      <c r="H687" t="s">
        <v>1000</v>
      </c>
      <c r="I687">
        <v>2005</v>
      </c>
      <c r="J687">
        <v>4</v>
      </c>
      <c r="K687" s="6">
        <v>38717</v>
      </c>
      <c r="L687">
        <v>5</v>
      </c>
      <c r="M687">
        <v>2</v>
      </c>
      <c r="N687" t="s">
        <v>211</v>
      </c>
      <c r="O687" s="8">
        <v>3.77</v>
      </c>
      <c r="P687" s="8">
        <v>3.8</v>
      </c>
      <c r="Q687" s="8">
        <v>3.4</v>
      </c>
      <c r="R687" s="8">
        <v>4.0999999999999996</v>
      </c>
      <c r="S687" s="8">
        <v>2.8</v>
      </c>
      <c r="T687" s="8">
        <v>4.5999999999999996</v>
      </c>
      <c r="U687" s="8">
        <v>0.48</v>
      </c>
      <c r="V687" s="9">
        <v>33</v>
      </c>
      <c r="W687" s="8">
        <v>0.69999999999999973</v>
      </c>
      <c r="X687" s="8">
        <v>1.7999999999999998</v>
      </c>
      <c r="Y687" s="8">
        <v>-2.9999999999999805E-2</v>
      </c>
      <c r="Z687" s="8">
        <v>-0.10000000000000009</v>
      </c>
      <c r="AA687">
        <v>0.20000000000000018</v>
      </c>
      <c r="AF687" t="s">
        <v>1001</v>
      </c>
      <c r="AG687" t="s">
        <v>106</v>
      </c>
      <c r="AH687" t="s">
        <v>107</v>
      </c>
      <c r="AI687" t="s">
        <v>340</v>
      </c>
      <c r="AJ687" s="7">
        <v>38717</v>
      </c>
      <c r="AK687" t="s">
        <v>1020</v>
      </c>
      <c r="AL687" t="s">
        <v>109</v>
      </c>
      <c r="AM687" t="s">
        <v>1002</v>
      </c>
      <c r="AN687" t="s">
        <v>1028</v>
      </c>
      <c r="AO687" t="str">
        <f>TEXT(A687,"yyyy-mm-dd")</f>
        <v>2005-07-31</v>
      </c>
    </row>
    <row r="688" spans="1:41">
      <c r="A688" s="6" t="s">
        <v>1019</v>
      </c>
      <c r="B688">
        <v>2005</v>
      </c>
      <c r="C688">
        <v>7</v>
      </c>
      <c r="E688" t="s">
        <v>100</v>
      </c>
      <c r="F688" t="s">
        <v>101</v>
      </c>
      <c r="G688" t="s">
        <v>102</v>
      </c>
      <c r="H688" t="s">
        <v>973</v>
      </c>
      <c r="I688">
        <v>2005</v>
      </c>
      <c r="J688">
        <v>3</v>
      </c>
      <c r="K688" s="6">
        <v>38625</v>
      </c>
      <c r="L688">
        <v>2</v>
      </c>
      <c r="M688">
        <v>1</v>
      </c>
      <c r="N688" t="s">
        <v>104</v>
      </c>
      <c r="O688" s="8">
        <v>3.79</v>
      </c>
      <c r="P688" s="8">
        <v>3.8</v>
      </c>
      <c r="Q688" s="8">
        <v>3.4</v>
      </c>
      <c r="R688" s="8">
        <v>4</v>
      </c>
      <c r="S688" s="8">
        <v>3.2</v>
      </c>
      <c r="T688" s="8">
        <v>5.5</v>
      </c>
      <c r="U688" s="8">
        <v>0.45</v>
      </c>
      <c r="V688" s="9">
        <v>33</v>
      </c>
      <c r="W688" s="8">
        <v>0.60000000000000009</v>
      </c>
      <c r="X688" s="8">
        <v>2.2999999999999998</v>
      </c>
      <c r="Y688" s="8">
        <v>-9.9999999999997868E-3</v>
      </c>
      <c r="Z688" s="8">
        <v>0</v>
      </c>
      <c r="AA688">
        <v>2.0000000000000018E-2</v>
      </c>
      <c r="AF688" t="s">
        <v>974</v>
      </c>
      <c r="AG688" t="s">
        <v>106</v>
      </c>
      <c r="AH688" t="s">
        <v>107</v>
      </c>
      <c r="AI688" t="s">
        <v>108</v>
      </c>
      <c r="AJ688" s="7">
        <v>38625</v>
      </c>
      <c r="AK688" t="s">
        <v>1020</v>
      </c>
      <c r="AL688" t="s">
        <v>109</v>
      </c>
      <c r="AM688" t="s">
        <v>975</v>
      </c>
      <c r="AN688" t="s">
        <v>1027</v>
      </c>
      <c r="AO688" t="str">
        <f>TEXT(A688,"yyyy-mm-dd")</f>
        <v>2005-07-31</v>
      </c>
    </row>
    <row r="689" spans="1:41">
      <c r="A689" s="6" t="s">
        <v>1019</v>
      </c>
      <c r="B689">
        <v>2005</v>
      </c>
      <c r="C689">
        <v>7</v>
      </c>
      <c r="E689" t="s">
        <v>100</v>
      </c>
      <c r="F689" t="s">
        <v>101</v>
      </c>
      <c r="G689" t="s">
        <v>102</v>
      </c>
      <c r="H689" t="s">
        <v>958</v>
      </c>
      <c r="I689">
        <v>2005</v>
      </c>
      <c r="J689">
        <v>2</v>
      </c>
      <c r="K689" s="6">
        <v>38533</v>
      </c>
      <c r="L689">
        <v>-1</v>
      </c>
      <c r="M689">
        <v>0</v>
      </c>
      <c r="N689" t="s">
        <v>187</v>
      </c>
      <c r="O689" s="8">
        <v>4.1399999999999997</v>
      </c>
      <c r="P689" s="8">
        <v>4.05</v>
      </c>
      <c r="Q689" s="8">
        <v>3.9</v>
      </c>
      <c r="R689" s="8">
        <v>4.4000000000000004</v>
      </c>
      <c r="S689" s="8">
        <v>3.6</v>
      </c>
      <c r="T689" s="8">
        <v>4.9000000000000004</v>
      </c>
      <c r="U689" s="8">
        <v>0.37</v>
      </c>
      <c r="V689" s="9">
        <v>33</v>
      </c>
      <c r="W689" s="8">
        <v>0.50000000000000044</v>
      </c>
      <c r="X689" s="8">
        <v>1.3000000000000003</v>
      </c>
      <c r="Y689" s="8">
        <v>8.9999999999999858E-2</v>
      </c>
      <c r="Z689" s="8">
        <v>-0.15000000000000036</v>
      </c>
      <c r="AA689">
        <v>-0.11999999999999966</v>
      </c>
      <c r="AF689" t="s">
        <v>959</v>
      </c>
      <c r="AG689" t="s">
        <v>106</v>
      </c>
      <c r="AH689" t="s">
        <v>107</v>
      </c>
      <c r="AI689" t="s">
        <v>188</v>
      </c>
      <c r="AJ689" s="7">
        <v>38533</v>
      </c>
      <c r="AK689" t="s">
        <v>1020</v>
      </c>
      <c r="AL689" t="s">
        <v>109</v>
      </c>
      <c r="AM689" t="s">
        <v>960</v>
      </c>
      <c r="AN689" t="s">
        <v>1026</v>
      </c>
      <c r="AO689" t="str">
        <f>TEXT(A689,"yyyy-mm-dd")</f>
        <v>2005-07-31</v>
      </c>
    </row>
    <row r="690" spans="1:41">
      <c r="A690" s="6" t="s">
        <v>1019</v>
      </c>
      <c r="B690">
        <v>2005</v>
      </c>
      <c r="C690">
        <v>7</v>
      </c>
      <c r="E690" t="s">
        <v>81</v>
      </c>
      <c r="F690" t="s">
        <v>82</v>
      </c>
      <c r="G690" t="s">
        <v>83</v>
      </c>
      <c r="H690" t="s">
        <v>923</v>
      </c>
      <c r="I690">
        <v>2007</v>
      </c>
      <c r="K690" s="6">
        <v>39447</v>
      </c>
      <c r="L690">
        <v>29</v>
      </c>
      <c r="N690" t="s">
        <v>581</v>
      </c>
      <c r="O690" s="8">
        <v>3.76</v>
      </c>
      <c r="P690" s="8">
        <v>3.7</v>
      </c>
      <c r="Q690" s="8">
        <v>3.5</v>
      </c>
      <c r="R690" s="8">
        <v>3.93</v>
      </c>
      <c r="S690" s="8">
        <v>2.6</v>
      </c>
      <c r="T690" s="8">
        <v>5</v>
      </c>
      <c r="U690" s="8">
        <v>0.45</v>
      </c>
      <c r="V690" s="9">
        <v>32</v>
      </c>
      <c r="W690" s="8">
        <v>0.43000000000000016</v>
      </c>
      <c r="X690" s="8">
        <v>2.4</v>
      </c>
      <c r="Y690" s="8">
        <v>5.9999999999999609E-2</v>
      </c>
      <c r="Z690" s="8">
        <v>0</v>
      </c>
      <c r="AA690">
        <v>-4.9999999999999822E-2</v>
      </c>
      <c r="AF690" t="s">
        <v>925</v>
      </c>
      <c r="AG690" t="s">
        <v>87</v>
      </c>
      <c r="AH690" t="s">
        <v>88</v>
      </c>
      <c r="AI690" t="s">
        <v>359</v>
      </c>
      <c r="AJ690" s="7">
        <v>39447</v>
      </c>
      <c r="AK690" t="s">
        <v>1020</v>
      </c>
      <c r="AL690" t="s">
        <v>91</v>
      </c>
      <c r="AM690" t="s">
        <v>927</v>
      </c>
      <c r="AN690" t="s">
        <v>1023</v>
      </c>
      <c r="AO690" t="str">
        <f>TEXT(A690,"yyyy-mm-dd")</f>
        <v>2005-07-31</v>
      </c>
    </row>
    <row r="691" spans="1:41">
      <c r="A691" s="6" t="s">
        <v>1019</v>
      </c>
      <c r="B691">
        <v>2005</v>
      </c>
      <c r="C691">
        <v>7</v>
      </c>
      <c r="E691" t="s">
        <v>81</v>
      </c>
      <c r="F691" t="s">
        <v>82</v>
      </c>
      <c r="G691" t="s">
        <v>83</v>
      </c>
      <c r="H691" t="s">
        <v>788</v>
      </c>
      <c r="I691">
        <v>2006</v>
      </c>
      <c r="K691" s="6">
        <v>39082</v>
      </c>
      <c r="L691">
        <v>17</v>
      </c>
      <c r="N691" t="s">
        <v>214</v>
      </c>
      <c r="O691" s="8">
        <v>3.88</v>
      </c>
      <c r="P691" s="8">
        <v>3.81</v>
      </c>
      <c r="Q691" s="8">
        <v>3.63</v>
      </c>
      <c r="R691" s="8">
        <v>3.99</v>
      </c>
      <c r="S691" s="8">
        <v>3.12</v>
      </c>
      <c r="T691" s="8">
        <v>5.6</v>
      </c>
      <c r="U691" s="8">
        <v>0.47</v>
      </c>
      <c r="V691" s="9">
        <v>34</v>
      </c>
      <c r="W691" s="8">
        <v>0.36000000000000032</v>
      </c>
      <c r="X691" s="8">
        <v>2.4799999999999995</v>
      </c>
      <c r="Y691" s="8">
        <v>6.999999999999984E-2</v>
      </c>
      <c r="Z691" s="8">
        <v>-2.0000000000000018E-2</v>
      </c>
      <c r="AA691">
        <v>-2.9999999999999805E-2</v>
      </c>
      <c r="AF691" t="s">
        <v>790</v>
      </c>
      <c r="AG691" t="s">
        <v>87</v>
      </c>
      <c r="AH691" t="s">
        <v>88</v>
      </c>
      <c r="AI691" t="s">
        <v>97</v>
      </c>
      <c r="AJ691" s="7">
        <v>39082</v>
      </c>
      <c r="AK691" t="s">
        <v>1020</v>
      </c>
      <c r="AL691" t="s">
        <v>91</v>
      </c>
      <c r="AM691" t="s">
        <v>791</v>
      </c>
      <c r="AN691" t="s">
        <v>1022</v>
      </c>
      <c r="AO691" t="str">
        <f>TEXT(A691,"yyyy-mm-dd")</f>
        <v>2005-07-31</v>
      </c>
    </row>
    <row r="692" spans="1:41">
      <c r="A692" s="6" t="s">
        <v>1019</v>
      </c>
      <c r="B692">
        <v>2005</v>
      </c>
      <c r="C692">
        <v>7</v>
      </c>
      <c r="E692" t="s">
        <v>392</v>
      </c>
      <c r="F692" t="s">
        <v>82</v>
      </c>
      <c r="G692" t="s">
        <v>83</v>
      </c>
      <c r="H692" t="s">
        <v>788</v>
      </c>
      <c r="I692">
        <v>2006</v>
      </c>
      <c r="K692" s="6">
        <v>39082</v>
      </c>
      <c r="L692">
        <v>17</v>
      </c>
      <c r="N692" t="s">
        <v>214</v>
      </c>
      <c r="O692" s="8">
        <v>3.42</v>
      </c>
      <c r="P692" s="8">
        <v>3.38</v>
      </c>
      <c r="Q692" s="8">
        <v>3.27</v>
      </c>
      <c r="R692" s="8">
        <v>3.7</v>
      </c>
      <c r="S692" s="8">
        <v>2.84</v>
      </c>
      <c r="T692" s="8">
        <v>4.0199999999999996</v>
      </c>
      <c r="U692" s="8">
        <v>0.3</v>
      </c>
      <c r="V692" s="9">
        <v>27</v>
      </c>
      <c r="W692" s="8">
        <v>0.43000000000000016</v>
      </c>
      <c r="X692" s="8">
        <v>1.1799999999999997</v>
      </c>
      <c r="Y692" s="8">
        <v>4.0000000000000036E-2</v>
      </c>
      <c r="Z692" s="8"/>
      <c r="AF692" t="s">
        <v>790</v>
      </c>
      <c r="AG692" t="s">
        <v>87</v>
      </c>
      <c r="AH692" t="s">
        <v>88</v>
      </c>
      <c r="AI692" t="s">
        <v>97</v>
      </c>
      <c r="AJ692" s="7">
        <v>39082</v>
      </c>
      <c r="AK692" t="s">
        <v>1020</v>
      </c>
      <c r="AL692" t="s">
        <v>393</v>
      </c>
      <c r="AM692" t="s">
        <v>791</v>
      </c>
      <c r="AN692" t="s">
        <v>1025</v>
      </c>
      <c r="AO692" t="str">
        <f>TEXT(A692,"yyyy-mm-dd")</f>
        <v>2005-07-31</v>
      </c>
    </row>
    <row r="693" spans="1:41">
      <c r="A693" s="6" t="s">
        <v>1019</v>
      </c>
      <c r="B693">
        <v>2005</v>
      </c>
      <c r="C693">
        <v>7</v>
      </c>
      <c r="E693" t="s">
        <v>81</v>
      </c>
      <c r="F693" t="s">
        <v>82</v>
      </c>
      <c r="G693" t="s">
        <v>83</v>
      </c>
      <c r="H693" t="s">
        <v>715</v>
      </c>
      <c r="I693">
        <v>2005</v>
      </c>
      <c r="K693" s="6">
        <v>38717</v>
      </c>
      <c r="L693">
        <v>5</v>
      </c>
      <c r="N693" t="s">
        <v>211</v>
      </c>
      <c r="O693" s="8">
        <v>3.82</v>
      </c>
      <c r="P693" s="8">
        <v>3.8</v>
      </c>
      <c r="Q693" s="8">
        <v>3.75</v>
      </c>
      <c r="R693" s="8">
        <v>3.87</v>
      </c>
      <c r="S693" s="8">
        <v>3.48</v>
      </c>
      <c r="T693" s="8">
        <v>4.47</v>
      </c>
      <c r="U693" s="8">
        <v>0.19</v>
      </c>
      <c r="V693" s="9">
        <v>32</v>
      </c>
      <c r="W693" s="8">
        <v>0.12000000000000011</v>
      </c>
      <c r="X693" s="8">
        <v>0.98999999999999977</v>
      </c>
      <c r="Y693" s="8">
        <v>2.0000000000000018E-2</v>
      </c>
      <c r="Z693" s="8">
        <v>4.0000000000000036E-2</v>
      </c>
      <c r="AA693">
        <v>-0.16999999999999993</v>
      </c>
      <c r="AF693" t="s">
        <v>716</v>
      </c>
      <c r="AG693" t="s">
        <v>87</v>
      </c>
      <c r="AH693" t="s">
        <v>88</v>
      </c>
      <c r="AI693" t="s">
        <v>89</v>
      </c>
      <c r="AJ693" s="7">
        <v>38717</v>
      </c>
      <c r="AK693" t="s">
        <v>1020</v>
      </c>
      <c r="AL693" t="s">
        <v>91</v>
      </c>
      <c r="AM693" t="s">
        <v>717</v>
      </c>
      <c r="AN693" t="s">
        <v>1021</v>
      </c>
      <c r="AO693" t="str">
        <f>TEXT(A693,"yyyy-mm-dd")</f>
        <v>2005-07-31</v>
      </c>
    </row>
    <row r="694" spans="1:41">
      <c r="A694" s="6" t="s">
        <v>1019</v>
      </c>
      <c r="B694">
        <v>2005</v>
      </c>
      <c r="C694">
        <v>7</v>
      </c>
      <c r="E694" t="s">
        <v>392</v>
      </c>
      <c r="F694" t="s">
        <v>82</v>
      </c>
      <c r="G694" t="s">
        <v>83</v>
      </c>
      <c r="H694" t="s">
        <v>715</v>
      </c>
      <c r="I694">
        <v>2005</v>
      </c>
      <c r="K694" s="6">
        <v>38717</v>
      </c>
      <c r="L694">
        <v>5</v>
      </c>
      <c r="N694" t="s">
        <v>211</v>
      </c>
      <c r="O694" s="8">
        <v>3.45</v>
      </c>
      <c r="P694" s="8">
        <v>3.43</v>
      </c>
      <c r="Q694" s="8">
        <v>3.37</v>
      </c>
      <c r="R694" s="8">
        <v>3.5</v>
      </c>
      <c r="S694" s="8">
        <v>3.13</v>
      </c>
      <c r="T694" s="8">
        <v>3.88</v>
      </c>
      <c r="U694" s="8">
        <v>0.17</v>
      </c>
      <c r="V694" s="9">
        <v>28</v>
      </c>
      <c r="W694" s="8">
        <v>0.12999999999999989</v>
      </c>
      <c r="X694" s="8">
        <v>0.75</v>
      </c>
      <c r="Y694" s="8">
        <v>2.0000000000000018E-2</v>
      </c>
      <c r="Z694" s="8">
        <v>0</v>
      </c>
      <c r="AA694">
        <v>-5.0000000000000266E-2</v>
      </c>
      <c r="AF694" t="s">
        <v>716</v>
      </c>
      <c r="AG694" t="s">
        <v>87</v>
      </c>
      <c r="AH694" t="s">
        <v>88</v>
      </c>
      <c r="AI694" t="s">
        <v>89</v>
      </c>
      <c r="AJ694" s="7">
        <v>38717</v>
      </c>
      <c r="AK694" t="s">
        <v>1020</v>
      </c>
      <c r="AL694" t="s">
        <v>393</v>
      </c>
      <c r="AM694" t="s">
        <v>717</v>
      </c>
      <c r="AN694" t="s">
        <v>1024</v>
      </c>
      <c r="AO694" t="str">
        <f>TEXT(A694,"yyyy-mm-dd")</f>
        <v>2005-07-31</v>
      </c>
    </row>
    <row r="695" spans="1:41">
      <c r="A695" s="6" t="s">
        <v>1019</v>
      </c>
      <c r="B695">
        <v>2005</v>
      </c>
      <c r="C695">
        <v>7</v>
      </c>
      <c r="E695" t="s">
        <v>81</v>
      </c>
      <c r="F695" t="s">
        <v>82</v>
      </c>
      <c r="G695" t="s">
        <v>774</v>
      </c>
      <c r="H695" t="s">
        <v>775</v>
      </c>
      <c r="K695" s="6"/>
      <c r="O695" s="8">
        <v>3.73</v>
      </c>
      <c r="P695" s="8">
        <v>3.72</v>
      </c>
      <c r="Q695" s="8">
        <v>3.5</v>
      </c>
      <c r="R695" s="8">
        <v>3.9</v>
      </c>
      <c r="S695" s="8">
        <v>2.7</v>
      </c>
      <c r="T695" s="8">
        <v>5</v>
      </c>
      <c r="U695" s="8">
        <v>0.44</v>
      </c>
      <c r="V695" s="9">
        <v>30</v>
      </c>
      <c r="W695" s="8">
        <v>0.39999999999999991</v>
      </c>
      <c r="X695" s="8">
        <v>2.2999999999999998</v>
      </c>
      <c r="Y695" s="8">
        <v>9.9999999999997868E-3</v>
      </c>
      <c r="Z695" s="8">
        <v>-4.9999999999999822E-2</v>
      </c>
      <c r="AA695">
        <v>-8.0000000000000071E-2</v>
      </c>
      <c r="AF695" t="s">
        <v>776</v>
      </c>
      <c r="AG695" t="s">
        <v>777</v>
      </c>
      <c r="AH695" t="s">
        <v>778</v>
      </c>
      <c r="AI695" t="s">
        <v>779</v>
      </c>
      <c r="AJ695" s="7"/>
      <c r="AK695" t="s">
        <v>1020</v>
      </c>
      <c r="AL695" t="s">
        <v>91</v>
      </c>
      <c r="AM695" t="s">
        <v>775</v>
      </c>
      <c r="AN695" t="s">
        <v>1029</v>
      </c>
      <c r="AO695" t="str">
        <f>TEXT(A695,"yyyy-mm-dd")</f>
        <v>2005-07-31</v>
      </c>
    </row>
    <row r="696" spans="1:41">
      <c r="A696" s="6" t="s">
        <v>1019</v>
      </c>
      <c r="B696">
        <v>2005</v>
      </c>
      <c r="C696">
        <v>7</v>
      </c>
      <c r="E696" t="s">
        <v>112</v>
      </c>
      <c r="F696" t="s">
        <v>113</v>
      </c>
      <c r="G696" t="s">
        <v>83</v>
      </c>
      <c r="H696" t="s">
        <v>788</v>
      </c>
      <c r="I696">
        <v>2006</v>
      </c>
      <c r="K696" s="6">
        <v>39082</v>
      </c>
      <c r="L696">
        <v>17</v>
      </c>
      <c r="N696" t="s">
        <v>214</v>
      </c>
      <c r="O696" s="8">
        <v>8.8800000000000008</v>
      </c>
      <c r="P696" s="8">
        <v>8.84</v>
      </c>
      <c r="Q696" s="8">
        <v>8.26</v>
      </c>
      <c r="R696" s="8">
        <v>9.3699999999999992</v>
      </c>
      <c r="S696" s="8">
        <v>7.19</v>
      </c>
      <c r="T696" s="8">
        <v>10.8</v>
      </c>
      <c r="U696" s="8">
        <v>0.93</v>
      </c>
      <c r="V696" s="9">
        <v>33</v>
      </c>
      <c r="W696" s="8">
        <v>1.1099999999999994</v>
      </c>
      <c r="X696" s="8">
        <v>3.6100000000000003</v>
      </c>
      <c r="Y696" s="8">
        <v>4.0000000000000924E-2</v>
      </c>
      <c r="Z696" s="8">
        <v>-8.9999999999999858E-2</v>
      </c>
      <c r="AA696">
        <v>9.9999999999999645E-2</v>
      </c>
      <c r="AF696" t="s">
        <v>937</v>
      </c>
      <c r="AG696" t="s">
        <v>115</v>
      </c>
      <c r="AH696" t="s">
        <v>116</v>
      </c>
      <c r="AI696" t="s">
        <v>230</v>
      </c>
      <c r="AJ696" s="7">
        <v>39082</v>
      </c>
      <c r="AK696" t="s">
        <v>1020</v>
      </c>
      <c r="AL696" t="s">
        <v>118</v>
      </c>
      <c r="AM696" t="s">
        <v>791</v>
      </c>
      <c r="AN696" t="s">
        <v>1031</v>
      </c>
      <c r="AO696" t="str">
        <f>TEXT(A696,"yyyy-mm-dd")</f>
        <v>2005-07-31</v>
      </c>
    </row>
    <row r="697" spans="1:41">
      <c r="A697" s="6" t="s">
        <v>1019</v>
      </c>
      <c r="B697">
        <v>2005</v>
      </c>
      <c r="C697">
        <v>7</v>
      </c>
      <c r="E697" t="s">
        <v>112</v>
      </c>
      <c r="F697" t="s">
        <v>113</v>
      </c>
      <c r="G697" t="s">
        <v>83</v>
      </c>
      <c r="H697" t="s">
        <v>715</v>
      </c>
      <c r="I697">
        <v>2005</v>
      </c>
      <c r="K697" s="6">
        <v>38717</v>
      </c>
      <c r="L697">
        <v>5</v>
      </c>
      <c r="N697" t="s">
        <v>211</v>
      </c>
      <c r="O697" s="8">
        <v>9.33</v>
      </c>
      <c r="P697" s="8">
        <v>9.3000000000000007</v>
      </c>
      <c r="Q697" s="8">
        <v>9.1</v>
      </c>
      <c r="R697" s="8">
        <v>9.58</v>
      </c>
      <c r="S697" s="8">
        <v>8.5399999999999991</v>
      </c>
      <c r="T697" s="8">
        <v>10.15</v>
      </c>
      <c r="U697" s="8">
        <v>0.36</v>
      </c>
      <c r="V697" s="9">
        <v>34</v>
      </c>
      <c r="W697" s="8">
        <v>0.48000000000000043</v>
      </c>
      <c r="X697" s="8">
        <v>1.6100000000000012</v>
      </c>
      <c r="Y697" s="8">
        <v>2.9999999999999361E-2</v>
      </c>
      <c r="Z697" s="8">
        <v>-8.9999999999999858E-2</v>
      </c>
      <c r="AA697">
        <v>5.0000000000000711E-2</v>
      </c>
      <c r="AF697" t="s">
        <v>782</v>
      </c>
      <c r="AG697" t="s">
        <v>115</v>
      </c>
      <c r="AH697" t="s">
        <v>116</v>
      </c>
      <c r="AI697" t="s">
        <v>117</v>
      </c>
      <c r="AJ697" s="7">
        <v>38717</v>
      </c>
      <c r="AK697" t="s">
        <v>1020</v>
      </c>
      <c r="AL697" t="s">
        <v>118</v>
      </c>
      <c r="AM697" t="s">
        <v>717</v>
      </c>
      <c r="AN697" t="s">
        <v>1030</v>
      </c>
      <c r="AO697" t="str">
        <f>TEXT(A697,"yyyy-mm-dd")</f>
        <v>2005-07-31</v>
      </c>
    </row>
    <row r="698" spans="1:41">
      <c r="A698" s="6" t="s">
        <v>1032</v>
      </c>
      <c r="B698">
        <v>2005</v>
      </c>
      <c r="C698">
        <v>8</v>
      </c>
      <c r="E698" t="s">
        <v>100</v>
      </c>
      <c r="F698" t="s">
        <v>101</v>
      </c>
      <c r="G698" t="s">
        <v>83</v>
      </c>
      <c r="H698" t="s">
        <v>923</v>
      </c>
      <c r="I698">
        <v>2007</v>
      </c>
      <c r="K698" s="6">
        <v>39447</v>
      </c>
      <c r="L698">
        <v>28</v>
      </c>
      <c r="N698" t="s">
        <v>593</v>
      </c>
      <c r="O698" s="8">
        <v>3.43</v>
      </c>
      <c r="P698" s="8">
        <v>3.5</v>
      </c>
      <c r="Q698" s="8">
        <v>3.2</v>
      </c>
      <c r="R698" s="8">
        <v>3.91</v>
      </c>
      <c r="S698" s="8">
        <v>1.42</v>
      </c>
      <c r="T698" s="8">
        <v>4.5</v>
      </c>
      <c r="U698" s="8">
        <v>0.76</v>
      </c>
      <c r="V698" s="9">
        <v>32</v>
      </c>
      <c r="W698" s="8">
        <v>0.71</v>
      </c>
      <c r="X698" s="8">
        <v>3.08</v>
      </c>
      <c r="Y698" s="8">
        <v>-6.999999999999984E-2</v>
      </c>
      <c r="Z698" s="8">
        <v>0</v>
      </c>
      <c r="AA698">
        <v>-0.10999999999999988</v>
      </c>
      <c r="AF698" t="s">
        <v>9809</v>
      </c>
      <c r="AG698" t="s">
        <v>9655</v>
      </c>
      <c r="AH698" t="s">
        <v>9656</v>
      </c>
      <c r="AI698" t="s">
        <v>9708</v>
      </c>
      <c r="AJ698" s="7">
        <v>39447</v>
      </c>
      <c r="AK698" t="s">
        <v>1033</v>
      </c>
      <c r="AL698" t="s">
        <v>109</v>
      </c>
      <c r="AM698" t="s">
        <v>927</v>
      </c>
      <c r="AN698" t="s">
        <v>9813</v>
      </c>
    </row>
    <row r="699" spans="1:41">
      <c r="A699" s="6" t="s">
        <v>1032</v>
      </c>
      <c r="B699">
        <v>2005</v>
      </c>
      <c r="C699">
        <v>8</v>
      </c>
      <c r="E699" t="s">
        <v>100</v>
      </c>
      <c r="F699" t="s">
        <v>101</v>
      </c>
      <c r="G699" t="s">
        <v>83</v>
      </c>
      <c r="H699" t="s">
        <v>788</v>
      </c>
      <c r="I699">
        <v>2006</v>
      </c>
      <c r="K699" s="6">
        <v>39082</v>
      </c>
      <c r="L699">
        <v>16</v>
      </c>
      <c r="N699" t="s">
        <v>222</v>
      </c>
      <c r="O699" s="8">
        <v>3.51</v>
      </c>
      <c r="P699" s="8">
        <v>3.5</v>
      </c>
      <c r="Q699" s="8">
        <v>3.2</v>
      </c>
      <c r="R699" s="8">
        <v>3.78</v>
      </c>
      <c r="S699" s="8">
        <v>2.8</v>
      </c>
      <c r="T699" s="8">
        <v>4.46</v>
      </c>
      <c r="U699" s="8">
        <v>0.41</v>
      </c>
      <c r="V699" s="9">
        <v>35</v>
      </c>
      <c r="W699" s="8">
        <v>0.57999999999999963</v>
      </c>
      <c r="X699" s="8">
        <v>1.6600000000000001</v>
      </c>
      <c r="Y699" s="8">
        <v>9.9999999999997868E-3</v>
      </c>
      <c r="Z699" s="8">
        <v>0</v>
      </c>
      <c r="AA699">
        <v>7.9999999999999627E-2</v>
      </c>
      <c r="AF699" t="s">
        <v>9784</v>
      </c>
      <c r="AG699" t="s">
        <v>9655</v>
      </c>
      <c r="AH699" t="s">
        <v>9656</v>
      </c>
      <c r="AI699" t="s">
        <v>9669</v>
      </c>
      <c r="AJ699" s="7">
        <v>39082</v>
      </c>
      <c r="AK699" t="s">
        <v>1033</v>
      </c>
      <c r="AL699" t="s">
        <v>109</v>
      </c>
      <c r="AM699" t="s">
        <v>791</v>
      </c>
      <c r="AN699" t="s">
        <v>9799</v>
      </c>
    </row>
    <row r="700" spans="1:41">
      <c r="A700" s="6" t="s">
        <v>1032</v>
      </c>
      <c r="B700">
        <v>2005</v>
      </c>
      <c r="C700">
        <v>8</v>
      </c>
      <c r="E700" t="s">
        <v>100</v>
      </c>
      <c r="F700" t="s">
        <v>101</v>
      </c>
      <c r="G700" t="s">
        <v>102</v>
      </c>
      <c r="H700" t="s">
        <v>1000</v>
      </c>
      <c r="I700">
        <v>2005</v>
      </c>
      <c r="J700">
        <v>4</v>
      </c>
      <c r="K700" s="6">
        <v>38717</v>
      </c>
      <c r="L700">
        <v>4</v>
      </c>
      <c r="M700">
        <v>1</v>
      </c>
      <c r="N700" t="s">
        <v>219</v>
      </c>
      <c r="O700" s="8">
        <v>3.47</v>
      </c>
      <c r="P700" s="8">
        <v>3.6</v>
      </c>
      <c r="Q700" s="8">
        <v>3.1</v>
      </c>
      <c r="R700" s="8">
        <v>3.95</v>
      </c>
      <c r="S700" s="8">
        <v>2</v>
      </c>
      <c r="T700" s="8">
        <v>4.32</v>
      </c>
      <c r="U700" s="8">
        <v>0.61</v>
      </c>
      <c r="V700" s="9">
        <v>35</v>
      </c>
      <c r="W700" s="8">
        <v>0.85000000000000009</v>
      </c>
      <c r="X700" s="8">
        <v>2.3200000000000003</v>
      </c>
      <c r="Y700" s="8">
        <v>-0.12999999999999989</v>
      </c>
      <c r="Z700" s="8">
        <v>-0.19999999999999973</v>
      </c>
      <c r="AA700">
        <v>0.15000000000000036</v>
      </c>
      <c r="AF700" t="s">
        <v>1001</v>
      </c>
      <c r="AG700" t="s">
        <v>106</v>
      </c>
      <c r="AH700" t="s">
        <v>107</v>
      </c>
      <c r="AI700" t="s">
        <v>340</v>
      </c>
      <c r="AJ700" s="7">
        <v>38717</v>
      </c>
      <c r="AK700" t="s">
        <v>1033</v>
      </c>
      <c r="AL700" t="s">
        <v>109</v>
      </c>
      <c r="AM700" t="s">
        <v>1002</v>
      </c>
      <c r="AN700" t="s">
        <v>1040</v>
      </c>
      <c r="AO700" t="str">
        <f>TEXT(A700,"yyyy-mm-dd")</f>
        <v>2005-08-31</v>
      </c>
    </row>
    <row r="701" spans="1:41">
      <c r="A701" s="6" t="s">
        <v>1032</v>
      </c>
      <c r="B701">
        <v>2005</v>
      </c>
      <c r="C701">
        <v>8</v>
      </c>
      <c r="E701" t="s">
        <v>100</v>
      </c>
      <c r="F701" t="s">
        <v>101</v>
      </c>
      <c r="G701" t="s">
        <v>102</v>
      </c>
      <c r="H701" t="s">
        <v>973</v>
      </c>
      <c r="I701">
        <v>2005</v>
      </c>
      <c r="J701">
        <v>3</v>
      </c>
      <c r="K701" s="6">
        <v>38625</v>
      </c>
      <c r="L701">
        <v>1</v>
      </c>
      <c r="M701">
        <v>0</v>
      </c>
      <c r="N701" t="s">
        <v>169</v>
      </c>
      <c r="O701" s="8">
        <v>3.37</v>
      </c>
      <c r="P701" s="8">
        <v>3.4</v>
      </c>
      <c r="Q701" s="8">
        <v>2.85</v>
      </c>
      <c r="R701" s="8">
        <v>3.7</v>
      </c>
      <c r="S701" s="8">
        <v>2.2999999999999998</v>
      </c>
      <c r="T701" s="8">
        <v>5.5</v>
      </c>
      <c r="U701" s="8">
        <v>0.63</v>
      </c>
      <c r="V701" s="9">
        <v>35</v>
      </c>
      <c r="W701" s="8">
        <v>0.85000000000000009</v>
      </c>
      <c r="X701" s="8">
        <v>3.2</v>
      </c>
      <c r="Y701" s="8">
        <v>-2.9999999999999805E-2</v>
      </c>
      <c r="Z701" s="8">
        <v>-0.39999999999999991</v>
      </c>
      <c r="AA701">
        <v>0.25</v>
      </c>
      <c r="AF701" t="s">
        <v>974</v>
      </c>
      <c r="AG701" t="s">
        <v>106</v>
      </c>
      <c r="AH701" t="s">
        <v>107</v>
      </c>
      <c r="AI701" t="s">
        <v>108</v>
      </c>
      <c r="AJ701" s="7">
        <v>38625</v>
      </c>
      <c r="AK701" t="s">
        <v>1033</v>
      </c>
      <c r="AL701" t="s">
        <v>109</v>
      </c>
      <c r="AM701" t="s">
        <v>975</v>
      </c>
      <c r="AN701" t="s">
        <v>1039</v>
      </c>
      <c r="AO701" t="str">
        <f>TEXT(A701,"yyyy-mm-dd")</f>
        <v>2005-08-31</v>
      </c>
    </row>
    <row r="702" spans="1:41">
      <c r="A702" s="6" t="s">
        <v>1032</v>
      </c>
      <c r="B702">
        <v>2005</v>
      </c>
      <c r="C702">
        <v>8</v>
      </c>
      <c r="E702" t="s">
        <v>81</v>
      </c>
      <c r="F702" t="s">
        <v>82</v>
      </c>
      <c r="G702" t="s">
        <v>83</v>
      </c>
      <c r="H702" t="s">
        <v>923</v>
      </c>
      <c r="I702">
        <v>2007</v>
      </c>
      <c r="K702" s="6">
        <v>39447</v>
      </c>
      <c r="L702">
        <v>28</v>
      </c>
      <c r="N702" t="s">
        <v>593</v>
      </c>
      <c r="O702" s="8">
        <v>3.7</v>
      </c>
      <c r="P702" s="8">
        <v>3.7</v>
      </c>
      <c r="Q702" s="8">
        <v>3.5</v>
      </c>
      <c r="R702" s="8">
        <v>3.84</v>
      </c>
      <c r="S702" s="8">
        <v>2.6</v>
      </c>
      <c r="T702" s="8">
        <v>5</v>
      </c>
      <c r="U702" s="8">
        <v>0.41</v>
      </c>
      <c r="V702" s="9">
        <v>33</v>
      </c>
      <c r="W702" s="8">
        <v>0.33999999999999986</v>
      </c>
      <c r="X702" s="8">
        <v>2.4</v>
      </c>
      <c r="Y702" s="8">
        <v>0</v>
      </c>
      <c r="Z702" s="8">
        <v>0</v>
      </c>
      <c r="AA702">
        <v>-9.0000000000000302E-2</v>
      </c>
      <c r="AF702" t="s">
        <v>925</v>
      </c>
      <c r="AG702" t="s">
        <v>87</v>
      </c>
      <c r="AH702" t="s">
        <v>88</v>
      </c>
      <c r="AI702" t="s">
        <v>359</v>
      </c>
      <c r="AJ702" s="7">
        <v>39447</v>
      </c>
      <c r="AK702" t="s">
        <v>1033</v>
      </c>
      <c r="AL702" t="s">
        <v>91</v>
      </c>
      <c r="AM702" t="s">
        <v>927</v>
      </c>
      <c r="AN702" t="s">
        <v>1036</v>
      </c>
      <c r="AO702" t="str">
        <f>TEXT(A702,"yyyy-mm-dd")</f>
        <v>2005-08-31</v>
      </c>
    </row>
    <row r="703" spans="1:41">
      <c r="A703" s="6" t="s">
        <v>1032</v>
      </c>
      <c r="B703">
        <v>2005</v>
      </c>
      <c r="C703">
        <v>8</v>
      </c>
      <c r="E703" t="s">
        <v>81</v>
      </c>
      <c r="F703" t="s">
        <v>82</v>
      </c>
      <c r="G703" t="s">
        <v>83</v>
      </c>
      <c r="H703" t="s">
        <v>788</v>
      </c>
      <c r="I703">
        <v>2006</v>
      </c>
      <c r="K703" s="6">
        <v>39082</v>
      </c>
      <c r="L703">
        <v>16</v>
      </c>
      <c r="N703" t="s">
        <v>222</v>
      </c>
      <c r="O703" s="8">
        <v>3.8</v>
      </c>
      <c r="P703" s="8">
        <v>3.79</v>
      </c>
      <c r="Q703" s="8">
        <v>3.62</v>
      </c>
      <c r="R703" s="8">
        <v>3.98</v>
      </c>
      <c r="S703" s="8">
        <v>3.12</v>
      </c>
      <c r="T703" s="8">
        <v>5.6</v>
      </c>
      <c r="U703" s="8">
        <v>0.42</v>
      </c>
      <c r="V703" s="9">
        <v>35</v>
      </c>
      <c r="W703" s="8">
        <v>0.35999999999999988</v>
      </c>
      <c r="X703" s="8">
        <v>2.4799999999999995</v>
      </c>
      <c r="Y703" s="8">
        <v>9.9999999999997868E-3</v>
      </c>
      <c r="Z703" s="8">
        <v>-2.0000000000000018E-2</v>
      </c>
      <c r="AA703">
        <v>-4.4408920985006262E-16</v>
      </c>
      <c r="AF703" t="s">
        <v>790</v>
      </c>
      <c r="AG703" t="s">
        <v>87</v>
      </c>
      <c r="AH703" t="s">
        <v>88</v>
      </c>
      <c r="AI703" t="s">
        <v>97</v>
      </c>
      <c r="AJ703" s="7">
        <v>39082</v>
      </c>
      <c r="AK703" t="s">
        <v>1033</v>
      </c>
      <c r="AL703" t="s">
        <v>91</v>
      </c>
      <c r="AM703" t="s">
        <v>791</v>
      </c>
      <c r="AN703" t="s">
        <v>1035</v>
      </c>
      <c r="AO703" t="str">
        <f>TEXT(A703,"yyyy-mm-dd")</f>
        <v>2005-08-31</v>
      </c>
    </row>
    <row r="704" spans="1:41">
      <c r="A704" s="6" t="s">
        <v>1032</v>
      </c>
      <c r="B704">
        <v>2005</v>
      </c>
      <c r="C704">
        <v>8</v>
      </c>
      <c r="E704" t="s">
        <v>392</v>
      </c>
      <c r="F704" t="s">
        <v>82</v>
      </c>
      <c r="G704" t="s">
        <v>83</v>
      </c>
      <c r="H704" t="s">
        <v>788</v>
      </c>
      <c r="I704">
        <v>2006</v>
      </c>
      <c r="K704" s="6">
        <v>39082</v>
      </c>
      <c r="L704">
        <v>16</v>
      </c>
      <c r="N704" t="s">
        <v>222</v>
      </c>
      <c r="O704" s="8">
        <v>3.41</v>
      </c>
      <c r="P704" s="8">
        <v>3.37</v>
      </c>
      <c r="Q704" s="8">
        <v>3.28</v>
      </c>
      <c r="R704" s="8">
        <v>3.64</v>
      </c>
      <c r="S704" s="8">
        <v>2.85</v>
      </c>
      <c r="T704" s="8">
        <v>4.0199999999999996</v>
      </c>
      <c r="U704" s="8">
        <v>0.28000000000000003</v>
      </c>
      <c r="V704" s="9">
        <v>28</v>
      </c>
      <c r="W704" s="8">
        <v>0.36000000000000032</v>
      </c>
      <c r="X704" s="8">
        <v>1.1699999999999995</v>
      </c>
      <c r="Y704" s="8">
        <v>4.0000000000000036E-2</v>
      </c>
      <c r="Z704" s="8">
        <v>-9.9999999999997868E-3</v>
      </c>
      <c r="AA704">
        <v>-6.999999999999984E-2</v>
      </c>
      <c r="AF704" t="s">
        <v>790</v>
      </c>
      <c r="AG704" t="s">
        <v>87</v>
      </c>
      <c r="AH704" t="s">
        <v>88</v>
      </c>
      <c r="AI704" t="s">
        <v>97</v>
      </c>
      <c r="AJ704" s="7">
        <v>39082</v>
      </c>
      <c r="AK704" t="s">
        <v>1033</v>
      </c>
      <c r="AL704" t="s">
        <v>393</v>
      </c>
      <c r="AM704" t="s">
        <v>791</v>
      </c>
      <c r="AN704" t="s">
        <v>1038</v>
      </c>
      <c r="AO704" t="str">
        <f>TEXT(A704,"yyyy-mm-dd")</f>
        <v>2005-08-31</v>
      </c>
    </row>
    <row r="705" spans="1:41">
      <c r="A705" s="6" t="s">
        <v>1032</v>
      </c>
      <c r="B705">
        <v>2005</v>
      </c>
      <c r="C705">
        <v>8</v>
      </c>
      <c r="E705" t="s">
        <v>81</v>
      </c>
      <c r="F705" t="s">
        <v>82</v>
      </c>
      <c r="G705" t="s">
        <v>83</v>
      </c>
      <c r="H705" t="s">
        <v>715</v>
      </c>
      <c r="I705">
        <v>2005</v>
      </c>
      <c r="K705" s="6">
        <v>38717</v>
      </c>
      <c r="L705">
        <v>4</v>
      </c>
      <c r="N705" t="s">
        <v>219</v>
      </c>
      <c r="O705" s="8">
        <v>3.68</v>
      </c>
      <c r="P705" s="8">
        <v>3.65</v>
      </c>
      <c r="Q705" s="8">
        <v>3.58</v>
      </c>
      <c r="R705" s="8">
        <v>3.73</v>
      </c>
      <c r="S705" s="8">
        <v>3.25</v>
      </c>
      <c r="T705" s="8">
        <v>4.5</v>
      </c>
      <c r="U705" s="8">
        <v>0.23</v>
      </c>
      <c r="V705" s="9">
        <v>35</v>
      </c>
      <c r="W705" s="8">
        <v>0.14999999999999991</v>
      </c>
      <c r="X705" s="8">
        <v>1.25</v>
      </c>
      <c r="Y705" s="8">
        <v>3.0000000000000249E-2</v>
      </c>
      <c r="Z705" s="8">
        <v>-0.14999999999999991</v>
      </c>
      <c r="AA705">
        <v>2.9999999999999805E-2</v>
      </c>
      <c r="AF705" t="s">
        <v>716</v>
      </c>
      <c r="AG705" t="s">
        <v>87</v>
      </c>
      <c r="AH705" t="s">
        <v>88</v>
      </c>
      <c r="AI705" t="s">
        <v>89</v>
      </c>
      <c r="AJ705" s="7">
        <v>38717</v>
      </c>
      <c r="AK705" t="s">
        <v>1033</v>
      </c>
      <c r="AL705" t="s">
        <v>91</v>
      </c>
      <c r="AM705" t="s">
        <v>717</v>
      </c>
      <c r="AN705" t="s">
        <v>1034</v>
      </c>
      <c r="AO705" t="str">
        <f>TEXT(A705,"yyyy-mm-dd")</f>
        <v>2005-08-31</v>
      </c>
    </row>
    <row r="706" spans="1:41">
      <c r="A706" s="6" t="s">
        <v>1032</v>
      </c>
      <c r="B706">
        <v>2005</v>
      </c>
      <c r="C706">
        <v>8</v>
      </c>
      <c r="E706" t="s">
        <v>392</v>
      </c>
      <c r="F706" t="s">
        <v>82</v>
      </c>
      <c r="G706" t="s">
        <v>83</v>
      </c>
      <c r="H706" t="s">
        <v>715</v>
      </c>
      <c r="I706">
        <v>2005</v>
      </c>
      <c r="K706" s="6">
        <v>38717</v>
      </c>
      <c r="L706">
        <v>4</v>
      </c>
      <c r="N706" t="s">
        <v>219</v>
      </c>
      <c r="O706" s="8">
        <v>3.36</v>
      </c>
      <c r="P706" s="8">
        <v>3.34</v>
      </c>
      <c r="Q706" s="8">
        <v>3.28</v>
      </c>
      <c r="R706" s="8">
        <v>3.42</v>
      </c>
      <c r="S706" s="8">
        <v>3.1</v>
      </c>
      <c r="T706" s="8">
        <v>3.89</v>
      </c>
      <c r="U706" s="8">
        <v>0.19</v>
      </c>
      <c r="V706" s="9">
        <v>29</v>
      </c>
      <c r="W706" s="8">
        <v>0.14000000000000012</v>
      </c>
      <c r="X706" s="8">
        <v>0.79</v>
      </c>
      <c r="Y706" s="8">
        <v>2.0000000000000018E-2</v>
      </c>
      <c r="Z706" s="8">
        <v>-9.0000000000000302E-2</v>
      </c>
      <c r="AA706">
        <v>1.0000000000000231E-2</v>
      </c>
      <c r="AF706" t="s">
        <v>716</v>
      </c>
      <c r="AG706" t="s">
        <v>87</v>
      </c>
      <c r="AH706" t="s">
        <v>88</v>
      </c>
      <c r="AI706" t="s">
        <v>89</v>
      </c>
      <c r="AJ706" s="7">
        <v>38717</v>
      </c>
      <c r="AK706" t="s">
        <v>1033</v>
      </c>
      <c r="AL706" t="s">
        <v>393</v>
      </c>
      <c r="AM706" t="s">
        <v>717</v>
      </c>
      <c r="AN706" t="s">
        <v>1037</v>
      </c>
      <c r="AO706" t="str">
        <f>TEXT(A706,"yyyy-mm-dd")</f>
        <v>2005-08-31</v>
      </c>
    </row>
    <row r="707" spans="1:41">
      <c r="A707" s="6" t="s">
        <v>1032</v>
      </c>
      <c r="B707">
        <v>2005</v>
      </c>
      <c r="C707">
        <v>8</v>
      </c>
      <c r="E707" t="s">
        <v>81</v>
      </c>
      <c r="F707" t="s">
        <v>82</v>
      </c>
      <c r="G707" t="s">
        <v>774</v>
      </c>
      <c r="H707" t="s">
        <v>775</v>
      </c>
      <c r="K707" s="6"/>
      <c r="O707" s="8">
        <v>3.72</v>
      </c>
      <c r="P707" s="8">
        <v>3.69</v>
      </c>
      <c r="Q707" s="8">
        <v>3.5</v>
      </c>
      <c r="R707" s="8">
        <v>3.9</v>
      </c>
      <c r="S707" s="8">
        <v>2.9</v>
      </c>
      <c r="T707" s="8">
        <v>5</v>
      </c>
      <c r="U707" s="8">
        <v>0.41</v>
      </c>
      <c r="V707" s="9">
        <v>31</v>
      </c>
      <c r="W707" s="8">
        <v>0.39999999999999991</v>
      </c>
      <c r="X707" s="8">
        <v>2.1</v>
      </c>
      <c r="Y707" s="8">
        <v>3.0000000000000249E-2</v>
      </c>
      <c r="Z707" s="8">
        <v>-3.0000000000000249E-2</v>
      </c>
      <c r="AA707">
        <v>0</v>
      </c>
      <c r="AF707" t="s">
        <v>776</v>
      </c>
      <c r="AG707" t="s">
        <v>777</v>
      </c>
      <c r="AH707" t="s">
        <v>778</v>
      </c>
      <c r="AI707" t="s">
        <v>779</v>
      </c>
      <c r="AJ707" s="7"/>
      <c r="AK707" t="s">
        <v>1033</v>
      </c>
      <c r="AL707" t="s">
        <v>91</v>
      </c>
      <c r="AM707" t="s">
        <v>775</v>
      </c>
      <c r="AN707" t="s">
        <v>1041</v>
      </c>
      <c r="AO707" t="str">
        <f>TEXT(A707,"yyyy-mm-dd")</f>
        <v>2005-08-31</v>
      </c>
    </row>
    <row r="708" spans="1:41">
      <c r="A708" s="6" t="s">
        <v>1032</v>
      </c>
      <c r="B708">
        <v>2005</v>
      </c>
      <c r="C708">
        <v>8</v>
      </c>
      <c r="E708" t="s">
        <v>112</v>
      </c>
      <c r="F708" t="s">
        <v>113</v>
      </c>
      <c r="G708" t="s">
        <v>83</v>
      </c>
      <c r="H708" t="s">
        <v>788</v>
      </c>
      <c r="I708">
        <v>2006</v>
      </c>
      <c r="K708" s="6">
        <v>39082</v>
      </c>
      <c r="L708">
        <v>16</v>
      </c>
      <c r="N708" t="s">
        <v>222</v>
      </c>
      <c r="O708" s="8">
        <v>8.6199999999999992</v>
      </c>
      <c r="P708" s="8">
        <v>8.64</v>
      </c>
      <c r="Q708" s="8">
        <v>8.2200000000000006</v>
      </c>
      <c r="R708" s="8">
        <v>9.2100000000000009</v>
      </c>
      <c r="S708" s="8">
        <v>6.2</v>
      </c>
      <c r="T708" s="8">
        <v>10.7</v>
      </c>
      <c r="U708" s="8">
        <v>0.95</v>
      </c>
      <c r="V708" s="9">
        <v>34</v>
      </c>
      <c r="W708" s="8">
        <v>0.99000000000000021</v>
      </c>
      <c r="X708" s="8">
        <v>4.4999999999999991</v>
      </c>
      <c r="Y708" s="8">
        <v>-2.000000000000135E-2</v>
      </c>
      <c r="Z708" s="8">
        <v>-0.19999999999999929</v>
      </c>
      <c r="AA708">
        <v>-0.11999999999999922</v>
      </c>
      <c r="AF708" t="s">
        <v>937</v>
      </c>
      <c r="AG708" t="s">
        <v>115</v>
      </c>
      <c r="AH708" t="s">
        <v>116</v>
      </c>
      <c r="AI708" t="s">
        <v>230</v>
      </c>
      <c r="AJ708" s="7">
        <v>39082</v>
      </c>
      <c r="AK708" t="s">
        <v>1033</v>
      </c>
      <c r="AL708" t="s">
        <v>118</v>
      </c>
      <c r="AM708" t="s">
        <v>791</v>
      </c>
      <c r="AN708" t="s">
        <v>1043</v>
      </c>
      <c r="AO708" t="str">
        <f>TEXT(A708,"yyyy-mm-dd")</f>
        <v>2005-08-31</v>
      </c>
    </row>
    <row r="709" spans="1:41">
      <c r="A709" s="6" t="s">
        <v>1032</v>
      </c>
      <c r="B709">
        <v>2005</v>
      </c>
      <c r="C709">
        <v>8</v>
      </c>
      <c r="E709" t="s">
        <v>112</v>
      </c>
      <c r="F709" t="s">
        <v>113</v>
      </c>
      <c r="G709" t="s">
        <v>83</v>
      </c>
      <c r="H709" t="s">
        <v>715</v>
      </c>
      <c r="I709">
        <v>2005</v>
      </c>
      <c r="K709" s="6">
        <v>38717</v>
      </c>
      <c r="L709">
        <v>4</v>
      </c>
      <c r="N709" t="s">
        <v>219</v>
      </c>
      <c r="O709" s="8">
        <v>9.18</v>
      </c>
      <c r="P709" s="8">
        <v>9.1300000000000008</v>
      </c>
      <c r="Q709" s="8">
        <v>9</v>
      </c>
      <c r="R709" s="8">
        <v>9.39</v>
      </c>
      <c r="S709" s="8">
        <v>8.51</v>
      </c>
      <c r="T709" s="8">
        <v>10.15</v>
      </c>
      <c r="U709" s="8">
        <v>0.32</v>
      </c>
      <c r="V709" s="9">
        <v>34</v>
      </c>
      <c r="W709" s="8">
        <v>0.39000000000000057</v>
      </c>
      <c r="X709" s="8">
        <v>1.6400000000000006</v>
      </c>
      <c r="Y709" s="8">
        <v>4.9999999999998934E-2</v>
      </c>
      <c r="Z709" s="8">
        <v>-0.16999999999999993</v>
      </c>
      <c r="AA709">
        <v>-8.9999999999999858E-2</v>
      </c>
      <c r="AF709" t="s">
        <v>782</v>
      </c>
      <c r="AG709" t="s">
        <v>115</v>
      </c>
      <c r="AH709" t="s">
        <v>116</v>
      </c>
      <c r="AI709" t="s">
        <v>117</v>
      </c>
      <c r="AJ709" s="7">
        <v>38717</v>
      </c>
      <c r="AK709" t="s">
        <v>1033</v>
      </c>
      <c r="AL709" t="s">
        <v>118</v>
      </c>
      <c r="AM709" t="s">
        <v>717</v>
      </c>
      <c r="AN709" t="s">
        <v>1042</v>
      </c>
      <c r="AO709" t="str">
        <f>TEXT(A709,"yyyy-mm-dd")</f>
        <v>2005-08-31</v>
      </c>
    </row>
    <row r="710" spans="1:41">
      <c r="A710" s="6" t="s">
        <v>1044</v>
      </c>
      <c r="B710">
        <v>2005</v>
      </c>
      <c r="C710">
        <v>9</v>
      </c>
      <c r="E710" t="s">
        <v>100</v>
      </c>
      <c r="F710" t="s">
        <v>101</v>
      </c>
      <c r="G710" t="s">
        <v>83</v>
      </c>
      <c r="H710" t="s">
        <v>923</v>
      </c>
      <c r="I710">
        <v>2007</v>
      </c>
      <c r="K710" s="6">
        <v>39447</v>
      </c>
      <c r="L710">
        <v>27</v>
      </c>
      <c r="N710" t="s">
        <v>604</v>
      </c>
      <c r="O710" s="8">
        <v>3.39</v>
      </c>
      <c r="P710" s="8">
        <v>3.5</v>
      </c>
      <c r="Q710" s="8">
        <v>3.23</v>
      </c>
      <c r="R710" s="8">
        <v>3.85</v>
      </c>
      <c r="S710" s="8">
        <v>1.53</v>
      </c>
      <c r="T710" s="8">
        <v>4.5</v>
      </c>
      <c r="U710" s="8">
        <v>0.71</v>
      </c>
      <c r="V710" s="9">
        <v>30</v>
      </c>
      <c r="W710" s="8">
        <v>0.62000000000000011</v>
      </c>
      <c r="X710" s="8">
        <v>2.9699999999999998</v>
      </c>
      <c r="Y710" s="8">
        <v>-0.10999999999999988</v>
      </c>
      <c r="Z710" s="8">
        <v>0</v>
      </c>
      <c r="AA710">
        <v>-8.9999999999999858E-2</v>
      </c>
      <c r="AF710" t="s">
        <v>9809</v>
      </c>
      <c r="AG710" t="s">
        <v>9655</v>
      </c>
      <c r="AH710" t="s">
        <v>9656</v>
      </c>
      <c r="AI710" t="s">
        <v>9708</v>
      </c>
      <c r="AJ710" s="7">
        <v>39447</v>
      </c>
      <c r="AK710" t="s">
        <v>1045</v>
      </c>
      <c r="AL710" t="s">
        <v>109</v>
      </c>
      <c r="AM710" t="s">
        <v>927</v>
      </c>
      <c r="AN710" t="s">
        <v>9814</v>
      </c>
    </row>
    <row r="711" spans="1:41">
      <c r="A711" s="6" t="s">
        <v>1044</v>
      </c>
      <c r="B711">
        <v>2005</v>
      </c>
      <c r="C711">
        <v>9</v>
      </c>
      <c r="E711" t="s">
        <v>100</v>
      </c>
      <c r="F711" t="s">
        <v>101</v>
      </c>
      <c r="G711" t="s">
        <v>83</v>
      </c>
      <c r="H711" t="s">
        <v>788</v>
      </c>
      <c r="I711">
        <v>2006</v>
      </c>
      <c r="K711" s="6">
        <v>39082</v>
      </c>
      <c r="L711">
        <v>15</v>
      </c>
      <c r="N711" t="s">
        <v>236</v>
      </c>
      <c r="O711" s="8">
        <v>3.42</v>
      </c>
      <c r="P711" s="8">
        <v>3.4</v>
      </c>
      <c r="Q711" s="8">
        <v>3.1</v>
      </c>
      <c r="R711" s="8">
        <v>3.64</v>
      </c>
      <c r="S711" s="8">
        <v>2.7</v>
      </c>
      <c r="T711" s="8">
        <v>4.4800000000000004</v>
      </c>
      <c r="U711" s="8">
        <v>0.41</v>
      </c>
      <c r="V711" s="9">
        <v>33</v>
      </c>
      <c r="W711" s="8">
        <v>0.54</v>
      </c>
      <c r="X711" s="8">
        <v>1.7800000000000002</v>
      </c>
      <c r="Y711" s="8">
        <v>2.0000000000000018E-2</v>
      </c>
      <c r="Z711" s="8">
        <v>-0.10000000000000009</v>
      </c>
      <c r="AA711">
        <v>-3.9999999999999591E-2</v>
      </c>
      <c r="AF711" t="s">
        <v>9784</v>
      </c>
      <c r="AG711" t="s">
        <v>9655</v>
      </c>
      <c r="AH711" t="s">
        <v>9656</v>
      </c>
      <c r="AI711" t="s">
        <v>9669</v>
      </c>
      <c r="AJ711" s="7">
        <v>39082</v>
      </c>
      <c r="AK711" t="s">
        <v>1045</v>
      </c>
      <c r="AL711" t="s">
        <v>109</v>
      </c>
      <c r="AM711" t="s">
        <v>791</v>
      </c>
      <c r="AN711" t="s">
        <v>9800</v>
      </c>
    </row>
    <row r="712" spans="1:41">
      <c r="A712" s="6" t="s">
        <v>1044</v>
      </c>
      <c r="B712">
        <v>2005</v>
      </c>
      <c r="C712">
        <v>9</v>
      </c>
      <c r="E712" t="s">
        <v>100</v>
      </c>
      <c r="F712" t="s">
        <v>101</v>
      </c>
      <c r="G712" t="s">
        <v>102</v>
      </c>
      <c r="H712" t="s">
        <v>1000</v>
      </c>
      <c r="I712">
        <v>2005</v>
      </c>
      <c r="J712">
        <v>4</v>
      </c>
      <c r="K712" s="6">
        <v>38717</v>
      </c>
      <c r="L712">
        <v>3</v>
      </c>
      <c r="M712">
        <v>1</v>
      </c>
      <c r="N712" t="s">
        <v>233</v>
      </c>
      <c r="O712" s="8">
        <v>3.38</v>
      </c>
      <c r="P712" s="8">
        <v>3.4</v>
      </c>
      <c r="Q712" s="8">
        <v>3.15</v>
      </c>
      <c r="R712" s="8">
        <v>3.8</v>
      </c>
      <c r="S712" s="8">
        <v>2</v>
      </c>
      <c r="T712" s="8">
        <v>4.3</v>
      </c>
      <c r="U712" s="8">
        <v>0.53</v>
      </c>
      <c r="V712" s="9">
        <v>33</v>
      </c>
      <c r="W712" s="8">
        <v>0.64999999999999991</v>
      </c>
      <c r="X712" s="8">
        <v>2.2999999999999998</v>
      </c>
      <c r="Y712" s="8">
        <v>-2.0000000000000018E-2</v>
      </c>
      <c r="Z712" s="8">
        <v>-0.20000000000000018</v>
      </c>
      <c r="AA712">
        <v>-0.20000000000000018</v>
      </c>
      <c r="AF712" t="s">
        <v>1001</v>
      </c>
      <c r="AG712" t="s">
        <v>106</v>
      </c>
      <c r="AH712" t="s">
        <v>107</v>
      </c>
      <c r="AI712" t="s">
        <v>340</v>
      </c>
      <c r="AJ712" s="7">
        <v>38717</v>
      </c>
      <c r="AK712" t="s">
        <v>1045</v>
      </c>
      <c r="AL712" t="s">
        <v>109</v>
      </c>
      <c r="AM712" t="s">
        <v>1002</v>
      </c>
      <c r="AN712" t="s">
        <v>1052</v>
      </c>
      <c r="AO712" t="str">
        <f>TEXT(A712,"yyyy-mm-dd")</f>
        <v>2005-09-30</v>
      </c>
    </row>
    <row r="713" spans="1:41">
      <c r="A713" s="6" t="s">
        <v>1044</v>
      </c>
      <c r="B713">
        <v>2005</v>
      </c>
      <c r="C713">
        <v>9</v>
      </c>
      <c r="E713" t="s">
        <v>100</v>
      </c>
      <c r="F713" t="s">
        <v>101</v>
      </c>
      <c r="G713" t="s">
        <v>102</v>
      </c>
      <c r="H713" t="s">
        <v>973</v>
      </c>
      <c r="I713">
        <v>2005</v>
      </c>
      <c r="J713">
        <v>3</v>
      </c>
      <c r="K713" s="6">
        <v>38625</v>
      </c>
      <c r="L713">
        <v>0</v>
      </c>
      <c r="M713">
        <v>0</v>
      </c>
      <c r="N713" t="s">
        <v>178</v>
      </c>
      <c r="O713" s="8">
        <v>3.08</v>
      </c>
      <c r="P713" s="8">
        <v>3</v>
      </c>
      <c r="Q713" s="8">
        <v>2.6</v>
      </c>
      <c r="R713" s="8">
        <v>3.5</v>
      </c>
      <c r="S713" s="8">
        <v>2.16</v>
      </c>
      <c r="T713" s="8">
        <v>4.0999999999999996</v>
      </c>
      <c r="U713" s="8">
        <v>0.53</v>
      </c>
      <c r="V713" s="9">
        <v>33</v>
      </c>
      <c r="W713" s="8">
        <v>0.89999999999999991</v>
      </c>
      <c r="X713" s="8">
        <v>1.9399999999999995</v>
      </c>
      <c r="Y713" s="8">
        <v>8.0000000000000071E-2</v>
      </c>
      <c r="Z713" s="8">
        <v>-0.39999999999999991</v>
      </c>
      <c r="AA713">
        <v>4.9999999999999822E-2</v>
      </c>
      <c r="AF713" t="s">
        <v>974</v>
      </c>
      <c r="AG713" t="s">
        <v>106</v>
      </c>
      <c r="AH713" t="s">
        <v>107</v>
      </c>
      <c r="AI713" t="s">
        <v>108</v>
      </c>
      <c r="AJ713" s="7">
        <v>38625</v>
      </c>
      <c r="AK713" t="s">
        <v>1045</v>
      </c>
      <c r="AL713" t="s">
        <v>109</v>
      </c>
      <c r="AM713" t="s">
        <v>975</v>
      </c>
      <c r="AN713" t="s">
        <v>1051</v>
      </c>
      <c r="AO713" t="str">
        <f>TEXT(A713,"yyyy-mm-dd")</f>
        <v>2005-09-30</v>
      </c>
    </row>
    <row r="714" spans="1:41">
      <c r="A714" s="6" t="s">
        <v>1044</v>
      </c>
      <c r="B714">
        <v>2005</v>
      </c>
      <c r="C714">
        <v>9</v>
      </c>
      <c r="E714" t="s">
        <v>81</v>
      </c>
      <c r="F714" t="s">
        <v>82</v>
      </c>
      <c r="G714" t="s">
        <v>83</v>
      </c>
      <c r="H714" t="s">
        <v>923</v>
      </c>
      <c r="I714">
        <v>2007</v>
      </c>
      <c r="K714" s="6">
        <v>39447</v>
      </c>
      <c r="L714">
        <v>27</v>
      </c>
      <c r="N714" t="s">
        <v>604</v>
      </c>
      <c r="O714" s="8">
        <v>3.64</v>
      </c>
      <c r="P714" s="8">
        <v>3.68</v>
      </c>
      <c r="Q714" s="8">
        <v>3.47</v>
      </c>
      <c r="R714" s="8">
        <v>3.81</v>
      </c>
      <c r="S714" s="8">
        <v>2.6</v>
      </c>
      <c r="T714" s="8">
        <v>4.41</v>
      </c>
      <c r="U714" s="8">
        <v>0.35</v>
      </c>
      <c r="V714" s="9">
        <v>31</v>
      </c>
      <c r="W714" s="8">
        <v>0.33999999999999986</v>
      </c>
      <c r="X714" s="8">
        <v>1.81</v>
      </c>
      <c r="Y714" s="8">
        <v>-4.0000000000000036E-2</v>
      </c>
      <c r="Z714" s="8">
        <v>-2.0000000000000018E-2</v>
      </c>
      <c r="AA714">
        <v>0</v>
      </c>
      <c r="AF714" t="s">
        <v>925</v>
      </c>
      <c r="AG714" t="s">
        <v>87</v>
      </c>
      <c r="AH714" t="s">
        <v>88</v>
      </c>
      <c r="AI714" t="s">
        <v>359</v>
      </c>
      <c r="AJ714" s="7">
        <v>39447</v>
      </c>
      <c r="AK714" t="s">
        <v>1045</v>
      </c>
      <c r="AL714" t="s">
        <v>91</v>
      </c>
      <c r="AM714" t="s">
        <v>927</v>
      </c>
      <c r="AN714" t="s">
        <v>1048</v>
      </c>
      <c r="AO714" t="str">
        <f>TEXT(A714,"yyyy-mm-dd")</f>
        <v>2005-09-30</v>
      </c>
    </row>
    <row r="715" spans="1:41">
      <c r="A715" s="6" t="s">
        <v>1044</v>
      </c>
      <c r="B715">
        <v>2005</v>
      </c>
      <c r="C715">
        <v>9</v>
      </c>
      <c r="E715" t="s">
        <v>81</v>
      </c>
      <c r="F715" t="s">
        <v>82</v>
      </c>
      <c r="G715" t="s">
        <v>83</v>
      </c>
      <c r="H715" t="s">
        <v>788</v>
      </c>
      <c r="I715">
        <v>2006</v>
      </c>
      <c r="K715" s="6">
        <v>39082</v>
      </c>
      <c r="L715">
        <v>15</v>
      </c>
      <c r="N715" t="s">
        <v>236</v>
      </c>
      <c r="O715" s="8">
        <v>3.68</v>
      </c>
      <c r="P715" s="8">
        <v>3.74</v>
      </c>
      <c r="Q715" s="8">
        <v>3.48</v>
      </c>
      <c r="R715" s="8">
        <v>3.83</v>
      </c>
      <c r="S715" s="8">
        <v>2.94</v>
      </c>
      <c r="T715" s="8">
        <v>4.66</v>
      </c>
      <c r="U715" s="8">
        <v>0.31</v>
      </c>
      <c r="V715" s="9">
        <v>33</v>
      </c>
      <c r="W715" s="8">
        <v>0.35000000000000009</v>
      </c>
      <c r="X715" s="8">
        <v>1.7200000000000002</v>
      </c>
      <c r="Y715" s="8">
        <v>-6.0000000000000053E-2</v>
      </c>
      <c r="Z715" s="8">
        <v>-4.9999999999999822E-2</v>
      </c>
      <c r="AA715">
        <v>-9.9999999999997868E-3</v>
      </c>
      <c r="AF715" t="s">
        <v>790</v>
      </c>
      <c r="AG715" t="s">
        <v>87</v>
      </c>
      <c r="AH715" t="s">
        <v>88</v>
      </c>
      <c r="AI715" t="s">
        <v>97</v>
      </c>
      <c r="AJ715" s="7">
        <v>39082</v>
      </c>
      <c r="AK715" t="s">
        <v>1045</v>
      </c>
      <c r="AL715" t="s">
        <v>91</v>
      </c>
      <c r="AM715" t="s">
        <v>791</v>
      </c>
      <c r="AN715" t="s">
        <v>1047</v>
      </c>
      <c r="AO715" t="str">
        <f>TEXT(A715,"yyyy-mm-dd")</f>
        <v>2005-09-30</v>
      </c>
    </row>
    <row r="716" spans="1:41">
      <c r="A716" s="6" t="s">
        <v>1044</v>
      </c>
      <c r="B716">
        <v>2005</v>
      </c>
      <c r="C716">
        <v>9</v>
      </c>
      <c r="E716" t="s">
        <v>392</v>
      </c>
      <c r="F716" t="s">
        <v>82</v>
      </c>
      <c r="G716" t="s">
        <v>83</v>
      </c>
      <c r="H716" t="s">
        <v>788</v>
      </c>
      <c r="I716">
        <v>2006</v>
      </c>
      <c r="K716" s="6">
        <v>39082</v>
      </c>
      <c r="L716">
        <v>15</v>
      </c>
      <c r="N716" t="s">
        <v>236</v>
      </c>
      <c r="O716" s="8">
        <v>3.34</v>
      </c>
      <c r="P716" s="8">
        <v>3.28</v>
      </c>
      <c r="Q716" s="8">
        <v>3.13</v>
      </c>
      <c r="R716" s="8">
        <v>3.48</v>
      </c>
      <c r="S716" s="8">
        <v>2.96</v>
      </c>
      <c r="T716" s="8">
        <v>4.0199999999999996</v>
      </c>
      <c r="U716" s="8">
        <v>0.27</v>
      </c>
      <c r="V716" s="9">
        <v>26</v>
      </c>
      <c r="W716" s="8">
        <v>0.35000000000000009</v>
      </c>
      <c r="X716" s="8">
        <v>1.0599999999999996</v>
      </c>
      <c r="Y716" s="8">
        <v>6.0000000000000053E-2</v>
      </c>
      <c r="Z716" s="8">
        <v>-9.0000000000000302E-2</v>
      </c>
      <c r="AA716">
        <v>-1.0000000000000231E-2</v>
      </c>
      <c r="AF716" t="s">
        <v>790</v>
      </c>
      <c r="AG716" t="s">
        <v>87</v>
      </c>
      <c r="AH716" t="s">
        <v>88</v>
      </c>
      <c r="AI716" t="s">
        <v>97</v>
      </c>
      <c r="AJ716" s="7">
        <v>39082</v>
      </c>
      <c r="AK716" t="s">
        <v>1045</v>
      </c>
      <c r="AL716" t="s">
        <v>393</v>
      </c>
      <c r="AM716" t="s">
        <v>791</v>
      </c>
      <c r="AN716" t="s">
        <v>1050</v>
      </c>
      <c r="AO716" t="str">
        <f>TEXT(A716,"yyyy-mm-dd")</f>
        <v>2005-09-30</v>
      </c>
    </row>
    <row r="717" spans="1:41">
      <c r="A717" s="6" t="s">
        <v>1044</v>
      </c>
      <c r="B717">
        <v>2005</v>
      </c>
      <c r="C717">
        <v>9</v>
      </c>
      <c r="E717" t="s">
        <v>81</v>
      </c>
      <c r="F717" t="s">
        <v>82</v>
      </c>
      <c r="G717" t="s">
        <v>83</v>
      </c>
      <c r="H717" t="s">
        <v>715</v>
      </c>
      <c r="I717">
        <v>2005</v>
      </c>
      <c r="K717" s="6">
        <v>38717</v>
      </c>
      <c r="L717">
        <v>3</v>
      </c>
      <c r="N717" t="s">
        <v>233</v>
      </c>
      <c r="O717" s="8">
        <v>3.53</v>
      </c>
      <c r="P717" s="8">
        <v>3.54</v>
      </c>
      <c r="Q717" s="8">
        <v>3.4</v>
      </c>
      <c r="R717" s="8">
        <v>3.61</v>
      </c>
      <c r="S717" s="8">
        <v>3.11</v>
      </c>
      <c r="T717" s="8">
        <v>3.97</v>
      </c>
      <c r="U717" s="8">
        <v>0.21</v>
      </c>
      <c r="V717" s="9">
        <v>33</v>
      </c>
      <c r="W717" s="8">
        <v>0.20999999999999996</v>
      </c>
      <c r="X717" s="8">
        <v>0.86000000000000032</v>
      </c>
      <c r="Y717" s="8">
        <v>-1.0000000000000231E-2</v>
      </c>
      <c r="Z717" s="8">
        <v>-0.10999999999999988</v>
      </c>
      <c r="AA717">
        <v>6.0000000000000053E-2</v>
      </c>
      <c r="AF717" t="s">
        <v>716</v>
      </c>
      <c r="AG717" t="s">
        <v>87</v>
      </c>
      <c r="AH717" t="s">
        <v>88</v>
      </c>
      <c r="AI717" t="s">
        <v>89</v>
      </c>
      <c r="AJ717" s="7">
        <v>38717</v>
      </c>
      <c r="AK717" t="s">
        <v>1045</v>
      </c>
      <c r="AL717" t="s">
        <v>91</v>
      </c>
      <c r="AM717" t="s">
        <v>717</v>
      </c>
      <c r="AN717" t="s">
        <v>1046</v>
      </c>
      <c r="AO717" t="str">
        <f>TEXT(A717,"yyyy-mm-dd")</f>
        <v>2005-09-30</v>
      </c>
    </row>
    <row r="718" spans="1:41">
      <c r="A718" s="6" t="s">
        <v>1044</v>
      </c>
      <c r="B718">
        <v>2005</v>
      </c>
      <c r="C718">
        <v>9</v>
      </c>
      <c r="E718" t="s">
        <v>392</v>
      </c>
      <c r="F718" t="s">
        <v>82</v>
      </c>
      <c r="G718" t="s">
        <v>83</v>
      </c>
      <c r="H718" t="s">
        <v>715</v>
      </c>
      <c r="I718">
        <v>2005</v>
      </c>
      <c r="K718" s="6">
        <v>38717</v>
      </c>
      <c r="L718">
        <v>3</v>
      </c>
      <c r="N718" t="s">
        <v>233</v>
      </c>
      <c r="O718" s="8">
        <v>3.24</v>
      </c>
      <c r="P718" s="8">
        <v>3.2</v>
      </c>
      <c r="Q718" s="8">
        <v>3.17</v>
      </c>
      <c r="R718" s="8">
        <v>3.27</v>
      </c>
      <c r="S718" s="8">
        <v>2.9</v>
      </c>
      <c r="T718" s="8">
        <v>3.9</v>
      </c>
      <c r="U718" s="8">
        <v>0.18</v>
      </c>
      <c r="V718" s="9">
        <v>27</v>
      </c>
      <c r="W718" s="8">
        <v>0.10000000000000009</v>
      </c>
      <c r="X718" s="8">
        <v>1</v>
      </c>
      <c r="Y718" s="8">
        <v>4.0000000000000036E-2</v>
      </c>
      <c r="Z718" s="8">
        <v>-0.13999999999999968</v>
      </c>
      <c r="AA718">
        <v>-4.0000000000000036E-2</v>
      </c>
      <c r="AF718" t="s">
        <v>716</v>
      </c>
      <c r="AG718" t="s">
        <v>87</v>
      </c>
      <c r="AH718" t="s">
        <v>88</v>
      </c>
      <c r="AI718" t="s">
        <v>89</v>
      </c>
      <c r="AJ718" s="7">
        <v>38717</v>
      </c>
      <c r="AK718" t="s">
        <v>1045</v>
      </c>
      <c r="AL718" t="s">
        <v>393</v>
      </c>
      <c r="AM718" t="s">
        <v>717</v>
      </c>
      <c r="AN718" t="s">
        <v>1049</v>
      </c>
      <c r="AO718" t="str">
        <f>TEXT(A718,"yyyy-mm-dd")</f>
        <v>2005-09-30</v>
      </c>
    </row>
    <row r="719" spans="1:41">
      <c r="A719" s="6" t="s">
        <v>1044</v>
      </c>
      <c r="B719">
        <v>2005</v>
      </c>
      <c r="C719">
        <v>9</v>
      </c>
      <c r="E719" t="s">
        <v>81</v>
      </c>
      <c r="F719" t="s">
        <v>82</v>
      </c>
      <c r="G719" t="s">
        <v>774</v>
      </c>
      <c r="H719" t="s">
        <v>775</v>
      </c>
      <c r="K719" s="6"/>
      <c r="O719" s="8">
        <v>3.66</v>
      </c>
      <c r="P719" s="8">
        <v>3.63</v>
      </c>
      <c r="Q719" s="8">
        <v>3.5</v>
      </c>
      <c r="R719" s="8">
        <v>3.82</v>
      </c>
      <c r="S719" s="8">
        <v>3</v>
      </c>
      <c r="T719" s="8">
        <v>4.63</v>
      </c>
      <c r="U719" s="8">
        <v>0.37</v>
      </c>
      <c r="V719" s="9">
        <v>27</v>
      </c>
      <c r="W719" s="8">
        <v>0.31999999999999984</v>
      </c>
      <c r="X719" s="8">
        <v>1.63</v>
      </c>
      <c r="Y719" s="8">
        <v>3.0000000000000249E-2</v>
      </c>
      <c r="Z719" s="8">
        <v>-6.0000000000000053E-2</v>
      </c>
      <c r="AA719">
        <v>-8.0000000000000071E-2</v>
      </c>
      <c r="AF719" t="s">
        <v>776</v>
      </c>
      <c r="AG719" t="s">
        <v>777</v>
      </c>
      <c r="AH719" t="s">
        <v>778</v>
      </c>
      <c r="AI719" t="s">
        <v>779</v>
      </c>
      <c r="AJ719" s="7"/>
      <c r="AK719" t="s">
        <v>1045</v>
      </c>
      <c r="AL719" t="s">
        <v>91</v>
      </c>
      <c r="AM719" t="s">
        <v>775</v>
      </c>
      <c r="AN719" t="s">
        <v>1053</v>
      </c>
      <c r="AO719" t="str">
        <f>TEXT(A719,"yyyy-mm-dd")</f>
        <v>2005-09-30</v>
      </c>
    </row>
    <row r="720" spans="1:41">
      <c r="A720" s="6" t="s">
        <v>1044</v>
      </c>
      <c r="B720">
        <v>2005</v>
      </c>
      <c r="C720">
        <v>9</v>
      </c>
      <c r="E720" t="s">
        <v>112</v>
      </c>
      <c r="F720" t="s">
        <v>113</v>
      </c>
      <c r="G720" t="s">
        <v>83</v>
      </c>
      <c r="H720" t="s">
        <v>788</v>
      </c>
      <c r="I720">
        <v>2006</v>
      </c>
      <c r="K720" s="6">
        <v>39082</v>
      </c>
      <c r="L720">
        <v>15</v>
      </c>
      <c r="N720" t="s">
        <v>236</v>
      </c>
      <c r="O720" s="8">
        <v>8.23</v>
      </c>
      <c r="P720" s="8">
        <v>8.16</v>
      </c>
      <c r="Q720" s="8">
        <v>7.65</v>
      </c>
      <c r="R720" s="8">
        <v>8.6300000000000008</v>
      </c>
      <c r="S720" s="8">
        <v>6.7</v>
      </c>
      <c r="T720" s="8">
        <v>10.65</v>
      </c>
      <c r="U720" s="8">
        <v>0.81</v>
      </c>
      <c r="V720" s="9">
        <v>33</v>
      </c>
      <c r="W720" s="8">
        <v>0.98000000000000043</v>
      </c>
      <c r="X720" s="8">
        <v>3.95</v>
      </c>
      <c r="Y720" s="8">
        <v>7.0000000000000284E-2</v>
      </c>
      <c r="Z720" s="8">
        <v>-0.48000000000000043</v>
      </c>
      <c r="AA720">
        <v>-9.9999999999997868E-3</v>
      </c>
      <c r="AF720" t="s">
        <v>937</v>
      </c>
      <c r="AG720" t="s">
        <v>115</v>
      </c>
      <c r="AH720" t="s">
        <v>116</v>
      </c>
      <c r="AI720" t="s">
        <v>230</v>
      </c>
      <c r="AJ720" s="7">
        <v>39082</v>
      </c>
      <c r="AK720" t="s">
        <v>1045</v>
      </c>
      <c r="AL720" t="s">
        <v>118</v>
      </c>
      <c r="AM720" t="s">
        <v>791</v>
      </c>
      <c r="AN720" t="s">
        <v>1055</v>
      </c>
      <c r="AO720" t="str">
        <f>TEXT(A720,"yyyy-mm-dd")</f>
        <v>2005-09-30</v>
      </c>
    </row>
    <row r="721" spans="1:41">
      <c r="A721" s="6" t="s">
        <v>1044</v>
      </c>
      <c r="B721">
        <v>2005</v>
      </c>
      <c r="C721">
        <v>9</v>
      </c>
      <c r="E721" t="s">
        <v>112</v>
      </c>
      <c r="F721" t="s">
        <v>113</v>
      </c>
      <c r="G721" t="s">
        <v>83</v>
      </c>
      <c r="H721" t="s">
        <v>715</v>
      </c>
      <c r="I721">
        <v>2005</v>
      </c>
      <c r="K721" s="6">
        <v>38717</v>
      </c>
      <c r="L721">
        <v>3</v>
      </c>
      <c r="N721" t="s">
        <v>233</v>
      </c>
      <c r="O721" s="8">
        <v>8.9</v>
      </c>
      <c r="P721" s="8">
        <v>8.85</v>
      </c>
      <c r="Q721" s="8">
        <v>8.7200000000000006</v>
      </c>
      <c r="R721" s="8">
        <v>9</v>
      </c>
      <c r="S721" s="8">
        <v>8.4499999999999993</v>
      </c>
      <c r="T721" s="8">
        <v>10.15</v>
      </c>
      <c r="U721" s="8">
        <v>0.35</v>
      </c>
      <c r="V721" s="9">
        <v>33</v>
      </c>
      <c r="W721" s="8">
        <v>0.27999999999999936</v>
      </c>
      <c r="X721" s="8">
        <v>1.7000000000000011</v>
      </c>
      <c r="Y721" s="8">
        <v>5.0000000000000711E-2</v>
      </c>
      <c r="Z721" s="8">
        <v>-0.28000000000000114</v>
      </c>
      <c r="AA721">
        <v>-0.11000000000000121</v>
      </c>
      <c r="AF721" t="s">
        <v>782</v>
      </c>
      <c r="AG721" t="s">
        <v>115</v>
      </c>
      <c r="AH721" t="s">
        <v>116</v>
      </c>
      <c r="AI721" t="s">
        <v>117</v>
      </c>
      <c r="AJ721" s="7">
        <v>38717</v>
      </c>
      <c r="AK721" t="s">
        <v>1045</v>
      </c>
      <c r="AL721" t="s">
        <v>118</v>
      </c>
      <c r="AM721" t="s">
        <v>717</v>
      </c>
      <c r="AN721" t="s">
        <v>1054</v>
      </c>
      <c r="AO721" t="str">
        <f>TEXT(A721,"yyyy-mm-dd")</f>
        <v>2005-09-30</v>
      </c>
    </row>
    <row r="722" spans="1:41">
      <c r="A722" s="6" t="s">
        <v>1056</v>
      </c>
      <c r="B722">
        <v>2005</v>
      </c>
      <c r="C722">
        <v>10</v>
      </c>
      <c r="E722" t="s">
        <v>100</v>
      </c>
      <c r="F722" t="s">
        <v>101</v>
      </c>
      <c r="G722" t="s">
        <v>83</v>
      </c>
      <c r="H722" t="s">
        <v>923</v>
      </c>
      <c r="I722">
        <v>2007</v>
      </c>
      <c r="K722" s="6">
        <v>39447</v>
      </c>
      <c r="L722">
        <v>26</v>
      </c>
      <c r="N722" t="s">
        <v>463</v>
      </c>
      <c r="O722" s="8">
        <v>3.42</v>
      </c>
      <c r="P722" s="8">
        <v>3.45</v>
      </c>
      <c r="Q722" s="8">
        <v>3.23</v>
      </c>
      <c r="R722" s="8">
        <v>3.91</v>
      </c>
      <c r="S722" s="8">
        <v>1.53</v>
      </c>
      <c r="T722" s="8">
        <v>4.5</v>
      </c>
      <c r="U722" s="8">
        <v>0.71</v>
      </c>
      <c r="V722" s="9">
        <v>28</v>
      </c>
      <c r="W722" s="8">
        <v>0.68000000000000016</v>
      </c>
      <c r="X722" s="8">
        <v>2.9699999999999998</v>
      </c>
      <c r="Y722" s="8">
        <v>-3.0000000000000249E-2</v>
      </c>
      <c r="Z722" s="8">
        <v>-4.9999999999999822E-2</v>
      </c>
      <c r="AA722">
        <v>6.0000000000000053E-2</v>
      </c>
      <c r="AF722" t="s">
        <v>9809</v>
      </c>
      <c r="AG722" t="s">
        <v>9655</v>
      </c>
      <c r="AH722" t="s">
        <v>9656</v>
      </c>
      <c r="AI722" t="s">
        <v>9708</v>
      </c>
      <c r="AJ722" s="7">
        <v>39447</v>
      </c>
      <c r="AK722" t="s">
        <v>1057</v>
      </c>
      <c r="AL722" t="s">
        <v>109</v>
      </c>
      <c r="AM722" t="s">
        <v>927</v>
      </c>
      <c r="AN722" t="s">
        <v>9815</v>
      </c>
    </row>
    <row r="723" spans="1:41">
      <c r="A723" s="6" t="s">
        <v>1056</v>
      </c>
      <c r="B723">
        <v>2005</v>
      </c>
      <c r="C723">
        <v>10</v>
      </c>
      <c r="E723" t="s">
        <v>100</v>
      </c>
      <c r="F723" t="s">
        <v>101</v>
      </c>
      <c r="G723" t="s">
        <v>83</v>
      </c>
      <c r="H723" t="s">
        <v>788</v>
      </c>
      <c r="I723">
        <v>2006</v>
      </c>
      <c r="K723" s="6">
        <v>39082</v>
      </c>
      <c r="L723">
        <v>14</v>
      </c>
      <c r="N723" t="s">
        <v>244</v>
      </c>
      <c r="O723" s="8">
        <v>3.39</v>
      </c>
      <c r="P723" s="8">
        <v>3.4</v>
      </c>
      <c r="Q723" s="8">
        <v>3.2</v>
      </c>
      <c r="R723" s="8">
        <v>3.5</v>
      </c>
      <c r="S723" s="8">
        <v>2.6</v>
      </c>
      <c r="T723" s="8">
        <v>4.0999999999999996</v>
      </c>
      <c r="U723" s="8">
        <v>0.3</v>
      </c>
      <c r="V723" s="9">
        <v>33</v>
      </c>
      <c r="W723" s="8">
        <v>0.29999999999999982</v>
      </c>
      <c r="X723" s="8">
        <v>1.4999999999999996</v>
      </c>
      <c r="Y723" s="8">
        <v>-9.9999999999997868E-3</v>
      </c>
      <c r="Z723" s="8">
        <v>0</v>
      </c>
      <c r="AA723">
        <v>-0.24000000000000021</v>
      </c>
      <c r="AF723" t="s">
        <v>9784</v>
      </c>
      <c r="AG723" t="s">
        <v>9655</v>
      </c>
      <c r="AH723" t="s">
        <v>9656</v>
      </c>
      <c r="AI723" t="s">
        <v>9669</v>
      </c>
      <c r="AJ723" s="7">
        <v>39082</v>
      </c>
      <c r="AK723" t="s">
        <v>1057</v>
      </c>
      <c r="AL723" t="s">
        <v>109</v>
      </c>
      <c r="AM723" t="s">
        <v>791</v>
      </c>
      <c r="AN723" t="s">
        <v>9801</v>
      </c>
    </row>
    <row r="724" spans="1:41">
      <c r="A724" s="6" t="s">
        <v>1056</v>
      </c>
      <c r="B724">
        <v>2005</v>
      </c>
      <c r="C724">
        <v>10</v>
      </c>
      <c r="E724" t="s">
        <v>100</v>
      </c>
      <c r="F724" t="s">
        <v>101</v>
      </c>
      <c r="G724" t="s">
        <v>102</v>
      </c>
      <c r="H724" t="s">
        <v>1000</v>
      </c>
      <c r="I724">
        <v>2005</v>
      </c>
      <c r="J724">
        <v>4</v>
      </c>
      <c r="K724" s="6">
        <v>38717</v>
      </c>
      <c r="L724">
        <v>2</v>
      </c>
      <c r="M724">
        <v>1</v>
      </c>
      <c r="N724" t="s">
        <v>104</v>
      </c>
      <c r="O724" s="8">
        <v>3.34</v>
      </c>
      <c r="P724" s="8">
        <v>3.4</v>
      </c>
      <c r="Q724" s="8">
        <v>2.8</v>
      </c>
      <c r="R724" s="8">
        <v>3.7</v>
      </c>
      <c r="S724" s="8">
        <v>2</v>
      </c>
      <c r="T724" s="8">
        <v>4.5199999999999996</v>
      </c>
      <c r="U724" s="8">
        <v>0.57999999999999996</v>
      </c>
      <c r="V724" s="9">
        <v>33</v>
      </c>
      <c r="W724" s="8">
        <v>0.90000000000000036</v>
      </c>
      <c r="X724" s="8">
        <v>2.5199999999999996</v>
      </c>
      <c r="Y724" s="8">
        <v>-6.0000000000000053E-2</v>
      </c>
      <c r="Z724" s="8">
        <v>0</v>
      </c>
      <c r="AA724">
        <v>0.25000000000000044</v>
      </c>
      <c r="AF724" t="s">
        <v>1001</v>
      </c>
      <c r="AG724" t="s">
        <v>106</v>
      </c>
      <c r="AH724" t="s">
        <v>107</v>
      </c>
      <c r="AI724" t="s">
        <v>108</v>
      </c>
      <c r="AJ724" s="7">
        <v>38717</v>
      </c>
      <c r="AK724" t="s">
        <v>1057</v>
      </c>
      <c r="AL724" t="s">
        <v>109</v>
      </c>
      <c r="AM724" t="s">
        <v>1002</v>
      </c>
      <c r="AN724" t="s">
        <v>1064</v>
      </c>
      <c r="AO724" t="str">
        <f>TEXT(A724,"yyyy-mm-dd")</f>
        <v>2005-10-31</v>
      </c>
    </row>
    <row r="725" spans="1:41">
      <c r="A725" s="6" t="s">
        <v>1056</v>
      </c>
      <c r="B725">
        <v>2005</v>
      </c>
      <c r="C725">
        <v>10</v>
      </c>
      <c r="E725" t="s">
        <v>100</v>
      </c>
      <c r="F725" t="s">
        <v>101</v>
      </c>
      <c r="G725" t="s">
        <v>102</v>
      </c>
      <c r="H725" t="s">
        <v>973</v>
      </c>
      <c r="I725">
        <v>2005</v>
      </c>
      <c r="J725">
        <v>3</v>
      </c>
      <c r="K725" s="6">
        <v>38625</v>
      </c>
      <c r="L725">
        <v>-1</v>
      </c>
      <c r="M725">
        <v>0</v>
      </c>
      <c r="N725" t="s">
        <v>187</v>
      </c>
      <c r="O725" s="8">
        <v>3.19</v>
      </c>
      <c r="P725" s="8">
        <v>3.3</v>
      </c>
      <c r="Q725" s="8">
        <v>3</v>
      </c>
      <c r="R725" s="8">
        <v>3.4</v>
      </c>
      <c r="S725" s="8">
        <v>2.2999999999999998</v>
      </c>
      <c r="T725" s="8">
        <v>4.05</v>
      </c>
      <c r="U725" s="8">
        <v>0.41</v>
      </c>
      <c r="V725" s="9">
        <v>33</v>
      </c>
      <c r="W725" s="8">
        <v>0.39999999999999991</v>
      </c>
      <c r="X725" s="8">
        <v>1.75</v>
      </c>
      <c r="Y725" s="8">
        <v>-0.10999999999999988</v>
      </c>
      <c r="Z725" s="8">
        <v>0.29999999999999982</v>
      </c>
      <c r="AA725">
        <v>-0.5</v>
      </c>
      <c r="AF725" t="s">
        <v>974</v>
      </c>
      <c r="AG725" t="s">
        <v>106</v>
      </c>
      <c r="AH725" t="s">
        <v>107</v>
      </c>
      <c r="AI725" t="s">
        <v>188</v>
      </c>
      <c r="AJ725" s="7">
        <v>38625</v>
      </c>
      <c r="AK725" t="s">
        <v>1057</v>
      </c>
      <c r="AL725" t="s">
        <v>109</v>
      </c>
      <c r="AM725" t="s">
        <v>975</v>
      </c>
      <c r="AN725" t="s">
        <v>1063</v>
      </c>
      <c r="AO725" t="str">
        <f>TEXT(A725,"yyyy-mm-dd")</f>
        <v>2005-10-31</v>
      </c>
    </row>
    <row r="726" spans="1:41">
      <c r="A726" s="6" t="s">
        <v>1056</v>
      </c>
      <c r="B726">
        <v>2005</v>
      </c>
      <c r="C726">
        <v>10</v>
      </c>
      <c r="E726" t="s">
        <v>81</v>
      </c>
      <c r="F726" t="s">
        <v>82</v>
      </c>
      <c r="G726" t="s">
        <v>83</v>
      </c>
      <c r="H726" t="s">
        <v>923</v>
      </c>
      <c r="I726">
        <v>2007</v>
      </c>
      <c r="K726" s="6">
        <v>39447</v>
      </c>
      <c r="L726">
        <v>26</v>
      </c>
      <c r="N726" t="s">
        <v>463</v>
      </c>
      <c r="O726" s="8">
        <v>3.64</v>
      </c>
      <c r="P726" s="8">
        <v>3.67</v>
      </c>
      <c r="Q726" s="8">
        <v>3.42</v>
      </c>
      <c r="R726" s="8">
        <v>3.72</v>
      </c>
      <c r="S726" s="8">
        <v>3</v>
      </c>
      <c r="T726" s="8">
        <v>4.41</v>
      </c>
      <c r="U726" s="8">
        <v>0.31</v>
      </c>
      <c r="V726" s="9">
        <v>30</v>
      </c>
      <c r="W726" s="8">
        <v>0.30000000000000027</v>
      </c>
      <c r="X726" s="8">
        <v>1.4100000000000001</v>
      </c>
      <c r="Y726" s="8">
        <v>-2.9999999999999805E-2</v>
      </c>
      <c r="Z726" s="8">
        <v>-1.0000000000000231E-2</v>
      </c>
      <c r="AA726">
        <v>-3.9999999999999591E-2</v>
      </c>
      <c r="AF726" t="s">
        <v>925</v>
      </c>
      <c r="AG726" t="s">
        <v>87</v>
      </c>
      <c r="AH726" t="s">
        <v>88</v>
      </c>
      <c r="AI726" t="s">
        <v>359</v>
      </c>
      <c r="AJ726" s="7">
        <v>39447</v>
      </c>
      <c r="AK726" t="s">
        <v>1057</v>
      </c>
      <c r="AL726" t="s">
        <v>91</v>
      </c>
      <c r="AM726" t="s">
        <v>927</v>
      </c>
      <c r="AN726" t="s">
        <v>1060</v>
      </c>
      <c r="AO726" t="str">
        <f>TEXT(A726,"yyyy-mm-dd")</f>
        <v>2005-10-31</v>
      </c>
    </row>
    <row r="727" spans="1:41">
      <c r="A727" s="6" t="s">
        <v>1056</v>
      </c>
      <c r="B727">
        <v>2005</v>
      </c>
      <c r="C727">
        <v>10</v>
      </c>
      <c r="E727" t="s">
        <v>81</v>
      </c>
      <c r="F727" t="s">
        <v>82</v>
      </c>
      <c r="G727" t="s">
        <v>83</v>
      </c>
      <c r="H727" t="s">
        <v>788</v>
      </c>
      <c r="I727">
        <v>2006</v>
      </c>
      <c r="K727" s="6">
        <v>39082</v>
      </c>
      <c r="L727">
        <v>14</v>
      </c>
      <c r="N727" t="s">
        <v>244</v>
      </c>
      <c r="O727" s="8">
        <v>3.63</v>
      </c>
      <c r="P727" s="8">
        <v>3.66</v>
      </c>
      <c r="Q727" s="8">
        <v>3.4</v>
      </c>
      <c r="R727" s="8">
        <v>3.8</v>
      </c>
      <c r="S727" s="8">
        <v>3.1</v>
      </c>
      <c r="T727" s="8">
        <v>4.66</v>
      </c>
      <c r="U727" s="8">
        <v>0.28999999999999998</v>
      </c>
      <c r="V727" s="9">
        <v>33</v>
      </c>
      <c r="W727" s="8">
        <v>0.39999999999999991</v>
      </c>
      <c r="X727" s="8">
        <v>1.56</v>
      </c>
      <c r="Y727" s="8">
        <v>-3.0000000000000249E-2</v>
      </c>
      <c r="Z727" s="8">
        <v>-8.0000000000000071E-2</v>
      </c>
      <c r="AA727">
        <v>4.9999999999999822E-2</v>
      </c>
      <c r="AF727" t="s">
        <v>790</v>
      </c>
      <c r="AG727" t="s">
        <v>87</v>
      </c>
      <c r="AH727" t="s">
        <v>88</v>
      </c>
      <c r="AI727" t="s">
        <v>97</v>
      </c>
      <c r="AJ727" s="7">
        <v>39082</v>
      </c>
      <c r="AK727" t="s">
        <v>1057</v>
      </c>
      <c r="AL727" t="s">
        <v>91</v>
      </c>
      <c r="AM727" t="s">
        <v>791</v>
      </c>
      <c r="AN727" t="s">
        <v>1059</v>
      </c>
      <c r="AO727" t="str">
        <f>TEXT(A727,"yyyy-mm-dd")</f>
        <v>2005-10-31</v>
      </c>
    </row>
    <row r="728" spans="1:41">
      <c r="A728" s="6" t="s">
        <v>1056</v>
      </c>
      <c r="B728">
        <v>2005</v>
      </c>
      <c r="C728">
        <v>10</v>
      </c>
      <c r="E728" t="s">
        <v>392</v>
      </c>
      <c r="F728" t="s">
        <v>82</v>
      </c>
      <c r="G728" t="s">
        <v>83</v>
      </c>
      <c r="H728" t="s">
        <v>788</v>
      </c>
      <c r="I728">
        <v>2006</v>
      </c>
      <c r="K728" s="6">
        <v>39082</v>
      </c>
      <c r="L728">
        <v>14</v>
      </c>
      <c r="N728" t="s">
        <v>244</v>
      </c>
      <c r="O728" s="8">
        <v>3.25</v>
      </c>
      <c r="P728" s="8">
        <v>3.23</v>
      </c>
      <c r="Q728" s="8">
        <v>3.08</v>
      </c>
      <c r="R728" s="8">
        <v>3.38</v>
      </c>
      <c r="S728" s="8">
        <v>2.8</v>
      </c>
      <c r="T728" s="8">
        <v>3.72</v>
      </c>
      <c r="U728" s="8">
        <v>0.24</v>
      </c>
      <c r="V728" s="9">
        <v>26</v>
      </c>
      <c r="W728" s="8">
        <v>0.29999999999999982</v>
      </c>
      <c r="X728" s="8">
        <v>0.92000000000000037</v>
      </c>
      <c r="Y728" s="8">
        <v>2.0000000000000018E-2</v>
      </c>
      <c r="Z728" s="8">
        <v>-4.9999999999999822E-2</v>
      </c>
      <c r="AA728">
        <v>-5.0000000000000266E-2</v>
      </c>
      <c r="AF728" t="s">
        <v>790</v>
      </c>
      <c r="AG728" t="s">
        <v>87</v>
      </c>
      <c r="AH728" t="s">
        <v>88</v>
      </c>
      <c r="AI728" t="s">
        <v>97</v>
      </c>
      <c r="AJ728" s="7">
        <v>39082</v>
      </c>
      <c r="AK728" t="s">
        <v>1057</v>
      </c>
      <c r="AL728" t="s">
        <v>393</v>
      </c>
      <c r="AM728" t="s">
        <v>791</v>
      </c>
      <c r="AN728" t="s">
        <v>1062</v>
      </c>
      <c r="AO728" t="str">
        <f>TEXT(A728,"yyyy-mm-dd")</f>
        <v>2005-10-31</v>
      </c>
    </row>
    <row r="729" spans="1:41">
      <c r="A729" s="6" t="s">
        <v>1056</v>
      </c>
      <c r="B729">
        <v>2005</v>
      </c>
      <c r="C729">
        <v>10</v>
      </c>
      <c r="E729" t="s">
        <v>81</v>
      </c>
      <c r="F729" t="s">
        <v>82</v>
      </c>
      <c r="G729" t="s">
        <v>83</v>
      </c>
      <c r="H729" t="s">
        <v>715</v>
      </c>
      <c r="I729">
        <v>2005</v>
      </c>
      <c r="K729" s="6">
        <v>38717</v>
      </c>
      <c r="L729">
        <v>2</v>
      </c>
      <c r="N729" t="s">
        <v>104</v>
      </c>
      <c r="O729" s="8">
        <v>3.35</v>
      </c>
      <c r="P729" s="8">
        <v>3.4</v>
      </c>
      <c r="Q729" s="8">
        <v>3.2</v>
      </c>
      <c r="R729" s="8">
        <v>3.49</v>
      </c>
      <c r="S729" s="8">
        <v>2.99</v>
      </c>
      <c r="T729" s="8">
        <v>3.97</v>
      </c>
      <c r="U729" s="8">
        <v>0.23</v>
      </c>
      <c r="V729" s="9">
        <v>33</v>
      </c>
      <c r="W729" s="8">
        <v>0.29000000000000004</v>
      </c>
      <c r="X729" s="8">
        <v>0.98</v>
      </c>
      <c r="Y729" s="8">
        <v>-4.9999999999999822E-2</v>
      </c>
      <c r="Z729" s="8">
        <v>-0.14000000000000012</v>
      </c>
      <c r="AA729">
        <v>8.0000000000000071E-2</v>
      </c>
      <c r="AF729" t="s">
        <v>716</v>
      </c>
      <c r="AG729" t="s">
        <v>87</v>
      </c>
      <c r="AH729" t="s">
        <v>88</v>
      </c>
      <c r="AI729" t="s">
        <v>89</v>
      </c>
      <c r="AJ729" s="7">
        <v>38717</v>
      </c>
      <c r="AK729" t="s">
        <v>1057</v>
      </c>
      <c r="AL729" t="s">
        <v>91</v>
      </c>
      <c r="AM729" t="s">
        <v>717</v>
      </c>
      <c r="AN729" t="s">
        <v>1058</v>
      </c>
      <c r="AO729" t="str">
        <f>TEXT(A729,"yyyy-mm-dd")</f>
        <v>2005-10-31</v>
      </c>
    </row>
    <row r="730" spans="1:41">
      <c r="A730" s="6" t="s">
        <v>1056</v>
      </c>
      <c r="B730">
        <v>2005</v>
      </c>
      <c r="C730">
        <v>10</v>
      </c>
      <c r="E730" t="s">
        <v>392</v>
      </c>
      <c r="F730" t="s">
        <v>82</v>
      </c>
      <c r="G730" t="s">
        <v>83</v>
      </c>
      <c r="H730" t="s">
        <v>715</v>
      </c>
      <c r="I730">
        <v>2005</v>
      </c>
      <c r="K730" s="6">
        <v>38717</v>
      </c>
      <c r="L730">
        <v>2</v>
      </c>
      <c r="N730" t="s">
        <v>104</v>
      </c>
      <c r="O730" s="8">
        <v>3.15</v>
      </c>
      <c r="P730" s="8">
        <v>3.16</v>
      </c>
      <c r="Q730" s="8">
        <v>3.1</v>
      </c>
      <c r="R730" s="8">
        <v>3.2</v>
      </c>
      <c r="S730" s="8">
        <v>2.9</v>
      </c>
      <c r="T730" s="8">
        <v>3.47</v>
      </c>
      <c r="U730" s="8">
        <v>0.13</v>
      </c>
      <c r="V730" s="9">
        <v>28</v>
      </c>
      <c r="W730" s="8">
        <v>0.10000000000000009</v>
      </c>
      <c r="X730" s="8">
        <v>0.57000000000000028</v>
      </c>
      <c r="Y730" s="8">
        <v>-1.0000000000000231E-2</v>
      </c>
      <c r="Z730" s="8">
        <v>-4.0000000000000036E-2</v>
      </c>
      <c r="AA730">
        <v>0</v>
      </c>
      <c r="AF730" t="s">
        <v>716</v>
      </c>
      <c r="AG730" t="s">
        <v>87</v>
      </c>
      <c r="AH730" t="s">
        <v>88</v>
      </c>
      <c r="AI730" t="s">
        <v>89</v>
      </c>
      <c r="AJ730" s="7">
        <v>38717</v>
      </c>
      <c r="AK730" t="s">
        <v>1057</v>
      </c>
      <c r="AL730" t="s">
        <v>393</v>
      </c>
      <c r="AM730" t="s">
        <v>717</v>
      </c>
      <c r="AN730" t="s">
        <v>1061</v>
      </c>
      <c r="AO730" t="str">
        <f>TEXT(A730,"yyyy-mm-dd")</f>
        <v>2005-10-31</v>
      </c>
    </row>
    <row r="731" spans="1:41">
      <c r="A731" s="6" t="s">
        <v>1056</v>
      </c>
      <c r="B731">
        <v>2005</v>
      </c>
      <c r="C731">
        <v>10</v>
      </c>
      <c r="E731" t="s">
        <v>81</v>
      </c>
      <c r="F731" t="s">
        <v>82</v>
      </c>
      <c r="G731" t="s">
        <v>774</v>
      </c>
      <c r="H731" t="s">
        <v>775</v>
      </c>
      <c r="K731" s="6"/>
      <c r="O731" s="8">
        <v>3.58</v>
      </c>
      <c r="P731" s="8">
        <v>3.6</v>
      </c>
      <c r="Q731" s="8">
        <v>3.43</v>
      </c>
      <c r="R731" s="8">
        <v>3.68</v>
      </c>
      <c r="S731" s="8">
        <v>3</v>
      </c>
      <c r="T731" s="8">
        <v>4.5</v>
      </c>
      <c r="U731" s="8">
        <v>0.32</v>
      </c>
      <c r="V731" s="9">
        <v>27</v>
      </c>
      <c r="W731" s="8">
        <v>0.25</v>
      </c>
      <c r="X731" s="8">
        <v>1.5</v>
      </c>
      <c r="Y731" s="8">
        <v>-2.0000000000000018E-2</v>
      </c>
      <c r="Z731" s="8">
        <v>-2.9999999999999805E-2</v>
      </c>
      <c r="AA731">
        <v>-6.999999999999984E-2</v>
      </c>
      <c r="AF731" t="s">
        <v>776</v>
      </c>
      <c r="AG731" t="s">
        <v>777</v>
      </c>
      <c r="AH731" t="s">
        <v>778</v>
      </c>
      <c r="AI731" t="s">
        <v>779</v>
      </c>
      <c r="AJ731" s="7"/>
      <c r="AK731" t="s">
        <v>1057</v>
      </c>
      <c r="AL731" t="s">
        <v>91</v>
      </c>
      <c r="AM731" t="s">
        <v>775</v>
      </c>
      <c r="AN731" t="s">
        <v>1065</v>
      </c>
      <c r="AO731" t="str">
        <f>TEXT(A731,"yyyy-mm-dd")</f>
        <v>2005-10-31</v>
      </c>
    </row>
    <row r="732" spans="1:41">
      <c r="A732" s="6" t="s">
        <v>1056</v>
      </c>
      <c r="B732">
        <v>2005</v>
      </c>
      <c r="C732">
        <v>10</v>
      </c>
      <c r="E732" t="s">
        <v>112</v>
      </c>
      <c r="F732" t="s">
        <v>113</v>
      </c>
      <c r="G732" t="s">
        <v>83</v>
      </c>
      <c r="H732" t="s">
        <v>788</v>
      </c>
      <c r="I732">
        <v>2006</v>
      </c>
      <c r="K732" s="6">
        <v>39082</v>
      </c>
      <c r="L732">
        <v>14</v>
      </c>
      <c r="N732" t="s">
        <v>244</v>
      </c>
      <c r="O732" s="8">
        <v>8.1199999999999992</v>
      </c>
      <c r="P732" s="8">
        <v>8.07</v>
      </c>
      <c r="Q732" s="8">
        <v>7.64</v>
      </c>
      <c r="R732" s="8">
        <v>8.61</v>
      </c>
      <c r="S732" s="8">
        <v>5.7</v>
      </c>
      <c r="T732" s="8">
        <v>10.65</v>
      </c>
      <c r="U732" s="8">
        <v>0.94</v>
      </c>
      <c r="V732" s="9">
        <v>32</v>
      </c>
      <c r="W732" s="8">
        <v>0.96999999999999975</v>
      </c>
      <c r="X732" s="8">
        <v>4.95</v>
      </c>
      <c r="Y732" s="8">
        <v>4.9999999999998934E-2</v>
      </c>
      <c r="Z732" s="8">
        <v>-8.9999999999999858E-2</v>
      </c>
      <c r="AA732">
        <v>-1.0000000000000675E-2</v>
      </c>
      <c r="AF732" t="s">
        <v>937</v>
      </c>
      <c r="AG732" t="s">
        <v>115</v>
      </c>
      <c r="AH732" t="s">
        <v>116</v>
      </c>
      <c r="AI732" t="s">
        <v>230</v>
      </c>
      <c r="AJ732" s="7">
        <v>39082</v>
      </c>
      <c r="AK732" t="s">
        <v>1057</v>
      </c>
      <c r="AL732" t="s">
        <v>118</v>
      </c>
      <c r="AM732" t="s">
        <v>791</v>
      </c>
      <c r="AN732" t="s">
        <v>1067</v>
      </c>
      <c r="AO732" t="str">
        <f>TEXT(A732,"yyyy-mm-dd")</f>
        <v>2005-10-31</v>
      </c>
    </row>
    <row r="733" spans="1:41">
      <c r="A733" s="6" t="s">
        <v>1056</v>
      </c>
      <c r="B733">
        <v>2005</v>
      </c>
      <c r="C733">
        <v>10</v>
      </c>
      <c r="E733" t="s">
        <v>112</v>
      </c>
      <c r="F733" t="s">
        <v>113</v>
      </c>
      <c r="G733" t="s">
        <v>83</v>
      </c>
      <c r="H733" t="s">
        <v>715</v>
      </c>
      <c r="I733">
        <v>2005</v>
      </c>
      <c r="K733" s="6">
        <v>38717</v>
      </c>
      <c r="L733">
        <v>2</v>
      </c>
      <c r="N733" t="s">
        <v>104</v>
      </c>
      <c r="O733" s="8">
        <v>8.6999999999999993</v>
      </c>
      <c r="P733" s="8">
        <v>8.75</v>
      </c>
      <c r="Q733" s="8">
        <v>8.67</v>
      </c>
      <c r="R733" s="8">
        <v>8.8800000000000008</v>
      </c>
      <c r="S733" s="8">
        <v>5.4</v>
      </c>
      <c r="T733" s="8">
        <v>10.15</v>
      </c>
      <c r="U733" s="8">
        <v>0.68</v>
      </c>
      <c r="V733" s="9">
        <v>32</v>
      </c>
      <c r="W733" s="8">
        <v>0.21000000000000085</v>
      </c>
      <c r="X733" s="8">
        <v>4.75</v>
      </c>
      <c r="Y733" s="8">
        <v>-5.0000000000000711E-2</v>
      </c>
      <c r="Z733" s="8">
        <v>-9.9999999999999645E-2</v>
      </c>
      <c r="AA733">
        <v>-6.9999999999998508E-2</v>
      </c>
      <c r="AF733" t="s">
        <v>782</v>
      </c>
      <c r="AG733" t="s">
        <v>115</v>
      </c>
      <c r="AH733" t="s">
        <v>116</v>
      </c>
      <c r="AI733" t="s">
        <v>117</v>
      </c>
      <c r="AJ733" s="7">
        <v>38717</v>
      </c>
      <c r="AK733" t="s">
        <v>1057</v>
      </c>
      <c r="AL733" t="s">
        <v>118</v>
      </c>
      <c r="AM733" t="s">
        <v>717</v>
      </c>
      <c r="AN733" t="s">
        <v>1066</v>
      </c>
      <c r="AO733" t="str">
        <f>TEXT(A733,"yyyy-mm-dd")</f>
        <v>2005-10-31</v>
      </c>
    </row>
    <row r="734" spans="1:41">
      <c r="A734" s="6" t="s">
        <v>1068</v>
      </c>
      <c r="B734">
        <v>2005</v>
      </c>
      <c r="C734">
        <v>11</v>
      </c>
      <c r="E734" t="s">
        <v>100</v>
      </c>
      <c r="F734" t="s">
        <v>101</v>
      </c>
      <c r="G734" t="s">
        <v>83</v>
      </c>
      <c r="H734" t="s">
        <v>923</v>
      </c>
      <c r="I734">
        <v>2007</v>
      </c>
      <c r="K734" s="6">
        <v>39447</v>
      </c>
      <c r="L734">
        <v>25</v>
      </c>
      <c r="N734" t="s">
        <v>357</v>
      </c>
      <c r="O734" s="8">
        <v>3.46</v>
      </c>
      <c r="P734" s="8">
        <v>3.5</v>
      </c>
      <c r="Q734" s="8">
        <v>3</v>
      </c>
      <c r="R734" s="8">
        <v>3.91</v>
      </c>
      <c r="S734" s="8">
        <v>1.54</v>
      </c>
      <c r="T734" s="8">
        <v>4.5</v>
      </c>
      <c r="U734" s="8">
        <v>0.66</v>
      </c>
      <c r="V734" s="9">
        <v>30</v>
      </c>
      <c r="W734" s="8">
        <v>0.91000000000000014</v>
      </c>
      <c r="X734" s="8">
        <v>2.96</v>
      </c>
      <c r="Y734" s="8">
        <v>-4.0000000000000036E-2</v>
      </c>
      <c r="Z734" s="8">
        <v>4.9999999999999822E-2</v>
      </c>
      <c r="AA734">
        <v>0.22999999999999998</v>
      </c>
      <c r="AF734" t="s">
        <v>9809</v>
      </c>
      <c r="AG734" t="s">
        <v>9655</v>
      </c>
      <c r="AH734" t="s">
        <v>9656</v>
      </c>
      <c r="AI734" t="s">
        <v>9708</v>
      </c>
      <c r="AJ734" s="7">
        <v>39447</v>
      </c>
      <c r="AK734" t="s">
        <v>1069</v>
      </c>
      <c r="AL734" t="s">
        <v>109</v>
      </c>
      <c r="AM734" t="s">
        <v>927</v>
      </c>
      <c r="AN734" t="s">
        <v>9816</v>
      </c>
    </row>
    <row r="735" spans="1:41">
      <c r="A735" s="6" t="s">
        <v>1068</v>
      </c>
      <c r="B735">
        <v>2005</v>
      </c>
      <c r="C735">
        <v>11</v>
      </c>
      <c r="E735" t="s">
        <v>100</v>
      </c>
      <c r="F735" t="s">
        <v>101</v>
      </c>
      <c r="G735" t="s">
        <v>83</v>
      </c>
      <c r="H735" t="s">
        <v>788</v>
      </c>
      <c r="I735">
        <v>2006</v>
      </c>
      <c r="K735" s="6">
        <v>39082</v>
      </c>
      <c r="L735">
        <v>13</v>
      </c>
      <c r="N735" t="s">
        <v>252</v>
      </c>
      <c r="O735" s="8">
        <v>3.43</v>
      </c>
      <c r="P735" s="8">
        <v>3.42</v>
      </c>
      <c r="Q735" s="8">
        <v>3.23</v>
      </c>
      <c r="R735" s="8">
        <v>3.5</v>
      </c>
      <c r="S735" s="8">
        <v>2.6</v>
      </c>
      <c r="T735" s="8">
        <v>4.47</v>
      </c>
      <c r="U735" s="8">
        <v>0.36</v>
      </c>
      <c r="V735" s="9">
        <v>34</v>
      </c>
      <c r="W735" s="8">
        <v>0.27</v>
      </c>
      <c r="X735" s="8">
        <v>1.8699999999999997</v>
      </c>
      <c r="Y735" s="8">
        <v>1.0000000000000231E-2</v>
      </c>
      <c r="Z735" s="8">
        <v>2.0000000000000018E-2</v>
      </c>
      <c r="AA735">
        <v>-2.9999999999999805E-2</v>
      </c>
      <c r="AF735" t="s">
        <v>9784</v>
      </c>
      <c r="AG735" t="s">
        <v>9655</v>
      </c>
      <c r="AH735" t="s">
        <v>9656</v>
      </c>
      <c r="AI735" t="s">
        <v>9669</v>
      </c>
      <c r="AJ735" s="7">
        <v>39082</v>
      </c>
      <c r="AK735" t="s">
        <v>1069</v>
      </c>
      <c r="AL735" t="s">
        <v>109</v>
      </c>
      <c r="AM735" t="s">
        <v>791</v>
      </c>
      <c r="AN735" t="s">
        <v>9802</v>
      </c>
    </row>
    <row r="736" spans="1:41">
      <c r="A736" s="6" t="s">
        <v>1068</v>
      </c>
      <c r="B736">
        <v>2005</v>
      </c>
      <c r="C736">
        <v>11</v>
      </c>
      <c r="E736" t="s">
        <v>100</v>
      </c>
      <c r="F736" t="s">
        <v>101</v>
      </c>
      <c r="G736" t="s">
        <v>102</v>
      </c>
      <c r="H736" t="s">
        <v>1076</v>
      </c>
      <c r="I736">
        <v>2006</v>
      </c>
      <c r="J736">
        <v>1</v>
      </c>
      <c r="K736" s="6">
        <v>38807</v>
      </c>
      <c r="L736">
        <v>4</v>
      </c>
      <c r="M736">
        <v>1</v>
      </c>
      <c r="N736" t="s">
        <v>219</v>
      </c>
      <c r="O736" s="8">
        <v>3.74</v>
      </c>
      <c r="P736" s="8">
        <v>3.5</v>
      </c>
      <c r="Q736" s="8">
        <v>3.3</v>
      </c>
      <c r="R736" s="8">
        <v>3.9</v>
      </c>
      <c r="S736" s="8">
        <v>2.4</v>
      </c>
      <c r="T736" s="8">
        <v>5.6</v>
      </c>
      <c r="U736" s="8">
        <v>0.78</v>
      </c>
      <c r="V736" s="9">
        <v>33</v>
      </c>
      <c r="W736" s="8">
        <v>0.60000000000000009</v>
      </c>
      <c r="X736" s="8">
        <v>3.1999999999999997</v>
      </c>
      <c r="Y736" s="8">
        <v>0.24000000000000021</v>
      </c>
      <c r="Z736" s="8"/>
      <c r="AF736" t="s">
        <v>1077</v>
      </c>
      <c r="AG736" t="s">
        <v>106</v>
      </c>
      <c r="AH736" t="s">
        <v>107</v>
      </c>
      <c r="AI736" t="s">
        <v>340</v>
      </c>
      <c r="AJ736" s="7">
        <v>38807</v>
      </c>
      <c r="AK736" t="s">
        <v>1069</v>
      </c>
      <c r="AL736" t="s">
        <v>109</v>
      </c>
      <c r="AM736" t="s">
        <v>1078</v>
      </c>
      <c r="AN736" t="s">
        <v>1079</v>
      </c>
      <c r="AO736" t="str">
        <f>TEXT(A736,"yyyy-mm-dd")</f>
        <v>2005-11-30</v>
      </c>
    </row>
    <row r="737" spans="1:41">
      <c r="A737" s="6" t="s">
        <v>1068</v>
      </c>
      <c r="B737">
        <v>2005</v>
      </c>
      <c r="C737">
        <v>11</v>
      </c>
      <c r="E737" t="s">
        <v>100</v>
      </c>
      <c r="F737" t="s">
        <v>101</v>
      </c>
      <c r="G737" t="s">
        <v>102</v>
      </c>
      <c r="H737" t="s">
        <v>1000</v>
      </c>
      <c r="I737">
        <v>2005</v>
      </c>
      <c r="J737">
        <v>4</v>
      </c>
      <c r="K737" s="6">
        <v>38717</v>
      </c>
      <c r="L737">
        <v>1</v>
      </c>
      <c r="M737">
        <v>0</v>
      </c>
      <c r="N737" t="s">
        <v>169</v>
      </c>
      <c r="O737" s="8">
        <v>3.29</v>
      </c>
      <c r="P737" s="8">
        <v>3.2</v>
      </c>
      <c r="Q737" s="8">
        <v>2.92</v>
      </c>
      <c r="R737" s="8">
        <v>3.69</v>
      </c>
      <c r="S737" s="8">
        <v>2</v>
      </c>
      <c r="T737" s="8">
        <v>4.4000000000000004</v>
      </c>
      <c r="U737" s="8">
        <v>0.54</v>
      </c>
      <c r="V737" s="9">
        <v>34</v>
      </c>
      <c r="W737" s="8">
        <v>0.77</v>
      </c>
      <c r="X737" s="8">
        <v>2.4000000000000004</v>
      </c>
      <c r="Y737" s="8">
        <v>8.9999999999999858E-2</v>
      </c>
      <c r="Z737" s="8">
        <v>-0.19999999999999973</v>
      </c>
      <c r="AA737">
        <v>-0.13000000000000034</v>
      </c>
      <c r="AF737" t="s">
        <v>1001</v>
      </c>
      <c r="AG737" t="s">
        <v>106</v>
      </c>
      <c r="AH737" t="s">
        <v>107</v>
      </c>
      <c r="AI737" t="s">
        <v>108</v>
      </c>
      <c r="AJ737" s="7">
        <v>38717</v>
      </c>
      <c r="AK737" t="s">
        <v>1069</v>
      </c>
      <c r="AL737" t="s">
        <v>109</v>
      </c>
      <c r="AM737" t="s">
        <v>1002</v>
      </c>
      <c r="AN737" t="s">
        <v>1075</v>
      </c>
      <c r="AO737" t="str">
        <f>TEXT(A737,"yyyy-mm-dd")</f>
        <v>2005-11-30</v>
      </c>
    </row>
    <row r="738" spans="1:41">
      <c r="A738" s="6" t="s">
        <v>1068</v>
      </c>
      <c r="B738">
        <v>2005</v>
      </c>
      <c r="C738">
        <v>11</v>
      </c>
      <c r="E738" t="s">
        <v>81</v>
      </c>
      <c r="F738" t="s">
        <v>82</v>
      </c>
      <c r="G738" t="s">
        <v>83</v>
      </c>
      <c r="H738" t="s">
        <v>923</v>
      </c>
      <c r="I738">
        <v>2007</v>
      </c>
      <c r="K738" s="6">
        <v>39447</v>
      </c>
      <c r="L738">
        <v>25</v>
      </c>
      <c r="N738" t="s">
        <v>357</v>
      </c>
      <c r="O738" s="8">
        <v>3.62</v>
      </c>
      <c r="P738" s="8">
        <v>3.66</v>
      </c>
      <c r="Q738" s="8">
        <v>3.42</v>
      </c>
      <c r="R738" s="8">
        <v>3.78</v>
      </c>
      <c r="S738" s="8">
        <v>3.1</v>
      </c>
      <c r="T738" s="8">
        <v>4.0199999999999996</v>
      </c>
      <c r="U738" s="8">
        <v>0.26</v>
      </c>
      <c r="V738" s="9">
        <v>31</v>
      </c>
      <c r="W738" s="8">
        <v>0.35999999999999988</v>
      </c>
      <c r="X738" s="8">
        <v>0.91999999999999948</v>
      </c>
      <c r="Y738" s="8">
        <v>-4.0000000000000036E-2</v>
      </c>
      <c r="Z738" s="8">
        <v>-9.9999999999997868E-3</v>
      </c>
      <c r="AA738">
        <v>5.9999999999999609E-2</v>
      </c>
      <c r="AF738" t="s">
        <v>925</v>
      </c>
      <c r="AG738" t="s">
        <v>87</v>
      </c>
      <c r="AH738" t="s">
        <v>88</v>
      </c>
      <c r="AI738" t="s">
        <v>359</v>
      </c>
      <c r="AJ738" s="7">
        <v>39447</v>
      </c>
      <c r="AK738" t="s">
        <v>1069</v>
      </c>
      <c r="AL738" t="s">
        <v>91</v>
      </c>
      <c r="AM738" t="s">
        <v>927</v>
      </c>
      <c r="AN738" t="s">
        <v>1072</v>
      </c>
      <c r="AO738" t="str">
        <f>TEXT(A738,"yyyy-mm-dd")</f>
        <v>2005-11-30</v>
      </c>
    </row>
    <row r="739" spans="1:41">
      <c r="A739" s="6" t="s">
        <v>1068</v>
      </c>
      <c r="B739">
        <v>2005</v>
      </c>
      <c r="C739">
        <v>11</v>
      </c>
      <c r="E739" t="s">
        <v>81</v>
      </c>
      <c r="F739" t="s">
        <v>82</v>
      </c>
      <c r="G739" t="s">
        <v>83</v>
      </c>
      <c r="H739" t="s">
        <v>788</v>
      </c>
      <c r="I739">
        <v>2006</v>
      </c>
      <c r="K739" s="6">
        <v>39082</v>
      </c>
      <c r="L739">
        <v>13</v>
      </c>
      <c r="N739" t="s">
        <v>252</v>
      </c>
      <c r="O739" s="8">
        <v>3.61</v>
      </c>
      <c r="P739" s="8">
        <v>3.59</v>
      </c>
      <c r="Q739" s="8">
        <v>3.46</v>
      </c>
      <c r="R739" s="8">
        <v>3.8</v>
      </c>
      <c r="S739" s="8">
        <v>3.12</v>
      </c>
      <c r="T739" s="8">
        <v>4.2</v>
      </c>
      <c r="U739" s="8">
        <v>0.23</v>
      </c>
      <c r="V739" s="9">
        <v>34</v>
      </c>
      <c r="W739" s="8">
        <v>0.33999999999999986</v>
      </c>
      <c r="X739" s="8">
        <v>1.08</v>
      </c>
      <c r="Y739" s="8">
        <v>2.0000000000000018E-2</v>
      </c>
      <c r="Z739" s="8">
        <v>-7.0000000000000284E-2</v>
      </c>
      <c r="AA739">
        <v>-6.0000000000000053E-2</v>
      </c>
      <c r="AF739" t="s">
        <v>790</v>
      </c>
      <c r="AG739" t="s">
        <v>87</v>
      </c>
      <c r="AH739" t="s">
        <v>88</v>
      </c>
      <c r="AI739" t="s">
        <v>97</v>
      </c>
      <c r="AJ739" s="7">
        <v>39082</v>
      </c>
      <c r="AK739" t="s">
        <v>1069</v>
      </c>
      <c r="AL739" t="s">
        <v>91</v>
      </c>
      <c r="AM739" t="s">
        <v>791</v>
      </c>
      <c r="AN739" t="s">
        <v>1071</v>
      </c>
      <c r="AO739" t="str">
        <f>TEXT(A739,"yyyy-mm-dd")</f>
        <v>2005-11-30</v>
      </c>
    </row>
    <row r="740" spans="1:41">
      <c r="A740" s="6" t="s">
        <v>1068</v>
      </c>
      <c r="B740">
        <v>2005</v>
      </c>
      <c r="C740">
        <v>11</v>
      </c>
      <c r="E740" t="s">
        <v>392</v>
      </c>
      <c r="F740" t="s">
        <v>82</v>
      </c>
      <c r="G740" t="s">
        <v>83</v>
      </c>
      <c r="H740" t="s">
        <v>788</v>
      </c>
      <c r="I740">
        <v>2006</v>
      </c>
      <c r="K740" s="6">
        <v>39082</v>
      </c>
      <c r="L740">
        <v>13</v>
      </c>
      <c r="N740" t="s">
        <v>252</v>
      </c>
      <c r="O740" s="8">
        <v>3.31</v>
      </c>
      <c r="P740" s="8">
        <v>3.27</v>
      </c>
      <c r="Q740" s="8">
        <v>3.15</v>
      </c>
      <c r="R740" s="8">
        <v>3.48</v>
      </c>
      <c r="S740" s="8">
        <v>2.9</v>
      </c>
      <c r="T740" s="8">
        <v>3.92</v>
      </c>
      <c r="U740" s="8">
        <v>0.23</v>
      </c>
      <c r="V740" s="9">
        <v>26</v>
      </c>
      <c r="W740" s="8">
        <v>0.33000000000000007</v>
      </c>
      <c r="X740" s="8">
        <v>1.02</v>
      </c>
      <c r="Y740" s="8">
        <v>4.0000000000000036E-2</v>
      </c>
      <c r="Z740" s="8">
        <v>4.0000000000000036E-2</v>
      </c>
      <c r="AA740">
        <v>3.0000000000000249E-2</v>
      </c>
      <c r="AF740" t="s">
        <v>790</v>
      </c>
      <c r="AG740" t="s">
        <v>87</v>
      </c>
      <c r="AH740" t="s">
        <v>88</v>
      </c>
      <c r="AI740" t="s">
        <v>97</v>
      </c>
      <c r="AJ740" s="7">
        <v>39082</v>
      </c>
      <c r="AK740" t="s">
        <v>1069</v>
      </c>
      <c r="AL740" t="s">
        <v>393</v>
      </c>
      <c r="AM740" t="s">
        <v>791</v>
      </c>
      <c r="AN740" t="s">
        <v>1074</v>
      </c>
      <c r="AO740" t="str">
        <f>TEXT(A740,"yyyy-mm-dd")</f>
        <v>2005-11-30</v>
      </c>
    </row>
    <row r="741" spans="1:41">
      <c r="A741" s="6" t="s">
        <v>1068</v>
      </c>
      <c r="B741">
        <v>2005</v>
      </c>
      <c r="C741">
        <v>11</v>
      </c>
      <c r="E741" t="s">
        <v>81</v>
      </c>
      <c r="F741" t="s">
        <v>82</v>
      </c>
      <c r="G741" t="s">
        <v>83</v>
      </c>
      <c r="H741" t="s">
        <v>715</v>
      </c>
      <c r="I741">
        <v>2005</v>
      </c>
      <c r="K741" s="6">
        <v>38717</v>
      </c>
      <c r="L741">
        <v>1</v>
      </c>
      <c r="N741" t="s">
        <v>169</v>
      </c>
      <c r="O741" s="8">
        <v>3.26</v>
      </c>
      <c r="P741" s="8">
        <v>3.29</v>
      </c>
      <c r="Q741" s="8">
        <v>3.18</v>
      </c>
      <c r="R741" s="8">
        <v>3.32</v>
      </c>
      <c r="S741" s="8">
        <v>2.99</v>
      </c>
      <c r="T741" s="8">
        <v>3.6</v>
      </c>
      <c r="U741" s="8">
        <v>0.12</v>
      </c>
      <c r="V741" s="9">
        <v>34</v>
      </c>
      <c r="W741" s="8">
        <v>0.13999999999999968</v>
      </c>
      <c r="X741" s="8">
        <v>0.60999999999999988</v>
      </c>
      <c r="Y741" s="8">
        <v>-3.0000000000000249E-2</v>
      </c>
      <c r="Z741" s="8">
        <v>-0.10999999999999988</v>
      </c>
      <c r="AA741">
        <v>-0.15000000000000036</v>
      </c>
      <c r="AF741" t="s">
        <v>716</v>
      </c>
      <c r="AG741" t="s">
        <v>87</v>
      </c>
      <c r="AH741" t="s">
        <v>88</v>
      </c>
      <c r="AI741" t="s">
        <v>89</v>
      </c>
      <c r="AJ741" s="7">
        <v>38717</v>
      </c>
      <c r="AK741" t="s">
        <v>1069</v>
      </c>
      <c r="AL741" t="s">
        <v>91</v>
      </c>
      <c r="AM741" t="s">
        <v>717</v>
      </c>
      <c r="AN741" t="s">
        <v>1070</v>
      </c>
      <c r="AO741" t="str">
        <f>TEXT(A741,"yyyy-mm-dd")</f>
        <v>2005-11-30</v>
      </c>
    </row>
    <row r="742" spans="1:41">
      <c r="A742" s="6" t="s">
        <v>1068</v>
      </c>
      <c r="B742">
        <v>2005</v>
      </c>
      <c r="C742">
        <v>11</v>
      </c>
      <c r="E742" t="s">
        <v>392</v>
      </c>
      <c r="F742" t="s">
        <v>82</v>
      </c>
      <c r="G742" t="s">
        <v>83</v>
      </c>
      <c r="H742" t="s">
        <v>715</v>
      </c>
      <c r="I742">
        <v>2005</v>
      </c>
      <c r="K742" s="6">
        <v>38717</v>
      </c>
      <c r="L742">
        <v>1</v>
      </c>
      <c r="N742" t="s">
        <v>169</v>
      </c>
      <c r="O742" s="8">
        <v>3.15</v>
      </c>
      <c r="P742" s="8">
        <v>3.14</v>
      </c>
      <c r="Q742" s="8">
        <v>3.1</v>
      </c>
      <c r="R742" s="8">
        <v>3.19</v>
      </c>
      <c r="S742" s="8">
        <v>3.01</v>
      </c>
      <c r="T742" s="8">
        <v>3.4</v>
      </c>
      <c r="U742" s="8">
        <v>0.09</v>
      </c>
      <c r="V742" s="9">
        <v>29</v>
      </c>
      <c r="W742" s="8">
        <v>8.9999999999999858E-2</v>
      </c>
      <c r="X742" s="8">
        <v>0.39000000000000012</v>
      </c>
      <c r="Y742" s="8">
        <v>9.9999999999997868E-3</v>
      </c>
      <c r="Z742" s="8">
        <v>-2.0000000000000018E-2</v>
      </c>
      <c r="AA742">
        <v>-1.0000000000000231E-2</v>
      </c>
      <c r="AF742" t="s">
        <v>716</v>
      </c>
      <c r="AG742" t="s">
        <v>87</v>
      </c>
      <c r="AH742" t="s">
        <v>88</v>
      </c>
      <c r="AI742" t="s">
        <v>89</v>
      </c>
      <c r="AJ742" s="7">
        <v>38717</v>
      </c>
      <c r="AK742" t="s">
        <v>1069</v>
      </c>
      <c r="AL742" t="s">
        <v>393</v>
      </c>
      <c r="AM742" t="s">
        <v>717</v>
      </c>
      <c r="AN742" t="s">
        <v>1073</v>
      </c>
      <c r="AO742" t="str">
        <f>TEXT(A742,"yyyy-mm-dd")</f>
        <v>2005-11-30</v>
      </c>
    </row>
    <row r="743" spans="1:41">
      <c r="A743" s="6" t="s">
        <v>1068</v>
      </c>
      <c r="B743">
        <v>2005</v>
      </c>
      <c r="C743">
        <v>11</v>
      </c>
      <c r="E743" t="s">
        <v>81</v>
      </c>
      <c r="F743" t="s">
        <v>82</v>
      </c>
      <c r="G743" t="s">
        <v>774</v>
      </c>
      <c r="H743" t="s">
        <v>775</v>
      </c>
      <c r="K743" s="6"/>
      <c r="O743" s="8">
        <v>3.56</v>
      </c>
      <c r="P743" s="8">
        <v>3.6</v>
      </c>
      <c r="Q743" s="8">
        <v>3.4</v>
      </c>
      <c r="R743" s="8">
        <v>3.7</v>
      </c>
      <c r="S743" s="8">
        <v>3</v>
      </c>
      <c r="T743" s="8">
        <v>4.2</v>
      </c>
      <c r="U743" s="8">
        <v>0.28999999999999998</v>
      </c>
      <c r="V743" s="9">
        <v>29</v>
      </c>
      <c r="W743" s="8">
        <v>0.30000000000000027</v>
      </c>
      <c r="X743" s="8">
        <v>1.2000000000000002</v>
      </c>
      <c r="Y743" s="8">
        <v>-4.0000000000000036E-2</v>
      </c>
      <c r="Z743" s="8">
        <v>0</v>
      </c>
      <c r="AA743">
        <v>5.0000000000000266E-2</v>
      </c>
      <c r="AF743" t="s">
        <v>776</v>
      </c>
      <c r="AG743" t="s">
        <v>777</v>
      </c>
      <c r="AH743" t="s">
        <v>778</v>
      </c>
      <c r="AI743" t="s">
        <v>779</v>
      </c>
      <c r="AJ743" s="7"/>
      <c r="AK743" t="s">
        <v>1069</v>
      </c>
      <c r="AL743" t="s">
        <v>91</v>
      </c>
      <c r="AM743" t="s">
        <v>775</v>
      </c>
      <c r="AN743" t="s">
        <v>1080</v>
      </c>
      <c r="AO743" t="str">
        <f>TEXT(A743,"yyyy-mm-dd")</f>
        <v>2005-11-30</v>
      </c>
    </row>
    <row r="744" spans="1:41">
      <c r="A744" s="6" t="s">
        <v>1068</v>
      </c>
      <c r="B744">
        <v>2005</v>
      </c>
      <c r="C744">
        <v>11</v>
      </c>
      <c r="E744" t="s">
        <v>112</v>
      </c>
      <c r="F744" t="s">
        <v>113</v>
      </c>
      <c r="G744" t="s">
        <v>83</v>
      </c>
      <c r="H744" t="s">
        <v>788</v>
      </c>
      <c r="I744">
        <v>2006</v>
      </c>
      <c r="K744" s="6">
        <v>39082</v>
      </c>
      <c r="L744">
        <v>13</v>
      </c>
      <c r="N744" t="s">
        <v>252</v>
      </c>
      <c r="O744" s="8">
        <v>8.1300000000000008</v>
      </c>
      <c r="P744" s="8">
        <v>8</v>
      </c>
      <c r="Q744" s="8">
        <v>7.75</v>
      </c>
      <c r="R744" s="8">
        <v>8.39</v>
      </c>
      <c r="S744" s="8">
        <v>6.64</v>
      </c>
      <c r="T744" s="8">
        <v>9.65</v>
      </c>
      <c r="U744" s="8">
        <v>0.66</v>
      </c>
      <c r="V744" s="9">
        <v>33</v>
      </c>
      <c r="W744" s="8">
        <v>0.64000000000000057</v>
      </c>
      <c r="X744" s="8">
        <v>3.0100000000000007</v>
      </c>
      <c r="Y744" s="8">
        <v>0.13000000000000078</v>
      </c>
      <c r="Z744" s="8">
        <v>-7.0000000000000284E-2</v>
      </c>
      <c r="AA744">
        <v>-0.32999999999999918</v>
      </c>
      <c r="AF744" t="s">
        <v>937</v>
      </c>
      <c r="AG744" t="s">
        <v>115</v>
      </c>
      <c r="AH744" t="s">
        <v>116</v>
      </c>
      <c r="AI744" t="s">
        <v>230</v>
      </c>
      <c r="AJ744" s="7">
        <v>39082</v>
      </c>
      <c r="AK744" t="s">
        <v>1069</v>
      </c>
      <c r="AL744" t="s">
        <v>118</v>
      </c>
      <c r="AM744" t="s">
        <v>791</v>
      </c>
      <c r="AN744" t="s">
        <v>1082</v>
      </c>
      <c r="AO744" t="str">
        <f>TEXT(A744,"yyyy-mm-dd")</f>
        <v>2005-11-30</v>
      </c>
    </row>
    <row r="745" spans="1:41">
      <c r="A745" s="6" t="s">
        <v>1068</v>
      </c>
      <c r="B745">
        <v>2005</v>
      </c>
      <c r="C745">
        <v>11</v>
      </c>
      <c r="E745" t="s">
        <v>112</v>
      </c>
      <c r="F745" t="s">
        <v>113</v>
      </c>
      <c r="G745" t="s">
        <v>83</v>
      </c>
      <c r="H745" t="s">
        <v>715</v>
      </c>
      <c r="I745">
        <v>2005</v>
      </c>
      <c r="K745" s="6">
        <v>38717</v>
      </c>
      <c r="L745">
        <v>1</v>
      </c>
      <c r="N745" t="s">
        <v>169</v>
      </c>
      <c r="O745" s="8">
        <v>8.61</v>
      </c>
      <c r="P745" s="8">
        <v>8.6199999999999992</v>
      </c>
      <c r="Q745" s="8">
        <v>8.5</v>
      </c>
      <c r="R745" s="8">
        <v>8.6999999999999993</v>
      </c>
      <c r="S745" s="8">
        <v>8.25</v>
      </c>
      <c r="T745" s="8">
        <v>9.15</v>
      </c>
      <c r="U745" s="8">
        <v>0.16</v>
      </c>
      <c r="V745" s="9">
        <v>33</v>
      </c>
      <c r="W745" s="8">
        <v>0.19999999999999929</v>
      </c>
      <c r="X745" s="8">
        <v>0.90000000000000036</v>
      </c>
      <c r="Y745" s="8">
        <v>-9.9999999999997868E-3</v>
      </c>
      <c r="Z745" s="8">
        <v>-0.13000000000000078</v>
      </c>
      <c r="AA745">
        <v>-1.0000000000001563E-2</v>
      </c>
      <c r="AF745" t="s">
        <v>782</v>
      </c>
      <c r="AG745" t="s">
        <v>115</v>
      </c>
      <c r="AH745" t="s">
        <v>116</v>
      </c>
      <c r="AI745" t="s">
        <v>117</v>
      </c>
      <c r="AJ745" s="7">
        <v>38717</v>
      </c>
      <c r="AK745" t="s">
        <v>1069</v>
      </c>
      <c r="AL745" t="s">
        <v>118</v>
      </c>
      <c r="AM745" t="s">
        <v>717</v>
      </c>
      <c r="AN745" t="s">
        <v>1081</v>
      </c>
      <c r="AO745" t="str">
        <f>TEXT(A745,"yyyy-mm-dd")</f>
        <v>2005-11-30</v>
      </c>
    </row>
    <row r="746" spans="1:41">
      <c r="A746" s="6" t="s">
        <v>1083</v>
      </c>
      <c r="B746">
        <v>2005</v>
      </c>
      <c r="C746">
        <v>12</v>
      </c>
      <c r="E746" t="s">
        <v>100</v>
      </c>
      <c r="F746" t="s">
        <v>101</v>
      </c>
      <c r="G746" t="s">
        <v>83</v>
      </c>
      <c r="H746" t="s">
        <v>923</v>
      </c>
      <c r="I746">
        <v>2007</v>
      </c>
      <c r="K746" s="6">
        <v>39447</v>
      </c>
      <c r="L746">
        <v>24</v>
      </c>
      <c r="N746" t="s">
        <v>368</v>
      </c>
      <c r="O746" s="8">
        <v>3.34</v>
      </c>
      <c r="P746" s="8">
        <v>3.3</v>
      </c>
      <c r="Q746" s="8">
        <v>2.95</v>
      </c>
      <c r="R746" s="8">
        <v>3.85</v>
      </c>
      <c r="S746" s="8">
        <v>1.48</v>
      </c>
      <c r="T746" s="8">
        <v>4.5</v>
      </c>
      <c r="U746" s="8">
        <v>0.7</v>
      </c>
      <c r="V746" s="9">
        <v>31</v>
      </c>
      <c r="W746" s="8">
        <v>0.89999999999999991</v>
      </c>
      <c r="X746" s="8">
        <v>3.02</v>
      </c>
      <c r="Y746" s="8">
        <v>4.0000000000000036E-2</v>
      </c>
      <c r="Z746" s="8">
        <v>-0.20000000000000018</v>
      </c>
      <c r="AA746">
        <v>-1.0000000000000231E-2</v>
      </c>
      <c r="AF746" t="s">
        <v>9809</v>
      </c>
      <c r="AG746" t="s">
        <v>9655</v>
      </c>
      <c r="AH746" t="s">
        <v>9656</v>
      </c>
      <c r="AI746" t="s">
        <v>9708</v>
      </c>
      <c r="AJ746" s="7">
        <v>39447</v>
      </c>
      <c r="AK746" t="s">
        <v>1084</v>
      </c>
      <c r="AL746" t="s">
        <v>109</v>
      </c>
      <c r="AM746" t="s">
        <v>927</v>
      </c>
      <c r="AN746" t="s">
        <v>9817</v>
      </c>
    </row>
    <row r="747" spans="1:41">
      <c r="A747" s="6" t="s">
        <v>1083</v>
      </c>
      <c r="B747">
        <v>2005</v>
      </c>
      <c r="C747">
        <v>12</v>
      </c>
      <c r="E747" t="s">
        <v>100</v>
      </c>
      <c r="F747" t="s">
        <v>101</v>
      </c>
      <c r="G747" t="s">
        <v>83</v>
      </c>
      <c r="H747" t="s">
        <v>788</v>
      </c>
      <c r="I747">
        <v>2006</v>
      </c>
      <c r="K747" s="6">
        <v>39082</v>
      </c>
      <c r="L747">
        <v>12</v>
      </c>
      <c r="N747" t="s">
        <v>261</v>
      </c>
      <c r="O747" s="8">
        <v>3.46</v>
      </c>
      <c r="P747" s="8">
        <v>3.43</v>
      </c>
      <c r="Q747" s="8">
        <v>3.3</v>
      </c>
      <c r="R747" s="8">
        <v>3.5</v>
      </c>
      <c r="S747" s="8">
        <v>3</v>
      </c>
      <c r="T747" s="8">
        <v>4.47</v>
      </c>
      <c r="U747" s="8">
        <v>0.35</v>
      </c>
      <c r="V747" s="9">
        <v>33</v>
      </c>
      <c r="W747" s="8">
        <v>0.20000000000000018</v>
      </c>
      <c r="X747" s="8">
        <v>1.4699999999999998</v>
      </c>
      <c r="Y747" s="8">
        <v>2.9999999999999805E-2</v>
      </c>
      <c r="Z747" s="8">
        <v>1.0000000000000231E-2</v>
      </c>
      <c r="AA747">
        <v>-6.999999999999984E-2</v>
      </c>
      <c r="AF747" t="s">
        <v>9784</v>
      </c>
      <c r="AG747" t="s">
        <v>9655</v>
      </c>
      <c r="AH747" t="s">
        <v>9656</v>
      </c>
      <c r="AI747" t="s">
        <v>9669</v>
      </c>
      <c r="AJ747" s="7">
        <v>39082</v>
      </c>
      <c r="AK747" t="s">
        <v>1084</v>
      </c>
      <c r="AL747" t="s">
        <v>109</v>
      </c>
      <c r="AM747" t="s">
        <v>791</v>
      </c>
      <c r="AN747" t="s">
        <v>9803</v>
      </c>
    </row>
    <row r="748" spans="1:41">
      <c r="A748" s="6" t="s">
        <v>1083</v>
      </c>
      <c r="B748">
        <v>2005</v>
      </c>
      <c r="C748">
        <v>12</v>
      </c>
      <c r="E748" t="s">
        <v>100</v>
      </c>
      <c r="F748" t="s">
        <v>101</v>
      </c>
      <c r="G748" t="s">
        <v>102</v>
      </c>
      <c r="H748" t="s">
        <v>1076</v>
      </c>
      <c r="I748">
        <v>2006</v>
      </c>
      <c r="J748">
        <v>1</v>
      </c>
      <c r="K748" s="6">
        <v>38807</v>
      </c>
      <c r="L748">
        <v>3</v>
      </c>
      <c r="M748">
        <v>1</v>
      </c>
      <c r="N748" t="s">
        <v>233</v>
      </c>
      <c r="O748" s="8">
        <v>3.75</v>
      </c>
      <c r="P748" s="8">
        <v>3.5</v>
      </c>
      <c r="Q748" s="8">
        <v>3.3</v>
      </c>
      <c r="R748" s="8">
        <v>3.93</v>
      </c>
      <c r="S748" s="8">
        <v>2.56</v>
      </c>
      <c r="T748" s="8">
        <v>5.6</v>
      </c>
      <c r="U748" s="8">
        <v>0.73</v>
      </c>
      <c r="V748" s="9">
        <v>32</v>
      </c>
      <c r="W748" s="8">
        <v>0.63000000000000034</v>
      </c>
      <c r="X748" s="8">
        <v>3.0399999999999996</v>
      </c>
      <c r="Y748" s="8">
        <v>0.25</v>
      </c>
      <c r="Z748" s="8">
        <v>0</v>
      </c>
      <c r="AA748">
        <v>3.0000000000000249E-2</v>
      </c>
      <c r="AF748" t="s">
        <v>1077</v>
      </c>
      <c r="AG748" t="s">
        <v>106</v>
      </c>
      <c r="AH748" t="s">
        <v>107</v>
      </c>
      <c r="AI748" t="s">
        <v>340</v>
      </c>
      <c r="AJ748" s="7">
        <v>38807</v>
      </c>
      <c r="AK748" t="s">
        <v>1084</v>
      </c>
      <c r="AL748" t="s">
        <v>109</v>
      </c>
      <c r="AM748" t="s">
        <v>1078</v>
      </c>
      <c r="AN748" t="s">
        <v>1091</v>
      </c>
      <c r="AO748" t="str">
        <f>TEXT(A748,"yyyy-mm-dd")</f>
        <v>2005-12-31</v>
      </c>
    </row>
    <row r="749" spans="1:41">
      <c r="A749" s="6" t="s">
        <v>1083</v>
      </c>
      <c r="B749">
        <v>2005</v>
      </c>
      <c r="C749">
        <v>12</v>
      </c>
      <c r="E749" t="s">
        <v>100</v>
      </c>
      <c r="F749" t="s">
        <v>101</v>
      </c>
      <c r="G749" t="s">
        <v>102</v>
      </c>
      <c r="H749" t="s">
        <v>1000</v>
      </c>
      <c r="I749">
        <v>2005</v>
      </c>
      <c r="J749">
        <v>4</v>
      </c>
      <c r="K749" s="6">
        <v>38717</v>
      </c>
      <c r="L749">
        <v>0</v>
      </c>
      <c r="M749">
        <v>0</v>
      </c>
      <c r="N749" t="s">
        <v>178</v>
      </c>
      <c r="O749" s="8">
        <v>3.36</v>
      </c>
      <c r="P749" s="8">
        <v>3.3</v>
      </c>
      <c r="Q749" s="8">
        <v>2.97</v>
      </c>
      <c r="R749" s="8">
        <v>3.7</v>
      </c>
      <c r="S749" s="8">
        <v>2.6</v>
      </c>
      <c r="T749" s="8">
        <v>4.4000000000000004</v>
      </c>
      <c r="U749" s="8">
        <v>0.5</v>
      </c>
      <c r="V749" s="9">
        <v>32</v>
      </c>
      <c r="W749" s="8">
        <v>0.73</v>
      </c>
      <c r="X749" s="8">
        <v>1.8000000000000003</v>
      </c>
      <c r="Y749" s="8">
        <v>6.0000000000000053E-2</v>
      </c>
      <c r="Z749" s="8">
        <v>9.9999999999999645E-2</v>
      </c>
      <c r="AA749">
        <v>-4.0000000000000036E-2</v>
      </c>
      <c r="AF749" t="s">
        <v>1001</v>
      </c>
      <c r="AG749" t="s">
        <v>106</v>
      </c>
      <c r="AH749" t="s">
        <v>107</v>
      </c>
      <c r="AI749" t="s">
        <v>108</v>
      </c>
      <c r="AJ749" s="7">
        <v>38717</v>
      </c>
      <c r="AK749" t="s">
        <v>1084</v>
      </c>
      <c r="AL749" t="s">
        <v>109</v>
      </c>
      <c r="AM749" t="s">
        <v>1002</v>
      </c>
      <c r="AN749" t="s">
        <v>1090</v>
      </c>
      <c r="AO749" t="str">
        <f>TEXT(A749,"yyyy-mm-dd")</f>
        <v>2005-12-31</v>
      </c>
    </row>
    <row r="750" spans="1:41">
      <c r="A750" s="6" t="s">
        <v>1083</v>
      </c>
      <c r="B750">
        <v>2005</v>
      </c>
      <c r="C750">
        <v>12</v>
      </c>
      <c r="E750" t="s">
        <v>81</v>
      </c>
      <c r="F750" t="s">
        <v>82</v>
      </c>
      <c r="G750" t="s">
        <v>83</v>
      </c>
      <c r="H750" t="s">
        <v>923</v>
      </c>
      <c r="I750">
        <v>2007</v>
      </c>
      <c r="K750" s="6">
        <v>39447</v>
      </c>
      <c r="L750">
        <v>24</v>
      </c>
      <c r="N750" t="s">
        <v>368</v>
      </c>
      <c r="O750" s="8">
        <v>3.53</v>
      </c>
      <c r="P750" s="8">
        <v>3.51</v>
      </c>
      <c r="Q750" s="8">
        <v>3.37</v>
      </c>
      <c r="R750" s="8">
        <v>3.7</v>
      </c>
      <c r="S750" s="8">
        <v>3.1</v>
      </c>
      <c r="T750" s="8">
        <v>4</v>
      </c>
      <c r="U750" s="8">
        <v>0.25</v>
      </c>
      <c r="V750" s="9">
        <v>31</v>
      </c>
      <c r="W750" s="8">
        <v>0.33000000000000007</v>
      </c>
      <c r="X750" s="8">
        <v>0.89999999999999991</v>
      </c>
      <c r="Y750" s="8">
        <v>2.0000000000000018E-2</v>
      </c>
      <c r="Z750" s="8">
        <v>-0.15000000000000036</v>
      </c>
      <c r="AA750">
        <v>-2.9999999999999805E-2</v>
      </c>
      <c r="AF750" t="s">
        <v>925</v>
      </c>
      <c r="AG750" t="s">
        <v>87</v>
      </c>
      <c r="AH750" t="s">
        <v>88</v>
      </c>
      <c r="AI750" t="s">
        <v>359</v>
      </c>
      <c r="AJ750" s="7">
        <v>39447</v>
      </c>
      <c r="AK750" t="s">
        <v>1084</v>
      </c>
      <c r="AL750" t="s">
        <v>91</v>
      </c>
      <c r="AM750" t="s">
        <v>927</v>
      </c>
      <c r="AN750" t="s">
        <v>1087</v>
      </c>
      <c r="AO750" t="str">
        <f>TEXT(A750,"yyyy-mm-dd")</f>
        <v>2005-12-31</v>
      </c>
    </row>
    <row r="751" spans="1:41">
      <c r="A751" s="6" t="s">
        <v>1083</v>
      </c>
      <c r="B751">
        <v>2005</v>
      </c>
      <c r="C751">
        <v>12</v>
      </c>
      <c r="E751" t="s">
        <v>81</v>
      </c>
      <c r="F751" t="s">
        <v>82</v>
      </c>
      <c r="G751" t="s">
        <v>83</v>
      </c>
      <c r="H751" t="s">
        <v>788</v>
      </c>
      <c r="I751">
        <v>2006</v>
      </c>
      <c r="K751" s="6">
        <v>39082</v>
      </c>
      <c r="L751">
        <v>12</v>
      </c>
      <c r="N751" t="s">
        <v>261</v>
      </c>
      <c r="O751" s="8">
        <v>3.6</v>
      </c>
      <c r="P751" s="8">
        <v>3.59</v>
      </c>
      <c r="Q751" s="8">
        <v>3.45</v>
      </c>
      <c r="R751" s="8">
        <v>3.8</v>
      </c>
      <c r="S751" s="8">
        <v>3.12</v>
      </c>
      <c r="T751" s="8">
        <v>4.2</v>
      </c>
      <c r="U751" s="8">
        <v>0.23</v>
      </c>
      <c r="V751" s="9">
        <v>33</v>
      </c>
      <c r="W751" s="8">
        <v>0.34999999999999964</v>
      </c>
      <c r="X751" s="8">
        <v>1.08</v>
      </c>
      <c r="Y751" s="8">
        <v>1.0000000000000231E-2</v>
      </c>
      <c r="Z751" s="8">
        <v>0</v>
      </c>
      <c r="AA751">
        <v>9.9999999999997868E-3</v>
      </c>
      <c r="AF751" t="s">
        <v>790</v>
      </c>
      <c r="AG751" t="s">
        <v>87</v>
      </c>
      <c r="AH751" t="s">
        <v>88</v>
      </c>
      <c r="AI751" t="s">
        <v>97</v>
      </c>
      <c r="AJ751" s="7">
        <v>39082</v>
      </c>
      <c r="AK751" t="s">
        <v>1084</v>
      </c>
      <c r="AL751" t="s">
        <v>91</v>
      </c>
      <c r="AM751" t="s">
        <v>791</v>
      </c>
      <c r="AN751" t="s">
        <v>1086</v>
      </c>
      <c r="AO751" t="str">
        <f>TEXT(A751,"yyyy-mm-dd")</f>
        <v>2005-12-31</v>
      </c>
    </row>
    <row r="752" spans="1:41">
      <c r="A752" s="6" t="s">
        <v>1083</v>
      </c>
      <c r="B752">
        <v>2005</v>
      </c>
      <c r="C752">
        <v>12</v>
      </c>
      <c r="E752" t="s">
        <v>392</v>
      </c>
      <c r="F752" t="s">
        <v>82</v>
      </c>
      <c r="G752" t="s">
        <v>83</v>
      </c>
      <c r="H752" t="s">
        <v>788</v>
      </c>
      <c r="I752">
        <v>2006</v>
      </c>
      <c r="K752" s="6">
        <v>39082</v>
      </c>
      <c r="L752">
        <v>12</v>
      </c>
      <c r="N752" t="s">
        <v>261</v>
      </c>
      <c r="O752" s="8">
        <v>3.27</v>
      </c>
      <c r="P752" s="8">
        <v>3.3</v>
      </c>
      <c r="Q752" s="8">
        <v>3.15</v>
      </c>
      <c r="R752" s="8">
        <v>3.39</v>
      </c>
      <c r="S752" s="8">
        <v>2.85</v>
      </c>
      <c r="T752" s="8">
        <v>3.82</v>
      </c>
      <c r="U752" s="8">
        <v>0.23</v>
      </c>
      <c r="V752" s="9">
        <v>26</v>
      </c>
      <c r="W752" s="8">
        <v>0.24000000000000021</v>
      </c>
      <c r="X752" s="8">
        <v>0.96999999999999975</v>
      </c>
      <c r="Y752" s="8">
        <v>-2.9999999999999805E-2</v>
      </c>
      <c r="Z752" s="8">
        <v>2.9999999999999805E-2</v>
      </c>
      <c r="AA752">
        <v>-8.9999999999999858E-2</v>
      </c>
      <c r="AF752" t="s">
        <v>790</v>
      </c>
      <c r="AG752" t="s">
        <v>87</v>
      </c>
      <c r="AH752" t="s">
        <v>88</v>
      </c>
      <c r="AI752" t="s">
        <v>97</v>
      </c>
      <c r="AJ752" s="7">
        <v>39082</v>
      </c>
      <c r="AK752" t="s">
        <v>1084</v>
      </c>
      <c r="AL752" t="s">
        <v>393</v>
      </c>
      <c r="AM752" t="s">
        <v>791</v>
      </c>
      <c r="AN752" t="s">
        <v>1089</v>
      </c>
      <c r="AO752" t="str">
        <f>TEXT(A752,"yyyy-mm-dd")</f>
        <v>2005-12-31</v>
      </c>
    </row>
    <row r="753" spans="1:41">
      <c r="A753" s="6" t="s">
        <v>1083</v>
      </c>
      <c r="B753">
        <v>2005</v>
      </c>
      <c r="C753">
        <v>12</v>
      </c>
      <c r="E753" t="s">
        <v>81</v>
      </c>
      <c r="F753" t="s">
        <v>82</v>
      </c>
      <c r="G753" t="s">
        <v>83</v>
      </c>
      <c r="H753" t="s">
        <v>715</v>
      </c>
      <c r="I753">
        <v>2005</v>
      </c>
      <c r="K753" s="6">
        <v>38717</v>
      </c>
      <c r="L753">
        <v>0</v>
      </c>
      <c r="N753" t="s">
        <v>178</v>
      </c>
      <c r="O753" s="8">
        <v>3.17</v>
      </c>
      <c r="P753" s="8">
        <v>3.19</v>
      </c>
      <c r="Q753" s="8">
        <v>3.11</v>
      </c>
      <c r="R753" s="8">
        <v>3.22</v>
      </c>
      <c r="S753" s="8">
        <v>2.99</v>
      </c>
      <c r="T753" s="8">
        <v>3.32</v>
      </c>
      <c r="U753" s="8">
        <v>0.08</v>
      </c>
      <c r="V753" s="9">
        <v>33</v>
      </c>
      <c r="W753" s="8">
        <v>0.11000000000000032</v>
      </c>
      <c r="X753" s="8">
        <v>0.32999999999999963</v>
      </c>
      <c r="Y753" s="8">
        <v>-2.0000000000000018E-2</v>
      </c>
      <c r="Z753" s="8">
        <v>-0.10000000000000009</v>
      </c>
      <c r="AA753">
        <v>-2.9999999999999361E-2</v>
      </c>
      <c r="AF753" t="s">
        <v>716</v>
      </c>
      <c r="AG753" t="s">
        <v>87</v>
      </c>
      <c r="AH753" t="s">
        <v>88</v>
      </c>
      <c r="AI753" t="s">
        <v>89</v>
      </c>
      <c r="AJ753" s="7">
        <v>38717</v>
      </c>
      <c r="AK753" t="s">
        <v>1084</v>
      </c>
      <c r="AL753" t="s">
        <v>91</v>
      </c>
      <c r="AM753" t="s">
        <v>717</v>
      </c>
      <c r="AN753" t="s">
        <v>1085</v>
      </c>
      <c r="AO753" t="str">
        <f>TEXT(A753,"yyyy-mm-dd")</f>
        <v>2005-12-31</v>
      </c>
    </row>
    <row r="754" spans="1:41">
      <c r="A754" s="6" t="s">
        <v>1083</v>
      </c>
      <c r="B754">
        <v>2005</v>
      </c>
      <c r="C754">
        <v>12</v>
      </c>
      <c r="E754" t="s">
        <v>392</v>
      </c>
      <c r="F754" t="s">
        <v>82</v>
      </c>
      <c r="G754" t="s">
        <v>83</v>
      </c>
      <c r="H754" t="s">
        <v>715</v>
      </c>
      <c r="I754">
        <v>2005</v>
      </c>
      <c r="K754" s="6">
        <v>38717</v>
      </c>
      <c r="L754">
        <v>0</v>
      </c>
      <c r="N754" t="s">
        <v>178</v>
      </c>
      <c r="O754" s="8">
        <v>3.08</v>
      </c>
      <c r="P754" s="8">
        <v>3.09</v>
      </c>
      <c r="Q754" s="8">
        <v>3.07</v>
      </c>
      <c r="R754" s="8">
        <v>3.1</v>
      </c>
      <c r="S754" s="8">
        <v>3</v>
      </c>
      <c r="T754" s="8">
        <v>3.17</v>
      </c>
      <c r="U754" s="8">
        <v>0.04</v>
      </c>
      <c r="V754" s="9">
        <v>28</v>
      </c>
      <c r="W754" s="8">
        <v>3.0000000000000249E-2</v>
      </c>
      <c r="X754" s="8">
        <v>0.16999999999999993</v>
      </c>
      <c r="Y754" s="8">
        <v>-9.9999999999997868E-3</v>
      </c>
      <c r="Z754" s="8">
        <v>-5.0000000000000266E-2</v>
      </c>
      <c r="AA754">
        <v>-5.9999999999999609E-2</v>
      </c>
      <c r="AF754" t="s">
        <v>716</v>
      </c>
      <c r="AG754" t="s">
        <v>87</v>
      </c>
      <c r="AH754" t="s">
        <v>88</v>
      </c>
      <c r="AI754" t="s">
        <v>89</v>
      </c>
      <c r="AJ754" s="7">
        <v>38717</v>
      </c>
      <c r="AK754" t="s">
        <v>1084</v>
      </c>
      <c r="AL754" t="s">
        <v>393</v>
      </c>
      <c r="AM754" t="s">
        <v>717</v>
      </c>
      <c r="AN754" t="s">
        <v>1088</v>
      </c>
      <c r="AO754" t="str">
        <f>TEXT(A754,"yyyy-mm-dd")</f>
        <v>2005-12-31</v>
      </c>
    </row>
    <row r="755" spans="1:41">
      <c r="A755" s="6" t="s">
        <v>1083</v>
      </c>
      <c r="B755">
        <v>2005</v>
      </c>
      <c r="C755">
        <v>12</v>
      </c>
      <c r="E755" t="s">
        <v>81</v>
      </c>
      <c r="F755" t="s">
        <v>82</v>
      </c>
      <c r="G755" t="s">
        <v>774</v>
      </c>
      <c r="H755" t="s">
        <v>775</v>
      </c>
      <c r="K755" s="6"/>
      <c r="O755" s="8">
        <v>3.51</v>
      </c>
      <c r="P755" s="8">
        <v>3.54</v>
      </c>
      <c r="Q755" s="8">
        <v>3.3</v>
      </c>
      <c r="R755" s="8">
        <v>3.69</v>
      </c>
      <c r="S755" s="8">
        <v>3</v>
      </c>
      <c r="T755" s="8">
        <v>4.2</v>
      </c>
      <c r="U755" s="8">
        <v>0.27</v>
      </c>
      <c r="V755" s="9">
        <v>29</v>
      </c>
      <c r="W755" s="8">
        <v>0.39000000000000012</v>
      </c>
      <c r="X755" s="8">
        <v>1.2000000000000002</v>
      </c>
      <c r="Y755" s="8">
        <v>-3.0000000000000249E-2</v>
      </c>
      <c r="Z755" s="8">
        <v>-6.0000000000000053E-2</v>
      </c>
      <c r="AA755">
        <v>8.9999999999999858E-2</v>
      </c>
      <c r="AF755" t="s">
        <v>776</v>
      </c>
      <c r="AG755" t="s">
        <v>777</v>
      </c>
      <c r="AH755" t="s">
        <v>778</v>
      </c>
      <c r="AI755" t="s">
        <v>779</v>
      </c>
      <c r="AJ755" s="7"/>
      <c r="AK755" t="s">
        <v>1084</v>
      </c>
      <c r="AL755" t="s">
        <v>91</v>
      </c>
      <c r="AM755" t="s">
        <v>775</v>
      </c>
      <c r="AN755" t="s">
        <v>1092</v>
      </c>
      <c r="AO755" t="str">
        <f>TEXT(A755,"yyyy-mm-dd")</f>
        <v>2005-12-31</v>
      </c>
    </row>
    <row r="756" spans="1:41">
      <c r="A756" s="6" t="s">
        <v>1083</v>
      </c>
      <c r="B756">
        <v>2005</v>
      </c>
      <c r="C756">
        <v>12</v>
      </c>
      <c r="E756" t="s">
        <v>112</v>
      </c>
      <c r="F756" t="s">
        <v>113</v>
      </c>
      <c r="G756" t="s">
        <v>83</v>
      </c>
      <c r="H756" t="s">
        <v>923</v>
      </c>
      <c r="I756">
        <v>2007</v>
      </c>
      <c r="K756" s="6">
        <v>39447</v>
      </c>
      <c r="L756">
        <v>24</v>
      </c>
      <c r="N756" t="s">
        <v>368</v>
      </c>
      <c r="O756" s="8">
        <v>7.54</v>
      </c>
      <c r="P756" s="8">
        <v>7.4</v>
      </c>
      <c r="Q756" s="8">
        <v>7.08</v>
      </c>
      <c r="R756" s="8">
        <v>8.0299999999999994</v>
      </c>
      <c r="S756" s="8">
        <v>5.29</v>
      </c>
      <c r="T756" s="8">
        <v>10</v>
      </c>
      <c r="U756" s="8">
        <v>0.89</v>
      </c>
      <c r="V756" s="9">
        <v>30</v>
      </c>
      <c r="W756" s="8">
        <v>0.94999999999999929</v>
      </c>
      <c r="X756" s="8">
        <v>4.71</v>
      </c>
      <c r="Y756" s="8">
        <v>0.13999999999999968</v>
      </c>
      <c r="Z756" s="8"/>
      <c r="AF756" t="s">
        <v>1094</v>
      </c>
      <c r="AG756" t="s">
        <v>115</v>
      </c>
      <c r="AH756" t="s">
        <v>116</v>
      </c>
      <c r="AI756" t="s">
        <v>359</v>
      </c>
      <c r="AJ756" s="7">
        <v>39447</v>
      </c>
      <c r="AK756" t="s">
        <v>1084</v>
      </c>
      <c r="AL756" t="s">
        <v>118</v>
      </c>
      <c r="AM756" t="s">
        <v>927</v>
      </c>
      <c r="AN756" t="s">
        <v>1095</v>
      </c>
      <c r="AO756" t="str">
        <f>TEXT(A756,"yyyy-mm-dd")</f>
        <v>2005-12-31</v>
      </c>
    </row>
    <row r="757" spans="1:41">
      <c r="A757" s="6" t="s">
        <v>1083</v>
      </c>
      <c r="B757">
        <v>2005</v>
      </c>
      <c r="C757">
        <v>12</v>
      </c>
      <c r="E757" t="s">
        <v>112</v>
      </c>
      <c r="F757" t="s">
        <v>113</v>
      </c>
      <c r="G757" t="s">
        <v>83</v>
      </c>
      <c r="H757" t="s">
        <v>788</v>
      </c>
      <c r="I757">
        <v>2006</v>
      </c>
      <c r="K757" s="6">
        <v>39082</v>
      </c>
      <c r="L757">
        <v>12</v>
      </c>
      <c r="N757" t="s">
        <v>261</v>
      </c>
      <c r="O757" s="8">
        <v>7.74</v>
      </c>
      <c r="P757" s="8">
        <v>7.65</v>
      </c>
      <c r="Q757" s="8">
        <v>7.34</v>
      </c>
      <c r="R757" s="8">
        <v>8.16</v>
      </c>
      <c r="S757" s="8">
        <v>6.19</v>
      </c>
      <c r="T757" s="8">
        <v>9.65</v>
      </c>
      <c r="U757" s="8">
        <v>0.72</v>
      </c>
      <c r="V757" s="9">
        <v>31</v>
      </c>
      <c r="W757" s="8">
        <v>0.82000000000000028</v>
      </c>
      <c r="X757" s="8">
        <v>3.46</v>
      </c>
      <c r="Y757" s="8">
        <v>8.9999999999999858E-2</v>
      </c>
      <c r="Z757" s="8">
        <v>-0.34999999999999964</v>
      </c>
      <c r="AA757">
        <v>0.17999999999999972</v>
      </c>
      <c r="AF757" t="s">
        <v>937</v>
      </c>
      <c r="AG757" t="s">
        <v>115</v>
      </c>
      <c r="AH757" t="s">
        <v>116</v>
      </c>
      <c r="AI757" t="s">
        <v>230</v>
      </c>
      <c r="AJ757" s="7">
        <v>39082</v>
      </c>
      <c r="AK757" t="s">
        <v>1084</v>
      </c>
      <c r="AL757" t="s">
        <v>118</v>
      </c>
      <c r="AM757" t="s">
        <v>791</v>
      </c>
      <c r="AN757" t="s">
        <v>1093</v>
      </c>
      <c r="AO757" t="str">
        <f>TEXT(A757,"yyyy-mm-dd")</f>
        <v>2005-12-31</v>
      </c>
    </row>
    <row r="758" spans="1:41">
      <c r="A758" s="6" t="s">
        <v>1096</v>
      </c>
      <c r="B758">
        <v>2006</v>
      </c>
      <c r="C758">
        <v>1</v>
      </c>
      <c r="E758" t="s">
        <v>100</v>
      </c>
      <c r="F758" t="s">
        <v>101</v>
      </c>
      <c r="G758" t="s">
        <v>83</v>
      </c>
      <c r="H758" t="s">
        <v>923</v>
      </c>
      <c r="I758">
        <v>2007</v>
      </c>
      <c r="K758" s="6">
        <v>39447</v>
      </c>
      <c r="L758">
        <v>23</v>
      </c>
      <c r="N758" t="s">
        <v>95</v>
      </c>
      <c r="O758" s="8">
        <v>3.34</v>
      </c>
      <c r="P758" s="8">
        <v>3.32</v>
      </c>
      <c r="Q758" s="8">
        <v>3.1</v>
      </c>
      <c r="R758" s="8">
        <v>3.6</v>
      </c>
      <c r="S758" s="8">
        <v>1.53</v>
      </c>
      <c r="T758" s="8">
        <v>4.5</v>
      </c>
      <c r="U758" s="8">
        <v>0.57999999999999996</v>
      </c>
      <c r="V758" s="9">
        <v>32</v>
      </c>
      <c r="W758" s="8">
        <v>0.5</v>
      </c>
      <c r="X758" s="8">
        <v>2.9699999999999998</v>
      </c>
      <c r="Y758" s="8">
        <v>2.0000000000000018E-2</v>
      </c>
      <c r="Z758" s="8">
        <v>2.0000000000000018E-2</v>
      </c>
      <c r="AA758">
        <v>-0.39999999999999991</v>
      </c>
      <c r="AF758" t="s">
        <v>9809</v>
      </c>
      <c r="AG758" t="s">
        <v>9655</v>
      </c>
      <c r="AH758" t="s">
        <v>9656</v>
      </c>
      <c r="AI758" t="s">
        <v>9669</v>
      </c>
      <c r="AJ758" s="7">
        <v>39447</v>
      </c>
      <c r="AK758" t="s">
        <v>1097</v>
      </c>
      <c r="AL758" t="s">
        <v>109</v>
      </c>
      <c r="AM758" t="s">
        <v>927</v>
      </c>
      <c r="AN758" t="s">
        <v>9818</v>
      </c>
    </row>
    <row r="759" spans="1:41">
      <c r="A759" s="6" t="s">
        <v>1096</v>
      </c>
      <c r="B759">
        <v>2006</v>
      </c>
      <c r="C759">
        <v>1</v>
      </c>
      <c r="E759" t="s">
        <v>100</v>
      </c>
      <c r="F759" t="s">
        <v>101</v>
      </c>
      <c r="G759" t="s">
        <v>83</v>
      </c>
      <c r="H759" t="s">
        <v>788</v>
      </c>
      <c r="I759">
        <v>2006</v>
      </c>
      <c r="K759" s="6">
        <v>39082</v>
      </c>
      <c r="L759">
        <v>11</v>
      </c>
      <c r="N759" t="s">
        <v>85</v>
      </c>
      <c r="O759" s="8">
        <v>3.49</v>
      </c>
      <c r="P759" s="8">
        <v>3.47</v>
      </c>
      <c r="Q759" s="8">
        <v>3.3</v>
      </c>
      <c r="R759" s="8">
        <v>3.5</v>
      </c>
      <c r="S759" s="8">
        <v>3.1</v>
      </c>
      <c r="T759" s="8">
        <v>4.4800000000000004</v>
      </c>
      <c r="U759" s="8">
        <v>0.28999999999999998</v>
      </c>
      <c r="V759" s="9">
        <v>32</v>
      </c>
      <c r="W759" s="8">
        <v>0.20000000000000018</v>
      </c>
      <c r="X759" s="8">
        <v>1.3800000000000003</v>
      </c>
      <c r="Y759" s="8">
        <v>2.0000000000000018E-2</v>
      </c>
      <c r="Z759" s="8">
        <v>4.0000000000000036E-2</v>
      </c>
      <c r="AA759">
        <v>0</v>
      </c>
      <c r="AF759" t="s">
        <v>9784</v>
      </c>
      <c r="AG759" t="s">
        <v>9655</v>
      </c>
      <c r="AH759" t="s">
        <v>9656</v>
      </c>
      <c r="AI759" t="s">
        <v>9657</v>
      </c>
      <c r="AJ759" s="7">
        <v>39082</v>
      </c>
      <c r="AK759" t="s">
        <v>1097</v>
      </c>
      <c r="AL759" t="s">
        <v>109</v>
      </c>
      <c r="AM759" t="s">
        <v>791</v>
      </c>
      <c r="AN759" t="s">
        <v>9804</v>
      </c>
    </row>
    <row r="760" spans="1:41">
      <c r="A760" s="6" t="s">
        <v>1096</v>
      </c>
      <c r="B760">
        <v>2006</v>
      </c>
      <c r="C760">
        <v>1</v>
      </c>
      <c r="E760" t="s">
        <v>100</v>
      </c>
      <c r="F760" t="s">
        <v>101</v>
      </c>
      <c r="G760" t="s">
        <v>102</v>
      </c>
      <c r="H760" t="s">
        <v>1107</v>
      </c>
      <c r="I760">
        <v>2006</v>
      </c>
      <c r="J760">
        <v>2</v>
      </c>
      <c r="K760" s="6">
        <v>38898</v>
      </c>
      <c r="L760">
        <v>5</v>
      </c>
      <c r="M760">
        <v>2</v>
      </c>
      <c r="N760" t="s">
        <v>211</v>
      </c>
      <c r="O760" s="8">
        <v>3.79</v>
      </c>
      <c r="P760" s="8">
        <v>3.54</v>
      </c>
      <c r="Q760" s="8">
        <v>3.3</v>
      </c>
      <c r="R760" s="8">
        <v>4</v>
      </c>
      <c r="S760" s="8">
        <v>2.7</v>
      </c>
      <c r="T760" s="8">
        <v>5.51</v>
      </c>
      <c r="U760" s="8">
        <v>0.69</v>
      </c>
      <c r="V760" s="9">
        <v>31</v>
      </c>
      <c r="W760" s="8">
        <v>0.70000000000000018</v>
      </c>
      <c r="X760" s="8">
        <v>2.8099999999999996</v>
      </c>
      <c r="Y760" s="8">
        <v>0.25</v>
      </c>
      <c r="Z760" s="8"/>
      <c r="AF760" t="s">
        <v>1108</v>
      </c>
      <c r="AG760" t="s">
        <v>106</v>
      </c>
      <c r="AH760" t="s">
        <v>107</v>
      </c>
      <c r="AI760" t="s">
        <v>340</v>
      </c>
      <c r="AJ760" s="7">
        <v>38898</v>
      </c>
      <c r="AK760" t="s">
        <v>1097</v>
      </c>
      <c r="AL760" t="s">
        <v>109</v>
      </c>
      <c r="AM760" t="s">
        <v>1109</v>
      </c>
      <c r="AN760" t="s">
        <v>1110</v>
      </c>
      <c r="AO760" t="str">
        <f>TEXT(A760,"yyyy-mm-dd")</f>
        <v>2006-01-31</v>
      </c>
    </row>
    <row r="761" spans="1:41">
      <c r="A761" s="6" t="s">
        <v>1096</v>
      </c>
      <c r="B761">
        <v>2006</v>
      </c>
      <c r="C761">
        <v>1</v>
      </c>
      <c r="E761" t="s">
        <v>100</v>
      </c>
      <c r="F761" t="s">
        <v>101</v>
      </c>
      <c r="G761" t="s">
        <v>102</v>
      </c>
      <c r="H761" t="s">
        <v>1076</v>
      </c>
      <c r="I761">
        <v>2006</v>
      </c>
      <c r="J761">
        <v>1</v>
      </c>
      <c r="K761" s="6">
        <v>38807</v>
      </c>
      <c r="L761">
        <v>2</v>
      </c>
      <c r="M761">
        <v>1</v>
      </c>
      <c r="N761" t="s">
        <v>104</v>
      </c>
      <c r="O761" s="8">
        <v>3.16</v>
      </c>
      <c r="P761" s="8">
        <v>3.03</v>
      </c>
      <c r="Q761" s="8">
        <v>2.9</v>
      </c>
      <c r="R761" s="8">
        <v>3.3</v>
      </c>
      <c r="S761" s="8">
        <v>2.6</v>
      </c>
      <c r="T761" s="8">
        <v>4.4000000000000004</v>
      </c>
      <c r="U761" s="8">
        <v>0.41</v>
      </c>
      <c r="V761" s="9">
        <v>31</v>
      </c>
      <c r="W761" s="8">
        <v>0.39999999999999991</v>
      </c>
      <c r="X761" s="8">
        <v>1.8000000000000003</v>
      </c>
      <c r="Y761" s="8">
        <v>0.13000000000000034</v>
      </c>
      <c r="Z761" s="8">
        <v>-0.4700000000000002</v>
      </c>
      <c r="AA761">
        <v>-0.23000000000000043</v>
      </c>
      <c r="AF761" t="s">
        <v>1077</v>
      </c>
      <c r="AG761" t="s">
        <v>106</v>
      </c>
      <c r="AH761" t="s">
        <v>107</v>
      </c>
      <c r="AI761" t="s">
        <v>108</v>
      </c>
      <c r="AJ761" s="7">
        <v>38807</v>
      </c>
      <c r="AK761" t="s">
        <v>1097</v>
      </c>
      <c r="AL761" t="s">
        <v>109</v>
      </c>
      <c r="AM761" t="s">
        <v>1078</v>
      </c>
      <c r="AN761" t="s">
        <v>1106</v>
      </c>
      <c r="AO761" t="str">
        <f>TEXT(A761,"yyyy-mm-dd")</f>
        <v>2006-01-31</v>
      </c>
    </row>
    <row r="762" spans="1:41">
      <c r="A762" s="6" t="s">
        <v>1096</v>
      </c>
      <c r="B762">
        <v>2006</v>
      </c>
      <c r="C762">
        <v>1</v>
      </c>
      <c r="E762" t="s">
        <v>81</v>
      </c>
      <c r="F762" t="s">
        <v>82</v>
      </c>
      <c r="G762" t="s">
        <v>83</v>
      </c>
      <c r="H762" t="s">
        <v>1100</v>
      </c>
      <c r="I762">
        <v>2008</v>
      </c>
      <c r="K762" s="6">
        <v>39813</v>
      </c>
      <c r="L762">
        <v>35</v>
      </c>
      <c r="N762" t="s">
        <v>943</v>
      </c>
      <c r="O762" s="8">
        <v>3.56</v>
      </c>
      <c r="P762" s="8">
        <v>3.55</v>
      </c>
      <c r="Q762" s="8">
        <v>3.34</v>
      </c>
      <c r="R762" s="8">
        <v>3.71</v>
      </c>
      <c r="S762" s="8">
        <v>3</v>
      </c>
      <c r="T762" s="8">
        <v>4.2</v>
      </c>
      <c r="U762" s="8">
        <v>0.28999999999999998</v>
      </c>
      <c r="V762" s="9">
        <v>28</v>
      </c>
      <c r="W762" s="8">
        <v>0.37000000000000011</v>
      </c>
      <c r="X762" s="8">
        <v>1.2000000000000002</v>
      </c>
      <c r="Y762" s="8">
        <v>1.0000000000000231E-2</v>
      </c>
      <c r="Z762" s="8"/>
      <c r="AF762" t="s">
        <v>1101</v>
      </c>
      <c r="AG762" t="s">
        <v>87</v>
      </c>
      <c r="AH762" t="s">
        <v>88</v>
      </c>
      <c r="AI762" t="s">
        <v>359</v>
      </c>
      <c r="AJ762" s="7">
        <v>39813</v>
      </c>
      <c r="AK762" t="s">
        <v>1097</v>
      </c>
      <c r="AL762" t="s">
        <v>91</v>
      </c>
      <c r="AM762" t="s">
        <v>1102</v>
      </c>
      <c r="AN762" t="s">
        <v>1103</v>
      </c>
      <c r="AO762" t="str">
        <f>TEXT(A762,"yyyy-mm-dd")</f>
        <v>2006-01-31</v>
      </c>
    </row>
    <row r="763" spans="1:41">
      <c r="A763" s="6" t="s">
        <v>1096</v>
      </c>
      <c r="B763">
        <v>2006</v>
      </c>
      <c r="C763">
        <v>1</v>
      </c>
      <c r="E763" t="s">
        <v>81</v>
      </c>
      <c r="F763" t="s">
        <v>82</v>
      </c>
      <c r="G763" t="s">
        <v>83</v>
      </c>
      <c r="H763" t="s">
        <v>923</v>
      </c>
      <c r="I763">
        <v>2007</v>
      </c>
      <c r="K763" s="6">
        <v>39447</v>
      </c>
      <c r="L763">
        <v>23</v>
      </c>
      <c r="N763" t="s">
        <v>95</v>
      </c>
      <c r="O763" s="8">
        <v>3.6</v>
      </c>
      <c r="P763" s="8">
        <v>3.59</v>
      </c>
      <c r="Q763" s="8">
        <v>3.39</v>
      </c>
      <c r="R763" s="8">
        <v>3.8</v>
      </c>
      <c r="S763" s="8">
        <v>3.14</v>
      </c>
      <c r="T763" s="8">
        <v>4.0599999999999996</v>
      </c>
      <c r="U763" s="8">
        <v>0.27</v>
      </c>
      <c r="V763" s="9">
        <v>31</v>
      </c>
      <c r="W763" s="8">
        <v>0.4099999999999997</v>
      </c>
      <c r="X763" s="8">
        <v>0.91999999999999948</v>
      </c>
      <c r="Y763" s="8">
        <v>1.0000000000000231E-2</v>
      </c>
      <c r="Z763" s="8">
        <v>8.0000000000000071E-2</v>
      </c>
      <c r="AA763">
        <v>7.9999999999999627E-2</v>
      </c>
      <c r="AF763" t="s">
        <v>925</v>
      </c>
      <c r="AG763" t="s">
        <v>87</v>
      </c>
      <c r="AH763" t="s">
        <v>88</v>
      </c>
      <c r="AI763" t="s">
        <v>97</v>
      </c>
      <c r="AJ763" s="7">
        <v>39447</v>
      </c>
      <c r="AK763" t="s">
        <v>1097</v>
      </c>
      <c r="AL763" t="s">
        <v>91</v>
      </c>
      <c r="AM763" t="s">
        <v>927</v>
      </c>
      <c r="AN763" t="s">
        <v>1099</v>
      </c>
      <c r="AO763" t="str">
        <f>TEXT(A763,"yyyy-mm-dd")</f>
        <v>2006-01-31</v>
      </c>
    </row>
    <row r="764" spans="1:41">
      <c r="A764" s="6" t="s">
        <v>1096</v>
      </c>
      <c r="B764">
        <v>2006</v>
      </c>
      <c r="C764">
        <v>1</v>
      </c>
      <c r="E764" t="s">
        <v>392</v>
      </c>
      <c r="F764" t="s">
        <v>82</v>
      </c>
      <c r="G764" t="s">
        <v>83</v>
      </c>
      <c r="H764" t="s">
        <v>923</v>
      </c>
      <c r="I764">
        <v>2007</v>
      </c>
      <c r="K764" s="6">
        <v>39447</v>
      </c>
      <c r="L764">
        <v>23</v>
      </c>
      <c r="N764" t="s">
        <v>95</v>
      </c>
      <c r="O764" s="8">
        <v>3.31</v>
      </c>
      <c r="P764" s="8">
        <v>3.3</v>
      </c>
      <c r="Q764" s="8">
        <v>3.1</v>
      </c>
      <c r="R764" s="8">
        <v>3.48</v>
      </c>
      <c r="S764" s="8">
        <v>2.78</v>
      </c>
      <c r="T764" s="8">
        <v>4.4000000000000004</v>
      </c>
      <c r="U764" s="8">
        <v>0.35</v>
      </c>
      <c r="V764" s="9">
        <v>22</v>
      </c>
      <c r="W764" s="8">
        <v>0.37999999999999989</v>
      </c>
      <c r="X764" s="8">
        <v>1.6200000000000006</v>
      </c>
      <c r="Y764" s="8">
        <v>1.0000000000000231E-2</v>
      </c>
      <c r="Z764" s="8"/>
      <c r="AF764" t="s">
        <v>925</v>
      </c>
      <c r="AG764" t="s">
        <v>87</v>
      </c>
      <c r="AH764" t="s">
        <v>88</v>
      </c>
      <c r="AI764" t="s">
        <v>97</v>
      </c>
      <c r="AJ764" s="7">
        <v>39447</v>
      </c>
      <c r="AK764" t="s">
        <v>1097</v>
      </c>
      <c r="AL764" t="s">
        <v>393</v>
      </c>
      <c r="AM764" t="s">
        <v>927</v>
      </c>
      <c r="AN764" t="s">
        <v>1105</v>
      </c>
      <c r="AO764" t="str">
        <f>TEXT(A764,"yyyy-mm-dd")</f>
        <v>2006-01-31</v>
      </c>
    </row>
    <row r="765" spans="1:41">
      <c r="A765" s="6" t="s">
        <v>1096</v>
      </c>
      <c r="B765">
        <v>2006</v>
      </c>
      <c r="C765">
        <v>1</v>
      </c>
      <c r="E765" t="s">
        <v>81</v>
      </c>
      <c r="F765" t="s">
        <v>82</v>
      </c>
      <c r="G765" t="s">
        <v>83</v>
      </c>
      <c r="H765" t="s">
        <v>788</v>
      </c>
      <c r="I765">
        <v>2006</v>
      </c>
      <c r="K765" s="6">
        <v>39082</v>
      </c>
      <c r="L765">
        <v>11</v>
      </c>
      <c r="N765" t="s">
        <v>85</v>
      </c>
      <c r="O765" s="8">
        <v>3.64</v>
      </c>
      <c r="P765" s="8">
        <v>3.62</v>
      </c>
      <c r="Q765" s="8">
        <v>3.59</v>
      </c>
      <c r="R765" s="8">
        <v>3.74</v>
      </c>
      <c r="S765" s="8">
        <v>3.2</v>
      </c>
      <c r="T765" s="8">
        <v>4.5</v>
      </c>
      <c r="U765" s="8">
        <v>0.23</v>
      </c>
      <c r="V765" s="9">
        <v>32</v>
      </c>
      <c r="W765" s="8">
        <v>0.15000000000000036</v>
      </c>
      <c r="X765" s="8">
        <v>1.2999999999999998</v>
      </c>
      <c r="Y765" s="8">
        <v>2.0000000000000018E-2</v>
      </c>
      <c r="Z765" s="8">
        <v>3.0000000000000249E-2</v>
      </c>
      <c r="AA765">
        <v>-0.19999999999999929</v>
      </c>
      <c r="AF765" t="s">
        <v>790</v>
      </c>
      <c r="AG765" t="s">
        <v>87</v>
      </c>
      <c r="AH765" t="s">
        <v>88</v>
      </c>
      <c r="AI765" t="s">
        <v>89</v>
      </c>
      <c r="AJ765" s="7">
        <v>39082</v>
      </c>
      <c r="AK765" t="s">
        <v>1097</v>
      </c>
      <c r="AL765" t="s">
        <v>91</v>
      </c>
      <c r="AM765" t="s">
        <v>791</v>
      </c>
      <c r="AN765" t="s">
        <v>1098</v>
      </c>
      <c r="AO765" t="str">
        <f>TEXT(A765,"yyyy-mm-dd")</f>
        <v>2006-01-31</v>
      </c>
    </row>
    <row r="766" spans="1:41">
      <c r="A766" s="6" t="s">
        <v>1096</v>
      </c>
      <c r="B766">
        <v>2006</v>
      </c>
      <c r="C766">
        <v>1</v>
      </c>
      <c r="E766" t="s">
        <v>392</v>
      </c>
      <c r="F766" t="s">
        <v>82</v>
      </c>
      <c r="G766" t="s">
        <v>83</v>
      </c>
      <c r="H766" t="s">
        <v>788</v>
      </c>
      <c r="I766">
        <v>2006</v>
      </c>
      <c r="K766" s="6">
        <v>39082</v>
      </c>
      <c r="L766">
        <v>11</v>
      </c>
      <c r="N766" t="s">
        <v>85</v>
      </c>
      <c r="O766" s="8">
        <v>3.2</v>
      </c>
      <c r="P766" s="8">
        <v>3.2</v>
      </c>
      <c r="Q766" s="8">
        <v>3.01</v>
      </c>
      <c r="R766" s="8">
        <v>3.3</v>
      </c>
      <c r="S766" s="8">
        <v>2.78</v>
      </c>
      <c r="T766" s="8">
        <v>3.6</v>
      </c>
      <c r="U766" s="8">
        <v>0.23</v>
      </c>
      <c r="V766" s="9">
        <v>26</v>
      </c>
      <c r="W766" s="8">
        <v>0.29000000000000004</v>
      </c>
      <c r="X766" s="8">
        <v>0.82000000000000028</v>
      </c>
      <c r="Y766" s="8">
        <v>0</v>
      </c>
      <c r="Z766" s="8">
        <v>-9.9999999999999645E-2</v>
      </c>
      <c r="AA766">
        <v>4.9999999999999822E-2</v>
      </c>
      <c r="AF766" t="s">
        <v>790</v>
      </c>
      <c r="AG766" t="s">
        <v>87</v>
      </c>
      <c r="AH766" t="s">
        <v>88</v>
      </c>
      <c r="AI766" t="s">
        <v>89</v>
      </c>
      <c r="AJ766" s="7">
        <v>39082</v>
      </c>
      <c r="AK766" t="s">
        <v>1097</v>
      </c>
      <c r="AL766" t="s">
        <v>393</v>
      </c>
      <c r="AM766" t="s">
        <v>791</v>
      </c>
      <c r="AN766" t="s">
        <v>1104</v>
      </c>
      <c r="AO766" t="str">
        <f>TEXT(A766,"yyyy-mm-dd")</f>
        <v>2006-01-31</v>
      </c>
    </row>
    <row r="767" spans="1:41">
      <c r="A767" s="6" t="s">
        <v>1096</v>
      </c>
      <c r="B767">
        <v>2006</v>
      </c>
      <c r="C767">
        <v>1</v>
      </c>
      <c r="E767" t="s">
        <v>81</v>
      </c>
      <c r="F767" t="s">
        <v>82</v>
      </c>
      <c r="G767" t="s">
        <v>774</v>
      </c>
      <c r="H767" t="s">
        <v>775</v>
      </c>
      <c r="K767" s="6"/>
      <c r="O767" s="8">
        <v>3.55</v>
      </c>
      <c r="P767" s="8">
        <v>3.52</v>
      </c>
      <c r="Q767" s="8">
        <v>3.49</v>
      </c>
      <c r="R767" s="8">
        <v>3.69</v>
      </c>
      <c r="S767" s="8">
        <v>3</v>
      </c>
      <c r="T767" s="8">
        <v>4.3499999999999996</v>
      </c>
      <c r="U767" s="8">
        <v>0.28999999999999998</v>
      </c>
      <c r="V767" s="9">
        <v>28</v>
      </c>
      <c r="W767" s="8">
        <v>0.19999999999999973</v>
      </c>
      <c r="X767" s="8">
        <v>1.3499999999999996</v>
      </c>
      <c r="Y767" s="8">
        <v>2.9999999999999805E-2</v>
      </c>
      <c r="Z767" s="8">
        <v>-2.0000000000000018E-2</v>
      </c>
      <c r="AA767">
        <v>-0.19000000000000039</v>
      </c>
      <c r="AF767" t="s">
        <v>776</v>
      </c>
      <c r="AG767" t="s">
        <v>777</v>
      </c>
      <c r="AH767" t="s">
        <v>778</v>
      </c>
      <c r="AI767" t="s">
        <v>779</v>
      </c>
      <c r="AJ767" s="7"/>
      <c r="AK767" t="s">
        <v>1097</v>
      </c>
      <c r="AL767" t="s">
        <v>91</v>
      </c>
      <c r="AM767" t="s">
        <v>775</v>
      </c>
      <c r="AN767" t="s">
        <v>1111</v>
      </c>
      <c r="AO767" t="str">
        <f>TEXT(A767,"yyyy-mm-dd")</f>
        <v>2006-01-31</v>
      </c>
    </row>
    <row r="768" spans="1:41">
      <c r="A768" s="6" t="s">
        <v>1096</v>
      </c>
      <c r="B768">
        <v>2006</v>
      </c>
      <c r="C768">
        <v>1</v>
      </c>
      <c r="E768" t="s">
        <v>112</v>
      </c>
      <c r="F768" t="s">
        <v>113</v>
      </c>
      <c r="G768" t="s">
        <v>83</v>
      </c>
      <c r="H768" t="s">
        <v>923</v>
      </c>
      <c r="I768">
        <v>2007</v>
      </c>
      <c r="K768" s="6">
        <v>39447</v>
      </c>
      <c r="L768">
        <v>23</v>
      </c>
      <c r="N768" t="s">
        <v>95</v>
      </c>
      <c r="O768" s="8">
        <v>7.13</v>
      </c>
      <c r="P768" s="8">
        <v>7</v>
      </c>
      <c r="Q768" s="8">
        <v>6.83</v>
      </c>
      <c r="R768" s="8">
        <v>7.47</v>
      </c>
      <c r="S768" s="8">
        <v>3.36</v>
      </c>
      <c r="T768" s="8">
        <v>9.51</v>
      </c>
      <c r="U768" s="8">
        <v>1.07</v>
      </c>
      <c r="V768" s="9">
        <v>31</v>
      </c>
      <c r="W768" s="8">
        <v>0.63999999999999968</v>
      </c>
      <c r="X768" s="8">
        <v>6.15</v>
      </c>
      <c r="Y768" s="8">
        <v>0.12999999999999989</v>
      </c>
      <c r="Z768" s="8">
        <v>-0.40000000000000036</v>
      </c>
      <c r="AA768">
        <v>-0.30999999999999961</v>
      </c>
      <c r="AF768" t="s">
        <v>1094</v>
      </c>
      <c r="AG768" t="s">
        <v>115</v>
      </c>
      <c r="AH768" t="s">
        <v>116</v>
      </c>
      <c r="AI768" t="s">
        <v>230</v>
      </c>
      <c r="AJ768" s="7">
        <v>39447</v>
      </c>
      <c r="AK768" t="s">
        <v>1097</v>
      </c>
      <c r="AL768" t="s">
        <v>118</v>
      </c>
      <c r="AM768" t="s">
        <v>927</v>
      </c>
      <c r="AN768" t="s">
        <v>1113</v>
      </c>
      <c r="AO768" t="str">
        <f>TEXT(A768,"yyyy-mm-dd")</f>
        <v>2006-01-31</v>
      </c>
    </row>
    <row r="769" spans="1:41">
      <c r="A769" s="6" t="s">
        <v>1096</v>
      </c>
      <c r="B769">
        <v>2006</v>
      </c>
      <c r="C769">
        <v>1</v>
      </c>
      <c r="E769" t="s">
        <v>112</v>
      </c>
      <c r="F769" t="s">
        <v>113</v>
      </c>
      <c r="G769" t="s">
        <v>83</v>
      </c>
      <c r="H769" t="s">
        <v>788</v>
      </c>
      <c r="I769">
        <v>2006</v>
      </c>
      <c r="K769" s="6">
        <v>39082</v>
      </c>
      <c r="L769">
        <v>11</v>
      </c>
      <c r="N769" t="s">
        <v>85</v>
      </c>
      <c r="O769" s="8">
        <v>7.41</v>
      </c>
      <c r="P769" s="8">
        <v>7.25</v>
      </c>
      <c r="Q769" s="8">
        <v>7.05</v>
      </c>
      <c r="R769" s="8">
        <v>7.6</v>
      </c>
      <c r="S769" s="8">
        <v>6.8</v>
      </c>
      <c r="T769" s="8">
        <v>8.69</v>
      </c>
      <c r="U769" s="8">
        <v>0.47</v>
      </c>
      <c r="V769" s="9">
        <v>31</v>
      </c>
      <c r="W769" s="8">
        <v>0.54999999999999982</v>
      </c>
      <c r="X769" s="8">
        <v>1.8899999999999997</v>
      </c>
      <c r="Y769" s="8">
        <v>0.16000000000000014</v>
      </c>
      <c r="Z769" s="8">
        <v>-0.40000000000000036</v>
      </c>
      <c r="AA769">
        <v>-0.27000000000000046</v>
      </c>
      <c r="AF769" t="s">
        <v>937</v>
      </c>
      <c r="AG769" t="s">
        <v>115</v>
      </c>
      <c r="AH769" t="s">
        <v>116</v>
      </c>
      <c r="AI769" t="s">
        <v>117</v>
      </c>
      <c r="AJ769" s="7">
        <v>39082</v>
      </c>
      <c r="AK769" t="s">
        <v>1097</v>
      </c>
      <c r="AL769" t="s">
        <v>118</v>
      </c>
      <c r="AM769" t="s">
        <v>791</v>
      </c>
      <c r="AN769" t="s">
        <v>1112</v>
      </c>
      <c r="AO769" t="str">
        <f>TEXT(A769,"yyyy-mm-dd")</f>
        <v>2006-01-31</v>
      </c>
    </row>
    <row r="770" spans="1:41">
      <c r="A770" s="6" t="s">
        <v>1114</v>
      </c>
      <c r="B770">
        <v>2006</v>
      </c>
      <c r="C770">
        <v>2</v>
      </c>
      <c r="E770" t="s">
        <v>100</v>
      </c>
      <c r="F770" t="s">
        <v>101</v>
      </c>
      <c r="G770" t="s">
        <v>83</v>
      </c>
      <c r="H770" t="s">
        <v>923</v>
      </c>
      <c r="I770">
        <v>2007</v>
      </c>
      <c r="K770" s="6">
        <v>39447</v>
      </c>
      <c r="L770">
        <v>22</v>
      </c>
      <c r="N770" t="s">
        <v>167</v>
      </c>
      <c r="O770" s="8">
        <v>3.36</v>
      </c>
      <c r="P770" s="8">
        <v>3.3</v>
      </c>
      <c r="Q770" s="8">
        <v>3.1</v>
      </c>
      <c r="R770" s="8">
        <v>3.63</v>
      </c>
      <c r="S770" s="8">
        <v>1.48</v>
      </c>
      <c r="T770" s="8">
        <v>4.3</v>
      </c>
      <c r="U770" s="8">
        <v>0.56999999999999995</v>
      </c>
      <c r="V770" s="9">
        <v>32</v>
      </c>
      <c r="W770" s="8">
        <v>0.5299999999999998</v>
      </c>
      <c r="X770" s="8">
        <v>2.82</v>
      </c>
      <c r="Y770" s="8">
        <v>6.0000000000000053E-2</v>
      </c>
      <c r="Z770" s="8">
        <v>-2.0000000000000018E-2</v>
      </c>
      <c r="AA770">
        <v>2.9999999999999805E-2</v>
      </c>
      <c r="AF770" t="s">
        <v>9809</v>
      </c>
      <c r="AG770" t="s">
        <v>9655</v>
      </c>
      <c r="AH770" t="s">
        <v>9656</v>
      </c>
      <c r="AI770" t="s">
        <v>9669</v>
      </c>
      <c r="AJ770" s="7">
        <v>39447</v>
      </c>
      <c r="AK770" t="s">
        <v>1115</v>
      </c>
      <c r="AL770" t="s">
        <v>109</v>
      </c>
      <c r="AM770" t="s">
        <v>927</v>
      </c>
      <c r="AN770" t="s">
        <v>9819</v>
      </c>
    </row>
    <row r="771" spans="1:41">
      <c r="A771" s="6" t="s">
        <v>1114</v>
      </c>
      <c r="B771">
        <v>2006</v>
      </c>
      <c r="C771">
        <v>2</v>
      </c>
      <c r="E771" t="s">
        <v>100</v>
      </c>
      <c r="F771" t="s">
        <v>101</v>
      </c>
      <c r="G771" t="s">
        <v>83</v>
      </c>
      <c r="H771" t="s">
        <v>788</v>
      </c>
      <c r="I771">
        <v>2006</v>
      </c>
      <c r="K771" s="6">
        <v>39082</v>
      </c>
      <c r="L771">
        <v>10</v>
      </c>
      <c r="N771" t="s">
        <v>164</v>
      </c>
      <c r="O771" s="8">
        <v>3.49</v>
      </c>
      <c r="P771" s="8">
        <v>3.5</v>
      </c>
      <c r="Q771" s="8">
        <v>3.38</v>
      </c>
      <c r="R771" s="8">
        <v>3.53</v>
      </c>
      <c r="S771" s="8">
        <v>3.1</v>
      </c>
      <c r="T771" s="8">
        <v>4.28</v>
      </c>
      <c r="U771" s="8">
        <v>0.25</v>
      </c>
      <c r="V771" s="9">
        <v>32</v>
      </c>
      <c r="W771" s="8">
        <v>0.14999999999999991</v>
      </c>
      <c r="X771" s="8">
        <v>1.1800000000000002</v>
      </c>
      <c r="Y771" s="8">
        <v>-9.9999999999997868E-3</v>
      </c>
      <c r="Z771" s="8">
        <v>2.9999999999999805E-2</v>
      </c>
      <c r="AA771">
        <v>-5.0000000000000266E-2</v>
      </c>
      <c r="AF771" t="s">
        <v>9784</v>
      </c>
      <c r="AG771" t="s">
        <v>9655</v>
      </c>
      <c r="AH771" t="s">
        <v>9656</v>
      </c>
      <c r="AI771" t="s">
        <v>9657</v>
      </c>
      <c r="AJ771" s="7">
        <v>39082</v>
      </c>
      <c r="AK771" t="s">
        <v>1115</v>
      </c>
      <c r="AL771" t="s">
        <v>109</v>
      </c>
      <c r="AM771" t="s">
        <v>791</v>
      </c>
      <c r="AN771" t="s">
        <v>9805</v>
      </c>
    </row>
    <row r="772" spans="1:41">
      <c r="A772" s="6" t="s">
        <v>1114</v>
      </c>
      <c r="B772">
        <v>2006</v>
      </c>
      <c r="C772">
        <v>2</v>
      </c>
      <c r="E772" t="s">
        <v>100</v>
      </c>
      <c r="F772" t="s">
        <v>101</v>
      </c>
      <c r="G772" t="s">
        <v>102</v>
      </c>
      <c r="H772" t="s">
        <v>1107</v>
      </c>
      <c r="I772">
        <v>2006</v>
      </c>
      <c r="J772">
        <v>2</v>
      </c>
      <c r="K772" s="6">
        <v>38898</v>
      </c>
      <c r="L772">
        <v>4</v>
      </c>
      <c r="M772">
        <v>1</v>
      </c>
      <c r="N772" t="s">
        <v>219</v>
      </c>
      <c r="O772" s="8">
        <v>3.41</v>
      </c>
      <c r="P772" s="8">
        <v>3.3</v>
      </c>
      <c r="Q772" s="8">
        <v>2.92</v>
      </c>
      <c r="R772" s="8">
        <v>3.6</v>
      </c>
      <c r="S772" s="8">
        <v>2.7</v>
      </c>
      <c r="T772" s="8">
        <v>5.8</v>
      </c>
      <c r="U772" s="8">
        <v>0.67</v>
      </c>
      <c r="V772" s="9">
        <v>30</v>
      </c>
      <c r="W772" s="8">
        <v>0.68000000000000016</v>
      </c>
      <c r="X772" s="8">
        <v>3.0999999999999996</v>
      </c>
      <c r="Y772" s="8">
        <v>0.11000000000000032</v>
      </c>
      <c r="Z772" s="8">
        <v>-0.24000000000000021</v>
      </c>
      <c r="AA772">
        <v>-2.0000000000000018E-2</v>
      </c>
      <c r="AF772" t="s">
        <v>1108</v>
      </c>
      <c r="AG772" t="s">
        <v>106</v>
      </c>
      <c r="AH772" t="s">
        <v>107</v>
      </c>
      <c r="AI772" t="s">
        <v>340</v>
      </c>
      <c r="AJ772" s="7">
        <v>38898</v>
      </c>
      <c r="AK772" t="s">
        <v>1115</v>
      </c>
      <c r="AL772" t="s">
        <v>109</v>
      </c>
      <c r="AM772" t="s">
        <v>1109</v>
      </c>
      <c r="AN772" t="s">
        <v>1122</v>
      </c>
      <c r="AO772" t="str">
        <f>TEXT(A772,"yyyy-mm-dd")</f>
        <v>2006-02-28</v>
      </c>
    </row>
    <row r="773" spans="1:41">
      <c r="A773" s="6" t="s">
        <v>1114</v>
      </c>
      <c r="B773">
        <v>2006</v>
      </c>
      <c r="C773">
        <v>2</v>
      </c>
      <c r="E773" t="s">
        <v>100</v>
      </c>
      <c r="F773" t="s">
        <v>101</v>
      </c>
      <c r="G773" t="s">
        <v>102</v>
      </c>
      <c r="H773" t="s">
        <v>1076</v>
      </c>
      <c r="I773">
        <v>2006</v>
      </c>
      <c r="J773">
        <v>1</v>
      </c>
      <c r="K773" s="6">
        <v>38807</v>
      </c>
      <c r="L773">
        <v>1</v>
      </c>
      <c r="M773">
        <v>0</v>
      </c>
      <c r="N773" t="s">
        <v>169</v>
      </c>
      <c r="O773" s="8">
        <v>3.85</v>
      </c>
      <c r="P773" s="8">
        <v>3.7</v>
      </c>
      <c r="Q773" s="8">
        <v>3.43</v>
      </c>
      <c r="R773" s="8">
        <v>4.0999999999999996</v>
      </c>
      <c r="S773" s="8">
        <v>2.5</v>
      </c>
      <c r="T773" s="8">
        <v>5.32</v>
      </c>
      <c r="U773" s="8">
        <v>0.65</v>
      </c>
      <c r="V773" s="9">
        <v>30</v>
      </c>
      <c r="W773" s="8">
        <v>0.66999999999999948</v>
      </c>
      <c r="X773" s="8">
        <v>2.8200000000000003</v>
      </c>
      <c r="Y773" s="8">
        <v>0.14999999999999991</v>
      </c>
      <c r="Z773" s="8">
        <v>0.67000000000000037</v>
      </c>
      <c r="AA773">
        <v>0.26999999999999957</v>
      </c>
      <c r="AF773" t="s">
        <v>1077</v>
      </c>
      <c r="AG773" t="s">
        <v>106</v>
      </c>
      <c r="AH773" t="s">
        <v>107</v>
      </c>
      <c r="AI773" t="s">
        <v>108</v>
      </c>
      <c r="AJ773" s="7">
        <v>38807</v>
      </c>
      <c r="AK773" t="s">
        <v>1115</v>
      </c>
      <c r="AL773" t="s">
        <v>109</v>
      </c>
      <c r="AM773" t="s">
        <v>1078</v>
      </c>
      <c r="AN773" t="s">
        <v>1121</v>
      </c>
      <c r="AO773" t="str">
        <f>TEXT(A773,"yyyy-mm-dd")</f>
        <v>2006-02-28</v>
      </c>
    </row>
    <row r="774" spans="1:41">
      <c r="A774" s="6" t="s">
        <v>1114</v>
      </c>
      <c r="B774">
        <v>2006</v>
      </c>
      <c r="C774">
        <v>2</v>
      </c>
      <c r="E774" t="s">
        <v>81</v>
      </c>
      <c r="F774" t="s">
        <v>82</v>
      </c>
      <c r="G774" t="s">
        <v>83</v>
      </c>
      <c r="H774" t="s">
        <v>1100</v>
      </c>
      <c r="I774">
        <v>2008</v>
      </c>
      <c r="K774" s="6">
        <v>39813</v>
      </c>
      <c r="L774">
        <v>34</v>
      </c>
      <c r="N774" t="s">
        <v>789</v>
      </c>
      <c r="O774" s="8">
        <v>3.54</v>
      </c>
      <c r="P774" s="8">
        <v>3.5</v>
      </c>
      <c r="Q774" s="8">
        <v>3.35</v>
      </c>
      <c r="R774" s="8">
        <v>3.7</v>
      </c>
      <c r="S774" s="8">
        <v>3</v>
      </c>
      <c r="T774" s="8">
        <v>4.2</v>
      </c>
      <c r="U774" s="8">
        <v>0.3</v>
      </c>
      <c r="V774" s="9">
        <v>29</v>
      </c>
      <c r="W774" s="8">
        <v>0.35000000000000009</v>
      </c>
      <c r="X774" s="8">
        <v>1.2000000000000002</v>
      </c>
      <c r="Y774" s="8">
        <v>4.0000000000000036E-2</v>
      </c>
      <c r="Z774" s="8">
        <v>-4.9999999999999822E-2</v>
      </c>
      <c r="AA774">
        <v>-2.0000000000000018E-2</v>
      </c>
      <c r="AF774" t="s">
        <v>1101</v>
      </c>
      <c r="AG774" t="s">
        <v>87</v>
      </c>
      <c r="AH774" t="s">
        <v>88</v>
      </c>
      <c r="AI774" t="s">
        <v>359</v>
      </c>
      <c r="AJ774" s="7">
        <v>39813</v>
      </c>
      <c r="AK774" t="s">
        <v>1115</v>
      </c>
      <c r="AL774" t="s">
        <v>91</v>
      </c>
      <c r="AM774" t="s">
        <v>1102</v>
      </c>
      <c r="AN774" t="s">
        <v>1118</v>
      </c>
      <c r="AO774" t="str">
        <f>TEXT(A774,"yyyy-mm-dd")</f>
        <v>2006-02-28</v>
      </c>
    </row>
    <row r="775" spans="1:41">
      <c r="A775" s="6" t="s">
        <v>1114</v>
      </c>
      <c r="B775">
        <v>2006</v>
      </c>
      <c r="C775">
        <v>2</v>
      </c>
      <c r="E775" t="s">
        <v>81</v>
      </c>
      <c r="F775" t="s">
        <v>82</v>
      </c>
      <c r="G775" t="s">
        <v>83</v>
      </c>
      <c r="H775" t="s">
        <v>923</v>
      </c>
      <c r="I775">
        <v>2007</v>
      </c>
      <c r="K775" s="6">
        <v>39447</v>
      </c>
      <c r="L775">
        <v>22</v>
      </c>
      <c r="N775" t="s">
        <v>167</v>
      </c>
      <c r="O775" s="8">
        <v>3.56</v>
      </c>
      <c r="P775" s="8">
        <v>3.57</v>
      </c>
      <c r="Q775" s="8">
        <v>3.42</v>
      </c>
      <c r="R775" s="8">
        <v>3.71</v>
      </c>
      <c r="S775" s="8">
        <v>3.09</v>
      </c>
      <c r="T775" s="8">
        <v>4</v>
      </c>
      <c r="U775" s="8">
        <v>0.26</v>
      </c>
      <c r="V775" s="9">
        <v>32</v>
      </c>
      <c r="W775" s="8">
        <v>0.29000000000000004</v>
      </c>
      <c r="X775" s="8">
        <v>0.91000000000000014</v>
      </c>
      <c r="Y775" s="8">
        <v>-9.9999999999997868E-3</v>
      </c>
      <c r="Z775" s="8">
        <v>-2.0000000000000018E-2</v>
      </c>
      <c r="AA775">
        <v>-0.11999999999999966</v>
      </c>
      <c r="AF775" t="s">
        <v>925</v>
      </c>
      <c r="AG775" t="s">
        <v>87</v>
      </c>
      <c r="AH775" t="s">
        <v>88</v>
      </c>
      <c r="AI775" t="s">
        <v>97</v>
      </c>
      <c r="AJ775" s="7">
        <v>39447</v>
      </c>
      <c r="AK775" t="s">
        <v>1115</v>
      </c>
      <c r="AL775" t="s">
        <v>91</v>
      </c>
      <c r="AM775" t="s">
        <v>927</v>
      </c>
      <c r="AN775" t="s">
        <v>1117</v>
      </c>
      <c r="AO775" t="str">
        <f>TEXT(A775,"yyyy-mm-dd")</f>
        <v>2006-02-28</v>
      </c>
    </row>
    <row r="776" spans="1:41">
      <c r="A776" s="6" t="s">
        <v>1114</v>
      </c>
      <c r="B776">
        <v>2006</v>
      </c>
      <c r="C776">
        <v>2</v>
      </c>
      <c r="E776" t="s">
        <v>392</v>
      </c>
      <c r="F776" t="s">
        <v>82</v>
      </c>
      <c r="G776" t="s">
        <v>83</v>
      </c>
      <c r="H776" t="s">
        <v>923</v>
      </c>
      <c r="I776">
        <v>2007</v>
      </c>
      <c r="K776" s="6">
        <v>39447</v>
      </c>
      <c r="L776">
        <v>22</v>
      </c>
      <c r="N776" t="s">
        <v>167</v>
      </c>
      <c r="O776" s="8">
        <v>3.11</v>
      </c>
      <c r="P776" s="8">
        <v>3.1</v>
      </c>
      <c r="Q776" s="8">
        <v>2.99</v>
      </c>
      <c r="R776" s="8">
        <v>3.28</v>
      </c>
      <c r="S776" s="8">
        <v>2.57</v>
      </c>
      <c r="T776" s="8">
        <v>3.55</v>
      </c>
      <c r="U776" s="8">
        <v>0.22</v>
      </c>
      <c r="V776" s="9">
        <v>26</v>
      </c>
      <c r="W776" s="8">
        <v>0.28999999999999959</v>
      </c>
      <c r="X776" s="8">
        <v>0.98</v>
      </c>
      <c r="Y776" s="8">
        <v>9.9999999999997868E-3</v>
      </c>
      <c r="Z776" s="8">
        <v>-0.19999999999999973</v>
      </c>
      <c r="AA776">
        <v>-9.0000000000000302E-2</v>
      </c>
      <c r="AF776" t="s">
        <v>925</v>
      </c>
      <c r="AG776" t="s">
        <v>87</v>
      </c>
      <c r="AH776" t="s">
        <v>88</v>
      </c>
      <c r="AI776" t="s">
        <v>97</v>
      </c>
      <c r="AJ776" s="7">
        <v>39447</v>
      </c>
      <c r="AK776" t="s">
        <v>1115</v>
      </c>
      <c r="AL776" t="s">
        <v>393</v>
      </c>
      <c r="AM776" t="s">
        <v>927</v>
      </c>
      <c r="AN776" t="s">
        <v>1120</v>
      </c>
      <c r="AO776" t="str">
        <f>TEXT(A776,"yyyy-mm-dd")</f>
        <v>2006-02-28</v>
      </c>
    </row>
    <row r="777" spans="1:41">
      <c r="A777" s="6" t="s">
        <v>1114</v>
      </c>
      <c r="B777">
        <v>2006</v>
      </c>
      <c r="C777">
        <v>2</v>
      </c>
      <c r="E777" t="s">
        <v>81</v>
      </c>
      <c r="F777" t="s">
        <v>82</v>
      </c>
      <c r="G777" t="s">
        <v>83</v>
      </c>
      <c r="H777" t="s">
        <v>788</v>
      </c>
      <c r="I777">
        <v>2006</v>
      </c>
      <c r="K777" s="6">
        <v>39082</v>
      </c>
      <c r="L777">
        <v>10</v>
      </c>
      <c r="N777" t="s">
        <v>164</v>
      </c>
      <c r="O777" s="8">
        <v>3.6</v>
      </c>
      <c r="P777" s="8">
        <v>3.6</v>
      </c>
      <c r="Q777" s="8">
        <v>3.46</v>
      </c>
      <c r="R777" s="8">
        <v>3.66</v>
      </c>
      <c r="S777" s="8">
        <v>3.2</v>
      </c>
      <c r="T777" s="8">
        <v>4.5</v>
      </c>
      <c r="U777" s="8">
        <v>0.25</v>
      </c>
      <c r="V777" s="9">
        <v>32</v>
      </c>
      <c r="W777" s="8">
        <v>0.20000000000000018</v>
      </c>
      <c r="X777" s="8">
        <v>1.2999999999999998</v>
      </c>
      <c r="Y777" s="8">
        <v>0</v>
      </c>
      <c r="Z777" s="8">
        <v>-2.0000000000000018E-2</v>
      </c>
      <c r="AA777">
        <v>4.9999999999999822E-2</v>
      </c>
      <c r="AF777" t="s">
        <v>790</v>
      </c>
      <c r="AG777" t="s">
        <v>87</v>
      </c>
      <c r="AH777" t="s">
        <v>88</v>
      </c>
      <c r="AI777" t="s">
        <v>89</v>
      </c>
      <c r="AJ777" s="7">
        <v>39082</v>
      </c>
      <c r="AK777" t="s">
        <v>1115</v>
      </c>
      <c r="AL777" t="s">
        <v>91</v>
      </c>
      <c r="AM777" t="s">
        <v>791</v>
      </c>
      <c r="AN777" t="s">
        <v>1116</v>
      </c>
      <c r="AO777" t="str">
        <f>TEXT(A777,"yyyy-mm-dd")</f>
        <v>2006-02-28</v>
      </c>
    </row>
    <row r="778" spans="1:41">
      <c r="A778" s="6" t="s">
        <v>1114</v>
      </c>
      <c r="B778">
        <v>2006</v>
      </c>
      <c r="C778">
        <v>2</v>
      </c>
      <c r="E778" t="s">
        <v>392</v>
      </c>
      <c r="F778" t="s">
        <v>82</v>
      </c>
      <c r="G778" t="s">
        <v>83</v>
      </c>
      <c r="H778" t="s">
        <v>788</v>
      </c>
      <c r="I778">
        <v>2006</v>
      </c>
      <c r="K778" s="6">
        <v>39082</v>
      </c>
      <c r="L778">
        <v>10</v>
      </c>
      <c r="N778" t="s">
        <v>164</v>
      </c>
      <c r="O778" s="8">
        <v>3.1</v>
      </c>
      <c r="P778" s="8">
        <v>3.07</v>
      </c>
      <c r="Q778" s="8">
        <v>2.95</v>
      </c>
      <c r="R778" s="8">
        <v>3.22</v>
      </c>
      <c r="S778" s="8">
        <v>2.8</v>
      </c>
      <c r="T778" s="8">
        <v>3.52</v>
      </c>
      <c r="U778" s="8">
        <v>0.2</v>
      </c>
      <c r="V778" s="9">
        <v>27</v>
      </c>
      <c r="W778" s="8">
        <v>0.27</v>
      </c>
      <c r="X778" s="8">
        <v>0.7200000000000002</v>
      </c>
      <c r="Y778" s="8">
        <v>3.0000000000000249E-2</v>
      </c>
      <c r="Z778" s="8">
        <v>-0.13000000000000034</v>
      </c>
      <c r="AA778">
        <v>-2.0000000000000018E-2</v>
      </c>
      <c r="AF778" t="s">
        <v>790</v>
      </c>
      <c r="AG778" t="s">
        <v>87</v>
      </c>
      <c r="AH778" t="s">
        <v>88</v>
      </c>
      <c r="AI778" t="s">
        <v>89</v>
      </c>
      <c r="AJ778" s="7">
        <v>39082</v>
      </c>
      <c r="AK778" t="s">
        <v>1115</v>
      </c>
      <c r="AL778" t="s">
        <v>393</v>
      </c>
      <c r="AM778" t="s">
        <v>791</v>
      </c>
      <c r="AN778" t="s">
        <v>1119</v>
      </c>
      <c r="AO778" t="str">
        <f>TEXT(A778,"yyyy-mm-dd")</f>
        <v>2006-02-28</v>
      </c>
    </row>
    <row r="779" spans="1:41">
      <c r="A779" s="6" t="s">
        <v>1114</v>
      </c>
      <c r="B779">
        <v>2006</v>
      </c>
      <c r="C779">
        <v>2</v>
      </c>
      <c r="E779" t="s">
        <v>81</v>
      </c>
      <c r="F779" t="s">
        <v>82</v>
      </c>
      <c r="G779" t="s">
        <v>774</v>
      </c>
      <c r="H779" t="s">
        <v>775</v>
      </c>
      <c r="K779" s="6"/>
      <c r="O779" s="8">
        <v>3.56</v>
      </c>
      <c r="P779" s="8">
        <v>3.56</v>
      </c>
      <c r="Q779" s="8">
        <v>3.4</v>
      </c>
      <c r="R779" s="8">
        <v>3.71</v>
      </c>
      <c r="S779" s="8">
        <v>3</v>
      </c>
      <c r="T779" s="8">
        <v>4</v>
      </c>
      <c r="U779" s="8">
        <v>0.25</v>
      </c>
      <c r="V779" s="9">
        <v>28</v>
      </c>
      <c r="W779" s="8">
        <v>0.31000000000000005</v>
      </c>
      <c r="X779" s="8">
        <v>1</v>
      </c>
      <c r="Y779" s="8">
        <v>0</v>
      </c>
      <c r="Z779" s="8">
        <v>4.0000000000000036E-2</v>
      </c>
      <c r="AA779">
        <v>0.11000000000000032</v>
      </c>
      <c r="AF779" t="s">
        <v>776</v>
      </c>
      <c r="AG779" t="s">
        <v>777</v>
      </c>
      <c r="AH779" t="s">
        <v>778</v>
      </c>
      <c r="AI779" t="s">
        <v>779</v>
      </c>
      <c r="AJ779" s="7"/>
      <c r="AK779" t="s">
        <v>1115</v>
      </c>
      <c r="AL779" t="s">
        <v>91</v>
      </c>
      <c r="AM779" t="s">
        <v>775</v>
      </c>
      <c r="AN779" t="s">
        <v>1123</v>
      </c>
      <c r="AO779" t="str">
        <f>TEXT(A779,"yyyy-mm-dd")</f>
        <v>2006-02-28</v>
      </c>
    </row>
    <row r="780" spans="1:41">
      <c r="A780" s="6" t="s">
        <v>1114</v>
      </c>
      <c r="B780">
        <v>2006</v>
      </c>
      <c r="C780">
        <v>2</v>
      </c>
      <c r="E780" t="s">
        <v>112</v>
      </c>
      <c r="F780" t="s">
        <v>113</v>
      </c>
      <c r="G780" t="s">
        <v>83</v>
      </c>
      <c r="H780" t="s">
        <v>923</v>
      </c>
      <c r="I780">
        <v>2007</v>
      </c>
      <c r="K780" s="6">
        <v>39447</v>
      </c>
      <c r="L780">
        <v>22</v>
      </c>
      <c r="N780" t="s">
        <v>167</v>
      </c>
      <c r="O780" s="8">
        <v>7.28</v>
      </c>
      <c r="P780" s="8">
        <v>7.08</v>
      </c>
      <c r="Q780" s="8">
        <v>6.83</v>
      </c>
      <c r="R780" s="8">
        <v>7.5</v>
      </c>
      <c r="S780" s="8">
        <v>6.5</v>
      </c>
      <c r="T780" s="8">
        <v>9.3000000000000007</v>
      </c>
      <c r="U780" s="8">
        <v>0.7</v>
      </c>
      <c r="V780" s="9">
        <v>30</v>
      </c>
      <c r="W780" s="8">
        <v>0.66999999999999993</v>
      </c>
      <c r="X780" s="8">
        <v>2.8000000000000007</v>
      </c>
      <c r="Y780" s="8">
        <v>0.20000000000000018</v>
      </c>
      <c r="Z780" s="8">
        <v>8.0000000000000071E-2</v>
      </c>
      <c r="AA780">
        <v>3.0000000000000249E-2</v>
      </c>
      <c r="AF780" t="s">
        <v>1094</v>
      </c>
      <c r="AG780" t="s">
        <v>115</v>
      </c>
      <c r="AH780" t="s">
        <v>116</v>
      </c>
      <c r="AI780" t="s">
        <v>230</v>
      </c>
      <c r="AJ780" s="7">
        <v>39447</v>
      </c>
      <c r="AK780" t="s">
        <v>1115</v>
      </c>
      <c r="AL780" t="s">
        <v>118</v>
      </c>
      <c r="AM780" t="s">
        <v>927</v>
      </c>
      <c r="AN780" t="s">
        <v>1125</v>
      </c>
      <c r="AO780" t="str">
        <f>TEXT(A780,"yyyy-mm-dd")</f>
        <v>2006-02-28</v>
      </c>
    </row>
    <row r="781" spans="1:41">
      <c r="A781" s="6" t="s">
        <v>1114</v>
      </c>
      <c r="B781">
        <v>2006</v>
      </c>
      <c r="C781">
        <v>2</v>
      </c>
      <c r="E781" t="s">
        <v>112</v>
      </c>
      <c r="F781" t="s">
        <v>113</v>
      </c>
      <c r="G781" t="s">
        <v>83</v>
      </c>
      <c r="H781" t="s">
        <v>788</v>
      </c>
      <c r="I781">
        <v>2006</v>
      </c>
      <c r="K781" s="6">
        <v>39082</v>
      </c>
      <c r="L781">
        <v>10</v>
      </c>
      <c r="N781" t="s">
        <v>164</v>
      </c>
      <c r="O781" s="8">
        <v>7.33</v>
      </c>
      <c r="P781" s="8">
        <v>7.24</v>
      </c>
      <c r="Q781" s="8">
        <v>7.05</v>
      </c>
      <c r="R781" s="8">
        <v>7.55</v>
      </c>
      <c r="S781" s="8">
        <v>6.6</v>
      </c>
      <c r="T781" s="8">
        <v>8.57</v>
      </c>
      <c r="U781" s="8">
        <v>0.45</v>
      </c>
      <c r="V781" s="9">
        <v>31</v>
      </c>
      <c r="W781" s="8">
        <v>0.5</v>
      </c>
      <c r="X781" s="8">
        <v>1.9700000000000006</v>
      </c>
      <c r="Y781" s="8">
        <v>8.9999999999999858E-2</v>
      </c>
      <c r="Z781" s="8">
        <v>-9.9999999999997868E-3</v>
      </c>
      <c r="AA781">
        <v>-4.9999999999999822E-2</v>
      </c>
      <c r="AF781" t="s">
        <v>937</v>
      </c>
      <c r="AG781" t="s">
        <v>115</v>
      </c>
      <c r="AH781" t="s">
        <v>116</v>
      </c>
      <c r="AI781" t="s">
        <v>117</v>
      </c>
      <c r="AJ781" s="7">
        <v>39082</v>
      </c>
      <c r="AK781" t="s">
        <v>1115</v>
      </c>
      <c r="AL781" t="s">
        <v>118</v>
      </c>
      <c r="AM781" t="s">
        <v>791</v>
      </c>
      <c r="AN781" t="s">
        <v>1124</v>
      </c>
      <c r="AO781" t="str">
        <f>TEXT(A781,"yyyy-mm-dd")</f>
        <v>2006-02-28</v>
      </c>
    </row>
    <row r="782" spans="1:41">
      <c r="A782" s="6" t="s">
        <v>1126</v>
      </c>
      <c r="B782">
        <v>2006</v>
      </c>
      <c r="C782">
        <v>3</v>
      </c>
      <c r="E782" t="s">
        <v>100</v>
      </c>
      <c r="F782" t="s">
        <v>101</v>
      </c>
      <c r="G782" t="s">
        <v>83</v>
      </c>
      <c r="H782" t="s">
        <v>923</v>
      </c>
      <c r="I782">
        <v>2007</v>
      </c>
      <c r="K782" s="6">
        <v>39447</v>
      </c>
      <c r="L782">
        <v>21</v>
      </c>
      <c r="N782" t="s">
        <v>176</v>
      </c>
      <c r="O782" s="8">
        <v>3.37</v>
      </c>
      <c r="P782" s="8">
        <v>3.4</v>
      </c>
      <c r="Q782" s="8">
        <v>3</v>
      </c>
      <c r="R782" s="8">
        <v>3.66</v>
      </c>
      <c r="S782" s="8">
        <v>1.52</v>
      </c>
      <c r="T782" s="8">
        <v>4.7</v>
      </c>
      <c r="U782" s="8">
        <v>0.68</v>
      </c>
      <c r="V782" s="9">
        <v>31</v>
      </c>
      <c r="W782" s="8">
        <v>0.66000000000000014</v>
      </c>
      <c r="X782" s="8">
        <v>3.18</v>
      </c>
      <c r="Y782" s="8">
        <v>-2.9999999999999805E-2</v>
      </c>
      <c r="Z782" s="8">
        <v>0.10000000000000009</v>
      </c>
      <c r="AA782">
        <v>0.13000000000000034</v>
      </c>
      <c r="AF782" t="s">
        <v>9809</v>
      </c>
      <c r="AG782" t="s">
        <v>9655</v>
      </c>
      <c r="AH782" t="s">
        <v>9656</v>
      </c>
      <c r="AI782" t="s">
        <v>9669</v>
      </c>
      <c r="AJ782" s="7">
        <v>39447</v>
      </c>
      <c r="AK782" t="s">
        <v>1127</v>
      </c>
      <c r="AL782" t="s">
        <v>109</v>
      </c>
      <c r="AM782" t="s">
        <v>927</v>
      </c>
      <c r="AN782" t="s">
        <v>9820</v>
      </c>
    </row>
    <row r="783" spans="1:41">
      <c r="A783" s="6" t="s">
        <v>1126</v>
      </c>
      <c r="B783">
        <v>2006</v>
      </c>
      <c r="C783">
        <v>3</v>
      </c>
      <c r="E783" t="s">
        <v>100</v>
      </c>
      <c r="F783" t="s">
        <v>101</v>
      </c>
      <c r="G783" t="s">
        <v>83</v>
      </c>
      <c r="H783" t="s">
        <v>788</v>
      </c>
      <c r="I783">
        <v>2006</v>
      </c>
      <c r="K783" s="6">
        <v>39082</v>
      </c>
      <c r="L783">
        <v>9</v>
      </c>
      <c r="N783" t="s">
        <v>173</v>
      </c>
      <c r="O783" s="8">
        <v>3.75</v>
      </c>
      <c r="P783" s="8">
        <v>3.68</v>
      </c>
      <c r="Q783" s="8">
        <v>3.5</v>
      </c>
      <c r="R783" s="8">
        <v>4</v>
      </c>
      <c r="S783" s="8">
        <v>3.1</v>
      </c>
      <c r="T783" s="8">
        <v>4.5</v>
      </c>
      <c r="U783" s="8">
        <v>0.36</v>
      </c>
      <c r="V783" s="9">
        <v>31</v>
      </c>
      <c r="W783" s="8">
        <v>0.5</v>
      </c>
      <c r="X783" s="8">
        <v>1.4</v>
      </c>
      <c r="Y783" s="8">
        <v>6.999999999999984E-2</v>
      </c>
      <c r="Z783" s="8">
        <v>0.18000000000000016</v>
      </c>
      <c r="AA783">
        <v>0.35000000000000009</v>
      </c>
      <c r="AF783" t="s">
        <v>9784</v>
      </c>
      <c r="AG783" t="s">
        <v>9655</v>
      </c>
      <c r="AH783" t="s">
        <v>9656</v>
      </c>
      <c r="AI783" t="s">
        <v>9657</v>
      </c>
      <c r="AJ783" s="7">
        <v>39082</v>
      </c>
      <c r="AK783" t="s">
        <v>1127</v>
      </c>
      <c r="AL783" t="s">
        <v>109</v>
      </c>
      <c r="AM783" t="s">
        <v>791</v>
      </c>
      <c r="AN783" t="s">
        <v>9806</v>
      </c>
    </row>
    <row r="784" spans="1:41">
      <c r="A784" s="6" t="s">
        <v>1126</v>
      </c>
      <c r="B784">
        <v>2006</v>
      </c>
      <c r="C784">
        <v>3</v>
      </c>
      <c r="E784" t="s">
        <v>100</v>
      </c>
      <c r="F784" t="s">
        <v>101</v>
      </c>
      <c r="G784" t="s">
        <v>102</v>
      </c>
      <c r="H784" t="s">
        <v>1107</v>
      </c>
      <c r="I784">
        <v>2006</v>
      </c>
      <c r="J784">
        <v>2</v>
      </c>
      <c r="K784" s="6">
        <v>38898</v>
      </c>
      <c r="L784">
        <v>3</v>
      </c>
      <c r="M784">
        <v>1</v>
      </c>
      <c r="N784" t="s">
        <v>233</v>
      </c>
      <c r="O784" s="8">
        <v>3.5</v>
      </c>
      <c r="P784" s="8">
        <v>3.3</v>
      </c>
      <c r="Q784" s="8">
        <v>3.02</v>
      </c>
      <c r="R784" s="8">
        <v>3.8</v>
      </c>
      <c r="S784" s="8">
        <v>2</v>
      </c>
      <c r="T784" s="8">
        <v>5.4</v>
      </c>
      <c r="U784" s="8">
        <v>0.73</v>
      </c>
      <c r="V784" s="9">
        <v>30</v>
      </c>
      <c r="W784" s="8">
        <v>0.7799999999999998</v>
      </c>
      <c r="X784" s="8">
        <v>3.4000000000000004</v>
      </c>
      <c r="Y784" s="8">
        <v>0.20000000000000018</v>
      </c>
      <c r="Z784" s="8">
        <v>0</v>
      </c>
      <c r="AA784">
        <v>9.9999999999999645E-2</v>
      </c>
      <c r="AF784" t="s">
        <v>1108</v>
      </c>
      <c r="AG784" t="s">
        <v>106</v>
      </c>
      <c r="AH784" t="s">
        <v>107</v>
      </c>
      <c r="AI784" t="s">
        <v>340</v>
      </c>
      <c r="AJ784" s="7">
        <v>38898</v>
      </c>
      <c r="AK784" t="s">
        <v>1127</v>
      </c>
      <c r="AL784" t="s">
        <v>109</v>
      </c>
      <c r="AM784" t="s">
        <v>1109</v>
      </c>
      <c r="AN784" t="s">
        <v>1134</v>
      </c>
      <c r="AO784" t="str">
        <f>TEXT(A784,"yyyy-mm-dd")</f>
        <v>2006-03-31</v>
      </c>
    </row>
    <row r="785" spans="1:41">
      <c r="A785" s="6" t="s">
        <v>1126</v>
      </c>
      <c r="B785">
        <v>2006</v>
      </c>
      <c r="C785">
        <v>3</v>
      </c>
      <c r="E785" t="s">
        <v>100</v>
      </c>
      <c r="F785" t="s">
        <v>101</v>
      </c>
      <c r="G785" t="s">
        <v>102</v>
      </c>
      <c r="H785" t="s">
        <v>1076</v>
      </c>
      <c r="I785">
        <v>2006</v>
      </c>
      <c r="J785">
        <v>1</v>
      </c>
      <c r="K785" s="6">
        <v>38807</v>
      </c>
      <c r="L785">
        <v>0</v>
      </c>
      <c r="M785">
        <v>0</v>
      </c>
      <c r="N785" t="s">
        <v>178</v>
      </c>
      <c r="O785" s="8">
        <v>4.47</v>
      </c>
      <c r="P785" s="8">
        <v>4.45</v>
      </c>
      <c r="Q785" s="8">
        <v>3.93</v>
      </c>
      <c r="R785" s="8">
        <v>4.9800000000000004</v>
      </c>
      <c r="S785" s="8">
        <v>3.2</v>
      </c>
      <c r="T785" s="8">
        <v>5.95</v>
      </c>
      <c r="U785" s="8">
        <v>0.75</v>
      </c>
      <c r="V785" s="9">
        <v>30</v>
      </c>
      <c r="W785" s="8">
        <v>1.0500000000000003</v>
      </c>
      <c r="X785" s="8">
        <v>2.75</v>
      </c>
      <c r="Y785" s="8">
        <v>1.9999999999999574E-2</v>
      </c>
      <c r="Z785" s="8">
        <v>0.75</v>
      </c>
      <c r="AA785">
        <v>0.38000000000000078</v>
      </c>
      <c r="AF785" t="s">
        <v>1077</v>
      </c>
      <c r="AG785" t="s">
        <v>106</v>
      </c>
      <c r="AH785" t="s">
        <v>107</v>
      </c>
      <c r="AI785" t="s">
        <v>108</v>
      </c>
      <c r="AJ785" s="7">
        <v>38807</v>
      </c>
      <c r="AK785" t="s">
        <v>1127</v>
      </c>
      <c r="AL785" t="s">
        <v>109</v>
      </c>
      <c r="AM785" t="s">
        <v>1078</v>
      </c>
      <c r="AN785" t="s">
        <v>1133</v>
      </c>
      <c r="AO785" t="str">
        <f>TEXT(A785,"yyyy-mm-dd")</f>
        <v>2006-03-31</v>
      </c>
    </row>
    <row r="786" spans="1:41">
      <c r="A786" s="6" t="s">
        <v>1126</v>
      </c>
      <c r="B786">
        <v>2006</v>
      </c>
      <c r="C786">
        <v>3</v>
      </c>
      <c r="E786" t="s">
        <v>81</v>
      </c>
      <c r="F786" t="s">
        <v>82</v>
      </c>
      <c r="G786" t="s">
        <v>83</v>
      </c>
      <c r="H786" t="s">
        <v>1100</v>
      </c>
      <c r="I786">
        <v>2008</v>
      </c>
      <c r="K786" s="6">
        <v>39813</v>
      </c>
      <c r="L786">
        <v>33</v>
      </c>
      <c r="N786" t="s">
        <v>810</v>
      </c>
      <c r="O786" s="8">
        <v>3.53</v>
      </c>
      <c r="P786" s="8">
        <v>3.5</v>
      </c>
      <c r="Q786" s="8">
        <v>3.32</v>
      </c>
      <c r="R786" s="8">
        <v>3.62</v>
      </c>
      <c r="S786" s="8">
        <v>3</v>
      </c>
      <c r="T786" s="8">
        <v>4.5</v>
      </c>
      <c r="U786" s="8">
        <v>0.33</v>
      </c>
      <c r="V786" s="9">
        <v>29</v>
      </c>
      <c r="W786" s="8">
        <v>0.30000000000000027</v>
      </c>
      <c r="X786" s="8">
        <v>1.5</v>
      </c>
      <c r="Y786" s="8">
        <v>2.9999999999999805E-2</v>
      </c>
      <c r="Z786" s="8">
        <v>0</v>
      </c>
      <c r="AA786">
        <v>-4.9999999999999822E-2</v>
      </c>
      <c r="AF786" t="s">
        <v>1101</v>
      </c>
      <c r="AG786" t="s">
        <v>87</v>
      </c>
      <c r="AH786" t="s">
        <v>88</v>
      </c>
      <c r="AI786" t="s">
        <v>359</v>
      </c>
      <c r="AJ786" s="7">
        <v>39813</v>
      </c>
      <c r="AK786" t="s">
        <v>1127</v>
      </c>
      <c r="AL786" t="s">
        <v>91</v>
      </c>
      <c r="AM786" t="s">
        <v>1102</v>
      </c>
      <c r="AN786" t="s">
        <v>1130</v>
      </c>
      <c r="AO786" t="str">
        <f>TEXT(A786,"yyyy-mm-dd")</f>
        <v>2006-03-31</v>
      </c>
    </row>
    <row r="787" spans="1:41">
      <c r="A787" s="6" t="s">
        <v>1126</v>
      </c>
      <c r="B787">
        <v>2006</v>
      </c>
      <c r="C787">
        <v>3</v>
      </c>
      <c r="E787" t="s">
        <v>81</v>
      </c>
      <c r="F787" t="s">
        <v>82</v>
      </c>
      <c r="G787" t="s">
        <v>83</v>
      </c>
      <c r="H787" t="s">
        <v>923</v>
      </c>
      <c r="I787">
        <v>2007</v>
      </c>
      <c r="K787" s="6">
        <v>39447</v>
      </c>
      <c r="L787">
        <v>21</v>
      </c>
      <c r="N787" t="s">
        <v>176</v>
      </c>
      <c r="O787" s="8">
        <v>3.57</v>
      </c>
      <c r="P787" s="8">
        <v>3.53</v>
      </c>
      <c r="Q787" s="8">
        <v>3.41</v>
      </c>
      <c r="R787" s="8">
        <v>3.7</v>
      </c>
      <c r="S787" s="8">
        <v>3.13</v>
      </c>
      <c r="T787" s="8">
        <v>4.79</v>
      </c>
      <c r="U787" s="8">
        <v>0.33</v>
      </c>
      <c r="V787" s="9">
        <v>32</v>
      </c>
      <c r="W787" s="8">
        <v>0.29000000000000004</v>
      </c>
      <c r="X787" s="8">
        <v>1.6600000000000001</v>
      </c>
      <c r="Y787" s="8">
        <v>4.0000000000000036E-2</v>
      </c>
      <c r="Z787" s="8">
        <v>-4.0000000000000036E-2</v>
      </c>
      <c r="AA787">
        <v>0</v>
      </c>
      <c r="AF787" t="s">
        <v>925</v>
      </c>
      <c r="AG787" t="s">
        <v>87</v>
      </c>
      <c r="AH787" t="s">
        <v>88</v>
      </c>
      <c r="AI787" t="s">
        <v>97</v>
      </c>
      <c r="AJ787" s="7">
        <v>39447</v>
      </c>
      <c r="AK787" t="s">
        <v>1127</v>
      </c>
      <c r="AL787" t="s">
        <v>91</v>
      </c>
      <c r="AM787" t="s">
        <v>927</v>
      </c>
      <c r="AN787" t="s">
        <v>1129</v>
      </c>
      <c r="AO787" t="str">
        <f>TEXT(A787,"yyyy-mm-dd")</f>
        <v>2006-03-31</v>
      </c>
    </row>
    <row r="788" spans="1:41">
      <c r="A788" s="6" t="s">
        <v>1126</v>
      </c>
      <c r="B788">
        <v>2006</v>
      </c>
      <c r="C788">
        <v>3</v>
      </c>
      <c r="E788" t="s">
        <v>392</v>
      </c>
      <c r="F788" t="s">
        <v>82</v>
      </c>
      <c r="G788" t="s">
        <v>83</v>
      </c>
      <c r="H788" t="s">
        <v>923</v>
      </c>
      <c r="I788">
        <v>2007</v>
      </c>
      <c r="K788" s="6">
        <v>39447</v>
      </c>
      <c r="L788">
        <v>21</v>
      </c>
      <c r="N788" t="s">
        <v>176</v>
      </c>
      <c r="O788" s="8">
        <v>3.13</v>
      </c>
      <c r="P788" s="8">
        <v>3.1</v>
      </c>
      <c r="Q788" s="8">
        <v>2.94</v>
      </c>
      <c r="R788" s="8">
        <v>3.3</v>
      </c>
      <c r="S788" s="8">
        <v>2.78</v>
      </c>
      <c r="T788" s="8">
        <v>3.5</v>
      </c>
      <c r="U788" s="8">
        <v>0.23</v>
      </c>
      <c r="V788" s="9">
        <v>25</v>
      </c>
      <c r="W788" s="8">
        <v>0.35999999999999988</v>
      </c>
      <c r="X788" s="8">
        <v>0.7200000000000002</v>
      </c>
      <c r="Y788" s="8">
        <v>2.9999999999999805E-2</v>
      </c>
      <c r="Z788" s="8">
        <v>0</v>
      </c>
      <c r="AA788">
        <v>7.0000000000000284E-2</v>
      </c>
      <c r="AF788" t="s">
        <v>925</v>
      </c>
      <c r="AG788" t="s">
        <v>87</v>
      </c>
      <c r="AH788" t="s">
        <v>88</v>
      </c>
      <c r="AI788" t="s">
        <v>97</v>
      </c>
      <c r="AJ788" s="7">
        <v>39447</v>
      </c>
      <c r="AK788" t="s">
        <v>1127</v>
      </c>
      <c r="AL788" t="s">
        <v>393</v>
      </c>
      <c r="AM788" t="s">
        <v>927</v>
      </c>
      <c r="AN788" t="s">
        <v>1132</v>
      </c>
      <c r="AO788" t="str">
        <f>TEXT(A788,"yyyy-mm-dd")</f>
        <v>2006-03-31</v>
      </c>
    </row>
    <row r="789" spans="1:41">
      <c r="A789" s="6" t="s">
        <v>1126</v>
      </c>
      <c r="B789">
        <v>2006</v>
      </c>
      <c r="C789">
        <v>3</v>
      </c>
      <c r="E789" t="s">
        <v>81</v>
      </c>
      <c r="F789" t="s">
        <v>82</v>
      </c>
      <c r="G789" t="s">
        <v>83</v>
      </c>
      <c r="H789" t="s">
        <v>788</v>
      </c>
      <c r="I789">
        <v>2006</v>
      </c>
      <c r="K789" s="6">
        <v>39082</v>
      </c>
      <c r="L789">
        <v>9</v>
      </c>
      <c r="N789" t="s">
        <v>173</v>
      </c>
      <c r="O789" s="8">
        <v>3.47</v>
      </c>
      <c r="P789" s="8">
        <v>3.48</v>
      </c>
      <c r="Q789" s="8">
        <v>3.35</v>
      </c>
      <c r="R789" s="8">
        <v>3.56</v>
      </c>
      <c r="S789" s="8">
        <v>3.12</v>
      </c>
      <c r="T789" s="8">
        <v>3.85</v>
      </c>
      <c r="U789" s="8">
        <v>0.17</v>
      </c>
      <c r="V789" s="9">
        <v>32</v>
      </c>
      <c r="W789" s="8">
        <v>0.20999999999999996</v>
      </c>
      <c r="X789" s="8">
        <v>0.73</v>
      </c>
      <c r="Y789" s="8">
        <v>-9.9999999999997868E-3</v>
      </c>
      <c r="Z789" s="8">
        <v>-0.12000000000000011</v>
      </c>
      <c r="AA789">
        <v>9.9999999999997868E-3</v>
      </c>
      <c r="AF789" t="s">
        <v>790</v>
      </c>
      <c r="AG789" t="s">
        <v>87</v>
      </c>
      <c r="AH789" t="s">
        <v>88</v>
      </c>
      <c r="AI789" t="s">
        <v>89</v>
      </c>
      <c r="AJ789" s="7">
        <v>39082</v>
      </c>
      <c r="AK789" t="s">
        <v>1127</v>
      </c>
      <c r="AL789" t="s">
        <v>91</v>
      </c>
      <c r="AM789" t="s">
        <v>791</v>
      </c>
      <c r="AN789" t="s">
        <v>1128</v>
      </c>
      <c r="AO789" t="str">
        <f>TEXT(A789,"yyyy-mm-dd")</f>
        <v>2006-03-31</v>
      </c>
    </row>
    <row r="790" spans="1:41">
      <c r="A790" s="6" t="s">
        <v>1126</v>
      </c>
      <c r="B790">
        <v>2006</v>
      </c>
      <c r="C790">
        <v>3</v>
      </c>
      <c r="E790" t="s">
        <v>392</v>
      </c>
      <c r="F790" t="s">
        <v>82</v>
      </c>
      <c r="G790" t="s">
        <v>83</v>
      </c>
      <c r="H790" t="s">
        <v>788</v>
      </c>
      <c r="I790">
        <v>2006</v>
      </c>
      <c r="K790" s="6">
        <v>39082</v>
      </c>
      <c r="L790">
        <v>9</v>
      </c>
      <c r="N790" t="s">
        <v>173</v>
      </c>
      <c r="O790" s="8">
        <v>3.11</v>
      </c>
      <c r="P790" s="8">
        <v>3.09</v>
      </c>
      <c r="Q790" s="8">
        <v>2.95</v>
      </c>
      <c r="R790" s="8">
        <v>3.19</v>
      </c>
      <c r="S790" s="8">
        <v>2.87</v>
      </c>
      <c r="T790" s="8">
        <v>3.68</v>
      </c>
      <c r="U790" s="8">
        <v>0.2</v>
      </c>
      <c r="V790" s="9">
        <v>26</v>
      </c>
      <c r="W790" s="8">
        <v>0.23999999999999977</v>
      </c>
      <c r="X790" s="8">
        <v>0.81</v>
      </c>
      <c r="Y790" s="8">
        <v>2.0000000000000018E-2</v>
      </c>
      <c r="Z790" s="8">
        <v>2.0000000000000018E-2</v>
      </c>
      <c r="AA790">
        <v>-3.0000000000000249E-2</v>
      </c>
      <c r="AF790" t="s">
        <v>790</v>
      </c>
      <c r="AG790" t="s">
        <v>87</v>
      </c>
      <c r="AH790" t="s">
        <v>88</v>
      </c>
      <c r="AI790" t="s">
        <v>89</v>
      </c>
      <c r="AJ790" s="7">
        <v>39082</v>
      </c>
      <c r="AK790" t="s">
        <v>1127</v>
      </c>
      <c r="AL790" t="s">
        <v>393</v>
      </c>
      <c r="AM790" t="s">
        <v>791</v>
      </c>
      <c r="AN790" t="s">
        <v>1131</v>
      </c>
      <c r="AO790" t="str">
        <f>TEXT(A790,"yyyy-mm-dd")</f>
        <v>2006-03-31</v>
      </c>
    </row>
    <row r="791" spans="1:41">
      <c r="A791" s="6" t="s">
        <v>1126</v>
      </c>
      <c r="B791">
        <v>2006</v>
      </c>
      <c r="C791">
        <v>3</v>
      </c>
      <c r="E791" t="s">
        <v>81</v>
      </c>
      <c r="F791" t="s">
        <v>82</v>
      </c>
      <c r="G791" t="s">
        <v>774</v>
      </c>
      <c r="H791" t="s">
        <v>775</v>
      </c>
      <c r="K791" s="6"/>
      <c r="O791" s="8">
        <v>3.56</v>
      </c>
      <c r="P791" s="8">
        <v>3.51</v>
      </c>
      <c r="Q791" s="8">
        <v>3.4</v>
      </c>
      <c r="R791" s="8">
        <v>3.66</v>
      </c>
      <c r="S791" s="8">
        <v>3</v>
      </c>
      <c r="T791" s="8">
        <v>4.8</v>
      </c>
      <c r="U791" s="8">
        <v>0.35</v>
      </c>
      <c r="V791" s="9">
        <v>27</v>
      </c>
      <c r="W791" s="8">
        <v>0.26000000000000023</v>
      </c>
      <c r="X791" s="8">
        <v>1.7999999999999998</v>
      </c>
      <c r="Y791" s="8">
        <v>5.0000000000000266E-2</v>
      </c>
      <c r="Z791" s="8">
        <v>-5.0000000000000266E-2</v>
      </c>
      <c r="AA791">
        <v>-4.9999999999999822E-2</v>
      </c>
      <c r="AF791" t="s">
        <v>776</v>
      </c>
      <c r="AG791" t="s">
        <v>777</v>
      </c>
      <c r="AH791" t="s">
        <v>778</v>
      </c>
      <c r="AI791" t="s">
        <v>779</v>
      </c>
      <c r="AJ791" s="7"/>
      <c r="AK791" t="s">
        <v>1127</v>
      </c>
      <c r="AL791" t="s">
        <v>91</v>
      </c>
      <c r="AM791" t="s">
        <v>775</v>
      </c>
      <c r="AN791" t="s">
        <v>1135</v>
      </c>
      <c r="AO791" t="str">
        <f>TEXT(A791,"yyyy-mm-dd")</f>
        <v>2006-03-31</v>
      </c>
    </row>
    <row r="792" spans="1:41">
      <c r="A792" s="6" t="s">
        <v>1126</v>
      </c>
      <c r="B792">
        <v>2006</v>
      </c>
      <c r="C792">
        <v>3</v>
      </c>
      <c r="E792" t="s">
        <v>112</v>
      </c>
      <c r="F792" t="s">
        <v>113</v>
      </c>
      <c r="G792" t="s">
        <v>83</v>
      </c>
      <c r="H792" t="s">
        <v>923</v>
      </c>
      <c r="I792">
        <v>2007</v>
      </c>
      <c r="K792" s="6">
        <v>39447</v>
      </c>
      <c r="L792">
        <v>21</v>
      </c>
      <c r="N792" t="s">
        <v>176</v>
      </c>
      <c r="O792" s="8">
        <v>7.11</v>
      </c>
      <c r="P792" s="8">
        <v>7.05</v>
      </c>
      <c r="Q792" s="8">
        <v>6.64</v>
      </c>
      <c r="R792" s="8">
        <v>7.44</v>
      </c>
      <c r="S792" s="8">
        <v>6.25</v>
      </c>
      <c r="T792" s="8">
        <v>8.58</v>
      </c>
      <c r="U792" s="8">
        <v>0.56999999999999995</v>
      </c>
      <c r="V792" s="9">
        <v>31</v>
      </c>
      <c r="W792" s="8">
        <v>0.80000000000000071</v>
      </c>
      <c r="X792" s="8">
        <v>2.33</v>
      </c>
      <c r="Y792" s="8">
        <v>6.0000000000000497E-2</v>
      </c>
      <c r="Z792" s="8">
        <v>-3.0000000000000249E-2</v>
      </c>
      <c r="AA792">
        <v>0.13000000000000078</v>
      </c>
      <c r="AF792" t="s">
        <v>1094</v>
      </c>
      <c r="AG792" t="s">
        <v>115</v>
      </c>
      <c r="AH792" t="s">
        <v>116</v>
      </c>
      <c r="AI792" t="s">
        <v>230</v>
      </c>
      <c r="AJ792" s="7">
        <v>39447</v>
      </c>
      <c r="AK792" t="s">
        <v>1127</v>
      </c>
      <c r="AL792" t="s">
        <v>118</v>
      </c>
      <c r="AM792" t="s">
        <v>927</v>
      </c>
      <c r="AN792" t="s">
        <v>1137</v>
      </c>
      <c r="AO792" t="str">
        <f>TEXT(A792,"yyyy-mm-dd")</f>
        <v>2006-03-31</v>
      </c>
    </row>
    <row r="793" spans="1:41">
      <c r="A793" s="6" t="s">
        <v>1126</v>
      </c>
      <c r="B793">
        <v>2006</v>
      </c>
      <c r="C793">
        <v>3</v>
      </c>
      <c r="E793" t="s">
        <v>112</v>
      </c>
      <c r="F793" t="s">
        <v>113</v>
      </c>
      <c r="G793" t="s">
        <v>83</v>
      </c>
      <c r="H793" t="s">
        <v>788</v>
      </c>
      <c r="I793">
        <v>2006</v>
      </c>
      <c r="K793" s="6">
        <v>39082</v>
      </c>
      <c r="L793">
        <v>9</v>
      </c>
      <c r="N793" t="s">
        <v>173</v>
      </c>
      <c r="O793" s="8">
        <v>7.22</v>
      </c>
      <c r="P793" s="8">
        <v>7.2</v>
      </c>
      <c r="Q793" s="8">
        <v>7.02</v>
      </c>
      <c r="R793" s="8">
        <v>7.35</v>
      </c>
      <c r="S793" s="8">
        <v>6.36</v>
      </c>
      <c r="T793" s="8">
        <v>8.11</v>
      </c>
      <c r="U793" s="8">
        <v>0.34</v>
      </c>
      <c r="V793" s="9">
        <v>31</v>
      </c>
      <c r="W793" s="8">
        <v>0.33000000000000007</v>
      </c>
      <c r="X793" s="8">
        <v>1.7499999999999991</v>
      </c>
      <c r="Y793" s="8">
        <v>1.9999999999999574E-2</v>
      </c>
      <c r="Z793" s="8">
        <v>-4.0000000000000036E-2</v>
      </c>
      <c r="AA793">
        <v>-0.16999999999999993</v>
      </c>
      <c r="AF793" t="s">
        <v>937</v>
      </c>
      <c r="AG793" t="s">
        <v>115</v>
      </c>
      <c r="AH793" t="s">
        <v>116</v>
      </c>
      <c r="AI793" t="s">
        <v>117</v>
      </c>
      <c r="AJ793" s="7">
        <v>39082</v>
      </c>
      <c r="AK793" t="s">
        <v>1127</v>
      </c>
      <c r="AL793" t="s">
        <v>118</v>
      </c>
      <c r="AM793" t="s">
        <v>791</v>
      </c>
      <c r="AN793" t="s">
        <v>1136</v>
      </c>
      <c r="AO793" t="str">
        <f>TEXT(A793,"yyyy-mm-dd")</f>
        <v>2006-03-31</v>
      </c>
    </row>
    <row r="794" spans="1:41">
      <c r="A794" s="6" t="s">
        <v>1138</v>
      </c>
      <c r="B794">
        <v>2006</v>
      </c>
      <c r="C794">
        <v>4</v>
      </c>
      <c r="E794" t="s">
        <v>100</v>
      </c>
      <c r="F794" t="s">
        <v>101</v>
      </c>
      <c r="G794" t="s">
        <v>83</v>
      </c>
      <c r="H794" t="s">
        <v>923</v>
      </c>
      <c r="I794">
        <v>2007</v>
      </c>
      <c r="K794" s="6">
        <v>39447</v>
      </c>
      <c r="L794">
        <v>20</v>
      </c>
      <c r="N794" t="s">
        <v>185</v>
      </c>
      <c r="O794" s="8">
        <v>3.52</v>
      </c>
      <c r="P794" s="8">
        <v>3.45</v>
      </c>
      <c r="Q794" s="8">
        <v>3.1</v>
      </c>
      <c r="R794" s="8">
        <v>3.9</v>
      </c>
      <c r="S794" s="8">
        <v>1.52</v>
      </c>
      <c r="T794" s="8">
        <v>6.12</v>
      </c>
      <c r="U794" s="8">
        <v>0.77</v>
      </c>
      <c r="V794" s="9">
        <v>32</v>
      </c>
      <c r="W794" s="8">
        <v>0.79999999999999982</v>
      </c>
      <c r="X794" s="8">
        <v>4.5999999999999996</v>
      </c>
      <c r="Y794" s="8">
        <v>6.999999999999984E-2</v>
      </c>
      <c r="Z794" s="8">
        <v>5.0000000000000266E-2</v>
      </c>
      <c r="AA794">
        <v>0.13999999999999968</v>
      </c>
      <c r="AF794" t="s">
        <v>9809</v>
      </c>
      <c r="AG794" t="s">
        <v>9655</v>
      </c>
      <c r="AH794" t="s">
        <v>9656</v>
      </c>
      <c r="AI794" t="s">
        <v>9669</v>
      </c>
      <c r="AJ794" s="7">
        <v>39447</v>
      </c>
      <c r="AK794" t="s">
        <v>1139</v>
      </c>
      <c r="AL794" t="s">
        <v>109</v>
      </c>
      <c r="AM794" t="s">
        <v>927</v>
      </c>
      <c r="AN794" t="s">
        <v>9821</v>
      </c>
    </row>
    <row r="795" spans="1:41">
      <c r="A795" s="6" t="s">
        <v>1138</v>
      </c>
      <c r="B795">
        <v>2006</v>
      </c>
      <c r="C795">
        <v>4</v>
      </c>
      <c r="E795" t="s">
        <v>100</v>
      </c>
      <c r="F795" t="s">
        <v>101</v>
      </c>
      <c r="G795" t="s">
        <v>83</v>
      </c>
      <c r="H795" t="s">
        <v>788</v>
      </c>
      <c r="I795">
        <v>2006</v>
      </c>
      <c r="K795" s="6">
        <v>39082</v>
      </c>
      <c r="L795">
        <v>8</v>
      </c>
      <c r="N795" t="s">
        <v>182</v>
      </c>
      <c r="O795" s="8">
        <v>3.92</v>
      </c>
      <c r="P795" s="8">
        <v>3.9</v>
      </c>
      <c r="Q795" s="8">
        <v>3.6</v>
      </c>
      <c r="R795" s="8">
        <v>4.0999999999999996</v>
      </c>
      <c r="S795" s="8">
        <v>2.92</v>
      </c>
      <c r="T795" s="8">
        <v>6.41</v>
      </c>
      <c r="U795" s="8">
        <v>0.6</v>
      </c>
      <c r="V795" s="9">
        <v>32</v>
      </c>
      <c r="W795" s="8">
        <v>0.49999999999999956</v>
      </c>
      <c r="X795" s="8">
        <v>3.49</v>
      </c>
      <c r="Y795" s="8">
        <v>2.0000000000000018E-2</v>
      </c>
      <c r="Z795" s="8">
        <v>0.21999999999999975</v>
      </c>
      <c r="AA795">
        <v>-4.4408920985006262E-16</v>
      </c>
      <c r="AF795" t="s">
        <v>9784</v>
      </c>
      <c r="AG795" t="s">
        <v>9655</v>
      </c>
      <c r="AH795" t="s">
        <v>9656</v>
      </c>
      <c r="AI795" t="s">
        <v>9657</v>
      </c>
      <c r="AJ795" s="7">
        <v>39082</v>
      </c>
      <c r="AK795" t="s">
        <v>1139</v>
      </c>
      <c r="AL795" t="s">
        <v>109</v>
      </c>
      <c r="AM795" t="s">
        <v>791</v>
      </c>
      <c r="AN795" t="s">
        <v>9807</v>
      </c>
    </row>
    <row r="796" spans="1:41">
      <c r="A796" s="6" t="s">
        <v>1138</v>
      </c>
      <c r="B796">
        <v>2006</v>
      </c>
      <c r="C796">
        <v>4</v>
      </c>
      <c r="E796" t="s">
        <v>100</v>
      </c>
      <c r="F796" t="s">
        <v>101</v>
      </c>
      <c r="G796" t="s">
        <v>102</v>
      </c>
      <c r="H796" t="s">
        <v>1107</v>
      </c>
      <c r="I796">
        <v>2006</v>
      </c>
      <c r="J796">
        <v>2</v>
      </c>
      <c r="K796" s="6">
        <v>38898</v>
      </c>
      <c r="L796">
        <v>2</v>
      </c>
      <c r="M796">
        <v>1</v>
      </c>
      <c r="N796" t="s">
        <v>104</v>
      </c>
      <c r="O796" s="8">
        <v>3.75</v>
      </c>
      <c r="P796" s="8">
        <v>3.7</v>
      </c>
      <c r="Q796" s="8">
        <v>3.3</v>
      </c>
      <c r="R796" s="8">
        <v>4.09</v>
      </c>
      <c r="S796" s="8">
        <v>2</v>
      </c>
      <c r="T796" s="8">
        <v>6.4</v>
      </c>
      <c r="U796" s="8">
        <v>0.77</v>
      </c>
      <c r="V796" s="9">
        <v>31</v>
      </c>
      <c r="W796" s="8">
        <v>0.79</v>
      </c>
      <c r="X796" s="8">
        <v>4.4000000000000004</v>
      </c>
      <c r="Y796" s="8">
        <v>4.9999999999999822E-2</v>
      </c>
      <c r="Z796" s="8">
        <v>0.40000000000000036</v>
      </c>
      <c r="AA796">
        <v>1.0000000000000231E-2</v>
      </c>
      <c r="AF796" t="s">
        <v>1108</v>
      </c>
      <c r="AG796" t="s">
        <v>106</v>
      </c>
      <c r="AH796" t="s">
        <v>107</v>
      </c>
      <c r="AI796" t="s">
        <v>108</v>
      </c>
      <c r="AJ796" s="7">
        <v>38898</v>
      </c>
      <c r="AK796" t="s">
        <v>1139</v>
      </c>
      <c r="AL796" t="s">
        <v>109</v>
      </c>
      <c r="AM796" t="s">
        <v>1109</v>
      </c>
      <c r="AN796" t="s">
        <v>1146</v>
      </c>
      <c r="AO796" t="str">
        <f>TEXT(A796,"yyyy-mm-dd")</f>
        <v>2006-04-30</v>
      </c>
    </row>
    <row r="797" spans="1:41">
      <c r="A797" s="6" t="s">
        <v>1138</v>
      </c>
      <c r="B797">
        <v>2006</v>
      </c>
      <c r="C797">
        <v>4</v>
      </c>
      <c r="E797" t="s">
        <v>100</v>
      </c>
      <c r="F797" t="s">
        <v>101</v>
      </c>
      <c r="G797" t="s">
        <v>102</v>
      </c>
      <c r="H797" t="s">
        <v>1076</v>
      </c>
      <c r="I797">
        <v>2006</v>
      </c>
      <c r="J797">
        <v>1</v>
      </c>
      <c r="K797" s="6">
        <v>38807</v>
      </c>
      <c r="L797">
        <v>-1</v>
      </c>
      <c r="M797">
        <v>0</v>
      </c>
      <c r="N797" t="s">
        <v>187</v>
      </c>
      <c r="O797" s="8">
        <v>4.84</v>
      </c>
      <c r="P797" s="8">
        <v>5</v>
      </c>
      <c r="Q797" s="8">
        <v>4.5</v>
      </c>
      <c r="R797" s="8">
        <v>5.3</v>
      </c>
      <c r="S797" s="8">
        <v>2.8</v>
      </c>
      <c r="T797" s="8">
        <v>6.6</v>
      </c>
      <c r="U797" s="8">
        <v>0.83</v>
      </c>
      <c r="V797" s="9">
        <v>31</v>
      </c>
      <c r="W797" s="8">
        <v>0.79999999999999982</v>
      </c>
      <c r="X797" s="8">
        <v>3.8</v>
      </c>
      <c r="Y797" s="8">
        <v>-0.16000000000000014</v>
      </c>
      <c r="Z797" s="8">
        <v>0.54999999999999982</v>
      </c>
      <c r="AA797">
        <v>-0.25000000000000044</v>
      </c>
      <c r="AF797" t="s">
        <v>1077</v>
      </c>
      <c r="AG797" t="s">
        <v>106</v>
      </c>
      <c r="AH797" t="s">
        <v>107</v>
      </c>
      <c r="AI797" t="s">
        <v>188</v>
      </c>
      <c r="AJ797" s="7">
        <v>38807</v>
      </c>
      <c r="AK797" t="s">
        <v>1139</v>
      </c>
      <c r="AL797" t="s">
        <v>109</v>
      </c>
      <c r="AM797" t="s">
        <v>1078</v>
      </c>
      <c r="AN797" t="s">
        <v>1145</v>
      </c>
      <c r="AO797" t="str">
        <f>TEXT(A797,"yyyy-mm-dd")</f>
        <v>2006-04-30</v>
      </c>
    </row>
    <row r="798" spans="1:41">
      <c r="A798" s="6" t="s">
        <v>1138</v>
      </c>
      <c r="B798">
        <v>2006</v>
      </c>
      <c r="C798">
        <v>4</v>
      </c>
      <c r="E798" t="s">
        <v>81</v>
      </c>
      <c r="F798" t="s">
        <v>82</v>
      </c>
      <c r="G798" t="s">
        <v>83</v>
      </c>
      <c r="H798" t="s">
        <v>1100</v>
      </c>
      <c r="I798">
        <v>2008</v>
      </c>
      <c r="K798" s="6">
        <v>39813</v>
      </c>
      <c r="L798">
        <v>32</v>
      </c>
      <c r="N798" t="s">
        <v>823</v>
      </c>
      <c r="O798" s="8">
        <v>3.57</v>
      </c>
      <c r="P798" s="8">
        <v>3.54</v>
      </c>
      <c r="Q798" s="8">
        <v>3.3</v>
      </c>
      <c r="R798" s="8">
        <v>3.8</v>
      </c>
      <c r="S798" s="8">
        <v>3</v>
      </c>
      <c r="T798" s="8">
        <v>4.5</v>
      </c>
      <c r="U798" s="8">
        <v>0.35</v>
      </c>
      <c r="V798" s="9">
        <v>28</v>
      </c>
      <c r="W798" s="8">
        <v>0.5</v>
      </c>
      <c r="X798" s="8">
        <v>1.5</v>
      </c>
      <c r="Y798" s="8">
        <v>2.9999999999999805E-2</v>
      </c>
      <c r="Z798" s="8">
        <v>4.0000000000000036E-2</v>
      </c>
      <c r="AA798">
        <v>0.19999999999999973</v>
      </c>
      <c r="AF798" t="s">
        <v>1101</v>
      </c>
      <c r="AG798" t="s">
        <v>87</v>
      </c>
      <c r="AH798" t="s">
        <v>88</v>
      </c>
      <c r="AI798" t="s">
        <v>359</v>
      </c>
      <c r="AJ798" s="7">
        <v>39813</v>
      </c>
      <c r="AK798" t="s">
        <v>1139</v>
      </c>
      <c r="AL798" t="s">
        <v>91</v>
      </c>
      <c r="AM798" t="s">
        <v>1102</v>
      </c>
      <c r="AN798" t="s">
        <v>1142</v>
      </c>
      <c r="AO798" t="str">
        <f>TEXT(A798,"yyyy-mm-dd")</f>
        <v>2006-04-30</v>
      </c>
    </row>
    <row r="799" spans="1:41">
      <c r="A799" s="6" t="s">
        <v>1138</v>
      </c>
      <c r="B799">
        <v>2006</v>
      </c>
      <c r="C799">
        <v>4</v>
      </c>
      <c r="E799" t="s">
        <v>81</v>
      </c>
      <c r="F799" t="s">
        <v>82</v>
      </c>
      <c r="G799" t="s">
        <v>83</v>
      </c>
      <c r="H799" t="s">
        <v>923</v>
      </c>
      <c r="I799">
        <v>2007</v>
      </c>
      <c r="K799" s="6">
        <v>39447</v>
      </c>
      <c r="L799">
        <v>20</v>
      </c>
      <c r="N799" t="s">
        <v>185</v>
      </c>
      <c r="O799" s="8">
        <v>3.59</v>
      </c>
      <c r="P799" s="8">
        <v>3.53</v>
      </c>
      <c r="Q799" s="8">
        <v>3.38</v>
      </c>
      <c r="R799" s="8">
        <v>3.7</v>
      </c>
      <c r="S799" s="8">
        <v>3.14</v>
      </c>
      <c r="T799" s="8">
        <v>4.79</v>
      </c>
      <c r="U799" s="8">
        <v>0.35</v>
      </c>
      <c r="V799" s="9">
        <v>32</v>
      </c>
      <c r="W799" s="8">
        <v>0.32000000000000028</v>
      </c>
      <c r="X799" s="8">
        <v>1.65</v>
      </c>
      <c r="Y799" s="8">
        <v>6.0000000000000053E-2</v>
      </c>
      <c r="Z799" s="8">
        <v>0</v>
      </c>
      <c r="AA799">
        <v>3.0000000000000249E-2</v>
      </c>
      <c r="AF799" t="s">
        <v>925</v>
      </c>
      <c r="AG799" t="s">
        <v>87</v>
      </c>
      <c r="AH799" t="s">
        <v>88</v>
      </c>
      <c r="AI799" t="s">
        <v>97</v>
      </c>
      <c r="AJ799" s="7">
        <v>39447</v>
      </c>
      <c r="AK799" t="s">
        <v>1139</v>
      </c>
      <c r="AL799" t="s">
        <v>91</v>
      </c>
      <c r="AM799" t="s">
        <v>927</v>
      </c>
      <c r="AN799" t="s">
        <v>1141</v>
      </c>
      <c r="AO799" t="str">
        <f>TEXT(A799,"yyyy-mm-dd")</f>
        <v>2006-04-30</v>
      </c>
    </row>
    <row r="800" spans="1:41">
      <c r="A800" s="6" t="s">
        <v>1138</v>
      </c>
      <c r="B800">
        <v>2006</v>
      </c>
      <c r="C800">
        <v>4</v>
      </c>
      <c r="E800" t="s">
        <v>392</v>
      </c>
      <c r="F800" t="s">
        <v>82</v>
      </c>
      <c r="G800" t="s">
        <v>83</v>
      </c>
      <c r="H800" t="s">
        <v>923</v>
      </c>
      <c r="I800">
        <v>2007</v>
      </c>
      <c r="K800" s="6">
        <v>39447</v>
      </c>
      <c r="L800">
        <v>20</v>
      </c>
      <c r="N800" t="s">
        <v>185</v>
      </c>
      <c r="O800" s="8">
        <v>3.21</v>
      </c>
      <c r="P800" s="8">
        <v>3.16</v>
      </c>
      <c r="Q800" s="8">
        <v>3.08</v>
      </c>
      <c r="R800" s="8">
        <v>3.3</v>
      </c>
      <c r="S800" s="8">
        <v>2.78</v>
      </c>
      <c r="T800" s="8">
        <v>3.68</v>
      </c>
      <c r="U800" s="8">
        <v>0.23</v>
      </c>
      <c r="V800" s="9">
        <v>25</v>
      </c>
      <c r="W800" s="8">
        <v>0.21999999999999975</v>
      </c>
      <c r="X800" s="8">
        <v>0.90000000000000036</v>
      </c>
      <c r="Y800" s="8">
        <v>4.9999999999999822E-2</v>
      </c>
      <c r="Z800" s="8">
        <v>6.0000000000000053E-2</v>
      </c>
      <c r="AA800">
        <v>-0.14000000000000012</v>
      </c>
      <c r="AF800" t="s">
        <v>925</v>
      </c>
      <c r="AG800" t="s">
        <v>87</v>
      </c>
      <c r="AH800" t="s">
        <v>88</v>
      </c>
      <c r="AI800" t="s">
        <v>97</v>
      </c>
      <c r="AJ800" s="7">
        <v>39447</v>
      </c>
      <c r="AK800" t="s">
        <v>1139</v>
      </c>
      <c r="AL800" t="s">
        <v>393</v>
      </c>
      <c r="AM800" t="s">
        <v>927</v>
      </c>
      <c r="AN800" t="s">
        <v>1144</v>
      </c>
      <c r="AO800" t="str">
        <f>TEXT(A800,"yyyy-mm-dd")</f>
        <v>2006-04-30</v>
      </c>
    </row>
    <row r="801" spans="1:41">
      <c r="A801" s="6" t="s">
        <v>1138</v>
      </c>
      <c r="B801">
        <v>2006</v>
      </c>
      <c r="C801">
        <v>4</v>
      </c>
      <c r="E801" t="s">
        <v>81</v>
      </c>
      <c r="F801" t="s">
        <v>82</v>
      </c>
      <c r="G801" t="s">
        <v>83</v>
      </c>
      <c r="H801" t="s">
        <v>788</v>
      </c>
      <c r="I801">
        <v>2006</v>
      </c>
      <c r="K801" s="6">
        <v>39082</v>
      </c>
      <c r="L801">
        <v>8</v>
      </c>
      <c r="N801" t="s">
        <v>182</v>
      </c>
      <c r="O801" s="8">
        <v>3.48</v>
      </c>
      <c r="P801" s="8">
        <v>3.47</v>
      </c>
      <c r="Q801" s="8">
        <v>3.34</v>
      </c>
      <c r="R801" s="8">
        <v>3.57</v>
      </c>
      <c r="S801" s="8">
        <v>3.09</v>
      </c>
      <c r="T801" s="8">
        <v>4.2</v>
      </c>
      <c r="U801" s="8">
        <v>0.23</v>
      </c>
      <c r="V801" s="9">
        <v>32</v>
      </c>
      <c r="W801" s="8">
        <v>0.22999999999999998</v>
      </c>
      <c r="X801" s="8">
        <v>1.1100000000000003</v>
      </c>
      <c r="Y801" s="8">
        <v>9.9999999999997868E-3</v>
      </c>
      <c r="Z801" s="8">
        <v>-9.9999999999997868E-3</v>
      </c>
      <c r="AA801">
        <v>2.0000000000000018E-2</v>
      </c>
      <c r="AF801" t="s">
        <v>790</v>
      </c>
      <c r="AG801" t="s">
        <v>87</v>
      </c>
      <c r="AH801" t="s">
        <v>88</v>
      </c>
      <c r="AI801" t="s">
        <v>89</v>
      </c>
      <c r="AJ801" s="7">
        <v>39082</v>
      </c>
      <c r="AK801" t="s">
        <v>1139</v>
      </c>
      <c r="AL801" t="s">
        <v>91</v>
      </c>
      <c r="AM801" t="s">
        <v>791</v>
      </c>
      <c r="AN801" t="s">
        <v>1140</v>
      </c>
      <c r="AO801" t="str">
        <f>TEXT(A801,"yyyy-mm-dd")</f>
        <v>2006-04-30</v>
      </c>
    </row>
    <row r="802" spans="1:41">
      <c r="A802" s="6" t="s">
        <v>1138</v>
      </c>
      <c r="B802">
        <v>2006</v>
      </c>
      <c r="C802">
        <v>4</v>
      </c>
      <c r="E802" t="s">
        <v>392</v>
      </c>
      <c r="F802" t="s">
        <v>82</v>
      </c>
      <c r="G802" t="s">
        <v>83</v>
      </c>
      <c r="H802" t="s">
        <v>788</v>
      </c>
      <c r="I802">
        <v>2006</v>
      </c>
      <c r="K802" s="6">
        <v>39082</v>
      </c>
      <c r="L802">
        <v>8</v>
      </c>
      <c r="N802" t="s">
        <v>182</v>
      </c>
      <c r="O802" s="8">
        <v>3.28</v>
      </c>
      <c r="P802" s="8">
        <v>3.25</v>
      </c>
      <c r="Q802" s="8">
        <v>3.11</v>
      </c>
      <c r="R802" s="8">
        <v>3.46</v>
      </c>
      <c r="S802" s="8">
        <v>2.9</v>
      </c>
      <c r="T802" s="8">
        <v>3.77</v>
      </c>
      <c r="U802" s="8">
        <v>0.22</v>
      </c>
      <c r="V802" s="9">
        <v>26</v>
      </c>
      <c r="W802" s="8">
        <v>0.35000000000000009</v>
      </c>
      <c r="X802" s="8">
        <v>0.87000000000000011</v>
      </c>
      <c r="Y802" s="8">
        <v>2.9999999999999805E-2</v>
      </c>
      <c r="Z802" s="8">
        <v>0.16000000000000014</v>
      </c>
      <c r="AA802">
        <v>0.11000000000000032</v>
      </c>
      <c r="AF802" t="s">
        <v>790</v>
      </c>
      <c r="AG802" t="s">
        <v>87</v>
      </c>
      <c r="AH802" t="s">
        <v>88</v>
      </c>
      <c r="AI802" t="s">
        <v>89</v>
      </c>
      <c r="AJ802" s="7">
        <v>39082</v>
      </c>
      <c r="AK802" t="s">
        <v>1139</v>
      </c>
      <c r="AL802" t="s">
        <v>393</v>
      </c>
      <c r="AM802" t="s">
        <v>791</v>
      </c>
      <c r="AN802" t="s">
        <v>1143</v>
      </c>
      <c r="AO802" t="str">
        <f>TEXT(A802,"yyyy-mm-dd")</f>
        <v>2006-04-30</v>
      </c>
    </row>
    <row r="803" spans="1:41">
      <c r="A803" s="6" t="s">
        <v>1138</v>
      </c>
      <c r="B803">
        <v>2006</v>
      </c>
      <c r="C803">
        <v>4</v>
      </c>
      <c r="E803" t="s">
        <v>81</v>
      </c>
      <c r="F803" t="s">
        <v>82</v>
      </c>
      <c r="G803" t="s">
        <v>774</v>
      </c>
      <c r="H803" t="s">
        <v>775</v>
      </c>
      <c r="K803" s="6"/>
      <c r="O803" s="8">
        <v>3.55</v>
      </c>
      <c r="P803" s="8">
        <v>3.52</v>
      </c>
      <c r="Q803" s="8">
        <v>3.32</v>
      </c>
      <c r="R803" s="8">
        <v>3.66</v>
      </c>
      <c r="S803" s="8">
        <v>3</v>
      </c>
      <c r="T803" s="8">
        <v>4.8</v>
      </c>
      <c r="U803" s="8">
        <v>0.37</v>
      </c>
      <c r="V803" s="9">
        <v>28</v>
      </c>
      <c r="W803" s="8">
        <v>0.3400000000000003</v>
      </c>
      <c r="X803" s="8">
        <v>1.7999999999999998</v>
      </c>
      <c r="Y803" s="8">
        <v>2.9999999999999805E-2</v>
      </c>
      <c r="Z803" s="8">
        <v>1.0000000000000231E-2</v>
      </c>
      <c r="AA803">
        <v>8.0000000000000071E-2</v>
      </c>
      <c r="AF803" t="s">
        <v>776</v>
      </c>
      <c r="AG803" t="s">
        <v>777</v>
      </c>
      <c r="AH803" t="s">
        <v>778</v>
      </c>
      <c r="AI803" t="s">
        <v>779</v>
      </c>
      <c r="AJ803" s="7"/>
      <c r="AK803" t="s">
        <v>1139</v>
      </c>
      <c r="AL803" t="s">
        <v>91</v>
      </c>
      <c r="AM803" t="s">
        <v>775</v>
      </c>
      <c r="AN803" t="s">
        <v>1147</v>
      </c>
      <c r="AO803" t="str">
        <f>TEXT(A803,"yyyy-mm-dd")</f>
        <v>2006-04-30</v>
      </c>
    </row>
    <row r="804" spans="1:41">
      <c r="A804" s="6" t="s">
        <v>1138</v>
      </c>
      <c r="B804">
        <v>2006</v>
      </c>
      <c r="C804">
        <v>4</v>
      </c>
      <c r="E804" t="s">
        <v>112</v>
      </c>
      <c r="F804" t="s">
        <v>113</v>
      </c>
      <c r="G804" t="s">
        <v>83</v>
      </c>
      <c r="H804" t="s">
        <v>923</v>
      </c>
      <c r="I804">
        <v>2007</v>
      </c>
      <c r="K804" s="6">
        <v>39447</v>
      </c>
      <c r="L804">
        <v>20</v>
      </c>
      <c r="N804" t="s">
        <v>185</v>
      </c>
      <c r="O804" s="8">
        <v>7.05</v>
      </c>
      <c r="P804" s="8">
        <v>7.07</v>
      </c>
      <c r="Q804" s="8">
        <v>6.59</v>
      </c>
      <c r="R804" s="8">
        <v>7.34</v>
      </c>
      <c r="S804" s="8">
        <v>5.29</v>
      </c>
      <c r="T804" s="8">
        <v>8.42</v>
      </c>
      <c r="U804" s="8">
        <v>0.66</v>
      </c>
      <c r="V804" s="9">
        <v>30</v>
      </c>
      <c r="W804" s="8">
        <v>0.75</v>
      </c>
      <c r="X804" s="8">
        <v>3.13</v>
      </c>
      <c r="Y804" s="8">
        <v>-2.0000000000000462E-2</v>
      </c>
      <c r="Z804" s="8">
        <v>2.0000000000000462E-2</v>
      </c>
      <c r="AA804">
        <v>-5.0000000000000711E-2</v>
      </c>
      <c r="AF804" t="s">
        <v>1094</v>
      </c>
      <c r="AG804" t="s">
        <v>115</v>
      </c>
      <c r="AH804" t="s">
        <v>116</v>
      </c>
      <c r="AI804" t="s">
        <v>230</v>
      </c>
      <c r="AJ804" s="7">
        <v>39447</v>
      </c>
      <c r="AK804" t="s">
        <v>1139</v>
      </c>
      <c r="AL804" t="s">
        <v>118</v>
      </c>
      <c r="AM804" t="s">
        <v>927</v>
      </c>
      <c r="AN804" t="s">
        <v>1149</v>
      </c>
      <c r="AO804" t="str">
        <f>TEXT(A804,"yyyy-mm-dd")</f>
        <v>2006-04-30</v>
      </c>
    </row>
    <row r="805" spans="1:41">
      <c r="A805" s="6" t="s">
        <v>1138</v>
      </c>
      <c r="B805">
        <v>2006</v>
      </c>
      <c r="C805">
        <v>4</v>
      </c>
      <c r="E805" t="s">
        <v>112</v>
      </c>
      <c r="F805" t="s">
        <v>113</v>
      </c>
      <c r="G805" t="s">
        <v>83</v>
      </c>
      <c r="H805" t="s">
        <v>788</v>
      </c>
      <c r="I805">
        <v>2006</v>
      </c>
      <c r="K805" s="6">
        <v>39082</v>
      </c>
      <c r="L805">
        <v>8</v>
      </c>
      <c r="N805" t="s">
        <v>182</v>
      </c>
      <c r="O805" s="8">
        <v>7.21</v>
      </c>
      <c r="P805" s="8">
        <v>7.19</v>
      </c>
      <c r="Q805" s="8">
        <v>7</v>
      </c>
      <c r="R805" s="8">
        <v>7.47</v>
      </c>
      <c r="S805" s="8">
        <v>6.7</v>
      </c>
      <c r="T805" s="8">
        <v>7.9</v>
      </c>
      <c r="U805" s="8">
        <v>0.31</v>
      </c>
      <c r="V805" s="9">
        <v>31</v>
      </c>
      <c r="W805" s="8">
        <v>0.46999999999999975</v>
      </c>
      <c r="X805" s="8">
        <v>1.2000000000000002</v>
      </c>
      <c r="Y805" s="8">
        <v>1.9999999999999574E-2</v>
      </c>
      <c r="Z805" s="8">
        <v>-9.9999999999997868E-3</v>
      </c>
      <c r="AA805">
        <v>0.13999999999999968</v>
      </c>
      <c r="AF805" t="s">
        <v>937</v>
      </c>
      <c r="AG805" t="s">
        <v>115</v>
      </c>
      <c r="AH805" t="s">
        <v>116</v>
      </c>
      <c r="AI805" t="s">
        <v>117</v>
      </c>
      <c r="AJ805" s="7">
        <v>39082</v>
      </c>
      <c r="AK805" t="s">
        <v>1139</v>
      </c>
      <c r="AL805" t="s">
        <v>118</v>
      </c>
      <c r="AM805" t="s">
        <v>791</v>
      </c>
      <c r="AN805" t="s">
        <v>1148</v>
      </c>
      <c r="AO805" t="str">
        <f>TEXT(A805,"yyyy-mm-dd")</f>
        <v>2006-04-30</v>
      </c>
    </row>
    <row r="806" spans="1:41">
      <c r="A806" s="6" t="s">
        <v>1150</v>
      </c>
      <c r="B806">
        <v>2006</v>
      </c>
      <c r="C806">
        <v>5</v>
      </c>
      <c r="E806" t="s">
        <v>100</v>
      </c>
      <c r="F806" t="s">
        <v>101</v>
      </c>
      <c r="G806" t="s">
        <v>83</v>
      </c>
      <c r="H806" t="s">
        <v>923</v>
      </c>
      <c r="I806">
        <v>2007</v>
      </c>
      <c r="K806" s="6">
        <v>39447</v>
      </c>
      <c r="L806">
        <v>19</v>
      </c>
      <c r="N806" t="s">
        <v>195</v>
      </c>
      <c r="O806" s="8">
        <v>3.42</v>
      </c>
      <c r="P806" s="8">
        <v>3.5</v>
      </c>
      <c r="Q806" s="8">
        <v>3.28</v>
      </c>
      <c r="R806" s="8">
        <v>3.72</v>
      </c>
      <c r="S806" s="8">
        <v>1.51</v>
      </c>
      <c r="T806" s="8">
        <v>4.5</v>
      </c>
      <c r="U806" s="8">
        <v>0.6</v>
      </c>
      <c r="V806" s="9">
        <v>32</v>
      </c>
      <c r="W806" s="8">
        <v>0.44000000000000039</v>
      </c>
      <c r="X806" s="8">
        <v>2.99</v>
      </c>
      <c r="Y806" s="8">
        <v>-8.0000000000000071E-2</v>
      </c>
      <c r="Z806" s="8">
        <v>4.9999999999999822E-2</v>
      </c>
      <c r="AA806">
        <v>-0.35999999999999943</v>
      </c>
      <c r="AF806" t="s">
        <v>9809</v>
      </c>
      <c r="AG806" t="s">
        <v>9655</v>
      </c>
      <c r="AH806" t="s">
        <v>9656</v>
      </c>
      <c r="AI806" t="s">
        <v>9669</v>
      </c>
      <c r="AJ806" s="7">
        <v>39447</v>
      </c>
      <c r="AK806" t="s">
        <v>1151</v>
      </c>
      <c r="AL806" t="s">
        <v>109</v>
      </c>
      <c r="AM806" t="s">
        <v>927</v>
      </c>
      <c r="AN806" t="s">
        <v>9822</v>
      </c>
    </row>
    <row r="807" spans="1:41">
      <c r="A807" s="6" t="s">
        <v>1150</v>
      </c>
      <c r="B807">
        <v>2006</v>
      </c>
      <c r="C807">
        <v>5</v>
      </c>
      <c r="E807" t="s">
        <v>100</v>
      </c>
      <c r="F807" t="s">
        <v>101</v>
      </c>
      <c r="G807" t="s">
        <v>83</v>
      </c>
      <c r="H807" t="s">
        <v>788</v>
      </c>
      <c r="I807">
        <v>2006</v>
      </c>
      <c r="K807" s="6">
        <v>39082</v>
      </c>
      <c r="L807">
        <v>7</v>
      </c>
      <c r="N807" t="s">
        <v>192</v>
      </c>
      <c r="O807" s="8">
        <v>4.04</v>
      </c>
      <c r="P807" s="8">
        <v>4.07</v>
      </c>
      <c r="Q807" s="8">
        <v>3.9</v>
      </c>
      <c r="R807" s="8">
        <v>4.2</v>
      </c>
      <c r="S807" s="8">
        <v>3.1</v>
      </c>
      <c r="T807" s="8">
        <v>4.63</v>
      </c>
      <c r="U807" s="8">
        <v>0.35</v>
      </c>
      <c r="V807" s="9">
        <v>32</v>
      </c>
      <c r="W807" s="8">
        <v>0.30000000000000027</v>
      </c>
      <c r="X807" s="8">
        <v>1.5299999999999998</v>
      </c>
      <c r="Y807" s="8">
        <v>-3.0000000000000249E-2</v>
      </c>
      <c r="Z807" s="8">
        <v>0.17000000000000037</v>
      </c>
      <c r="AA807">
        <v>-0.19999999999999929</v>
      </c>
      <c r="AF807" t="s">
        <v>9784</v>
      </c>
      <c r="AG807" t="s">
        <v>9655</v>
      </c>
      <c r="AH807" t="s">
        <v>9656</v>
      </c>
      <c r="AI807" t="s">
        <v>9657</v>
      </c>
      <c r="AJ807" s="7">
        <v>39082</v>
      </c>
      <c r="AK807" t="s">
        <v>1151</v>
      </c>
      <c r="AL807" t="s">
        <v>109</v>
      </c>
      <c r="AM807" t="s">
        <v>791</v>
      </c>
      <c r="AN807" t="s">
        <v>9808</v>
      </c>
    </row>
    <row r="808" spans="1:41">
      <c r="A808" s="6" t="s">
        <v>1150</v>
      </c>
      <c r="B808">
        <v>2006</v>
      </c>
      <c r="C808">
        <v>5</v>
      </c>
      <c r="E808" t="s">
        <v>100</v>
      </c>
      <c r="F808" t="s">
        <v>101</v>
      </c>
      <c r="G808" t="s">
        <v>102</v>
      </c>
      <c r="H808" t="s">
        <v>1158</v>
      </c>
      <c r="I808">
        <v>2006</v>
      </c>
      <c r="J808">
        <v>3</v>
      </c>
      <c r="K808" s="6">
        <v>38990</v>
      </c>
      <c r="L808">
        <v>4</v>
      </c>
      <c r="M808">
        <v>1</v>
      </c>
      <c r="N808" t="s">
        <v>219</v>
      </c>
      <c r="O808" s="8">
        <v>3.61</v>
      </c>
      <c r="P808" s="8">
        <v>3.6</v>
      </c>
      <c r="Q808" s="8">
        <v>3.33</v>
      </c>
      <c r="R808" s="8">
        <v>3.98</v>
      </c>
      <c r="S808" s="8">
        <v>2.2999999999999998</v>
      </c>
      <c r="T808" s="8">
        <v>4.3</v>
      </c>
      <c r="U808" s="8">
        <v>0.47</v>
      </c>
      <c r="V808" s="9">
        <v>30</v>
      </c>
      <c r="W808" s="8">
        <v>0.64999999999999991</v>
      </c>
      <c r="X808" s="8">
        <v>2</v>
      </c>
      <c r="Y808" s="8">
        <v>9.9999999999997868E-3</v>
      </c>
      <c r="Z808" s="8"/>
      <c r="AF808" t="s">
        <v>1159</v>
      </c>
      <c r="AG808" t="s">
        <v>106</v>
      </c>
      <c r="AH808" t="s">
        <v>107</v>
      </c>
      <c r="AI808" t="s">
        <v>340</v>
      </c>
      <c r="AJ808" s="7">
        <v>38990</v>
      </c>
      <c r="AK808" t="s">
        <v>1151</v>
      </c>
      <c r="AL808" t="s">
        <v>109</v>
      </c>
      <c r="AM808" t="s">
        <v>1160</v>
      </c>
      <c r="AN808" t="s">
        <v>1161</v>
      </c>
      <c r="AO808" t="str">
        <f>TEXT(A808,"yyyy-mm-dd")</f>
        <v>2006-05-31</v>
      </c>
    </row>
    <row r="809" spans="1:41">
      <c r="A809" s="6" t="s">
        <v>1150</v>
      </c>
      <c r="B809">
        <v>2006</v>
      </c>
      <c r="C809">
        <v>5</v>
      </c>
      <c r="E809" t="s">
        <v>100</v>
      </c>
      <c r="F809" t="s">
        <v>101</v>
      </c>
      <c r="G809" t="s">
        <v>102</v>
      </c>
      <c r="H809" t="s">
        <v>1107</v>
      </c>
      <c r="I809">
        <v>2006</v>
      </c>
      <c r="J809">
        <v>2</v>
      </c>
      <c r="K809" s="6">
        <v>38898</v>
      </c>
      <c r="L809">
        <v>1</v>
      </c>
      <c r="M809">
        <v>0</v>
      </c>
      <c r="N809" t="s">
        <v>169</v>
      </c>
      <c r="O809" s="8">
        <v>3.77</v>
      </c>
      <c r="P809" s="8">
        <v>3.75</v>
      </c>
      <c r="Q809" s="8">
        <v>3.43</v>
      </c>
      <c r="R809" s="8">
        <v>4.08</v>
      </c>
      <c r="S809" s="8">
        <v>2.8</v>
      </c>
      <c r="T809" s="8">
        <v>4.9800000000000004</v>
      </c>
      <c r="U809" s="8">
        <v>0.49</v>
      </c>
      <c r="V809" s="9">
        <v>30</v>
      </c>
      <c r="W809" s="8">
        <v>0.64999999999999991</v>
      </c>
      <c r="X809" s="8">
        <v>2.1800000000000006</v>
      </c>
      <c r="Y809" s="8">
        <v>2.0000000000000018E-2</v>
      </c>
      <c r="Z809" s="8">
        <v>4.9999999999999822E-2</v>
      </c>
      <c r="AA809">
        <v>-0.14000000000000012</v>
      </c>
      <c r="AF809" t="s">
        <v>1108</v>
      </c>
      <c r="AG809" t="s">
        <v>106</v>
      </c>
      <c r="AH809" t="s">
        <v>107</v>
      </c>
      <c r="AI809" t="s">
        <v>108</v>
      </c>
      <c r="AJ809" s="7">
        <v>38898</v>
      </c>
      <c r="AK809" t="s">
        <v>1151</v>
      </c>
      <c r="AL809" t="s">
        <v>109</v>
      </c>
      <c r="AM809" t="s">
        <v>1109</v>
      </c>
      <c r="AN809" t="s">
        <v>1157</v>
      </c>
      <c r="AO809" t="str">
        <f>TEXT(A809,"yyyy-mm-dd")</f>
        <v>2006-05-31</v>
      </c>
    </row>
    <row r="810" spans="1:41">
      <c r="A810" s="6" t="s">
        <v>1150</v>
      </c>
      <c r="B810">
        <v>2006</v>
      </c>
      <c r="C810">
        <v>5</v>
      </c>
      <c r="E810" t="s">
        <v>81</v>
      </c>
      <c r="F810" t="s">
        <v>82</v>
      </c>
      <c r="G810" t="s">
        <v>83</v>
      </c>
      <c r="H810" t="s">
        <v>1100</v>
      </c>
      <c r="I810">
        <v>2008</v>
      </c>
      <c r="K810" s="6">
        <v>39813</v>
      </c>
      <c r="L810">
        <v>31</v>
      </c>
      <c r="N810" t="s">
        <v>837</v>
      </c>
      <c r="O810" s="8">
        <v>3.51</v>
      </c>
      <c r="P810" s="8">
        <v>3.5</v>
      </c>
      <c r="Q810" s="8">
        <v>3.3</v>
      </c>
      <c r="R810" s="8">
        <v>3.64</v>
      </c>
      <c r="S810" s="8">
        <v>3</v>
      </c>
      <c r="T810" s="8">
        <v>4.1100000000000003</v>
      </c>
      <c r="U810" s="8">
        <v>0.3</v>
      </c>
      <c r="V810" s="9">
        <v>28</v>
      </c>
      <c r="W810" s="8">
        <v>0.3400000000000003</v>
      </c>
      <c r="X810" s="8">
        <v>1.1100000000000003</v>
      </c>
      <c r="Y810" s="8">
        <v>9.9999999999997868E-3</v>
      </c>
      <c r="Z810" s="8">
        <v>-4.0000000000000036E-2</v>
      </c>
      <c r="AA810">
        <v>-0.1599999999999997</v>
      </c>
      <c r="AF810" t="s">
        <v>1101</v>
      </c>
      <c r="AG810" t="s">
        <v>87</v>
      </c>
      <c r="AH810" t="s">
        <v>88</v>
      </c>
      <c r="AI810" t="s">
        <v>359</v>
      </c>
      <c r="AJ810" s="7">
        <v>39813</v>
      </c>
      <c r="AK810" t="s">
        <v>1151</v>
      </c>
      <c r="AL810" t="s">
        <v>91</v>
      </c>
      <c r="AM810" t="s">
        <v>1102</v>
      </c>
      <c r="AN810" t="s">
        <v>1154</v>
      </c>
      <c r="AO810" t="str">
        <f>TEXT(A810,"yyyy-mm-dd")</f>
        <v>2006-05-31</v>
      </c>
    </row>
    <row r="811" spans="1:41">
      <c r="A811" s="6" t="s">
        <v>1150</v>
      </c>
      <c r="B811">
        <v>2006</v>
      </c>
      <c r="C811">
        <v>5</v>
      </c>
      <c r="E811" t="s">
        <v>81</v>
      </c>
      <c r="F811" t="s">
        <v>82</v>
      </c>
      <c r="G811" t="s">
        <v>83</v>
      </c>
      <c r="H811" t="s">
        <v>923</v>
      </c>
      <c r="I811">
        <v>2007</v>
      </c>
      <c r="K811" s="6">
        <v>39447</v>
      </c>
      <c r="L811">
        <v>19</v>
      </c>
      <c r="N811" t="s">
        <v>195</v>
      </c>
      <c r="O811" s="8">
        <v>3.49</v>
      </c>
      <c r="P811" s="8">
        <v>3.48</v>
      </c>
      <c r="Q811" s="8">
        <v>3.28</v>
      </c>
      <c r="R811" s="8">
        <v>3.69</v>
      </c>
      <c r="S811" s="8">
        <v>3.01</v>
      </c>
      <c r="T811" s="8">
        <v>4.28</v>
      </c>
      <c r="U811" s="8">
        <v>0.28999999999999998</v>
      </c>
      <c r="V811" s="9">
        <v>32</v>
      </c>
      <c r="W811" s="8">
        <v>0.41000000000000014</v>
      </c>
      <c r="X811" s="8">
        <v>1.2700000000000005</v>
      </c>
      <c r="Y811" s="8">
        <v>1.0000000000000231E-2</v>
      </c>
      <c r="Z811" s="8">
        <v>-4.9999999999999822E-2</v>
      </c>
      <c r="AA811">
        <v>8.9999999999999858E-2</v>
      </c>
      <c r="AF811" t="s">
        <v>925</v>
      </c>
      <c r="AG811" t="s">
        <v>87</v>
      </c>
      <c r="AH811" t="s">
        <v>88</v>
      </c>
      <c r="AI811" t="s">
        <v>97</v>
      </c>
      <c r="AJ811" s="7">
        <v>39447</v>
      </c>
      <c r="AK811" t="s">
        <v>1151</v>
      </c>
      <c r="AL811" t="s">
        <v>91</v>
      </c>
      <c r="AM811" t="s">
        <v>927</v>
      </c>
      <c r="AN811" t="s">
        <v>1153</v>
      </c>
      <c r="AO811" t="str">
        <f>TEXT(A811,"yyyy-mm-dd")</f>
        <v>2006-05-31</v>
      </c>
    </row>
    <row r="812" spans="1:41">
      <c r="A812" s="6" t="s">
        <v>1150</v>
      </c>
      <c r="B812">
        <v>2006</v>
      </c>
      <c r="C812">
        <v>5</v>
      </c>
      <c r="E812" t="s">
        <v>392</v>
      </c>
      <c r="F812" t="s">
        <v>82</v>
      </c>
      <c r="G812" t="s">
        <v>83</v>
      </c>
      <c r="H812" t="s">
        <v>923</v>
      </c>
      <c r="I812">
        <v>2007</v>
      </c>
      <c r="K812" s="6">
        <v>39447</v>
      </c>
      <c r="L812">
        <v>19</v>
      </c>
      <c r="N812" t="s">
        <v>195</v>
      </c>
      <c r="O812" s="8">
        <v>3.15</v>
      </c>
      <c r="P812" s="8">
        <v>3.1</v>
      </c>
      <c r="Q812" s="8">
        <v>3.04</v>
      </c>
      <c r="R812" s="8">
        <v>3.3</v>
      </c>
      <c r="S812" s="8">
        <v>2.83</v>
      </c>
      <c r="T812" s="8">
        <v>3.9</v>
      </c>
      <c r="U812" s="8">
        <v>0.24</v>
      </c>
      <c r="V812" s="9">
        <v>25</v>
      </c>
      <c r="W812" s="8">
        <v>0.25999999999999979</v>
      </c>
      <c r="X812" s="8">
        <v>1.0699999999999998</v>
      </c>
      <c r="Y812" s="8">
        <v>4.9999999999999822E-2</v>
      </c>
      <c r="Z812" s="8">
        <v>-6.0000000000000053E-2</v>
      </c>
      <c r="AA812">
        <v>4.0000000000000036E-2</v>
      </c>
      <c r="AF812" t="s">
        <v>925</v>
      </c>
      <c r="AG812" t="s">
        <v>87</v>
      </c>
      <c r="AH812" t="s">
        <v>88</v>
      </c>
      <c r="AI812" t="s">
        <v>97</v>
      </c>
      <c r="AJ812" s="7">
        <v>39447</v>
      </c>
      <c r="AK812" t="s">
        <v>1151</v>
      </c>
      <c r="AL812" t="s">
        <v>393</v>
      </c>
      <c r="AM812" t="s">
        <v>927</v>
      </c>
      <c r="AN812" t="s">
        <v>1156</v>
      </c>
      <c r="AO812" t="str">
        <f>TEXT(A812,"yyyy-mm-dd")</f>
        <v>2006-05-31</v>
      </c>
    </row>
    <row r="813" spans="1:41">
      <c r="A813" s="6" t="s">
        <v>1150</v>
      </c>
      <c r="B813">
        <v>2006</v>
      </c>
      <c r="C813">
        <v>5</v>
      </c>
      <c r="E813" t="s">
        <v>81</v>
      </c>
      <c r="F813" t="s">
        <v>82</v>
      </c>
      <c r="G813" t="s">
        <v>83</v>
      </c>
      <c r="H813" t="s">
        <v>788</v>
      </c>
      <c r="I813">
        <v>2006</v>
      </c>
      <c r="K813" s="6">
        <v>39082</v>
      </c>
      <c r="L813">
        <v>7</v>
      </c>
      <c r="N813" t="s">
        <v>192</v>
      </c>
      <c r="O813" s="8">
        <v>3.4</v>
      </c>
      <c r="P813" s="8">
        <v>3.36</v>
      </c>
      <c r="Q813" s="8">
        <v>3.2</v>
      </c>
      <c r="R813" s="8">
        <v>3.52</v>
      </c>
      <c r="S813" s="8">
        <v>3.04</v>
      </c>
      <c r="T813" s="8">
        <v>4.2</v>
      </c>
      <c r="U813" s="8">
        <v>0.25</v>
      </c>
      <c r="V813" s="9">
        <v>32</v>
      </c>
      <c r="W813" s="8">
        <v>0.31999999999999984</v>
      </c>
      <c r="X813" s="8">
        <v>1.1600000000000001</v>
      </c>
      <c r="Y813" s="8">
        <v>4.0000000000000036E-2</v>
      </c>
      <c r="Z813" s="8">
        <v>-0.11000000000000032</v>
      </c>
      <c r="AA813">
        <v>8.9999999999999858E-2</v>
      </c>
      <c r="AF813" t="s">
        <v>790</v>
      </c>
      <c r="AG813" t="s">
        <v>87</v>
      </c>
      <c r="AH813" t="s">
        <v>88</v>
      </c>
      <c r="AI813" t="s">
        <v>89</v>
      </c>
      <c r="AJ813" s="7">
        <v>39082</v>
      </c>
      <c r="AK813" t="s">
        <v>1151</v>
      </c>
      <c r="AL813" t="s">
        <v>91</v>
      </c>
      <c r="AM813" t="s">
        <v>791</v>
      </c>
      <c r="AN813" t="s">
        <v>1152</v>
      </c>
      <c r="AO813" t="str">
        <f>TEXT(A813,"yyyy-mm-dd")</f>
        <v>2006-05-31</v>
      </c>
    </row>
    <row r="814" spans="1:41">
      <c r="A814" s="6" t="s">
        <v>1150</v>
      </c>
      <c r="B814">
        <v>2006</v>
      </c>
      <c r="C814">
        <v>5</v>
      </c>
      <c r="E814" t="s">
        <v>392</v>
      </c>
      <c r="F814" t="s">
        <v>82</v>
      </c>
      <c r="G814" t="s">
        <v>83</v>
      </c>
      <c r="H814" t="s">
        <v>788</v>
      </c>
      <c r="I814">
        <v>2006</v>
      </c>
      <c r="K814" s="6">
        <v>39082</v>
      </c>
      <c r="L814">
        <v>7</v>
      </c>
      <c r="N814" t="s">
        <v>192</v>
      </c>
      <c r="O814" s="8">
        <v>3.22</v>
      </c>
      <c r="P814" s="8">
        <v>3.18</v>
      </c>
      <c r="Q814" s="8">
        <v>3.11</v>
      </c>
      <c r="R814" s="8">
        <v>3.3</v>
      </c>
      <c r="S814" s="8">
        <v>2.8</v>
      </c>
      <c r="T814" s="8">
        <v>3.66</v>
      </c>
      <c r="U814" s="8">
        <v>0.22</v>
      </c>
      <c r="V814" s="9">
        <v>26</v>
      </c>
      <c r="W814" s="8">
        <v>0.18999999999999995</v>
      </c>
      <c r="X814" s="8">
        <v>0.86000000000000032</v>
      </c>
      <c r="Y814" s="8">
        <v>4.0000000000000036E-2</v>
      </c>
      <c r="Z814" s="8">
        <v>-6.999999999999984E-2</v>
      </c>
      <c r="AA814">
        <v>-0.16000000000000014</v>
      </c>
      <c r="AF814" t="s">
        <v>790</v>
      </c>
      <c r="AG814" t="s">
        <v>87</v>
      </c>
      <c r="AH814" t="s">
        <v>88</v>
      </c>
      <c r="AI814" t="s">
        <v>89</v>
      </c>
      <c r="AJ814" s="7">
        <v>39082</v>
      </c>
      <c r="AK814" t="s">
        <v>1151</v>
      </c>
      <c r="AL814" t="s">
        <v>393</v>
      </c>
      <c r="AM814" t="s">
        <v>791</v>
      </c>
      <c r="AN814" t="s">
        <v>1155</v>
      </c>
      <c r="AO814" t="str">
        <f>TEXT(A814,"yyyy-mm-dd")</f>
        <v>2006-05-31</v>
      </c>
    </row>
    <row r="815" spans="1:41">
      <c r="A815" s="6" t="s">
        <v>1150</v>
      </c>
      <c r="B815">
        <v>2006</v>
      </c>
      <c r="C815">
        <v>5</v>
      </c>
      <c r="E815" t="s">
        <v>81</v>
      </c>
      <c r="F815" t="s">
        <v>82</v>
      </c>
      <c r="G815" t="s">
        <v>774</v>
      </c>
      <c r="H815" t="s">
        <v>775</v>
      </c>
      <c r="K815" s="6"/>
      <c r="O815" s="8">
        <v>3.5</v>
      </c>
      <c r="P815" s="8">
        <v>3.49</v>
      </c>
      <c r="Q815" s="8">
        <v>3.3</v>
      </c>
      <c r="R815" s="8">
        <v>3.63</v>
      </c>
      <c r="S815" s="8">
        <v>3</v>
      </c>
      <c r="T815" s="8">
        <v>4.17</v>
      </c>
      <c r="U815" s="8">
        <v>0.28999999999999998</v>
      </c>
      <c r="V815" s="9">
        <v>28</v>
      </c>
      <c r="W815" s="8">
        <v>0.33000000000000007</v>
      </c>
      <c r="X815" s="8">
        <v>1.17</v>
      </c>
      <c r="Y815" s="8">
        <v>9.9999999999997868E-3</v>
      </c>
      <c r="Z815" s="8">
        <v>-2.9999999999999805E-2</v>
      </c>
      <c r="AA815">
        <v>-1.0000000000000231E-2</v>
      </c>
      <c r="AF815" t="s">
        <v>776</v>
      </c>
      <c r="AG815" t="s">
        <v>777</v>
      </c>
      <c r="AH815" t="s">
        <v>778</v>
      </c>
      <c r="AI815" t="s">
        <v>779</v>
      </c>
      <c r="AJ815" s="7"/>
      <c r="AK815" t="s">
        <v>1151</v>
      </c>
      <c r="AL815" t="s">
        <v>91</v>
      </c>
      <c r="AM815" t="s">
        <v>775</v>
      </c>
      <c r="AN815" t="s">
        <v>1162</v>
      </c>
      <c r="AO815" t="str">
        <f>TEXT(A815,"yyyy-mm-dd")</f>
        <v>2006-05-31</v>
      </c>
    </row>
    <row r="816" spans="1:41">
      <c r="A816" s="6" t="s">
        <v>1150</v>
      </c>
      <c r="B816">
        <v>2006</v>
      </c>
      <c r="C816">
        <v>5</v>
      </c>
      <c r="E816" t="s">
        <v>112</v>
      </c>
      <c r="F816" t="s">
        <v>113</v>
      </c>
      <c r="G816" t="s">
        <v>83</v>
      </c>
      <c r="H816" t="s">
        <v>923</v>
      </c>
      <c r="I816">
        <v>2007</v>
      </c>
      <c r="K816" s="6">
        <v>39447</v>
      </c>
      <c r="L816">
        <v>19</v>
      </c>
      <c r="N816" t="s">
        <v>195</v>
      </c>
      <c r="O816" s="8">
        <v>7.02</v>
      </c>
      <c r="P816" s="8">
        <v>7</v>
      </c>
      <c r="Q816" s="8">
        <v>6.66</v>
      </c>
      <c r="R816" s="8">
        <v>7.28</v>
      </c>
      <c r="S816" s="8">
        <v>5.64</v>
      </c>
      <c r="T816" s="8">
        <v>8.42</v>
      </c>
      <c r="U816" s="8">
        <v>0.61</v>
      </c>
      <c r="V816" s="9">
        <v>30</v>
      </c>
      <c r="W816" s="8">
        <v>0.62000000000000011</v>
      </c>
      <c r="X816" s="8">
        <v>2.7800000000000002</v>
      </c>
      <c r="Y816" s="8">
        <v>1.9999999999999574E-2</v>
      </c>
      <c r="Z816" s="8">
        <v>-7.0000000000000284E-2</v>
      </c>
      <c r="AA816">
        <v>-0.12999999999999989</v>
      </c>
      <c r="AF816" t="s">
        <v>1094</v>
      </c>
      <c r="AG816" t="s">
        <v>115</v>
      </c>
      <c r="AH816" t="s">
        <v>116</v>
      </c>
      <c r="AI816" t="s">
        <v>230</v>
      </c>
      <c r="AJ816" s="7">
        <v>39447</v>
      </c>
      <c r="AK816" t="s">
        <v>1151</v>
      </c>
      <c r="AL816" t="s">
        <v>118</v>
      </c>
      <c r="AM816" t="s">
        <v>927</v>
      </c>
      <c r="AN816" t="s">
        <v>1164</v>
      </c>
      <c r="AO816" t="str">
        <f>TEXT(A816,"yyyy-mm-dd")</f>
        <v>2006-05-31</v>
      </c>
    </row>
    <row r="817" spans="1:41">
      <c r="A817" s="6" t="s">
        <v>1150</v>
      </c>
      <c r="B817">
        <v>2006</v>
      </c>
      <c r="C817">
        <v>5</v>
      </c>
      <c r="E817" t="s">
        <v>112</v>
      </c>
      <c r="F817" t="s">
        <v>113</v>
      </c>
      <c r="G817" t="s">
        <v>83</v>
      </c>
      <c r="H817" t="s">
        <v>788</v>
      </c>
      <c r="I817">
        <v>2006</v>
      </c>
      <c r="K817" s="6">
        <v>39082</v>
      </c>
      <c r="L817">
        <v>7</v>
      </c>
      <c r="N817" t="s">
        <v>192</v>
      </c>
      <c r="O817" s="8">
        <v>7.17</v>
      </c>
      <c r="P817" s="8">
        <v>7.06</v>
      </c>
      <c r="Q817" s="8">
        <v>7</v>
      </c>
      <c r="R817" s="8">
        <v>7.28</v>
      </c>
      <c r="S817" s="8">
        <v>6.75</v>
      </c>
      <c r="T817" s="8">
        <v>8.02</v>
      </c>
      <c r="U817" s="8">
        <v>0.31</v>
      </c>
      <c r="V817" s="9">
        <v>31</v>
      </c>
      <c r="W817" s="8">
        <v>0.28000000000000025</v>
      </c>
      <c r="X817" s="8">
        <v>1.2699999999999996</v>
      </c>
      <c r="Y817" s="8">
        <v>0.11000000000000032</v>
      </c>
      <c r="Z817" s="8">
        <v>-0.13000000000000078</v>
      </c>
      <c r="AA817">
        <v>-0.1899999999999995</v>
      </c>
      <c r="AF817" t="s">
        <v>937</v>
      </c>
      <c r="AG817" t="s">
        <v>115</v>
      </c>
      <c r="AH817" t="s">
        <v>116</v>
      </c>
      <c r="AI817" t="s">
        <v>117</v>
      </c>
      <c r="AJ817" s="7">
        <v>39082</v>
      </c>
      <c r="AK817" t="s">
        <v>1151</v>
      </c>
      <c r="AL817" t="s">
        <v>118</v>
      </c>
      <c r="AM817" t="s">
        <v>791</v>
      </c>
      <c r="AN817" t="s">
        <v>1163</v>
      </c>
      <c r="AO817" t="str">
        <f>TEXT(A817,"yyyy-mm-dd")</f>
        <v>2006-05-31</v>
      </c>
    </row>
    <row r="818" spans="1:41">
      <c r="A818" s="6" t="s">
        <v>1165</v>
      </c>
      <c r="B818">
        <v>2006</v>
      </c>
      <c r="C818">
        <v>6</v>
      </c>
      <c r="E818" t="s">
        <v>100</v>
      </c>
      <c r="F818" t="s">
        <v>101</v>
      </c>
      <c r="G818" t="s">
        <v>83</v>
      </c>
      <c r="H818" t="s">
        <v>923</v>
      </c>
      <c r="I818">
        <v>2007</v>
      </c>
      <c r="K818" s="6">
        <v>39447</v>
      </c>
      <c r="L818">
        <v>18</v>
      </c>
      <c r="N818" t="s">
        <v>206</v>
      </c>
      <c r="O818" s="8">
        <v>3.43</v>
      </c>
      <c r="P818" s="8">
        <v>3.5</v>
      </c>
      <c r="Q818" s="8">
        <v>3.3</v>
      </c>
      <c r="R818" s="8">
        <v>3.76</v>
      </c>
      <c r="S818" s="8">
        <v>1.52</v>
      </c>
      <c r="T818" s="8">
        <v>4.3</v>
      </c>
      <c r="U818" s="8">
        <v>0.56000000000000005</v>
      </c>
      <c r="V818" s="9">
        <v>33</v>
      </c>
      <c r="W818" s="8">
        <v>0.45999999999999996</v>
      </c>
      <c r="X818" s="8">
        <v>2.78</v>
      </c>
      <c r="Y818" s="8">
        <v>-6.999999999999984E-2</v>
      </c>
      <c r="Z818" s="8">
        <v>0</v>
      </c>
      <c r="AA818">
        <v>1.9999999999999574E-2</v>
      </c>
      <c r="AF818" t="s">
        <v>9809</v>
      </c>
      <c r="AG818" t="s">
        <v>9655</v>
      </c>
      <c r="AH818" t="s">
        <v>9656</v>
      </c>
      <c r="AI818" t="s">
        <v>9669</v>
      </c>
      <c r="AJ818" s="7">
        <v>39447</v>
      </c>
      <c r="AK818" t="s">
        <v>1166</v>
      </c>
      <c r="AL818" t="s">
        <v>109</v>
      </c>
      <c r="AM818" t="s">
        <v>927</v>
      </c>
      <c r="AN818" t="s">
        <v>9823</v>
      </c>
    </row>
    <row r="819" spans="1:41">
      <c r="A819" s="6" t="s">
        <v>1165</v>
      </c>
      <c r="B819">
        <v>2006</v>
      </c>
      <c r="C819">
        <v>6</v>
      </c>
      <c r="E819" t="s">
        <v>100</v>
      </c>
      <c r="F819" t="s">
        <v>101</v>
      </c>
      <c r="G819" t="s">
        <v>102</v>
      </c>
      <c r="H819" t="s">
        <v>1174</v>
      </c>
      <c r="I819">
        <v>2006</v>
      </c>
      <c r="J819">
        <v>4</v>
      </c>
      <c r="K819" s="6">
        <v>39082</v>
      </c>
      <c r="L819">
        <v>6</v>
      </c>
      <c r="M819">
        <v>2</v>
      </c>
      <c r="N819" t="s">
        <v>203</v>
      </c>
      <c r="O819" s="8">
        <v>3.55</v>
      </c>
      <c r="P819" s="8">
        <v>3.5</v>
      </c>
      <c r="Q819" s="8">
        <v>3.22</v>
      </c>
      <c r="R819" s="8">
        <v>3.93</v>
      </c>
      <c r="S819" s="8">
        <v>1.9</v>
      </c>
      <c r="T819" s="8">
        <v>4.63</v>
      </c>
      <c r="U819" s="8">
        <v>0.57999999999999996</v>
      </c>
      <c r="V819" s="9">
        <v>32</v>
      </c>
      <c r="W819" s="8">
        <v>0.71</v>
      </c>
      <c r="X819" s="8">
        <v>2.73</v>
      </c>
      <c r="Y819" s="8">
        <v>4.9999999999999822E-2</v>
      </c>
      <c r="Z819" s="8"/>
      <c r="AF819" t="s">
        <v>1175</v>
      </c>
      <c r="AG819" t="s">
        <v>106</v>
      </c>
      <c r="AH819" t="s">
        <v>107</v>
      </c>
      <c r="AI819" t="s">
        <v>427</v>
      </c>
      <c r="AJ819" s="7">
        <v>39082</v>
      </c>
      <c r="AK819" t="s">
        <v>1166</v>
      </c>
      <c r="AL819" t="s">
        <v>109</v>
      </c>
      <c r="AM819" t="s">
        <v>1176</v>
      </c>
      <c r="AN819" t="s">
        <v>1177</v>
      </c>
      <c r="AO819" t="str">
        <f>TEXT(A819,"yyyy-mm-dd")</f>
        <v>2006-06-30</v>
      </c>
    </row>
    <row r="820" spans="1:41">
      <c r="A820" s="6" t="s">
        <v>1165</v>
      </c>
      <c r="B820">
        <v>2006</v>
      </c>
      <c r="C820">
        <v>6</v>
      </c>
      <c r="E820" t="s">
        <v>100</v>
      </c>
      <c r="F820" t="s">
        <v>101</v>
      </c>
      <c r="G820" t="s">
        <v>102</v>
      </c>
      <c r="H820" t="s">
        <v>1158</v>
      </c>
      <c r="I820">
        <v>2006</v>
      </c>
      <c r="J820">
        <v>3</v>
      </c>
      <c r="K820" s="6">
        <v>38990</v>
      </c>
      <c r="L820">
        <v>3</v>
      </c>
      <c r="M820">
        <v>1</v>
      </c>
      <c r="N820" t="s">
        <v>233</v>
      </c>
      <c r="O820" s="8">
        <v>3.59</v>
      </c>
      <c r="P820" s="8">
        <v>3.6</v>
      </c>
      <c r="Q820" s="8">
        <v>3.3</v>
      </c>
      <c r="R820" s="8">
        <v>3.85</v>
      </c>
      <c r="S820" s="8">
        <v>2.2999999999999998</v>
      </c>
      <c r="T820" s="8">
        <v>4.3099999999999996</v>
      </c>
      <c r="U820" s="8">
        <v>0.46</v>
      </c>
      <c r="V820" s="9">
        <v>32</v>
      </c>
      <c r="W820" s="8">
        <v>0.55000000000000027</v>
      </c>
      <c r="X820" s="8">
        <v>2.0099999999999998</v>
      </c>
      <c r="Y820" s="8">
        <v>-1.0000000000000231E-2</v>
      </c>
      <c r="Z820" s="8">
        <v>0</v>
      </c>
      <c r="AA820">
        <v>-9.9999999999999645E-2</v>
      </c>
      <c r="AF820" t="s">
        <v>1159</v>
      </c>
      <c r="AG820" t="s">
        <v>106</v>
      </c>
      <c r="AH820" t="s">
        <v>107</v>
      </c>
      <c r="AI820" t="s">
        <v>340</v>
      </c>
      <c r="AJ820" s="7">
        <v>38990</v>
      </c>
      <c r="AK820" t="s">
        <v>1166</v>
      </c>
      <c r="AL820" t="s">
        <v>109</v>
      </c>
      <c r="AM820" t="s">
        <v>1160</v>
      </c>
      <c r="AN820" t="s">
        <v>1173</v>
      </c>
      <c r="AO820" t="str">
        <f>TEXT(A820,"yyyy-mm-dd")</f>
        <v>2006-06-30</v>
      </c>
    </row>
    <row r="821" spans="1:41">
      <c r="A821" s="6" t="s">
        <v>1165</v>
      </c>
      <c r="B821">
        <v>2006</v>
      </c>
      <c r="C821">
        <v>6</v>
      </c>
      <c r="E821" t="s">
        <v>100</v>
      </c>
      <c r="F821" t="s">
        <v>101</v>
      </c>
      <c r="G821" t="s">
        <v>102</v>
      </c>
      <c r="H821" t="s">
        <v>1107</v>
      </c>
      <c r="I821">
        <v>2006</v>
      </c>
      <c r="J821">
        <v>2</v>
      </c>
      <c r="K821" s="6">
        <v>38898</v>
      </c>
      <c r="L821">
        <v>0</v>
      </c>
      <c r="M821">
        <v>0</v>
      </c>
      <c r="N821" t="s">
        <v>178</v>
      </c>
      <c r="O821" s="8">
        <v>3.71</v>
      </c>
      <c r="P821" s="8">
        <v>3.57</v>
      </c>
      <c r="Q821" s="8">
        <v>3.4</v>
      </c>
      <c r="R821" s="8">
        <v>3.93</v>
      </c>
      <c r="S821" s="8">
        <v>2.8</v>
      </c>
      <c r="T821" s="8">
        <v>5.0999999999999996</v>
      </c>
      <c r="U821" s="8">
        <v>0.52</v>
      </c>
      <c r="V821" s="9">
        <v>32</v>
      </c>
      <c r="W821" s="8">
        <v>0.53000000000000025</v>
      </c>
      <c r="X821" s="8">
        <v>2.2999999999999998</v>
      </c>
      <c r="Y821" s="8">
        <v>0.14000000000000012</v>
      </c>
      <c r="Z821" s="8">
        <v>-0.18000000000000016</v>
      </c>
      <c r="AA821">
        <v>-0.11999999999999966</v>
      </c>
      <c r="AF821" t="s">
        <v>1108</v>
      </c>
      <c r="AG821" t="s">
        <v>106</v>
      </c>
      <c r="AH821" t="s">
        <v>107</v>
      </c>
      <c r="AI821" t="s">
        <v>108</v>
      </c>
      <c r="AJ821" s="7">
        <v>38898</v>
      </c>
      <c r="AK821" t="s">
        <v>1166</v>
      </c>
      <c r="AL821" t="s">
        <v>109</v>
      </c>
      <c r="AM821" t="s">
        <v>1109</v>
      </c>
      <c r="AN821" t="s">
        <v>1172</v>
      </c>
      <c r="AO821" t="str">
        <f>TEXT(A821,"yyyy-mm-dd")</f>
        <v>2006-06-30</v>
      </c>
    </row>
    <row r="822" spans="1:41">
      <c r="A822" s="6" t="s">
        <v>1165</v>
      </c>
      <c r="B822">
        <v>2006</v>
      </c>
      <c r="C822">
        <v>6</v>
      </c>
      <c r="E822" t="s">
        <v>81</v>
      </c>
      <c r="F822" t="s">
        <v>82</v>
      </c>
      <c r="G822" t="s">
        <v>83</v>
      </c>
      <c r="H822" t="s">
        <v>1100</v>
      </c>
      <c r="I822">
        <v>2008</v>
      </c>
      <c r="K822" s="6">
        <v>39813</v>
      </c>
      <c r="L822">
        <v>30</v>
      </c>
      <c r="N822" t="s">
        <v>567</v>
      </c>
      <c r="O822" s="8">
        <v>3.54</v>
      </c>
      <c r="P822" s="8">
        <v>3.5</v>
      </c>
      <c r="Q822" s="8">
        <v>3.3</v>
      </c>
      <c r="R822" s="8">
        <v>3.66</v>
      </c>
      <c r="S822" s="8">
        <v>3</v>
      </c>
      <c r="T822" s="8">
        <v>4.1399999999999997</v>
      </c>
      <c r="U822" s="8">
        <v>0.3</v>
      </c>
      <c r="V822" s="9">
        <v>31</v>
      </c>
      <c r="W822" s="8">
        <v>0.36000000000000032</v>
      </c>
      <c r="X822" s="8">
        <v>1.1399999999999997</v>
      </c>
      <c r="Y822" s="8">
        <v>4.0000000000000036E-2</v>
      </c>
      <c r="Z822" s="8">
        <v>0</v>
      </c>
      <c r="AA822">
        <v>2.0000000000000018E-2</v>
      </c>
      <c r="AF822" t="s">
        <v>1101</v>
      </c>
      <c r="AG822" t="s">
        <v>87</v>
      </c>
      <c r="AH822" t="s">
        <v>88</v>
      </c>
      <c r="AI822" t="s">
        <v>359</v>
      </c>
      <c r="AJ822" s="7">
        <v>39813</v>
      </c>
      <c r="AK822" t="s">
        <v>1166</v>
      </c>
      <c r="AL822" t="s">
        <v>91</v>
      </c>
      <c r="AM822" t="s">
        <v>1102</v>
      </c>
      <c r="AN822" t="s">
        <v>1169</v>
      </c>
      <c r="AO822" t="str">
        <f>TEXT(A822,"yyyy-mm-dd")</f>
        <v>2006-06-30</v>
      </c>
    </row>
    <row r="823" spans="1:41">
      <c r="A823" s="6" t="s">
        <v>1165</v>
      </c>
      <c r="B823">
        <v>2006</v>
      </c>
      <c r="C823">
        <v>6</v>
      </c>
      <c r="E823" t="s">
        <v>81</v>
      </c>
      <c r="F823" t="s">
        <v>82</v>
      </c>
      <c r="G823" t="s">
        <v>83</v>
      </c>
      <c r="H823" t="s">
        <v>923</v>
      </c>
      <c r="I823">
        <v>2007</v>
      </c>
      <c r="K823" s="6">
        <v>39447</v>
      </c>
      <c r="L823">
        <v>18</v>
      </c>
      <c r="N823" t="s">
        <v>206</v>
      </c>
      <c r="O823" s="8">
        <v>3.52</v>
      </c>
      <c r="P823" s="8">
        <v>3.5</v>
      </c>
      <c r="Q823" s="8">
        <v>3.4</v>
      </c>
      <c r="R823" s="8">
        <v>3.7</v>
      </c>
      <c r="S823" s="8">
        <v>3.01</v>
      </c>
      <c r="T823" s="8">
        <v>4.1100000000000003</v>
      </c>
      <c r="U823" s="8">
        <v>0.27</v>
      </c>
      <c r="V823" s="9">
        <v>33</v>
      </c>
      <c r="W823" s="8">
        <v>0.30000000000000027</v>
      </c>
      <c r="X823" s="8">
        <v>1.1000000000000005</v>
      </c>
      <c r="Y823" s="8">
        <v>2.0000000000000018E-2</v>
      </c>
      <c r="Z823" s="8">
        <v>2.0000000000000018E-2</v>
      </c>
      <c r="AA823">
        <v>-0.10999999999999988</v>
      </c>
      <c r="AF823" t="s">
        <v>925</v>
      </c>
      <c r="AG823" t="s">
        <v>87</v>
      </c>
      <c r="AH823" t="s">
        <v>88</v>
      </c>
      <c r="AI823" t="s">
        <v>97</v>
      </c>
      <c r="AJ823" s="7">
        <v>39447</v>
      </c>
      <c r="AK823" t="s">
        <v>1166</v>
      </c>
      <c r="AL823" t="s">
        <v>91</v>
      </c>
      <c r="AM823" t="s">
        <v>927</v>
      </c>
      <c r="AN823" t="s">
        <v>1168</v>
      </c>
      <c r="AO823" t="str">
        <f>TEXT(A823,"yyyy-mm-dd")</f>
        <v>2006-06-30</v>
      </c>
    </row>
    <row r="824" spans="1:41">
      <c r="A824" s="6" t="s">
        <v>1165</v>
      </c>
      <c r="B824">
        <v>2006</v>
      </c>
      <c r="C824">
        <v>6</v>
      </c>
      <c r="E824" t="s">
        <v>392</v>
      </c>
      <c r="F824" t="s">
        <v>82</v>
      </c>
      <c r="G824" t="s">
        <v>83</v>
      </c>
      <c r="H824" t="s">
        <v>923</v>
      </c>
      <c r="I824">
        <v>2007</v>
      </c>
      <c r="K824" s="6">
        <v>39447</v>
      </c>
      <c r="L824">
        <v>18</v>
      </c>
      <c r="N824" t="s">
        <v>206</v>
      </c>
      <c r="O824" s="8">
        <v>3.22</v>
      </c>
      <c r="P824" s="8">
        <v>3.2</v>
      </c>
      <c r="Q824" s="8">
        <v>3.06</v>
      </c>
      <c r="R824" s="8">
        <v>3.3</v>
      </c>
      <c r="S824" s="8">
        <v>2.83</v>
      </c>
      <c r="T824" s="8">
        <v>3.85</v>
      </c>
      <c r="U824" s="8">
        <v>0.26</v>
      </c>
      <c r="V824" s="9">
        <v>27</v>
      </c>
      <c r="W824" s="8">
        <v>0.23999999999999977</v>
      </c>
      <c r="X824" s="8">
        <v>1.02</v>
      </c>
      <c r="Y824" s="8">
        <v>2.0000000000000018E-2</v>
      </c>
      <c r="Z824" s="8">
        <v>0.10000000000000009</v>
      </c>
      <c r="AA824">
        <v>-2.0000000000000018E-2</v>
      </c>
      <c r="AF824" t="s">
        <v>925</v>
      </c>
      <c r="AG824" t="s">
        <v>87</v>
      </c>
      <c r="AH824" t="s">
        <v>88</v>
      </c>
      <c r="AI824" t="s">
        <v>97</v>
      </c>
      <c r="AJ824" s="7">
        <v>39447</v>
      </c>
      <c r="AK824" t="s">
        <v>1166</v>
      </c>
      <c r="AL824" t="s">
        <v>393</v>
      </c>
      <c r="AM824" t="s">
        <v>927</v>
      </c>
      <c r="AN824" t="s">
        <v>1171</v>
      </c>
      <c r="AO824" t="str">
        <f>TEXT(A824,"yyyy-mm-dd")</f>
        <v>2006-06-30</v>
      </c>
    </row>
    <row r="825" spans="1:41">
      <c r="A825" s="6" t="s">
        <v>1165</v>
      </c>
      <c r="B825">
        <v>2006</v>
      </c>
      <c r="C825">
        <v>6</v>
      </c>
      <c r="E825" t="s">
        <v>81</v>
      </c>
      <c r="F825" t="s">
        <v>82</v>
      </c>
      <c r="G825" t="s">
        <v>83</v>
      </c>
      <c r="H825" t="s">
        <v>788</v>
      </c>
      <c r="I825">
        <v>2006</v>
      </c>
      <c r="K825" s="6">
        <v>39082</v>
      </c>
      <c r="L825">
        <v>6</v>
      </c>
      <c r="N825" t="s">
        <v>203</v>
      </c>
      <c r="O825" s="8">
        <v>3.36</v>
      </c>
      <c r="P825" s="8">
        <v>3.3</v>
      </c>
      <c r="Q825" s="8">
        <v>3.21</v>
      </c>
      <c r="R825" s="8">
        <v>3.48</v>
      </c>
      <c r="S825" s="8">
        <v>3</v>
      </c>
      <c r="T825" s="8">
        <v>4.2</v>
      </c>
      <c r="U825" s="8">
        <v>0.24</v>
      </c>
      <c r="V825" s="9">
        <v>33</v>
      </c>
      <c r="W825" s="8">
        <v>0.27</v>
      </c>
      <c r="X825" s="8">
        <v>1.2000000000000002</v>
      </c>
      <c r="Y825" s="8">
        <v>6.0000000000000053E-2</v>
      </c>
      <c r="Z825" s="8">
        <v>-6.0000000000000053E-2</v>
      </c>
      <c r="AA825">
        <v>-4.9999999999999822E-2</v>
      </c>
      <c r="AF825" t="s">
        <v>790</v>
      </c>
      <c r="AG825" t="s">
        <v>87</v>
      </c>
      <c r="AH825" t="s">
        <v>88</v>
      </c>
      <c r="AI825" t="s">
        <v>89</v>
      </c>
      <c r="AJ825" s="7">
        <v>39082</v>
      </c>
      <c r="AK825" t="s">
        <v>1166</v>
      </c>
      <c r="AL825" t="s">
        <v>91</v>
      </c>
      <c r="AM825" t="s">
        <v>791</v>
      </c>
      <c r="AN825" t="s">
        <v>1167</v>
      </c>
      <c r="AO825" t="str">
        <f>TEXT(A825,"yyyy-mm-dd")</f>
        <v>2006-06-30</v>
      </c>
    </row>
    <row r="826" spans="1:41">
      <c r="A826" s="6" t="s">
        <v>1165</v>
      </c>
      <c r="B826">
        <v>2006</v>
      </c>
      <c r="C826">
        <v>6</v>
      </c>
      <c r="E826" t="s">
        <v>392</v>
      </c>
      <c r="F826" t="s">
        <v>82</v>
      </c>
      <c r="G826" t="s">
        <v>83</v>
      </c>
      <c r="H826" t="s">
        <v>788</v>
      </c>
      <c r="I826">
        <v>2006</v>
      </c>
      <c r="K826" s="6">
        <v>39082</v>
      </c>
      <c r="L826">
        <v>6</v>
      </c>
      <c r="N826" t="s">
        <v>203</v>
      </c>
      <c r="O826" s="8">
        <v>3.28</v>
      </c>
      <c r="P826" s="8">
        <v>3.26</v>
      </c>
      <c r="Q826" s="8">
        <v>3.2</v>
      </c>
      <c r="R826" s="8">
        <v>3.39</v>
      </c>
      <c r="S826" s="8">
        <v>2.95</v>
      </c>
      <c r="T826" s="8">
        <v>3.72</v>
      </c>
      <c r="U826" s="8">
        <v>0.18</v>
      </c>
      <c r="V826" s="9">
        <v>28</v>
      </c>
      <c r="W826" s="8">
        <v>0.18999999999999995</v>
      </c>
      <c r="X826" s="8">
        <v>0.77</v>
      </c>
      <c r="Y826" s="8">
        <v>2.0000000000000018E-2</v>
      </c>
      <c r="Z826" s="8">
        <v>7.9999999999999627E-2</v>
      </c>
      <c r="AA826">
        <v>0</v>
      </c>
      <c r="AF826" t="s">
        <v>790</v>
      </c>
      <c r="AG826" t="s">
        <v>87</v>
      </c>
      <c r="AH826" t="s">
        <v>88</v>
      </c>
      <c r="AI826" t="s">
        <v>89</v>
      </c>
      <c r="AJ826" s="7">
        <v>39082</v>
      </c>
      <c r="AK826" t="s">
        <v>1166</v>
      </c>
      <c r="AL826" t="s">
        <v>393</v>
      </c>
      <c r="AM826" t="s">
        <v>791</v>
      </c>
      <c r="AN826" t="s">
        <v>1170</v>
      </c>
      <c r="AO826" t="str">
        <f>TEXT(A826,"yyyy-mm-dd")</f>
        <v>2006-06-30</v>
      </c>
    </row>
    <row r="827" spans="1:41">
      <c r="A827" s="6" t="s">
        <v>1165</v>
      </c>
      <c r="B827">
        <v>2006</v>
      </c>
      <c r="C827">
        <v>6</v>
      </c>
      <c r="E827" t="s">
        <v>81</v>
      </c>
      <c r="F827" t="s">
        <v>82</v>
      </c>
      <c r="G827" t="s">
        <v>774</v>
      </c>
      <c r="H827" t="s">
        <v>775</v>
      </c>
      <c r="K827" s="6"/>
      <c r="O827" s="8">
        <v>3.56</v>
      </c>
      <c r="P827" s="8">
        <v>3.5</v>
      </c>
      <c r="Q827" s="8">
        <v>3.4</v>
      </c>
      <c r="R827" s="8">
        <v>3.7</v>
      </c>
      <c r="S827" s="8">
        <v>3.02</v>
      </c>
      <c r="T827" s="8">
        <v>4.2</v>
      </c>
      <c r="U827" s="8">
        <v>0.28000000000000003</v>
      </c>
      <c r="V827" s="9">
        <v>26</v>
      </c>
      <c r="W827" s="8">
        <v>0.30000000000000027</v>
      </c>
      <c r="X827" s="8">
        <v>1.1800000000000002</v>
      </c>
      <c r="Y827" s="8">
        <v>6.0000000000000053E-2</v>
      </c>
      <c r="Z827" s="8">
        <v>9.9999999999997868E-3</v>
      </c>
      <c r="AA827">
        <v>-2.9999999999999805E-2</v>
      </c>
      <c r="AF827" t="s">
        <v>776</v>
      </c>
      <c r="AG827" t="s">
        <v>777</v>
      </c>
      <c r="AH827" t="s">
        <v>778</v>
      </c>
      <c r="AI827" t="s">
        <v>779</v>
      </c>
      <c r="AJ827" s="7"/>
      <c r="AK827" t="s">
        <v>1166</v>
      </c>
      <c r="AL827" t="s">
        <v>91</v>
      </c>
      <c r="AM827" t="s">
        <v>775</v>
      </c>
      <c r="AN827" t="s">
        <v>1178</v>
      </c>
      <c r="AO827" t="str">
        <f>TEXT(A827,"yyyy-mm-dd")</f>
        <v>2006-06-30</v>
      </c>
    </row>
    <row r="828" spans="1:41">
      <c r="A828" s="6" t="s">
        <v>1165</v>
      </c>
      <c r="B828">
        <v>2006</v>
      </c>
      <c r="C828">
        <v>6</v>
      </c>
      <c r="E828" t="s">
        <v>112</v>
      </c>
      <c r="F828" t="s">
        <v>113</v>
      </c>
      <c r="G828" t="s">
        <v>83</v>
      </c>
      <c r="H828" t="s">
        <v>923</v>
      </c>
      <c r="I828">
        <v>2007</v>
      </c>
      <c r="K828" s="6">
        <v>39447</v>
      </c>
      <c r="L828">
        <v>18</v>
      </c>
      <c r="N828" t="s">
        <v>206</v>
      </c>
      <c r="O828" s="8">
        <v>7.14</v>
      </c>
      <c r="P828" s="8">
        <v>7.02</v>
      </c>
      <c r="Q828" s="8">
        <v>6.85</v>
      </c>
      <c r="R828" s="8">
        <v>7.38</v>
      </c>
      <c r="S828" s="8">
        <v>6.25</v>
      </c>
      <c r="T828" s="8">
        <v>8.42</v>
      </c>
      <c r="U828" s="8">
        <v>0.53</v>
      </c>
      <c r="V828" s="9">
        <v>31</v>
      </c>
      <c r="W828" s="8">
        <v>0.53000000000000025</v>
      </c>
      <c r="X828" s="8">
        <v>2.17</v>
      </c>
      <c r="Y828" s="8">
        <v>0.12000000000000011</v>
      </c>
      <c r="Z828" s="8">
        <v>1.9999999999999574E-2</v>
      </c>
      <c r="AA828">
        <v>-8.9999999999999858E-2</v>
      </c>
      <c r="AF828" t="s">
        <v>1094</v>
      </c>
      <c r="AG828" t="s">
        <v>115</v>
      </c>
      <c r="AH828" t="s">
        <v>116</v>
      </c>
      <c r="AI828" t="s">
        <v>230</v>
      </c>
      <c r="AJ828" s="7">
        <v>39447</v>
      </c>
      <c r="AK828" t="s">
        <v>1166</v>
      </c>
      <c r="AL828" t="s">
        <v>118</v>
      </c>
      <c r="AM828" t="s">
        <v>927</v>
      </c>
      <c r="AN828" t="s">
        <v>1180</v>
      </c>
      <c r="AO828" t="str">
        <f>TEXT(A828,"yyyy-mm-dd")</f>
        <v>2006-06-30</v>
      </c>
    </row>
    <row r="829" spans="1:41">
      <c r="A829" s="6" t="s">
        <v>1165</v>
      </c>
      <c r="B829">
        <v>2006</v>
      </c>
      <c r="C829">
        <v>6</v>
      </c>
      <c r="E829" t="s">
        <v>112</v>
      </c>
      <c r="F829" t="s">
        <v>113</v>
      </c>
      <c r="G829" t="s">
        <v>83</v>
      </c>
      <c r="H829" t="s">
        <v>788</v>
      </c>
      <c r="I829">
        <v>2006</v>
      </c>
      <c r="K829" s="6">
        <v>39082</v>
      </c>
      <c r="L829">
        <v>6</v>
      </c>
      <c r="N829" t="s">
        <v>203</v>
      </c>
      <c r="O829" s="8">
        <v>7.2</v>
      </c>
      <c r="P829" s="8">
        <v>7.17</v>
      </c>
      <c r="Q829" s="8">
        <v>7.02</v>
      </c>
      <c r="R829" s="8">
        <v>7.33</v>
      </c>
      <c r="S829" s="8">
        <v>6.75</v>
      </c>
      <c r="T829" s="8">
        <v>8.02</v>
      </c>
      <c r="U829" s="8">
        <v>0.27</v>
      </c>
      <c r="V829" s="9">
        <v>32</v>
      </c>
      <c r="W829" s="8">
        <v>0.3100000000000005</v>
      </c>
      <c r="X829" s="8">
        <v>1.2699999999999996</v>
      </c>
      <c r="Y829" s="8">
        <v>3.0000000000000249E-2</v>
      </c>
      <c r="Z829" s="8">
        <v>0.11000000000000032</v>
      </c>
      <c r="AA829">
        <v>3.0000000000000249E-2</v>
      </c>
      <c r="AF829" t="s">
        <v>937</v>
      </c>
      <c r="AG829" t="s">
        <v>115</v>
      </c>
      <c r="AH829" t="s">
        <v>116</v>
      </c>
      <c r="AI829" t="s">
        <v>117</v>
      </c>
      <c r="AJ829" s="7">
        <v>39082</v>
      </c>
      <c r="AK829" t="s">
        <v>1166</v>
      </c>
      <c r="AL829" t="s">
        <v>118</v>
      </c>
      <c r="AM829" t="s">
        <v>791</v>
      </c>
      <c r="AN829" t="s">
        <v>1179</v>
      </c>
      <c r="AO829" t="str">
        <f>TEXT(A829,"yyyy-mm-dd")</f>
        <v>2006-06-30</v>
      </c>
    </row>
    <row r="830" spans="1:41">
      <c r="A830" s="6" t="s">
        <v>1181</v>
      </c>
      <c r="B830">
        <v>2006</v>
      </c>
      <c r="C830">
        <v>7</v>
      </c>
      <c r="E830" t="s">
        <v>100</v>
      </c>
      <c r="F830" t="s">
        <v>101</v>
      </c>
      <c r="G830" t="s">
        <v>83</v>
      </c>
      <c r="H830" t="s">
        <v>923</v>
      </c>
      <c r="I830">
        <v>2007</v>
      </c>
      <c r="K830" s="6">
        <v>39447</v>
      </c>
      <c r="L830">
        <v>17</v>
      </c>
      <c r="N830" t="s">
        <v>214</v>
      </c>
      <c r="O830" s="8">
        <v>3.4</v>
      </c>
      <c r="P830" s="8">
        <v>3.5</v>
      </c>
      <c r="Q830" s="8">
        <v>3.2</v>
      </c>
      <c r="R830" s="8">
        <v>3.6</v>
      </c>
      <c r="S830" s="8">
        <v>1.53</v>
      </c>
      <c r="T830" s="8">
        <v>4.4000000000000004</v>
      </c>
      <c r="U830" s="8">
        <v>0.52</v>
      </c>
      <c r="V830" s="9">
        <v>33</v>
      </c>
      <c r="W830" s="8">
        <v>0.39999999999999991</v>
      </c>
      <c r="X830" s="8">
        <v>2.87</v>
      </c>
      <c r="Y830" s="8">
        <v>-0.10000000000000009</v>
      </c>
      <c r="Z830" s="8">
        <v>0</v>
      </c>
      <c r="AA830">
        <v>-6.0000000000000053E-2</v>
      </c>
      <c r="AF830" t="s">
        <v>9809</v>
      </c>
      <c r="AG830" t="s">
        <v>9655</v>
      </c>
      <c r="AH830" t="s">
        <v>9656</v>
      </c>
      <c r="AI830" t="s">
        <v>9669</v>
      </c>
      <c r="AJ830" s="7">
        <v>39447</v>
      </c>
      <c r="AK830" t="s">
        <v>1182</v>
      </c>
      <c r="AL830" t="s">
        <v>109</v>
      </c>
      <c r="AM830" t="s">
        <v>927</v>
      </c>
      <c r="AN830" t="s">
        <v>9824</v>
      </c>
    </row>
    <row r="831" spans="1:41">
      <c r="A831" s="6" t="s">
        <v>1181</v>
      </c>
      <c r="B831">
        <v>2006</v>
      </c>
      <c r="C831">
        <v>7</v>
      </c>
      <c r="E831" t="s">
        <v>100</v>
      </c>
      <c r="F831" t="s">
        <v>101</v>
      </c>
      <c r="G831" t="s">
        <v>102</v>
      </c>
      <c r="H831" t="s">
        <v>1174</v>
      </c>
      <c r="I831">
        <v>2006</v>
      </c>
      <c r="J831">
        <v>4</v>
      </c>
      <c r="K831" s="6">
        <v>39082</v>
      </c>
      <c r="L831">
        <v>5</v>
      </c>
      <c r="M831">
        <v>2</v>
      </c>
      <c r="N831" t="s">
        <v>211</v>
      </c>
      <c r="O831" s="8">
        <v>3.52</v>
      </c>
      <c r="P831" s="8">
        <v>3.6</v>
      </c>
      <c r="Q831" s="8">
        <v>3.15</v>
      </c>
      <c r="R831" s="8">
        <v>3.93</v>
      </c>
      <c r="S831" s="8">
        <v>1.9</v>
      </c>
      <c r="T831" s="8">
        <v>4.5</v>
      </c>
      <c r="U831" s="8">
        <v>0.63</v>
      </c>
      <c r="V831" s="9">
        <v>32</v>
      </c>
      <c r="W831" s="8">
        <v>0.78000000000000025</v>
      </c>
      <c r="X831" s="8">
        <v>2.6</v>
      </c>
      <c r="Y831" s="8">
        <v>-8.0000000000000071E-2</v>
      </c>
      <c r="Z831" s="8">
        <v>0.10000000000000009</v>
      </c>
      <c r="AA831">
        <v>7.0000000000000284E-2</v>
      </c>
      <c r="AF831" t="s">
        <v>1175</v>
      </c>
      <c r="AG831" t="s">
        <v>106</v>
      </c>
      <c r="AH831" t="s">
        <v>107</v>
      </c>
      <c r="AI831" t="s">
        <v>340</v>
      </c>
      <c r="AJ831" s="7">
        <v>39082</v>
      </c>
      <c r="AK831" t="s">
        <v>1182</v>
      </c>
      <c r="AL831" t="s">
        <v>109</v>
      </c>
      <c r="AM831" t="s">
        <v>1176</v>
      </c>
      <c r="AN831" t="s">
        <v>1190</v>
      </c>
      <c r="AO831" t="str">
        <f>TEXT(A831,"yyyy-mm-dd")</f>
        <v>2006-07-31</v>
      </c>
    </row>
    <row r="832" spans="1:41">
      <c r="A832" s="6" t="s">
        <v>1181</v>
      </c>
      <c r="B832">
        <v>2006</v>
      </c>
      <c r="C832">
        <v>7</v>
      </c>
      <c r="E832" t="s">
        <v>100</v>
      </c>
      <c r="F832" t="s">
        <v>101</v>
      </c>
      <c r="G832" t="s">
        <v>102</v>
      </c>
      <c r="H832" t="s">
        <v>1158</v>
      </c>
      <c r="I832">
        <v>2006</v>
      </c>
      <c r="J832">
        <v>3</v>
      </c>
      <c r="K832" s="6">
        <v>38990</v>
      </c>
      <c r="L832">
        <v>2</v>
      </c>
      <c r="M832">
        <v>1</v>
      </c>
      <c r="N832" t="s">
        <v>104</v>
      </c>
      <c r="O832" s="8">
        <v>3.61</v>
      </c>
      <c r="P832" s="8">
        <v>3.6</v>
      </c>
      <c r="Q832" s="8">
        <v>3.38</v>
      </c>
      <c r="R832" s="8">
        <v>3.89</v>
      </c>
      <c r="S832" s="8">
        <v>2.2999999999999998</v>
      </c>
      <c r="T832" s="8">
        <v>4.5</v>
      </c>
      <c r="U832" s="8">
        <v>0.46</v>
      </c>
      <c r="V832" s="9">
        <v>32</v>
      </c>
      <c r="W832" s="8">
        <v>0.51000000000000023</v>
      </c>
      <c r="X832" s="8">
        <v>2.2000000000000002</v>
      </c>
      <c r="Y832" s="8">
        <v>9.9999999999997868E-3</v>
      </c>
      <c r="Z832" s="8">
        <v>0</v>
      </c>
      <c r="AA832">
        <v>-4.0000000000000036E-2</v>
      </c>
      <c r="AF832" t="s">
        <v>1159</v>
      </c>
      <c r="AG832" t="s">
        <v>106</v>
      </c>
      <c r="AH832" t="s">
        <v>107</v>
      </c>
      <c r="AI832" t="s">
        <v>108</v>
      </c>
      <c r="AJ832" s="7">
        <v>38990</v>
      </c>
      <c r="AK832" t="s">
        <v>1182</v>
      </c>
      <c r="AL832" t="s">
        <v>109</v>
      </c>
      <c r="AM832" t="s">
        <v>1160</v>
      </c>
      <c r="AN832" t="s">
        <v>1189</v>
      </c>
      <c r="AO832" t="str">
        <f>TEXT(A832,"yyyy-mm-dd")</f>
        <v>2006-07-31</v>
      </c>
    </row>
    <row r="833" spans="1:41">
      <c r="A833" s="6" t="s">
        <v>1181</v>
      </c>
      <c r="B833">
        <v>2006</v>
      </c>
      <c r="C833">
        <v>7</v>
      </c>
      <c r="E833" t="s">
        <v>100</v>
      </c>
      <c r="F833" t="s">
        <v>101</v>
      </c>
      <c r="G833" t="s">
        <v>102</v>
      </c>
      <c r="H833" t="s">
        <v>1107</v>
      </c>
      <c r="I833">
        <v>2006</v>
      </c>
      <c r="J833">
        <v>2</v>
      </c>
      <c r="K833" s="6">
        <v>38898</v>
      </c>
      <c r="L833">
        <v>-1</v>
      </c>
      <c r="M833">
        <v>0</v>
      </c>
      <c r="N833" t="s">
        <v>187</v>
      </c>
      <c r="O833" s="8">
        <v>3.86</v>
      </c>
      <c r="P833" s="8">
        <v>3.8</v>
      </c>
      <c r="Q833" s="8">
        <v>3.5</v>
      </c>
      <c r="R833" s="8">
        <v>4.13</v>
      </c>
      <c r="S833" s="8">
        <v>3.2</v>
      </c>
      <c r="T833" s="8">
        <v>5.0999999999999996</v>
      </c>
      <c r="U833" s="8">
        <v>0.45</v>
      </c>
      <c r="V833" s="9">
        <v>32</v>
      </c>
      <c r="W833" s="8">
        <v>0.62999999999999989</v>
      </c>
      <c r="X833" s="8">
        <v>1.8999999999999995</v>
      </c>
      <c r="Y833" s="8">
        <v>6.0000000000000053E-2</v>
      </c>
      <c r="Z833" s="8">
        <v>0.22999999999999998</v>
      </c>
      <c r="AA833">
        <v>9.9999999999999645E-2</v>
      </c>
      <c r="AF833" t="s">
        <v>1108</v>
      </c>
      <c r="AG833" t="s">
        <v>106</v>
      </c>
      <c r="AH833" t="s">
        <v>107</v>
      </c>
      <c r="AI833" t="s">
        <v>188</v>
      </c>
      <c r="AJ833" s="7">
        <v>38898</v>
      </c>
      <c r="AK833" t="s">
        <v>1182</v>
      </c>
      <c r="AL833" t="s">
        <v>109</v>
      </c>
      <c r="AM833" t="s">
        <v>1109</v>
      </c>
      <c r="AN833" t="s">
        <v>1188</v>
      </c>
      <c r="AO833" t="str">
        <f>TEXT(A833,"yyyy-mm-dd")</f>
        <v>2006-07-31</v>
      </c>
    </row>
    <row r="834" spans="1:41">
      <c r="A834" s="6" t="s">
        <v>1181</v>
      </c>
      <c r="B834">
        <v>2006</v>
      </c>
      <c r="C834">
        <v>7</v>
      </c>
      <c r="E834" t="s">
        <v>81</v>
      </c>
      <c r="F834" t="s">
        <v>82</v>
      </c>
      <c r="G834" t="s">
        <v>83</v>
      </c>
      <c r="H834" t="s">
        <v>1100</v>
      </c>
      <c r="I834">
        <v>2008</v>
      </c>
      <c r="K834" s="6">
        <v>39813</v>
      </c>
      <c r="L834">
        <v>29</v>
      </c>
      <c r="N834" t="s">
        <v>581</v>
      </c>
      <c r="O834" s="8">
        <v>3.47</v>
      </c>
      <c r="P834" s="8">
        <v>3.45</v>
      </c>
      <c r="Q834" s="8">
        <v>3.3</v>
      </c>
      <c r="R834" s="8">
        <v>3.6</v>
      </c>
      <c r="S834" s="8">
        <v>3</v>
      </c>
      <c r="T834" s="8">
        <v>3.99</v>
      </c>
      <c r="U834" s="8">
        <v>0.26</v>
      </c>
      <c r="V834" s="9">
        <v>30</v>
      </c>
      <c r="W834" s="8">
        <v>0.30000000000000027</v>
      </c>
      <c r="X834" s="8">
        <v>0.99000000000000021</v>
      </c>
      <c r="Y834" s="8">
        <v>2.0000000000000018E-2</v>
      </c>
      <c r="Z834" s="8">
        <v>-4.9999999999999822E-2</v>
      </c>
      <c r="AA834">
        <v>-6.0000000000000053E-2</v>
      </c>
      <c r="AF834" t="s">
        <v>1101</v>
      </c>
      <c r="AG834" t="s">
        <v>87</v>
      </c>
      <c r="AH834" t="s">
        <v>88</v>
      </c>
      <c r="AI834" t="s">
        <v>359</v>
      </c>
      <c r="AJ834" s="7">
        <v>39813</v>
      </c>
      <c r="AK834" t="s">
        <v>1182</v>
      </c>
      <c r="AL834" t="s">
        <v>91</v>
      </c>
      <c r="AM834" t="s">
        <v>1102</v>
      </c>
      <c r="AN834" t="s">
        <v>1185</v>
      </c>
      <c r="AO834" t="str">
        <f>TEXT(A834,"yyyy-mm-dd")</f>
        <v>2006-07-31</v>
      </c>
    </row>
    <row r="835" spans="1:41">
      <c r="A835" s="6" t="s">
        <v>1181</v>
      </c>
      <c r="B835">
        <v>2006</v>
      </c>
      <c r="C835">
        <v>7</v>
      </c>
      <c r="E835" t="s">
        <v>81</v>
      </c>
      <c r="F835" t="s">
        <v>82</v>
      </c>
      <c r="G835" t="s">
        <v>83</v>
      </c>
      <c r="H835" t="s">
        <v>923</v>
      </c>
      <c r="I835">
        <v>2007</v>
      </c>
      <c r="K835" s="6">
        <v>39447</v>
      </c>
      <c r="L835">
        <v>17</v>
      </c>
      <c r="N835" t="s">
        <v>214</v>
      </c>
      <c r="O835" s="8">
        <v>3.43</v>
      </c>
      <c r="P835" s="8">
        <v>3.44</v>
      </c>
      <c r="Q835" s="8">
        <v>3.3</v>
      </c>
      <c r="R835" s="8">
        <v>3.53</v>
      </c>
      <c r="S835" s="8">
        <v>2.5299999999999998</v>
      </c>
      <c r="T835" s="8">
        <v>3.93</v>
      </c>
      <c r="U835" s="8">
        <v>0.28000000000000003</v>
      </c>
      <c r="V835" s="9">
        <v>33</v>
      </c>
      <c r="W835" s="8">
        <v>0.22999999999999998</v>
      </c>
      <c r="X835" s="8">
        <v>1.4000000000000004</v>
      </c>
      <c r="Y835" s="8">
        <v>-9.9999999999997868E-3</v>
      </c>
      <c r="Z835" s="8">
        <v>-6.0000000000000053E-2</v>
      </c>
      <c r="AA835">
        <v>-7.0000000000000284E-2</v>
      </c>
      <c r="AF835" t="s">
        <v>925</v>
      </c>
      <c r="AG835" t="s">
        <v>87</v>
      </c>
      <c r="AH835" t="s">
        <v>88</v>
      </c>
      <c r="AI835" t="s">
        <v>97</v>
      </c>
      <c r="AJ835" s="7">
        <v>39447</v>
      </c>
      <c r="AK835" t="s">
        <v>1182</v>
      </c>
      <c r="AL835" t="s">
        <v>91</v>
      </c>
      <c r="AM835" t="s">
        <v>927</v>
      </c>
      <c r="AN835" t="s">
        <v>1184</v>
      </c>
      <c r="AO835" t="str">
        <f>TEXT(A835,"yyyy-mm-dd")</f>
        <v>2006-07-31</v>
      </c>
    </row>
    <row r="836" spans="1:41">
      <c r="A836" s="6" t="s">
        <v>1181</v>
      </c>
      <c r="B836">
        <v>2006</v>
      </c>
      <c r="C836">
        <v>7</v>
      </c>
      <c r="E836" t="s">
        <v>392</v>
      </c>
      <c r="F836" t="s">
        <v>82</v>
      </c>
      <c r="G836" t="s">
        <v>83</v>
      </c>
      <c r="H836" t="s">
        <v>923</v>
      </c>
      <c r="I836">
        <v>2007</v>
      </c>
      <c r="K836" s="6">
        <v>39447</v>
      </c>
      <c r="L836">
        <v>17</v>
      </c>
      <c r="N836" t="s">
        <v>214</v>
      </c>
      <c r="O836" s="8">
        <v>3.18</v>
      </c>
      <c r="P836" s="8">
        <v>3.2</v>
      </c>
      <c r="Q836" s="8">
        <v>3.09</v>
      </c>
      <c r="R836" s="8">
        <v>3.3</v>
      </c>
      <c r="S836" s="8">
        <v>2.83</v>
      </c>
      <c r="T836" s="8">
        <v>3.48</v>
      </c>
      <c r="U836" s="8">
        <v>0.17</v>
      </c>
      <c r="V836" s="9">
        <v>27</v>
      </c>
      <c r="W836" s="8">
        <v>0.20999999999999996</v>
      </c>
      <c r="X836" s="8">
        <v>0.64999999999999991</v>
      </c>
      <c r="Y836" s="8">
        <v>-2.0000000000000018E-2</v>
      </c>
      <c r="Z836" s="8">
        <v>0</v>
      </c>
      <c r="AA836">
        <v>-2.9999999999999805E-2</v>
      </c>
      <c r="AF836" t="s">
        <v>925</v>
      </c>
      <c r="AG836" t="s">
        <v>87</v>
      </c>
      <c r="AH836" t="s">
        <v>88</v>
      </c>
      <c r="AI836" t="s">
        <v>97</v>
      </c>
      <c r="AJ836" s="7">
        <v>39447</v>
      </c>
      <c r="AK836" t="s">
        <v>1182</v>
      </c>
      <c r="AL836" t="s">
        <v>393</v>
      </c>
      <c r="AM836" t="s">
        <v>927</v>
      </c>
      <c r="AN836" t="s">
        <v>1187</v>
      </c>
      <c r="AO836" t="str">
        <f>TEXT(A836,"yyyy-mm-dd")</f>
        <v>2006-07-31</v>
      </c>
    </row>
    <row r="837" spans="1:41">
      <c r="A837" s="6" t="s">
        <v>1181</v>
      </c>
      <c r="B837">
        <v>2006</v>
      </c>
      <c r="C837">
        <v>7</v>
      </c>
      <c r="E837" t="s">
        <v>81</v>
      </c>
      <c r="F837" t="s">
        <v>82</v>
      </c>
      <c r="G837" t="s">
        <v>83</v>
      </c>
      <c r="H837" t="s">
        <v>788</v>
      </c>
      <c r="I837">
        <v>2006</v>
      </c>
      <c r="K837" s="6">
        <v>39082</v>
      </c>
      <c r="L837">
        <v>5</v>
      </c>
      <c r="N837" t="s">
        <v>211</v>
      </c>
      <c r="O837" s="8">
        <v>3.33</v>
      </c>
      <c r="P837" s="8">
        <v>3.26</v>
      </c>
      <c r="Q837" s="8">
        <v>3.2</v>
      </c>
      <c r="R837" s="8">
        <v>3.39</v>
      </c>
      <c r="S837" s="8">
        <v>3.1</v>
      </c>
      <c r="T837" s="8">
        <v>4</v>
      </c>
      <c r="U837" s="8">
        <v>0.21</v>
      </c>
      <c r="V837" s="9">
        <v>33</v>
      </c>
      <c r="W837" s="8">
        <v>0.18999999999999995</v>
      </c>
      <c r="X837" s="8">
        <v>0.89999999999999991</v>
      </c>
      <c r="Y837" s="8">
        <v>7.0000000000000284E-2</v>
      </c>
      <c r="Z837" s="8">
        <v>-4.0000000000000036E-2</v>
      </c>
      <c r="AA837">
        <v>-8.0000000000000071E-2</v>
      </c>
      <c r="AF837" t="s">
        <v>790</v>
      </c>
      <c r="AG837" t="s">
        <v>87</v>
      </c>
      <c r="AH837" t="s">
        <v>88</v>
      </c>
      <c r="AI837" t="s">
        <v>89</v>
      </c>
      <c r="AJ837" s="7">
        <v>39082</v>
      </c>
      <c r="AK837" t="s">
        <v>1182</v>
      </c>
      <c r="AL837" t="s">
        <v>91</v>
      </c>
      <c r="AM837" t="s">
        <v>791</v>
      </c>
      <c r="AN837" t="s">
        <v>1183</v>
      </c>
      <c r="AO837" t="str">
        <f>TEXT(A837,"yyyy-mm-dd")</f>
        <v>2006-07-31</v>
      </c>
    </row>
    <row r="838" spans="1:41">
      <c r="A838" s="6" t="s">
        <v>1181</v>
      </c>
      <c r="B838">
        <v>2006</v>
      </c>
      <c r="C838">
        <v>7</v>
      </c>
      <c r="E838" t="s">
        <v>392</v>
      </c>
      <c r="F838" t="s">
        <v>82</v>
      </c>
      <c r="G838" t="s">
        <v>83</v>
      </c>
      <c r="H838" t="s">
        <v>788</v>
      </c>
      <c r="I838">
        <v>2006</v>
      </c>
      <c r="K838" s="6">
        <v>39082</v>
      </c>
      <c r="L838">
        <v>5</v>
      </c>
      <c r="N838" t="s">
        <v>211</v>
      </c>
      <c r="O838" s="8">
        <v>3.31</v>
      </c>
      <c r="P838" s="8">
        <v>3.3</v>
      </c>
      <c r="Q838" s="8">
        <v>3.2</v>
      </c>
      <c r="R838" s="8">
        <v>3.41</v>
      </c>
      <c r="S838" s="8">
        <v>2.93</v>
      </c>
      <c r="T838" s="8">
        <v>3.73</v>
      </c>
      <c r="U838" s="8">
        <v>0.18</v>
      </c>
      <c r="V838" s="9">
        <v>28</v>
      </c>
      <c r="W838" s="8">
        <v>0.20999999999999996</v>
      </c>
      <c r="X838" s="8">
        <v>0.79999999999999982</v>
      </c>
      <c r="Y838" s="8">
        <v>1.0000000000000231E-2</v>
      </c>
      <c r="Z838" s="8">
        <v>4.0000000000000036E-2</v>
      </c>
      <c r="AA838">
        <v>2.0000000000000018E-2</v>
      </c>
      <c r="AF838" t="s">
        <v>790</v>
      </c>
      <c r="AG838" t="s">
        <v>87</v>
      </c>
      <c r="AH838" t="s">
        <v>88</v>
      </c>
      <c r="AI838" t="s">
        <v>89</v>
      </c>
      <c r="AJ838" s="7">
        <v>39082</v>
      </c>
      <c r="AK838" t="s">
        <v>1182</v>
      </c>
      <c r="AL838" t="s">
        <v>393</v>
      </c>
      <c r="AM838" t="s">
        <v>791</v>
      </c>
      <c r="AN838" t="s">
        <v>1186</v>
      </c>
      <c r="AO838" t="str">
        <f>TEXT(A838,"yyyy-mm-dd")</f>
        <v>2006-07-31</v>
      </c>
    </row>
    <row r="839" spans="1:41">
      <c r="A839" s="6" t="s">
        <v>1181</v>
      </c>
      <c r="B839">
        <v>2006</v>
      </c>
      <c r="C839">
        <v>7</v>
      </c>
      <c r="E839" t="s">
        <v>81</v>
      </c>
      <c r="F839" t="s">
        <v>82</v>
      </c>
      <c r="G839" t="s">
        <v>774</v>
      </c>
      <c r="H839" t="s">
        <v>775</v>
      </c>
      <c r="K839" s="6"/>
      <c r="O839" s="8">
        <v>3.47</v>
      </c>
      <c r="P839" s="8">
        <v>3.5</v>
      </c>
      <c r="Q839" s="8">
        <v>3.33</v>
      </c>
      <c r="R839" s="8">
        <v>3.6</v>
      </c>
      <c r="S839" s="8">
        <v>2.79</v>
      </c>
      <c r="T839" s="8">
        <v>4</v>
      </c>
      <c r="U839" s="8">
        <v>0.24</v>
      </c>
      <c r="V839" s="9">
        <v>29</v>
      </c>
      <c r="W839" s="8">
        <v>0.27</v>
      </c>
      <c r="X839" s="8">
        <v>1.21</v>
      </c>
      <c r="Y839" s="8">
        <v>-2.9999999999999805E-2</v>
      </c>
      <c r="Z839" s="8">
        <v>0</v>
      </c>
      <c r="AA839">
        <v>-3.0000000000000249E-2</v>
      </c>
      <c r="AF839" t="s">
        <v>776</v>
      </c>
      <c r="AG839" t="s">
        <v>777</v>
      </c>
      <c r="AH839" t="s">
        <v>778</v>
      </c>
      <c r="AI839" t="s">
        <v>779</v>
      </c>
      <c r="AJ839" s="7"/>
      <c r="AK839" t="s">
        <v>1182</v>
      </c>
      <c r="AL839" t="s">
        <v>91</v>
      </c>
      <c r="AM839" t="s">
        <v>775</v>
      </c>
      <c r="AN839" t="s">
        <v>1191</v>
      </c>
      <c r="AO839" t="str">
        <f>TEXT(A839,"yyyy-mm-dd")</f>
        <v>2006-07-31</v>
      </c>
    </row>
    <row r="840" spans="1:41">
      <c r="A840" s="6" t="s">
        <v>1181</v>
      </c>
      <c r="B840">
        <v>2006</v>
      </c>
      <c r="C840">
        <v>7</v>
      </c>
      <c r="E840" t="s">
        <v>112</v>
      </c>
      <c r="F840" t="s">
        <v>113</v>
      </c>
      <c r="G840" t="s">
        <v>83</v>
      </c>
      <c r="H840" t="s">
        <v>923</v>
      </c>
      <c r="I840">
        <v>2007</v>
      </c>
      <c r="K840" s="6">
        <v>39447</v>
      </c>
      <c r="L840">
        <v>17</v>
      </c>
      <c r="N840" t="s">
        <v>214</v>
      </c>
      <c r="O840" s="8">
        <v>7.04</v>
      </c>
      <c r="P840" s="8">
        <v>7</v>
      </c>
      <c r="Q840" s="8">
        <v>6.65</v>
      </c>
      <c r="R840" s="8">
        <v>7.24</v>
      </c>
      <c r="S840" s="8">
        <v>5.92</v>
      </c>
      <c r="T840" s="8">
        <v>8.5500000000000007</v>
      </c>
      <c r="U840" s="8">
        <v>0.59</v>
      </c>
      <c r="V840" s="9">
        <v>31</v>
      </c>
      <c r="W840" s="8">
        <v>0.58999999999999986</v>
      </c>
      <c r="X840" s="8">
        <v>2.6300000000000008</v>
      </c>
      <c r="Y840" s="8">
        <v>4.0000000000000036E-2</v>
      </c>
      <c r="Z840" s="8">
        <v>-1.9999999999999574E-2</v>
      </c>
      <c r="AA840">
        <v>5.9999999999999609E-2</v>
      </c>
      <c r="AF840" t="s">
        <v>1094</v>
      </c>
      <c r="AG840" t="s">
        <v>115</v>
      </c>
      <c r="AH840" t="s">
        <v>116</v>
      </c>
      <c r="AI840" t="s">
        <v>230</v>
      </c>
      <c r="AJ840" s="7">
        <v>39447</v>
      </c>
      <c r="AK840" t="s">
        <v>1182</v>
      </c>
      <c r="AL840" t="s">
        <v>118</v>
      </c>
      <c r="AM840" t="s">
        <v>927</v>
      </c>
      <c r="AN840" t="s">
        <v>1193</v>
      </c>
      <c r="AO840" t="str">
        <f>TEXT(A840,"yyyy-mm-dd")</f>
        <v>2006-07-31</v>
      </c>
    </row>
    <row r="841" spans="1:41">
      <c r="A841" s="6" t="s">
        <v>1181</v>
      </c>
      <c r="B841">
        <v>2006</v>
      </c>
      <c r="C841">
        <v>7</v>
      </c>
      <c r="E841" t="s">
        <v>112</v>
      </c>
      <c r="F841" t="s">
        <v>113</v>
      </c>
      <c r="G841" t="s">
        <v>83</v>
      </c>
      <c r="H841" t="s">
        <v>788</v>
      </c>
      <c r="I841">
        <v>2006</v>
      </c>
      <c r="K841" s="6">
        <v>39082</v>
      </c>
      <c r="L841">
        <v>5</v>
      </c>
      <c r="N841" t="s">
        <v>211</v>
      </c>
      <c r="O841" s="8">
        <v>7.14</v>
      </c>
      <c r="P841" s="8">
        <v>7.08</v>
      </c>
      <c r="Q841" s="8">
        <v>7</v>
      </c>
      <c r="R841" s="8">
        <v>7.26</v>
      </c>
      <c r="S841" s="8">
        <v>6.75</v>
      </c>
      <c r="T841" s="8">
        <v>8</v>
      </c>
      <c r="U841" s="8">
        <v>0.27</v>
      </c>
      <c r="V841" s="9">
        <v>32</v>
      </c>
      <c r="W841" s="8">
        <v>0.25999999999999979</v>
      </c>
      <c r="X841" s="8">
        <v>1.25</v>
      </c>
      <c r="Y841" s="8">
        <v>5.9999999999999609E-2</v>
      </c>
      <c r="Z841" s="8">
        <v>-8.9999999999999858E-2</v>
      </c>
      <c r="AA841">
        <v>-5.0000000000000711E-2</v>
      </c>
      <c r="AF841" t="s">
        <v>937</v>
      </c>
      <c r="AG841" t="s">
        <v>115</v>
      </c>
      <c r="AH841" t="s">
        <v>116</v>
      </c>
      <c r="AI841" t="s">
        <v>117</v>
      </c>
      <c r="AJ841" s="7">
        <v>39082</v>
      </c>
      <c r="AK841" t="s">
        <v>1182</v>
      </c>
      <c r="AL841" t="s">
        <v>118</v>
      </c>
      <c r="AM841" t="s">
        <v>791</v>
      </c>
      <c r="AN841" t="s">
        <v>1192</v>
      </c>
      <c r="AO841" t="str">
        <f>TEXT(A841,"yyyy-mm-dd")</f>
        <v>2006-07-31</v>
      </c>
    </row>
    <row r="842" spans="1:41">
      <c r="A842" s="6" t="s">
        <v>1194</v>
      </c>
      <c r="B842">
        <v>2006</v>
      </c>
      <c r="C842">
        <v>8</v>
      </c>
      <c r="E842" t="s">
        <v>100</v>
      </c>
      <c r="F842" t="s">
        <v>101</v>
      </c>
      <c r="G842" t="s">
        <v>83</v>
      </c>
      <c r="H842" t="s">
        <v>923</v>
      </c>
      <c r="I842">
        <v>2007</v>
      </c>
      <c r="K842" s="6">
        <v>39447</v>
      </c>
      <c r="L842">
        <v>16</v>
      </c>
      <c r="N842" t="s">
        <v>222</v>
      </c>
      <c r="O842" s="8">
        <v>3.53</v>
      </c>
      <c r="P842" s="8">
        <v>3.5</v>
      </c>
      <c r="Q842" s="8">
        <v>3.35</v>
      </c>
      <c r="R842" s="8">
        <v>3.88</v>
      </c>
      <c r="S842" s="8">
        <v>1.54</v>
      </c>
      <c r="T842" s="8">
        <v>4.5</v>
      </c>
      <c r="U842" s="8">
        <v>0.53</v>
      </c>
      <c r="V842" s="9">
        <v>31</v>
      </c>
      <c r="W842" s="8">
        <v>0.5299999999999998</v>
      </c>
      <c r="X842" s="8">
        <v>2.96</v>
      </c>
      <c r="Y842" s="8">
        <v>2.9999999999999805E-2</v>
      </c>
      <c r="Z842" s="8">
        <v>0</v>
      </c>
      <c r="AA842">
        <v>0.12999999999999989</v>
      </c>
      <c r="AF842" t="s">
        <v>9809</v>
      </c>
      <c r="AG842" t="s">
        <v>9655</v>
      </c>
      <c r="AH842" t="s">
        <v>9656</v>
      </c>
      <c r="AI842" t="s">
        <v>9669</v>
      </c>
      <c r="AJ842" s="7">
        <v>39447</v>
      </c>
      <c r="AK842" t="s">
        <v>1195</v>
      </c>
      <c r="AL842" t="s">
        <v>109</v>
      </c>
      <c r="AM842" t="s">
        <v>927</v>
      </c>
      <c r="AN842" t="s">
        <v>9825</v>
      </c>
    </row>
    <row r="843" spans="1:41">
      <c r="A843" s="6" t="s">
        <v>1194</v>
      </c>
      <c r="B843">
        <v>2006</v>
      </c>
      <c r="C843">
        <v>8</v>
      </c>
      <c r="E843" t="s">
        <v>100</v>
      </c>
      <c r="F843" t="s">
        <v>101</v>
      </c>
      <c r="G843" t="s">
        <v>102</v>
      </c>
      <c r="H843" t="s">
        <v>1174</v>
      </c>
      <c r="I843">
        <v>2006</v>
      </c>
      <c r="J843">
        <v>4</v>
      </c>
      <c r="K843" s="6">
        <v>39082</v>
      </c>
      <c r="L843">
        <v>4</v>
      </c>
      <c r="M843">
        <v>1</v>
      </c>
      <c r="N843" t="s">
        <v>219</v>
      </c>
      <c r="O843" s="8">
        <v>3.72</v>
      </c>
      <c r="P843" s="8">
        <v>3.75</v>
      </c>
      <c r="Q843" s="8">
        <v>3.23</v>
      </c>
      <c r="R843" s="8">
        <v>4</v>
      </c>
      <c r="S843" s="8">
        <v>1.9</v>
      </c>
      <c r="T843" s="8">
        <v>6.1</v>
      </c>
      <c r="U843" s="8">
        <v>0.77</v>
      </c>
      <c r="V843" s="9">
        <v>30</v>
      </c>
      <c r="W843" s="8">
        <v>0.77</v>
      </c>
      <c r="X843" s="8">
        <v>4.1999999999999993</v>
      </c>
      <c r="Y843" s="8">
        <v>-2.9999999999999805E-2</v>
      </c>
      <c r="Z843" s="8">
        <v>0.14999999999999991</v>
      </c>
      <c r="AA843">
        <v>-1.0000000000000231E-2</v>
      </c>
      <c r="AF843" t="s">
        <v>1175</v>
      </c>
      <c r="AG843" t="s">
        <v>106</v>
      </c>
      <c r="AH843" t="s">
        <v>107</v>
      </c>
      <c r="AI843" t="s">
        <v>340</v>
      </c>
      <c r="AJ843" s="7">
        <v>39082</v>
      </c>
      <c r="AK843" t="s">
        <v>1195</v>
      </c>
      <c r="AL843" t="s">
        <v>109</v>
      </c>
      <c r="AM843" t="s">
        <v>1176</v>
      </c>
      <c r="AN843" t="s">
        <v>1202</v>
      </c>
      <c r="AO843" t="str">
        <f>TEXT(A843,"yyyy-mm-dd")</f>
        <v>2006-08-31</v>
      </c>
    </row>
    <row r="844" spans="1:41">
      <c r="A844" s="6" t="s">
        <v>1194</v>
      </c>
      <c r="B844">
        <v>2006</v>
      </c>
      <c r="C844">
        <v>8</v>
      </c>
      <c r="E844" t="s">
        <v>100</v>
      </c>
      <c r="F844" t="s">
        <v>101</v>
      </c>
      <c r="G844" t="s">
        <v>102</v>
      </c>
      <c r="H844" t="s">
        <v>1158</v>
      </c>
      <c r="I844">
        <v>2006</v>
      </c>
      <c r="J844">
        <v>3</v>
      </c>
      <c r="K844" s="6">
        <v>38990</v>
      </c>
      <c r="L844">
        <v>1</v>
      </c>
      <c r="M844">
        <v>0</v>
      </c>
      <c r="N844" t="s">
        <v>169</v>
      </c>
      <c r="O844" s="8">
        <v>3.93</v>
      </c>
      <c r="P844" s="8">
        <v>3.91</v>
      </c>
      <c r="Q844" s="8">
        <v>3.6</v>
      </c>
      <c r="R844" s="8">
        <v>4.3</v>
      </c>
      <c r="S844" s="8">
        <v>1.9</v>
      </c>
      <c r="T844" s="8">
        <v>5.0999999999999996</v>
      </c>
      <c r="U844" s="8">
        <v>0.68</v>
      </c>
      <c r="V844" s="9">
        <v>30</v>
      </c>
      <c r="W844" s="8">
        <v>0.69999999999999973</v>
      </c>
      <c r="X844" s="8">
        <v>3.1999999999999997</v>
      </c>
      <c r="Y844" s="8">
        <v>2.0000000000000018E-2</v>
      </c>
      <c r="Z844" s="8">
        <v>0.31000000000000005</v>
      </c>
      <c r="AA844">
        <v>0.1899999999999995</v>
      </c>
      <c r="AF844" t="s">
        <v>1159</v>
      </c>
      <c r="AG844" t="s">
        <v>106</v>
      </c>
      <c r="AH844" t="s">
        <v>107</v>
      </c>
      <c r="AI844" t="s">
        <v>108</v>
      </c>
      <c r="AJ844" s="7">
        <v>38990</v>
      </c>
      <c r="AK844" t="s">
        <v>1195</v>
      </c>
      <c r="AL844" t="s">
        <v>109</v>
      </c>
      <c r="AM844" t="s">
        <v>1160</v>
      </c>
      <c r="AN844" t="s">
        <v>1201</v>
      </c>
      <c r="AO844" t="str">
        <f>TEXT(A844,"yyyy-mm-dd")</f>
        <v>2006-08-31</v>
      </c>
    </row>
    <row r="845" spans="1:41">
      <c r="A845" s="6" t="s">
        <v>1194</v>
      </c>
      <c r="B845">
        <v>2006</v>
      </c>
      <c r="C845">
        <v>8</v>
      </c>
      <c r="E845" t="s">
        <v>81</v>
      </c>
      <c r="F845" t="s">
        <v>82</v>
      </c>
      <c r="G845" t="s">
        <v>83</v>
      </c>
      <c r="H845" t="s">
        <v>1100</v>
      </c>
      <c r="I845">
        <v>2008</v>
      </c>
      <c r="K845" s="6">
        <v>39813</v>
      </c>
      <c r="L845">
        <v>28</v>
      </c>
      <c r="N845" t="s">
        <v>593</v>
      </c>
      <c r="O845" s="8">
        <v>3.49</v>
      </c>
      <c r="P845" s="8">
        <v>3.5</v>
      </c>
      <c r="Q845" s="8">
        <v>3.3</v>
      </c>
      <c r="R845" s="8">
        <v>3.63</v>
      </c>
      <c r="S845" s="8">
        <v>2.98</v>
      </c>
      <c r="T845" s="8">
        <v>3.99</v>
      </c>
      <c r="U845" s="8">
        <v>0.28999999999999998</v>
      </c>
      <c r="V845" s="9">
        <v>28</v>
      </c>
      <c r="W845" s="8">
        <v>0.33000000000000007</v>
      </c>
      <c r="X845" s="8">
        <v>1.0100000000000002</v>
      </c>
      <c r="Y845" s="8">
        <v>-9.9999999999997868E-3</v>
      </c>
      <c r="Z845" s="8">
        <v>4.9999999999999822E-2</v>
      </c>
      <c r="AA845">
        <v>2.9999999999999805E-2</v>
      </c>
      <c r="AF845" t="s">
        <v>1101</v>
      </c>
      <c r="AG845" t="s">
        <v>87</v>
      </c>
      <c r="AH845" t="s">
        <v>88</v>
      </c>
      <c r="AI845" t="s">
        <v>359</v>
      </c>
      <c r="AJ845" s="7">
        <v>39813</v>
      </c>
      <c r="AK845" t="s">
        <v>1195</v>
      </c>
      <c r="AL845" t="s">
        <v>91</v>
      </c>
      <c r="AM845" t="s">
        <v>1102</v>
      </c>
      <c r="AN845" t="s">
        <v>1198</v>
      </c>
      <c r="AO845" t="str">
        <f>TEXT(A845,"yyyy-mm-dd")</f>
        <v>2006-08-31</v>
      </c>
    </row>
    <row r="846" spans="1:41">
      <c r="A846" s="6" t="s">
        <v>1194</v>
      </c>
      <c r="B846">
        <v>2006</v>
      </c>
      <c r="C846">
        <v>8</v>
      </c>
      <c r="E846" t="s">
        <v>81</v>
      </c>
      <c r="F846" t="s">
        <v>82</v>
      </c>
      <c r="G846" t="s">
        <v>83</v>
      </c>
      <c r="H846" t="s">
        <v>923</v>
      </c>
      <c r="I846">
        <v>2007</v>
      </c>
      <c r="K846" s="6">
        <v>39447</v>
      </c>
      <c r="L846">
        <v>16</v>
      </c>
      <c r="N846" t="s">
        <v>222</v>
      </c>
      <c r="O846" s="8">
        <v>3.47</v>
      </c>
      <c r="P846" s="8">
        <v>3.44</v>
      </c>
      <c r="Q846" s="8">
        <v>3.33</v>
      </c>
      <c r="R846" s="8">
        <v>3.55</v>
      </c>
      <c r="S846" s="8">
        <v>3.04</v>
      </c>
      <c r="T846" s="8">
        <v>3.99</v>
      </c>
      <c r="U846" s="8">
        <v>0.23</v>
      </c>
      <c r="V846" s="9">
        <v>31</v>
      </c>
      <c r="W846" s="8">
        <v>0.21999999999999975</v>
      </c>
      <c r="X846" s="8">
        <v>0.95000000000000018</v>
      </c>
      <c r="Y846" s="8">
        <v>3.0000000000000249E-2</v>
      </c>
      <c r="Z846" s="8">
        <v>0</v>
      </c>
      <c r="AA846">
        <v>-1.0000000000000231E-2</v>
      </c>
      <c r="AF846" t="s">
        <v>925</v>
      </c>
      <c r="AG846" t="s">
        <v>87</v>
      </c>
      <c r="AH846" t="s">
        <v>88</v>
      </c>
      <c r="AI846" t="s">
        <v>97</v>
      </c>
      <c r="AJ846" s="7">
        <v>39447</v>
      </c>
      <c r="AK846" t="s">
        <v>1195</v>
      </c>
      <c r="AL846" t="s">
        <v>91</v>
      </c>
      <c r="AM846" t="s">
        <v>927</v>
      </c>
      <c r="AN846" t="s">
        <v>1197</v>
      </c>
      <c r="AO846" t="str">
        <f>TEXT(A846,"yyyy-mm-dd")</f>
        <v>2006-08-31</v>
      </c>
    </row>
    <row r="847" spans="1:41">
      <c r="A847" s="6" t="s">
        <v>1194</v>
      </c>
      <c r="B847">
        <v>2006</v>
      </c>
      <c r="C847">
        <v>8</v>
      </c>
      <c r="E847" t="s">
        <v>392</v>
      </c>
      <c r="F847" t="s">
        <v>82</v>
      </c>
      <c r="G847" t="s">
        <v>83</v>
      </c>
      <c r="H847" t="s">
        <v>923</v>
      </c>
      <c r="I847">
        <v>2007</v>
      </c>
      <c r="K847" s="6">
        <v>39447</v>
      </c>
      <c r="L847">
        <v>16</v>
      </c>
      <c r="N847" t="s">
        <v>222</v>
      </c>
      <c r="O847" s="8">
        <v>3.18</v>
      </c>
      <c r="P847" s="8">
        <v>3.18</v>
      </c>
      <c r="Q847" s="8">
        <v>3.05</v>
      </c>
      <c r="R847" s="8">
        <v>3.26</v>
      </c>
      <c r="S847" s="8">
        <v>2.83</v>
      </c>
      <c r="T847" s="8">
        <v>3.78</v>
      </c>
      <c r="U847" s="8">
        <v>0.23</v>
      </c>
      <c r="V847" s="9">
        <v>26</v>
      </c>
      <c r="W847" s="8">
        <v>0.20999999999999996</v>
      </c>
      <c r="X847" s="8">
        <v>0.94999999999999973</v>
      </c>
      <c r="Y847" s="8">
        <v>0</v>
      </c>
      <c r="Z847" s="8">
        <v>-2.0000000000000018E-2</v>
      </c>
      <c r="AA847">
        <v>0</v>
      </c>
      <c r="AF847" t="s">
        <v>925</v>
      </c>
      <c r="AG847" t="s">
        <v>87</v>
      </c>
      <c r="AH847" t="s">
        <v>88</v>
      </c>
      <c r="AI847" t="s">
        <v>97</v>
      </c>
      <c r="AJ847" s="7">
        <v>39447</v>
      </c>
      <c r="AK847" t="s">
        <v>1195</v>
      </c>
      <c r="AL847" t="s">
        <v>393</v>
      </c>
      <c r="AM847" t="s">
        <v>927</v>
      </c>
      <c r="AN847" t="s">
        <v>1200</v>
      </c>
      <c r="AO847" t="str">
        <f>TEXT(A847,"yyyy-mm-dd")</f>
        <v>2006-08-31</v>
      </c>
    </row>
    <row r="848" spans="1:41">
      <c r="A848" s="6" t="s">
        <v>1194</v>
      </c>
      <c r="B848">
        <v>2006</v>
      </c>
      <c r="C848">
        <v>8</v>
      </c>
      <c r="E848" t="s">
        <v>81</v>
      </c>
      <c r="F848" t="s">
        <v>82</v>
      </c>
      <c r="G848" t="s">
        <v>83</v>
      </c>
      <c r="H848" t="s">
        <v>788</v>
      </c>
      <c r="I848">
        <v>2006</v>
      </c>
      <c r="K848" s="6">
        <v>39082</v>
      </c>
      <c r="L848">
        <v>4</v>
      </c>
      <c r="N848" t="s">
        <v>219</v>
      </c>
      <c r="O848" s="8">
        <v>3.4</v>
      </c>
      <c r="P848" s="8">
        <v>3.39</v>
      </c>
      <c r="Q848" s="8">
        <v>3.28</v>
      </c>
      <c r="R848" s="8">
        <v>3.5</v>
      </c>
      <c r="S848" s="8">
        <v>3.1</v>
      </c>
      <c r="T848" s="8">
        <v>4</v>
      </c>
      <c r="U848" s="8">
        <v>0.18</v>
      </c>
      <c r="V848" s="9">
        <v>31</v>
      </c>
      <c r="W848" s="8">
        <v>0.2200000000000002</v>
      </c>
      <c r="X848" s="8">
        <v>0.89999999999999991</v>
      </c>
      <c r="Y848" s="8">
        <v>9.9999999999997868E-3</v>
      </c>
      <c r="Z848" s="8">
        <v>0.13000000000000034</v>
      </c>
      <c r="AA848">
        <v>3.0000000000000249E-2</v>
      </c>
      <c r="AF848" t="s">
        <v>790</v>
      </c>
      <c r="AG848" t="s">
        <v>87</v>
      </c>
      <c r="AH848" t="s">
        <v>88</v>
      </c>
      <c r="AI848" t="s">
        <v>89</v>
      </c>
      <c r="AJ848" s="7">
        <v>39082</v>
      </c>
      <c r="AK848" t="s">
        <v>1195</v>
      </c>
      <c r="AL848" t="s">
        <v>91</v>
      </c>
      <c r="AM848" t="s">
        <v>791</v>
      </c>
      <c r="AN848" t="s">
        <v>1196</v>
      </c>
      <c r="AO848" t="str">
        <f>TEXT(A848,"yyyy-mm-dd")</f>
        <v>2006-08-31</v>
      </c>
    </row>
    <row r="849" spans="1:41">
      <c r="A849" s="6" t="s">
        <v>1194</v>
      </c>
      <c r="B849">
        <v>2006</v>
      </c>
      <c r="C849">
        <v>8</v>
      </c>
      <c r="E849" t="s">
        <v>392</v>
      </c>
      <c r="F849" t="s">
        <v>82</v>
      </c>
      <c r="G849" t="s">
        <v>83</v>
      </c>
      <c r="H849" t="s">
        <v>788</v>
      </c>
      <c r="I849">
        <v>2006</v>
      </c>
      <c r="K849" s="6">
        <v>39082</v>
      </c>
      <c r="L849">
        <v>4</v>
      </c>
      <c r="N849" t="s">
        <v>219</v>
      </c>
      <c r="O849" s="8">
        <v>3.33</v>
      </c>
      <c r="P849" s="8">
        <v>3.3</v>
      </c>
      <c r="Q849" s="8">
        <v>3.25</v>
      </c>
      <c r="R849" s="8">
        <v>3.41</v>
      </c>
      <c r="S849" s="8">
        <v>3.05</v>
      </c>
      <c r="T849" s="8">
        <v>3.68</v>
      </c>
      <c r="U849" s="8">
        <v>0.13</v>
      </c>
      <c r="V849" s="9">
        <v>27</v>
      </c>
      <c r="W849" s="8">
        <v>0.16000000000000014</v>
      </c>
      <c r="X849" s="8">
        <v>0.63000000000000034</v>
      </c>
      <c r="Y849" s="8">
        <v>3.0000000000000249E-2</v>
      </c>
      <c r="Z849" s="8">
        <v>0</v>
      </c>
      <c r="AA849">
        <v>-4.9999999999999822E-2</v>
      </c>
      <c r="AF849" t="s">
        <v>790</v>
      </c>
      <c r="AG849" t="s">
        <v>87</v>
      </c>
      <c r="AH849" t="s">
        <v>88</v>
      </c>
      <c r="AI849" t="s">
        <v>89</v>
      </c>
      <c r="AJ849" s="7">
        <v>39082</v>
      </c>
      <c r="AK849" t="s">
        <v>1195</v>
      </c>
      <c r="AL849" t="s">
        <v>393</v>
      </c>
      <c r="AM849" t="s">
        <v>791</v>
      </c>
      <c r="AN849" t="s">
        <v>1199</v>
      </c>
      <c r="AO849" t="str">
        <f>TEXT(A849,"yyyy-mm-dd")</f>
        <v>2006-08-31</v>
      </c>
    </row>
    <row r="850" spans="1:41">
      <c r="A850" s="6" t="s">
        <v>1194</v>
      </c>
      <c r="B850">
        <v>2006</v>
      </c>
      <c r="C850">
        <v>8</v>
      </c>
      <c r="E850" t="s">
        <v>81</v>
      </c>
      <c r="F850" t="s">
        <v>82</v>
      </c>
      <c r="G850" t="s">
        <v>774</v>
      </c>
      <c r="H850" t="s">
        <v>775</v>
      </c>
      <c r="K850" s="6"/>
      <c r="O850" s="8">
        <v>3.47</v>
      </c>
      <c r="P850" s="8">
        <v>3.45</v>
      </c>
      <c r="Q850" s="8">
        <v>3.31</v>
      </c>
      <c r="R850" s="8">
        <v>3.6</v>
      </c>
      <c r="S850" s="8">
        <v>3.05</v>
      </c>
      <c r="T850" s="8">
        <v>4</v>
      </c>
      <c r="U850" s="8">
        <v>0.23</v>
      </c>
      <c r="V850" s="9">
        <v>26</v>
      </c>
      <c r="W850" s="8">
        <v>0.29000000000000004</v>
      </c>
      <c r="X850" s="8">
        <v>0.95000000000000018</v>
      </c>
      <c r="Y850" s="8">
        <v>2.0000000000000018E-2</v>
      </c>
      <c r="Z850" s="8">
        <v>-4.9999999999999822E-2</v>
      </c>
      <c r="AA850">
        <v>2.0000000000000018E-2</v>
      </c>
      <c r="AF850" t="s">
        <v>776</v>
      </c>
      <c r="AG850" t="s">
        <v>777</v>
      </c>
      <c r="AH850" t="s">
        <v>778</v>
      </c>
      <c r="AI850" t="s">
        <v>779</v>
      </c>
      <c r="AJ850" s="7"/>
      <c r="AK850" t="s">
        <v>1195</v>
      </c>
      <c r="AL850" t="s">
        <v>91</v>
      </c>
      <c r="AM850" t="s">
        <v>775</v>
      </c>
      <c r="AN850" t="s">
        <v>1203</v>
      </c>
      <c r="AO850" t="str">
        <f>TEXT(A850,"yyyy-mm-dd")</f>
        <v>2006-08-31</v>
      </c>
    </row>
    <row r="851" spans="1:41">
      <c r="A851" s="6" t="s">
        <v>1194</v>
      </c>
      <c r="B851">
        <v>2006</v>
      </c>
      <c r="C851">
        <v>8</v>
      </c>
      <c r="E851" t="s">
        <v>112</v>
      </c>
      <c r="F851" t="s">
        <v>113</v>
      </c>
      <c r="G851" t="s">
        <v>83</v>
      </c>
      <c r="H851" t="s">
        <v>923</v>
      </c>
      <c r="I851">
        <v>2007</v>
      </c>
      <c r="K851" s="6">
        <v>39447</v>
      </c>
      <c r="L851">
        <v>16</v>
      </c>
      <c r="N851" t="s">
        <v>222</v>
      </c>
      <c r="O851" s="8">
        <v>6.99</v>
      </c>
      <c r="P851" s="8">
        <v>7.01</v>
      </c>
      <c r="Q851" s="8">
        <v>6.57</v>
      </c>
      <c r="R851" s="8">
        <v>7.21</v>
      </c>
      <c r="S851" s="8">
        <v>6.25</v>
      </c>
      <c r="T851" s="8">
        <v>8.2899999999999991</v>
      </c>
      <c r="U851" s="8">
        <v>0.54</v>
      </c>
      <c r="V851" s="9">
        <v>28</v>
      </c>
      <c r="W851" s="8">
        <v>0.63999999999999968</v>
      </c>
      <c r="X851" s="8">
        <v>2.0399999999999991</v>
      </c>
      <c r="Y851" s="8">
        <v>-1.9999999999999574E-2</v>
      </c>
      <c r="Z851" s="8">
        <v>9.9999999999997868E-3</v>
      </c>
      <c r="AA851">
        <v>4.9999999999999822E-2</v>
      </c>
      <c r="AF851" t="s">
        <v>1094</v>
      </c>
      <c r="AG851" t="s">
        <v>115</v>
      </c>
      <c r="AH851" t="s">
        <v>116</v>
      </c>
      <c r="AI851" t="s">
        <v>230</v>
      </c>
      <c r="AJ851" s="7">
        <v>39447</v>
      </c>
      <c r="AK851" t="s">
        <v>1195</v>
      </c>
      <c r="AL851" t="s">
        <v>118</v>
      </c>
      <c r="AM851" t="s">
        <v>927</v>
      </c>
      <c r="AN851" t="s">
        <v>1205</v>
      </c>
      <c r="AO851" t="str">
        <f>TEXT(A851,"yyyy-mm-dd")</f>
        <v>2006-08-31</v>
      </c>
    </row>
    <row r="852" spans="1:41">
      <c r="A852" s="6" t="s">
        <v>1194</v>
      </c>
      <c r="B852">
        <v>2006</v>
      </c>
      <c r="C852">
        <v>8</v>
      </c>
      <c r="E852" t="s">
        <v>112</v>
      </c>
      <c r="F852" t="s">
        <v>113</v>
      </c>
      <c r="G852" t="s">
        <v>83</v>
      </c>
      <c r="H852" t="s">
        <v>788</v>
      </c>
      <c r="I852">
        <v>2006</v>
      </c>
      <c r="K852" s="6">
        <v>39082</v>
      </c>
      <c r="L852">
        <v>4</v>
      </c>
      <c r="N852" t="s">
        <v>219</v>
      </c>
      <c r="O852" s="8">
        <v>7.06</v>
      </c>
      <c r="P852" s="8">
        <v>7.04</v>
      </c>
      <c r="Q852" s="8">
        <v>7</v>
      </c>
      <c r="R852" s="8">
        <v>7.17</v>
      </c>
      <c r="S852" s="8">
        <v>6.7</v>
      </c>
      <c r="T852" s="8">
        <v>7.85</v>
      </c>
      <c r="U852" s="8">
        <v>0.24</v>
      </c>
      <c r="V852" s="9">
        <v>29</v>
      </c>
      <c r="W852" s="8">
        <v>0.16999999999999993</v>
      </c>
      <c r="X852" s="8">
        <v>1.1499999999999995</v>
      </c>
      <c r="Y852" s="8">
        <v>1.9999999999999574E-2</v>
      </c>
      <c r="Z852" s="8">
        <v>-4.0000000000000036E-2</v>
      </c>
      <c r="AA852">
        <v>-8.9999999999999858E-2</v>
      </c>
      <c r="AF852" t="s">
        <v>937</v>
      </c>
      <c r="AG852" t="s">
        <v>115</v>
      </c>
      <c r="AH852" t="s">
        <v>116</v>
      </c>
      <c r="AI852" t="s">
        <v>117</v>
      </c>
      <c r="AJ852" s="7">
        <v>39082</v>
      </c>
      <c r="AK852" t="s">
        <v>1195</v>
      </c>
      <c r="AL852" t="s">
        <v>118</v>
      </c>
      <c r="AM852" t="s">
        <v>791</v>
      </c>
      <c r="AN852" t="s">
        <v>1204</v>
      </c>
      <c r="AO852" t="str">
        <f>TEXT(A852,"yyyy-mm-dd")</f>
        <v>2006-08-31</v>
      </c>
    </row>
    <row r="853" spans="1:41">
      <c r="A853" s="6" t="s">
        <v>1206</v>
      </c>
      <c r="B853">
        <v>2006</v>
      </c>
      <c r="C853">
        <v>9</v>
      </c>
      <c r="E853" t="s">
        <v>100</v>
      </c>
      <c r="F853" t="s">
        <v>101</v>
      </c>
      <c r="G853" t="s">
        <v>83</v>
      </c>
      <c r="H853" t="s">
        <v>923</v>
      </c>
      <c r="I853">
        <v>2007</v>
      </c>
      <c r="K853" s="6">
        <v>39447</v>
      </c>
      <c r="L853">
        <v>15</v>
      </c>
      <c r="N853" t="s">
        <v>236</v>
      </c>
      <c r="O853" s="8">
        <v>3.78</v>
      </c>
      <c r="P853" s="8">
        <v>3.8</v>
      </c>
      <c r="Q853" s="8">
        <v>3.5</v>
      </c>
      <c r="R853" s="8">
        <v>4</v>
      </c>
      <c r="S853" s="8">
        <v>2.7</v>
      </c>
      <c r="T853" s="8">
        <v>5.2</v>
      </c>
      <c r="U853" s="8">
        <v>0.5</v>
      </c>
      <c r="V853" s="9">
        <v>29</v>
      </c>
      <c r="W853" s="8">
        <v>0.5</v>
      </c>
      <c r="X853" s="8">
        <v>2.5</v>
      </c>
      <c r="Y853" s="8">
        <v>-2.0000000000000018E-2</v>
      </c>
      <c r="Z853" s="8">
        <v>0.29999999999999982</v>
      </c>
      <c r="AA853">
        <v>-2.9999999999999805E-2</v>
      </c>
      <c r="AF853" t="s">
        <v>9809</v>
      </c>
      <c r="AG853" t="s">
        <v>9655</v>
      </c>
      <c r="AH853" t="s">
        <v>9656</v>
      </c>
      <c r="AI853" t="s">
        <v>9669</v>
      </c>
      <c r="AJ853" s="7">
        <v>39447</v>
      </c>
      <c r="AK853" t="s">
        <v>1207</v>
      </c>
      <c r="AL853" t="s">
        <v>109</v>
      </c>
      <c r="AM853" t="s">
        <v>927</v>
      </c>
      <c r="AN853" t="s">
        <v>9826</v>
      </c>
    </row>
    <row r="854" spans="1:41">
      <c r="A854" s="6" t="s">
        <v>1206</v>
      </c>
      <c r="B854">
        <v>2006</v>
      </c>
      <c r="C854">
        <v>9</v>
      </c>
      <c r="E854" t="s">
        <v>100</v>
      </c>
      <c r="F854" t="s">
        <v>101</v>
      </c>
      <c r="G854" t="s">
        <v>102</v>
      </c>
      <c r="H854" t="s">
        <v>1174</v>
      </c>
      <c r="I854">
        <v>2006</v>
      </c>
      <c r="J854">
        <v>4</v>
      </c>
      <c r="K854" s="6">
        <v>39082</v>
      </c>
      <c r="L854">
        <v>3</v>
      </c>
      <c r="M854">
        <v>1</v>
      </c>
      <c r="N854" t="s">
        <v>233</v>
      </c>
      <c r="O854" s="8">
        <v>3.7</v>
      </c>
      <c r="P854" s="8">
        <v>3.65</v>
      </c>
      <c r="Q854" s="8">
        <v>3.4</v>
      </c>
      <c r="R854" s="8">
        <v>4</v>
      </c>
      <c r="S854" s="8">
        <v>1.9</v>
      </c>
      <c r="T854" s="8">
        <v>4.72</v>
      </c>
      <c r="U854" s="8">
        <v>0.57999999999999996</v>
      </c>
      <c r="V854" s="9">
        <v>32</v>
      </c>
      <c r="W854" s="8">
        <v>0.60000000000000009</v>
      </c>
      <c r="X854" s="8">
        <v>2.82</v>
      </c>
      <c r="Y854" s="8">
        <v>5.0000000000000266E-2</v>
      </c>
      <c r="Z854" s="8">
        <v>-0.10000000000000009</v>
      </c>
      <c r="AA854">
        <v>-0.16999999999999993</v>
      </c>
      <c r="AF854" t="s">
        <v>1175</v>
      </c>
      <c r="AG854" t="s">
        <v>106</v>
      </c>
      <c r="AH854" t="s">
        <v>107</v>
      </c>
      <c r="AI854" t="s">
        <v>340</v>
      </c>
      <c r="AJ854" s="7">
        <v>39082</v>
      </c>
      <c r="AK854" t="s">
        <v>1207</v>
      </c>
      <c r="AL854" t="s">
        <v>109</v>
      </c>
      <c r="AM854" t="s">
        <v>1176</v>
      </c>
      <c r="AN854" t="s">
        <v>1214</v>
      </c>
      <c r="AO854" t="str">
        <f>TEXT(A854,"yyyy-mm-dd")</f>
        <v>2006-09-30</v>
      </c>
    </row>
    <row r="855" spans="1:41">
      <c r="A855" s="6" t="s">
        <v>1206</v>
      </c>
      <c r="B855">
        <v>2006</v>
      </c>
      <c r="C855">
        <v>9</v>
      </c>
      <c r="E855" t="s">
        <v>100</v>
      </c>
      <c r="F855" t="s">
        <v>101</v>
      </c>
      <c r="G855" t="s">
        <v>102</v>
      </c>
      <c r="H855" t="s">
        <v>1158</v>
      </c>
      <c r="I855">
        <v>2006</v>
      </c>
      <c r="J855">
        <v>3</v>
      </c>
      <c r="K855" s="6">
        <v>38990</v>
      </c>
      <c r="L855">
        <v>0</v>
      </c>
      <c r="M855">
        <v>0</v>
      </c>
      <c r="N855" t="s">
        <v>178</v>
      </c>
      <c r="O855" s="8">
        <v>3.97</v>
      </c>
      <c r="P855" s="8">
        <v>4</v>
      </c>
      <c r="Q855" s="8">
        <v>3.7</v>
      </c>
      <c r="R855" s="8">
        <v>4.43</v>
      </c>
      <c r="S855" s="8">
        <v>1.9</v>
      </c>
      <c r="T855" s="8">
        <v>5</v>
      </c>
      <c r="U855" s="8">
        <v>0.67</v>
      </c>
      <c r="V855" s="9">
        <v>32</v>
      </c>
      <c r="W855" s="8">
        <v>0.72999999999999954</v>
      </c>
      <c r="X855" s="8">
        <v>3.1</v>
      </c>
      <c r="Y855" s="8">
        <v>-2.9999999999999805E-2</v>
      </c>
      <c r="Z855" s="8">
        <v>8.9999999999999858E-2</v>
      </c>
      <c r="AA855">
        <v>2.9999999999999805E-2</v>
      </c>
      <c r="AF855" t="s">
        <v>1159</v>
      </c>
      <c r="AG855" t="s">
        <v>106</v>
      </c>
      <c r="AH855" t="s">
        <v>107</v>
      </c>
      <c r="AI855" t="s">
        <v>108</v>
      </c>
      <c r="AJ855" s="7">
        <v>38990</v>
      </c>
      <c r="AK855" t="s">
        <v>1207</v>
      </c>
      <c r="AL855" t="s">
        <v>109</v>
      </c>
      <c r="AM855" t="s">
        <v>1160</v>
      </c>
      <c r="AN855" t="s">
        <v>1213</v>
      </c>
      <c r="AO855" t="str">
        <f>TEXT(A855,"yyyy-mm-dd")</f>
        <v>2006-09-30</v>
      </c>
    </row>
    <row r="856" spans="1:41">
      <c r="A856" s="6" t="s">
        <v>1206</v>
      </c>
      <c r="B856">
        <v>2006</v>
      </c>
      <c r="C856">
        <v>9</v>
      </c>
      <c r="E856" t="s">
        <v>81</v>
      </c>
      <c r="F856" t="s">
        <v>82</v>
      </c>
      <c r="G856" t="s">
        <v>83</v>
      </c>
      <c r="H856" t="s">
        <v>1100</v>
      </c>
      <c r="I856">
        <v>2008</v>
      </c>
      <c r="K856" s="6">
        <v>39813</v>
      </c>
      <c r="L856">
        <v>27</v>
      </c>
      <c r="N856" t="s">
        <v>604</v>
      </c>
      <c r="O856" s="8">
        <v>3.5</v>
      </c>
      <c r="P856" s="8">
        <v>3.5</v>
      </c>
      <c r="Q856" s="8">
        <v>3.32</v>
      </c>
      <c r="R856" s="8">
        <v>3.6</v>
      </c>
      <c r="S856" s="8">
        <v>3.1</v>
      </c>
      <c r="T856" s="8">
        <v>3.98</v>
      </c>
      <c r="U856" s="8">
        <v>0.24</v>
      </c>
      <c r="V856" s="9">
        <v>30</v>
      </c>
      <c r="W856" s="8">
        <v>0.28000000000000025</v>
      </c>
      <c r="X856" s="8">
        <v>0.87999999999999989</v>
      </c>
      <c r="Y856" s="8">
        <v>0</v>
      </c>
      <c r="Z856" s="8">
        <v>0</v>
      </c>
      <c r="AA856">
        <v>-4.9999999999999822E-2</v>
      </c>
      <c r="AF856" t="s">
        <v>1101</v>
      </c>
      <c r="AG856" t="s">
        <v>87</v>
      </c>
      <c r="AH856" t="s">
        <v>88</v>
      </c>
      <c r="AI856" t="s">
        <v>359</v>
      </c>
      <c r="AJ856" s="7">
        <v>39813</v>
      </c>
      <c r="AK856" t="s">
        <v>1207</v>
      </c>
      <c r="AL856" t="s">
        <v>91</v>
      </c>
      <c r="AM856" t="s">
        <v>1102</v>
      </c>
      <c r="AN856" t="s">
        <v>1210</v>
      </c>
      <c r="AO856" t="str">
        <f>TEXT(A856,"yyyy-mm-dd")</f>
        <v>2006-09-30</v>
      </c>
    </row>
    <row r="857" spans="1:41">
      <c r="A857" s="6" t="s">
        <v>1206</v>
      </c>
      <c r="B857">
        <v>2006</v>
      </c>
      <c r="C857">
        <v>9</v>
      </c>
      <c r="E857" t="s">
        <v>81</v>
      </c>
      <c r="F857" t="s">
        <v>82</v>
      </c>
      <c r="G857" t="s">
        <v>83</v>
      </c>
      <c r="H857" t="s">
        <v>923</v>
      </c>
      <c r="I857">
        <v>2007</v>
      </c>
      <c r="K857" s="6">
        <v>39447</v>
      </c>
      <c r="L857">
        <v>15</v>
      </c>
      <c r="N857" t="s">
        <v>236</v>
      </c>
      <c r="O857" s="8">
        <v>3.45</v>
      </c>
      <c r="P857" s="8">
        <v>3.45</v>
      </c>
      <c r="Q857" s="8">
        <v>3.38</v>
      </c>
      <c r="R857" s="8">
        <v>3.56</v>
      </c>
      <c r="S857" s="8">
        <v>2.3199999999999998</v>
      </c>
      <c r="T857" s="8">
        <v>3.94</v>
      </c>
      <c r="U857" s="8">
        <v>0.28000000000000003</v>
      </c>
      <c r="V857" s="9">
        <v>33</v>
      </c>
      <c r="W857" s="8">
        <v>0.18000000000000016</v>
      </c>
      <c r="X857" s="8">
        <v>1.62</v>
      </c>
      <c r="Y857" s="8">
        <v>0</v>
      </c>
      <c r="Z857" s="8">
        <v>1.0000000000000231E-2</v>
      </c>
      <c r="AA857">
        <v>-3.9999999999999591E-2</v>
      </c>
      <c r="AF857" t="s">
        <v>925</v>
      </c>
      <c r="AG857" t="s">
        <v>87</v>
      </c>
      <c r="AH857" t="s">
        <v>88</v>
      </c>
      <c r="AI857" t="s">
        <v>97</v>
      </c>
      <c r="AJ857" s="7">
        <v>39447</v>
      </c>
      <c r="AK857" t="s">
        <v>1207</v>
      </c>
      <c r="AL857" t="s">
        <v>91</v>
      </c>
      <c r="AM857" t="s">
        <v>927</v>
      </c>
      <c r="AN857" t="s">
        <v>1209</v>
      </c>
      <c r="AO857" t="str">
        <f>TEXT(A857,"yyyy-mm-dd")</f>
        <v>2006-09-30</v>
      </c>
    </row>
    <row r="858" spans="1:41">
      <c r="A858" s="6" t="s">
        <v>1206</v>
      </c>
      <c r="B858">
        <v>2006</v>
      </c>
      <c r="C858">
        <v>9</v>
      </c>
      <c r="E858" t="s">
        <v>392</v>
      </c>
      <c r="F858" t="s">
        <v>82</v>
      </c>
      <c r="G858" t="s">
        <v>83</v>
      </c>
      <c r="H858" t="s">
        <v>923</v>
      </c>
      <c r="I858">
        <v>2007</v>
      </c>
      <c r="K858" s="6">
        <v>39447</v>
      </c>
      <c r="L858">
        <v>15</v>
      </c>
      <c r="N858" t="s">
        <v>236</v>
      </c>
      <c r="O858" s="8">
        <v>3.22</v>
      </c>
      <c r="P858" s="8">
        <v>3.2</v>
      </c>
      <c r="Q858" s="8">
        <v>3.1</v>
      </c>
      <c r="R858" s="8">
        <v>3.3</v>
      </c>
      <c r="S858" s="8">
        <v>2.83</v>
      </c>
      <c r="T858" s="8">
        <v>3.77</v>
      </c>
      <c r="U858" s="8">
        <v>0.23</v>
      </c>
      <c r="V858" s="9">
        <v>27</v>
      </c>
      <c r="W858" s="8">
        <v>0.19999999999999973</v>
      </c>
      <c r="X858" s="8">
        <v>0.94</v>
      </c>
      <c r="Y858" s="8">
        <v>2.0000000000000018E-2</v>
      </c>
      <c r="Z858" s="8">
        <v>2.0000000000000018E-2</v>
      </c>
      <c r="AA858">
        <v>-1.0000000000000231E-2</v>
      </c>
      <c r="AF858" t="s">
        <v>925</v>
      </c>
      <c r="AG858" t="s">
        <v>87</v>
      </c>
      <c r="AH858" t="s">
        <v>88</v>
      </c>
      <c r="AI858" t="s">
        <v>97</v>
      </c>
      <c r="AJ858" s="7">
        <v>39447</v>
      </c>
      <c r="AK858" t="s">
        <v>1207</v>
      </c>
      <c r="AL858" t="s">
        <v>393</v>
      </c>
      <c r="AM858" t="s">
        <v>927</v>
      </c>
      <c r="AN858" t="s">
        <v>1212</v>
      </c>
      <c r="AO858" t="str">
        <f>TEXT(A858,"yyyy-mm-dd")</f>
        <v>2006-09-30</v>
      </c>
    </row>
    <row r="859" spans="1:41">
      <c r="A859" s="6" t="s">
        <v>1206</v>
      </c>
      <c r="B859">
        <v>2006</v>
      </c>
      <c r="C859">
        <v>9</v>
      </c>
      <c r="E859" t="s">
        <v>81</v>
      </c>
      <c r="F859" t="s">
        <v>82</v>
      </c>
      <c r="G859" t="s">
        <v>83</v>
      </c>
      <c r="H859" t="s">
        <v>788</v>
      </c>
      <c r="I859">
        <v>2006</v>
      </c>
      <c r="K859" s="6">
        <v>39082</v>
      </c>
      <c r="L859">
        <v>3</v>
      </c>
      <c r="N859" t="s">
        <v>233</v>
      </c>
      <c r="O859" s="8">
        <v>3.7</v>
      </c>
      <c r="P859" s="8">
        <v>3.78</v>
      </c>
      <c r="Q859" s="8">
        <v>3.6</v>
      </c>
      <c r="R859" s="8">
        <v>3.82</v>
      </c>
      <c r="S859" s="8">
        <v>3.2</v>
      </c>
      <c r="T859" s="8">
        <v>4.01</v>
      </c>
      <c r="U859" s="8">
        <v>0.21</v>
      </c>
      <c r="V859" s="9">
        <v>33</v>
      </c>
      <c r="W859" s="8">
        <v>0.21999999999999975</v>
      </c>
      <c r="X859" s="8">
        <v>0.80999999999999961</v>
      </c>
      <c r="Y859" s="8">
        <v>-7.9999999999999627E-2</v>
      </c>
      <c r="Z859" s="8">
        <v>0.38999999999999968</v>
      </c>
      <c r="AA859">
        <v>-4.4408920985006262E-16</v>
      </c>
      <c r="AF859" t="s">
        <v>790</v>
      </c>
      <c r="AG859" t="s">
        <v>87</v>
      </c>
      <c r="AH859" t="s">
        <v>88</v>
      </c>
      <c r="AI859" t="s">
        <v>89</v>
      </c>
      <c r="AJ859" s="7">
        <v>39082</v>
      </c>
      <c r="AK859" t="s">
        <v>1207</v>
      </c>
      <c r="AL859" t="s">
        <v>91</v>
      </c>
      <c r="AM859" t="s">
        <v>791</v>
      </c>
      <c r="AN859" t="s">
        <v>1208</v>
      </c>
      <c r="AO859" t="str">
        <f>TEXT(A859,"yyyy-mm-dd")</f>
        <v>2006-09-30</v>
      </c>
    </row>
    <row r="860" spans="1:41">
      <c r="A860" s="6" t="s">
        <v>1206</v>
      </c>
      <c r="B860">
        <v>2006</v>
      </c>
      <c r="C860">
        <v>9</v>
      </c>
      <c r="E860" t="s">
        <v>392</v>
      </c>
      <c r="F860" t="s">
        <v>82</v>
      </c>
      <c r="G860" t="s">
        <v>83</v>
      </c>
      <c r="H860" t="s">
        <v>788</v>
      </c>
      <c r="I860">
        <v>2006</v>
      </c>
      <c r="K860" s="6">
        <v>39082</v>
      </c>
      <c r="L860">
        <v>3</v>
      </c>
      <c r="N860" t="s">
        <v>233</v>
      </c>
      <c r="O860" s="8">
        <v>3.36</v>
      </c>
      <c r="P860" s="8">
        <v>3.37</v>
      </c>
      <c r="Q860" s="8">
        <v>3.3</v>
      </c>
      <c r="R860" s="8">
        <v>3.42</v>
      </c>
      <c r="S860" s="8">
        <v>3.09</v>
      </c>
      <c r="T860" s="8">
        <v>3.7</v>
      </c>
      <c r="U860" s="8">
        <v>0.13</v>
      </c>
      <c r="V860" s="9">
        <v>28</v>
      </c>
      <c r="W860" s="8">
        <v>0.12000000000000011</v>
      </c>
      <c r="X860" s="8">
        <v>0.61000000000000032</v>
      </c>
      <c r="Y860" s="8">
        <v>-1.0000000000000231E-2</v>
      </c>
      <c r="Z860" s="8">
        <v>7.0000000000000284E-2</v>
      </c>
      <c r="AA860">
        <v>-4.0000000000000036E-2</v>
      </c>
      <c r="AF860" t="s">
        <v>790</v>
      </c>
      <c r="AG860" t="s">
        <v>87</v>
      </c>
      <c r="AH860" t="s">
        <v>88</v>
      </c>
      <c r="AI860" t="s">
        <v>89</v>
      </c>
      <c r="AJ860" s="7">
        <v>39082</v>
      </c>
      <c r="AK860" t="s">
        <v>1207</v>
      </c>
      <c r="AL860" t="s">
        <v>393</v>
      </c>
      <c r="AM860" t="s">
        <v>791</v>
      </c>
      <c r="AN860" t="s">
        <v>1211</v>
      </c>
      <c r="AO860" t="str">
        <f>TEXT(A860,"yyyy-mm-dd")</f>
        <v>2006-09-30</v>
      </c>
    </row>
    <row r="861" spans="1:41">
      <c r="A861" s="6" t="s">
        <v>1206</v>
      </c>
      <c r="B861">
        <v>2006</v>
      </c>
      <c r="C861">
        <v>9</v>
      </c>
      <c r="E861" t="s">
        <v>81</v>
      </c>
      <c r="F861" t="s">
        <v>82</v>
      </c>
      <c r="G861" t="s">
        <v>774</v>
      </c>
      <c r="H861" t="s">
        <v>775</v>
      </c>
      <c r="K861" s="6"/>
      <c r="O861" s="8">
        <v>3.47</v>
      </c>
      <c r="P861" s="8">
        <v>3.5</v>
      </c>
      <c r="Q861" s="8">
        <v>3.35</v>
      </c>
      <c r="R861" s="8">
        <v>3.56</v>
      </c>
      <c r="S861" s="8">
        <v>2.8</v>
      </c>
      <c r="T861" s="8">
        <v>4</v>
      </c>
      <c r="U861" s="8">
        <v>0.26</v>
      </c>
      <c r="V861" s="9">
        <v>28</v>
      </c>
      <c r="W861" s="8">
        <v>0.20999999999999996</v>
      </c>
      <c r="X861" s="8">
        <v>1.2000000000000002</v>
      </c>
      <c r="Y861" s="8">
        <v>-2.9999999999999805E-2</v>
      </c>
      <c r="Z861" s="8">
        <v>4.9999999999999822E-2</v>
      </c>
      <c r="AA861">
        <v>-8.0000000000000071E-2</v>
      </c>
      <c r="AF861" t="s">
        <v>776</v>
      </c>
      <c r="AG861" t="s">
        <v>777</v>
      </c>
      <c r="AH861" t="s">
        <v>778</v>
      </c>
      <c r="AI861" t="s">
        <v>779</v>
      </c>
      <c r="AJ861" s="7"/>
      <c r="AK861" t="s">
        <v>1207</v>
      </c>
      <c r="AL861" t="s">
        <v>91</v>
      </c>
      <c r="AM861" t="s">
        <v>775</v>
      </c>
      <c r="AN861" t="s">
        <v>1215</v>
      </c>
      <c r="AO861" t="str">
        <f>TEXT(A861,"yyyy-mm-dd")</f>
        <v>2006-09-30</v>
      </c>
    </row>
    <row r="862" spans="1:41">
      <c r="A862" s="6" t="s">
        <v>1206</v>
      </c>
      <c r="B862">
        <v>2006</v>
      </c>
      <c r="C862">
        <v>9</v>
      </c>
      <c r="E862" t="s">
        <v>112</v>
      </c>
      <c r="F862" t="s">
        <v>113</v>
      </c>
      <c r="G862" t="s">
        <v>83</v>
      </c>
      <c r="H862" t="s">
        <v>923</v>
      </c>
      <c r="I862">
        <v>2007</v>
      </c>
      <c r="K862" s="6">
        <v>39447</v>
      </c>
      <c r="L862">
        <v>15</v>
      </c>
      <c r="N862" t="s">
        <v>236</v>
      </c>
      <c r="O862" s="8">
        <v>7.04</v>
      </c>
      <c r="P862" s="8">
        <v>7.04</v>
      </c>
      <c r="Q862" s="8">
        <v>6.51</v>
      </c>
      <c r="R862" s="8">
        <v>7.26</v>
      </c>
      <c r="S862" s="8">
        <v>5.48</v>
      </c>
      <c r="T862" s="8">
        <v>9.9</v>
      </c>
      <c r="U862" s="8">
        <v>0.76</v>
      </c>
      <c r="V862" s="9">
        <v>32</v>
      </c>
      <c r="W862" s="8">
        <v>0.75</v>
      </c>
      <c r="X862" s="8">
        <v>4.42</v>
      </c>
      <c r="Y862" s="8">
        <v>0</v>
      </c>
      <c r="Z862" s="8">
        <v>3.0000000000000249E-2</v>
      </c>
      <c r="AA862">
        <v>0.11000000000000032</v>
      </c>
      <c r="AF862" t="s">
        <v>1094</v>
      </c>
      <c r="AG862" t="s">
        <v>115</v>
      </c>
      <c r="AH862" t="s">
        <v>116</v>
      </c>
      <c r="AI862" t="s">
        <v>230</v>
      </c>
      <c r="AJ862" s="7">
        <v>39447</v>
      </c>
      <c r="AK862" t="s">
        <v>1207</v>
      </c>
      <c r="AL862" t="s">
        <v>118</v>
      </c>
      <c r="AM862" t="s">
        <v>927</v>
      </c>
      <c r="AN862" t="s">
        <v>1217</v>
      </c>
      <c r="AO862" t="str">
        <f>TEXT(A862,"yyyy-mm-dd")</f>
        <v>2006-09-30</v>
      </c>
    </row>
    <row r="863" spans="1:41">
      <c r="A863" s="6" t="s">
        <v>1206</v>
      </c>
      <c r="B863">
        <v>2006</v>
      </c>
      <c r="C863">
        <v>9</v>
      </c>
      <c r="E863" t="s">
        <v>112</v>
      </c>
      <c r="F863" t="s">
        <v>113</v>
      </c>
      <c r="G863" t="s">
        <v>83</v>
      </c>
      <c r="H863" t="s">
        <v>788</v>
      </c>
      <c r="I863">
        <v>2006</v>
      </c>
      <c r="K863" s="6">
        <v>39082</v>
      </c>
      <c r="L863">
        <v>3</v>
      </c>
      <c r="N863" t="s">
        <v>233</v>
      </c>
      <c r="O863" s="8">
        <v>7.1</v>
      </c>
      <c r="P863" s="8">
        <v>7.05</v>
      </c>
      <c r="Q863" s="8">
        <v>7</v>
      </c>
      <c r="R863" s="8">
        <v>7.18</v>
      </c>
      <c r="S863" s="8">
        <v>6.75</v>
      </c>
      <c r="T863" s="8">
        <v>7.7</v>
      </c>
      <c r="U863" s="8">
        <v>0.18</v>
      </c>
      <c r="V863" s="9">
        <v>32</v>
      </c>
      <c r="W863" s="8">
        <v>0.17999999999999972</v>
      </c>
      <c r="X863" s="8">
        <v>0.95000000000000018</v>
      </c>
      <c r="Y863" s="8">
        <v>4.9999999999999822E-2</v>
      </c>
      <c r="Z863" s="8">
        <v>9.9999999999997868E-3</v>
      </c>
      <c r="AA863">
        <v>9.9999999999997868E-3</v>
      </c>
      <c r="AF863" t="s">
        <v>937</v>
      </c>
      <c r="AG863" t="s">
        <v>115</v>
      </c>
      <c r="AH863" t="s">
        <v>116</v>
      </c>
      <c r="AI863" t="s">
        <v>117</v>
      </c>
      <c r="AJ863" s="7">
        <v>39082</v>
      </c>
      <c r="AK863" t="s">
        <v>1207</v>
      </c>
      <c r="AL863" t="s">
        <v>118</v>
      </c>
      <c r="AM863" t="s">
        <v>791</v>
      </c>
      <c r="AN863" t="s">
        <v>1216</v>
      </c>
      <c r="AO863" t="str">
        <f>TEXT(A863,"yyyy-mm-dd")</f>
        <v>2006-09-30</v>
      </c>
    </row>
    <row r="864" spans="1:41">
      <c r="A864" s="6" t="s">
        <v>1218</v>
      </c>
      <c r="B864">
        <v>2006</v>
      </c>
      <c r="C864">
        <v>10</v>
      </c>
      <c r="E864" t="s">
        <v>100</v>
      </c>
      <c r="F864" t="s">
        <v>101</v>
      </c>
      <c r="G864" t="s">
        <v>83</v>
      </c>
      <c r="H864" t="s">
        <v>1100</v>
      </c>
      <c r="I864">
        <v>2008</v>
      </c>
      <c r="K864" s="6">
        <v>39813</v>
      </c>
      <c r="L864">
        <v>26</v>
      </c>
      <c r="N864" t="s">
        <v>463</v>
      </c>
      <c r="O864" s="8">
        <v>3.8</v>
      </c>
      <c r="P864" s="8">
        <v>3.79</v>
      </c>
      <c r="Q864" s="8">
        <v>3.5</v>
      </c>
      <c r="R864" s="8">
        <v>4</v>
      </c>
      <c r="S864" s="8">
        <v>2.9</v>
      </c>
      <c r="T864" s="8">
        <v>5</v>
      </c>
      <c r="U864" s="8">
        <v>0.47</v>
      </c>
      <c r="V864" s="9">
        <v>30</v>
      </c>
      <c r="W864" s="8">
        <v>0.5</v>
      </c>
      <c r="X864" s="8">
        <v>2.1</v>
      </c>
      <c r="Y864" s="8">
        <v>9.9999999999997868E-3</v>
      </c>
      <c r="Z864" s="8"/>
      <c r="AF864" t="s">
        <v>9843</v>
      </c>
      <c r="AG864" t="s">
        <v>9655</v>
      </c>
      <c r="AH864" t="s">
        <v>9656</v>
      </c>
      <c r="AI864" t="s">
        <v>9708</v>
      </c>
      <c r="AJ864" s="7">
        <v>39813</v>
      </c>
      <c r="AK864" t="s">
        <v>1219</v>
      </c>
      <c r="AL864" t="s">
        <v>109</v>
      </c>
      <c r="AM864" t="s">
        <v>1102</v>
      </c>
      <c r="AN864" t="s">
        <v>9844</v>
      </c>
    </row>
    <row r="865" spans="1:41">
      <c r="A865" s="6" t="s">
        <v>1218</v>
      </c>
      <c r="B865">
        <v>2006</v>
      </c>
      <c r="C865">
        <v>10</v>
      </c>
      <c r="E865" t="s">
        <v>100</v>
      </c>
      <c r="F865" t="s">
        <v>101</v>
      </c>
      <c r="G865" t="s">
        <v>83</v>
      </c>
      <c r="H865" t="s">
        <v>923</v>
      </c>
      <c r="I865">
        <v>2007</v>
      </c>
      <c r="K865" s="6">
        <v>39447</v>
      </c>
      <c r="L865">
        <v>14</v>
      </c>
      <c r="N865" t="s">
        <v>244</v>
      </c>
      <c r="O865" s="8">
        <v>3.57</v>
      </c>
      <c r="P865" s="8">
        <v>3.5</v>
      </c>
      <c r="Q865" s="8">
        <v>3.3</v>
      </c>
      <c r="R865" s="8">
        <v>3.89</v>
      </c>
      <c r="S865" s="8">
        <v>1.5</v>
      </c>
      <c r="T865" s="8">
        <v>4.7</v>
      </c>
      <c r="U865" s="8">
        <v>0.59</v>
      </c>
      <c r="V865" s="9">
        <v>34</v>
      </c>
      <c r="W865" s="8">
        <v>0.5900000000000003</v>
      </c>
      <c r="X865" s="8">
        <v>3.2</v>
      </c>
      <c r="Y865" s="8">
        <v>6.999999999999984E-2</v>
      </c>
      <c r="Z865" s="8">
        <v>-0.29999999999999982</v>
      </c>
      <c r="AA865">
        <v>9.0000000000000302E-2</v>
      </c>
      <c r="AF865" t="s">
        <v>9809</v>
      </c>
      <c r="AG865" t="s">
        <v>9655</v>
      </c>
      <c r="AH865" t="s">
        <v>9656</v>
      </c>
      <c r="AI865" t="s">
        <v>9669</v>
      </c>
      <c r="AJ865" s="7">
        <v>39447</v>
      </c>
      <c r="AK865" t="s">
        <v>1219</v>
      </c>
      <c r="AL865" t="s">
        <v>109</v>
      </c>
      <c r="AM865" t="s">
        <v>927</v>
      </c>
      <c r="AN865" t="s">
        <v>9827</v>
      </c>
    </row>
    <row r="866" spans="1:41">
      <c r="A866" s="6" t="s">
        <v>1218</v>
      </c>
      <c r="B866">
        <v>2006</v>
      </c>
      <c r="C866">
        <v>10</v>
      </c>
      <c r="E866" t="s">
        <v>100</v>
      </c>
      <c r="F866" t="s">
        <v>101</v>
      </c>
      <c r="G866" t="s">
        <v>102</v>
      </c>
      <c r="H866" t="s">
        <v>1174</v>
      </c>
      <c r="I866">
        <v>2006</v>
      </c>
      <c r="J866">
        <v>4</v>
      </c>
      <c r="K866" s="6">
        <v>39082</v>
      </c>
      <c r="L866">
        <v>2</v>
      </c>
      <c r="M866">
        <v>1</v>
      </c>
      <c r="N866" t="s">
        <v>104</v>
      </c>
      <c r="O866" s="8">
        <v>3.81</v>
      </c>
      <c r="P866" s="8">
        <v>3.8</v>
      </c>
      <c r="Q866" s="8">
        <v>3.6</v>
      </c>
      <c r="R866" s="8">
        <v>4</v>
      </c>
      <c r="S866" s="8">
        <v>3</v>
      </c>
      <c r="T866" s="8">
        <v>4.72</v>
      </c>
      <c r="U866" s="8">
        <v>0.45</v>
      </c>
      <c r="V866" s="9">
        <v>33</v>
      </c>
      <c r="W866" s="8">
        <v>0.39999999999999991</v>
      </c>
      <c r="X866" s="8">
        <v>1.7199999999999998</v>
      </c>
      <c r="Y866" s="8">
        <v>1.0000000000000231E-2</v>
      </c>
      <c r="Z866" s="8">
        <v>0.14999999999999991</v>
      </c>
      <c r="AA866">
        <v>-0.20000000000000018</v>
      </c>
      <c r="AF866" t="s">
        <v>1175</v>
      </c>
      <c r="AG866" t="s">
        <v>106</v>
      </c>
      <c r="AH866" t="s">
        <v>107</v>
      </c>
      <c r="AI866" t="s">
        <v>108</v>
      </c>
      <c r="AJ866" s="7">
        <v>39082</v>
      </c>
      <c r="AK866" t="s">
        <v>1219</v>
      </c>
      <c r="AL866" t="s">
        <v>109</v>
      </c>
      <c r="AM866" t="s">
        <v>1176</v>
      </c>
      <c r="AN866" t="s">
        <v>1226</v>
      </c>
      <c r="AO866" t="str">
        <f>TEXT(A866,"yyyy-mm-dd")</f>
        <v>2006-10-31</v>
      </c>
    </row>
    <row r="867" spans="1:41">
      <c r="A867" s="6" t="s">
        <v>1218</v>
      </c>
      <c r="B867">
        <v>2006</v>
      </c>
      <c r="C867">
        <v>10</v>
      </c>
      <c r="E867" t="s">
        <v>100</v>
      </c>
      <c r="F867" t="s">
        <v>101</v>
      </c>
      <c r="G867" t="s">
        <v>102</v>
      </c>
      <c r="H867" t="s">
        <v>1158</v>
      </c>
      <c r="I867">
        <v>2006</v>
      </c>
      <c r="J867">
        <v>3</v>
      </c>
      <c r="K867" s="6">
        <v>38990</v>
      </c>
      <c r="L867">
        <v>-1</v>
      </c>
      <c r="M867">
        <v>0</v>
      </c>
      <c r="N867" t="s">
        <v>187</v>
      </c>
      <c r="O867" s="8">
        <v>4.1900000000000004</v>
      </c>
      <c r="P867" s="8">
        <v>4.2</v>
      </c>
      <c r="Q867" s="8">
        <v>3.9</v>
      </c>
      <c r="R867" s="8">
        <v>4.5</v>
      </c>
      <c r="S867" s="8">
        <v>3.4</v>
      </c>
      <c r="T867" s="8">
        <v>5</v>
      </c>
      <c r="U867" s="8">
        <v>0.41</v>
      </c>
      <c r="V867" s="9">
        <v>33</v>
      </c>
      <c r="W867" s="8">
        <v>0.60000000000000009</v>
      </c>
      <c r="X867" s="8">
        <v>1.6</v>
      </c>
      <c r="Y867" s="8">
        <v>-9.9999999999997868E-3</v>
      </c>
      <c r="Z867" s="8">
        <v>0.20000000000000018</v>
      </c>
      <c r="AA867">
        <v>-0.12999999999999945</v>
      </c>
      <c r="AF867" t="s">
        <v>1159</v>
      </c>
      <c r="AG867" t="s">
        <v>106</v>
      </c>
      <c r="AH867" t="s">
        <v>107</v>
      </c>
      <c r="AI867" t="s">
        <v>188</v>
      </c>
      <c r="AJ867" s="7">
        <v>38990</v>
      </c>
      <c r="AK867" t="s">
        <v>1219</v>
      </c>
      <c r="AL867" t="s">
        <v>109</v>
      </c>
      <c r="AM867" t="s">
        <v>1160</v>
      </c>
      <c r="AN867" t="s">
        <v>1225</v>
      </c>
      <c r="AO867" t="str">
        <f>TEXT(A867,"yyyy-mm-dd")</f>
        <v>2006-10-31</v>
      </c>
    </row>
    <row r="868" spans="1:41">
      <c r="A868" s="6" t="s">
        <v>1218</v>
      </c>
      <c r="B868">
        <v>2006</v>
      </c>
      <c r="C868">
        <v>10</v>
      </c>
      <c r="E868" t="s">
        <v>81</v>
      </c>
      <c r="F868" t="s">
        <v>82</v>
      </c>
      <c r="G868" t="s">
        <v>83</v>
      </c>
      <c r="H868" t="s">
        <v>1100</v>
      </c>
      <c r="I868">
        <v>2008</v>
      </c>
      <c r="K868" s="6">
        <v>39813</v>
      </c>
      <c r="L868">
        <v>26</v>
      </c>
      <c r="N868" t="s">
        <v>463</v>
      </c>
      <c r="O868" s="8">
        <v>3.52</v>
      </c>
      <c r="P868" s="8">
        <v>3.5</v>
      </c>
      <c r="Q868" s="8">
        <v>3.3</v>
      </c>
      <c r="R868" s="8">
        <v>3.6</v>
      </c>
      <c r="S868" s="8">
        <v>3.1</v>
      </c>
      <c r="T868" s="8">
        <v>4.1500000000000004</v>
      </c>
      <c r="U868" s="8">
        <v>0.26</v>
      </c>
      <c r="V868" s="9">
        <v>31</v>
      </c>
      <c r="W868" s="8">
        <v>0.30000000000000027</v>
      </c>
      <c r="X868" s="8">
        <v>1.0500000000000003</v>
      </c>
      <c r="Y868" s="8">
        <v>2.0000000000000018E-2</v>
      </c>
      <c r="Z868" s="8">
        <v>0</v>
      </c>
      <c r="AA868">
        <v>2.0000000000000018E-2</v>
      </c>
      <c r="AF868" t="s">
        <v>1101</v>
      </c>
      <c r="AG868" t="s">
        <v>87</v>
      </c>
      <c r="AH868" t="s">
        <v>88</v>
      </c>
      <c r="AI868" t="s">
        <v>359</v>
      </c>
      <c r="AJ868" s="7">
        <v>39813</v>
      </c>
      <c r="AK868" t="s">
        <v>1219</v>
      </c>
      <c r="AL868" t="s">
        <v>91</v>
      </c>
      <c r="AM868" t="s">
        <v>1102</v>
      </c>
      <c r="AN868" t="s">
        <v>1222</v>
      </c>
      <c r="AO868" t="str">
        <f>TEXT(A868,"yyyy-mm-dd")</f>
        <v>2006-10-31</v>
      </c>
    </row>
    <row r="869" spans="1:41">
      <c r="A869" s="6" t="s">
        <v>1218</v>
      </c>
      <c r="B869">
        <v>2006</v>
      </c>
      <c r="C869">
        <v>10</v>
      </c>
      <c r="E869" t="s">
        <v>81</v>
      </c>
      <c r="F869" t="s">
        <v>82</v>
      </c>
      <c r="G869" t="s">
        <v>83</v>
      </c>
      <c r="H869" t="s">
        <v>923</v>
      </c>
      <c r="I869">
        <v>2007</v>
      </c>
      <c r="K869" s="6">
        <v>39447</v>
      </c>
      <c r="L869">
        <v>14</v>
      </c>
      <c r="N869" t="s">
        <v>244</v>
      </c>
      <c r="O869" s="8">
        <v>3.47</v>
      </c>
      <c r="P869" s="8">
        <v>3.5</v>
      </c>
      <c r="Q869" s="8">
        <v>3.33</v>
      </c>
      <c r="R869" s="8">
        <v>3.62</v>
      </c>
      <c r="S869" s="8">
        <v>2.44</v>
      </c>
      <c r="T869" s="8">
        <v>4.04</v>
      </c>
      <c r="U869" s="8">
        <v>0.28000000000000003</v>
      </c>
      <c r="V869" s="9">
        <v>34</v>
      </c>
      <c r="W869" s="8">
        <v>0.29000000000000004</v>
      </c>
      <c r="X869" s="8">
        <v>1.6</v>
      </c>
      <c r="Y869" s="8">
        <v>-2.9999999999999805E-2</v>
      </c>
      <c r="Z869" s="8">
        <v>4.9999999999999822E-2</v>
      </c>
      <c r="AA869">
        <v>0.10999999999999988</v>
      </c>
      <c r="AF869" t="s">
        <v>925</v>
      </c>
      <c r="AG869" t="s">
        <v>87</v>
      </c>
      <c r="AH869" t="s">
        <v>88</v>
      </c>
      <c r="AI869" t="s">
        <v>97</v>
      </c>
      <c r="AJ869" s="7">
        <v>39447</v>
      </c>
      <c r="AK869" t="s">
        <v>1219</v>
      </c>
      <c r="AL869" t="s">
        <v>91</v>
      </c>
      <c r="AM869" t="s">
        <v>927</v>
      </c>
      <c r="AN869" t="s">
        <v>1221</v>
      </c>
      <c r="AO869" t="str">
        <f>TEXT(A869,"yyyy-mm-dd")</f>
        <v>2006-10-31</v>
      </c>
    </row>
    <row r="870" spans="1:41">
      <c r="A870" s="6" t="s">
        <v>1218</v>
      </c>
      <c r="B870">
        <v>2006</v>
      </c>
      <c r="C870">
        <v>10</v>
      </c>
      <c r="E870" t="s">
        <v>392</v>
      </c>
      <c r="F870" t="s">
        <v>82</v>
      </c>
      <c r="G870" t="s">
        <v>83</v>
      </c>
      <c r="H870" t="s">
        <v>923</v>
      </c>
      <c r="I870">
        <v>2007</v>
      </c>
      <c r="K870" s="6">
        <v>39447</v>
      </c>
      <c r="L870">
        <v>14</v>
      </c>
      <c r="N870" t="s">
        <v>244</v>
      </c>
      <c r="O870" s="8">
        <v>3.22</v>
      </c>
      <c r="P870" s="8">
        <v>3.2</v>
      </c>
      <c r="Q870" s="8">
        <v>3.1</v>
      </c>
      <c r="R870" s="8">
        <v>3.32</v>
      </c>
      <c r="S870" s="8">
        <v>2.83</v>
      </c>
      <c r="T870" s="8">
        <v>4.03</v>
      </c>
      <c r="U870" s="8">
        <v>0.25</v>
      </c>
      <c r="V870" s="9">
        <v>28</v>
      </c>
      <c r="W870" s="8">
        <v>0.21999999999999975</v>
      </c>
      <c r="X870" s="8">
        <v>1.2000000000000002</v>
      </c>
      <c r="Y870" s="8">
        <v>2.0000000000000018E-2</v>
      </c>
      <c r="Z870" s="8">
        <v>0</v>
      </c>
      <c r="AA870">
        <v>2.0000000000000018E-2</v>
      </c>
      <c r="AF870" t="s">
        <v>925</v>
      </c>
      <c r="AG870" t="s">
        <v>87</v>
      </c>
      <c r="AH870" t="s">
        <v>88</v>
      </c>
      <c r="AI870" t="s">
        <v>97</v>
      </c>
      <c r="AJ870" s="7">
        <v>39447</v>
      </c>
      <c r="AK870" t="s">
        <v>1219</v>
      </c>
      <c r="AL870" t="s">
        <v>393</v>
      </c>
      <c r="AM870" t="s">
        <v>927</v>
      </c>
      <c r="AN870" t="s">
        <v>1224</v>
      </c>
      <c r="AO870" t="str">
        <f>TEXT(A870,"yyyy-mm-dd")</f>
        <v>2006-10-31</v>
      </c>
    </row>
    <row r="871" spans="1:41">
      <c r="A871" s="6" t="s">
        <v>1218</v>
      </c>
      <c r="B871">
        <v>2006</v>
      </c>
      <c r="C871">
        <v>10</v>
      </c>
      <c r="E871" t="s">
        <v>81</v>
      </c>
      <c r="F871" t="s">
        <v>82</v>
      </c>
      <c r="G871" t="s">
        <v>83</v>
      </c>
      <c r="H871" t="s">
        <v>788</v>
      </c>
      <c r="I871">
        <v>2006</v>
      </c>
      <c r="K871" s="6">
        <v>39082</v>
      </c>
      <c r="L871">
        <v>2</v>
      </c>
      <c r="N871" t="s">
        <v>104</v>
      </c>
      <c r="O871" s="8">
        <v>3.97</v>
      </c>
      <c r="P871" s="8">
        <v>3.99</v>
      </c>
      <c r="Q871" s="8">
        <v>3.9</v>
      </c>
      <c r="R871" s="8">
        <v>4.08</v>
      </c>
      <c r="S871" s="8">
        <v>3.2</v>
      </c>
      <c r="T871" s="8">
        <v>4.32</v>
      </c>
      <c r="U871" s="8">
        <v>0.22</v>
      </c>
      <c r="V871" s="9">
        <v>34</v>
      </c>
      <c r="W871" s="8">
        <v>0.18000000000000016</v>
      </c>
      <c r="X871" s="8">
        <v>1.1200000000000001</v>
      </c>
      <c r="Y871" s="8">
        <v>-2.0000000000000018E-2</v>
      </c>
      <c r="Z871" s="8">
        <v>0.21000000000000041</v>
      </c>
      <c r="AA871">
        <v>-3.9999999999999591E-2</v>
      </c>
      <c r="AF871" t="s">
        <v>790</v>
      </c>
      <c r="AG871" t="s">
        <v>87</v>
      </c>
      <c r="AH871" t="s">
        <v>88</v>
      </c>
      <c r="AI871" t="s">
        <v>89</v>
      </c>
      <c r="AJ871" s="7">
        <v>39082</v>
      </c>
      <c r="AK871" t="s">
        <v>1219</v>
      </c>
      <c r="AL871" t="s">
        <v>91</v>
      </c>
      <c r="AM871" t="s">
        <v>791</v>
      </c>
      <c r="AN871" t="s">
        <v>1220</v>
      </c>
      <c r="AO871" t="str">
        <f>TEXT(A871,"yyyy-mm-dd")</f>
        <v>2006-10-31</v>
      </c>
    </row>
    <row r="872" spans="1:41">
      <c r="A872" s="6" t="s">
        <v>1218</v>
      </c>
      <c r="B872">
        <v>2006</v>
      </c>
      <c r="C872">
        <v>10</v>
      </c>
      <c r="E872" t="s">
        <v>392</v>
      </c>
      <c r="F872" t="s">
        <v>82</v>
      </c>
      <c r="G872" t="s">
        <v>83</v>
      </c>
      <c r="H872" t="s">
        <v>788</v>
      </c>
      <c r="I872">
        <v>2006</v>
      </c>
      <c r="K872" s="6">
        <v>39082</v>
      </c>
      <c r="L872">
        <v>2</v>
      </c>
      <c r="N872" t="s">
        <v>104</v>
      </c>
      <c r="O872" s="8">
        <v>3.44</v>
      </c>
      <c r="P872" s="8">
        <v>3.43</v>
      </c>
      <c r="Q872" s="8">
        <v>3.36</v>
      </c>
      <c r="R872" s="8">
        <v>3.5</v>
      </c>
      <c r="S872" s="8">
        <v>3.1</v>
      </c>
      <c r="T872" s="8">
        <v>3.82</v>
      </c>
      <c r="U872" s="8">
        <v>0.13</v>
      </c>
      <c r="V872" s="9">
        <v>29</v>
      </c>
      <c r="W872" s="8">
        <v>0.14000000000000012</v>
      </c>
      <c r="X872" s="8">
        <v>0.71999999999999975</v>
      </c>
      <c r="Y872" s="8">
        <v>9.9999999999997868E-3</v>
      </c>
      <c r="Z872" s="8">
        <v>6.0000000000000053E-2</v>
      </c>
      <c r="AA872">
        <v>2.0000000000000018E-2</v>
      </c>
      <c r="AF872" t="s">
        <v>790</v>
      </c>
      <c r="AG872" t="s">
        <v>87</v>
      </c>
      <c r="AH872" t="s">
        <v>88</v>
      </c>
      <c r="AI872" t="s">
        <v>89</v>
      </c>
      <c r="AJ872" s="7">
        <v>39082</v>
      </c>
      <c r="AK872" t="s">
        <v>1219</v>
      </c>
      <c r="AL872" t="s">
        <v>393</v>
      </c>
      <c r="AM872" t="s">
        <v>791</v>
      </c>
      <c r="AN872" t="s">
        <v>1223</v>
      </c>
      <c r="AO872" t="str">
        <f>TEXT(A872,"yyyy-mm-dd")</f>
        <v>2006-10-31</v>
      </c>
    </row>
    <row r="873" spans="1:41">
      <c r="A873" s="6" t="s">
        <v>1218</v>
      </c>
      <c r="B873">
        <v>2006</v>
      </c>
      <c r="C873">
        <v>10</v>
      </c>
      <c r="E873" t="s">
        <v>81</v>
      </c>
      <c r="F873" t="s">
        <v>82</v>
      </c>
      <c r="G873" t="s">
        <v>774</v>
      </c>
      <c r="H873" t="s">
        <v>775</v>
      </c>
      <c r="K873" s="6"/>
      <c r="O873" s="8">
        <v>3.51</v>
      </c>
      <c r="P873" s="8">
        <v>3.5</v>
      </c>
      <c r="Q873" s="8">
        <v>3.43</v>
      </c>
      <c r="R873" s="8">
        <v>3.6</v>
      </c>
      <c r="S873" s="8">
        <v>2.8</v>
      </c>
      <c r="T873" s="8">
        <v>4.0199999999999996</v>
      </c>
      <c r="U873" s="8">
        <v>0.26</v>
      </c>
      <c r="V873" s="9">
        <v>29</v>
      </c>
      <c r="W873" s="8">
        <v>0.16999999999999993</v>
      </c>
      <c r="X873" s="8">
        <v>1.2199999999999998</v>
      </c>
      <c r="Y873" s="8">
        <v>9.9999999999997868E-3</v>
      </c>
      <c r="Z873" s="8">
        <v>0</v>
      </c>
      <c r="AA873">
        <v>-4.0000000000000036E-2</v>
      </c>
      <c r="AF873" t="s">
        <v>776</v>
      </c>
      <c r="AG873" t="s">
        <v>777</v>
      </c>
      <c r="AH873" t="s">
        <v>778</v>
      </c>
      <c r="AI873" t="s">
        <v>779</v>
      </c>
      <c r="AJ873" s="7"/>
      <c r="AK873" t="s">
        <v>1219</v>
      </c>
      <c r="AL873" t="s">
        <v>91</v>
      </c>
      <c r="AM873" t="s">
        <v>775</v>
      </c>
      <c r="AN873" t="s">
        <v>1227</v>
      </c>
      <c r="AO873" t="str">
        <f>TEXT(A873,"yyyy-mm-dd")</f>
        <v>2006-10-31</v>
      </c>
    </row>
    <row r="874" spans="1:41">
      <c r="A874" s="6" t="s">
        <v>1218</v>
      </c>
      <c r="B874">
        <v>2006</v>
      </c>
      <c r="C874">
        <v>10</v>
      </c>
      <c r="E874" t="s">
        <v>112</v>
      </c>
      <c r="F874" t="s">
        <v>113</v>
      </c>
      <c r="G874" t="s">
        <v>83</v>
      </c>
      <c r="H874" t="s">
        <v>923</v>
      </c>
      <c r="I874">
        <v>2007</v>
      </c>
      <c r="K874" s="6">
        <v>39447</v>
      </c>
      <c r="L874">
        <v>14</v>
      </c>
      <c r="N874" t="s">
        <v>244</v>
      </c>
      <c r="O874" s="8">
        <v>6.91</v>
      </c>
      <c r="P874" s="8">
        <v>7</v>
      </c>
      <c r="Q874" s="8">
        <v>6.54</v>
      </c>
      <c r="R874" s="8">
        <v>7.14</v>
      </c>
      <c r="S874" s="8">
        <v>5.48</v>
      </c>
      <c r="T874" s="8">
        <v>8.09</v>
      </c>
      <c r="U874" s="8">
        <v>0.53</v>
      </c>
      <c r="V874" s="9">
        <v>33</v>
      </c>
      <c r="W874" s="8">
        <v>0.59999999999999964</v>
      </c>
      <c r="X874" s="8">
        <v>2.6099999999999994</v>
      </c>
      <c r="Y874" s="8">
        <v>-8.9999999999999858E-2</v>
      </c>
      <c r="Z874" s="8">
        <v>-4.0000000000000036E-2</v>
      </c>
      <c r="AA874">
        <v>-0.15000000000000036</v>
      </c>
      <c r="AF874" t="s">
        <v>1094</v>
      </c>
      <c r="AG874" t="s">
        <v>115</v>
      </c>
      <c r="AH874" t="s">
        <v>116</v>
      </c>
      <c r="AI874" t="s">
        <v>230</v>
      </c>
      <c r="AJ874" s="7">
        <v>39447</v>
      </c>
      <c r="AK874" t="s">
        <v>1219</v>
      </c>
      <c r="AL874" t="s">
        <v>118</v>
      </c>
      <c r="AM874" t="s">
        <v>927</v>
      </c>
      <c r="AN874" t="s">
        <v>1229</v>
      </c>
      <c r="AO874" t="str">
        <f>TEXT(A874,"yyyy-mm-dd")</f>
        <v>2006-10-31</v>
      </c>
    </row>
    <row r="875" spans="1:41">
      <c r="A875" s="6" t="s">
        <v>1218</v>
      </c>
      <c r="B875">
        <v>2006</v>
      </c>
      <c r="C875">
        <v>10</v>
      </c>
      <c r="E875" t="s">
        <v>112</v>
      </c>
      <c r="F875" t="s">
        <v>113</v>
      </c>
      <c r="G875" t="s">
        <v>83</v>
      </c>
      <c r="H875" t="s">
        <v>788</v>
      </c>
      <c r="I875">
        <v>2006</v>
      </c>
      <c r="K875" s="6">
        <v>39082</v>
      </c>
      <c r="L875">
        <v>2</v>
      </c>
      <c r="N875" t="s">
        <v>104</v>
      </c>
      <c r="O875" s="8">
        <v>7.1</v>
      </c>
      <c r="P875" s="8">
        <v>7.05</v>
      </c>
      <c r="Q875" s="8">
        <v>7.02</v>
      </c>
      <c r="R875" s="8">
        <v>7.17</v>
      </c>
      <c r="S875" s="8">
        <v>6.75</v>
      </c>
      <c r="T875" s="8">
        <v>7.5</v>
      </c>
      <c r="U875" s="8">
        <v>0.15</v>
      </c>
      <c r="V875" s="9">
        <v>33</v>
      </c>
      <c r="W875" s="8">
        <v>0.15000000000000036</v>
      </c>
      <c r="X875" s="8">
        <v>0.75</v>
      </c>
      <c r="Y875" s="8">
        <v>4.9999999999999822E-2</v>
      </c>
      <c r="Z875" s="8">
        <v>0</v>
      </c>
      <c r="AA875">
        <v>-2.9999999999999361E-2</v>
      </c>
      <c r="AF875" t="s">
        <v>937</v>
      </c>
      <c r="AG875" t="s">
        <v>115</v>
      </c>
      <c r="AH875" t="s">
        <v>116</v>
      </c>
      <c r="AI875" t="s">
        <v>117</v>
      </c>
      <c r="AJ875" s="7">
        <v>39082</v>
      </c>
      <c r="AK875" t="s">
        <v>1219</v>
      </c>
      <c r="AL875" t="s">
        <v>118</v>
      </c>
      <c r="AM875" t="s">
        <v>791</v>
      </c>
      <c r="AN875" t="s">
        <v>1228</v>
      </c>
      <c r="AO875" t="str">
        <f>TEXT(A875,"yyyy-mm-dd")</f>
        <v>2006-10-31</v>
      </c>
    </row>
    <row r="876" spans="1:41">
      <c r="A876" s="6" t="s">
        <v>1230</v>
      </c>
      <c r="B876">
        <v>2006</v>
      </c>
      <c r="C876">
        <v>11</v>
      </c>
      <c r="E876" t="s">
        <v>100</v>
      </c>
      <c r="F876" t="s">
        <v>101</v>
      </c>
      <c r="G876" t="s">
        <v>83</v>
      </c>
      <c r="H876" t="s">
        <v>1100</v>
      </c>
      <c r="I876">
        <v>2008</v>
      </c>
      <c r="K876" s="6">
        <v>39813</v>
      </c>
      <c r="L876">
        <v>25</v>
      </c>
      <c r="N876" t="s">
        <v>357</v>
      </c>
      <c r="O876" s="8">
        <v>3.78</v>
      </c>
      <c r="P876" s="8">
        <v>3.8</v>
      </c>
      <c r="Q876" s="8">
        <v>3.5</v>
      </c>
      <c r="R876" s="8">
        <v>4</v>
      </c>
      <c r="S876" s="8">
        <v>2.9</v>
      </c>
      <c r="T876" s="8">
        <v>4.5</v>
      </c>
      <c r="U876" s="8">
        <v>0.44</v>
      </c>
      <c r="V876" s="9">
        <v>25</v>
      </c>
      <c r="W876" s="8">
        <v>0.5</v>
      </c>
      <c r="X876" s="8">
        <v>1.6</v>
      </c>
      <c r="Y876" s="8">
        <v>-2.0000000000000018E-2</v>
      </c>
      <c r="Z876" s="8">
        <v>9.9999999999997868E-3</v>
      </c>
      <c r="AA876">
        <v>0</v>
      </c>
      <c r="AF876" t="s">
        <v>9843</v>
      </c>
      <c r="AG876" t="s">
        <v>9655</v>
      </c>
      <c r="AH876" t="s">
        <v>9656</v>
      </c>
      <c r="AI876" t="s">
        <v>9708</v>
      </c>
      <c r="AJ876" s="7">
        <v>39813</v>
      </c>
      <c r="AK876" t="s">
        <v>1231</v>
      </c>
      <c r="AL876" t="s">
        <v>109</v>
      </c>
      <c r="AM876" t="s">
        <v>1102</v>
      </c>
      <c r="AN876" t="s">
        <v>9845</v>
      </c>
    </row>
    <row r="877" spans="1:41">
      <c r="A877" s="6" t="s">
        <v>1230</v>
      </c>
      <c r="B877">
        <v>2006</v>
      </c>
      <c r="C877">
        <v>11</v>
      </c>
      <c r="E877" t="s">
        <v>100</v>
      </c>
      <c r="F877" t="s">
        <v>101</v>
      </c>
      <c r="G877" t="s">
        <v>83</v>
      </c>
      <c r="H877" t="s">
        <v>923</v>
      </c>
      <c r="I877">
        <v>2007</v>
      </c>
      <c r="K877" s="6">
        <v>39447</v>
      </c>
      <c r="L877">
        <v>13</v>
      </c>
      <c r="N877" t="s">
        <v>252</v>
      </c>
      <c r="O877" s="8">
        <v>3.45</v>
      </c>
      <c r="P877" s="8">
        <v>3.5</v>
      </c>
      <c r="Q877" s="8">
        <v>3.33</v>
      </c>
      <c r="R877" s="8">
        <v>3.7</v>
      </c>
      <c r="S877" s="8">
        <v>1.54</v>
      </c>
      <c r="T877" s="8">
        <v>4</v>
      </c>
      <c r="U877" s="8">
        <v>0.5</v>
      </c>
      <c r="V877" s="9">
        <v>27</v>
      </c>
      <c r="W877" s="8">
        <v>0.37000000000000011</v>
      </c>
      <c r="X877" s="8">
        <v>2.46</v>
      </c>
      <c r="Y877" s="8">
        <v>-4.9999999999999822E-2</v>
      </c>
      <c r="Z877" s="8">
        <v>0</v>
      </c>
      <c r="AA877">
        <v>-0.2200000000000002</v>
      </c>
      <c r="AF877" t="s">
        <v>9809</v>
      </c>
      <c r="AG877" t="s">
        <v>9655</v>
      </c>
      <c r="AH877" t="s">
        <v>9656</v>
      </c>
      <c r="AI877" t="s">
        <v>9669</v>
      </c>
      <c r="AJ877" s="7">
        <v>39447</v>
      </c>
      <c r="AK877" t="s">
        <v>1231</v>
      </c>
      <c r="AL877" t="s">
        <v>109</v>
      </c>
      <c r="AM877" t="s">
        <v>927</v>
      </c>
      <c r="AN877" t="s">
        <v>9828</v>
      </c>
    </row>
    <row r="878" spans="1:41">
      <c r="A878" s="6" t="s">
        <v>1230</v>
      </c>
      <c r="B878">
        <v>2006</v>
      </c>
      <c r="C878">
        <v>11</v>
      </c>
      <c r="E878" t="s">
        <v>100</v>
      </c>
      <c r="F878" t="s">
        <v>101</v>
      </c>
      <c r="G878" t="s">
        <v>102</v>
      </c>
      <c r="H878" t="s">
        <v>1238</v>
      </c>
      <c r="I878">
        <v>2007</v>
      </c>
      <c r="J878">
        <v>1</v>
      </c>
      <c r="K878" s="6">
        <v>39172</v>
      </c>
      <c r="L878">
        <v>4</v>
      </c>
      <c r="M878">
        <v>1</v>
      </c>
      <c r="N878" t="s">
        <v>219</v>
      </c>
      <c r="O878" s="8">
        <v>3.42</v>
      </c>
      <c r="P878" s="8">
        <v>3.6</v>
      </c>
      <c r="Q878" s="8">
        <v>3.05</v>
      </c>
      <c r="R878" s="8">
        <v>3.88</v>
      </c>
      <c r="S878" s="8">
        <v>0.7</v>
      </c>
      <c r="T878" s="8">
        <v>4.8</v>
      </c>
      <c r="U878" s="8">
        <v>0.81</v>
      </c>
      <c r="V878" s="9">
        <v>26</v>
      </c>
      <c r="W878" s="8">
        <v>0.83000000000000007</v>
      </c>
      <c r="X878" s="8">
        <v>4.0999999999999996</v>
      </c>
      <c r="Y878" s="8">
        <v>-0.18000000000000016</v>
      </c>
      <c r="Z878" s="8"/>
      <c r="AF878" t="s">
        <v>1239</v>
      </c>
      <c r="AG878" t="s">
        <v>106</v>
      </c>
      <c r="AH878" t="s">
        <v>107</v>
      </c>
      <c r="AI878" t="s">
        <v>340</v>
      </c>
      <c r="AJ878" s="7">
        <v>39172</v>
      </c>
      <c r="AK878" t="s">
        <v>1231</v>
      </c>
      <c r="AL878" t="s">
        <v>109</v>
      </c>
      <c r="AM878" t="s">
        <v>1240</v>
      </c>
      <c r="AN878" t="s">
        <v>1241</v>
      </c>
      <c r="AO878" t="str">
        <f>TEXT(A878,"yyyy-mm-dd")</f>
        <v>2006-11-30</v>
      </c>
    </row>
    <row r="879" spans="1:41">
      <c r="A879" s="6" t="s">
        <v>1230</v>
      </c>
      <c r="B879">
        <v>2006</v>
      </c>
      <c r="C879">
        <v>11</v>
      </c>
      <c r="E879" t="s">
        <v>100</v>
      </c>
      <c r="F879" t="s">
        <v>101</v>
      </c>
      <c r="G879" t="s">
        <v>102</v>
      </c>
      <c r="H879" t="s">
        <v>1174</v>
      </c>
      <c r="I879">
        <v>2006</v>
      </c>
      <c r="J879">
        <v>4</v>
      </c>
      <c r="K879" s="6">
        <v>39082</v>
      </c>
      <c r="L879">
        <v>1</v>
      </c>
      <c r="M879">
        <v>0</v>
      </c>
      <c r="N879" t="s">
        <v>169</v>
      </c>
      <c r="O879" s="8">
        <v>3.91</v>
      </c>
      <c r="P879" s="8">
        <v>4</v>
      </c>
      <c r="Q879" s="8">
        <v>3.5</v>
      </c>
      <c r="R879" s="8">
        <v>4.2</v>
      </c>
      <c r="S879" s="8">
        <v>3</v>
      </c>
      <c r="T879" s="8">
        <v>4.8</v>
      </c>
      <c r="U879" s="8">
        <v>0.5</v>
      </c>
      <c r="V879" s="9">
        <v>25</v>
      </c>
      <c r="W879" s="8">
        <v>0.70000000000000018</v>
      </c>
      <c r="X879" s="8">
        <v>1.7999999999999998</v>
      </c>
      <c r="Y879" s="8">
        <v>-8.9999999999999858E-2</v>
      </c>
      <c r="Z879" s="8">
        <v>0.20000000000000018</v>
      </c>
      <c r="AA879">
        <v>0.30000000000000027</v>
      </c>
      <c r="AF879" t="s">
        <v>1175</v>
      </c>
      <c r="AG879" t="s">
        <v>106</v>
      </c>
      <c r="AH879" t="s">
        <v>107</v>
      </c>
      <c r="AI879" t="s">
        <v>108</v>
      </c>
      <c r="AJ879" s="7">
        <v>39082</v>
      </c>
      <c r="AK879" t="s">
        <v>1231</v>
      </c>
      <c r="AL879" t="s">
        <v>109</v>
      </c>
      <c r="AM879" t="s">
        <v>1176</v>
      </c>
      <c r="AN879" t="s">
        <v>1237</v>
      </c>
      <c r="AO879" t="str">
        <f>TEXT(A879,"yyyy-mm-dd")</f>
        <v>2006-11-30</v>
      </c>
    </row>
    <row r="880" spans="1:41">
      <c r="A880" s="6" t="s">
        <v>1230</v>
      </c>
      <c r="B880">
        <v>2006</v>
      </c>
      <c r="C880">
        <v>11</v>
      </c>
      <c r="E880" t="s">
        <v>81</v>
      </c>
      <c r="F880" t="s">
        <v>82</v>
      </c>
      <c r="G880" t="s">
        <v>83</v>
      </c>
      <c r="H880" t="s">
        <v>1100</v>
      </c>
      <c r="I880">
        <v>2008</v>
      </c>
      <c r="K880" s="6">
        <v>39813</v>
      </c>
      <c r="L880">
        <v>25</v>
      </c>
      <c r="N880" t="s">
        <v>357</v>
      </c>
      <c r="O880" s="8">
        <v>3.5</v>
      </c>
      <c r="P880" s="8">
        <v>3.5</v>
      </c>
      <c r="Q880" s="8">
        <v>3.31</v>
      </c>
      <c r="R880" s="8">
        <v>3.63</v>
      </c>
      <c r="S880" s="8">
        <v>2.5</v>
      </c>
      <c r="T880" s="8">
        <v>4.1500000000000004</v>
      </c>
      <c r="U880" s="8">
        <v>0.33</v>
      </c>
      <c r="V880" s="9">
        <v>27</v>
      </c>
      <c r="W880" s="8">
        <v>0.31999999999999984</v>
      </c>
      <c r="X880" s="8">
        <v>1.6500000000000004</v>
      </c>
      <c r="Y880" s="8">
        <v>0</v>
      </c>
      <c r="Z880" s="8">
        <v>0</v>
      </c>
      <c r="AA880">
        <v>1.9999999999999574E-2</v>
      </c>
      <c r="AF880" t="s">
        <v>1101</v>
      </c>
      <c r="AG880" t="s">
        <v>87</v>
      </c>
      <c r="AH880" t="s">
        <v>88</v>
      </c>
      <c r="AI880" t="s">
        <v>359</v>
      </c>
      <c r="AJ880" s="7">
        <v>39813</v>
      </c>
      <c r="AK880" t="s">
        <v>1231</v>
      </c>
      <c r="AL880" t="s">
        <v>91</v>
      </c>
      <c r="AM880" t="s">
        <v>1102</v>
      </c>
      <c r="AN880" t="s">
        <v>1234</v>
      </c>
      <c r="AO880" t="str">
        <f>TEXT(A880,"yyyy-mm-dd")</f>
        <v>2006-11-30</v>
      </c>
    </row>
    <row r="881" spans="1:41">
      <c r="A881" s="6" t="s">
        <v>1230</v>
      </c>
      <c r="B881">
        <v>2006</v>
      </c>
      <c r="C881">
        <v>11</v>
      </c>
      <c r="E881" t="s">
        <v>81</v>
      </c>
      <c r="F881" t="s">
        <v>82</v>
      </c>
      <c r="G881" t="s">
        <v>83</v>
      </c>
      <c r="H881" t="s">
        <v>923</v>
      </c>
      <c r="I881">
        <v>2007</v>
      </c>
      <c r="K881" s="6">
        <v>39447</v>
      </c>
      <c r="L881">
        <v>13</v>
      </c>
      <c r="N881" t="s">
        <v>252</v>
      </c>
      <c r="O881" s="8">
        <v>3.46</v>
      </c>
      <c r="P881" s="8">
        <v>3.48</v>
      </c>
      <c r="Q881" s="8">
        <v>3.36</v>
      </c>
      <c r="R881" s="8">
        <v>3.65</v>
      </c>
      <c r="S881" s="8">
        <v>2.5299999999999998</v>
      </c>
      <c r="T881" s="8">
        <v>3.99</v>
      </c>
      <c r="U881" s="8">
        <v>0.28999999999999998</v>
      </c>
      <c r="V881" s="9">
        <v>29</v>
      </c>
      <c r="W881" s="8">
        <v>0.29000000000000004</v>
      </c>
      <c r="X881" s="8">
        <v>1.4600000000000004</v>
      </c>
      <c r="Y881" s="8">
        <v>-2.0000000000000018E-2</v>
      </c>
      <c r="Z881" s="8">
        <v>-2.0000000000000018E-2</v>
      </c>
      <c r="AA881">
        <v>0</v>
      </c>
      <c r="AF881" t="s">
        <v>925</v>
      </c>
      <c r="AG881" t="s">
        <v>87</v>
      </c>
      <c r="AH881" t="s">
        <v>88</v>
      </c>
      <c r="AI881" t="s">
        <v>97</v>
      </c>
      <c r="AJ881" s="7">
        <v>39447</v>
      </c>
      <c r="AK881" t="s">
        <v>1231</v>
      </c>
      <c r="AL881" t="s">
        <v>91</v>
      </c>
      <c r="AM881" t="s">
        <v>927</v>
      </c>
      <c r="AN881" t="s">
        <v>1233</v>
      </c>
      <c r="AO881" t="str">
        <f>TEXT(A881,"yyyy-mm-dd")</f>
        <v>2006-11-30</v>
      </c>
    </row>
    <row r="882" spans="1:41">
      <c r="A882" s="6" t="s">
        <v>1230</v>
      </c>
      <c r="B882">
        <v>2006</v>
      </c>
      <c r="C882">
        <v>11</v>
      </c>
      <c r="E882" t="s">
        <v>392</v>
      </c>
      <c r="F882" t="s">
        <v>82</v>
      </c>
      <c r="G882" t="s">
        <v>83</v>
      </c>
      <c r="H882" t="s">
        <v>923</v>
      </c>
      <c r="I882">
        <v>2007</v>
      </c>
      <c r="K882" s="6">
        <v>39447</v>
      </c>
      <c r="L882">
        <v>13</v>
      </c>
      <c r="N882" t="s">
        <v>252</v>
      </c>
      <c r="O882" s="8">
        <v>3.22</v>
      </c>
      <c r="P882" s="8">
        <v>3.23</v>
      </c>
      <c r="Q882" s="8">
        <v>3.1</v>
      </c>
      <c r="R882" s="8">
        <v>3.32</v>
      </c>
      <c r="S882" s="8">
        <v>2.78</v>
      </c>
      <c r="T882" s="8">
        <v>3.69</v>
      </c>
      <c r="U882" s="8">
        <v>0.21</v>
      </c>
      <c r="V882" s="9">
        <v>23</v>
      </c>
      <c r="W882" s="8">
        <v>0.21999999999999975</v>
      </c>
      <c r="X882" s="8">
        <v>0.91000000000000014</v>
      </c>
      <c r="Y882" s="8">
        <v>-9.9999999999997868E-3</v>
      </c>
      <c r="Z882" s="8">
        <v>2.9999999999999805E-2</v>
      </c>
      <c r="AA882">
        <v>0</v>
      </c>
      <c r="AF882" t="s">
        <v>925</v>
      </c>
      <c r="AG882" t="s">
        <v>87</v>
      </c>
      <c r="AH882" t="s">
        <v>88</v>
      </c>
      <c r="AI882" t="s">
        <v>97</v>
      </c>
      <c r="AJ882" s="7">
        <v>39447</v>
      </c>
      <c r="AK882" t="s">
        <v>1231</v>
      </c>
      <c r="AL882" t="s">
        <v>393</v>
      </c>
      <c r="AM882" t="s">
        <v>927</v>
      </c>
      <c r="AN882" t="s">
        <v>1236</v>
      </c>
      <c r="AO882" t="str">
        <f>TEXT(A882,"yyyy-mm-dd")</f>
        <v>2006-11-30</v>
      </c>
    </row>
    <row r="883" spans="1:41">
      <c r="A883" s="6" t="s">
        <v>1230</v>
      </c>
      <c r="B883">
        <v>2006</v>
      </c>
      <c r="C883">
        <v>11</v>
      </c>
      <c r="E883" t="s">
        <v>81</v>
      </c>
      <c r="F883" t="s">
        <v>82</v>
      </c>
      <c r="G883" t="s">
        <v>83</v>
      </c>
      <c r="H883" t="s">
        <v>788</v>
      </c>
      <c r="I883">
        <v>2006</v>
      </c>
      <c r="K883" s="6">
        <v>39082</v>
      </c>
      <c r="L883">
        <v>1</v>
      </c>
      <c r="N883" t="s">
        <v>169</v>
      </c>
      <c r="O883" s="8">
        <v>3.89</v>
      </c>
      <c r="P883" s="8">
        <v>3.86</v>
      </c>
      <c r="Q883" s="8">
        <v>3.8</v>
      </c>
      <c r="R883" s="8">
        <v>4.01</v>
      </c>
      <c r="S883" s="8">
        <v>3.2</v>
      </c>
      <c r="T883" s="8">
        <v>4.21</v>
      </c>
      <c r="U883" s="8">
        <v>0.21</v>
      </c>
      <c r="V883" s="9">
        <v>29</v>
      </c>
      <c r="W883" s="8">
        <v>0.20999999999999996</v>
      </c>
      <c r="X883" s="8">
        <v>1.0099999999999998</v>
      </c>
      <c r="Y883" s="8">
        <v>3.0000000000000249E-2</v>
      </c>
      <c r="Z883" s="8">
        <v>-0.13000000000000034</v>
      </c>
      <c r="AA883">
        <v>2.9999999999999805E-2</v>
      </c>
      <c r="AF883" t="s">
        <v>790</v>
      </c>
      <c r="AG883" t="s">
        <v>87</v>
      </c>
      <c r="AH883" t="s">
        <v>88</v>
      </c>
      <c r="AI883" t="s">
        <v>89</v>
      </c>
      <c r="AJ883" s="7">
        <v>39082</v>
      </c>
      <c r="AK883" t="s">
        <v>1231</v>
      </c>
      <c r="AL883" t="s">
        <v>91</v>
      </c>
      <c r="AM883" t="s">
        <v>791</v>
      </c>
      <c r="AN883" t="s">
        <v>1232</v>
      </c>
      <c r="AO883" t="str">
        <f>TEXT(A883,"yyyy-mm-dd")</f>
        <v>2006-11-30</v>
      </c>
    </row>
    <row r="884" spans="1:41">
      <c r="A884" s="6" t="s">
        <v>1230</v>
      </c>
      <c r="B884">
        <v>2006</v>
      </c>
      <c r="C884">
        <v>11</v>
      </c>
      <c r="E884" t="s">
        <v>392</v>
      </c>
      <c r="F884" t="s">
        <v>82</v>
      </c>
      <c r="G884" t="s">
        <v>83</v>
      </c>
      <c r="H884" t="s">
        <v>788</v>
      </c>
      <c r="I884">
        <v>2006</v>
      </c>
      <c r="K884" s="6">
        <v>39082</v>
      </c>
      <c r="L884">
        <v>1</v>
      </c>
      <c r="N884" t="s">
        <v>169</v>
      </c>
      <c r="O884" s="8">
        <v>3.46</v>
      </c>
      <c r="P884" s="8">
        <v>3.45</v>
      </c>
      <c r="Q884" s="8">
        <v>3.42</v>
      </c>
      <c r="R884" s="8">
        <v>3.5</v>
      </c>
      <c r="S884" s="8">
        <v>2.77</v>
      </c>
      <c r="T884" s="8">
        <v>4.24</v>
      </c>
      <c r="U884" s="8">
        <v>0.24</v>
      </c>
      <c r="V884" s="9">
        <v>23</v>
      </c>
      <c r="W884" s="8">
        <v>8.0000000000000071E-2</v>
      </c>
      <c r="X884" s="8">
        <v>1.4700000000000002</v>
      </c>
      <c r="Y884" s="8">
        <v>9.9999999999997868E-3</v>
      </c>
      <c r="Z884" s="8">
        <v>2.0000000000000018E-2</v>
      </c>
      <c r="AA884">
        <v>-6.0000000000000053E-2</v>
      </c>
      <c r="AF884" t="s">
        <v>790</v>
      </c>
      <c r="AG884" t="s">
        <v>87</v>
      </c>
      <c r="AH884" t="s">
        <v>88</v>
      </c>
      <c r="AI884" t="s">
        <v>89</v>
      </c>
      <c r="AJ884" s="7">
        <v>39082</v>
      </c>
      <c r="AK884" t="s">
        <v>1231</v>
      </c>
      <c r="AL884" t="s">
        <v>393</v>
      </c>
      <c r="AM884" t="s">
        <v>791</v>
      </c>
      <c r="AN884" t="s">
        <v>1235</v>
      </c>
      <c r="AO884" t="str">
        <f>TEXT(A884,"yyyy-mm-dd")</f>
        <v>2006-11-30</v>
      </c>
    </row>
    <row r="885" spans="1:41">
      <c r="A885" s="6" t="s">
        <v>1230</v>
      </c>
      <c r="B885">
        <v>2006</v>
      </c>
      <c r="C885">
        <v>11</v>
      </c>
      <c r="E885" t="s">
        <v>81</v>
      </c>
      <c r="F885" t="s">
        <v>82</v>
      </c>
      <c r="G885" t="s">
        <v>774</v>
      </c>
      <c r="H885" t="s">
        <v>775</v>
      </c>
      <c r="K885" s="6"/>
      <c r="O885" s="8">
        <v>3.45</v>
      </c>
      <c r="P885" s="8">
        <v>3.47</v>
      </c>
      <c r="Q885" s="8">
        <v>3.28</v>
      </c>
      <c r="R885" s="8">
        <v>3.59</v>
      </c>
      <c r="S885" s="8">
        <v>2.62</v>
      </c>
      <c r="T885" s="8">
        <v>4</v>
      </c>
      <c r="U885" s="8">
        <v>0.28999999999999998</v>
      </c>
      <c r="V885" s="9">
        <v>26</v>
      </c>
      <c r="W885" s="8">
        <v>0.31000000000000005</v>
      </c>
      <c r="X885" s="8">
        <v>1.38</v>
      </c>
      <c r="Y885" s="8">
        <v>-2.0000000000000018E-2</v>
      </c>
      <c r="Z885" s="8">
        <v>-2.9999999999999805E-2</v>
      </c>
      <c r="AA885">
        <v>0.14000000000000012</v>
      </c>
      <c r="AF885" t="s">
        <v>776</v>
      </c>
      <c r="AG885" t="s">
        <v>777</v>
      </c>
      <c r="AH885" t="s">
        <v>778</v>
      </c>
      <c r="AI885" t="s">
        <v>779</v>
      </c>
      <c r="AJ885" s="7"/>
      <c r="AK885" t="s">
        <v>1231</v>
      </c>
      <c r="AL885" t="s">
        <v>91</v>
      </c>
      <c r="AM885" t="s">
        <v>775</v>
      </c>
      <c r="AN885" t="s">
        <v>1242</v>
      </c>
      <c r="AO885" t="str">
        <f>TEXT(A885,"yyyy-mm-dd")</f>
        <v>2006-11-30</v>
      </c>
    </row>
    <row r="886" spans="1:41">
      <c r="A886" s="6" t="s">
        <v>1230</v>
      </c>
      <c r="B886">
        <v>2006</v>
      </c>
      <c r="C886">
        <v>11</v>
      </c>
      <c r="E886" t="s">
        <v>112</v>
      </c>
      <c r="F886" t="s">
        <v>113</v>
      </c>
      <c r="G886" t="s">
        <v>83</v>
      </c>
      <c r="H886" t="s">
        <v>923</v>
      </c>
      <c r="I886">
        <v>2007</v>
      </c>
      <c r="K886" s="6">
        <v>39447</v>
      </c>
      <c r="L886">
        <v>13</v>
      </c>
      <c r="N886" t="s">
        <v>252</v>
      </c>
      <c r="O886" s="8">
        <v>6.87</v>
      </c>
      <c r="P886" s="8">
        <v>7.04</v>
      </c>
      <c r="Q886" s="8">
        <v>6.52</v>
      </c>
      <c r="R886" s="8">
        <v>7.15</v>
      </c>
      <c r="S886" s="8">
        <v>5.74</v>
      </c>
      <c r="T886" s="8">
        <v>7.75</v>
      </c>
      <c r="U886" s="8">
        <v>0.47</v>
      </c>
      <c r="V886" s="9">
        <v>29</v>
      </c>
      <c r="W886" s="8">
        <v>0.63000000000000078</v>
      </c>
      <c r="X886" s="8">
        <v>2.0099999999999998</v>
      </c>
      <c r="Y886" s="8">
        <v>-0.16999999999999993</v>
      </c>
      <c r="Z886" s="8">
        <v>4.0000000000000036E-2</v>
      </c>
      <c r="AA886">
        <v>3.0000000000001137E-2</v>
      </c>
      <c r="AF886" t="s">
        <v>1094</v>
      </c>
      <c r="AG886" t="s">
        <v>115</v>
      </c>
      <c r="AH886" t="s">
        <v>116</v>
      </c>
      <c r="AI886" t="s">
        <v>230</v>
      </c>
      <c r="AJ886" s="7">
        <v>39447</v>
      </c>
      <c r="AK886" t="s">
        <v>1231</v>
      </c>
      <c r="AL886" t="s">
        <v>118</v>
      </c>
      <c r="AM886" t="s">
        <v>927</v>
      </c>
      <c r="AN886" t="s">
        <v>1244</v>
      </c>
      <c r="AO886" t="str">
        <f>TEXT(A886,"yyyy-mm-dd")</f>
        <v>2006-11-30</v>
      </c>
    </row>
    <row r="887" spans="1:41">
      <c r="A887" s="6" t="s">
        <v>1230</v>
      </c>
      <c r="B887">
        <v>2006</v>
      </c>
      <c r="C887">
        <v>11</v>
      </c>
      <c r="E887" t="s">
        <v>112</v>
      </c>
      <c r="F887" t="s">
        <v>113</v>
      </c>
      <c r="G887" t="s">
        <v>83</v>
      </c>
      <c r="H887" t="s">
        <v>788</v>
      </c>
      <c r="I887">
        <v>2006</v>
      </c>
      <c r="K887" s="6">
        <v>39082</v>
      </c>
      <c r="L887">
        <v>1</v>
      </c>
      <c r="N887" t="s">
        <v>169</v>
      </c>
      <c r="O887" s="8">
        <v>7.07</v>
      </c>
      <c r="P887" s="8">
        <v>7.05</v>
      </c>
      <c r="Q887" s="8">
        <v>7.02</v>
      </c>
      <c r="R887" s="8">
        <v>7.08</v>
      </c>
      <c r="S887" s="8">
        <v>7</v>
      </c>
      <c r="T887" s="8">
        <v>7.35</v>
      </c>
      <c r="U887" s="8">
        <v>0.08</v>
      </c>
      <c r="V887" s="9">
        <v>29</v>
      </c>
      <c r="W887" s="8">
        <v>6.0000000000000497E-2</v>
      </c>
      <c r="X887" s="8">
        <v>0.34999999999999964</v>
      </c>
      <c r="Y887" s="8">
        <v>2.0000000000000462E-2</v>
      </c>
      <c r="Z887" s="8">
        <v>0</v>
      </c>
      <c r="AA887">
        <v>-8.9999999999999858E-2</v>
      </c>
      <c r="AF887" t="s">
        <v>937</v>
      </c>
      <c r="AG887" t="s">
        <v>115</v>
      </c>
      <c r="AH887" t="s">
        <v>116</v>
      </c>
      <c r="AI887" t="s">
        <v>117</v>
      </c>
      <c r="AJ887" s="7">
        <v>39082</v>
      </c>
      <c r="AK887" t="s">
        <v>1231</v>
      </c>
      <c r="AL887" t="s">
        <v>118</v>
      </c>
      <c r="AM887" t="s">
        <v>791</v>
      </c>
      <c r="AN887" t="s">
        <v>1243</v>
      </c>
      <c r="AO887" t="str">
        <f>TEXT(A887,"yyyy-mm-dd")</f>
        <v>2006-11-30</v>
      </c>
    </row>
    <row r="888" spans="1:41">
      <c r="A888" s="6" t="s">
        <v>1245</v>
      </c>
      <c r="B888">
        <v>2006</v>
      </c>
      <c r="C888">
        <v>12</v>
      </c>
      <c r="E888" t="s">
        <v>100</v>
      </c>
      <c r="F888" t="s">
        <v>101</v>
      </c>
      <c r="G888" t="s">
        <v>83</v>
      </c>
      <c r="H888" t="s">
        <v>1100</v>
      </c>
      <c r="I888">
        <v>2008</v>
      </c>
      <c r="K888" s="6">
        <v>39813</v>
      </c>
      <c r="L888">
        <v>24</v>
      </c>
      <c r="N888" t="s">
        <v>368</v>
      </c>
      <c r="O888" s="8">
        <v>3.7</v>
      </c>
      <c r="P888" s="8">
        <v>3.8</v>
      </c>
      <c r="Q888" s="8">
        <v>3.5</v>
      </c>
      <c r="R888" s="8">
        <v>3.95</v>
      </c>
      <c r="S888" s="8">
        <v>2.9</v>
      </c>
      <c r="T888" s="8">
        <v>4.5</v>
      </c>
      <c r="U888" s="8">
        <v>0.42</v>
      </c>
      <c r="V888" s="9">
        <v>29</v>
      </c>
      <c r="W888" s="8">
        <v>0.45000000000000018</v>
      </c>
      <c r="X888" s="8">
        <v>1.6</v>
      </c>
      <c r="Y888" s="8">
        <v>-9.9999999999999645E-2</v>
      </c>
      <c r="Z888" s="8">
        <v>0</v>
      </c>
      <c r="AA888">
        <v>-4.9999999999999822E-2</v>
      </c>
      <c r="AF888" t="s">
        <v>9843</v>
      </c>
      <c r="AG888" t="s">
        <v>9655</v>
      </c>
      <c r="AH888" t="s">
        <v>9656</v>
      </c>
      <c r="AI888" t="s">
        <v>9708</v>
      </c>
      <c r="AJ888" s="7">
        <v>39813</v>
      </c>
      <c r="AK888" t="s">
        <v>1246</v>
      </c>
      <c r="AL888" t="s">
        <v>109</v>
      </c>
      <c r="AM888" t="s">
        <v>1102</v>
      </c>
      <c r="AN888" t="s">
        <v>9846</v>
      </c>
    </row>
    <row r="889" spans="1:41">
      <c r="A889" s="6" t="s">
        <v>1245</v>
      </c>
      <c r="B889">
        <v>2006</v>
      </c>
      <c r="C889">
        <v>12</v>
      </c>
      <c r="E889" t="s">
        <v>100</v>
      </c>
      <c r="F889" t="s">
        <v>101</v>
      </c>
      <c r="G889" t="s">
        <v>83</v>
      </c>
      <c r="H889" t="s">
        <v>923</v>
      </c>
      <c r="I889">
        <v>2007</v>
      </c>
      <c r="K889" s="6">
        <v>39447</v>
      </c>
      <c r="L889">
        <v>12</v>
      </c>
      <c r="N889" t="s">
        <v>261</v>
      </c>
      <c r="O889" s="8">
        <v>3.49</v>
      </c>
      <c r="P889" s="8">
        <v>3.5</v>
      </c>
      <c r="Q889" s="8">
        <v>3.31</v>
      </c>
      <c r="R889" s="8">
        <v>3.7</v>
      </c>
      <c r="S889" s="8">
        <v>1.53</v>
      </c>
      <c r="T889" s="8">
        <v>4.9000000000000004</v>
      </c>
      <c r="U889" s="8">
        <v>0.54</v>
      </c>
      <c r="V889" s="9">
        <v>31</v>
      </c>
      <c r="W889" s="8">
        <v>0.39000000000000012</v>
      </c>
      <c r="X889" s="8">
        <v>3.37</v>
      </c>
      <c r="Y889" s="8">
        <v>-9.9999999999997868E-3</v>
      </c>
      <c r="Z889" s="8">
        <v>0</v>
      </c>
      <c r="AA889">
        <v>2.0000000000000018E-2</v>
      </c>
      <c r="AF889" t="s">
        <v>9809</v>
      </c>
      <c r="AG889" t="s">
        <v>9655</v>
      </c>
      <c r="AH889" t="s">
        <v>9656</v>
      </c>
      <c r="AI889" t="s">
        <v>9669</v>
      </c>
      <c r="AJ889" s="7">
        <v>39447</v>
      </c>
      <c r="AK889" t="s">
        <v>1246</v>
      </c>
      <c r="AL889" t="s">
        <v>109</v>
      </c>
      <c r="AM889" t="s">
        <v>927</v>
      </c>
      <c r="AN889" t="s">
        <v>9829</v>
      </c>
    </row>
    <row r="890" spans="1:41">
      <c r="A890" s="6" t="s">
        <v>1245</v>
      </c>
      <c r="B890">
        <v>2006</v>
      </c>
      <c r="C890">
        <v>12</v>
      </c>
      <c r="E890" t="s">
        <v>100</v>
      </c>
      <c r="F890" t="s">
        <v>101</v>
      </c>
      <c r="G890" t="s">
        <v>102</v>
      </c>
      <c r="H890" t="s">
        <v>1238</v>
      </c>
      <c r="I890">
        <v>2007</v>
      </c>
      <c r="J890">
        <v>1</v>
      </c>
      <c r="K890" s="6">
        <v>39172</v>
      </c>
      <c r="L890">
        <v>3</v>
      </c>
      <c r="M890">
        <v>1</v>
      </c>
      <c r="N890" t="s">
        <v>233</v>
      </c>
      <c r="O890" s="8">
        <v>3.47</v>
      </c>
      <c r="P890" s="8">
        <v>3.6</v>
      </c>
      <c r="Q890" s="8">
        <v>3</v>
      </c>
      <c r="R890" s="8">
        <v>4</v>
      </c>
      <c r="S890" s="8">
        <v>0.68</v>
      </c>
      <c r="T890" s="8">
        <v>5.0999999999999996</v>
      </c>
      <c r="U890" s="8">
        <v>0.88</v>
      </c>
      <c r="V890" s="9">
        <v>29</v>
      </c>
      <c r="W890" s="8">
        <v>1</v>
      </c>
      <c r="X890" s="8">
        <v>4.42</v>
      </c>
      <c r="Y890" s="8">
        <v>-0.12999999999999989</v>
      </c>
      <c r="Z890" s="8">
        <v>0</v>
      </c>
      <c r="AA890">
        <v>0.16999999999999993</v>
      </c>
      <c r="AF890" t="s">
        <v>1239</v>
      </c>
      <c r="AG890" t="s">
        <v>106</v>
      </c>
      <c r="AH890" t="s">
        <v>107</v>
      </c>
      <c r="AI890" t="s">
        <v>340</v>
      </c>
      <c r="AJ890" s="7">
        <v>39172</v>
      </c>
      <c r="AK890" t="s">
        <v>1246</v>
      </c>
      <c r="AL890" t="s">
        <v>109</v>
      </c>
      <c r="AM890" t="s">
        <v>1240</v>
      </c>
      <c r="AN890" t="s">
        <v>1254</v>
      </c>
      <c r="AO890" t="str">
        <f>TEXT(A890,"yyyy-mm-dd")</f>
        <v>2006-12-31</v>
      </c>
    </row>
    <row r="891" spans="1:41">
      <c r="A891" s="6" t="s">
        <v>1245</v>
      </c>
      <c r="B891">
        <v>2006</v>
      </c>
      <c r="C891">
        <v>12</v>
      </c>
      <c r="E891" t="s">
        <v>100</v>
      </c>
      <c r="F891" t="s">
        <v>101</v>
      </c>
      <c r="G891" t="s">
        <v>102</v>
      </c>
      <c r="H891" t="s">
        <v>1174</v>
      </c>
      <c r="I891">
        <v>2006</v>
      </c>
      <c r="J891">
        <v>4</v>
      </c>
      <c r="K891" s="6">
        <v>39082</v>
      </c>
      <c r="L891">
        <v>0</v>
      </c>
      <c r="M891">
        <v>0</v>
      </c>
      <c r="N891" t="s">
        <v>178</v>
      </c>
      <c r="O891" s="8">
        <v>3.97</v>
      </c>
      <c r="P891" s="8">
        <v>4</v>
      </c>
      <c r="Q891" s="8">
        <v>3.55</v>
      </c>
      <c r="R891" s="8">
        <v>4.38</v>
      </c>
      <c r="S891" s="8">
        <v>3.03</v>
      </c>
      <c r="T891" s="8">
        <v>5.05</v>
      </c>
      <c r="U891" s="8">
        <v>0.53</v>
      </c>
      <c r="V891" s="9">
        <v>30</v>
      </c>
      <c r="W891" s="8">
        <v>0.83000000000000007</v>
      </c>
      <c r="X891" s="8">
        <v>2.02</v>
      </c>
      <c r="Y891" s="8">
        <v>-2.9999999999999805E-2</v>
      </c>
      <c r="Z891" s="8">
        <v>0</v>
      </c>
      <c r="AA891">
        <v>0.12999999999999989</v>
      </c>
      <c r="AF891" t="s">
        <v>1175</v>
      </c>
      <c r="AG891" t="s">
        <v>106</v>
      </c>
      <c r="AH891" t="s">
        <v>107</v>
      </c>
      <c r="AI891" t="s">
        <v>108</v>
      </c>
      <c r="AJ891" s="7">
        <v>39082</v>
      </c>
      <c r="AK891" t="s">
        <v>1246</v>
      </c>
      <c r="AL891" t="s">
        <v>109</v>
      </c>
      <c r="AM891" t="s">
        <v>1176</v>
      </c>
      <c r="AN891" t="s">
        <v>1253</v>
      </c>
      <c r="AO891" t="str">
        <f>TEXT(A891,"yyyy-mm-dd")</f>
        <v>2006-12-31</v>
      </c>
    </row>
    <row r="892" spans="1:41">
      <c r="A892" s="6" t="s">
        <v>1245</v>
      </c>
      <c r="B892">
        <v>2006</v>
      </c>
      <c r="C892">
        <v>12</v>
      </c>
      <c r="E892" t="s">
        <v>81</v>
      </c>
      <c r="F892" t="s">
        <v>82</v>
      </c>
      <c r="G892" t="s">
        <v>83</v>
      </c>
      <c r="H892" t="s">
        <v>1100</v>
      </c>
      <c r="I892">
        <v>2008</v>
      </c>
      <c r="K892" s="6">
        <v>39813</v>
      </c>
      <c r="L892">
        <v>24</v>
      </c>
      <c r="N892" t="s">
        <v>368</v>
      </c>
      <c r="O892" s="8">
        <v>3.5</v>
      </c>
      <c r="P892" s="8">
        <v>3.5</v>
      </c>
      <c r="Q892" s="8">
        <v>3.31</v>
      </c>
      <c r="R892" s="8">
        <v>3.63</v>
      </c>
      <c r="S892" s="8">
        <v>3.04</v>
      </c>
      <c r="T892" s="8">
        <v>4.1500000000000004</v>
      </c>
      <c r="U892" s="8">
        <v>0.28000000000000003</v>
      </c>
      <c r="V892" s="9">
        <v>31</v>
      </c>
      <c r="W892" s="8">
        <v>0.31999999999999984</v>
      </c>
      <c r="X892" s="8">
        <v>1.1100000000000003</v>
      </c>
      <c r="Y892" s="8">
        <v>0</v>
      </c>
      <c r="Z892" s="8">
        <v>0</v>
      </c>
      <c r="AA892">
        <v>0</v>
      </c>
      <c r="AF892" t="s">
        <v>1101</v>
      </c>
      <c r="AG892" t="s">
        <v>87</v>
      </c>
      <c r="AH892" t="s">
        <v>88</v>
      </c>
      <c r="AI892" t="s">
        <v>359</v>
      </c>
      <c r="AJ892" s="7">
        <v>39813</v>
      </c>
      <c r="AK892" t="s">
        <v>1246</v>
      </c>
      <c r="AL892" t="s">
        <v>91</v>
      </c>
      <c r="AM892" t="s">
        <v>1102</v>
      </c>
      <c r="AN892" t="s">
        <v>1249</v>
      </c>
      <c r="AO892" t="str">
        <f>TEXT(A892,"yyyy-mm-dd")</f>
        <v>2006-12-31</v>
      </c>
    </row>
    <row r="893" spans="1:41">
      <c r="A893" s="6" t="s">
        <v>1245</v>
      </c>
      <c r="B893">
        <v>2006</v>
      </c>
      <c r="C893">
        <v>12</v>
      </c>
      <c r="E893" t="s">
        <v>392</v>
      </c>
      <c r="F893" t="s">
        <v>82</v>
      </c>
      <c r="G893" t="s">
        <v>83</v>
      </c>
      <c r="H893" t="s">
        <v>1100</v>
      </c>
      <c r="I893">
        <v>2008</v>
      </c>
      <c r="K893" s="6">
        <v>39813</v>
      </c>
      <c r="L893">
        <v>24</v>
      </c>
      <c r="N893" t="s">
        <v>368</v>
      </c>
      <c r="O893" s="8">
        <v>3.26</v>
      </c>
      <c r="P893" s="8">
        <v>3.22</v>
      </c>
      <c r="Q893" s="8">
        <v>3.11</v>
      </c>
      <c r="R893" s="8">
        <v>3.32</v>
      </c>
      <c r="S893" s="8">
        <v>2.83</v>
      </c>
      <c r="T893" s="8">
        <v>4.1500000000000004</v>
      </c>
      <c r="U893" s="8">
        <v>0.26</v>
      </c>
      <c r="V893" s="9">
        <v>27</v>
      </c>
      <c r="W893" s="8">
        <v>0.20999999999999996</v>
      </c>
      <c r="X893" s="8">
        <v>1.3200000000000003</v>
      </c>
      <c r="Y893" s="8">
        <v>3.9999999999999591E-2</v>
      </c>
      <c r="Z893" s="8"/>
      <c r="AF893" t="s">
        <v>1101</v>
      </c>
      <c r="AG893" t="s">
        <v>87</v>
      </c>
      <c r="AH893" t="s">
        <v>88</v>
      </c>
      <c r="AI893" t="s">
        <v>359</v>
      </c>
      <c r="AJ893" s="7">
        <v>39813</v>
      </c>
      <c r="AK893" t="s">
        <v>1246</v>
      </c>
      <c r="AL893" t="s">
        <v>393</v>
      </c>
      <c r="AM893" t="s">
        <v>1102</v>
      </c>
      <c r="AN893" t="s">
        <v>1252</v>
      </c>
      <c r="AO893" t="str">
        <f>TEXT(A893,"yyyy-mm-dd")</f>
        <v>2006-12-31</v>
      </c>
    </row>
    <row r="894" spans="1:41">
      <c r="A894" s="6" t="s">
        <v>1245</v>
      </c>
      <c r="B894">
        <v>2006</v>
      </c>
      <c r="C894">
        <v>12</v>
      </c>
      <c r="E894" t="s">
        <v>81</v>
      </c>
      <c r="F894" t="s">
        <v>82</v>
      </c>
      <c r="G894" t="s">
        <v>83</v>
      </c>
      <c r="H894" t="s">
        <v>923</v>
      </c>
      <c r="I894">
        <v>2007</v>
      </c>
      <c r="K894" s="6">
        <v>39447</v>
      </c>
      <c r="L894">
        <v>12</v>
      </c>
      <c r="N894" t="s">
        <v>261</v>
      </c>
      <c r="O894" s="8">
        <v>3.5</v>
      </c>
      <c r="P894" s="8">
        <v>3.49</v>
      </c>
      <c r="Q894" s="8">
        <v>3.39</v>
      </c>
      <c r="R894" s="8">
        <v>3.63</v>
      </c>
      <c r="S894" s="8">
        <v>3.12</v>
      </c>
      <c r="T894" s="8">
        <v>4</v>
      </c>
      <c r="U894" s="8">
        <v>0.2</v>
      </c>
      <c r="V894" s="9">
        <v>32</v>
      </c>
      <c r="W894" s="8">
        <v>0.23999999999999977</v>
      </c>
      <c r="X894" s="8">
        <v>0.87999999999999989</v>
      </c>
      <c r="Y894" s="8">
        <v>9.9999999999997868E-3</v>
      </c>
      <c r="Z894" s="8">
        <v>1.0000000000000231E-2</v>
      </c>
      <c r="AA894">
        <v>-5.0000000000000266E-2</v>
      </c>
      <c r="AF894" t="s">
        <v>925</v>
      </c>
      <c r="AG894" t="s">
        <v>87</v>
      </c>
      <c r="AH894" t="s">
        <v>88</v>
      </c>
      <c r="AI894" t="s">
        <v>97</v>
      </c>
      <c r="AJ894" s="7">
        <v>39447</v>
      </c>
      <c r="AK894" t="s">
        <v>1246</v>
      </c>
      <c r="AL894" t="s">
        <v>91</v>
      </c>
      <c r="AM894" t="s">
        <v>927</v>
      </c>
      <c r="AN894" t="s">
        <v>1248</v>
      </c>
      <c r="AO894" t="str">
        <f>TEXT(A894,"yyyy-mm-dd")</f>
        <v>2006-12-31</v>
      </c>
    </row>
    <row r="895" spans="1:41">
      <c r="A895" s="6" t="s">
        <v>1245</v>
      </c>
      <c r="B895">
        <v>2006</v>
      </c>
      <c r="C895">
        <v>12</v>
      </c>
      <c r="E895" t="s">
        <v>392</v>
      </c>
      <c r="F895" t="s">
        <v>82</v>
      </c>
      <c r="G895" t="s">
        <v>83</v>
      </c>
      <c r="H895" t="s">
        <v>923</v>
      </c>
      <c r="I895">
        <v>2007</v>
      </c>
      <c r="K895" s="6">
        <v>39447</v>
      </c>
      <c r="L895">
        <v>12</v>
      </c>
      <c r="N895" t="s">
        <v>261</v>
      </c>
      <c r="O895" s="8">
        <v>3.3</v>
      </c>
      <c r="P895" s="8">
        <v>3.3</v>
      </c>
      <c r="Q895" s="8">
        <v>3.13</v>
      </c>
      <c r="R895" s="8">
        <v>3.49</v>
      </c>
      <c r="S895" s="8">
        <v>2.97</v>
      </c>
      <c r="T895" s="8">
        <v>3.68</v>
      </c>
      <c r="U895" s="8">
        <v>0.21</v>
      </c>
      <c r="V895" s="9">
        <v>27</v>
      </c>
      <c r="W895" s="8">
        <v>0.36000000000000032</v>
      </c>
      <c r="X895" s="8">
        <v>0.71</v>
      </c>
      <c r="Y895" s="8">
        <v>0</v>
      </c>
      <c r="Z895" s="8">
        <v>6.999999999999984E-2</v>
      </c>
      <c r="AA895">
        <v>0.14000000000000057</v>
      </c>
      <c r="AF895" t="s">
        <v>925</v>
      </c>
      <c r="AG895" t="s">
        <v>87</v>
      </c>
      <c r="AH895" t="s">
        <v>88</v>
      </c>
      <c r="AI895" t="s">
        <v>97</v>
      </c>
      <c r="AJ895" s="7">
        <v>39447</v>
      </c>
      <c r="AK895" t="s">
        <v>1246</v>
      </c>
      <c r="AL895" t="s">
        <v>393</v>
      </c>
      <c r="AM895" t="s">
        <v>927</v>
      </c>
      <c r="AN895" t="s">
        <v>1251</v>
      </c>
      <c r="AO895" t="str">
        <f>TEXT(A895,"yyyy-mm-dd")</f>
        <v>2006-12-31</v>
      </c>
    </row>
    <row r="896" spans="1:41">
      <c r="A896" s="6" t="s">
        <v>1245</v>
      </c>
      <c r="B896">
        <v>2006</v>
      </c>
      <c r="C896">
        <v>12</v>
      </c>
      <c r="E896" t="s">
        <v>81</v>
      </c>
      <c r="F896" t="s">
        <v>82</v>
      </c>
      <c r="G896" t="s">
        <v>83</v>
      </c>
      <c r="H896" t="s">
        <v>788</v>
      </c>
      <c r="I896">
        <v>2006</v>
      </c>
      <c r="K896" s="6">
        <v>39082</v>
      </c>
      <c r="L896">
        <v>0</v>
      </c>
      <c r="N896" t="s">
        <v>178</v>
      </c>
      <c r="O896" s="8">
        <v>3.94</v>
      </c>
      <c r="P896" s="8">
        <v>3.92</v>
      </c>
      <c r="Q896" s="8">
        <v>3.85</v>
      </c>
      <c r="R896" s="8">
        <v>3.99</v>
      </c>
      <c r="S896" s="8">
        <v>3.71</v>
      </c>
      <c r="T896" s="8">
        <v>4.3</v>
      </c>
      <c r="U896" s="8">
        <v>0.13</v>
      </c>
      <c r="V896" s="9">
        <v>31</v>
      </c>
      <c r="W896" s="8">
        <v>0.14000000000000012</v>
      </c>
      <c r="X896" s="8">
        <v>0.58999999999999986</v>
      </c>
      <c r="Y896" s="8">
        <v>2.0000000000000018E-2</v>
      </c>
      <c r="Z896" s="8">
        <v>6.0000000000000053E-2</v>
      </c>
      <c r="AA896">
        <v>-6.999999999999984E-2</v>
      </c>
      <c r="AF896" t="s">
        <v>790</v>
      </c>
      <c r="AG896" t="s">
        <v>87</v>
      </c>
      <c r="AH896" t="s">
        <v>88</v>
      </c>
      <c r="AI896" t="s">
        <v>89</v>
      </c>
      <c r="AJ896" s="7">
        <v>39082</v>
      </c>
      <c r="AK896" t="s">
        <v>1246</v>
      </c>
      <c r="AL896" t="s">
        <v>91</v>
      </c>
      <c r="AM896" t="s">
        <v>791</v>
      </c>
      <c r="AN896" t="s">
        <v>1247</v>
      </c>
      <c r="AO896" t="str">
        <f>TEXT(A896,"yyyy-mm-dd")</f>
        <v>2006-12-31</v>
      </c>
    </row>
    <row r="897" spans="1:41">
      <c r="A897" s="6" t="s">
        <v>1245</v>
      </c>
      <c r="B897">
        <v>2006</v>
      </c>
      <c r="C897">
        <v>12</v>
      </c>
      <c r="E897" t="s">
        <v>392</v>
      </c>
      <c r="F897" t="s">
        <v>82</v>
      </c>
      <c r="G897" t="s">
        <v>83</v>
      </c>
      <c r="H897" t="s">
        <v>788</v>
      </c>
      <c r="I897">
        <v>2006</v>
      </c>
      <c r="K897" s="6">
        <v>39082</v>
      </c>
      <c r="L897">
        <v>0</v>
      </c>
      <c r="N897" t="s">
        <v>178</v>
      </c>
      <c r="O897" s="8">
        <v>3.49</v>
      </c>
      <c r="P897" s="8">
        <v>3.49</v>
      </c>
      <c r="Q897" s="8">
        <v>3.49</v>
      </c>
      <c r="R897" s="8">
        <v>3.49</v>
      </c>
      <c r="S897" s="8">
        <v>3.49</v>
      </c>
      <c r="T897" s="8">
        <v>3.49</v>
      </c>
      <c r="U897" s="8">
        <v>0</v>
      </c>
      <c r="V897" s="9">
        <v>1</v>
      </c>
      <c r="W897" s="8">
        <v>0</v>
      </c>
      <c r="X897" s="8">
        <v>0</v>
      </c>
      <c r="Y897" s="8">
        <v>0</v>
      </c>
      <c r="Z897" s="8">
        <v>4.0000000000000036E-2</v>
      </c>
      <c r="AA897">
        <v>-8.0000000000000071E-2</v>
      </c>
      <c r="AF897" t="s">
        <v>790</v>
      </c>
      <c r="AG897" t="s">
        <v>87</v>
      </c>
      <c r="AH897" t="s">
        <v>88</v>
      </c>
      <c r="AI897" t="s">
        <v>89</v>
      </c>
      <c r="AJ897" s="7">
        <v>39082</v>
      </c>
      <c r="AK897" t="s">
        <v>1246</v>
      </c>
      <c r="AL897" t="s">
        <v>393</v>
      </c>
      <c r="AM897" t="s">
        <v>791</v>
      </c>
      <c r="AN897" t="s">
        <v>1250</v>
      </c>
      <c r="AO897" t="str">
        <f>TEXT(A897,"yyyy-mm-dd")</f>
        <v>2006-12-31</v>
      </c>
    </row>
    <row r="898" spans="1:41">
      <c r="A898" s="6" t="s">
        <v>1245</v>
      </c>
      <c r="B898">
        <v>2006</v>
      </c>
      <c r="C898">
        <v>12</v>
      </c>
      <c r="E898" t="s">
        <v>81</v>
      </c>
      <c r="F898" t="s">
        <v>82</v>
      </c>
      <c r="G898" t="s">
        <v>774</v>
      </c>
      <c r="H898" t="s">
        <v>775</v>
      </c>
      <c r="K898" s="6"/>
      <c r="O898" s="8">
        <v>3.48</v>
      </c>
      <c r="P898" s="8">
        <v>3.5</v>
      </c>
      <c r="Q898" s="8">
        <v>3.3</v>
      </c>
      <c r="R898" s="8">
        <v>3.62</v>
      </c>
      <c r="S898" s="8">
        <v>2.91</v>
      </c>
      <c r="T898" s="8">
        <v>4</v>
      </c>
      <c r="U898" s="8">
        <v>0.24</v>
      </c>
      <c r="V898" s="9">
        <v>30</v>
      </c>
      <c r="W898" s="8">
        <v>0.32000000000000028</v>
      </c>
      <c r="X898" s="8">
        <v>1.0899999999999999</v>
      </c>
      <c r="Y898" s="8">
        <v>-2.0000000000000018E-2</v>
      </c>
      <c r="Z898" s="8">
        <v>2.9999999999999805E-2</v>
      </c>
      <c r="AA898">
        <v>1.0000000000000231E-2</v>
      </c>
      <c r="AF898" t="s">
        <v>776</v>
      </c>
      <c r="AG898" t="s">
        <v>777</v>
      </c>
      <c r="AH898" t="s">
        <v>778</v>
      </c>
      <c r="AI898" t="s">
        <v>779</v>
      </c>
      <c r="AJ898" s="7"/>
      <c r="AK898" t="s">
        <v>1246</v>
      </c>
      <c r="AL898" t="s">
        <v>91</v>
      </c>
      <c r="AM898" t="s">
        <v>775</v>
      </c>
      <c r="AN898" t="s">
        <v>1255</v>
      </c>
      <c r="AO898" t="str">
        <f>TEXT(A898,"yyyy-mm-dd")</f>
        <v>2006-12-31</v>
      </c>
    </row>
    <row r="899" spans="1:41">
      <c r="A899" s="6" t="s">
        <v>1245</v>
      </c>
      <c r="B899">
        <v>2006</v>
      </c>
      <c r="C899">
        <v>12</v>
      </c>
      <c r="E899" t="s">
        <v>112</v>
      </c>
      <c r="F899" t="s">
        <v>113</v>
      </c>
      <c r="G899" t="s">
        <v>83</v>
      </c>
      <c r="H899" t="s">
        <v>1100</v>
      </c>
      <c r="I899">
        <v>2008</v>
      </c>
      <c r="K899" s="6">
        <v>39813</v>
      </c>
      <c r="L899">
        <v>24</v>
      </c>
      <c r="N899" t="s">
        <v>368</v>
      </c>
      <c r="O899" s="8">
        <v>6.87</v>
      </c>
      <c r="P899" s="8">
        <v>6.7</v>
      </c>
      <c r="Q899" s="8">
        <v>6.47</v>
      </c>
      <c r="R899" s="8">
        <v>7.23</v>
      </c>
      <c r="S899" s="8">
        <v>5.5</v>
      </c>
      <c r="T899" s="8">
        <v>8.41</v>
      </c>
      <c r="U899" s="8">
        <v>0.63</v>
      </c>
      <c r="V899" s="9">
        <v>31</v>
      </c>
      <c r="W899" s="8">
        <v>0.76000000000000068</v>
      </c>
      <c r="X899" s="8">
        <v>2.91</v>
      </c>
      <c r="Y899" s="8">
        <v>0.16999999999999993</v>
      </c>
      <c r="Z899" s="8"/>
      <c r="AF899" t="s">
        <v>1257</v>
      </c>
      <c r="AG899" t="s">
        <v>115</v>
      </c>
      <c r="AH899" t="s">
        <v>116</v>
      </c>
      <c r="AI899" t="s">
        <v>359</v>
      </c>
      <c r="AJ899" s="7">
        <v>39813</v>
      </c>
      <c r="AK899" t="s">
        <v>1246</v>
      </c>
      <c r="AL899" t="s">
        <v>118</v>
      </c>
      <c r="AM899" t="s">
        <v>1102</v>
      </c>
      <c r="AN899" t="s">
        <v>1258</v>
      </c>
      <c r="AO899" t="str">
        <f>TEXT(A899,"yyyy-mm-dd")</f>
        <v>2006-12-31</v>
      </c>
    </row>
    <row r="900" spans="1:41">
      <c r="A900" s="6" t="s">
        <v>1245</v>
      </c>
      <c r="B900">
        <v>2006</v>
      </c>
      <c r="C900">
        <v>12</v>
      </c>
      <c r="E900" t="s">
        <v>112</v>
      </c>
      <c r="F900" t="s">
        <v>113</v>
      </c>
      <c r="G900" t="s">
        <v>83</v>
      </c>
      <c r="H900" t="s">
        <v>923</v>
      </c>
      <c r="I900">
        <v>2007</v>
      </c>
      <c r="K900" s="6">
        <v>39447</v>
      </c>
      <c r="L900">
        <v>12</v>
      </c>
      <c r="N900" t="s">
        <v>261</v>
      </c>
      <c r="O900" s="8">
        <v>6.86</v>
      </c>
      <c r="P900" s="8">
        <v>6.99</v>
      </c>
      <c r="Q900" s="8">
        <v>6.5</v>
      </c>
      <c r="R900" s="8">
        <v>7.08</v>
      </c>
      <c r="S900" s="8">
        <v>5.74</v>
      </c>
      <c r="T900" s="8">
        <v>7.97</v>
      </c>
      <c r="U900" s="8">
        <v>0.45</v>
      </c>
      <c r="V900" s="9">
        <v>31</v>
      </c>
      <c r="W900" s="8">
        <v>0.58000000000000007</v>
      </c>
      <c r="X900" s="8">
        <v>2.2299999999999995</v>
      </c>
      <c r="Y900" s="8">
        <v>-0.12999999999999989</v>
      </c>
      <c r="Z900" s="8">
        <v>-4.9999999999999822E-2</v>
      </c>
      <c r="AA900">
        <v>-5.0000000000000711E-2</v>
      </c>
      <c r="AF900" t="s">
        <v>1094</v>
      </c>
      <c r="AG900" t="s">
        <v>115</v>
      </c>
      <c r="AH900" t="s">
        <v>116</v>
      </c>
      <c r="AI900" t="s">
        <v>230</v>
      </c>
      <c r="AJ900" s="7">
        <v>39447</v>
      </c>
      <c r="AK900" t="s">
        <v>1246</v>
      </c>
      <c r="AL900" t="s">
        <v>118</v>
      </c>
      <c r="AM900" t="s">
        <v>927</v>
      </c>
      <c r="AN900" t="s">
        <v>1256</v>
      </c>
      <c r="AO900" t="str">
        <f>TEXT(A900,"yyyy-mm-dd")</f>
        <v>2006-12-31</v>
      </c>
    </row>
    <row r="901" spans="1:41">
      <c r="A901" s="6" t="s">
        <v>1259</v>
      </c>
      <c r="B901">
        <v>2007</v>
      </c>
      <c r="C901">
        <v>1</v>
      </c>
      <c r="E901" t="s">
        <v>100</v>
      </c>
      <c r="F901" t="s">
        <v>101</v>
      </c>
      <c r="G901" t="s">
        <v>83</v>
      </c>
      <c r="H901" t="s">
        <v>1100</v>
      </c>
      <c r="I901">
        <v>2008</v>
      </c>
      <c r="K901" s="6">
        <v>39813</v>
      </c>
      <c r="L901">
        <v>23</v>
      </c>
      <c r="N901" t="s">
        <v>95</v>
      </c>
      <c r="O901" s="8">
        <v>3.68</v>
      </c>
      <c r="P901" s="8">
        <v>3.7</v>
      </c>
      <c r="Q901" s="8">
        <v>3.5</v>
      </c>
      <c r="R901" s="8">
        <v>3.9</v>
      </c>
      <c r="S901" s="8">
        <v>2.66</v>
      </c>
      <c r="T901" s="8">
        <v>4.5</v>
      </c>
      <c r="U901" s="8">
        <v>0.43</v>
      </c>
      <c r="V901" s="9">
        <v>32</v>
      </c>
      <c r="W901" s="8">
        <v>0.39999999999999991</v>
      </c>
      <c r="X901" s="8">
        <v>1.8399999999999999</v>
      </c>
      <c r="Y901" s="8">
        <v>-2.0000000000000018E-2</v>
      </c>
      <c r="Z901" s="8">
        <v>-9.9999999999999645E-2</v>
      </c>
      <c r="AA901">
        <v>-5.0000000000000266E-2</v>
      </c>
      <c r="AF901" t="s">
        <v>9843</v>
      </c>
      <c r="AG901" t="s">
        <v>9655</v>
      </c>
      <c r="AH901" t="s">
        <v>9656</v>
      </c>
      <c r="AI901" t="s">
        <v>9669</v>
      </c>
      <c r="AJ901" s="7">
        <v>39813</v>
      </c>
      <c r="AK901" t="s">
        <v>1260</v>
      </c>
      <c r="AL901" t="s">
        <v>109</v>
      </c>
      <c r="AM901" t="s">
        <v>1102</v>
      </c>
      <c r="AN901" t="s">
        <v>9847</v>
      </c>
    </row>
    <row r="902" spans="1:41">
      <c r="A902" s="6" t="s">
        <v>1259</v>
      </c>
      <c r="B902">
        <v>2007</v>
      </c>
      <c r="C902">
        <v>1</v>
      </c>
      <c r="E902" t="s">
        <v>100</v>
      </c>
      <c r="F902" t="s">
        <v>101</v>
      </c>
      <c r="G902" t="s">
        <v>83</v>
      </c>
      <c r="H902" t="s">
        <v>923</v>
      </c>
      <c r="I902">
        <v>2007</v>
      </c>
      <c r="K902" s="6">
        <v>39447</v>
      </c>
      <c r="L902">
        <v>11</v>
      </c>
      <c r="N902" t="s">
        <v>85</v>
      </c>
      <c r="O902" s="8">
        <v>3.5</v>
      </c>
      <c r="P902" s="8">
        <v>3.55</v>
      </c>
      <c r="Q902" s="8">
        <v>3.3</v>
      </c>
      <c r="R902" s="8">
        <v>3.8</v>
      </c>
      <c r="S902" s="8">
        <v>1.97</v>
      </c>
      <c r="T902" s="8">
        <v>4.2</v>
      </c>
      <c r="U902" s="8">
        <v>0.44</v>
      </c>
      <c r="V902" s="9">
        <v>32</v>
      </c>
      <c r="W902" s="8">
        <v>0.5</v>
      </c>
      <c r="X902" s="8">
        <v>2.2300000000000004</v>
      </c>
      <c r="Y902" s="8">
        <v>-4.9999999999999822E-2</v>
      </c>
      <c r="Z902" s="8">
        <v>4.9999999999999822E-2</v>
      </c>
      <c r="AA902">
        <v>0.10999999999999988</v>
      </c>
      <c r="AF902" t="s">
        <v>9809</v>
      </c>
      <c r="AG902" t="s">
        <v>9655</v>
      </c>
      <c r="AH902" t="s">
        <v>9656</v>
      </c>
      <c r="AI902" t="s">
        <v>9657</v>
      </c>
      <c r="AJ902" s="7">
        <v>39447</v>
      </c>
      <c r="AK902" t="s">
        <v>1260</v>
      </c>
      <c r="AL902" t="s">
        <v>109</v>
      </c>
      <c r="AM902" t="s">
        <v>927</v>
      </c>
      <c r="AN902" t="s">
        <v>9830</v>
      </c>
    </row>
    <row r="903" spans="1:41">
      <c r="A903" s="6" t="s">
        <v>1259</v>
      </c>
      <c r="B903">
        <v>2007</v>
      </c>
      <c r="C903">
        <v>1</v>
      </c>
      <c r="E903" t="s">
        <v>100</v>
      </c>
      <c r="F903" t="s">
        <v>101</v>
      </c>
      <c r="G903" t="s">
        <v>102</v>
      </c>
      <c r="H903" t="s">
        <v>1238</v>
      </c>
      <c r="I903">
        <v>2007</v>
      </c>
      <c r="J903">
        <v>1</v>
      </c>
      <c r="K903" s="6">
        <v>39172</v>
      </c>
      <c r="L903">
        <v>2</v>
      </c>
      <c r="M903">
        <v>1</v>
      </c>
      <c r="N903" t="s">
        <v>104</v>
      </c>
      <c r="O903" s="8">
        <v>3.36</v>
      </c>
      <c r="P903" s="8">
        <v>3.5</v>
      </c>
      <c r="Q903" s="8">
        <v>2.71</v>
      </c>
      <c r="R903" s="8">
        <v>4</v>
      </c>
      <c r="S903" s="8">
        <v>1.42</v>
      </c>
      <c r="T903" s="8">
        <v>4.5999999999999996</v>
      </c>
      <c r="U903" s="8">
        <v>0.78</v>
      </c>
      <c r="V903" s="9">
        <v>31</v>
      </c>
      <c r="W903" s="8">
        <v>1.29</v>
      </c>
      <c r="X903" s="8">
        <v>3.1799999999999997</v>
      </c>
      <c r="Y903" s="8">
        <v>-0.14000000000000012</v>
      </c>
      <c r="Z903" s="8">
        <v>-0.10000000000000009</v>
      </c>
      <c r="AA903">
        <v>0.29000000000000004</v>
      </c>
      <c r="AF903" t="s">
        <v>1239</v>
      </c>
      <c r="AG903" t="s">
        <v>106</v>
      </c>
      <c r="AH903" t="s">
        <v>107</v>
      </c>
      <c r="AI903" t="s">
        <v>108</v>
      </c>
      <c r="AJ903" s="7">
        <v>39172</v>
      </c>
      <c r="AK903" t="s">
        <v>1260</v>
      </c>
      <c r="AL903" t="s">
        <v>109</v>
      </c>
      <c r="AM903" t="s">
        <v>1240</v>
      </c>
      <c r="AN903" t="s">
        <v>1270</v>
      </c>
      <c r="AO903" t="str">
        <f>TEXT(A903,"yyyy-mm-dd")</f>
        <v>2007-01-31</v>
      </c>
    </row>
    <row r="904" spans="1:41">
      <c r="A904" s="6" t="s">
        <v>1259</v>
      </c>
      <c r="B904">
        <v>2007</v>
      </c>
      <c r="C904">
        <v>1</v>
      </c>
      <c r="E904" t="s">
        <v>100</v>
      </c>
      <c r="F904" t="s">
        <v>101</v>
      </c>
      <c r="G904" t="s">
        <v>102</v>
      </c>
      <c r="H904" t="s">
        <v>1174</v>
      </c>
      <c r="I904">
        <v>2006</v>
      </c>
      <c r="J904">
        <v>4</v>
      </c>
      <c r="K904" s="6">
        <v>39082</v>
      </c>
      <c r="L904">
        <v>-1</v>
      </c>
      <c r="M904">
        <v>0</v>
      </c>
      <c r="N904" t="s">
        <v>187</v>
      </c>
      <c r="O904" s="8">
        <v>4.22</v>
      </c>
      <c r="P904" s="8">
        <v>4.25</v>
      </c>
      <c r="Q904" s="8">
        <v>3.95</v>
      </c>
      <c r="R904" s="8">
        <v>4.68</v>
      </c>
      <c r="S904" s="8">
        <v>3.2</v>
      </c>
      <c r="T904" s="8">
        <v>4.9000000000000004</v>
      </c>
      <c r="U904" s="8">
        <v>0.5</v>
      </c>
      <c r="V904" s="9">
        <v>30</v>
      </c>
      <c r="W904" s="8">
        <v>0.72999999999999954</v>
      </c>
      <c r="X904" s="8">
        <v>1.7000000000000002</v>
      </c>
      <c r="Y904" s="8">
        <v>-3.0000000000000249E-2</v>
      </c>
      <c r="Z904" s="8">
        <v>0.25</v>
      </c>
      <c r="AA904">
        <v>-0.10000000000000053</v>
      </c>
      <c r="AF904" t="s">
        <v>1175</v>
      </c>
      <c r="AG904" t="s">
        <v>106</v>
      </c>
      <c r="AH904" t="s">
        <v>107</v>
      </c>
      <c r="AI904" t="s">
        <v>188</v>
      </c>
      <c r="AJ904" s="7">
        <v>39082</v>
      </c>
      <c r="AK904" t="s">
        <v>1260</v>
      </c>
      <c r="AL904" t="s">
        <v>109</v>
      </c>
      <c r="AM904" t="s">
        <v>1176</v>
      </c>
      <c r="AN904" t="s">
        <v>1269</v>
      </c>
      <c r="AO904" t="str">
        <f>TEXT(A904,"yyyy-mm-dd")</f>
        <v>2007-01-31</v>
      </c>
    </row>
    <row r="905" spans="1:41">
      <c r="A905" s="6" t="s">
        <v>1259</v>
      </c>
      <c r="B905">
        <v>2007</v>
      </c>
      <c r="C905">
        <v>1</v>
      </c>
      <c r="E905" t="s">
        <v>81</v>
      </c>
      <c r="F905" t="s">
        <v>82</v>
      </c>
      <c r="G905" t="s">
        <v>83</v>
      </c>
      <c r="H905" t="s">
        <v>1263</v>
      </c>
      <c r="I905">
        <v>2009</v>
      </c>
      <c r="K905" s="6">
        <v>40178</v>
      </c>
      <c r="L905">
        <v>35</v>
      </c>
      <c r="N905" t="s">
        <v>943</v>
      </c>
      <c r="O905" s="8">
        <v>3.48</v>
      </c>
      <c r="P905" s="8">
        <v>3.5</v>
      </c>
      <c r="Q905" s="8">
        <v>3.3</v>
      </c>
      <c r="R905" s="8">
        <v>3.63</v>
      </c>
      <c r="S905" s="8">
        <v>3</v>
      </c>
      <c r="T905" s="8">
        <v>3.98</v>
      </c>
      <c r="U905" s="8">
        <v>0.25</v>
      </c>
      <c r="V905" s="9">
        <v>27</v>
      </c>
      <c r="W905" s="8">
        <v>0.33000000000000007</v>
      </c>
      <c r="X905" s="8">
        <v>0.98</v>
      </c>
      <c r="Y905" s="8">
        <v>-2.0000000000000018E-2</v>
      </c>
      <c r="Z905" s="8"/>
      <c r="AF905" t="s">
        <v>1264</v>
      </c>
      <c r="AG905" t="s">
        <v>87</v>
      </c>
      <c r="AH905" t="s">
        <v>88</v>
      </c>
      <c r="AI905" t="s">
        <v>359</v>
      </c>
      <c r="AJ905" s="7">
        <v>40178</v>
      </c>
      <c r="AK905" t="s">
        <v>1260</v>
      </c>
      <c r="AL905" t="s">
        <v>91</v>
      </c>
      <c r="AM905" t="s">
        <v>1265</v>
      </c>
      <c r="AN905" t="s">
        <v>1266</v>
      </c>
      <c r="AO905" t="str">
        <f>TEXT(A905,"yyyy-mm-dd")</f>
        <v>2007-01-31</v>
      </c>
    </row>
    <row r="906" spans="1:41">
      <c r="A906" s="6" t="s">
        <v>1259</v>
      </c>
      <c r="B906">
        <v>2007</v>
      </c>
      <c r="C906">
        <v>1</v>
      </c>
      <c r="E906" t="s">
        <v>81</v>
      </c>
      <c r="F906" t="s">
        <v>82</v>
      </c>
      <c r="G906" t="s">
        <v>83</v>
      </c>
      <c r="H906" t="s">
        <v>1100</v>
      </c>
      <c r="I906">
        <v>2008</v>
      </c>
      <c r="K906" s="6">
        <v>39813</v>
      </c>
      <c r="L906">
        <v>23</v>
      </c>
      <c r="N906" t="s">
        <v>95</v>
      </c>
      <c r="O906" s="8">
        <v>3.54</v>
      </c>
      <c r="P906" s="8">
        <v>3.52</v>
      </c>
      <c r="Q906" s="8">
        <v>3.37</v>
      </c>
      <c r="R906" s="8">
        <v>3.65</v>
      </c>
      <c r="S906" s="8">
        <v>3.1</v>
      </c>
      <c r="T906" s="8">
        <v>4.0199999999999996</v>
      </c>
      <c r="U906" s="8">
        <v>0.24</v>
      </c>
      <c r="V906" s="9">
        <v>31</v>
      </c>
      <c r="W906" s="8">
        <v>0.2799999999999998</v>
      </c>
      <c r="X906" s="8">
        <v>0.91999999999999948</v>
      </c>
      <c r="Y906" s="8">
        <v>2.0000000000000018E-2</v>
      </c>
      <c r="Z906" s="8">
        <v>2.0000000000000018E-2</v>
      </c>
      <c r="AA906">
        <v>-4.0000000000000036E-2</v>
      </c>
      <c r="AF906" t="s">
        <v>1101</v>
      </c>
      <c r="AG906" t="s">
        <v>87</v>
      </c>
      <c r="AH906" t="s">
        <v>88</v>
      </c>
      <c r="AI906" t="s">
        <v>97</v>
      </c>
      <c r="AJ906" s="7">
        <v>39813</v>
      </c>
      <c r="AK906" t="s">
        <v>1260</v>
      </c>
      <c r="AL906" t="s">
        <v>91</v>
      </c>
      <c r="AM906" t="s">
        <v>1102</v>
      </c>
      <c r="AN906" t="s">
        <v>1262</v>
      </c>
      <c r="AO906" t="str">
        <f>TEXT(A906,"yyyy-mm-dd")</f>
        <v>2007-01-31</v>
      </c>
    </row>
    <row r="907" spans="1:41">
      <c r="A907" s="6" t="s">
        <v>1259</v>
      </c>
      <c r="B907">
        <v>2007</v>
      </c>
      <c r="C907">
        <v>1</v>
      </c>
      <c r="E907" t="s">
        <v>392</v>
      </c>
      <c r="F907" t="s">
        <v>82</v>
      </c>
      <c r="G907" t="s">
        <v>83</v>
      </c>
      <c r="H907" t="s">
        <v>1100</v>
      </c>
      <c r="I907">
        <v>2008</v>
      </c>
      <c r="K907" s="6">
        <v>39813</v>
      </c>
      <c r="L907">
        <v>23</v>
      </c>
      <c r="N907" t="s">
        <v>95</v>
      </c>
      <c r="O907" s="8">
        <v>3.28</v>
      </c>
      <c r="P907" s="8">
        <v>3.3</v>
      </c>
      <c r="Q907" s="8">
        <v>3.11</v>
      </c>
      <c r="R907" s="8">
        <v>3.5</v>
      </c>
      <c r="S907" s="8">
        <v>2.78</v>
      </c>
      <c r="T907" s="8">
        <v>3.75</v>
      </c>
      <c r="U907" s="8">
        <v>0.25</v>
      </c>
      <c r="V907" s="9">
        <v>27</v>
      </c>
      <c r="W907" s="8">
        <v>0.39000000000000012</v>
      </c>
      <c r="X907" s="8">
        <v>0.9700000000000002</v>
      </c>
      <c r="Y907" s="8">
        <v>-2.0000000000000018E-2</v>
      </c>
      <c r="Z907" s="8">
        <v>7.9999999999999627E-2</v>
      </c>
      <c r="AA907">
        <v>0.18000000000000016</v>
      </c>
      <c r="AF907" t="s">
        <v>1101</v>
      </c>
      <c r="AG907" t="s">
        <v>87</v>
      </c>
      <c r="AH907" t="s">
        <v>88</v>
      </c>
      <c r="AI907" t="s">
        <v>97</v>
      </c>
      <c r="AJ907" s="7">
        <v>39813</v>
      </c>
      <c r="AK907" t="s">
        <v>1260</v>
      </c>
      <c r="AL907" t="s">
        <v>393</v>
      </c>
      <c r="AM907" t="s">
        <v>1102</v>
      </c>
      <c r="AN907" t="s">
        <v>1268</v>
      </c>
      <c r="AO907" t="str">
        <f>TEXT(A907,"yyyy-mm-dd")</f>
        <v>2007-01-31</v>
      </c>
    </row>
    <row r="908" spans="1:41">
      <c r="A908" s="6" t="s">
        <v>1259</v>
      </c>
      <c r="B908">
        <v>2007</v>
      </c>
      <c r="C908">
        <v>1</v>
      </c>
      <c r="E908" t="s">
        <v>81</v>
      </c>
      <c r="F908" t="s">
        <v>82</v>
      </c>
      <c r="G908" t="s">
        <v>83</v>
      </c>
      <c r="H908" t="s">
        <v>923</v>
      </c>
      <c r="I908">
        <v>2007</v>
      </c>
      <c r="K908" s="6">
        <v>39447</v>
      </c>
      <c r="L908">
        <v>11</v>
      </c>
      <c r="N908" t="s">
        <v>85</v>
      </c>
      <c r="O908" s="8">
        <v>3.62</v>
      </c>
      <c r="P908" s="8">
        <v>3.65</v>
      </c>
      <c r="Q908" s="8">
        <v>3.54</v>
      </c>
      <c r="R908" s="8">
        <v>3.73</v>
      </c>
      <c r="S908" s="8">
        <v>3.2</v>
      </c>
      <c r="T908" s="8">
        <v>4.09</v>
      </c>
      <c r="U908" s="8">
        <v>0.21</v>
      </c>
      <c r="V908" s="9">
        <v>31</v>
      </c>
      <c r="W908" s="8">
        <v>0.18999999999999995</v>
      </c>
      <c r="X908" s="8">
        <v>0.88999999999999968</v>
      </c>
      <c r="Y908" s="8">
        <v>-2.9999999999999805E-2</v>
      </c>
      <c r="Z908" s="8">
        <v>0.1599999999999997</v>
      </c>
      <c r="AA908">
        <v>-4.9999999999999822E-2</v>
      </c>
      <c r="AF908" t="s">
        <v>925</v>
      </c>
      <c r="AG908" t="s">
        <v>87</v>
      </c>
      <c r="AH908" t="s">
        <v>88</v>
      </c>
      <c r="AI908" t="s">
        <v>89</v>
      </c>
      <c r="AJ908" s="7">
        <v>39447</v>
      </c>
      <c r="AK908" t="s">
        <v>1260</v>
      </c>
      <c r="AL908" t="s">
        <v>91</v>
      </c>
      <c r="AM908" t="s">
        <v>927</v>
      </c>
      <c r="AN908" t="s">
        <v>1261</v>
      </c>
      <c r="AO908" t="str">
        <f>TEXT(A908,"yyyy-mm-dd")</f>
        <v>2007-01-31</v>
      </c>
    </row>
    <row r="909" spans="1:41">
      <c r="A909" s="6" t="s">
        <v>1259</v>
      </c>
      <c r="B909">
        <v>2007</v>
      </c>
      <c r="C909">
        <v>1</v>
      </c>
      <c r="E909" t="s">
        <v>392</v>
      </c>
      <c r="F909" t="s">
        <v>82</v>
      </c>
      <c r="G909" t="s">
        <v>83</v>
      </c>
      <c r="H909" t="s">
        <v>923</v>
      </c>
      <c r="I909">
        <v>2007</v>
      </c>
      <c r="K909" s="6">
        <v>39447</v>
      </c>
      <c r="L909">
        <v>11</v>
      </c>
      <c r="N909" t="s">
        <v>85</v>
      </c>
      <c r="O909" s="8">
        <v>3.46</v>
      </c>
      <c r="P909" s="8">
        <v>3.5</v>
      </c>
      <c r="Q909" s="8">
        <v>3.37</v>
      </c>
      <c r="R909" s="8">
        <v>3.57</v>
      </c>
      <c r="S909" s="8">
        <v>3.02</v>
      </c>
      <c r="T909" s="8">
        <v>3.88</v>
      </c>
      <c r="U909" s="8">
        <v>0.2</v>
      </c>
      <c r="V909" s="9">
        <v>27</v>
      </c>
      <c r="W909" s="8">
        <v>0.19999999999999973</v>
      </c>
      <c r="X909" s="8">
        <v>0.85999999999999988</v>
      </c>
      <c r="Y909" s="8">
        <v>-4.0000000000000036E-2</v>
      </c>
      <c r="Z909" s="8">
        <v>0.20000000000000018</v>
      </c>
      <c r="AA909">
        <v>-0.16000000000000059</v>
      </c>
      <c r="AF909" t="s">
        <v>925</v>
      </c>
      <c r="AG909" t="s">
        <v>87</v>
      </c>
      <c r="AH909" t="s">
        <v>88</v>
      </c>
      <c r="AI909" t="s">
        <v>89</v>
      </c>
      <c r="AJ909" s="7">
        <v>39447</v>
      </c>
      <c r="AK909" t="s">
        <v>1260</v>
      </c>
      <c r="AL909" t="s">
        <v>393</v>
      </c>
      <c r="AM909" t="s">
        <v>927</v>
      </c>
      <c r="AN909" t="s">
        <v>1267</v>
      </c>
      <c r="AO909" t="str">
        <f>TEXT(A909,"yyyy-mm-dd")</f>
        <v>2007-01-31</v>
      </c>
    </row>
    <row r="910" spans="1:41">
      <c r="A910" s="6" t="s">
        <v>1259</v>
      </c>
      <c r="B910">
        <v>2007</v>
      </c>
      <c r="C910">
        <v>1</v>
      </c>
      <c r="E910" t="s">
        <v>81</v>
      </c>
      <c r="F910" t="s">
        <v>82</v>
      </c>
      <c r="G910" t="s">
        <v>774</v>
      </c>
      <c r="H910" t="s">
        <v>775</v>
      </c>
      <c r="K910" s="6"/>
      <c r="O910" s="8">
        <v>3.48</v>
      </c>
      <c r="P910" s="8">
        <v>3.5</v>
      </c>
      <c r="Q910" s="8">
        <v>3.3</v>
      </c>
      <c r="R910" s="8">
        <v>3.61</v>
      </c>
      <c r="S910" s="8">
        <v>3.1</v>
      </c>
      <c r="T910" s="8">
        <v>3.99</v>
      </c>
      <c r="U910" s="8">
        <v>0.23</v>
      </c>
      <c r="V910" s="9">
        <v>27</v>
      </c>
      <c r="W910" s="8">
        <v>0.31000000000000005</v>
      </c>
      <c r="X910" s="8">
        <v>0.89000000000000012</v>
      </c>
      <c r="Y910" s="8">
        <v>-2.0000000000000018E-2</v>
      </c>
      <c r="Z910" s="8">
        <v>0</v>
      </c>
      <c r="AA910">
        <v>-1.0000000000000231E-2</v>
      </c>
      <c r="AF910" t="s">
        <v>776</v>
      </c>
      <c r="AG910" t="s">
        <v>777</v>
      </c>
      <c r="AH910" t="s">
        <v>778</v>
      </c>
      <c r="AI910" t="s">
        <v>779</v>
      </c>
      <c r="AJ910" s="7"/>
      <c r="AK910" t="s">
        <v>1260</v>
      </c>
      <c r="AL910" t="s">
        <v>91</v>
      </c>
      <c r="AM910" t="s">
        <v>775</v>
      </c>
      <c r="AN910" t="s">
        <v>1271</v>
      </c>
      <c r="AO910" t="str">
        <f>TEXT(A910,"yyyy-mm-dd")</f>
        <v>2007-01-31</v>
      </c>
    </row>
    <row r="911" spans="1:41">
      <c r="A911" s="6" t="s">
        <v>1259</v>
      </c>
      <c r="B911">
        <v>2007</v>
      </c>
      <c r="C911">
        <v>1</v>
      </c>
      <c r="E911" t="s">
        <v>112</v>
      </c>
      <c r="F911" t="s">
        <v>113</v>
      </c>
      <c r="G911" t="s">
        <v>83</v>
      </c>
      <c r="H911" t="s">
        <v>1100</v>
      </c>
      <c r="I911">
        <v>2008</v>
      </c>
      <c r="K911" s="6">
        <v>39813</v>
      </c>
      <c r="L911">
        <v>23</v>
      </c>
      <c r="N911" t="s">
        <v>95</v>
      </c>
      <c r="O911" s="8">
        <v>6.88</v>
      </c>
      <c r="P911" s="8">
        <v>6.8</v>
      </c>
      <c r="Q911" s="8">
        <v>6.49</v>
      </c>
      <c r="R911" s="8">
        <v>7.25</v>
      </c>
      <c r="S911" s="8">
        <v>5.5</v>
      </c>
      <c r="T911" s="8">
        <v>8.48</v>
      </c>
      <c r="U911" s="8">
        <v>0.7</v>
      </c>
      <c r="V911" s="9">
        <v>29</v>
      </c>
      <c r="W911" s="8">
        <v>0.75999999999999979</v>
      </c>
      <c r="X911" s="8">
        <v>2.9800000000000004</v>
      </c>
      <c r="Y911" s="8">
        <v>8.0000000000000071E-2</v>
      </c>
      <c r="Z911" s="8">
        <v>9.9999999999999645E-2</v>
      </c>
      <c r="AA911">
        <v>-8.8817841970012523E-16</v>
      </c>
      <c r="AF911" t="s">
        <v>1257</v>
      </c>
      <c r="AG911" t="s">
        <v>115</v>
      </c>
      <c r="AH911" t="s">
        <v>116</v>
      </c>
      <c r="AI911" t="s">
        <v>230</v>
      </c>
      <c r="AJ911" s="7">
        <v>39813</v>
      </c>
      <c r="AK911" t="s">
        <v>1260</v>
      </c>
      <c r="AL911" t="s">
        <v>118</v>
      </c>
      <c r="AM911" t="s">
        <v>1102</v>
      </c>
      <c r="AN911" t="s">
        <v>1273</v>
      </c>
      <c r="AO911" t="str">
        <f>TEXT(A911,"yyyy-mm-dd")</f>
        <v>2007-01-31</v>
      </c>
    </row>
    <row r="912" spans="1:41">
      <c r="A912" s="6" t="s">
        <v>1259</v>
      </c>
      <c r="B912">
        <v>2007</v>
      </c>
      <c r="C912">
        <v>1</v>
      </c>
      <c r="E912" t="s">
        <v>112</v>
      </c>
      <c r="F912" t="s">
        <v>113</v>
      </c>
      <c r="G912" t="s">
        <v>83</v>
      </c>
      <c r="H912" t="s">
        <v>923</v>
      </c>
      <c r="I912">
        <v>2007</v>
      </c>
      <c r="K912" s="6">
        <v>39447</v>
      </c>
      <c r="L912">
        <v>11</v>
      </c>
      <c r="N912" t="s">
        <v>85</v>
      </c>
      <c r="O912" s="8">
        <v>6.93</v>
      </c>
      <c r="P912" s="8">
        <v>7.01</v>
      </c>
      <c r="Q912" s="8">
        <v>6.57</v>
      </c>
      <c r="R912" s="8">
        <v>7.2</v>
      </c>
      <c r="S912" s="8">
        <v>6.25</v>
      </c>
      <c r="T912" s="8">
        <v>7.85</v>
      </c>
      <c r="U912" s="8">
        <v>0.38</v>
      </c>
      <c r="V912" s="9">
        <v>31</v>
      </c>
      <c r="W912" s="8">
        <v>0.62999999999999989</v>
      </c>
      <c r="X912" s="8">
        <v>1.5999999999999996</v>
      </c>
      <c r="Y912" s="8">
        <v>-8.0000000000000071E-2</v>
      </c>
      <c r="Z912" s="8">
        <v>1.9999999999999574E-2</v>
      </c>
      <c r="AA912">
        <v>4.9999999999999822E-2</v>
      </c>
      <c r="AF912" t="s">
        <v>1094</v>
      </c>
      <c r="AG912" t="s">
        <v>115</v>
      </c>
      <c r="AH912" t="s">
        <v>116</v>
      </c>
      <c r="AI912" t="s">
        <v>117</v>
      </c>
      <c r="AJ912" s="7">
        <v>39447</v>
      </c>
      <c r="AK912" t="s">
        <v>1260</v>
      </c>
      <c r="AL912" t="s">
        <v>118</v>
      </c>
      <c r="AM912" t="s">
        <v>927</v>
      </c>
      <c r="AN912" t="s">
        <v>1272</v>
      </c>
      <c r="AO912" t="str">
        <f>TEXT(A912,"yyyy-mm-dd")</f>
        <v>2007-01-31</v>
      </c>
    </row>
    <row r="913" spans="1:41">
      <c r="A913" s="6" t="s">
        <v>1274</v>
      </c>
      <c r="B913">
        <v>2007</v>
      </c>
      <c r="C913">
        <v>2</v>
      </c>
      <c r="E913" t="s">
        <v>100</v>
      </c>
      <c r="F913" t="s">
        <v>101</v>
      </c>
      <c r="G913" t="s">
        <v>83</v>
      </c>
      <c r="H913" t="s">
        <v>1100</v>
      </c>
      <c r="I913">
        <v>2008</v>
      </c>
      <c r="K913" s="6">
        <v>39813</v>
      </c>
      <c r="L913">
        <v>22</v>
      </c>
      <c r="N913" t="s">
        <v>167</v>
      </c>
      <c r="O913" s="8">
        <v>3.76</v>
      </c>
      <c r="P913" s="8">
        <v>3.8</v>
      </c>
      <c r="Q913" s="8">
        <v>3.5</v>
      </c>
      <c r="R913" s="8">
        <v>4</v>
      </c>
      <c r="S913" s="8">
        <v>2.66</v>
      </c>
      <c r="T913" s="8">
        <v>4.5</v>
      </c>
      <c r="U913" s="8">
        <v>0.44</v>
      </c>
      <c r="V913" s="9">
        <v>31</v>
      </c>
      <c r="W913" s="8">
        <v>0.5</v>
      </c>
      <c r="X913" s="8">
        <v>1.8399999999999999</v>
      </c>
      <c r="Y913" s="8">
        <v>-4.0000000000000036E-2</v>
      </c>
      <c r="Z913" s="8">
        <v>9.9999999999999645E-2</v>
      </c>
      <c r="AA913">
        <v>0.10000000000000009</v>
      </c>
      <c r="AF913" t="s">
        <v>9843</v>
      </c>
      <c r="AG913" t="s">
        <v>9655</v>
      </c>
      <c r="AH913" t="s">
        <v>9656</v>
      </c>
      <c r="AI913" t="s">
        <v>9669</v>
      </c>
      <c r="AJ913" s="7">
        <v>39813</v>
      </c>
      <c r="AK913" t="s">
        <v>1275</v>
      </c>
      <c r="AL913" t="s">
        <v>109</v>
      </c>
      <c r="AM913" t="s">
        <v>1102</v>
      </c>
      <c r="AN913" t="s">
        <v>9848</v>
      </c>
    </row>
    <row r="914" spans="1:41">
      <c r="A914" s="6" t="s">
        <v>1274</v>
      </c>
      <c r="B914">
        <v>2007</v>
      </c>
      <c r="C914">
        <v>2</v>
      </c>
      <c r="E914" t="s">
        <v>100</v>
      </c>
      <c r="F914" t="s">
        <v>101</v>
      </c>
      <c r="G914" t="s">
        <v>83</v>
      </c>
      <c r="H914" t="s">
        <v>923</v>
      </c>
      <c r="I914">
        <v>2007</v>
      </c>
      <c r="K914" s="6">
        <v>39447</v>
      </c>
      <c r="L914">
        <v>10</v>
      </c>
      <c r="N914" t="s">
        <v>164</v>
      </c>
      <c r="O914" s="8">
        <v>3.47</v>
      </c>
      <c r="P914" s="8">
        <v>3.5</v>
      </c>
      <c r="Q914" s="8">
        <v>3.29</v>
      </c>
      <c r="R914" s="8">
        <v>3.73</v>
      </c>
      <c r="S914" s="8">
        <v>2.0299999999999998</v>
      </c>
      <c r="T914" s="8">
        <v>4.17</v>
      </c>
      <c r="U914" s="8">
        <v>0.41</v>
      </c>
      <c r="V914" s="9">
        <v>31</v>
      </c>
      <c r="W914" s="8">
        <v>0.43999999999999995</v>
      </c>
      <c r="X914" s="8">
        <v>2.14</v>
      </c>
      <c r="Y914" s="8">
        <v>-2.9999999999999805E-2</v>
      </c>
      <c r="Z914" s="8">
        <v>-4.9999999999999822E-2</v>
      </c>
      <c r="AA914">
        <v>-6.0000000000000053E-2</v>
      </c>
      <c r="AF914" t="s">
        <v>9809</v>
      </c>
      <c r="AG914" t="s">
        <v>9655</v>
      </c>
      <c r="AH914" t="s">
        <v>9656</v>
      </c>
      <c r="AI914" t="s">
        <v>9657</v>
      </c>
      <c r="AJ914" s="7">
        <v>39447</v>
      </c>
      <c r="AK914" t="s">
        <v>1275</v>
      </c>
      <c r="AL914" t="s">
        <v>109</v>
      </c>
      <c r="AM914" t="s">
        <v>927</v>
      </c>
      <c r="AN914" t="s">
        <v>9831</v>
      </c>
    </row>
    <row r="915" spans="1:41">
      <c r="A915" s="6" t="s">
        <v>1274</v>
      </c>
      <c r="B915">
        <v>2007</v>
      </c>
      <c r="C915">
        <v>2</v>
      </c>
      <c r="E915" t="s">
        <v>100</v>
      </c>
      <c r="F915" t="s">
        <v>101</v>
      </c>
      <c r="G915" t="s">
        <v>102</v>
      </c>
      <c r="H915" t="s">
        <v>1286</v>
      </c>
      <c r="I915">
        <v>2007</v>
      </c>
      <c r="J915">
        <v>3</v>
      </c>
      <c r="K915" s="6">
        <v>39355</v>
      </c>
      <c r="L915">
        <v>7</v>
      </c>
      <c r="M915">
        <v>2</v>
      </c>
      <c r="N915" t="s">
        <v>192</v>
      </c>
      <c r="O915" s="8">
        <v>3.37</v>
      </c>
      <c r="P915" s="8">
        <v>3.5</v>
      </c>
      <c r="Q915" s="8">
        <v>3.2</v>
      </c>
      <c r="R915" s="8">
        <v>3.7</v>
      </c>
      <c r="S915" s="8">
        <v>2.1800000000000002</v>
      </c>
      <c r="T915" s="8">
        <v>4</v>
      </c>
      <c r="U915" s="8">
        <v>0.47</v>
      </c>
      <c r="V915" s="9">
        <v>28</v>
      </c>
      <c r="W915" s="8">
        <v>0.5</v>
      </c>
      <c r="X915" s="8">
        <v>1.8199999999999998</v>
      </c>
      <c r="Y915" s="8">
        <v>-0.12999999999999989</v>
      </c>
      <c r="Z915" s="8"/>
      <c r="AF915" t="s">
        <v>1287</v>
      </c>
      <c r="AG915" t="s">
        <v>106</v>
      </c>
      <c r="AH915" t="s">
        <v>107</v>
      </c>
      <c r="AI915" t="s">
        <v>427</v>
      </c>
      <c r="AJ915" s="7">
        <v>39355</v>
      </c>
      <c r="AK915" t="s">
        <v>1275</v>
      </c>
      <c r="AL915" t="s">
        <v>109</v>
      </c>
      <c r="AM915" t="s">
        <v>1288</v>
      </c>
      <c r="AN915" t="s">
        <v>1289</v>
      </c>
      <c r="AO915" t="str">
        <f>TEXT(A915,"yyyy-mm-dd")</f>
        <v>2007-02-28</v>
      </c>
    </row>
    <row r="916" spans="1:41">
      <c r="A916" s="6" t="s">
        <v>1274</v>
      </c>
      <c r="B916">
        <v>2007</v>
      </c>
      <c r="C916">
        <v>2</v>
      </c>
      <c r="E916" t="s">
        <v>100</v>
      </c>
      <c r="F916" t="s">
        <v>101</v>
      </c>
      <c r="G916" t="s">
        <v>102</v>
      </c>
      <c r="H916" t="s">
        <v>1282</v>
      </c>
      <c r="I916">
        <v>2007</v>
      </c>
      <c r="J916">
        <v>2</v>
      </c>
      <c r="K916" s="6">
        <v>39263</v>
      </c>
      <c r="L916">
        <v>4</v>
      </c>
      <c r="M916">
        <v>1</v>
      </c>
      <c r="N916" t="s">
        <v>219</v>
      </c>
      <c r="O916" s="8">
        <v>3.32</v>
      </c>
      <c r="P916" s="8">
        <v>3.3</v>
      </c>
      <c r="Q916" s="8">
        <v>3.1</v>
      </c>
      <c r="R916" s="8">
        <v>3.6</v>
      </c>
      <c r="S916" s="8">
        <v>0.82</v>
      </c>
      <c r="T916" s="8">
        <v>4.7</v>
      </c>
      <c r="U916" s="8">
        <v>0.69</v>
      </c>
      <c r="V916" s="9">
        <v>29</v>
      </c>
      <c r="W916" s="8">
        <v>0.5</v>
      </c>
      <c r="X916" s="8">
        <v>3.8800000000000003</v>
      </c>
      <c r="Y916" s="8">
        <v>2.0000000000000018E-2</v>
      </c>
      <c r="Z916" s="8"/>
      <c r="AF916" t="s">
        <v>1283</v>
      </c>
      <c r="AG916" t="s">
        <v>106</v>
      </c>
      <c r="AH916" t="s">
        <v>107</v>
      </c>
      <c r="AI916" t="s">
        <v>340</v>
      </c>
      <c r="AJ916" s="7">
        <v>39263</v>
      </c>
      <c r="AK916" t="s">
        <v>1275</v>
      </c>
      <c r="AL916" t="s">
        <v>109</v>
      </c>
      <c r="AM916" t="s">
        <v>1284</v>
      </c>
      <c r="AN916" t="s">
        <v>1285</v>
      </c>
      <c r="AO916" t="str">
        <f>TEXT(A916,"yyyy-mm-dd")</f>
        <v>2007-02-28</v>
      </c>
    </row>
    <row r="917" spans="1:41">
      <c r="A917" s="6" t="s">
        <v>1274</v>
      </c>
      <c r="B917">
        <v>2007</v>
      </c>
      <c r="C917">
        <v>2</v>
      </c>
      <c r="E917" t="s">
        <v>100</v>
      </c>
      <c r="F917" t="s">
        <v>101</v>
      </c>
      <c r="G917" t="s">
        <v>102</v>
      </c>
      <c r="H917" t="s">
        <v>1238</v>
      </c>
      <c r="I917">
        <v>2007</v>
      </c>
      <c r="J917">
        <v>1</v>
      </c>
      <c r="K917" s="6">
        <v>39172</v>
      </c>
      <c r="L917">
        <v>1</v>
      </c>
      <c r="M917">
        <v>0</v>
      </c>
      <c r="N917" t="s">
        <v>169</v>
      </c>
      <c r="O917" s="8">
        <v>3.52</v>
      </c>
      <c r="P917" s="8">
        <v>3.6</v>
      </c>
      <c r="Q917" s="8">
        <v>3.2</v>
      </c>
      <c r="R917" s="8">
        <v>3.9</v>
      </c>
      <c r="S917" s="8">
        <v>1.28</v>
      </c>
      <c r="T917" s="8">
        <v>5.0999999999999996</v>
      </c>
      <c r="U917" s="8">
        <v>0.72</v>
      </c>
      <c r="V917" s="9">
        <v>29</v>
      </c>
      <c r="W917" s="8">
        <v>0.69999999999999973</v>
      </c>
      <c r="X917" s="8">
        <v>3.8199999999999994</v>
      </c>
      <c r="Y917" s="8">
        <v>-8.0000000000000071E-2</v>
      </c>
      <c r="Z917" s="8">
        <v>0.10000000000000009</v>
      </c>
      <c r="AA917">
        <v>-0.5900000000000003</v>
      </c>
      <c r="AF917" t="s">
        <v>1239</v>
      </c>
      <c r="AG917" t="s">
        <v>106</v>
      </c>
      <c r="AH917" t="s">
        <v>107</v>
      </c>
      <c r="AI917" t="s">
        <v>108</v>
      </c>
      <c r="AJ917" s="7">
        <v>39172</v>
      </c>
      <c r="AK917" t="s">
        <v>1275</v>
      </c>
      <c r="AL917" t="s">
        <v>109</v>
      </c>
      <c r="AM917" t="s">
        <v>1240</v>
      </c>
      <c r="AN917" t="s">
        <v>1281</v>
      </c>
      <c r="AO917" t="str">
        <f>TEXT(A917,"yyyy-mm-dd")</f>
        <v>2007-02-28</v>
      </c>
    </row>
    <row r="918" spans="1:41">
      <c r="A918" s="6" t="s">
        <v>1274</v>
      </c>
      <c r="B918">
        <v>2007</v>
      </c>
      <c r="C918">
        <v>2</v>
      </c>
      <c r="E918" t="s">
        <v>81</v>
      </c>
      <c r="F918" t="s">
        <v>82</v>
      </c>
      <c r="G918" t="s">
        <v>83</v>
      </c>
      <c r="H918" t="s">
        <v>1263</v>
      </c>
      <c r="I918">
        <v>2009</v>
      </c>
      <c r="K918" s="6">
        <v>40178</v>
      </c>
      <c r="L918">
        <v>34</v>
      </c>
      <c r="N918" t="s">
        <v>789</v>
      </c>
      <c r="O918" s="8">
        <v>3.52</v>
      </c>
      <c r="P918" s="8">
        <v>3.5</v>
      </c>
      <c r="Q918" s="8">
        <v>3.37</v>
      </c>
      <c r="R918" s="8">
        <v>3.61</v>
      </c>
      <c r="S918" s="8">
        <v>3</v>
      </c>
      <c r="T918" s="8">
        <v>4</v>
      </c>
      <c r="U918" s="8">
        <v>0.26</v>
      </c>
      <c r="V918" s="9">
        <v>27</v>
      </c>
      <c r="W918" s="8">
        <v>0.23999999999999977</v>
      </c>
      <c r="X918" s="8">
        <v>1</v>
      </c>
      <c r="Y918" s="8">
        <v>2.0000000000000018E-2</v>
      </c>
      <c r="Z918" s="8">
        <v>0</v>
      </c>
      <c r="AA918">
        <v>-9.0000000000000302E-2</v>
      </c>
      <c r="AF918" t="s">
        <v>1264</v>
      </c>
      <c r="AG918" t="s">
        <v>87</v>
      </c>
      <c r="AH918" t="s">
        <v>88</v>
      </c>
      <c r="AI918" t="s">
        <v>359</v>
      </c>
      <c r="AJ918" s="7">
        <v>40178</v>
      </c>
      <c r="AK918" t="s">
        <v>1275</v>
      </c>
      <c r="AL918" t="s">
        <v>91</v>
      </c>
      <c r="AM918" t="s">
        <v>1265</v>
      </c>
      <c r="AN918" t="s">
        <v>1278</v>
      </c>
      <c r="AO918" t="str">
        <f>TEXT(A918,"yyyy-mm-dd")</f>
        <v>2007-02-28</v>
      </c>
    </row>
    <row r="919" spans="1:41">
      <c r="A919" s="6" t="s">
        <v>1274</v>
      </c>
      <c r="B919">
        <v>2007</v>
      </c>
      <c r="C919">
        <v>2</v>
      </c>
      <c r="E919" t="s">
        <v>81</v>
      </c>
      <c r="F919" t="s">
        <v>82</v>
      </c>
      <c r="G919" t="s">
        <v>83</v>
      </c>
      <c r="H919" t="s">
        <v>1100</v>
      </c>
      <c r="I919">
        <v>2008</v>
      </c>
      <c r="K919" s="6">
        <v>39813</v>
      </c>
      <c r="L919">
        <v>22</v>
      </c>
      <c r="N919" t="s">
        <v>167</v>
      </c>
      <c r="O919" s="8">
        <v>3.55</v>
      </c>
      <c r="P919" s="8">
        <v>3.55</v>
      </c>
      <c r="Q919" s="8">
        <v>3.36</v>
      </c>
      <c r="R919" s="8">
        <v>3.62</v>
      </c>
      <c r="S919" s="8">
        <v>3.16</v>
      </c>
      <c r="T919" s="8">
        <v>4.03</v>
      </c>
      <c r="U919" s="8">
        <v>0.25</v>
      </c>
      <c r="V919" s="9">
        <v>30</v>
      </c>
      <c r="W919" s="8">
        <v>0.26000000000000023</v>
      </c>
      <c r="X919" s="8">
        <v>0.87000000000000011</v>
      </c>
      <c r="Y919" s="8">
        <v>0</v>
      </c>
      <c r="Z919" s="8">
        <v>2.9999999999999805E-2</v>
      </c>
      <c r="AA919">
        <v>-1.9999999999999574E-2</v>
      </c>
      <c r="AF919" t="s">
        <v>1101</v>
      </c>
      <c r="AG919" t="s">
        <v>87</v>
      </c>
      <c r="AH919" t="s">
        <v>88</v>
      </c>
      <c r="AI919" t="s">
        <v>97</v>
      </c>
      <c r="AJ919" s="7">
        <v>39813</v>
      </c>
      <c r="AK919" t="s">
        <v>1275</v>
      </c>
      <c r="AL919" t="s">
        <v>91</v>
      </c>
      <c r="AM919" t="s">
        <v>1102</v>
      </c>
      <c r="AN919" t="s">
        <v>1277</v>
      </c>
      <c r="AO919" t="str">
        <f>TEXT(A919,"yyyy-mm-dd")</f>
        <v>2007-02-28</v>
      </c>
    </row>
    <row r="920" spans="1:41">
      <c r="A920" s="6" t="s">
        <v>1274</v>
      </c>
      <c r="B920">
        <v>2007</v>
      </c>
      <c r="C920">
        <v>2</v>
      </c>
      <c r="E920" t="s">
        <v>392</v>
      </c>
      <c r="F920" t="s">
        <v>82</v>
      </c>
      <c r="G920" t="s">
        <v>83</v>
      </c>
      <c r="H920" t="s">
        <v>1100</v>
      </c>
      <c r="I920">
        <v>2008</v>
      </c>
      <c r="K920" s="6">
        <v>39813</v>
      </c>
      <c r="L920">
        <v>22</v>
      </c>
      <c r="N920" t="s">
        <v>167</v>
      </c>
      <c r="O920" s="8">
        <v>3.26</v>
      </c>
      <c r="P920" s="8">
        <v>3.3</v>
      </c>
      <c r="Q920" s="8">
        <v>3.08</v>
      </c>
      <c r="R920" s="8">
        <v>3.43</v>
      </c>
      <c r="S920" s="8">
        <v>2.68</v>
      </c>
      <c r="T920" s="8">
        <v>3.84</v>
      </c>
      <c r="U920" s="8">
        <v>0.26</v>
      </c>
      <c r="V920" s="9">
        <v>27</v>
      </c>
      <c r="W920" s="8">
        <v>0.35000000000000009</v>
      </c>
      <c r="X920" s="8">
        <v>1.1599999999999997</v>
      </c>
      <c r="Y920" s="8">
        <v>-4.0000000000000036E-2</v>
      </c>
      <c r="Z920" s="8">
        <v>0</v>
      </c>
      <c r="AA920">
        <v>-4.0000000000000036E-2</v>
      </c>
      <c r="AF920" t="s">
        <v>1101</v>
      </c>
      <c r="AG920" t="s">
        <v>87</v>
      </c>
      <c r="AH920" t="s">
        <v>88</v>
      </c>
      <c r="AI920" t="s">
        <v>97</v>
      </c>
      <c r="AJ920" s="7">
        <v>39813</v>
      </c>
      <c r="AK920" t="s">
        <v>1275</v>
      </c>
      <c r="AL920" t="s">
        <v>393</v>
      </c>
      <c r="AM920" t="s">
        <v>1102</v>
      </c>
      <c r="AN920" t="s">
        <v>1280</v>
      </c>
      <c r="AO920" t="str">
        <f>TEXT(A920,"yyyy-mm-dd")</f>
        <v>2007-02-28</v>
      </c>
    </row>
    <row r="921" spans="1:41">
      <c r="A921" s="6" t="s">
        <v>1274</v>
      </c>
      <c r="B921">
        <v>2007</v>
      </c>
      <c r="C921">
        <v>2</v>
      </c>
      <c r="E921" t="s">
        <v>81</v>
      </c>
      <c r="F921" t="s">
        <v>82</v>
      </c>
      <c r="G921" t="s">
        <v>83</v>
      </c>
      <c r="H921" t="s">
        <v>923</v>
      </c>
      <c r="I921">
        <v>2007</v>
      </c>
      <c r="K921" s="6">
        <v>39447</v>
      </c>
      <c r="L921">
        <v>10</v>
      </c>
      <c r="N921" t="s">
        <v>164</v>
      </c>
      <c r="O921" s="8">
        <v>3.64</v>
      </c>
      <c r="P921" s="8">
        <v>3.66</v>
      </c>
      <c r="Q921" s="8">
        <v>3.54</v>
      </c>
      <c r="R921" s="8">
        <v>3.73</v>
      </c>
      <c r="S921" s="8">
        <v>3.2</v>
      </c>
      <c r="T921" s="8">
        <v>4.09</v>
      </c>
      <c r="U921" s="8">
        <v>0.18</v>
      </c>
      <c r="V921" s="9">
        <v>30</v>
      </c>
      <c r="W921" s="8">
        <v>0.18999999999999995</v>
      </c>
      <c r="X921" s="8">
        <v>0.88999999999999968</v>
      </c>
      <c r="Y921" s="8">
        <v>-2.0000000000000018E-2</v>
      </c>
      <c r="Z921" s="8">
        <v>1.0000000000000231E-2</v>
      </c>
      <c r="AA921">
        <v>0</v>
      </c>
      <c r="AF921" t="s">
        <v>925</v>
      </c>
      <c r="AG921" t="s">
        <v>87</v>
      </c>
      <c r="AH921" t="s">
        <v>88</v>
      </c>
      <c r="AI921" t="s">
        <v>89</v>
      </c>
      <c r="AJ921" s="7">
        <v>39447</v>
      </c>
      <c r="AK921" t="s">
        <v>1275</v>
      </c>
      <c r="AL921" t="s">
        <v>91</v>
      </c>
      <c r="AM921" t="s">
        <v>927</v>
      </c>
      <c r="AN921" t="s">
        <v>1276</v>
      </c>
      <c r="AO921" t="str">
        <f>TEXT(A921,"yyyy-mm-dd")</f>
        <v>2007-02-28</v>
      </c>
    </row>
    <row r="922" spans="1:41">
      <c r="A922" s="6" t="s">
        <v>1274</v>
      </c>
      <c r="B922">
        <v>2007</v>
      </c>
      <c r="C922">
        <v>2</v>
      </c>
      <c r="E922" t="s">
        <v>392</v>
      </c>
      <c r="F922" t="s">
        <v>82</v>
      </c>
      <c r="G922" t="s">
        <v>83</v>
      </c>
      <c r="H922" t="s">
        <v>923</v>
      </c>
      <c r="I922">
        <v>2007</v>
      </c>
      <c r="K922" s="6">
        <v>39447</v>
      </c>
      <c r="L922">
        <v>10</v>
      </c>
      <c r="N922" t="s">
        <v>164</v>
      </c>
      <c r="O922" s="8">
        <v>3.44</v>
      </c>
      <c r="P922" s="8">
        <v>3.47</v>
      </c>
      <c r="Q922" s="8">
        <v>3.34</v>
      </c>
      <c r="R922" s="8">
        <v>3.63</v>
      </c>
      <c r="S922" s="8">
        <v>2.19</v>
      </c>
      <c r="T922" s="8">
        <v>3.98</v>
      </c>
      <c r="U922" s="8">
        <v>0.32</v>
      </c>
      <c r="V922" s="9">
        <v>27</v>
      </c>
      <c r="W922" s="8">
        <v>0.29000000000000004</v>
      </c>
      <c r="X922" s="8">
        <v>1.79</v>
      </c>
      <c r="Y922" s="8">
        <v>-3.0000000000000249E-2</v>
      </c>
      <c r="Z922" s="8">
        <v>-2.9999999999999805E-2</v>
      </c>
      <c r="AA922">
        <v>9.0000000000000302E-2</v>
      </c>
      <c r="AF922" t="s">
        <v>925</v>
      </c>
      <c r="AG922" t="s">
        <v>87</v>
      </c>
      <c r="AH922" t="s">
        <v>88</v>
      </c>
      <c r="AI922" t="s">
        <v>89</v>
      </c>
      <c r="AJ922" s="7">
        <v>39447</v>
      </c>
      <c r="AK922" t="s">
        <v>1275</v>
      </c>
      <c r="AL922" t="s">
        <v>393</v>
      </c>
      <c r="AM922" t="s">
        <v>927</v>
      </c>
      <c r="AN922" t="s">
        <v>1279</v>
      </c>
      <c r="AO922" t="str">
        <f>TEXT(A922,"yyyy-mm-dd")</f>
        <v>2007-02-28</v>
      </c>
    </row>
    <row r="923" spans="1:41">
      <c r="A923" s="6" t="s">
        <v>1274</v>
      </c>
      <c r="B923">
        <v>2007</v>
      </c>
      <c r="C923">
        <v>2</v>
      </c>
      <c r="E923" t="s">
        <v>81</v>
      </c>
      <c r="F923" t="s">
        <v>82</v>
      </c>
      <c r="G923" t="s">
        <v>774</v>
      </c>
      <c r="H923" t="s">
        <v>775</v>
      </c>
      <c r="K923" s="6"/>
      <c r="O923" s="8">
        <v>3.47</v>
      </c>
      <c r="P923" s="8">
        <v>3.5</v>
      </c>
      <c r="Q923" s="8">
        <v>3.3</v>
      </c>
      <c r="R923" s="8">
        <v>3.54</v>
      </c>
      <c r="S923" s="8">
        <v>2.92</v>
      </c>
      <c r="T923" s="8">
        <v>3.96</v>
      </c>
      <c r="U923" s="8">
        <v>0.26</v>
      </c>
      <c r="V923" s="9">
        <v>27</v>
      </c>
      <c r="W923" s="8">
        <v>0.24000000000000021</v>
      </c>
      <c r="X923" s="8">
        <v>1.04</v>
      </c>
      <c r="Y923" s="8">
        <v>-2.9999999999999805E-2</v>
      </c>
      <c r="Z923" s="8">
        <v>0</v>
      </c>
      <c r="AA923">
        <v>-6.999999999999984E-2</v>
      </c>
      <c r="AF923" t="s">
        <v>776</v>
      </c>
      <c r="AG923" t="s">
        <v>777</v>
      </c>
      <c r="AH923" t="s">
        <v>778</v>
      </c>
      <c r="AI923" t="s">
        <v>779</v>
      </c>
      <c r="AJ923" s="7"/>
      <c r="AK923" t="s">
        <v>1275</v>
      </c>
      <c r="AL923" t="s">
        <v>91</v>
      </c>
      <c r="AM923" t="s">
        <v>775</v>
      </c>
      <c r="AN923" t="s">
        <v>1290</v>
      </c>
      <c r="AO923" t="str">
        <f>TEXT(A923,"yyyy-mm-dd")</f>
        <v>2007-02-28</v>
      </c>
    </row>
    <row r="924" spans="1:41">
      <c r="A924" s="6" t="s">
        <v>1274</v>
      </c>
      <c r="B924">
        <v>2007</v>
      </c>
      <c r="C924">
        <v>2</v>
      </c>
      <c r="E924" t="s">
        <v>112</v>
      </c>
      <c r="F924" t="s">
        <v>113</v>
      </c>
      <c r="G924" t="s">
        <v>83</v>
      </c>
      <c r="H924" t="s">
        <v>1100</v>
      </c>
      <c r="I924">
        <v>2008</v>
      </c>
      <c r="K924" s="6">
        <v>39813</v>
      </c>
      <c r="L924">
        <v>22</v>
      </c>
      <c r="N924" t="s">
        <v>167</v>
      </c>
      <c r="O924" s="8">
        <v>6.87</v>
      </c>
      <c r="P924" s="8">
        <v>6.8</v>
      </c>
      <c r="Q924" s="8">
        <v>6.5</v>
      </c>
      <c r="R924" s="8">
        <v>7.09</v>
      </c>
      <c r="S924" s="8">
        <v>5.5</v>
      </c>
      <c r="T924" s="8">
        <v>8.48</v>
      </c>
      <c r="U924" s="8">
        <v>0.67</v>
      </c>
      <c r="V924" s="9">
        <v>30</v>
      </c>
      <c r="W924" s="8">
        <v>0.58999999999999986</v>
      </c>
      <c r="X924" s="8">
        <v>2.9800000000000004</v>
      </c>
      <c r="Y924" s="8">
        <v>7.0000000000000284E-2</v>
      </c>
      <c r="Z924" s="8">
        <v>0</v>
      </c>
      <c r="AA924">
        <v>-0.16999999999999993</v>
      </c>
      <c r="AF924" t="s">
        <v>1257</v>
      </c>
      <c r="AG924" t="s">
        <v>115</v>
      </c>
      <c r="AH924" t="s">
        <v>116</v>
      </c>
      <c r="AI924" t="s">
        <v>230</v>
      </c>
      <c r="AJ924" s="7">
        <v>39813</v>
      </c>
      <c r="AK924" t="s">
        <v>1275</v>
      </c>
      <c r="AL924" t="s">
        <v>118</v>
      </c>
      <c r="AM924" t="s">
        <v>1102</v>
      </c>
      <c r="AN924" t="s">
        <v>1292</v>
      </c>
      <c r="AO924" t="str">
        <f>TEXT(A924,"yyyy-mm-dd")</f>
        <v>2007-02-28</v>
      </c>
    </row>
    <row r="925" spans="1:41">
      <c r="A925" s="6" t="s">
        <v>1274</v>
      </c>
      <c r="B925">
        <v>2007</v>
      </c>
      <c r="C925">
        <v>2</v>
      </c>
      <c r="E925" t="s">
        <v>112</v>
      </c>
      <c r="F925" t="s">
        <v>113</v>
      </c>
      <c r="G925" t="s">
        <v>83</v>
      </c>
      <c r="H925" t="s">
        <v>923</v>
      </c>
      <c r="I925">
        <v>2007</v>
      </c>
      <c r="K925" s="6">
        <v>39447</v>
      </c>
      <c r="L925">
        <v>10</v>
      </c>
      <c r="N925" t="s">
        <v>164</v>
      </c>
      <c r="O925" s="8">
        <v>6.95</v>
      </c>
      <c r="P925" s="8">
        <v>7.01</v>
      </c>
      <c r="Q925" s="8">
        <v>6.77</v>
      </c>
      <c r="R925" s="8">
        <v>7.17</v>
      </c>
      <c r="S925" s="8">
        <v>6.25</v>
      </c>
      <c r="T925" s="8">
        <v>7.85</v>
      </c>
      <c r="U925" s="8">
        <v>0.35</v>
      </c>
      <c r="V925" s="9">
        <v>30</v>
      </c>
      <c r="W925" s="8">
        <v>0.40000000000000036</v>
      </c>
      <c r="X925" s="8">
        <v>1.5999999999999996</v>
      </c>
      <c r="Y925" s="8">
        <v>-5.9999999999999609E-2</v>
      </c>
      <c r="Z925" s="8">
        <v>0</v>
      </c>
      <c r="AA925">
        <v>-0.22999999999999954</v>
      </c>
      <c r="AF925" t="s">
        <v>1094</v>
      </c>
      <c r="AG925" t="s">
        <v>115</v>
      </c>
      <c r="AH925" t="s">
        <v>116</v>
      </c>
      <c r="AI925" t="s">
        <v>117</v>
      </c>
      <c r="AJ925" s="7">
        <v>39447</v>
      </c>
      <c r="AK925" t="s">
        <v>1275</v>
      </c>
      <c r="AL925" t="s">
        <v>118</v>
      </c>
      <c r="AM925" t="s">
        <v>927</v>
      </c>
      <c r="AN925" t="s">
        <v>1291</v>
      </c>
      <c r="AO925" t="str">
        <f>TEXT(A925,"yyyy-mm-dd")</f>
        <v>2007-02-28</v>
      </c>
    </row>
    <row r="926" spans="1:41">
      <c r="A926" s="6" t="s">
        <v>1293</v>
      </c>
      <c r="B926">
        <v>2007</v>
      </c>
      <c r="C926">
        <v>3</v>
      </c>
      <c r="E926" t="s">
        <v>100</v>
      </c>
      <c r="F926" t="s">
        <v>101</v>
      </c>
      <c r="G926" t="s">
        <v>83</v>
      </c>
      <c r="H926" t="s">
        <v>1100</v>
      </c>
      <c r="I926">
        <v>2008</v>
      </c>
      <c r="K926" s="6">
        <v>39813</v>
      </c>
      <c r="L926">
        <v>21</v>
      </c>
      <c r="N926" t="s">
        <v>176</v>
      </c>
      <c r="O926" s="8">
        <v>3.77</v>
      </c>
      <c r="P926" s="8">
        <v>3.7</v>
      </c>
      <c r="Q926" s="8">
        <v>3.5</v>
      </c>
      <c r="R926" s="8">
        <v>4</v>
      </c>
      <c r="S926" s="8">
        <v>2.9</v>
      </c>
      <c r="T926" s="8">
        <v>4.5</v>
      </c>
      <c r="U926" s="8">
        <v>0.39</v>
      </c>
      <c r="V926" s="9">
        <v>31</v>
      </c>
      <c r="W926" s="8">
        <v>0.5</v>
      </c>
      <c r="X926" s="8">
        <v>1.6</v>
      </c>
      <c r="Y926" s="8">
        <v>6.999999999999984E-2</v>
      </c>
      <c r="Z926" s="8">
        <v>-9.9999999999999645E-2</v>
      </c>
      <c r="AA926">
        <v>0</v>
      </c>
      <c r="AF926" t="s">
        <v>9843</v>
      </c>
      <c r="AG926" t="s">
        <v>9655</v>
      </c>
      <c r="AH926" t="s">
        <v>9656</v>
      </c>
      <c r="AI926" t="s">
        <v>9669</v>
      </c>
      <c r="AJ926" s="7">
        <v>39813</v>
      </c>
      <c r="AK926" t="s">
        <v>1294</v>
      </c>
      <c r="AL926" t="s">
        <v>109</v>
      </c>
      <c r="AM926" t="s">
        <v>1102</v>
      </c>
      <c r="AN926" t="s">
        <v>9849</v>
      </c>
    </row>
    <row r="927" spans="1:41">
      <c r="A927" s="6" t="s">
        <v>1293</v>
      </c>
      <c r="B927">
        <v>2007</v>
      </c>
      <c r="C927">
        <v>3</v>
      </c>
      <c r="E927" t="s">
        <v>100</v>
      </c>
      <c r="F927" t="s">
        <v>101</v>
      </c>
      <c r="G927" t="s">
        <v>83</v>
      </c>
      <c r="H927" t="s">
        <v>923</v>
      </c>
      <c r="I927">
        <v>2007</v>
      </c>
      <c r="K927" s="6">
        <v>39447</v>
      </c>
      <c r="L927">
        <v>9</v>
      </c>
      <c r="N927" t="s">
        <v>173</v>
      </c>
      <c r="O927" s="8">
        <v>3.37</v>
      </c>
      <c r="P927" s="8">
        <v>3.44</v>
      </c>
      <c r="Q927" s="8">
        <v>3.2</v>
      </c>
      <c r="R927" s="8">
        <v>3.56</v>
      </c>
      <c r="S927" s="8">
        <v>2</v>
      </c>
      <c r="T927" s="8">
        <v>4</v>
      </c>
      <c r="U927" s="8">
        <v>0.35</v>
      </c>
      <c r="V927" s="9">
        <v>32</v>
      </c>
      <c r="W927" s="8">
        <v>0.35999999999999988</v>
      </c>
      <c r="X927" s="8">
        <v>2</v>
      </c>
      <c r="Y927" s="8">
        <v>-6.999999999999984E-2</v>
      </c>
      <c r="Z927" s="8">
        <v>-6.0000000000000053E-2</v>
      </c>
      <c r="AA927">
        <v>-8.0000000000000071E-2</v>
      </c>
      <c r="AF927" t="s">
        <v>9809</v>
      </c>
      <c r="AG927" t="s">
        <v>9655</v>
      </c>
      <c r="AH927" t="s">
        <v>9656</v>
      </c>
      <c r="AI927" t="s">
        <v>9657</v>
      </c>
      <c r="AJ927" s="7">
        <v>39447</v>
      </c>
      <c r="AK927" t="s">
        <v>1294</v>
      </c>
      <c r="AL927" t="s">
        <v>109</v>
      </c>
      <c r="AM927" t="s">
        <v>927</v>
      </c>
      <c r="AN927" t="s">
        <v>9832</v>
      </c>
    </row>
    <row r="928" spans="1:41">
      <c r="A928" s="6" t="s">
        <v>1293</v>
      </c>
      <c r="B928">
        <v>2007</v>
      </c>
      <c r="C928">
        <v>3</v>
      </c>
      <c r="E928" t="s">
        <v>100</v>
      </c>
      <c r="F928" t="s">
        <v>101</v>
      </c>
      <c r="G928" t="s">
        <v>102</v>
      </c>
      <c r="H928" t="s">
        <v>1286</v>
      </c>
      <c r="I928">
        <v>2007</v>
      </c>
      <c r="J928">
        <v>3</v>
      </c>
      <c r="K928" s="6">
        <v>39355</v>
      </c>
      <c r="L928">
        <v>6</v>
      </c>
      <c r="M928">
        <v>2</v>
      </c>
      <c r="N928" t="s">
        <v>203</v>
      </c>
      <c r="O928" s="8">
        <v>3.34</v>
      </c>
      <c r="P928" s="8">
        <v>3.35</v>
      </c>
      <c r="Q928" s="8">
        <v>3.13</v>
      </c>
      <c r="R928" s="8">
        <v>3.66</v>
      </c>
      <c r="S928" s="8">
        <v>2.38</v>
      </c>
      <c r="T928" s="8">
        <v>4</v>
      </c>
      <c r="U928" s="8">
        <v>0.39</v>
      </c>
      <c r="V928" s="9">
        <v>30</v>
      </c>
      <c r="W928" s="8">
        <v>0.53000000000000025</v>
      </c>
      <c r="X928" s="8">
        <v>1.62</v>
      </c>
      <c r="Y928" s="8">
        <v>-1.0000000000000231E-2</v>
      </c>
      <c r="Z928" s="8">
        <v>-0.14999999999999991</v>
      </c>
      <c r="AA928">
        <v>3.0000000000000249E-2</v>
      </c>
      <c r="AF928" t="s">
        <v>1287</v>
      </c>
      <c r="AG928" t="s">
        <v>106</v>
      </c>
      <c r="AH928" t="s">
        <v>107</v>
      </c>
      <c r="AI928" t="s">
        <v>427</v>
      </c>
      <c r="AJ928" s="7">
        <v>39355</v>
      </c>
      <c r="AK928" t="s">
        <v>1294</v>
      </c>
      <c r="AL928" t="s">
        <v>109</v>
      </c>
      <c r="AM928" t="s">
        <v>1288</v>
      </c>
      <c r="AN928" t="s">
        <v>1302</v>
      </c>
      <c r="AO928" t="str">
        <f>TEXT(A928,"yyyy-mm-dd")</f>
        <v>2007-03-31</v>
      </c>
    </row>
    <row r="929" spans="1:41">
      <c r="A929" s="6" t="s">
        <v>1293</v>
      </c>
      <c r="B929">
        <v>2007</v>
      </c>
      <c r="C929">
        <v>3</v>
      </c>
      <c r="E929" t="s">
        <v>100</v>
      </c>
      <c r="F929" t="s">
        <v>101</v>
      </c>
      <c r="G929" t="s">
        <v>102</v>
      </c>
      <c r="H929" t="s">
        <v>1282</v>
      </c>
      <c r="I929">
        <v>2007</v>
      </c>
      <c r="J929">
        <v>2</v>
      </c>
      <c r="K929" s="6">
        <v>39263</v>
      </c>
      <c r="L929">
        <v>3</v>
      </c>
      <c r="M929">
        <v>1</v>
      </c>
      <c r="N929" t="s">
        <v>233</v>
      </c>
      <c r="O929" s="8">
        <v>3.16</v>
      </c>
      <c r="P929" s="8">
        <v>3.29</v>
      </c>
      <c r="Q929" s="8">
        <v>2.97</v>
      </c>
      <c r="R929" s="8">
        <v>3.5</v>
      </c>
      <c r="S929" s="8">
        <v>1.1000000000000001</v>
      </c>
      <c r="T929" s="8">
        <v>4.04</v>
      </c>
      <c r="U929" s="8">
        <v>0.53</v>
      </c>
      <c r="V929" s="9">
        <v>30</v>
      </c>
      <c r="W929" s="8">
        <v>0.5299999999999998</v>
      </c>
      <c r="X929" s="8">
        <v>2.94</v>
      </c>
      <c r="Y929" s="8">
        <v>-0.12999999999999989</v>
      </c>
      <c r="Z929" s="8">
        <v>-9.9999999999997868E-3</v>
      </c>
      <c r="AA929">
        <v>2.9999999999999805E-2</v>
      </c>
      <c r="AF929" t="s">
        <v>1283</v>
      </c>
      <c r="AG929" t="s">
        <v>106</v>
      </c>
      <c r="AH929" t="s">
        <v>107</v>
      </c>
      <c r="AI929" t="s">
        <v>340</v>
      </c>
      <c r="AJ929" s="7">
        <v>39263</v>
      </c>
      <c r="AK929" t="s">
        <v>1294</v>
      </c>
      <c r="AL929" t="s">
        <v>109</v>
      </c>
      <c r="AM929" t="s">
        <v>1284</v>
      </c>
      <c r="AN929" t="s">
        <v>1301</v>
      </c>
      <c r="AO929" t="str">
        <f>TEXT(A929,"yyyy-mm-dd")</f>
        <v>2007-03-31</v>
      </c>
    </row>
    <row r="930" spans="1:41">
      <c r="A930" s="6" t="s">
        <v>1293</v>
      </c>
      <c r="B930">
        <v>2007</v>
      </c>
      <c r="C930">
        <v>3</v>
      </c>
      <c r="E930" t="s">
        <v>100</v>
      </c>
      <c r="F930" t="s">
        <v>101</v>
      </c>
      <c r="G930" t="s">
        <v>102</v>
      </c>
      <c r="H930" t="s">
        <v>1238</v>
      </c>
      <c r="I930">
        <v>2007</v>
      </c>
      <c r="J930">
        <v>1</v>
      </c>
      <c r="K930" s="6">
        <v>39172</v>
      </c>
      <c r="L930">
        <v>0</v>
      </c>
      <c r="M930">
        <v>0</v>
      </c>
      <c r="N930" t="s">
        <v>178</v>
      </c>
      <c r="O930" s="8">
        <v>3.31</v>
      </c>
      <c r="P930" s="8">
        <v>3.4</v>
      </c>
      <c r="Q930" s="8">
        <v>2.95</v>
      </c>
      <c r="R930" s="8">
        <v>3.65</v>
      </c>
      <c r="S930" s="8">
        <v>1.6</v>
      </c>
      <c r="T930" s="8">
        <v>4.3899999999999997</v>
      </c>
      <c r="U930" s="8">
        <v>0.53</v>
      </c>
      <c r="V930" s="9">
        <v>31</v>
      </c>
      <c r="W930" s="8">
        <v>0.69999999999999973</v>
      </c>
      <c r="X930" s="8">
        <v>2.7899999999999996</v>
      </c>
      <c r="Y930" s="8">
        <v>-8.9999999999999858E-2</v>
      </c>
      <c r="Z930" s="8">
        <v>-0.20000000000000018</v>
      </c>
      <c r="AA930">
        <v>0</v>
      </c>
      <c r="AF930" t="s">
        <v>1239</v>
      </c>
      <c r="AG930" t="s">
        <v>106</v>
      </c>
      <c r="AH930" t="s">
        <v>107</v>
      </c>
      <c r="AI930" t="s">
        <v>108</v>
      </c>
      <c r="AJ930" s="7">
        <v>39172</v>
      </c>
      <c r="AK930" t="s">
        <v>1294</v>
      </c>
      <c r="AL930" t="s">
        <v>109</v>
      </c>
      <c r="AM930" t="s">
        <v>1240</v>
      </c>
      <c r="AN930" t="s">
        <v>1300</v>
      </c>
      <c r="AO930" t="str">
        <f>TEXT(A930,"yyyy-mm-dd")</f>
        <v>2007-03-31</v>
      </c>
    </row>
    <row r="931" spans="1:41">
      <c r="A931" s="6" t="s">
        <v>1293</v>
      </c>
      <c r="B931">
        <v>2007</v>
      </c>
      <c r="C931">
        <v>3</v>
      </c>
      <c r="E931" t="s">
        <v>81</v>
      </c>
      <c r="F931" t="s">
        <v>82</v>
      </c>
      <c r="G931" t="s">
        <v>83</v>
      </c>
      <c r="H931" t="s">
        <v>1263</v>
      </c>
      <c r="I931">
        <v>2009</v>
      </c>
      <c r="K931" s="6">
        <v>40178</v>
      </c>
      <c r="L931">
        <v>33</v>
      </c>
      <c r="N931" t="s">
        <v>810</v>
      </c>
      <c r="O931" s="8">
        <v>3.5</v>
      </c>
      <c r="P931" s="8">
        <v>3.5</v>
      </c>
      <c r="Q931" s="8">
        <v>3.37</v>
      </c>
      <c r="R931" s="8">
        <v>3.6</v>
      </c>
      <c r="S931" s="8">
        <v>3</v>
      </c>
      <c r="T931" s="8">
        <v>4.2</v>
      </c>
      <c r="U931" s="8">
        <v>0.26</v>
      </c>
      <c r="V931" s="9">
        <v>29</v>
      </c>
      <c r="W931" s="8">
        <v>0.22999999999999998</v>
      </c>
      <c r="X931" s="8">
        <v>1.2000000000000002</v>
      </c>
      <c r="Y931" s="8">
        <v>0</v>
      </c>
      <c r="Z931" s="8">
        <v>0</v>
      </c>
      <c r="AA931">
        <v>-9.9999999999997868E-3</v>
      </c>
      <c r="AF931" t="s">
        <v>1264</v>
      </c>
      <c r="AG931" t="s">
        <v>87</v>
      </c>
      <c r="AH931" t="s">
        <v>88</v>
      </c>
      <c r="AI931" t="s">
        <v>359</v>
      </c>
      <c r="AJ931" s="7">
        <v>40178</v>
      </c>
      <c r="AK931" t="s">
        <v>1294</v>
      </c>
      <c r="AL931" t="s">
        <v>91</v>
      </c>
      <c r="AM931" t="s">
        <v>1265</v>
      </c>
      <c r="AN931" t="s">
        <v>1297</v>
      </c>
      <c r="AO931" t="str">
        <f>TEXT(A931,"yyyy-mm-dd")</f>
        <v>2007-03-31</v>
      </c>
    </row>
    <row r="932" spans="1:41">
      <c r="A932" s="6" t="s">
        <v>1293</v>
      </c>
      <c r="B932">
        <v>2007</v>
      </c>
      <c r="C932">
        <v>3</v>
      </c>
      <c r="E932" t="s">
        <v>81</v>
      </c>
      <c r="F932" t="s">
        <v>82</v>
      </c>
      <c r="G932" t="s">
        <v>83</v>
      </c>
      <c r="H932" t="s">
        <v>1100</v>
      </c>
      <c r="I932">
        <v>2008</v>
      </c>
      <c r="K932" s="6">
        <v>39813</v>
      </c>
      <c r="L932">
        <v>21</v>
      </c>
      <c r="N932" t="s">
        <v>176</v>
      </c>
      <c r="O932" s="8">
        <v>3.57</v>
      </c>
      <c r="P932" s="8">
        <v>3.5</v>
      </c>
      <c r="Q932" s="8">
        <v>3.49</v>
      </c>
      <c r="R932" s="8">
        <v>3.6</v>
      </c>
      <c r="S932" s="8">
        <v>3.16</v>
      </c>
      <c r="T932" s="8">
        <v>4.0999999999999996</v>
      </c>
      <c r="U932" s="8">
        <v>0.23</v>
      </c>
      <c r="V932" s="9">
        <v>32</v>
      </c>
      <c r="W932" s="8">
        <v>0.10999999999999988</v>
      </c>
      <c r="X932" s="8">
        <v>0.9399999999999995</v>
      </c>
      <c r="Y932" s="8">
        <v>6.999999999999984E-2</v>
      </c>
      <c r="Z932" s="8">
        <v>-4.9999999999999822E-2</v>
      </c>
      <c r="AA932">
        <v>-0.15000000000000036</v>
      </c>
      <c r="AF932" t="s">
        <v>1101</v>
      </c>
      <c r="AG932" t="s">
        <v>87</v>
      </c>
      <c r="AH932" t="s">
        <v>88</v>
      </c>
      <c r="AI932" t="s">
        <v>97</v>
      </c>
      <c r="AJ932" s="7">
        <v>39813</v>
      </c>
      <c r="AK932" t="s">
        <v>1294</v>
      </c>
      <c r="AL932" t="s">
        <v>91</v>
      </c>
      <c r="AM932" t="s">
        <v>1102</v>
      </c>
      <c r="AN932" t="s">
        <v>1296</v>
      </c>
      <c r="AO932" t="str">
        <f>TEXT(A932,"yyyy-mm-dd")</f>
        <v>2007-03-31</v>
      </c>
    </row>
    <row r="933" spans="1:41">
      <c r="A933" s="6" t="s">
        <v>1293</v>
      </c>
      <c r="B933">
        <v>2007</v>
      </c>
      <c r="C933">
        <v>3</v>
      </c>
      <c r="E933" t="s">
        <v>392</v>
      </c>
      <c r="F933" t="s">
        <v>82</v>
      </c>
      <c r="G933" t="s">
        <v>83</v>
      </c>
      <c r="H933" t="s">
        <v>1100</v>
      </c>
      <c r="I933">
        <v>2008</v>
      </c>
      <c r="K933" s="6">
        <v>39813</v>
      </c>
      <c r="L933">
        <v>21</v>
      </c>
      <c r="N933" t="s">
        <v>176</v>
      </c>
      <c r="O933" s="8">
        <v>3.29</v>
      </c>
      <c r="P933" s="8">
        <v>3.32</v>
      </c>
      <c r="Q933" s="8">
        <v>3.16</v>
      </c>
      <c r="R933" s="8">
        <v>3.5</v>
      </c>
      <c r="S933" s="8">
        <v>2.54</v>
      </c>
      <c r="T933" s="8">
        <v>3.94</v>
      </c>
      <c r="U933" s="8">
        <v>0.3</v>
      </c>
      <c r="V933" s="9">
        <v>28</v>
      </c>
      <c r="W933" s="8">
        <v>0.33999999999999986</v>
      </c>
      <c r="X933" s="8">
        <v>1.4</v>
      </c>
      <c r="Y933" s="8">
        <v>-2.9999999999999805E-2</v>
      </c>
      <c r="Z933" s="8">
        <v>2.0000000000000018E-2</v>
      </c>
      <c r="AA933">
        <v>-1.0000000000000231E-2</v>
      </c>
      <c r="AF933" t="s">
        <v>1101</v>
      </c>
      <c r="AG933" t="s">
        <v>87</v>
      </c>
      <c r="AH933" t="s">
        <v>88</v>
      </c>
      <c r="AI933" t="s">
        <v>97</v>
      </c>
      <c r="AJ933" s="7">
        <v>39813</v>
      </c>
      <c r="AK933" t="s">
        <v>1294</v>
      </c>
      <c r="AL933" t="s">
        <v>393</v>
      </c>
      <c r="AM933" t="s">
        <v>1102</v>
      </c>
      <c r="AN933" t="s">
        <v>1299</v>
      </c>
      <c r="AO933" t="str">
        <f>TEXT(A933,"yyyy-mm-dd")</f>
        <v>2007-03-31</v>
      </c>
    </row>
    <row r="934" spans="1:41">
      <c r="A934" s="6" t="s">
        <v>1293</v>
      </c>
      <c r="B934">
        <v>2007</v>
      </c>
      <c r="C934">
        <v>3</v>
      </c>
      <c r="E934" t="s">
        <v>81</v>
      </c>
      <c r="F934" t="s">
        <v>82</v>
      </c>
      <c r="G934" t="s">
        <v>83</v>
      </c>
      <c r="H934" t="s">
        <v>923</v>
      </c>
      <c r="I934">
        <v>2007</v>
      </c>
      <c r="K934" s="6">
        <v>39447</v>
      </c>
      <c r="L934">
        <v>9</v>
      </c>
      <c r="N934" t="s">
        <v>173</v>
      </c>
      <c r="O934" s="8">
        <v>3.68</v>
      </c>
      <c r="P934" s="8">
        <v>3.66</v>
      </c>
      <c r="Q934" s="8">
        <v>3.59</v>
      </c>
      <c r="R934" s="8">
        <v>3.79</v>
      </c>
      <c r="S934" s="8">
        <v>3.29</v>
      </c>
      <c r="T934" s="8">
        <v>4.1500000000000004</v>
      </c>
      <c r="U934" s="8">
        <v>0.18</v>
      </c>
      <c r="V934" s="9">
        <v>32</v>
      </c>
      <c r="W934" s="8">
        <v>0.20000000000000018</v>
      </c>
      <c r="X934" s="8">
        <v>0.86000000000000032</v>
      </c>
      <c r="Y934" s="8">
        <v>2.0000000000000018E-2</v>
      </c>
      <c r="Z934" s="8">
        <v>0</v>
      </c>
      <c r="AA934">
        <v>1.0000000000000231E-2</v>
      </c>
      <c r="AF934" t="s">
        <v>925</v>
      </c>
      <c r="AG934" t="s">
        <v>87</v>
      </c>
      <c r="AH934" t="s">
        <v>88</v>
      </c>
      <c r="AI934" t="s">
        <v>89</v>
      </c>
      <c r="AJ934" s="7">
        <v>39447</v>
      </c>
      <c r="AK934" t="s">
        <v>1294</v>
      </c>
      <c r="AL934" t="s">
        <v>91</v>
      </c>
      <c r="AM934" t="s">
        <v>927</v>
      </c>
      <c r="AN934" t="s">
        <v>1295</v>
      </c>
      <c r="AO934" t="str">
        <f>TEXT(A934,"yyyy-mm-dd")</f>
        <v>2007-03-31</v>
      </c>
    </row>
    <row r="935" spans="1:41">
      <c r="A935" s="6" t="s">
        <v>1293</v>
      </c>
      <c r="B935">
        <v>2007</v>
      </c>
      <c r="C935">
        <v>3</v>
      </c>
      <c r="E935" t="s">
        <v>392</v>
      </c>
      <c r="F935" t="s">
        <v>82</v>
      </c>
      <c r="G935" t="s">
        <v>83</v>
      </c>
      <c r="H935" t="s">
        <v>923</v>
      </c>
      <c r="I935">
        <v>2007</v>
      </c>
      <c r="K935" s="6">
        <v>39447</v>
      </c>
      <c r="L935">
        <v>9</v>
      </c>
      <c r="N935" t="s">
        <v>173</v>
      </c>
      <c r="O935" s="8">
        <v>3.57</v>
      </c>
      <c r="P935" s="8">
        <v>3.5</v>
      </c>
      <c r="Q935" s="8">
        <v>3.44</v>
      </c>
      <c r="R935" s="8">
        <v>3.67</v>
      </c>
      <c r="S935" s="8">
        <v>3.35</v>
      </c>
      <c r="T935" s="8">
        <v>4.0999999999999996</v>
      </c>
      <c r="U935" s="8">
        <v>0.18</v>
      </c>
      <c r="V935" s="9">
        <v>28</v>
      </c>
      <c r="W935" s="8">
        <v>0.22999999999999998</v>
      </c>
      <c r="X935" s="8">
        <v>0.74999999999999956</v>
      </c>
      <c r="Y935" s="8">
        <v>6.999999999999984E-2</v>
      </c>
      <c r="Z935" s="8">
        <v>2.9999999999999805E-2</v>
      </c>
      <c r="AA935">
        <v>-6.0000000000000053E-2</v>
      </c>
      <c r="AF935" t="s">
        <v>925</v>
      </c>
      <c r="AG935" t="s">
        <v>87</v>
      </c>
      <c r="AH935" t="s">
        <v>88</v>
      </c>
      <c r="AI935" t="s">
        <v>89</v>
      </c>
      <c r="AJ935" s="7">
        <v>39447</v>
      </c>
      <c r="AK935" t="s">
        <v>1294</v>
      </c>
      <c r="AL935" t="s">
        <v>393</v>
      </c>
      <c r="AM935" t="s">
        <v>927</v>
      </c>
      <c r="AN935" t="s">
        <v>1298</v>
      </c>
      <c r="AO935" t="str">
        <f>TEXT(A935,"yyyy-mm-dd")</f>
        <v>2007-03-31</v>
      </c>
    </row>
    <row r="936" spans="1:41">
      <c r="A936" s="6" t="s">
        <v>1293</v>
      </c>
      <c r="B936">
        <v>2007</v>
      </c>
      <c r="C936">
        <v>3</v>
      </c>
      <c r="E936" t="s">
        <v>81</v>
      </c>
      <c r="F936" t="s">
        <v>82</v>
      </c>
      <c r="G936" t="s">
        <v>774</v>
      </c>
      <c r="H936" t="s">
        <v>775</v>
      </c>
      <c r="K936" s="6"/>
      <c r="O936" s="8">
        <v>3.48</v>
      </c>
      <c r="P936" s="8">
        <v>3.5</v>
      </c>
      <c r="Q936" s="8">
        <v>3.3</v>
      </c>
      <c r="R936" s="8">
        <v>3.6</v>
      </c>
      <c r="S936" s="8">
        <v>3.1</v>
      </c>
      <c r="T936" s="8">
        <v>4</v>
      </c>
      <c r="U936" s="8">
        <v>0.22</v>
      </c>
      <c r="V936" s="9">
        <v>28</v>
      </c>
      <c r="W936" s="8">
        <v>0.30000000000000027</v>
      </c>
      <c r="X936" s="8">
        <v>0.89999999999999991</v>
      </c>
      <c r="Y936" s="8">
        <v>-2.0000000000000018E-2</v>
      </c>
      <c r="Z936" s="8">
        <v>0</v>
      </c>
      <c r="AA936">
        <v>6.0000000000000053E-2</v>
      </c>
      <c r="AF936" t="s">
        <v>776</v>
      </c>
      <c r="AG936" t="s">
        <v>777</v>
      </c>
      <c r="AH936" t="s">
        <v>778</v>
      </c>
      <c r="AI936" t="s">
        <v>779</v>
      </c>
      <c r="AJ936" s="7"/>
      <c r="AK936" t="s">
        <v>1294</v>
      </c>
      <c r="AL936" t="s">
        <v>91</v>
      </c>
      <c r="AM936" t="s">
        <v>775</v>
      </c>
      <c r="AN936" t="s">
        <v>1303</v>
      </c>
      <c r="AO936" t="str">
        <f>TEXT(A936,"yyyy-mm-dd")</f>
        <v>2007-03-31</v>
      </c>
    </row>
    <row r="937" spans="1:41">
      <c r="A937" s="6" t="s">
        <v>1293</v>
      </c>
      <c r="B937">
        <v>2007</v>
      </c>
      <c r="C937">
        <v>3</v>
      </c>
      <c r="E937" t="s">
        <v>112</v>
      </c>
      <c r="F937" t="s">
        <v>113</v>
      </c>
      <c r="G937" t="s">
        <v>83</v>
      </c>
      <c r="H937" t="s">
        <v>1100</v>
      </c>
      <c r="I937">
        <v>2008</v>
      </c>
      <c r="K937" s="6">
        <v>39813</v>
      </c>
      <c r="L937">
        <v>21</v>
      </c>
      <c r="N937" t="s">
        <v>176</v>
      </c>
      <c r="O937" s="8">
        <v>6.88</v>
      </c>
      <c r="P937" s="8">
        <v>6.8</v>
      </c>
      <c r="Q937" s="8">
        <v>6.5</v>
      </c>
      <c r="R937" s="8">
        <v>7.14</v>
      </c>
      <c r="S937" s="8">
        <v>5.94</v>
      </c>
      <c r="T937" s="8">
        <v>8.1</v>
      </c>
      <c r="U937" s="8">
        <v>0.57999999999999996</v>
      </c>
      <c r="V937" s="9">
        <v>31</v>
      </c>
      <c r="W937" s="8">
        <v>0.63999999999999968</v>
      </c>
      <c r="X937" s="8">
        <v>2.1599999999999993</v>
      </c>
      <c r="Y937" s="8">
        <v>8.0000000000000071E-2</v>
      </c>
      <c r="Z937" s="8">
        <v>0</v>
      </c>
      <c r="AA937">
        <v>4.9999999999999822E-2</v>
      </c>
      <c r="AF937" t="s">
        <v>1257</v>
      </c>
      <c r="AG937" t="s">
        <v>115</v>
      </c>
      <c r="AH937" t="s">
        <v>116</v>
      </c>
      <c r="AI937" t="s">
        <v>230</v>
      </c>
      <c r="AJ937" s="7">
        <v>39813</v>
      </c>
      <c r="AK937" t="s">
        <v>1294</v>
      </c>
      <c r="AL937" t="s">
        <v>118</v>
      </c>
      <c r="AM937" t="s">
        <v>1102</v>
      </c>
      <c r="AN937" t="s">
        <v>1305</v>
      </c>
      <c r="AO937" t="str">
        <f>TEXT(A937,"yyyy-mm-dd")</f>
        <v>2007-03-31</v>
      </c>
    </row>
    <row r="938" spans="1:41">
      <c r="A938" s="6" t="s">
        <v>1293</v>
      </c>
      <c r="B938">
        <v>2007</v>
      </c>
      <c r="C938">
        <v>3</v>
      </c>
      <c r="E938" t="s">
        <v>112</v>
      </c>
      <c r="F938" t="s">
        <v>113</v>
      </c>
      <c r="G938" t="s">
        <v>83</v>
      </c>
      <c r="H938" t="s">
        <v>923</v>
      </c>
      <c r="I938">
        <v>2007</v>
      </c>
      <c r="K938" s="6">
        <v>39447</v>
      </c>
      <c r="L938">
        <v>9</v>
      </c>
      <c r="N938" t="s">
        <v>173</v>
      </c>
      <c r="O938" s="8">
        <v>6.95</v>
      </c>
      <c r="P938" s="8">
        <v>7</v>
      </c>
      <c r="Q938" s="8">
        <v>6.76</v>
      </c>
      <c r="R938" s="8">
        <v>7.08</v>
      </c>
      <c r="S938" s="8">
        <v>6.25</v>
      </c>
      <c r="T938" s="8">
        <v>7.65</v>
      </c>
      <c r="U938" s="8">
        <v>0.3</v>
      </c>
      <c r="V938" s="9">
        <v>31</v>
      </c>
      <c r="W938" s="8">
        <v>0.32000000000000028</v>
      </c>
      <c r="X938" s="8">
        <v>1.4000000000000004</v>
      </c>
      <c r="Y938" s="8">
        <v>-4.9999999999999822E-2</v>
      </c>
      <c r="Z938" s="8">
        <v>-9.9999999999997868E-3</v>
      </c>
      <c r="AA938">
        <v>-8.0000000000000071E-2</v>
      </c>
      <c r="AF938" t="s">
        <v>1094</v>
      </c>
      <c r="AG938" t="s">
        <v>115</v>
      </c>
      <c r="AH938" t="s">
        <v>116</v>
      </c>
      <c r="AI938" t="s">
        <v>117</v>
      </c>
      <c r="AJ938" s="7">
        <v>39447</v>
      </c>
      <c r="AK938" t="s">
        <v>1294</v>
      </c>
      <c r="AL938" t="s">
        <v>118</v>
      </c>
      <c r="AM938" t="s">
        <v>927</v>
      </c>
      <c r="AN938" t="s">
        <v>1304</v>
      </c>
      <c r="AO938" t="str">
        <f>TEXT(A938,"yyyy-mm-dd")</f>
        <v>2007-03-31</v>
      </c>
    </row>
    <row r="939" spans="1:41">
      <c r="A939" s="6" t="s">
        <v>1306</v>
      </c>
      <c r="B939">
        <v>2007</v>
      </c>
      <c r="C939">
        <v>4</v>
      </c>
      <c r="E939" t="s">
        <v>100</v>
      </c>
      <c r="F939" t="s">
        <v>101</v>
      </c>
      <c r="G939" t="s">
        <v>83</v>
      </c>
      <c r="H939" t="s">
        <v>1100</v>
      </c>
      <c r="I939">
        <v>2008</v>
      </c>
      <c r="K939" s="6">
        <v>39813</v>
      </c>
      <c r="L939">
        <v>20</v>
      </c>
      <c r="N939" t="s">
        <v>185</v>
      </c>
      <c r="O939" s="8">
        <v>3.7</v>
      </c>
      <c r="P939" s="8">
        <v>3.7</v>
      </c>
      <c r="Q939" s="8">
        <v>3.47</v>
      </c>
      <c r="R939" s="8">
        <v>3.92</v>
      </c>
      <c r="S939" s="8">
        <v>2.59</v>
      </c>
      <c r="T939" s="8">
        <v>4.5</v>
      </c>
      <c r="U939" s="8">
        <v>0.41</v>
      </c>
      <c r="V939" s="9">
        <v>31</v>
      </c>
      <c r="W939" s="8">
        <v>0.44999999999999973</v>
      </c>
      <c r="X939" s="8">
        <v>1.9100000000000001</v>
      </c>
      <c r="Y939" s="8">
        <v>0</v>
      </c>
      <c r="Z939" s="8">
        <v>0</v>
      </c>
      <c r="AA939">
        <v>-5.0000000000000266E-2</v>
      </c>
      <c r="AF939" t="s">
        <v>9843</v>
      </c>
      <c r="AG939" t="s">
        <v>9655</v>
      </c>
      <c r="AH939" t="s">
        <v>9656</v>
      </c>
      <c r="AI939" t="s">
        <v>9669</v>
      </c>
      <c r="AJ939" s="7">
        <v>39813</v>
      </c>
      <c r="AK939" t="s">
        <v>1307</v>
      </c>
      <c r="AL939" t="s">
        <v>109</v>
      </c>
      <c r="AM939" t="s">
        <v>1102</v>
      </c>
      <c r="AN939" t="s">
        <v>9850</v>
      </c>
    </row>
    <row r="940" spans="1:41">
      <c r="A940" s="6" t="s">
        <v>1306</v>
      </c>
      <c r="B940">
        <v>2007</v>
      </c>
      <c r="C940">
        <v>4</v>
      </c>
      <c r="E940" t="s">
        <v>100</v>
      </c>
      <c r="F940" t="s">
        <v>101</v>
      </c>
      <c r="G940" t="s">
        <v>102</v>
      </c>
      <c r="H940" t="s">
        <v>1316</v>
      </c>
      <c r="I940">
        <v>2007</v>
      </c>
      <c r="J940">
        <v>4</v>
      </c>
      <c r="K940" s="6">
        <v>39447</v>
      </c>
      <c r="L940">
        <v>8</v>
      </c>
      <c r="M940">
        <v>3</v>
      </c>
      <c r="N940" t="s">
        <v>182</v>
      </c>
      <c r="O940" s="8">
        <v>3.64</v>
      </c>
      <c r="P940" s="8">
        <v>3.64</v>
      </c>
      <c r="Q940" s="8">
        <v>3.19</v>
      </c>
      <c r="R940" s="8">
        <v>3.98</v>
      </c>
      <c r="S940" s="8">
        <v>2.14</v>
      </c>
      <c r="T940" s="8">
        <v>6.17</v>
      </c>
      <c r="U940" s="8">
        <v>0.79</v>
      </c>
      <c r="V940" s="9">
        <v>30</v>
      </c>
      <c r="W940" s="8">
        <v>0.79</v>
      </c>
      <c r="X940" s="8">
        <v>4.0299999999999994</v>
      </c>
      <c r="Y940" s="8">
        <v>0</v>
      </c>
      <c r="Z940" s="8"/>
      <c r="AF940" t="s">
        <v>1317</v>
      </c>
      <c r="AG940" t="s">
        <v>106</v>
      </c>
      <c r="AH940" t="s">
        <v>107</v>
      </c>
      <c r="AI940" t="s">
        <v>427</v>
      </c>
      <c r="AJ940" s="7">
        <v>39447</v>
      </c>
      <c r="AK940" t="s">
        <v>1307</v>
      </c>
      <c r="AL940" t="s">
        <v>109</v>
      </c>
      <c r="AM940" t="s">
        <v>1318</v>
      </c>
      <c r="AN940" t="s">
        <v>1319</v>
      </c>
      <c r="AO940" t="str">
        <f>TEXT(A940,"yyyy-mm-dd")</f>
        <v>2007-04-30</v>
      </c>
    </row>
    <row r="941" spans="1:41">
      <c r="A941" s="6" t="s">
        <v>1306</v>
      </c>
      <c r="B941">
        <v>2007</v>
      </c>
      <c r="C941">
        <v>4</v>
      </c>
      <c r="E941" t="s">
        <v>100</v>
      </c>
      <c r="F941" t="s">
        <v>101</v>
      </c>
      <c r="G941" t="s">
        <v>83</v>
      </c>
      <c r="H941" t="s">
        <v>923</v>
      </c>
      <c r="I941">
        <v>2007</v>
      </c>
      <c r="K941" s="6">
        <v>39447</v>
      </c>
      <c r="L941">
        <v>8</v>
      </c>
      <c r="N941" t="s">
        <v>182</v>
      </c>
      <c r="O941" s="8">
        <v>3.2</v>
      </c>
      <c r="P941" s="8">
        <v>3.3</v>
      </c>
      <c r="Q941" s="8">
        <v>3</v>
      </c>
      <c r="R941" s="8">
        <v>3.44</v>
      </c>
      <c r="S941" s="8">
        <v>2.04</v>
      </c>
      <c r="T941" s="8">
        <v>3.7</v>
      </c>
      <c r="U941" s="8">
        <v>0.37</v>
      </c>
      <c r="V941" s="9">
        <v>31</v>
      </c>
      <c r="W941" s="8">
        <v>0.43999999999999995</v>
      </c>
      <c r="X941" s="8">
        <v>1.6600000000000001</v>
      </c>
      <c r="Y941" s="8">
        <v>-9.9999999999999645E-2</v>
      </c>
      <c r="Z941" s="8">
        <v>-0.14000000000000012</v>
      </c>
      <c r="AA941">
        <v>8.0000000000000071E-2</v>
      </c>
      <c r="AF941" t="s">
        <v>9809</v>
      </c>
      <c r="AG941" t="s">
        <v>9655</v>
      </c>
      <c r="AH941" t="s">
        <v>9656</v>
      </c>
      <c r="AI941" t="s">
        <v>9657</v>
      </c>
      <c r="AJ941" s="7">
        <v>39447</v>
      </c>
      <c r="AK941" t="s">
        <v>1307</v>
      </c>
      <c r="AL941" t="s">
        <v>109</v>
      </c>
      <c r="AM941" t="s">
        <v>927</v>
      </c>
      <c r="AN941" t="s">
        <v>9833</v>
      </c>
    </row>
    <row r="942" spans="1:41">
      <c r="A942" s="6" t="s">
        <v>1306</v>
      </c>
      <c r="B942">
        <v>2007</v>
      </c>
      <c r="C942">
        <v>4</v>
      </c>
      <c r="E942" t="s">
        <v>100</v>
      </c>
      <c r="F942" t="s">
        <v>101</v>
      </c>
      <c r="G942" t="s">
        <v>102</v>
      </c>
      <c r="H942" t="s">
        <v>1286</v>
      </c>
      <c r="I942">
        <v>2007</v>
      </c>
      <c r="J942">
        <v>3</v>
      </c>
      <c r="K942" s="6">
        <v>39355</v>
      </c>
      <c r="L942">
        <v>5</v>
      </c>
      <c r="M942">
        <v>2</v>
      </c>
      <c r="N942" t="s">
        <v>211</v>
      </c>
      <c r="O942" s="8">
        <v>3.21</v>
      </c>
      <c r="P942" s="8">
        <v>3.2</v>
      </c>
      <c r="Q942" s="8">
        <v>2.93</v>
      </c>
      <c r="R942" s="8">
        <v>3.59</v>
      </c>
      <c r="S942" s="8">
        <v>2.0499999999999998</v>
      </c>
      <c r="T942" s="8">
        <v>4</v>
      </c>
      <c r="U942" s="8">
        <v>0.48</v>
      </c>
      <c r="V942" s="9">
        <v>30</v>
      </c>
      <c r="W942" s="8">
        <v>0.6599999999999997</v>
      </c>
      <c r="X942" s="8">
        <v>1.9500000000000002</v>
      </c>
      <c r="Y942" s="8">
        <v>9.9999999999997868E-3</v>
      </c>
      <c r="Z942" s="8">
        <v>-0.14999999999999991</v>
      </c>
      <c r="AA942">
        <v>0.12999999999999945</v>
      </c>
      <c r="AF942" t="s">
        <v>1287</v>
      </c>
      <c r="AG942" t="s">
        <v>106</v>
      </c>
      <c r="AH942" t="s">
        <v>107</v>
      </c>
      <c r="AI942" t="s">
        <v>340</v>
      </c>
      <c r="AJ942" s="7">
        <v>39355</v>
      </c>
      <c r="AK942" t="s">
        <v>1307</v>
      </c>
      <c r="AL942" t="s">
        <v>109</v>
      </c>
      <c r="AM942" t="s">
        <v>1288</v>
      </c>
      <c r="AN942" t="s">
        <v>1315</v>
      </c>
      <c r="AO942" t="str">
        <f>TEXT(A942,"yyyy-mm-dd")</f>
        <v>2007-04-30</v>
      </c>
    </row>
    <row r="943" spans="1:41">
      <c r="A943" s="6" t="s">
        <v>1306</v>
      </c>
      <c r="B943">
        <v>2007</v>
      </c>
      <c r="C943">
        <v>4</v>
      </c>
      <c r="E943" t="s">
        <v>100</v>
      </c>
      <c r="F943" t="s">
        <v>101</v>
      </c>
      <c r="G943" t="s">
        <v>102</v>
      </c>
      <c r="H943" t="s">
        <v>1282</v>
      </c>
      <c r="I943">
        <v>2007</v>
      </c>
      <c r="J943">
        <v>2</v>
      </c>
      <c r="K943" s="6">
        <v>39263</v>
      </c>
      <c r="L943">
        <v>2</v>
      </c>
      <c r="M943">
        <v>1</v>
      </c>
      <c r="N943" t="s">
        <v>104</v>
      </c>
      <c r="O943" s="8">
        <v>2.96</v>
      </c>
      <c r="P943" s="8">
        <v>3</v>
      </c>
      <c r="Q943" s="8">
        <v>2.8</v>
      </c>
      <c r="R943" s="8">
        <v>3.38</v>
      </c>
      <c r="S943" s="8">
        <v>1.03</v>
      </c>
      <c r="T943" s="8">
        <v>4.4000000000000004</v>
      </c>
      <c r="U943" s="8">
        <v>0.59</v>
      </c>
      <c r="V943" s="9">
        <v>30</v>
      </c>
      <c r="W943" s="8">
        <v>0.58000000000000007</v>
      </c>
      <c r="X943" s="8">
        <v>3.37</v>
      </c>
      <c r="Y943" s="8">
        <v>-4.0000000000000036E-2</v>
      </c>
      <c r="Z943" s="8">
        <v>-0.29000000000000004</v>
      </c>
      <c r="AA943">
        <v>5.0000000000000266E-2</v>
      </c>
      <c r="AF943" t="s">
        <v>1283</v>
      </c>
      <c r="AG943" t="s">
        <v>106</v>
      </c>
      <c r="AH943" t="s">
        <v>107</v>
      </c>
      <c r="AI943" t="s">
        <v>108</v>
      </c>
      <c r="AJ943" s="7">
        <v>39263</v>
      </c>
      <c r="AK943" t="s">
        <v>1307</v>
      </c>
      <c r="AL943" t="s">
        <v>109</v>
      </c>
      <c r="AM943" t="s">
        <v>1284</v>
      </c>
      <c r="AN943" t="s">
        <v>1314</v>
      </c>
      <c r="AO943" t="str">
        <f>TEXT(A943,"yyyy-mm-dd")</f>
        <v>2007-04-30</v>
      </c>
    </row>
    <row r="944" spans="1:41">
      <c r="A944" s="6" t="s">
        <v>1306</v>
      </c>
      <c r="B944">
        <v>2007</v>
      </c>
      <c r="C944">
        <v>4</v>
      </c>
      <c r="E944" t="s">
        <v>100</v>
      </c>
      <c r="F944" t="s">
        <v>101</v>
      </c>
      <c r="G944" t="s">
        <v>102</v>
      </c>
      <c r="H944" t="s">
        <v>1238</v>
      </c>
      <c r="I944">
        <v>2007</v>
      </c>
      <c r="J944">
        <v>1</v>
      </c>
      <c r="K944" s="6">
        <v>39172</v>
      </c>
      <c r="L944">
        <v>-1</v>
      </c>
      <c r="M944">
        <v>0</v>
      </c>
      <c r="N944" t="s">
        <v>187</v>
      </c>
      <c r="O944" s="8">
        <v>2.91</v>
      </c>
      <c r="P944" s="8">
        <v>3</v>
      </c>
      <c r="Q944" s="8">
        <v>2.73</v>
      </c>
      <c r="R944" s="8">
        <v>3.18</v>
      </c>
      <c r="S944" s="8">
        <v>1.5</v>
      </c>
      <c r="T944" s="8">
        <v>3.7</v>
      </c>
      <c r="U944" s="8">
        <v>0.53</v>
      </c>
      <c r="V944" s="9">
        <v>30</v>
      </c>
      <c r="W944" s="8">
        <v>0.45000000000000018</v>
      </c>
      <c r="X944" s="8">
        <v>2.2000000000000002</v>
      </c>
      <c r="Y944" s="8">
        <v>-8.9999999999999858E-2</v>
      </c>
      <c r="Z944" s="8">
        <v>-0.39999999999999991</v>
      </c>
      <c r="AA944">
        <v>-0.24999999999999956</v>
      </c>
      <c r="AF944" t="s">
        <v>1239</v>
      </c>
      <c r="AG944" t="s">
        <v>106</v>
      </c>
      <c r="AH944" t="s">
        <v>107</v>
      </c>
      <c r="AI944" t="s">
        <v>188</v>
      </c>
      <c r="AJ944" s="7">
        <v>39172</v>
      </c>
      <c r="AK944" t="s">
        <v>1307</v>
      </c>
      <c r="AL944" t="s">
        <v>109</v>
      </c>
      <c r="AM944" t="s">
        <v>1240</v>
      </c>
      <c r="AN944" t="s">
        <v>1313</v>
      </c>
      <c r="AO944" t="str">
        <f>TEXT(A944,"yyyy-mm-dd")</f>
        <v>2007-04-30</v>
      </c>
    </row>
    <row r="945" spans="1:41">
      <c r="A945" s="6" t="s">
        <v>1306</v>
      </c>
      <c r="B945">
        <v>2007</v>
      </c>
      <c r="C945">
        <v>4</v>
      </c>
      <c r="E945" t="s">
        <v>81</v>
      </c>
      <c r="F945" t="s">
        <v>82</v>
      </c>
      <c r="G945" t="s">
        <v>83</v>
      </c>
      <c r="H945" t="s">
        <v>1263</v>
      </c>
      <c r="I945">
        <v>2009</v>
      </c>
      <c r="K945" s="6">
        <v>40178</v>
      </c>
      <c r="L945">
        <v>32</v>
      </c>
      <c r="N945" t="s">
        <v>823</v>
      </c>
      <c r="O945" s="8">
        <v>3.52</v>
      </c>
      <c r="P945" s="8">
        <v>3.5</v>
      </c>
      <c r="Q945" s="8">
        <v>3.32</v>
      </c>
      <c r="R945" s="8">
        <v>3.6</v>
      </c>
      <c r="S945" s="8">
        <v>2.92</v>
      </c>
      <c r="T945" s="8">
        <v>4.5</v>
      </c>
      <c r="U945" s="8">
        <v>0.3</v>
      </c>
      <c r="V945" s="9">
        <v>30</v>
      </c>
      <c r="W945" s="8">
        <v>0.28000000000000025</v>
      </c>
      <c r="X945" s="8">
        <v>1.58</v>
      </c>
      <c r="Y945" s="8">
        <v>2.0000000000000018E-2</v>
      </c>
      <c r="Z945" s="8">
        <v>0</v>
      </c>
      <c r="AA945">
        <v>5.0000000000000266E-2</v>
      </c>
      <c r="AF945" t="s">
        <v>1264</v>
      </c>
      <c r="AG945" t="s">
        <v>87</v>
      </c>
      <c r="AH945" t="s">
        <v>88</v>
      </c>
      <c r="AI945" t="s">
        <v>359</v>
      </c>
      <c r="AJ945" s="7">
        <v>40178</v>
      </c>
      <c r="AK945" t="s">
        <v>1307</v>
      </c>
      <c r="AL945" t="s">
        <v>91</v>
      </c>
      <c r="AM945" t="s">
        <v>1265</v>
      </c>
      <c r="AN945" t="s">
        <v>1310</v>
      </c>
      <c r="AO945" t="str">
        <f>TEXT(A945,"yyyy-mm-dd")</f>
        <v>2007-04-30</v>
      </c>
    </row>
    <row r="946" spans="1:41">
      <c r="A946" s="6" t="s">
        <v>1306</v>
      </c>
      <c r="B946">
        <v>2007</v>
      </c>
      <c r="C946">
        <v>4</v>
      </c>
      <c r="E946" t="s">
        <v>81</v>
      </c>
      <c r="F946" t="s">
        <v>82</v>
      </c>
      <c r="G946" t="s">
        <v>83</v>
      </c>
      <c r="H946" t="s">
        <v>1100</v>
      </c>
      <c r="I946">
        <v>2008</v>
      </c>
      <c r="K946" s="6">
        <v>39813</v>
      </c>
      <c r="L946">
        <v>20</v>
      </c>
      <c r="N946" t="s">
        <v>185</v>
      </c>
      <c r="O946" s="8">
        <v>3.57</v>
      </c>
      <c r="P946" s="8">
        <v>3.5</v>
      </c>
      <c r="Q946" s="8">
        <v>3.46</v>
      </c>
      <c r="R946" s="8">
        <v>3.6</v>
      </c>
      <c r="S946" s="8">
        <v>3.16</v>
      </c>
      <c r="T946" s="8">
        <v>4.18</v>
      </c>
      <c r="U946" s="8">
        <v>0.26</v>
      </c>
      <c r="V946" s="9">
        <v>32</v>
      </c>
      <c r="W946" s="8">
        <v>0.14000000000000012</v>
      </c>
      <c r="X946" s="8">
        <v>1.0199999999999996</v>
      </c>
      <c r="Y946" s="8">
        <v>6.999999999999984E-2</v>
      </c>
      <c r="Z946" s="8">
        <v>0</v>
      </c>
      <c r="AA946">
        <v>3.0000000000000249E-2</v>
      </c>
      <c r="AF946" t="s">
        <v>1101</v>
      </c>
      <c r="AG946" t="s">
        <v>87</v>
      </c>
      <c r="AH946" t="s">
        <v>88</v>
      </c>
      <c r="AI946" t="s">
        <v>97</v>
      </c>
      <c r="AJ946" s="7">
        <v>39813</v>
      </c>
      <c r="AK946" t="s">
        <v>1307</v>
      </c>
      <c r="AL946" t="s">
        <v>91</v>
      </c>
      <c r="AM946" t="s">
        <v>1102</v>
      </c>
      <c r="AN946" t="s">
        <v>1309</v>
      </c>
      <c r="AO946" t="str">
        <f>TEXT(A946,"yyyy-mm-dd")</f>
        <v>2007-04-30</v>
      </c>
    </row>
    <row r="947" spans="1:41">
      <c r="A947" s="6" t="s">
        <v>1306</v>
      </c>
      <c r="B947">
        <v>2007</v>
      </c>
      <c r="C947">
        <v>4</v>
      </c>
      <c r="E947" t="s">
        <v>392</v>
      </c>
      <c r="F947" t="s">
        <v>82</v>
      </c>
      <c r="G947" t="s">
        <v>83</v>
      </c>
      <c r="H947" t="s">
        <v>1100</v>
      </c>
      <c r="I947">
        <v>2008</v>
      </c>
      <c r="K947" s="6">
        <v>39813</v>
      </c>
      <c r="L947">
        <v>20</v>
      </c>
      <c r="N947" t="s">
        <v>185</v>
      </c>
      <c r="O947" s="8">
        <v>3.31</v>
      </c>
      <c r="P947" s="8">
        <v>3.34</v>
      </c>
      <c r="Q947" s="8">
        <v>3.21</v>
      </c>
      <c r="R947" s="8">
        <v>3.5</v>
      </c>
      <c r="S947" s="8">
        <v>2.68</v>
      </c>
      <c r="T947" s="8">
        <v>3.72</v>
      </c>
      <c r="U947" s="8">
        <v>0.24</v>
      </c>
      <c r="V947" s="9">
        <v>28</v>
      </c>
      <c r="W947" s="8">
        <v>0.29000000000000004</v>
      </c>
      <c r="X947" s="8">
        <v>1.04</v>
      </c>
      <c r="Y947" s="8">
        <v>-2.9999999999999805E-2</v>
      </c>
      <c r="Z947" s="8">
        <v>2.0000000000000018E-2</v>
      </c>
      <c r="AA947">
        <v>-4.9999999999999822E-2</v>
      </c>
      <c r="AF947" t="s">
        <v>1101</v>
      </c>
      <c r="AG947" t="s">
        <v>87</v>
      </c>
      <c r="AH947" t="s">
        <v>88</v>
      </c>
      <c r="AI947" t="s">
        <v>97</v>
      </c>
      <c r="AJ947" s="7">
        <v>39813</v>
      </c>
      <c r="AK947" t="s">
        <v>1307</v>
      </c>
      <c r="AL947" t="s">
        <v>393</v>
      </c>
      <c r="AM947" t="s">
        <v>1102</v>
      </c>
      <c r="AN947" t="s">
        <v>1312</v>
      </c>
      <c r="AO947" t="str">
        <f>TEXT(A947,"yyyy-mm-dd")</f>
        <v>2007-04-30</v>
      </c>
    </row>
    <row r="948" spans="1:41">
      <c r="A948" s="6" t="s">
        <v>1306</v>
      </c>
      <c r="B948">
        <v>2007</v>
      </c>
      <c r="C948">
        <v>4</v>
      </c>
      <c r="E948" t="s">
        <v>81</v>
      </c>
      <c r="F948" t="s">
        <v>82</v>
      </c>
      <c r="G948" t="s">
        <v>83</v>
      </c>
      <c r="H948" t="s">
        <v>923</v>
      </c>
      <c r="I948">
        <v>2007</v>
      </c>
      <c r="K948" s="6">
        <v>39447</v>
      </c>
      <c r="L948">
        <v>8</v>
      </c>
      <c r="N948" t="s">
        <v>182</v>
      </c>
      <c r="O948" s="8">
        <v>3.65</v>
      </c>
      <c r="P948" s="8">
        <v>3.63</v>
      </c>
      <c r="Q948" s="8">
        <v>3.5</v>
      </c>
      <c r="R948" s="8">
        <v>3.76</v>
      </c>
      <c r="S948" s="8">
        <v>3.3</v>
      </c>
      <c r="T948" s="8">
        <v>4.2</v>
      </c>
      <c r="U948" s="8">
        <v>0.22</v>
      </c>
      <c r="V948" s="9">
        <v>32</v>
      </c>
      <c r="W948" s="8">
        <v>0.25999999999999979</v>
      </c>
      <c r="X948" s="8">
        <v>0.90000000000000036</v>
      </c>
      <c r="Y948" s="8">
        <v>2.0000000000000018E-2</v>
      </c>
      <c r="Z948" s="8">
        <v>-3.0000000000000249E-2</v>
      </c>
      <c r="AA948">
        <v>5.9999999999999609E-2</v>
      </c>
      <c r="AF948" t="s">
        <v>925</v>
      </c>
      <c r="AG948" t="s">
        <v>87</v>
      </c>
      <c r="AH948" t="s">
        <v>88</v>
      </c>
      <c r="AI948" t="s">
        <v>89</v>
      </c>
      <c r="AJ948" s="7">
        <v>39447</v>
      </c>
      <c r="AK948" t="s">
        <v>1307</v>
      </c>
      <c r="AL948" t="s">
        <v>91</v>
      </c>
      <c r="AM948" t="s">
        <v>927</v>
      </c>
      <c r="AN948" t="s">
        <v>1308</v>
      </c>
      <c r="AO948" t="str">
        <f>TEXT(A948,"yyyy-mm-dd")</f>
        <v>2007-04-30</v>
      </c>
    </row>
    <row r="949" spans="1:41">
      <c r="A949" s="6" t="s">
        <v>1306</v>
      </c>
      <c r="B949">
        <v>2007</v>
      </c>
      <c r="C949">
        <v>4</v>
      </c>
      <c r="E949" t="s">
        <v>392</v>
      </c>
      <c r="F949" t="s">
        <v>82</v>
      </c>
      <c r="G949" t="s">
        <v>83</v>
      </c>
      <c r="H949" t="s">
        <v>923</v>
      </c>
      <c r="I949">
        <v>2007</v>
      </c>
      <c r="K949" s="6">
        <v>39447</v>
      </c>
      <c r="L949">
        <v>8</v>
      </c>
      <c r="N949" t="s">
        <v>182</v>
      </c>
      <c r="O949" s="8">
        <v>3.52</v>
      </c>
      <c r="P949" s="8">
        <v>3.5</v>
      </c>
      <c r="Q949" s="8">
        <v>3.42</v>
      </c>
      <c r="R949" s="8">
        <v>3.62</v>
      </c>
      <c r="S949" s="8">
        <v>3.2</v>
      </c>
      <c r="T949" s="8">
        <v>3.92</v>
      </c>
      <c r="U949" s="8">
        <v>0.17</v>
      </c>
      <c r="V949" s="9">
        <v>28</v>
      </c>
      <c r="W949" s="8">
        <v>0.20000000000000018</v>
      </c>
      <c r="X949" s="8">
        <v>0.71999999999999975</v>
      </c>
      <c r="Y949" s="8">
        <v>2.0000000000000018E-2</v>
      </c>
      <c r="Z949" s="8">
        <v>0</v>
      </c>
      <c r="AA949">
        <v>-2.9999999999999805E-2</v>
      </c>
      <c r="AF949" t="s">
        <v>925</v>
      </c>
      <c r="AG949" t="s">
        <v>87</v>
      </c>
      <c r="AH949" t="s">
        <v>88</v>
      </c>
      <c r="AI949" t="s">
        <v>89</v>
      </c>
      <c r="AJ949" s="7">
        <v>39447</v>
      </c>
      <c r="AK949" t="s">
        <v>1307</v>
      </c>
      <c r="AL949" t="s">
        <v>393</v>
      </c>
      <c r="AM949" t="s">
        <v>927</v>
      </c>
      <c r="AN949" t="s">
        <v>1311</v>
      </c>
      <c r="AO949" t="str">
        <f>TEXT(A949,"yyyy-mm-dd")</f>
        <v>2007-04-30</v>
      </c>
    </row>
    <row r="950" spans="1:41">
      <c r="A950" s="6" t="s">
        <v>1306</v>
      </c>
      <c r="B950">
        <v>2007</v>
      </c>
      <c r="C950">
        <v>4</v>
      </c>
      <c r="E950" t="s">
        <v>81</v>
      </c>
      <c r="F950" t="s">
        <v>82</v>
      </c>
      <c r="G950" t="s">
        <v>774</v>
      </c>
      <c r="H950" t="s">
        <v>775</v>
      </c>
      <c r="K950" s="6"/>
      <c r="O950" s="8">
        <v>3.5</v>
      </c>
      <c r="P950" s="8">
        <v>3.5</v>
      </c>
      <c r="Q950" s="8">
        <v>3.32</v>
      </c>
      <c r="R950" s="8">
        <v>3.6</v>
      </c>
      <c r="S950" s="8">
        <v>2.88</v>
      </c>
      <c r="T950" s="8">
        <v>4</v>
      </c>
      <c r="U950" s="8">
        <v>0.27</v>
      </c>
      <c r="V950" s="9">
        <v>28</v>
      </c>
      <c r="W950" s="8">
        <v>0.28000000000000025</v>
      </c>
      <c r="X950" s="8">
        <v>1.1200000000000001</v>
      </c>
      <c r="Y950" s="8">
        <v>0</v>
      </c>
      <c r="Z950" s="8">
        <v>0</v>
      </c>
      <c r="AA950">
        <v>-2.0000000000000018E-2</v>
      </c>
      <c r="AF950" t="s">
        <v>776</v>
      </c>
      <c r="AG950" t="s">
        <v>777</v>
      </c>
      <c r="AH950" t="s">
        <v>778</v>
      </c>
      <c r="AI950" t="s">
        <v>779</v>
      </c>
      <c r="AJ950" s="7"/>
      <c r="AK950" t="s">
        <v>1307</v>
      </c>
      <c r="AL950" t="s">
        <v>91</v>
      </c>
      <c r="AM950" t="s">
        <v>775</v>
      </c>
      <c r="AN950" t="s">
        <v>1320</v>
      </c>
      <c r="AO950" t="str">
        <f>TEXT(A950,"yyyy-mm-dd")</f>
        <v>2007-04-30</v>
      </c>
    </row>
    <row r="951" spans="1:41">
      <c r="A951" s="6" t="s">
        <v>1306</v>
      </c>
      <c r="B951">
        <v>2007</v>
      </c>
      <c r="C951">
        <v>4</v>
      </c>
      <c r="E951" t="s">
        <v>112</v>
      </c>
      <c r="F951" t="s">
        <v>113</v>
      </c>
      <c r="G951" t="s">
        <v>83</v>
      </c>
      <c r="H951" t="s">
        <v>1100</v>
      </c>
      <c r="I951">
        <v>2008</v>
      </c>
      <c r="K951" s="6">
        <v>39813</v>
      </c>
      <c r="L951">
        <v>20</v>
      </c>
      <c r="N951" t="s">
        <v>185</v>
      </c>
      <c r="O951" s="8">
        <v>6.86</v>
      </c>
      <c r="P951" s="8">
        <v>6.8</v>
      </c>
      <c r="Q951" s="8">
        <v>6.51</v>
      </c>
      <c r="R951" s="8">
        <v>7.11</v>
      </c>
      <c r="S951" s="8">
        <v>6</v>
      </c>
      <c r="T951" s="8">
        <v>8.0500000000000007</v>
      </c>
      <c r="U951" s="8">
        <v>0.51</v>
      </c>
      <c r="V951" s="9">
        <v>31</v>
      </c>
      <c r="W951" s="8">
        <v>0.60000000000000053</v>
      </c>
      <c r="X951" s="8">
        <v>2.0500000000000007</v>
      </c>
      <c r="Y951" s="8">
        <v>6.0000000000000497E-2</v>
      </c>
      <c r="Z951" s="8">
        <v>0</v>
      </c>
      <c r="AA951">
        <v>-3.9999999999999147E-2</v>
      </c>
      <c r="AF951" t="s">
        <v>1257</v>
      </c>
      <c r="AG951" t="s">
        <v>115</v>
      </c>
      <c r="AH951" t="s">
        <v>116</v>
      </c>
      <c r="AI951" t="s">
        <v>230</v>
      </c>
      <c r="AJ951" s="7">
        <v>39813</v>
      </c>
      <c r="AK951" t="s">
        <v>1307</v>
      </c>
      <c r="AL951" t="s">
        <v>118</v>
      </c>
      <c r="AM951" t="s">
        <v>1102</v>
      </c>
      <c r="AN951" t="s">
        <v>1322</v>
      </c>
      <c r="AO951" t="str">
        <f>TEXT(A951,"yyyy-mm-dd")</f>
        <v>2007-04-30</v>
      </c>
    </row>
    <row r="952" spans="1:41">
      <c r="A952" s="6" t="s">
        <v>1306</v>
      </c>
      <c r="B952">
        <v>2007</v>
      </c>
      <c r="C952">
        <v>4</v>
      </c>
      <c r="E952" t="s">
        <v>112</v>
      </c>
      <c r="F952" t="s">
        <v>113</v>
      </c>
      <c r="G952" t="s">
        <v>83</v>
      </c>
      <c r="H952" t="s">
        <v>923</v>
      </c>
      <c r="I952">
        <v>2007</v>
      </c>
      <c r="K952" s="6">
        <v>39447</v>
      </c>
      <c r="L952">
        <v>8</v>
      </c>
      <c r="N952" t="s">
        <v>182</v>
      </c>
      <c r="O952" s="8">
        <v>6.97</v>
      </c>
      <c r="P952" s="8">
        <v>7.01</v>
      </c>
      <c r="Q952" s="8">
        <v>6.8</v>
      </c>
      <c r="R952" s="8">
        <v>7.09</v>
      </c>
      <c r="S952" s="8">
        <v>6.25</v>
      </c>
      <c r="T952" s="8">
        <v>7.5</v>
      </c>
      <c r="U952" s="8">
        <v>0.24</v>
      </c>
      <c r="V952" s="9">
        <v>31</v>
      </c>
      <c r="W952" s="8">
        <v>0.29000000000000004</v>
      </c>
      <c r="X952" s="8">
        <v>1.25</v>
      </c>
      <c r="Y952" s="8">
        <v>-4.0000000000000036E-2</v>
      </c>
      <c r="Z952" s="8">
        <v>9.9999999999997868E-3</v>
      </c>
      <c r="AA952">
        <v>-3.0000000000000249E-2</v>
      </c>
      <c r="AF952" t="s">
        <v>1094</v>
      </c>
      <c r="AG952" t="s">
        <v>115</v>
      </c>
      <c r="AH952" t="s">
        <v>116</v>
      </c>
      <c r="AI952" t="s">
        <v>117</v>
      </c>
      <c r="AJ952" s="7">
        <v>39447</v>
      </c>
      <c r="AK952" t="s">
        <v>1307</v>
      </c>
      <c r="AL952" t="s">
        <v>118</v>
      </c>
      <c r="AM952" t="s">
        <v>927</v>
      </c>
      <c r="AN952" t="s">
        <v>1321</v>
      </c>
      <c r="AO952" t="str">
        <f>TEXT(A952,"yyyy-mm-dd")</f>
        <v>2007-04-30</v>
      </c>
    </row>
    <row r="953" spans="1:41">
      <c r="A953" s="6" t="s">
        <v>1323</v>
      </c>
      <c r="B953">
        <v>2007</v>
      </c>
      <c r="C953">
        <v>5</v>
      </c>
      <c r="E953" t="s">
        <v>100</v>
      </c>
      <c r="F953" t="s">
        <v>101</v>
      </c>
      <c r="G953" t="s">
        <v>83</v>
      </c>
      <c r="H953" t="s">
        <v>1263</v>
      </c>
      <c r="I953">
        <v>2009</v>
      </c>
      <c r="K953" s="6">
        <v>40178</v>
      </c>
      <c r="L953">
        <v>31</v>
      </c>
      <c r="N953" t="s">
        <v>837</v>
      </c>
      <c r="O953" s="8">
        <v>3.87</v>
      </c>
      <c r="P953" s="8">
        <v>3.9</v>
      </c>
      <c r="Q953" s="8">
        <v>3.5</v>
      </c>
      <c r="R953" s="8">
        <v>4</v>
      </c>
      <c r="S953" s="8">
        <v>3.2</v>
      </c>
      <c r="T953" s="8">
        <v>4.93</v>
      </c>
      <c r="U953" s="8">
        <v>0.47</v>
      </c>
      <c r="V953" s="9">
        <v>30</v>
      </c>
      <c r="W953" s="8">
        <v>0.5</v>
      </c>
      <c r="X953" s="8">
        <v>1.7299999999999995</v>
      </c>
      <c r="Y953" s="8">
        <v>-2.9999999999999805E-2</v>
      </c>
      <c r="Z953" s="8"/>
      <c r="AF953" t="s">
        <v>9871</v>
      </c>
      <c r="AG953" t="s">
        <v>9655</v>
      </c>
      <c r="AH953" t="s">
        <v>9656</v>
      </c>
      <c r="AI953" t="s">
        <v>9708</v>
      </c>
      <c r="AJ953" s="7">
        <v>40178</v>
      </c>
      <c r="AK953" t="s">
        <v>1324</v>
      </c>
      <c r="AL953" t="s">
        <v>109</v>
      </c>
      <c r="AM953" t="s">
        <v>1265</v>
      </c>
      <c r="AN953" t="s">
        <v>9872</v>
      </c>
    </row>
    <row r="954" spans="1:41">
      <c r="A954" s="6" t="s">
        <v>1323</v>
      </c>
      <c r="B954">
        <v>2007</v>
      </c>
      <c r="C954">
        <v>5</v>
      </c>
      <c r="E954" t="s">
        <v>100</v>
      </c>
      <c r="F954" t="s">
        <v>101</v>
      </c>
      <c r="G954" t="s">
        <v>83</v>
      </c>
      <c r="H954" t="s">
        <v>1100</v>
      </c>
      <c r="I954">
        <v>2008</v>
      </c>
      <c r="K954" s="6">
        <v>39813</v>
      </c>
      <c r="L954">
        <v>19</v>
      </c>
      <c r="N954" t="s">
        <v>195</v>
      </c>
      <c r="O954" s="8">
        <v>3.62</v>
      </c>
      <c r="P954" s="8">
        <v>3.6</v>
      </c>
      <c r="Q954" s="8">
        <v>3.5</v>
      </c>
      <c r="R954" s="8">
        <v>3.8</v>
      </c>
      <c r="S954" s="8">
        <v>2.8</v>
      </c>
      <c r="T954" s="8">
        <v>4.3</v>
      </c>
      <c r="U954" s="8">
        <v>0.33</v>
      </c>
      <c r="V954" s="9">
        <v>33</v>
      </c>
      <c r="W954" s="8">
        <v>0.29999999999999982</v>
      </c>
      <c r="X954" s="8">
        <v>1.5</v>
      </c>
      <c r="Y954" s="8">
        <v>2.0000000000000018E-2</v>
      </c>
      <c r="Z954" s="8">
        <v>-0.10000000000000009</v>
      </c>
      <c r="AA954">
        <v>-0.14999999999999991</v>
      </c>
      <c r="AF954" t="s">
        <v>9843</v>
      </c>
      <c r="AG954" t="s">
        <v>9655</v>
      </c>
      <c r="AH954" t="s">
        <v>9656</v>
      </c>
      <c r="AI954" t="s">
        <v>9669</v>
      </c>
      <c r="AJ954" s="7">
        <v>39813</v>
      </c>
      <c r="AK954" t="s">
        <v>1324</v>
      </c>
      <c r="AL954" t="s">
        <v>109</v>
      </c>
      <c r="AM954" t="s">
        <v>1102</v>
      </c>
      <c r="AN954" t="s">
        <v>9851</v>
      </c>
    </row>
    <row r="955" spans="1:41">
      <c r="A955" s="6" t="s">
        <v>1323</v>
      </c>
      <c r="B955">
        <v>2007</v>
      </c>
      <c r="C955">
        <v>5</v>
      </c>
      <c r="E955" t="s">
        <v>100</v>
      </c>
      <c r="F955" t="s">
        <v>101</v>
      </c>
      <c r="G955" t="s">
        <v>102</v>
      </c>
      <c r="H955" t="s">
        <v>1316</v>
      </c>
      <c r="I955">
        <v>2007</v>
      </c>
      <c r="J955">
        <v>4</v>
      </c>
      <c r="K955" s="6">
        <v>39447</v>
      </c>
      <c r="L955">
        <v>7</v>
      </c>
      <c r="M955">
        <v>2</v>
      </c>
      <c r="N955" t="s">
        <v>192</v>
      </c>
      <c r="O955" s="8">
        <v>3.54</v>
      </c>
      <c r="P955" s="8">
        <v>3.5</v>
      </c>
      <c r="Q955" s="8">
        <v>3.15</v>
      </c>
      <c r="R955" s="8">
        <v>3.83</v>
      </c>
      <c r="S955" s="8">
        <v>2.6</v>
      </c>
      <c r="T955" s="8">
        <v>5.5</v>
      </c>
      <c r="U955" s="8">
        <v>0.56999999999999995</v>
      </c>
      <c r="V955" s="9">
        <v>32</v>
      </c>
      <c r="W955" s="8">
        <v>0.68000000000000016</v>
      </c>
      <c r="X955" s="8">
        <v>2.9</v>
      </c>
      <c r="Y955" s="8">
        <v>4.0000000000000036E-2</v>
      </c>
      <c r="Z955" s="8">
        <v>-0.14000000000000012</v>
      </c>
      <c r="AA955">
        <v>-0.10999999999999988</v>
      </c>
      <c r="AF955" t="s">
        <v>1317</v>
      </c>
      <c r="AG955" t="s">
        <v>106</v>
      </c>
      <c r="AH955" t="s">
        <v>107</v>
      </c>
      <c r="AI955" t="s">
        <v>427</v>
      </c>
      <c r="AJ955" s="7">
        <v>39447</v>
      </c>
      <c r="AK955" t="s">
        <v>1324</v>
      </c>
      <c r="AL955" t="s">
        <v>109</v>
      </c>
      <c r="AM955" t="s">
        <v>1318</v>
      </c>
      <c r="AN955" t="s">
        <v>1332</v>
      </c>
      <c r="AO955" t="str">
        <f>TEXT(A955,"yyyy-mm-dd")</f>
        <v>2007-05-31</v>
      </c>
    </row>
    <row r="956" spans="1:41">
      <c r="A956" s="6" t="s">
        <v>1323</v>
      </c>
      <c r="B956">
        <v>2007</v>
      </c>
      <c r="C956">
        <v>5</v>
      </c>
      <c r="E956" t="s">
        <v>100</v>
      </c>
      <c r="F956" t="s">
        <v>101</v>
      </c>
      <c r="G956" t="s">
        <v>83</v>
      </c>
      <c r="H956" t="s">
        <v>923</v>
      </c>
      <c r="I956">
        <v>2007</v>
      </c>
      <c r="K956" s="6">
        <v>39447</v>
      </c>
      <c r="L956">
        <v>7</v>
      </c>
      <c r="N956" t="s">
        <v>192</v>
      </c>
      <c r="O956" s="8">
        <v>3.04</v>
      </c>
      <c r="P956" s="8">
        <v>3.06</v>
      </c>
      <c r="Q956" s="8">
        <v>2.82</v>
      </c>
      <c r="R956" s="8">
        <v>3.28</v>
      </c>
      <c r="S956" s="8">
        <v>2.0299999999999998</v>
      </c>
      <c r="T956" s="8">
        <v>3.62</v>
      </c>
      <c r="U956" s="8">
        <v>0.32</v>
      </c>
      <c r="V956" s="9">
        <v>32</v>
      </c>
      <c r="W956" s="8">
        <v>0.45999999999999996</v>
      </c>
      <c r="X956" s="8">
        <v>1.5900000000000003</v>
      </c>
      <c r="Y956" s="8">
        <v>-2.0000000000000018E-2</v>
      </c>
      <c r="Z956" s="8">
        <v>-0.23999999999999977</v>
      </c>
      <c r="AA956">
        <v>2.0000000000000018E-2</v>
      </c>
      <c r="AF956" t="s">
        <v>9809</v>
      </c>
      <c r="AG956" t="s">
        <v>9655</v>
      </c>
      <c r="AH956" t="s">
        <v>9656</v>
      </c>
      <c r="AI956" t="s">
        <v>9657</v>
      </c>
      <c r="AJ956" s="7">
        <v>39447</v>
      </c>
      <c r="AK956" t="s">
        <v>1324</v>
      </c>
      <c r="AL956" t="s">
        <v>109</v>
      </c>
      <c r="AM956" t="s">
        <v>927</v>
      </c>
      <c r="AN956" t="s">
        <v>9834</v>
      </c>
    </row>
    <row r="957" spans="1:41">
      <c r="A957" s="6" t="s">
        <v>1323</v>
      </c>
      <c r="B957">
        <v>2007</v>
      </c>
      <c r="C957">
        <v>5</v>
      </c>
      <c r="E957" t="s">
        <v>100</v>
      </c>
      <c r="F957" t="s">
        <v>101</v>
      </c>
      <c r="G957" t="s">
        <v>102</v>
      </c>
      <c r="H957" t="s">
        <v>1286</v>
      </c>
      <c r="I957">
        <v>2007</v>
      </c>
      <c r="J957">
        <v>3</v>
      </c>
      <c r="K957" s="6">
        <v>39355</v>
      </c>
      <c r="L957">
        <v>4</v>
      </c>
      <c r="M957">
        <v>1</v>
      </c>
      <c r="N957" t="s">
        <v>219</v>
      </c>
      <c r="O957" s="8">
        <v>3.22</v>
      </c>
      <c r="P957" s="8">
        <v>3.25</v>
      </c>
      <c r="Q957" s="8">
        <v>2.9</v>
      </c>
      <c r="R957" s="8">
        <v>3.6</v>
      </c>
      <c r="S957" s="8">
        <v>1.72</v>
      </c>
      <c r="T957" s="8">
        <v>4</v>
      </c>
      <c r="U957" s="8">
        <v>0.48</v>
      </c>
      <c r="V957" s="9">
        <v>32</v>
      </c>
      <c r="W957" s="8">
        <v>0.70000000000000018</v>
      </c>
      <c r="X957" s="8">
        <v>2.2800000000000002</v>
      </c>
      <c r="Y957" s="8">
        <v>-2.9999999999999805E-2</v>
      </c>
      <c r="Z957" s="8">
        <v>4.9999999999999822E-2</v>
      </c>
      <c r="AA957">
        <v>4.000000000000048E-2</v>
      </c>
      <c r="AF957" t="s">
        <v>1287</v>
      </c>
      <c r="AG957" t="s">
        <v>106</v>
      </c>
      <c r="AH957" t="s">
        <v>107</v>
      </c>
      <c r="AI957" t="s">
        <v>340</v>
      </c>
      <c r="AJ957" s="7">
        <v>39355</v>
      </c>
      <c r="AK957" t="s">
        <v>1324</v>
      </c>
      <c r="AL957" t="s">
        <v>109</v>
      </c>
      <c r="AM957" t="s">
        <v>1288</v>
      </c>
      <c r="AN957" t="s">
        <v>1331</v>
      </c>
      <c r="AO957" t="str">
        <f>TEXT(A957,"yyyy-mm-dd")</f>
        <v>2007-05-31</v>
      </c>
    </row>
    <row r="958" spans="1:41">
      <c r="A958" s="6" t="s">
        <v>1323</v>
      </c>
      <c r="B958">
        <v>2007</v>
      </c>
      <c r="C958">
        <v>5</v>
      </c>
      <c r="E958" t="s">
        <v>100</v>
      </c>
      <c r="F958" t="s">
        <v>101</v>
      </c>
      <c r="G958" t="s">
        <v>102</v>
      </c>
      <c r="H958" t="s">
        <v>1282</v>
      </c>
      <c r="I958">
        <v>2007</v>
      </c>
      <c r="J958">
        <v>2</v>
      </c>
      <c r="K958" s="6">
        <v>39263</v>
      </c>
      <c r="L958">
        <v>1</v>
      </c>
      <c r="M958">
        <v>0</v>
      </c>
      <c r="N958" t="s">
        <v>169</v>
      </c>
      <c r="O958" s="8">
        <v>2.82</v>
      </c>
      <c r="P958" s="8">
        <v>2.9</v>
      </c>
      <c r="Q958" s="8">
        <v>2.5299999999999998</v>
      </c>
      <c r="R958" s="8">
        <v>3.13</v>
      </c>
      <c r="S958" s="8">
        <v>1.05</v>
      </c>
      <c r="T958" s="8">
        <v>3.5</v>
      </c>
      <c r="U958" s="8">
        <v>0.49</v>
      </c>
      <c r="V958" s="9">
        <v>32</v>
      </c>
      <c r="W958" s="8">
        <v>0.60000000000000009</v>
      </c>
      <c r="X958" s="8">
        <v>2.4500000000000002</v>
      </c>
      <c r="Y958" s="8">
        <v>-8.0000000000000071E-2</v>
      </c>
      <c r="Z958" s="8">
        <v>-0.10000000000000009</v>
      </c>
      <c r="AA958">
        <v>2.0000000000000018E-2</v>
      </c>
      <c r="AF958" t="s">
        <v>1283</v>
      </c>
      <c r="AG958" t="s">
        <v>106</v>
      </c>
      <c r="AH958" t="s">
        <v>107</v>
      </c>
      <c r="AI958" t="s">
        <v>108</v>
      </c>
      <c r="AJ958" s="7">
        <v>39263</v>
      </c>
      <c r="AK958" t="s">
        <v>1324</v>
      </c>
      <c r="AL958" t="s">
        <v>109</v>
      </c>
      <c r="AM958" t="s">
        <v>1284</v>
      </c>
      <c r="AN958" t="s">
        <v>1330</v>
      </c>
      <c r="AO958" t="str">
        <f>TEXT(A958,"yyyy-mm-dd")</f>
        <v>2007-05-31</v>
      </c>
    </row>
    <row r="959" spans="1:41">
      <c r="A959" s="6" t="s">
        <v>1323</v>
      </c>
      <c r="B959">
        <v>2007</v>
      </c>
      <c r="C959">
        <v>5</v>
      </c>
      <c r="E959" t="s">
        <v>81</v>
      </c>
      <c r="F959" t="s">
        <v>82</v>
      </c>
      <c r="G959" t="s">
        <v>83</v>
      </c>
      <c r="H959" t="s">
        <v>1263</v>
      </c>
      <c r="I959">
        <v>2009</v>
      </c>
      <c r="K959" s="6">
        <v>40178</v>
      </c>
      <c r="L959">
        <v>31</v>
      </c>
      <c r="N959" t="s">
        <v>837</v>
      </c>
      <c r="O959" s="8">
        <v>3.5</v>
      </c>
      <c r="P959" s="8">
        <v>3.5</v>
      </c>
      <c r="Q959" s="8">
        <v>3.33</v>
      </c>
      <c r="R959" s="8">
        <v>3.59</v>
      </c>
      <c r="S959" s="8">
        <v>2.9</v>
      </c>
      <c r="T959" s="8">
        <v>4.5</v>
      </c>
      <c r="U959" s="8">
        <v>0.28999999999999998</v>
      </c>
      <c r="V959" s="9">
        <v>31</v>
      </c>
      <c r="W959" s="8">
        <v>0.25999999999999979</v>
      </c>
      <c r="X959" s="8">
        <v>1.6</v>
      </c>
      <c r="Y959" s="8">
        <v>0</v>
      </c>
      <c r="Z959" s="8">
        <v>0</v>
      </c>
      <c r="AA959">
        <v>-2.0000000000000462E-2</v>
      </c>
      <c r="AF959" t="s">
        <v>1264</v>
      </c>
      <c r="AG959" t="s">
        <v>87</v>
      </c>
      <c r="AH959" t="s">
        <v>88</v>
      </c>
      <c r="AI959" t="s">
        <v>359</v>
      </c>
      <c r="AJ959" s="7">
        <v>40178</v>
      </c>
      <c r="AK959" t="s">
        <v>1324</v>
      </c>
      <c r="AL959" t="s">
        <v>91</v>
      </c>
      <c r="AM959" t="s">
        <v>1265</v>
      </c>
      <c r="AN959" t="s">
        <v>1327</v>
      </c>
      <c r="AO959" t="str">
        <f>TEXT(A959,"yyyy-mm-dd")</f>
        <v>2007-05-31</v>
      </c>
    </row>
    <row r="960" spans="1:41">
      <c r="A960" s="6" t="s">
        <v>1323</v>
      </c>
      <c r="B960">
        <v>2007</v>
      </c>
      <c r="C960">
        <v>5</v>
      </c>
      <c r="E960" t="s">
        <v>81</v>
      </c>
      <c r="F960" t="s">
        <v>82</v>
      </c>
      <c r="G960" t="s">
        <v>83</v>
      </c>
      <c r="H960" t="s">
        <v>1100</v>
      </c>
      <c r="I960">
        <v>2008</v>
      </c>
      <c r="K960" s="6">
        <v>39813</v>
      </c>
      <c r="L960">
        <v>19</v>
      </c>
      <c r="N960" t="s">
        <v>195</v>
      </c>
      <c r="O960" s="8">
        <v>3.55</v>
      </c>
      <c r="P960" s="8">
        <v>3.5</v>
      </c>
      <c r="Q960" s="8">
        <v>3.41</v>
      </c>
      <c r="R960" s="8">
        <v>3.6</v>
      </c>
      <c r="S960" s="8">
        <v>3.08</v>
      </c>
      <c r="T960" s="8">
        <v>4.0999999999999996</v>
      </c>
      <c r="U960" s="8">
        <v>0.25</v>
      </c>
      <c r="V960" s="9">
        <v>33</v>
      </c>
      <c r="W960" s="8">
        <v>0.18999999999999995</v>
      </c>
      <c r="X960" s="8">
        <v>1.0199999999999996</v>
      </c>
      <c r="Y960" s="8">
        <v>4.9999999999999822E-2</v>
      </c>
      <c r="Z960" s="8">
        <v>0</v>
      </c>
      <c r="AA960">
        <v>4.9999999999999822E-2</v>
      </c>
      <c r="AF960" t="s">
        <v>1101</v>
      </c>
      <c r="AG960" t="s">
        <v>87</v>
      </c>
      <c r="AH960" t="s">
        <v>88</v>
      </c>
      <c r="AI960" t="s">
        <v>97</v>
      </c>
      <c r="AJ960" s="7">
        <v>39813</v>
      </c>
      <c r="AK960" t="s">
        <v>1324</v>
      </c>
      <c r="AL960" t="s">
        <v>91</v>
      </c>
      <c r="AM960" t="s">
        <v>1102</v>
      </c>
      <c r="AN960" t="s">
        <v>1326</v>
      </c>
      <c r="AO960" t="str">
        <f>TEXT(A960,"yyyy-mm-dd")</f>
        <v>2007-05-31</v>
      </c>
    </row>
    <row r="961" spans="1:41">
      <c r="A961" s="6" t="s">
        <v>1323</v>
      </c>
      <c r="B961">
        <v>2007</v>
      </c>
      <c r="C961">
        <v>5</v>
      </c>
      <c r="E961" t="s">
        <v>392</v>
      </c>
      <c r="F961" t="s">
        <v>82</v>
      </c>
      <c r="G961" t="s">
        <v>83</v>
      </c>
      <c r="H961" t="s">
        <v>1100</v>
      </c>
      <c r="I961">
        <v>2008</v>
      </c>
      <c r="K961" s="6">
        <v>39813</v>
      </c>
      <c r="L961">
        <v>19</v>
      </c>
      <c r="N961" t="s">
        <v>195</v>
      </c>
      <c r="O961" s="8">
        <v>3.34</v>
      </c>
      <c r="P961" s="8">
        <v>3.31</v>
      </c>
      <c r="Q961" s="8">
        <v>3.2</v>
      </c>
      <c r="R961" s="8">
        <v>3.49</v>
      </c>
      <c r="S961" s="8">
        <v>3</v>
      </c>
      <c r="T961" s="8">
        <v>3.8</v>
      </c>
      <c r="U961" s="8">
        <v>0.21</v>
      </c>
      <c r="V961" s="9">
        <v>30</v>
      </c>
      <c r="W961" s="8">
        <v>0.29000000000000004</v>
      </c>
      <c r="X961" s="8">
        <v>0.79999999999999982</v>
      </c>
      <c r="Y961" s="8">
        <v>2.9999999999999805E-2</v>
      </c>
      <c r="Z961" s="8">
        <v>-2.9999999999999805E-2</v>
      </c>
      <c r="AA961">
        <v>0</v>
      </c>
      <c r="AF961" t="s">
        <v>1101</v>
      </c>
      <c r="AG961" t="s">
        <v>87</v>
      </c>
      <c r="AH961" t="s">
        <v>88</v>
      </c>
      <c r="AI961" t="s">
        <v>97</v>
      </c>
      <c r="AJ961" s="7">
        <v>39813</v>
      </c>
      <c r="AK961" t="s">
        <v>1324</v>
      </c>
      <c r="AL961" t="s">
        <v>393</v>
      </c>
      <c r="AM961" t="s">
        <v>1102</v>
      </c>
      <c r="AN961" t="s">
        <v>1329</v>
      </c>
      <c r="AO961" t="str">
        <f>TEXT(A961,"yyyy-mm-dd")</f>
        <v>2007-05-31</v>
      </c>
    </row>
    <row r="962" spans="1:41">
      <c r="A962" s="6" t="s">
        <v>1323</v>
      </c>
      <c r="B962">
        <v>2007</v>
      </c>
      <c r="C962">
        <v>5</v>
      </c>
      <c r="E962" t="s">
        <v>81</v>
      </c>
      <c r="F962" t="s">
        <v>82</v>
      </c>
      <c r="G962" t="s">
        <v>83</v>
      </c>
      <c r="H962" t="s">
        <v>923</v>
      </c>
      <c r="I962">
        <v>2007</v>
      </c>
      <c r="K962" s="6">
        <v>39447</v>
      </c>
      <c r="L962">
        <v>7</v>
      </c>
      <c r="N962" t="s">
        <v>192</v>
      </c>
      <c r="O962" s="8">
        <v>3.51</v>
      </c>
      <c r="P962" s="8">
        <v>3.52</v>
      </c>
      <c r="Q962" s="8">
        <v>3.3</v>
      </c>
      <c r="R962" s="8">
        <v>3.65</v>
      </c>
      <c r="S962" s="8">
        <v>2.94</v>
      </c>
      <c r="T962" s="8">
        <v>4.03</v>
      </c>
      <c r="U962" s="8">
        <v>0.25</v>
      </c>
      <c r="V962" s="9">
        <v>33</v>
      </c>
      <c r="W962" s="8">
        <v>0.35000000000000009</v>
      </c>
      <c r="X962" s="8">
        <v>1.0900000000000003</v>
      </c>
      <c r="Y962" s="8">
        <v>-1.0000000000000231E-2</v>
      </c>
      <c r="Z962" s="8">
        <v>-0.10999999999999988</v>
      </c>
      <c r="AA962">
        <v>9.0000000000000302E-2</v>
      </c>
      <c r="AF962" t="s">
        <v>925</v>
      </c>
      <c r="AG962" t="s">
        <v>87</v>
      </c>
      <c r="AH962" t="s">
        <v>88</v>
      </c>
      <c r="AI962" t="s">
        <v>89</v>
      </c>
      <c r="AJ962" s="7">
        <v>39447</v>
      </c>
      <c r="AK962" t="s">
        <v>1324</v>
      </c>
      <c r="AL962" t="s">
        <v>91</v>
      </c>
      <c r="AM962" t="s">
        <v>927</v>
      </c>
      <c r="AN962" t="s">
        <v>1325</v>
      </c>
      <c r="AO962" t="str">
        <f>TEXT(A962,"yyyy-mm-dd")</f>
        <v>2007-05-31</v>
      </c>
    </row>
    <row r="963" spans="1:41">
      <c r="A963" s="6" t="s">
        <v>1323</v>
      </c>
      <c r="B963">
        <v>2007</v>
      </c>
      <c r="C963">
        <v>5</v>
      </c>
      <c r="E963" t="s">
        <v>392</v>
      </c>
      <c r="F963" t="s">
        <v>82</v>
      </c>
      <c r="G963" t="s">
        <v>83</v>
      </c>
      <c r="H963" t="s">
        <v>923</v>
      </c>
      <c r="I963">
        <v>2007</v>
      </c>
      <c r="K963" s="6">
        <v>39447</v>
      </c>
      <c r="L963">
        <v>7</v>
      </c>
      <c r="N963" t="s">
        <v>192</v>
      </c>
      <c r="O963" s="8">
        <v>3.46</v>
      </c>
      <c r="P963" s="8">
        <v>3.48</v>
      </c>
      <c r="Q963" s="8">
        <v>3.34</v>
      </c>
      <c r="R963" s="8">
        <v>3.55</v>
      </c>
      <c r="S963" s="8">
        <v>3.07</v>
      </c>
      <c r="T963" s="8">
        <v>3.9</v>
      </c>
      <c r="U963" s="8">
        <v>0.17</v>
      </c>
      <c r="V963" s="9">
        <v>30</v>
      </c>
      <c r="W963" s="8">
        <v>0.20999999999999996</v>
      </c>
      <c r="X963" s="8">
        <v>0.83000000000000007</v>
      </c>
      <c r="Y963" s="8">
        <v>-2.0000000000000018E-2</v>
      </c>
      <c r="Z963" s="8">
        <v>-2.0000000000000018E-2</v>
      </c>
      <c r="AA963">
        <v>9.9999999999997868E-3</v>
      </c>
      <c r="AF963" t="s">
        <v>925</v>
      </c>
      <c r="AG963" t="s">
        <v>87</v>
      </c>
      <c r="AH963" t="s">
        <v>88</v>
      </c>
      <c r="AI963" t="s">
        <v>89</v>
      </c>
      <c r="AJ963" s="7">
        <v>39447</v>
      </c>
      <c r="AK963" t="s">
        <v>1324</v>
      </c>
      <c r="AL963" t="s">
        <v>393</v>
      </c>
      <c r="AM963" t="s">
        <v>927</v>
      </c>
      <c r="AN963" t="s">
        <v>1328</v>
      </c>
      <c r="AO963" t="str">
        <f>TEXT(A963,"yyyy-mm-dd")</f>
        <v>2007-05-31</v>
      </c>
    </row>
    <row r="964" spans="1:41">
      <c r="A964" s="6" t="s">
        <v>1323</v>
      </c>
      <c r="B964">
        <v>2007</v>
      </c>
      <c r="C964">
        <v>5</v>
      </c>
      <c r="E964" t="s">
        <v>81</v>
      </c>
      <c r="F964" t="s">
        <v>82</v>
      </c>
      <c r="G964" t="s">
        <v>774</v>
      </c>
      <c r="H964" t="s">
        <v>775</v>
      </c>
      <c r="K964" s="6"/>
      <c r="O964" s="8">
        <v>3.49</v>
      </c>
      <c r="P964" s="8">
        <v>3.5</v>
      </c>
      <c r="Q964" s="8">
        <v>3.3</v>
      </c>
      <c r="R964" s="8">
        <v>3.6</v>
      </c>
      <c r="S964" s="8">
        <v>2.85</v>
      </c>
      <c r="T964" s="8">
        <v>4.4000000000000004</v>
      </c>
      <c r="U964" s="8">
        <v>0.31</v>
      </c>
      <c r="V964" s="9">
        <v>31</v>
      </c>
      <c r="W964" s="8">
        <v>0.30000000000000027</v>
      </c>
      <c r="X964" s="8">
        <v>1.5500000000000003</v>
      </c>
      <c r="Y964" s="8">
        <v>-9.9999999999997868E-3</v>
      </c>
      <c r="Z964" s="8">
        <v>0</v>
      </c>
      <c r="AA964">
        <v>2.0000000000000018E-2</v>
      </c>
      <c r="AF964" t="s">
        <v>776</v>
      </c>
      <c r="AG964" t="s">
        <v>777</v>
      </c>
      <c r="AH964" t="s">
        <v>778</v>
      </c>
      <c r="AI964" t="s">
        <v>779</v>
      </c>
      <c r="AJ964" s="7"/>
      <c r="AK964" t="s">
        <v>1324</v>
      </c>
      <c r="AL964" t="s">
        <v>91</v>
      </c>
      <c r="AM964" t="s">
        <v>775</v>
      </c>
      <c r="AN964" t="s">
        <v>1333</v>
      </c>
      <c r="AO964" t="str">
        <f>TEXT(A964,"yyyy-mm-dd")</f>
        <v>2007-05-31</v>
      </c>
    </row>
    <row r="965" spans="1:41">
      <c r="A965" s="6" t="s">
        <v>1323</v>
      </c>
      <c r="B965">
        <v>2007</v>
      </c>
      <c r="C965">
        <v>5</v>
      </c>
      <c r="E965" t="s">
        <v>112</v>
      </c>
      <c r="F965" t="s">
        <v>113</v>
      </c>
      <c r="G965" t="s">
        <v>83</v>
      </c>
      <c r="H965" t="s">
        <v>1100</v>
      </c>
      <c r="I965">
        <v>2008</v>
      </c>
      <c r="K965" s="6">
        <v>39813</v>
      </c>
      <c r="L965">
        <v>19</v>
      </c>
      <c r="N965" t="s">
        <v>195</v>
      </c>
      <c r="O965" s="8">
        <v>6.97</v>
      </c>
      <c r="P965" s="8">
        <v>6.97</v>
      </c>
      <c r="Q965" s="8">
        <v>6.7</v>
      </c>
      <c r="R965" s="8">
        <v>7.08</v>
      </c>
      <c r="S965" s="8">
        <v>6.19</v>
      </c>
      <c r="T965" s="8">
        <v>8.0500000000000007</v>
      </c>
      <c r="U965" s="8">
        <v>0.42</v>
      </c>
      <c r="V965" s="9">
        <v>32</v>
      </c>
      <c r="W965" s="8">
        <v>0.37999999999999989</v>
      </c>
      <c r="X965" s="8">
        <v>1.8600000000000003</v>
      </c>
      <c r="Y965" s="8">
        <v>0</v>
      </c>
      <c r="Z965" s="8">
        <v>0.16999999999999993</v>
      </c>
      <c r="AA965">
        <v>-0.22000000000000064</v>
      </c>
      <c r="AF965" t="s">
        <v>1257</v>
      </c>
      <c r="AG965" t="s">
        <v>115</v>
      </c>
      <c r="AH965" t="s">
        <v>116</v>
      </c>
      <c r="AI965" t="s">
        <v>230</v>
      </c>
      <c r="AJ965" s="7">
        <v>39813</v>
      </c>
      <c r="AK965" t="s">
        <v>1324</v>
      </c>
      <c r="AL965" t="s">
        <v>118</v>
      </c>
      <c r="AM965" t="s">
        <v>1102</v>
      </c>
      <c r="AN965" t="s">
        <v>1335</v>
      </c>
      <c r="AO965" t="str">
        <f>TEXT(A965,"yyyy-mm-dd")</f>
        <v>2007-05-31</v>
      </c>
    </row>
    <row r="966" spans="1:41">
      <c r="A966" s="6" t="s">
        <v>1323</v>
      </c>
      <c r="B966">
        <v>2007</v>
      </c>
      <c r="C966">
        <v>5</v>
      </c>
      <c r="E966" t="s">
        <v>112</v>
      </c>
      <c r="F966" t="s">
        <v>113</v>
      </c>
      <c r="G966" t="s">
        <v>83</v>
      </c>
      <c r="H966" t="s">
        <v>923</v>
      </c>
      <c r="I966">
        <v>2007</v>
      </c>
      <c r="K966" s="6">
        <v>39447</v>
      </c>
      <c r="L966">
        <v>7</v>
      </c>
      <c r="N966" t="s">
        <v>192</v>
      </c>
      <c r="O966" s="8">
        <v>7.2</v>
      </c>
      <c r="P966" s="8">
        <v>7.25</v>
      </c>
      <c r="Q966" s="8">
        <v>7.06</v>
      </c>
      <c r="R966" s="8">
        <v>7.27</v>
      </c>
      <c r="S966" s="8">
        <v>6.74</v>
      </c>
      <c r="T966" s="8">
        <v>7.63</v>
      </c>
      <c r="U966" s="8">
        <v>0.19</v>
      </c>
      <c r="V966" s="9">
        <v>32</v>
      </c>
      <c r="W966" s="8">
        <v>0.20999999999999996</v>
      </c>
      <c r="X966" s="8">
        <v>0.88999999999999968</v>
      </c>
      <c r="Y966" s="8">
        <v>-4.9999999999999822E-2</v>
      </c>
      <c r="Z966" s="8">
        <v>0.24000000000000021</v>
      </c>
      <c r="AA966">
        <v>-8.0000000000000071E-2</v>
      </c>
      <c r="AF966" t="s">
        <v>1094</v>
      </c>
      <c r="AG966" t="s">
        <v>115</v>
      </c>
      <c r="AH966" t="s">
        <v>116</v>
      </c>
      <c r="AI966" t="s">
        <v>117</v>
      </c>
      <c r="AJ966" s="7">
        <v>39447</v>
      </c>
      <c r="AK966" t="s">
        <v>1324</v>
      </c>
      <c r="AL966" t="s">
        <v>118</v>
      </c>
      <c r="AM966" t="s">
        <v>927</v>
      </c>
      <c r="AN966" t="s">
        <v>1334</v>
      </c>
      <c r="AO966" t="str">
        <f>TEXT(A966,"yyyy-mm-dd")</f>
        <v>2007-05-31</v>
      </c>
    </row>
    <row r="967" spans="1:41">
      <c r="A967" s="6" t="s">
        <v>1336</v>
      </c>
      <c r="B967">
        <v>2007</v>
      </c>
      <c r="C967">
        <v>6</v>
      </c>
      <c r="E967" t="s">
        <v>100</v>
      </c>
      <c r="F967" t="s">
        <v>101</v>
      </c>
      <c r="G967" t="s">
        <v>83</v>
      </c>
      <c r="H967" t="s">
        <v>1263</v>
      </c>
      <c r="I967">
        <v>2009</v>
      </c>
      <c r="K967" s="6">
        <v>40178</v>
      </c>
      <c r="L967">
        <v>30</v>
      </c>
      <c r="N967" t="s">
        <v>567</v>
      </c>
      <c r="O967" s="8">
        <v>3.84</v>
      </c>
      <c r="P967" s="8">
        <v>3.89</v>
      </c>
      <c r="Q967" s="8">
        <v>3.5</v>
      </c>
      <c r="R967" s="8">
        <v>4</v>
      </c>
      <c r="S967" s="8">
        <v>3.2</v>
      </c>
      <c r="T967" s="8">
        <v>4.93</v>
      </c>
      <c r="U967" s="8">
        <v>0.43</v>
      </c>
      <c r="V967" s="9">
        <v>28</v>
      </c>
      <c r="W967" s="8">
        <v>0.5</v>
      </c>
      <c r="X967" s="8">
        <v>1.7299999999999995</v>
      </c>
      <c r="Y967" s="8">
        <v>-5.0000000000000266E-2</v>
      </c>
      <c r="Z967" s="8">
        <v>-9.9999999999997868E-3</v>
      </c>
      <c r="AA967">
        <v>0</v>
      </c>
      <c r="AF967" t="s">
        <v>9871</v>
      </c>
      <c r="AG967" t="s">
        <v>9655</v>
      </c>
      <c r="AH967" t="s">
        <v>9656</v>
      </c>
      <c r="AI967" t="s">
        <v>9708</v>
      </c>
      <c r="AJ967" s="7">
        <v>40178</v>
      </c>
      <c r="AK967" t="s">
        <v>1337</v>
      </c>
      <c r="AL967" t="s">
        <v>109</v>
      </c>
      <c r="AM967" t="s">
        <v>1265</v>
      </c>
      <c r="AN967" t="s">
        <v>9873</v>
      </c>
    </row>
    <row r="968" spans="1:41">
      <c r="A968" s="6" t="s">
        <v>1336</v>
      </c>
      <c r="B968">
        <v>2007</v>
      </c>
      <c r="C968">
        <v>6</v>
      </c>
      <c r="E968" t="s">
        <v>100</v>
      </c>
      <c r="F968" t="s">
        <v>101</v>
      </c>
      <c r="G968" t="s">
        <v>83</v>
      </c>
      <c r="H968" t="s">
        <v>1100</v>
      </c>
      <c r="I968">
        <v>2008</v>
      </c>
      <c r="K968" s="6">
        <v>39813</v>
      </c>
      <c r="L968">
        <v>18</v>
      </c>
      <c r="N968" t="s">
        <v>206</v>
      </c>
      <c r="O968" s="8">
        <v>3.62</v>
      </c>
      <c r="P968" s="8">
        <v>3.53</v>
      </c>
      <c r="Q968" s="8">
        <v>3.42</v>
      </c>
      <c r="R968" s="8">
        <v>3.83</v>
      </c>
      <c r="S968" s="8">
        <v>2.89</v>
      </c>
      <c r="T968" s="8">
        <v>4.5</v>
      </c>
      <c r="U968" s="8">
        <v>0.37</v>
      </c>
      <c r="V968" s="9">
        <v>31</v>
      </c>
      <c r="W968" s="8">
        <v>0.41000000000000014</v>
      </c>
      <c r="X968" s="8">
        <v>1.6099999999999999</v>
      </c>
      <c r="Y968" s="8">
        <v>9.0000000000000302E-2</v>
      </c>
      <c r="Z968" s="8">
        <v>-7.0000000000000284E-2</v>
      </c>
      <c r="AA968">
        <v>0.11000000000000032</v>
      </c>
      <c r="AF968" t="s">
        <v>9843</v>
      </c>
      <c r="AG968" t="s">
        <v>9655</v>
      </c>
      <c r="AH968" t="s">
        <v>9656</v>
      </c>
      <c r="AI968" t="s">
        <v>9669</v>
      </c>
      <c r="AJ968" s="7">
        <v>39813</v>
      </c>
      <c r="AK968" t="s">
        <v>1337</v>
      </c>
      <c r="AL968" t="s">
        <v>109</v>
      </c>
      <c r="AM968" t="s">
        <v>1102</v>
      </c>
      <c r="AN968" t="s">
        <v>9852</v>
      </c>
    </row>
    <row r="969" spans="1:41">
      <c r="A969" s="6" t="s">
        <v>1336</v>
      </c>
      <c r="B969">
        <v>2007</v>
      </c>
      <c r="C969">
        <v>6</v>
      </c>
      <c r="E969" t="s">
        <v>100</v>
      </c>
      <c r="F969" t="s">
        <v>101</v>
      </c>
      <c r="G969" t="s">
        <v>102</v>
      </c>
      <c r="H969" t="s">
        <v>1316</v>
      </c>
      <c r="I969">
        <v>2007</v>
      </c>
      <c r="J969">
        <v>4</v>
      </c>
      <c r="K969" s="6">
        <v>39447</v>
      </c>
      <c r="L969">
        <v>6</v>
      </c>
      <c r="M969">
        <v>2</v>
      </c>
      <c r="N969" t="s">
        <v>203</v>
      </c>
      <c r="O969" s="8">
        <v>3.56</v>
      </c>
      <c r="P969" s="8">
        <v>3.53</v>
      </c>
      <c r="Q969" s="8">
        <v>3.3</v>
      </c>
      <c r="R969" s="8">
        <v>3.9</v>
      </c>
      <c r="S969" s="8">
        <v>2.7</v>
      </c>
      <c r="T969" s="8">
        <v>4.4000000000000004</v>
      </c>
      <c r="U969" s="8">
        <v>0.41</v>
      </c>
      <c r="V969" s="9">
        <v>31</v>
      </c>
      <c r="W969" s="8">
        <v>0.60000000000000009</v>
      </c>
      <c r="X969" s="8">
        <v>1.7000000000000002</v>
      </c>
      <c r="Y969" s="8">
        <v>3.0000000000000249E-2</v>
      </c>
      <c r="Z969" s="8">
        <v>2.9999999999999805E-2</v>
      </c>
      <c r="AA969">
        <v>-8.0000000000000071E-2</v>
      </c>
      <c r="AF969" t="s">
        <v>1317</v>
      </c>
      <c r="AG969" t="s">
        <v>106</v>
      </c>
      <c r="AH969" t="s">
        <v>107</v>
      </c>
      <c r="AI969" t="s">
        <v>427</v>
      </c>
      <c r="AJ969" s="7">
        <v>39447</v>
      </c>
      <c r="AK969" t="s">
        <v>1337</v>
      </c>
      <c r="AL969" t="s">
        <v>109</v>
      </c>
      <c r="AM969" t="s">
        <v>1318</v>
      </c>
      <c r="AN969" t="s">
        <v>1345</v>
      </c>
      <c r="AO969" t="str">
        <f>TEXT(A969,"yyyy-mm-dd")</f>
        <v>2007-06-30</v>
      </c>
    </row>
    <row r="970" spans="1:41">
      <c r="A970" s="6" t="s">
        <v>1336</v>
      </c>
      <c r="B970">
        <v>2007</v>
      </c>
      <c r="C970">
        <v>6</v>
      </c>
      <c r="E970" t="s">
        <v>100</v>
      </c>
      <c r="F970" t="s">
        <v>101</v>
      </c>
      <c r="G970" t="s">
        <v>83</v>
      </c>
      <c r="H970" t="s">
        <v>923</v>
      </c>
      <c r="I970">
        <v>2007</v>
      </c>
      <c r="K970" s="6">
        <v>39447</v>
      </c>
      <c r="L970">
        <v>6</v>
      </c>
      <c r="N970" t="s">
        <v>203</v>
      </c>
      <c r="O970" s="8">
        <v>3.09</v>
      </c>
      <c r="P970" s="8">
        <v>3.07</v>
      </c>
      <c r="Q970" s="8">
        <v>2.88</v>
      </c>
      <c r="R970" s="8">
        <v>3.27</v>
      </c>
      <c r="S970" s="8">
        <v>2.67</v>
      </c>
      <c r="T970" s="8">
        <v>3.62</v>
      </c>
      <c r="U970" s="8">
        <v>0.26</v>
      </c>
      <c r="V970" s="9">
        <v>31</v>
      </c>
      <c r="W970" s="8">
        <v>0.39000000000000012</v>
      </c>
      <c r="X970" s="8">
        <v>0.95000000000000018</v>
      </c>
      <c r="Y970" s="8">
        <v>2.0000000000000018E-2</v>
      </c>
      <c r="Z970" s="8">
        <v>9.9999999999997868E-3</v>
      </c>
      <c r="AA970">
        <v>-6.999999999999984E-2</v>
      </c>
      <c r="AF970" t="s">
        <v>9809</v>
      </c>
      <c r="AG970" t="s">
        <v>9655</v>
      </c>
      <c r="AH970" t="s">
        <v>9656</v>
      </c>
      <c r="AI970" t="s">
        <v>9657</v>
      </c>
      <c r="AJ970" s="7">
        <v>39447</v>
      </c>
      <c r="AK970" t="s">
        <v>1337</v>
      </c>
      <c r="AL970" t="s">
        <v>109</v>
      </c>
      <c r="AM970" t="s">
        <v>927</v>
      </c>
      <c r="AN970" t="s">
        <v>9835</v>
      </c>
    </row>
    <row r="971" spans="1:41">
      <c r="A971" s="6" t="s">
        <v>1336</v>
      </c>
      <c r="B971">
        <v>2007</v>
      </c>
      <c r="C971">
        <v>6</v>
      </c>
      <c r="E971" t="s">
        <v>100</v>
      </c>
      <c r="F971" t="s">
        <v>101</v>
      </c>
      <c r="G971" t="s">
        <v>102</v>
      </c>
      <c r="H971" t="s">
        <v>1286</v>
      </c>
      <c r="I971">
        <v>2007</v>
      </c>
      <c r="J971">
        <v>3</v>
      </c>
      <c r="K971" s="6">
        <v>39355</v>
      </c>
      <c r="L971">
        <v>3</v>
      </c>
      <c r="M971">
        <v>1</v>
      </c>
      <c r="N971" t="s">
        <v>233</v>
      </c>
      <c r="O971" s="8">
        <v>3.29</v>
      </c>
      <c r="P971" s="8">
        <v>3.21</v>
      </c>
      <c r="Q971" s="8">
        <v>3</v>
      </c>
      <c r="R971" s="8">
        <v>3.6</v>
      </c>
      <c r="S971" s="8">
        <v>2.6</v>
      </c>
      <c r="T971" s="8">
        <v>4.0999999999999996</v>
      </c>
      <c r="U971" s="8">
        <v>0.41</v>
      </c>
      <c r="V971" s="9">
        <v>31</v>
      </c>
      <c r="W971" s="8">
        <v>0.60000000000000009</v>
      </c>
      <c r="X971" s="8">
        <v>1.4999999999999996</v>
      </c>
      <c r="Y971" s="8">
        <v>8.0000000000000071E-2</v>
      </c>
      <c r="Z971" s="8">
        <v>-4.0000000000000036E-2</v>
      </c>
      <c r="AA971">
        <v>-0.10000000000000009</v>
      </c>
      <c r="AF971" t="s">
        <v>1287</v>
      </c>
      <c r="AG971" t="s">
        <v>106</v>
      </c>
      <c r="AH971" t="s">
        <v>107</v>
      </c>
      <c r="AI971" t="s">
        <v>340</v>
      </c>
      <c r="AJ971" s="7">
        <v>39355</v>
      </c>
      <c r="AK971" t="s">
        <v>1337</v>
      </c>
      <c r="AL971" t="s">
        <v>109</v>
      </c>
      <c r="AM971" t="s">
        <v>1288</v>
      </c>
      <c r="AN971" t="s">
        <v>1344</v>
      </c>
      <c r="AO971" t="str">
        <f>TEXT(A971,"yyyy-mm-dd")</f>
        <v>2007-06-30</v>
      </c>
    </row>
    <row r="972" spans="1:41">
      <c r="A972" s="6" t="s">
        <v>1336</v>
      </c>
      <c r="B972">
        <v>2007</v>
      </c>
      <c r="C972">
        <v>6</v>
      </c>
      <c r="E972" t="s">
        <v>100</v>
      </c>
      <c r="F972" t="s">
        <v>101</v>
      </c>
      <c r="G972" t="s">
        <v>102</v>
      </c>
      <c r="H972" t="s">
        <v>1282</v>
      </c>
      <c r="I972">
        <v>2007</v>
      </c>
      <c r="J972">
        <v>2</v>
      </c>
      <c r="K972" s="6">
        <v>39263</v>
      </c>
      <c r="L972">
        <v>0</v>
      </c>
      <c r="M972">
        <v>0</v>
      </c>
      <c r="N972" t="s">
        <v>178</v>
      </c>
      <c r="O972" s="8">
        <v>2.92</v>
      </c>
      <c r="P972" s="8">
        <v>3</v>
      </c>
      <c r="Q972" s="8">
        <v>2.62</v>
      </c>
      <c r="R972" s="8">
        <v>3.17</v>
      </c>
      <c r="S972" s="8">
        <v>2.2000000000000002</v>
      </c>
      <c r="T972" s="8">
        <v>3.8</v>
      </c>
      <c r="U972" s="8">
        <v>0.39</v>
      </c>
      <c r="V972" s="9">
        <v>31</v>
      </c>
      <c r="W972" s="8">
        <v>0.54999999999999982</v>
      </c>
      <c r="X972" s="8">
        <v>1.5999999999999996</v>
      </c>
      <c r="Y972" s="8">
        <v>-8.0000000000000071E-2</v>
      </c>
      <c r="Z972" s="8">
        <v>0.10000000000000009</v>
      </c>
      <c r="AA972">
        <v>-5.0000000000000266E-2</v>
      </c>
      <c r="AF972" t="s">
        <v>1283</v>
      </c>
      <c r="AG972" t="s">
        <v>106</v>
      </c>
      <c r="AH972" t="s">
        <v>107</v>
      </c>
      <c r="AI972" t="s">
        <v>108</v>
      </c>
      <c r="AJ972" s="7">
        <v>39263</v>
      </c>
      <c r="AK972" t="s">
        <v>1337</v>
      </c>
      <c r="AL972" t="s">
        <v>109</v>
      </c>
      <c r="AM972" t="s">
        <v>1284</v>
      </c>
      <c r="AN972" t="s">
        <v>1343</v>
      </c>
      <c r="AO972" t="str">
        <f>TEXT(A972,"yyyy-mm-dd")</f>
        <v>2007-06-30</v>
      </c>
    </row>
    <row r="973" spans="1:41">
      <c r="A973" s="6" t="s">
        <v>1336</v>
      </c>
      <c r="B973">
        <v>2007</v>
      </c>
      <c r="C973">
        <v>6</v>
      </c>
      <c r="E973" t="s">
        <v>81</v>
      </c>
      <c r="F973" t="s">
        <v>82</v>
      </c>
      <c r="G973" t="s">
        <v>83</v>
      </c>
      <c r="H973" t="s">
        <v>1263</v>
      </c>
      <c r="I973">
        <v>2009</v>
      </c>
      <c r="K973" s="6">
        <v>40178</v>
      </c>
      <c r="L973">
        <v>30</v>
      </c>
      <c r="N973" t="s">
        <v>567</v>
      </c>
      <c r="O973" s="8">
        <v>3.48</v>
      </c>
      <c r="P973" s="8">
        <v>3.44</v>
      </c>
      <c r="Q973" s="8">
        <v>3.32</v>
      </c>
      <c r="R973" s="8">
        <v>3.6</v>
      </c>
      <c r="S973" s="8">
        <v>2.9</v>
      </c>
      <c r="T973" s="8">
        <v>4.5</v>
      </c>
      <c r="U973" s="8">
        <v>0.3</v>
      </c>
      <c r="V973" s="9">
        <v>30</v>
      </c>
      <c r="W973" s="8">
        <v>0.28000000000000025</v>
      </c>
      <c r="X973" s="8">
        <v>1.6</v>
      </c>
      <c r="Y973" s="8">
        <v>4.0000000000000036E-2</v>
      </c>
      <c r="Z973" s="8">
        <v>-6.0000000000000053E-2</v>
      </c>
      <c r="AA973">
        <v>2.0000000000000462E-2</v>
      </c>
      <c r="AF973" t="s">
        <v>1264</v>
      </c>
      <c r="AG973" t="s">
        <v>87</v>
      </c>
      <c r="AH973" t="s">
        <v>88</v>
      </c>
      <c r="AI973" t="s">
        <v>359</v>
      </c>
      <c r="AJ973" s="7">
        <v>40178</v>
      </c>
      <c r="AK973" t="s">
        <v>1337</v>
      </c>
      <c r="AL973" t="s">
        <v>91</v>
      </c>
      <c r="AM973" t="s">
        <v>1265</v>
      </c>
      <c r="AN973" t="s">
        <v>1340</v>
      </c>
      <c r="AO973" t="str">
        <f>TEXT(A973,"yyyy-mm-dd")</f>
        <v>2007-06-30</v>
      </c>
    </row>
    <row r="974" spans="1:41">
      <c r="A974" s="6" t="s">
        <v>1336</v>
      </c>
      <c r="B974">
        <v>2007</v>
      </c>
      <c r="C974">
        <v>6</v>
      </c>
      <c r="E974" t="s">
        <v>81</v>
      </c>
      <c r="F974" t="s">
        <v>82</v>
      </c>
      <c r="G974" t="s">
        <v>83</v>
      </c>
      <c r="H974" t="s">
        <v>1100</v>
      </c>
      <c r="I974">
        <v>2008</v>
      </c>
      <c r="K974" s="6">
        <v>39813</v>
      </c>
      <c r="L974">
        <v>18</v>
      </c>
      <c r="N974" t="s">
        <v>206</v>
      </c>
      <c r="O974" s="8">
        <v>3.54</v>
      </c>
      <c r="P974" s="8">
        <v>3.5</v>
      </c>
      <c r="Q974" s="8">
        <v>3.4</v>
      </c>
      <c r="R974" s="8">
        <v>3.6</v>
      </c>
      <c r="S974" s="8">
        <v>2.88</v>
      </c>
      <c r="T974" s="8">
        <v>4.0999999999999996</v>
      </c>
      <c r="U974" s="8">
        <v>0.27</v>
      </c>
      <c r="V974" s="9">
        <v>31</v>
      </c>
      <c r="W974" s="8">
        <v>0.20000000000000018</v>
      </c>
      <c r="X974" s="8">
        <v>1.2199999999999998</v>
      </c>
      <c r="Y974" s="8">
        <v>4.0000000000000036E-2</v>
      </c>
      <c r="Z974" s="8">
        <v>0</v>
      </c>
      <c r="AA974">
        <v>1.0000000000000231E-2</v>
      </c>
      <c r="AF974" t="s">
        <v>1101</v>
      </c>
      <c r="AG974" t="s">
        <v>87</v>
      </c>
      <c r="AH974" t="s">
        <v>88</v>
      </c>
      <c r="AI974" t="s">
        <v>97</v>
      </c>
      <c r="AJ974" s="7">
        <v>39813</v>
      </c>
      <c r="AK974" t="s">
        <v>1337</v>
      </c>
      <c r="AL974" t="s">
        <v>91</v>
      </c>
      <c r="AM974" t="s">
        <v>1102</v>
      </c>
      <c r="AN974" t="s">
        <v>1339</v>
      </c>
      <c r="AO974" t="str">
        <f>TEXT(A974,"yyyy-mm-dd")</f>
        <v>2007-06-30</v>
      </c>
    </row>
    <row r="975" spans="1:41">
      <c r="A975" s="6" t="s">
        <v>1336</v>
      </c>
      <c r="B975">
        <v>2007</v>
      </c>
      <c r="C975">
        <v>6</v>
      </c>
      <c r="E975" t="s">
        <v>392</v>
      </c>
      <c r="F975" t="s">
        <v>82</v>
      </c>
      <c r="G975" t="s">
        <v>83</v>
      </c>
      <c r="H975" t="s">
        <v>1100</v>
      </c>
      <c r="I975">
        <v>2008</v>
      </c>
      <c r="K975" s="6">
        <v>39813</v>
      </c>
      <c r="L975">
        <v>18</v>
      </c>
      <c r="N975" t="s">
        <v>206</v>
      </c>
      <c r="O975" s="8">
        <v>3.31</v>
      </c>
      <c r="P975" s="8">
        <v>3.3</v>
      </c>
      <c r="Q975" s="8">
        <v>3.2</v>
      </c>
      <c r="R975" s="8">
        <v>3.46</v>
      </c>
      <c r="S975" s="8">
        <v>2.97</v>
      </c>
      <c r="T975" s="8">
        <v>3.66</v>
      </c>
      <c r="U975" s="8">
        <v>0.18</v>
      </c>
      <c r="V975" s="9">
        <v>28</v>
      </c>
      <c r="W975" s="8">
        <v>0.25999999999999979</v>
      </c>
      <c r="X975" s="8">
        <v>0.69</v>
      </c>
      <c r="Y975" s="8">
        <v>1.0000000000000231E-2</v>
      </c>
      <c r="Z975" s="8">
        <v>-1.0000000000000231E-2</v>
      </c>
      <c r="AA975">
        <v>-3.0000000000000249E-2</v>
      </c>
      <c r="AF975" t="s">
        <v>1101</v>
      </c>
      <c r="AG975" t="s">
        <v>87</v>
      </c>
      <c r="AH975" t="s">
        <v>88</v>
      </c>
      <c r="AI975" t="s">
        <v>97</v>
      </c>
      <c r="AJ975" s="7">
        <v>39813</v>
      </c>
      <c r="AK975" t="s">
        <v>1337</v>
      </c>
      <c r="AL975" t="s">
        <v>393</v>
      </c>
      <c r="AM975" t="s">
        <v>1102</v>
      </c>
      <c r="AN975" t="s">
        <v>1342</v>
      </c>
      <c r="AO975" t="str">
        <f>TEXT(A975,"yyyy-mm-dd")</f>
        <v>2007-06-30</v>
      </c>
    </row>
    <row r="976" spans="1:41">
      <c r="A976" s="6" t="s">
        <v>1336</v>
      </c>
      <c r="B976">
        <v>2007</v>
      </c>
      <c r="C976">
        <v>6</v>
      </c>
      <c r="E976" t="s">
        <v>81</v>
      </c>
      <c r="F976" t="s">
        <v>82</v>
      </c>
      <c r="G976" t="s">
        <v>83</v>
      </c>
      <c r="H976" t="s">
        <v>923</v>
      </c>
      <c r="I976">
        <v>2007</v>
      </c>
      <c r="K976" s="6">
        <v>39447</v>
      </c>
      <c r="L976">
        <v>6</v>
      </c>
      <c r="N976" t="s">
        <v>203</v>
      </c>
      <c r="O976" s="8">
        <v>3.52</v>
      </c>
      <c r="P976" s="8">
        <v>3.54</v>
      </c>
      <c r="Q976" s="8">
        <v>3.39</v>
      </c>
      <c r="R976" s="8">
        <v>3.67</v>
      </c>
      <c r="S976" s="8">
        <v>2.97</v>
      </c>
      <c r="T976" s="8">
        <v>3.93</v>
      </c>
      <c r="U976" s="8">
        <v>0.23</v>
      </c>
      <c r="V976" s="9">
        <v>31</v>
      </c>
      <c r="W976" s="8">
        <v>0.2799999999999998</v>
      </c>
      <c r="X976" s="8">
        <v>0.96</v>
      </c>
      <c r="Y976" s="8">
        <v>-2.0000000000000018E-2</v>
      </c>
      <c r="Z976" s="8">
        <v>2.0000000000000018E-2</v>
      </c>
      <c r="AA976">
        <v>-7.0000000000000284E-2</v>
      </c>
      <c r="AF976" t="s">
        <v>925</v>
      </c>
      <c r="AG976" t="s">
        <v>87</v>
      </c>
      <c r="AH976" t="s">
        <v>88</v>
      </c>
      <c r="AI976" t="s">
        <v>89</v>
      </c>
      <c r="AJ976" s="7">
        <v>39447</v>
      </c>
      <c r="AK976" t="s">
        <v>1337</v>
      </c>
      <c r="AL976" t="s">
        <v>91</v>
      </c>
      <c r="AM976" t="s">
        <v>927</v>
      </c>
      <c r="AN976" t="s">
        <v>1338</v>
      </c>
      <c r="AO976" t="str">
        <f>TEXT(A976,"yyyy-mm-dd")</f>
        <v>2007-06-30</v>
      </c>
    </row>
    <row r="977" spans="1:41">
      <c r="A977" s="6" t="s">
        <v>1336</v>
      </c>
      <c r="B977">
        <v>2007</v>
      </c>
      <c r="C977">
        <v>6</v>
      </c>
      <c r="E977" t="s">
        <v>392</v>
      </c>
      <c r="F977" t="s">
        <v>82</v>
      </c>
      <c r="G977" t="s">
        <v>83</v>
      </c>
      <c r="H977" t="s">
        <v>923</v>
      </c>
      <c r="I977">
        <v>2007</v>
      </c>
      <c r="K977" s="6">
        <v>39447</v>
      </c>
      <c r="L977">
        <v>6</v>
      </c>
      <c r="N977" t="s">
        <v>203</v>
      </c>
      <c r="O977" s="8">
        <v>3.48</v>
      </c>
      <c r="P977" s="8">
        <v>3.49</v>
      </c>
      <c r="Q977" s="8">
        <v>3.37</v>
      </c>
      <c r="R977" s="8">
        <v>3.6</v>
      </c>
      <c r="S977" s="8">
        <v>2.87</v>
      </c>
      <c r="T977" s="8">
        <v>3.81</v>
      </c>
      <c r="U977" s="8">
        <v>0.19</v>
      </c>
      <c r="V977" s="9">
        <v>28</v>
      </c>
      <c r="W977" s="8">
        <v>0.22999999999999998</v>
      </c>
      <c r="X977" s="8">
        <v>0.94</v>
      </c>
      <c r="Y977" s="8">
        <v>-1.0000000000000231E-2</v>
      </c>
      <c r="Z977" s="8">
        <v>1.0000000000000231E-2</v>
      </c>
      <c r="AA977">
        <v>2.0000000000000018E-2</v>
      </c>
      <c r="AF977" t="s">
        <v>925</v>
      </c>
      <c r="AG977" t="s">
        <v>87</v>
      </c>
      <c r="AH977" t="s">
        <v>88</v>
      </c>
      <c r="AI977" t="s">
        <v>89</v>
      </c>
      <c r="AJ977" s="7">
        <v>39447</v>
      </c>
      <c r="AK977" t="s">
        <v>1337</v>
      </c>
      <c r="AL977" t="s">
        <v>393</v>
      </c>
      <c r="AM977" t="s">
        <v>927</v>
      </c>
      <c r="AN977" t="s">
        <v>1341</v>
      </c>
      <c r="AO977" t="str">
        <f>TEXT(A977,"yyyy-mm-dd")</f>
        <v>2007-06-30</v>
      </c>
    </row>
    <row r="978" spans="1:41">
      <c r="A978" s="6" t="s">
        <v>1336</v>
      </c>
      <c r="B978">
        <v>2007</v>
      </c>
      <c r="C978">
        <v>6</v>
      </c>
      <c r="E978" t="s">
        <v>81</v>
      </c>
      <c r="F978" t="s">
        <v>82</v>
      </c>
      <c r="G978" t="s">
        <v>774</v>
      </c>
      <c r="H978" t="s">
        <v>775</v>
      </c>
      <c r="K978" s="6"/>
      <c r="O978" s="8">
        <v>3.49</v>
      </c>
      <c r="P978" s="8">
        <v>3.45</v>
      </c>
      <c r="Q978" s="8">
        <v>3.31</v>
      </c>
      <c r="R978" s="8">
        <v>3.6</v>
      </c>
      <c r="S978" s="8">
        <v>2.8</v>
      </c>
      <c r="T978" s="8">
        <v>4.4000000000000004</v>
      </c>
      <c r="U978" s="8">
        <v>0.3</v>
      </c>
      <c r="V978" s="9">
        <v>29</v>
      </c>
      <c r="W978" s="8">
        <v>0.29000000000000004</v>
      </c>
      <c r="X978" s="8">
        <v>1.6000000000000005</v>
      </c>
      <c r="Y978" s="8">
        <v>4.0000000000000036E-2</v>
      </c>
      <c r="Z978" s="8">
        <v>-4.9999999999999822E-2</v>
      </c>
      <c r="AA978">
        <v>-1.0000000000000231E-2</v>
      </c>
      <c r="AF978" t="s">
        <v>776</v>
      </c>
      <c r="AG978" t="s">
        <v>777</v>
      </c>
      <c r="AH978" t="s">
        <v>778</v>
      </c>
      <c r="AI978" t="s">
        <v>779</v>
      </c>
      <c r="AJ978" s="7"/>
      <c r="AK978" t="s">
        <v>1337</v>
      </c>
      <c r="AL978" t="s">
        <v>91</v>
      </c>
      <c r="AM978" t="s">
        <v>775</v>
      </c>
      <c r="AN978" t="s">
        <v>1346</v>
      </c>
      <c r="AO978" t="str">
        <f>TEXT(A978,"yyyy-mm-dd")</f>
        <v>2007-06-30</v>
      </c>
    </row>
    <row r="979" spans="1:41">
      <c r="A979" s="6" t="s">
        <v>1336</v>
      </c>
      <c r="B979">
        <v>2007</v>
      </c>
      <c r="C979">
        <v>6</v>
      </c>
      <c r="E979" t="s">
        <v>112</v>
      </c>
      <c r="F979" t="s">
        <v>113</v>
      </c>
      <c r="G979" t="s">
        <v>83</v>
      </c>
      <c r="H979" t="s">
        <v>1100</v>
      </c>
      <c r="I979">
        <v>2008</v>
      </c>
      <c r="K979" s="6">
        <v>39813</v>
      </c>
      <c r="L979">
        <v>18</v>
      </c>
      <c r="N979" t="s">
        <v>206</v>
      </c>
      <c r="O979" s="8">
        <v>7.03</v>
      </c>
      <c r="P979" s="8">
        <v>7</v>
      </c>
      <c r="Q979" s="8">
        <v>6.75</v>
      </c>
      <c r="R979" s="8">
        <v>7.25</v>
      </c>
      <c r="S979" s="8">
        <v>6.19</v>
      </c>
      <c r="T979" s="8">
        <v>8.0500000000000007</v>
      </c>
      <c r="U979" s="8">
        <v>0.41</v>
      </c>
      <c r="V979" s="9">
        <v>30</v>
      </c>
      <c r="W979" s="8">
        <v>0.5</v>
      </c>
      <c r="X979" s="8">
        <v>1.8600000000000003</v>
      </c>
      <c r="Y979" s="8">
        <v>3.0000000000000249E-2</v>
      </c>
      <c r="Z979" s="8">
        <v>3.0000000000000249E-2</v>
      </c>
      <c r="AA979">
        <v>0.12000000000000011</v>
      </c>
      <c r="AF979" t="s">
        <v>1257</v>
      </c>
      <c r="AG979" t="s">
        <v>115</v>
      </c>
      <c r="AH979" t="s">
        <v>116</v>
      </c>
      <c r="AI979" t="s">
        <v>230</v>
      </c>
      <c r="AJ979" s="7">
        <v>39813</v>
      </c>
      <c r="AK979" t="s">
        <v>1337</v>
      </c>
      <c r="AL979" t="s">
        <v>118</v>
      </c>
      <c r="AM979" t="s">
        <v>1102</v>
      </c>
      <c r="AN979" t="s">
        <v>1348</v>
      </c>
      <c r="AO979" t="str">
        <f>TEXT(A979,"yyyy-mm-dd")</f>
        <v>2007-06-30</v>
      </c>
    </row>
    <row r="980" spans="1:41">
      <c r="A980" s="6" t="s">
        <v>1336</v>
      </c>
      <c r="B980">
        <v>2007</v>
      </c>
      <c r="C980">
        <v>6</v>
      </c>
      <c r="E980" t="s">
        <v>112</v>
      </c>
      <c r="F980" t="s">
        <v>113</v>
      </c>
      <c r="G980" t="s">
        <v>83</v>
      </c>
      <c r="H980" t="s">
        <v>923</v>
      </c>
      <c r="I980">
        <v>2007</v>
      </c>
      <c r="K980" s="6">
        <v>39447</v>
      </c>
      <c r="L980">
        <v>6</v>
      </c>
      <c r="N980" t="s">
        <v>203</v>
      </c>
      <c r="O980" s="8">
        <v>7.24</v>
      </c>
      <c r="P980" s="8">
        <v>7.25</v>
      </c>
      <c r="Q980" s="8">
        <v>7.12</v>
      </c>
      <c r="R980" s="8">
        <v>7.26</v>
      </c>
      <c r="S980" s="8">
        <v>6.98</v>
      </c>
      <c r="T980" s="8">
        <v>7.63</v>
      </c>
      <c r="U980" s="8">
        <v>0.17</v>
      </c>
      <c r="V980" s="9">
        <v>30</v>
      </c>
      <c r="W980" s="8">
        <v>0.13999999999999968</v>
      </c>
      <c r="X980" s="8">
        <v>0.64999999999999947</v>
      </c>
      <c r="Y980" s="8">
        <v>-9.9999999999997868E-3</v>
      </c>
      <c r="Z980" s="8">
        <v>0</v>
      </c>
      <c r="AA980">
        <v>-7.0000000000000284E-2</v>
      </c>
      <c r="AF980" t="s">
        <v>1094</v>
      </c>
      <c r="AG980" t="s">
        <v>115</v>
      </c>
      <c r="AH980" t="s">
        <v>116</v>
      </c>
      <c r="AI980" t="s">
        <v>117</v>
      </c>
      <c r="AJ980" s="7">
        <v>39447</v>
      </c>
      <c r="AK980" t="s">
        <v>1337</v>
      </c>
      <c r="AL980" t="s">
        <v>118</v>
      </c>
      <c r="AM980" t="s">
        <v>927</v>
      </c>
      <c r="AN980" t="s">
        <v>1347</v>
      </c>
      <c r="AO980" t="str">
        <f>TEXT(A980,"yyyy-mm-dd")</f>
        <v>2007-06-30</v>
      </c>
    </row>
    <row r="981" spans="1:41">
      <c r="A981" s="6" t="s">
        <v>1349</v>
      </c>
      <c r="B981">
        <v>2007</v>
      </c>
      <c r="C981">
        <v>7</v>
      </c>
      <c r="E981" t="s">
        <v>100</v>
      </c>
      <c r="F981" t="s">
        <v>101</v>
      </c>
      <c r="G981" t="s">
        <v>83</v>
      </c>
      <c r="H981" t="s">
        <v>1263</v>
      </c>
      <c r="I981">
        <v>2009</v>
      </c>
      <c r="K981" s="6">
        <v>40178</v>
      </c>
      <c r="L981">
        <v>29</v>
      </c>
      <c r="N981" t="s">
        <v>581</v>
      </c>
      <c r="O981" s="8">
        <v>3.87</v>
      </c>
      <c r="P981" s="8">
        <v>3.85</v>
      </c>
      <c r="Q981" s="8">
        <v>3.58</v>
      </c>
      <c r="R981" s="8">
        <v>4</v>
      </c>
      <c r="S981" s="8">
        <v>3.2</v>
      </c>
      <c r="T981" s="8">
        <v>4.7300000000000004</v>
      </c>
      <c r="U981" s="8">
        <v>0.39</v>
      </c>
      <c r="V981" s="9">
        <v>28</v>
      </c>
      <c r="W981" s="8">
        <v>0.41999999999999993</v>
      </c>
      <c r="X981" s="8">
        <v>1.5300000000000002</v>
      </c>
      <c r="Y981" s="8">
        <v>2.0000000000000018E-2</v>
      </c>
      <c r="Z981" s="8">
        <v>-4.0000000000000036E-2</v>
      </c>
      <c r="AA981">
        <v>-8.0000000000000071E-2</v>
      </c>
      <c r="AF981" t="s">
        <v>9871</v>
      </c>
      <c r="AG981" t="s">
        <v>9655</v>
      </c>
      <c r="AH981" t="s">
        <v>9656</v>
      </c>
      <c r="AI981" t="s">
        <v>9708</v>
      </c>
      <c r="AJ981" s="7">
        <v>40178</v>
      </c>
      <c r="AK981" t="s">
        <v>1350</v>
      </c>
      <c r="AL981" t="s">
        <v>109</v>
      </c>
      <c r="AM981" t="s">
        <v>1265</v>
      </c>
      <c r="AN981" t="s">
        <v>9874</v>
      </c>
    </row>
    <row r="982" spans="1:41">
      <c r="A982" s="6" t="s">
        <v>1349</v>
      </c>
      <c r="B982">
        <v>2007</v>
      </c>
      <c r="C982">
        <v>7</v>
      </c>
      <c r="E982" t="s">
        <v>100</v>
      </c>
      <c r="F982" t="s">
        <v>101</v>
      </c>
      <c r="G982" t="s">
        <v>83</v>
      </c>
      <c r="H982" t="s">
        <v>1100</v>
      </c>
      <c r="I982">
        <v>2008</v>
      </c>
      <c r="K982" s="6">
        <v>39813</v>
      </c>
      <c r="L982">
        <v>17</v>
      </c>
      <c r="N982" t="s">
        <v>214</v>
      </c>
      <c r="O982" s="8">
        <v>3.65</v>
      </c>
      <c r="P982" s="8">
        <v>3.6</v>
      </c>
      <c r="Q982" s="8">
        <v>3.5</v>
      </c>
      <c r="R982" s="8">
        <v>3.85</v>
      </c>
      <c r="S982" s="8">
        <v>2.89</v>
      </c>
      <c r="T982" s="8">
        <v>4.5</v>
      </c>
      <c r="U982" s="8">
        <v>0.31</v>
      </c>
      <c r="V982" s="9">
        <v>31</v>
      </c>
      <c r="W982" s="8">
        <v>0.35000000000000009</v>
      </c>
      <c r="X982" s="8">
        <v>1.6099999999999999</v>
      </c>
      <c r="Y982" s="8">
        <v>4.9999999999999822E-2</v>
      </c>
      <c r="Z982" s="8">
        <v>7.0000000000000284E-2</v>
      </c>
      <c r="AA982">
        <v>-6.0000000000000053E-2</v>
      </c>
      <c r="AF982" t="s">
        <v>9843</v>
      </c>
      <c r="AG982" t="s">
        <v>9655</v>
      </c>
      <c r="AH982" t="s">
        <v>9656</v>
      </c>
      <c r="AI982" t="s">
        <v>9669</v>
      </c>
      <c r="AJ982" s="7">
        <v>39813</v>
      </c>
      <c r="AK982" t="s">
        <v>1350</v>
      </c>
      <c r="AL982" t="s">
        <v>109</v>
      </c>
      <c r="AM982" t="s">
        <v>1102</v>
      </c>
      <c r="AN982" t="s">
        <v>9853</v>
      </c>
    </row>
    <row r="983" spans="1:41">
      <c r="A983" s="6" t="s">
        <v>1349</v>
      </c>
      <c r="B983">
        <v>2007</v>
      </c>
      <c r="C983">
        <v>7</v>
      </c>
      <c r="E983" t="s">
        <v>100</v>
      </c>
      <c r="F983" t="s">
        <v>101</v>
      </c>
      <c r="G983" t="s">
        <v>102</v>
      </c>
      <c r="H983" t="s">
        <v>1316</v>
      </c>
      <c r="I983">
        <v>2007</v>
      </c>
      <c r="J983">
        <v>4</v>
      </c>
      <c r="K983" s="6">
        <v>39447</v>
      </c>
      <c r="L983">
        <v>5</v>
      </c>
      <c r="M983">
        <v>2</v>
      </c>
      <c r="N983" t="s">
        <v>211</v>
      </c>
      <c r="O983" s="8">
        <v>3.53</v>
      </c>
      <c r="P983" s="8">
        <v>3.5</v>
      </c>
      <c r="Q983" s="8">
        <v>3.3</v>
      </c>
      <c r="R983" s="8">
        <v>3.8</v>
      </c>
      <c r="S983" s="8">
        <v>2.6</v>
      </c>
      <c r="T983" s="8">
        <v>4.0999999999999996</v>
      </c>
      <c r="U983" s="8">
        <v>0.39</v>
      </c>
      <c r="V983" s="9">
        <v>33</v>
      </c>
      <c r="W983" s="8">
        <v>0.5</v>
      </c>
      <c r="X983" s="8">
        <v>1.4999999999999996</v>
      </c>
      <c r="Y983" s="8">
        <v>2.9999999999999805E-2</v>
      </c>
      <c r="Z983" s="8">
        <v>-2.9999999999999805E-2</v>
      </c>
      <c r="AA983">
        <v>-0.10000000000000009</v>
      </c>
      <c r="AF983" t="s">
        <v>1317</v>
      </c>
      <c r="AG983" t="s">
        <v>106</v>
      </c>
      <c r="AH983" t="s">
        <v>107</v>
      </c>
      <c r="AI983" t="s">
        <v>340</v>
      </c>
      <c r="AJ983" s="7">
        <v>39447</v>
      </c>
      <c r="AK983" t="s">
        <v>1350</v>
      </c>
      <c r="AL983" t="s">
        <v>109</v>
      </c>
      <c r="AM983" t="s">
        <v>1318</v>
      </c>
      <c r="AN983" t="s">
        <v>1358</v>
      </c>
      <c r="AO983" t="str">
        <f>TEXT(A983,"yyyy-mm-dd")</f>
        <v>2007-07-31</v>
      </c>
    </row>
    <row r="984" spans="1:41">
      <c r="A984" s="6" t="s">
        <v>1349</v>
      </c>
      <c r="B984">
        <v>2007</v>
      </c>
      <c r="C984">
        <v>7</v>
      </c>
      <c r="E984" t="s">
        <v>100</v>
      </c>
      <c r="F984" t="s">
        <v>101</v>
      </c>
      <c r="G984" t="s">
        <v>83</v>
      </c>
      <c r="H984" t="s">
        <v>923</v>
      </c>
      <c r="I984">
        <v>2007</v>
      </c>
      <c r="K984" s="6">
        <v>39447</v>
      </c>
      <c r="L984">
        <v>5</v>
      </c>
      <c r="N984" t="s">
        <v>211</v>
      </c>
      <c r="O984" s="8">
        <v>3.06</v>
      </c>
      <c r="P984" s="8">
        <v>3.08</v>
      </c>
      <c r="Q984" s="8">
        <v>2.89</v>
      </c>
      <c r="R984" s="8">
        <v>3.25</v>
      </c>
      <c r="S984" s="8">
        <v>2.4900000000000002</v>
      </c>
      <c r="T984" s="8">
        <v>3.57</v>
      </c>
      <c r="U984" s="8">
        <v>0.24</v>
      </c>
      <c r="V984" s="9">
        <v>33</v>
      </c>
      <c r="W984" s="8">
        <v>0.35999999999999988</v>
      </c>
      <c r="X984" s="8">
        <v>1.0799999999999996</v>
      </c>
      <c r="Y984" s="8">
        <v>-2.0000000000000018E-2</v>
      </c>
      <c r="Z984" s="8">
        <v>1.0000000000000231E-2</v>
      </c>
      <c r="AA984">
        <v>-3.0000000000000249E-2</v>
      </c>
      <c r="AF984" t="s">
        <v>9809</v>
      </c>
      <c r="AG984" t="s">
        <v>9655</v>
      </c>
      <c r="AH984" t="s">
        <v>9656</v>
      </c>
      <c r="AI984" t="s">
        <v>9657</v>
      </c>
      <c r="AJ984" s="7">
        <v>39447</v>
      </c>
      <c r="AK984" t="s">
        <v>1350</v>
      </c>
      <c r="AL984" t="s">
        <v>109</v>
      </c>
      <c r="AM984" t="s">
        <v>927</v>
      </c>
      <c r="AN984" t="s">
        <v>9836</v>
      </c>
    </row>
    <row r="985" spans="1:41">
      <c r="A985" s="6" t="s">
        <v>1349</v>
      </c>
      <c r="B985">
        <v>2007</v>
      </c>
      <c r="C985">
        <v>7</v>
      </c>
      <c r="E985" t="s">
        <v>100</v>
      </c>
      <c r="F985" t="s">
        <v>101</v>
      </c>
      <c r="G985" t="s">
        <v>102</v>
      </c>
      <c r="H985" t="s">
        <v>1286</v>
      </c>
      <c r="I985">
        <v>2007</v>
      </c>
      <c r="J985">
        <v>3</v>
      </c>
      <c r="K985" s="6">
        <v>39355</v>
      </c>
      <c r="L985">
        <v>2</v>
      </c>
      <c r="M985">
        <v>1</v>
      </c>
      <c r="N985" t="s">
        <v>104</v>
      </c>
      <c r="O985" s="8">
        <v>3.24</v>
      </c>
      <c r="P985" s="8">
        <v>3.3</v>
      </c>
      <c r="Q985" s="8">
        <v>2.9</v>
      </c>
      <c r="R985" s="8">
        <v>3.5</v>
      </c>
      <c r="S985" s="8">
        <v>2.2000000000000002</v>
      </c>
      <c r="T985" s="8">
        <v>4</v>
      </c>
      <c r="U985" s="8">
        <v>0.42</v>
      </c>
      <c r="V985" s="9">
        <v>33</v>
      </c>
      <c r="W985" s="8">
        <v>0.60000000000000009</v>
      </c>
      <c r="X985" s="8">
        <v>1.7999999999999998</v>
      </c>
      <c r="Y985" s="8">
        <v>-5.9999999999999609E-2</v>
      </c>
      <c r="Z985" s="8">
        <v>8.9999999999999858E-2</v>
      </c>
      <c r="AA985">
        <v>0</v>
      </c>
      <c r="AF985" t="s">
        <v>1287</v>
      </c>
      <c r="AG985" t="s">
        <v>106</v>
      </c>
      <c r="AH985" t="s">
        <v>107</v>
      </c>
      <c r="AI985" t="s">
        <v>108</v>
      </c>
      <c r="AJ985" s="7">
        <v>39355</v>
      </c>
      <c r="AK985" t="s">
        <v>1350</v>
      </c>
      <c r="AL985" t="s">
        <v>109</v>
      </c>
      <c r="AM985" t="s">
        <v>1288</v>
      </c>
      <c r="AN985" t="s">
        <v>1357</v>
      </c>
      <c r="AO985" t="str">
        <f>TEXT(A985,"yyyy-mm-dd")</f>
        <v>2007-07-31</v>
      </c>
    </row>
    <row r="986" spans="1:41">
      <c r="A986" s="6" t="s">
        <v>1349</v>
      </c>
      <c r="B986">
        <v>2007</v>
      </c>
      <c r="C986">
        <v>7</v>
      </c>
      <c r="E986" t="s">
        <v>100</v>
      </c>
      <c r="F986" t="s">
        <v>101</v>
      </c>
      <c r="G986" t="s">
        <v>102</v>
      </c>
      <c r="H986" t="s">
        <v>1282</v>
      </c>
      <c r="I986">
        <v>2007</v>
      </c>
      <c r="J986">
        <v>2</v>
      </c>
      <c r="K986" s="6">
        <v>39263</v>
      </c>
      <c r="L986">
        <v>-1</v>
      </c>
      <c r="M986">
        <v>0</v>
      </c>
      <c r="N986" t="s">
        <v>187</v>
      </c>
      <c r="O986" s="8">
        <v>2.9</v>
      </c>
      <c r="P986" s="8">
        <v>2.92</v>
      </c>
      <c r="Q986" s="8">
        <v>2.7</v>
      </c>
      <c r="R986" s="8">
        <v>3.1</v>
      </c>
      <c r="S986" s="8">
        <v>2.2000000000000002</v>
      </c>
      <c r="T986" s="8">
        <v>3.6</v>
      </c>
      <c r="U986" s="8">
        <v>0.32</v>
      </c>
      <c r="V986" s="9">
        <v>33</v>
      </c>
      <c r="W986" s="8">
        <v>0.39999999999999991</v>
      </c>
      <c r="X986" s="8">
        <v>1.4</v>
      </c>
      <c r="Y986" s="8">
        <v>-2.0000000000000018E-2</v>
      </c>
      <c r="Z986" s="8">
        <v>-8.0000000000000071E-2</v>
      </c>
      <c r="AA986">
        <v>-0.14999999999999991</v>
      </c>
      <c r="AF986" t="s">
        <v>1283</v>
      </c>
      <c r="AG986" t="s">
        <v>106</v>
      </c>
      <c r="AH986" t="s">
        <v>107</v>
      </c>
      <c r="AI986" t="s">
        <v>188</v>
      </c>
      <c r="AJ986" s="7">
        <v>39263</v>
      </c>
      <c r="AK986" t="s">
        <v>1350</v>
      </c>
      <c r="AL986" t="s">
        <v>109</v>
      </c>
      <c r="AM986" t="s">
        <v>1284</v>
      </c>
      <c r="AN986" t="s">
        <v>1356</v>
      </c>
      <c r="AO986" t="str">
        <f>TEXT(A986,"yyyy-mm-dd")</f>
        <v>2007-07-31</v>
      </c>
    </row>
    <row r="987" spans="1:41">
      <c r="A987" s="6" t="s">
        <v>1349</v>
      </c>
      <c r="B987">
        <v>2007</v>
      </c>
      <c r="C987">
        <v>7</v>
      </c>
      <c r="E987" t="s">
        <v>81</v>
      </c>
      <c r="F987" t="s">
        <v>82</v>
      </c>
      <c r="G987" t="s">
        <v>83</v>
      </c>
      <c r="H987" t="s">
        <v>1263</v>
      </c>
      <c r="I987">
        <v>2009</v>
      </c>
      <c r="K987" s="6">
        <v>40178</v>
      </c>
      <c r="L987">
        <v>29</v>
      </c>
      <c r="N987" t="s">
        <v>581</v>
      </c>
      <c r="O987" s="8">
        <v>3.48</v>
      </c>
      <c r="P987" s="8">
        <v>3.45</v>
      </c>
      <c r="Q987" s="8">
        <v>3.3</v>
      </c>
      <c r="R987" s="8">
        <v>3.6</v>
      </c>
      <c r="S987" s="8">
        <v>2.9</v>
      </c>
      <c r="T987" s="8">
        <v>4.5</v>
      </c>
      <c r="U987" s="8">
        <v>0.3</v>
      </c>
      <c r="V987" s="9">
        <v>32</v>
      </c>
      <c r="W987" s="8">
        <v>0.30000000000000027</v>
      </c>
      <c r="X987" s="8">
        <v>1.6</v>
      </c>
      <c r="Y987" s="8">
        <v>2.9999999999999805E-2</v>
      </c>
      <c r="Z987" s="8">
        <v>1.0000000000000231E-2</v>
      </c>
      <c r="AA987">
        <v>2.0000000000000018E-2</v>
      </c>
      <c r="AF987" t="s">
        <v>1264</v>
      </c>
      <c r="AG987" t="s">
        <v>87</v>
      </c>
      <c r="AH987" t="s">
        <v>88</v>
      </c>
      <c r="AI987" t="s">
        <v>359</v>
      </c>
      <c r="AJ987" s="7">
        <v>40178</v>
      </c>
      <c r="AK987" t="s">
        <v>1350</v>
      </c>
      <c r="AL987" t="s">
        <v>91</v>
      </c>
      <c r="AM987" t="s">
        <v>1265</v>
      </c>
      <c r="AN987" t="s">
        <v>1353</v>
      </c>
      <c r="AO987" t="str">
        <f>TEXT(A987,"yyyy-mm-dd")</f>
        <v>2007-07-31</v>
      </c>
    </row>
    <row r="988" spans="1:41">
      <c r="A988" s="6" t="s">
        <v>1349</v>
      </c>
      <c r="B988">
        <v>2007</v>
      </c>
      <c r="C988">
        <v>7</v>
      </c>
      <c r="E988" t="s">
        <v>81</v>
      </c>
      <c r="F988" t="s">
        <v>82</v>
      </c>
      <c r="G988" t="s">
        <v>83</v>
      </c>
      <c r="H988" t="s">
        <v>1100</v>
      </c>
      <c r="I988">
        <v>2008</v>
      </c>
      <c r="K988" s="6">
        <v>39813</v>
      </c>
      <c r="L988">
        <v>17</v>
      </c>
      <c r="N988" t="s">
        <v>214</v>
      </c>
      <c r="O988" s="8">
        <v>3.53</v>
      </c>
      <c r="P988" s="8">
        <v>3.5</v>
      </c>
      <c r="Q988" s="8">
        <v>3.39</v>
      </c>
      <c r="R988" s="8">
        <v>3.6</v>
      </c>
      <c r="S988" s="8">
        <v>3.19</v>
      </c>
      <c r="T988" s="8">
        <v>4.2699999999999996</v>
      </c>
      <c r="U988" s="8">
        <v>0.26</v>
      </c>
      <c r="V988" s="9">
        <v>33</v>
      </c>
      <c r="W988" s="8">
        <v>0.20999999999999996</v>
      </c>
      <c r="X988" s="8">
        <v>1.0799999999999996</v>
      </c>
      <c r="Y988" s="8">
        <v>2.9999999999999805E-2</v>
      </c>
      <c r="Z988" s="8">
        <v>0</v>
      </c>
      <c r="AA988">
        <v>9.9999999999997868E-3</v>
      </c>
      <c r="AF988" t="s">
        <v>1101</v>
      </c>
      <c r="AG988" t="s">
        <v>87</v>
      </c>
      <c r="AH988" t="s">
        <v>88</v>
      </c>
      <c r="AI988" t="s">
        <v>97</v>
      </c>
      <c r="AJ988" s="7">
        <v>39813</v>
      </c>
      <c r="AK988" t="s">
        <v>1350</v>
      </c>
      <c r="AL988" t="s">
        <v>91</v>
      </c>
      <c r="AM988" t="s">
        <v>1102</v>
      </c>
      <c r="AN988" t="s">
        <v>1352</v>
      </c>
      <c r="AO988" t="str">
        <f>TEXT(A988,"yyyy-mm-dd")</f>
        <v>2007-07-31</v>
      </c>
    </row>
    <row r="989" spans="1:41">
      <c r="A989" s="6" t="s">
        <v>1349</v>
      </c>
      <c r="B989">
        <v>2007</v>
      </c>
      <c r="C989">
        <v>7</v>
      </c>
      <c r="E989" t="s">
        <v>392</v>
      </c>
      <c r="F989" t="s">
        <v>82</v>
      </c>
      <c r="G989" t="s">
        <v>83</v>
      </c>
      <c r="H989" t="s">
        <v>1100</v>
      </c>
      <c r="I989">
        <v>2008</v>
      </c>
      <c r="K989" s="6">
        <v>39813</v>
      </c>
      <c r="L989">
        <v>17</v>
      </c>
      <c r="N989" t="s">
        <v>214</v>
      </c>
      <c r="O989" s="8">
        <v>3.3</v>
      </c>
      <c r="P989" s="8">
        <v>3.3</v>
      </c>
      <c r="Q989" s="8">
        <v>3.16</v>
      </c>
      <c r="R989" s="8">
        <v>3.36</v>
      </c>
      <c r="S989" s="8">
        <v>3</v>
      </c>
      <c r="T989" s="8">
        <v>3.75</v>
      </c>
      <c r="U989" s="8">
        <v>0.19</v>
      </c>
      <c r="V989" s="9">
        <v>30</v>
      </c>
      <c r="W989" s="8">
        <v>0.19999999999999973</v>
      </c>
      <c r="X989" s="8">
        <v>0.75</v>
      </c>
      <c r="Y989" s="8">
        <v>0</v>
      </c>
      <c r="Z989" s="8">
        <v>0</v>
      </c>
      <c r="AA989">
        <v>-6.0000000000000053E-2</v>
      </c>
      <c r="AF989" t="s">
        <v>1101</v>
      </c>
      <c r="AG989" t="s">
        <v>87</v>
      </c>
      <c r="AH989" t="s">
        <v>88</v>
      </c>
      <c r="AI989" t="s">
        <v>97</v>
      </c>
      <c r="AJ989" s="7">
        <v>39813</v>
      </c>
      <c r="AK989" t="s">
        <v>1350</v>
      </c>
      <c r="AL989" t="s">
        <v>393</v>
      </c>
      <c r="AM989" t="s">
        <v>1102</v>
      </c>
      <c r="AN989" t="s">
        <v>1355</v>
      </c>
      <c r="AO989" t="str">
        <f>TEXT(A989,"yyyy-mm-dd")</f>
        <v>2007-07-31</v>
      </c>
    </row>
    <row r="990" spans="1:41">
      <c r="A990" s="6" t="s">
        <v>1349</v>
      </c>
      <c r="B990">
        <v>2007</v>
      </c>
      <c r="C990">
        <v>7</v>
      </c>
      <c r="E990" t="s">
        <v>81</v>
      </c>
      <c r="F990" t="s">
        <v>82</v>
      </c>
      <c r="G990" t="s">
        <v>83</v>
      </c>
      <c r="H990" t="s">
        <v>923</v>
      </c>
      <c r="I990">
        <v>2007</v>
      </c>
      <c r="K990" s="6">
        <v>39447</v>
      </c>
      <c r="L990">
        <v>5</v>
      </c>
      <c r="N990" t="s">
        <v>211</v>
      </c>
      <c r="O990" s="8">
        <v>3.58</v>
      </c>
      <c r="P990" s="8">
        <v>3.58</v>
      </c>
      <c r="Q990" s="8">
        <v>3.49</v>
      </c>
      <c r="R990" s="8">
        <v>3.65</v>
      </c>
      <c r="S990" s="8">
        <v>2.97</v>
      </c>
      <c r="T990" s="8">
        <v>4.12</v>
      </c>
      <c r="U990" s="8">
        <v>0.2</v>
      </c>
      <c r="V990" s="9">
        <v>33</v>
      </c>
      <c r="W990" s="8">
        <v>0.1599999999999997</v>
      </c>
      <c r="X990" s="8">
        <v>1.1499999999999999</v>
      </c>
      <c r="Y990" s="8">
        <v>0</v>
      </c>
      <c r="Z990" s="8">
        <v>4.0000000000000036E-2</v>
      </c>
      <c r="AA990">
        <v>-0.12000000000000011</v>
      </c>
      <c r="AF990" t="s">
        <v>925</v>
      </c>
      <c r="AG990" t="s">
        <v>87</v>
      </c>
      <c r="AH990" t="s">
        <v>88</v>
      </c>
      <c r="AI990" t="s">
        <v>89</v>
      </c>
      <c r="AJ990" s="7">
        <v>39447</v>
      </c>
      <c r="AK990" t="s">
        <v>1350</v>
      </c>
      <c r="AL990" t="s">
        <v>91</v>
      </c>
      <c r="AM990" t="s">
        <v>927</v>
      </c>
      <c r="AN990" t="s">
        <v>1351</v>
      </c>
      <c r="AO990" t="str">
        <f>TEXT(A990,"yyyy-mm-dd")</f>
        <v>2007-07-31</v>
      </c>
    </row>
    <row r="991" spans="1:41">
      <c r="A991" s="6" t="s">
        <v>1349</v>
      </c>
      <c r="B991">
        <v>2007</v>
      </c>
      <c r="C991">
        <v>7</v>
      </c>
      <c r="E991" t="s">
        <v>392</v>
      </c>
      <c r="F991" t="s">
        <v>82</v>
      </c>
      <c r="G991" t="s">
        <v>83</v>
      </c>
      <c r="H991" t="s">
        <v>923</v>
      </c>
      <c r="I991">
        <v>2007</v>
      </c>
      <c r="K991" s="6">
        <v>39447</v>
      </c>
      <c r="L991">
        <v>5</v>
      </c>
      <c r="N991" t="s">
        <v>211</v>
      </c>
      <c r="O991" s="8">
        <v>3.56</v>
      </c>
      <c r="P991" s="8">
        <v>3.54</v>
      </c>
      <c r="Q991" s="8">
        <v>3.5</v>
      </c>
      <c r="R991" s="8">
        <v>3.64</v>
      </c>
      <c r="S991" s="8">
        <v>2.81</v>
      </c>
      <c r="T991" s="8">
        <v>3.99</v>
      </c>
      <c r="U991" s="8">
        <v>0.2</v>
      </c>
      <c r="V991" s="9">
        <v>30</v>
      </c>
      <c r="W991" s="8">
        <v>0.14000000000000012</v>
      </c>
      <c r="X991" s="8">
        <v>1.1800000000000002</v>
      </c>
      <c r="Y991" s="8">
        <v>2.0000000000000018E-2</v>
      </c>
      <c r="Z991" s="8">
        <v>4.9999999999999822E-2</v>
      </c>
      <c r="AA991">
        <v>-8.9999999999999858E-2</v>
      </c>
      <c r="AF991" t="s">
        <v>925</v>
      </c>
      <c r="AG991" t="s">
        <v>87</v>
      </c>
      <c r="AH991" t="s">
        <v>88</v>
      </c>
      <c r="AI991" t="s">
        <v>89</v>
      </c>
      <c r="AJ991" s="7">
        <v>39447</v>
      </c>
      <c r="AK991" t="s">
        <v>1350</v>
      </c>
      <c r="AL991" t="s">
        <v>393</v>
      </c>
      <c r="AM991" t="s">
        <v>927</v>
      </c>
      <c r="AN991" t="s">
        <v>1354</v>
      </c>
      <c r="AO991" t="str">
        <f>TEXT(A991,"yyyy-mm-dd")</f>
        <v>2007-07-31</v>
      </c>
    </row>
    <row r="992" spans="1:41">
      <c r="A992" s="6" t="s">
        <v>1349</v>
      </c>
      <c r="B992">
        <v>2007</v>
      </c>
      <c r="C992">
        <v>7</v>
      </c>
      <c r="E992" t="s">
        <v>81</v>
      </c>
      <c r="F992" t="s">
        <v>82</v>
      </c>
      <c r="G992" t="s">
        <v>774</v>
      </c>
      <c r="H992" t="s">
        <v>775</v>
      </c>
      <c r="K992" s="6"/>
      <c r="O992" s="8">
        <v>3.49</v>
      </c>
      <c r="P992" s="8">
        <v>3.45</v>
      </c>
      <c r="Q992" s="8">
        <v>3.31</v>
      </c>
      <c r="R992" s="8">
        <v>3.58</v>
      </c>
      <c r="S992" s="8">
        <v>2.9</v>
      </c>
      <c r="T992" s="8">
        <v>4.4000000000000004</v>
      </c>
      <c r="U992" s="8">
        <v>0.31</v>
      </c>
      <c r="V992" s="9">
        <v>31</v>
      </c>
      <c r="W992" s="8">
        <v>0.27</v>
      </c>
      <c r="X992" s="8">
        <v>1.5000000000000004</v>
      </c>
      <c r="Y992" s="8">
        <v>4.0000000000000036E-2</v>
      </c>
      <c r="Z992" s="8">
        <v>0</v>
      </c>
      <c r="AA992">
        <v>-2.0000000000000018E-2</v>
      </c>
      <c r="AF992" t="s">
        <v>776</v>
      </c>
      <c r="AG992" t="s">
        <v>777</v>
      </c>
      <c r="AH992" t="s">
        <v>778</v>
      </c>
      <c r="AI992" t="s">
        <v>779</v>
      </c>
      <c r="AJ992" s="7"/>
      <c r="AK992" t="s">
        <v>1350</v>
      </c>
      <c r="AL992" t="s">
        <v>91</v>
      </c>
      <c r="AM992" t="s">
        <v>775</v>
      </c>
      <c r="AN992" t="s">
        <v>1359</v>
      </c>
      <c r="AO992" t="str">
        <f>TEXT(A992,"yyyy-mm-dd")</f>
        <v>2007-07-31</v>
      </c>
    </row>
    <row r="993" spans="1:41">
      <c r="A993" s="6" t="s">
        <v>1349</v>
      </c>
      <c r="B993">
        <v>2007</v>
      </c>
      <c r="C993">
        <v>7</v>
      </c>
      <c r="E993" t="s">
        <v>112</v>
      </c>
      <c r="F993" t="s">
        <v>113</v>
      </c>
      <c r="G993" t="s">
        <v>83</v>
      </c>
      <c r="H993" t="s">
        <v>1100</v>
      </c>
      <c r="I993">
        <v>2008</v>
      </c>
      <c r="K993" s="6">
        <v>39813</v>
      </c>
      <c r="L993">
        <v>17</v>
      </c>
      <c r="N993" t="s">
        <v>214</v>
      </c>
      <c r="O993" s="8">
        <v>7.09</v>
      </c>
      <c r="P993" s="8">
        <v>7</v>
      </c>
      <c r="Q993" s="8">
        <v>6.79</v>
      </c>
      <c r="R993" s="8">
        <v>7.35</v>
      </c>
      <c r="S993" s="8">
        <v>6.19</v>
      </c>
      <c r="T993" s="8">
        <v>8.0500000000000007</v>
      </c>
      <c r="U993" s="8">
        <v>0.43</v>
      </c>
      <c r="V993" s="9">
        <v>32</v>
      </c>
      <c r="W993" s="8">
        <v>0.55999999999999961</v>
      </c>
      <c r="X993" s="8">
        <v>1.8600000000000003</v>
      </c>
      <c r="Y993" s="8">
        <v>8.9999999999999858E-2</v>
      </c>
      <c r="Z993" s="8">
        <v>0</v>
      </c>
      <c r="AA993">
        <v>5.9999999999999609E-2</v>
      </c>
      <c r="AF993" t="s">
        <v>1257</v>
      </c>
      <c r="AG993" t="s">
        <v>115</v>
      </c>
      <c r="AH993" t="s">
        <v>116</v>
      </c>
      <c r="AI993" t="s">
        <v>230</v>
      </c>
      <c r="AJ993" s="7">
        <v>39813</v>
      </c>
      <c r="AK993" t="s">
        <v>1350</v>
      </c>
      <c r="AL993" t="s">
        <v>118</v>
      </c>
      <c r="AM993" t="s">
        <v>1102</v>
      </c>
      <c r="AN993" t="s">
        <v>1361</v>
      </c>
      <c r="AO993" t="str">
        <f>TEXT(A993,"yyyy-mm-dd")</f>
        <v>2007-07-31</v>
      </c>
    </row>
    <row r="994" spans="1:41">
      <c r="A994" s="6" t="s">
        <v>1349</v>
      </c>
      <c r="B994">
        <v>2007</v>
      </c>
      <c r="C994">
        <v>7</v>
      </c>
      <c r="E994" t="s">
        <v>112</v>
      </c>
      <c r="F994" t="s">
        <v>113</v>
      </c>
      <c r="G994" t="s">
        <v>83</v>
      </c>
      <c r="H994" t="s">
        <v>923</v>
      </c>
      <c r="I994">
        <v>2007</v>
      </c>
      <c r="K994" s="6">
        <v>39447</v>
      </c>
      <c r="L994">
        <v>5</v>
      </c>
      <c r="N994" t="s">
        <v>211</v>
      </c>
      <c r="O994" s="8">
        <v>7.26</v>
      </c>
      <c r="P994" s="8">
        <v>7.25</v>
      </c>
      <c r="Q994" s="8">
        <v>7.2</v>
      </c>
      <c r="R994" s="8">
        <v>7.29</v>
      </c>
      <c r="S994" s="8">
        <v>6.79</v>
      </c>
      <c r="T994" s="8">
        <v>7.7</v>
      </c>
      <c r="U994" s="8">
        <v>0.17</v>
      </c>
      <c r="V994" s="9">
        <v>32</v>
      </c>
      <c r="W994" s="8">
        <v>8.9999999999999858E-2</v>
      </c>
      <c r="X994" s="8">
        <v>0.91000000000000014</v>
      </c>
      <c r="Y994" s="8">
        <v>9.9999999999997868E-3</v>
      </c>
      <c r="Z994" s="8">
        <v>0</v>
      </c>
      <c r="AA994">
        <v>-4.9999999999999822E-2</v>
      </c>
      <c r="AF994" t="s">
        <v>1094</v>
      </c>
      <c r="AG994" t="s">
        <v>115</v>
      </c>
      <c r="AH994" t="s">
        <v>116</v>
      </c>
      <c r="AI994" t="s">
        <v>117</v>
      </c>
      <c r="AJ994" s="7">
        <v>39447</v>
      </c>
      <c r="AK994" t="s">
        <v>1350</v>
      </c>
      <c r="AL994" t="s">
        <v>118</v>
      </c>
      <c r="AM994" t="s">
        <v>927</v>
      </c>
      <c r="AN994" t="s">
        <v>1360</v>
      </c>
      <c r="AO994" t="str">
        <f>TEXT(A994,"yyyy-mm-dd")</f>
        <v>2007-07-31</v>
      </c>
    </row>
    <row r="995" spans="1:41">
      <c r="A995" s="6" t="s">
        <v>1362</v>
      </c>
      <c r="B995">
        <v>2007</v>
      </c>
      <c r="C995">
        <v>8</v>
      </c>
      <c r="E995" t="s">
        <v>100</v>
      </c>
      <c r="F995" t="s">
        <v>101</v>
      </c>
      <c r="G995" t="s">
        <v>83</v>
      </c>
      <c r="H995" t="s">
        <v>1263</v>
      </c>
      <c r="I995">
        <v>2009</v>
      </c>
      <c r="K995" s="6">
        <v>40178</v>
      </c>
      <c r="L995">
        <v>28</v>
      </c>
      <c r="N995" t="s">
        <v>593</v>
      </c>
      <c r="O995" s="8">
        <v>3.83</v>
      </c>
      <c r="P995" s="8">
        <v>3.85</v>
      </c>
      <c r="Q995" s="8">
        <v>3.5</v>
      </c>
      <c r="R995" s="8">
        <v>4</v>
      </c>
      <c r="S995" s="8">
        <v>3.3</v>
      </c>
      <c r="T995" s="8">
        <v>4.6500000000000004</v>
      </c>
      <c r="U995" s="8">
        <v>0.34</v>
      </c>
      <c r="V995" s="9">
        <v>30</v>
      </c>
      <c r="W995" s="8">
        <v>0.5</v>
      </c>
      <c r="X995" s="8">
        <v>1.3500000000000005</v>
      </c>
      <c r="Y995" s="8">
        <v>-2.0000000000000018E-2</v>
      </c>
      <c r="Z995" s="8">
        <v>0</v>
      </c>
      <c r="AA995">
        <v>8.0000000000000071E-2</v>
      </c>
      <c r="AF995" t="s">
        <v>9871</v>
      </c>
      <c r="AG995" t="s">
        <v>9655</v>
      </c>
      <c r="AH995" t="s">
        <v>9656</v>
      </c>
      <c r="AI995" t="s">
        <v>9708</v>
      </c>
      <c r="AJ995" s="7">
        <v>40178</v>
      </c>
      <c r="AK995" t="s">
        <v>1363</v>
      </c>
      <c r="AL995" t="s">
        <v>109</v>
      </c>
      <c r="AM995" t="s">
        <v>1265</v>
      </c>
      <c r="AN995" t="s">
        <v>9875</v>
      </c>
    </row>
    <row r="996" spans="1:41">
      <c r="A996" s="6" t="s">
        <v>1362</v>
      </c>
      <c r="B996">
        <v>2007</v>
      </c>
      <c r="C996">
        <v>8</v>
      </c>
      <c r="E996" t="s">
        <v>100</v>
      </c>
      <c r="F996" t="s">
        <v>101</v>
      </c>
      <c r="G996" t="s">
        <v>83</v>
      </c>
      <c r="H996" t="s">
        <v>1100</v>
      </c>
      <c r="I996">
        <v>2008</v>
      </c>
      <c r="K996" s="6">
        <v>39813</v>
      </c>
      <c r="L996">
        <v>16</v>
      </c>
      <c r="N996" t="s">
        <v>222</v>
      </c>
      <c r="O996" s="8">
        <v>3.59</v>
      </c>
      <c r="P996" s="8">
        <v>3.6</v>
      </c>
      <c r="Q996" s="8">
        <v>3.5</v>
      </c>
      <c r="R996" s="8">
        <v>3.8</v>
      </c>
      <c r="S996" s="8">
        <v>2.6</v>
      </c>
      <c r="T996" s="8">
        <v>4.5</v>
      </c>
      <c r="U996" s="8">
        <v>0.37</v>
      </c>
      <c r="V996" s="9">
        <v>34</v>
      </c>
      <c r="W996" s="8">
        <v>0.29999999999999982</v>
      </c>
      <c r="X996" s="8">
        <v>1.9</v>
      </c>
      <c r="Y996" s="8">
        <v>-1.0000000000000231E-2</v>
      </c>
      <c r="Z996" s="8">
        <v>0</v>
      </c>
      <c r="AA996">
        <v>-5.0000000000000266E-2</v>
      </c>
      <c r="AF996" t="s">
        <v>9843</v>
      </c>
      <c r="AG996" t="s">
        <v>9655</v>
      </c>
      <c r="AH996" t="s">
        <v>9656</v>
      </c>
      <c r="AI996" t="s">
        <v>9669</v>
      </c>
      <c r="AJ996" s="7">
        <v>39813</v>
      </c>
      <c r="AK996" t="s">
        <v>1363</v>
      </c>
      <c r="AL996" t="s">
        <v>109</v>
      </c>
      <c r="AM996" t="s">
        <v>1102</v>
      </c>
      <c r="AN996" t="s">
        <v>9854</v>
      </c>
    </row>
    <row r="997" spans="1:41">
      <c r="A997" s="6" t="s">
        <v>1362</v>
      </c>
      <c r="B997">
        <v>2007</v>
      </c>
      <c r="C997">
        <v>8</v>
      </c>
      <c r="E997" t="s">
        <v>100</v>
      </c>
      <c r="F997" t="s">
        <v>101</v>
      </c>
      <c r="G997" t="s">
        <v>102</v>
      </c>
      <c r="H997" t="s">
        <v>1316</v>
      </c>
      <c r="I997">
        <v>2007</v>
      </c>
      <c r="J997">
        <v>4</v>
      </c>
      <c r="K997" s="6">
        <v>39447</v>
      </c>
      <c r="L997">
        <v>4</v>
      </c>
      <c r="M997">
        <v>1</v>
      </c>
      <c r="N997" t="s">
        <v>219</v>
      </c>
      <c r="O997" s="8">
        <v>3.47</v>
      </c>
      <c r="P997" s="8">
        <v>3.5</v>
      </c>
      <c r="Q997" s="8">
        <v>3.26</v>
      </c>
      <c r="R997" s="8">
        <v>3.79</v>
      </c>
      <c r="S997" s="8">
        <v>2</v>
      </c>
      <c r="T997" s="8">
        <v>4.51</v>
      </c>
      <c r="U997" s="8">
        <v>0.48</v>
      </c>
      <c r="V997" s="9">
        <v>34</v>
      </c>
      <c r="W997" s="8">
        <v>0.53000000000000025</v>
      </c>
      <c r="X997" s="8">
        <v>2.5099999999999998</v>
      </c>
      <c r="Y997" s="8">
        <v>-2.9999999999999805E-2</v>
      </c>
      <c r="Z997" s="8">
        <v>0</v>
      </c>
      <c r="AA997">
        <v>3.0000000000000249E-2</v>
      </c>
      <c r="AF997" t="s">
        <v>1317</v>
      </c>
      <c r="AG997" t="s">
        <v>106</v>
      </c>
      <c r="AH997" t="s">
        <v>107</v>
      </c>
      <c r="AI997" t="s">
        <v>340</v>
      </c>
      <c r="AJ997" s="7">
        <v>39447</v>
      </c>
      <c r="AK997" t="s">
        <v>1363</v>
      </c>
      <c r="AL997" t="s">
        <v>109</v>
      </c>
      <c r="AM997" t="s">
        <v>1318</v>
      </c>
      <c r="AN997" t="s">
        <v>1370</v>
      </c>
      <c r="AO997" t="str">
        <f>TEXT(A997,"yyyy-mm-dd")</f>
        <v>2007-08-31</v>
      </c>
    </row>
    <row r="998" spans="1:41">
      <c r="A998" s="6" t="s">
        <v>1362</v>
      </c>
      <c r="B998">
        <v>2007</v>
      </c>
      <c r="C998">
        <v>8</v>
      </c>
      <c r="E998" t="s">
        <v>100</v>
      </c>
      <c r="F998" t="s">
        <v>101</v>
      </c>
      <c r="G998" t="s">
        <v>83</v>
      </c>
      <c r="H998" t="s">
        <v>923</v>
      </c>
      <c r="I998">
        <v>2007</v>
      </c>
      <c r="K998" s="6">
        <v>39447</v>
      </c>
      <c r="L998">
        <v>4</v>
      </c>
      <c r="N998" t="s">
        <v>219</v>
      </c>
      <c r="O998" s="8">
        <v>3.03</v>
      </c>
      <c r="P998" s="8">
        <v>3.05</v>
      </c>
      <c r="Q998" s="8">
        <v>2.92</v>
      </c>
      <c r="R998" s="8">
        <v>3.18</v>
      </c>
      <c r="S998" s="8">
        <v>2.48</v>
      </c>
      <c r="T998" s="8">
        <v>3.5</v>
      </c>
      <c r="U998" s="8">
        <v>0.21</v>
      </c>
      <c r="V998" s="9">
        <v>34</v>
      </c>
      <c r="W998" s="8">
        <v>0.26000000000000023</v>
      </c>
      <c r="X998" s="8">
        <v>1.02</v>
      </c>
      <c r="Y998" s="8">
        <v>-2.0000000000000018E-2</v>
      </c>
      <c r="Z998" s="8">
        <v>-3.0000000000000249E-2</v>
      </c>
      <c r="AA998">
        <v>-9.9999999999999645E-2</v>
      </c>
      <c r="AF998" t="s">
        <v>9809</v>
      </c>
      <c r="AG998" t="s">
        <v>9655</v>
      </c>
      <c r="AH998" t="s">
        <v>9656</v>
      </c>
      <c r="AI998" t="s">
        <v>9657</v>
      </c>
      <c r="AJ998" s="7">
        <v>39447</v>
      </c>
      <c r="AK998" t="s">
        <v>1363</v>
      </c>
      <c r="AL998" t="s">
        <v>109</v>
      </c>
      <c r="AM998" t="s">
        <v>927</v>
      </c>
      <c r="AN998" t="s">
        <v>9837</v>
      </c>
    </row>
    <row r="999" spans="1:41">
      <c r="A999" s="6" t="s">
        <v>1362</v>
      </c>
      <c r="B999">
        <v>2007</v>
      </c>
      <c r="C999">
        <v>8</v>
      </c>
      <c r="E999" t="s">
        <v>100</v>
      </c>
      <c r="F999" t="s">
        <v>101</v>
      </c>
      <c r="G999" t="s">
        <v>102</v>
      </c>
      <c r="H999" t="s">
        <v>1286</v>
      </c>
      <c r="I999">
        <v>2007</v>
      </c>
      <c r="J999">
        <v>3</v>
      </c>
      <c r="K999" s="6">
        <v>39355</v>
      </c>
      <c r="L999">
        <v>1</v>
      </c>
      <c r="M999">
        <v>0</v>
      </c>
      <c r="N999" t="s">
        <v>169</v>
      </c>
      <c r="O999" s="8">
        <v>3.25</v>
      </c>
      <c r="P999" s="8">
        <v>3.27</v>
      </c>
      <c r="Q999" s="8">
        <v>3</v>
      </c>
      <c r="R999" s="8">
        <v>3.5</v>
      </c>
      <c r="S999" s="8">
        <v>2.6</v>
      </c>
      <c r="T999" s="8">
        <v>4.0999999999999996</v>
      </c>
      <c r="U999" s="8">
        <v>0.39</v>
      </c>
      <c r="V999" s="9">
        <v>34</v>
      </c>
      <c r="W999" s="8">
        <v>0.5</v>
      </c>
      <c r="X999" s="8">
        <v>1.4999999999999996</v>
      </c>
      <c r="Y999" s="8">
        <v>-2.0000000000000018E-2</v>
      </c>
      <c r="Z999" s="8">
        <v>-2.9999999999999805E-2</v>
      </c>
      <c r="AA999">
        <v>-0.10000000000000009</v>
      </c>
      <c r="AF999" t="s">
        <v>1287</v>
      </c>
      <c r="AG999" t="s">
        <v>106</v>
      </c>
      <c r="AH999" t="s">
        <v>107</v>
      </c>
      <c r="AI999" t="s">
        <v>108</v>
      </c>
      <c r="AJ999" s="7">
        <v>39355</v>
      </c>
      <c r="AK999" t="s">
        <v>1363</v>
      </c>
      <c r="AL999" t="s">
        <v>109</v>
      </c>
      <c r="AM999" t="s">
        <v>1288</v>
      </c>
      <c r="AN999" t="s">
        <v>1369</v>
      </c>
      <c r="AO999" t="str">
        <f>TEXT(A999,"yyyy-mm-dd")</f>
        <v>2007-08-31</v>
      </c>
    </row>
    <row r="1000" spans="1:41">
      <c r="A1000" s="6" t="s">
        <v>1362</v>
      </c>
      <c r="B1000">
        <v>2007</v>
      </c>
      <c r="C1000">
        <v>8</v>
      </c>
      <c r="E1000" t="s">
        <v>81</v>
      </c>
      <c r="F1000" t="s">
        <v>82</v>
      </c>
      <c r="G1000" t="s">
        <v>83</v>
      </c>
      <c r="H1000" t="s">
        <v>1263</v>
      </c>
      <c r="I1000">
        <v>2009</v>
      </c>
      <c r="K1000" s="6">
        <v>40178</v>
      </c>
      <c r="L1000">
        <v>28</v>
      </c>
      <c r="N1000" t="s">
        <v>593</v>
      </c>
      <c r="O1000" s="8">
        <v>3.48</v>
      </c>
      <c r="P1000" s="8">
        <v>3.43</v>
      </c>
      <c r="Q1000" s="8">
        <v>3.3</v>
      </c>
      <c r="R1000" s="8">
        <v>3.53</v>
      </c>
      <c r="S1000" s="8">
        <v>2.9</v>
      </c>
      <c r="T1000" s="8">
        <v>4.5</v>
      </c>
      <c r="U1000" s="8">
        <v>0.32</v>
      </c>
      <c r="V1000" s="9">
        <v>32</v>
      </c>
      <c r="W1000" s="8">
        <v>0.22999999999999998</v>
      </c>
      <c r="X1000" s="8">
        <v>1.6</v>
      </c>
      <c r="Y1000" s="8">
        <v>4.9999999999999822E-2</v>
      </c>
      <c r="Z1000" s="8">
        <v>-2.0000000000000018E-2</v>
      </c>
      <c r="AA1000">
        <v>-7.0000000000000284E-2</v>
      </c>
      <c r="AF1000" t="s">
        <v>1264</v>
      </c>
      <c r="AG1000" t="s">
        <v>87</v>
      </c>
      <c r="AH1000" t="s">
        <v>88</v>
      </c>
      <c r="AI1000" t="s">
        <v>359</v>
      </c>
      <c r="AJ1000" s="7">
        <v>40178</v>
      </c>
      <c r="AK1000" t="s">
        <v>1363</v>
      </c>
      <c r="AL1000" t="s">
        <v>91</v>
      </c>
      <c r="AM1000" t="s">
        <v>1265</v>
      </c>
      <c r="AN1000" t="s">
        <v>1366</v>
      </c>
      <c r="AO1000" t="str">
        <f>TEXT(A1000,"yyyy-mm-dd")</f>
        <v>2007-08-31</v>
      </c>
    </row>
    <row r="1001" spans="1:41">
      <c r="A1001" s="6" t="s">
        <v>1362</v>
      </c>
      <c r="B1001">
        <v>2007</v>
      </c>
      <c r="C1001">
        <v>8</v>
      </c>
      <c r="E1001" t="s">
        <v>81</v>
      </c>
      <c r="F1001" t="s">
        <v>82</v>
      </c>
      <c r="G1001" t="s">
        <v>83</v>
      </c>
      <c r="H1001" t="s">
        <v>1100</v>
      </c>
      <c r="I1001">
        <v>2008</v>
      </c>
      <c r="K1001" s="6">
        <v>39813</v>
      </c>
      <c r="L1001">
        <v>16</v>
      </c>
      <c r="N1001" t="s">
        <v>222</v>
      </c>
      <c r="O1001" s="8">
        <v>3.51</v>
      </c>
      <c r="P1001" s="8">
        <v>3.44</v>
      </c>
      <c r="Q1001" s="8">
        <v>3.3</v>
      </c>
      <c r="R1001" s="8">
        <v>3.6</v>
      </c>
      <c r="S1001" s="8">
        <v>3.04</v>
      </c>
      <c r="T1001" s="8">
        <v>4.2699999999999996</v>
      </c>
      <c r="U1001" s="8">
        <v>0.27</v>
      </c>
      <c r="V1001" s="9">
        <v>34</v>
      </c>
      <c r="W1001" s="8">
        <v>0.30000000000000027</v>
      </c>
      <c r="X1001" s="8">
        <v>1.2299999999999995</v>
      </c>
      <c r="Y1001" s="8">
        <v>6.999999999999984E-2</v>
      </c>
      <c r="Z1001" s="8">
        <v>-6.0000000000000053E-2</v>
      </c>
      <c r="AA1001">
        <v>9.0000000000000302E-2</v>
      </c>
      <c r="AF1001" t="s">
        <v>1101</v>
      </c>
      <c r="AG1001" t="s">
        <v>87</v>
      </c>
      <c r="AH1001" t="s">
        <v>88</v>
      </c>
      <c r="AI1001" t="s">
        <v>97</v>
      </c>
      <c r="AJ1001" s="7">
        <v>39813</v>
      </c>
      <c r="AK1001" t="s">
        <v>1363</v>
      </c>
      <c r="AL1001" t="s">
        <v>91</v>
      </c>
      <c r="AM1001" t="s">
        <v>1102</v>
      </c>
      <c r="AN1001" t="s">
        <v>1365</v>
      </c>
      <c r="AO1001" t="str">
        <f>TEXT(A1001,"yyyy-mm-dd")</f>
        <v>2007-08-31</v>
      </c>
    </row>
    <row r="1002" spans="1:41">
      <c r="A1002" s="6" t="s">
        <v>1362</v>
      </c>
      <c r="B1002">
        <v>2007</v>
      </c>
      <c r="C1002">
        <v>8</v>
      </c>
      <c r="E1002" t="s">
        <v>392</v>
      </c>
      <c r="F1002" t="s">
        <v>82</v>
      </c>
      <c r="G1002" t="s">
        <v>83</v>
      </c>
      <c r="H1002" t="s">
        <v>1100</v>
      </c>
      <c r="I1002">
        <v>2008</v>
      </c>
      <c r="K1002" s="6">
        <v>39813</v>
      </c>
      <c r="L1002">
        <v>16</v>
      </c>
      <c r="N1002" t="s">
        <v>222</v>
      </c>
      <c r="O1002" s="8">
        <v>3.32</v>
      </c>
      <c r="P1002" s="8">
        <v>3.3</v>
      </c>
      <c r="Q1002" s="8">
        <v>3.19</v>
      </c>
      <c r="R1002" s="8">
        <v>3.45</v>
      </c>
      <c r="S1002" s="8">
        <v>3</v>
      </c>
      <c r="T1002" s="8">
        <v>3.87</v>
      </c>
      <c r="U1002" s="8">
        <v>0.21</v>
      </c>
      <c r="V1002" s="9">
        <v>30</v>
      </c>
      <c r="W1002" s="8">
        <v>0.26000000000000023</v>
      </c>
      <c r="X1002" s="8">
        <v>0.87000000000000011</v>
      </c>
      <c r="Y1002" s="8">
        <v>2.0000000000000018E-2</v>
      </c>
      <c r="Z1002" s="8">
        <v>0</v>
      </c>
      <c r="AA1002">
        <v>6.0000000000000497E-2</v>
      </c>
      <c r="AF1002" t="s">
        <v>1101</v>
      </c>
      <c r="AG1002" t="s">
        <v>87</v>
      </c>
      <c r="AH1002" t="s">
        <v>88</v>
      </c>
      <c r="AI1002" t="s">
        <v>97</v>
      </c>
      <c r="AJ1002" s="7">
        <v>39813</v>
      </c>
      <c r="AK1002" t="s">
        <v>1363</v>
      </c>
      <c r="AL1002" t="s">
        <v>393</v>
      </c>
      <c r="AM1002" t="s">
        <v>1102</v>
      </c>
      <c r="AN1002" t="s">
        <v>1368</v>
      </c>
      <c r="AO1002" t="str">
        <f>TEXT(A1002,"yyyy-mm-dd")</f>
        <v>2007-08-31</v>
      </c>
    </row>
    <row r="1003" spans="1:41">
      <c r="A1003" s="6" t="s">
        <v>1362</v>
      </c>
      <c r="B1003">
        <v>2007</v>
      </c>
      <c r="C1003">
        <v>8</v>
      </c>
      <c r="E1003" t="s">
        <v>81</v>
      </c>
      <c r="F1003" t="s">
        <v>82</v>
      </c>
      <c r="G1003" t="s">
        <v>83</v>
      </c>
      <c r="H1003" t="s">
        <v>923</v>
      </c>
      <c r="I1003">
        <v>2007</v>
      </c>
      <c r="K1003" s="6">
        <v>39447</v>
      </c>
      <c r="L1003">
        <v>4</v>
      </c>
      <c r="N1003" t="s">
        <v>219</v>
      </c>
      <c r="O1003" s="8">
        <v>3.65</v>
      </c>
      <c r="P1003" s="8">
        <v>3.6</v>
      </c>
      <c r="Q1003" s="8">
        <v>3.55</v>
      </c>
      <c r="R1003" s="8">
        <v>3.71</v>
      </c>
      <c r="S1003" s="8">
        <v>3.38</v>
      </c>
      <c r="T1003" s="8">
        <v>4.12</v>
      </c>
      <c r="U1003" s="8">
        <v>0.17</v>
      </c>
      <c r="V1003" s="9">
        <v>34</v>
      </c>
      <c r="W1003" s="8">
        <v>0.16000000000000014</v>
      </c>
      <c r="X1003" s="8">
        <v>0.74000000000000021</v>
      </c>
      <c r="Y1003" s="8">
        <v>4.9999999999999822E-2</v>
      </c>
      <c r="Z1003" s="8">
        <v>2.0000000000000018E-2</v>
      </c>
      <c r="AA1003">
        <v>4.4408920985006262E-16</v>
      </c>
      <c r="AF1003" t="s">
        <v>925</v>
      </c>
      <c r="AG1003" t="s">
        <v>87</v>
      </c>
      <c r="AH1003" t="s">
        <v>88</v>
      </c>
      <c r="AI1003" t="s">
        <v>89</v>
      </c>
      <c r="AJ1003" s="7">
        <v>39447</v>
      </c>
      <c r="AK1003" t="s">
        <v>1363</v>
      </c>
      <c r="AL1003" t="s">
        <v>91</v>
      </c>
      <c r="AM1003" t="s">
        <v>927</v>
      </c>
      <c r="AN1003" t="s">
        <v>1364</v>
      </c>
      <c r="AO1003" t="str">
        <f>TEXT(A1003,"yyyy-mm-dd")</f>
        <v>2007-08-31</v>
      </c>
    </row>
    <row r="1004" spans="1:41">
      <c r="A1004" s="6" t="s">
        <v>1362</v>
      </c>
      <c r="B1004">
        <v>2007</v>
      </c>
      <c r="C1004">
        <v>8</v>
      </c>
      <c r="E1004" t="s">
        <v>392</v>
      </c>
      <c r="F1004" t="s">
        <v>82</v>
      </c>
      <c r="G1004" t="s">
        <v>83</v>
      </c>
      <c r="H1004" t="s">
        <v>923</v>
      </c>
      <c r="I1004">
        <v>2007</v>
      </c>
      <c r="K1004" s="6">
        <v>39447</v>
      </c>
      <c r="L1004">
        <v>4</v>
      </c>
      <c r="N1004" t="s">
        <v>219</v>
      </c>
      <c r="O1004" s="8">
        <v>3.57</v>
      </c>
      <c r="P1004" s="8">
        <v>3.6</v>
      </c>
      <c r="Q1004" s="8">
        <v>3.5</v>
      </c>
      <c r="R1004" s="8">
        <v>3.65</v>
      </c>
      <c r="S1004" s="8">
        <v>3.15</v>
      </c>
      <c r="T1004" s="8">
        <v>3.91</v>
      </c>
      <c r="U1004" s="8">
        <v>0.14000000000000001</v>
      </c>
      <c r="V1004" s="9">
        <v>31</v>
      </c>
      <c r="W1004" s="8">
        <v>0.14999999999999991</v>
      </c>
      <c r="X1004" s="8">
        <v>0.76000000000000023</v>
      </c>
      <c r="Y1004" s="8">
        <v>-3.0000000000000249E-2</v>
      </c>
      <c r="Z1004" s="8">
        <v>6.0000000000000053E-2</v>
      </c>
      <c r="AA1004">
        <v>9.9999999999997868E-3</v>
      </c>
      <c r="AF1004" t="s">
        <v>925</v>
      </c>
      <c r="AG1004" t="s">
        <v>87</v>
      </c>
      <c r="AH1004" t="s">
        <v>88</v>
      </c>
      <c r="AI1004" t="s">
        <v>89</v>
      </c>
      <c r="AJ1004" s="7">
        <v>39447</v>
      </c>
      <c r="AK1004" t="s">
        <v>1363</v>
      </c>
      <c r="AL1004" t="s">
        <v>393</v>
      </c>
      <c r="AM1004" t="s">
        <v>927</v>
      </c>
      <c r="AN1004" t="s">
        <v>1367</v>
      </c>
      <c r="AO1004" t="str">
        <f>TEXT(A1004,"yyyy-mm-dd")</f>
        <v>2007-08-31</v>
      </c>
    </row>
    <row r="1005" spans="1:41">
      <c r="A1005" s="6" t="s">
        <v>1362</v>
      </c>
      <c r="B1005">
        <v>2007</v>
      </c>
      <c r="C1005">
        <v>8</v>
      </c>
      <c r="E1005" t="s">
        <v>81</v>
      </c>
      <c r="F1005" t="s">
        <v>82</v>
      </c>
      <c r="G1005" t="s">
        <v>774</v>
      </c>
      <c r="H1005" t="s">
        <v>775</v>
      </c>
      <c r="K1005" s="6"/>
      <c r="O1005" s="8">
        <v>3.48</v>
      </c>
      <c r="P1005" s="8">
        <v>3.41</v>
      </c>
      <c r="Q1005" s="8">
        <v>3.3</v>
      </c>
      <c r="R1005" s="8">
        <v>3.59</v>
      </c>
      <c r="S1005" s="8">
        <v>2.9</v>
      </c>
      <c r="T1005" s="8">
        <v>4.4000000000000004</v>
      </c>
      <c r="U1005" s="8">
        <v>0.32</v>
      </c>
      <c r="V1005" s="9">
        <v>30</v>
      </c>
      <c r="W1005" s="8">
        <v>0.29000000000000004</v>
      </c>
      <c r="X1005" s="8">
        <v>1.5000000000000004</v>
      </c>
      <c r="Y1005" s="8">
        <v>6.999999999999984E-2</v>
      </c>
      <c r="Z1005" s="8">
        <v>-4.0000000000000036E-2</v>
      </c>
      <c r="AA1005">
        <v>2.0000000000000018E-2</v>
      </c>
      <c r="AF1005" t="s">
        <v>776</v>
      </c>
      <c r="AG1005" t="s">
        <v>777</v>
      </c>
      <c r="AH1005" t="s">
        <v>778</v>
      </c>
      <c r="AI1005" t="s">
        <v>779</v>
      </c>
      <c r="AJ1005" s="7"/>
      <c r="AK1005" t="s">
        <v>1363</v>
      </c>
      <c r="AL1005" t="s">
        <v>91</v>
      </c>
      <c r="AM1005" t="s">
        <v>775</v>
      </c>
      <c r="AN1005" t="s">
        <v>1371</v>
      </c>
      <c r="AO1005" t="str">
        <f>TEXT(A1005,"yyyy-mm-dd")</f>
        <v>2007-08-31</v>
      </c>
    </row>
    <row r="1006" spans="1:41">
      <c r="A1006" s="6" t="s">
        <v>1362</v>
      </c>
      <c r="B1006">
        <v>2007</v>
      </c>
      <c r="C1006">
        <v>8</v>
      </c>
      <c r="E1006" t="s">
        <v>112</v>
      </c>
      <c r="F1006" t="s">
        <v>113</v>
      </c>
      <c r="G1006" t="s">
        <v>83</v>
      </c>
      <c r="H1006" t="s">
        <v>1100</v>
      </c>
      <c r="I1006">
        <v>2008</v>
      </c>
      <c r="K1006" s="6">
        <v>39813</v>
      </c>
      <c r="L1006">
        <v>16</v>
      </c>
      <c r="N1006" t="s">
        <v>222</v>
      </c>
      <c r="O1006" s="8">
        <v>7.13</v>
      </c>
      <c r="P1006" s="8">
        <v>7.03</v>
      </c>
      <c r="Q1006" s="8">
        <v>6.75</v>
      </c>
      <c r="R1006" s="8">
        <v>7.3</v>
      </c>
      <c r="S1006" s="8">
        <v>6.5</v>
      </c>
      <c r="T1006" s="8">
        <v>9</v>
      </c>
      <c r="U1006" s="8">
        <v>0.51</v>
      </c>
      <c r="V1006" s="9">
        <v>33</v>
      </c>
      <c r="W1006" s="8">
        <v>0.54999999999999982</v>
      </c>
      <c r="X1006" s="8">
        <v>2.5</v>
      </c>
      <c r="Y1006" s="8">
        <v>9.9999999999999645E-2</v>
      </c>
      <c r="Z1006" s="8">
        <v>3.0000000000000249E-2</v>
      </c>
      <c r="AA1006">
        <v>-9.9999999999997868E-3</v>
      </c>
      <c r="AF1006" t="s">
        <v>1257</v>
      </c>
      <c r="AG1006" t="s">
        <v>115</v>
      </c>
      <c r="AH1006" t="s">
        <v>116</v>
      </c>
      <c r="AI1006" t="s">
        <v>230</v>
      </c>
      <c r="AJ1006" s="7">
        <v>39813</v>
      </c>
      <c r="AK1006" t="s">
        <v>1363</v>
      </c>
      <c r="AL1006" t="s">
        <v>118</v>
      </c>
      <c r="AM1006" t="s">
        <v>1102</v>
      </c>
      <c r="AN1006" t="s">
        <v>1373</v>
      </c>
      <c r="AO1006" t="str">
        <f>TEXT(A1006,"yyyy-mm-dd")</f>
        <v>2007-08-31</v>
      </c>
    </row>
    <row r="1007" spans="1:41">
      <c r="A1007" s="6" t="s">
        <v>1362</v>
      </c>
      <c r="B1007">
        <v>2007</v>
      </c>
      <c r="C1007">
        <v>8</v>
      </c>
      <c r="E1007" t="s">
        <v>112</v>
      </c>
      <c r="F1007" t="s">
        <v>113</v>
      </c>
      <c r="G1007" t="s">
        <v>83</v>
      </c>
      <c r="H1007" t="s">
        <v>923</v>
      </c>
      <c r="I1007">
        <v>2007</v>
      </c>
      <c r="K1007" s="6">
        <v>39447</v>
      </c>
      <c r="L1007">
        <v>4</v>
      </c>
      <c r="N1007" t="s">
        <v>219</v>
      </c>
      <c r="O1007" s="8">
        <v>7.26</v>
      </c>
      <c r="P1007" s="8">
        <v>7.25</v>
      </c>
      <c r="Q1007" s="8">
        <v>7.2</v>
      </c>
      <c r="R1007" s="8">
        <v>7.27</v>
      </c>
      <c r="S1007" s="8">
        <v>6.79</v>
      </c>
      <c r="T1007" s="8">
        <v>7.52</v>
      </c>
      <c r="U1007" s="8">
        <v>0.15</v>
      </c>
      <c r="V1007" s="9">
        <v>33</v>
      </c>
      <c r="W1007" s="8">
        <v>6.9999999999999396E-2</v>
      </c>
      <c r="X1007" s="8">
        <v>0.72999999999999954</v>
      </c>
      <c r="Y1007" s="8">
        <v>9.9999999999997868E-3</v>
      </c>
      <c r="Z1007" s="8">
        <v>0</v>
      </c>
      <c r="AA1007">
        <v>-2.0000000000000462E-2</v>
      </c>
      <c r="AF1007" t="s">
        <v>1094</v>
      </c>
      <c r="AG1007" t="s">
        <v>115</v>
      </c>
      <c r="AH1007" t="s">
        <v>116</v>
      </c>
      <c r="AI1007" t="s">
        <v>117</v>
      </c>
      <c r="AJ1007" s="7">
        <v>39447</v>
      </c>
      <c r="AK1007" t="s">
        <v>1363</v>
      </c>
      <c r="AL1007" t="s">
        <v>118</v>
      </c>
      <c r="AM1007" t="s">
        <v>927</v>
      </c>
      <c r="AN1007" t="s">
        <v>1372</v>
      </c>
      <c r="AO1007" t="str">
        <f>TEXT(A1007,"yyyy-mm-dd")</f>
        <v>2007-08-31</v>
      </c>
    </row>
    <row r="1008" spans="1:41">
      <c r="A1008" s="6" t="s">
        <v>1374</v>
      </c>
      <c r="B1008">
        <v>2007</v>
      </c>
      <c r="C1008">
        <v>9</v>
      </c>
      <c r="E1008" t="s">
        <v>100</v>
      </c>
      <c r="F1008" t="s">
        <v>101</v>
      </c>
      <c r="G1008" t="s">
        <v>83</v>
      </c>
      <c r="H1008" t="s">
        <v>1263</v>
      </c>
      <c r="I1008">
        <v>2009</v>
      </c>
      <c r="K1008" s="6">
        <v>40178</v>
      </c>
      <c r="L1008">
        <v>27</v>
      </c>
      <c r="N1008" t="s">
        <v>604</v>
      </c>
      <c r="O1008" s="8">
        <v>3.8</v>
      </c>
      <c r="P1008" s="8">
        <v>3.75</v>
      </c>
      <c r="Q1008" s="8">
        <v>3.5</v>
      </c>
      <c r="R1008" s="8">
        <v>4</v>
      </c>
      <c r="S1008" s="8">
        <v>3.3</v>
      </c>
      <c r="T1008" s="8">
        <v>4.72</v>
      </c>
      <c r="U1008" s="8">
        <v>0.37</v>
      </c>
      <c r="V1008" s="9">
        <v>30</v>
      </c>
      <c r="W1008" s="8">
        <v>0.5</v>
      </c>
      <c r="X1008" s="8">
        <v>1.42</v>
      </c>
      <c r="Y1008" s="8">
        <v>4.9999999999999822E-2</v>
      </c>
      <c r="Z1008" s="8">
        <v>-0.10000000000000009</v>
      </c>
      <c r="AA1008">
        <v>0</v>
      </c>
      <c r="AF1008" t="s">
        <v>9871</v>
      </c>
      <c r="AG1008" t="s">
        <v>9655</v>
      </c>
      <c r="AH1008" t="s">
        <v>9656</v>
      </c>
      <c r="AI1008" t="s">
        <v>9708</v>
      </c>
      <c r="AJ1008" s="7">
        <v>40178</v>
      </c>
      <c r="AK1008" t="s">
        <v>1375</v>
      </c>
      <c r="AL1008" t="s">
        <v>109</v>
      </c>
      <c r="AM1008" t="s">
        <v>1265</v>
      </c>
      <c r="AN1008" t="s">
        <v>9876</v>
      </c>
    </row>
    <row r="1009" spans="1:41">
      <c r="A1009" s="6" t="s">
        <v>1374</v>
      </c>
      <c r="B1009">
        <v>2007</v>
      </c>
      <c r="C1009">
        <v>9</v>
      </c>
      <c r="E1009" t="s">
        <v>100</v>
      </c>
      <c r="F1009" t="s">
        <v>101</v>
      </c>
      <c r="G1009" t="s">
        <v>83</v>
      </c>
      <c r="H1009" t="s">
        <v>1100</v>
      </c>
      <c r="I1009">
        <v>2008</v>
      </c>
      <c r="K1009" s="6">
        <v>39813</v>
      </c>
      <c r="L1009">
        <v>15</v>
      </c>
      <c r="N1009" t="s">
        <v>236</v>
      </c>
      <c r="O1009" s="8">
        <v>3.39</v>
      </c>
      <c r="P1009" s="8">
        <v>3.5</v>
      </c>
      <c r="Q1009" s="8">
        <v>3.2</v>
      </c>
      <c r="R1009" s="8">
        <v>3.7</v>
      </c>
      <c r="S1009" s="8">
        <v>2.2000000000000002</v>
      </c>
      <c r="T1009" s="8">
        <v>4</v>
      </c>
      <c r="U1009" s="8">
        <v>0.45</v>
      </c>
      <c r="V1009" s="9">
        <v>33</v>
      </c>
      <c r="W1009" s="8">
        <v>0.5</v>
      </c>
      <c r="X1009" s="8">
        <v>1.7999999999999998</v>
      </c>
      <c r="Y1009" s="8">
        <v>-0.10999999999999988</v>
      </c>
      <c r="Z1009" s="8">
        <v>-0.10000000000000009</v>
      </c>
      <c r="AA1009">
        <v>0.20000000000000018</v>
      </c>
      <c r="AF1009" t="s">
        <v>9843</v>
      </c>
      <c r="AG1009" t="s">
        <v>9655</v>
      </c>
      <c r="AH1009" t="s">
        <v>9656</v>
      </c>
      <c r="AI1009" t="s">
        <v>9669</v>
      </c>
      <c r="AJ1009" s="7">
        <v>39813</v>
      </c>
      <c r="AK1009" t="s">
        <v>1375</v>
      </c>
      <c r="AL1009" t="s">
        <v>109</v>
      </c>
      <c r="AM1009" t="s">
        <v>1102</v>
      </c>
      <c r="AN1009" t="s">
        <v>9855</v>
      </c>
    </row>
    <row r="1010" spans="1:41">
      <c r="A1010" s="6" t="s">
        <v>1374</v>
      </c>
      <c r="B1010">
        <v>2007</v>
      </c>
      <c r="C1010">
        <v>9</v>
      </c>
      <c r="E1010" t="s">
        <v>100</v>
      </c>
      <c r="F1010" t="s">
        <v>101</v>
      </c>
      <c r="G1010" t="s">
        <v>102</v>
      </c>
      <c r="H1010" t="s">
        <v>1316</v>
      </c>
      <c r="I1010">
        <v>2007</v>
      </c>
      <c r="J1010">
        <v>4</v>
      </c>
      <c r="K1010" s="6">
        <v>39447</v>
      </c>
      <c r="L1010">
        <v>3</v>
      </c>
      <c r="M1010">
        <v>1</v>
      </c>
      <c r="N1010" t="s">
        <v>233</v>
      </c>
      <c r="O1010" s="8">
        <v>3.3</v>
      </c>
      <c r="P1010" s="8">
        <v>3.3</v>
      </c>
      <c r="Q1010" s="8">
        <v>3.1</v>
      </c>
      <c r="R1010" s="8">
        <v>3.6</v>
      </c>
      <c r="S1010" s="8">
        <v>2</v>
      </c>
      <c r="T1010" s="8">
        <v>4.51</v>
      </c>
      <c r="U1010" s="8">
        <v>0.51</v>
      </c>
      <c r="V1010" s="9">
        <v>33</v>
      </c>
      <c r="W1010" s="8">
        <v>0.5</v>
      </c>
      <c r="X1010" s="8">
        <v>2.5099999999999998</v>
      </c>
      <c r="Y1010" s="8">
        <v>0</v>
      </c>
      <c r="Z1010" s="8">
        <v>-0.20000000000000018</v>
      </c>
      <c r="AA1010">
        <v>-3.0000000000000249E-2</v>
      </c>
      <c r="AF1010" t="s">
        <v>1317</v>
      </c>
      <c r="AG1010" t="s">
        <v>106</v>
      </c>
      <c r="AH1010" t="s">
        <v>107</v>
      </c>
      <c r="AI1010" t="s">
        <v>340</v>
      </c>
      <c r="AJ1010" s="7">
        <v>39447</v>
      </c>
      <c r="AK1010" t="s">
        <v>1375</v>
      </c>
      <c r="AL1010" t="s">
        <v>109</v>
      </c>
      <c r="AM1010" t="s">
        <v>1318</v>
      </c>
      <c r="AN1010" t="s">
        <v>1382</v>
      </c>
      <c r="AO1010" t="str">
        <f>TEXT(A1010,"yyyy-mm-dd")</f>
        <v>2007-09-30</v>
      </c>
    </row>
    <row r="1011" spans="1:41">
      <c r="A1011" s="6" t="s">
        <v>1374</v>
      </c>
      <c r="B1011">
        <v>2007</v>
      </c>
      <c r="C1011">
        <v>9</v>
      </c>
      <c r="E1011" t="s">
        <v>100</v>
      </c>
      <c r="F1011" t="s">
        <v>101</v>
      </c>
      <c r="G1011" t="s">
        <v>83</v>
      </c>
      <c r="H1011" t="s">
        <v>923</v>
      </c>
      <c r="I1011">
        <v>2007</v>
      </c>
      <c r="K1011" s="6">
        <v>39447</v>
      </c>
      <c r="L1011">
        <v>3</v>
      </c>
      <c r="N1011" t="s">
        <v>233</v>
      </c>
      <c r="O1011" s="8">
        <v>2.98</v>
      </c>
      <c r="P1011" s="8">
        <v>3</v>
      </c>
      <c r="Q1011" s="8">
        <v>2.87</v>
      </c>
      <c r="R1011" s="8">
        <v>3.08</v>
      </c>
      <c r="S1011" s="8">
        <v>2.44</v>
      </c>
      <c r="T1011" s="8">
        <v>3.5</v>
      </c>
      <c r="U1011" s="8">
        <v>0.2</v>
      </c>
      <c r="V1011" s="9">
        <v>32</v>
      </c>
      <c r="W1011" s="8">
        <v>0.20999999999999996</v>
      </c>
      <c r="X1011" s="8">
        <v>1.06</v>
      </c>
      <c r="Y1011" s="8">
        <v>-2.0000000000000018E-2</v>
      </c>
      <c r="Z1011" s="8">
        <v>-4.9999999999999822E-2</v>
      </c>
      <c r="AA1011">
        <v>-5.0000000000000266E-2</v>
      </c>
      <c r="AF1011" t="s">
        <v>9809</v>
      </c>
      <c r="AG1011" t="s">
        <v>9655</v>
      </c>
      <c r="AH1011" t="s">
        <v>9656</v>
      </c>
      <c r="AI1011" t="s">
        <v>9657</v>
      </c>
      <c r="AJ1011" s="7">
        <v>39447</v>
      </c>
      <c r="AK1011" t="s">
        <v>1375</v>
      </c>
      <c r="AL1011" t="s">
        <v>109</v>
      </c>
      <c r="AM1011" t="s">
        <v>927</v>
      </c>
      <c r="AN1011" t="s">
        <v>9838</v>
      </c>
    </row>
    <row r="1012" spans="1:41">
      <c r="A1012" s="6" t="s">
        <v>1374</v>
      </c>
      <c r="B1012">
        <v>2007</v>
      </c>
      <c r="C1012">
        <v>9</v>
      </c>
      <c r="E1012" t="s">
        <v>100</v>
      </c>
      <c r="F1012" t="s">
        <v>101</v>
      </c>
      <c r="G1012" t="s">
        <v>102</v>
      </c>
      <c r="H1012" t="s">
        <v>1286</v>
      </c>
      <c r="I1012">
        <v>2007</v>
      </c>
      <c r="J1012">
        <v>3</v>
      </c>
      <c r="K1012" s="6">
        <v>39355</v>
      </c>
      <c r="L1012">
        <v>0</v>
      </c>
      <c r="M1012">
        <v>0</v>
      </c>
      <c r="N1012" t="s">
        <v>178</v>
      </c>
      <c r="O1012" s="8">
        <v>3.23</v>
      </c>
      <c r="P1012" s="8">
        <v>3.3</v>
      </c>
      <c r="Q1012" s="8">
        <v>3</v>
      </c>
      <c r="R1012" s="8">
        <v>3.4</v>
      </c>
      <c r="S1012" s="8">
        <v>2.4</v>
      </c>
      <c r="T1012" s="8">
        <v>4.0999999999999996</v>
      </c>
      <c r="U1012" s="8">
        <v>0.33</v>
      </c>
      <c r="V1012" s="9">
        <v>33</v>
      </c>
      <c r="W1012" s="8">
        <v>0.39999999999999991</v>
      </c>
      <c r="X1012" s="8">
        <v>1.6999999999999997</v>
      </c>
      <c r="Y1012" s="8">
        <v>-6.999999999999984E-2</v>
      </c>
      <c r="Z1012" s="8">
        <v>2.9999999999999805E-2</v>
      </c>
      <c r="AA1012">
        <v>-0.10000000000000009</v>
      </c>
      <c r="AF1012" t="s">
        <v>1287</v>
      </c>
      <c r="AG1012" t="s">
        <v>106</v>
      </c>
      <c r="AH1012" t="s">
        <v>107</v>
      </c>
      <c r="AI1012" t="s">
        <v>108</v>
      </c>
      <c r="AJ1012" s="7">
        <v>39355</v>
      </c>
      <c r="AK1012" t="s">
        <v>1375</v>
      </c>
      <c r="AL1012" t="s">
        <v>109</v>
      </c>
      <c r="AM1012" t="s">
        <v>1288</v>
      </c>
      <c r="AN1012" t="s">
        <v>1381</v>
      </c>
      <c r="AO1012" t="str">
        <f>TEXT(A1012,"yyyy-mm-dd")</f>
        <v>2007-09-30</v>
      </c>
    </row>
    <row r="1013" spans="1:41">
      <c r="A1013" s="6" t="s">
        <v>1374</v>
      </c>
      <c r="B1013">
        <v>2007</v>
      </c>
      <c r="C1013">
        <v>9</v>
      </c>
      <c r="E1013" t="s">
        <v>81</v>
      </c>
      <c r="F1013" t="s">
        <v>82</v>
      </c>
      <c r="G1013" t="s">
        <v>83</v>
      </c>
      <c r="H1013" t="s">
        <v>1263</v>
      </c>
      <c r="I1013">
        <v>2009</v>
      </c>
      <c r="K1013" s="6">
        <v>40178</v>
      </c>
      <c r="L1013">
        <v>27</v>
      </c>
      <c r="N1013" t="s">
        <v>604</v>
      </c>
      <c r="O1013" s="8">
        <v>3.53</v>
      </c>
      <c r="P1013" s="8">
        <v>3.48</v>
      </c>
      <c r="Q1013" s="8">
        <v>3.3</v>
      </c>
      <c r="R1013" s="8">
        <v>3.6</v>
      </c>
      <c r="S1013" s="8">
        <v>3.1</v>
      </c>
      <c r="T1013" s="8">
        <v>4.5</v>
      </c>
      <c r="U1013" s="8">
        <v>0.34</v>
      </c>
      <c r="V1013" s="9">
        <v>33</v>
      </c>
      <c r="W1013" s="8">
        <v>0.30000000000000027</v>
      </c>
      <c r="X1013" s="8">
        <v>1.4</v>
      </c>
      <c r="Y1013" s="8">
        <v>4.9999999999999822E-2</v>
      </c>
      <c r="Z1013" s="8">
        <v>4.9999999999999822E-2</v>
      </c>
      <c r="AA1013">
        <v>7.0000000000000284E-2</v>
      </c>
      <c r="AF1013" t="s">
        <v>1264</v>
      </c>
      <c r="AG1013" t="s">
        <v>87</v>
      </c>
      <c r="AH1013" t="s">
        <v>88</v>
      </c>
      <c r="AI1013" t="s">
        <v>359</v>
      </c>
      <c r="AJ1013" s="7">
        <v>40178</v>
      </c>
      <c r="AK1013" t="s">
        <v>1375</v>
      </c>
      <c r="AL1013" t="s">
        <v>91</v>
      </c>
      <c r="AM1013" t="s">
        <v>1265</v>
      </c>
      <c r="AN1013" t="s">
        <v>1378</v>
      </c>
      <c r="AO1013" t="str">
        <f>TEXT(A1013,"yyyy-mm-dd")</f>
        <v>2007-09-30</v>
      </c>
    </row>
    <row r="1014" spans="1:41">
      <c r="A1014" s="6" t="s">
        <v>1374</v>
      </c>
      <c r="B1014">
        <v>2007</v>
      </c>
      <c r="C1014">
        <v>9</v>
      </c>
      <c r="E1014" t="s">
        <v>81</v>
      </c>
      <c r="F1014" t="s">
        <v>82</v>
      </c>
      <c r="G1014" t="s">
        <v>83</v>
      </c>
      <c r="H1014" t="s">
        <v>1100</v>
      </c>
      <c r="I1014">
        <v>2008</v>
      </c>
      <c r="K1014" s="6">
        <v>39813</v>
      </c>
      <c r="L1014">
        <v>15</v>
      </c>
      <c r="N1014" t="s">
        <v>236</v>
      </c>
      <c r="O1014" s="8">
        <v>3.69</v>
      </c>
      <c r="P1014" s="8">
        <v>3.64</v>
      </c>
      <c r="Q1014" s="8">
        <v>3.48</v>
      </c>
      <c r="R1014" s="8">
        <v>3.78</v>
      </c>
      <c r="S1014" s="8">
        <v>3.23</v>
      </c>
      <c r="T1014" s="8">
        <v>4.3</v>
      </c>
      <c r="U1014" s="8">
        <v>0.3</v>
      </c>
      <c r="V1014" s="9">
        <v>33</v>
      </c>
      <c r="W1014" s="8">
        <v>0.29999999999999982</v>
      </c>
      <c r="X1014" s="8">
        <v>1.0699999999999998</v>
      </c>
      <c r="Y1014" s="8">
        <v>4.9999999999999822E-2</v>
      </c>
      <c r="Z1014" s="8">
        <v>0.20000000000000018</v>
      </c>
      <c r="AA1014">
        <v>-4.4408920985006262E-16</v>
      </c>
      <c r="AF1014" t="s">
        <v>1101</v>
      </c>
      <c r="AG1014" t="s">
        <v>87</v>
      </c>
      <c r="AH1014" t="s">
        <v>88</v>
      </c>
      <c r="AI1014" t="s">
        <v>97</v>
      </c>
      <c r="AJ1014" s="7">
        <v>39813</v>
      </c>
      <c r="AK1014" t="s">
        <v>1375</v>
      </c>
      <c r="AL1014" t="s">
        <v>91</v>
      </c>
      <c r="AM1014" t="s">
        <v>1102</v>
      </c>
      <c r="AN1014" t="s">
        <v>1377</v>
      </c>
      <c r="AO1014" t="str">
        <f>TEXT(A1014,"yyyy-mm-dd")</f>
        <v>2007-09-30</v>
      </c>
    </row>
    <row r="1015" spans="1:41">
      <c r="A1015" s="6" t="s">
        <v>1374</v>
      </c>
      <c r="B1015">
        <v>2007</v>
      </c>
      <c r="C1015">
        <v>9</v>
      </c>
      <c r="E1015" t="s">
        <v>392</v>
      </c>
      <c r="F1015" t="s">
        <v>82</v>
      </c>
      <c r="G1015" t="s">
        <v>83</v>
      </c>
      <c r="H1015" t="s">
        <v>1100</v>
      </c>
      <c r="I1015">
        <v>2008</v>
      </c>
      <c r="K1015" s="6">
        <v>39813</v>
      </c>
      <c r="L1015">
        <v>15</v>
      </c>
      <c r="N1015" t="s">
        <v>236</v>
      </c>
      <c r="O1015" s="8">
        <v>3.45</v>
      </c>
      <c r="P1015" s="8">
        <v>3.41</v>
      </c>
      <c r="Q1015" s="8">
        <v>3.28</v>
      </c>
      <c r="R1015" s="8">
        <v>3.59</v>
      </c>
      <c r="S1015" s="8">
        <v>3</v>
      </c>
      <c r="T1015" s="8">
        <v>4</v>
      </c>
      <c r="U1015" s="8">
        <v>0.27</v>
      </c>
      <c r="V1015" s="9">
        <v>28</v>
      </c>
      <c r="W1015" s="8">
        <v>0.31000000000000005</v>
      </c>
      <c r="X1015" s="8">
        <v>1</v>
      </c>
      <c r="Y1015" s="8">
        <v>4.0000000000000036E-2</v>
      </c>
      <c r="Z1015" s="8">
        <v>0.11000000000000032</v>
      </c>
      <c r="AA1015">
        <v>4.9999999999999822E-2</v>
      </c>
      <c r="AF1015" t="s">
        <v>1101</v>
      </c>
      <c r="AG1015" t="s">
        <v>87</v>
      </c>
      <c r="AH1015" t="s">
        <v>88</v>
      </c>
      <c r="AI1015" t="s">
        <v>97</v>
      </c>
      <c r="AJ1015" s="7">
        <v>39813</v>
      </c>
      <c r="AK1015" t="s">
        <v>1375</v>
      </c>
      <c r="AL1015" t="s">
        <v>393</v>
      </c>
      <c r="AM1015" t="s">
        <v>1102</v>
      </c>
      <c r="AN1015" t="s">
        <v>1380</v>
      </c>
      <c r="AO1015" t="str">
        <f>TEXT(A1015,"yyyy-mm-dd")</f>
        <v>2007-09-30</v>
      </c>
    </row>
    <row r="1016" spans="1:41">
      <c r="A1016" s="6" t="s">
        <v>1374</v>
      </c>
      <c r="B1016">
        <v>2007</v>
      </c>
      <c r="C1016">
        <v>9</v>
      </c>
      <c r="E1016" t="s">
        <v>81</v>
      </c>
      <c r="F1016" t="s">
        <v>82</v>
      </c>
      <c r="G1016" t="s">
        <v>83</v>
      </c>
      <c r="H1016" t="s">
        <v>923</v>
      </c>
      <c r="I1016">
        <v>2007</v>
      </c>
      <c r="K1016" s="6">
        <v>39447</v>
      </c>
      <c r="L1016">
        <v>3</v>
      </c>
      <c r="N1016" t="s">
        <v>233</v>
      </c>
      <c r="O1016" s="8">
        <v>3.81</v>
      </c>
      <c r="P1016" s="8">
        <v>3.8</v>
      </c>
      <c r="Q1016" s="8">
        <v>3.69</v>
      </c>
      <c r="R1016" s="8">
        <v>3.93</v>
      </c>
      <c r="S1016" s="8">
        <v>3.4</v>
      </c>
      <c r="T1016" s="8">
        <v>4.3</v>
      </c>
      <c r="U1016" s="8">
        <v>0.21</v>
      </c>
      <c r="V1016" s="9">
        <v>33</v>
      </c>
      <c r="W1016" s="8">
        <v>0.24000000000000021</v>
      </c>
      <c r="X1016" s="8">
        <v>0.89999999999999991</v>
      </c>
      <c r="Y1016" s="8">
        <v>1.0000000000000231E-2</v>
      </c>
      <c r="Z1016" s="8">
        <v>0.19999999999999973</v>
      </c>
      <c r="AA1016">
        <v>8.0000000000000071E-2</v>
      </c>
      <c r="AF1016" t="s">
        <v>925</v>
      </c>
      <c r="AG1016" t="s">
        <v>87</v>
      </c>
      <c r="AH1016" t="s">
        <v>88</v>
      </c>
      <c r="AI1016" t="s">
        <v>89</v>
      </c>
      <c r="AJ1016" s="7">
        <v>39447</v>
      </c>
      <c r="AK1016" t="s">
        <v>1375</v>
      </c>
      <c r="AL1016" t="s">
        <v>91</v>
      </c>
      <c r="AM1016" t="s">
        <v>927</v>
      </c>
      <c r="AN1016" t="s">
        <v>1376</v>
      </c>
      <c r="AO1016" t="str">
        <f>TEXT(A1016,"yyyy-mm-dd")</f>
        <v>2007-09-30</v>
      </c>
    </row>
    <row r="1017" spans="1:41">
      <c r="A1017" s="6" t="s">
        <v>1374</v>
      </c>
      <c r="B1017">
        <v>2007</v>
      </c>
      <c r="C1017">
        <v>9</v>
      </c>
      <c r="E1017" t="s">
        <v>392</v>
      </c>
      <c r="F1017" t="s">
        <v>82</v>
      </c>
      <c r="G1017" t="s">
        <v>83</v>
      </c>
      <c r="H1017" t="s">
        <v>923</v>
      </c>
      <c r="I1017">
        <v>2007</v>
      </c>
      <c r="K1017" s="6">
        <v>39447</v>
      </c>
      <c r="L1017">
        <v>3</v>
      </c>
      <c r="N1017" t="s">
        <v>233</v>
      </c>
      <c r="O1017" s="8">
        <v>3.69</v>
      </c>
      <c r="P1017" s="8">
        <v>3.66</v>
      </c>
      <c r="Q1017" s="8">
        <v>3.59</v>
      </c>
      <c r="R1017" s="8">
        <v>3.8</v>
      </c>
      <c r="S1017" s="8">
        <v>3.29</v>
      </c>
      <c r="T1017" s="8">
        <v>4.0999999999999996</v>
      </c>
      <c r="U1017" s="8">
        <v>0.17</v>
      </c>
      <c r="V1017" s="9">
        <v>28</v>
      </c>
      <c r="W1017" s="8">
        <v>0.20999999999999996</v>
      </c>
      <c r="X1017" s="8">
        <v>0.80999999999999961</v>
      </c>
      <c r="Y1017" s="8">
        <v>2.9999999999999805E-2</v>
      </c>
      <c r="Z1017" s="8">
        <v>6.0000000000000053E-2</v>
      </c>
      <c r="AA1017">
        <v>6.0000000000000053E-2</v>
      </c>
      <c r="AF1017" t="s">
        <v>925</v>
      </c>
      <c r="AG1017" t="s">
        <v>87</v>
      </c>
      <c r="AH1017" t="s">
        <v>88</v>
      </c>
      <c r="AI1017" t="s">
        <v>89</v>
      </c>
      <c r="AJ1017" s="7">
        <v>39447</v>
      </c>
      <c r="AK1017" t="s">
        <v>1375</v>
      </c>
      <c r="AL1017" t="s">
        <v>393</v>
      </c>
      <c r="AM1017" t="s">
        <v>927</v>
      </c>
      <c r="AN1017" t="s">
        <v>1379</v>
      </c>
      <c r="AO1017" t="str">
        <f>TEXT(A1017,"yyyy-mm-dd")</f>
        <v>2007-09-30</v>
      </c>
    </row>
    <row r="1018" spans="1:41">
      <c r="A1018" s="6" t="s">
        <v>1374</v>
      </c>
      <c r="B1018">
        <v>2007</v>
      </c>
      <c r="C1018">
        <v>9</v>
      </c>
      <c r="E1018" t="s">
        <v>81</v>
      </c>
      <c r="F1018" t="s">
        <v>82</v>
      </c>
      <c r="G1018" t="s">
        <v>774</v>
      </c>
      <c r="H1018" t="s">
        <v>775</v>
      </c>
      <c r="K1018" s="6"/>
      <c r="O1018" s="8">
        <v>3.57</v>
      </c>
      <c r="P1018" s="8">
        <v>3.5</v>
      </c>
      <c r="Q1018" s="8">
        <v>3.4</v>
      </c>
      <c r="R1018" s="8">
        <v>3.6</v>
      </c>
      <c r="S1018" s="8">
        <v>3.04</v>
      </c>
      <c r="T1018" s="8">
        <v>4.4000000000000004</v>
      </c>
      <c r="U1018" s="8">
        <v>0.33</v>
      </c>
      <c r="V1018" s="9">
        <v>30</v>
      </c>
      <c r="W1018" s="8">
        <v>0.20000000000000018</v>
      </c>
      <c r="X1018" s="8">
        <v>1.3600000000000003</v>
      </c>
      <c r="Y1018" s="8">
        <v>6.999999999999984E-2</v>
      </c>
      <c r="Z1018" s="8">
        <v>8.9999999999999858E-2</v>
      </c>
      <c r="AA1018">
        <v>-8.9999999999999858E-2</v>
      </c>
      <c r="AF1018" t="s">
        <v>776</v>
      </c>
      <c r="AG1018" t="s">
        <v>777</v>
      </c>
      <c r="AH1018" t="s">
        <v>778</v>
      </c>
      <c r="AI1018" t="s">
        <v>779</v>
      </c>
      <c r="AJ1018" s="7"/>
      <c r="AK1018" t="s">
        <v>1375</v>
      </c>
      <c r="AL1018" t="s">
        <v>91</v>
      </c>
      <c r="AM1018" t="s">
        <v>775</v>
      </c>
      <c r="AN1018" t="s">
        <v>1383</v>
      </c>
      <c r="AO1018" t="str">
        <f>TEXT(A1018,"yyyy-mm-dd")</f>
        <v>2007-09-30</v>
      </c>
    </row>
    <row r="1019" spans="1:41">
      <c r="A1019" s="6" t="s">
        <v>1374</v>
      </c>
      <c r="B1019">
        <v>2007</v>
      </c>
      <c r="C1019">
        <v>9</v>
      </c>
      <c r="E1019" t="s">
        <v>112</v>
      </c>
      <c r="F1019" t="s">
        <v>113</v>
      </c>
      <c r="G1019" t="s">
        <v>83</v>
      </c>
      <c r="H1019" t="s">
        <v>1100</v>
      </c>
      <c r="I1019">
        <v>2008</v>
      </c>
      <c r="K1019" s="6">
        <v>39813</v>
      </c>
      <c r="L1019">
        <v>15</v>
      </c>
      <c r="N1019" t="s">
        <v>236</v>
      </c>
      <c r="O1019" s="8">
        <v>7.14</v>
      </c>
      <c r="P1019" s="8">
        <v>7.11</v>
      </c>
      <c r="Q1019" s="8">
        <v>6.93</v>
      </c>
      <c r="R1019" s="8">
        <v>7.25</v>
      </c>
      <c r="S1019" s="8">
        <v>6.5</v>
      </c>
      <c r="T1019" s="8">
        <v>8.0500000000000007</v>
      </c>
      <c r="U1019" s="8">
        <v>0.39</v>
      </c>
      <c r="V1019" s="9">
        <v>32</v>
      </c>
      <c r="W1019" s="8">
        <v>0.32000000000000028</v>
      </c>
      <c r="X1019" s="8">
        <v>1.5500000000000007</v>
      </c>
      <c r="Y1019" s="8">
        <v>2.9999999999999361E-2</v>
      </c>
      <c r="Z1019" s="8">
        <v>8.0000000000000071E-2</v>
      </c>
      <c r="AA1019">
        <v>-0.22999999999999954</v>
      </c>
      <c r="AF1019" t="s">
        <v>1257</v>
      </c>
      <c r="AG1019" t="s">
        <v>115</v>
      </c>
      <c r="AH1019" t="s">
        <v>116</v>
      </c>
      <c r="AI1019" t="s">
        <v>230</v>
      </c>
      <c r="AJ1019" s="7">
        <v>39813</v>
      </c>
      <c r="AK1019" t="s">
        <v>1375</v>
      </c>
      <c r="AL1019" t="s">
        <v>118</v>
      </c>
      <c r="AM1019" t="s">
        <v>1102</v>
      </c>
      <c r="AN1019" t="s">
        <v>1385</v>
      </c>
      <c r="AO1019" t="str">
        <f>TEXT(A1019,"yyyy-mm-dd")</f>
        <v>2007-09-30</v>
      </c>
    </row>
    <row r="1020" spans="1:41">
      <c r="A1020" s="6" t="s">
        <v>1374</v>
      </c>
      <c r="B1020">
        <v>2007</v>
      </c>
      <c r="C1020">
        <v>9</v>
      </c>
      <c r="E1020" t="s">
        <v>112</v>
      </c>
      <c r="F1020" t="s">
        <v>113</v>
      </c>
      <c r="G1020" t="s">
        <v>83</v>
      </c>
      <c r="H1020" t="s">
        <v>923</v>
      </c>
      <c r="I1020">
        <v>2007</v>
      </c>
      <c r="K1020" s="6">
        <v>39447</v>
      </c>
      <c r="L1020">
        <v>3</v>
      </c>
      <c r="N1020" t="s">
        <v>233</v>
      </c>
      <c r="O1020" s="8">
        <v>7.31</v>
      </c>
      <c r="P1020" s="8">
        <v>7.26</v>
      </c>
      <c r="Q1020" s="8">
        <v>7.21</v>
      </c>
      <c r="R1020" s="8">
        <v>7.39</v>
      </c>
      <c r="S1020" s="8">
        <v>7.01</v>
      </c>
      <c r="T1020" s="8">
        <v>7.75</v>
      </c>
      <c r="U1020" s="8">
        <v>0.16</v>
      </c>
      <c r="V1020" s="9">
        <v>32</v>
      </c>
      <c r="W1020" s="8">
        <v>0.17999999999999972</v>
      </c>
      <c r="X1020" s="8">
        <v>0.74000000000000021</v>
      </c>
      <c r="Y1020" s="8">
        <v>4.9999999999999822E-2</v>
      </c>
      <c r="Z1020" s="8">
        <v>9.9999999999997868E-3</v>
      </c>
      <c r="AA1020">
        <v>0.11000000000000032</v>
      </c>
      <c r="AF1020" t="s">
        <v>1094</v>
      </c>
      <c r="AG1020" t="s">
        <v>115</v>
      </c>
      <c r="AH1020" t="s">
        <v>116</v>
      </c>
      <c r="AI1020" t="s">
        <v>117</v>
      </c>
      <c r="AJ1020" s="7">
        <v>39447</v>
      </c>
      <c r="AK1020" t="s">
        <v>1375</v>
      </c>
      <c r="AL1020" t="s">
        <v>118</v>
      </c>
      <c r="AM1020" t="s">
        <v>927</v>
      </c>
      <c r="AN1020" t="s">
        <v>1384</v>
      </c>
      <c r="AO1020" t="str">
        <f>TEXT(A1020,"yyyy-mm-dd")</f>
        <v>2007-09-30</v>
      </c>
    </row>
    <row r="1021" spans="1:41">
      <c r="A1021" s="6" t="s">
        <v>1386</v>
      </c>
      <c r="B1021">
        <v>2007</v>
      </c>
      <c r="C1021">
        <v>10</v>
      </c>
      <c r="E1021" t="s">
        <v>100</v>
      </c>
      <c r="F1021" t="s">
        <v>101</v>
      </c>
      <c r="G1021" t="s">
        <v>83</v>
      </c>
      <c r="H1021" t="s">
        <v>1263</v>
      </c>
      <c r="I1021">
        <v>2009</v>
      </c>
      <c r="K1021" s="6">
        <v>40178</v>
      </c>
      <c r="L1021">
        <v>26</v>
      </c>
      <c r="N1021" t="s">
        <v>463</v>
      </c>
      <c r="O1021" s="8">
        <v>3.79</v>
      </c>
      <c r="P1021" s="8">
        <v>3.7</v>
      </c>
      <c r="Q1021" s="8">
        <v>3.5</v>
      </c>
      <c r="R1021" s="8">
        <v>4</v>
      </c>
      <c r="S1021" s="8">
        <v>3.3</v>
      </c>
      <c r="T1021" s="8">
        <v>4.78</v>
      </c>
      <c r="U1021" s="8">
        <v>0.4</v>
      </c>
      <c r="V1021" s="9">
        <v>31</v>
      </c>
      <c r="W1021" s="8">
        <v>0.5</v>
      </c>
      <c r="X1021" s="8">
        <v>1.4800000000000004</v>
      </c>
      <c r="Y1021" s="8">
        <v>8.9999999999999858E-2</v>
      </c>
      <c r="Z1021" s="8">
        <v>-4.9999999999999822E-2</v>
      </c>
      <c r="AA1021">
        <v>0</v>
      </c>
      <c r="AF1021" t="s">
        <v>9871</v>
      </c>
      <c r="AG1021" t="s">
        <v>9655</v>
      </c>
      <c r="AH1021" t="s">
        <v>9656</v>
      </c>
      <c r="AI1021" t="s">
        <v>9708</v>
      </c>
      <c r="AJ1021" s="7">
        <v>40178</v>
      </c>
      <c r="AK1021" t="s">
        <v>1387</v>
      </c>
      <c r="AL1021" t="s">
        <v>109</v>
      </c>
      <c r="AM1021" t="s">
        <v>1265</v>
      </c>
      <c r="AN1021" t="s">
        <v>9877</v>
      </c>
    </row>
    <row r="1022" spans="1:41">
      <c r="A1022" s="6" t="s">
        <v>1386</v>
      </c>
      <c r="B1022">
        <v>2007</v>
      </c>
      <c r="C1022">
        <v>10</v>
      </c>
      <c r="E1022" t="s">
        <v>100</v>
      </c>
      <c r="F1022" t="s">
        <v>101</v>
      </c>
      <c r="G1022" t="s">
        <v>83</v>
      </c>
      <c r="H1022" t="s">
        <v>1100</v>
      </c>
      <c r="I1022">
        <v>2008</v>
      </c>
      <c r="K1022" s="6">
        <v>39813</v>
      </c>
      <c r="L1022">
        <v>14</v>
      </c>
      <c r="N1022" t="s">
        <v>244</v>
      </c>
      <c r="O1022" s="8">
        <v>3.43</v>
      </c>
      <c r="P1022" s="8">
        <v>3.5</v>
      </c>
      <c r="Q1022" s="8">
        <v>3.2</v>
      </c>
      <c r="R1022" s="8">
        <v>3.63</v>
      </c>
      <c r="S1022" s="8">
        <v>2.5</v>
      </c>
      <c r="T1022" s="8">
        <v>4</v>
      </c>
      <c r="U1022" s="8">
        <v>0.36</v>
      </c>
      <c r="V1022" s="9">
        <v>35</v>
      </c>
      <c r="W1022" s="8">
        <v>0.42999999999999972</v>
      </c>
      <c r="X1022" s="8">
        <v>1.5</v>
      </c>
      <c r="Y1022" s="8">
        <v>-6.999999999999984E-2</v>
      </c>
      <c r="Z1022" s="8">
        <v>0</v>
      </c>
      <c r="AA1022">
        <v>-7.0000000000000284E-2</v>
      </c>
      <c r="AF1022" t="s">
        <v>9843</v>
      </c>
      <c r="AG1022" t="s">
        <v>9655</v>
      </c>
      <c r="AH1022" t="s">
        <v>9656</v>
      </c>
      <c r="AI1022" t="s">
        <v>9669</v>
      </c>
      <c r="AJ1022" s="7">
        <v>39813</v>
      </c>
      <c r="AK1022" t="s">
        <v>1387</v>
      </c>
      <c r="AL1022" t="s">
        <v>109</v>
      </c>
      <c r="AM1022" t="s">
        <v>1102</v>
      </c>
      <c r="AN1022" t="s">
        <v>9856</v>
      </c>
    </row>
    <row r="1023" spans="1:41">
      <c r="A1023" s="6" t="s">
        <v>1386</v>
      </c>
      <c r="B1023">
        <v>2007</v>
      </c>
      <c r="C1023">
        <v>10</v>
      </c>
      <c r="E1023" t="s">
        <v>100</v>
      </c>
      <c r="F1023" t="s">
        <v>101</v>
      </c>
      <c r="G1023" t="s">
        <v>102</v>
      </c>
      <c r="H1023" t="s">
        <v>1316</v>
      </c>
      <c r="I1023">
        <v>2007</v>
      </c>
      <c r="J1023">
        <v>4</v>
      </c>
      <c r="K1023" s="6">
        <v>39447</v>
      </c>
      <c r="L1023">
        <v>2</v>
      </c>
      <c r="M1023">
        <v>1</v>
      </c>
      <c r="N1023" t="s">
        <v>104</v>
      </c>
      <c r="O1023" s="8">
        <v>3.32</v>
      </c>
      <c r="P1023" s="8">
        <v>3.4</v>
      </c>
      <c r="Q1023" s="8">
        <v>3.16</v>
      </c>
      <c r="R1023" s="8">
        <v>3.5</v>
      </c>
      <c r="S1023" s="8">
        <v>2.2000000000000002</v>
      </c>
      <c r="T1023" s="8">
        <v>4.2</v>
      </c>
      <c r="U1023" s="8">
        <v>0.42</v>
      </c>
      <c r="V1023" s="9">
        <v>34</v>
      </c>
      <c r="W1023" s="8">
        <v>0.33999999999999986</v>
      </c>
      <c r="X1023" s="8">
        <v>2</v>
      </c>
      <c r="Y1023" s="8">
        <v>-8.0000000000000071E-2</v>
      </c>
      <c r="Z1023" s="8">
        <v>0.10000000000000009</v>
      </c>
      <c r="AA1023">
        <v>-0.16000000000000014</v>
      </c>
      <c r="AF1023" t="s">
        <v>1317</v>
      </c>
      <c r="AG1023" t="s">
        <v>106</v>
      </c>
      <c r="AH1023" t="s">
        <v>107</v>
      </c>
      <c r="AI1023" t="s">
        <v>108</v>
      </c>
      <c r="AJ1023" s="7">
        <v>39447</v>
      </c>
      <c r="AK1023" t="s">
        <v>1387</v>
      </c>
      <c r="AL1023" t="s">
        <v>109</v>
      </c>
      <c r="AM1023" t="s">
        <v>1318</v>
      </c>
      <c r="AN1023" t="s">
        <v>1393</v>
      </c>
      <c r="AO1023" t="str">
        <f>TEXT(A1023,"yyyy-mm-dd")</f>
        <v>2007-10-31</v>
      </c>
    </row>
    <row r="1024" spans="1:41">
      <c r="A1024" s="6" t="s">
        <v>1386</v>
      </c>
      <c r="B1024">
        <v>2007</v>
      </c>
      <c r="C1024">
        <v>10</v>
      </c>
      <c r="E1024" t="s">
        <v>100</v>
      </c>
      <c r="F1024" t="s">
        <v>101</v>
      </c>
      <c r="G1024" t="s">
        <v>83</v>
      </c>
      <c r="H1024" t="s">
        <v>923</v>
      </c>
      <c r="I1024">
        <v>2007</v>
      </c>
      <c r="K1024" s="6">
        <v>39447</v>
      </c>
      <c r="L1024">
        <v>2</v>
      </c>
      <c r="N1024" t="s">
        <v>104</v>
      </c>
      <c r="O1024" s="8">
        <v>3.05</v>
      </c>
      <c r="P1024" s="8">
        <v>3.03</v>
      </c>
      <c r="Q1024" s="8">
        <v>2.94</v>
      </c>
      <c r="R1024" s="8">
        <v>3.17</v>
      </c>
      <c r="S1024" s="8">
        <v>2.54</v>
      </c>
      <c r="T1024" s="8">
        <v>3.52</v>
      </c>
      <c r="U1024" s="8">
        <v>0.18</v>
      </c>
      <c r="V1024" s="9">
        <v>34</v>
      </c>
      <c r="W1024" s="8">
        <v>0.22999999999999998</v>
      </c>
      <c r="X1024" s="8">
        <v>0.98</v>
      </c>
      <c r="Y1024" s="8">
        <v>2.0000000000000018E-2</v>
      </c>
      <c r="Z1024" s="8">
        <v>2.9999999999999805E-2</v>
      </c>
      <c r="AA1024">
        <v>2.0000000000000018E-2</v>
      </c>
      <c r="AF1024" t="s">
        <v>9809</v>
      </c>
      <c r="AG1024" t="s">
        <v>9655</v>
      </c>
      <c r="AH1024" t="s">
        <v>9656</v>
      </c>
      <c r="AI1024" t="s">
        <v>9657</v>
      </c>
      <c r="AJ1024" s="7">
        <v>39447</v>
      </c>
      <c r="AK1024" t="s">
        <v>1387</v>
      </c>
      <c r="AL1024" t="s">
        <v>109</v>
      </c>
      <c r="AM1024" t="s">
        <v>927</v>
      </c>
      <c r="AN1024" t="s">
        <v>9839</v>
      </c>
    </row>
    <row r="1025" spans="1:41">
      <c r="A1025" s="6" t="s">
        <v>1386</v>
      </c>
      <c r="B1025">
        <v>2007</v>
      </c>
      <c r="C1025">
        <v>10</v>
      </c>
      <c r="E1025" t="s">
        <v>81</v>
      </c>
      <c r="F1025" t="s">
        <v>82</v>
      </c>
      <c r="G1025" t="s">
        <v>83</v>
      </c>
      <c r="H1025" t="s">
        <v>1263</v>
      </c>
      <c r="I1025">
        <v>2009</v>
      </c>
      <c r="K1025" s="6">
        <v>40178</v>
      </c>
      <c r="L1025">
        <v>26</v>
      </c>
      <c r="N1025" t="s">
        <v>463</v>
      </c>
      <c r="O1025" s="8">
        <v>3.54</v>
      </c>
      <c r="P1025" s="8">
        <v>3.5</v>
      </c>
      <c r="Q1025" s="8">
        <v>3.33</v>
      </c>
      <c r="R1025" s="8">
        <v>3.6</v>
      </c>
      <c r="S1025" s="8">
        <v>3.15</v>
      </c>
      <c r="T1025" s="8">
        <v>4.5</v>
      </c>
      <c r="U1025" s="8">
        <v>0.3</v>
      </c>
      <c r="V1025" s="9">
        <v>34</v>
      </c>
      <c r="W1025" s="8">
        <v>0.27</v>
      </c>
      <c r="X1025" s="8">
        <v>1.35</v>
      </c>
      <c r="Y1025" s="8">
        <v>4.0000000000000036E-2</v>
      </c>
      <c r="Z1025" s="8">
        <v>2.0000000000000018E-2</v>
      </c>
      <c r="AA1025">
        <v>-3.0000000000000249E-2</v>
      </c>
      <c r="AF1025" t="s">
        <v>1264</v>
      </c>
      <c r="AG1025" t="s">
        <v>87</v>
      </c>
      <c r="AH1025" t="s">
        <v>88</v>
      </c>
      <c r="AI1025" t="s">
        <v>359</v>
      </c>
      <c r="AJ1025" s="7">
        <v>40178</v>
      </c>
      <c r="AK1025" t="s">
        <v>1387</v>
      </c>
      <c r="AL1025" t="s">
        <v>91</v>
      </c>
      <c r="AM1025" t="s">
        <v>1265</v>
      </c>
      <c r="AN1025" t="s">
        <v>1390</v>
      </c>
      <c r="AO1025" t="str">
        <f>TEXT(A1025,"yyyy-mm-dd")</f>
        <v>2007-10-31</v>
      </c>
    </row>
    <row r="1026" spans="1:41">
      <c r="A1026" s="6" t="s">
        <v>1386</v>
      </c>
      <c r="B1026">
        <v>2007</v>
      </c>
      <c r="C1026">
        <v>10</v>
      </c>
      <c r="E1026" t="s">
        <v>81</v>
      </c>
      <c r="F1026" t="s">
        <v>82</v>
      </c>
      <c r="G1026" t="s">
        <v>83</v>
      </c>
      <c r="H1026" t="s">
        <v>1100</v>
      </c>
      <c r="I1026">
        <v>2008</v>
      </c>
      <c r="K1026" s="6">
        <v>39813</v>
      </c>
      <c r="L1026">
        <v>14</v>
      </c>
      <c r="N1026" t="s">
        <v>244</v>
      </c>
      <c r="O1026" s="8">
        <v>3.72</v>
      </c>
      <c r="P1026" s="8">
        <v>3.7</v>
      </c>
      <c r="Q1026" s="8">
        <v>3.56</v>
      </c>
      <c r="R1026" s="8">
        <v>3.87</v>
      </c>
      <c r="S1026" s="8">
        <v>3.26</v>
      </c>
      <c r="T1026" s="8">
        <v>4.3</v>
      </c>
      <c r="U1026" s="8">
        <v>0.28000000000000003</v>
      </c>
      <c r="V1026" s="9">
        <v>35</v>
      </c>
      <c r="W1026" s="8">
        <v>0.31000000000000005</v>
      </c>
      <c r="X1026" s="8">
        <v>1.04</v>
      </c>
      <c r="Y1026" s="8">
        <v>2.0000000000000018E-2</v>
      </c>
      <c r="Z1026" s="8">
        <v>6.0000000000000053E-2</v>
      </c>
      <c r="AA1026">
        <v>1.0000000000000231E-2</v>
      </c>
      <c r="AF1026" t="s">
        <v>1101</v>
      </c>
      <c r="AG1026" t="s">
        <v>87</v>
      </c>
      <c r="AH1026" t="s">
        <v>88</v>
      </c>
      <c r="AI1026" t="s">
        <v>97</v>
      </c>
      <c r="AJ1026" s="7">
        <v>39813</v>
      </c>
      <c r="AK1026" t="s">
        <v>1387</v>
      </c>
      <c r="AL1026" t="s">
        <v>91</v>
      </c>
      <c r="AM1026" t="s">
        <v>1102</v>
      </c>
      <c r="AN1026" t="s">
        <v>1389</v>
      </c>
      <c r="AO1026" t="str">
        <f>TEXT(A1026,"yyyy-mm-dd")</f>
        <v>2007-10-31</v>
      </c>
    </row>
    <row r="1027" spans="1:41">
      <c r="A1027" s="6" t="s">
        <v>1386</v>
      </c>
      <c r="B1027">
        <v>2007</v>
      </c>
      <c r="C1027">
        <v>10</v>
      </c>
      <c r="E1027" t="s">
        <v>392</v>
      </c>
      <c r="F1027" t="s">
        <v>82</v>
      </c>
      <c r="G1027" t="s">
        <v>83</v>
      </c>
      <c r="H1027" t="s">
        <v>1100</v>
      </c>
      <c r="I1027">
        <v>2008</v>
      </c>
      <c r="K1027" s="6">
        <v>39813</v>
      </c>
      <c r="L1027">
        <v>14</v>
      </c>
      <c r="N1027" t="s">
        <v>244</v>
      </c>
      <c r="O1027" s="8">
        <v>3.45</v>
      </c>
      <c r="P1027" s="8">
        <v>3.46</v>
      </c>
      <c r="Q1027" s="8">
        <v>3.3</v>
      </c>
      <c r="R1027" s="8">
        <v>3.58</v>
      </c>
      <c r="S1027" s="8">
        <v>2.99</v>
      </c>
      <c r="T1027" s="8">
        <v>4</v>
      </c>
      <c r="U1027" s="8">
        <v>0.25</v>
      </c>
      <c r="V1027" s="9">
        <v>31</v>
      </c>
      <c r="W1027" s="8">
        <v>0.28000000000000025</v>
      </c>
      <c r="X1027" s="8">
        <v>1.0099999999999998</v>
      </c>
      <c r="Y1027" s="8">
        <v>-9.9999999999997868E-3</v>
      </c>
      <c r="Z1027" s="8">
        <v>4.9999999999999822E-2</v>
      </c>
      <c r="AA1027">
        <v>-2.9999999999999805E-2</v>
      </c>
      <c r="AF1027" t="s">
        <v>1101</v>
      </c>
      <c r="AG1027" t="s">
        <v>87</v>
      </c>
      <c r="AH1027" t="s">
        <v>88</v>
      </c>
      <c r="AI1027" t="s">
        <v>97</v>
      </c>
      <c r="AJ1027" s="7">
        <v>39813</v>
      </c>
      <c r="AK1027" t="s">
        <v>1387</v>
      </c>
      <c r="AL1027" t="s">
        <v>393</v>
      </c>
      <c r="AM1027" t="s">
        <v>1102</v>
      </c>
      <c r="AN1027" t="s">
        <v>1392</v>
      </c>
      <c r="AO1027" t="str">
        <f>TEXT(A1027,"yyyy-mm-dd")</f>
        <v>2007-10-31</v>
      </c>
    </row>
    <row r="1028" spans="1:41">
      <c r="A1028" s="6" t="s">
        <v>1386</v>
      </c>
      <c r="B1028">
        <v>2007</v>
      </c>
      <c r="C1028">
        <v>10</v>
      </c>
      <c r="E1028" t="s">
        <v>81</v>
      </c>
      <c r="F1028" t="s">
        <v>82</v>
      </c>
      <c r="G1028" t="s">
        <v>83</v>
      </c>
      <c r="H1028" t="s">
        <v>923</v>
      </c>
      <c r="I1028">
        <v>2007</v>
      </c>
      <c r="K1028" s="6">
        <v>39447</v>
      </c>
      <c r="L1028">
        <v>2</v>
      </c>
      <c r="N1028" t="s">
        <v>104</v>
      </c>
      <c r="O1028" s="8">
        <v>3.76</v>
      </c>
      <c r="P1028" s="8">
        <v>3.76</v>
      </c>
      <c r="Q1028" s="8">
        <v>3.69</v>
      </c>
      <c r="R1028" s="8">
        <v>3.8</v>
      </c>
      <c r="S1028" s="8">
        <v>3.4</v>
      </c>
      <c r="T1028" s="8">
        <v>4.0999999999999996</v>
      </c>
      <c r="U1028" s="8">
        <v>0.13</v>
      </c>
      <c r="V1028" s="9">
        <v>35</v>
      </c>
      <c r="W1028" s="8">
        <v>0.10999999999999988</v>
      </c>
      <c r="X1028" s="8">
        <v>0.69999999999999973</v>
      </c>
      <c r="Y1028" s="8">
        <v>0</v>
      </c>
      <c r="Z1028" s="8">
        <v>-4.0000000000000036E-2</v>
      </c>
      <c r="AA1028">
        <v>-0.13000000000000034</v>
      </c>
      <c r="AF1028" t="s">
        <v>925</v>
      </c>
      <c r="AG1028" t="s">
        <v>87</v>
      </c>
      <c r="AH1028" t="s">
        <v>88</v>
      </c>
      <c r="AI1028" t="s">
        <v>89</v>
      </c>
      <c r="AJ1028" s="7">
        <v>39447</v>
      </c>
      <c r="AK1028" t="s">
        <v>1387</v>
      </c>
      <c r="AL1028" t="s">
        <v>91</v>
      </c>
      <c r="AM1028" t="s">
        <v>927</v>
      </c>
      <c r="AN1028" t="s">
        <v>1388</v>
      </c>
      <c r="AO1028" t="str">
        <f>TEXT(A1028,"yyyy-mm-dd")</f>
        <v>2007-10-31</v>
      </c>
    </row>
    <row r="1029" spans="1:41">
      <c r="A1029" s="6" t="s">
        <v>1386</v>
      </c>
      <c r="B1029">
        <v>2007</v>
      </c>
      <c r="C1029">
        <v>10</v>
      </c>
      <c r="E1029" t="s">
        <v>392</v>
      </c>
      <c r="F1029" t="s">
        <v>82</v>
      </c>
      <c r="G1029" t="s">
        <v>83</v>
      </c>
      <c r="H1029" t="s">
        <v>923</v>
      </c>
      <c r="I1029">
        <v>2007</v>
      </c>
      <c r="K1029" s="6">
        <v>39447</v>
      </c>
      <c r="L1029">
        <v>2</v>
      </c>
      <c r="N1029" t="s">
        <v>104</v>
      </c>
      <c r="O1029" s="8">
        <v>3.71</v>
      </c>
      <c r="P1029" s="8">
        <v>3.72</v>
      </c>
      <c r="Q1029" s="8">
        <v>3.66</v>
      </c>
      <c r="R1029" s="8">
        <v>3.79</v>
      </c>
      <c r="S1029" s="8">
        <v>3.3</v>
      </c>
      <c r="T1029" s="8">
        <v>3.9</v>
      </c>
      <c r="U1029" s="8">
        <v>0.12</v>
      </c>
      <c r="V1029" s="9">
        <v>31</v>
      </c>
      <c r="W1029" s="8">
        <v>0.12999999999999989</v>
      </c>
      <c r="X1029" s="8">
        <v>0.60000000000000009</v>
      </c>
      <c r="Y1029" s="8">
        <v>-1.0000000000000231E-2</v>
      </c>
      <c r="Z1029" s="8">
        <v>6.0000000000000053E-2</v>
      </c>
      <c r="AA1029">
        <v>-8.0000000000000071E-2</v>
      </c>
      <c r="AF1029" t="s">
        <v>925</v>
      </c>
      <c r="AG1029" t="s">
        <v>87</v>
      </c>
      <c r="AH1029" t="s">
        <v>88</v>
      </c>
      <c r="AI1029" t="s">
        <v>89</v>
      </c>
      <c r="AJ1029" s="7">
        <v>39447</v>
      </c>
      <c r="AK1029" t="s">
        <v>1387</v>
      </c>
      <c r="AL1029" t="s">
        <v>393</v>
      </c>
      <c r="AM1029" t="s">
        <v>927</v>
      </c>
      <c r="AN1029" t="s">
        <v>1391</v>
      </c>
      <c r="AO1029" t="str">
        <f>TEXT(A1029,"yyyy-mm-dd")</f>
        <v>2007-10-31</v>
      </c>
    </row>
    <row r="1030" spans="1:41">
      <c r="A1030" s="6" t="s">
        <v>1386</v>
      </c>
      <c r="B1030">
        <v>2007</v>
      </c>
      <c r="C1030">
        <v>10</v>
      </c>
      <c r="E1030" t="s">
        <v>81</v>
      </c>
      <c r="F1030" t="s">
        <v>82</v>
      </c>
      <c r="G1030" t="s">
        <v>774</v>
      </c>
      <c r="H1030" t="s">
        <v>775</v>
      </c>
      <c r="K1030" s="6"/>
      <c r="O1030" s="8">
        <v>3.56</v>
      </c>
      <c r="P1030" s="8">
        <v>3.51</v>
      </c>
      <c r="Q1030" s="8">
        <v>3.37</v>
      </c>
      <c r="R1030" s="8">
        <v>3.6</v>
      </c>
      <c r="S1030" s="8">
        <v>3.1</v>
      </c>
      <c r="T1030" s="8">
        <v>4.4000000000000004</v>
      </c>
      <c r="U1030" s="8">
        <v>0.33</v>
      </c>
      <c r="V1030" s="9">
        <v>32</v>
      </c>
      <c r="W1030" s="8">
        <v>0.22999999999999998</v>
      </c>
      <c r="X1030" s="8">
        <v>1.3000000000000003</v>
      </c>
      <c r="Y1030" s="8">
        <v>5.0000000000000266E-2</v>
      </c>
      <c r="Z1030" s="8">
        <v>9.9999999999997868E-3</v>
      </c>
      <c r="AA1030">
        <v>2.9999999999999805E-2</v>
      </c>
      <c r="AF1030" t="s">
        <v>776</v>
      </c>
      <c r="AG1030" t="s">
        <v>777</v>
      </c>
      <c r="AH1030" t="s">
        <v>778</v>
      </c>
      <c r="AI1030" t="s">
        <v>779</v>
      </c>
      <c r="AJ1030" s="7"/>
      <c r="AK1030" t="s">
        <v>1387</v>
      </c>
      <c r="AL1030" t="s">
        <v>91</v>
      </c>
      <c r="AM1030" t="s">
        <v>775</v>
      </c>
      <c r="AN1030" t="s">
        <v>1394</v>
      </c>
      <c r="AO1030" t="str">
        <f>TEXT(A1030,"yyyy-mm-dd")</f>
        <v>2007-10-31</v>
      </c>
    </row>
    <row r="1031" spans="1:41">
      <c r="A1031" s="6" t="s">
        <v>1386</v>
      </c>
      <c r="B1031">
        <v>2007</v>
      </c>
      <c r="C1031">
        <v>10</v>
      </c>
      <c r="E1031" t="s">
        <v>112</v>
      </c>
      <c r="F1031" t="s">
        <v>113</v>
      </c>
      <c r="G1031" t="s">
        <v>83</v>
      </c>
      <c r="H1031" t="s">
        <v>1100</v>
      </c>
      <c r="I1031">
        <v>2008</v>
      </c>
      <c r="K1031" s="6">
        <v>39813</v>
      </c>
      <c r="L1031">
        <v>14</v>
      </c>
      <c r="N1031" t="s">
        <v>244</v>
      </c>
      <c r="O1031" s="8">
        <v>7.15</v>
      </c>
      <c r="P1031" s="8">
        <v>7.15</v>
      </c>
      <c r="Q1031" s="8">
        <v>7</v>
      </c>
      <c r="R1031" s="8">
        <v>7.27</v>
      </c>
      <c r="S1031" s="8">
        <v>6.5</v>
      </c>
      <c r="T1031" s="8">
        <v>7.94</v>
      </c>
      <c r="U1031" s="8">
        <v>0.37</v>
      </c>
      <c r="V1031" s="9">
        <v>34</v>
      </c>
      <c r="W1031" s="8">
        <v>0.26999999999999957</v>
      </c>
      <c r="X1031" s="8">
        <v>1.4400000000000004</v>
      </c>
      <c r="Y1031" s="8">
        <v>0</v>
      </c>
      <c r="Z1031" s="8">
        <v>4.0000000000000036E-2</v>
      </c>
      <c r="AA1031">
        <v>-5.0000000000000711E-2</v>
      </c>
      <c r="AF1031" t="s">
        <v>1257</v>
      </c>
      <c r="AG1031" t="s">
        <v>115</v>
      </c>
      <c r="AH1031" t="s">
        <v>116</v>
      </c>
      <c r="AI1031" t="s">
        <v>230</v>
      </c>
      <c r="AJ1031" s="7">
        <v>39813</v>
      </c>
      <c r="AK1031" t="s">
        <v>1387</v>
      </c>
      <c r="AL1031" t="s">
        <v>118</v>
      </c>
      <c r="AM1031" t="s">
        <v>1102</v>
      </c>
      <c r="AN1031" t="s">
        <v>1396</v>
      </c>
      <c r="AO1031" t="str">
        <f>TEXT(A1031,"yyyy-mm-dd")</f>
        <v>2007-10-31</v>
      </c>
    </row>
    <row r="1032" spans="1:41">
      <c r="A1032" s="6" t="s">
        <v>1386</v>
      </c>
      <c r="B1032">
        <v>2007</v>
      </c>
      <c r="C1032">
        <v>10</v>
      </c>
      <c r="E1032" t="s">
        <v>112</v>
      </c>
      <c r="F1032" t="s">
        <v>113</v>
      </c>
      <c r="G1032" t="s">
        <v>83</v>
      </c>
      <c r="H1032" t="s">
        <v>923</v>
      </c>
      <c r="I1032">
        <v>2007</v>
      </c>
      <c r="K1032" s="6">
        <v>39447</v>
      </c>
      <c r="L1032">
        <v>2</v>
      </c>
      <c r="N1032" t="s">
        <v>104</v>
      </c>
      <c r="O1032" s="8">
        <v>7.37</v>
      </c>
      <c r="P1032" s="8">
        <v>7.36</v>
      </c>
      <c r="Q1032" s="8">
        <v>7.24</v>
      </c>
      <c r="R1032" s="8">
        <v>7.5</v>
      </c>
      <c r="S1032" s="8">
        <v>7.01</v>
      </c>
      <c r="T1032" s="8">
        <v>7.75</v>
      </c>
      <c r="U1032" s="8">
        <v>0.16</v>
      </c>
      <c r="V1032" s="9">
        <v>34</v>
      </c>
      <c r="W1032" s="8">
        <v>0.25999999999999979</v>
      </c>
      <c r="X1032" s="8">
        <v>0.74000000000000021</v>
      </c>
      <c r="Y1032" s="8">
        <v>9.9999999999997868E-3</v>
      </c>
      <c r="Z1032" s="8">
        <v>0.10000000000000053</v>
      </c>
      <c r="AA1032">
        <v>8.0000000000000071E-2</v>
      </c>
      <c r="AF1032" t="s">
        <v>1094</v>
      </c>
      <c r="AG1032" t="s">
        <v>115</v>
      </c>
      <c r="AH1032" t="s">
        <v>116</v>
      </c>
      <c r="AI1032" t="s">
        <v>117</v>
      </c>
      <c r="AJ1032" s="7">
        <v>39447</v>
      </c>
      <c r="AK1032" t="s">
        <v>1387</v>
      </c>
      <c r="AL1032" t="s">
        <v>118</v>
      </c>
      <c r="AM1032" t="s">
        <v>927</v>
      </c>
      <c r="AN1032" t="s">
        <v>1395</v>
      </c>
      <c r="AO1032" t="str">
        <f>TEXT(A1032,"yyyy-mm-dd")</f>
        <v>2007-10-31</v>
      </c>
    </row>
    <row r="1033" spans="1:41">
      <c r="A1033" s="6" t="s">
        <v>1397</v>
      </c>
      <c r="B1033">
        <v>2007</v>
      </c>
      <c r="C1033">
        <v>11</v>
      </c>
      <c r="E1033" t="s">
        <v>100</v>
      </c>
      <c r="F1033" t="s">
        <v>101</v>
      </c>
      <c r="G1033" t="s">
        <v>83</v>
      </c>
      <c r="H1033" t="s">
        <v>1263</v>
      </c>
      <c r="I1033">
        <v>2009</v>
      </c>
      <c r="K1033" s="6">
        <v>40178</v>
      </c>
      <c r="L1033">
        <v>25</v>
      </c>
      <c r="N1033" t="s">
        <v>357</v>
      </c>
      <c r="O1033" s="8">
        <v>3.76</v>
      </c>
      <c r="P1033" s="8">
        <v>3.7</v>
      </c>
      <c r="Q1033" s="8">
        <v>3.5</v>
      </c>
      <c r="R1033" s="8">
        <v>4</v>
      </c>
      <c r="S1033" s="8">
        <v>3.2</v>
      </c>
      <c r="T1033" s="8">
        <v>4.5</v>
      </c>
      <c r="U1033" s="8">
        <v>0.37</v>
      </c>
      <c r="V1033" s="9">
        <v>32</v>
      </c>
      <c r="W1033" s="8">
        <v>0.5</v>
      </c>
      <c r="X1033" s="8">
        <v>1.2999999999999998</v>
      </c>
      <c r="Y1033" s="8">
        <v>5.9999999999999609E-2</v>
      </c>
      <c r="Z1033" s="8">
        <v>0</v>
      </c>
      <c r="AA1033">
        <v>0</v>
      </c>
      <c r="AF1033" t="s">
        <v>9871</v>
      </c>
      <c r="AG1033" t="s">
        <v>9655</v>
      </c>
      <c r="AH1033" t="s">
        <v>9656</v>
      </c>
      <c r="AI1033" t="s">
        <v>9708</v>
      </c>
      <c r="AJ1033" s="7">
        <v>40178</v>
      </c>
      <c r="AK1033" t="s">
        <v>1398</v>
      </c>
      <c r="AL1033" t="s">
        <v>109</v>
      </c>
      <c r="AM1033" t="s">
        <v>1265</v>
      </c>
      <c r="AN1033" t="s">
        <v>9878</v>
      </c>
    </row>
    <row r="1034" spans="1:41">
      <c r="A1034" s="6" t="s">
        <v>1397</v>
      </c>
      <c r="B1034">
        <v>2007</v>
      </c>
      <c r="C1034">
        <v>11</v>
      </c>
      <c r="E1034" t="s">
        <v>100</v>
      </c>
      <c r="F1034" t="s">
        <v>101</v>
      </c>
      <c r="G1034" t="s">
        <v>83</v>
      </c>
      <c r="H1034" t="s">
        <v>1100</v>
      </c>
      <c r="I1034">
        <v>2008</v>
      </c>
      <c r="K1034" s="6">
        <v>39813</v>
      </c>
      <c r="L1034">
        <v>13</v>
      </c>
      <c r="N1034" t="s">
        <v>252</v>
      </c>
      <c r="O1034" s="8">
        <v>3.36</v>
      </c>
      <c r="P1034" s="8">
        <v>3.4</v>
      </c>
      <c r="Q1034" s="8">
        <v>3.2</v>
      </c>
      <c r="R1034" s="8">
        <v>3.55</v>
      </c>
      <c r="S1034" s="8">
        <v>2.7</v>
      </c>
      <c r="T1034" s="8">
        <v>4</v>
      </c>
      <c r="U1034" s="8">
        <v>0.28999999999999998</v>
      </c>
      <c r="V1034" s="9">
        <v>33</v>
      </c>
      <c r="W1034" s="8">
        <v>0.34999999999999964</v>
      </c>
      <c r="X1034" s="8">
        <v>1.2999999999999998</v>
      </c>
      <c r="Y1034" s="8">
        <v>-4.0000000000000036E-2</v>
      </c>
      <c r="Z1034" s="8">
        <v>-0.10000000000000009</v>
      </c>
      <c r="AA1034">
        <v>-8.0000000000000071E-2</v>
      </c>
      <c r="AF1034" t="s">
        <v>9843</v>
      </c>
      <c r="AG1034" t="s">
        <v>9655</v>
      </c>
      <c r="AH1034" t="s">
        <v>9656</v>
      </c>
      <c r="AI1034" t="s">
        <v>9669</v>
      </c>
      <c r="AJ1034" s="7">
        <v>39813</v>
      </c>
      <c r="AK1034" t="s">
        <v>1398</v>
      </c>
      <c r="AL1034" t="s">
        <v>109</v>
      </c>
      <c r="AM1034" t="s">
        <v>1102</v>
      </c>
      <c r="AN1034" t="s">
        <v>9857</v>
      </c>
    </row>
    <row r="1035" spans="1:41">
      <c r="A1035" s="6" t="s">
        <v>1397</v>
      </c>
      <c r="B1035">
        <v>2007</v>
      </c>
      <c r="C1035">
        <v>11</v>
      </c>
      <c r="E1035" t="s">
        <v>100</v>
      </c>
      <c r="F1035" t="s">
        <v>101</v>
      </c>
      <c r="G1035" t="s">
        <v>102</v>
      </c>
      <c r="H1035" t="s">
        <v>1405</v>
      </c>
      <c r="I1035">
        <v>2008</v>
      </c>
      <c r="J1035">
        <v>1</v>
      </c>
      <c r="K1035" s="6">
        <v>39538</v>
      </c>
      <c r="L1035">
        <v>4</v>
      </c>
      <c r="M1035">
        <v>1</v>
      </c>
      <c r="N1035" t="s">
        <v>219</v>
      </c>
      <c r="O1035" s="8">
        <v>3.05</v>
      </c>
      <c r="P1035" s="8">
        <v>3.2</v>
      </c>
      <c r="Q1035" s="8">
        <v>2.8</v>
      </c>
      <c r="R1035" s="8">
        <v>3.5</v>
      </c>
      <c r="S1035" s="8">
        <v>1.5</v>
      </c>
      <c r="T1035" s="8">
        <v>3.9</v>
      </c>
      <c r="U1035" s="8">
        <v>0.56000000000000005</v>
      </c>
      <c r="V1035" s="9">
        <v>33</v>
      </c>
      <c r="W1035" s="8">
        <v>0.70000000000000018</v>
      </c>
      <c r="X1035" s="8">
        <v>2.4</v>
      </c>
      <c r="Y1035" s="8">
        <v>-0.15000000000000036</v>
      </c>
      <c r="Z1035" s="8"/>
      <c r="AF1035" t="s">
        <v>1406</v>
      </c>
      <c r="AG1035" t="s">
        <v>106</v>
      </c>
      <c r="AH1035" t="s">
        <v>107</v>
      </c>
      <c r="AI1035" t="s">
        <v>340</v>
      </c>
      <c r="AJ1035" s="7">
        <v>39538</v>
      </c>
      <c r="AK1035" t="s">
        <v>1398</v>
      </c>
      <c r="AL1035" t="s">
        <v>109</v>
      </c>
      <c r="AM1035" t="s">
        <v>1407</v>
      </c>
      <c r="AN1035" t="s">
        <v>1408</v>
      </c>
      <c r="AO1035" t="str">
        <f>TEXT(A1035,"yyyy-mm-dd")</f>
        <v>2007-11-30</v>
      </c>
    </row>
    <row r="1036" spans="1:41">
      <c r="A1036" s="6" t="s">
        <v>1397</v>
      </c>
      <c r="B1036">
        <v>2007</v>
      </c>
      <c r="C1036">
        <v>11</v>
      </c>
      <c r="E1036" t="s">
        <v>100</v>
      </c>
      <c r="F1036" t="s">
        <v>101</v>
      </c>
      <c r="G1036" t="s">
        <v>102</v>
      </c>
      <c r="H1036" t="s">
        <v>1316</v>
      </c>
      <c r="I1036">
        <v>2007</v>
      </c>
      <c r="J1036">
        <v>4</v>
      </c>
      <c r="K1036" s="6">
        <v>39447</v>
      </c>
      <c r="L1036">
        <v>1</v>
      </c>
      <c r="M1036">
        <v>0</v>
      </c>
      <c r="N1036" t="s">
        <v>169</v>
      </c>
      <c r="O1036" s="8">
        <v>3.26</v>
      </c>
      <c r="P1036" s="8">
        <v>3.3</v>
      </c>
      <c r="Q1036" s="8">
        <v>3.1</v>
      </c>
      <c r="R1036" s="8">
        <v>3.4</v>
      </c>
      <c r="S1036" s="8">
        <v>1.9</v>
      </c>
      <c r="T1036" s="8">
        <v>4.2</v>
      </c>
      <c r="U1036" s="8">
        <v>0.44</v>
      </c>
      <c r="V1036" s="9">
        <v>33</v>
      </c>
      <c r="W1036" s="8">
        <v>0.29999999999999982</v>
      </c>
      <c r="X1036" s="8">
        <v>2.3000000000000003</v>
      </c>
      <c r="Y1036" s="8">
        <v>-4.0000000000000036E-2</v>
      </c>
      <c r="Z1036" s="8">
        <v>-0.10000000000000009</v>
      </c>
      <c r="AA1036">
        <v>-4.0000000000000036E-2</v>
      </c>
      <c r="AF1036" t="s">
        <v>1317</v>
      </c>
      <c r="AG1036" t="s">
        <v>106</v>
      </c>
      <c r="AH1036" t="s">
        <v>107</v>
      </c>
      <c r="AI1036" t="s">
        <v>108</v>
      </c>
      <c r="AJ1036" s="7">
        <v>39447</v>
      </c>
      <c r="AK1036" t="s">
        <v>1398</v>
      </c>
      <c r="AL1036" t="s">
        <v>109</v>
      </c>
      <c r="AM1036" t="s">
        <v>1318</v>
      </c>
      <c r="AN1036" t="s">
        <v>1404</v>
      </c>
      <c r="AO1036" t="str">
        <f>TEXT(A1036,"yyyy-mm-dd")</f>
        <v>2007-11-30</v>
      </c>
    </row>
    <row r="1037" spans="1:41">
      <c r="A1037" s="6" t="s">
        <v>1397</v>
      </c>
      <c r="B1037">
        <v>2007</v>
      </c>
      <c r="C1037">
        <v>11</v>
      </c>
      <c r="E1037" t="s">
        <v>100</v>
      </c>
      <c r="F1037" t="s">
        <v>101</v>
      </c>
      <c r="G1037" t="s">
        <v>83</v>
      </c>
      <c r="H1037" t="s">
        <v>923</v>
      </c>
      <c r="I1037">
        <v>2007</v>
      </c>
      <c r="K1037" s="6">
        <v>39447</v>
      </c>
      <c r="L1037">
        <v>1</v>
      </c>
      <c r="N1037" t="s">
        <v>169</v>
      </c>
      <c r="O1037" s="8">
        <v>3.09</v>
      </c>
      <c r="P1037" s="8">
        <v>3.1</v>
      </c>
      <c r="Q1037" s="8">
        <v>3.05</v>
      </c>
      <c r="R1037" s="8">
        <v>3.13</v>
      </c>
      <c r="S1037" s="8">
        <v>2.74</v>
      </c>
      <c r="T1037" s="8">
        <v>3.34</v>
      </c>
      <c r="U1037" s="8">
        <v>0.11</v>
      </c>
      <c r="V1037" s="9">
        <v>33</v>
      </c>
      <c r="W1037" s="8">
        <v>8.0000000000000071E-2</v>
      </c>
      <c r="X1037" s="8">
        <v>0.59999999999999964</v>
      </c>
      <c r="Y1037" s="8">
        <v>-1.0000000000000231E-2</v>
      </c>
      <c r="Z1037" s="8">
        <v>7.0000000000000284E-2</v>
      </c>
      <c r="AA1037">
        <v>-0.14999999999999991</v>
      </c>
      <c r="AF1037" t="s">
        <v>9809</v>
      </c>
      <c r="AG1037" t="s">
        <v>9655</v>
      </c>
      <c r="AH1037" t="s">
        <v>9656</v>
      </c>
      <c r="AI1037" t="s">
        <v>9657</v>
      </c>
      <c r="AJ1037" s="7">
        <v>39447</v>
      </c>
      <c r="AK1037" t="s">
        <v>1398</v>
      </c>
      <c r="AL1037" t="s">
        <v>109</v>
      </c>
      <c r="AM1037" t="s">
        <v>927</v>
      </c>
      <c r="AN1037" t="s">
        <v>9840</v>
      </c>
    </row>
    <row r="1038" spans="1:41">
      <c r="A1038" s="6" t="s">
        <v>1397</v>
      </c>
      <c r="B1038">
        <v>2007</v>
      </c>
      <c r="C1038">
        <v>11</v>
      </c>
      <c r="E1038" t="s">
        <v>81</v>
      </c>
      <c r="F1038" t="s">
        <v>82</v>
      </c>
      <c r="G1038" t="s">
        <v>83</v>
      </c>
      <c r="H1038" t="s">
        <v>1263</v>
      </c>
      <c r="I1038">
        <v>2009</v>
      </c>
      <c r="K1038" s="6">
        <v>40178</v>
      </c>
      <c r="L1038">
        <v>25</v>
      </c>
      <c r="N1038" t="s">
        <v>357</v>
      </c>
      <c r="O1038" s="8">
        <v>3.47</v>
      </c>
      <c r="P1038" s="8">
        <v>3.5</v>
      </c>
      <c r="Q1038" s="8">
        <v>3.3</v>
      </c>
      <c r="R1038" s="8">
        <v>3.59</v>
      </c>
      <c r="S1038" s="8">
        <v>2.37</v>
      </c>
      <c r="T1038" s="8">
        <v>4.5</v>
      </c>
      <c r="U1038" s="8">
        <v>0.33</v>
      </c>
      <c r="V1038" s="9">
        <v>33</v>
      </c>
      <c r="W1038" s="8">
        <v>0.29000000000000004</v>
      </c>
      <c r="X1038" s="8">
        <v>2.13</v>
      </c>
      <c r="Y1038" s="8">
        <v>-2.9999999999999805E-2</v>
      </c>
      <c r="Z1038" s="8">
        <v>0</v>
      </c>
      <c r="AA1038">
        <v>2.0000000000000018E-2</v>
      </c>
      <c r="AF1038" t="s">
        <v>1264</v>
      </c>
      <c r="AG1038" t="s">
        <v>87</v>
      </c>
      <c r="AH1038" t="s">
        <v>88</v>
      </c>
      <c r="AI1038" t="s">
        <v>359</v>
      </c>
      <c r="AJ1038" s="7">
        <v>40178</v>
      </c>
      <c r="AK1038" t="s">
        <v>1398</v>
      </c>
      <c r="AL1038" t="s">
        <v>91</v>
      </c>
      <c r="AM1038" t="s">
        <v>1265</v>
      </c>
      <c r="AN1038" t="s">
        <v>1401</v>
      </c>
      <c r="AO1038" t="str">
        <f>TEXT(A1038,"yyyy-mm-dd")</f>
        <v>2007-11-30</v>
      </c>
    </row>
    <row r="1039" spans="1:41">
      <c r="A1039" s="6" t="s">
        <v>1397</v>
      </c>
      <c r="B1039">
        <v>2007</v>
      </c>
      <c r="C1039">
        <v>11</v>
      </c>
      <c r="E1039" t="s">
        <v>81</v>
      </c>
      <c r="F1039" t="s">
        <v>82</v>
      </c>
      <c r="G1039" t="s">
        <v>83</v>
      </c>
      <c r="H1039" t="s">
        <v>1100</v>
      </c>
      <c r="I1039">
        <v>2008</v>
      </c>
      <c r="K1039" s="6">
        <v>39813</v>
      </c>
      <c r="L1039">
        <v>13</v>
      </c>
      <c r="N1039" t="s">
        <v>252</v>
      </c>
      <c r="O1039" s="8">
        <v>3.87</v>
      </c>
      <c r="P1039" s="8">
        <v>3.85</v>
      </c>
      <c r="Q1039" s="8">
        <v>3.75</v>
      </c>
      <c r="R1039" s="8">
        <v>4.03</v>
      </c>
      <c r="S1039" s="8">
        <v>3.26</v>
      </c>
      <c r="T1039" s="8">
        <v>4.34</v>
      </c>
      <c r="U1039" s="8">
        <v>0.23</v>
      </c>
      <c r="V1039" s="9">
        <v>33</v>
      </c>
      <c r="W1039" s="8">
        <v>0.28000000000000025</v>
      </c>
      <c r="X1039" s="8">
        <v>1.08</v>
      </c>
      <c r="Y1039" s="8">
        <v>2.0000000000000018E-2</v>
      </c>
      <c r="Z1039" s="8">
        <v>0.14999999999999991</v>
      </c>
      <c r="AA1039">
        <v>-2.9999999999999805E-2</v>
      </c>
      <c r="AF1039" t="s">
        <v>1101</v>
      </c>
      <c r="AG1039" t="s">
        <v>87</v>
      </c>
      <c r="AH1039" t="s">
        <v>88</v>
      </c>
      <c r="AI1039" t="s">
        <v>97</v>
      </c>
      <c r="AJ1039" s="7">
        <v>39813</v>
      </c>
      <c r="AK1039" t="s">
        <v>1398</v>
      </c>
      <c r="AL1039" t="s">
        <v>91</v>
      </c>
      <c r="AM1039" t="s">
        <v>1102</v>
      </c>
      <c r="AN1039" t="s">
        <v>1400</v>
      </c>
      <c r="AO1039" t="str">
        <f>TEXT(A1039,"yyyy-mm-dd")</f>
        <v>2007-11-30</v>
      </c>
    </row>
    <row r="1040" spans="1:41">
      <c r="A1040" s="6" t="s">
        <v>1397</v>
      </c>
      <c r="B1040">
        <v>2007</v>
      </c>
      <c r="C1040">
        <v>11</v>
      </c>
      <c r="E1040" t="s">
        <v>392</v>
      </c>
      <c r="F1040" t="s">
        <v>82</v>
      </c>
      <c r="G1040" t="s">
        <v>83</v>
      </c>
      <c r="H1040" t="s">
        <v>1100</v>
      </c>
      <c r="I1040">
        <v>2008</v>
      </c>
      <c r="K1040" s="6">
        <v>39813</v>
      </c>
      <c r="L1040">
        <v>13</v>
      </c>
      <c r="N1040" t="s">
        <v>252</v>
      </c>
      <c r="O1040" s="8">
        <v>3.65</v>
      </c>
      <c r="P1040" s="8">
        <v>3.63</v>
      </c>
      <c r="Q1040" s="8">
        <v>3.51</v>
      </c>
      <c r="R1040" s="8">
        <v>3.8</v>
      </c>
      <c r="S1040" s="8">
        <v>3.12</v>
      </c>
      <c r="T1040" s="8">
        <v>4.41</v>
      </c>
      <c r="U1040" s="8">
        <v>0.26</v>
      </c>
      <c r="V1040" s="9">
        <v>29</v>
      </c>
      <c r="W1040" s="8">
        <v>0.29000000000000004</v>
      </c>
      <c r="X1040" s="8">
        <v>1.29</v>
      </c>
      <c r="Y1040" s="8">
        <v>2.0000000000000018E-2</v>
      </c>
      <c r="Z1040" s="8">
        <v>0.16999999999999993</v>
      </c>
      <c r="AA1040">
        <v>9.9999999999997868E-3</v>
      </c>
      <c r="AF1040" t="s">
        <v>1101</v>
      </c>
      <c r="AG1040" t="s">
        <v>87</v>
      </c>
      <c r="AH1040" t="s">
        <v>88</v>
      </c>
      <c r="AI1040" t="s">
        <v>97</v>
      </c>
      <c r="AJ1040" s="7">
        <v>39813</v>
      </c>
      <c r="AK1040" t="s">
        <v>1398</v>
      </c>
      <c r="AL1040" t="s">
        <v>393</v>
      </c>
      <c r="AM1040" t="s">
        <v>1102</v>
      </c>
      <c r="AN1040" t="s">
        <v>1403</v>
      </c>
      <c r="AO1040" t="str">
        <f>TEXT(A1040,"yyyy-mm-dd")</f>
        <v>2007-11-30</v>
      </c>
    </row>
    <row r="1041" spans="1:41">
      <c r="A1041" s="6" t="s">
        <v>1397</v>
      </c>
      <c r="B1041">
        <v>2007</v>
      </c>
      <c r="C1041">
        <v>11</v>
      </c>
      <c r="E1041" t="s">
        <v>81</v>
      </c>
      <c r="F1041" t="s">
        <v>82</v>
      </c>
      <c r="G1041" t="s">
        <v>83</v>
      </c>
      <c r="H1041" t="s">
        <v>923</v>
      </c>
      <c r="I1041">
        <v>2007</v>
      </c>
      <c r="K1041" s="6">
        <v>39447</v>
      </c>
      <c r="L1041">
        <v>1</v>
      </c>
      <c r="N1041" t="s">
        <v>169</v>
      </c>
      <c r="O1041" s="8">
        <v>3.85</v>
      </c>
      <c r="P1041" s="8">
        <v>3.85</v>
      </c>
      <c r="Q1041" s="8">
        <v>3.8</v>
      </c>
      <c r="R1041" s="8">
        <v>3.9</v>
      </c>
      <c r="S1041" s="8">
        <v>3.31</v>
      </c>
      <c r="T1041" s="8">
        <v>4.17</v>
      </c>
      <c r="U1041" s="8">
        <v>0.14000000000000001</v>
      </c>
      <c r="V1041" s="9">
        <v>33</v>
      </c>
      <c r="W1041" s="8">
        <v>0.10000000000000009</v>
      </c>
      <c r="X1041" s="8">
        <v>0.85999999999999988</v>
      </c>
      <c r="Y1041" s="8">
        <v>0</v>
      </c>
      <c r="Z1041" s="8">
        <v>9.0000000000000302E-2</v>
      </c>
      <c r="AA1041">
        <v>-9.9999999999997868E-3</v>
      </c>
      <c r="AF1041" t="s">
        <v>925</v>
      </c>
      <c r="AG1041" t="s">
        <v>87</v>
      </c>
      <c r="AH1041" t="s">
        <v>88</v>
      </c>
      <c r="AI1041" t="s">
        <v>89</v>
      </c>
      <c r="AJ1041" s="7">
        <v>39447</v>
      </c>
      <c r="AK1041" t="s">
        <v>1398</v>
      </c>
      <c r="AL1041" t="s">
        <v>91</v>
      </c>
      <c r="AM1041" t="s">
        <v>927</v>
      </c>
      <c r="AN1041" t="s">
        <v>1399</v>
      </c>
      <c r="AO1041" t="str">
        <f>TEXT(A1041,"yyyy-mm-dd")</f>
        <v>2007-11-30</v>
      </c>
    </row>
    <row r="1042" spans="1:41">
      <c r="A1042" s="6" t="s">
        <v>1397</v>
      </c>
      <c r="B1042">
        <v>2007</v>
      </c>
      <c r="C1042">
        <v>11</v>
      </c>
      <c r="E1042" t="s">
        <v>392</v>
      </c>
      <c r="F1042" t="s">
        <v>82</v>
      </c>
      <c r="G1042" t="s">
        <v>83</v>
      </c>
      <c r="H1042" t="s">
        <v>923</v>
      </c>
      <c r="I1042">
        <v>2007</v>
      </c>
      <c r="K1042" s="6">
        <v>39447</v>
      </c>
      <c r="L1042">
        <v>1</v>
      </c>
      <c r="N1042" t="s">
        <v>169</v>
      </c>
      <c r="O1042" s="8">
        <v>3.87</v>
      </c>
      <c r="P1042" s="8">
        <v>3.85</v>
      </c>
      <c r="Q1042" s="8">
        <v>3.83</v>
      </c>
      <c r="R1042" s="8">
        <v>3.92</v>
      </c>
      <c r="S1042" s="8">
        <v>3.7</v>
      </c>
      <c r="T1042" s="8">
        <v>4.03</v>
      </c>
      <c r="U1042" s="8">
        <v>7.0000000000000007E-2</v>
      </c>
      <c r="V1042" s="9">
        <v>30</v>
      </c>
      <c r="W1042" s="8">
        <v>8.9999999999999858E-2</v>
      </c>
      <c r="X1042" s="8">
        <v>0.33000000000000007</v>
      </c>
      <c r="Y1042" s="8">
        <v>2.0000000000000018E-2</v>
      </c>
      <c r="Z1042" s="8">
        <v>0.12999999999999989</v>
      </c>
      <c r="AA1042">
        <v>-4.0000000000000036E-2</v>
      </c>
      <c r="AF1042" t="s">
        <v>925</v>
      </c>
      <c r="AG1042" t="s">
        <v>87</v>
      </c>
      <c r="AH1042" t="s">
        <v>88</v>
      </c>
      <c r="AI1042" t="s">
        <v>89</v>
      </c>
      <c r="AJ1042" s="7">
        <v>39447</v>
      </c>
      <c r="AK1042" t="s">
        <v>1398</v>
      </c>
      <c r="AL1042" t="s">
        <v>393</v>
      </c>
      <c r="AM1042" t="s">
        <v>927</v>
      </c>
      <c r="AN1042" t="s">
        <v>1402</v>
      </c>
      <c r="AO1042" t="str">
        <f>TEXT(A1042,"yyyy-mm-dd")</f>
        <v>2007-11-30</v>
      </c>
    </row>
    <row r="1043" spans="1:41">
      <c r="A1043" s="6" t="s">
        <v>1397</v>
      </c>
      <c r="B1043">
        <v>2007</v>
      </c>
      <c r="C1043">
        <v>11</v>
      </c>
      <c r="E1043" t="s">
        <v>81</v>
      </c>
      <c r="F1043" t="s">
        <v>82</v>
      </c>
      <c r="G1043" t="s">
        <v>774</v>
      </c>
      <c r="H1043" t="s">
        <v>775</v>
      </c>
      <c r="K1043" s="6"/>
      <c r="O1043" s="8">
        <v>3.57</v>
      </c>
      <c r="P1043" s="8">
        <v>3.52</v>
      </c>
      <c r="Q1043" s="8">
        <v>3.46</v>
      </c>
      <c r="R1043" s="8">
        <v>3.65</v>
      </c>
      <c r="S1043" s="8">
        <v>2.95</v>
      </c>
      <c r="T1043" s="8">
        <v>4.4000000000000004</v>
      </c>
      <c r="U1043" s="8">
        <v>0.3</v>
      </c>
      <c r="V1043" s="9">
        <v>31</v>
      </c>
      <c r="W1043" s="8">
        <v>0.18999999999999995</v>
      </c>
      <c r="X1043" s="8">
        <v>1.4500000000000002</v>
      </c>
      <c r="Y1043" s="8">
        <v>4.9999999999999822E-2</v>
      </c>
      <c r="Z1043" s="8">
        <v>1.0000000000000231E-2</v>
      </c>
      <c r="AA1043">
        <v>-4.0000000000000036E-2</v>
      </c>
      <c r="AF1043" t="s">
        <v>776</v>
      </c>
      <c r="AG1043" t="s">
        <v>777</v>
      </c>
      <c r="AH1043" t="s">
        <v>778</v>
      </c>
      <c r="AI1043" t="s">
        <v>779</v>
      </c>
      <c r="AJ1043" s="7"/>
      <c r="AK1043" t="s">
        <v>1398</v>
      </c>
      <c r="AL1043" t="s">
        <v>91</v>
      </c>
      <c r="AM1043" t="s">
        <v>775</v>
      </c>
      <c r="AN1043" t="s">
        <v>1409</v>
      </c>
      <c r="AO1043" t="str">
        <f>TEXT(A1043,"yyyy-mm-dd")</f>
        <v>2007-11-30</v>
      </c>
    </row>
    <row r="1044" spans="1:41">
      <c r="A1044" s="6" t="s">
        <v>1397</v>
      </c>
      <c r="B1044">
        <v>2007</v>
      </c>
      <c r="C1044">
        <v>11</v>
      </c>
      <c r="E1044" t="s">
        <v>112</v>
      </c>
      <c r="F1044" t="s">
        <v>113</v>
      </c>
      <c r="G1044" t="s">
        <v>83</v>
      </c>
      <c r="H1044" t="s">
        <v>1100</v>
      </c>
      <c r="I1044">
        <v>2008</v>
      </c>
      <c r="K1044" s="6">
        <v>39813</v>
      </c>
      <c r="L1044">
        <v>13</v>
      </c>
      <c r="N1044" t="s">
        <v>252</v>
      </c>
      <c r="O1044" s="8">
        <v>7.38</v>
      </c>
      <c r="P1044" s="8">
        <v>7.44</v>
      </c>
      <c r="Q1044" s="8">
        <v>7.18</v>
      </c>
      <c r="R1044" s="8">
        <v>7.52</v>
      </c>
      <c r="S1044" s="8">
        <v>6.83</v>
      </c>
      <c r="T1044" s="8">
        <v>7.9</v>
      </c>
      <c r="U1044" s="8">
        <v>0.27</v>
      </c>
      <c r="V1044" s="9">
        <v>32</v>
      </c>
      <c r="W1044" s="8">
        <v>0.33999999999999986</v>
      </c>
      <c r="X1044" s="8">
        <v>1.0700000000000003</v>
      </c>
      <c r="Y1044" s="8">
        <v>-6.0000000000000497E-2</v>
      </c>
      <c r="Z1044" s="8">
        <v>0.29000000000000004</v>
      </c>
      <c r="AA1044">
        <v>7.0000000000000284E-2</v>
      </c>
      <c r="AF1044" t="s">
        <v>1257</v>
      </c>
      <c r="AG1044" t="s">
        <v>115</v>
      </c>
      <c r="AH1044" t="s">
        <v>116</v>
      </c>
      <c r="AI1044" t="s">
        <v>230</v>
      </c>
      <c r="AJ1044" s="7">
        <v>39813</v>
      </c>
      <c r="AK1044" t="s">
        <v>1398</v>
      </c>
      <c r="AL1044" t="s">
        <v>118</v>
      </c>
      <c r="AM1044" t="s">
        <v>1102</v>
      </c>
      <c r="AN1044" t="s">
        <v>1411</v>
      </c>
      <c r="AO1044" t="str">
        <f>TEXT(A1044,"yyyy-mm-dd")</f>
        <v>2007-11-30</v>
      </c>
    </row>
    <row r="1045" spans="1:41">
      <c r="A1045" s="6" t="s">
        <v>1397</v>
      </c>
      <c r="B1045">
        <v>2007</v>
      </c>
      <c r="C1045">
        <v>11</v>
      </c>
      <c r="E1045" t="s">
        <v>112</v>
      </c>
      <c r="F1045" t="s">
        <v>113</v>
      </c>
      <c r="G1045" t="s">
        <v>83</v>
      </c>
      <c r="H1045" t="s">
        <v>923</v>
      </c>
      <c r="I1045">
        <v>2007</v>
      </c>
      <c r="K1045" s="6">
        <v>39447</v>
      </c>
      <c r="L1045">
        <v>1</v>
      </c>
      <c r="N1045" t="s">
        <v>169</v>
      </c>
      <c r="O1045" s="8">
        <v>7.47</v>
      </c>
      <c r="P1045" s="8">
        <v>7.48</v>
      </c>
      <c r="Q1045" s="8">
        <v>7.45</v>
      </c>
      <c r="R1045" s="8">
        <v>7.5</v>
      </c>
      <c r="S1045" s="8">
        <v>7.35</v>
      </c>
      <c r="T1045" s="8">
        <v>7.57</v>
      </c>
      <c r="U1045" s="8">
        <v>0.04</v>
      </c>
      <c r="V1045" s="9">
        <v>32</v>
      </c>
      <c r="W1045" s="8">
        <v>4.9999999999999822E-2</v>
      </c>
      <c r="X1045" s="8">
        <v>0.22000000000000064</v>
      </c>
      <c r="Y1045" s="8">
        <v>-1.0000000000000675E-2</v>
      </c>
      <c r="Z1045" s="8">
        <v>0.12000000000000011</v>
      </c>
      <c r="AA1045">
        <v>-0.20999999999999996</v>
      </c>
      <c r="AF1045" t="s">
        <v>1094</v>
      </c>
      <c r="AG1045" t="s">
        <v>115</v>
      </c>
      <c r="AH1045" t="s">
        <v>116</v>
      </c>
      <c r="AI1045" t="s">
        <v>117</v>
      </c>
      <c r="AJ1045" s="7">
        <v>39447</v>
      </c>
      <c r="AK1045" t="s">
        <v>1398</v>
      </c>
      <c r="AL1045" t="s">
        <v>118</v>
      </c>
      <c r="AM1045" t="s">
        <v>927</v>
      </c>
      <c r="AN1045" t="s">
        <v>1410</v>
      </c>
      <c r="AO1045" t="str">
        <f>TEXT(A1045,"yyyy-mm-dd")</f>
        <v>2007-11-30</v>
      </c>
    </row>
    <row r="1046" spans="1:41">
      <c r="A1046" s="6" t="s">
        <v>1412</v>
      </c>
      <c r="B1046">
        <v>2007</v>
      </c>
      <c r="C1046">
        <v>12</v>
      </c>
      <c r="E1046" t="s">
        <v>100</v>
      </c>
      <c r="F1046" t="s">
        <v>101</v>
      </c>
      <c r="G1046" t="s">
        <v>83</v>
      </c>
      <c r="H1046" t="s">
        <v>1263</v>
      </c>
      <c r="I1046">
        <v>2009</v>
      </c>
      <c r="K1046" s="6">
        <v>40178</v>
      </c>
      <c r="L1046">
        <v>24</v>
      </c>
      <c r="N1046" t="s">
        <v>368</v>
      </c>
      <c r="O1046" s="8">
        <v>3.78</v>
      </c>
      <c r="P1046" s="8">
        <v>3.77</v>
      </c>
      <c r="Q1046" s="8">
        <v>3.48</v>
      </c>
      <c r="R1046" s="8">
        <v>4.13</v>
      </c>
      <c r="S1046" s="8">
        <v>2.35</v>
      </c>
      <c r="T1046" s="8">
        <v>4.68</v>
      </c>
      <c r="U1046" s="8">
        <v>0.53</v>
      </c>
      <c r="V1046" s="9">
        <v>28</v>
      </c>
      <c r="W1046" s="8">
        <v>0.64999999999999991</v>
      </c>
      <c r="X1046" s="8">
        <v>2.3299999999999996</v>
      </c>
      <c r="Y1046" s="8">
        <v>9.9999999999997868E-3</v>
      </c>
      <c r="Z1046" s="8">
        <v>6.999999999999984E-2</v>
      </c>
      <c r="AA1046">
        <v>0.14999999999999991</v>
      </c>
      <c r="AF1046" t="s">
        <v>9871</v>
      </c>
      <c r="AG1046" t="s">
        <v>9655</v>
      </c>
      <c r="AH1046" t="s">
        <v>9656</v>
      </c>
      <c r="AI1046" t="s">
        <v>9708</v>
      </c>
      <c r="AJ1046" s="7">
        <v>40178</v>
      </c>
      <c r="AK1046" t="s">
        <v>1413</v>
      </c>
      <c r="AL1046" t="s">
        <v>109</v>
      </c>
      <c r="AM1046" t="s">
        <v>1265</v>
      </c>
      <c r="AN1046" t="s">
        <v>9879</v>
      </c>
    </row>
    <row r="1047" spans="1:41">
      <c r="A1047" s="6" t="s">
        <v>1412</v>
      </c>
      <c r="B1047">
        <v>2007</v>
      </c>
      <c r="C1047">
        <v>12</v>
      </c>
      <c r="E1047" t="s">
        <v>100</v>
      </c>
      <c r="F1047" t="s">
        <v>101</v>
      </c>
      <c r="G1047" t="s">
        <v>83</v>
      </c>
      <c r="H1047" t="s">
        <v>1100</v>
      </c>
      <c r="I1047">
        <v>2008</v>
      </c>
      <c r="K1047" s="6">
        <v>39813</v>
      </c>
      <c r="L1047">
        <v>12</v>
      </c>
      <c r="N1047" t="s">
        <v>261</v>
      </c>
      <c r="O1047" s="8">
        <v>3.33</v>
      </c>
      <c r="P1047" s="8">
        <v>3.4</v>
      </c>
      <c r="Q1047" s="8">
        <v>3.13</v>
      </c>
      <c r="R1047" s="8">
        <v>3.57</v>
      </c>
      <c r="S1047" s="8">
        <v>2.5</v>
      </c>
      <c r="T1047" s="8">
        <v>4</v>
      </c>
      <c r="U1047" s="8">
        <v>0.36</v>
      </c>
      <c r="V1047" s="9">
        <v>31</v>
      </c>
      <c r="W1047" s="8">
        <v>0.43999999999999995</v>
      </c>
      <c r="X1047" s="8">
        <v>1.5</v>
      </c>
      <c r="Y1047" s="8">
        <v>-6.999999999999984E-2</v>
      </c>
      <c r="Z1047" s="8">
        <v>0</v>
      </c>
      <c r="AA1047">
        <v>9.0000000000000302E-2</v>
      </c>
      <c r="AF1047" t="s">
        <v>9843</v>
      </c>
      <c r="AG1047" t="s">
        <v>9655</v>
      </c>
      <c r="AH1047" t="s">
        <v>9656</v>
      </c>
      <c r="AI1047" t="s">
        <v>9669</v>
      </c>
      <c r="AJ1047" s="7">
        <v>39813</v>
      </c>
      <c r="AK1047" t="s">
        <v>1413</v>
      </c>
      <c r="AL1047" t="s">
        <v>109</v>
      </c>
      <c r="AM1047" t="s">
        <v>1102</v>
      </c>
      <c r="AN1047" t="s">
        <v>9858</v>
      </c>
    </row>
    <row r="1048" spans="1:41">
      <c r="A1048" s="6" t="s">
        <v>1412</v>
      </c>
      <c r="B1048">
        <v>2007</v>
      </c>
      <c r="C1048">
        <v>12</v>
      </c>
      <c r="E1048" t="s">
        <v>100</v>
      </c>
      <c r="F1048" t="s">
        <v>101</v>
      </c>
      <c r="G1048" t="s">
        <v>102</v>
      </c>
      <c r="H1048" t="s">
        <v>1405</v>
      </c>
      <c r="I1048">
        <v>2008</v>
      </c>
      <c r="J1048">
        <v>1</v>
      </c>
      <c r="K1048" s="6">
        <v>39538</v>
      </c>
      <c r="L1048">
        <v>3</v>
      </c>
      <c r="M1048">
        <v>1</v>
      </c>
      <c r="N1048" t="s">
        <v>233</v>
      </c>
      <c r="O1048" s="8">
        <v>3.02</v>
      </c>
      <c r="P1048" s="8">
        <v>3.02</v>
      </c>
      <c r="Q1048" s="8">
        <v>2.7</v>
      </c>
      <c r="R1048" s="8">
        <v>3.5</v>
      </c>
      <c r="S1048" s="8">
        <v>1.5</v>
      </c>
      <c r="T1048" s="8">
        <v>3.9</v>
      </c>
      <c r="U1048" s="8">
        <v>0.56999999999999995</v>
      </c>
      <c r="V1048" s="9">
        <v>31</v>
      </c>
      <c r="W1048" s="8">
        <v>0.79999999999999982</v>
      </c>
      <c r="X1048" s="8">
        <v>2.4</v>
      </c>
      <c r="Y1048" s="8">
        <v>0</v>
      </c>
      <c r="Z1048" s="8">
        <v>-0.18000000000000016</v>
      </c>
      <c r="AA1048">
        <v>9.9999999999999645E-2</v>
      </c>
      <c r="AF1048" t="s">
        <v>1406</v>
      </c>
      <c r="AG1048" t="s">
        <v>106</v>
      </c>
      <c r="AH1048" t="s">
        <v>107</v>
      </c>
      <c r="AI1048" t="s">
        <v>340</v>
      </c>
      <c r="AJ1048" s="7">
        <v>39538</v>
      </c>
      <c r="AK1048" t="s">
        <v>1413</v>
      </c>
      <c r="AL1048" t="s">
        <v>109</v>
      </c>
      <c r="AM1048" t="s">
        <v>1407</v>
      </c>
      <c r="AN1048" t="s">
        <v>1425</v>
      </c>
      <c r="AO1048" t="str">
        <f>TEXT(A1048,"yyyy-mm-dd")</f>
        <v>2007-12-31</v>
      </c>
    </row>
    <row r="1049" spans="1:41">
      <c r="A1049" s="6" t="s">
        <v>1412</v>
      </c>
      <c r="B1049">
        <v>2007</v>
      </c>
      <c r="C1049">
        <v>12</v>
      </c>
      <c r="E1049" t="s">
        <v>100</v>
      </c>
      <c r="F1049" t="s">
        <v>101</v>
      </c>
      <c r="G1049" t="s">
        <v>102</v>
      </c>
      <c r="H1049" t="s">
        <v>1316</v>
      </c>
      <c r="I1049">
        <v>2007</v>
      </c>
      <c r="J1049">
        <v>4</v>
      </c>
      <c r="K1049" s="6">
        <v>39447</v>
      </c>
      <c r="L1049">
        <v>0</v>
      </c>
      <c r="M1049">
        <v>0</v>
      </c>
      <c r="N1049" t="s">
        <v>178</v>
      </c>
      <c r="O1049" s="8">
        <v>3.2</v>
      </c>
      <c r="P1049" s="8">
        <v>3.3</v>
      </c>
      <c r="Q1049" s="8">
        <v>3.05</v>
      </c>
      <c r="R1049" s="8">
        <v>3.39</v>
      </c>
      <c r="S1049" s="8">
        <v>1.9</v>
      </c>
      <c r="T1049" s="8">
        <v>4.2</v>
      </c>
      <c r="U1049" s="8">
        <v>0.44</v>
      </c>
      <c r="V1049" s="9">
        <v>31</v>
      </c>
      <c r="W1049" s="8">
        <v>0.3400000000000003</v>
      </c>
      <c r="X1049" s="8">
        <v>2.3000000000000003</v>
      </c>
      <c r="Y1049" s="8">
        <v>-9.9999999999999645E-2</v>
      </c>
      <c r="Z1049" s="8">
        <v>0</v>
      </c>
      <c r="AA1049">
        <v>4.000000000000048E-2</v>
      </c>
      <c r="AF1049" t="s">
        <v>1317</v>
      </c>
      <c r="AG1049" t="s">
        <v>106</v>
      </c>
      <c r="AH1049" t="s">
        <v>107</v>
      </c>
      <c r="AI1049" t="s">
        <v>108</v>
      </c>
      <c r="AJ1049" s="7">
        <v>39447</v>
      </c>
      <c r="AK1049" t="s">
        <v>1413</v>
      </c>
      <c r="AL1049" t="s">
        <v>109</v>
      </c>
      <c r="AM1049" t="s">
        <v>1318</v>
      </c>
      <c r="AN1049" t="s">
        <v>1424</v>
      </c>
      <c r="AO1049" t="str">
        <f>TEXT(A1049,"yyyy-mm-dd")</f>
        <v>2007-12-31</v>
      </c>
    </row>
    <row r="1050" spans="1:41">
      <c r="A1050" s="6" t="s">
        <v>1412</v>
      </c>
      <c r="B1050">
        <v>2007</v>
      </c>
      <c r="C1050">
        <v>12</v>
      </c>
      <c r="E1050" t="s">
        <v>81</v>
      </c>
      <c r="F1050" t="s">
        <v>82</v>
      </c>
      <c r="G1050" t="s">
        <v>83</v>
      </c>
      <c r="H1050" t="s">
        <v>1417</v>
      </c>
      <c r="I1050">
        <v>2010</v>
      </c>
      <c r="K1050" s="6">
        <v>40543</v>
      </c>
      <c r="L1050">
        <v>36</v>
      </c>
      <c r="N1050" t="s">
        <v>924</v>
      </c>
      <c r="O1050" s="8">
        <v>3.39</v>
      </c>
      <c r="P1050" s="8">
        <v>3.4</v>
      </c>
      <c r="Q1050" s="8">
        <v>3.2</v>
      </c>
      <c r="R1050" s="8">
        <v>3.5</v>
      </c>
      <c r="S1050" s="8">
        <v>2.63</v>
      </c>
      <c r="T1050" s="8">
        <v>4.0999999999999996</v>
      </c>
      <c r="U1050" s="8">
        <v>0.32</v>
      </c>
      <c r="V1050" s="9">
        <v>29</v>
      </c>
      <c r="W1050" s="8">
        <v>0.29999999999999982</v>
      </c>
      <c r="X1050" s="8">
        <v>1.4699999999999998</v>
      </c>
      <c r="Y1050" s="8">
        <v>-9.9999999999997868E-3</v>
      </c>
      <c r="Z1050" s="8"/>
      <c r="AF1050" t="s">
        <v>1418</v>
      </c>
      <c r="AG1050" t="s">
        <v>87</v>
      </c>
      <c r="AH1050" t="s">
        <v>88</v>
      </c>
      <c r="AI1050" t="s">
        <v>926</v>
      </c>
      <c r="AJ1050" s="7">
        <v>40543</v>
      </c>
      <c r="AK1050" t="s">
        <v>1413</v>
      </c>
      <c r="AL1050" t="s">
        <v>91</v>
      </c>
      <c r="AM1050" t="s">
        <v>1419</v>
      </c>
      <c r="AN1050" t="s">
        <v>1420</v>
      </c>
      <c r="AO1050" t="str">
        <f>TEXT(A1050,"yyyy-mm-dd")</f>
        <v>2007-12-31</v>
      </c>
    </row>
    <row r="1051" spans="1:41">
      <c r="A1051" s="6" t="s">
        <v>1412</v>
      </c>
      <c r="B1051">
        <v>2007</v>
      </c>
      <c r="C1051">
        <v>12</v>
      </c>
      <c r="E1051" t="s">
        <v>81</v>
      </c>
      <c r="F1051" t="s">
        <v>82</v>
      </c>
      <c r="G1051" t="s">
        <v>83</v>
      </c>
      <c r="H1051" t="s">
        <v>1263</v>
      </c>
      <c r="I1051">
        <v>2009</v>
      </c>
      <c r="K1051" s="6">
        <v>40178</v>
      </c>
      <c r="L1051">
        <v>24</v>
      </c>
      <c r="N1051" t="s">
        <v>368</v>
      </c>
      <c r="O1051" s="8">
        <v>3.49</v>
      </c>
      <c r="P1051" s="8">
        <v>3.5</v>
      </c>
      <c r="Q1051" s="8">
        <v>3.3</v>
      </c>
      <c r="R1051" s="8">
        <v>3.6</v>
      </c>
      <c r="S1051" s="8">
        <v>2.37</v>
      </c>
      <c r="T1051" s="8">
        <v>4.5</v>
      </c>
      <c r="U1051" s="8">
        <v>0.35</v>
      </c>
      <c r="V1051" s="9">
        <v>31</v>
      </c>
      <c r="W1051" s="8">
        <v>0.30000000000000027</v>
      </c>
      <c r="X1051" s="8">
        <v>2.13</v>
      </c>
      <c r="Y1051" s="8">
        <v>-9.9999999999997868E-3</v>
      </c>
      <c r="Z1051" s="8">
        <v>0</v>
      </c>
      <c r="AA1051">
        <v>1.0000000000000231E-2</v>
      </c>
      <c r="AF1051" t="s">
        <v>1264</v>
      </c>
      <c r="AG1051" t="s">
        <v>87</v>
      </c>
      <c r="AH1051" t="s">
        <v>88</v>
      </c>
      <c r="AI1051" t="s">
        <v>359</v>
      </c>
      <c r="AJ1051" s="7">
        <v>40178</v>
      </c>
      <c r="AK1051" t="s">
        <v>1413</v>
      </c>
      <c r="AL1051" t="s">
        <v>91</v>
      </c>
      <c r="AM1051" t="s">
        <v>1265</v>
      </c>
      <c r="AN1051" t="s">
        <v>1416</v>
      </c>
      <c r="AO1051" t="str">
        <f>TEXT(A1051,"yyyy-mm-dd")</f>
        <v>2007-12-31</v>
      </c>
    </row>
    <row r="1052" spans="1:41">
      <c r="A1052" s="6" t="s">
        <v>1412</v>
      </c>
      <c r="B1052">
        <v>2007</v>
      </c>
      <c r="C1052">
        <v>12</v>
      </c>
      <c r="E1052" t="s">
        <v>392</v>
      </c>
      <c r="F1052" t="s">
        <v>82</v>
      </c>
      <c r="G1052" t="s">
        <v>83</v>
      </c>
      <c r="H1052" t="s">
        <v>1263</v>
      </c>
      <c r="I1052">
        <v>2009</v>
      </c>
      <c r="K1052" s="6">
        <v>40178</v>
      </c>
      <c r="L1052">
        <v>24</v>
      </c>
      <c r="N1052" t="s">
        <v>368</v>
      </c>
      <c r="O1052" s="8">
        <v>3.42</v>
      </c>
      <c r="P1052" s="8">
        <v>3.39</v>
      </c>
      <c r="Q1052" s="8">
        <v>3.21</v>
      </c>
      <c r="R1052" s="8">
        <v>3.5</v>
      </c>
      <c r="S1052" s="8">
        <v>2.99</v>
      </c>
      <c r="T1052" s="8">
        <v>4.3</v>
      </c>
      <c r="U1052" s="8">
        <v>0.31</v>
      </c>
      <c r="V1052" s="9">
        <v>26</v>
      </c>
      <c r="W1052" s="8">
        <v>0.29000000000000004</v>
      </c>
      <c r="X1052" s="8">
        <v>1.3099999999999996</v>
      </c>
      <c r="Y1052" s="8">
        <v>2.9999999999999805E-2</v>
      </c>
      <c r="Z1052" s="8"/>
      <c r="AF1052" t="s">
        <v>1264</v>
      </c>
      <c r="AG1052" t="s">
        <v>87</v>
      </c>
      <c r="AH1052" t="s">
        <v>88</v>
      </c>
      <c r="AI1052" t="s">
        <v>359</v>
      </c>
      <c r="AJ1052" s="7">
        <v>40178</v>
      </c>
      <c r="AK1052" t="s">
        <v>1413</v>
      </c>
      <c r="AL1052" t="s">
        <v>393</v>
      </c>
      <c r="AM1052" t="s">
        <v>1265</v>
      </c>
      <c r="AN1052" t="s">
        <v>1423</v>
      </c>
      <c r="AO1052" t="str">
        <f>TEXT(A1052,"yyyy-mm-dd")</f>
        <v>2007-12-31</v>
      </c>
    </row>
    <row r="1053" spans="1:41">
      <c r="A1053" s="6" t="s">
        <v>1412</v>
      </c>
      <c r="B1053">
        <v>2007</v>
      </c>
      <c r="C1053">
        <v>12</v>
      </c>
      <c r="E1053" t="s">
        <v>81</v>
      </c>
      <c r="F1053" t="s">
        <v>82</v>
      </c>
      <c r="G1053" t="s">
        <v>83</v>
      </c>
      <c r="H1053" t="s">
        <v>1100</v>
      </c>
      <c r="I1053">
        <v>2008</v>
      </c>
      <c r="K1053" s="6">
        <v>39813</v>
      </c>
      <c r="L1053">
        <v>12</v>
      </c>
      <c r="N1053" t="s">
        <v>261</v>
      </c>
      <c r="O1053" s="8">
        <v>3.86</v>
      </c>
      <c r="P1053" s="8">
        <v>3.85</v>
      </c>
      <c r="Q1053" s="8">
        <v>3.72</v>
      </c>
      <c r="R1053" s="8">
        <v>4.01</v>
      </c>
      <c r="S1053" s="8">
        <v>3.24</v>
      </c>
      <c r="T1053" s="8">
        <v>4.4000000000000004</v>
      </c>
      <c r="U1053" s="8">
        <v>0.25</v>
      </c>
      <c r="V1053" s="9">
        <v>31</v>
      </c>
      <c r="W1053" s="8">
        <v>0.28999999999999959</v>
      </c>
      <c r="X1053" s="8">
        <v>1.1600000000000001</v>
      </c>
      <c r="Y1053" s="8">
        <v>9.9999999999997868E-3</v>
      </c>
      <c r="Z1053" s="8">
        <v>0</v>
      </c>
      <c r="AA1053">
        <v>9.9999999999993427E-3</v>
      </c>
      <c r="AF1053" t="s">
        <v>1101</v>
      </c>
      <c r="AG1053" t="s">
        <v>87</v>
      </c>
      <c r="AH1053" t="s">
        <v>88</v>
      </c>
      <c r="AI1053" t="s">
        <v>97</v>
      </c>
      <c r="AJ1053" s="7">
        <v>39813</v>
      </c>
      <c r="AK1053" t="s">
        <v>1413</v>
      </c>
      <c r="AL1053" t="s">
        <v>91</v>
      </c>
      <c r="AM1053" t="s">
        <v>1102</v>
      </c>
      <c r="AN1053" t="s">
        <v>1415</v>
      </c>
      <c r="AO1053" t="str">
        <f>TEXT(A1053,"yyyy-mm-dd")</f>
        <v>2007-12-31</v>
      </c>
    </row>
    <row r="1054" spans="1:41">
      <c r="A1054" s="6" t="s">
        <v>1412</v>
      </c>
      <c r="B1054">
        <v>2007</v>
      </c>
      <c r="C1054">
        <v>12</v>
      </c>
      <c r="E1054" t="s">
        <v>392</v>
      </c>
      <c r="F1054" t="s">
        <v>82</v>
      </c>
      <c r="G1054" t="s">
        <v>83</v>
      </c>
      <c r="H1054" t="s">
        <v>1100</v>
      </c>
      <c r="I1054">
        <v>2008</v>
      </c>
      <c r="K1054" s="6">
        <v>39813</v>
      </c>
      <c r="L1054">
        <v>12</v>
      </c>
      <c r="N1054" t="s">
        <v>261</v>
      </c>
      <c r="O1054" s="8">
        <v>3.67</v>
      </c>
      <c r="P1054" s="8">
        <v>3.73</v>
      </c>
      <c r="Q1054" s="8">
        <v>3.53</v>
      </c>
      <c r="R1054" s="8">
        <v>3.83</v>
      </c>
      <c r="S1054" s="8">
        <v>3.1</v>
      </c>
      <c r="T1054" s="8">
        <v>4.04</v>
      </c>
      <c r="U1054" s="8">
        <v>0.26</v>
      </c>
      <c r="V1054" s="9">
        <v>28</v>
      </c>
      <c r="W1054" s="8">
        <v>0.30000000000000027</v>
      </c>
      <c r="X1054" s="8">
        <v>0.94</v>
      </c>
      <c r="Y1054" s="8">
        <v>-6.0000000000000053E-2</v>
      </c>
      <c r="Z1054" s="8">
        <v>0.10000000000000009</v>
      </c>
      <c r="AA1054">
        <v>1.0000000000000231E-2</v>
      </c>
      <c r="AF1054" t="s">
        <v>1101</v>
      </c>
      <c r="AG1054" t="s">
        <v>87</v>
      </c>
      <c r="AH1054" t="s">
        <v>88</v>
      </c>
      <c r="AI1054" t="s">
        <v>97</v>
      </c>
      <c r="AJ1054" s="7">
        <v>39813</v>
      </c>
      <c r="AK1054" t="s">
        <v>1413</v>
      </c>
      <c r="AL1054" t="s">
        <v>393</v>
      </c>
      <c r="AM1054" t="s">
        <v>1102</v>
      </c>
      <c r="AN1054" t="s">
        <v>1422</v>
      </c>
      <c r="AO1054" t="str">
        <f>TEXT(A1054,"yyyy-mm-dd")</f>
        <v>2007-12-31</v>
      </c>
    </row>
    <row r="1055" spans="1:41">
      <c r="A1055" s="6" t="s">
        <v>1412</v>
      </c>
      <c r="B1055">
        <v>2007</v>
      </c>
      <c r="C1055">
        <v>12</v>
      </c>
      <c r="E1055" t="s">
        <v>81</v>
      </c>
      <c r="F1055" t="s">
        <v>82</v>
      </c>
      <c r="G1055" t="s">
        <v>83</v>
      </c>
      <c r="H1055" t="s">
        <v>923</v>
      </c>
      <c r="I1055">
        <v>2007</v>
      </c>
      <c r="K1055" s="6">
        <v>39447</v>
      </c>
      <c r="L1055">
        <v>0</v>
      </c>
      <c r="N1055" t="s">
        <v>178</v>
      </c>
      <c r="O1055" s="8">
        <v>3.84</v>
      </c>
      <c r="P1055" s="8">
        <v>3.83</v>
      </c>
      <c r="Q1055" s="8">
        <v>3.76</v>
      </c>
      <c r="R1055" s="8">
        <v>3.9</v>
      </c>
      <c r="S1055" s="8">
        <v>3.68</v>
      </c>
      <c r="T1055" s="8">
        <v>4.0599999999999996</v>
      </c>
      <c r="U1055" s="8">
        <v>0.09</v>
      </c>
      <c r="V1055" s="9">
        <v>31</v>
      </c>
      <c r="W1055" s="8">
        <v>0.14000000000000012</v>
      </c>
      <c r="X1055" s="8">
        <v>0.37999999999999945</v>
      </c>
      <c r="Y1055" s="8">
        <v>9.9999999999997868E-3</v>
      </c>
      <c r="Z1055" s="8">
        <v>-2.0000000000000018E-2</v>
      </c>
      <c r="AA1055">
        <v>4.0000000000000036E-2</v>
      </c>
      <c r="AF1055" t="s">
        <v>925</v>
      </c>
      <c r="AG1055" t="s">
        <v>87</v>
      </c>
      <c r="AH1055" t="s">
        <v>88</v>
      </c>
      <c r="AI1055" t="s">
        <v>89</v>
      </c>
      <c r="AJ1055" s="7">
        <v>39447</v>
      </c>
      <c r="AK1055" t="s">
        <v>1413</v>
      </c>
      <c r="AL1055" t="s">
        <v>91</v>
      </c>
      <c r="AM1055" t="s">
        <v>927</v>
      </c>
      <c r="AN1055" t="s">
        <v>1414</v>
      </c>
      <c r="AO1055" t="str">
        <f>TEXT(A1055,"yyyy-mm-dd")</f>
        <v>2007-12-31</v>
      </c>
    </row>
    <row r="1056" spans="1:41">
      <c r="A1056" s="6" t="s">
        <v>1412</v>
      </c>
      <c r="B1056">
        <v>2007</v>
      </c>
      <c r="C1056">
        <v>12</v>
      </c>
      <c r="E1056" t="s">
        <v>392</v>
      </c>
      <c r="F1056" t="s">
        <v>82</v>
      </c>
      <c r="G1056" t="s">
        <v>83</v>
      </c>
      <c r="H1056" t="s">
        <v>923</v>
      </c>
      <c r="I1056">
        <v>2007</v>
      </c>
      <c r="K1056" s="6">
        <v>39447</v>
      </c>
      <c r="L1056">
        <v>0</v>
      </c>
      <c r="N1056" t="s">
        <v>178</v>
      </c>
      <c r="O1056" s="8">
        <v>3.85</v>
      </c>
      <c r="P1056" s="8">
        <v>3.85</v>
      </c>
      <c r="Q1056" s="8">
        <v>3.85</v>
      </c>
      <c r="R1056" s="8">
        <v>3.85</v>
      </c>
      <c r="S1056" s="8">
        <v>3.85</v>
      </c>
      <c r="T1056" s="8">
        <v>3.85</v>
      </c>
      <c r="U1056" s="8">
        <v>0</v>
      </c>
      <c r="V1056" s="9">
        <v>1</v>
      </c>
      <c r="W1056" s="8">
        <v>0</v>
      </c>
      <c r="X1056" s="8">
        <v>0</v>
      </c>
      <c r="Y1056" s="8">
        <v>0</v>
      </c>
      <c r="Z1056" s="8">
        <v>0</v>
      </c>
      <c r="AA1056">
        <v>-8.9999999999999858E-2</v>
      </c>
      <c r="AF1056" t="s">
        <v>925</v>
      </c>
      <c r="AG1056" t="s">
        <v>87</v>
      </c>
      <c r="AH1056" t="s">
        <v>88</v>
      </c>
      <c r="AI1056" t="s">
        <v>89</v>
      </c>
      <c r="AJ1056" s="7">
        <v>39447</v>
      </c>
      <c r="AK1056" t="s">
        <v>1413</v>
      </c>
      <c r="AL1056" t="s">
        <v>393</v>
      </c>
      <c r="AM1056" t="s">
        <v>927</v>
      </c>
      <c r="AN1056" t="s">
        <v>1421</v>
      </c>
      <c r="AO1056" t="str">
        <f>TEXT(A1056,"yyyy-mm-dd")</f>
        <v>2007-12-31</v>
      </c>
    </row>
    <row r="1057" spans="1:41">
      <c r="A1057" s="6" t="s">
        <v>1412</v>
      </c>
      <c r="B1057">
        <v>2007</v>
      </c>
      <c r="C1057">
        <v>12</v>
      </c>
      <c r="E1057" t="s">
        <v>81</v>
      </c>
      <c r="F1057" t="s">
        <v>82</v>
      </c>
      <c r="G1057" t="s">
        <v>774</v>
      </c>
      <c r="H1057" t="s">
        <v>775</v>
      </c>
      <c r="K1057" s="6"/>
      <c r="O1057" s="8">
        <v>3.52</v>
      </c>
      <c r="P1057" s="8">
        <v>3.5</v>
      </c>
      <c r="Q1057" s="8">
        <v>3.37</v>
      </c>
      <c r="R1057" s="8">
        <v>3.59</v>
      </c>
      <c r="S1057" s="8">
        <v>2.73</v>
      </c>
      <c r="T1057" s="8">
        <v>4.4000000000000004</v>
      </c>
      <c r="U1057" s="8">
        <v>0.28999999999999998</v>
      </c>
      <c r="V1057" s="9">
        <v>30</v>
      </c>
      <c r="W1057" s="8">
        <v>0.21999999999999975</v>
      </c>
      <c r="X1057" s="8">
        <v>1.6700000000000004</v>
      </c>
      <c r="Y1057" s="8">
        <v>2.0000000000000018E-2</v>
      </c>
      <c r="Z1057" s="8">
        <v>-2.0000000000000018E-2</v>
      </c>
      <c r="AA1057">
        <v>2.9999999999999805E-2</v>
      </c>
      <c r="AF1057" t="s">
        <v>776</v>
      </c>
      <c r="AG1057" t="s">
        <v>777</v>
      </c>
      <c r="AH1057" t="s">
        <v>778</v>
      </c>
      <c r="AI1057" t="s">
        <v>779</v>
      </c>
      <c r="AJ1057" s="7"/>
      <c r="AK1057" t="s">
        <v>1413</v>
      </c>
      <c r="AL1057" t="s">
        <v>91</v>
      </c>
      <c r="AM1057" t="s">
        <v>775</v>
      </c>
      <c r="AN1057" t="s">
        <v>1426</v>
      </c>
      <c r="AO1057" t="str">
        <f>TEXT(A1057,"yyyy-mm-dd")</f>
        <v>2007-12-31</v>
      </c>
    </row>
    <row r="1058" spans="1:41">
      <c r="A1058" s="6" t="s">
        <v>1412</v>
      </c>
      <c r="B1058">
        <v>2007</v>
      </c>
      <c r="C1058">
        <v>12</v>
      </c>
      <c r="E1058" t="s">
        <v>112</v>
      </c>
      <c r="F1058" t="s">
        <v>113</v>
      </c>
      <c r="G1058" t="s">
        <v>83</v>
      </c>
      <c r="H1058" t="s">
        <v>1263</v>
      </c>
      <c r="I1058">
        <v>2009</v>
      </c>
      <c r="K1058" s="6">
        <v>40178</v>
      </c>
      <c r="L1058">
        <v>24</v>
      </c>
      <c r="N1058" t="s">
        <v>368</v>
      </c>
      <c r="O1058" s="8">
        <v>7.11</v>
      </c>
      <c r="P1058" s="8">
        <v>7</v>
      </c>
      <c r="Q1058" s="8">
        <v>6.84</v>
      </c>
      <c r="R1058" s="8">
        <v>7.28</v>
      </c>
      <c r="S1058" s="8">
        <v>6.45</v>
      </c>
      <c r="T1058" s="8">
        <v>8.5</v>
      </c>
      <c r="U1058" s="8">
        <v>0.49</v>
      </c>
      <c r="V1058" s="9">
        <v>27</v>
      </c>
      <c r="W1058" s="8">
        <v>0.44000000000000039</v>
      </c>
      <c r="X1058" s="8">
        <v>2.0499999999999998</v>
      </c>
      <c r="Y1058" s="8">
        <v>0.11000000000000032</v>
      </c>
      <c r="Z1058" s="8"/>
      <c r="AF1058" t="s">
        <v>1428</v>
      </c>
      <c r="AG1058" t="s">
        <v>115</v>
      </c>
      <c r="AH1058" t="s">
        <v>116</v>
      </c>
      <c r="AI1058" t="s">
        <v>359</v>
      </c>
      <c r="AJ1058" s="7">
        <v>40178</v>
      </c>
      <c r="AK1058" t="s">
        <v>1413</v>
      </c>
      <c r="AL1058" t="s">
        <v>118</v>
      </c>
      <c r="AM1058" t="s">
        <v>1265</v>
      </c>
      <c r="AN1058" t="s">
        <v>1429</v>
      </c>
      <c r="AO1058" t="str">
        <f>TEXT(A1058,"yyyy-mm-dd")</f>
        <v>2007-12-31</v>
      </c>
    </row>
    <row r="1059" spans="1:41">
      <c r="A1059" s="6" t="s">
        <v>1412</v>
      </c>
      <c r="B1059">
        <v>2007</v>
      </c>
      <c r="C1059">
        <v>12</v>
      </c>
      <c r="E1059" t="s">
        <v>112</v>
      </c>
      <c r="F1059" t="s">
        <v>113</v>
      </c>
      <c r="G1059" t="s">
        <v>83</v>
      </c>
      <c r="H1059" t="s">
        <v>1100</v>
      </c>
      <c r="I1059">
        <v>2008</v>
      </c>
      <c r="K1059" s="6">
        <v>39813</v>
      </c>
      <c r="L1059">
        <v>12</v>
      </c>
      <c r="N1059" t="s">
        <v>261</v>
      </c>
      <c r="O1059" s="8">
        <v>7.36</v>
      </c>
      <c r="P1059" s="8">
        <v>7.44</v>
      </c>
      <c r="Q1059" s="8">
        <v>7.14</v>
      </c>
      <c r="R1059" s="8">
        <v>7.51</v>
      </c>
      <c r="S1059" s="8">
        <v>6.84</v>
      </c>
      <c r="T1059" s="8">
        <v>7.9</v>
      </c>
      <c r="U1059" s="8">
        <v>0.28999999999999998</v>
      </c>
      <c r="V1059" s="9">
        <v>30</v>
      </c>
      <c r="W1059" s="8">
        <v>0.37000000000000011</v>
      </c>
      <c r="X1059" s="8">
        <v>1.0600000000000005</v>
      </c>
      <c r="Y1059" s="8">
        <v>-8.0000000000000071E-2</v>
      </c>
      <c r="Z1059" s="8">
        <v>0</v>
      </c>
      <c r="AA1059">
        <v>3.0000000000000249E-2</v>
      </c>
      <c r="AF1059" t="s">
        <v>1257</v>
      </c>
      <c r="AG1059" t="s">
        <v>115</v>
      </c>
      <c r="AH1059" t="s">
        <v>116</v>
      </c>
      <c r="AI1059" t="s">
        <v>230</v>
      </c>
      <c r="AJ1059" s="7">
        <v>39813</v>
      </c>
      <c r="AK1059" t="s">
        <v>1413</v>
      </c>
      <c r="AL1059" t="s">
        <v>118</v>
      </c>
      <c r="AM1059" t="s">
        <v>1102</v>
      </c>
      <c r="AN1059" t="s">
        <v>1427</v>
      </c>
      <c r="AO1059" t="str">
        <f>TEXT(A1059,"yyyy-mm-dd")</f>
        <v>2007-12-31</v>
      </c>
    </row>
    <row r="1060" spans="1:41">
      <c r="A1060" s="6" t="s">
        <v>1430</v>
      </c>
      <c r="B1060">
        <v>2008</v>
      </c>
      <c r="C1060">
        <v>1</v>
      </c>
      <c r="E1060" t="s">
        <v>100</v>
      </c>
      <c r="F1060" t="s">
        <v>101</v>
      </c>
      <c r="G1060" t="s">
        <v>83</v>
      </c>
      <c r="H1060" t="s">
        <v>1263</v>
      </c>
      <c r="I1060">
        <v>2009</v>
      </c>
      <c r="K1060" s="6">
        <v>40178</v>
      </c>
      <c r="L1060">
        <v>23</v>
      </c>
      <c r="N1060" t="s">
        <v>95</v>
      </c>
      <c r="O1060" s="8">
        <v>3.6</v>
      </c>
      <c r="P1060" s="8">
        <v>3.6</v>
      </c>
      <c r="Q1060" s="8">
        <v>3.3</v>
      </c>
      <c r="R1060" s="8">
        <v>3.75</v>
      </c>
      <c r="S1060" s="8">
        <v>2.7</v>
      </c>
      <c r="T1060" s="8">
        <v>4.5</v>
      </c>
      <c r="U1060" s="8">
        <v>0.45</v>
      </c>
      <c r="V1060" s="9">
        <v>31</v>
      </c>
      <c r="W1060" s="8">
        <v>0.45000000000000018</v>
      </c>
      <c r="X1060" s="8">
        <v>1.7999999999999998</v>
      </c>
      <c r="Y1060" s="8">
        <v>0</v>
      </c>
      <c r="Z1060" s="8">
        <v>-0.16999999999999993</v>
      </c>
      <c r="AA1060">
        <v>-0.19999999999999973</v>
      </c>
      <c r="AF1060" t="s">
        <v>9871</v>
      </c>
      <c r="AG1060" t="s">
        <v>9655</v>
      </c>
      <c r="AH1060" t="s">
        <v>9656</v>
      </c>
      <c r="AI1060" t="s">
        <v>9669</v>
      </c>
      <c r="AJ1060" s="7">
        <v>40178</v>
      </c>
      <c r="AK1060" t="s">
        <v>1431</v>
      </c>
      <c r="AL1060" t="s">
        <v>109</v>
      </c>
      <c r="AM1060" t="s">
        <v>1265</v>
      </c>
      <c r="AN1060" t="s">
        <v>9880</v>
      </c>
    </row>
    <row r="1061" spans="1:41">
      <c r="A1061" s="6" t="s">
        <v>1430</v>
      </c>
      <c r="B1061">
        <v>2008</v>
      </c>
      <c r="C1061">
        <v>1</v>
      </c>
      <c r="E1061" t="s">
        <v>100</v>
      </c>
      <c r="F1061" t="s">
        <v>101</v>
      </c>
      <c r="G1061" t="s">
        <v>83</v>
      </c>
      <c r="H1061" t="s">
        <v>1100</v>
      </c>
      <c r="I1061">
        <v>2008</v>
      </c>
      <c r="K1061" s="6">
        <v>39813</v>
      </c>
      <c r="L1061">
        <v>11</v>
      </c>
      <c r="N1061" t="s">
        <v>85</v>
      </c>
      <c r="O1061" s="8">
        <v>2.82</v>
      </c>
      <c r="P1061" s="8">
        <v>2.8</v>
      </c>
      <c r="Q1061" s="8">
        <v>2.6</v>
      </c>
      <c r="R1061" s="8">
        <v>3</v>
      </c>
      <c r="S1061" s="8">
        <v>2</v>
      </c>
      <c r="T1061" s="8">
        <v>3.47</v>
      </c>
      <c r="U1061" s="8">
        <v>0.32</v>
      </c>
      <c r="V1061" s="9">
        <v>33</v>
      </c>
      <c r="W1061" s="8">
        <v>0.39999999999999991</v>
      </c>
      <c r="X1061" s="8">
        <v>1.4700000000000002</v>
      </c>
      <c r="Y1061" s="8">
        <v>2.0000000000000018E-2</v>
      </c>
      <c r="Z1061" s="8">
        <v>-0.60000000000000009</v>
      </c>
      <c r="AA1061">
        <v>-4.0000000000000036E-2</v>
      </c>
      <c r="AF1061" t="s">
        <v>9843</v>
      </c>
      <c r="AG1061" t="s">
        <v>9655</v>
      </c>
      <c r="AH1061" t="s">
        <v>9656</v>
      </c>
      <c r="AI1061" t="s">
        <v>9657</v>
      </c>
      <c r="AJ1061" s="7">
        <v>39813</v>
      </c>
      <c r="AK1061" t="s">
        <v>1431</v>
      </c>
      <c r="AL1061" t="s">
        <v>109</v>
      </c>
      <c r="AM1061" t="s">
        <v>1102</v>
      </c>
      <c r="AN1061" t="s">
        <v>9859</v>
      </c>
    </row>
    <row r="1062" spans="1:41">
      <c r="A1062" s="6" t="s">
        <v>1430</v>
      </c>
      <c r="B1062">
        <v>2008</v>
      </c>
      <c r="C1062">
        <v>1</v>
      </c>
      <c r="E1062" t="s">
        <v>100</v>
      </c>
      <c r="F1062" t="s">
        <v>101</v>
      </c>
      <c r="G1062" t="s">
        <v>102</v>
      </c>
      <c r="H1062" t="s">
        <v>1405</v>
      </c>
      <c r="I1062">
        <v>2008</v>
      </c>
      <c r="J1062">
        <v>1</v>
      </c>
      <c r="K1062" s="6">
        <v>39538</v>
      </c>
      <c r="L1062">
        <v>2</v>
      </c>
      <c r="M1062">
        <v>1</v>
      </c>
      <c r="N1062" t="s">
        <v>104</v>
      </c>
      <c r="O1062" s="8">
        <v>2.5099999999999998</v>
      </c>
      <c r="P1062" s="8">
        <v>2.7</v>
      </c>
      <c r="Q1062" s="8">
        <v>2.1</v>
      </c>
      <c r="R1062" s="8">
        <v>2.9</v>
      </c>
      <c r="S1062" s="8">
        <v>0.6</v>
      </c>
      <c r="T1062" s="8">
        <v>3.4</v>
      </c>
      <c r="U1062" s="8">
        <v>0.61</v>
      </c>
      <c r="V1062" s="9">
        <v>33</v>
      </c>
      <c r="W1062" s="8">
        <v>0.79999999999999982</v>
      </c>
      <c r="X1062" s="8">
        <v>2.8</v>
      </c>
      <c r="Y1062" s="8">
        <v>-0.19000000000000039</v>
      </c>
      <c r="Z1062" s="8">
        <v>-0.31999999999999984</v>
      </c>
      <c r="AA1062">
        <v>0</v>
      </c>
      <c r="AF1062" t="s">
        <v>1406</v>
      </c>
      <c r="AG1062" t="s">
        <v>106</v>
      </c>
      <c r="AH1062" t="s">
        <v>107</v>
      </c>
      <c r="AI1062" t="s">
        <v>108</v>
      </c>
      <c r="AJ1062" s="7">
        <v>39538</v>
      </c>
      <c r="AK1062" t="s">
        <v>1431</v>
      </c>
      <c r="AL1062" t="s">
        <v>109</v>
      </c>
      <c r="AM1062" t="s">
        <v>1407</v>
      </c>
      <c r="AN1062" t="s">
        <v>1438</v>
      </c>
      <c r="AO1062" t="str">
        <f>TEXT(A1062,"yyyy-mm-dd")</f>
        <v>2008-01-31</v>
      </c>
    </row>
    <row r="1063" spans="1:41">
      <c r="A1063" s="6" t="s">
        <v>1430</v>
      </c>
      <c r="B1063">
        <v>2008</v>
      </c>
      <c r="C1063">
        <v>1</v>
      </c>
      <c r="E1063" t="s">
        <v>100</v>
      </c>
      <c r="F1063" t="s">
        <v>101</v>
      </c>
      <c r="G1063" t="s">
        <v>102</v>
      </c>
      <c r="H1063" t="s">
        <v>1316</v>
      </c>
      <c r="I1063">
        <v>2007</v>
      </c>
      <c r="J1063">
        <v>4</v>
      </c>
      <c r="K1063" s="6">
        <v>39447</v>
      </c>
      <c r="L1063">
        <v>-1</v>
      </c>
      <c r="M1063">
        <v>0</v>
      </c>
      <c r="N1063" t="s">
        <v>187</v>
      </c>
      <c r="O1063" s="8">
        <v>3.31</v>
      </c>
      <c r="P1063" s="8">
        <v>3.37</v>
      </c>
      <c r="Q1063" s="8">
        <v>3.2</v>
      </c>
      <c r="R1063" s="8">
        <v>3.6</v>
      </c>
      <c r="S1063" s="8">
        <v>1</v>
      </c>
      <c r="T1063" s="8">
        <v>3.89</v>
      </c>
      <c r="U1063" s="8">
        <v>0.5</v>
      </c>
      <c r="V1063" s="9">
        <v>33</v>
      </c>
      <c r="W1063" s="8">
        <v>0.39999999999999991</v>
      </c>
      <c r="X1063" s="8">
        <v>2.89</v>
      </c>
      <c r="Y1063" s="8">
        <v>-6.0000000000000053E-2</v>
      </c>
      <c r="Z1063" s="8">
        <v>7.0000000000000284E-2</v>
      </c>
      <c r="AA1063">
        <v>5.9999999999999609E-2</v>
      </c>
      <c r="AF1063" t="s">
        <v>1317</v>
      </c>
      <c r="AG1063" t="s">
        <v>106</v>
      </c>
      <c r="AH1063" t="s">
        <v>107</v>
      </c>
      <c r="AI1063" t="s">
        <v>188</v>
      </c>
      <c r="AJ1063" s="7">
        <v>39447</v>
      </c>
      <c r="AK1063" t="s">
        <v>1431</v>
      </c>
      <c r="AL1063" t="s">
        <v>109</v>
      </c>
      <c r="AM1063" t="s">
        <v>1318</v>
      </c>
      <c r="AN1063" t="s">
        <v>1437</v>
      </c>
      <c r="AO1063" t="str">
        <f>TEXT(A1063,"yyyy-mm-dd")</f>
        <v>2008-01-31</v>
      </c>
    </row>
    <row r="1064" spans="1:41">
      <c r="A1064" s="6" t="s">
        <v>1430</v>
      </c>
      <c r="B1064">
        <v>2008</v>
      </c>
      <c r="C1064">
        <v>1</v>
      </c>
      <c r="E1064" t="s">
        <v>100</v>
      </c>
      <c r="F1064" t="s">
        <v>101</v>
      </c>
      <c r="G1064" t="s">
        <v>83</v>
      </c>
      <c r="H1064" t="s">
        <v>923</v>
      </c>
      <c r="I1064">
        <v>2007</v>
      </c>
      <c r="K1064" s="6">
        <v>39447</v>
      </c>
      <c r="L1064">
        <v>-1</v>
      </c>
      <c r="N1064" t="s">
        <v>187</v>
      </c>
      <c r="O1064" s="8">
        <v>3.11</v>
      </c>
      <c r="P1064" s="8">
        <v>3.12</v>
      </c>
      <c r="Q1064" s="8">
        <v>3.08</v>
      </c>
      <c r="R1064" s="8">
        <v>3.18</v>
      </c>
      <c r="S1064" s="8">
        <v>2.5099999999999998</v>
      </c>
      <c r="T1064" s="8">
        <v>3.26</v>
      </c>
      <c r="U1064" s="8">
        <v>0.13</v>
      </c>
      <c r="V1064" s="9">
        <v>33</v>
      </c>
      <c r="W1064" s="8">
        <v>0.10000000000000009</v>
      </c>
      <c r="X1064" s="8">
        <v>0.75</v>
      </c>
      <c r="Y1064" s="8">
        <v>-1.0000000000000231E-2</v>
      </c>
      <c r="Z1064" s="8">
        <v>2.0000000000000018E-2</v>
      </c>
      <c r="AA1064">
        <v>2.0000000000000018E-2</v>
      </c>
      <c r="AF1064" t="s">
        <v>9809</v>
      </c>
      <c r="AG1064" t="s">
        <v>9655</v>
      </c>
      <c r="AH1064" t="s">
        <v>9656</v>
      </c>
      <c r="AI1064" t="s">
        <v>9841</v>
      </c>
      <c r="AJ1064" s="7">
        <v>39447</v>
      </c>
      <c r="AK1064" t="s">
        <v>1431</v>
      </c>
      <c r="AL1064" t="s">
        <v>109</v>
      </c>
      <c r="AM1064" t="s">
        <v>927</v>
      </c>
      <c r="AN1064" t="s">
        <v>9842</v>
      </c>
    </row>
    <row r="1065" spans="1:41">
      <c r="A1065" s="6" t="s">
        <v>1430</v>
      </c>
      <c r="B1065">
        <v>2008</v>
      </c>
      <c r="C1065">
        <v>1</v>
      </c>
      <c r="E1065" t="s">
        <v>81</v>
      </c>
      <c r="F1065" t="s">
        <v>82</v>
      </c>
      <c r="G1065" t="s">
        <v>83</v>
      </c>
      <c r="H1065" t="s">
        <v>1417</v>
      </c>
      <c r="I1065">
        <v>2010</v>
      </c>
      <c r="K1065" s="6">
        <v>40543</v>
      </c>
      <c r="L1065">
        <v>35</v>
      </c>
      <c r="N1065" t="s">
        <v>943</v>
      </c>
      <c r="O1065" s="8">
        <v>3.37</v>
      </c>
      <c r="P1065" s="8">
        <v>3.37</v>
      </c>
      <c r="Q1065" s="8">
        <v>3.17</v>
      </c>
      <c r="R1065" s="8">
        <v>3.5</v>
      </c>
      <c r="S1065" s="8">
        <v>3</v>
      </c>
      <c r="T1065" s="8">
        <v>4.21</v>
      </c>
      <c r="U1065" s="8">
        <v>0.28000000000000003</v>
      </c>
      <c r="V1065" s="9">
        <v>29</v>
      </c>
      <c r="W1065" s="8">
        <v>0.33000000000000007</v>
      </c>
      <c r="X1065" s="8">
        <v>1.21</v>
      </c>
      <c r="Y1065" s="8">
        <v>0</v>
      </c>
      <c r="Z1065" s="8">
        <v>-2.9999999999999805E-2</v>
      </c>
      <c r="AA1065">
        <v>3.0000000000000249E-2</v>
      </c>
      <c r="AF1065" t="s">
        <v>1418</v>
      </c>
      <c r="AG1065" t="s">
        <v>87</v>
      </c>
      <c r="AH1065" t="s">
        <v>88</v>
      </c>
      <c r="AI1065" t="s">
        <v>359</v>
      </c>
      <c r="AJ1065" s="7">
        <v>40543</v>
      </c>
      <c r="AK1065" t="s">
        <v>1431</v>
      </c>
      <c r="AL1065" t="s">
        <v>91</v>
      </c>
      <c r="AM1065" t="s">
        <v>1419</v>
      </c>
      <c r="AN1065" t="s">
        <v>1434</v>
      </c>
      <c r="AO1065" t="str">
        <f>TEXT(A1065,"yyyy-mm-dd")</f>
        <v>2008-01-31</v>
      </c>
    </row>
    <row r="1066" spans="1:41">
      <c r="A1066" s="6" t="s">
        <v>1430</v>
      </c>
      <c r="B1066">
        <v>2008</v>
      </c>
      <c r="C1066">
        <v>1</v>
      </c>
      <c r="E1066" t="s">
        <v>81</v>
      </c>
      <c r="F1066" t="s">
        <v>82</v>
      </c>
      <c r="G1066" t="s">
        <v>83</v>
      </c>
      <c r="H1066" t="s">
        <v>1263</v>
      </c>
      <c r="I1066">
        <v>2009</v>
      </c>
      <c r="K1066" s="6">
        <v>40178</v>
      </c>
      <c r="L1066">
        <v>23</v>
      </c>
      <c r="N1066" t="s">
        <v>95</v>
      </c>
      <c r="O1066" s="8">
        <v>3.49</v>
      </c>
      <c r="P1066" s="8">
        <v>3.5</v>
      </c>
      <c r="Q1066" s="8">
        <v>3.31</v>
      </c>
      <c r="R1066" s="8">
        <v>3.59</v>
      </c>
      <c r="S1066" s="8">
        <v>3.18</v>
      </c>
      <c r="T1066" s="8">
        <v>4.16</v>
      </c>
      <c r="U1066" s="8">
        <v>0.22</v>
      </c>
      <c r="V1066" s="9">
        <v>33</v>
      </c>
      <c r="W1066" s="8">
        <v>0.2799999999999998</v>
      </c>
      <c r="X1066" s="8">
        <v>0.98</v>
      </c>
      <c r="Y1066" s="8">
        <v>-9.9999999999997868E-3</v>
      </c>
      <c r="Z1066" s="8">
        <v>0</v>
      </c>
      <c r="AA1066">
        <v>-2.0000000000000462E-2</v>
      </c>
      <c r="AF1066" t="s">
        <v>1264</v>
      </c>
      <c r="AG1066" t="s">
        <v>87</v>
      </c>
      <c r="AH1066" t="s">
        <v>88</v>
      </c>
      <c r="AI1066" t="s">
        <v>97</v>
      </c>
      <c r="AJ1066" s="7">
        <v>40178</v>
      </c>
      <c r="AK1066" t="s">
        <v>1431</v>
      </c>
      <c r="AL1066" t="s">
        <v>91</v>
      </c>
      <c r="AM1066" t="s">
        <v>1265</v>
      </c>
      <c r="AN1066" t="s">
        <v>1433</v>
      </c>
      <c r="AO1066" t="str">
        <f>TEXT(A1066,"yyyy-mm-dd")</f>
        <v>2008-01-31</v>
      </c>
    </row>
    <row r="1067" spans="1:41">
      <c r="A1067" s="6" t="s">
        <v>1430</v>
      </c>
      <c r="B1067">
        <v>2008</v>
      </c>
      <c r="C1067">
        <v>1</v>
      </c>
      <c r="E1067" t="s">
        <v>392</v>
      </c>
      <c r="F1067" t="s">
        <v>82</v>
      </c>
      <c r="G1067" t="s">
        <v>83</v>
      </c>
      <c r="H1067" t="s">
        <v>1263</v>
      </c>
      <c r="I1067">
        <v>2009</v>
      </c>
      <c r="K1067" s="6">
        <v>40178</v>
      </c>
      <c r="L1067">
        <v>23</v>
      </c>
      <c r="N1067" t="s">
        <v>95</v>
      </c>
      <c r="O1067" s="8">
        <v>3.44</v>
      </c>
      <c r="P1067" s="8">
        <v>3.45</v>
      </c>
      <c r="Q1067" s="8">
        <v>3.28</v>
      </c>
      <c r="R1067" s="8">
        <v>3.56</v>
      </c>
      <c r="S1067" s="8">
        <v>2.98</v>
      </c>
      <c r="T1067" s="8">
        <v>4.05</v>
      </c>
      <c r="U1067" s="8">
        <v>0.26</v>
      </c>
      <c r="V1067" s="9">
        <v>27</v>
      </c>
      <c r="W1067" s="8">
        <v>0.28000000000000025</v>
      </c>
      <c r="X1067" s="8">
        <v>1.0699999999999998</v>
      </c>
      <c r="Y1067" s="8">
        <v>-1.0000000000000231E-2</v>
      </c>
      <c r="Z1067" s="8">
        <v>6.0000000000000053E-2</v>
      </c>
      <c r="AA1067">
        <v>-9.9999999999997868E-3</v>
      </c>
      <c r="AF1067" t="s">
        <v>1264</v>
      </c>
      <c r="AG1067" t="s">
        <v>87</v>
      </c>
      <c r="AH1067" t="s">
        <v>88</v>
      </c>
      <c r="AI1067" t="s">
        <v>97</v>
      </c>
      <c r="AJ1067" s="7">
        <v>40178</v>
      </c>
      <c r="AK1067" t="s">
        <v>1431</v>
      </c>
      <c r="AL1067" t="s">
        <v>393</v>
      </c>
      <c r="AM1067" t="s">
        <v>1265</v>
      </c>
      <c r="AN1067" t="s">
        <v>1436</v>
      </c>
      <c r="AO1067" t="str">
        <f>TEXT(A1067,"yyyy-mm-dd")</f>
        <v>2008-01-31</v>
      </c>
    </row>
    <row r="1068" spans="1:41">
      <c r="A1068" s="6" t="s">
        <v>1430</v>
      </c>
      <c r="B1068">
        <v>2008</v>
      </c>
      <c r="C1068">
        <v>1</v>
      </c>
      <c r="E1068" t="s">
        <v>81</v>
      </c>
      <c r="F1068" t="s">
        <v>82</v>
      </c>
      <c r="G1068" t="s">
        <v>83</v>
      </c>
      <c r="H1068" t="s">
        <v>1100</v>
      </c>
      <c r="I1068">
        <v>2008</v>
      </c>
      <c r="K1068" s="6">
        <v>39813</v>
      </c>
      <c r="L1068">
        <v>11</v>
      </c>
      <c r="N1068" t="s">
        <v>85</v>
      </c>
      <c r="O1068" s="8">
        <v>3.81</v>
      </c>
      <c r="P1068" s="8">
        <v>3.79</v>
      </c>
      <c r="Q1068" s="8">
        <v>3.7</v>
      </c>
      <c r="R1068" s="8">
        <v>3.9</v>
      </c>
      <c r="S1068" s="8">
        <v>3.36</v>
      </c>
      <c r="T1068" s="8">
        <v>4.34</v>
      </c>
      <c r="U1068" s="8">
        <v>0.21</v>
      </c>
      <c r="V1068" s="9">
        <v>33</v>
      </c>
      <c r="W1068" s="8">
        <v>0.19999999999999973</v>
      </c>
      <c r="X1068" s="8">
        <v>0.98</v>
      </c>
      <c r="Y1068" s="8">
        <v>2.0000000000000018E-2</v>
      </c>
      <c r="Z1068" s="8">
        <v>-6.0000000000000053E-2</v>
      </c>
      <c r="AA1068">
        <v>-8.9999999999999858E-2</v>
      </c>
      <c r="AF1068" t="s">
        <v>1101</v>
      </c>
      <c r="AG1068" t="s">
        <v>87</v>
      </c>
      <c r="AH1068" t="s">
        <v>88</v>
      </c>
      <c r="AI1068" t="s">
        <v>89</v>
      </c>
      <c r="AJ1068" s="7">
        <v>39813</v>
      </c>
      <c r="AK1068" t="s">
        <v>1431</v>
      </c>
      <c r="AL1068" t="s">
        <v>91</v>
      </c>
      <c r="AM1068" t="s">
        <v>1102</v>
      </c>
      <c r="AN1068" t="s">
        <v>1432</v>
      </c>
      <c r="AO1068" t="str">
        <f>TEXT(A1068,"yyyy-mm-dd")</f>
        <v>2008-01-31</v>
      </c>
    </row>
    <row r="1069" spans="1:41">
      <c r="A1069" s="6" t="s">
        <v>1430</v>
      </c>
      <c r="B1069">
        <v>2008</v>
      </c>
      <c r="C1069">
        <v>1</v>
      </c>
      <c r="E1069" t="s">
        <v>392</v>
      </c>
      <c r="F1069" t="s">
        <v>82</v>
      </c>
      <c r="G1069" t="s">
        <v>83</v>
      </c>
      <c r="H1069" t="s">
        <v>1100</v>
      </c>
      <c r="I1069">
        <v>2008</v>
      </c>
      <c r="K1069" s="6">
        <v>39813</v>
      </c>
      <c r="L1069">
        <v>11</v>
      </c>
      <c r="N1069" t="s">
        <v>85</v>
      </c>
      <c r="O1069" s="8">
        <v>3.69</v>
      </c>
      <c r="P1069" s="8">
        <v>3.66</v>
      </c>
      <c r="Q1069" s="8">
        <v>3.52</v>
      </c>
      <c r="R1069" s="8">
        <v>3.8</v>
      </c>
      <c r="S1069" s="8">
        <v>3.18</v>
      </c>
      <c r="T1069" s="8">
        <v>4.45</v>
      </c>
      <c r="U1069" s="8">
        <v>0.28000000000000003</v>
      </c>
      <c r="V1069" s="9">
        <v>28</v>
      </c>
      <c r="W1069" s="8">
        <v>0.2799999999999998</v>
      </c>
      <c r="X1069" s="8">
        <v>1.27</v>
      </c>
      <c r="Y1069" s="8">
        <v>2.9999999999999805E-2</v>
      </c>
      <c r="Z1069" s="8">
        <v>-6.999999999999984E-2</v>
      </c>
      <c r="AA1069">
        <v>-2.0000000000000462E-2</v>
      </c>
      <c r="AF1069" t="s">
        <v>1101</v>
      </c>
      <c r="AG1069" t="s">
        <v>87</v>
      </c>
      <c r="AH1069" t="s">
        <v>88</v>
      </c>
      <c r="AI1069" t="s">
        <v>89</v>
      </c>
      <c r="AJ1069" s="7">
        <v>39813</v>
      </c>
      <c r="AK1069" t="s">
        <v>1431</v>
      </c>
      <c r="AL1069" t="s">
        <v>393</v>
      </c>
      <c r="AM1069" t="s">
        <v>1102</v>
      </c>
      <c r="AN1069" t="s">
        <v>1435</v>
      </c>
      <c r="AO1069" t="str">
        <f>TEXT(A1069,"yyyy-mm-dd")</f>
        <v>2008-01-31</v>
      </c>
    </row>
    <row r="1070" spans="1:41">
      <c r="A1070" s="6" t="s">
        <v>1430</v>
      </c>
      <c r="B1070">
        <v>2008</v>
      </c>
      <c r="C1070">
        <v>1</v>
      </c>
      <c r="E1070" t="s">
        <v>81</v>
      </c>
      <c r="F1070" t="s">
        <v>82</v>
      </c>
      <c r="G1070" t="s">
        <v>774</v>
      </c>
      <c r="H1070" t="s">
        <v>775</v>
      </c>
      <c r="K1070" s="6"/>
      <c r="O1070" s="8">
        <v>3.39</v>
      </c>
      <c r="P1070" s="8">
        <v>3.4</v>
      </c>
      <c r="Q1070" s="8">
        <v>3.29</v>
      </c>
      <c r="R1070" s="8">
        <v>3.5</v>
      </c>
      <c r="S1070" s="8">
        <v>3</v>
      </c>
      <c r="T1070" s="8">
        <v>4.09</v>
      </c>
      <c r="U1070" s="8">
        <v>0.23</v>
      </c>
      <c r="V1070" s="9">
        <v>29</v>
      </c>
      <c r="W1070" s="8">
        <v>0.20999999999999996</v>
      </c>
      <c r="X1070" s="8">
        <v>1.0899999999999999</v>
      </c>
      <c r="Y1070" s="8">
        <v>-9.9999999999997868E-3</v>
      </c>
      <c r="Z1070" s="8">
        <v>-0.10000000000000009</v>
      </c>
      <c r="AA1070">
        <v>-9.9999999999997868E-3</v>
      </c>
      <c r="AF1070" t="s">
        <v>776</v>
      </c>
      <c r="AG1070" t="s">
        <v>777</v>
      </c>
      <c r="AH1070" t="s">
        <v>778</v>
      </c>
      <c r="AI1070" t="s">
        <v>779</v>
      </c>
      <c r="AJ1070" s="7"/>
      <c r="AK1070" t="s">
        <v>1431</v>
      </c>
      <c r="AL1070" t="s">
        <v>91</v>
      </c>
      <c r="AM1070" t="s">
        <v>775</v>
      </c>
      <c r="AN1070" t="s">
        <v>1439</v>
      </c>
      <c r="AO1070" t="str">
        <f>TEXT(A1070,"yyyy-mm-dd")</f>
        <v>2008-01-31</v>
      </c>
    </row>
    <row r="1071" spans="1:41">
      <c r="A1071" s="6" t="s">
        <v>1430</v>
      </c>
      <c r="B1071">
        <v>2008</v>
      </c>
      <c r="C1071">
        <v>1</v>
      </c>
      <c r="E1071" t="s">
        <v>112</v>
      </c>
      <c r="F1071" t="s">
        <v>113</v>
      </c>
      <c r="G1071" t="s">
        <v>83</v>
      </c>
      <c r="H1071" t="s">
        <v>1263</v>
      </c>
      <c r="I1071">
        <v>2009</v>
      </c>
      <c r="K1071" s="6">
        <v>40178</v>
      </c>
      <c r="L1071">
        <v>23</v>
      </c>
      <c r="N1071" t="s">
        <v>95</v>
      </c>
      <c r="O1071" s="8">
        <v>6.93</v>
      </c>
      <c r="P1071" s="8">
        <v>7</v>
      </c>
      <c r="Q1071" s="8">
        <v>6.52</v>
      </c>
      <c r="R1071" s="8">
        <v>7.26</v>
      </c>
      <c r="S1071" s="8">
        <v>5.78</v>
      </c>
      <c r="T1071" s="8">
        <v>7.75</v>
      </c>
      <c r="U1071" s="8">
        <v>0.46</v>
      </c>
      <c r="V1071" s="9">
        <v>30</v>
      </c>
      <c r="W1071" s="8">
        <v>0.74000000000000021</v>
      </c>
      <c r="X1071" s="8">
        <v>1.9699999999999998</v>
      </c>
      <c r="Y1071" s="8">
        <v>-7.0000000000000284E-2</v>
      </c>
      <c r="Z1071" s="8">
        <v>0</v>
      </c>
      <c r="AA1071">
        <v>0.29999999999999982</v>
      </c>
      <c r="AF1071" t="s">
        <v>1428</v>
      </c>
      <c r="AG1071" t="s">
        <v>115</v>
      </c>
      <c r="AH1071" t="s">
        <v>116</v>
      </c>
      <c r="AI1071" t="s">
        <v>230</v>
      </c>
      <c r="AJ1071" s="7">
        <v>40178</v>
      </c>
      <c r="AK1071" t="s">
        <v>1431</v>
      </c>
      <c r="AL1071" t="s">
        <v>118</v>
      </c>
      <c r="AM1071" t="s">
        <v>1265</v>
      </c>
      <c r="AN1071" t="s">
        <v>1441</v>
      </c>
      <c r="AO1071" t="str">
        <f>TEXT(A1071,"yyyy-mm-dd")</f>
        <v>2008-01-31</v>
      </c>
    </row>
    <row r="1072" spans="1:41">
      <c r="A1072" s="6" t="s">
        <v>1430</v>
      </c>
      <c r="B1072">
        <v>2008</v>
      </c>
      <c r="C1072">
        <v>1</v>
      </c>
      <c r="E1072" t="s">
        <v>112</v>
      </c>
      <c r="F1072" t="s">
        <v>113</v>
      </c>
      <c r="G1072" t="s">
        <v>83</v>
      </c>
      <c r="H1072" t="s">
        <v>1100</v>
      </c>
      <c r="I1072">
        <v>2008</v>
      </c>
      <c r="K1072" s="6">
        <v>39813</v>
      </c>
      <c r="L1072">
        <v>11</v>
      </c>
      <c r="N1072" t="s">
        <v>85</v>
      </c>
      <c r="O1072" s="8">
        <v>7.17</v>
      </c>
      <c r="P1072" s="8">
        <v>7.13</v>
      </c>
      <c r="Q1072" s="8">
        <v>6.99</v>
      </c>
      <c r="R1072" s="8">
        <v>7.5</v>
      </c>
      <c r="S1072" s="8">
        <v>6.25</v>
      </c>
      <c r="T1072" s="8">
        <v>7.78</v>
      </c>
      <c r="U1072" s="8">
        <v>0.37</v>
      </c>
      <c r="V1072" s="9">
        <v>32</v>
      </c>
      <c r="W1072" s="8">
        <v>0.50999999999999979</v>
      </c>
      <c r="X1072" s="8">
        <v>1.5300000000000002</v>
      </c>
      <c r="Y1072" s="8">
        <v>4.0000000000000036E-2</v>
      </c>
      <c r="Z1072" s="8">
        <v>-0.3100000000000005</v>
      </c>
      <c r="AA1072">
        <v>0.13999999999999968</v>
      </c>
      <c r="AF1072" t="s">
        <v>1257</v>
      </c>
      <c r="AG1072" t="s">
        <v>115</v>
      </c>
      <c r="AH1072" t="s">
        <v>116</v>
      </c>
      <c r="AI1072" t="s">
        <v>117</v>
      </c>
      <c r="AJ1072" s="7">
        <v>39813</v>
      </c>
      <c r="AK1072" t="s">
        <v>1431</v>
      </c>
      <c r="AL1072" t="s">
        <v>118</v>
      </c>
      <c r="AM1072" t="s">
        <v>1102</v>
      </c>
      <c r="AN1072" t="s">
        <v>1440</v>
      </c>
      <c r="AO1072" t="str">
        <f>TEXT(A1072,"yyyy-mm-dd")</f>
        <v>2008-01-31</v>
      </c>
    </row>
    <row r="1073" spans="1:41">
      <c r="A1073" s="6" t="s">
        <v>1442</v>
      </c>
      <c r="B1073">
        <v>2008</v>
      </c>
      <c r="C1073">
        <v>2</v>
      </c>
      <c r="E1073" t="s">
        <v>100</v>
      </c>
      <c r="F1073" t="s">
        <v>101</v>
      </c>
      <c r="G1073" t="s">
        <v>83</v>
      </c>
      <c r="H1073" t="s">
        <v>1263</v>
      </c>
      <c r="I1073">
        <v>2009</v>
      </c>
      <c r="K1073" s="6">
        <v>40178</v>
      </c>
      <c r="L1073">
        <v>22</v>
      </c>
      <c r="N1073" t="s">
        <v>167</v>
      </c>
      <c r="O1073" s="8">
        <v>3.58</v>
      </c>
      <c r="P1073" s="8">
        <v>3.6</v>
      </c>
      <c r="Q1073" s="8">
        <v>3.3</v>
      </c>
      <c r="R1073" s="8">
        <v>3.7</v>
      </c>
      <c r="S1073" s="8">
        <v>2.7</v>
      </c>
      <c r="T1073" s="8">
        <v>4.5</v>
      </c>
      <c r="U1073" s="8">
        <v>0.45</v>
      </c>
      <c r="V1073" s="9">
        <v>33</v>
      </c>
      <c r="W1073" s="8">
        <v>0.40000000000000036</v>
      </c>
      <c r="X1073" s="8">
        <v>1.7999999999999998</v>
      </c>
      <c r="Y1073" s="8">
        <v>-2.0000000000000018E-2</v>
      </c>
      <c r="Z1073" s="8">
        <v>0</v>
      </c>
      <c r="AA1073">
        <v>-4.9999999999999822E-2</v>
      </c>
      <c r="AF1073" t="s">
        <v>9871</v>
      </c>
      <c r="AG1073" t="s">
        <v>9655</v>
      </c>
      <c r="AH1073" t="s">
        <v>9656</v>
      </c>
      <c r="AI1073" t="s">
        <v>9669</v>
      </c>
      <c r="AJ1073" s="7">
        <v>40178</v>
      </c>
      <c r="AK1073" t="s">
        <v>1443</v>
      </c>
      <c r="AL1073" t="s">
        <v>109</v>
      </c>
      <c r="AM1073" t="s">
        <v>1265</v>
      </c>
      <c r="AN1073" t="s">
        <v>9881</v>
      </c>
    </row>
    <row r="1074" spans="1:41">
      <c r="A1074" s="6" t="s">
        <v>1442</v>
      </c>
      <c r="B1074">
        <v>2008</v>
      </c>
      <c r="C1074">
        <v>2</v>
      </c>
      <c r="E1074" t="s">
        <v>100</v>
      </c>
      <c r="F1074" t="s">
        <v>101</v>
      </c>
      <c r="G1074" t="s">
        <v>83</v>
      </c>
      <c r="H1074" t="s">
        <v>1100</v>
      </c>
      <c r="I1074">
        <v>2008</v>
      </c>
      <c r="K1074" s="6">
        <v>39813</v>
      </c>
      <c r="L1074">
        <v>10</v>
      </c>
      <c r="N1074" t="s">
        <v>164</v>
      </c>
      <c r="O1074" s="8">
        <v>2.77</v>
      </c>
      <c r="P1074" s="8">
        <v>2.73</v>
      </c>
      <c r="Q1074" s="8">
        <v>2.61</v>
      </c>
      <c r="R1074" s="8">
        <v>2.93</v>
      </c>
      <c r="S1074" s="8">
        <v>2</v>
      </c>
      <c r="T1074" s="8">
        <v>4</v>
      </c>
      <c r="U1074" s="8">
        <v>0.34</v>
      </c>
      <c r="V1074" s="9">
        <v>34</v>
      </c>
      <c r="W1074" s="8">
        <v>0.32000000000000028</v>
      </c>
      <c r="X1074" s="8">
        <v>2</v>
      </c>
      <c r="Y1074" s="8">
        <v>4.0000000000000036E-2</v>
      </c>
      <c r="Z1074" s="8">
        <v>-6.999999999999984E-2</v>
      </c>
      <c r="AA1074">
        <v>-7.9999999999999627E-2</v>
      </c>
      <c r="AF1074" t="s">
        <v>9843</v>
      </c>
      <c r="AG1074" t="s">
        <v>9655</v>
      </c>
      <c r="AH1074" t="s">
        <v>9656</v>
      </c>
      <c r="AI1074" t="s">
        <v>9657</v>
      </c>
      <c r="AJ1074" s="7">
        <v>39813</v>
      </c>
      <c r="AK1074" t="s">
        <v>1443</v>
      </c>
      <c r="AL1074" t="s">
        <v>109</v>
      </c>
      <c r="AM1074" t="s">
        <v>1102</v>
      </c>
      <c r="AN1074" t="s">
        <v>9860</v>
      </c>
    </row>
    <row r="1075" spans="1:41">
      <c r="A1075" s="6" t="s">
        <v>1442</v>
      </c>
      <c r="B1075">
        <v>2008</v>
      </c>
      <c r="C1075">
        <v>2</v>
      </c>
      <c r="E1075" t="s">
        <v>100</v>
      </c>
      <c r="F1075" t="s">
        <v>101</v>
      </c>
      <c r="G1075" t="s">
        <v>102</v>
      </c>
      <c r="H1075" t="s">
        <v>1450</v>
      </c>
      <c r="I1075">
        <v>2008</v>
      </c>
      <c r="J1075">
        <v>2</v>
      </c>
      <c r="K1075" s="6">
        <v>39629</v>
      </c>
      <c r="L1075">
        <v>4</v>
      </c>
      <c r="M1075">
        <v>1</v>
      </c>
      <c r="N1075" t="s">
        <v>219</v>
      </c>
      <c r="O1075" s="8">
        <v>2.68</v>
      </c>
      <c r="P1075" s="8">
        <v>2.7</v>
      </c>
      <c r="Q1075" s="8">
        <v>2.4900000000000002</v>
      </c>
      <c r="R1075" s="8">
        <v>3</v>
      </c>
      <c r="S1075" s="8">
        <v>-0.52</v>
      </c>
      <c r="T1075" s="8">
        <v>4.4000000000000004</v>
      </c>
      <c r="U1075" s="8">
        <v>0.82</v>
      </c>
      <c r="V1075" s="9">
        <v>33</v>
      </c>
      <c r="W1075" s="8">
        <v>0.50999999999999979</v>
      </c>
      <c r="X1075" s="8">
        <v>4.92</v>
      </c>
      <c r="Y1075" s="8">
        <v>-2.0000000000000018E-2</v>
      </c>
      <c r="Z1075" s="8"/>
      <c r="AF1075" t="s">
        <v>1451</v>
      </c>
      <c r="AG1075" t="s">
        <v>106</v>
      </c>
      <c r="AH1075" t="s">
        <v>107</v>
      </c>
      <c r="AI1075" t="s">
        <v>340</v>
      </c>
      <c r="AJ1075" s="7">
        <v>39629</v>
      </c>
      <c r="AK1075" t="s">
        <v>1443</v>
      </c>
      <c r="AL1075" t="s">
        <v>109</v>
      </c>
      <c r="AM1075" t="s">
        <v>1452</v>
      </c>
      <c r="AN1075" t="s">
        <v>1453</v>
      </c>
      <c r="AO1075" t="str">
        <f>TEXT(A1075,"yyyy-mm-dd")</f>
        <v>2008-02-29</v>
      </c>
    </row>
    <row r="1076" spans="1:41">
      <c r="A1076" s="6" t="s">
        <v>1442</v>
      </c>
      <c r="B1076">
        <v>2008</v>
      </c>
      <c r="C1076">
        <v>2</v>
      </c>
      <c r="E1076" t="s">
        <v>100</v>
      </c>
      <c r="F1076" t="s">
        <v>101</v>
      </c>
      <c r="G1076" t="s">
        <v>102</v>
      </c>
      <c r="H1076" t="s">
        <v>1405</v>
      </c>
      <c r="I1076">
        <v>2008</v>
      </c>
      <c r="J1076">
        <v>1</v>
      </c>
      <c r="K1076" s="6">
        <v>39538</v>
      </c>
      <c r="L1076">
        <v>1</v>
      </c>
      <c r="M1076">
        <v>0</v>
      </c>
      <c r="N1076" t="s">
        <v>169</v>
      </c>
      <c r="O1076" s="8">
        <v>2.6</v>
      </c>
      <c r="P1076" s="8">
        <v>2.5</v>
      </c>
      <c r="Q1076" s="8">
        <v>2.4</v>
      </c>
      <c r="R1076" s="8">
        <v>2.9</v>
      </c>
      <c r="S1076" s="8">
        <v>0.4</v>
      </c>
      <c r="T1076" s="8">
        <v>3.6</v>
      </c>
      <c r="U1076" s="8">
        <v>0.62</v>
      </c>
      <c r="V1076" s="9">
        <v>33</v>
      </c>
      <c r="W1076" s="8">
        <v>0.5</v>
      </c>
      <c r="X1076" s="8">
        <v>3.2</v>
      </c>
      <c r="Y1076" s="8">
        <v>0.10000000000000009</v>
      </c>
      <c r="Z1076" s="8">
        <v>-0.20000000000000018</v>
      </c>
      <c r="AA1076">
        <v>-0.29999999999999982</v>
      </c>
      <c r="AF1076" t="s">
        <v>1406</v>
      </c>
      <c r="AG1076" t="s">
        <v>106</v>
      </c>
      <c r="AH1076" t="s">
        <v>107</v>
      </c>
      <c r="AI1076" t="s">
        <v>108</v>
      </c>
      <c r="AJ1076" s="7">
        <v>39538</v>
      </c>
      <c r="AK1076" t="s">
        <v>1443</v>
      </c>
      <c r="AL1076" t="s">
        <v>109</v>
      </c>
      <c r="AM1076" t="s">
        <v>1407</v>
      </c>
      <c r="AN1076" t="s">
        <v>1449</v>
      </c>
      <c r="AO1076" t="str">
        <f>TEXT(A1076,"yyyy-mm-dd")</f>
        <v>2008-02-29</v>
      </c>
    </row>
    <row r="1077" spans="1:41">
      <c r="A1077" s="6" t="s">
        <v>1442</v>
      </c>
      <c r="B1077">
        <v>2008</v>
      </c>
      <c r="C1077">
        <v>2</v>
      </c>
      <c r="E1077" t="s">
        <v>81</v>
      </c>
      <c r="F1077" t="s">
        <v>82</v>
      </c>
      <c r="G1077" t="s">
        <v>83</v>
      </c>
      <c r="H1077" t="s">
        <v>1417</v>
      </c>
      <c r="I1077">
        <v>2010</v>
      </c>
      <c r="K1077" s="6">
        <v>40543</v>
      </c>
      <c r="L1077">
        <v>34</v>
      </c>
      <c r="N1077" t="s">
        <v>789</v>
      </c>
      <c r="O1077" s="8">
        <v>3.41</v>
      </c>
      <c r="P1077" s="8">
        <v>3.4</v>
      </c>
      <c r="Q1077" s="8">
        <v>3.2</v>
      </c>
      <c r="R1077" s="8">
        <v>3.5</v>
      </c>
      <c r="S1077" s="8">
        <v>2.63</v>
      </c>
      <c r="T1077" s="8">
        <v>4.47</v>
      </c>
      <c r="U1077" s="8">
        <v>0.35</v>
      </c>
      <c r="V1077" s="9">
        <v>32</v>
      </c>
      <c r="W1077" s="8">
        <v>0.29999999999999982</v>
      </c>
      <c r="X1077" s="8">
        <v>1.8399999999999999</v>
      </c>
      <c r="Y1077" s="8">
        <v>1.0000000000000231E-2</v>
      </c>
      <c r="Z1077" s="8">
        <v>2.9999999999999805E-2</v>
      </c>
      <c r="AA1077">
        <v>-3.0000000000000249E-2</v>
      </c>
      <c r="AF1077" t="s">
        <v>1418</v>
      </c>
      <c r="AG1077" t="s">
        <v>87</v>
      </c>
      <c r="AH1077" t="s">
        <v>88</v>
      </c>
      <c r="AI1077" t="s">
        <v>359</v>
      </c>
      <c r="AJ1077" s="7">
        <v>40543</v>
      </c>
      <c r="AK1077" t="s">
        <v>1443</v>
      </c>
      <c r="AL1077" t="s">
        <v>91</v>
      </c>
      <c r="AM1077" t="s">
        <v>1419</v>
      </c>
      <c r="AN1077" t="s">
        <v>1446</v>
      </c>
      <c r="AO1077" t="str">
        <f>TEXT(A1077,"yyyy-mm-dd")</f>
        <v>2008-02-29</v>
      </c>
    </row>
    <row r="1078" spans="1:41">
      <c r="A1078" s="6" t="s">
        <v>1442</v>
      </c>
      <c r="B1078">
        <v>2008</v>
      </c>
      <c r="C1078">
        <v>2</v>
      </c>
      <c r="E1078" t="s">
        <v>81</v>
      </c>
      <c r="F1078" t="s">
        <v>82</v>
      </c>
      <c r="G1078" t="s">
        <v>83</v>
      </c>
      <c r="H1078" t="s">
        <v>1263</v>
      </c>
      <c r="I1078">
        <v>2009</v>
      </c>
      <c r="K1078" s="6">
        <v>40178</v>
      </c>
      <c r="L1078">
        <v>22</v>
      </c>
      <c r="N1078" t="s">
        <v>167</v>
      </c>
      <c r="O1078" s="8">
        <v>3.46</v>
      </c>
      <c r="P1078" s="8">
        <v>3.46</v>
      </c>
      <c r="Q1078" s="8">
        <v>3.32</v>
      </c>
      <c r="R1078" s="8">
        <v>3.56</v>
      </c>
      <c r="S1078" s="8">
        <v>2.14</v>
      </c>
      <c r="T1078" s="8">
        <v>4.5</v>
      </c>
      <c r="U1078" s="8">
        <v>0.35</v>
      </c>
      <c r="V1078" s="9">
        <v>34</v>
      </c>
      <c r="W1078" s="8">
        <v>0.24000000000000021</v>
      </c>
      <c r="X1078" s="8">
        <v>2.36</v>
      </c>
      <c r="Y1078" s="8">
        <v>0</v>
      </c>
      <c r="Z1078" s="8">
        <v>-4.0000000000000036E-2</v>
      </c>
      <c r="AA1078">
        <v>-3.9999999999999591E-2</v>
      </c>
      <c r="AF1078" t="s">
        <v>1264</v>
      </c>
      <c r="AG1078" t="s">
        <v>87</v>
      </c>
      <c r="AH1078" t="s">
        <v>88</v>
      </c>
      <c r="AI1078" t="s">
        <v>97</v>
      </c>
      <c r="AJ1078" s="7">
        <v>40178</v>
      </c>
      <c r="AK1078" t="s">
        <v>1443</v>
      </c>
      <c r="AL1078" t="s">
        <v>91</v>
      </c>
      <c r="AM1078" t="s">
        <v>1265</v>
      </c>
      <c r="AN1078" t="s">
        <v>1445</v>
      </c>
      <c r="AO1078" t="str">
        <f>TEXT(A1078,"yyyy-mm-dd")</f>
        <v>2008-02-29</v>
      </c>
    </row>
    <row r="1079" spans="1:41">
      <c r="A1079" s="6" t="s">
        <v>1442</v>
      </c>
      <c r="B1079">
        <v>2008</v>
      </c>
      <c r="C1079">
        <v>2</v>
      </c>
      <c r="E1079" t="s">
        <v>392</v>
      </c>
      <c r="F1079" t="s">
        <v>82</v>
      </c>
      <c r="G1079" t="s">
        <v>83</v>
      </c>
      <c r="H1079" t="s">
        <v>1263</v>
      </c>
      <c r="I1079">
        <v>2009</v>
      </c>
      <c r="K1079" s="6">
        <v>40178</v>
      </c>
      <c r="L1079">
        <v>22</v>
      </c>
      <c r="N1079" t="s">
        <v>167</v>
      </c>
      <c r="O1079" s="8">
        <v>3.51</v>
      </c>
      <c r="P1079" s="8">
        <v>3.5</v>
      </c>
      <c r="Q1079" s="8">
        <v>3.36</v>
      </c>
      <c r="R1079" s="8">
        <v>3.67</v>
      </c>
      <c r="S1079" s="8">
        <v>3</v>
      </c>
      <c r="T1079" s="8">
        <v>4.3</v>
      </c>
      <c r="U1079" s="8">
        <v>0.28000000000000003</v>
      </c>
      <c r="V1079" s="9">
        <v>30</v>
      </c>
      <c r="W1079" s="8">
        <v>0.31000000000000005</v>
      </c>
      <c r="X1079" s="8">
        <v>1.2999999999999998</v>
      </c>
      <c r="Y1079" s="8">
        <v>9.9999999999997868E-3</v>
      </c>
      <c r="Z1079" s="8">
        <v>4.9999999999999822E-2</v>
      </c>
      <c r="AA1079">
        <v>2.9999999999999805E-2</v>
      </c>
      <c r="AF1079" t="s">
        <v>1264</v>
      </c>
      <c r="AG1079" t="s">
        <v>87</v>
      </c>
      <c r="AH1079" t="s">
        <v>88</v>
      </c>
      <c r="AI1079" t="s">
        <v>97</v>
      </c>
      <c r="AJ1079" s="7">
        <v>40178</v>
      </c>
      <c r="AK1079" t="s">
        <v>1443</v>
      </c>
      <c r="AL1079" t="s">
        <v>393</v>
      </c>
      <c r="AM1079" t="s">
        <v>1265</v>
      </c>
      <c r="AN1079" t="s">
        <v>1448</v>
      </c>
      <c r="AO1079" t="str">
        <f>TEXT(A1079,"yyyy-mm-dd")</f>
        <v>2008-02-29</v>
      </c>
    </row>
    <row r="1080" spans="1:41">
      <c r="A1080" s="6" t="s">
        <v>1442</v>
      </c>
      <c r="B1080">
        <v>2008</v>
      </c>
      <c r="C1080">
        <v>2</v>
      </c>
      <c r="E1080" t="s">
        <v>81</v>
      </c>
      <c r="F1080" t="s">
        <v>82</v>
      </c>
      <c r="G1080" t="s">
        <v>83</v>
      </c>
      <c r="H1080" t="s">
        <v>1100</v>
      </c>
      <c r="I1080">
        <v>2008</v>
      </c>
      <c r="K1080" s="6">
        <v>39813</v>
      </c>
      <c r="L1080">
        <v>10</v>
      </c>
      <c r="N1080" t="s">
        <v>164</v>
      </c>
      <c r="O1080" s="8">
        <v>3.73</v>
      </c>
      <c r="P1080" s="8">
        <v>3.73</v>
      </c>
      <c r="Q1080" s="8">
        <v>3.65</v>
      </c>
      <c r="R1080" s="8">
        <v>3.84</v>
      </c>
      <c r="S1080" s="8">
        <v>3.17</v>
      </c>
      <c r="T1080" s="8">
        <v>4.3</v>
      </c>
      <c r="U1080" s="8">
        <v>0.23</v>
      </c>
      <c r="V1080" s="9">
        <v>34</v>
      </c>
      <c r="W1080" s="8">
        <v>0.18999999999999995</v>
      </c>
      <c r="X1080" s="8">
        <v>1.1299999999999999</v>
      </c>
      <c r="Y1080" s="8">
        <v>0</v>
      </c>
      <c r="Z1080" s="8">
        <v>-6.0000000000000053E-2</v>
      </c>
      <c r="AA1080">
        <v>-9.9999999999997868E-3</v>
      </c>
      <c r="AF1080" t="s">
        <v>1101</v>
      </c>
      <c r="AG1080" t="s">
        <v>87</v>
      </c>
      <c r="AH1080" t="s">
        <v>88</v>
      </c>
      <c r="AI1080" t="s">
        <v>89</v>
      </c>
      <c r="AJ1080" s="7">
        <v>39813</v>
      </c>
      <c r="AK1080" t="s">
        <v>1443</v>
      </c>
      <c r="AL1080" t="s">
        <v>91</v>
      </c>
      <c r="AM1080" t="s">
        <v>1102</v>
      </c>
      <c r="AN1080" t="s">
        <v>1444</v>
      </c>
      <c r="AO1080" t="str">
        <f>TEXT(A1080,"yyyy-mm-dd")</f>
        <v>2008-02-29</v>
      </c>
    </row>
    <row r="1081" spans="1:41">
      <c r="A1081" s="6" t="s">
        <v>1442</v>
      </c>
      <c r="B1081">
        <v>2008</v>
      </c>
      <c r="C1081">
        <v>2</v>
      </c>
      <c r="E1081" t="s">
        <v>392</v>
      </c>
      <c r="F1081" t="s">
        <v>82</v>
      </c>
      <c r="G1081" t="s">
        <v>83</v>
      </c>
      <c r="H1081" t="s">
        <v>1100</v>
      </c>
      <c r="I1081">
        <v>2008</v>
      </c>
      <c r="K1081" s="6">
        <v>39813</v>
      </c>
      <c r="L1081">
        <v>10</v>
      </c>
      <c r="N1081" t="s">
        <v>164</v>
      </c>
      <c r="O1081" s="8">
        <v>3.74</v>
      </c>
      <c r="P1081" s="8">
        <v>3.69</v>
      </c>
      <c r="Q1081" s="8">
        <v>3.6</v>
      </c>
      <c r="R1081" s="8">
        <v>3.9</v>
      </c>
      <c r="S1081" s="8">
        <v>3.12</v>
      </c>
      <c r="T1081" s="8">
        <v>4.41</v>
      </c>
      <c r="U1081" s="8">
        <v>0.25</v>
      </c>
      <c r="V1081" s="9">
        <v>31</v>
      </c>
      <c r="W1081" s="8">
        <v>0.29999999999999982</v>
      </c>
      <c r="X1081" s="8">
        <v>1.29</v>
      </c>
      <c r="Y1081" s="8">
        <v>5.0000000000000266E-2</v>
      </c>
      <c r="Z1081" s="8">
        <v>2.9999999999999805E-2</v>
      </c>
      <c r="AA1081">
        <v>2.0000000000000018E-2</v>
      </c>
      <c r="AF1081" t="s">
        <v>1101</v>
      </c>
      <c r="AG1081" t="s">
        <v>87</v>
      </c>
      <c r="AH1081" t="s">
        <v>88</v>
      </c>
      <c r="AI1081" t="s">
        <v>89</v>
      </c>
      <c r="AJ1081" s="7">
        <v>39813</v>
      </c>
      <c r="AK1081" t="s">
        <v>1443</v>
      </c>
      <c r="AL1081" t="s">
        <v>393</v>
      </c>
      <c r="AM1081" t="s">
        <v>1102</v>
      </c>
      <c r="AN1081" t="s">
        <v>1447</v>
      </c>
      <c r="AO1081" t="str">
        <f>TEXT(A1081,"yyyy-mm-dd")</f>
        <v>2008-02-29</v>
      </c>
    </row>
    <row r="1082" spans="1:41">
      <c r="A1082" s="6" t="s">
        <v>1442</v>
      </c>
      <c r="B1082">
        <v>2008</v>
      </c>
      <c r="C1082">
        <v>2</v>
      </c>
      <c r="E1082" t="s">
        <v>81</v>
      </c>
      <c r="F1082" t="s">
        <v>82</v>
      </c>
      <c r="G1082" t="s">
        <v>774</v>
      </c>
      <c r="H1082" t="s">
        <v>775</v>
      </c>
      <c r="K1082" s="6"/>
      <c r="O1082" s="8">
        <v>3.38</v>
      </c>
      <c r="P1082" s="8">
        <v>3.4</v>
      </c>
      <c r="Q1082" s="8">
        <v>3.22</v>
      </c>
      <c r="R1082" s="8">
        <v>3.5</v>
      </c>
      <c r="S1082" s="8">
        <v>2.5299999999999998</v>
      </c>
      <c r="T1082" s="8">
        <v>4</v>
      </c>
      <c r="U1082" s="8">
        <v>0.27</v>
      </c>
      <c r="V1082" s="9">
        <v>30</v>
      </c>
      <c r="W1082" s="8">
        <v>0.2799999999999998</v>
      </c>
      <c r="X1082" s="8">
        <v>1.4700000000000002</v>
      </c>
      <c r="Y1082" s="8">
        <v>-2.0000000000000018E-2</v>
      </c>
      <c r="Z1082" s="8">
        <v>0</v>
      </c>
      <c r="AA1082">
        <v>6.999999999999984E-2</v>
      </c>
      <c r="AF1082" t="s">
        <v>776</v>
      </c>
      <c r="AG1082" t="s">
        <v>777</v>
      </c>
      <c r="AH1082" t="s">
        <v>778</v>
      </c>
      <c r="AI1082" t="s">
        <v>779</v>
      </c>
      <c r="AJ1082" s="7"/>
      <c r="AK1082" t="s">
        <v>1443</v>
      </c>
      <c r="AL1082" t="s">
        <v>91</v>
      </c>
      <c r="AM1082" t="s">
        <v>775</v>
      </c>
      <c r="AN1082" t="s">
        <v>1454</v>
      </c>
      <c r="AO1082" t="str">
        <f>TEXT(A1082,"yyyy-mm-dd")</f>
        <v>2008-02-29</v>
      </c>
    </row>
    <row r="1083" spans="1:41">
      <c r="A1083" s="6" t="s">
        <v>1442</v>
      </c>
      <c r="B1083">
        <v>2008</v>
      </c>
      <c r="C1083">
        <v>2</v>
      </c>
      <c r="E1083" t="s">
        <v>112</v>
      </c>
      <c r="F1083" t="s">
        <v>113</v>
      </c>
      <c r="G1083" t="s">
        <v>83</v>
      </c>
      <c r="H1083" t="s">
        <v>1263</v>
      </c>
      <c r="I1083">
        <v>2009</v>
      </c>
      <c r="K1083" s="6">
        <v>40178</v>
      </c>
      <c r="L1083">
        <v>22</v>
      </c>
      <c r="N1083" t="s">
        <v>167</v>
      </c>
      <c r="O1083" s="8">
        <v>7.01</v>
      </c>
      <c r="P1083" s="8">
        <v>7</v>
      </c>
      <c r="Q1083" s="8">
        <v>6.75</v>
      </c>
      <c r="R1083" s="8">
        <v>7.31</v>
      </c>
      <c r="S1083" s="8">
        <v>5.78</v>
      </c>
      <c r="T1083" s="8">
        <v>8.5</v>
      </c>
      <c r="U1083" s="8">
        <v>0.54</v>
      </c>
      <c r="V1083" s="9">
        <v>31</v>
      </c>
      <c r="W1083" s="8">
        <v>0.55999999999999961</v>
      </c>
      <c r="X1083" s="8">
        <v>2.7199999999999998</v>
      </c>
      <c r="Y1083" s="8">
        <v>9.9999999999997868E-3</v>
      </c>
      <c r="Z1083" s="8">
        <v>0</v>
      </c>
      <c r="AA1083">
        <v>-0.1800000000000006</v>
      </c>
      <c r="AF1083" t="s">
        <v>1428</v>
      </c>
      <c r="AG1083" t="s">
        <v>115</v>
      </c>
      <c r="AH1083" t="s">
        <v>116</v>
      </c>
      <c r="AI1083" t="s">
        <v>230</v>
      </c>
      <c r="AJ1083" s="7">
        <v>40178</v>
      </c>
      <c r="AK1083" t="s">
        <v>1443</v>
      </c>
      <c r="AL1083" t="s">
        <v>118</v>
      </c>
      <c r="AM1083" t="s">
        <v>1265</v>
      </c>
      <c r="AN1083" t="s">
        <v>1456</v>
      </c>
      <c r="AO1083" t="str">
        <f>TEXT(A1083,"yyyy-mm-dd")</f>
        <v>2008-02-29</v>
      </c>
    </row>
    <row r="1084" spans="1:41">
      <c r="A1084" s="6" t="s">
        <v>1442</v>
      </c>
      <c r="B1084">
        <v>2008</v>
      </c>
      <c r="C1084">
        <v>2</v>
      </c>
      <c r="E1084" t="s">
        <v>112</v>
      </c>
      <c r="F1084" t="s">
        <v>113</v>
      </c>
      <c r="G1084" t="s">
        <v>83</v>
      </c>
      <c r="H1084" t="s">
        <v>1100</v>
      </c>
      <c r="I1084">
        <v>2008</v>
      </c>
      <c r="K1084" s="6">
        <v>39813</v>
      </c>
      <c r="L1084">
        <v>10</v>
      </c>
      <c r="N1084" t="s">
        <v>164</v>
      </c>
      <c r="O1084" s="8">
        <v>7.19</v>
      </c>
      <c r="P1084" s="8">
        <v>7.1</v>
      </c>
      <c r="Q1084" s="8">
        <v>7</v>
      </c>
      <c r="R1084" s="8">
        <v>7.5</v>
      </c>
      <c r="S1084" s="8">
        <v>6.47</v>
      </c>
      <c r="T1084" s="8">
        <v>7.82</v>
      </c>
      <c r="U1084" s="8">
        <v>0.33</v>
      </c>
      <c r="V1084" s="9">
        <v>33</v>
      </c>
      <c r="W1084" s="8">
        <v>0.5</v>
      </c>
      <c r="X1084" s="8">
        <v>1.3500000000000005</v>
      </c>
      <c r="Y1084" s="8">
        <v>9.0000000000000746E-2</v>
      </c>
      <c r="Z1084" s="8">
        <v>-3.0000000000000249E-2</v>
      </c>
      <c r="AA1084">
        <v>-9.9999999999997868E-3</v>
      </c>
      <c r="AF1084" t="s">
        <v>1257</v>
      </c>
      <c r="AG1084" t="s">
        <v>115</v>
      </c>
      <c r="AH1084" t="s">
        <v>116</v>
      </c>
      <c r="AI1084" t="s">
        <v>117</v>
      </c>
      <c r="AJ1084" s="7">
        <v>39813</v>
      </c>
      <c r="AK1084" t="s">
        <v>1443</v>
      </c>
      <c r="AL1084" t="s">
        <v>118</v>
      </c>
      <c r="AM1084" t="s">
        <v>1102</v>
      </c>
      <c r="AN1084" t="s">
        <v>1455</v>
      </c>
      <c r="AO1084" t="str">
        <f>TEXT(A1084,"yyyy-mm-dd")</f>
        <v>2008-02-29</v>
      </c>
    </row>
    <row r="1085" spans="1:41">
      <c r="A1085" s="6" t="s">
        <v>1457</v>
      </c>
      <c r="B1085">
        <v>2008</v>
      </c>
      <c r="C1085">
        <v>3</v>
      </c>
      <c r="E1085" t="s">
        <v>100</v>
      </c>
      <c r="F1085" t="s">
        <v>101</v>
      </c>
      <c r="G1085" t="s">
        <v>83</v>
      </c>
      <c r="H1085" t="s">
        <v>1263</v>
      </c>
      <c r="I1085">
        <v>2009</v>
      </c>
      <c r="K1085" s="6">
        <v>40178</v>
      </c>
      <c r="L1085">
        <v>21</v>
      </c>
      <c r="N1085" t="s">
        <v>176</v>
      </c>
      <c r="O1085" s="8">
        <v>3.39</v>
      </c>
      <c r="P1085" s="8">
        <v>3.44</v>
      </c>
      <c r="Q1085" s="8">
        <v>3.11</v>
      </c>
      <c r="R1085" s="8">
        <v>3.7</v>
      </c>
      <c r="S1085" s="8">
        <v>1.17</v>
      </c>
      <c r="T1085" s="8">
        <v>4.5</v>
      </c>
      <c r="U1085" s="8">
        <v>0.62</v>
      </c>
      <c r="V1085" s="9">
        <v>34</v>
      </c>
      <c r="W1085" s="8">
        <v>0.5900000000000003</v>
      </c>
      <c r="X1085" s="8">
        <v>3.33</v>
      </c>
      <c r="Y1085" s="8">
        <v>-4.9999999999999822E-2</v>
      </c>
      <c r="Z1085" s="8">
        <v>-0.16000000000000014</v>
      </c>
      <c r="AA1085">
        <v>0.18999999999999995</v>
      </c>
      <c r="AF1085" t="s">
        <v>9871</v>
      </c>
      <c r="AG1085" t="s">
        <v>9655</v>
      </c>
      <c r="AH1085" t="s">
        <v>9656</v>
      </c>
      <c r="AI1085" t="s">
        <v>9669</v>
      </c>
      <c r="AJ1085" s="7">
        <v>40178</v>
      </c>
      <c r="AK1085" t="s">
        <v>1458</v>
      </c>
      <c r="AL1085" t="s">
        <v>109</v>
      </c>
      <c r="AM1085" t="s">
        <v>1265</v>
      </c>
      <c r="AN1085" t="s">
        <v>9882</v>
      </c>
    </row>
    <row r="1086" spans="1:41">
      <c r="A1086" s="6" t="s">
        <v>1457</v>
      </c>
      <c r="B1086">
        <v>2008</v>
      </c>
      <c r="C1086">
        <v>3</v>
      </c>
      <c r="E1086" t="s">
        <v>100</v>
      </c>
      <c r="F1086" t="s">
        <v>101</v>
      </c>
      <c r="G1086" t="s">
        <v>83</v>
      </c>
      <c r="H1086" t="s">
        <v>1100</v>
      </c>
      <c r="I1086">
        <v>2008</v>
      </c>
      <c r="K1086" s="6">
        <v>39813</v>
      </c>
      <c r="L1086">
        <v>9</v>
      </c>
      <c r="N1086" t="s">
        <v>173</v>
      </c>
      <c r="O1086" s="8">
        <v>2.67</v>
      </c>
      <c r="P1086" s="8">
        <v>2.66</v>
      </c>
      <c r="Q1086" s="8">
        <v>2.4700000000000002</v>
      </c>
      <c r="R1086" s="8">
        <v>2.9</v>
      </c>
      <c r="S1086" s="8">
        <v>2</v>
      </c>
      <c r="T1086" s="8">
        <v>4</v>
      </c>
      <c r="U1086" s="8">
        <v>0.4</v>
      </c>
      <c r="V1086" s="9">
        <v>35</v>
      </c>
      <c r="W1086" s="8">
        <v>0.42999999999999972</v>
      </c>
      <c r="X1086" s="8">
        <v>2</v>
      </c>
      <c r="Y1086" s="8">
        <v>9.9999999999997868E-3</v>
      </c>
      <c r="Z1086" s="8">
        <v>-6.999999999999984E-2</v>
      </c>
      <c r="AA1086">
        <v>0.10999999999999943</v>
      </c>
      <c r="AF1086" t="s">
        <v>9843</v>
      </c>
      <c r="AG1086" t="s">
        <v>9655</v>
      </c>
      <c r="AH1086" t="s">
        <v>9656</v>
      </c>
      <c r="AI1086" t="s">
        <v>9657</v>
      </c>
      <c r="AJ1086" s="7">
        <v>39813</v>
      </c>
      <c r="AK1086" t="s">
        <v>1458</v>
      </c>
      <c r="AL1086" t="s">
        <v>109</v>
      </c>
      <c r="AM1086" t="s">
        <v>1102</v>
      </c>
      <c r="AN1086" t="s">
        <v>9861</v>
      </c>
    </row>
    <row r="1087" spans="1:41">
      <c r="A1087" s="6" t="s">
        <v>1457</v>
      </c>
      <c r="B1087">
        <v>2008</v>
      </c>
      <c r="C1087">
        <v>3</v>
      </c>
      <c r="E1087" t="s">
        <v>100</v>
      </c>
      <c r="F1087" t="s">
        <v>101</v>
      </c>
      <c r="G1087" t="s">
        <v>102</v>
      </c>
      <c r="H1087" t="s">
        <v>1450</v>
      </c>
      <c r="I1087">
        <v>2008</v>
      </c>
      <c r="J1087">
        <v>2</v>
      </c>
      <c r="K1087" s="6">
        <v>39629</v>
      </c>
      <c r="L1087">
        <v>3</v>
      </c>
      <c r="M1087">
        <v>1</v>
      </c>
      <c r="N1087" t="s">
        <v>233</v>
      </c>
      <c r="O1087" s="8">
        <v>2.61</v>
      </c>
      <c r="P1087" s="8">
        <v>2.6</v>
      </c>
      <c r="Q1087" s="8">
        <v>2.2000000000000002</v>
      </c>
      <c r="R1087" s="8">
        <v>3</v>
      </c>
      <c r="S1087" s="8">
        <v>-0.52</v>
      </c>
      <c r="T1087" s="8">
        <v>4.4000000000000004</v>
      </c>
      <c r="U1087" s="8">
        <v>0.82</v>
      </c>
      <c r="V1087" s="9">
        <v>34</v>
      </c>
      <c r="W1087" s="8">
        <v>0.79999999999999982</v>
      </c>
      <c r="X1087" s="8">
        <v>4.92</v>
      </c>
      <c r="Y1087" s="8">
        <v>9.9999999999997868E-3</v>
      </c>
      <c r="Z1087" s="8">
        <v>-0.10000000000000009</v>
      </c>
      <c r="AA1087">
        <v>0.29000000000000004</v>
      </c>
      <c r="AF1087" t="s">
        <v>1451</v>
      </c>
      <c r="AG1087" t="s">
        <v>106</v>
      </c>
      <c r="AH1087" t="s">
        <v>107</v>
      </c>
      <c r="AI1087" t="s">
        <v>340</v>
      </c>
      <c r="AJ1087" s="7">
        <v>39629</v>
      </c>
      <c r="AK1087" t="s">
        <v>1458</v>
      </c>
      <c r="AL1087" t="s">
        <v>109</v>
      </c>
      <c r="AM1087" t="s">
        <v>1452</v>
      </c>
      <c r="AN1087" t="s">
        <v>1465</v>
      </c>
      <c r="AO1087" t="str">
        <f>TEXT(A1087,"yyyy-mm-dd")</f>
        <v>2008-03-31</v>
      </c>
    </row>
    <row r="1088" spans="1:41">
      <c r="A1088" s="6" t="s">
        <v>1457</v>
      </c>
      <c r="B1088">
        <v>2008</v>
      </c>
      <c r="C1088">
        <v>3</v>
      </c>
      <c r="E1088" t="s">
        <v>100</v>
      </c>
      <c r="F1088" t="s">
        <v>101</v>
      </c>
      <c r="G1088" t="s">
        <v>102</v>
      </c>
      <c r="H1088" t="s">
        <v>1405</v>
      </c>
      <c r="I1088">
        <v>2008</v>
      </c>
      <c r="J1088">
        <v>1</v>
      </c>
      <c r="K1088" s="6">
        <v>39538</v>
      </c>
      <c r="L1088">
        <v>0</v>
      </c>
      <c r="M1088">
        <v>0</v>
      </c>
      <c r="N1088" t="s">
        <v>178</v>
      </c>
      <c r="O1088" s="8">
        <v>2.58</v>
      </c>
      <c r="P1088" s="8">
        <v>2.5</v>
      </c>
      <c r="Q1088" s="8">
        <v>2.4</v>
      </c>
      <c r="R1088" s="8">
        <v>2.9</v>
      </c>
      <c r="S1088" s="8">
        <v>1.2</v>
      </c>
      <c r="T1088" s="8">
        <v>3.6</v>
      </c>
      <c r="U1088" s="8">
        <v>0.52</v>
      </c>
      <c r="V1088" s="9">
        <v>34</v>
      </c>
      <c r="W1088" s="8">
        <v>0.5</v>
      </c>
      <c r="X1088" s="8">
        <v>2.4000000000000004</v>
      </c>
      <c r="Y1088" s="8">
        <v>8.0000000000000071E-2</v>
      </c>
      <c r="Z1088" s="8">
        <v>0</v>
      </c>
      <c r="AA1088">
        <v>0</v>
      </c>
      <c r="AF1088" t="s">
        <v>1406</v>
      </c>
      <c r="AG1088" t="s">
        <v>106</v>
      </c>
      <c r="AH1088" t="s">
        <v>107</v>
      </c>
      <c r="AI1088" t="s">
        <v>108</v>
      </c>
      <c r="AJ1088" s="7">
        <v>39538</v>
      </c>
      <c r="AK1088" t="s">
        <v>1458</v>
      </c>
      <c r="AL1088" t="s">
        <v>109</v>
      </c>
      <c r="AM1088" t="s">
        <v>1407</v>
      </c>
      <c r="AN1088" t="s">
        <v>1464</v>
      </c>
      <c r="AO1088" t="str">
        <f>TEXT(A1088,"yyyy-mm-dd")</f>
        <v>2008-03-31</v>
      </c>
    </row>
    <row r="1089" spans="1:41">
      <c r="A1089" s="6" t="s">
        <v>1457</v>
      </c>
      <c r="B1089">
        <v>2008</v>
      </c>
      <c r="C1089">
        <v>3</v>
      </c>
      <c r="E1089" t="s">
        <v>81</v>
      </c>
      <c r="F1089" t="s">
        <v>82</v>
      </c>
      <c r="G1089" t="s">
        <v>83</v>
      </c>
      <c r="H1089" t="s">
        <v>1417</v>
      </c>
      <c r="I1089">
        <v>2010</v>
      </c>
      <c r="K1089" s="6">
        <v>40543</v>
      </c>
      <c r="L1089">
        <v>33</v>
      </c>
      <c r="N1089" t="s">
        <v>810</v>
      </c>
      <c r="O1089" s="8">
        <v>3.43</v>
      </c>
      <c r="P1089" s="8">
        <v>3.4</v>
      </c>
      <c r="Q1089" s="8">
        <v>3.2</v>
      </c>
      <c r="R1089" s="8">
        <v>3.5</v>
      </c>
      <c r="S1089" s="8">
        <v>2.94</v>
      </c>
      <c r="T1089" s="8">
        <v>4.5199999999999996</v>
      </c>
      <c r="U1089" s="8">
        <v>0.34</v>
      </c>
      <c r="V1089" s="9">
        <v>33</v>
      </c>
      <c r="W1089" s="8">
        <v>0.29999999999999982</v>
      </c>
      <c r="X1089" s="8">
        <v>1.5799999999999996</v>
      </c>
      <c r="Y1089" s="8">
        <v>3.0000000000000249E-2</v>
      </c>
      <c r="Z1089" s="8">
        <v>0</v>
      </c>
      <c r="AA1089">
        <v>0</v>
      </c>
      <c r="AF1089" t="s">
        <v>1418</v>
      </c>
      <c r="AG1089" t="s">
        <v>87</v>
      </c>
      <c r="AH1089" t="s">
        <v>88</v>
      </c>
      <c r="AI1089" t="s">
        <v>359</v>
      </c>
      <c r="AJ1089" s="7">
        <v>40543</v>
      </c>
      <c r="AK1089" t="s">
        <v>1458</v>
      </c>
      <c r="AL1089" t="s">
        <v>91</v>
      </c>
      <c r="AM1089" t="s">
        <v>1419</v>
      </c>
      <c r="AN1089" t="s">
        <v>1461</v>
      </c>
      <c r="AO1089" t="str">
        <f>TEXT(A1089,"yyyy-mm-dd")</f>
        <v>2008-03-31</v>
      </c>
    </row>
    <row r="1090" spans="1:41">
      <c r="A1090" s="6" t="s">
        <v>1457</v>
      </c>
      <c r="B1090">
        <v>2008</v>
      </c>
      <c r="C1090">
        <v>3</v>
      </c>
      <c r="E1090" t="s">
        <v>81</v>
      </c>
      <c r="F1090" t="s">
        <v>82</v>
      </c>
      <c r="G1090" t="s">
        <v>83</v>
      </c>
      <c r="H1090" t="s">
        <v>1263</v>
      </c>
      <c r="I1090">
        <v>2009</v>
      </c>
      <c r="K1090" s="6">
        <v>40178</v>
      </c>
      <c r="L1090">
        <v>21</v>
      </c>
      <c r="N1090" t="s">
        <v>176</v>
      </c>
      <c r="O1090" s="8">
        <v>3.52</v>
      </c>
      <c r="P1090" s="8">
        <v>3.5</v>
      </c>
      <c r="Q1090" s="8">
        <v>3.32</v>
      </c>
      <c r="R1090" s="8">
        <v>3.6</v>
      </c>
      <c r="S1090" s="8">
        <v>3.23</v>
      </c>
      <c r="T1090" s="8">
        <v>4.5</v>
      </c>
      <c r="U1090" s="8">
        <v>0.27</v>
      </c>
      <c r="V1090" s="9">
        <v>35</v>
      </c>
      <c r="W1090" s="8">
        <v>0.28000000000000025</v>
      </c>
      <c r="X1090" s="8">
        <v>1.27</v>
      </c>
      <c r="Y1090" s="8">
        <v>2.0000000000000018E-2</v>
      </c>
      <c r="Z1090" s="8">
        <v>4.0000000000000036E-2</v>
      </c>
      <c r="AA1090">
        <v>4.0000000000000036E-2</v>
      </c>
      <c r="AF1090" t="s">
        <v>1264</v>
      </c>
      <c r="AG1090" t="s">
        <v>87</v>
      </c>
      <c r="AH1090" t="s">
        <v>88</v>
      </c>
      <c r="AI1090" t="s">
        <v>97</v>
      </c>
      <c r="AJ1090" s="7">
        <v>40178</v>
      </c>
      <c r="AK1090" t="s">
        <v>1458</v>
      </c>
      <c r="AL1090" t="s">
        <v>91</v>
      </c>
      <c r="AM1090" t="s">
        <v>1265</v>
      </c>
      <c r="AN1090" t="s">
        <v>1460</v>
      </c>
      <c r="AO1090" t="str">
        <f>TEXT(A1090,"yyyy-mm-dd")</f>
        <v>2008-03-31</v>
      </c>
    </row>
    <row r="1091" spans="1:41">
      <c r="A1091" s="6" t="s">
        <v>1457</v>
      </c>
      <c r="B1091">
        <v>2008</v>
      </c>
      <c r="C1091">
        <v>3</v>
      </c>
      <c r="E1091" t="s">
        <v>392</v>
      </c>
      <c r="F1091" t="s">
        <v>82</v>
      </c>
      <c r="G1091" t="s">
        <v>83</v>
      </c>
      <c r="H1091" t="s">
        <v>1263</v>
      </c>
      <c r="I1091">
        <v>2009</v>
      </c>
      <c r="K1091" s="6">
        <v>40178</v>
      </c>
      <c r="L1091">
        <v>21</v>
      </c>
      <c r="N1091" t="s">
        <v>176</v>
      </c>
      <c r="O1091" s="8">
        <v>3.54</v>
      </c>
      <c r="P1091" s="8">
        <v>3.53</v>
      </c>
      <c r="Q1091" s="8">
        <v>3.34</v>
      </c>
      <c r="R1091" s="8">
        <v>3.64</v>
      </c>
      <c r="S1091" s="8">
        <v>3.04</v>
      </c>
      <c r="T1091" s="8">
        <v>4.3</v>
      </c>
      <c r="U1091" s="8">
        <v>0.28999999999999998</v>
      </c>
      <c r="V1091" s="9">
        <v>32</v>
      </c>
      <c r="W1091" s="8">
        <v>0.30000000000000027</v>
      </c>
      <c r="X1091" s="8">
        <v>1.2599999999999998</v>
      </c>
      <c r="Y1091" s="8">
        <v>1.0000000000000231E-2</v>
      </c>
      <c r="Z1091" s="8">
        <v>2.9999999999999805E-2</v>
      </c>
      <c r="AA1091">
        <v>-9.9999999999997868E-3</v>
      </c>
      <c r="AF1091" t="s">
        <v>1264</v>
      </c>
      <c r="AG1091" t="s">
        <v>87</v>
      </c>
      <c r="AH1091" t="s">
        <v>88</v>
      </c>
      <c r="AI1091" t="s">
        <v>97</v>
      </c>
      <c r="AJ1091" s="7">
        <v>40178</v>
      </c>
      <c r="AK1091" t="s">
        <v>1458</v>
      </c>
      <c r="AL1091" t="s">
        <v>393</v>
      </c>
      <c r="AM1091" t="s">
        <v>1265</v>
      </c>
      <c r="AN1091" t="s">
        <v>1463</v>
      </c>
      <c r="AO1091" t="str">
        <f>TEXT(A1091,"yyyy-mm-dd")</f>
        <v>2008-03-31</v>
      </c>
    </row>
    <row r="1092" spans="1:41">
      <c r="A1092" s="6" t="s">
        <v>1457</v>
      </c>
      <c r="B1092">
        <v>2008</v>
      </c>
      <c r="C1092">
        <v>3</v>
      </c>
      <c r="E1092" t="s">
        <v>81</v>
      </c>
      <c r="F1092" t="s">
        <v>82</v>
      </c>
      <c r="G1092" t="s">
        <v>83</v>
      </c>
      <c r="H1092" t="s">
        <v>1100</v>
      </c>
      <c r="I1092">
        <v>2008</v>
      </c>
      <c r="K1092" s="6">
        <v>39813</v>
      </c>
      <c r="L1092">
        <v>9</v>
      </c>
      <c r="N1092" t="s">
        <v>173</v>
      </c>
      <c r="O1092" s="8">
        <v>3.98</v>
      </c>
      <c r="P1092" s="8">
        <v>3.94</v>
      </c>
      <c r="Q1092" s="8">
        <v>3.82</v>
      </c>
      <c r="R1092" s="8">
        <v>4.05</v>
      </c>
      <c r="S1092" s="8">
        <v>3.36</v>
      </c>
      <c r="T1092" s="8">
        <v>5.0999999999999996</v>
      </c>
      <c r="U1092" s="8">
        <v>0.28999999999999998</v>
      </c>
      <c r="V1092" s="9">
        <v>35</v>
      </c>
      <c r="W1092" s="8">
        <v>0.22999999999999998</v>
      </c>
      <c r="X1092" s="8">
        <v>1.7399999999999998</v>
      </c>
      <c r="Y1092" s="8">
        <v>4.0000000000000036E-2</v>
      </c>
      <c r="Z1092" s="8">
        <v>0.20999999999999996</v>
      </c>
      <c r="AA1092">
        <v>4.0000000000000036E-2</v>
      </c>
      <c r="AF1092" t="s">
        <v>1101</v>
      </c>
      <c r="AG1092" t="s">
        <v>87</v>
      </c>
      <c r="AH1092" t="s">
        <v>88</v>
      </c>
      <c r="AI1092" t="s">
        <v>89</v>
      </c>
      <c r="AJ1092" s="7">
        <v>39813</v>
      </c>
      <c r="AK1092" t="s">
        <v>1458</v>
      </c>
      <c r="AL1092" t="s">
        <v>91</v>
      </c>
      <c r="AM1092" t="s">
        <v>1102</v>
      </c>
      <c r="AN1092" t="s">
        <v>1459</v>
      </c>
      <c r="AO1092" t="str">
        <f>TEXT(A1092,"yyyy-mm-dd")</f>
        <v>2008-03-31</v>
      </c>
    </row>
    <row r="1093" spans="1:41">
      <c r="A1093" s="6" t="s">
        <v>1457</v>
      </c>
      <c r="B1093">
        <v>2008</v>
      </c>
      <c r="C1093">
        <v>3</v>
      </c>
      <c r="E1093" t="s">
        <v>392</v>
      </c>
      <c r="F1093" t="s">
        <v>82</v>
      </c>
      <c r="G1093" t="s">
        <v>83</v>
      </c>
      <c r="H1093" t="s">
        <v>1100</v>
      </c>
      <c r="I1093">
        <v>2008</v>
      </c>
      <c r="K1093" s="6">
        <v>39813</v>
      </c>
      <c r="L1093">
        <v>9</v>
      </c>
      <c r="N1093" t="s">
        <v>173</v>
      </c>
      <c r="O1093" s="8">
        <v>3.91</v>
      </c>
      <c r="P1093" s="8">
        <v>3.9</v>
      </c>
      <c r="Q1093" s="8">
        <v>3.8</v>
      </c>
      <c r="R1093" s="8">
        <v>4.07</v>
      </c>
      <c r="S1093" s="8">
        <v>3.12</v>
      </c>
      <c r="T1093" s="8">
        <v>4.72</v>
      </c>
      <c r="U1093" s="8">
        <v>0.28999999999999998</v>
      </c>
      <c r="V1093" s="9">
        <v>32</v>
      </c>
      <c r="W1093" s="8">
        <v>0.27000000000000046</v>
      </c>
      <c r="X1093" s="8">
        <v>1.5999999999999996</v>
      </c>
      <c r="Y1093" s="8">
        <v>1.0000000000000231E-2</v>
      </c>
      <c r="Z1093" s="8">
        <v>0.20999999999999996</v>
      </c>
      <c r="AA1093">
        <v>-2.9999999999999361E-2</v>
      </c>
      <c r="AF1093" t="s">
        <v>1101</v>
      </c>
      <c r="AG1093" t="s">
        <v>87</v>
      </c>
      <c r="AH1093" t="s">
        <v>88</v>
      </c>
      <c r="AI1093" t="s">
        <v>89</v>
      </c>
      <c r="AJ1093" s="7">
        <v>39813</v>
      </c>
      <c r="AK1093" t="s">
        <v>1458</v>
      </c>
      <c r="AL1093" t="s">
        <v>393</v>
      </c>
      <c r="AM1093" t="s">
        <v>1102</v>
      </c>
      <c r="AN1093" t="s">
        <v>1462</v>
      </c>
      <c r="AO1093" t="str">
        <f>TEXT(A1093,"yyyy-mm-dd")</f>
        <v>2008-03-31</v>
      </c>
    </row>
    <row r="1094" spans="1:41">
      <c r="A1094" s="6" t="s">
        <v>1457</v>
      </c>
      <c r="B1094">
        <v>2008</v>
      </c>
      <c r="C1094">
        <v>3</v>
      </c>
      <c r="E1094" t="s">
        <v>81</v>
      </c>
      <c r="F1094" t="s">
        <v>82</v>
      </c>
      <c r="G1094" t="s">
        <v>774</v>
      </c>
      <c r="H1094" t="s">
        <v>775</v>
      </c>
      <c r="K1094" s="6"/>
      <c r="O1094" s="8">
        <v>3.44</v>
      </c>
      <c r="P1094" s="8">
        <v>3.43</v>
      </c>
      <c r="Q1094" s="8">
        <v>3.27</v>
      </c>
      <c r="R1094" s="8">
        <v>3.5</v>
      </c>
      <c r="S1094" s="8">
        <v>3.1</v>
      </c>
      <c r="T1094" s="8">
        <v>4.01</v>
      </c>
      <c r="U1094" s="8">
        <v>0.24</v>
      </c>
      <c r="V1094" s="9">
        <v>30</v>
      </c>
      <c r="W1094" s="8">
        <v>0.22999999999999998</v>
      </c>
      <c r="X1094" s="8">
        <v>0.9099999999999997</v>
      </c>
      <c r="Y1094" s="8">
        <v>9.9999999999997868E-3</v>
      </c>
      <c r="Z1094" s="8">
        <v>3.0000000000000249E-2</v>
      </c>
      <c r="AA1094">
        <v>-4.9999999999999822E-2</v>
      </c>
      <c r="AF1094" t="s">
        <v>776</v>
      </c>
      <c r="AG1094" t="s">
        <v>777</v>
      </c>
      <c r="AH1094" t="s">
        <v>778</v>
      </c>
      <c r="AI1094" t="s">
        <v>779</v>
      </c>
      <c r="AJ1094" s="7"/>
      <c r="AK1094" t="s">
        <v>1458</v>
      </c>
      <c r="AL1094" t="s">
        <v>91</v>
      </c>
      <c r="AM1094" t="s">
        <v>775</v>
      </c>
      <c r="AN1094" t="s">
        <v>1466</v>
      </c>
      <c r="AO1094" t="str">
        <f>TEXT(A1094,"yyyy-mm-dd")</f>
        <v>2008-03-31</v>
      </c>
    </row>
    <row r="1095" spans="1:41">
      <c r="A1095" s="6" t="s">
        <v>1457</v>
      </c>
      <c r="B1095">
        <v>2008</v>
      </c>
      <c r="C1095">
        <v>3</v>
      </c>
      <c r="E1095" t="s">
        <v>112</v>
      </c>
      <c r="F1095" t="s">
        <v>113</v>
      </c>
      <c r="G1095" t="s">
        <v>83</v>
      </c>
      <c r="H1095" t="s">
        <v>1263</v>
      </c>
      <c r="I1095">
        <v>2009</v>
      </c>
      <c r="K1095" s="6">
        <v>40178</v>
      </c>
      <c r="L1095">
        <v>21</v>
      </c>
      <c r="N1095" t="s">
        <v>176</v>
      </c>
      <c r="O1095" s="8">
        <v>6.95</v>
      </c>
      <c r="P1095" s="8">
        <v>6.75</v>
      </c>
      <c r="Q1095" s="8">
        <v>6.5</v>
      </c>
      <c r="R1095" s="8">
        <v>7.26</v>
      </c>
      <c r="S1095" s="8">
        <v>5.78</v>
      </c>
      <c r="T1095" s="8">
        <v>8.5</v>
      </c>
      <c r="U1095" s="8">
        <v>0.56000000000000005</v>
      </c>
      <c r="V1095" s="9">
        <v>33</v>
      </c>
      <c r="W1095" s="8">
        <v>0.75999999999999979</v>
      </c>
      <c r="X1095" s="8">
        <v>2.7199999999999998</v>
      </c>
      <c r="Y1095" s="8">
        <v>0.20000000000000018</v>
      </c>
      <c r="Z1095" s="8">
        <v>-0.25</v>
      </c>
      <c r="AA1095">
        <v>0.20000000000000018</v>
      </c>
      <c r="AF1095" t="s">
        <v>1428</v>
      </c>
      <c r="AG1095" t="s">
        <v>115</v>
      </c>
      <c r="AH1095" t="s">
        <v>116</v>
      </c>
      <c r="AI1095" t="s">
        <v>230</v>
      </c>
      <c r="AJ1095" s="7">
        <v>40178</v>
      </c>
      <c r="AK1095" t="s">
        <v>1458</v>
      </c>
      <c r="AL1095" t="s">
        <v>118</v>
      </c>
      <c r="AM1095" t="s">
        <v>1265</v>
      </c>
      <c r="AN1095" t="s">
        <v>1468</v>
      </c>
      <c r="AO1095" t="str">
        <f>TEXT(A1095,"yyyy-mm-dd")</f>
        <v>2008-03-31</v>
      </c>
    </row>
    <row r="1096" spans="1:41">
      <c r="A1096" s="6" t="s">
        <v>1457</v>
      </c>
      <c r="B1096">
        <v>2008</v>
      </c>
      <c r="C1096">
        <v>3</v>
      </c>
      <c r="E1096" t="s">
        <v>112</v>
      </c>
      <c r="F1096" t="s">
        <v>113</v>
      </c>
      <c r="G1096" t="s">
        <v>83</v>
      </c>
      <c r="H1096" t="s">
        <v>1100</v>
      </c>
      <c r="I1096">
        <v>2008</v>
      </c>
      <c r="K1096" s="6">
        <v>39813</v>
      </c>
      <c r="L1096">
        <v>9</v>
      </c>
      <c r="N1096" t="s">
        <v>173</v>
      </c>
      <c r="O1096" s="8">
        <v>7.16</v>
      </c>
      <c r="P1096" s="8">
        <v>7.04</v>
      </c>
      <c r="Q1096" s="8">
        <v>7</v>
      </c>
      <c r="R1096" s="8">
        <v>7.49</v>
      </c>
      <c r="S1096" s="8">
        <v>6.47</v>
      </c>
      <c r="T1096" s="8">
        <v>7.82</v>
      </c>
      <c r="U1096" s="8">
        <v>0.35</v>
      </c>
      <c r="V1096" s="9">
        <v>34</v>
      </c>
      <c r="W1096" s="8">
        <v>0.49000000000000021</v>
      </c>
      <c r="X1096" s="8">
        <v>1.3500000000000005</v>
      </c>
      <c r="Y1096" s="8">
        <v>0.12000000000000011</v>
      </c>
      <c r="Z1096" s="8">
        <v>-5.9999999999999609E-2</v>
      </c>
      <c r="AA1096">
        <v>-9.9999999999997868E-3</v>
      </c>
      <c r="AF1096" t="s">
        <v>1257</v>
      </c>
      <c r="AG1096" t="s">
        <v>115</v>
      </c>
      <c r="AH1096" t="s">
        <v>116</v>
      </c>
      <c r="AI1096" t="s">
        <v>117</v>
      </c>
      <c r="AJ1096" s="7">
        <v>39813</v>
      </c>
      <c r="AK1096" t="s">
        <v>1458</v>
      </c>
      <c r="AL1096" t="s">
        <v>118</v>
      </c>
      <c r="AM1096" t="s">
        <v>1102</v>
      </c>
      <c r="AN1096" t="s">
        <v>1467</v>
      </c>
      <c r="AO1096" t="str">
        <f>TEXT(A1096,"yyyy-mm-dd")</f>
        <v>2008-03-31</v>
      </c>
    </row>
    <row r="1097" spans="1:41">
      <c r="A1097" s="6" t="s">
        <v>1469</v>
      </c>
      <c r="B1097">
        <v>2008</v>
      </c>
      <c r="C1097">
        <v>4</v>
      </c>
      <c r="E1097" t="s">
        <v>100</v>
      </c>
      <c r="F1097" t="s">
        <v>101</v>
      </c>
      <c r="G1097" t="s">
        <v>83</v>
      </c>
      <c r="H1097" t="s">
        <v>1263</v>
      </c>
      <c r="I1097">
        <v>2009</v>
      </c>
      <c r="K1097" s="6">
        <v>40178</v>
      </c>
      <c r="L1097">
        <v>20</v>
      </c>
      <c r="N1097" t="s">
        <v>185</v>
      </c>
      <c r="O1097" s="8">
        <v>3.31</v>
      </c>
      <c r="P1097" s="8">
        <v>3.3</v>
      </c>
      <c r="Q1097" s="8">
        <v>3.1</v>
      </c>
      <c r="R1097" s="8">
        <v>3.6</v>
      </c>
      <c r="S1097" s="8">
        <v>1.2</v>
      </c>
      <c r="T1097" s="8">
        <v>4.5</v>
      </c>
      <c r="U1097" s="8">
        <v>0.64</v>
      </c>
      <c r="V1097" s="9">
        <v>33</v>
      </c>
      <c r="W1097" s="8">
        <v>0.5</v>
      </c>
      <c r="X1097" s="8">
        <v>3.3</v>
      </c>
      <c r="Y1097" s="8">
        <v>1.0000000000000231E-2</v>
      </c>
      <c r="Z1097" s="8">
        <v>-0.14000000000000012</v>
      </c>
      <c r="AA1097">
        <v>-9.0000000000000302E-2</v>
      </c>
      <c r="AF1097" t="s">
        <v>9871</v>
      </c>
      <c r="AG1097" t="s">
        <v>9655</v>
      </c>
      <c r="AH1097" t="s">
        <v>9656</v>
      </c>
      <c r="AI1097" t="s">
        <v>9669</v>
      </c>
      <c r="AJ1097" s="7">
        <v>40178</v>
      </c>
      <c r="AK1097" t="s">
        <v>1470</v>
      </c>
      <c r="AL1097" t="s">
        <v>109</v>
      </c>
      <c r="AM1097" t="s">
        <v>1265</v>
      </c>
      <c r="AN1097" t="s">
        <v>9883</v>
      </c>
    </row>
    <row r="1098" spans="1:41">
      <c r="A1098" s="6" t="s">
        <v>1469</v>
      </c>
      <c r="B1098">
        <v>2008</v>
      </c>
      <c r="C1098">
        <v>4</v>
      </c>
      <c r="E1098" t="s">
        <v>100</v>
      </c>
      <c r="F1098" t="s">
        <v>101</v>
      </c>
      <c r="G1098" t="s">
        <v>83</v>
      </c>
      <c r="H1098" t="s">
        <v>1100</v>
      </c>
      <c r="I1098">
        <v>2008</v>
      </c>
      <c r="K1098" s="6">
        <v>39813</v>
      </c>
      <c r="L1098">
        <v>8</v>
      </c>
      <c r="N1098" t="s">
        <v>182</v>
      </c>
      <c r="O1098" s="8">
        <v>2.68</v>
      </c>
      <c r="P1098" s="8">
        <v>2.69</v>
      </c>
      <c r="Q1098" s="8">
        <v>2.5</v>
      </c>
      <c r="R1098" s="8">
        <v>2.9</v>
      </c>
      <c r="S1098" s="8">
        <v>1.44</v>
      </c>
      <c r="T1098" s="8">
        <v>4</v>
      </c>
      <c r="U1098" s="8">
        <v>0.44</v>
      </c>
      <c r="V1098" s="9">
        <v>34</v>
      </c>
      <c r="W1098" s="8">
        <v>0.39999999999999991</v>
      </c>
      <c r="X1098" s="8">
        <v>2.56</v>
      </c>
      <c r="Y1098" s="8">
        <v>-9.9999999999997868E-3</v>
      </c>
      <c r="Z1098" s="8">
        <v>2.9999999999999805E-2</v>
      </c>
      <c r="AA1098">
        <v>-2.9999999999999805E-2</v>
      </c>
      <c r="AF1098" t="s">
        <v>9843</v>
      </c>
      <c r="AG1098" t="s">
        <v>9655</v>
      </c>
      <c r="AH1098" t="s">
        <v>9656</v>
      </c>
      <c r="AI1098" t="s">
        <v>9657</v>
      </c>
      <c r="AJ1098" s="7">
        <v>39813</v>
      </c>
      <c r="AK1098" t="s">
        <v>1470</v>
      </c>
      <c r="AL1098" t="s">
        <v>109</v>
      </c>
      <c r="AM1098" t="s">
        <v>1102</v>
      </c>
      <c r="AN1098" t="s">
        <v>9862</v>
      </c>
    </row>
    <row r="1099" spans="1:41">
      <c r="A1099" s="6" t="s">
        <v>1469</v>
      </c>
      <c r="B1099">
        <v>2008</v>
      </c>
      <c r="C1099">
        <v>4</v>
      </c>
      <c r="E1099" t="s">
        <v>100</v>
      </c>
      <c r="F1099" t="s">
        <v>101</v>
      </c>
      <c r="G1099" t="s">
        <v>102</v>
      </c>
      <c r="H1099" t="s">
        <v>1450</v>
      </c>
      <c r="I1099">
        <v>2008</v>
      </c>
      <c r="J1099">
        <v>2</v>
      </c>
      <c r="K1099" s="6">
        <v>39629</v>
      </c>
      <c r="L1099">
        <v>2</v>
      </c>
      <c r="M1099">
        <v>1</v>
      </c>
      <c r="N1099" t="s">
        <v>104</v>
      </c>
      <c r="O1099" s="8">
        <v>2.71</v>
      </c>
      <c r="P1099" s="8">
        <v>2.62</v>
      </c>
      <c r="Q1099" s="8">
        <v>2.31</v>
      </c>
      <c r="R1099" s="8">
        <v>3</v>
      </c>
      <c r="S1099" s="8">
        <v>1.2</v>
      </c>
      <c r="T1099" s="8">
        <v>4.4000000000000004</v>
      </c>
      <c r="U1099" s="8">
        <v>0.65</v>
      </c>
      <c r="V1099" s="9">
        <v>34</v>
      </c>
      <c r="W1099" s="8">
        <v>0.69</v>
      </c>
      <c r="X1099" s="8">
        <v>3.2</v>
      </c>
      <c r="Y1099" s="8">
        <v>8.9999999999999858E-2</v>
      </c>
      <c r="Z1099" s="8">
        <v>2.0000000000000018E-2</v>
      </c>
      <c r="AA1099">
        <v>-0.10999999999999988</v>
      </c>
      <c r="AF1099" t="s">
        <v>1451</v>
      </c>
      <c r="AG1099" t="s">
        <v>106</v>
      </c>
      <c r="AH1099" t="s">
        <v>107</v>
      </c>
      <c r="AI1099" t="s">
        <v>108</v>
      </c>
      <c r="AJ1099" s="7">
        <v>39629</v>
      </c>
      <c r="AK1099" t="s">
        <v>1470</v>
      </c>
      <c r="AL1099" t="s">
        <v>109</v>
      </c>
      <c r="AM1099" t="s">
        <v>1452</v>
      </c>
      <c r="AN1099" t="s">
        <v>1477</v>
      </c>
      <c r="AO1099" t="str">
        <f>TEXT(A1099,"yyyy-mm-dd")</f>
        <v>2008-04-30</v>
      </c>
    </row>
    <row r="1100" spans="1:41">
      <c r="A1100" s="6" t="s">
        <v>1469</v>
      </c>
      <c r="B1100">
        <v>2008</v>
      </c>
      <c r="C1100">
        <v>4</v>
      </c>
      <c r="E1100" t="s">
        <v>100</v>
      </c>
      <c r="F1100" t="s">
        <v>101</v>
      </c>
      <c r="G1100" t="s">
        <v>102</v>
      </c>
      <c r="H1100" t="s">
        <v>1405</v>
      </c>
      <c r="I1100">
        <v>2008</v>
      </c>
      <c r="J1100">
        <v>1</v>
      </c>
      <c r="K1100" s="6">
        <v>39538</v>
      </c>
      <c r="L1100">
        <v>-1</v>
      </c>
      <c r="M1100">
        <v>0</v>
      </c>
      <c r="N1100" t="s">
        <v>187</v>
      </c>
      <c r="O1100" s="8">
        <v>3.17</v>
      </c>
      <c r="P1100" s="8">
        <v>3.28</v>
      </c>
      <c r="Q1100" s="8">
        <v>2.73</v>
      </c>
      <c r="R1100" s="8">
        <v>3.6</v>
      </c>
      <c r="S1100" s="8">
        <v>1.2</v>
      </c>
      <c r="T1100" s="8">
        <v>4.5</v>
      </c>
      <c r="U1100" s="8">
        <v>0.67</v>
      </c>
      <c r="V1100" s="9">
        <v>34</v>
      </c>
      <c r="W1100" s="8">
        <v>0.87000000000000011</v>
      </c>
      <c r="X1100" s="8">
        <v>3.3</v>
      </c>
      <c r="Y1100" s="8">
        <v>-0.10999999999999988</v>
      </c>
      <c r="Z1100" s="8">
        <v>0.7799999999999998</v>
      </c>
      <c r="AA1100">
        <v>0.37000000000000011</v>
      </c>
      <c r="AF1100" t="s">
        <v>1406</v>
      </c>
      <c r="AG1100" t="s">
        <v>106</v>
      </c>
      <c r="AH1100" t="s">
        <v>107</v>
      </c>
      <c r="AI1100" t="s">
        <v>188</v>
      </c>
      <c r="AJ1100" s="7">
        <v>39538</v>
      </c>
      <c r="AK1100" t="s">
        <v>1470</v>
      </c>
      <c r="AL1100" t="s">
        <v>109</v>
      </c>
      <c r="AM1100" t="s">
        <v>1407</v>
      </c>
      <c r="AN1100" t="s">
        <v>1476</v>
      </c>
      <c r="AO1100" t="str">
        <f>TEXT(A1100,"yyyy-mm-dd")</f>
        <v>2008-04-30</v>
      </c>
    </row>
    <row r="1101" spans="1:41">
      <c r="A1101" s="6" t="s">
        <v>1469</v>
      </c>
      <c r="B1101">
        <v>2008</v>
      </c>
      <c r="C1101">
        <v>4</v>
      </c>
      <c r="E1101" t="s">
        <v>81</v>
      </c>
      <c r="F1101" t="s">
        <v>82</v>
      </c>
      <c r="G1101" t="s">
        <v>83</v>
      </c>
      <c r="H1101" t="s">
        <v>1417</v>
      </c>
      <c r="I1101">
        <v>2010</v>
      </c>
      <c r="K1101" s="6">
        <v>40543</v>
      </c>
      <c r="L1101">
        <v>32</v>
      </c>
      <c r="N1101" t="s">
        <v>823</v>
      </c>
      <c r="O1101" s="8">
        <v>3.42</v>
      </c>
      <c r="P1101" s="8">
        <v>3.35</v>
      </c>
      <c r="Q1101" s="8">
        <v>3.18</v>
      </c>
      <c r="R1101" s="8">
        <v>3.56</v>
      </c>
      <c r="S1101" s="8">
        <v>2.63</v>
      </c>
      <c r="T1101" s="8">
        <v>4.3</v>
      </c>
      <c r="U1101" s="8">
        <v>0.36</v>
      </c>
      <c r="V1101" s="9">
        <v>32</v>
      </c>
      <c r="W1101" s="8">
        <v>0.37999999999999989</v>
      </c>
      <c r="X1101" s="8">
        <v>1.67</v>
      </c>
      <c r="Y1101" s="8">
        <v>6.999999999999984E-2</v>
      </c>
      <c r="Z1101" s="8">
        <v>-4.9999999999999822E-2</v>
      </c>
      <c r="AA1101">
        <v>8.0000000000000071E-2</v>
      </c>
      <c r="AF1101" t="s">
        <v>1418</v>
      </c>
      <c r="AG1101" t="s">
        <v>87</v>
      </c>
      <c r="AH1101" t="s">
        <v>88</v>
      </c>
      <c r="AI1101" t="s">
        <v>359</v>
      </c>
      <c r="AJ1101" s="7">
        <v>40543</v>
      </c>
      <c r="AK1101" t="s">
        <v>1470</v>
      </c>
      <c r="AL1101" t="s">
        <v>91</v>
      </c>
      <c r="AM1101" t="s">
        <v>1419</v>
      </c>
      <c r="AN1101" t="s">
        <v>1473</v>
      </c>
      <c r="AO1101" t="str">
        <f>TEXT(A1101,"yyyy-mm-dd")</f>
        <v>2008-04-30</v>
      </c>
    </row>
    <row r="1102" spans="1:41">
      <c r="A1102" s="6" t="s">
        <v>1469</v>
      </c>
      <c r="B1102">
        <v>2008</v>
      </c>
      <c r="C1102">
        <v>4</v>
      </c>
      <c r="E1102" t="s">
        <v>81</v>
      </c>
      <c r="F1102" t="s">
        <v>82</v>
      </c>
      <c r="G1102" t="s">
        <v>83</v>
      </c>
      <c r="H1102" t="s">
        <v>1263</v>
      </c>
      <c r="I1102">
        <v>2009</v>
      </c>
      <c r="K1102" s="6">
        <v>40178</v>
      </c>
      <c r="L1102">
        <v>20</v>
      </c>
      <c r="N1102" t="s">
        <v>185</v>
      </c>
      <c r="O1102" s="8">
        <v>3.55</v>
      </c>
      <c r="P1102" s="8">
        <v>3.5</v>
      </c>
      <c r="Q1102" s="8">
        <v>3.37</v>
      </c>
      <c r="R1102" s="8">
        <v>3.6</v>
      </c>
      <c r="S1102" s="8">
        <v>3.21</v>
      </c>
      <c r="T1102" s="8">
        <v>4.5</v>
      </c>
      <c r="U1102" s="8">
        <v>0.28000000000000003</v>
      </c>
      <c r="V1102" s="9">
        <v>34</v>
      </c>
      <c r="W1102" s="8">
        <v>0.22999999999999998</v>
      </c>
      <c r="X1102" s="8">
        <v>1.29</v>
      </c>
      <c r="Y1102" s="8">
        <v>4.9999999999999822E-2</v>
      </c>
      <c r="Z1102" s="8">
        <v>0</v>
      </c>
      <c r="AA1102">
        <v>-5.0000000000000266E-2</v>
      </c>
      <c r="AF1102" t="s">
        <v>1264</v>
      </c>
      <c r="AG1102" t="s">
        <v>87</v>
      </c>
      <c r="AH1102" t="s">
        <v>88</v>
      </c>
      <c r="AI1102" t="s">
        <v>97</v>
      </c>
      <c r="AJ1102" s="7">
        <v>40178</v>
      </c>
      <c r="AK1102" t="s">
        <v>1470</v>
      </c>
      <c r="AL1102" t="s">
        <v>91</v>
      </c>
      <c r="AM1102" t="s">
        <v>1265</v>
      </c>
      <c r="AN1102" t="s">
        <v>1472</v>
      </c>
      <c r="AO1102" t="str">
        <f>TEXT(A1102,"yyyy-mm-dd")</f>
        <v>2008-04-30</v>
      </c>
    </row>
    <row r="1103" spans="1:41">
      <c r="A1103" s="6" t="s">
        <v>1469</v>
      </c>
      <c r="B1103">
        <v>2008</v>
      </c>
      <c r="C1103">
        <v>4</v>
      </c>
      <c r="E1103" t="s">
        <v>392</v>
      </c>
      <c r="F1103" t="s">
        <v>82</v>
      </c>
      <c r="G1103" t="s">
        <v>83</v>
      </c>
      <c r="H1103" t="s">
        <v>1263</v>
      </c>
      <c r="I1103">
        <v>2009</v>
      </c>
      <c r="K1103" s="6">
        <v>40178</v>
      </c>
      <c r="L1103">
        <v>20</v>
      </c>
      <c r="N1103" t="s">
        <v>185</v>
      </c>
      <c r="O1103" s="8">
        <v>3.58</v>
      </c>
      <c r="P1103" s="8">
        <v>3.55</v>
      </c>
      <c r="Q1103" s="8">
        <v>3.35</v>
      </c>
      <c r="R1103" s="8">
        <v>3.74</v>
      </c>
      <c r="S1103" s="8">
        <v>3.04</v>
      </c>
      <c r="T1103" s="8">
        <v>4.3</v>
      </c>
      <c r="U1103" s="8">
        <v>0.3</v>
      </c>
      <c r="V1103" s="9">
        <v>31</v>
      </c>
      <c r="W1103" s="8">
        <v>0.39000000000000012</v>
      </c>
      <c r="X1103" s="8">
        <v>1.2599999999999998</v>
      </c>
      <c r="Y1103" s="8">
        <v>3.0000000000000249E-2</v>
      </c>
      <c r="Z1103" s="8">
        <v>2.0000000000000018E-2</v>
      </c>
      <c r="AA1103">
        <v>8.9999999999999858E-2</v>
      </c>
      <c r="AF1103" t="s">
        <v>1264</v>
      </c>
      <c r="AG1103" t="s">
        <v>87</v>
      </c>
      <c r="AH1103" t="s">
        <v>88</v>
      </c>
      <c r="AI1103" t="s">
        <v>97</v>
      </c>
      <c r="AJ1103" s="7">
        <v>40178</v>
      </c>
      <c r="AK1103" t="s">
        <v>1470</v>
      </c>
      <c r="AL1103" t="s">
        <v>393</v>
      </c>
      <c r="AM1103" t="s">
        <v>1265</v>
      </c>
      <c r="AN1103" t="s">
        <v>1475</v>
      </c>
      <c r="AO1103" t="str">
        <f>TEXT(A1103,"yyyy-mm-dd")</f>
        <v>2008-04-30</v>
      </c>
    </row>
    <row r="1104" spans="1:41">
      <c r="A1104" s="6" t="s">
        <v>1469</v>
      </c>
      <c r="B1104">
        <v>2008</v>
      </c>
      <c r="C1104">
        <v>4</v>
      </c>
      <c r="E1104" t="s">
        <v>81</v>
      </c>
      <c r="F1104" t="s">
        <v>82</v>
      </c>
      <c r="G1104" t="s">
        <v>83</v>
      </c>
      <c r="H1104" t="s">
        <v>1100</v>
      </c>
      <c r="I1104">
        <v>2008</v>
      </c>
      <c r="K1104" s="6">
        <v>39813</v>
      </c>
      <c r="L1104">
        <v>8</v>
      </c>
      <c r="N1104" t="s">
        <v>182</v>
      </c>
      <c r="O1104" s="8">
        <v>4.18</v>
      </c>
      <c r="P1104" s="8">
        <v>4.1500000000000004</v>
      </c>
      <c r="Q1104" s="8">
        <v>4.01</v>
      </c>
      <c r="R1104" s="8">
        <v>4.38</v>
      </c>
      <c r="S1104" s="8">
        <v>3.74</v>
      </c>
      <c r="T1104" s="8">
        <v>4.68</v>
      </c>
      <c r="U1104" s="8">
        <v>0.23</v>
      </c>
      <c r="V1104" s="9">
        <v>34</v>
      </c>
      <c r="W1104" s="8">
        <v>0.37000000000000011</v>
      </c>
      <c r="X1104" s="8">
        <v>0.9399999999999995</v>
      </c>
      <c r="Y1104" s="8">
        <v>2.9999999999999361E-2</v>
      </c>
      <c r="Z1104" s="8">
        <v>0.21000000000000041</v>
      </c>
      <c r="AA1104">
        <v>0.14000000000000012</v>
      </c>
      <c r="AF1104" t="s">
        <v>1101</v>
      </c>
      <c r="AG1104" t="s">
        <v>87</v>
      </c>
      <c r="AH1104" t="s">
        <v>88</v>
      </c>
      <c r="AI1104" t="s">
        <v>89</v>
      </c>
      <c r="AJ1104" s="7">
        <v>39813</v>
      </c>
      <c r="AK1104" t="s">
        <v>1470</v>
      </c>
      <c r="AL1104" t="s">
        <v>91</v>
      </c>
      <c r="AM1104" t="s">
        <v>1102</v>
      </c>
      <c r="AN1104" t="s">
        <v>1471</v>
      </c>
      <c r="AO1104" t="str">
        <f>TEXT(A1104,"yyyy-mm-dd")</f>
        <v>2008-04-30</v>
      </c>
    </row>
    <row r="1105" spans="1:41">
      <c r="A1105" s="6" t="s">
        <v>1469</v>
      </c>
      <c r="B1105">
        <v>2008</v>
      </c>
      <c r="C1105">
        <v>4</v>
      </c>
      <c r="E1105" t="s">
        <v>392</v>
      </c>
      <c r="F1105" t="s">
        <v>82</v>
      </c>
      <c r="G1105" t="s">
        <v>83</v>
      </c>
      <c r="H1105" t="s">
        <v>1100</v>
      </c>
      <c r="I1105">
        <v>2008</v>
      </c>
      <c r="K1105" s="6">
        <v>39813</v>
      </c>
      <c r="L1105">
        <v>8</v>
      </c>
      <c r="N1105" t="s">
        <v>182</v>
      </c>
      <c r="O1105" s="8">
        <v>4.01</v>
      </c>
      <c r="P1105" s="8">
        <v>4</v>
      </c>
      <c r="Q1105" s="8">
        <v>3.92</v>
      </c>
      <c r="R1105" s="8">
        <v>4.16</v>
      </c>
      <c r="S1105" s="8">
        <v>3.26</v>
      </c>
      <c r="T1105" s="8">
        <v>4.68</v>
      </c>
      <c r="U1105" s="8">
        <v>0.28000000000000003</v>
      </c>
      <c r="V1105" s="9">
        <v>31</v>
      </c>
      <c r="W1105" s="8">
        <v>0.24000000000000021</v>
      </c>
      <c r="X1105" s="8">
        <v>1.42</v>
      </c>
      <c r="Y1105" s="8">
        <v>9.9999999999997868E-3</v>
      </c>
      <c r="Z1105" s="8">
        <v>0.10000000000000009</v>
      </c>
      <c r="AA1105">
        <v>-3.0000000000000249E-2</v>
      </c>
      <c r="AF1105" t="s">
        <v>1101</v>
      </c>
      <c r="AG1105" t="s">
        <v>87</v>
      </c>
      <c r="AH1105" t="s">
        <v>88</v>
      </c>
      <c r="AI1105" t="s">
        <v>89</v>
      </c>
      <c r="AJ1105" s="7">
        <v>39813</v>
      </c>
      <c r="AK1105" t="s">
        <v>1470</v>
      </c>
      <c r="AL1105" t="s">
        <v>393</v>
      </c>
      <c r="AM1105" t="s">
        <v>1102</v>
      </c>
      <c r="AN1105" t="s">
        <v>1474</v>
      </c>
      <c r="AO1105" t="str">
        <f>TEXT(A1105,"yyyy-mm-dd")</f>
        <v>2008-04-30</v>
      </c>
    </row>
    <row r="1106" spans="1:41">
      <c r="A1106" s="6" t="s">
        <v>1469</v>
      </c>
      <c r="B1106">
        <v>2008</v>
      </c>
      <c r="C1106">
        <v>4</v>
      </c>
      <c r="E1106" t="s">
        <v>81</v>
      </c>
      <c r="F1106" t="s">
        <v>82</v>
      </c>
      <c r="G1106" t="s">
        <v>774</v>
      </c>
      <c r="H1106" t="s">
        <v>775</v>
      </c>
      <c r="K1106" s="6"/>
      <c r="O1106" s="8">
        <v>3.42</v>
      </c>
      <c r="P1106" s="8">
        <v>3.41</v>
      </c>
      <c r="Q1106" s="8">
        <v>3.27</v>
      </c>
      <c r="R1106" s="8">
        <v>3.5</v>
      </c>
      <c r="S1106" s="8">
        <v>2.78</v>
      </c>
      <c r="T1106" s="8">
        <v>4</v>
      </c>
      <c r="U1106" s="8">
        <v>0.27</v>
      </c>
      <c r="V1106" s="9">
        <v>30</v>
      </c>
      <c r="W1106" s="8">
        <v>0.22999999999999998</v>
      </c>
      <c r="X1106" s="8">
        <v>1.2200000000000002</v>
      </c>
      <c r="Y1106" s="8">
        <v>9.9999999999997868E-3</v>
      </c>
      <c r="Z1106" s="8">
        <v>-2.0000000000000018E-2</v>
      </c>
      <c r="AA1106">
        <v>0</v>
      </c>
      <c r="AF1106" t="s">
        <v>776</v>
      </c>
      <c r="AG1106" t="s">
        <v>777</v>
      </c>
      <c r="AH1106" t="s">
        <v>778</v>
      </c>
      <c r="AI1106" t="s">
        <v>779</v>
      </c>
      <c r="AJ1106" s="7"/>
      <c r="AK1106" t="s">
        <v>1470</v>
      </c>
      <c r="AL1106" t="s">
        <v>91</v>
      </c>
      <c r="AM1106" t="s">
        <v>775</v>
      </c>
      <c r="AN1106" t="s">
        <v>1478</v>
      </c>
      <c r="AO1106" t="str">
        <f>TEXT(A1106,"yyyy-mm-dd")</f>
        <v>2008-04-30</v>
      </c>
    </row>
    <row r="1107" spans="1:41">
      <c r="A1107" s="6" t="s">
        <v>1469</v>
      </c>
      <c r="B1107">
        <v>2008</v>
      </c>
      <c r="C1107">
        <v>4</v>
      </c>
      <c r="E1107" t="s">
        <v>112</v>
      </c>
      <c r="F1107" t="s">
        <v>113</v>
      </c>
      <c r="G1107" t="s">
        <v>83</v>
      </c>
      <c r="H1107" t="s">
        <v>1263</v>
      </c>
      <c r="I1107">
        <v>2009</v>
      </c>
      <c r="K1107" s="6">
        <v>40178</v>
      </c>
      <c r="L1107">
        <v>20</v>
      </c>
      <c r="N1107" t="s">
        <v>185</v>
      </c>
      <c r="O1107" s="8">
        <v>6.98</v>
      </c>
      <c r="P1107" s="8">
        <v>6.93</v>
      </c>
      <c r="Q1107" s="8">
        <v>6.5</v>
      </c>
      <c r="R1107" s="8">
        <v>7.35</v>
      </c>
      <c r="S1107" s="8">
        <v>5.78</v>
      </c>
      <c r="T1107" s="8">
        <v>8.25</v>
      </c>
      <c r="U1107" s="8">
        <v>0.57999999999999996</v>
      </c>
      <c r="V1107" s="9">
        <v>33</v>
      </c>
      <c r="W1107" s="8">
        <v>0.84999999999999964</v>
      </c>
      <c r="X1107" s="8">
        <v>2.4699999999999998</v>
      </c>
      <c r="Y1107" s="8">
        <v>5.0000000000000711E-2</v>
      </c>
      <c r="Z1107" s="8">
        <v>0.17999999999999972</v>
      </c>
      <c r="AA1107">
        <v>8.9999999999999858E-2</v>
      </c>
      <c r="AF1107" t="s">
        <v>1428</v>
      </c>
      <c r="AG1107" t="s">
        <v>115</v>
      </c>
      <c r="AH1107" t="s">
        <v>116</v>
      </c>
      <c r="AI1107" t="s">
        <v>230</v>
      </c>
      <c r="AJ1107" s="7">
        <v>40178</v>
      </c>
      <c r="AK1107" t="s">
        <v>1470</v>
      </c>
      <c r="AL1107" t="s">
        <v>118</v>
      </c>
      <c r="AM1107" t="s">
        <v>1265</v>
      </c>
      <c r="AN1107" t="s">
        <v>1480</v>
      </c>
      <c r="AO1107" t="str">
        <f>TEXT(A1107,"yyyy-mm-dd")</f>
        <v>2008-04-30</v>
      </c>
    </row>
    <row r="1108" spans="1:41">
      <c r="A1108" s="6" t="s">
        <v>1469</v>
      </c>
      <c r="B1108">
        <v>2008</v>
      </c>
      <c r="C1108">
        <v>4</v>
      </c>
      <c r="E1108" t="s">
        <v>112</v>
      </c>
      <c r="F1108" t="s">
        <v>113</v>
      </c>
      <c r="G1108" t="s">
        <v>83</v>
      </c>
      <c r="H1108" t="s">
        <v>1100</v>
      </c>
      <c r="I1108">
        <v>2008</v>
      </c>
      <c r="K1108" s="6">
        <v>39813</v>
      </c>
      <c r="L1108">
        <v>8</v>
      </c>
      <c r="N1108" t="s">
        <v>182</v>
      </c>
      <c r="O1108" s="8">
        <v>7.23</v>
      </c>
      <c r="P1108" s="8">
        <v>7.25</v>
      </c>
      <c r="Q1108" s="8">
        <v>7</v>
      </c>
      <c r="R1108" s="8">
        <v>7.49</v>
      </c>
      <c r="S1108" s="8">
        <v>6.47</v>
      </c>
      <c r="T1108" s="8">
        <v>7.73</v>
      </c>
      <c r="U1108" s="8">
        <v>0.28999999999999998</v>
      </c>
      <c r="V1108" s="9">
        <v>33</v>
      </c>
      <c r="W1108" s="8">
        <v>0.49000000000000021</v>
      </c>
      <c r="X1108" s="8">
        <v>1.2600000000000007</v>
      </c>
      <c r="Y1108" s="8">
        <v>-1.9999999999999574E-2</v>
      </c>
      <c r="Z1108" s="8">
        <v>0.20999999999999996</v>
      </c>
      <c r="AA1108">
        <v>0</v>
      </c>
      <c r="AF1108" t="s">
        <v>1257</v>
      </c>
      <c r="AG1108" t="s">
        <v>115</v>
      </c>
      <c r="AH1108" t="s">
        <v>116</v>
      </c>
      <c r="AI1108" t="s">
        <v>117</v>
      </c>
      <c r="AJ1108" s="7">
        <v>39813</v>
      </c>
      <c r="AK1108" t="s">
        <v>1470</v>
      </c>
      <c r="AL1108" t="s">
        <v>118</v>
      </c>
      <c r="AM1108" t="s">
        <v>1102</v>
      </c>
      <c r="AN1108" t="s">
        <v>1479</v>
      </c>
      <c r="AO1108" t="str">
        <f>TEXT(A1108,"yyyy-mm-dd")</f>
        <v>2008-04-30</v>
      </c>
    </row>
    <row r="1109" spans="1:41">
      <c r="A1109" s="6" t="s">
        <v>1481</v>
      </c>
      <c r="B1109">
        <v>2008</v>
      </c>
      <c r="C1109">
        <v>5</v>
      </c>
      <c r="E1109" t="s">
        <v>100</v>
      </c>
      <c r="F1109" t="s">
        <v>101</v>
      </c>
      <c r="G1109" t="s">
        <v>83</v>
      </c>
      <c r="H1109" t="s">
        <v>1417</v>
      </c>
      <c r="I1109">
        <v>2010</v>
      </c>
      <c r="K1109" s="6">
        <v>40543</v>
      </c>
      <c r="L1109">
        <v>31</v>
      </c>
      <c r="N1109" t="s">
        <v>837</v>
      </c>
      <c r="O1109" s="8">
        <v>3.89</v>
      </c>
      <c r="P1109" s="8">
        <v>3.81</v>
      </c>
      <c r="Q1109" s="8">
        <v>3.5</v>
      </c>
      <c r="R1109" s="8">
        <v>4.13</v>
      </c>
      <c r="S1109" s="8">
        <v>3</v>
      </c>
      <c r="T1109" s="8">
        <v>5.22</v>
      </c>
      <c r="U1109" s="8">
        <v>0.53</v>
      </c>
      <c r="V1109" s="9">
        <v>28</v>
      </c>
      <c r="W1109" s="8">
        <v>0.62999999999999989</v>
      </c>
      <c r="X1109" s="8">
        <v>2.2199999999999998</v>
      </c>
      <c r="Y1109" s="8">
        <v>8.0000000000000071E-2</v>
      </c>
      <c r="Z1109" s="8"/>
      <c r="AF1109" t="s">
        <v>9905</v>
      </c>
      <c r="AG1109" t="s">
        <v>9655</v>
      </c>
      <c r="AH1109" t="s">
        <v>9656</v>
      </c>
      <c r="AI1109" t="s">
        <v>9708</v>
      </c>
      <c r="AJ1109" s="7">
        <v>40543</v>
      </c>
      <c r="AK1109" t="s">
        <v>1482</v>
      </c>
      <c r="AL1109" t="s">
        <v>109</v>
      </c>
      <c r="AM1109" t="s">
        <v>1419</v>
      </c>
      <c r="AN1109" t="s">
        <v>9906</v>
      </c>
    </row>
    <row r="1110" spans="1:41">
      <c r="A1110" s="6" t="s">
        <v>1481</v>
      </c>
      <c r="B1110">
        <v>2008</v>
      </c>
      <c r="C1110">
        <v>5</v>
      </c>
      <c r="E1110" t="s">
        <v>100</v>
      </c>
      <c r="F1110" t="s">
        <v>101</v>
      </c>
      <c r="G1110" t="s">
        <v>83</v>
      </c>
      <c r="H1110" t="s">
        <v>1263</v>
      </c>
      <c r="I1110">
        <v>2009</v>
      </c>
      <c r="K1110" s="6">
        <v>40178</v>
      </c>
      <c r="L1110">
        <v>19</v>
      </c>
      <c r="N1110" t="s">
        <v>195</v>
      </c>
      <c r="O1110" s="8">
        <v>3.26</v>
      </c>
      <c r="P1110" s="8">
        <v>3.3</v>
      </c>
      <c r="Q1110" s="8">
        <v>3</v>
      </c>
      <c r="R1110" s="8">
        <v>3.56</v>
      </c>
      <c r="S1110" s="8">
        <v>1.2</v>
      </c>
      <c r="T1110" s="8">
        <v>4.5</v>
      </c>
      <c r="U1110" s="8">
        <v>0.65</v>
      </c>
      <c r="V1110" s="9">
        <v>31</v>
      </c>
      <c r="W1110" s="8">
        <v>0.56000000000000005</v>
      </c>
      <c r="X1110" s="8">
        <v>3.3</v>
      </c>
      <c r="Y1110" s="8">
        <v>-4.0000000000000036E-2</v>
      </c>
      <c r="Z1110" s="8">
        <v>0</v>
      </c>
      <c r="AA1110">
        <v>6.0000000000000053E-2</v>
      </c>
      <c r="AF1110" t="s">
        <v>9871</v>
      </c>
      <c r="AG1110" t="s">
        <v>9655</v>
      </c>
      <c r="AH1110" t="s">
        <v>9656</v>
      </c>
      <c r="AI1110" t="s">
        <v>9669</v>
      </c>
      <c r="AJ1110" s="7">
        <v>40178</v>
      </c>
      <c r="AK1110" t="s">
        <v>1482</v>
      </c>
      <c r="AL1110" t="s">
        <v>109</v>
      </c>
      <c r="AM1110" t="s">
        <v>1265</v>
      </c>
      <c r="AN1110" t="s">
        <v>9884</v>
      </c>
    </row>
    <row r="1111" spans="1:41">
      <c r="A1111" s="6" t="s">
        <v>1481</v>
      </c>
      <c r="B1111">
        <v>2008</v>
      </c>
      <c r="C1111">
        <v>5</v>
      </c>
      <c r="E1111" t="s">
        <v>100</v>
      </c>
      <c r="F1111" t="s">
        <v>101</v>
      </c>
      <c r="G1111" t="s">
        <v>102</v>
      </c>
      <c r="H1111" t="s">
        <v>1493</v>
      </c>
      <c r="I1111">
        <v>2008</v>
      </c>
      <c r="J1111">
        <v>4</v>
      </c>
      <c r="K1111" s="6">
        <v>39813</v>
      </c>
      <c r="L1111">
        <v>7</v>
      </c>
      <c r="M1111">
        <v>2</v>
      </c>
      <c r="N1111" t="s">
        <v>192</v>
      </c>
      <c r="O1111" s="8">
        <v>2.65</v>
      </c>
      <c r="P1111" s="8">
        <v>2.7</v>
      </c>
      <c r="Q1111" s="8">
        <v>2.13</v>
      </c>
      <c r="R1111" s="8">
        <v>2.98</v>
      </c>
      <c r="S1111" s="8">
        <v>1.5</v>
      </c>
      <c r="T1111" s="8">
        <v>4.5</v>
      </c>
      <c r="U1111" s="8">
        <v>0.68</v>
      </c>
      <c r="V1111" s="9">
        <v>30</v>
      </c>
      <c r="W1111" s="8">
        <v>0.85000000000000009</v>
      </c>
      <c r="X1111" s="8">
        <v>3</v>
      </c>
      <c r="Y1111" s="8">
        <v>-5.0000000000000266E-2</v>
      </c>
      <c r="Z1111" s="8"/>
      <c r="AF1111" t="s">
        <v>1494</v>
      </c>
      <c r="AG1111" t="s">
        <v>106</v>
      </c>
      <c r="AH1111" t="s">
        <v>107</v>
      </c>
      <c r="AI1111" t="s">
        <v>427</v>
      </c>
      <c r="AJ1111" s="7">
        <v>39813</v>
      </c>
      <c r="AK1111" t="s">
        <v>1482</v>
      </c>
      <c r="AL1111" t="s">
        <v>109</v>
      </c>
      <c r="AM1111" t="s">
        <v>1495</v>
      </c>
      <c r="AN1111" t="s">
        <v>1496</v>
      </c>
      <c r="AO1111" t="str">
        <f>TEXT(A1111,"yyyy-mm-dd")</f>
        <v>2008-05-31</v>
      </c>
    </row>
    <row r="1112" spans="1:41">
      <c r="A1112" s="6" t="s">
        <v>1481</v>
      </c>
      <c r="B1112">
        <v>2008</v>
      </c>
      <c r="C1112">
        <v>5</v>
      </c>
      <c r="E1112" t="s">
        <v>100</v>
      </c>
      <c r="F1112" t="s">
        <v>101</v>
      </c>
      <c r="G1112" t="s">
        <v>102</v>
      </c>
      <c r="H1112" t="s">
        <v>1489</v>
      </c>
      <c r="I1112">
        <v>2008</v>
      </c>
      <c r="J1112">
        <v>3</v>
      </c>
      <c r="K1112" s="6">
        <v>39721</v>
      </c>
      <c r="L1112">
        <v>4</v>
      </c>
      <c r="M1112">
        <v>1</v>
      </c>
      <c r="N1112" t="s">
        <v>219</v>
      </c>
      <c r="O1112" s="8">
        <v>2.41</v>
      </c>
      <c r="P1112" s="8">
        <v>2.2999999999999998</v>
      </c>
      <c r="Q1112" s="8">
        <v>2.1</v>
      </c>
      <c r="R1112" s="8">
        <v>2.85</v>
      </c>
      <c r="S1112" s="8">
        <v>1.2</v>
      </c>
      <c r="T1112" s="8">
        <v>4</v>
      </c>
      <c r="U1112" s="8">
        <v>0.56999999999999995</v>
      </c>
      <c r="V1112" s="9">
        <v>30</v>
      </c>
      <c r="W1112" s="8">
        <v>0.75</v>
      </c>
      <c r="X1112" s="8">
        <v>2.8</v>
      </c>
      <c r="Y1112" s="8">
        <v>0.11000000000000032</v>
      </c>
      <c r="Z1112" s="8"/>
      <c r="AF1112" t="s">
        <v>1490</v>
      </c>
      <c r="AG1112" t="s">
        <v>106</v>
      </c>
      <c r="AH1112" t="s">
        <v>107</v>
      </c>
      <c r="AI1112" t="s">
        <v>340</v>
      </c>
      <c r="AJ1112" s="7">
        <v>39721</v>
      </c>
      <c r="AK1112" t="s">
        <v>1482</v>
      </c>
      <c r="AL1112" t="s">
        <v>109</v>
      </c>
      <c r="AM1112" t="s">
        <v>1491</v>
      </c>
      <c r="AN1112" t="s">
        <v>1492</v>
      </c>
      <c r="AO1112" t="str">
        <f>TEXT(A1112,"yyyy-mm-dd")</f>
        <v>2008-05-31</v>
      </c>
    </row>
    <row r="1113" spans="1:41">
      <c r="A1113" s="6" t="s">
        <v>1481</v>
      </c>
      <c r="B1113">
        <v>2008</v>
      </c>
      <c r="C1113">
        <v>5</v>
      </c>
      <c r="E1113" t="s">
        <v>100</v>
      </c>
      <c r="F1113" t="s">
        <v>101</v>
      </c>
      <c r="G1113" t="s">
        <v>102</v>
      </c>
      <c r="H1113" t="s">
        <v>1450</v>
      </c>
      <c r="I1113">
        <v>2008</v>
      </c>
      <c r="J1113">
        <v>2</v>
      </c>
      <c r="K1113" s="6">
        <v>39629</v>
      </c>
      <c r="L1113">
        <v>1</v>
      </c>
      <c r="M1113">
        <v>0</v>
      </c>
      <c r="N1113" t="s">
        <v>169</v>
      </c>
      <c r="O1113" s="8">
        <v>2.74</v>
      </c>
      <c r="P1113" s="8">
        <v>2.7</v>
      </c>
      <c r="Q1113" s="8">
        <v>2.4</v>
      </c>
      <c r="R1113" s="8">
        <v>3.12</v>
      </c>
      <c r="S1113" s="8">
        <v>-0.5</v>
      </c>
      <c r="T1113" s="8">
        <v>4.0999999999999996</v>
      </c>
      <c r="U1113" s="8">
        <v>0.81</v>
      </c>
      <c r="V1113" s="9">
        <v>31</v>
      </c>
      <c r="W1113" s="8">
        <v>0.7200000000000002</v>
      </c>
      <c r="X1113" s="8">
        <v>4.5999999999999996</v>
      </c>
      <c r="Y1113" s="8">
        <v>4.0000000000000036E-2</v>
      </c>
      <c r="Z1113" s="8">
        <v>8.0000000000000071E-2</v>
      </c>
      <c r="AA1113">
        <v>3.0000000000000249E-2</v>
      </c>
      <c r="AF1113" t="s">
        <v>1451</v>
      </c>
      <c r="AG1113" t="s">
        <v>106</v>
      </c>
      <c r="AH1113" t="s">
        <v>107</v>
      </c>
      <c r="AI1113" t="s">
        <v>108</v>
      </c>
      <c r="AJ1113" s="7">
        <v>39629</v>
      </c>
      <c r="AK1113" t="s">
        <v>1482</v>
      </c>
      <c r="AL1113" t="s">
        <v>109</v>
      </c>
      <c r="AM1113" t="s">
        <v>1452</v>
      </c>
      <c r="AN1113" t="s">
        <v>1488</v>
      </c>
      <c r="AO1113" t="str">
        <f>TEXT(A1113,"yyyy-mm-dd")</f>
        <v>2008-05-31</v>
      </c>
    </row>
    <row r="1114" spans="1:41">
      <c r="A1114" s="6" t="s">
        <v>1481</v>
      </c>
      <c r="B1114">
        <v>2008</v>
      </c>
      <c r="C1114">
        <v>5</v>
      </c>
      <c r="E1114" t="s">
        <v>81</v>
      </c>
      <c r="F1114" t="s">
        <v>82</v>
      </c>
      <c r="G1114" t="s">
        <v>83</v>
      </c>
      <c r="H1114" t="s">
        <v>1417</v>
      </c>
      <c r="I1114">
        <v>2010</v>
      </c>
      <c r="K1114" s="6">
        <v>40543</v>
      </c>
      <c r="L1114">
        <v>31</v>
      </c>
      <c r="N1114" t="s">
        <v>837</v>
      </c>
      <c r="O1114" s="8">
        <v>3.45</v>
      </c>
      <c r="P1114" s="8">
        <v>3.48</v>
      </c>
      <c r="Q1114" s="8">
        <v>3.31</v>
      </c>
      <c r="R1114" s="8">
        <v>3.58</v>
      </c>
      <c r="S1114" s="8">
        <v>2.63</v>
      </c>
      <c r="T1114" s="8">
        <v>4.0999999999999996</v>
      </c>
      <c r="U1114" s="8">
        <v>0.31</v>
      </c>
      <c r="V1114" s="9">
        <v>28</v>
      </c>
      <c r="W1114" s="8">
        <v>0.27</v>
      </c>
      <c r="X1114" s="8">
        <v>1.4699999999999998</v>
      </c>
      <c r="Y1114" s="8">
        <v>-2.9999999999999805E-2</v>
      </c>
      <c r="Z1114" s="8">
        <v>0.12999999999999989</v>
      </c>
      <c r="AA1114">
        <v>-0.10999999999999988</v>
      </c>
      <c r="AF1114" t="s">
        <v>1418</v>
      </c>
      <c r="AG1114" t="s">
        <v>87</v>
      </c>
      <c r="AH1114" t="s">
        <v>88</v>
      </c>
      <c r="AI1114" t="s">
        <v>359</v>
      </c>
      <c r="AJ1114" s="7">
        <v>40543</v>
      </c>
      <c r="AK1114" t="s">
        <v>1482</v>
      </c>
      <c r="AL1114" t="s">
        <v>91</v>
      </c>
      <c r="AM1114" t="s">
        <v>1419</v>
      </c>
      <c r="AN1114" t="s">
        <v>1485</v>
      </c>
      <c r="AO1114" t="str">
        <f>TEXT(A1114,"yyyy-mm-dd")</f>
        <v>2008-05-31</v>
      </c>
    </row>
    <row r="1115" spans="1:41">
      <c r="A1115" s="6" t="s">
        <v>1481</v>
      </c>
      <c r="B1115">
        <v>2008</v>
      </c>
      <c r="C1115">
        <v>5</v>
      </c>
      <c r="E1115" t="s">
        <v>81</v>
      </c>
      <c r="F1115" t="s">
        <v>82</v>
      </c>
      <c r="G1115" t="s">
        <v>83</v>
      </c>
      <c r="H1115" t="s">
        <v>1263</v>
      </c>
      <c r="I1115">
        <v>2009</v>
      </c>
      <c r="K1115" s="6">
        <v>40178</v>
      </c>
      <c r="L1115">
        <v>19</v>
      </c>
      <c r="N1115" t="s">
        <v>195</v>
      </c>
      <c r="O1115" s="8">
        <v>3.58</v>
      </c>
      <c r="P1115" s="8">
        <v>3.54</v>
      </c>
      <c r="Q1115" s="8">
        <v>3.4</v>
      </c>
      <c r="R1115" s="8">
        <v>3.7</v>
      </c>
      <c r="S1115" s="8">
        <v>3.05</v>
      </c>
      <c r="T1115" s="8">
        <v>4.5</v>
      </c>
      <c r="U1115" s="8">
        <v>0.28999999999999998</v>
      </c>
      <c r="V1115" s="9">
        <v>31</v>
      </c>
      <c r="W1115" s="8">
        <v>0.30000000000000027</v>
      </c>
      <c r="X1115" s="8">
        <v>1.4500000000000002</v>
      </c>
      <c r="Y1115" s="8">
        <v>4.0000000000000036E-2</v>
      </c>
      <c r="Z1115" s="8">
        <v>4.0000000000000036E-2</v>
      </c>
      <c r="AA1115">
        <v>7.0000000000000284E-2</v>
      </c>
      <c r="AF1115" t="s">
        <v>1264</v>
      </c>
      <c r="AG1115" t="s">
        <v>87</v>
      </c>
      <c r="AH1115" t="s">
        <v>88</v>
      </c>
      <c r="AI1115" t="s">
        <v>97</v>
      </c>
      <c r="AJ1115" s="7">
        <v>40178</v>
      </c>
      <c r="AK1115" t="s">
        <v>1482</v>
      </c>
      <c r="AL1115" t="s">
        <v>91</v>
      </c>
      <c r="AM1115" t="s">
        <v>1265</v>
      </c>
      <c r="AN1115" t="s">
        <v>1484</v>
      </c>
      <c r="AO1115" t="str">
        <f>TEXT(A1115,"yyyy-mm-dd")</f>
        <v>2008-05-31</v>
      </c>
    </row>
    <row r="1116" spans="1:41">
      <c r="A1116" s="6" t="s">
        <v>1481</v>
      </c>
      <c r="B1116">
        <v>2008</v>
      </c>
      <c r="C1116">
        <v>5</v>
      </c>
      <c r="E1116" t="s">
        <v>392</v>
      </c>
      <c r="F1116" t="s">
        <v>82</v>
      </c>
      <c r="G1116" t="s">
        <v>83</v>
      </c>
      <c r="H1116" t="s">
        <v>1263</v>
      </c>
      <c r="I1116">
        <v>2009</v>
      </c>
      <c r="K1116" s="6">
        <v>40178</v>
      </c>
      <c r="L1116">
        <v>19</v>
      </c>
      <c r="N1116" t="s">
        <v>195</v>
      </c>
      <c r="O1116" s="8">
        <v>3.65</v>
      </c>
      <c r="P1116" s="8">
        <v>3.6</v>
      </c>
      <c r="Q1116" s="8">
        <v>3.41</v>
      </c>
      <c r="R1116" s="8">
        <v>3.94</v>
      </c>
      <c r="S1116" s="8">
        <v>3.01</v>
      </c>
      <c r="T1116" s="8">
        <v>4.53</v>
      </c>
      <c r="U1116" s="8">
        <v>0.38</v>
      </c>
      <c r="V1116" s="9">
        <v>28</v>
      </c>
      <c r="W1116" s="8">
        <v>0.5299999999999998</v>
      </c>
      <c r="X1116" s="8">
        <v>1.5200000000000005</v>
      </c>
      <c r="Y1116" s="8">
        <v>4.9999999999999822E-2</v>
      </c>
      <c r="Z1116" s="8">
        <v>5.0000000000000266E-2</v>
      </c>
      <c r="AA1116">
        <v>0.13999999999999968</v>
      </c>
      <c r="AF1116" t="s">
        <v>1264</v>
      </c>
      <c r="AG1116" t="s">
        <v>87</v>
      </c>
      <c r="AH1116" t="s">
        <v>88</v>
      </c>
      <c r="AI1116" t="s">
        <v>97</v>
      </c>
      <c r="AJ1116" s="7">
        <v>40178</v>
      </c>
      <c r="AK1116" t="s">
        <v>1482</v>
      </c>
      <c r="AL1116" t="s">
        <v>393</v>
      </c>
      <c r="AM1116" t="s">
        <v>1265</v>
      </c>
      <c r="AN1116" t="s">
        <v>1487</v>
      </c>
      <c r="AO1116" t="str">
        <f>TEXT(A1116,"yyyy-mm-dd")</f>
        <v>2008-05-31</v>
      </c>
    </row>
    <row r="1117" spans="1:41">
      <c r="A1117" s="6" t="s">
        <v>1481</v>
      </c>
      <c r="B1117">
        <v>2008</v>
      </c>
      <c r="C1117">
        <v>5</v>
      </c>
      <c r="E1117" t="s">
        <v>81</v>
      </c>
      <c r="F1117" t="s">
        <v>82</v>
      </c>
      <c r="G1117" t="s">
        <v>83</v>
      </c>
      <c r="H1117" t="s">
        <v>1100</v>
      </c>
      <c r="I1117">
        <v>2008</v>
      </c>
      <c r="K1117" s="6">
        <v>39813</v>
      </c>
      <c r="L1117">
        <v>7</v>
      </c>
      <c r="N1117" t="s">
        <v>192</v>
      </c>
      <c r="O1117" s="8">
        <v>4.3899999999999997</v>
      </c>
      <c r="P1117" s="8">
        <v>4.3899999999999997</v>
      </c>
      <c r="Q1117" s="8">
        <v>4.2300000000000004</v>
      </c>
      <c r="R1117" s="8">
        <v>4.54</v>
      </c>
      <c r="S1117" s="8">
        <v>3.8</v>
      </c>
      <c r="T1117" s="8">
        <v>4.91</v>
      </c>
      <c r="U1117" s="8">
        <v>0.23</v>
      </c>
      <c r="V1117" s="9">
        <v>31</v>
      </c>
      <c r="W1117" s="8">
        <v>0.30999999999999961</v>
      </c>
      <c r="X1117" s="8">
        <v>1.1100000000000003</v>
      </c>
      <c r="Y1117" s="8">
        <v>0</v>
      </c>
      <c r="Z1117" s="8">
        <v>0.23999999999999932</v>
      </c>
      <c r="AA1117">
        <v>-6.0000000000000497E-2</v>
      </c>
      <c r="AF1117" t="s">
        <v>1101</v>
      </c>
      <c r="AG1117" t="s">
        <v>87</v>
      </c>
      <c r="AH1117" t="s">
        <v>88</v>
      </c>
      <c r="AI1117" t="s">
        <v>89</v>
      </c>
      <c r="AJ1117" s="7">
        <v>39813</v>
      </c>
      <c r="AK1117" t="s">
        <v>1482</v>
      </c>
      <c r="AL1117" t="s">
        <v>91</v>
      </c>
      <c r="AM1117" t="s">
        <v>1102</v>
      </c>
      <c r="AN1117" t="s">
        <v>1483</v>
      </c>
      <c r="AO1117" t="str">
        <f>TEXT(A1117,"yyyy-mm-dd")</f>
        <v>2008-05-31</v>
      </c>
    </row>
    <row r="1118" spans="1:41">
      <c r="A1118" s="6" t="s">
        <v>1481</v>
      </c>
      <c r="B1118">
        <v>2008</v>
      </c>
      <c r="C1118">
        <v>5</v>
      </c>
      <c r="E1118" t="s">
        <v>392</v>
      </c>
      <c r="F1118" t="s">
        <v>82</v>
      </c>
      <c r="G1118" t="s">
        <v>83</v>
      </c>
      <c r="H1118" t="s">
        <v>1100</v>
      </c>
      <c r="I1118">
        <v>2008</v>
      </c>
      <c r="K1118" s="6">
        <v>39813</v>
      </c>
      <c r="L1118">
        <v>7</v>
      </c>
      <c r="N1118" t="s">
        <v>192</v>
      </c>
      <c r="O1118" s="8">
        <v>4.38</v>
      </c>
      <c r="P1118" s="8">
        <v>4.46</v>
      </c>
      <c r="Q1118" s="8">
        <v>4.29</v>
      </c>
      <c r="R1118" s="8">
        <v>4.58</v>
      </c>
      <c r="S1118" s="8">
        <v>3.45</v>
      </c>
      <c r="T1118" s="8">
        <v>4.8899999999999997</v>
      </c>
      <c r="U1118" s="8">
        <v>0.32</v>
      </c>
      <c r="V1118" s="9">
        <v>28</v>
      </c>
      <c r="W1118" s="8">
        <v>0.29000000000000004</v>
      </c>
      <c r="X1118" s="8">
        <v>1.4399999999999995</v>
      </c>
      <c r="Y1118" s="8">
        <v>-8.0000000000000071E-2</v>
      </c>
      <c r="Z1118" s="8">
        <v>0.45999999999999996</v>
      </c>
      <c r="AA1118">
        <v>4.9999999999999822E-2</v>
      </c>
      <c r="AF1118" t="s">
        <v>1101</v>
      </c>
      <c r="AG1118" t="s">
        <v>87</v>
      </c>
      <c r="AH1118" t="s">
        <v>88</v>
      </c>
      <c r="AI1118" t="s">
        <v>89</v>
      </c>
      <c r="AJ1118" s="7">
        <v>39813</v>
      </c>
      <c r="AK1118" t="s">
        <v>1482</v>
      </c>
      <c r="AL1118" t="s">
        <v>393</v>
      </c>
      <c r="AM1118" t="s">
        <v>1102</v>
      </c>
      <c r="AN1118" t="s">
        <v>1486</v>
      </c>
      <c r="AO1118" t="str">
        <f>TEXT(A1118,"yyyy-mm-dd")</f>
        <v>2008-05-31</v>
      </c>
    </row>
    <row r="1119" spans="1:41">
      <c r="A1119" s="6" t="s">
        <v>1481</v>
      </c>
      <c r="B1119">
        <v>2008</v>
      </c>
      <c r="C1119">
        <v>5</v>
      </c>
      <c r="E1119" t="s">
        <v>81</v>
      </c>
      <c r="F1119" t="s">
        <v>82</v>
      </c>
      <c r="G1119" t="s">
        <v>774</v>
      </c>
      <c r="H1119" t="s">
        <v>775</v>
      </c>
      <c r="K1119" s="6"/>
      <c r="O1119" s="8">
        <v>3.46</v>
      </c>
      <c r="P1119" s="8">
        <v>3.45</v>
      </c>
      <c r="Q1119" s="8">
        <v>3.32</v>
      </c>
      <c r="R1119" s="8">
        <v>3.59</v>
      </c>
      <c r="S1119" s="8">
        <v>2.78</v>
      </c>
      <c r="T1119" s="8">
        <v>4</v>
      </c>
      <c r="U1119" s="8">
        <v>0.26</v>
      </c>
      <c r="V1119" s="9">
        <v>28</v>
      </c>
      <c r="W1119" s="8">
        <v>0.27</v>
      </c>
      <c r="X1119" s="8">
        <v>1.2200000000000002</v>
      </c>
      <c r="Y1119" s="8">
        <v>9.9999999999997868E-3</v>
      </c>
      <c r="Z1119" s="8">
        <v>4.0000000000000036E-2</v>
      </c>
      <c r="AA1119">
        <v>4.0000000000000036E-2</v>
      </c>
      <c r="AF1119" t="s">
        <v>776</v>
      </c>
      <c r="AG1119" t="s">
        <v>777</v>
      </c>
      <c r="AH1119" t="s">
        <v>778</v>
      </c>
      <c r="AI1119" t="s">
        <v>779</v>
      </c>
      <c r="AJ1119" s="7"/>
      <c r="AK1119" t="s">
        <v>1482</v>
      </c>
      <c r="AL1119" t="s">
        <v>91</v>
      </c>
      <c r="AM1119" t="s">
        <v>775</v>
      </c>
      <c r="AN1119" t="s">
        <v>1497</v>
      </c>
      <c r="AO1119" t="str">
        <f>TEXT(A1119,"yyyy-mm-dd")</f>
        <v>2008-05-31</v>
      </c>
    </row>
    <row r="1120" spans="1:41">
      <c r="A1120" s="6" t="s">
        <v>1481</v>
      </c>
      <c r="B1120">
        <v>2008</v>
      </c>
      <c r="C1120">
        <v>5</v>
      </c>
      <c r="E1120" t="s">
        <v>112</v>
      </c>
      <c r="F1120" t="s">
        <v>113</v>
      </c>
      <c r="G1120" t="s">
        <v>83</v>
      </c>
      <c r="H1120" t="s">
        <v>1263</v>
      </c>
      <c r="I1120">
        <v>2009</v>
      </c>
      <c r="K1120" s="6">
        <v>40178</v>
      </c>
      <c r="L1120">
        <v>19</v>
      </c>
      <c r="N1120" t="s">
        <v>195</v>
      </c>
      <c r="O1120" s="8">
        <v>7.1</v>
      </c>
      <c r="P1120" s="8">
        <v>7.07</v>
      </c>
      <c r="Q1120" s="8">
        <v>6.75</v>
      </c>
      <c r="R1120" s="8">
        <v>7.49</v>
      </c>
      <c r="S1120" s="8">
        <v>5.78</v>
      </c>
      <c r="T1120" s="8">
        <v>8.25</v>
      </c>
      <c r="U1120" s="8">
        <v>0.54</v>
      </c>
      <c r="V1120" s="9">
        <v>30</v>
      </c>
      <c r="W1120" s="8">
        <v>0.74000000000000021</v>
      </c>
      <c r="X1120" s="8">
        <v>2.4699999999999998</v>
      </c>
      <c r="Y1120" s="8">
        <v>2.9999999999999361E-2</v>
      </c>
      <c r="Z1120" s="8">
        <v>0.14000000000000057</v>
      </c>
      <c r="AA1120">
        <v>-0.10999999999999943</v>
      </c>
      <c r="AF1120" t="s">
        <v>1428</v>
      </c>
      <c r="AG1120" t="s">
        <v>115</v>
      </c>
      <c r="AH1120" t="s">
        <v>116</v>
      </c>
      <c r="AI1120" t="s">
        <v>230</v>
      </c>
      <c r="AJ1120" s="7">
        <v>40178</v>
      </c>
      <c r="AK1120" t="s">
        <v>1482</v>
      </c>
      <c r="AL1120" t="s">
        <v>118</v>
      </c>
      <c r="AM1120" t="s">
        <v>1265</v>
      </c>
      <c r="AN1120" t="s">
        <v>1499</v>
      </c>
      <c r="AO1120" t="str">
        <f>TEXT(A1120,"yyyy-mm-dd")</f>
        <v>2008-05-31</v>
      </c>
    </row>
    <row r="1121" spans="1:41">
      <c r="A1121" s="6" t="s">
        <v>1481</v>
      </c>
      <c r="B1121">
        <v>2008</v>
      </c>
      <c r="C1121">
        <v>5</v>
      </c>
      <c r="E1121" t="s">
        <v>112</v>
      </c>
      <c r="F1121" t="s">
        <v>113</v>
      </c>
      <c r="G1121" t="s">
        <v>83</v>
      </c>
      <c r="H1121" t="s">
        <v>1100</v>
      </c>
      <c r="I1121">
        <v>2008</v>
      </c>
      <c r="K1121" s="6">
        <v>39813</v>
      </c>
      <c r="L1121">
        <v>7</v>
      </c>
      <c r="N1121" t="s">
        <v>192</v>
      </c>
      <c r="O1121" s="8">
        <v>7.37</v>
      </c>
      <c r="P1121" s="8">
        <v>7.44</v>
      </c>
      <c r="Q1121" s="8">
        <v>7.24</v>
      </c>
      <c r="R1121" s="8">
        <v>7.5</v>
      </c>
      <c r="S1121" s="8">
        <v>6.75</v>
      </c>
      <c r="T1121" s="8">
        <v>8</v>
      </c>
      <c r="U1121" s="8">
        <v>0.27</v>
      </c>
      <c r="V1121" s="9">
        <v>30</v>
      </c>
      <c r="W1121" s="8">
        <v>0.25999999999999979</v>
      </c>
      <c r="X1121" s="8">
        <v>1.25</v>
      </c>
      <c r="Y1121" s="8">
        <v>-7.0000000000000284E-2</v>
      </c>
      <c r="Z1121" s="8">
        <v>0.19000000000000039</v>
      </c>
      <c r="AA1121">
        <v>-0.23000000000000043</v>
      </c>
      <c r="AF1121" t="s">
        <v>1257</v>
      </c>
      <c r="AG1121" t="s">
        <v>115</v>
      </c>
      <c r="AH1121" t="s">
        <v>116</v>
      </c>
      <c r="AI1121" t="s">
        <v>117</v>
      </c>
      <c r="AJ1121" s="7">
        <v>39813</v>
      </c>
      <c r="AK1121" t="s">
        <v>1482</v>
      </c>
      <c r="AL1121" t="s">
        <v>118</v>
      </c>
      <c r="AM1121" t="s">
        <v>1102</v>
      </c>
      <c r="AN1121" t="s">
        <v>1498</v>
      </c>
      <c r="AO1121" t="str">
        <f>TEXT(A1121,"yyyy-mm-dd")</f>
        <v>2008-05-31</v>
      </c>
    </row>
    <row r="1122" spans="1:41">
      <c r="A1122" s="6" t="s">
        <v>1500</v>
      </c>
      <c r="B1122">
        <v>2008</v>
      </c>
      <c r="C1122">
        <v>6</v>
      </c>
      <c r="E1122" t="s">
        <v>100</v>
      </c>
      <c r="F1122" t="s">
        <v>101</v>
      </c>
      <c r="G1122" t="s">
        <v>83</v>
      </c>
      <c r="H1122" t="s">
        <v>1417</v>
      </c>
      <c r="I1122">
        <v>2010</v>
      </c>
      <c r="K1122" s="6">
        <v>40543</v>
      </c>
      <c r="L1122">
        <v>30</v>
      </c>
      <c r="N1122" t="s">
        <v>567</v>
      </c>
      <c r="O1122" s="8">
        <v>3.79</v>
      </c>
      <c r="P1122" s="8">
        <v>3.7</v>
      </c>
      <c r="Q1122" s="8">
        <v>3.5</v>
      </c>
      <c r="R1122" s="8">
        <v>4</v>
      </c>
      <c r="S1122" s="8">
        <v>3</v>
      </c>
      <c r="T1122" s="8">
        <v>5.52</v>
      </c>
      <c r="U1122" s="8">
        <v>0.55000000000000004</v>
      </c>
      <c r="V1122" s="9">
        <v>29</v>
      </c>
      <c r="W1122" s="8">
        <v>0.5</v>
      </c>
      <c r="X1122" s="8">
        <v>2.5199999999999996</v>
      </c>
      <c r="Y1122" s="8">
        <v>8.9999999999999858E-2</v>
      </c>
      <c r="Z1122" s="8">
        <v>-0.10999999999999988</v>
      </c>
      <c r="AA1122">
        <v>-0.12999999999999989</v>
      </c>
      <c r="AF1122" t="s">
        <v>9905</v>
      </c>
      <c r="AG1122" t="s">
        <v>9655</v>
      </c>
      <c r="AH1122" t="s">
        <v>9656</v>
      </c>
      <c r="AI1122" t="s">
        <v>9708</v>
      </c>
      <c r="AJ1122" s="7">
        <v>40543</v>
      </c>
      <c r="AK1122" t="s">
        <v>1501</v>
      </c>
      <c r="AL1122" t="s">
        <v>109</v>
      </c>
      <c r="AM1122" t="s">
        <v>1419</v>
      </c>
      <c r="AN1122" t="s">
        <v>9907</v>
      </c>
    </row>
    <row r="1123" spans="1:41">
      <c r="A1123" s="6" t="s">
        <v>1500</v>
      </c>
      <c r="B1123">
        <v>2008</v>
      </c>
      <c r="C1123">
        <v>6</v>
      </c>
      <c r="E1123" t="s">
        <v>100</v>
      </c>
      <c r="F1123" t="s">
        <v>101</v>
      </c>
      <c r="G1123" t="s">
        <v>83</v>
      </c>
      <c r="H1123" t="s">
        <v>1263</v>
      </c>
      <c r="I1123">
        <v>2009</v>
      </c>
      <c r="K1123" s="6">
        <v>40178</v>
      </c>
      <c r="L1123">
        <v>18</v>
      </c>
      <c r="N1123" t="s">
        <v>206</v>
      </c>
      <c r="O1123" s="8">
        <v>3.25</v>
      </c>
      <c r="P1123" s="8">
        <v>3.25</v>
      </c>
      <c r="Q1123" s="8">
        <v>3</v>
      </c>
      <c r="R1123" s="8">
        <v>3.5</v>
      </c>
      <c r="S1123" s="8">
        <v>1.2</v>
      </c>
      <c r="T1123" s="8">
        <v>4.5</v>
      </c>
      <c r="U1123" s="8">
        <v>0.59</v>
      </c>
      <c r="V1123" s="9">
        <v>30</v>
      </c>
      <c r="W1123" s="8">
        <v>0.5</v>
      </c>
      <c r="X1123" s="8">
        <v>3.3</v>
      </c>
      <c r="Y1123" s="8">
        <v>0</v>
      </c>
      <c r="Z1123" s="8">
        <v>-4.9999999999999822E-2</v>
      </c>
      <c r="AA1123">
        <v>-6.0000000000000053E-2</v>
      </c>
      <c r="AF1123" t="s">
        <v>9871</v>
      </c>
      <c r="AG1123" t="s">
        <v>9655</v>
      </c>
      <c r="AH1123" t="s">
        <v>9656</v>
      </c>
      <c r="AI1123" t="s">
        <v>9669</v>
      </c>
      <c r="AJ1123" s="7">
        <v>40178</v>
      </c>
      <c r="AK1123" t="s">
        <v>1501</v>
      </c>
      <c r="AL1123" t="s">
        <v>109</v>
      </c>
      <c r="AM1123" t="s">
        <v>1265</v>
      </c>
      <c r="AN1123" t="s">
        <v>9885</v>
      </c>
    </row>
    <row r="1124" spans="1:41">
      <c r="A1124" s="6" t="s">
        <v>1500</v>
      </c>
      <c r="B1124">
        <v>2008</v>
      </c>
      <c r="C1124">
        <v>6</v>
      </c>
      <c r="E1124" t="s">
        <v>100</v>
      </c>
      <c r="F1124" t="s">
        <v>101</v>
      </c>
      <c r="G1124" t="s">
        <v>102</v>
      </c>
      <c r="H1124" t="s">
        <v>1493</v>
      </c>
      <c r="I1124">
        <v>2008</v>
      </c>
      <c r="J1124">
        <v>4</v>
      </c>
      <c r="K1124" s="6">
        <v>39813</v>
      </c>
      <c r="L1124">
        <v>6</v>
      </c>
      <c r="M1124">
        <v>2</v>
      </c>
      <c r="N1124" t="s">
        <v>203</v>
      </c>
      <c r="O1124" s="8">
        <v>2.64</v>
      </c>
      <c r="P1124" s="8">
        <v>2.6</v>
      </c>
      <c r="Q1124" s="8">
        <v>2.1</v>
      </c>
      <c r="R1124" s="8">
        <v>2.9</v>
      </c>
      <c r="S1124" s="8">
        <v>1.67</v>
      </c>
      <c r="T1124" s="8">
        <v>4.5</v>
      </c>
      <c r="U1124" s="8">
        <v>0.72</v>
      </c>
      <c r="V1124" s="9">
        <v>31</v>
      </c>
      <c r="W1124" s="8">
        <v>0.79999999999999982</v>
      </c>
      <c r="X1124" s="8">
        <v>2.83</v>
      </c>
      <c r="Y1124" s="8">
        <v>4.0000000000000036E-2</v>
      </c>
      <c r="Z1124" s="8">
        <v>-0.10000000000000009</v>
      </c>
      <c r="AA1124">
        <v>-5.0000000000000266E-2</v>
      </c>
      <c r="AF1124" t="s">
        <v>1494</v>
      </c>
      <c r="AG1124" t="s">
        <v>106</v>
      </c>
      <c r="AH1124" t="s">
        <v>107</v>
      </c>
      <c r="AI1124" t="s">
        <v>427</v>
      </c>
      <c r="AJ1124" s="7">
        <v>39813</v>
      </c>
      <c r="AK1124" t="s">
        <v>1501</v>
      </c>
      <c r="AL1124" t="s">
        <v>109</v>
      </c>
      <c r="AM1124" t="s">
        <v>1495</v>
      </c>
      <c r="AN1124" t="s">
        <v>1509</v>
      </c>
      <c r="AO1124" t="str">
        <f>TEXT(A1124,"yyyy-mm-dd")</f>
        <v>2008-06-30</v>
      </c>
    </row>
    <row r="1125" spans="1:41">
      <c r="A1125" s="6" t="s">
        <v>1500</v>
      </c>
      <c r="B1125">
        <v>2008</v>
      </c>
      <c r="C1125">
        <v>6</v>
      </c>
      <c r="E1125" t="s">
        <v>100</v>
      </c>
      <c r="F1125" t="s">
        <v>101</v>
      </c>
      <c r="G1125" t="s">
        <v>83</v>
      </c>
      <c r="H1125" t="s">
        <v>1100</v>
      </c>
      <c r="I1125">
        <v>2008</v>
      </c>
      <c r="K1125" s="6">
        <v>39813</v>
      </c>
      <c r="L1125">
        <v>6</v>
      </c>
      <c r="N1125" t="s">
        <v>203</v>
      </c>
      <c r="O1125" s="8">
        <v>2.63</v>
      </c>
      <c r="P1125" s="8">
        <v>2.6</v>
      </c>
      <c r="Q1125" s="8">
        <v>2.48</v>
      </c>
      <c r="R1125" s="8">
        <v>2.76</v>
      </c>
      <c r="S1125" s="8">
        <v>2.0299999999999998</v>
      </c>
      <c r="T1125" s="8">
        <v>3.48</v>
      </c>
      <c r="U1125" s="8">
        <v>0.3</v>
      </c>
      <c r="V1125" s="9">
        <v>31</v>
      </c>
      <c r="W1125" s="8">
        <v>0.2799999999999998</v>
      </c>
      <c r="X1125" s="8">
        <v>1.4500000000000002</v>
      </c>
      <c r="Y1125" s="8">
        <v>2.9999999999999805E-2</v>
      </c>
      <c r="Z1125" s="8">
        <v>-8.9999999999999858E-2</v>
      </c>
      <c r="AA1125">
        <v>-0.12000000000000011</v>
      </c>
      <c r="AF1125" t="s">
        <v>9843</v>
      </c>
      <c r="AG1125" t="s">
        <v>9655</v>
      </c>
      <c r="AH1125" t="s">
        <v>9656</v>
      </c>
      <c r="AI1125" t="s">
        <v>9657</v>
      </c>
      <c r="AJ1125" s="7">
        <v>39813</v>
      </c>
      <c r="AK1125" t="s">
        <v>1501</v>
      </c>
      <c r="AL1125" t="s">
        <v>109</v>
      </c>
      <c r="AM1125" t="s">
        <v>1102</v>
      </c>
      <c r="AN1125" t="s">
        <v>9863</v>
      </c>
    </row>
    <row r="1126" spans="1:41">
      <c r="A1126" s="6" t="s">
        <v>1500</v>
      </c>
      <c r="B1126">
        <v>2008</v>
      </c>
      <c r="C1126">
        <v>6</v>
      </c>
      <c r="E1126" t="s">
        <v>100</v>
      </c>
      <c r="F1126" t="s">
        <v>101</v>
      </c>
      <c r="G1126" t="s">
        <v>102</v>
      </c>
      <c r="H1126" t="s">
        <v>1489</v>
      </c>
      <c r="I1126">
        <v>2008</v>
      </c>
      <c r="J1126">
        <v>3</v>
      </c>
      <c r="K1126" s="6">
        <v>39721</v>
      </c>
      <c r="L1126">
        <v>3</v>
      </c>
      <c r="M1126">
        <v>1</v>
      </c>
      <c r="N1126" t="s">
        <v>233</v>
      </c>
      <c r="O1126" s="8">
        <v>2.38</v>
      </c>
      <c r="P1126" s="8">
        <v>2.37</v>
      </c>
      <c r="Q1126" s="8">
        <v>2.0499999999999998</v>
      </c>
      <c r="R1126" s="8">
        <v>2.65</v>
      </c>
      <c r="S1126" s="8">
        <v>1.2</v>
      </c>
      <c r="T1126" s="8">
        <v>4</v>
      </c>
      <c r="U1126" s="8">
        <v>0.52</v>
      </c>
      <c r="V1126" s="9">
        <v>31</v>
      </c>
      <c r="W1126" s="8">
        <v>0.60000000000000009</v>
      </c>
      <c r="X1126" s="8">
        <v>2.8</v>
      </c>
      <c r="Y1126" s="8">
        <v>9.9999999999997868E-3</v>
      </c>
      <c r="Z1126" s="8">
        <v>7.0000000000000284E-2</v>
      </c>
      <c r="AA1126">
        <v>-0.14999999999999991</v>
      </c>
      <c r="AF1126" t="s">
        <v>1490</v>
      </c>
      <c r="AG1126" t="s">
        <v>106</v>
      </c>
      <c r="AH1126" t="s">
        <v>107</v>
      </c>
      <c r="AI1126" t="s">
        <v>340</v>
      </c>
      <c r="AJ1126" s="7">
        <v>39721</v>
      </c>
      <c r="AK1126" t="s">
        <v>1501</v>
      </c>
      <c r="AL1126" t="s">
        <v>109</v>
      </c>
      <c r="AM1126" t="s">
        <v>1491</v>
      </c>
      <c r="AN1126" t="s">
        <v>1508</v>
      </c>
      <c r="AO1126" t="str">
        <f>TEXT(A1126,"yyyy-mm-dd")</f>
        <v>2008-06-30</v>
      </c>
    </row>
    <row r="1127" spans="1:41">
      <c r="A1127" s="6" t="s">
        <v>1500</v>
      </c>
      <c r="B1127">
        <v>2008</v>
      </c>
      <c r="C1127">
        <v>6</v>
      </c>
      <c r="E1127" t="s">
        <v>100</v>
      </c>
      <c r="F1127" t="s">
        <v>101</v>
      </c>
      <c r="G1127" t="s">
        <v>102</v>
      </c>
      <c r="H1127" t="s">
        <v>1450</v>
      </c>
      <c r="I1127">
        <v>2008</v>
      </c>
      <c r="J1127">
        <v>2</v>
      </c>
      <c r="K1127" s="6">
        <v>39629</v>
      </c>
      <c r="L1127">
        <v>0</v>
      </c>
      <c r="M1127">
        <v>0</v>
      </c>
      <c r="N1127" t="s">
        <v>178</v>
      </c>
      <c r="O1127" s="8">
        <v>2.88</v>
      </c>
      <c r="P1127" s="8">
        <v>2.9</v>
      </c>
      <c r="Q1127" s="8">
        <v>2.6</v>
      </c>
      <c r="R1127" s="8">
        <v>3.3</v>
      </c>
      <c r="S1127" s="8">
        <v>-0.87</v>
      </c>
      <c r="T1127" s="8">
        <v>4.0999999999999996</v>
      </c>
      <c r="U1127" s="8">
        <v>0.84</v>
      </c>
      <c r="V1127" s="9">
        <v>31</v>
      </c>
      <c r="W1127" s="8">
        <v>0.69999999999999973</v>
      </c>
      <c r="X1127" s="8">
        <v>4.97</v>
      </c>
      <c r="Y1127" s="8">
        <v>-2.0000000000000018E-2</v>
      </c>
      <c r="Z1127" s="8">
        <v>0.19999999999999973</v>
      </c>
      <c r="AA1127">
        <v>-2.0000000000000462E-2</v>
      </c>
      <c r="AF1127" t="s">
        <v>1451</v>
      </c>
      <c r="AG1127" t="s">
        <v>106</v>
      </c>
      <c r="AH1127" t="s">
        <v>107</v>
      </c>
      <c r="AI1127" t="s">
        <v>108</v>
      </c>
      <c r="AJ1127" s="7">
        <v>39629</v>
      </c>
      <c r="AK1127" t="s">
        <v>1501</v>
      </c>
      <c r="AL1127" t="s">
        <v>109</v>
      </c>
      <c r="AM1127" t="s">
        <v>1452</v>
      </c>
      <c r="AN1127" t="s">
        <v>1507</v>
      </c>
      <c r="AO1127" t="str">
        <f>TEXT(A1127,"yyyy-mm-dd")</f>
        <v>2008-06-30</v>
      </c>
    </row>
    <row r="1128" spans="1:41">
      <c r="A1128" s="6" t="s">
        <v>1500</v>
      </c>
      <c r="B1128">
        <v>2008</v>
      </c>
      <c r="C1128">
        <v>6</v>
      </c>
      <c r="E1128" t="s">
        <v>81</v>
      </c>
      <c r="F1128" t="s">
        <v>82</v>
      </c>
      <c r="G1128" t="s">
        <v>83</v>
      </c>
      <c r="H1128" t="s">
        <v>1417</v>
      </c>
      <c r="I1128">
        <v>2010</v>
      </c>
      <c r="K1128" s="6">
        <v>40543</v>
      </c>
      <c r="L1128">
        <v>30</v>
      </c>
      <c r="N1128" t="s">
        <v>567</v>
      </c>
      <c r="O1128" s="8">
        <v>3.53</v>
      </c>
      <c r="P1128" s="8">
        <v>3.5</v>
      </c>
      <c r="Q1128" s="8">
        <v>3.43</v>
      </c>
      <c r="R1128" s="8">
        <v>3.62</v>
      </c>
      <c r="S1128" s="8">
        <v>3.04</v>
      </c>
      <c r="T1128" s="8">
        <v>4.18</v>
      </c>
      <c r="U1128" s="8">
        <v>0.27</v>
      </c>
      <c r="V1128" s="9">
        <v>30</v>
      </c>
      <c r="W1128" s="8">
        <v>0.18999999999999995</v>
      </c>
      <c r="X1128" s="8">
        <v>1.1399999999999997</v>
      </c>
      <c r="Y1128" s="8">
        <v>2.9999999999999805E-2</v>
      </c>
      <c r="Z1128" s="8">
        <v>2.0000000000000018E-2</v>
      </c>
      <c r="AA1128">
        <v>-8.0000000000000071E-2</v>
      </c>
      <c r="AF1128" t="s">
        <v>1418</v>
      </c>
      <c r="AG1128" t="s">
        <v>87</v>
      </c>
      <c r="AH1128" t="s">
        <v>88</v>
      </c>
      <c r="AI1128" t="s">
        <v>359</v>
      </c>
      <c r="AJ1128" s="7">
        <v>40543</v>
      </c>
      <c r="AK1128" t="s">
        <v>1501</v>
      </c>
      <c r="AL1128" t="s">
        <v>91</v>
      </c>
      <c r="AM1128" t="s">
        <v>1419</v>
      </c>
      <c r="AN1128" t="s">
        <v>1504</v>
      </c>
      <c r="AO1128" t="str">
        <f>TEXT(A1128,"yyyy-mm-dd")</f>
        <v>2008-06-30</v>
      </c>
    </row>
    <row r="1129" spans="1:41">
      <c r="A1129" s="6" t="s">
        <v>1500</v>
      </c>
      <c r="B1129">
        <v>2008</v>
      </c>
      <c r="C1129">
        <v>6</v>
      </c>
      <c r="E1129" t="s">
        <v>81</v>
      </c>
      <c r="F1129" t="s">
        <v>82</v>
      </c>
      <c r="G1129" t="s">
        <v>83</v>
      </c>
      <c r="H1129" t="s">
        <v>1263</v>
      </c>
      <c r="I1129">
        <v>2009</v>
      </c>
      <c r="K1129" s="6">
        <v>40178</v>
      </c>
      <c r="L1129">
        <v>18</v>
      </c>
      <c r="N1129" t="s">
        <v>206</v>
      </c>
      <c r="O1129" s="8">
        <v>3.71</v>
      </c>
      <c r="P1129" s="8">
        <v>3.68</v>
      </c>
      <c r="Q1129" s="8">
        <v>3.55</v>
      </c>
      <c r="R1129" s="8">
        <v>3.79</v>
      </c>
      <c r="S1129" s="8">
        <v>3.26</v>
      </c>
      <c r="T1129" s="8">
        <v>4.5</v>
      </c>
      <c r="U1129" s="8">
        <v>0.28999999999999998</v>
      </c>
      <c r="V1129" s="9">
        <v>31</v>
      </c>
      <c r="W1129" s="8">
        <v>0.24000000000000021</v>
      </c>
      <c r="X1129" s="8">
        <v>1.2400000000000002</v>
      </c>
      <c r="Y1129" s="8">
        <v>2.9999999999999805E-2</v>
      </c>
      <c r="Z1129" s="8">
        <v>0.14000000000000012</v>
      </c>
      <c r="AA1129">
        <v>-6.0000000000000053E-2</v>
      </c>
      <c r="AF1129" t="s">
        <v>1264</v>
      </c>
      <c r="AG1129" t="s">
        <v>87</v>
      </c>
      <c r="AH1129" t="s">
        <v>88</v>
      </c>
      <c r="AI1129" t="s">
        <v>97</v>
      </c>
      <c r="AJ1129" s="7">
        <v>40178</v>
      </c>
      <c r="AK1129" t="s">
        <v>1501</v>
      </c>
      <c r="AL1129" t="s">
        <v>91</v>
      </c>
      <c r="AM1129" t="s">
        <v>1265</v>
      </c>
      <c r="AN1129" t="s">
        <v>1503</v>
      </c>
      <c r="AO1129" t="str">
        <f>TEXT(A1129,"yyyy-mm-dd")</f>
        <v>2008-06-30</v>
      </c>
    </row>
    <row r="1130" spans="1:41">
      <c r="A1130" s="6" t="s">
        <v>1500</v>
      </c>
      <c r="B1130">
        <v>2008</v>
      </c>
      <c r="C1130">
        <v>6</v>
      </c>
      <c r="E1130" t="s">
        <v>392</v>
      </c>
      <c r="F1130" t="s">
        <v>82</v>
      </c>
      <c r="G1130" t="s">
        <v>83</v>
      </c>
      <c r="H1130" t="s">
        <v>1263</v>
      </c>
      <c r="I1130">
        <v>2009</v>
      </c>
      <c r="K1130" s="6">
        <v>40178</v>
      </c>
      <c r="L1130">
        <v>18</v>
      </c>
      <c r="N1130" t="s">
        <v>206</v>
      </c>
      <c r="O1130" s="8">
        <v>3.71</v>
      </c>
      <c r="P1130" s="8">
        <v>3.65</v>
      </c>
      <c r="Q1130" s="8">
        <v>3.48</v>
      </c>
      <c r="R1130" s="8">
        <v>3.96</v>
      </c>
      <c r="S1130" s="8">
        <v>3.04</v>
      </c>
      <c r="T1130" s="8">
        <v>4.59</v>
      </c>
      <c r="U1130" s="8">
        <v>0.39</v>
      </c>
      <c r="V1130" s="9">
        <v>28</v>
      </c>
      <c r="W1130" s="8">
        <v>0.48</v>
      </c>
      <c r="X1130" s="8">
        <v>1.5499999999999998</v>
      </c>
      <c r="Y1130" s="8">
        <v>6.0000000000000053E-2</v>
      </c>
      <c r="Z1130" s="8">
        <v>4.9999999999999822E-2</v>
      </c>
      <c r="AA1130">
        <v>-4.9999999999999822E-2</v>
      </c>
      <c r="AF1130" t="s">
        <v>1264</v>
      </c>
      <c r="AG1130" t="s">
        <v>87</v>
      </c>
      <c r="AH1130" t="s">
        <v>88</v>
      </c>
      <c r="AI1130" t="s">
        <v>97</v>
      </c>
      <c r="AJ1130" s="7">
        <v>40178</v>
      </c>
      <c r="AK1130" t="s">
        <v>1501</v>
      </c>
      <c r="AL1130" t="s">
        <v>393</v>
      </c>
      <c r="AM1130" t="s">
        <v>1265</v>
      </c>
      <c r="AN1130" t="s">
        <v>1506</v>
      </c>
      <c r="AO1130" t="str">
        <f>TEXT(A1130,"yyyy-mm-dd")</f>
        <v>2008-06-30</v>
      </c>
    </row>
    <row r="1131" spans="1:41">
      <c r="A1131" s="6" t="s">
        <v>1500</v>
      </c>
      <c r="B1131">
        <v>2008</v>
      </c>
      <c r="C1131">
        <v>6</v>
      </c>
      <c r="E1131" t="s">
        <v>81</v>
      </c>
      <c r="F1131" t="s">
        <v>82</v>
      </c>
      <c r="G1131" t="s">
        <v>83</v>
      </c>
      <c r="H1131" t="s">
        <v>1100</v>
      </c>
      <c r="I1131">
        <v>2008</v>
      </c>
      <c r="K1131" s="6">
        <v>39813</v>
      </c>
      <c r="L1131">
        <v>6</v>
      </c>
      <c r="N1131" t="s">
        <v>203</v>
      </c>
      <c r="O1131" s="8">
        <v>4.74</v>
      </c>
      <c r="P1131" s="8">
        <v>4.71</v>
      </c>
      <c r="Q1131" s="8">
        <v>4.5599999999999996</v>
      </c>
      <c r="R1131" s="8">
        <v>4.92</v>
      </c>
      <c r="S1131" s="8">
        <v>4.2300000000000004</v>
      </c>
      <c r="T1131" s="8">
        <v>5.24</v>
      </c>
      <c r="U1131" s="8">
        <v>0.27</v>
      </c>
      <c r="V1131" s="9">
        <v>31</v>
      </c>
      <c r="W1131" s="8">
        <v>0.36000000000000032</v>
      </c>
      <c r="X1131" s="8">
        <v>1.0099999999999998</v>
      </c>
      <c r="Y1131" s="8">
        <v>3.0000000000000249E-2</v>
      </c>
      <c r="Z1131" s="8">
        <v>0.32000000000000028</v>
      </c>
      <c r="AA1131">
        <v>5.0000000000000711E-2</v>
      </c>
      <c r="AF1131" t="s">
        <v>1101</v>
      </c>
      <c r="AG1131" t="s">
        <v>87</v>
      </c>
      <c r="AH1131" t="s">
        <v>88</v>
      </c>
      <c r="AI1131" t="s">
        <v>89</v>
      </c>
      <c r="AJ1131" s="7">
        <v>39813</v>
      </c>
      <c r="AK1131" t="s">
        <v>1501</v>
      </c>
      <c r="AL1131" t="s">
        <v>91</v>
      </c>
      <c r="AM1131" t="s">
        <v>1102</v>
      </c>
      <c r="AN1131" t="s">
        <v>1502</v>
      </c>
      <c r="AO1131" t="str">
        <f>TEXT(A1131,"yyyy-mm-dd")</f>
        <v>2008-06-30</v>
      </c>
    </row>
    <row r="1132" spans="1:41">
      <c r="A1132" s="6" t="s">
        <v>1500</v>
      </c>
      <c r="B1132">
        <v>2008</v>
      </c>
      <c r="C1132">
        <v>6</v>
      </c>
      <c r="E1132" t="s">
        <v>392</v>
      </c>
      <c r="F1132" t="s">
        <v>82</v>
      </c>
      <c r="G1132" t="s">
        <v>83</v>
      </c>
      <c r="H1132" t="s">
        <v>1100</v>
      </c>
      <c r="I1132">
        <v>2008</v>
      </c>
      <c r="K1132" s="6">
        <v>39813</v>
      </c>
      <c r="L1132">
        <v>6</v>
      </c>
      <c r="N1132" t="s">
        <v>203</v>
      </c>
      <c r="O1132" s="8">
        <v>4.54</v>
      </c>
      <c r="P1132" s="8">
        <v>4.5999999999999996</v>
      </c>
      <c r="Q1132" s="8">
        <v>4.3499999999999996</v>
      </c>
      <c r="R1132" s="8">
        <v>4.87</v>
      </c>
      <c r="S1132" s="8">
        <v>3.5</v>
      </c>
      <c r="T1132" s="8">
        <v>5.52</v>
      </c>
      <c r="U1132" s="8">
        <v>0.47</v>
      </c>
      <c r="V1132" s="9">
        <v>29</v>
      </c>
      <c r="W1132" s="8">
        <v>0.52000000000000046</v>
      </c>
      <c r="X1132" s="8">
        <v>2.0199999999999996</v>
      </c>
      <c r="Y1132" s="8">
        <v>-5.9999999999999609E-2</v>
      </c>
      <c r="Z1132" s="8">
        <v>0.13999999999999968</v>
      </c>
      <c r="AA1132">
        <v>0.23000000000000043</v>
      </c>
      <c r="AF1132" t="s">
        <v>1101</v>
      </c>
      <c r="AG1132" t="s">
        <v>87</v>
      </c>
      <c r="AH1132" t="s">
        <v>88</v>
      </c>
      <c r="AI1132" t="s">
        <v>89</v>
      </c>
      <c r="AJ1132" s="7">
        <v>39813</v>
      </c>
      <c r="AK1132" t="s">
        <v>1501</v>
      </c>
      <c r="AL1132" t="s">
        <v>393</v>
      </c>
      <c r="AM1132" t="s">
        <v>1102</v>
      </c>
      <c r="AN1132" t="s">
        <v>1505</v>
      </c>
      <c r="AO1132" t="str">
        <f>TEXT(A1132,"yyyy-mm-dd")</f>
        <v>2008-06-30</v>
      </c>
    </row>
    <row r="1133" spans="1:41">
      <c r="A1133" s="6" t="s">
        <v>1500</v>
      </c>
      <c r="B1133">
        <v>2008</v>
      </c>
      <c r="C1133">
        <v>6</v>
      </c>
      <c r="E1133" t="s">
        <v>81</v>
      </c>
      <c r="F1133" t="s">
        <v>82</v>
      </c>
      <c r="G1133" t="s">
        <v>774</v>
      </c>
      <c r="H1133" t="s">
        <v>775</v>
      </c>
      <c r="K1133" s="6"/>
      <c r="O1133" s="8">
        <v>3.54</v>
      </c>
      <c r="P1133" s="8">
        <v>3.5</v>
      </c>
      <c r="Q1133" s="8">
        <v>3.45</v>
      </c>
      <c r="R1133" s="8">
        <v>3.6</v>
      </c>
      <c r="S1133" s="8">
        <v>2.95</v>
      </c>
      <c r="T1133" s="8">
        <v>4.1500000000000004</v>
      </c>
      <c r="U1133" s="8">
        <v>0.26</v>
      </c>
      <c r="V1133" s="9">
        <v>30</v>
      </c>
      <c r="W1133" s="8">
        <v>0.14999999999999991</v>
      </c>
      <c r="X1133" s="8">
        <v>1.2000000000000002</v>
      </c>
      <c r="Y1133" s="8">
        <v>4.0000000000000036E-2</v>
      </c>
      <c r="Z1133" s="8">
        <v>4.9999999999999822E-2</v>
      </c>
      <c r="AA1133">
        <v>-0.12000000000000011</v>
      </c>
      <c r="AF1133" t="s">
        <v>776</v>
      </c>
      <c r="AG1133" t="s">
        <v>777</v>
      </c>
      <c r="AH1133" t="s">
        <v>778</v>
      </c>
      <c r="AI1133" t="s">
        <v>779</v>
      </c>
      <c r="AJ1133" s="7"/>
      <c r="AK1133" t="s">
        <v>1501</v>
      </c>
      <c r="AL1133" t="s">
        <v>91</v>
      </c>
      <c r="AM1133" t="s">
        <v>775</v>
      </c>
      <c r="AN1133" t="s">
        <v>1510</v>
      </c>
      <c r="AO1133" t="str">
        <f>TEXT(A1133,"yyyy-mm-dd")</f>
        <v>2008-06-30</v>
      </c>
    </row>
    <row r="1134" spans="1:41">
      <c r="A1134" s="6" t="s">
        <v>1500</v>
      </c>
      <c r="B1134">
        <v>2008</v>
      </c>
      <c r="C1134">
        <v>6</v>
      </c>
      <c r="E1134" t="s">
        <v>112</v>
      </c>
      <c r="F1134" t="s">
        <v>113</v>
      </c>
      <c r="G1134" t="s">
        <v>83</v>
      </c>
      <c r="H1134" t="s">
        <v>1263</v>
      </c>
      <c r="I1134">
        <v>2009</v>
      </c>
      <c r="K1134" s="6">
        <v>40178</v>
      </c>
      <c r="L1134">
        <v>18</v>
      </c>
      <c r="N1134" t="s">
        <v>206</v>
      </c>
      <c r="O1134" s="8">
        <v>7.49</v>
      </c>
      <c r="P1134" s="8">
        <v>7.5</v>
      </c>
      <c r="Q1134" s="8">
        <v>7.2</v>
      </c>
      <c r="R1134" s="8">
        <v>7.77</v>
      </c>
      <c r="S1134" s="8">
        <v>6.25</v>
      </c>
      <c r="T1134" s="8">
        <v>8.5</v>
      </c>
      <c r="U1134" s="8">
        <v>0.48</v>
      </c>
      <c r="V1134" s="9">
        <v>30</v>
      </c>
      <c r="W1134" s="8">
        <v>0.5699999999999994</v>
      </c>
      <c r="X1134" s="8">
        <v>2.25</v>
      </c>
      <c r="Y1134" s="8">
        <v>-9.9999999999997868E-3</v>
      </c>
      <c r="Z1134" s="8">
        <v>0.42999999999999972</v>
      </c>
      <c r="AA1134">
        <v>-0.17000000000000082</v>
      </c>
      <c r="AF1134" t="s">
        <v>1428</v>
      </c>
      <c r="AG1134" t="s">
        <v>115</v>
      </c>
      <c r="AH1134" t="s">
        <v>116</v>
      </c>
      <c r="AI1134" t="s">
        <v>230</v>
      </c>
      <c r="AJ1134" s="7">
        <v>40178</v>
      </c>
      <c r="AK1134" t="s">
        <v>1501</v>
      </c>
      <c r="AL1134" t="s">
        <v>118</v>
      </c>
      <c r="AM1134" t="s">
        <v>1265</v>
      </c>
      <c r="AN1134" t="s">
        <v>1512</v>
      </c>
      <c r="AO1134" t="str">
        <f>TEXT(A1134,"yyyy-mm-dd")</f>
        <v>2008-06-30</v>
      </c>
    </row>
    <row r="1135" spans="1:41">
      <c r="A1135" s="6" t="s">
        <v>1500</v>
      </c>
      <c r="B1135">
        <v>2008</v>
      </c>
      <c r="C1135">
        <v>6</v>
      </c>
      <c r="E1135" t="s">
        <v>112</v>
      </c>
      <c r="F1135" t="s">
        <v>113</v>
      </c>
      <c r="G1135" t="s">
        <v>83</v>
      </c>
      <c r="H1135" t="s">
        <v>1100</v>
      </c>
      <c r="I1135">
        <v>2008</v>
      </c>
      <c r="K1135" s="6">
        <v>39813</v>
      </c>
      <c r="L1135">
        <v>6</v>
      </c>
      <c r="N1135" t="s">
        <v>203</v>
      </c>
      <c r="O1135" s="8">
        <v>7.77</v>
      </c>
      <c r="P1135" s="8">
        <v>7.81</v>
      </c>
      <c r="Q1135" s="8">
        <v>7.72</v>
      </c>
      <c r="R1135" s="8">
        <v>8</v>
      </c>
      <c r="S1135" s="8">
        <v>6.94</v>
      </c>
      <c r="T1135" s="8">
        <v>8.0500000000000007</v>
      </c>
      <c r="U1135" s="8">
        <v>0.28000000000000003</v>
      </c>
      <c r="V1135" s="9">
        <v>30</v>
      </c>
      <c r="W1135" s="8">
        <v>0.28000000000000025</v>
      </c>
      <c r="X1135" s="8">
        <v>1.1100000000000003</v>
      </c>
      <c r="Y1135" s="8">
        <v>-4.0000000000000036E-2</v>
      </c>
      <c r="Z1135" s="8">
        <v>0.36999999999999922</v>
      </c>
      <c r="AA1135">
        <v>2.0000000000000462E-2</v>
      </c>
      <c r="AF1135" t="s">
        <v>1257</v>
      </c>
      <c r="AG1135" t="s">
        <v>115</v>
      </c>
      <c r="AH1135" t="s">
        <v>116</v>
      </c>
      <c r="AI1135" t="s">
        <v>117</v>
      </c>
      <c r="AJ1135" s="7">
        <v>39813</v>
      </c>
      <c r="AK1135" t="s">
        <v>1501</v>
      </c>
      <c r="AL1135" t="s">
        <v>118</v>
      </c>
      <c r="AM1135" t="s">
        <v>1102</v>
      </c>
      <c r="AN1135" t="s">
        <v>1511</v>
      </c>
      <c r="AO1135" t="str">
        <f>TEXT(A1135,"yyyy-mm-dd")</f>
        <v>2008-06-30</v>
      </c>
    </row>
    <row r="1136" spans="1:41">
      <c r="A1136" s="6" t="s">
        <v>1513</v>
      </c>
      <c r="B1136">
        <v>2008</v>
      </c>
      <c r="C1136">
        <v>7</v>
      </c>
      <c r="E1136" t="s">
        <v>100</v>
      </c>
      <c r="F1136" t="s">
        <v>101</v>
      </c>
      <c r="G1136" t="s">
        <v>83</v>
      </c>
      <c r="H1136" t="s">
        <v>1417</v>
      </c>
      <c r="I1136">
        <v>2010</v>
      </c>
      <c r="K1136" s="6">
        <v>40543</v>
      </c>
      <c r="L1136">
        <v>29</v>
      </c>
      <c r="N1136" t="s">
        <v>581</v>
      </c>
      <c r="O1136" s="8">
        <v>3.7</v>
      </c>
      <c r="P1136" s="8">
        <v>3.67</v>
      </c>
      <c r="Q1136" s="8">
        <v>3.28</v>
      </c>
      <c r="R1136" s="8">
        <v>4</v>
      </c>
      <c r="S1136" s="8">
        <v>3</v>
      </c>
      <c r="T1136" s="8">
        <v>5.0999999999999996</v>
      </c>
      <c r="U1136" s="8">
        <v>0.55000000000000004</v>
      </c>
      <c r="V1136" s="9">
        <v>28</v>
      </c>
      <c r="W1136" s="8">
        <v>0.7200000000000002</v>
      </c>
      <c r="X1136" s="8">
        <v>2.0999999999999996</v>
      </c>
      <c r="Y1136" s="8">
        <v>3.0000000000000249E-2</v>
      </c>
      <c r="Z1136" s="8">
        <v>-3.0000000000000249E-2</v>
      </c>
      <c r="AA1136">
        <v>0.2200000000000002</v>
      </c>
      <c r="AF1136" t="s">
        <v>9905</v>
      </c>
      <c r="AG1136" t="s">
        <v>9655</v>
      </c>
      <c r="AH1136" t="s">
        <v>9656</v>
      </c>
      <c r="AI1136" t="s">
        <v>9708</v>
      </c>
      <c r="AJ1136" s="7">
        <v>40543</v>
      </c>
      <c r="AK1136" t="s">
        <v>1514</v>
      </c>
      <c r="AL1136" t="s">
        <v>109</v>
      </c>
      <c r="AM1136" t="s">
        <v>1419</v>
      </c>
      <c r="AN1136" t="s">
        <v>9908</v>
      </c>
    </row>
    <row r="1137" spans="1:41">
      <c r="A1137" s="6" t="s">
        <v>1513</v>
      </c>
      <c r="B1137">
        <v>2008</v>
      </c>
      <c r="C1137">
        <v>7</v>
      </c>
      <c r="E1137" t="s">
        <v>100</v>
      </c>
      <c r="F1137" t="s">
        <v>101</v>
      </c>
      <c r="G1137" t="s">
        <v>83</v>
      </c>
      <c r="H1137" t="s">
        <v>1263</v>
      </c>
      <c r="I1137">
        <v>2009</v>
      </c>
      <c r="K1137" s="6">
        <v>40178</v>
      </c>
      <c r="L1137">
        <v>17</v>
      </c>
      <c r="N1137" t="s">
        <v>214</v>
      </c>
      <c r="O1137" s="8">
        <v>3.09</v>
      </c>
      <c r="P1137" s="8">
        <v>3</v>
      </c>
      <c r="Q1137" s="8">
        <v>2.9</v>
      </c>
      <c r="R1137" s="8">
        <v>3.2</v>
      </c>
      <c r="S1137" s="8">
        <v>1.99</v>
      </c>
      <c r="T1137" s="8">
        <v>4.5</v>
      </c>
      <c r="U1137" s="8">
        <v>0.53</v>
      </c>
      <c r="V1137" s="9">
        <v>31</v>
      </c>
      <c r="W1137" s="8">
        <v>0.30000000000000027</v>
      </c>
      <c r="X1137" s="8">
        <v>2.5099999999999998</v>
      </c>
      <c r="Y1137" s="8">
        <v>8.9999999999999858E-2</v>
      </c>
      <c r="Z1137" s="8">
        <v>-0.25</v>
      </c>
      <c r="AA1137">
        <v>-0.19999999999999973</v>
      </c>
      <c r="AF1137" t="s">
        <v>9871</v>
      </c>
      <c r="AG1137" t="s">
        <v>9655</v>
      </c>
      <c r="AH1137" t="s">
        <v>9656</v>
      </c>
      <c r="AI1137" t="s">
        <v>9669</v>
      </c>
      <c r="AJ1137" s="7">
        <v>40178</v>
      </c>
      <c r="AK1137" t="s">
        <v>1514</v>
      </c>
      <c r="AL1137" t="s">
        <v>109</v>
      </c>
      <c r="AM1137" t="s">
        <v>1265</v>
      </c>
      <c r="AN1137" t="s">
        <v>9886</v>
      </c>
    </row>
    <row r="1138" spans="1:41">
      <c r="A1138" s="6" t="s">
        <v>1513</v>
      </c>
      <c r="B1138">
        <v>2008</v>
      </c>
      <c r="C1138">
        <v>7</v>
      </c>
      <c r="E1138" t="s">
        <v>100</v>
      </c>
      <c r="F1138" t="s">
        <v>101</v>
      </c>
      <c r="G1138" t="s">
        <v>102</v>
      </c>
      <c r="H1138" t="s">
        <v>1493</v>
      </c>
      <c r="I1138">
        <v>2008</v>
      </c>
      <c r="J1138">
        <v>4</v>
      </c>
      <c r="K1138" s="6">
        <v>39813</v>
      </c>
      <c r="L1138">
        <v>5</v>
      </c>
      <c r="M1138">
        <v>2</v>
      </c>
      <c r="N1138" t="s">
        <v>211</v>
      </c>
      <c r="O1138" s="8">
        <v>2.37</v>
      </c>
      <c r="P1138" s="8">
        <v>2.31</v>
      </c>
      <c r="Q1138" s="8">
        <v>2</v>
      </c>
      <c r="R1138" s="8">
        <v>2.7</v>
      </c>
      <c r="S1138" s="8">
        <v>1</v>
      </c>
      <c r="T1138" s="8">
        <v>4.5</v>
      </c>
      <c r="U1138" s="8">
        <v>0.63</v>
      </c>
      <c r="V1138" s="9">
        <v>33</v>
      </c>
      <c r="W1138" s="8">
        <v>0.70000000000000018</v>
      </c>
      <c r="X1138" s="8">
        <v>3.5</v>
      </c>
      <c r="Y1138" s="8">
        <v>6.0000000000000053E-2</v>
      </c>
      <c r="Z1138" s="8">
        <v>-0.29000000000000004</v>
      </c>
      <c r="AA1138">
        <v>-9.9999999999999645E-2</v>
      </c>
      <c r="AF1138" t="s">
        <v>1494</v>
      </c>
      <c r="AG1138" t="s">
        <v>106</v>
      </c>
      <c r="AH1138" t="s">
        <v>107</v>
      </c>
      <c r="AI1138" t="s">
        <v>340</v>
      </c>
      <c r="AJ1138" s="7">
        <v>39813</v>
      </c>
      <c r="AK1138" t="s">
        <v>1514</v>
      </c>
      <c r="AL1138" t="s">
        <v>109</v>
      </c>
      <c r="AM1138" t="s">
        <v>1495</v>
      </c>
      <c r="AN1138" t="s">
        <v>1522</v>
      </c>
      <c r="AO1138" t="str">
        <f>TEXT(A1138,"yyyy-mm-dd")</f>
        <v>2008-07-31</v>
      </c>
    </row>
    <row r="1139" spans="1:41">
      <c r="A1139" s="6" t="s">
        <v>1513</v>
      </c>
      <c r="B1139">
        <v>2008</v>
      </c>
      <c r="C1139">
        <v>7</v>
      </c>
      <c r="E1139" t="s">
        <v>100</v>
      </c>
      <c r="F1139" t="s">
        <v>101</v>
      </c>
      <c r="G1139" t="s">
        <v>83</v>
      </c>
      <c r="H1139" t="s">
        <v>1100</v>
      </c>
      <c r="I1139">
        <v>2008</v>
      </c>
      <c r="K1139" s="6">
        <v>39813</v>
      </c>
      <c r="L1139">
        <v>5</v>
      </c>
      <c r="N1139" t="s">
        <v>211</v>
      </c>
      <c r="O1139" s="8">
        <v>2.5499999999999998</v>
      </c>
      <c r="P1139" s="8">
        <v>2.52</v>
      </c>
      <c r="Q1139" s="8">
        <v>2.4500000000000002</v>
      </c>
      <c r="R1139" s="8">
        <v>2.63</v>
      </c>
      <c r="S1139" s="8">
        <v>2.0699999999999998</v>
      </c>
      <c r="T1139" s="8">
        <v>3.48</v>
      </c>
      <c r="U1139" s="8">
        <v>0.26</v>
      </c>
      <c r="V1139" s="9">
        <v>33</v>
      </c>
      <c r="W1139" s="8">
        <v>0.17999999999999972</v>
      </c>
      <c r="X1139" s="8">
        <v>1.4100000000000001</v>
      </c>
      <c r="Y1139" s="8">
        <v>2.9999999999999805E-2</v>
      </c>
      <c r="Z1139" s="8">
        <v>-8.0000000000000071E-2</v>
      </c>
      <c r="AA1139">
        <v>-0.10000000000000009</v>
      </c>
      <c r="AF1139" t="s">
        <v>9843</v>
      </c>
      <c r="AG1139" t="s">
        <v>9655</v>
      </c>
      <c r="AH1139" t="s">
        <v>9656</v>
      </c>
      <c r="AI1139" t="s">
        <v>9657</v>
      </c>
      <c r="AJ1139" s="7">
        <v>39813</v>
      </c>
      <c r="AK1139" t="s">
        <v>1514</v>
      </c>
      <c r="AL1139" t="s">
        <v>109</v>
      </c>
      <c r="AM1139" t="s">
        <v>1102</v>
      </c>
      <c r="AN1139" t="s">
        <v>9864</v>
      </c>
    </row>
    <row r="1140" spans="1:41">
      <c r="A1140" s="6" t="s">
        <v>1513</v>
      </c>
      <c r="B1140">
        <v>2008</v>
      </c>
      <c r="C1140">
        <v>7</v>
      </c>
      <c r="E1140" t="s">
        <v>100</v>
      </c>
      <c r="F1140" t="s">
        <v>101</v>
      </c>
      <c r="G1140" t="s">
        <v>102</v>
      </c>
      <c r="H1140" t="s">
        <v>1489</v>
      </c>
      <c r="I1140">
        <v>2008</v>
      </c>
      <c r="J1140">
        <v>3</v>
      </c>
      <c r="K1140" s="6">
        <v>39721</v>
      </c>
      <c r="L1140">
        <v>2</v>
      </c>
      <c r="M1140">
        <v>1</v>
      </c>
      <c r="N1140" t="s">
        <v>104</v>
      </c>
      <c r="O1140" s="8">
        <v>2.2799999999999998</v>
      </c>
      <c r="P1140" s="8">
        <v>2.2000000000000002</v>
      </c>
      <c r="Q1140" s="8">
        <v>2</v>
      </c>
      <c r="R1140" s="8">
        <v>2.5</v>
      </c>
      <c r="S1140" s="8">
        <v>1.2</v>
      </c>
      <c r="T1140" s="8">
        <v>4</v>
      </c>
      <c r="U1140" s="8">
        <v>0.52</v>
      </c>
      <c r="V1140" s="9">
        <v>33</v>
      </c>
      <c r="W1140" s="8">
        <v>0.5</v>
      </c>
      <c r="X1140" s="8">
        <v>2.8</v>
      </c>
      <c r="Y1140" s="8">
        <v>7.9999999999999627E-2</v>
      </c>
      <c r="Z1140" s="8">
        <v>-0.16999999999999993</v>
      </c>
      <c r="AA1140">
        <v>-0.10000000000000009</v>
      </c>
      <c r="AF1140" t="s">
        <v>1490</v>
      </c>
      <c r="AG1140" t="s">
        <v>106</v>
      </c>
      <c r="AH1140" t="s">
        <v>107</v>
      </c>
      <c r="AI1140" t="s">
        <v>108</v>
      </c>
      <c r="AJ1140" s="7">
        <v>39721</v>
      </c>
      <c r="AK1140" t="s">
        <v>1514</v>
      </c>
      <c r="AL1140" t="s">
        <v>109</v>
      </c>
      <c r="AM1140" t="s">
        <v>1491</v>
      </c>
      <c r="AN1140" t="s">
        <v>1521</v>
      </c>
      <c r="AO1140" t="str">
        <f>TEXT(A1140,"yyyy-mm-dd")</f>
        <v>2008-07-31</v>
      </c>
    </row>
    <row r="1141" spans="1:41">
      <c r="A1141" s="6" t="s">
        <v>1513</v>
      </c>
      <c r="B1141">
        <v>2008</v>
      </c>
      <c r="C1141">
        <v>7</v>
      </c>
      <c r="E1141" t="s">
        <v>100</v>
      </c>
      <c r="F1141" t="s">
        <v>101</v>
      </c>
      <c r="G1141" t="s">
        <v>102</v>
      </c>
      <c r="H1141" t="s">
        <v>1450</v>
      </c>
      <c r="I1141">
        <v>2008</v>
      </c>
      <c r="J1141">
        <v>2</v>
      </c>
      <c r="K1141" s="6">
        <v>39629</v>
      </c>
      <c r="L1141">
        <v>-1</v>
      </c>
      <c r="M1141">
        <v>0</v>
      </c>
      <c r="N1141" t="s">
        <v>187</v>
      </c>
      <c r="O1141" s="8">
        <v>2.93</v>
      </c>
      <c r="P1141" s="8">
        <v>2.9</v>
      </c>
      <c r="Q1141" s="8">
        <v>2.7</v>
      </c>
      <c r="R1141" s="8">
        <v>3.3</v>
      </c>
      <c r="S1141" s="8">
        <v>0.36</v>
      </c>
      <c r="T1141" s="8">
        <v>3.7</v>
      </c>
      <c r="U1141" s="8">
        <v>0.62</v>
      </c>
      <c r="V1141" s="9">
        <v>33</v>
      </c>
      <c r="W1141" s="8">
        <v>0.59999999999999964</v>
      </c>
      <c r="X1141" s="8">
        <v>3.3400000000000003</v>
      </c>
      <c r="Y1141" s="8">
        <v>3.0000000000000249E-2</v>
      </c>
      <c r="Z1141" s="8">
        <v>0</v>
      </c>
      <c r="AA1141">
        <v>-0.10000000000000009</v>
      </c>
      <c r="AF1141" t="s">
        <v>1451</v>
      </c>
      <c r="AG1141" t="s">
        <v>106</v>
      </c>
      <c r="AH1141" t="s">
        <v>107</v>
      </c>
      <c r="AI1141" t="s">
        <v>188</v>
      </c>
      <c r="AJ1141" s="7">
        <v>39629</v>
      </c>
      <c r="AK1141" t="s">
        <v>1514</v>
      </c>
      <c r="AL1141" t="s">
        <v>109</v>
      </c>
      <c r="AM1141" t="s">
        <v>1452</v>
      </c>
      <c r="AN1141" t="s">
        <v>1520</v>
      </c>
      <c r="AO1141" t="str">
        <f>TEXT(A1141,"yyyy-mm-dd")</f>
        <v>2008-07-31</v>
      </c>
    </row>
    <row r="1142" spans="1:41">
      <c r="A1142" s="6" t="s">
        <v>1513</v>
      </c>
      <c r="B1142">
        <v>2008</v>
      </c>
      <c r="C1142">
        <v>7</v>
      </c>
      <c r="E1142" t="s">
        <v>81</v>
      </c>
      <c r="F1142" t="s">
        <v>82</v>
      </c>
      <c r="G1142" t="s">
        <v>83</v>
      </c>
      <c r="H1142" t="s">
        <v>1417</v>
      </c>
      <c r="I1142">
        <v>2010</v>
      </c>
      <c r="K1142" s="6">
        <v>40543</v>
      </c>
      <c r="L1142">
        <v>29</v>
      </c>
      <c r="N1142" t="s">
        <v>581</v>
      </c>
      <c r="O1142" s="8">
        <v>3.59</v>
      </c>
      <c r="P1142" s="8">
        <v>3.5</v>
      </c>
      <c r="Q1142" s="8">
        <v>3.35</v>
      </c>
      <c r="R1142" s="8">
        <v>3.75</v>
      </c>
      <c r="S1142" s="8">
        <v>3.16</v>
      </c>
      <c r="T1142" s="8">
        <v>4.84</v>
      </c>
      <c r="U1142" s="8">
        <v>0.35</v>
      </c>
      <c r="V1142" s="9">
        <v>30</v>
      </c>
      <c r="W1142" s="8">
        <v>0.39999999999999991</v>
      </c>
      <c r="X1142" s="8">
        <v>1.6799999999999997</v>
      </c>
      <c r="Y1142" s="8">
        <v>8.9999999999999858E-2</v>
      </c>
      <c r="Z1142" s="8">
        <v>0</v>
      </c>
      <c r="AA1142">
        <v>0.20999999999999996</v>
      </c>
      <c r="AF1142" t="s">
        <v>1418</v>
      </c>
      <c r="AG1142" t="s">
        <v>87</v>
      </c>
      <c r="AH1142" t="s">
        <v>88</v>
      </c>
      <c r="AI1142" t="s">
        <v>359</v>
      </c>
      <c r="AJ1142" s="7">
        <v>40543</v>
      </c>
      <c r="AK1142" t="s">
        <v>1514</v>
      </c>
      <c r="AL1142" t="s">
        <v>91</v>
      </c>
      <c r="AM1142" t="s">
        <v>1419</v>
      </c>
      <c r="AN1142" t="s">
        <v>1517</v>
      </c>
      <c r="AO1142" t="str">
        <f>TEXT(A1142,"yyyy-mm-dd")</f>
        <v>2008-07-31</v>
      </c>
    </row>
    <row r="1143" spans="1:41">
      <c r="A1143" s="6" t="s">
        <v>1513</v>
      </c>
      <c r="B1143">
        <v>2008</v>
      </c>
      <c r="C1143">
        <v>7</v>
      </c>
      <c r="E1143" t="s">
        <v>81</v>
      </c>
      <c r="F1143" t="s">
        <v>82</v>
      </c>
      <c r="G1143" t="s">
        <v>83</v>
      </c>
      <c r="H1143" t="s">
        <v>1263</v>
      </c>
      <c r="I1143">
        <v>2009</v>
      </c>
      <c r="K1143" s="6">
        <v>40178</v>
      </c>
      <c r="L1143">
        <v>17</v>
      </c>
      <c r="N1143" t="s">
        <v>214</v>
      </c>
      <c r="O1143" s="8">
        <v>3.83</v>
      </c>
      <c r="P1143" s="8">
        <v>3.75</v>
      </c>
      <c r="Q1143" s="8">
        <v>3.58</v>
      </c>
      <c r="R1143" s="8">
        <v>4.01</v>
      </c>
      <c r="S1143" s="8">
        <v>3.26</v>
      </c>
      <c r="T1143" s="8">
        <v>4.79</v>
      </c>
      <c r="U1143" s="8">
        <v>0.34</v>
      </c>
      <c r="V1143" s="9">
        <v>33</v>
      </c>
      <c r="W1143" s="8">
        <v>0.42999999999999972</v>
      </c>
      <c r="X1143" s="8">
        <v>1.5300000000000002</v>
      </c>
      <c r="Y1143" s="8">
        <v>8.0000000000000071E-2</v>
      </c>
      <c r="Z1143" s="8">
        <v>6.999999999999984E-2</v>
      </c>
      <c r="AA1143">
        <v>0.1899999999999995</v>
      </c>
      <c r="AF1143" t="s">
        <v>1264</v>
      </c>
      <c r="AG1143" t="s">
        <v>87</v>
      </c>
      <c r="AH1143" t="s">
        <v>88</v>
      </c>
      <c r="AI1143" t="s">
        <v>97</v>
      </c>
      <c r="AJ1143" s="7">
        <v>40178</v>
      </c>
      <c r="AK1143" t="s">
        <v>1514</v>
      </c>
      <c r="AL1143" t="s">
        <v>91</v>
      </c>
      <c r="AM1143" t="s">
        <v>1265</v>
      </c>
      <c r="AN1143" t="s">
        <v>1516</v>
      </c>
      <c r="AO1143" t="str">
        <f>TEXT(A1143,"yyyy-mm-dd")</f>
        <v>2008-07-31</v>
      </c>
    </row>
    <row r="1144" spans="1:41">
      <c r="A1144" s="6" t="s">
        <v>1513</v>
      </c>
      <c r="B1144">
        <v>2008</v>
      </c>
      <c r="C1144">
        <v>7</v>
      </c>
      <c r="E1144" t="s">
        <v>392</v>
      </c>
      <c r="F1144" t="s">
        <v>82</v>
      </c>
      <c r="G1144" t="s">
        <v>83</v>
      </c>
      <c r="H1144" t="s">
        <v>1263</v>
      </c>
      <c r="I1144">
        <v>2009</v>
      </c>
      <c r="K1144" s="6">
        <v>40178</v>
      </c>
      <c r="L1144">
        <v>17</v>
      </c>
      <c r="N1144" t="s">
        <v>214</v>
      </c>
      <c r="O1144" s="8">
        <v>3.78</v>
      </c>
      <c r="P1144" s="8">
        <v>3.7</v>
      </c>
      <c r="Q1144" s="8">
        <v>3.57</v>
      </c>
      <c r="R1144" s="8">
        <v>3.98</v>
      </c>
      <c r="S1144" s="8">
        <v>3.06</v>
      </c>
      <c r="T1144" s="8">
        <v>4.5999999999999996</v>
      </c>
      <c r="U1144" s="8">
        <v>0.36</v>
      </c>
      <c r="V1144" s="9">
        <v>31</v>
      </c>
      <c r="W1144" s="8">
        <v>0.41000000000000014</v>
      </c>
      <c r="X1144" s="8">
        <v>1.5399999999999996</v>
      </c>
      <c r="Y1144" s="8">
        <v>7.9999999999999627E-2</v>
      </c>
      <c r="Z1144" s="8">
        <v>5.0000000000000266E-2</v>
      </c>
      <c r="AA1144">
        <v>-6.999999999999984E-2</v>
      </c>
      <c r="AF1144" t="s">
        <v>1264</v>
      </c>
      <c r="AG1144" t="s">
        <v>87</v>
      </c>
      <c r="AH1144" t="s">
        <v>88</v>
      </c>
      <c r="AI1144" t="s">
        <v>97</v>
      </c>
      <c r="AJ1144" s="7">
        <v>40178</v>
      </c>
      <c r="AK1144" t="s">
        <v>1514</v>
      </c>
      <c r="AL1144" t="s">
        <v>393</v>
      </c>
      <c r="AM1144" t="s">
        <v>1265</v>
      </c>
      <c r="AN1144" t="s">
        <v>1519</v>
      </c>
      <c r="AO1144" t="str">
        <f>TEXT(A1144,"yyyy-mm-dd")</f>
        <v>2008-07-31</v>
      </c>
    </row>
    <row r="1145" spans="1:41">
      <c r="A1145" s="6" t="s">
        <v>1513</v>
      </c>
      <c r="B1145">
        <v>2008</v>
      </c>
      <c r="C1145">
        <v>7</v>
      </c>
      <c r="E1145" t="s">
        <v>81</v>
      </c>
      <c r="F1145" t="s">
        <v>82</v>
      </c>
      <c r="G1145" t="s">
        <v>83</v>
      </c>
      <c r="H1145" t="s">
        <v>1100</v>
      </c>
      <c r="I1145">
        <v>2008</v>
      </c>
      <c r="K1145" s="6">
        <v>39813</v>
      </c>
      <c r="L1145">
        <v>5</v>
      </c>
      <c r="N1145" t="s">
        <v>211</v>
      </c>
      <c r="O1145" s="8">
        <v>5.07</v>
      </c>
      <c r="P1145" s="8">
        <v>5.0199999999999996</v>
      </c>
      <c r="Q1145" s="8">
        <v>4.84</v>
      </c>
      <c r="R1145" s="8">
        <v>5.2</v>
      </c>
      <c r="S1145" s="8">
        <v>4.3</v>
      </c>
      <c r="T1145" s="8">
        <v>5.84</v>
      </c>
      <c r="U1145" s="8">
        <v>0.33</v>
      </c>
      <c r="V1145" s="9">
        <v>33</v>
      </c>
      <c r="W1145" s="8">
        <v>0.36000000000000032</v>
      </c>
      <c r="X1145" s="8">
        <v>1.54</v>
      </c>
      <c r="Y1145" s="8">
        <v>5.0000000000000711E-2</v>
      </c>
      <c r="Z1145" s="8">
        <v>0.30999999999999961</v>
      </c>
      <c r="AA1145">
        <v>0</v>
      </c>
      <c r="AF1145" t="s">
        <v>1101</v>
      </c>
      <c r="AG1145" t="s">
        <v>87</v>
      </c>
      <c r="AH1145" t="s">
        <v>88</v>
      </c>
      <c r="AI1145" t="s">
        <v>89</v>
      </c>
      <c r="AJ1145" s="7">
        <v>39813</v>
      </c>
      <c r="AK1145" t="s">
        <v>1514</v>
      </c>
      <c r="AL1145" t="s">
        <v>91</v>
      </c>
      <c r="AM1145" t="s">
        <v>1102</v>
      </c>
      <c r="AN1145" t="s">
        <v>1515</v>
      </c>
      <c r="AO1145" t="str">
        <f>TEXT(A1145,"yyyy-mm-dd")</f>
        <v>2008-07-31</v>
      </c>
    </row>
    <row r="1146" spans="1:41">
      <c r="A1146" s="6" t="s">
        <v>1513</v>
      </c>
      <c r="B1146">
        <v>2008</v>
      </c>
      <c r="C1146">
        <v>7</v>
      </c>
      <c r="E1146" t="s">
        <v>392</v>
      </c>
      <c r="F1146" t="s">
        <v>82</v>
      </c>
      <c r="G1146" t="s">
        <v>83</v>
      </c>
      <c r="H1146" t="s">
        <v>1100</v>
      </c>
      <c r="I1146">
        <v>2008</v>
      </c>
      <c r="K1146" s="6">
        <v>39813</v>
      </c>
      <c r="L1146">
        <v>5</v>
      </c>
      <c r="N1146" t="s">
        <v>211</v>
      </c>
      <c r="O1146" s="8">
        <v>4.87</v>
      </c>
      <c r="P1146" s="8">
        <v>4.8600000000000003</v>
      </c>
      <c r="Q1146" s="8">
        <v>4.76</v>
      </c>
      <c r="R1146" s="8">
        <v>5.05</v>
      </c>
      <c r="S1146" s="8">
        <v>3.56</v>
      </c>
      <c r="T1146" s="8">
        <v>5.56</v>
      </c>
      <c r="U1146" s="8">
        <v>0.33</v>
      </c>
      <c r="V1146" s="9">
        <v>31</v>
      </c>
      <c r="W1146" s="8">
        <v>0.29000000000000004</v>
      </c>
      <c r="X1146" s="8">
        <v>1.9999999999999996</v>
      </c>
      <c r="Y1146" s="8">
        <v>9.9999999999997868E-3</v>
      </c>
      <c r="Z1146" s="8">
        <v>0.26000000000000068</v>
      </c>
      <c r="AA1146">
        <v>-0.23000000000000043</v>
      </c>
      <c r="AF1146" t="s">
        <v>1101</v>
      </c>
      <c r="AG1146" t="s">
        <v>87</v>
      </c>
      <c r="AH1146" t="s">
        <v>88</v>
      </c>
      <c r="AI1146" t="s">
        <v>89</v>
      </c>
      <c r="AJ1146" s="7">
        <v>39813</v>
      </c>
      <c r="AK1146" t="s">
        <v>1514</v>
      </c>
      <c r="AL1146" t="s">
        <v>393</v>
      </c>
      <c r="AM1146" t="s">
        <v>1102</v>
      </c>
      <c r="AN1146" t="s">
        <v>1518</v>
      </c>
      <c r="AO1146" t="str">
        <f>TEXT(A1146,"yyyy-mm-dd")</f>
        <v>2008-07-31</v>
      </c>
    </row>
    <row r="1147" spans="1:41">
      <c r="A1147" s="6" t="s">
        <v>1513</v>
      </c>
      <c r="B1147">
        <v>2008</v>
      </c>
      <c r="C1147">
        <v>7</v>
      </c>
      <c r="E1147" t="s">
        <v>81</v>
      </c>
      <c r="F1147" t="s">
        <v>82</v>
      </c>
      <c r="G1147" t="s">
        <v>774</v>
      </c>
      <c r="H1147" t="s">
        <v>775</v>
      </c>
      <c r="K1147" s="6"/>
      <c r="O1147" s="8">
        <v>3.65</v>
      </c>
      <c r="P1147" s="8">
        <v>3.57</v>
      </c>
      <c r="Q1147" s="8">
        <v>3.49</v>
      </c>
      <c r="R1147" s="8">
        <v>3.81</v>
      </c>
      <c r="S1147" s="8">
        <v>3.2</v>
      </c>
      <c r="T1147" s="8">
        <v>4.62</v>
      </c>
      <c r="U1147" s="8">
        <v>0.28999999999999998</v>
      </c>
      <c r="V1147" s="9">
        <v>30</v>
      </c>
      <c r="W1147" s="8">
        <v>0.31999999999999984</v>
      </c>
      <c r="X1147" s="8">
        <v>1.42</v>
      </c>
      <c r="Y1147" s="8">
        <v>8.0000000000000071E-2</v>
      </c>
      <c r="Z1147" s="8">
        <v>6.999999999999984E-2</v>
      </c>
      <c r="AA1147">
        <v>0.16999999999999993</v>
      </c>
      <c r="AF1147" t="s">
        <v>776</v>
      </c>
      <c r="AG1147" t="s">
        <v>777</v>
      </c>
      <c r="AH1147" t="s">
        <v>778</v>
      </c>
      <c r="AI1147" t="s">
        <v>779</v>
      </c>
      <c r="AJ1147" s="7"/>
      <c r="AK1147" t="s">
        <v>1514</v>
      </c>
      <c r="AL1147" t="s">
        <v>91</v>
      </c>
      <c r="AM1147" t="s">
        <v>775</v>
      </c>
      <c r="AN1147" t="s">
        <v>1523</v>
      </c>
      <c r="AO1147" t="str">
        <f>TEXT(A1147,"yyyy-mm-dd")</f>
        <v>2008-07-31</v>
      </c>
    </row>
    <row r="1148" spans="1:41">
      <c r="A1148" s="6" t="s">
        <v>1513</v>
      </c>
      <c r="B1148">
        <v>2008</v>
      </c>
      <c r="C1148">
        <v>7</v>
      </c>
      <c r="E1148" t="s">
        <v>112</v>
      </c>
      <c r="F1148" t="s">
        <v>113</v>
      </c>
      <c r="G1148" t="s">
        <v>83</v>
      </c>
      <c r="H1148" t="s">
        <v>1263</v>
      </c>
      <c r="I1148">
        <v>2009</v>
      </c>
      <c r="K1148" s="6">
        <v>40178</v>
      </c>
      <c r="L1148">
        <v>17</v>
      </c>
      <c r="N1148" t="s">
        <v>214</v>
      </c>
      <c r="O1148" s="8">
        <v>7.83</v>
      </c>
      <c r="P1148" s="8">
        <v>7.76</v>
      </c>
      <c r="Q1148" s="8">
        <v>7.5</v>
      </c>
      <c r="R1148" s="8">
        <v>8.1999999999999993</v>
      </c>
      <c r="S1148" s="8">
        <v>6.75</v>
      </c>
      <c r="T1148" s="8">
        <v>8.5</v>
      </c>
      <c r="U1148" s="8">
        <v>0.43</v>
      </c>
      <c r="V1148" s="9">
        <v>31</v>
      </c>
      <c r="W1148" s="8">
        <v>0.69999999999999929</v>
      </c>
      <c r="X1148" s="8">
        <v>1.75</v>
      </c>
      <c r="Y1148" s="8">
        <v>7.0000000000000284E-2</v>
      </c>
      <c r="Z1148" s="8">
        <v>0.25999999999999979</v>
      </c>
      <c r="AA1148">
        <v>0.12999999999999989</v>
      </c>
      <c r="AF1148" t="s">
        <v>1428</v>
      </c>
      <c r="AG1148" t="s">
        <v>115</v>
      </c>
      <c r="AH1148" t="s">
        <v>116</v>
      </c>
      <c r="AI1148" t="s">
        <v>230</v>
      </c>
      <c r="AJ1148" s="7">
        <v>40178</v>
      </c>
      <c r="AK1148" t="s">
        <v>1514</v>
      </c>
      <c r="AL1148" t="s">
        <v>118</v>
      </c>
      <c r="AM1148" t="s">
        <v>1265</v>
      </c>
      <c r="AN1148" t="s">
        <v>1525</v>
      </c>
      <c r="AO1148" t="str">
        <f>TEXT(A1148,"yyyy-mm-dd")</f>
        <v>2008-07-31</v>
      </c>
    </row>
    <row r="1149" spans="1:41">
      <c r="A1149" s="6" t="s">
        <v>1513</v>
      </c>
      <c r="B1149">
        <v>2008</v>
      </c>
      <c r="C1149">
        <v>7</v>
      </c>
      <c r="E1149" t="s">
        <v>112</v>
      </c>
      <c r="F1149" t="s">
        <v>113</v>
      </c>
      <c r="G1149" t="s">
        <v>83</v>
      </c>
      <c r="H1149" t="s">
        <v>1100</v>
      </c>
      <c r="I1149">
        <v>2008</v>
      </c>
      <c r="K1149" s="6">
        <v>39813</v>
      </c>
      <c r="L1149">
        <v>5</v>
      </c>
      <c r="N1149" t="s">
        <v>211</v>
      </c>
      <c r="O1149" s="8">
        <v>8.1300000000000008</v>
      </c>
      <c r="P1149" s="8">
        <v>8.02</v>
      </c>
      <c r="Q1149" s="8">
        <v>8</v>
      </c>
      <c r="R1149" s="8">
        <v>8.25</v>
      </c>
      <c r="S1149" s="8">
        <v>7.76</v>
      </c>
      <c r="T1149" s="8">
        <v>8.6</v>
      </c>
      <c r="U1149" s="8">
        <v>0.2</v>
      </c>
      <c r="V1149" s="9">
        <v>31</v>
      </c>
      <c r="W1149" s="8">
        <v>0.25</v>
      </c>
      <c r="X1149" s="8">
        <v>0.83999999999999986</v>
      </c>
      <c r="Y1149" s="8">
        <v>0.11000000000000121</v>
      </c>
      <c r="Z1149" s="8">
        <v>0.20999999999999996</v>
      </c>
      <c r="AA1149">
        <v>-3.0000000000000249E-2</v>
      </c>
      <c r="AF1149" t="s">
        <v>1257</v>
      </c>
      <c r="AG1149" t="s">
        <v>115</v>
      </c>
      <c r="AH1149" t="s">
        <v>116</v>
      </c>
      <c r="AI1149" t="s">
        <v>117</v>
      </c>
      <c r="AJ1149" s="7">
        <v>39813</v>
      </c>
      <c r="AK1149" t="s">
        <v>1514</v>
      </c>
      <c r="AL1149" t="s">
        <v>118</v>
      </c>
      <c r="AM1149" t="s">
        <v>1102</v>
      </c>
      <c r="AN1149" t="s">
        <v>1524</v>
      </c>
      <c r="AO1149" t="str">
        <f>TEXT(A1149,"yyyy-mm-dd")</f>
        <v>2008-07-31</v>
      </c>
    </row>
    <row r="1150" spans="1:41">
      <c r="A1150" s="6" t="s">
        <v>1526</v>
      </c>
      <c r="B1150">
        <v>2008</v>
      </c>
      <c r="C1150">
        <v>8</v>
      </c>
      <c r="E1150" t="s">
        <v>100</v>
      </c>
      <c r="F1150" t="s">
        <v>101</v>
      </c>
      <c r="G1150" t="s">
        <v>83</v>
      </c>
      <c r="H1150" t="s">
        <v>1417</v>
      </c>
      <c r="I1150">
        <v>2010</v>
      </c>
      <c r="K1150" s="6">
        <v>40543</v>
      </c>
      <c r="L1150">
        <v>28</v>
      </c>
      <c r="N1150" t="s">
        <v>593</v>
      </c>
      <c r="O1150" s="8">
        <v>3.69</v>
      </c>
      <c r="P1150" s="8">
        <v>3.62</v>
      </c>
      <c r="Q1150" s="8">
        <v>3.2</v>
      </c>
      <c r="R1150" s="8">
        <v>3.98</v>
      </c>
      <c r="S1150" s="8">
        <v>2.5</v>
      </c>
      <c r="T1150" s="8">
        <v>5.53</v>
      </c>
      <c r="U1150" s="8">
        <v>0.63</v>
      </c>
      <c r="V1150" s="9">
        <v>30</v>
      </c>
      <c r="W1150" s="8">
        <v>0.7799999999999998</v>
      </c>
      <c r="X1150" s="8">
        <v>3.0300000000000002</v>
      </c>
      <c r="Y1150" s="8">
        <v>6.999999999999984E-2</v>
      </c>
      <c r="Z1150" s="8">
        <v>-4.9999999999999822E-2</v>
      </c>
      <c r="AA1150">
        <v>5.9999999999999609E-2</v>
      </c>
      <c r="AF1150" t="s">
        <v>9905</v>
      </c>
      <c r="AG1150" t="s">
        <v>9655</v>
      </c>
      <c r="AH1150" t="s">
        <v>9656</v>
      </c>
      <c r="AI1150" t="s">
        <v>9708</v>
      </c>
      <c r="AJ1150" s="7">
        <v>40543</v>
      </c>
      <c r="AK1150" t="s">
        <v>1527</v>
      </c>
      <c r="AL1150" t="s">
        <v>109</v>
      </c>
      <c r="AM1150" t="s">
        <v>1419</v>
      </c>
      <c r="AN1150" t="s">
        <v>9909</v>
      </c>
    </row>
    <row r="1151" spans="1:41">
      <c r="A1151" s="6" t="s">
        <v>1526</v>
      </c>
      <c r="B1151">
        <v>2008</v>
      </c>
      <c r="C1151">
        <v>8</v>
      </c>
      <c r="E1151" t="s">
        <v>100</v>
      </c>
      <c r="F1151" t="s">
        <v>101</v>
      </c>
      <c r="G1151" t="s">
        <v>83</v>
      </c>
      <c r="H1151" t="s">
        <v>1263</v>
      </c>
      <c r="I1151">
        <v>2009</v>
      </c>
      <c r="K1151" s="6">
        <v>40178</v>
      </c>
      <c r="L1151">
        <v>16</v>
      </c>
      <c r="N1151" t="s">
        <v>222</v>
      </c>
      <c r="O1151" s="8">
        <v>2.89</v>
      </c>
      <c r="P1151" s="8">
        <v>2.8</v>
      </c>
      <c r="Q1151" s="8">
        <v>2.4</v>
      </c>
      <c r="R1151" s="8">
        <v>3.19</v>
      </c>
      <c r="S1151" s="8">
        <v>1.9</v>
      </c>
      <c r="T1151" s="8">
        <v>4.92</v>
      </c>
      <c r="U1151" s="8">
        <v>0.65</v>
      </c>
      <c r="V1151" s="9">
        <v>33</v>
      </c>
      <c r="W1151" s="8">
        <v>0.79</v>
      </c>
      <c r="X1151" s="8">
        <v>3.02</v>
      </c>
      <c r="Y1151" s="8">
        <v>9.0000000000000302E-2</v>
      </c>
      <c r="Z1151" s="8">
        <v>-0.20000000000000018</v>
      </c>
      <c r="AA1151">
        <v>0.48999999999999977</v>
      </c>
      <c r="AF1151" t="s">
        <v>9871</v>
      </c>
      <c r="AG1151" t="s">
        <v>9655</v>
      </c>
      <c r="AH1151" t="s">
        <v>9656</v>
      </c>
      <c r="AI1151" t="s">
        <v>9669</v>
      </c>
      <c r="AJ1151" s="7">
        <v>40178</v>
      </c>
      <c r="AK1151" t="s">
        <v>1527</v>
      </c>
      <c r="AL1151" t="s">
        <v>109</v>
      </c>
      <c r="AM1151" t="s">
        <v>1265</v>
      </c>
      <c r="AN1151" t="s">
        <v>9887</v>
      </c>
    </row>
    <row r="1152" spans="1:41">
      <c r="A1152" s="6" t="s">
        <v>1526</v>
      </c>
      <c r="B1152">
        <v>2008</v>
      </c>
      <c r="C1152">
        <v>8</v>
      </c>
      <c r="E1152" t="s">
        <v>100</v>
      </c>
      <c r="F1152" t="s">
        <v>101</v>
      </c>
      <c r="G1152" t="s">
        <v>102</v>
      </c>
      <c r="H1152" t="s">
        <v>1493</v>
      </c>
      <c r="I1152">
        <v>2008</v>
      </c>
      <c r="J1152">
        <v>4</v>
      </c>
      <c r="K1152" s="6">
        <v>39813</v>
      </c>
      <c r="L1152">
        <v>4</v>
      </c>
      <c r="M1152">
        <v>1</v>
      </c>
      <c r="N1152" t="s">
        <v>219</v>
      </c>
      <c r="O1152" s="8">
        <v>2.2200000000000002</v>
      </c>
      <c r="P1152" s="8">
        <v>2.0699999999999998</v>
      </c>
      <c r="Q1152" s="8">
        <v>1.8</v>
      </c>
      <c r="R1152" s="8">
        <v>2.5</v>
      </c>
      <c r="S1152" s="8">
        <v>1.2</v>
      </c>
      <c r="T1152" s="8">
        <v>4.08</v>
      </c>
      <c r="U1152" s="8">
        <v>0.64</v>
      </c>
      <c r="V1152" s="9">
        <v>34</v>
      </c>
      <c r="W1152" s="8">
        <v>0.7</v>
      </c>
      <c r="X1152" s="8">
        <v>2.88</v>
      </c>
      <c r="Y1152" s="8">
        <v>0.15000000000000036</v>
      </c>
      <c r="Z1152" s="8">
        <v>-0.24000000000000021</v>
      </c>
      <c r="AA1152">
        <v>-2.2204460492503131E-16</v>
      </c>
      <c r="AF1152" t="s">
        <v>1494</v>
      </c>
      <c r="AG1152" t="s">
        <v>106</v>
      </c>
      <c r="AH1152" t="s">
        <v>107</v>
      </c>
      <c r="AI1152" t="s">
        <v>340</v>
      </c>
      <c r="AJ1152" s="7">
        <v>39813</v>
      </c>
      <c r="AK1152" t="s">
        <v>1527</v>
      </c>
      <c r="AL1152" t="s">
        <v>109</v>
      </c>
      <c r="AM1152" t="s">
        <v>1495</v>
      </c>
      <c r="AN1152" t="s">
        <v>1534</v>
      </c>
      <c r="AO1152" t="str">
        <f>TEXT(A1152,"yyyy-mm-dd")</f>
        <v>2008-08-31</v>
      </c>
    </row>
    <row r="1153" spans="1:41">
      <c r="A1153" s="6" t="s">
        <v>1526</v>
      </c>
      <c r="B1153">
        <v>2008</v>
      </c>
      <c r="C1153">
        <v>8</v>
      </c>
      <c r="E1153" t="s">
        <v>100</v>
      </c>
      <c r="F1153" t="s">
        <v>101</v>
      </c>
      <c r="G1153" t="s">
        <v>83</v>
      </c>
      <c r="H1153" t="s">
        <v>1100</v>
      </c>
      <c r="I1153">
        <v>2008</v>
      </c>
      <c r="K1153" s="6">
        <v>39813</v>
      </c>
      <c r="L1153">
        <v>4</v>
      </c>
      <c r="N1153" t="s">
        <v>219</v>
      </c>
      <c r="O1153" s="8">
        <v>2.41</v>
      </c>
      <c r="P1153" s="8">
        <v>2.37</v>
      </c>
      <c r="Q1153" s="8">
        <v>2.2599999999999998</v>
      </c>
      <c r="R1153" s="8">
        <v>2.5299999999999998</v>
      </c>
      <c r="S1153" s="8">
        <v>2.0299999999999998</v>
      </c>
      <c r="T1153" s="8">
        <v>3.08</v>
      </c>
      <c r="U1153" s="8">
        <v>0.25</v>
      </c>
      <c r="V1153" s="9">
        <v>34</v>
      </c>
      <c r="W1153" s="8">
        <v>0.27</v>
      </c>
      <c r="X1153" s="8">
        <v>1.0500000000000003</v>
      </c>
      <c r="Y1153" s="8">
        <v>4.0000000000000036E-2</v>
      </c>
      <c r="Z1153" s="8">
        <v>-0.14999999999999991</v>
      </c>
      <c r="AA1153">
        <v>9.0000000000000302E-2</v>
      </c>
      <c r="AF1153" t="s">
        <v>9843</v>
      </c>
      <c r="AG1153" t="s">
        <v>9655</v>
      </c>
      <c r="AH1153" t="s">
        <v>9656</v>
      </c>
      <c r="AI1153" t="s">
        <v>9657</v>
      </c>
      <c r="AJ1153" s="7">
        <v>39813</v>
      </c>
      <c r="AK1153" t="s">
        <v>1527</v>
      </c>
      <c r="AL1153" t="s">
        <v>109</v>
      </c>
      <c r="AM1153" t="s">
        <v>1102</v>
      </c>
      <c r="AN1153" t="s">
        <v>9865</v>
      </c>
    </row>
    <row r="1154" spans="1:41">
      <c r="A1154" s="6" t="s">
        <v>1526</v>
      </c>
      <c r="B1154">
        <v>2008</v>
      </c>
      <c r="C1154">
        <v>8</v>
      </c>
      <c r="E1154" t="s">
        <v>100</v>
      </c>
      <c r="F1154" t="s">
        <v>101</v>
      </c>
      <c r="G1154" t="s">
        <v>102</v>
      </c>
      <c r="H1154" t="s">
        <v>1489</v>
      </c>
      <c r="I1154">
        <v>2008</v>
      </c>
      <c r="J1154">
        <v>3</v>
      </c>
      <c r="K1154" s="6">
        <v>39721</v>
      </c>
      <c r="L1154">
        <v>1</v>
      </c>
      <c r="M1154">
        <v>0</v>
      </c>
      <c r="N1154" t="s">
        <v>169</v>
      </c>
      <c r="O1154" s="8">
        <v>2.0699999999999998</v>
      </c>
      <c r="P1154" s="8">
        <v>2.1</v>
      </c>
      <c r="Q1154" s="8">
        <v>1.87</v>
      </c>
      <c r="R1154" s="8">
        <v>2.33</v>
      </c>
      <c r="S1154" s="8">
        <v>-0.49</v>
      </c>
      <c r="T1154" s="8">
        <v>3.6</v>
      </c>
      <c r="U1154" s="8">
        <v>0.66</v>
      </c>
      <c r="V1154" s="9">
        <v>34</v>
      </c>
      <c r="W1154" s="8">
        <v>0.45999999999999996</v>
      </c>
      <c r="X1154" s="8">
        <v>4.09</v>
      </c>
      <c r="Y1154" s="8">
        <v>-3.0000000000000249E-2</v>
      </c>
      <c r="Z1154" s="8">
        <v>-0.10000000000000009</v>
      </c>
      <c r="AA1154">
        <v>-4.0000000000000036E-2</v>
      </c>
      <c r="AF1154" t="s">
        <v>1490</v>
      </c>
      <c r="AG1154" t="s">
        <v>106</v>
      </c>
      <c r="AH1154" t="s">
        <v>107</v>
      </c>
      <c r="AI1154" t="s">
        <v>108</v>
      </c>
      <c r="AJ1154" s="7">
        <v>39721</v>
      </c>
      <c r="AK1154" t="s">
        <v>1527</v>
      </c>
      <c r="AL1154" t="s">
        <v>109</v>
      </c>
      <c r="AM1154" t="s">
        <v>1491</v>
      </c>
      <c r="AN1154" t="s">
        <v>1533</v>
      </c>
      <c r="AO1154" t="str">
        <f>TEXT(A1154,"yyyy-mm-dd")</f>
        <v>2008-08-31</v>
      </c>
    </row>
    <row r="1155" spans="1:41">
      <c r="A1155" s="6" t="s">
        <v>1526</v>
      </c>
      <c r="B1155">
        <v>2008</v>
      </c>
      <c r="C1155">
        <v>8</v>
      </c>
      <c r="E1155" t="s">
        <v>81</v>
      </c>
      <c r="F1155" t="s">
        <v>82</v>
      </c>
      <c r="G1155" t="s">
        <v>83</v>
      </c>
      <c r="H1155" t="s">
        <v>1417</v>
      </c>
      <c r="I1155">
        <v>2010</v>
      </c>
      <c r="K1155" s="6">
        <v>40543</v>
      </c>
      <c r="L1155">
        <v>28</v>
      </c>
      <c r="N1155" t="s">
        <v>593</v>
      </c>
      <c r="O1155" s="8">
        <v>3.62</v>
      </c>
      <c r="P1155" s="8">
        <v>3.59</v>
      </c>
      <c r="Q1155" s="8">
        <v>3.4</v>
      </c>
      <c r="R1155" s="8">
        <v>3.77</v>
      </c>
      <c r="S1155" s="8">
        <v>3.04</v>
      </c>
      <c r="T1155" s="8">
        <v>5.12</v>
      </c>
      <c r="U1155" s="8">
        <v>0.38</v>
      </c>
      <c r="V1155" s="9">
        <v>32</v>
      </c>
      <c r="W1155" s="8">
        <v>0.37000000000000011</v>
      </c>
      <c r="X1155" s="8">
        <v>2.08</v>
      </c>
      <c r="Y1155" s="8">
        <v>3.0000000000000249E-2</v>
      </c>
      <c r="Z1155" s="8">
        <v>8.9999999999999858E-2</v>
      </c>
      <c r="AA1155">
        <v>-2.9999999999999805E-2</v>
      </c>
      <c r="AF1155" t="s">
        <v>1418</v>
      </c>
      <c r="AG1155" t="s">
        <v>87</v>
      </c>
      <c r="AH1155" t="s">
        <v>88</v>
      </c>
      <c r="AI1155" t="s">
        <v>359</v>
      </c>
      <c r="AJ1155" s="7">
        <v>40543</v>
      </c>
      <c r="AK1155" t="s">
        <v>1527</v>
      </c>
      <c r="AL1155" t="s">
        <v>91</v>
      </c>
      <c r="AM1155" t="s">
        <v>1419</v>
      </c>
      <c r="AN1155" t="s">
        <v>1530</v>
      </c>
      <c r="AO1155" t="str">
        <f>TEXT(A1155,"yyyy-mm-dd")</f>
        <v>2008-08-31</v>
      </c>
    </row>
    <row r="1156" spans="1:41">
      <c r="A1156" s="6" t="s">
        <v>1526</v>
      </c>
      <c r="B1156">
        <v>2008</v>
      </c>
      <c r="C1156">
        <v>8</v>
      </c>
      <c r="E1156" t="s">
        <v>81</v>
      </c>
      <c r="F1156" t="s">
        <v>82</v>
      </c>
      <c r="G1156" t="s">
        <v>83</v>
      </c>
      <c r="H1156" t="s">
        <v>1263</v>
      </c>
      <c r="I1156">
        <v>2009</v>
      </c>
      <c r="K1156" s="6">
        <v>40178</v>
      </c>
      <c r="L1156">
        <v>16</v>
      </c>
      <c r="N1156" t="s">
        <v>222</v>
      </c>
      <c r="O1156" s="8">
        <v>4</v>
      </c>
      <c r="P1156" s="8">
        <v>3.9</v>
      </c>
      <c r="Q1156" s="8">
        <v>3.7</v>
      </c>
      <c r="R1156" s="8">
        <v>4.21</v>
      </c>
      <c r="S1156" s="8">
        <v>3.54</v>
      </c>
      <c r="T1156" s="8">
        <v>5.0999999999999996</v>
      </c>
      <c r="U1156" s="8">
        <v>0.39</v>
      </c>
      <c r="V1156" s="9">
        <v>34</v>
      </c>
      <c r="W1156" s="8">
        <v>0.50999999999999979</v>
      </c>
      <c r="X1156" s="8">
        <v>1.5599999999999996</v>
      </c>
      <c r="Y1156" s="8">
        <v>0.10000000000000009</v>
      </c>
      <c r="Z1156" s="8">
        <v>0.14999999999999991</v>
      </c>
      <c r="AA1156">
        <v>8.0000000000000071E-2</v>
      </c>
      <c r="AF1156" t="s">
        <v>1264</v>
      </c>
      <c r="AG1156" t="s">
        <v>87</v>
      </c>
      <c r="AH1156" t="s">
        <v>88</v>
      </c>
      <c r="AI1156" t="s">
        <v>97</v>
      </c>
      <c r="AJ1156" s="7">
        <v>40178</v>
      </c>
      <c r="AK1156" t="s">
        <v>1527</v>
      </c>
      <c r="AL1156" t="s">
        <v>91</v>
      </c>
      <c r="AM1156" t="s">
        <v>1265</v>
      </c>
      <c r="AN1156" t="s">
        <v>1529</v>
      </c>
      <c r="AO1156" t="str">
        <f>TEXT(A1156,"yyyy-mm-dd")</f>
        <v>2008-08-31</v>
      </c>
    </row>
    <row r="1157" spans="1:41">
      <c r="A1157" s="6" t="s">
        <v>1526</v>
      </c>
      <c r="B1157">
        <v>2008</v>
      </c>
      <c r="C1157">
        <v>8</v>
      </c>
      <c r="E1157" t="s">
        <v>392</v>
      </c>
      <c r="F1157" t="s">
        <v>82</v>
      </c>
      <c r="G1157" t="s">
        <v>83</v>
      </c>
      <c r="H1157" t="s">
        <v>1263</v>
      </c>
      <c r="I1157">
        <v>2009</v>
      </c>
      <c r="K1157" s="6">
        <v>40178</v>
      </c>
      <c r="L1157">
        <v>16</v>
      </c>
      <c r="N1157" t="s">
        <v>222</v>
      </c>
      <c r="O1157" s="8">
        <v>3.84</v>
      </c>
      <c r="P1157" s="8">
        <v>3.83</v>
      </c>
      <c r="Q1157" s="8">
        <v>3.57</v>
      </c>
      <c r="R1157" s="8">
        <v>4.05</v>
      </c>
      <c r="S1157" s="8">
        <v>3</v>
      </c>
      <c r="T1157" s="8">
        <v>4.71</v>
      </c>
      <c r="U1157" s="8">
        <v>0.37</v>
      </c>
      <c r="V1157" s="9">
        <v>30</v>
      </c>
      <c r="W1157" s="8">
        <v>0.48</v>
      </c>
      <c r="X1157" s="8">
        <v>1.71</v>
      </c>
      <c r="Y1157" s="8">
        <v>9.9999999999997868E-3</v>
      </c>
      <c r="Z1157" s="8">
        <v>0.12999999999999989</v>
      </c>
      <c r="AA1157">
        <v>6.999999999999984E-2</v>
      </c>
      <c r="AF1157" t="s">
        <v>1264</v>
      </c>
      <c r="AG1157" t="s">
        <v>87</v>
      </c>
      <c r="AH1157" t="s">
        <v>88</v>
      </c>
      <c r="AI1157" t="s">
        <v>97</v>
      </c>
      <c r="AJ1157" s="7">
        <v>40178</v>
      </c>
      <c r="AK1157" t="s">
        <v>1527</v>
      </c>
      <c r="AL1157" t="s">
        <v>393</v>
      </c>
      <c r="AM1157" t="s">
        <v>1265</v>
      </c>
      <c r="AN1157" t="s">
        <v>1532</v>
      </c>
      <c r="AO1157" t="str">
        <f>TEXT(A1157,"yyyy-mm-dd")</f>
        <v>2008-08-31</v>
      </c>
    </row>
    <row r="1158" spans="1:41">
      <c r="A1158" s="6" t="s">
        <v>1526</v>
      </c>
      <c r="B1158">
        <v>2008</v>
      </c>
      <c r="C1158">
        <v>8</v>
      </c>
      <c r="E1158" t="s">
        <v>81</v>
      </c>
      <c r="F1158" t="s">
        <v>82</v>
      </c>
      <c r="G1158" t="s">
        <v>83</v>
      </c>
      <c r="H1158" t="s">
        <v>1100</v>
      </c>
      <c r="I1158">
        <v>2008</v>
      </c>
      <c r="K1158" s="6">
        <v>39813</v>
      </c>
      <c r="L1158">
        <v>4</v>
      </c>
      <c r="N1158" t="s">
        <v>219</v>
      </c>
      <c r="O1158" s="8">
        <v>5.61</v>
      </c>
      <c r="P1158" s="8">
        <v>5.62</v>
      </c>
      <c r="Q1158" s="8">
        <v>5.44</v>
      </c>
      <c r="R1158" s="8">
        <v>5.79</v>
      </c>
      <c r="S1158" s="8">
        <v>5</v>
      </c>
      <c r="T1158" s="8">
        <v>6.28</v>
      </c>
      <c r="U1158" s="8">
        <v>0.26</v>
      </c>
      <c r="V1158" s="9">
        <v>34</v>
      </c>
      <c r="W1158" s="8">
        <v>0.34999999999999964</v>
      </c>
      <c r="X1158" s="8">
        <v>1.2800000000000002</v>
      </c>
      <c r="Y1158" s="8">
        <v>-9.9999999999997868E-3</v>
      </c>
      <c r="Z1158" s="8">
        <v>0.60000000000000053</v>
      </c>
      <c r="AA1158">
        <v>-1.0000000000000675E-2</v>
      </c>
      <c r="AF1158" t="s">
        <v>1101</v>
      </c>
      <c r="AG1158" t="s">
        <v>87</v>
      </c>
      <c r="AH1158" t="s">
        <v>88</v>
      </c>
      <c r="AI1158" t="s">
        <v>89</v>
      </c>
      <c r="AJ1158" s="7">
        <v>39813</v>
      </c>
      <c r="AK1158" t="s">
        <v>1527</v>
      </c>
      <c r="AL1158" t="s">
        <v>91</v>
      </c>
      <c r="AM1158" t="s">
        <v>1102</v>
      </c>
      <c r="AN1158" t="s">
        <v>1528</v>
      </c>
      <c r="AO1158" t="str">
        <f>TEXT(A1158,"yyyy-mm-dd")</f>
        <v>2008-08-31</v>
      </c>
    </row>
    <row r="1159" spans="1:41">
      <c r="A1159" s="6" t="s">
        <v>1526</v>
      </c>
      <c r="B1159">
        <v>2008</v>
      </c>
      <c r="C1159">
        <v>8</v>
      </c>
      <c r="E1159" t="s">
        <v>392</v>
      </c>
      <c r="F1159" t="s">
        <v>82</v>
      </c>
      <c r="G1159" t="s">
        <v>83</v>
      </c>
      <c r="H1159" t="s">
        <v>1100</v>
      </c>
      <c r="I1159">
        <v>2008</v>
      </c>
      <c r="K1159" s="6">
        <v>39813</v>
      </c>
      <c r="L1159">
        <v>4</v>
      </c>
      <c r="N1159" t="s">
        <v>219</v>
      </c>
      <c r="O1159" s="8">
        <v>5.09</v>
      </c>
      <c r="P1159" s="8">
        <v>5.1100000000000003</v>
      </c>
      <c r="Q1159" s="8">
        <v>4.97</v>
      </c>
      <c r="R1159" s="8">
        <v>5.27</v>
      </c>
      <c r="S1159" s="8">
        <v>3.3</v>
      </c>
      <c r="T1159" s="8">
        <v>5.67</v>
      </c>
      <c r="U1159" s="8">
        <v>0.4</v>
      </c>
      <c r="V1159" s="9">
        <v>32</v>
      </c>
      <c r="W1159" s="8">
        <v>0.29999999999999982</v>
      </c>
      <c r="X1159" s="8">
        <v>2.37</v>
      </c>
      <c r="Y1159" s="8">
        <v>-2.0000000000000462E-2</v>
      </c>
      <c r="Z1159" s="8">
        <v>0.25</v>
      </c>
      <c r="AA1159">
        <v>9.9999999999997868E-3</v>
      </c>
      <c r="AF1159" t="s">
        <v>1101</v>
      </c>
      <c r="AG1159" t="s">
        <v>87</v>
      </c>
      <c r="AH1159" t="s">
        <v>88</v>
      </c>
      <c r="AI1159" t="s">
        <v>89</v>
      </c>
      <c r="AJ1159" s="7">
        <v>39813</v>
      </c>
      <c r="AK1159" t="s">
        <v>1527</v>
      </c>
      <c r="AL1159" t="s">
        <v>393</v>
      </c>
      <c r="AM1159" t="s">
        <v>1102</v>
      </c>
      <c r="AN1159" t="s">
        <v>1531</v>
      </c>
      <c r="AO1159" t="str">
        <f>TEXT(A1159,"yyyy-mm-dd")</f>
        <v>2008-08-31</v>
      </c>
    </row>
    <row r="1160" spans="1:41">
      <c r="A1160" s="6" t="s">
        <v>1526</v>
      </c>
      <c r="B1160">
        <v>2008</v>
      </c>
      <c r="C1160">
        <v>8</v>
      </c>
      <c r="E1160" t="s">
        <v>81</v>
      </c>
      <c r="F1160" t="s">
        <v>82</v>
      </c>
      <c r="G1160" t="s">
        <v>774</v>
      </c>
      <c r="H1160" t="s">
        <v>775</v>
      </c>
      <c r="K1160" s="6"/>
      <c r="O1160" s="8">
        <v>3.66</v>
      </c>
      <c r="P1160" s="8">
        <v>3.6</v>
      </c>
      <c r="Q1160" s="8">
        <v>3.44</v>
      </c>
      <c r="R1160" s="8">
        <v>3.8</v>
      </c>
      <c r="S1160" s="8">
        <v>2.95</v>
      </c>
      <c r="T1160" s="8">
        <v>4.84</v>
      </c>
      <c r="U1160" s="8">
        <v>0.41</v>
      </c>
      <c r="V1160" s="9">
        <v>31</v>
      </c>
      <c r="W1160" s="8">
        <v>0.35999999999999988</v>
      </c>
      <c r="X1160" s="8">
        <v>1.8899999999999997</v>
      </c>
      <c r="Y1160" s="8">
        <v>6.0000000000000053E-2</v>
      </c>
      <c r="Z1160" s="8">
        <v>3.0000000000000249E-2</v>
      </c>
      <c r="AA1160">
        <v>4.0000000000000036E-2</v>
      </c>
      <c r="AF1160" t="s">
        <v>776</v>
      </c>
      <c r="AG1160" t="s">
        <v>777</v>
      </c>
      <c r="AH1160" t="s">
        <v>778</v>
      </c>
      <c r="AI1160" t="s">
        <v>779</v>
      </c>
      <c r="AJ1160" s="7"/>
      <c r="AK1160" t="s">
        <v>1527</v>
      </c>
      <c r="AL1160" t="s">
        <v>91</v>
      </c>
      <c r="AM1160" t="s">
        <v>775</v>
      </c>
      <c r="AN1160" t="s">
        <v>1535</v>
      </c>
      <c r="AO1160" t="str">
        <f>TEXT(A1160,"yyyy-mm-dd")</f>
        <v>2008-08-31</v>
      </c>
    </row>
    <row r="1161" spans="1:41">
      <c r="A1161" s="6" t="s">
        <v>1526</v>
      </c>
      <c r="B1161">
        <v>2008</v>
      </c>
      <c r="C1161">
        <v>8</v>
      </c>
      <c r="E1161" t="s">
        <v>81</v>
      </c>
      <c r="F1161" t="s">
        <v>82</v>
      </c>
      <c r="G1161" t="s">
        <v>774</v>
      </c>
      <c r="H1161" t="s">
        <v>1536</v>
      </c>
      <c r="K1161" s="6"/>
      <c r="O1161" s="8">
        <v>3.39</v>
      </c>
      <c r="P1161" s="8">
        <v>3.46</v>
      </c>
      <c r="Q1161" s="8">
        <v>3.11</v>
      </c>
      <c r="R1161" s="8">
        <v>3.57</v>
      </c>
      <c r="S1161" s="8">
        <v>2.7</v>
      </c>
      <c r="T1161" s="8">
        <v>4</v>
      </c>
      <c r="U1161" s="8">
        <v>0.32</v>
      </c>
      <c r="V1161" s="9">
        <v>27</v>
      </c>
      <c r="W1161" s="8">
        <v>0.45999999999999996</v>
      </c>
      <c r="X1161" s="8">
        <v>1.2999999999999998</v>
      </c>
      <c r="Y1161" s="8">
        <v>-6.999999999999984E-2</v>
      </c>
      <c r="Z1161" s="8"/>
      <c r="AF1161" t="s">
        <v>1537</v>
      </c>
      <c r="AG1161" t="s">
        <v>777</v>
      </c>
      <c r="AH1161" t="s">
        <v>778</v>
      </c>
      <c r="AI1161" t="s">
        <v>1538</v>
      </c>
      <c r="AJ1161" s="7"/>
      <c r="AK1161" t="s">
        <v>1527</v>
      </c>
      <c r="AL1161" t="s">
        <v>91</v>
      </c>
      <c r="AM1161" t="s">
        <v>1536</v>
      </c>
      <c r="AN1161" t="s">
        <v>1539</v>
      </c>
      <c r="AO1161" t="str">
        <f>TEXT(A1161,"yyyy-mm-dd")</f>
        <v>2008-08-31</v>
      </c>
    </row>
    <row r="1162" spans="1:41">
      <c r="A1162" s="6" t="s">
        <v>1526</v>
      </c>
      <c r="B1162">
        <v>2008</v>
      </c>
      <c r="C1162">
        <v>8</v>
      </c>
      <c r="E1162" t="s">
        <v>112</v>
      </c>
      <c r="F1162" t="s">
        <v>113</v>
      </c>
      <c r="G1162" t="s">
        <v>83</v>
      </c>
      <c r="H1162" t="s">
        <v>1263</v>
      </c>
      <c r="I1162">
        <v>2009</v>
      </c>
      <c r="K1162" s="6">
        <v>40178</v>
      </c>
      <c r="L1162">
        <v>16</v>
      </c>
      <c r="N1162" t="s">
        <v>222</v>
      </c>
      <c r="O1162" s="8">
        <v>7.86</v>
      </c>
      <c r="P1162" s="8">
        <v>7.87</v>
      </c>
      <c r="Q1162" s="8">
        <v>7.5</v>
      </c>
      <c r="R1162" s="8">
        <v>8.26</v>
      </c>
      <c r="S1162" s="8">
        <v>6.75</v>
      </c>
      <c r="T1162" s="8">
        <v>9.02</v>
      </c>
      <c r="U1162" s="8">
        <v>0.52</v>
      </c>
      <c r="V1162" s="9">
        <v>32</v>
      </c>
      <c r="W1162" s="8">
        <v>0.75999999999999979</v>
      </c>
      <c r="X1162" s="8">
        <v>2.2699999999999996</v>
      </c>
      <c r="Y1162" s="8">
        <v>-9.9999999999997868E-3</v>
      </c>
      <c r="Z1162" s="8">
        <v>0.11000000000000032</v>
      </c>
      <c r="AA1162">
        <v>6.0000000000000497E-2</v>
      </c>
      <c r="AF1162" t="s">
        <v>1428</v>
      </c>
      <c r="AG1162" t="s">
        <v>115</v>
      </c>
      <c r="AH1162" t="s">
        <v>116</v>
      </c>
      <c r="AI1162" t="s">
        <v>230</v>
      </c>
      <c r="AJ1162" s="7">
        <v>40178</v>
      </c>
      <c r="AK1162" t="s">
        <v>1527</v>
      </c>
      <c r="AL1162" t="s">
        <v>118</v>
      </c>
      <c r="AM1162" t="s">
        <v>1265</v>
      </c>
      <c r="AN1162" t="s">
        <v>1541</v>
      </c>
      <c r="AO1162" t="str">
        <f>TEXT(A1162,"yyyy-mm-dd")</f>
        <v>2008-08-31</v>
      </c>
    </row>
    <row r="1163" spans="1:41">
      <c r="A1163" s="6" t="s">
        <v>1526</v>
      </c>
      <c r="B1163">
        <v>2008</v>
      </c>
      <c r="C1163">
        <v>8</v>
      </c>
      <c r="E1163" t="s">
        <v>112</v>
      </c>
      <c r="F1163" t="s">
        <v>113</v>
      </c>
      <c r="G1163" t="s">
        <v>83</v>
      </c>
      <c r="H1163" t="s">
        <v>1100</v>
      </c>
      <c r="I1163">
        <v>2008</v>
      </c>
      <c r="K1163" s="6">
        <v>39813</v>
      </c>
      <c r="L1163">
        <v>4</v>
      </c>
      <c r="N1163" t="s">
        <v>219</v>
      </c>
      <c r="O1163" s="8">
        <v>8.34</v>
      </c>
      <c r="P1163" s="8">
        <v>8.25</v>
      </c>
      <c r="Q1163" s="8">
        <v>8.24</v>
      </c>
      <c r="R1163" s="8">
        <v>8.4</v>
      </c>
      <c r="S1163" s="8">
        <v>8</v>
      </c>
      <c r="T1163" s="8">
        <v>9.0299999999999994</v>
      </c>
      <c r="U1163" s="8">
        <v>0.2</v>
      </c>
      <c r="V1163" s="9">
        <v>33</v>
      </c>
      <c r="W1163" s="8">
        <v>0.16000000000000014</v>
      </c>
      <c r="X1163" s="8">
        <v>1.0299999999999994</v>
      </c>
      <c r="Y1163" s="8">
        <v>8.9999999999999858E-2</v>
      </c>
      <c r="Z1163" s="8">
        <v>0.23000000000000043</v>
      </c>
      <c r="AA1163">
        <v>-8.9999999999999858E-2</v>
      </c>
      <c r="AF1163" t="s">
        <v>1257</v>
      </c>
      <c r="AG1163" t="s">
        <v>115</v>
      </c>
      <c r="AH1163" t="s">
        <v>116</v>
      </c>
      <c r="AI1163" t="s">
        <v>117</v>
      </c>
      <c r="AJ1163" s="7">
        <v>39813</v>
      </c>
      <c r="AK1163" t="s">
        <v>1527</v>
      </c>
      <c r="AL1163" t="s">
        <v>118</v>
      </c>
      <c r="AM1163" t="s">
        <v>1102</v>
      </c>
      <c r="AN1163" t="s">
        <v>1540</v>
      </c>
      <c r="AO1163" t="str">
        <f>TEXT(A1163,"yyyy-mm-dd")</f>
        <v>2008-08-31</v>
      </c>
    </row>
    <row r="1164" spans="1:41">
      <c r="A1164" s="6" t="s">
        <v>1542</v>
      </c>
      <c r="B1164">
        <v>2008</v>
      </c>
      <c r="C1164">
        <v>9</v>
      </c>
      <c r="E1164" t="s">
        <v>100</v>
      </c>
      <c r="F1164" t="s">
        <v>101</v>
      </c>
      <c r="G1164" t="s">
        <v>83</v>
      </c>
      <c r="H1164" t="s">
        <v>1417</v>
      </c>
      <c r="I1164">
        <v>2010</v>
      </c>
      <c r="K1164" s="6">
        <v>40543</v>
      </c>
      <c r="L1164">
        <v>27</v>
      </c>
      <c r="N1164" t="s">
        <v>604</v>
      </c>
      <c r="O1164" s="8">
        <v>3.4</v>
      </c>
      <c r="P1164" s="8">
        <v>3.39</v>
      </c>
      <c r="Q1164" s="8">
        <v>3.1</v>
      </c>
      <c r="R1164" s="8">
        <v>3.62</v>
      </c>
      <c r="S1164" s="8">
        <v>2.36</v>
      </c>
      <c r="T1164" s="8">
        <v>4.72</v>
      </c>
      <c r="U1164" s="8">
        <v>0.53</v>
      </c>
      <c r="V1164" s="9">
        <v>28</v>
      </c>
      <c r="W1164" s="8">
        <v>0.52</v>
      </c>
      <c r="X1164" s="8">
        <v>2.36</v>
      </c>
      <c r="Y1164" s="8">
        <v>9.9999999999997868E-3</v>
      </c>
      <c r="Z1164" s="8">
        <v>-0.22999999999999998</v>
      </c>
      <c r="AA1164">
        <v>-0.25999999999999979</v>
      </c>
      <c r="AF1164" t="s">
        <v>9905</v>
      </c>
      <c r="AG1164" t="s">
        <v>9655</v>
      </c>
      <c r="AH1164" t="s">
        <v>9656</v>
      </c>
      <c r="AI1164" t="s">
        <v>9708</v>
      </c>
      <c r="AJ1164" s="7">
        <v>40543</v>
      </c>
      <c r="AK1164" t="s">
        <v>1543</v>
      </c>
      <c r="AL1164" t="s">
        <v>109</v>
      </c>
      <c r="AM1164" t="s">
        <v>1419</v>
      </c>
      <c r="AN1164" t="s">
        <v>9910</v>
      </c>
    </row>
    <row r="1165" spans="1:41">
      <c r="A1165" s="6" t="s">
        <v>1542</v>
      </c>
      <c r="B1165">
        <v>2008</v>
      </c>
      <c r="C1165">
        <v>9</v>
      </c>
      <c r="E1165" t="s">
        <v>100</v>
      </c>
      <c r="F1165" t="s">
        <v>101</v>
      </c>
      <c r="G1165" t="s">
        <v>83</v>
      </c>
      <c r="H1165" t="s">
        <v>1263</v>
      </c>
      <c r="I1165">
        <v>2009</v>
      </c>
      <c r="K1165" s="6">
        <v>40178</v>
      </c>
      <c r="L1165">
        <v>15</v>
      </c>
      <c r="N1165" t="s">
        <v>236</v>
      </c>
      <c r="O1165" s="8">
        <v>2.5099999999999998</v>
      </c>
      <c r="P1165" s="8">
        <v>2.5</v>
      </c>
      <c r="Q1165" s="8">
        <v>2.2000000000000002</v>
      </c>
      <c r="R1165" s="8">
        <v>2.93</v>
      </c>
      <c r="S1165" s="8">
        <v>1.6</v>
      </c>
      <c r="T1165" s="8">
        <v>3.6</v>
      </c>
      <c r="U1165" s="8">
        <v>0.48</v>
      </c>
      <c r="V1165" s="9">
        <v>32</v>
      </c>
      <c r="W1165" s="8">
        <v>0.73</v>
      </c>
      <c r="X1165" s="8">
        <v>2</v>
      </c>
      <c r="Y1165" s="8">
        <v>9.9999999999997868E-3</v>
      </c>
      <c r="Z1165" s="8">
        <v>-0.29999999999999982</v>
      </c>
      <c r="AA1165">
        <v>-6.0000000000000053E-2</v>
      </c>
      <c r="AF1165" t="s">
        <v>9871</v>
      </c>
      <c r="AG1165" t="s">
        <v>9655</v>
      </c>
      <c r="AH1165" t="s">
        <v>9656</v>
      </c>
      <c r="AI1165" t="s">
        <v>9669</v>
      </c>
      <c r="AJ1165" s="7">
        <v>40178</v>
      </c>
      <c r="AK1165" t="s">
        <v>1543</v>
      </c>
      <c r="AL1165" t="s">
        <v>109</v>
      </c>
      <c r="AM1165" t="s">
        <v>1265</v>
      </c>
      <c r="AN1165" t="s">
        <v>9888</v>
      </c>
    </row>
    <row r="1166" spans="1:41">
      <c r="A1166" s="6" t="s">
        <v>1542</v>
      </c>
      <c r="B1166">
        <v>2008</v>
      </c>
      <c r="C1166">
        <v>9</v>
      </c>
      <c r="E1166" t="s">
        <v>100</v>
      </c>
      <c r="F1166" t="s">
        <v>101</v>
      </c>
      <c r="G1166" t="s">
        <v>102</v>
      </c>
      <c r="H1166" t="s">
        <v>1493</v>
      </c>
      <c r="I1166">
        <v>2008</v>
      </c>
      <c r="J1166">
        <v>4</v>
      </c>
      <c r="K1166" s="6">
        <v>39813</v>
      </c>
      <c r="L1166">
        <v>3</v>
      </c>
      <c r="M1166">
        <v>1</v>
      </c>
      <c r="N1166" t="s">
        <v>233</v>
      </c>
      <c r="O1166" s="8">
        <v>2.04</v>
      </c>
      <c r="P1166" s="8">
        <v>2</v>
      </c>
      <c r="Q1166" s="8">
        <v>1.7</v>
      </c>
      <c r="R1166" s="8">
        <v>2.4</v>
      </c>
      <c r="S1166" s="8">
        <v>0.5</v>
      </c>
      <c r="T1166" s="8">
        <v>3.5</v>
      </c>
      <c r="U1166" s="8">
        <v>0.59</v>
      </c>
      <c r="V1166" s="9">
        <v>33</v>
      </c>
      <c r="W1166" s="8">
        <v>0.7</v>
      </c>
      <c r="X1166" s="8">
        <v>3</v>
      </c>
      <c r="Y1166" s="8">
        <v>4.0000000000000036E-2</v>
      </c>
      <c r="Z1166" s="8">
        <v>-6.999999999999984E-2</v>
      </c>
      <c r="AA1166">
        <v>0</v>
      </c>
      <c r="AF1166" t="s">
        <v>1494</v>
      </c>
      <c r="AG1166" t="s">
        <v>106</v>
      </c>
      <c r="AH1166" t="s">
        <v>107</v>
      </c>
      <c r="AI1166" t="s">
        <v>340</v>
      </c>
      <c r="AJ1166" s="7">
        <v>39813</v>
      </c>
      <c r="AK1166" t="s">
        <v>1543</v>
      </c>
      <c r="AL1166" t="s">
        <v>109</v>
      </c>
      <c r="AM1166" t="s">
        <v>1495</v>
      </c>
      <c r="AN1166" t="s">
        <v>1550</v>
      </c>
      <c r="AO1166" t="str">
        <f>TEXT(A1166,"yyyy-mm-dd")</f>
        <v>2008-09-30</v>
      </c>
    </row>
    <row r="1167" spans="1:41">
      <c r="A1167" s="6" t="s">
        <v>1542</v>
      </c>
      <c r="B1167">
        <v>2008</v>
      </c>
      <c r="C1167">
        <v>9</v>
      </c>
      <c r="E1167" t="s">
        <v>100</v>
      </c>
      <c r="F1167" t="s">
        <v>101</v>
      </c>
      <c r="G1167" t="s">
        <v>83</v>
      </c>
      <c r="H1167" t="s">
        <v>1100</v>
      </c>
      <c r="I1167">
        <v>2008</v>
      </c>
      <c r="K1167" s="6">
        <v>39813</v>
      </c>
      <c r="L1167">
        <v>3</v>
      </c>
      <c r="N1167" t="s">
        <v>233</v>
      </c>
      <c r="O1167" s="8">
        <v>2.3199999999999998</v>
      </c>
      <c r="P1167" s="8">
        <v>2.29</v>
      </c>
      <c r="Q1167" s="8">
        <v>2.21</v>
      </c>
      <c r="R1167" s="8">
        <v>2.4900000000000002</v>
      </c>
      <c r="S1167" s="8">
        <v>1.75</v>
      </c>
      <c r="T1167" s="8">
        <v>3</v>
      </c>
      <c r="U1167" s="8">
        <v>0.24</v>
      </c>
      <c r="V1167" s="9">
        <v>33</v>
      </c>
      <c r="W1167" s="8">
        <v>0.28000000000000025</v>
      </c>
      <c r="X1167" s="8">
        <v>1.25</v>
      </c>
      <c r="Y1167" s="8">
        <v>2.9999999999999805E-2</v>
      </c>
      <c r="Z1167" s="8">
        <v>-8.0000000000000071E-2</v>
      </c>
      <c r="AA1167">
        <v>1.0000000000000231E-2</v>
      </c>
      <c r="AF1167" t="s">
        <v>9843</v>
      </c>
      <c r="AG1167" t="s">
        <v>9655</v>
      </c>
      <c r="AH1167" t="s">
        <v>9656</v>
      </c>
      <c r="AI1167" t="s">
        <v>9657</v>
      </c>
      <c r="AJ1167" s="7">
        <v>39813</v>
      </c>
      <c r="AK1167" t="s">
        <v>1543</v>
      </c>
      <c r="AL1167" t="s">
        <v>109</v>
      </c>
      <c r="AM1167" t="s">
        <v>1102</v>
      </c>
      <c r="AN1167" t="s">
        <v>9866</v>
      </c>
    </row>
    <row r="1168" spans="1:41">
      <c r="A1168" s="6" t="s">
        <v>1542</v>
      </c>
      <c r="B1168">
        <v>2008</v>
      </c>
      <c r="C1168">
        <v>9</v>
      </c>
      <c r="E1168" t="s">
        <v>100</v>
      </c>
      <c r="F1168" t="s">
        <v>101</v>
      </c>
      <c r="G1168" t="s">
        <v>102</v>
      </c>
      <c r="H1168" t="s">
        <v>1489</v>
      </c>
      <c r="I1168">
        <v>2008</v>
      </c>
      <c r="J1168">
        <v>3</v>
      </c>
      <c r="K1168" s="6">
        <v>39721</v>
      </c>
      <c r="L1168">
        <v>0</v>
      </c>
      <c r="M1168">
        <v>0</v>
      </c>
      <c r="N1168" t="s">
        <v>178</v>
      </c>
      <c r="O1168" s="8">
        <v>1.89</v>
      </c>
      <c r="P1168" s="8">
        <v>1.9</v>
      </c>
      <c r="Q1168" s="8">
        <v>1.74</v>
      </c>
      <c r="R1168" s="8">
        <v>2.1</v>
      </c>
      <c r="S1168" s="8">
        <v>-0.12</v>
      </c>
      <c r="T1168" s="8">
        <v>3.1</v>
      </c>
      <c r="U1168" s="8">
        <v>0.56999999999999995</v>
      </c>
      <c r="V1168" s="9">
        <v>33</v>
      </c>
      <c r="W1168" s="8">
        <v>0.3600000000000001</v>
      </c>
      <c r="X1168" s="8">
        <v>3.22</v>
      </c>
      <c r="Y1168" s="8">
        <v>-1.0000000000000009E-2</v>
      </c>
      <c r="Z1168" s="8">
        <v>-0.20000000000000018</v>
      </c>
      <c r="AA1168">
        <v>-9.9999999999999867E-2</v>
      </c>
      <c r="AF1168" t="s">
        <v>1490</v>
      </c>
      <c r="AG1168" t="s">
        <v>106</v>
      </c>
      <c r="AH1168" t="s">
        <v>107</v>
      </c>
      <c r="AI1168" t="s">
        <v>108</v>
      </c>
      <c r="AJ1168" s="7">
        <v>39721</v>
      </c>
      <c r="AK1168" t="s">
        <v>1543</v>
      </c>
      <c r="AL1168" t="s">
        <v>109</v>
      </c>
      <c r="AM1168" t="s">
        <v>1491</v>
      </c>
      <c r="AN1168" t="s">
        <v>1549</v>
      </c>
      <c r="AO1168" t="str">
        <f>TEXT(A1168,"yyyy-mm-dd")</f>
        <v>2008-09-30</v>
      </c>
    </row>
    <row r="1169" spans="1:41">
      <c r="A1169" s="6" t="s">
        <v>1542</v>
      </c>
      <c r="B1169">
        <v>2008</v>
      </c>
      <c r="C1169">
        <v>9</v>
      </c>
      <c r="E1169" t="s">
        <v>81</v>
      </c>
      <c r="F1169" t="s">
        <v>82</v>
      </c>
      <c r="G1169" t="s">
        <v>83</v>
      </c>
      <c r="H1169" t="s">
        <v>1417</v>
      </c>
      <c r="I1169">
        <v>2010</v>
      </c>
      <c r="K1169" s="6">
        <v>40543</v>
      </c>
      <c r="L1169">
        <v>27</v>
      </c>
      <c r="N1169" t="s">
        <v>604</v>
      </c>
      <c r="O1169" s="8">
        <v>3.67</v>
      </c>
      <c r="P1169" s="8">
        <v>3.58</v>
      </c>
      <c r="Q1169" s="8">
        <v>3.48</v>
      </c>
      <c r="R1169" s="8">
        <v>3.88</v>
      </c>
      <c r="S1169" s="8">
        <v>3.04</v>
      </c>
      <c r="T1169" s="8">
        <v>5.3</v>
      </c>
      <c r="U1169" s="8">
        <v>0.4</v>
      </c>
      <c r="V1169" s="9">
        <v>30</v>
      </c>
      <c r="W1169" s="8">
        <v>0.39999999999999991</v>
      </c>
      <c r="X1169" s="8">
        <v>2.2599999999999998</v>
      </c>
      <c r="Y1169" s="8">
        <v>8.9999999999999858E-2</v>
      </c>
      <c r="Z1169" s="8">
        <v>-9.9999999999997868E-3</v>
      </c>
      <c r="AA1169">
        <v>2.9999999999999805E-2</v>
      </c>
      <c r="AF1169" t="s">
        <v>1418</v>
      </c>
      <c r="AG1169" t="s">
        <v>87</v>
      </c>
      <c r="AH1169" t="s">
        <v>88</v>
      </c>
      <c r="AI1169" t="s">
        <v>359</v>
      </c>
      <c r="AJ1169" s="7">
        <v>40543</v>
      </c>
      <c r="AK1169" t="s">
        <v>1543</v>
      </c>
      <c r="AL1169" t="s">
        <v>91</v>
      </c>
      <c r="AM1169" t="s">
        <v>1419</v>
      </c>
      <c r="AN1169" t="s">
        <v>1546</v>
      </c>
      <c r="AO1169" t="str">
        <f>TEXT(A1169,"yyyy-mm-dd")</f>
        <v>2008-09-30</v>
      </c>
    </row>
    <row r="1170" spans="1:41">
      <c r="A1170" s="6" t="s">
        <v>1542</v>
      </c>
      <c r="B1170">
        <v>2008</v>
      </c>
      <c r="C1170">
        <v>9</v>
      </c>
      <c r="E1170" t="s">
        <v>81</v>
      </c>
      <c r="F1170" t="s">
        <v>82</v>
      </c>
      <c r="G1170" t="s">
        <v>83</v>
      </c>
      <c r="H1170" t="s">
        <v>1263</v>
      </c>
      <c r="I1170">
        <v>2009</v>
      </c>
      <c r="K1170" s="6">
        <v>40178</v>
      </c>
      <c r="L1170">
        <v>15</v>
      </c>
      <c r="N1170" t="s">
        <v>236</v>
      </c>
      <c r="O1170" s="8">
        <v>4.07</v>
      </c>
      <c r="P1170" s="8">
        <v>3.98</v>
      </c>
      <c r="Q1170" s="8">
        <v>3.79</v>
      </c>
      <c r="R1170" s="8">
        <v>4.2300000000000004</v>
      </c>
      <c r="S1170" s="8">
        <v>3.62</v>
      </c>
      <c r="T1170" s="8">
        <v>5.25</v>
      </c>
      <c r="U1170" s="8">
        <v>0.41</v>
      </c>
      <c r="V1170" s="9">
        <v>33</v>
      </c>
      <c r="W1170" s="8">
        <v>0.44000000000000039</v>
      </c>
      <c r="X1170" s="8">
        <v>1.63</v>
      </c>
      <c r="Y1170" s="8">
        <v>9.0000000000000302E-2</v>
      </c>
      <c r="Z1170" s="8">
        <v>8.0000000000000071E-2</v>
      </c>
      <c r="AA1170">
        <v>-6.9999999999999396E-2</v>
      </c>
      <c r="AF1170" t="s">
        <v>1264</v>
      </c>
      <c r="AG1170" t="s">
        <v>87</v>
      </c>
      <c r="AH1170" t="s">
        <v>88</v>
      </c>
      <c r="AI1170" t="s">
        <v>97</v>
      </c>
      <c r="AJ1170" s="7">
        <v>40178</v>
      </c>
      <c r="AK1170" t="s">
        <v>1543</v>
      </c>
      <c r="AL1170" t="s">
        <v>91</v>
      </c>
      <c r="AM1170" t="s">
        <v>1265</v>
      </c>
      <c r="AN1170" t="s">
        <v>1545</v>
      </c>
      <c r="AO1170" t="str">
        <f>TEXT(A1170,"yyyy-mm-dd")</f>
        <v>2008-09-30</v>
      </c>
    </row>
    <row r="1171" spans="1:41">
      <c r="A1171" s="6" t="s">
        <v>1542</v>
      </c>
      <c r="B1171">
        <v>2008</v>
      </c>
      <c r="C1171">
        <v>9</v>
      </c>
      <c r="E1171" t="s">
        <v>392</v>
      </c>
      <c r="F1171" t="s">
        <v>82</v>
      </c>
      <c r="G1171" t="s">
        <v>83</v>
      </c>
      <c r="H1171" t="s">
        <v>1263</v>
      </c>
      <c r="I1171">
        <v>2009</v>
      </c>
      <c r="K1171" s="6">
        <v>40178</v>
      </c>
      <c r="L1171">
        <v>15</v>
      </c>
      <c r="N1171" t="s">
        <v>236</v>
      </c>
      <c r="O1171" s="8">
        <v>3.92</v>
      </c>
      <c r="P1171" s="8">
        <v>3.8</v>
      </c>
      <c r="Q1171" s="8">
        <v>3.6</v>
      </c>
      <c r="R1171" s="8">
        <v>4.2</v>
      </c>
      <c r="S1171" s="8">
        <v>3.4</v>
      </c>
      <c r="T1171" s="8">
        <v>4.8</v>
      </c>
      <c r="U1171" s="8">
        <v>0.39</v>
      </c>
      <c r="V1171" s="9">
        <v>29</v>
      </c>
      <c r="W1171" s="8">
        <v>0.60000000000000009</v>
      </c>
      <c r="X1171" s="8">
        <v>1.4</v>
      </c>
      <c r="Y1171" s="8">
        <v>0.12000000000000011</v>
      </c>
      <c r="Z1171" s="8">
        <v>-3.0000000000000249E-2</v>
      </c>
      <c r="AA1171">
        <v>0.12000000000000011</v>
      </c>
      <c r="AF1171" t="s">
        <v>1264</v>
      </c>
      <c r="AG1171" t="s">
        <v>87</v>
      </c>
      <c r="AH1171" t="s">
        <v>88</v>
      </c>
      <c r="AI1171" t="s">
        <v>97</v>
      </c>
      <c r="AJ1171" s="7">
        <v>40178</v>
      </c>
      <c r="AK1171" t="s">
        <v>1543</v>
      </c>
      <c r="AL1171" t="s">
        <v>393</v>
      </c>
      <c r="AM1171" t="s">
        <v>1265</v>
      </c>
      <c r="AN1171" t="s">
        <v>1548</v>
      </c>
      <c r="AO1171" t="str">
        <f>TEXT(A1171,"yyyy-mm-dd")</f>
        <v>2008-09-30</v>
      </c>
    </row>
    <row r="1172" spans="1:41">
      <c r="A1172" s="6" t="s">
        <v>1542</v>
      </c>
      <c r="B1172">
        <v>2008</v>
      </c>
      <c r="C1172">
        <v>9</v>
      </c>
      <c r="E1172" t="s">
        <v>81</v>
      </c>
      <c r="F1172" t="s">
        <v>82</v>
      </c>
      <c r="G1172" t="s">
        <v>83</v>
      </c>
      <c r="H1172" t="s">
        <v>1100</v>
      </c>
      <c r="I1172">
        <v>2008</v>
      </c>
      <c r="K1172" s="6">
        <v>39813</v>
      </c>
      <c r="L1172">
        <v>3</v>
      </c>
      <c r="N1172" t="s">
        <v>233</v>
      </c>
      <c r="O1172" s="8">
        <v>5.63</v>
      </c>
      <c r="P1172" s="8">
        <v>5.63</v>
      </c>
      <c r="Q1172" s="8">
        <v>5.5</v>
      </c>
      <c r="R1172" s="8">
        <v>5.77</v>
      </c>
      <c r="S1172" s="8">
        <v>5.2</v>
      </c>
      <c r="T1172" s="8">
        <v>5.92</v>
      </c>
      <c r="U1172" s="8">
        <v>0.18</v>
      </c>
      <c r="V1172" s="9">
        <v>33</v>
      </c>
      <c r="W1172" s="8">
        <v>0.26999999999999957</v>
      </c>
      <c r="X1172" s="8">
        <v>0.71999999999999975</v>
      </c>
      <c r="Y1172" s="8">
        <v>0</v>
      </c>
      <c r="Z1172" s="8">
        <v>9.9999999999997868E-3</v>
      </c>
      <c r="AA1172">
        <v>-8.0000000000000071E-2</v>
      </c>
      <c r="AF1172" t="s">
        <v>1101</v>
      </c>
      <c r="AG1172" t="s">
        <v>87</v>
      </c>
      <c r="AH1172" t="s">
        <v>88</v>
      </c>
      <c r="AI1172" t="s">
        <v>89</v>
      </c>
      <c r="AJ1172" s="7">
        <v>39813</v>
      </c>
      <c r="AK1172" t="s">
        <v>1543</v>
      </c>
      <c r="AL1172" t="s">
        <v>91</v>
      </c>
      <c r="AM1172" t="s">
        <v>1102</v>
      </c>
      <c r="AN1172" t="s">
        <v>1544</v>
      </c>
      <c r="AO1172" t="str">
        <f>TEXT(A1172,"yyyy-mm-dd")</f>
        <v>2008-09-30</v>
      </c>
    </row>
    <row r="1173" spans="1:41">
      <c r="A1173" s="6" t="s">
        <v>1542</v>
      </c>
      <c r="B1173">
        <v>2008</v>
      </c>
      <c r="C1173">
        <v>9</v>
      </c>
      <c r="E1173" t="s">
        <v>392</v>
      </c>
      <c r="F1173" t="s">
        <v>82</v>
      </c>
      <c r="G1173" t="s">
        <v>83</v>
      </c>
      <c r="H1173" t="s">
        <v>1100</v>
      </c>
      <c r="I1173">
        <v>2008</v>
      </c>
      <c r="K1173" s="6">
        <v>39813</v>
      </c>
      <c r="L1173">
        <v>3</v>
      </c>
      <c r="N1173" t="s">
        <v>233</v>
      </c>
      <c r="O1173" s="8">
        <v>5.22</v>
      </c>
      <c r="P1173" s="8">
        <v>5.29</v>
      </c>
      <c r="Q1173" s="8">
        <v>5.13</v>
      </c>
      <c r="R1173" s="8">
        <v>5.41</v>
      </c>
      <c r="S1173" s="8">
        <v>3.7</v>
      </c>
      <c r="T1173" s="8">
        <v>5.76</v>
      </c>
      <c r="U1173" s="8">
        <v>0.42</v>
      </c>
      <c r="V1173" s="9">
        <v>31</v>
      </c>
      <c r="W1173" s="8">
        <v>0.28000000000000025</v>
      </c>
      <c r="X1173" s="8">
        <v>2.0599999999999996</v>
      </c>
      <c r="Y1173" s="8">
        <v>-7.0000000000000284E-2</v>
      </c>
      <c r="Z1173" s="8">
        <v>0.17999999999999972</v>
      </c>
      <c r="AA1173">
        <v>-1.9999999999999574E-2</v>
      </c>
      <c r="AF1173" t="s">
        <v>1101</v>
      </c>
      <c r="AG1173" t="s">
        <v>87</v>
      </c>
      <c r="AH1173" t="s">
        <v>88</v>
      </c>
      <c r="AI1173" t="s">
        <v>89</v>
      </c>
      <c r="AJ1173" s="7">
        <v>39813</v>
      </c>
      <c r="AK1173" t="s">
        <v>1543</v>
      </c>
      <c r="AL1173" t="s">
        <v>393</v>
      </c>
      <c r="AM1173" t="s">
        <v>1102</v>
      </c>
      <c r="AN1173" t="s">
        <v>1547</v>
      </c>
      <c r="AO1173" t="str">
        <f>TEXT(A1173,"yyyy-mm-dd")</f>
        <v>2008-09-30</v>
      </c>
    </row>
    <row r="1174" spans="1:41">
      <c r="A1174" s="6" t="s">
        <v>1542</v>
      </c>
      <c r="B1174">
        <v>2008</v>
      </c>
      <c r="C1174">
        <v>9</v>
      </c>
      <c r="E1174" t="s">
        <v>81</v>
      </c>
      <c r="F1174" t="s">
        <v>82</v>
      </c>
      <c r="G1174" t="s">
        <v>774</v>
      </c>
      <c r="H1174" t="s">
        <v>775</v>
      </c>
      <c r="K1174" s="6"/>
      <c r="O1174" s="8">
        <v>3.66</v>
      </c>
      <c r="P1174" s="8">
        <v>3.6</v>
      </c>
      <c r="Q1174" s="8">
        <v>3.46</v>
      </c>
      <c r="R1174" s="8">
        <v>3.72</v>
      </c>
      <c r="S1174" s="8">
        <v>2.99</v>
      </c>
      <c r="T1174" s="8">
        <v>4.95</v>
      </c>
      <c r="U1174" s="8">
        <v>0.38</v>
      </c>
      <c r="V1174" s="9">
        <v>30</v>
      </c>
      <c r="W1174" s="8">
        <v>0.26000000000000023</v>
      </c>
      <c r="X1174" s="8">
        <v>1.96</v>
      </c>
      <c r="Y1174" s="8">
        <v>6.0000000000000053E-2</v>
      </c>
      <c r="Z1174" s="8">
        <v>0</v>
      </c>
      <c r="AA1174">
        <v>-9.9999999999999645E-2</v>
      </c>
      <c r="AF1174" t="s">
        <v>776</v>
      </c>
      <c r="AG1174" t="s">
        <v>777</v>
      </c>
      <c r="AH1174" t="s">
        <v>778</v>
      </c>
      <c r="AI1174" t="s">
        <v>779</v>
      </c>
      <c r="AJ1174" s="7"/>
      <c r="AK1174" t="s">
        <v>1543</v>
      </c>
      <c r="AL1174" t="s">
        <v>91</v>
      </c>
      <c r="AM1174" t="s">
        <v>775</v>
      </c>
      <c r="AN1174" t="s">
        <v>1551</v>
      </c>
      <c r="AO1174" t="str">
        <f>TEXT(A1174,"yyyy-mm-dd")</f>
        <v>2008-09-30</v>
      </c>
    </row>
    <row r="1175" spans="1:41">
      <c r="A1175" s="6" t="s">
        <v>1542</v>
      </c>
      <c r="B1175">
        <v>2008</v>
      </c>
      <c r="C1175">
        <v>9</v>
      </c>
      <c r="E1175" t="s">
        <v>81</v>
      </c>
      <c r="F1175" t="s">
        <v>82</v>
      </c>
      <c r="G1175" t="s">
        <v>774</v>
      </c>
      <c r="H1175" t="s">
        <v>1536</v>
      </c>
      <c r="K1175" s="6"/>
      <c r="O1175" s="8">
        <v>3.36</v>
      </c>
      <c r="P1175" s="8">
        <v>3.4</v>
      </c>
      <c r="Q1175" s="8">
        <v>3.22</v>
      </c>
      <c r="R1175" s="8">
        <v>3.5</v>
      </c>
      <c r="S1175" s="8">
        <v>2.15</v>
      </c>
      <c r="T1175" s="8">
        <v>4</v>
      </c>
      <c r="U1175" s="8">
        <v>0.38</v>
      </c>
      <c r="V1175" s="9">
        <v>27</v>
      </c>
      <c r="W1175" s="8">
        <v>0.2799999999999998</v>
      </c>
      <c r="X1175" s="8">
        <v>1.85</v>
      </c>
      <c r="Y1175" s="8">
        <v>-4.0000000000000036E-2</v>
      </c>
      <c r="Z1175" s="8">
        <v>-6.0000000000000053E-2</v>
      </c>
      <c r="AA1175">
        <v>-0.18000000000000016</v>
      </c>
      <c r="AF1175" t="s">
        <v>1537</v>
      </c>
      <c r="AG1175" t="s">
        <v>777</v>
      </c>
      <c r="AH1175" t="s">
        <v>778</v>
      </c>
      <c r="AI1175" t="s">
        <v>1538</v>
      </c>
      <c r="AJ1175" s="7"/>
      <c r="AK1175" t="s">
        <v>1543</v>
      </c>
      <c r="AL1175" t="s">
        <v>91</v>
      </c>
      <c r="AM1175" t="s">
        <v>1536</v>
      </c>
      <c r="AN1175" t="s">
        <v>1552</v>
      </c>
      <c r="AO1175" t="str">
        <f>TEXT(A1175,"yyyy-mm-dd")</f>
        <v>2008-09-30</v>
      </c>
    </row>
    <row r="1176" spans="1:41">
      <c r="A1176" s="6" t="s">
        <v>1542</v>
      </c>
      <c r="B1176">
        <v>2008</v>
      </c>
      <c r="C1176">
        <v>9</v>
      </c>
      <c r="E1176" t="s">
        <v>112</v>
      </c>
      <c r="F1176" t="s">
        <v>113</v>
      </c>
      <c r="G1176" t="s">
        <v>83</v>
      </c>
      <c r="H1176" t="s">
        <v>1263</v>
      </c>
      <c r="I1176">
        <v>2009</v>
      </c>
      <c r="K1176" s="6">
        <v>40178</v>
      </c>
      <c r="L1176">
        <v>15</v>
      </c>
      <c r="N1176" t="s">
        <v>236</v>
      </c>
      <c r="O1176" s="8">
        <v>7.73</v>
      </c>
      <c r="P1176" s="8">
        <v>7.75</v>
      </c>
      <c r="Q1176" s="8">
        <v>7.5</v>
      </c>
      <c r="R1176" s="8">
        <v>7.99</v>
      </c>
      <c r="S1176" s="8">
        <v>6.5</v>
      </c>
      <c r="T1176" s="8">
        <v>9.02</v>
      </c>
      <c r="U1176" s="8">
        <v>0.53</v>
      </c>
      <c r="V1176" s="9">
        <v>31</v>
      </c>
      <c r="W1176" s="8">
        <v>0.49000000000000021</v>
      </c>
      <c r="X1176" s="8">
        <v>2.5199999999999996</v>
      </c>
      <c r="Y1176" s="8">
        <v>-1.9999999999999574E-2</v>
      </c>
      <c r="Z1176" s="8">
        <v>-0.12000000000000011</v>
      </c>
      <c r="AA1176">
        <v>-0.26999999999999957</v>
      </c>
      <c r="AF1176" t="s">
        <v>1428</v>
      </c>
      <c r="AG1176" t="s">
        <v>115</v>
      </c>
      <c r="AH1176" t="s">
        <v>116</v>
      </c>
      <c r="AI1176" t="s">
        <v>230</v>
      </c>
      <c r="AJ1176" s="7">
        <v>40178</v>
      </c>
      <c r="AK1176" t="s">
        <v>1543</v>
      </c>
      <c r="AL1176" t="s">
        <v>118</v>
      </c>
      <c r="AM1176" t="s">
        <v>1265</v>
      </c>
      <c r="AN1176" t="s">
        <v>1554</v>
      </c>
      <c r="AO1176" t="str">
        <f>TEXT(A1176,"yyyy-mm-dd")</f>
        <v>2008-09-30</v>
      </c>
    </row>
    <row r="1177" spans="1:41">
      <c r="A1177" s="6" t="s">
        <v>1542</v>
      </c>
      <c r="B1177">
        <v>2008</v>
      </c>
      <c r="C1177">
        <v>9</v>
      </c>
      <c r="E1177" t="s">
        <v>112</v>
      </c>
      <c r="F1177" t="s">
        <v>113</v>
      </c>
      <c r="G1177" t="s">
        <v>83</v>
      </c>
      <c r="H1177" t="s">
        <v>1100</v>
      </c>
      <c r="I1177">
        <v>2008</v>
      </c>
      <c r="K1177" s="6">
        <v>39813</v>
      </c>
      <c r="L1177">
        <v>3</v>
      </c>
      <c r="N1177" t="s">
        <v>233</v>
      </c>
      <c r="O1177" s="8">
        <v>8.2799999999999994</v>
      </c>
      <c r="P1177" s="8">
        <v>8.25</v>
      </c>
      <c r="Q1177" s="8">
        <v>8.2200000000000006</v>
      </c>
      <c r="R1177" s="8">
        <v>8.2799999999999994</v>
      </c>
      <c r="S1177" s="8">
        <v>8</v>
      </c>
      <c r="T1177" s="8">
        <v>8.75</v>
      </c>
      <c r="U1177" s="8">
        <v>0.13</v>
      </c>
      <c r="V1177" s="9">
        <v>32</v>
      </c>
      <c r="W1177" s="8">
        <v>5.9999999999998721E-2</v>
      </c>
      <c r="X1177" s="8">
        <v>0.75</v>
      </c>
      <c r="Y1177" s="8">
        <v>2.9999999999999361E-2</v>
      </c>
      <c r="Z1177" s="8">
        <v>0</v>
      </c>
      <c r="AA1177">
        <v>-0.10000000000000142</v>
      </c>
      <c r="AF1177" t="s">
        <v>1257</v>
      </c>
      <c r="AG1177" t="s">
        <v>115</v>
      </c>
      <c r="AH1177" t="s">
        <v>116</v>
      </c>
      <c r="AI1177" t="s">
        <v>117</v>
      </c>
      <c r="AJ1177" s="7">
        <v>39813</v>
      </c>
      <c r="AK1177" t="s">
        <v>1543</v>
      </c>
      <c r="AL1177" t="s">
        <v>118</v>
      </c>
      <c r="AM1177" t="s">
        <v>1102</v>
      </c>
      <c r="AN1177" t="s">
        <v>1553</v>
      </c>
      <c r="AO1177" t="str">
        <f>TEXT(A1177,"yyyy-mm-dd")</f>
        <v>2008-09-30</v>
      </c>
    </row>
    <row r="1178" spans="1:41">
      <c r="A1178" s="6" t="s">
        <v>1555</v>
      </c>
      <c r="B1178">
        <v>2008</v>
      </c>
      <c r="C1178">
        <v>10</v>
      </c>
      <c r="E1178" t="s">
        <v>100</v>
      </c>
      <c r="F1178" t="s">
        <v>101</v>
      </c>
      <c r="G1178" t="s">
        <v>83</v>
      </c>
      <c r="H1178" t="s">
        <v>1417</v>
      </c>
      <c r="I1178">
        <v>2010</v>
      </c>
      <c r="K1178" s="6">
        <v>40543</v>
      </c>
      <c r="L1178">
        <v>26</v>
      </c>
      <c r="N1178" t="s">
        <v>463</v>
      </c>
      <c r="O1178" s="8">
        <v>2.83</v>
      </c>
      <c r="P1178" s="8">
        <v>2.76</v>
      </c>
      <c r="Q1178" s="8">
        <v>2.25</v>
      </c>
      <c r="R1178" s="8">
        <v>3.37</v>
      </c>
      <c r="S1178" s="8">
        <v>1.5</v>
      </c>
      <c r="T1178" s="8">
        <v>4.1500000000000004</v>
      </c>
      <c r="U1178" s="8">
        <v>0.72</v>
      </c>
      <c r="V1178" s="9">
        <v>28</v>
      </c>
      <c r="W1178" s="8">
        <v>1.1200000000000001</v>
      </c>
      <c r="X1178" s="8">
        <v>2.6500000000000004</v>
      </c>
      <c r="Y1178" s="8">
        <v>7.0000000000000284E-2</v>
      </c>
      <c r="Z1178" s="8">
        <v>-0.63000000000000034</v>
      </c>
      <c r="AA1178">
        <v>0.60000000000000009</v>
      </c>
      <c r="AF1178" t="s">
        <v>9905</v>
      </c>
      <c r="AG1178" t="s">
        <v>9655</v>
      </c>
      <c r="AH1178" t="s">
        <v>9656</v>
      </c>
      <c r="AI1178" t="s">
        <v>9708</v>
      </c>
      <c r="AJ1178" s="7">
        <v>40543</v>
      </c>
      <c r="AK1178" t="s">
        <v>1556</v>
      </c>
      <c r="AL1178" t="s">
        <v>109</v>
      </c>
      <c r="AM1178" t="s">
        <v>1419</v>
      </c>
      <c r="AN1178" t="s">
        <v>9911</v>
      </c>
    </row>
    <row r="1179" spans="1:41">
      <c r="A1179" s="6" t="s">
        <v>1555</v>
      </c>
      <c r="B1179">
        <v>2008</v>
      </c>
      <c r="C1179">
        <v>10</v>
      </c>
      <c r="E1179" t="s">
        <v>100</v>
      </c>
      <c r="F1179" t="s">
        <v>101</v>
      </c>
      <c r="G1179" t="s">
        <v>83</v>
      </c>
      <c r="H1179" t="s">
        <v>1263</v>
      </c>
      <c r="I1179">
        <v>2009</v>
      </c>
      <c r="K1179" s="6">
        <v>40178</v>
      </c>
      <c r="L1179">
        <v>14</v>
      </c>
      <c r="N1179" t="s">
        <v>244</v>
      </c>
      <c r="O1179" s="8">
        <v>0.99</v>
      </c>
      <c r="P1179" s="8">
        <v>1</v>
      </c>
      <c r="Q1179" s="8">
        <v>0.6</v>
      </c>
      <c r="R1179" s="8">
        <v>1.5</v>
      </c>
      <c r="S1179" s="8">
        <v>-1</v>
      </c>
      <c r="T1179" s="8">
        <v>3</v>
      </c>
      <c r="U1179" s="8">
        <v>0.87</v>
      </c>
      <c r="V1179" s="9">
        <v>31</v>
      </c>
      <c r="W1179" s="8">
        <v>0.9</v>
      </c>
      <c r="X1179" s="8">
        <v>4</v>
      </c>
      <c r="Y1179" s="8">
        <v>-1.0000000000000009E-2</v>
      </c>
      <c r="Z1179" s="8">
        <v>-1.5</v>
      </c>
      <c r="AA1179">
        <v>0.17000000000000004</v>
      </c>
      <c r="AF1179" t="s">
        <v>9871</v>
      </c>
      <c r="AG1179" t="s">
        <v>9655</v>
      </c>
      <c r="AH1179" t="s">
        <v>9656</v>
      </c>
      <c r="AI1179" t="s">
        <v>9669</v>
      </c>
      <c r="AJ1179" s="7">
        <v>40178</v>
      </c>
      <c r="AK1179" t="s">
        <v>1556</v>
      </c>
      <c r="AL1179" t="s">
        <v>109</v>
      </c>
      <c r="AM1179" t="s">
        <v>1265</v>
      </c>
      <c r="AN1179" t="s">
        <v>9889</v>
      </c>
    </row>
    <row r="1180" spans="1:41">
      <c r="A1180" s="6" t="s">
        <v>1555</v>
      </c>
      <c r="B1180">
        <v>2008</v>
      </c>
      <c r="C1180">
        <v>10</v>
      </c>
      <c r="E1180" t="s">
        <v>100</v>
      </c>
      <c r="F1180" t="s">
        <v>101</v>
      </c>
      <c r="G1180" t="s">
        <v>102</v>
      </c>
      <c r="H1180" t="s">
        <v>1493</v>
      </c>
      <c r="I1180">
        <v>2008</v>
      </c>
      <c r="J1180">
        <v>4</v>
      </c>
      <c r="K1180" s="6">
        <v>39813</v>
      </c>
      <c r="L1180">
        <v>2</v>
      </c>
      <c r="M1180">
        <v>1</v>
      </c>
      <c r="N1180" t="s">
        <v>104</v>
      </c>
      <c r="O1180" s="8">
        <v>1.06</v>
      </c>
      <c r="P1180" s="8">
        <v>1.2</v>
      </c>
      <c r="Q1180" s="8">
        <v>0.7</v>
      </c>
      <c r="R1180" s="8">
        <v>1.4</v>
      </c>
      <c r="S1180" s="8">
        <v>-0.8</v>
      </c>
      <c r="T1180" s="8">
        <v>2.8</v>
      </c>
      <c r="U1180" s="8">
        <v>0.69</v>
      </c>
      <c r="V1180" s="9">
        <v>33</v>
      </c>
      <c r="W1180" s="8">
        <v>0.7</v>
      </c>
      <c r="X1180" s="8">
        <v>3.5999999999999996</v>
      </c>
      <c r="Y1180" s="8">
        <v>-0.1399999999999999</v>
      </c>
      <c r="Z1180" s="8">
        <v>-0.8</v>
      </c>
      <c r="AA1180">
        <v>0</v>
      </c>
      <c r="AF1180" t="s">
        <v>1494</v>
      </c>
      <c r="AG1180" t="s">
        <v>106</v>
      </c>
      <c r="AH1180" t="s">
        <v>107</v>
      </c>
      <c r="AI1180" t="s">
        <v>108</v>
      </c>
      <c r="AJ1180" s="7">
        <v>39813</v>
      </c>
      <c r="AK1180" t="s">
        <v>1556</v>
      </c>
      <c r="AL1180" t="s">
        <v>109</v>
      </c>
      <c r="AM1180" t="s">
        <v>1495</v>
      </c>
      <c r="AN1180" t="s">
        <v>1563</v>
      </c>
      <c r="AO1180" t="str">
        <f>TEXT(A1180,"yyyy-mm-dd")</f>
        <v>2008-10-31</v>
      </c>
    </row>
    <row r="1181" spans="1:41">
      <c r="A1181" s="6" t="s">
        <v>1555</v>
      </c>
      <c r="B1181">
        <v>2008</v>
      </c>
      <c r="C1181">
        <v>10</v>
      </c>
      <c r="E1181" t="s">
        <v>100</v>
      </c>
      <c r="F1181" t="s">
        <v>101</v>
      </c>
      <c r="G1181" t="s">
        <v>83</v>
      </c>
      <c r="H1181" t="s">
        <v>1100</v>
      </c>
      <c r="I1181">
        <v>2008</v>
      </c>
      <c r="K1181" s="6">
        <v>39813</v>
      </c>
      <c r="L1181">
        <v>2</v>
      </c>
      <c r="N1181" t="s">
        <v>104</v>
      </c>
      <c r="O1181" s="8">
        <v>1.96</v>
      </c>
      <c r="P1181" s="8">
        <v>1.98</v>
      </c>
      <c r="Q1181" s="8">
        <v>1.8</v>
      </c>
      <c r="R1181" s="8">
        <v>2.08</v>
      </c>
      <c r="S1181" s="8">
        <v>1.28</v>
      </c>
      <c r="T1181" s="8">
        <v>2.62</v>
      </c>
      <c r="U1181" s="8">
        <v>0.26</v>
      </c>
      <c r="V1181" s="9">
        <v>33</v>
      </c>
      <c r="W1181" s="8">
        <v>0.28000000000000003</v>
      </c>
      <c r="X1181" s="8">
        <v>1.34</v>
      </c>
      <c r="Y1181" s="8">
        <v>-2.0000000000000018E-2</v>
      </c>
      <c r="Z1181" s="8">
        <v>-0.31000000000000005</v>
      </c>
      <c r="AA1181">
        <v>-2.2204460492503131E-16</v>
      </c>
      <c r="AF1181" t="s">
        <v>9843</v>
      </c>
      <c r="AG1181" t="s">
        <v>9655</v>
      </c>
      <c r="AH1181" t="s">
        <v>9656</v>
      </c>
      <c r="AI1181" t="s">
        <v>9657</v>
      </c>
      <c r="AJ1181" s="7">
        <v>39813</v>
      </c>
      <c r="AK1181" t="s">
        <v>1556</v>
      </c>
      <c r="AL1181" t="s">
        <v>109</v>
      </c>
      <c r="AM1181" t="s">
        <v>1102</v>
      </c>
      <c r="AN1181" t="s">
        <v>9867</v>
      </c>
    </row>
    <row r="1182" spans="1:41">
      <c r="A1182" s="6" t="s">
        <v>1555</v>
      </c>
      <c r="B1182">
        <v>2008</v>
      </c>
      <c r="C1182">
        <v>10</v>
      </c>
      <c r="E1182" t="s">
        <v>100</v>
      </c>
      <c r="F1182" t="s">
        <v>101</v>
      </c>
      <c r="G1182" t="s">
        <v>102</v>
      </c>
      <c r="H1182" t="s">
        <v>1489</v>
      </c>
      <c r="I1182">
        <v>2008</v>
      </c>
      <c r="J1182">
        <v>3</v>
      </c>
      <c r="K1182" s="6">
        <v>39721</v>
      </c>
      <c r="L1182">
        <v>-1</v>
      </c>
      <c r="M1182">
        <v>0</v>
      </c>
      <c r="N1182" t="s">
        <v>187</v>
      </c>
      <c r="O1182" s="8">
        <v>1.49</v>
      </c>
      <c r="P1182" s="8">
        <v>1.47</v>
      </c>
      <c r="Q1182" s="8">
        <v>1.2</v>
      </c>
      <c r="R1182" s="8">
        <v>1.8</v>
      </c>
      <c r="S1182" s="8">
        <v>0.63</v>
      </c>
      <c r="T1182" s="8">
        <v>2.2999999999999998</v>
      </c>
      <c r="U1182" s="8">
        <v>0.45</v>
      </c>
      <c r="V1182" s="9">
        <v>33</v>
      </c>
      <c r="W1182" s="8">
        <v>0.60000000000000009</v>
      </c>
      <c r="X1182" s="8">
        <v>1.67</v>
      </c>
      <c r="Y1182" s="8">
        <v>2.0000000000000018E-2</v>
      </c>
      <c r="Z1182" s="8">
        <v>-0.42999999999999994</v>
      </c>
      <c r="AA1182">
        <v>0.24</v>
      </c>
      <c r="AF1182" t="s">
        <v>1490</v>
      </c>
      <c r="AG1182" t="s">
        <v>106</v>
      </c>
      <c r="AH1182" t="s">
        <v>107</v>
      </c>
      <c r="AI1182" t="s">
        <v>188</v>
      </c>
      <c r="AJ1182" s="7">
        <v>39721</v>
      </c>
      <c r="AK1182" t="s">
        <v>1556</v>
      </c>
      <c r="AL1182" t="s">
        <v>109</v>
      </c>
      <c r="AM1182" t="s">
        <v>1491</v>
      </c>
      <c r="AN1182" t="s">
        <v>1562</v>
      </c>
      <c r="AO1182" t="str">
        <f>TEXT(A1182,"yyyy-mm-dd")</f>
        <v>2008-10-31</v>
      </c>
    </row>
    <row r="1183" spans="1:41">
      <c r="A1183" s="6" t="s">
        <v>1555</v>
      </c>
      <c r="B1183">
        <v>2008</v>
      </c>
      <c r="C1183">
        <v>10</v>
      </c>
      <c r="E1183" t="s">
        <v>81</v>
      </c>
      <c r="F1183" t="s">
        <v>82</v>
      </c>
      <c r="G1183" t="s">
        <v>83</v>
      </c>
      <c r="H1183" t="s">
        <v>1417</v>
      </c>
      <c r="I1183">
        <v>2010</v>
      </c>
      <c r="K1183" s="6">
        <v>40543</v>
      </c>
      <c r="L1183">
        <v>26</v>
      </c>
      <c r="N1183" t="s">
        <v>463</v>
      </c>
      <c r="O1183" s="8">
        <v>3.85</v>
      </c>
      <c r="P1183" s="8">
        <v>3.69</v>
      </c>
      <c r="Q1183" s="8">
        <v>3.5</v>
      </c>
      <c r="R1183" s="8">
        <v>3.96</v>
      </c>
      <c r="S1183" s="8">
        <v>3.01</v>
      </c>
      <c r="T1183" s="8">
        <v>6.64</v>
      </c>
      <c r="U1183" s="8">
        <v>0.74</v>
      </c>
      <c r="V1183" s="9">
        <v>30</v>
      </c>
      <c r="W1183" s="8">
        <v>0.45999999999999996</v>
      </c>
      <c r="X1183" s="8">
        <v>3.63</v>
      </c>
      <c r="Y1183" s="8">
        <v>0.16000000000000014</v>
      </c>
      <c r="Z1183" s="8">
        <v>0.10999999999999988</v>
      </c>
      <c r="AA1183">
        <v>6.0000000000000053E-2</v>
      </c>
      <c r="AF1183" t="s">
        <v>1418</v>
      </c>
      <c r="AG1183" t="s">
        <v>87</v>
      </c>
      <c r="AH1183" t="s">
        <v>88</v>
      </c>
      <c r="AI1183" t="s">
        <v>359</v>
      </c>
      <c r="AJ1183" s="7">
        <v>40543</v>
      </c>
      <c r="AK1183" t="s">
        <v>1556</v>
      </c>
      <c r="AL1183" t="s">
        <v>91</v>
      </c>
      <c r="AM1183" t="s">
        <v>1419</v>
      </c>
      <c r="AN1183" t="s">
        <v>1559</v>
      </c>
      <c r="AO1183" t="str">
        <f>TEXT(A1183,"yyyy-mm-dd")</f>
        <v>2008-10-31</v>
      </c>
    </row>
    <row r="1184" spans="1:41">
      <c r="A1184" s="6" t="s">
        <v>1555</v>
      </c>
      <c r="B1184">
        <v>2008</v>
      </c>
      <c r="C1184">
        <v>10</v>
      </c>
      <c r="E1184" t="s">
        <v>81</v>
      </c>
      <c r="F1184" t="s">
        <v>82</v>
      </c>
      <c r="G1184" t="s">
        <v>83</v>
      </c>
      <c r="H1184" t="s">
        <v>1263</v>
      </c>
      <c r="I1184">
        <v>2009</v>
      </c>
      <c r="K1184" s="6">
        <v>40178</v>
      </c>
      <c r="L1184">
        <v>14</v>
      </c>
      <c r="N1184" t="s">
        <v>244</v>
      </c>
      <c r="O1184" s="8">
        <v>4.34</v>
      </c>
      <c r="P1184" s="8">
        <v>4.12</v>
      </c>
      <c r="Q1184" s="8">
        <v>3.8</v>
      </c>
      <c r="R1184" s="8">
        <v>4.3</v>
      </c>
      <c r="S1184" s="8">
        <v>3.3</v>
      </c>
      <c r="T1184" s="8">
        <v>9.75</v>
      </c>
      <c r="U1184" s="8">
        <v>1.1299999999999999</v>
      </c>
      <c r="V1184" s="9">
        <v>33</v>
      </c>
      <c r="W1184" s="8">
        <v>0.5</v>
      </c>
      <c r="X1184" s="8">
        <v>6.45</v>
      </c>
      <c r="Y1184" s="8">
        <v>0.21999999999999975</v>
      </c>
      <c r="Z1184" s="8">
        <v>0.14000000000000012</v>
      </c>
      <c r="AA1184">
        <v>5.9999999999999609E-2</v>
      </c>
      <c r="AF1184" t="s">
        <v>1264</v>
      </c>
      <c r="AG1184" t="s">
        <v>87</v>
      </c>
      <c r="AH1184" t="s">
        <v>88</v>
      </c>
      <c r="AI1184" t="s">
        <v>97</v>
      </c>
      <c r="AJ1184" s="7">
        <v>40178</v>
      </c>
      <c r="AK1184" t="s">
        <v>1556</v>
      </c>
      <c r="AL1184" t="s">
        <v>91</v>
      </c>
      <c r="AM1184" t="s">
        <v>1265</v>
      </c>
      <c r="AN1184" t="s">
        <v>1558</v>
      </c>
      <c r="AO1184" t="str">
        <f>TEXT(A1184,"yyyy-mm-dd")</f>
        <v>2008-10-31</v>
      </c>
    </row>
    <row r="1185" spans="1:41">
      <c r="A1185" s="6" t="s">
        <v>1555</v>
      </c>
      <c r="B1185">
        <v>2008</v>
      </c>
      <c r="C1185">
        <v>10</v>
      </c>
      <c r="E1185" t="s">
        <v>392</v>
      </c>
      <c r="F1185" t="s">
        <v>82</v>
      </c>
      <c r="G1185" t="s">
        <v>83</v>
      </c>
      <c r="H1185" t="s">
        <v>1263</v>
      </c>
      <c r="I1185">
        <v>2009</v>
      </c>
      <c r="K1185" s="6">
        <v>40178</v>
      </c>
      <c r="L1185">
        <v>14</v>
      </c>
      <c r="N1185" t="s">
        <v>244</v>
      </c>
      <c r="O1185" s="8">
        <v>3.97</v>
      </c>
      <c r="P1185" s="8">
        <v>3.82</v>
      </c>
      <c r="Q1185" s="8">
        <v>3.6</v>
      </c>
      <c r="R1185" s="8">
        <v>4.22</v>
      </c>
      <c r="S1185" s="8">
        <v>3.23</v>
      </c>
      <c r="T1185" s="8">
        <v>5.17</v>
      </c>
      <c r="U1185" s="8">
        <v>0.52</v>
      </c>
      <c r="V1185" s="9">
        <v>31</v>
      </c>
      <c r="W1185" s="8">
        <v>0.61999999999999966</v>
      </c>
      <c r="X1185" s="8">
        <v>1.94</v>
      </c>
      <c r="Y1185" s="8">
        <v>0.15000000000000036</v>
      </c>
      <c r="Z1185" s="8">
        <v>2.0000000000000018E-2</v>
      </c>
      <c r="AA1185">
        <v>1.9999999999999574E-2</v>
      </c>
      <c r="AF1185" t="s">
        <v>1264</v>
      </c>
      <c r="AG1185" t="s">
        <v>87</v>
      </c>
      <c r="AH1185" t="s">
        <v>88</v>
      </c>
      <c r="AI1185" t="s">
        <v>97</v>
      </c>
      <c r="AJ1185" s="7">
        <v>40178</v>
      </c>
      <c r="AK1185" t="s">
        <v>1556</v>
      </c>
      <c r="AL1185" t="s">
        <v>393</v>
      </c>
      <c r="AM1185" t="s">
        <v>1265</v>
      </c>
      <c r="AN1185" t="s">
        <v>1561</v>
      </c>
      <c r="AO1185" t="str">
        <f>TEXT(A1185,"yyyy-mm-dd")</f>
        <v>2008-10-31</v>
      </c>
    </row>
    <row r="1186" spans="1:41">
      <c r="A1186" s="6" t="s">
        <v>1555</v>
      </c>
      <c r="B1186">
        <v>2008</v>
      </c>
      <c r="C1186">
        <v>10</v>
      </c>
      <c r="E1186" t="s">
        <v>81</v>
      </c>
      <c r="F1186" t="s">
        <v>82</v>
      </c>
      <c r="G1186" t="s">
        <v>83</v>
      </c>
      <c r="H1186" t="s">
        <v>1100</v>
      </c>
      <c r="I1186">
        <v>2008</v>
      </c>
      <c r="K1186" s="6">
        <v>39813</v>
      </c>
      <c r="L1186">
        <v>2</v>
      </c>
      <c r="N1186" t="s">
        <v>104</v>
      </c>
      <c r="O1186" s="8">
        <v>5.84</v>
      </c>
      <c r="P1186" s="8">
        <v>5.8</v>
      </c>
      <c r="Q1186" s="8">
        <v>5.69</v>
      </c>
      <c r="R1186" s="8">
        <v>5.9</v>
      </c>
      <c r="S1186" s="8">
        <v>5.32</v>
      </c>
      <c r="T1186" s="8">
        <v>7.5</v>
      </c>
      <c r="U1186" s="8">
        <v>0.34</v>
      </c>
      <c r="V1186" s="9">
        <v>33</v>
      </c>
      <c r="W1186" s="8">
        <v>0.20999999999999996</v>
      </c>
      <c r="X1186" s="8">
        <v>2.1799999999999997</v>
      </c>
      <c r="Y1186" s="8">
        <v>4.0000000000000036E-2</v>
      </c>
      <c r="Z1186" s="8">
        <v>0.16999999999999993</v>
      </c>
      <c r="AA1186">
        <v>-5.9999999999999609E-2</v>
      </c>
      <c r="AF1186" t="s">
        <v>1101</v>
      </c>
      <c r="AG1186" t="s">
        <v>87</v>
      </c>
      <c r="AH1186" t="s">
        <v>88</v>
      </c>
      <c r="AI1186" t="s">
        <v>89</v>
      </c>
      <c r="AJ1186" s="7">
        <v>39813</v>
      </c>
      <c r="AK1186" t="s">
        <v>1556</v>
      </c>
      <c r="AL1186" t="s">
        <v>91</v>
      </c>
      <c r="AM1186" t="s">
        <v>1102</v>
      </c>
      <c r="AN1186" t="s">
        <v>1557</v>
      </c>
      <c r="AO1186" t="str">
        <f>TEXT(A1186,"yyyy-mm-dd")</f>
        <v>2008-10-31</v>
      </c>
    </row>
    <row r="1187" spans="1:41">
      <c r="A1187" s="6" t="s">
        <v>1555</v>
      </c>
      <c r="B1187">
        <v>2008</v>
      </c>
      <c r="C1187">
        <v>10</v>
      </c>
      <c r="E1187" t="s">
        <v>392</v>
      </c>
      <c r="F1187" t="s">
        <v>82</v>
      </c>
      <c r="G1187" t="s">
        <v>83</v>
      </c>
      <c r="H1187" t="s">
        <v>1100</v>
      </c>
      <c r="I1187">
        <v>2008</v>
      </c>
      <c r="K1187" s="6">
        <v>39813</v>
      </c>
      <c r="L1187">
        <v>2</v>
      </c>
      <c r="N1187" t="s">
        <v>104</v>
      </c>
      <c r="O1187" s="8">
        <v>5.25</v>
      </c>
      <c r="P1187" s="8">
        <v>5.26</v>
      </c>
      <c r="Q1187" s="8">
        <v>5.18</v>
      </c>
      <c r="R1187" s="8">
        <v>5.41</v>
      </c>
      <c r="S1187" s="8">
        <v>3.4</v>
      </c>
      <c r="T1187" s="8">
        <v>5.85</v>
      </c>
      <c r="U1187" s="8">
        <v>0.39</v>
      </c>
      <c r="V1187" s="9">
        <v>31</v>
      </c>
      <c r="W1187" s="8">
        <v>0.23000000000000043</v>
      </c>
      <c r="X1187" s="8">
        <v>2.4499999999999997</v>
      </c>
      <c r="Y1187" s="8">
        <v>-9.9999999999997868E-3</v>
      </c>
      <c r="Z1187" s="8">
        <v>-3.0000000000000249E-2</v>
      </c>
      <c r="AA1187">
        <v>-4.9999999999999822E-2</v>
      </c>
      <c r="AF1187" t="s">
        <v>1101</v>
      </c>
      <c r="AG1187" t="s">
        <v>87</v>
      </c>
      <c r="AH1187" t="s">
        <v>88</v>
      </c>
      <c r="AI1187" t="s">
        <v>89</v>
      </c>
      <c r="AJ1187" s="7">
        <v>39813</v>
      </c>
      <c r="AK1187" t="s">
        <v>1556</v>
      </c>
      <c r="AL1187" t="s">
        <v>393</v>
      </c>
      <c r="AM1187" t="s">
        <v>1102</v>
      </c>
      <c r="AN1187" t="s">
        <v>1560</v>
      </c>
      <c r="AO1187" t="str">
        <f>TEXT(A1187,"yyyy-mm-dd")</f>
        <v>2008-10-31</v>
      </c>
    </row>
    <row r="1188" spans="1:41">
      <c r="A1188" s="6" t="s">
        <v>1555</v>
      </c>
      <c r="B1188">
        <v>2008</v>
      </c>
      <c r="C1188">
        <v>10</v>
      </c>
      <c r="E1188" t="s">
        <v>81</v>
      </c>
      <c r="F1188" t="s">
        <v>82</v>
      </c>
      <c r="G1188" t="s">
        <v>774</v>
      </c>
      <c r="H1188" t="s">
        <v>775</v>
      </c>
      <c r="K1188" s="6"/>
      <c r="O1188" s="8">
        <v>3.8</v>
      </c>
      <c r="P1188" s="8">
        <v>3.6</v>
      </c>
      <c r="Q1188" s="8">
        <v>3.46</v>
      </c>
      <c r="R1188" s="8">
        <v>4.05</v>
      </c>
      <c r="S1188" s="8">
        <v>3.1</v>
      </c>
      <c r="T1188" s="8">
        <v>5.97</v>
      </c>
      <c r="U1188" s="8">
        <v>0.61</v>
      </c>
      <c r="V1188" s="9">
        <v>31</v>
      </c>
      <c r="W1188" s="8">
        <v>0.58999999999999986</v>
      </c>
      <c r="X1188" s="8">
        <v>2.8699999999999997</v>
      </c>
      <c r="Y1188" s="8">
        <v>0.19999999999999973</v>
      </c>
      <c r="Z1188" s="8">
        <v>0</v>
      </c>
      <c r="AA1188">
        <v>0.32999999999999963</v>
      </c>
      <c r="AF1188" t="s">
        <v>776</v>
      </c>
      <c r="AG1188" t="s">
        <v>777</v>
      </c>
      <c r="AH1188" t="s">
        <v>778</v>
      </c>
      <c r="AI1188" t="s">
        <v>779</v>
      </c>
      <c r="AJ1188" s="7"/>
      <c r="AK1188" t="s">
        <v>1556</v>
      </c>
      <c r="AL1188" t="s">
        <v>91</v>
      </c>
      <c r="AM1188" t="s">
        <v>775</v>
      </c>
      <c r="AN1188" t="s">
        <v>1564</v>
      </c>
      <c r="AO1188" t="str">
        <f>TEXT(A1188,"yyyy-mm-dd")</f>
        <v>2008-10-31</v>
      </c>
    </row>
    <row r="1189" spans="1:41">
      <c r="A1189" s="6" t="s">
        <v>1555</v>
      </c>
      <c r="B1189">
        <v>2008</v>
      </c>
      <c r="C1189">
        <v>10</v>
      </c>
      <c r="E1189" t="s">
        <v>81</v>
      </c>
      <c r="F1189" t="s">
        <v>82</v>
      </c>
      <c r="G1189" t="s">
        <v>774</v>
      </c>
      <c r="H1189" t="s">
        <v>1536</v>
      </c>
      <c r="K1189" s="6"/>
      <c r="O1189" s="8">
        <v>3.43</v>
      </c>
      <c r="P1189" s="8">
        <v>3.4</v>
      </c>
      <c r="Q1189" s="8">
        <v>3.25</v>
      </c>
      <c r="R1189" s="8">
        <v>3.55</v>
      </c>
      <c r="S1189" s="8">
        <v>2.97</v>
      </c>
      <c r="T1189" s="8">
        <v>4</v>
      </c>
      <c r="U1189" s="8">
        <v>0.28999999999999998</v>
      </c>
      <c r="V1189" s="9">
        <v>27</v>
      </c>
      <c r="W1189" s="8">
        <v>0.29999999999999982</v>
      </c>
      <c r="X1189" s="8">
        <v>1.0299999999999998</v>
      </c>
      <c r="Y1189" s="8">
        <v>3.0000000000000249E-2</v>
      </c>
      <c r="Z1189" s="8">
        <v>0</v>
      </c>
      <c r="AA1189">
        <v>2.0000000000000018E-2</v>
      </c>
      <c r="AF1189" t="s">
        <v>1537</v>
      </c>
      <c r="AG1189" t="s">
        <v>777</v>
      </c>
      <c r="AH1189" t="s">
        <v>778</v>
      </c>
      <c r="AI1189" t="s">
        <v>1538</v>
      </c>
      <c r="AJ1189" s="7"/>
      <c r="AK1189" t="s">
        <v>1556</v>
      </c>
      <c r="AL1189" t="s">
        <v>91</v>
      </c>
      <c r="AM1189" t="s">
        <v>1536</v>
      </c>
      <c r="AN1189" t="s">
        <v>1565</v>
      </c>
      <c r="AO1189" t="str">
        <f>TEXT(A1189,"yyyy-mm-dd")</f>
        <v>2008-10-31</v>
      </c>
    </row>
    <row r="1190" spans="1:41">
      <c r="A1190" s="6" t="s">
        <v>1555</v>
      </c>
      <c r="B1190">
        <v>2008</v>
      </c>
      <c r="C1190">
        <v>10</v>
      </c>
      <c r="E1190" t="s">
        <v>112</v>
      </c>
      <c r="F1190" t="s">
        <v>113</v>
      </c>
      <c r="G1190" t="s">
        <v>83</v>
      </c>
      <c r="H1190" t="s">
        <v>1263</v>
      </c>
      <c r="I1190">
        <v>2009</v>
      </c>
      <c r="K1190" s="6">
        <v>40178</v>
      </c>
      <c r="L1190">
        <v>14</v>
      </c>
      <c r="N1190" t="s">
        <v>244</v>
      </c>
      <c r="O1190" s="8">
        <v>7.47</v>
      </c>
      <c r="P1190" s="8">
        <v>7.25</v>
      </c>
      <c r="Q1190" s="8">
        <v>6.97</v>
      </c>
      <c r="R1190" s="8">
        <v>7.75</v>
      </c>
      <c r="S1190" s="8">
        <v>5.5</v>
      </c>
      <c r="T1190" s="8">
        <v>12.92</v>
      </c>
      <c r="U1190" s="8">
        <v>1.23</v>
      </c>
      <c r="V1190" s="9">
        <v>32</v>
      </c>
      <c r="W1190" s="8">
        <v>0.78000000000000025</v>
      </c>
      <c r="X1190" s="8">
        <v>7.42</v>
      </c>
      <c r="Y1190" s="8">
        <v>0.21999999999999975</v>
      </c>
      <c r="Z1190" s="8">
        <v>-0.5</v>
      </c>
      <c r="AA1190">
        <v>0.29000000000000004</v>
      </c>
      <c r="AF1190" t="s">
        <v>1428</v>
      </c>
      <c r="AG1190" t="s">
        <v>115</v>
      </c>
      <c r="AH1190" t="s">
        <v>116</v>
      </c>
      <c r="AI1190" t="s">
        <v>230</v>
      </c>
      <c r="AJ1190" s="7">
        <v>40178</v>
      </c>
      <c r="AK1190" t="s">
        <v>1556</v>
      </c>
      <c r="AL1190" t="s">
        <v>118</v>
      </c>
      <c r="AM1190" t="s">
        <v>1265</v>
      </c>
      <c r="AN1190" t="s">
        <v>1567</v>
      </c>
      <c r="AO1190" t="str">
        <f>TEXT(A1190,"yyyy-mm-dd")</f>
        <v>2008-10-31</v>
      </c>
    </row>
    <row r="1191" spans="1:41">
      <c r="A1191" s="6" t="s">
        <v>1555</v>
      </c>
      <c r="B1191">
        <v>2008</v>
      </c>
      <c r="C1191">
        <v>10</v>
      </c>
      <c r="E1191" t="s">
        <v>112</v>
      </c>
      <c r="F1191" t="s">
        <v>113</v>
      </c>
      <c r="G1191" t="s">
        <v>83</v>
      </c>
      <c r="H1191" t="s">
        <v>1100</v>
      </c>
      <c r="I1191">
        <v>2008</v>
      </c>
      <c r="K1191" s="6">
        <v>39813</v>
      </c>
      <c r="L1191">
        <v>2</v>
      </c>
      <c r="N1191" t="s">
        <v>104</v>
      </c>
      <c r="O1191" s="8">
        <v>8.0500000000000007</v>
      </c>
      <c r="P1191" s="8">
        <v>8.15</v>
      </c>
      <c r="Q1191" s="8">
        <v>7.79</v>
      </c>
      <c r="R1191" s="8">
        <v>8.25</v>
      </c>
      <c r="S1191" s="8">
        <v>7</v>
      </c>
      <c r="T1191" s="8">
        <v>9.42</v>
      </c>
      <c r="U1191" s="8">
        <v>0.4</v>
      </c>
      <c r="V1191" s="9">
        <v>32</v>
      </c>
      <c r="W1191" s="8">
        <v>0.45999999999999996</v>
      </c>
      <c r="X1191" s="8">
        <v>2.42</v>
      </c>
      <c r="Y1191" s="8">
        <v>-9.9999999999999645E-2</v>
      </c>
      <c r="Z1191" s="8">
        <v>-9.9999999999999645E-2</v>
      </c>
      <c r="AA1191">
        <v>0.40000000000000124</v>
      </c>
      <c r="AF1191" t="s">
        <v>1257</v>
      </c>
      <c r="AG1191" t="s">
        <v>115</v>
      </c>
      <c r="AH1191" t="s">
        <v>116</v>
      </c>
      <c r="AI1191" t="s">
        <v>117</v>
      </c>
      <c r="AJ1191" s="7">
        <v>39813</v>
      </c>
      <c r="AK1191" t="s">
        <v>1556</v>
      </c>
      <c r="AL1191" t="s">
        <v>118</v>
      </c>
      <c r="AM1191" t="s">
        <v>1102</v>
      </c>
      <c r="AN1191" t="s">
        <v>1566</v>
      </c>
      <c r="AO1191" t="str">
        <f>TEXT(A1191,"yyyy-mm-dd")</f>
        <v>2008-10-31</v>
      </c>
    </row>
    <row r="1192" spans="1:41">
      <c r="A1192" s="6" t="s">
        <v>1568</v>
      </c>
      <c r="B1192">
        <v>2008</v>
      </c>
      <c r="C1192">
        <v>11</v>
      </c>
      <c r="E1192" t="s">
        <v>100</v>
      </c>
      <c r="F1192" t="s">
        <v>101</v>
      </c>
      <c r="G1192" t="s">
        <v>83</v>
      </c>
      <c r="H1192" t="s">
        <v>1417</v>
      </c>
      <c r="I1192">
        <v>2010</v>
      </c>
      <c r="K1192" s="6">
        <v>40543</v>
      </c>
      <c r="L1192">
        <v>25</v>
      </c>
      <c r="N1192" t="s">
        <v>357</v>
      </c>
      <c r="O1192" s="8">
        <v>2.46</v>
      </c>
      <c r="P1192" s="8">
        <v>2.7</v>
      </c>
      <c r="Q1192" s="8">
        <v>1.8</v>
      </c>
      <c r="R1192" s="8">
        <v>3</v>
      </c>
      <c r="S1192" s="8">
        <v>0.2</v>
      </c>
      <c r="T1192" s="8">
        <v>4.1500000000000004</v>
      </c>
      <c r="U1192" s="8">
        <v>0.99</v>
      </c>
      <c r="V1192" s="9">
        <v>29</v>
      </c>
      <c r="W1192" s="8">
        <v>1.2</v>
      </c>
      <c r="X1192" s="8">
        <v>3.95</v>
      </c>
      <c r="Y1192" s="8">
        <v>-0.24000000000000021</v>
      </c>
      <c r="Z1192" s="8">
        <v>-5.9999999999999609E-2</v>
      </c>
      <c r="AA1192">
        <v>7.9999999999999849E-2</v>
      </c>
      <c r="AF1192" t="s">
        <v>9905</v>
      </c>
      <c r="AG1192" t="s">
        <v>9655</v>
      </c>
      <c r="AH1192" t="s">
        <v>9656</v>
      </c>
      <c r="AI1192" t="s">
        <v>9708</v>
      </c>
      <c r="AJ1192" s="7">
        <v>40543</v>
      </c>
      <c r="AK1192" t="s">
        <v>1569</v>
      </c>
      <c r="AL1192" t="s">
        <v>109</v>
      </c>
      <c r="AM1192" t="s">
        <v>1419</v>
      </c>
      <c r="AN1192" t="s">
        <v>9912</v>
      </c>
    </row>
    <row r="1193" spans="1:41">
      <c r="A1193" s="6" t="s">
        <v>1568</v>
      </c>
      <c r="B1193">
        <v>2008</v>
      </c>
      <c r="C1193">
        <v>11</v>
      </c>
      <c r="E1193" t="s">
        <v>100</v>
      </c>
      <c r="F1193" t="s">
        <v>101</v>
      </c>
      <c r="G1193" t="s">
        <v>83</v>
      </c>
      <c r="H1193" t="s">
        <v>1263</v>
      </c>
      <c r="I1193">
        <v>2009</v>
      </c>
      <c r="K1193" s="6">
        <v>40178</v>
      </c>
      <c r="L1193">
        <v>13</v>
      </c>
      <c r="N1193" t="s">
        <v>252</v>
      </c>
      <c r="O1193" s="8">
        <v>0.38</v>
      </c>
      <c r="P1193" s="8">
        <v>0.5</v>
      </c>
      <c r="Q1193" s="8">
        <v>-0.03</v>
      </c>
      <c r="R1193" s="8">
        <v>0.76</v>
      </c>
      <c r="S1193" s="8">
        <v>-1</v>
      </c>
      <c r="T1193" s="8">
        <v>1.5</v>
      </c>
      <c r="U1193" s="8">
        <v>0.71</v>
      </c>
      <c r="V1193" s="9">
        <v>31</v>
      </c>
      <c r="W1193" s="8">
        <v>0.79</v>
      </c>
      <c r="X1193" s="8">
        <v>2.5</v>
      </c>
      <c r="Y1193" s="8">
        <v>-0.12</v>
      </c>
      <c r="Z1193" s="8">
        <v>-0.5</v>
      </c>
      <c r="AA1193">
        <v>-0.10999999999999999</v>
      </c>
      <c r="AF1193" t="s">
        <v>9871</v>
      </c>
      <c r="AG1193" t="s">
        <v>9655</v>
      </c>
      <c r="AH1193" t="s">
        <v>9656</v>
      </c>
      <c r="AI1193" t="s">
        <v>9669</v>
      </c>
      <c r="AJ1193" s="7">
        <v>40178</v>
      </c>
      <c r="AK1193" t="s">
        <v>1569</v>
      </c>
      <c r="AL1193" t="s">
        <v>109</v>
      </c>
      <c r="AM1193" t="s">
        <v>1265</v>
      </c>
      <c r="AN1193" t="s">
        <v>9890</v>
      </c>
    </row>
    <row r="1194" spans="1:41">
      <c r="A1194" s="6" t="s">
        <v>1568</v>
      </c>
      <c r="B1194">
        <v>2008</v>
      </c>
      <c r="C1194">
        <v>11</v>
      </c>
      <c r="E1194" t="s">
        <v>100</v>
      </c>
      <c r="F1194" t="s">
        <v>101</v>
      </c>
      <c r="G1194" t="s">
        <v>102</v>
      </c>
      <c r="H1194" t="s">
        <v>1576</v>
      </c>
      <c r="I1194">
        <v>2009</v>
      </c>
      <c r="J1194">
        <v>1</v>
      </c>
      <c r="K1194" s="6">
        <v>39903</v>
      </c>
      <c r="L1194">
        <v>4</v>
      </c>
      <c r="M1194">
        <v>1</v>
      </c>
      <c r="N1194" t="s">
        <v>219</v>
      </c>
      <c r="O1194" s="8">
        <v>-0.1</v>
      </c>
      <c r="P1194" s="8">
        <v>0.2</v>
      </c>
      <c r="Q1194" s="8">
        <v>-0.7</v>
      </c>
      <c r="R1194" s="8">
        <v>0.57999999999999996</v>
      </c>
      <c r="S1194" s="8">
        <v>-2.99</v>
      </c>
      <c r="T1194" s="8">
        <v>1.94</v>
      </c>
      <c r="U1194" s="8">
        <v>1.17</v>
      </c>
      <c r="V1194" s="9">
        <v>30</v>
      </c>
      <c r="W1194" s="8">
        <v>1.2799999999999998</v>
      </c>
      <c r="X1194" s="8">
        <v>4.93</v>
      </c>
      <c r="Y1194" s="8">
        <v>-0.30000000000000004</v>
      </c>
      <c r="Z1194" s="8"/>
      <c r="AF1194" t="s">
        <v>1577</v>
      </c>
      <c r="AG1194" t="s">
        <v>106</v>
      </c>
      <c r="AH1194" t="s">
        <v>107</v>
      </c>
      <c r="AI1194" t="s">
        <v>340</v>
      </c>
      <c r="AJ1194" s="7">
        <v>39903</v>
      </c>
      <c r="AK1194" t="s">
        <v>1569</v>
      </c>
      <c r="AL1194" t="s">
        <v>109</v>
      </c>
      <c r="AM1194" t="s">
        <v>1578</v>
      </c>
      <c r="AN1194" t="s">
        <v>1579</v>
      </c>
      <c r="AO1194" t="str">
        <f>TEXT(A1194,"yyyy-mm-dd")</f>
        <v>2008-11-30</v>
      </c>
    </row>
    <row r="1195" spans="1:41">
      <c r="A1195" s="6" t="s">
        <v>1568</v>
      </c>
      <c r="B1195">
        <v>2008</v>
      </c>
      <c r="C1195">
        <v>11</v>
      </c>
      <c r="E1195" t="s">
        <v>100</v>
      </c>
      <c r="F1195" t="s">
        <v>101</v>
      </c>
      <c r="G1195" t="s">
        <v>102</v>
      </c>
      <c r="H1195" t="s">
        <v>1493</v>
      </c>
      <c r="I1195">
        <v>2008</v>
      </c>
      <c r="J1195">
        <v>4</v>
      </c>
      <c r="K1195" s="6">
        <v>39813</v>
      </c>
      <c r="L1195">
        <v>1</v>
      </c>
      <c r="M1195">
        <v>0</v>
      </c>
      <c r="N1195" t="s">
        <v>169</v>
      </c>
      <c r="O1195" s="8">
        <v>0.37</v>
      </c>
      <c r="P1195" s="8">
        <v>0.6</v>
      </c>
      <c r="Q1195" s="8">
        <v>0.1</v>
      </c>
      <c r="R1195" s="8">
        <v>0.99</v>
      </c>
      <c r="S1195" s="8">
        <v>-2.1</v>
      </c>
      <c r="T1195" s="8">
        <v>1.57</v>
      </c>
      <c r="U1195" s="8">
        <v>0.85</v>
      </c>
      <c r="V1195" s="9">
        <v>31</v>
      </c>
      <c r="W1195" s="8">
        <v>0.89</v>
      </c>
      <c r="X1195" s="8">
        <v>3.67</v>
      </c>
      <c r="Y1195" s="8">
        <v>-0.22999999999999998</v>
      </c>
      <c r="Z1195" s="8">
        <v>-0.6</v>
      </c>
      <c r="AA1195">
        <v>0.19000000000000006</v>
      </c>
      <c r="AF1195" t="s">
        <v>1494</v>
      </c>
      <c r="AG1195" t="s">
        <v>106</v>
      </c>
      <c r="AH1195" t="s">
        <v>107</v>
      </c>
      <c r="AI1195" t="s">
        <v>108</v>
      </c>
      <c r="AJ1195" s="7">
        <v>39813</v>
      </c>
      <c r="AK1195" t="s">
        <v>1569</v>
      </c>
      <c r="AL1195" t="s">
        <v>109</v>
      </c>
      <c r="AM1195" t="s">
        <v>1495</v>
      </c>
      <c r="AN1195" t="s">
        <v>1575</v>
      </c>
      <c r="AO1195" t="str">
        <f>TEXT(A1195,"yyyy-mm-dd")</f>
        <v>2008-11-30</v>
      </c>
    </row>
    <row r="1196" spans="1:41">
      <c r="A1196" s="6" t="s">
        <v>1568</v>
      </c>
      <c r="B1196">
        <v>2008</v>
      </c>
      <c r="C1196">
        <v>11</v>
      </c>
      <c r="E1196" t="s">
        <v>100</v>
      </c>
      <c r="F1196" t="s">
        <v>101</v>
      </c>
      <c r="G1196" t="s">
        <v>83</v>
      </c>
      <c r="H1196" t="s">
        <v>1100</v>
      </c>
      <c r="I1196">
        <v>2008</v>
      </c>
      <c r="K1196" s="6">
        <v>39813</v>
      </c>
      <c r="L1196">
        <v>1</v>
      </c>
      <c r="N1196" t="s">
        <v>169</v>
      </c>
      <c r="O1196" s="8">
        <v>1.75</v>
      </c>
      <c r="P1196" s="8">
        <v>1.86</v>
      </c>
      <c r="Q1196" s="8">
        <v>1.66</v>
      </c>
      <c r="R1196" s="8">
        <v>1.96</v>
      </c>
      <c r="S1196" s="8">
        <v>0.47</v>
      </c>
      <c r="T1196" s="8">
        <v>2.11</v>
      </c>
      <c r="U1196" s="8">
        <v>0.32</v>
      </c>
      <c r="V1196" s="9">
        <v>31</v>
      </c>
      <c r="W1196" s="8">
        <v>0.30000000000000004</v>
      </c>
      <c r="X1196" s="8">
        <v>1.64</v>
      </c>
      <c r="Y1196" s="8">
        <v>-0.1100000000000001</v>
      </c>
      <c r="Z1196" s="8">
        <v>-0.11999999999999988</v>
      </c>
      <c r="AA1196">
        <v>2.0000000000000018E-2</v>
      </c>
      <c r="AF1196" t="s">
        <v>9843</v>
      </c>
      <c r="AG1196" t="s">
        <v>9655</v>
      </c>
      <c r="AH1196" t="s">
        <v>9656</v>
      </c>
      <c r="AI1196" t="s">
        <v>9657</v>
      </c>
      <c r="AJ1196" s="7">
        <v>39813</v>
      </c>
      <c r="AK1196" t="s">
        <v>1569</v>
      </c>
      <c r="AL1196" t="s">
        <v>109</v>
      </c>
      <c r="AM1196" t="s">
        <v>1102</v>
      </c>
      <c r="AN1196" t="s">
        <v>9868</v>
      </c>
    </row>
    <row r="1197" spans="1:41">
      <c r="A1197" s="6" t="s">
        <v>1568</v>
      </c>
      <c r="B1197">
        <v>2008</v>
      </c>
      <c r="C1197">
        <v>11</v>
      </c>
      <c r="E1197" t="s">
        <v>81</v>
      </c>
      <c r="F1197" t="s">
        <v>82</v>
      </c>
      <c r="G1197" t="s">
        <v>83</v>
      </c>
      <c r="H1197" t="s">
        <v>1417</v>
      </c>
      <c r="I1197">
        <v>2010</v>
      </c>
      <c r="K1197" s="6">
        <v>40543</v>
      </c>
      <c r="L1197">
        <v>25</v>
      </c>
      <c r="N1197" t="s">
        <v>357</v>
      </c>
      <c r="O1197" s="8">
        <v>3.94</v>
      </c>
      <c r="P1197" s="8">
        <v>3.66</v>
      </c>
      <c r="Q1197" s="8">
        <v>3.44</v>
      </c>
      <c r="R1197" s="8">
        <v>4.01</v>
      </c>
      <c r="S1197" s="8">
        <v>3</v>
      </c>
      <c r="T1197" s="8">
        <v>6.64</v>
      </c>
      <c r="U1197" s="8">
        <v>0.89</v>
      </c>
      <c r="V1197" s="9">
        <v>31</v>
      </c>
      <c r="W1197" s="8">
        <v>0.56999999999999984</v>
      </c>
      <c r="X1197" s="8">
        <v>3.6399999999999997</v>
      </c>
      <c r="Y1197" s="8">
        <v>0.2799999999999998</v>
      </c>
      <c r="Z1197" s="8">
        <v>-2.9999999999999805E-2</v>
      </c>
      <c r="AA1197">
        <v>0.10999999999999988</v>
      </c>
      <c r="AF1197" t="s">
        <v>1418</v>
      </c>
      <c r="AG1197" t="s">
        <v>87</v>
      </c>
      <c r="AH1197" t="s">
        <v>88</v>
      </c>
      <c r="AI1197" t="s">
        <v>359</v>
      </c>
      <c r="AJ1197" s="7">
        <v>40543</v>
      </c>
      <c r="AK1197" t="s">
        <v>1569</v>
      </c>
      <c r="AL1197" t="s">
        <v>91</v>
      </c>
      <c r="AM1197" t="s">
        <v>1419</v>
      </c>
      <c r="AN1197" t="s">
        <v>1572</v>
      </c>
      <c r="AO1197" t="str">
        <f>TEXT(A1197,"yyyy-mm-dd")</f>
        <v>2008-11-30</v>
      </c>
    </row>
    <row r="1198" spans="1:41">
      <c r="A1198" s="6" t="s">
        <v>1568</v>
      </c>
      <c r="B1198">
        <v>2008</v>
      </c>
      <c r="C1198">
        <v>11</v>
      </c>
      <c r="E1198" t="s">
        <v>81</v>
      </c>
      <c r="F1198" t="s">
        <v>82</v>
      </c>
      <c r="G1198" t="s">
        <v>83</v>
      </c>
      <c r="H1198" t="s">
        <v>1263</v>
      </c>
      <c r="I1198">
        <v>2009</v>
      </c>
      <c r="K1198" s="6">
        <v>40178</v>
      </c>
      <c r="L1198">
        <v>13</v>
      </c>
      <c r="N1198" t="s">
        <v>252</v>
      </c>
      <c r="O1198" s="8">
        <v>4.4400000000000004</v>
      </c>
      <c r="P1198" s="8">
        <v>4.16</v>
      </c>
      <c r="Q1198" s="8">
        <v>3.85</v>
      </c>
      <c r="R1198" s="8">
        <v>4.51</v>
      </c>
      <c r="S1198" s="8">
        <v>3.3</v>
      </c>
      <c r="T1198" s="8">
        <v>8.6999999999999993</v>
      </c>
      <c r="U1198" s="8">
        <v>1.0900000000000001</v>
      </c>
      <c r="V1198" s="9">
        <v>31</v>
      </c>
      <c r="W1198" s="8">
        <v>0.6599999999999997</v>
      </c>
      <c r="X1198" s="8">
        <v>5.3999999999999995</v>
      </c>
      <c r="Y1198" s="8">
        <v>0.28000000000000025</v>
      </c>
      <c r="Z1198" s="8">
        <v>4.0000000000000036E-2</v>
      </c>
      <c r="AA1198">
        <v>0.1599999999999997</v>
      </c>
      <c r="AF1198" t="s">
        <v>1264</v>
      </c>
      <c r="AG1198" t="s">
        <v>87</v>
      </c>
      <c r="AH1198" t="s">
        <v>88</v>
      </c>
      <c r="AI1198" t="s">
        <v>97</v>
      </c>
      <c r="AJ1198" s="7">
        <v>40178</v>
      </c>
      <c r="AK1198" t="s">
        <v>1569</v>
      </c>
      <c r="AL1198" t="s">
        <v>91</v>
      </c>
      <c r="AM1198" t="s">
        <v>1265</v>
      </c>
      <c r="AN1198" t="s">
        <v>1571</v>
      </c>
      <c r="AO1198" t="str">
        <f>TEXT(A1198,"yyyy-mm-dd")</f>
        <v>2008-11-30</v>
      </c>
    </row>
    <row r="1199" spans="1:41">
      <c r="A1199" s="6" t="s">
        <v>1568</v>
      </c>
      <c r="B1199">
        <v>2008</v>
      </c>
      <c r="C1199">
        <v>11</v>
      </c>
      <c r="E1199" t="s">
        <v>392</v>
      </c>
      <c r="F1199" t="s">
        <v>82</v>
      </c>
      <c r="G1199" t="s">
        <v>83</v>
      </c>
      <c r="H1199" t="s">
        <v>1263</v>
      </c>
      <c r="I1199">
        <v>2009</v>
      </c>
      <c r="K1199" s="6">
        <v>40178</v>
      </c>
      <c r="L1199">
        <v>13</v>
      </c>
      <c r="N1199" t="s">
        <v>252</v>
      </c>
      <c r="O1199" s="8">
        <v>4.25</v>
      </c>
      <c r="P1199" s="8">
        <v>3.98</v>
      </c>
      <c r="Q1199" s="8">
        <v>3.76</v>
      </c>
      <c r="R1199" s="8">
        <v>4.41</v>
      </c>
      <c r="S1199" s="8">
        <v>3.29</v>
      </c>
      <c r="T1199" s="8">
        <v>8.11</v>
      </c>
      <c r="U1199" s="8">
        <v>0.93</v>
      </c>
      <c r="V1199" s="9">
        <v>30</v>
      </c>
      <c r="W1199" s="8">
        <v>0.65000000000000036</v>
      </c>
      <c r="X1199" s="8">
        <v>4.8199999999999994</v>
      </c>
      <c r="Y1199" s="8">
        <v>0.27</v>
      </c>
      <c r="Z1199" s="8">
        <v>0.16000000000000014</v>
      </c>
      <c r="AA1199">
        <v>3.0000000000000693E-2</v>
      </c>
      <c r="AF1199" t="s">
        <v>1264</v>
      </c>
      <c r="AG1199" t="s">
        <v>87</v>
      </c>
      <c r="AH1199" t="s">
        <v>88</v>
      </c>
      <c r="AI1199" t="s">
        <v>97</v>
      </c>
      <c r="AJ1199" s="7">
        <v>40178</v>
      </c>
      <c r="AK1199" t="s">
        <v>1569</v>
      </c>
      <c r="AL1199" t="s">
        <v>393</v>
      </c>
      <c r="AM1199" t="s">
        <v>1265</v>
      </c>
      <c r="AN1199" t="s">
        <v>1574</v>
      </c>
      <c r="AO1199" t="str">
        <f>TEXT(A1199,"yyyy-mm-dd")</f>
        <v>2008-11-30</v>
      </c>
    </row>
    <row r="1200" spans="1:41">
      <c r="A1200" s="6" t="s">
        <v>1568</v>
      </c>
      <c r="B1200">
        <v>2008</v>
      </c>
      <c r="C1200">
        <v>11</v>
      </c>
      <c r="E1200" t="s">
        <v>81</v>
      </c>
      <c r="F1200" t="s">
        <v>82</v>
      </c>
      <c r="G1200" t="s">
        <v>83</v>
      </c>
      <c r="H1200" t="s">
        <v>1100</v>
      </c>
      <c r="I1200">
        <v>2008</v>
      </c>
      <c r="K1200" s="6">
        <v>39813</v>
      </c>
      <c r="L1200">
        <v>1</v>
      </c>
      <c r="N1200" t="s">
        <v>169</v>
      </c>
      <c r="O1200" s="8">
        <v>6.27</v>
      </c>
      <c r="P1200" s="8">
        <v>6.24</v>
      </c>
      <c r="Q1200" s="8">
        <v>6.11</v>
      </c>
      <c r="R1200" s="8">
        <v>6.35</v>
      </c>
      <c r="S1200" s="8">
        <v>5.84</v>
      </c>
      <c r="T1200" s="8">
        <v>7.2</v>
      </c>
      <c r="U1200" s="8">
        <v>0.27</v>
      </c>
      <c r="V1200" s="9">
        <v>31</v>
      </c>
      <c r="W1200" s="8">
        <v>0.23999999999999932</v>
      </c>
      <c r="X1200" s="8">
        <v>1.3600000000000003</v>
      </c>
      <c r="Y1200" s="8">
        <v>2.9999999999999361E-2</v>
      </c>
      <c r="Z1200" s="8">
        <v>0.44000000000000039</v>
      </c>
      <c r="AA1200">
        <v>2.9999999999999361E-2</v>
      </c>
      <c r="AF1200" t="s">
        <v>1101</v>
      </c>
      <c r="AG1200" t="s">
        <v>87</v>
      </c>
      <c r="AH1200" t="s">
        <v>88</v>
      </c>
      <c r="AI1200" t="s">
        <v>89</v>
      </c>
      <c r="AJ1200" s="7">
        <v>39813</v>
      </c>
      <c r="AK1200" t="s">
        <v>1569</v>
      </c>
      <c r="AL1200" t="s">
        <v>91</v>
      </c>
      <c r="AM1200" t="s">
        <v>1102</v>
      </c>
      <c r="AN1200" t="s">
        <v>1570</v>
      </c>
      <c r="AO1200" t="str">
        <f>TEXT(A1200,"yyyy-mm-dd")</f>
        <v>2008-11-30</v>
      </c>
    </row>
    <row r="1201" spans="1:41">
      <c r="A1201" s="6" t="s">
        <v>1568</v>
      </c>
      <c r="B1201">
        <v>2008</v>
      </c>
      <c r="C1201">
        <v>11</v>
      </c>
      <c r="E1201" t="s">
        <v>392</v>
      </c>
      <c r="F1201" t="s">
        <v>82</v>
      </c>
      <c r="G1201" t="s">
        <v>83</v>
      </c>
      <c r="H1201" t="s">
        <v>1100</v>
      </c>
      <c r="I1201">
        <v>2008</v>
      </c>
      <c r="K1201" s="6">
        <v>39813</v>
      </c>
      <c r="L1201">
        <v>1</v>
      </c>
      <c r="N1201" t="s">
        <v>169</v>
      </c>
      <c r="O1201" s="8">
        <v>5.45</v>
      </c>
      <c r="P1201" s="8">
        <v>5.46</v>
      </c>
      <c r="Q1201" s="8">
        <v>5.35</v>
      </c>
      <c r="R1201" s="8">
        <v>5.6</v>
      </c>
      <c r="S1201" s="8">
        <v>3.7</v>
      </c>
      <c r="T1201" s="8">
        <v>6.59</v>
      </c>
      <c r="U1201" s="8">
        <v>0.42</v>
      </c>
      <c r="V1201" s="9">
        <v>30</v>
      </c>
      <c r="W1201" s="8">
        <v>0.25</v>
      </c>
      <c r="X1201" s="8">
        <v>2.8899999999999997</v>
      </c>
      <c r="Y1201" s="8">
        <v>-9.9999999999997868E-3</v>
      </c>
      <c r="Z1201" s="8">
        <v>0.20000000000000018</v>
      </c>
      <c r="AA1201">
        <v>1.9999999999999574E-2</v>
      </c>
      <c r="AF1201" t="s">
        <v>1101</v>
      </c>
      <c r="AG1201" t="s">
        <v>87</v>
      </c>
      <c r="AH1201" t="s">
        <v>88</v>
      </c>
      <c r="AI1201" t="s">
        <v>89</v>
      </c>
      <c r="AJ1201" s="7">
        <v>39813</v>
      </c>
      <c r="AK1201" t="s">
        <v>1569</v>
      </c>
      <c r="AL1201" t="s">
        <v>393</v>
      </c>
      <c r="AM1201" t="s">
        <v>1102</v>
      </c>
      <c r="AN1201" t="s">
        <v>1573</v>
      </c>
      <c r="AO1201" t="str">
        <f>TEXT(A1201,"yyyy-mm-dd")</f>
        <v>2008-11-30</v>
      </c>
    </row>
    <row r="1202" spans="1:41">
      <c r="A1202" s="6" t="s">
        <v>1568</v>
      </c>
      <c r="B1202">
        <v>2008</v>
      </c>
      <c r="C1202">
        <v>11</v>
      </c>
      <c r="E1202" t="s">
        <v>81</v>
      </c>
      <c r="F1202" t="s">
        <v>82</v>
      </c>
      <c r="G1202" t="s">
        <v>774</v>
      </c>
      <c r="H1202" t="s">
        <v>775</v>
      </c>
      <c r="K1202" s="6"/>
      <c r="O1202" s="8">
        <v>3.97</v>
      </c>
      <c r="P1202" s="8">
        <v>3.75</v>
      </c>
      <c r="Q1202" s="8">
        <v>3.48</v>
      </c>
      <c r="R1202" s="8">
        <v>4.21</v>
      </c>
      <c r="S1202" s="8">
        <v>3.2</v>
      </c>
      <c r="T1202" s="8">
        <v>6.4</v>
      </c>
      <c r="U1202" s="8">
        <v>0.74</v>
      </c>
      <c r="V1202" s="9">
        <v>30</v>
      </c>
      <c r="W1202" s="8">
        <v>0.73</v>
      </c>
      <c r="X1202" s="8">
        <v>3.2</v>
      </c>
      <c r="Y1202" s="8">
        <v>0.2200000000000002</v>
      </c>
      <c r="Z1202" s="8">
        <v>0.14999999999999991</v>
      </c>
      <c r="AA1202">
        <v>0.14000000000000012</v>
      </c>
      <c r="AF1202" t="s">
        <v>776</v>
      </c>
      <c r="AG1202" t="s">
        <v>777</v>
      </c>
      <c r="AH1202" t="s">
        <v>778</v>
      </c>
      <c r="AI1202" t="s">
        <v>779</v>
      </c>
      <c r="AJ1202" s="7"/>
      <c r="AK1202" t="s">
        <v>1569</v>
      </c>
      <c r="AL1202" t="s">
        <v>91</v>
      </c>
      <c r="AM1202" t="s">
        <v>775</v>
      </c>
      <c r="AN1202" t="s">
        <v>1580</v>
      </c>
      <c r="AO1202" t="str">
        <f>TEXT(A1202,"yyyy-mm-dd")</f>
        <v>2008-11-30</v>
      </c>
    </row>
    <row r="1203" spans="1:41">
      <c r="A1203" s="6" t="s">
        <v>1568</v>
      </c>
      <c r="B1203">
        <v>2008</v>
      </c>
      <c r="C1203">
        <v>11</v>
      </c>
      <c r="E1203" t="s">
        <v>81</v>
      </c>
      <c r="F1203" t="s">
        <v>82</v>
      </c>
      <c r="G1203" t="s">
        <v>774</v>
      </c>
      <c r="H1203" t="s">
        <v>1536</v>
      </c>
      <c r="K1203" s="6"/>
      <c r="O1203" s="8">
        <v>3.49</v>
      </c>
      <c r="P1203" s="8">
        <v>3.46</v>
      </c>
      <c r="Q1203" s="8">
        <v>3.31</v>
      </c>
      <c r="R1203" s="8">
        <v>3.6</v>
      </c>
      <c r="S1203" s="8">
        <v>2.97</v>
      </c>
      <c r="T1203" s="8">
        <v>4.7</v>
      </c>
      <c r="U1203" s="8">
        <v>0.37</v>
      </c>
      <c r="V1203" s="9">
        <v>26</v>
      </c>
      <c r="W1203" s="8">
        <v>0.29000000000000004</v>
      </c>
      <c r="X1203" s="8">
        <v>1.73</v>
      </c>
      <c r="Y1203" s="8">
        <v>3.0000000000000249E-2</v>
      </c>
      <c r="Z1203" s="8">
        <v>6.0000000000000053E-2</v>
      </c>
      <c r="AA1203">
        <v>-9.9999999999997868E-3</v>
      </c>
      <c r="AF1203" t="s">
        <v>1537</v>
      </c>
      <c r="AG1203" t="s">
        <v>777</v>
      </c>
      <c r="AH1203" t="s">
        <v>778</v>
      </c>
      <c r="AI1203" t="s">
        <v>1538</v>
      </c>
      <c r="AJ1203" s="7"/>
      <c r="AK1203" t="s">
        <v>1569</v>
      </c>
      <c r="AL1203" t="s">
        <v>91</v>
      </c>
      <c r="AM1203" t="s">
        <v>1536</v>
      </c>
      <c r="AN1203" t="s">
        <v>1581</v>
      </c>
      <c r="AO1203" t="str">
        <f>TEXT(A1203,"yyyy-mm-dd")</f>
        <v>2008-11-30</v>
      </c>
    </row>
    <row r="1204" spans="1:41">
      <c r="A1204" s="6" t="s">
        <v>1568</v>
      </c>
      <c r="B1204">
        <v>2008</v>
      </c>
      <c r="C1204">
        <v>11</v>
      </c>
      <c r="E1204" t="s">
        <v>112</v>
      </c>
      <c r="F1204" t="s">
        <v>113</v>
      </c>
      <c r="G1204" t="s">
        <v>83</v>
      </c>
      <c r="H1204" t="s">
        <v>1263</v>
      </c>
      <c r="I1204">
        <v>2009</v>
      </c>
      <c r="K1204" s="6">
        <v>40178</v>
      </c>
      <c r="L1204">
        <v>13</v>
      </c>
      <c r="N1204" t="s">
        <v>252</v>
      </c>
      <c r="O1204" s="8">
        <v>7.38</v>
      </c>
      <c r="P1204" s="8">
        <v>7.25</v>
      </c>
      <c r="Q1204" s="8">
        <v>6.99</v>
      </c>
      <c r="R1204" s="8">
        <v>7.72</v>
      </c>
      <c r="S1204" s="8">
        <v>5.47</v>
      </c>
      <c r="T1204" s="8">
        <v>11.67</v>
      </c>
      <c r="U1204" s="8">
        <v>1.05</v>
      </c>
      <c r="V1204" s="9">
        <v>30</v>
      </c>
      <c r="W1204" s="8">
        <v>0.72999999999999954</v>
      </c>
      <c r="X1204" s="8">
        <v>6.2</v>
      </c>
      <c r="Y1204" s="8">
        <v>0.12999999999999989</v>
      </c>
      <c r="Z1204" s="8">
        <v>0</v>
      </c>
      <c r="AA1204">
        <v>-5.0000000000000711E-2</v>
      </c>
      <c r="AF1204" t="s">
        <v>1428</v>
      </c>
      <c r="AG1204" t="s">
        <v>115</v>
      </c>
      <c r="AH1204" t="s">
        <v>116</v>
      </c>
      <c r="AI1204" t="s">
        <v>230</v>
      </c>
      <c r="AJ1204" s="7">
        <v>40178</v>
      </c>
      <c r="AK1204" t="s">
        <v>1569</v>
      </c>
      <c r="AL1204" t="s">
        <v>118</v>
      </c>
      <c r="AM1204" t="s">
        <v>1265</v>
      </c>
      <c r="AN1204" t="s">
        <v>1583</v>
      </c>
      <c r="AO1204" t="str">
        <f>TEXT(A1204,"yyyy-mm-dd")</f>
        <v>2008-11-30</v>
      </c>
    </row>
    <row r="1205" spans="1:41">
      <c r="A1205" s="6" t="s">
        <v>1568</v>
      </c>
      <c r="B1205">
        <v>2008</v>
      </c>
      <c r="C1205">
        <v>11</v>
      </c>
      <c r="E1205" t="s">
        <v>112</v>
      </c>
      <c r="F1205" t="s">
        <v>113</v>
      </c>
      <c r="G1205" t="s">
        <v>83</v>
      </c>
      <c r="H1205" t="s">
        <v>1100</v>
      </c>
      <c r="I1205">
        <v>2008</v>
      </c>
      <c r="K1205" s="6">
        <v>39813</v>
      </c>
      <c r="L1205">
        <v>1</v>
      </c>
      <c r="N1205" t="s">
        <v>169</v>
      </c>
      <c r="O1205" s="8">
        <v>7.95</v>
      </c>
      <c r="P1205" s="8">
        <v>7.99</v>
      </c>
      <c r="Q1205" s="8">
        <v>7.8</v>
      </c>
      <c r="R1205" s="8">
        <v>8.2100000000000009</v>
      </c>
      <c r="S1205" s="8">
        <v>7.25</v>
      </c>
      <c r="T1205" s="8">
        <v>8.36</v>
      </c>
      <c r="U1205" s="8">
        <v>0.28999999999999998</v>
      </c>
      <c r="V1205" s="9">
        <v>30</v>
      </c>
      <c r="W1205" s="8">
        <v>0.41000000000000103</v>
      </c>
      <c r="X1205" s="8">
        <v>1.1099999999999994</v>
      </c>
      <c r="Y1205" s="8">
        <v>-4.0000000000000036E-2</v>
      </c>
      <c r="Z1205" s="8">
        <v>-0.16000000000000014</v>
      </c>
      <c r="AA1205">
        <v>-4.9999999999998934E-2</v>
      </c>
      <c r="AF1205" t="s">
        <v>1257</v>
      </c>
      <c r="AG1205" t="s">
        <v>115</v>
      </c>
      <c r="AH1205" t="s">
        <v>116</v>
      </c>
      <c r="AI1205" t="s">
        <v>117</v>
      </c>
      <c r="AJ1205" s="7">
        <v>39813</v>
      </c>
      <c r="AK1205" t="s">
        <v>1569</v>
      </c>
      <c r="AL1205" t="s">
        <v>118</v>
      </c>
      <c r="AM1205" t="s">
        <v>1102</v>
      </c>
      <c r="AN1205" t="s">
        <v>1582</v>
      </c>
      <c r="AO1205" t="str">
        <f>TEXT(A1205,"yyyy-mm-dd")</f>
        <v>2008-11-30</v>
      </c>
    </row>
    <row r="1206" spans="1:41">
      <c r="A1206" s="6" t="s">
        <v>1584</v>
      </c>
      <c r="B1206">
        <v>2008</v>
      </c>
      <c r="C1206">
        <v>12</v>
      </c>
      <c r="E1206" t="s">
        <v>100</v>
      </c>
      <c r="F1206" t="s">
        <v>101</v>
      </c>
      <c r="G1206" t="s">
        <v>83</v>
      </c>
      <c r="H1206" t="s">
        <v>1417</v>
      </c>
      <c r="I1206">
        <v>2010</v>
      </c>
      <c r="K1206" s="6">
        <v>40543</v>
      </c>
      <c r="L1206">
        <v>24</v>
      </c>
      <c r="N1206" t="s">
        <v>368</v>
      </c>
      <c r="O1206" s="8">
        <v>2.4</v>
      </c>
      <c r="P1206" s="8">
        <v>2.37</v>
      </c>
      <c r="Q1206" s="8">
        <v>2.13</v>
      </c>
      <c r="R1206" s="8">
        <v>2.79</v>
      </c>
      <c r="S1206" s="8">
        <v>0.2</v>
      </c>
      <c r="T1206" s="8">
        <v>4.1500000000000004</v>
      </c>
      <c r="U1206" s="8">
        <v>0.85</v>
      </c>
      <c r="V1206" s="9">
        <v>30</v>
      </c>
      <c r="W1206" s="8">
        <v>0.66000000000000014</v>
      </c>
      <c r="X1206" s="8">
        <v>3.95</v>
      </c>
      <c r="Y1206" s="8">
        <v>2.9999999999999805E-2</v>
      </c>
      <c r="Z1206" s="8">
        <v>-0.33000000000000007</v>
      </c>
      <c r="AA1206">
        <v>-0.53999999999999981</v>
      </c>
      <c r="AF1206" t="s">
        <v>9905</v>
      </c>
      <c r="AG1206" t="s">
        <v>9655</v>
      </c>
      <c r="AH1206" t="s">
        <v>9656</v>
      </c>
      <c r="AI1206" t="s">
        <v>9708</v>
      </c>
      <c r="AJ1206" s="7">
        <v>40543</v>
      </c>
      <c r="AK1206" t="s">
        <v>1585</v>
      </c>
      <c r="AL1206" t="s">
        <v>109</v>
      </c>
      <c r="AM1206" t="s">
        <v>1419</v>
      </c>
      <c r="AN1206" t="s">
        <v>9913</v>
      </c>
    </row>
    <row r="1207" spans="1:41">
      <c r="A1207" s="6" t="s">
        <v>1584</v>
      </c>
      <c r="B1207">
        <v>2008</v>
      </c>
      <c r="C1207">
        <v>12</v>
      </c>
      <c r="E1207" t="s">
        <v>100</v>
      </c>
      <c r="F1207" t="s">
        <v>101</v>
      </c>
      <c r="G1207" t="s">
        <v>83</v>
      </c>
      <c r="H1207" t="s">
        <v>1263</v>
      </c>
      <c r="I1207">
        <v>2009</v>
      </c>
      <c r="K1207" s="6">
        <v>40178</v>
      </c>
      <c r="L1207">
        <v>12</v>
      </c>
      <c r="N1207" t="s">
        <v>261</v>
      </c>
      <c r="O1207" s="8">
        <v>-0.11</v>
      </c>
      <c r="P1207" s="8">
        <v>0</v>
      </c>
      <c r="Q1207" s="8">
        <v>-0.63</v>
      </c>
      <c r="R1207" s="8">
        <v>0.48</v>
      </c>
      <c r="S1207" s="8">
        <v>-1.5</v>
      </c>
      <c r="T1207" s="8">
        <v>1.3</v>
      </c>
      <c r="U1207" s="8">
        <v>0.75</v>
      </c>
      <c r="V1207" s="9">
        <v>31</v>
      </c>
      <c r="W1207" s="8">
        <v>1.1099999999999999</v>
      </c>
      <c r="X1207" s="8">
        <v>2.8</v>
      </c>
      <c r="Y1207" s="8">
        <v>-0.11</v>
      </c>
      <c r="Z1207" s="8">
        <v>-0.5</v>
      </c>
      <c r="AA1207">
        <v>0.31999999999999984</v>
      </c>
      <c r="AF1207" t="s">
        <v>9871</v>
      </c>
      <c r="AG1207" t="s">
        <v>9655</v>
      </c>
      <c r="AH1207" t="s">
        <v>9656</v>
      </c>
      <c r="AI1207" t="s">
        <v>9669</v>
      </c>
      <c r="AJ1207" s="7">
        <v>40178</v>
      </c>
      <c r="AK1207" t="s">
        <v>1585</v>
      </c>
      <c r="AL1207" t="s">
        <v>109</v>
      </c>
      <c r="AM1207" t="s">
        <v>1265</v>
      </c>
      <c r="AN1207" t="s">
        <v>9891</v>
      </c>
    </row>
    <row r="1208" spans="1:41">
      <c r="A1208" s="6" t="s">
        <v>1584</v>
      </c>
      <c r="B1208">
        <v>2008</v>
      </c>
      <c r="C1208">
        <v>12</v>
      </c>
      <c r="E1208" t="s">
        <v>100</v>
      </c>
      <c r="F1208" t="s">
        <v>101</v>
      </c>
      <c r="G1208" t="s">
        <v>102</v>
      </c>
      <c r="H1208" t="s">
        <v>1576</v>
      </c>
      <c r="I1208">
        <v>2009</v>
      </c>
      <c r="J1208">
        <v>1</v>
      </c>
      <c r="K1208" s="6">
        <v>39903</v>
      </c>
      <c r="L1208">
        <v>3</v>
      </c>
      <c r="M1208">
        <v>1</v>
      </c>
      <c r="N1208" t="s">
        <v>233</v>
      </c>
      <c r="O1208" s="8">
        <v>-0.28000000000000003</v>
      </c>
      <c r="P1208" s="8">
        <v>-0.28999999999999998</v>
      </c>
      <c r="Q1208" s="8">
        <v>-0.99</v>
      </c>
      <c r="R1208" s="8">
        <v>0.28000000000000003</v>
      </c>
      <c r="S1208" s="8">
        <v>-3</v>
      </c>
      <c r="T1208" s="8">
        <v>2.99</v>
      </c>
      <c r="U1208" s="8">
        <v>1.22</v>
      </c>
      <c r="V1208" s="9">
        <v>30</v>
      </c>
      <c r="W1208" s="8">
        <v>1.27</v>
      </c>
      <c r="X1208" s="8">
        <v>5.99</v>
      </c>
      <c r="Y1208" s="8">
        <v>9.9999999999999534E-3</v>
      </c>
      <c r="Z1208" s="8">
        <v>-0.49</v>
      </c>
      <c r="AA1208">
        <v>-9.9999999999997868E-3</v>
      </c>
      <c r="AF1208" t="s">
        <v>1577</v>
      </c>
      <c r="AG1208" t="s">
        <v>106</v>
      </c>
      <c r="AH1208" t="s">
        <v>107</v>
      </c>
      <c r="AI1208" t="s">
        <v>340</v>
      </c>
      <c r="AJ1208" s="7">
        <v>39903</v>
      </c>
      <c r="AK1208" t="s">
        <v>1585</v>
      </c>
      <c r="AL1208" t="s">
        <v>109</v>
      </c>
      <c r="AM1208" t="s">
        <v>1578</v>
      </c>
      <c r="AN1208" t="s">
        <v>1596</v>
      </c>
      <c r="AO1208" t="str">
        <f>TEXT(A1208,"yyyy-mm-dd")</f>
        <v>2008-12-31</v>
      </c>
    </row>
    <row r="1209" spans="1:41">
      <c r="A1209" s="6" t="s">
        <v>1584</v>
      </c>
      <c r="B1209">
        <v>2008</v>
      </c>
      <c r="C1209">
        <v>12</v>
      </c>
      <c r="E1209" t="s">
        <v>100</v>
      </c>
      <c r="F1209" t="s">
        <v>101</v>
      </c>
      <c r="G1209" t="s">
        <v>102</v>
      </c>
      <c r="H1209" t="s">
        <v>1493</v>
      </c>
      <c r="I1209">
        <v>2008</v>
      </c>
      <c r="J1209">
        <v>4</v>
      </c>
      <c r="K1209" s="6">
        <v>39813</v>
      </c>
      <c r="L1209">
        <v>0</v>
      </c>
      <c r="M1209">
        <v>0</v>
      </c>
      <c r="N1209" t="s">
        <v>178</v>
      </c>
      <c r="O1209" s="8">
        <v>0.08</v>
      </c>
      <c r="P1209" s="8">
        <v>0.25</v>
      </c>
      <c r="Q1209" s="8">
        <v>-0.38</v>
      </c>
      <c r="R1209" s="8">
        <v>0.8</v>
      </c>
      <c r="S1209" s="8">
        <v>-2.1</v>
      </c>
      <c r="T1209" s="8">
        <v>1.2</v>
      </c>
      <c r="U1209" s="8">
        <v>0.87</v>
      </c>
      <c r="V1209" s="9">
        <v>30</v>
      </c>
      <c r="W1209" s="8">
        <v>1.1800000000000002</v>
      </c>
      <c r="X1209" s="8">
        <v>3.3</v>
      </c>
      <c r="Y1209" s="8">
        <v>-0.16999999999999998</v>
      </c>
      <c r="Z1209" s="8">
        <v>-0.35</v>
      </c>
      <c r="AA1209">
        <v>0.29000000000000015</v>
      </c>
      <c r="AF1209" t="s">
        <v>1494</v>
      </c>
      <c r="AG1209" t="s">
        <v>106</v>
      </c>
      <c r="AH1209" t="s">
        <v>107</v>
      </c>
      <c r="AI1209" t="s">
        <v>108</v>
      </c>
      <c r="AJ1209" s="7">
        <v>39813</v>
      </c>
      <c r="AK1209" t="s">
        <v>1585</v>
      </c>
      <c r="AL1209" t="s">
        <v>109</v>
      </c>
      <c r="AM1209" t="s">
        <v>1495</v>
      </c>
      <c r="AN1209" t="s">
        <v>1595</v>
      </c>
      <c r="AO1209" t="str">
        <f>TEXT(A1209,"yyyy-mm-dd")</f>
        <v>2008-12-31</v>
      </c>
    </row>
    <row r="1210" spans="1:41">
      <c r="A1210" s="6" t="s">
        <v>1584</v>
      </c>
      <c r="B1210">
        <v>2008</v>
      </c>
      <c r="C1210">
        <v>12</v>
      </c>
      <c r="E1210" t="s">
        <v>100</v>
      </c>
      <c r="F1210" t="s">
        <v>101</v>
      </c>
      <c r="G1210" t="s">
        <v>83</v>
      </c>
      <c r="H1210" t="s">
        <v>1100</v>
      </c>
      <c r="I1210">
        <v>2008</v>
      </c>
      <c r="K1210" s="6">
        <v>39813</v>
      </c>
      <c r="L1210">
        <v>0</v>
      </c>
      <c r="N1210" t="s">
        <v>178</v>
      </c>
      <c r="O1210" s="8">
        <v>1.72</v>
      </c>
      <c r="P1210" s="8">
        <v>1.77</v>
      </c>
      <c r="Q1210" s="8">
        <v>1.6</v>
      </c>
      <c r="R1210" s="8">
        <v>1.91</v>
      </c>
      <c r="S1210" s="8">
        <v>1.1599999999999999</v>
      </c>
      <c r="T1210" s="8">
        <v>2.0099999999999998</v>
      </c>
      <c r="U1210" s="8">
        <v>0.23</v>
      </c>
      <c r="V1210" s="9">
        <v>30</v>
      </c>
      <c r="W1210" s="8">
        <v>0.30999999999999983</v>
      </c>
      <c r="X1210" s="8">
        <v>0.84999999999999987</v>
      </c>
      <c r="Y1210" s="8">
        <v>-5.0000000000000044E-2</v>
      </c>
      <c r="Z1210" s="8">
        <v>-9.000000000000008E-2</v>
      </c>
      <c r="AA1210">
        <v>9.9999999999997868E-3</v>
      </c>
      <c r="AF1210" t="s">
        <v>9843</v>
      </c>
      <c r="AG1210" t="s">
        <v>9655</v>
      </c>
      <c r="AH1210" t="s">
        <v>9656</v>
      </c>
      <c r="AI1210" t="s">
        <v>9657</v>
      </c>
      <c r="AJ1210" s="7">
        <v>39813</v>
      </c>
      <c r="AK1210" t="s">
        <v>1585</v>
      </c>
      <c r="AL1210" t="s">
        <v>109</v>
      </c>
      <c r="AM1210" t="s">
        <v>1102</v>
      </c>
      <c r="AN1210" t="s">
        <v>9869</v>
      </c>
    </row>
    <row r="1211" spans="1:41">
      <c r="A1211" s="6" t="s">
        <v>1584</v>
      </c>
      <c r="B1211">
        <v>2008</v>
      </c>
      <c r="C1211">
        <v>12</v>
      </c>
      <c r="E1211" t="s">
        <v>81</v>
      </c>
      <c r="F1211" t="s">
        <v>82</v>
      </c>
      <c r="G1211" t="s">
        <v>83</v>
      </c>
      <c r="H1211" t="s">
        <v>1589</v>
      </c>
      <c r="I1211">
        <v>2011</v>
      </c>
      <c r="K1211" s="6">
        <v>40908</v>
      </c>
      <c r="L1211">
        <v>36</v>
      </c>
      <c r="N1211" t="s">
        <v>924</v>
      </c>
      <c r="O1211" s="8">
        <v>3.7</v>
      </c>
      <c r="P1211" s="8">
        <v>3.5</v>
      </c>
      <c r="Q1211" s="8">
        <v>3.35</v>
      </c>
      <c r="R1211" s="8">
        <v>4</v>
      </c>
      <c r="S1211" s="8">
        <v>3.02</v>
      </c>
      <c r="T1211" s="8">
        <v>5.5</v>
      </c>
      <c r="U1211" s="8">
        <v>0.55000000000000004</v>
      </c>
      <c r="V1211" s="9">
        <v>29</v>
      </c>
      <c r="W1211" s="8">
        <v>0.64999999999999991</v>
      </c>
      <c r="X1211" s="8">
        <v>2.48</v>
      </c>
      <c r="Y1211" s="8">
        <v>0.20000000000000018</v>
      </c>
      <c r="Z1211" s="8"/>
      <c r="AF1211" t="s">
        <v>1590</v>
      </c>
      <c r="AG1211" t="s">
        <v>87</v>
      </c>
      <c r="AH1211" t="s">
        <v>88</v>
      </c>
      <c r="AI1211" t="s">
        <v>926</v>
      </c>
      <c r="AJ1211" s="7">
        <v>40908</v>
      </c>
      <c r="AK1211" t="s">
        <v>1585</v>
      </c>
      <c r="AL1211" t="s">
        <v>91</v>
      </c>
      <c r="AM1211" t="s">
        <v>1591</v>
      </c>
      <c r="AN1211" t="s">
        <v>1592</v>
      </c>
      <c r="AO1211" t="str">
        <f>TEXT(A1211,"yyyy-mm-dd")</f>
        <v>2008-12-31</v>
      </c>
    </row>
    <row r="1212" spans="1:41">
      <c r="A1212" s="6" t="s">
        <v>1584</v>
      </c>
      <c r="B1212">
        <v>2008</v>
      </c>
      <c r="C1212">
        <v>12</v>
      </c>
      <c r="E1212" t="s">
        <v>81</v>
      </c>
      <c r="F1212" t="s">
        <v>82</v>
      </c>
      <c r="G1212" t="s">
        <v>83</v>
      </c>
      <c r="H1212" t="s">
        <v>1417</v>
      </c>
      <c r="I1212">
        <v>2010</v>
      </c>
      <c r="K1212" s="6">
        <v>40543</v>
      </c>
      <c r="L1212">
        <v>24</v>
      </c>
      <c r="N1212" t="s">
        <v>368</v>
      </c>
      <c r="O1212" s="8">
        <v>3.96</v>
      </c>
      <c r="P1212" s="8">
        <v>3.76</v>
      </c>
      <c r="Q1212" s="8">
        <v>3.49</v>
      </c>
      <c r="R1212" s="8">
        <v>4.04</v>
      </c>
      <c r="S1212" s="8">
        <v>3.01</v>
      </c>
      <c r="T1212" s="8">
        <v>6.64</v>
      </c>
      <c r="U1212" s="8">
        <v>0.79</v>
      </c>
      <c r="V1212" s="9">
        <v>32</v>
      </c>
      <c r="W1212" s="8">
        <v>0.54999999999999982</v>
      </c>
      <c r="X1212" s="8">
        <v>3.63</v>
      </c>
      <c r="Y1212" s="8">
        <v>0.20000000000000018</v>
      </c>
      <c r="Z1212" s="8">
        <v>9.9999999999999645E-2</v>
      </c>
      <c r="AA1212">
        <v>-2.0000000000000018E-2</v>
      </c>
      <c r="AF1212" t="s">
        <v>1418</v>
      </c>
      <c r="AG1212" t="s">
        <v>87</v>
      </c>
      <c r="AH1212" t="s">
        <v>88</v>
      </c>
      <c r="AI1212" t="s">
        <v>359</v>
      </c>
      <c r="AJ1212" s="7">
        <v>40543</v>
      </c>
      <c r="AK1212" t="s">
        <v>1585</v>
      </c>
      <c r="AL1212" t="s">
        <v>91</v>
      </c>
      <c r="AM1212" t="s">
        <v>1419</v>
      </c>
      <c r="AN1212" t="s">
        <v>1588</v>
      </c>
      <c r="AO1212" t="str">
        <f>TEXT(A1212,"yyyy-mm-dd")</f>
        <v>2008-12-31</v>
      </c>
    </row>
    <row r="1213" spans="1:41">
      <c r="A1213" s="6" t="s">
        <v>1584</v>
      </c>
      <c r="B1213">
        <v>2008</v>
      </c>
      <c r="C1213">
        <v>12</v>
      </c>
      <c r="E1213" t="s">
        <v>392</v>
      </c>
      <c r="F1213" t="s">
        <v>82</v>
      </c>
      <c r="G1213" t="s">
        <v>83</v>
      </c>
      <c r="H1213" t="s">
        <v>1417</v>
      </c>
      <c r="I1213">
        <v>2010</v>
      </c>
      <c r="K1213" s="6">
        <v>40543</v>
      </c>
      <c r="L1213">
        <v>24</v>
      </c>
      <c r="N1213" t="s">
        <v>368</v>
      </c>
      <c r="O1213" s="8">
        <v>3.79</v>
      </c>
      <c r="P1213" s="8">
        <v>3.59</v>
      </c>
      <c r="Q1213" s="8">
        <v>3.39</v>
      </c>
      <c r="R1213" s="8">
        <v>3.93</v>
      </c>
      <c r="S1213" s="8">
        <v>3.01</v>
      </c>
      <c r="T1213" s="8">
        <v>5.55</v>
      </c>
      <c r="U1213" s="8">
        <v>0.62</v>
      </c>
      <c r="V1213" s="9">
        <v>28</v>
      </c>
      <c r="W1213" s="8">
        <v>0.54</v>
      </c>
      <c r="X1213" s="8">
        <v>2.54</v>
      </c>
      <c r="Y1213" s="8">
        <v>0.20000000000000018</v>
      </c>
      <c r="Z1213" s="8"/>
      <c r="AF1213" t="s">
        <v>1418</v>
      </c>
      <c r="AG1213" t="s">
        <v>87</v>
      </c>
      <c r="AH1213" t="s">
        <v>88</v>
      </c>
      <c r="AI1213" t="s">
        <v>359</v>
      </c>
      <c r="AJ1213" s="7">
        <v>40543</v>
      </c>
      <c r="AK1213" t="s">
        <v>1585</v>
      </c>
      <c r="AL1213" t="s">
        <v>393</v>
      </c>
      <c r="AM1213" t="s">
        <v>1419</v>
      </c>
      <c r="AN1213" t="s">
        <v>1594</v>
      </c>
      <c r="AO1213" t="str">
        <f>TEXT(A1213,"yyyy-mm-dd")</f>
        <v>2008-12-31</v>
      </c>
    </row>
    <row r="1214" spans="1:41">
      <c r="A1214" s="6" t="s">
        <v>1584</v>
      </c>
      <c r="B1214">
        <v>2008</v>
      </c>
      <c r="C1214">
        <v>12</v>
      </c>
      <c r="E1214" t="s">
        <v>81</v>
      </c>
      <c r="F1214" t="s">
        <v>82</v>
      </c>
      <c r="G1214" t="s">
        <v>83</v>
      </c>
      <c r="H1214" t="s">
        <v>1263</v>
      </c>
      <c r="I1214">
        <v>2009</v>
      </c>
      <c r="K1214" s="6">
        <v>40178</v>
      </c>
      <c r="L1214">
        <v>12</v>
      </c>
      <c r="N1214" t="s">
        <v>261</v>
      </c>
      <c r="O1214" s="8">
        <v>4.5599999999999996</v>
      </c>
      <c r="P1214" s="8">
        <v>4.21</v>
      </c>
      <c r="Q1214" s="8">
        <v>3.9</v>
      </c>
      <c r="R1214" s="8">
        <v>4.82</v>
      </c>
      <c r="S1214" s="8">
        <v>3.45</v>
      </c>
      <c r="T1214" s="8">
        <v>8.7100000000000009</v>
      </c>
      <c r="U1214" s="8">
        <v>1.1399999999999999</v>
      </c>
      <c r="V1214" s="9">
        <v>32</v>
      </c>
      <c r="W1214" s="8">
        <v>0.92000000000000037</v>
      </c>
      <c r="X1214" s="8">
        <v>5.2600000000000007</v>
      </c>
      <c r="Y1214" s="8">
        <v>0.34999999999999964</v>
      </c>
      <c r="Z1214" s="8">
        <v>4.9999999999999822E-2</v>
      </c>
      <c r="AA1214">
        <v>0.26000000000000068</v>
      </c>
      <c r="AF1214" t="s">
        <v>1264</v>
      </c>
      <c r="AG1214" t="s">
        <v>87</v>
      </c>
      <c r="AH1214" t="s">
        <v>88</v>
      </c>
      <c r="AI1214" t="s">
        <v>97</v>
      </c>
      <c r="AJ1214" s="7">
        <v>40178</v>
      </c>
      <c r="AK1214" t="s">
        <v>1585</v>
      </c>
      <c r="AL1214" t="s">
        <v>91</v>
      </c>
      <c r="AM1214" t="s">
        <v>1265</v>
      </c>
      <c r="AN1214" t="s">
        <v>1587</v>
      </c>
      <c r="AO1214" t="str">
        <f>TEXT(A1214,"yyyy-mm-dd")</f>
        <v>2008-12-31</v>
      </c>
    </row>
    <row r="1215" spans="1:41">
      <c r="A1215" s="6" t="s">
        <v>1584</v>
      </c>
      <c r="B1215">
        <v>2008</v>
      </c>
      <c r="C1215">
        <v>12</v>
      </c>
      <c r="E1215" t="s">
        <v>392</v>
      </c>
      <c r="F1215" t="s">
        <v>82</v>
      </c>
      <c r="G1215" t="s">
        <v>83</v>
      </c>
      <c r="H1215" t="s">
        <v>1263</v>
      </c>
      <c r="I1215">
        <v>2009</v>
      </c>
      <c r="K1215" s="6">
        <v>40178</v>
      </c>
      <c r="L1215">
        <v>12</v>
      </c>
      <c r="N1215" t="s">
        <v>261</v>
      </c>
      <c r="O1215" s="8">
        <v>4.42</v>
      </c>
      <c r="P1215" s="8">
        <v>4.22</v>
      </c>
      <c r="Q1215" s="8">
        <v>3.64</v>
      </c>
      <c r="R1215" s="8">
        <v>5.0599999999999996</v>
      </c>
      <c r="S1215" s="8">
        <v>3.29</v>
      </c>
      <c r="T1215" s="8">
        <v>8.11</v>
      </c>
      <c r="U1215" s="8">
        <v>1.01</v>
      </c>
      <c r="V1215" s="9">
        <v>30</v>
      </c>
      <c r="W1215" s="8">
        <v>1.4199999999999995</v>
      </c>
      <c r="X1215" s="8">
        <v>4.8199999999999994</v>
      </c>
      <c r="Y1215" s="8">
        <v>0.20000000000000018</v>
      </c>
      <c r="Z1215" s="8">
        <v>0.23999999999999977</v>
      </c>
      <c r="AA1215">
        <v>0.76999999999999913</v>
      </c>
      <c r="AF1215" t="s">
        <v>1264</v>
      </c>
      <c r="AG1215" t="s">
        <v>87</v>
      </c>
      <c r="AH1215" t="s">
        <v>88</v>
      </c>
      <c r="AI1215" t="s">
        <v>97</v>
      </c>
      <c r="AJ1215" s="7">
        <v>40178</v>
      </c>
      <c r="AK1215" t="s">
        <v>1585</v>
      </c>
      <c r="AL1215" t="s">
        <v>393</v>
      </c>
      <c r="AM1215" t="s">
        <v>1265</v>
      </c>
      <c r="AN1215" t="s">
        <v>1593</v>
      </c>
      <c r="AO1215" t="str">
        <f>TEXT(A1215,"yyyy-mm-dd")</f>
        <v>2008-12-31</v>
      </c>
    </row>
    <row r="1216" spans="1:41">
      <c r="A1216" s="6" t="s">
        <v>1584</v>
      </c>
      <c r="B1216">
        <v>2008</v>
      </c>
      <c r="C1216">
        <v>12</v>
      </c>
      <c r="E1216" t="s">
        <v>81</v>
      </c>
      <c r="F1216" t="s">
        <v>82</v>
      </c>
      <c r="G1216" t="s">
        <v>83</v>
      </c>
      <c r="H1216" t="s">
        <v>1100</v>
      </c>
      <c r="I1216">
        <v>2008</v>
      </c>
      <c r="K1216" s="6">
        <v>39813</v>
      </c>
      <c r="L1216">
        <v>0</v>
      </c>
      <c r="N1216" t="s">
        <v>178</v>
      </c>
      <c r="O1216" s="8">
        <v>6.35</v>
      </c>
      <c r="P1216" s="8">
        <v>6.32</v>
      </c>
      <c r="Q1216" s="8">
        <v>6.22</v>
      </c>
      <c r="R1216" s="8">
        <v>6.38</v>
      </c>
      <c r="S1216" s="8">
        <v>6.05</v>
      </c>
      <c r="T1216" s="8">
        <v>7.59</v>
      </c>
      <c r="U1216" s="8">
        <v>0.26</v>
      </c>
      <c r="V1216" s="9">
        <v>32</v>
      </c>
      <c r="W1216" s="8">
        <v>0.16000000000000014</v>
      </c>
      <c r="X1216" s="8">
        <v>1.54</v>
      </c>
      <c r="Y1216" s="8">
        <v>2.9999999999999361E-2</v>
      </c>
      <c r="Z1216" s="8">
        <v>8.0000000000000071E-2</v>
      </c>
      <c r="AA1216">
        <v>-7.9999999999999183E-2</v>
      </c>
      <c r="AF1216" t="s">
        <v>1101</v>
      </c>
      <c r="AG1216" t="s">
        <v>87</v>
      </c>
      <c r="AH1216" t="s">
        <v>88</v>
      </c>
      <c r="AI1216" t="s">
        <v>89</v>
      </c>
      <c r="AJ1216" s="7">
        <v>39813</v>
      </c>
      <c r="AK1216" t="s">
        <v>1585</v>
      </c>
      <c r="AL1216" t="s">
        <v>91</v>
      </c>
      <c r="AM1216" t="s">
        <v>1102</v>
      </c>
      <c r="AN1216" t="s">
        <v>1586</v>
      </c>
      <c r="AO1216" t="str">
        <f>TEXT(A1216,"yyyy-mm-dd")</f>
        <v>2008-12-31</v>
      </c>
    </row>
    <row r="1217" spans="1:41">
      <c r="A1217" s="6" t="s">
        <v>1584</v>
      </c>
      <c r="B1217">
        <v>2008</v>
      </c>
      <c r="C1217">
        <v>12</v>
      </c>
      <c r="E1217" t="s">
        <v>81</v>
      </c>
      <c r="F1217" t="s">
        <v>82</v>
      </c>
      <c r="G1217" t="s">
        <v>774</v>
      </c>
      <c r="H1217" t="s">
        <v>775</v>
      </c>
      <c r="K1217" s="6"/>
      <c r="O1217" s="8">
        <v>3.93</v>
      </c>
      <c r="P1217" s="8">
        <v>3.7</v>
      </c>
      <c r="Q1217" s="8">
        <v>3.53</v>
      </c>
      <c r="R1217" s="8">
        <v>4.08</v>
      </c>
      <c r="S1217" s="8">
        <v>3.23</v>
      </c>
      <c r="T1217" s="8">
        <v>5.9</v>
      </c>
      <c r="U1217" s="8">
        <v>0.64</v>
      </c>
      <c r="V1217" s="9">
        <v>30</v>
      </c>
      <c r="W1217" s="8">
        <v>0.55000000000000027</v>
      </c>
      <c r="X1217" s="8">
        <v>2.6700000000000004</v>
      </c>
      <c r="Y1217" s="8">
        <v>0.22999999999999998</v>
      </c>
      <c r="Z1217" s="8">
        <v>-4.9999999999999822E-2</v>
      </c>
      <c r="AA1217">
        <v>-0.17999999999999972</v>
      </c>
      <c r="AF1217" t="s">
        <v>776</v>
      </c>
      <c r="AG1217" t="s">
        <v>777</v>
      </c>
      <c r="AH1217" t="s">
        <v>778</v>
      </c>
      <c r="AI1217" t="s">
        <v>779</v>
      </c>
      <c r="AJ1217" s="7"/>
      <c r="AK1217" t="s">
        <v>1585</v>
      </c>
      <c r="AL1217" t="s">
        <v>91</v>
      </c>
      <c r="AM1217" t="s">
        <v>775</v>
      </c>
      <c r="AN1217" t="s">
        <v>1597</v>
      </c>
      <c r="AO1217" t="str">
        <f>TEXT(A1217,"yyyy-mm-dd")</f>
        <v>2008-12-31</v>
      </c>
    </row>
    <row r="1218" spans="1:41">
      <c r="A1218" s="6" t="s">
        <v>1584</v>
      </c>
      <c r="B1218">
        <v>2008</v>
      </c>
      <c r="C1218">
        <v>12</v>
      </c>
      <c r="E1218" t="s">
        <v>81</v>
      </c>
      <c r="F1218" t="s">
        <v>82</v>
      </c>
      <c r="G1218" t="s">
        <v>774</v>
      </c>
      <c r="H1218" t="s">
        <v>1536</v>
      </c>
      <c r="K1218" s="6"/>
      <c r="O1218" s="8">
        <v>3.45</v>
      </c>
      <c r="P1218" s="8">
        <v>3.41</v>
      </c>
      <c r="Q1218" s="8">
        <v>3.16</v>
      </c>
      <c r="R1218" s="8">
        <v>3.64</v>
      </c>
      <c r="S1218" s="8">
        <v>2.97</v>
      </c>
      <c r="T1218" s="8">
        <v>4.7</v>
      </c>
      <c r="U1218" s="8">
        <v>0.38</v>
      </c>
      <c r="V1218" s="9">
        <v>27</v>
      </c>
      <c r="W1218" s="8">
        <v>0.48</v>
      </c>
      <c r="X1218" s="8">
        <v>1.73</v>
      </c>
      <c r="Y1218" s="8">
        <v>4.0000000000000036E-2</v>
      </c>
      <c r="Z1218" s="8">
        <v>-4.9999999999999822E-2</v>
      </c>
      <c r="AA1218">
        <v>0.18999999999999995</v>
      </c>
      <c r="AF1218" t="s">
        <v>1537</v>
      </c>
      <c r="AG1218" t="s">
        <v>777</v>
      </c>
      <c r="AH1218" t="s">
        <v>778</v>
      </c>
      <c r="AI1218" t="s">
        <v>1538</v>
      </c>
      <c r="AJ1218" s="7"/>
      <c r="AK1218" t="s">
        <v>1585</v>
      </c>
      <c r="AL1218" t="s">
        <v>91</v>
      </c>
      <c r="AM1218" t="s">
        <v>1536</v>
      </c>
      <c r="AN1218" t="s">
        <v>1598</v>
      </c>
      <c r="AO1218" t="str">
        <f>TEXT(A1218,"yyyy-mm-dd")</f>
        <v>2008-12-31</v>
      </c>
    </row>
    <row r="1219" spans="1:41">
      <c r="A1219" s="6" t="s">
        <v>1584</v>
      </c>
      <c r="B1219">
        <v>2008</v>
      </c>
      <c r="C1219">
        <v>12</v>
      </c>
      <c r="E1219" t="s">
        <v>112</v>
      </c>
      <c r="F1219" t="s">
        <v>113</v>
      </c>
      <c r="G1219" t="s">
        <v>83</v>
      </c>
      <c r="H1219" t="s">
        <v>1417</v>
      </c>
      <c r="I1219">
        <v>2010</v>
      </c>
      <c r="K1219" s="6">
        <v>40543</v>
      </c>
      <c r="L1219">
        <v>24</v>
      </c>
      <c r="N1219" t="s">
        <v>368</v>
      </c>
      <c r="O1219" s="8">
        <v>7.04</v>
      </c>
      <c r="P1219" s="8">
        <v>7</v>
      </c>
      <c r="Q1219" s="8">
        <v>6.54</v>
      </c>
      <c r="R1219" s="8">
        <v>7.5</v>
      </c>
      <c r="S1219" s="8">
        <v>5.97</v>
      </c>
      <c r="T1219" s="8">
        <v>8.75</v>
      </c>
      <c r="U1219" s="8">
        <v>0.76</v>
      </c>
      <c r="V1219" s="9">
        <v>30</v>
      </c>
      <c r="W1219" s="8">
        <v>0.96</v>
      </c>
      <c r="X1219" s="8">
        <v>2.7800000000000002</v>
      </c>
      <c r="Y1219" s="8">
        <v>4.0000000000000036E-2</v>
      </c>
      <c r="Z1219" s="8"/>
      <c r="AF1219" t="s">
        <v>1600</v>
      </c>
      <c r="AG1219" t="s">
        <v>115</v>
      </c>
      <c r="AH1219" t="s">
        <v>116</v>
      </c>
      <c r="AI1219" t="s">
        <v>359</v>
      </c>
      <c r="AJ1219" s="7">
        <v>40543</v>
      </c>
      <c r="AK1219" t="s">
        <v>1585</v>
      </c>
      <c r="AL1219" t="s">
        <v>118</v>
      </c>
      <c r="AM1219" t="s">
        <v>1419</v>
      </c>
      <c r="AN1219" t="s">
        <v>1601</v>
      </c>
      <c r="AO1219" t="str">
        <f>TEXT(A1219,"yyyy-mm-dd")</f>
        <v>2008-12-31</v>
      </c>
    </row>
    <row r="1220" spans="1:41">
      <c r="A1220" s="6" t="s">
        <v>1584</v>
      </c>
      <c r="B1220">
        <v>2008</v>
      </c>
      <c r="C1220">
        <v>12</v>
      </c>
      <c r="E1220" t="s">
        <v>112</v>
      </c>
      <c r="F1220" t="s">
        <v>113</v>
      </c>
      <c r="G1220" t="s">
        <v>83</v>
      </c>
      <c r="H1220" t="s">
        <v>1263</v>
      </c>
      <c r="I1220">
        <v>2009</v>
      </c>
      <c r="K1220" s="6">
        <v>40178</v>
      </c>
      <c r="L1220">
        <v>12</v>
      </c>
      <c r="N1220" t="s">
        <v>261</v>
      </c>
      <c r="O1220" s="8">
        <v>7.3</v>
      </c>
      <c r="P1220" s="8">
        <v>7.25</v>
      </c>
      <c r="Q1220" s="8">
        <v>6.96</v>
      </c>
      <c r="R1220" s="8">
        <v>7.61</v>
      </c>
      <c r="S1220" s="8">
        <v>5.47</v>
      </c>
      <c r="T1220" s="8">
        <v>11.67</v>
      </c>
      <c r="U1220" s="8">
        <v>1.04</v>
      </c>
      <c r="V1220" s="9">
        <v>31</v>
      </c>
      <c r="W1220" s="8">
        <v>0.65000000000000036</v>
      </c>
      <c r="X1220" s="8">
        <v>6.2</v>
      </c>
      <c r="Y1220" s="8">
        <v>4.9999999999999822E-2</v>
      </c>
      <c r="Z1220" s="8">
        <v>0</v>
      </c>
      <c r="AA1220">
        <v>-7.9999999999999183E-2</v>
      </c>
      <c r="AF1220" t="s">
        <v>1428</v>
      </c>
      <c r="AG1220" t="s">
        <v>115</v>
      </c>
      <c r="AH1220" t="s">
        <v>116</v>
      </c>
      <c r="AI1220" t="s">
        <v>230</v>
      </c>
      <c r="AJ1220" s="7">
        <v>40178</v>
      </c>
      <c r="AK1220" t="s">
        <v>1585</v>
      </c>
      <c r="AL1220" t="s">
        <v>118</v>
      </c>
      <c r="AM1220" t="s">
        <v>1265</v>
      </c>
      <c r="AN1220" t="s">
        <v>1599</v>
      </c>
      <c r="AO1220" t="str">
        <f>TEXT(A1220,"yyyy-mm-dd")</f>
        <v>2008-12-31</v>
      </c>
    </row>
    <row r="1221" spans="1:41">
      <c r="A1221" s="6" t="s">
        <v>1602</v>
      </c>
      <c r="B1221">
        <v>2009</v>
      </c>
      <c r="C1221">
        <v>1</v>
      </c>
      <c r="E1221" t="s">
        <v>100</v>
      </c>
      <c r="F1221" t="s">
        <v>101</v>
      </c>
      <c r="G1221" t="s">
        <v>83</v>
      </c>
      <c r="H1221" t="s">
        <v>1417</v>
      </c>
      <c r="I1221">
        <v>2010</v>
      </c>
      <c r="K1221" s="6">
        <v>40543</v>
      </c>
      <c r="L1221">
        <v>23</v>
      </c>
      <c r="N1221" t="s">
        <v>95</v>
      </c>
      <c r="O1221" s="8">
        <v>2.08</v>
      </c>
      <c r="P1221" s="8">
        <v>2.2000000000000002</v>
      </c>
      <c r="Q1221" s="8">
        <v>1.68</v>
      </c>
      <c r="R1221" s="8">
        <v>2.66</v>
      </c>
      <c r="S1221" s="8">
        <v>-2.5</v>
      </c>
      <c r="T1221" s="8">
        <v>3.8</v>
      </c>
      <c r="U1221" s="8">
        <v>1.1000000000000001</v>
      </c>
      <c r="V1221" s="9">
        <v>31</v>
      </c>
      <c r="W1221" s="8">
        <v>0.9800000000000002</v>
      </c>
      <c r="X1221" s="8">
        <v>6.3</v>
      </c>
      <c r="Y1221" s="8">
        <v>-0.12000000000000011</v>
      </c>
      <c r="Z1221" s="8">
        <v>-0.16999999999999993</v>
      </c>
      <c r="AA1221">
        <v>0.32000000000000006</v>
      </c>
      <c r="AF1221" t="s">
        <v>9905</v>
      </c>
      <c r="AG1221" t="s">
        <v>9655</v>
      </c>
      <c r="AH1221" t="s">
        <v>9656</v>
      </c>
      <c r="AI1221" t="s">
        <v>9669</v>
      </c>
      <c r="AJ1221" s="7">
        <v>40543</v>
      </c>
      <c r="AK1221" t="s">
        <v>1603</v>
      </c>
      <c r="AL1221" t="s">
        <v>109</v>
      </c>
      <c r="AM1221" t="s">
        <v>1419</v>
      </c>
      <c r="AN1221" t="s">
        <v>9914</v>
      </c>
    </row>
    <row r="1222" spans="1:41">
      <c r="A1222" s="6" t="s">
        <v>1602</v>
      </c>
      <c r="B1222">
        <v>2009</v>
      </c>
      <c r="C1222">
        <v>1</v>
      </c>
      <c r="E1222" t="s">
        <v>100</v>
      </c>
      <c r="F1222" t="s">
        <v>101</v>
      </c>
      <c r="G1222" t="s">
        <v>83</v>
      </c>
      <c r="H1222" t="s">
        <v>1263</v>
      </c>
      <c r="I1222">
        <v>2009</v>
      </c>
      <c r="K1222" s="6">
        <v>40178</v>
      </c>
      <c r="L1222">
        <v>11</v>
      </c>
      <c r="N1222" t="s">
        <v>85</v>
      </c>
      <c r="O1222" s="8">
        <v>-1.1599999999999999</v>
      </c>
      <c r="P1222" s="8">
        <v>-1.3</v>
      </c>
      <c r="Q1222" s="8">
        <v>-1.95</v>
      </c>
      <c r="R1222" s="8">
        <v>-0.46</v>
      </c>
      <c r="S1222" s="8">
        <v>-2.8</v>
      </c>
      <c r="T1222" s="8">
        <v>1</v>
      </c>
      <c r="U1222" s="8">
        <v>0.94</v>
      </c>
      <c r="V1222" s="9">
        <v>31</v>
      </c>
      <c r="W1222" s="8">
        <v>1.49</v>
      </c>
      <c r="X1222" s="8">
        <v>3.8</v>
      </c>
      <c r="Y1222" s="8">
        <v>0.14000000000000012</v>
      </c>
      <c r="Z1222" s="8">
        <v>-1.3</v>
      </c>
      <c r="AA1222">
        <v>0.38000000000000012</v>
      </c>
      <c r="AF1222" t="s">
        <v>9871</v>
      </c>
      <c r="AG1222" t="s">
        <v>9655</v>
      </c>
      <c r="AH1222" t="s">
        <v>9656</v>
      </c>
      <c r="AI1222" t="s">
        <v>9657</v>
      </c>
      <c r="AJ1222" s="7">
        <v>40178</v>
      </c>
      <c r="AK1222" t="s">
        <v>1603</v>
      </c>
      <c r="AL1222" t="s">
        <v>109</v>
      </c>
      <c r="AM1222" t="s">
        <v>1265</v>
      </c>
      <c r="AN1222" t="s">
        <v>9892</v>
      </c>
    </row>
    <row r="1223" spans="1:41">
      <c r="A1223" s="6" t="s">
        <v>1602</v>
      </c>
      <c r="B1223">
        <v>2009</v>
      </c>
      <c r="C1223">
        <v>1</v>
      </c>
      <c r="E1223" t="s">
        <v>100</v>
      </c>
      <c r="F1223" t="s">
        <v>101</v>
      </c>
      <c r="G1223" t="s">
        <v>102</v>
      </c>
      <c r="H1223" t="s">
        <v>1576</v>
      </c>
      <c r="I1223">
        <v>2009</v>
      </c>
      <c r="J1223">
        <v>1</v>
      </c>
      <c r="K1223" s="6">
        <v>39903</v>
      </c>
      <c r="L1223">
        <v>2</v>
      </c>
      <c r="M1223">
        <v>1</v>
      </c>
      <c r="N1223" t="s">
        <v>104</v>
      </c>
      <c r="O1223" s="8">
        <v>-1.62</v>
      </c>
      <c r="P1223" s="8">
        <v>-1.5</v>
      </c>
      <c r="Q1223" s="8">
        <v>-2.4</v>
      </c>
      <c r="R1223" s="8">
        <v>-0.79</v>
      </c>
      <c r="S1223" s="8">
        <v>-4.2</v>
      </c>
      <c r="T1223" s="8">
        <v>1.3</v>
      </c>
      <c r="U1223" s="8">
        <v>1.3</v>
      </c>
      <c r="V1223" s="9">
        <v>31</v>
      </c>
      <c r="W1223" s="8">
        <v>1.6099999999999999</v>
      </c>
      <c r="X1223" s="8">
        <v>5.5</v>
      </c>
      <c r="Y1223" s="8">
        <v>-0.12000000000000011</v>
      </c>
      <c r="Z1223" s="8">
        <v>-1.21</v>
      </c>
      <c r="AA1223">
        <v>0.33999999999999986</v>
      </c>
      <c r="AF1223" t="s">
        <v>1577</v>
      </c>
      <c r="AG1223" t="s">
        <v>106</v>
      </c>
      <c r="AH1223" t="s">
        <v>107</v>
      </c>
      <c r="AI1223" t="s">
        <v>108</v>
      </c>
      <c r="AJ1223" s="7">
        <v>39903</v>
      </c>
      <c r="AK1223" t="s">
        <v>1603</v>
      </c>
      <c r="AL1223" t="s">
        <v>109</v>
      </c>
      <c r="AM1223" t="s">
        <v>1578</v>
      </c>
      <c r="AN1223" t="s">
        <v>1609</v>
      </c>
      <c r="AO1223" t="str">
        <f>TEXT(A1223,"yyyy-mm-dd")</f>
        <v>2009-01-31</v>
      </c>
    </row>
    <row r="1224" spans="1:41">
      <c r="A1224" s="6" t="s">
        <v>1602</v>
      </c>
      <c r="B1224">
        <v>2009</v>
      </c>
      <c r="C1224">
        <v>1</v>
      </c>
      <c r="E1224" t="s">
        <v>100</v>
      </c>
      <c r="F1224" t="s">
        <v>101</v>
      </c>
      <c r="G1224" t="s">
        <v>83</v>
      </c>
      <c r="H1224" t="s">
        <v>1100</v>
      </c>
      <c r="I1224">
        <v>2008</v>
      </c>
      <c r="K1224" s="6">
        <v>39813</v>
      </c>
      <c r="L1224">
        <v>-1</v>
      </c>
      <c r="N1224" t="s">
        <v>187</v>
      </c>
      <c r="O1224" s="8">
        <v>1.41</v>
      </c>
      <c r="P1224" s="8">
        <v>1.41</v>
      </c>
      <c r="Q1224" s="8">
        <v>1.31</v>
      </c>
      <c r="R1224" s="8">
        <v>1.55</v>
      </c>
      <c r="S1224" s="8">
        <v>1.05</v>
      </c>
      <c r="T1224" s="8">
        <v>1.83</v>
      </c>
      <c r="U1224" s="8">
        <v>0.18</v>
      </c>
      <c r="V1224" s="9">
        <v>31</v>
      </c>
      <c r="W1224" s="8">
        <v>0.24</v>
      </c>
      <c r="X1224" s="8">
        <v>0.78</v>
      </c>
      <c r="Y1224" s="8">
        <v>0</v>
      </c>
      <c r="Z1224" s="8">
        <v>-0.3600000000000001</v>
      </c>
      <c r="AA1224">
        <v>-6.999999999999984E-2</v>
      </c>
      <c r="AF1224" t="s">
        <v>9843</v>
      </c>
      <c r="AG1224" t="s">
        <v>9655</v>
      </c>
      <c r="AH1224" t="s">
        <v>9656</v>
      </c>
      <c r="AI1224" t="s">
        <v>9841</v>
      </c>
      <c r="AJ1224" s="7">
        <v>39813</v>
      </c>
      <c r="AK1224" t="s">
        <v>1603</v>
      </c>
      <c r="AL1224" t="s">
        <v>109</v>
      </c>
      <c r="AM1224" t="s">
        <v>1102</v>
      </c>
      <c r="AN1224" t="s">
        <v>9870</v>
      </c>
    </row>
    <row r="1225" spans="1:41">
      <c r="A1225" s="6" t="s">
        <v>1602</v>
      </c>
      <c r="B1225">
        <v>2009</v>
      </c>
      <c r="C1225">
        <v>1</v>
      </c>
      <c r="E1225" t="s">
        <v>81</v>
      </c>
      <c r="F1225" t="s">
        <v>82</v>
      </c>
      <c r="G1225" t="s">
        <v>83</v>
      </c>
      <c r="H1225" t="s">
        <v>1589</v>
      </c>
      <c r="I1225">
        <v>2011</v>
      </c>
      <c r="K1225" s="6">
        <v>40908</v>
      </c>
      <c r="L1225">
        <v>35</v>
      </c>
      <c r="N1225" t="s">
        <v>943</v>
      </c>
      <c r="O1225" s="8">
        <v>3.52</v>
      </c>
      <c r="P1225" s="8">
        <v>3.45</v>
      </c>
      <c r="Q1225" s="8">
        <v>3.26</v>
      </c>
      <c r="R1225" s="8">
        <v>3.67</v>
      </c>
      <c r="S1225" s="8">
        <v>3</v>
      </c>
      <c r="T1225" s="8">
        <v>4.75</v>
      </c>
      <c r="U1225" s="8">
        <v>0.43</v>
      </c>
      <c r="V1225" s="9">
        <v>28</v>
      </c>
      <c r="W1225" s="8">
        <v>0.41000000000000014</v>
      </c>
      <c r="X1225" s="8">
        <v>1.75</v>
      </c>
      <c r="Y1225" s="8">
        <v>6.999999999999984E-2</v>
      </c>
      <c r="Z1225" s="8">
        <v>-4.9999999999999822E-2</v>
      </c>
      <c r="AA1225">
        <v>-0.23999999999999977</v>
      </c>
      <c r="AF1225" t="s">
        <v>1590</v>
      </c>
      <c r="AG1225" t="s">
        <v>87</v>
      </c>
      <c r="AH1225" t="s">
        <v>88</v>
      </c>
      <c r="AI1225" t="s">
        <v>359</v>
      </c>
      <c r="AJ1225" s="7">
        <v>40908</v>
      </c>
      <c r="AK1225" t="s">
        <v>1603</v>
      </c>
      <c r="AL1225" t="s">
        <v>91</v>
      </c>
      <c r="AM1225" t="s">
        <v>1591</v>
      </c>
      <c r="AN1225" t="s">
        <v>1606</v>
      </c>
      <c r="AO1225" t="str">
        <f>TEXT(A1225,"yyyy-mm-dd")</f>
        <v>2009-01-31</v>
      </c>
    </row>
    <row r="1226" spans="1:41">
      <c r="A1226" s="6" t="s">
        <v>1602</v>
      </c>
      <c r="B1226">
        <v>2009</v>
      </c>
      <c r="C1226">
        <v>1</v>
      </c>
      <c r="E1226" t="s">
        <v>81</v>
      </c>
      <c r="F1226" t="s">
        <v>82</v>
      </c>
      <c r="G1226" t="s">
        <v>83</v>
      </c>
      <c r="H1226" t="s">
        <v>1417</v>
      </c>
      <c r="I1226">
        <v>2010</v>
      </c>
      <c r="K1226" s="6">
        <v>40543</v>
      </c>
      <c r="L1226">
        <v>23</v>
      </c>
      <c r="N1226" t="s">
        <v>95</v>
      </c>
      <c r="O1226" s="8">
        <v>3.74</v>
      </c>
      <c r="P1226" s="8">
        <v>3.67</v>
      </c>
      <c r="Q1226" s="8">
        <v>3.43</v>
      </c>
      <c r="R1226" s="8">
        <v>3.85</v>
      </c>
      <c r="S1226" s="8">
        <v>2.69</v>
      </c>
      <c r="T1226" s="8">
        <v>5.22</v>
      </c>
      <c r="U1226" s="8">
        <v>0.52</v>
      </c>
      <c r="V1226" s="9">
        <v>31</v>
      </c>
      <c r="W1226" s="8">
        <v>0.41999999999999993</v>
      </c>
      <c r="X1226" s="8">
        <v>2.5299999999999998</v>
      </c>
      <c r="Y1226" s="8">
        <v>7.0000000000000284E-2</v>
      </c>
      <c r="Z1226" s="8">
        <v>-8.9999999999999858E-2</v>
      </c>
      <c r="AA1226">
        <v>-0.12999999999999989</v>
      </c>
      <c r="AF1226" t="s">
        <v>1418</v>
      </c>
      <c r="AG1226" t="s">
        <v>87</v>
      </c>
      <c r="AH1226" t="s">
        <v>88</v>
      </c>
      <c r="AI1226" t="s">
        <v>97</v>
      </c>
      <c r="AJ1226" s="7">
        <v>40543</v>
      </c>
      <c r="AK1226" t="s">
        <v>1603</v>
      </c>
      <c r="AL1226" t="s">
        <v>91</v>
      </c>
      <c r="AM1226" t="s">
        <v>1419</v>
      </c>
      <c r="AN1226" t="s">
        <v>1605</v>
      </c>
      <c r="AO1226" t="str">
        <f>TEXT(A1226,"yyyy-mm-dd")</f>
        <v>2009-01-31</v>
      </c>
    </row>
    <row r="1227" spans="1:41">
      <c r="A1227" s="6" t="s">
        <v>1602</v>
      </c>
      <c r="B1227">
        <v>2009</v>
      </c>
      <c r="C1227">
        <v>1</v>
      </c>
      <c r="E1227" t="s">
        <v>392</v>
      </c>
      <c r="F1227" t="s">
        <v>82</v>
      </c>
      <c r="G1227" t="s">
        <v>83</v>
      </c>
      <c r="H1227" t="s">
        <v>1417</v>
      </c>
      <c r="I1227">
        <v>2010</v>
      </c>
      <c r="K1227" s="6">
        <v>40543</v>
      </c>
      <c r="L1227">
        <v>23</v>
      </c>
      <c r="N1227" t="s">
        <v>95</v>
      </c>
      <c r="O1227" s="8">
        <v>3.67</v>
      </c>
      <c r="P1227" s="8">
        <v>3.6</v>
      </c>
      <c r="Q1227" s="8">
        <v>3.31</v>
      </c>
      <c r="R1227" s="8">
        <v>3.9</v>
      </c>
      <c r="S1227" s="8">
        <v>2.58</v>
      </c>
      <c r="T1227" s="8">
        <v>4.9000000000000004</v>
      </c>
      <c r="U1227" s="8">
        <v>0.53</v>
      </c>
      <c r="V1227" s="9">
        <v>29</v>
      </c>
      <c r="W1227" s="8">
        <v>0.58999999999999986</v>
      </c>
      <c r="X1227" s="8">
        <v>2.3200000000000003</v>
      </c>
      <c r="Y1227" s="8">
        <v>6.999999999999984E-2</v>
      </c>
      <c r="Z1227" s="8">
        <v>1.0000000000000231E-2</v>
      </c>
      <c r="AA1227">
        <v>4.9999999999999822E-2</v>
      </c>
      <c r="AF1227" t="s">
        <v>1418</v>
      </c>
      <c r="AG1227" t="s">
        <v>87</v>
      </c>
      <c r="AH1227" t="s">
        <v>88</v>
      </c>
      <c r="AI1227" t="s">
        <v>97</v>
      </c>
      <c r="AJ1227" s="7">
        <v>40543</v>
      </c>
      <c r="AK1227" t="s">
        <v>1603</v>
      </c>
      <c r="AL1227" t="s">
        <v>393</v>
      </c>
      <c r="AM1227" t="s">
        <v>1419</v>
      </c>
      <c r="AN1227" t="s">
        <v>1608</v>
      </c>
      <c r="AO1227" t="str">
        <f>TEXT(A1227,"yyyy-mm-dd")</f>
        <v>2009-01-31</v>
      </c>
    </row>
    <row r="1228" spans="1:41">
      <c r="A1228" s="6" t="s">
        <v>1602</v>
      </c>
      <c r="B1228">
        <v>2009</v>
      </c>
      <c r="C1228">
        <v>1</v>
      </c>
      <c r="E1228" t="s">
        <v>81</v>
      </c>
      <c r="F1228" t="s">
        <v>82</v>
      </c>
      <c r="G1228" t="s">
        <v>83</v>
      </c>
      <c r="H1228" t="s">
        <v>1263</v>
      </c>
      <c r="I1228">
        <v>2009</v>
      </c>
      <c r="K1228" s="6">
        <v>40178</v>
      </c>
      <c r="L1228">
        <v>11</v>
      </c>
      <c r="N1228" t="s">
        <v>85</v>
      </c>
      <c r="O1228" s="8">
        <v>4.12</v>
      </c>
      <c r="P1228" s="8">
        <v>4</v>
      </c>
      <c r="Q1228" s="8">
        <v>3.77</v>
      </c>
      <c r="R1228" s="8">
        <v>4.4800000000000004</v>
      </c>
      <c r="S1228" s="8">
        <v>2.4500000000000002</v>
      </c>
      <c r="T1228" s="8">
        <v>5.66</v>
      </c>
      <c r="U1228" s="8">
        <v>0.68</v>
      </c>
      <c r="V1228" s="9">
        <v>31</v>
      </c>
      <c r="W1228" s="8">
        <v>0.71000000000000041</v>
      </c>
      <c r="X1228" s="8">
        <v>3.21</v>
      </c>
      <c r="Y1228" s="8">
        <v>0.12000000000000011</v>
      </c>
      <c r="Z1228" s="8">
        <v>-0.20999999999999996</v>
      </c>
      <c r="AA1228">
        <v>-0.20999999999999996</v>
      </c>
      <c r="AF1228" t="s">
        <v>1264</v>
      </c>
      <c r="AG1228" t="s">
        <v>87</v>
      </c>
      <c r="AH1228" t="s">
        <v>88</v>
      </c>
      <c r="AI1228" t="s">
        <v>89</v>
      </c>
      <c r="AJ1228" s="7">
        <v>40178</v>
      </c>
      <c r="AK1228" t="s">
        <v>1603</v>
      </c>
      <c r="AL1228" t="s">
        <v>91</v>
      </c>
      <c r="AM1228" t="s">
        <v>1265</v>
      </c>
      <c r="AN1228" t="s">
        <v>1604</v>
      </c>
      <c r="AO1228" t="str">
        <f>TEXT(A1228,"yyyy-mm-dd")</f>
        <v>2009-01-31</v>
      </c>
    </row>
    <row r="1229" spans="1:41">
      <c r="A1229" s="6" t="s">
        <v>1602</v>
      </c>
      <c r="B1229">
        <v>2009</v>
      </c>
      <c r="C1229">
        <v>1</v>
      </c>
      <c r="E1229" t="s">
        <v>392</v>
      </c>
      <c r="F1229" t="s">
        <v>82</v>
      </c>
      <c r="G1229" t="s">
        <v>83</v>
      </c>
      <c r="H1229" t="s">
        <v>1263</v>
      </c>
      <c r="I1229">
        <v>2009</v>
      </c>
      <c r="K1229" s="6">
        <v>40178</v>
      </c>
      <c r="L1229">
        <v>11</v>
      </c>
      <c r="N1229" t="s">
        <v>85</v>
      </c>
      <c r="O1229" s="8">
        <v>4.07</v>
      </c>
      <c r="P1229" s="8">
        <v>4</v>
      </c>
      <c r="Q1229" s="8">
        <v>3.71</v>
      </c>
      <c r="R1229" s="8">
        <v>4.63</v>
      </c>
      <c r="S1229" s="8">
        <v>2.15</v>
      </c>
      <c r="T1229" s="8">
        <v>5.3</v>
      </c>
      <c r="U1229" s="8">
        <v>0.65</v>
      </c>
      <c r="V1229" s="9">
        <v>30</v>
      </c>
      <c r="W1229" s="8">
        <v>0.91999999999999993</v>
      </c>
      <c r="X1229" s="8">
        <v>3.15</v>
      </c>
      <c r="Y1229" s="8">
        <v>7.0000000000000284E-2</v>
      </c>
      <c r="Z1229" s="8">
        <v>-0.21999999999999975</v>
      </c>
      <c r="AA1229">
        <v>-0.49999999999999956</v>
      </c>
      <c r="AF1229" t="s">
        <v>1264</v>
      </c>
      <c r="AG1229" t="s">
        <v>87</v>
      </c>
      <c r="AH1229" t="s">
        <v>88</v>
      </c>
      <c r="AI1229" t="s">
        <v>89</v>
      </c>
      <c r="AJ1229" s="7">
        <v>40178</v>
      </c>
      <c r="AK1229" t="s">
        <v>1603</v>
      </c>
      <c r="AL1229" t="s">
        <v>393</v>
      </c>
      <c r="AM1229" t="s">
        <v>1265</v>
      </c>
      <c r="AN1229" t="s">
        <v>1607</v>
      </c>
      <c r="AO1229" t="str">
        <f>TEXT(A1229,"yyyy-mm-dd")</f>
        <v>2009-01-31</v>
      </c>
    </row>
    <row r="1230" spans="1:41">
      <c r="A1230" s="6" t="s">
        <v>1602</v>
      </c>
      <c r="B1230">
        <v>2009</v>
      </c>
      <c r="C1230">
        <v>1</v>
      </c>
      <c r="E1230" t="s">
        <v>81</v>
      </c>
      <c r="F1230" t="s">
        <v>82</v>
      </c>
      <c r="G1230" t="s">
        <v>774</v>
      </c>
      <c r="H1230" t="s">
        <v>775</v>
      </c>
      <c r="K1230" s="6"/>
      <c r="O1230" s="8">
        <v>3.56</v>
      </c>
      <c r="P1230" s="8">
        <v>3.5</v>
      </c>
      <c r="Q1230" s="8">
        <v>3.27</v>
      </c>
      <c r="R1230" s="8">
        <v>3.65</v>
      </c>
      <c r="S1230" s="8">
        <v>2.77</v>
      </c>
      <c r="T1230" s="8">
        <v>4.9000000000000004</v>
      </c>
      <c r="U1230" s="8">
        <v>0.46</v>
      </c>
      <c r="V1230" s="9">
        <v>28</v>
      </c>
      <c r="W1230" s="8">
        <v>0.37999999999999989</v>
      </c>
      <c r="X1230" s="8">
        <v>2.1300000000000003</v>
      </c>
      <c r="Y1230" s="8">
        <v>6.0000000000000053E-2</v>
      </c>
      <c r="Z1230" s="8">
        <v>-0.20000000000000018</v>
      </c>
      <c r="AA1230">
        <v>-0.17000000000000037</v>
      </c>
      <c r="AF1230" t="s">
        <v>776</v>
      </c>
      <c r="AG1230" t="s">
        <v>777</v>
      </c>
      <c r="AH1230" t="s">
        <v>778</v>
      </c>
      <c r="AI1230" t="s">
        <v>779</v>
      </c>
      <c r="AJ1230" s="7"/>
      <c r="AK1230" t="s">
        <v>1603</v>
      </c>
      <c r="AL1230" t="s">
        <v>91</v>
      </c>
      <c r="AM1230" t="s">
        <v>775</v>
      </c>
      <c r="AN1230" t="s">
        <v>1610</v>
      </c>
      <c r="AO1230" t="str">
        <f>TEXT(A1230,"yyyy-mm-dd")</f>
        <v>2009-01-31</v>
      </c>
    </row>
    <row r="1231" spans="1:41">
      <c r="A1231" s="6" t="s">
        <v>1602</v>
      </c>
      <c r="B1231">
        <v>2009</v>
      </c>
      <c r="C1231">
        <v>1</v>
      </c>
      <c r="E1231" t="s">
        <v>81</v>
      </c>
      <c r="F1231" t="s">
        <v>82</v>
      </c>
      <c r="G1231" t="s">
        <v>774</v>
      </c>
      <c r="H1231" t="s">
        <v>1536</v>
      </c>
      <c r="K1231" s="6"/>
      <c r="O1231" s="8">
        <v>3.32</v>
      </c>
      <c r="P1231" s="8">
        <v>3.37</v>
      </c>
      <c r="Q1231" s="8">
        <v>3</v>
      </c>
      <c r="R1231" s="8">
        <v>3.5</v>
      </c>
      <c r="S1231" s="8">
        <v>2.2599999999999998</v>
      </c>
      <c r="T1231" s="8">
        <v>4.5</v>
      </c>
      <c r="U1231" s="8">
        <v>0.41</v>
      </c>
      <c r="V1231" s="9">
        <v>26</v>
      </c>
      <c r="W1231" s="8">
        <v>0.5</v>
      </c>
      <c r="X1231" s="8">
        <v>2.2400000000000002</v>
      </c>
      <c r="Y1231" s="8">
        <v>-5.0000000000000266E-2</v>
      </c>
      <c r="Z1231" s="8">
        <v>-4.0000000000000036E-2</v>
      </c>
      <c r="AA1231">
        <v>2.0000000000000018E-2</v>
      </c>
      <c r="AF1231" t="s">
        <v>1537</v>
      </c>
      <c r="AG1231" t="s">
        <v>777</v>
      </c>
      <c r="AH1231" t="s">
        <v>778</v>
      </c>
      <c r="AI1231" t="s">
        <v>1538</v>
      </c>
      <c r="AJ1231" s="7"/>
      <c r="AK1231" t="s">
        <v>1603</v>
      </c>
      <c r="AL1231" t="s">
        <v>91</v>
      </c>
      <c r="AM1231" t="s">
        <v>1536</v>
      </c>
      <c r="AN1231" t="s">
        <v>1611</v>
      </c>
      <c r="AO1231" t="str">
        <f>TEXT(A1231,"yyyy-mm-dd")</f>
        <v>2009-01-31</v>
      </c>
    </row>
    <row r="1232" spans="1:41">
      <c r="A1232" s="6" t="s">
        <v>1602</v>
      </c>
      <c r="B1232">
        <v>2009</v>
      </c>
      <c r="C1232">
        <v>1</v>
      </c>
      <c r="E1232" t="s">
        <v>112</v>
      </c>
      <c r="F1232" t="s">
        <v>113</v>
      </c>
      <c r="G1232" t="s">
        <v>83</v>
      </c>
      <c r="H1232" t="s">
        <v>1417</v>
      </c>
      <c r="I1232">
        <v>2010</v>
      </c>
      <c r="K1232" s="6">
        <v>40543</v>
      </c>
      <c r="L1232">
        <v>23</v>
      </c>
      <c r="N1232" t="s">
        <v>95</v>
      </c>
      <c r="O1232" s="8">
        <v>6.69</v>
      </c>
      <c r="P1232" s="8">
        <v>6.5</v>
      </c>
      <c r="Q1232" s="8">
        <v>6.25</v>
      </c>
      <c r="R1232" s="8">
        <v>7.02</v>
      </c>
      <c r="S1232" s="8">
        <v>4.5</v>
      </c>
      <c r="T1232" s="8">
        <v>8.56</v>
      </c>
      <c r="U1232" s="8">
        <v>0.82</v>
      </c>
      <c r="V1232" s="9">
        <v>28</v>
      </c>
      <c r="W1232" s="8">
        <v>0.76999999999999957</v>
      </c>
      <c r="X1232" s="8">
        <v>4.0600000000000005</v>
      </c>
      <c r="Y1232" s="8">
        <v>0.19000000000000039</v>
      </c>
      <c r="Z1232" s="8">
        <v>-0.5</v>
      </c>
      <c r="AA1232">
        <v>-0.19000000000000039</v>
      </c>
      <c r="AF1232" t="s">
        <v>1600</v>
      </c>
      <c r="AG1232" t="s">
        <v>115</v>
      </c>
      <c r="AH1232" t="s">
        <v>116</v>
      </c>
      <c r="AI1232" t="s">
        <v>230</v>
      </c>
      <c r="AJ1232" s="7">
        <v>40543</v>
      </c>
      <c r="AK1232" t="s">
        <v>1603</v>
      </c>
      <c r="AL1232" t="s">
        <v>118</v>
      </c>
      <c r="AM1232" t="s">
        <v>1419</v>
      </c>
      <c r="AN1232" t="s">
        <v>1613</v>
      </c>
      <c r="AO1232" t="str">
        <f>TEXT(A1232,"yyyy-mm-dd")</f>
        <v>2009-01-31</v>
      </c>
    </row>
    <row r="1233" spans="1:41">
      <c r="A1233" s="6" t="s">
        <v>1602</v>
      </c>
      <c r="B1233">
        <v>2009</v>
      </c>
      <c r="C1233">
        <v>1</v>
      </c>
      <c r="E1233" t="s">
        <v>112</v>
      </c>
      <c r="F1233" t="s">
        <v>113</v>
      </c>
      <c r="G1233" t="s">
        <v>83</v>
      </c>
      <c r="H1233" t="s">
        <v>1263</v>
      </c>
      <c r="I1233">
        <v>2009</v>
      </c>
      <c r="K1233" s="6">
        <v>40178</v>
      </c>
      <c r="L1233">
        <v>11</v>
      </c>
      <c r="N1233" t="s">
        <v>85</v>
      </c>
      <c r="O1233" s="8">
        <v>6.47</v>
      </c>
      <c r="P1233" s="8">
        <v>6.5</v>
      </c>
      <c r="Q1233" s="8">
        <v>6.22</v>
      </c>
      <c r="R1233" s="8">
        <v>7</v>
      </c>
      <c r="S1233" s="8">
        <v>5</v>
      </c>
      <c r="T1233" s="8">
        <v>8.35</v>
      </c>
      <c r="U1233" s="8">
        <v>0.75</v>
      </c>
      <c r="V1233" s="9">
        <v>31</v>
      </c>
      <c r="W1233" s="8">
        <v>0.78000000000000025</v>
      </c>
      <c r="X1233" s="8">
        <v>3.3499999999999996</v>
      </c>
      <c r="Y1233" s="8">
        <v>-3.0000000000000249E-2</v>
      </c>
      <c r="Z1233" s="8">
        <v>-0.75</v>
      </c>
      <c r="AA1233">
        <v>0.12999999999999989</v>
      </c>
      <c r="AF1233" t="s">
        <v>1428</v>
      </c>
      <c r="AG1233" t="s">
        <v>115</v>
      </c>
      <c r="AH1233" t="s">
        <v>116</v>
      </c>
      <c r="AI1233" t="s">
        <v>117</v>
      </c>
      <c r="AJ1233" s="7">
        <v>40178</v>
      </c>
      <c r="AK1233" t="s">
        <v>1603</v>
      </c>
      <c r="AL1233" t="s">
        <v>118</v>
      </c>
      <c r="AM1233" t="s">
        <v>1265</v>
      </c>
      <c r="AN1233" t="s">
        <v>1612</v>
      </c>
      <c r="AO1233" t="str">
        <f>TEXT(A1233,"yyyy-mm-dd")</f>
        <v>2009-01-31</v>
      </c>
    </row>
    <row r="1234" spans="1:41">
      <c r="A1234" s="6" t="s">
        <v>1614</v>
      </c>
      <c r="B1234">
        <v>2009</v>
      </c>
      <c r="C1234">
        <v>2</v>
      </c>
      <c r="E1234" t="s">
        <v>100</v>
      </c>
      <c r="F1234" t="s">
        <v>101</v>
      </c>
      <c r="G1234" t="s">
        <v>83</v>
      </c>
      <c r="H1234" t="s">
        <v>1417</v>
      </c>
      <c r="I1234">
        <v>2010</v>
      </c>
      <c r="K1234" s="6">
        <v>40543</v>
      </c>
      <c r="L1234">
        <v>22</v>
      </c>
      <c r="N1234" t="s">
        <v>167</v>
      </c>
      <c r="O1234" s="8">
        <v>2</v>
      </c>
      <c r="P1234" s="8">
        <v>2.1</v>
      </c>
      <c r="Q1234" s="8">
        <v>1.51</v>
      </c>
      <c r="R1234" s="8">
        <v>2.5</v>
      </c>
      <c r="S1234" s="8">
        <v>0.4</v>
      </c>
      <c r="T1234" s="8">
        <v>3.37</v>
      </c>
      <c r="U1234" s="8">
        <v>0.77</v>
      </c>
      <c r="V1234" s="9">
        <v>29</v>
      </c>
      <c r="W1234" s="8">
        <v>0.99</v>
      </c>
      <c r="X1234" s="8">
        <v>2.97</v>
      </c>
      <c r="Y1234" s="8">
        <v>-0.10000000000000009</v>
      </c>
      <c r="Z1234" s="8">
        <v>-0.10000000000000009</v>
      </c>
      <c r="AA1234">
        <v>9.9999999999997868E-3</v>
      </c>
      <c r="AF1234" t="s">
        <v>9905</v>
      </c>
      <c r="AG1234" t="s">
        <v>9655</v>
      </c>
      <c r="AH1234" t="s">
        <v>9656</v>
      </c>
      <c r="AI1234" t="s">
        <v>9669</v>
      </c>
      <c r="AJ1234" s="7">
        <v>40543</v>
      </c>
      <c r="AK1234" t="s">
        <v>1615</v>
      </c>
      <c r="AL1234" t="s">
        <v>109</v>
      </c>
      <c r="AM1234" t="s">
        <v>1419</v>
      </c>
      <c r="AN1234" t="s">
        <v>9915</v>
      </c>
    </row>
    <row r="1235" spans="1:41">
      <c r="A1235" s="6" t="s">
        <v>1614</v>
      </c>
      <c r="B1235">
        <v>2009</v>
      </c>
      <c r="C1235">
        <v>2</v>
      </c>
      <c r="E1235" t="s">
        <v>100</v>
      </c>
      <c r="F1235" t="s">
        <v>101</v>
      </c>
      <c r="G1235" t="s">
        <v>83</v>
      </c>
      <c r="H1235" t="s">
        <v>1263</v>
      </c>
      <c r="I1235">
        <v>2009</v>
      </c>
      <c r="K1235" s="6">
        <v>40178</v>
      </c>
      <c r="L1235">
        <v>10</v>
      </c>
      <c r="N1235" t="s">
        <v>164</v>
      </c>
      <c r="O1235" s="8">
        <v>-1.92</v>
      </c>
      <c r="P1235" s="8">
        <v>-1.85</v>
      </c>
      <c r="Q1235" s="8">
        <v>-2.38</v>
      </c>
      <c r="R1235" s="8">
        <v>-1.6</v>
      </c>
      <c r="S1235" s="8">
        <v>-3.9</v>
      </c>
      <c r="T1235" s="8">
        <v>0.5</v>
      </c>
      <c r="U1235" s="8">
        <v>0.74</v>
      </c>
      <c r="V1235" s="9">
        <v>30</v>
      </c>
      <c r="W1235" s="8">
        <v>0.7799999999999998</v>
      </c>
      <c r="X1235" s="8">
        <v>4.4000000000000004</v>
      </c>
      <c r="Y1235" s="8">
        <v>-6.999999999999984E-2</v>
      </c>
      <c r="Z1235" s="8">
        <v>-0.55000000000000004</v>
      </c>
      <c r="AA1235">
        <v>-0.71000000000000019</v>
      </c>
      <c r="AF1235" t="s">
        <v>9871</v>
      </c>
      <c r="AG1235" t="s">
        <v>9655</v>
      </c>
      <c r="AH1235" t="s">
        <v>9656</v>
      </c>
      <c r="AI1235" t="s">
        <v>9657</v>
      </c>
      <c r="AJ1235" s="7">
        <v>40178</v>
      </c>
      <c r="AK1235" t="s">
        <v>1615</v>
      </c>
      <c r="AL1235" t="s">
        <v>109</v>
      </c>
      <c r="AM1235" t="s">
        <v>1265</v>
      </c>
      <c r="AN1235" t="s">
        <v>9893</v>
      </c>
    </row>
    <row r="1236" spans="1:41">
      <c r="A1236" s="6" t="s">
        <v>1614</v>
      </c>
      <c r="B1236">
        <v>2009</v>
      </c>
      <c r="C1236">
        <v>2</v>
      </c>
      <c r="E1236" t="s">
        <v>100</v>
      </c>
      <c r="F1236" t="s">
        <v>101</v>
      </c>
      <c r="G1236" t="s">
        <v>102</v>
      </c>
      <c r="H1236" t="s">
        <v>1622</v>
      </c>
      <c r="I1236">
        <v>2009</v>
      </c>
      <c r="J1236">
        <v>2</v>
      </c>
      <c r="K1236" s="6">
        <v>39994</v>
      </c>
      <c r="L1236">
        <v>4</v>
      </c>
      <c r="M1236">
        <v>1</v>
      </c>
      <c r="N1236" t="s">
        <v>219</v>
      </c>
      <c r="O1236" s="8">
        <v>-2.99</v>
      </c>
      <c r="P1236" s="8">
        <v>-2.9</v>
      </c>
      <c r="Q1236" s="8">
        <v>-3.8</v>
      </c>
      <c r="R1236" s="8">
        <v>-2</v>
      </c>
      <c r="S1236" s="8">
        <v>-6.3</v>
      </c>
      <c r="T1236" s="8">
        <v>-0.2</v>
      </c>
      <c r="U1236" s="8">
        <v>1.34</v>
      </c>
      <c r="V1236" s="9">
        <v>29</v>
      </c>
      <c r="W1236" s="8">
        <v>1.7999999999999998</v>
      </c>
      <c r="X1236" s="8">
        <v>6.1</v>
      </c>
      <c r="Y1236" s="8">
        <v>-9.0000000000000302E-2</v>
      </c>
      <c r="Z1236" s="8"/>
      <c r="AF1236" t="s">
        <v>1623</v>
      </c>
      <c r="AG1236" t="s">
        <v>106</v>
      </c>
      <c r="AH1236" t="s">
        <v>107</v>
      </c>
      <c r="AI1236" t="s">
        <v>340</v>
      </c>
      <c r="AJ1236" s="7">
        <v>39994</v>
      </c>
      <c r="AK1236" t="s">
        <v>1615</v>
      </c>
      <c r="AL1236" t="s">
        <v>109</v>
      </c>
      <c r="AM1236" t="s">
        <v>1624</v>
      </c>
      <c r="AN1236" t="s">
        <v>1625</v>
      </c>
      <c r="AO1236" t="str">
        <f>TEXT(A1236,"yyyy-mm-dd")</f>
        <v>2009-02-28</v>
      </c>
    </row>
    <row r="1237" spans="1:41">
      <c r="A1237" s="6" t="s">
        <v>1614</v>
      </c>
      <c r="B1237">
        <v>2009</v>
      </c>
      <c r="C1237">
        <v>2</v>
      </c>
      <c r="E1237" t="s">
        <v>100</v>
      </c>
      <c r="F1237" t="s">
        <v>101</v>
      </c>
      <c r="G1237" t="s">
        <v>102</v>
      </c>
      <c r="H1237" t="s">
        <v>1576</v>
      </c>
      <c r="I1237">
        <v>2009</v>
      </c>
      <c r="J1237">
        <v>1</v>
      </c>
      <c r="K1237" s="6">
        <v>39903</v>
      </c>
      <c r="L1237">
        <v>1</v>
      </c>
      <c r="M1237">
        <v>0</v>
      </c>
      <c r="N1237" t="s">
        <v>169</v>
      </c>
      <c r="O1237" s="8">
        <v>-2.4300000000000002</v>
      </c>
      <c r="P1237" s="8">
        <v>-2.5</v>
      </c>
      <c r="Q1237" s="8">
        <v>-3</v>
      </c>
      <c r="R1237" s="8">
        <v>-1.8</v>
      </c>
      <c r="S1237" s="8">
        <v>-4.5</v>
      </c>
      <c r="T1237" s="8">
        <v>-0.1</v>
      </c>
      <c r="U1237" s="8">
        <v>1.08</v>
      </c>
      <c r="V1237" s="9">
        <v>29</v>
      </c>
      <c r="W1237" s="8">
        <v>1.2</v>
      </c>
      <c r="X1237" s="8">
        <v>4.4000000000000004</v>
      </c>
      <c r="Y1237" s="8">
        <v>6.999999999999984E-2</v>
      </c>
      <c r="Z1237" s="8">
        <v>-1</v>
      </c>
      <c r="AA1237">
        <v>-0.40999999999999992</v>
      </c>
      <c r="AF1237" t="s">
        <v>1577</v>
      </c>
      <c r="AG1237" t="s">
        <v>106</v>
      </c>
      <c r="AH1237" t="s">
        <v>107</v>
      </c>
      <c r="AI1237" t="s">
        <v>108</v>
      </c>
      <c r="AJ1237" s="7">
        <v>39903</v>
      </c>
      <c r="AK1237" t="s">
        <v>1615</v>
      </c>
      <c r="AL1237" t="s">
        <v>109</v>
      </c>
      <c r="AM1237" t="s">
        <v>1578</v>
      </c>
      <c r="AN1237" t="s">
        <v>1621</v>
      </c>
      <c r="AO1237" t="str">
        <f>TEXT(A1237,"yyyy-mm-dd")</f>
        <v>2009-02-28</v>
      </c>
    </row>
    <row r="1238" spans="1:41">
      <c r="A1238" s="6" t="s">
        <v>1614</v>
      </c>
      <c r="B1238">
        <v>2009</v>
      </c>
      <c r="C1238">
        <v>2</v>
      </c>
      <c r="E1238" t="s">
        <v>81</v>
      </c>
      <c r="F1238" t="s">
        <v>82</v>
      </c>
      <c r="G1238" t="s">
        <v>83</v>
      </c>
      <c r="H1238" t="s">
        <v>1589</v>
      </c>
      <c r="I1238">
        <v>2011</v>
      </c>
      <c r="K1238" s="6">
        <v>40908</v>
      </c>
      <c r="L1238">
        <v>34</v>
      </c>
      <c r="N1238" t="s">
        <v>789</v>
      </c>
      <c r="O1238" s="8">
        <v>3.57</v>
      </c>
      <c r="P1238" s="8">
        <v>3.48</v>
      </c>
      <c r="Q1238" s="8">
        <v>3.31</v>
      </c>
      <c r="R1238" s="8">
        <v>3.8</v>
      </c>
      <c r="S1238" s="8">
        <v>3</v>
      </c>
      <c r="T1238" s="8">
        <v>4.75</v>
      </c>
      <c r="U1238" s="8">
        <v>0.48</v>
      </c>
      <c r="V1238" s="9">
        <v>28</v>
      </c>
      <c r="W1238" s="8">
        <v>0.48999999999999977</v>
      </c>
      <c r="X1238" s="8">
        <v>1.75</v>
      </c>
      <c r="Y1238" s="8">
        <v>8.9999999999999858E-2</v>
      </c>
      <c r="Z1238" s="8">
        <v>2.9999999999999805E-2</v>
      </c>
      <c r="AA1238">
        <v>7.9999999999999627E-2</v>
      </c>
      <c r="AF1238" t="s">
        <v>1590</v>
      </c>
      <c r="AG1238" t="s">
        <v>87</v>
      </c>
      <c r="AH1238" t="s">
        <v>88</v>
      </c>
      <c r="AI1238" t="s">
        <v>359</v>
      </c>
      <c r="AJ1238" s="7">
        <v>40908</v>
      </c>
      <c r="AK1238" t="s">
        <v>1615</v>
      </c>
      <c r="AL1238" t="s">
        <v>91</v>
      </c>
      <c r="AM1238" t="s">
        <v>1591</v>
      </c>
      <c r="AN1238" t="s">
        <v>1618</v>
      </c>
      <c r="AO1238" t="str">
        <f>TEXT(A1238,"yyyy-mm-dd")</f>
        <v>2009-02-28</v>
      </c>
    </row>
    <row r="1239" spans="1:41">
      <c r="A1239" s="6" t="s">
        <v>1614</v>
      </c>
      <c r="B1239">
        <v>2009</v>
      </c>
      <c r="C1239">
        <v>2</v>
      </c>
      <c r="E1239" t="s">
        <v>81</v>
      </c>
      <c r="F1239" t="s">
        <v>82</v>
      </c>
      <c r="G1239" t="s">
        <v>83</v>
      </c>
      <c r="H1239" t="s">
        <v>1417</v>
      </c>
      <c r="I1239">
        <v>2010</v>
      </c>
      <c r="K1239" s="6">
        <v>40543</v>
      </c>
      <c r="L1239">
        <v>22</v>
      </c>
      <c r="N1239" t="s">
        <v>167</v>
      </c>
      <c r="O1239" s="8">
        <v>3.76</v>
      </c>
      <c r="P1239" s="8">
        <v>3.65</v>
      </c>
      <c r="Q1239" s="8">
        <v>3.5</v>
      </c>
      <c r="R1239" s="8">
        <v>3.88</v>
      </c>
      <c r="S1239" s="8">
        <v>2.68</v>
      </c>
      <c r="T1239" s="8">
        <v>5.22</v>
      </c>
      <c r="U1239" s="8">
        <v>0.52</v>
      </c>
      <c r="V1239" s="9">
        <v>30</v>
      </c>
      <c r="W1239" s="8">
        <v>0.37999999999999989</v>
      </c>
      <c r="X1239" s="8">
        <v>2.5399999999999996</v>
      </c>
      <c r="Y1239" s="8">
        <v>0.10999999999999988</v>
      </c>
      <c r="Z1239" s="8">
        <v>-2.0000000000000018E-2</v>
      </c>
      <c r="AA1239">
        <v>-4.0000000000000036E-2</v>
      </c>
      <c r="AF1239" t="s">
        <v>1418</v>
      </c>
      <c r="AG1239" t="s">
        <v>87</v>
      </c>
      <c r="AH1239" t="s">
        <v>88</v>
      </c>
      <c r="AI1239" t="s">
        <v>97</v>
      </c>
      <c r="AJ1239" s="7">
        <v>40543</v>
      </c>
      <c r="AK1239" t="s">
        <v>1615</v>
      </c>
      <c r="AL1239" t="s">
        <v>91</v>
      </c>
      <c r="AM1239" t="s">
        <v>1419</v>
      </c>
      <c r="AN1239" t="s">
        <v>1617</v>
      </c>
      <c r="AO1239" t="str">
        <f>TEXT(A1239,"yyyy-mm-dd")</f>
        <v>2009-02-28</v>
      </c>
    </row>
    <row r="1240" spans="1:41">
      <c r="A1240" s="6" t="s">
        <v>1614</v>
      </c>
      <c r="B1240">
        <v>2009</v>
      </c>
      <c r="C1240">
        <v>2</v>
      </c>
      <c r="E1240" t="s">
        <v>392</v>
      </c>
      <c r="F1240" t="s">
        <v>82</v>
      </c>
      <c r="G1240" t="s">
        <v>83</v>
      </c>
      <c r="H1240" t="s">
        <v>1417</v>
      </c>
      <c r="I1240">
        <v>2010</v>
      </c>
      <c r="K1240" s="6">
        <v>40543</v>
      </c>
      <c r="L1240">
        <v>22</v>
      </c>
      <c r="N1240" t="s">
        <v>167</v>
      </c>
      <c r="O1240" s="8">
        <v>3.68</v>
      </c>
      <c r="P1240" s="8">
        <v>3.63</v>
      </c>
      <c r="Q1240" s="8">
        <v>3.34</v>
      </c>
      <c r="R1240" s="8">
        <v>3.92</v>
      </c>
      <c r="S1240" s="8">
        <v>2.46</v>
      </c>
      <c r="T1240" s="8">
        <v>4.9000000000000004</v>
      </c>
      <c r="U1240" s="8">
        <v>0.57999999999999996</v>
      </c>
      <c r="V1240" s="9">
        <v>26</v>
      </c>
      <c r="W1240" s="8">
        <v>0.58000000000000007</v>
      </c>
      <c r="X1240" s="8">
        <v>2.4400000000000004</v>
      </c>
      <c r="Y1240" s="8">
        <v>5.0000000000000266E-2</v>
      </c>
      <c r="Z1240" s="8">
        <v>2.9999999999999805E-2</v>
      </c>
      <c r="AA1240">
        <v>-9.9999999999997868E-3</v>
      </c>
      <c r="AF1240" t="s">
        <v>1418</v>
      </c>
      <c r="AG1240" t="s">
        <v>87</v>
      </c>
      <c r="AH1240" t="s">
        <v>88</v>
      </c>
      <c r="AI1240" t="s">
        <v>97</v>
      </c>
      <c r="AJ1240" s="7">
        <v>40543</v>
      </c>
      <c r="AK1240" t="s">
        <v>1615</v>
      </c>
      <c r="AL1240" t="s">
        <v>393</v>
      </c>
      <c r="AM1240" t="s">
        <v>1419</v>
      </c>
      <c r="AN1240" t="s">
        <v>1620</v>
      </c>
      <c r="AO1240" t="str">
        <f>TEXT(A1240,"yyyy-mm-dd")</f>
        <v>2009-02-28</v>
      </c>
    </row>
    <row r="1241" spans="1:41">
      <c r="A1241" s="6" t="s">
        <v>1614</v>
      </c>
      <c r="B1241">
        <v>2009</v>
      </c>
      <c r="C1241">
        <v>2</v>
      </c>
      <c r="E1241" t="s">
        <v>81</v>
      </c>
      <c r="F1241" t="s">
        <v>82</v>
      </c>
      <c r="G1241" t="s">
        <v>83</v>
      </c>
      <c r="H1241" t="s">
        <v>1263</v>
      </c>
      <c r="I1241">
        <v>2009</v>
      </c>
      <c r="K1241" s="6">
        <v>40178</v>
      </c>
      <c r="L1241">
        <v>10</v>
      </c>
      <c r="N1241" t="s">
        <v>164</v>
      </c>
      <c r="O1241" s="8">
        <v>4.05</v>
      </c>
      <c r="P1241" s="8">
        <v>4</v>
      </c>
      <c r="Q1241" s="8">
        <v>3.66</v>
      </c>
      <c r="R1241" s="8">
        <v>4.29</v>
      </c>
      <c r="S1241" s="8">
        <v>2.4500000000000002</v>
      </c>
      <c r="T1241" s="8">
        <v>5.5</v>
      </c>
      <c r="U1241" s="8">
        <v>0.63</v>
      </c>
      <c r="V1241" s="9">
        <v>30</v>
      </c>
      <c r="W1241" s="8">
        <v>0.62999999999999989</v>
      </c>
      <c r="X1241" s="8">
        <v>3.05</v>
      </c>
      <c r="Y1241" s="8">
        <v>4.9999999999999822E-2</v>
      </c>
      <c r="Z1241" s="8">
        <v>0</v>
      </c>
      <c r="AA1241">
        <v>-8.0000000000000515E-2</v>
      </c>
      <c r="AF1241" t="s">
        <v>1264</v>
      </c>
      <c r="AG1241" t="s">
        <v>87</v>
      </c>
      <c r="AH1241" t="s">
        <v>88</v>
      </c>
      <c r="AI1241" t="s">
        <v>89</v>
      </c>
      <c r="AJ1241" s="7">
        <v>40178</v>
      </c>
      <c r="AK1241" t="s">
        <v>1615</v>
      </c>
      <c r="AL1241" t="s">
        <v>91</v>
      </c>
      <c r="AM1241" t="s">
        <v>1265</v>
      </c>
      <c r="AN1241" t="s">
        <v>1616</v>
      </c>
      <c r="AO1241" t="str">
        <f>TEXT(A1241,"yyyy-mm-dd")</f>
        <v>2009-02-28</v>
      </c>
    </row>
    <row r="1242" spans="1:41">
      <c r="A1242" s="6" t="s">
        <v>1614</v>
      </c>
      <c r="B1242">
        <v>2009</v>
      </c>
      <c r="C1242">
        <v>2</v>
      </c>
      <c r="E1242" t="s">
        <v>392</v>
      </c>
      <c r="F1242" t="s">
        <v>82</v>
      </c>
      <c r="G1242" t="s">
        <v>83</v>
      </c>
      <c r="H1242" t="s">
        <v>1263</v>
      </c>
      <c r="I1242">
        <v>2009</v>
      </c>
      <c r="K1242" s="6">
        <v>40178</v>
      </c>
      <c r="L1242">
        <v>10</v>
      </c>
      <c r="N1242" t="s">
        <v>164</v>
      </c>
      <c r="O1242" s="8">
        <v>4.1399999999999997</v>
      </c>
      <c r="P1242" s="8">
        <v>3.99</v>
      </c>
      <c r="Q1242" s="8">
        <v>3.76</v>
      </c>
      <c r="R1242" s="8">
        <v>4.6500000000000004</v>
      </c>
      <c r="S1242" s="8">
        <v>2.36</v>
      </c>
      <c r="T1242" s="8">
        <v>5.3</v>
      </c>
      <c r="U1242" s="8">
        <v>0.63</v>
      </c>
      <c r="V1242" s="9">
        <v>28</v>
      </c>
      <c r="W1242" s="8">
        <v>0.89000000000000057</v>
      </c>
      <c r="X1242" s="8">
        <v>2.94</v>
      </c>
      <c r="Y1242" s="8">
        <v>0.14999999999999947</v>
      </c>
      <c r="Z1242" s="8">
        <v>-9.9999999999997868E-3</v>
      </c>
      <c r="AA1242">
        <v>-2.9999999999999361E-2</v>
      </c>
      <c r="AF1242" t="s">
        <v>1264</v>
      </c>
      <c r="AG1242" t="s">
        <v>87</v>
      </c>
      <c r="AH1242" t="s">
        <v>88</v>
      </c>
      <c r="AI1242" t="s">
        <v>89</v>
      </c>
      <c r="AJ1242" s="7">
        <v>40178</v>
      </c>
      <c r="AK1242" t="s">
        <v>1615</v>
      </c>
      <c r="AL1242" t="s">
        <v>393</v>
      </c>
      <c r="AM1242" t="s">
        <v>1265</v>
      </c>
      <c r="AN1242" t="s">
        <v>1619</v>
      </c>
      <c r="AO1242" t="str">
        <f>TEXT(A1242,"yyyy-mm-dd")</f>
        <v>2009-02-28</v>
      </c>
    </row>
    <row r="1243" spans="1:41">
      <c r="A1243" s="6" t="s">
        <v>1614</v>
      </c>
      <c r="B1243">
        <v>2009</v>
      </c>
      <c r="C1243">
        <v>2</v>
      </c>
      <c r="E1243" t="s">
        <v>81</v>
      </c>
      <c r="F1243" t="s">
        <v>82</v>
      </c>
      <c r="G1243" t="s">
        <v>774</v>
      </c>
      <c r="H1243" t="s">
        <v>775</v>
      </c>
      <c r="K1243" s="6"/>
      <c r="O1243" s="8">
        <v>3.54</v>
      </c>
      <c r="P1243" s="8">
        <v>3.46</v>
      </c>
      <c r="Q1243" s="8">
        <v>3.3</v>
      </c>
      <c r="R1243" s="8">
        <v>3.65</v>
      </c>
      <c r="S1243" s="8">
        <v>2.77</v>
      </c>
      <c r="T1243" s="8">
        <v>4.9000000000000004</v>
      </c>
      <c r="U1243" s="8">
        <v>0.47</v>
      </c>
      <c r="V1243" s="9">
        <v>28</v>
      </c>
      <c r="W1243" s="8">
        <v>0.35000000000000009</v>
      </c>
      <c r="X1243" s="8">
        <v>2.1300000000000003</v>
      </c>
      <c r="Y1243" s="8">
        <v>8.0000000000000071E-2</v>
      </c>
      <c r="Z1243" s="8">
        <v>-4.0000000000000036E-2</v>
      </c>
      <c r="AA1243">
        <v>-2.9999999999999805E-2</v>
      </c>
      <c r="AF1243" t="s">
        <v>776</v>
      </c>
      <c r="AG1243" t="s">
        <v>777</v>
      </c>
      <c r="AH1243" t="s">
        <v>778</v>
      </c>
      <c r="AI1243" t="s">
        <v>779</v>
      </c>
      <c r="AJ1243" s="7"/>
      <c r="AK1243" t="s">
        <v>1615</v>
      </c>
      <c r="AL1243" t="s">
        <v>91</v>
      </c>
      <c r="AM1243" t="s">
        <v>775</v>
      </c>
      <c r="AN1243" t="s">
        <v>1626</v>
      </c>
      <c r="AO1243" t="str">
        <f>TEXT(A1243,"yyyy-mm-dd")</f>
        <v>2009-02-28</v>
      </c>
    </row>
    <row r="1244" spans="1:41">
      <c r="A1244" s="6" t="s">
        <v>1614</v>
      </c>
      <c r="B1244">
        <v>2009</v>
      </c>
      <c r="C1244">
        <v>2</v>
      </c>
      <c r="E1244" t="s">
        <v>81</v>
      </c>
      <c r="F1244" t="s">
        <v>82</v>
      </c>
      <c r="G1244" t="s">
        <v>774</v>
      </c>
      <c r="H1244" t="s">
        <v>1536</v>
      </c>
      <c r="K1244" s="6"/>
      <c r="O1244" s="8">
        <v>3.34</v>
      </c>
      <c r="P1244" s="8">
        <v>3.33</v>
      </c>
      <c r="Q1244" s="8">
        <v>3.04</v>
      </c>
      <c r="R1244" s="8">
        <v>3.5</v>
      </c>
      <c r="S1244" s="8">
        <v>2.89</v>
      </c>
      <c r="T1244" s="8">
        <v>4.3</v>
      </c>
      <c r="U1244" s="8">
        <v>0.33</v>
      </c>
      <c r="V1244" s="9">
        <v>27</v>
      </c>
      <c r="W1244" s="8">
        <v>0.45999999999999996</v>
      </c>
      <c r="X1244" s="8">
        <v>1.4099999999999997</v>
      </c>
      <c r="Y1244" s="8">
        <v>9.9999999999997868E-3</v>
      </c>
      <c r="Z1244" s="8">
        <v>-4.0000000000000036E-2</v>
      </c>
      <c r="AA1244">
        <v>-4.0000000000000036E-2</v>
      </c>
      <c r="AF1244" t="s">
        <v>1537</v>
      </c>
      <c r="AG1244" t="s">
        <v>777</v>
      </c>
      <c r="AH1244" t="s">
        <v>778</v>
      </c>
      <c r="AI1244" t="s">
        <v>1538</v>
      </c>
      <c r="AJ1244" s="7"/>
      <c r="AK1244" t="s">
        <v>1615</v>
      </c>
      <c r="AL1244" t="s">
        <v>91</v>
      </c>
      <c r="AM1244" t="s">
        <v>1536</v>
      </c>
      <c r="AN1244" t="s">
        <v>1627</v>
      </c>
      <c r="AO1244" t="str">
        <f>TEXT(A1244,"yyyy-mm-dd")</f>
        <v>2009-02-28</v>
      </c>
    </row>
    <row r="1245" spans="1:41">
      <c r="A1245" s="6" t="s">
        <v>1614</v>
      </c>
      <c r="B1245">
        <v>2009</v>
      </c>
      <c r="C1245">
        <v>2</v>
      </c>
      <c r="E1245" t="s">
        <v>112</v>
      </c>
      <c r="F1245" t="s">
        <v>113</v>
      </c>
      <c r="G1245" t="s">
        <v>83</v>
      </c>
      <c r="H1245" t="s">
        <v>1417</v>
      </c>
      <c r="I1245">
        <v>2010</v>
      </c>
      <c r="K1245" s="6">
        <v>40543</v>
      </c>
      <c r="L1245">
        <v>22</v>
      </c>
      <c r="N1245" t="s">
        <v>167</v>
      </c>
      <c r="O1245" s="8">
        <v>6.57</v>
      </c>
      <c r="P1245" s="8">
        <v>6.5</v>
      </c>
      <c r="Q1245" s="8">
        <v>6.2</v>
      </c>
      <c r="R1245" s="8">
        <v>6.98</v>
      </c>
      <c r="S1245" s="8">
        <v>4.97</v>
      </c>
      <c r="T1245" s="8">
        <v>8.49</v>
      </c>
      <c r="U1245" s="8">
        <v>0.84</v>
      </c>
      <c r="V1245" s="9">
        <v>29</v>
      </c>
      <c r="W1245" s="8">
        <v>0.78000000000000025</v>
      </c>
      <c r="X1245" s="8">
        <v>3.5200000000000005</v>
      </c>
      <c r="Y1245" s="8">
        <v>7.0000000000000284E-2</v>
      </c>
      <c r="Z1245" s="8">
        <v>0</v>
      </c>
      <c r="AA1245">
        <v>1.0000000000000675E-2</v>
      </c>
      <c r="AF1245" t="s">
        <v>1600</v>
      </c>
      <c r="AG1245" t="s">
        <v>115</v>
      </c>
      <c r="AH1245" t="s">
        <v>116</v>
      </c>
      <c r="AI1245" t="s">
        <v>230</v>
      </c>
      <c r="AJ1245" s="7">
        <v>40543</v>
      </c>
      <c r="AK1245" t="s">
        <v>1615</v>
      </c>
      <c r="AL1245" t="s">
        <v>118</v>
      </c>
      <c r="AM1245" t="s">
        <v>1419</v>
      </c>
      <c r="AN1245" t="s">
        <v>1629</v>
      </c>
      <c r="AO1245" t="str">
        <f>TEXT(A1245,"yyyy-mm-dd")</f>
        <v>2009-02-28</v>
      </c>
    </row>
    <row r="1246" spans="1:41">
      <c r="A1246" s="6" t="s">
        <v>1614</v>
      </c>
      <c r="B1246">
        <v>2009</v>
      </c>
      <c r="C1246">
        <v>2</v>
      </c>
      <c r="E1246" t="s">
        <v>112</v>
      </c>
      <c r="F1246" t="s">
        <v>113</v>
      </c>
      <c r="G1246" t="s">
        <v>83</v>
      </c>
      <c r="H1246" t="s">
        <v>1263</v>
      </c>
      <c r="I1246">
        <v>2009</v>
      </c>
      <c r="K1246" s="6">
        <v>40178</v>
      </c>
      <c r="L1246">
        <v>10</v>
      </c>
      <c r="N1246" t="s">
        <v>164</v>
      </c>
      <c r="O1246" s="8">
        <v>6.52</v>
      </c>
      <c r="P1246" s="8">
        <v>6.5</v>
      </c>
      <c r="Q1246" s="8">
        <v>6.26</v>
      </c>
      <c r="R1246" s="8">
        <v>6.96</v>
      </c>
      <c r="S1246" s="8">
        <v>4.97</v>
      </c>
      <c r="T1246" s="8">
        <v>8.6</v>
      </c>
      <c r="U1246" s="8">
        <v>0.83</v>
      </c>
      <c r="V1246" s="9">
        <v>30</v>
      </c>
      <c r="W1246" s="8">
        <v>0.70000000000000018</v>
      </c>
      <c r="X1246" s="8">
        <v>3.63</v>
      </c>
      <c r="Y1246" s="8">
        <v>1.9999999999999574E-2</v>
      </c>
      <c r="Z1246" s="8">
        <v>0</v>
      </c>
      <c r="AA1246">
        <v>-8.0000000000000071E-2</v>
      </c>
      <c r="AF1246" t="s">
        <v>1428</v>
      </c>
      <c r="AG1246" t="s">
        <v>115</v>
      </c>
      <c r="AH1246" t="s">
        <v>116</v>
      </c>
      <c r="AI1246" t="s">
        <v>117</v>
      </c>
      <c r="AJ1246" s="7">
        <v>40178</v>
      </c>
      <c r="AK1246" t="s">
        <v>1615</v>
      </c>
      <c r="AL1246" t="s">
        <v>118</v>
      </c>
      <c r="AM1246" t="s">
        <v>1265</v>
      </c>
      <c r="AN1246" t="s">
        <v>1628</v>
      </c>
      <c r="AO1246" t="str">
        <f>TEXT(A1246,"yyyy-mm-dd")</f>
        <v>2009-02-28</v>
      </c>
    </row>
    <row r="1247" spans="1:41">
      <c r="A1247" s="6" t="s">
        <v>1630</v>
      </c>
      <c r="B1247">
        <v>2009</v>
      </c>
      <c r="C1247">
        <v>3</v>
      </c>
      <c r="E1247" t="s">
        <v>100</v>
      </c>
      <c r="F1247" t="s">
        <v>101</v>
      </c>
      <c r="G1247" t="s">
        <v>83</v>
      </c>
      <c r="H1247" t="s">
        <v>1417</v>
      </c>
      <c r="I1247">
        <v>2010</v>
      </c>
      <c r="K1247" s="6">
        <v>40543</v>
      </c>
      <c r="L1247">
        <v>21</v>
      </c>
      <c r="N1247" t="s">
        <v>176</v>
      </c>
      <c r="O1247" s="8">
        <v>1.62</v>
      </c>
      <c r="P1247" s="8">
        <v>2</v>
      </c>
      <c r="Q1247" s="8">
        <v>1.18</v>
      </c>
      <c r="R1247" s="8">
        <v>2.4500000000000002</v>
      </c>
      <c r="S1247" s="8">
        <v>-2.6</v>
      </c>
      <c r="T1247" s="8">
        <v>3.4</v>
      </c>
      <c r="U1247" s="8">
        <v>1.22</v>
      </c>
      <c r="V1247" s="9">
        <v>31</v>
      </c>
      <c r="W1247" s="8">
        <v>1.2700000000000002</v>
      </c>
      <c r="X1247" s="8">
        <v>6</v>
      </c>
      <c r="Y1247" s="8">
        <v>-0.37999999999999989</v>
      </c>
      <c r="Z1247" s="8">
        <v>-0.10000000000000009</v>
      </c>
      <c r="AA1247">
        <v>0.28000000000000025</v>
      </c>
      <c r="AF1247" t="s">
        <v>9905</v>
      </c>
      <c r="AG1247" t="s">
        <v>9655</v>
      </c>
      <c r="AH1247" t="s">
        <v>9656</v>
      </c>
      <c r="AI1247" t="s">
        <v>9669</v>
      </c>
      <c r="AJ1247" s="7">
        <v>40543</v>
      </c>
      <c r="AK1247" t="s">
        <v>1631</v>
      </c>
      <c r="AL1247" t="s">
        <v>109</v>
      </c>
      <c r="AM1247" t="s">
        <v>1419</v>
      </c>
      <c r="AN1247" t="s">
        <v>9916</v>
      </c>
    </row>
    <row r="1248" spans="1:41">
      <c r="A1248" s="6" t="s">
        <v>1630</v>
      </c>
      <c r="B1248">
        <v>2009</v>
      </c>
      <c r="C1248">
        <v>3</v>
      </c>
      <c r="E1248" t="s">
        <v>100</v>
      </c>
      <c r="F1248" t="s">
        <v>101</v>
      </c>
      <c r="G1248" t="s">
        <v>83</v>
      </c>
      <c r="H1248" t="s">
        <v>1263</v>
      </c>
      <c r="I1248">
        <v>2009</v>
      </c>
      <c r="K1248" s="6">
        <v>40178</v>
      </c>
      <c r="L1248">
        <v>9</v>
      </c>
      <c r="N1248" t="s">
        <v>173</v>
      </c>
      <c r="O1248" s="8">
        <v>-3.32</v>
      </c>
      <c r="P1248" s="8">
        <v>-3.21</v>
      </c>
      <c r="Q1248" s="8">
        <v>-3.93</v>
      </c>
      <c r="R1248" s="8">
        <v>-2.88</v>
      </c>
      <c r="S1248" s="8">
        <v>-6</v>
      </c>
      <c r="T1248" s="8">
        <v>-0.5</v>
      </c>
      <c r="U1248" s="8">
        <v>1.03</v>
      </c>
      <c r="V1248" s="9">
        <v>32</v>
      </c>
      <c r="W1248" s="8">
        <v>1.0500000000000003</v>
      </c>
      <c r="X1248" s="8">
        <v>5.5</v>
      </c>
      <c r="Y1248" s="8">
        <v>-0.10999999999999988</v>
      </c>
      <c r="Z1248" s="8">
        <v>-1.3599999999999999</v>
      </c>
      <c r="AA1248">
        <v>0.27000000000000046</v>
      </c>
      <c r="AF1248" t="s">
        <v>9871</v>
      </c>
      <c r="AG1248" t="s">
        <v>9655</v>
      </c>
      <c r="AH1248" t="s">
        <v>9656</v>
      </c>
      <c r="AI1248" t="s">
        <v>9657</v>
      </c>
      <c r="AJ1248" s="7">
        <v>40178</v>
      </c>
      <c r="AK1248" t="s">
        <v>1631</v>
      </c>
      <c r="AL1248" t="s">
        <v>109</v>
      </c>
      <c r="AM1248" t="s">
        <v>1265</v>
      </c>
      <c r="AN1248" t="s">
        <v>9894</v>
      </c>
    </row>
    <row r="1249" spans="1:41">
      <c r="A1249" s="6" t="s">
        <v>1630</v>
      </c>
      <c r="B1249">
        <v>2009</v>
      </c>
      <c r="C1249">
        <v>3</v>
      </c>
      <c r="E1249" t="s">
        <v>100</v>
      </c>
      <c r="F1249" t="s">
        <v>101</v>
      </c>
      <c r="G1249" t="s">
        <v>102</v>
      </c>
      <c r="H1249" t="s">
        <v>1639</v>
      </c>
      <c r="I1249">
        <v>2009</v>
      </c>
      <c r="J1249">
        <v>3</v>
      </c>
      <c r="K1249" s="6">
        <v>40086</v>
      </c>
      <c r="L1249">
        <v>6</v>
      </c>
      <c r="M1249">
        <v>2</v>
      </c>
      <c r="N1249" t="s">
        <v>203</v>
      </c>
      <c r="O1249" s="8">
        <v>-3.25</v>
      </c>
      <c r="P1249" s="8">
        <v>-3</v>
      </c>
      <c r="Q1249" s="8">
        <v>-4.2</v>
      </c>
      <c r="R1249" s="8">
        <v>-2</v>
      </c>
      <c r="S1249" s="8">
        <v>-6.9</v>
      </c>
      <c r="T1249" s="8">
        <v>0.3</v>
      </c>
      <c r="U1249" s="8">
        <v>1.62</v>
      </c>
      <c r="V1249" s="9">
        <v>31</v>
      </c>
      <c r="W1249" s="8">
        <v>2.2000000000000002</v>
      </c>
      <c r="X1249" s="8">
        <v>7.2</v>
      </c>
      <c r="Y1249" s="8">
        <v>-0.25</v>
      </c>
      <c r="Z1249" s="8"/>
      <c r="AF1249" t="s">
        <v>1640</v>
      </c>
      <c r="AG1249" t="s">
        <v>106</v>
      </c>
      <c r="AH1249" t="s">
        <v>107</v>
      </c>
      <c r="AI1249" t="s">
        <v>427</v>
      </c>
      <c r="AJ1249" s="7">
        <v>40086</v>
      </c>
      <c r="AK1249" t="s">
        <v>1631</v>
      </c>
      <c r="AL1249" t="s">
        <v>109</v>
      </c>
      <c r="AM1249" t="s">
        <v>1641</v>
      </c>
      <c r="AN1249" t="s">
        <v>1642</v>
      </c>
      <c r="AO1249" t="str">
        <f>TEXT(A1249,"yyyy-mm-dd")</f>
        <v>2009-03-31</v>
      </c>
    </row>
    <row r="1250" spans="1:41">
      <c r="A1250" s="6" t="s">
        <v>1630</v>
      </c>
      <c r="B1250">
        <v>2009</v>
      </c>
      <c r="C1250">
        <v>3</v>
      </c>
      <c r="E1250" t="s">
        <v>100</v>
      </c>
      <c r="F1250" t="s">
        <v>101</v>
      </c>
      <c r="G1250" t="s">
        <v>102</v>
      </c>
      <c r="H1250" t="s">
        <v>1622</v>
      </c>
      <c r="I1250">
        <v>2009</v>
      </c>
      <c r="J1250">
        <v>2</v>
      </c>
      <c r="K1250" s="6">
        <v>39994</v>
      </c>
      <c r="L1250">
        <v>3</v>
      </c>
      <c r="M1250">
        <v>1</v>
      </c>
      <c r="N1250" t="s">
        <v>233</v>
      </c>
      <c r="O1250" s="8">
        <v>-4.66</v>
      </c>
      <c r="P1250" s="8">
        <v>-4.76</v>
      </c>
      <c r="Q1250" s="8">
        <v>-5.2</v>
      </c>
      <c r="R1250" s="8">
        <v>-3.9</v>
      </c>
      <c r="S1250" s="8">
        <v>-8.6999999999999993</v>
      </c>
      <c r="T1250" s="8">
        <v>-0.2</v>
      </c>
      <c r="U1250" s="8">
        <v>1.71</v>
      </c>
      <c r="V1250" s="9">
        <v>31</v>
      </c>
      <c r="W1250" s="8">
        <v>1.3000000000000003</v>
      </c>
      <c r="X1250" s="8">
        <v>8.5</v>
      </c>
      <c r="Y1250" s="8">
        <v>9.9999999999999645E-2</v>
      </c>
      <c r="Z1250" s="8">
        <v>-1.8599999999999999</v>
      </c>
      <c r="AA1250">
        <v>-0.49999999999999956</v>
      </c>
      <c r="AF1250" t="s">
        <v>1623</v>
      </c>
      <c r="AG1250" t="s">
        <v>106</v>
      </c>
      <c r="AH1250" t="s">
        <v>107</v>
      </c>
      <c r="AI1250" t="s">
        <v>340</v>
      </c>
      <c r="AJ1250" s="7">
        <v>39994</v>
      </c>
      <c r="AK1250" t="s">
        <v>1631</v>
      </c>
      <c r="AL1250" t="s">
        <v>109</v>
      </c>
      <c r="AM1250" t="s">
        <v>1624</v>
      </c>
      <c r="AN1250" t="s">
        <v>1638</v>
      </c>
      <c r="AO1250" t="str">
        <f>TEXT(A1250,"yyyy-mm-dd")</f>
        <v>2009-03-31</v>
      </c>
    </row>
    <row r="1251" spans="1:41">
      <c r="A1251" s="6" t="s">
        <v>1630</v>
      </c>
      <c r="B1251">
        <v>2009</v>
      </c>
      <c r="C1251">
        <v>3</v>
      </c>
      <c r="E1251" t="s">
        <v>100</v>
      </c>
      <c r="F1251" t="s">
        <v>101</v>
      </c>
      <c r="G1251" t="s">
        <v>102</v>
      </c>
      <c r="H1251" t="s">
        <v>1576</v>
      </c>
      <c r="I1251">
        <v>2009</v>
      </c>
      <c r="J1251">
        <v>1</v>
      </c>
      <c r="K1251" s="6">
        <v>39903</v>
      </c>
      <c r="L1251">
        <v>0</v>
      </c>
      <c r="M1251">
        <v>0</v>
      </c>
      <c r="N1251" t="s">
        <v>178</v>
      </c>
      <c r="O1251" s="8">
        <v>-4.2</v>
      </c>
      <c r="P1251" s="8">
        <v>-3.9</v>
      </c>
      <c r="Q1251" s="8">
        <v>-5.08</v>
      </c>
      <c r="R1251" s="8">
        <v>-3.23</v>
      </c>
      <c r="S1251" s="8">
        <v>-8.5</v>
      </c>
      <c r="T1251" s="8">
        <v>-0.38</v>
      </c>
      <c r="U1251" s="8">
        <v>1.92</v>
      </c>
      <c r="V1251" s="9">
        <v>32</v>
      </c>
      <c r="W1251" s="8">
        <v>1.85</v>
      </c>
      <c r="X1251" s="8">
        <v>8.1199999999999992</v>
      </c>
      <c r="Y1251" s="8">
        <v>-0.30000000000000027</v>
      </c>
      <c r="Z1251" s="8">
        <v>-1.4</v>
      </c>
      <c r="AA1251">
        <v>0.65000000000000013</v>
      </c>
      <c r="AF1251" t="s">
        <v>1577</v>
      </c>
      <c r="AG1251" t="s">
        <v>106</v>
      </c>
      <c r="AH1251" t="s">
        <v>107</v>
      </c>
      <c r="AI1251" t="s">
        <v>108</v>
      </c>
      <c r="AJ1251" s="7">
        <v>39903</v>
      </c>
      <c r="AK1251" t="s">
        <v>1631</v>
      </c>
      <c r="AL1251" t="s">
        <v>109</v>
      </c>
      <c r="AM1251" t="s">
        <v>1578</v>
      </c>
      <c r="AN1251" t="s">
        <v>1637</v>
      </c>
      <c r="AO1251" t="str">
        <f>TEXT(A1251,"yyyy-mm-dd")</f>
        <v>2009-03-31</v>
      </c>
    </row>
    <row r="1252" spans="1:41">
      <c r="A1252" s="6" t="s">
        <v>1630</v>
      </c>
      <c r="B1252">
        <v>2009</v>
      </c>
      <c r="C1252">
        <v>3</v>
      </c>
      <c r="E1252" t="s">
        <v>81</v>
      </c>
      <c r="F1252" t="s">
        <v>82</v>
      </c>
      <c r="G1252" t="s">
        <v>83</v>
      </c>
      <c r="H1252" t="s">
        <v>1589</v>
      </c>
      <c r="I1252">
        <v>2011</v>
      </c>
      <c r="K1252" s="6">
        <v>40908</v>
      </c>
      <c r="L1252">
        <v>33</v>
      </c>
      <c r="N1252" t="s">
        <v>810</v>
      </c>
      <c r="O1252" s="8">
        <v>3.59</v>
      </c>
      <c r="P1252" s="8">
        <v>3.5</v>
      </c>
      <c r="Q1252" s="8">
        <v>3.33</v>
      </c>
      <c r="R1252" s="8">
        <v>3.68</v>
      </c>
      <c r="S1252" s="8">
        <v>3</v>
      </c>
      <c r="T1252" s="8">
        <v>4.8899999999999997</v>
      </c>
      <c r="U1252" s="8">
        <v>0.49</v>
      </c>
      <c r="V1252" s="9">
        <v>30</v>
      </c>
      <c r="W1252" s="8">
        <v>0.35000000000000009</v>
      </c>
      <c r="X1252" s="8">
        <v>1.8899999999999997</v>
      </c>
      <c r="Y1252" s="8">
        <v>8.9999999999999858E-2</v>
      </c>
      <c r="Z1252" s="8">
        <v>2.0000000000000018E-2</v>
      </c>
      <c r="AA1252">
        <v>-0.13999999999999968</v>
      </c>
      <c r="AF1252" t="s">
        <v>1590</v>
      </c>
      <c r="AG1252" t="s">
        <v>87</v>
      </c>
      <c r="AH1252" t="s">
        <v>88</v>
      </c>
      <c r="AI1252" t="s">
        <v>359</v>
      </c>
      <c r="AJ1252" s="7">
        <v>40908</v>
      </c>
      <c r="AK1252" t="s">
        <v>1631</v>
      </c>
      <c r="AL1252" t="s">
        <v>91</v>
      </c>
      <c r="AM1252" t="s">
        <v>1591</v>
      </c>
      <c r="AN1252" t="s">
        <v>1634</v>
      </c>
      <c r="AO1252" t="str">
        <f>TEXT(A1252,"yyyy-mm-dd")</f>
        <v>2009-03-31</v>
      </c>
    </row>
    <row r="1253" spans="1:41">
      <c r="A1253" s="6" t="s">
        <v>1630</v>
      </c>
      <c r="B1253">
        <v>2009</v>
      </c>
      <c r="C1253">
        <v>3</v>
      </c>
      <c r="E1253" t="s">
        <v>81</v>
      </c>
      <c r="F1253" t="s">
        <v>82</v>
      </c>
      <c r="G1253" t="s">
        <v>83</v>
      </c>
      <c r="H1253" t="s">
        <v>1417</v>
      </c>
      <c r="I1253">
        <v>2010</v>
      </c>
      <c r="K1253" s="6">
        <v>40543</v>
      </c>
      <c r="L1253">
        <v>21</v>
      </c>
      <c r="N1253" t="s">
        <v>176</v>
      </c>
      <c r="O1253" s="8">
        <v>3.78</v>
      </c>
      <c r="P1253" s="8">
        <v>3.67</v>
      </c>
      <c r="Q1253" s="8">
        <v>3.49</v>
      </c>
      <c r="R1253" s="8">
        <v>4.01</v>
      </c>
      <c r="S1253" s="8">
        <v>2.68</v>
      </c>
      <c r="T1253" s="8">
        <v>5.22</v>
      </c>
      <c r="U1253" s="8">
        <v>0.52</v>
      </c>
      <c r="V1253" s="9">
        <v>32</v>
      </c>
      <c r="W1253" s="8">
        <v>0.51999999999999957</v>
      </c>
      <c r="X1253" s="8">
        <v>2.5399999999999996</v>
      </c>
      <c r="Y1253" s="8">
        <v>0.10999999999999988</v>
      </c>
      <c r="Z1253" s="8">
        <v>2.0000000000000018E-2</v>
      </c>
      <c r="AA1253">
        <v>0.13999999999999968</v>
      </c>
      <c r="AF1253" t="s">
        <v>1418</v>
      </c>
      <c r="AG1253" t="s">
        <v>87</v>
      </c>
      <c r="AH1253" t="s">
        <v>88</v>
      </c>
      <c r="AI1253" t="s">
        <v>97</v>
      </c>
      <c r="AJ1253" s="7">
        <v>40543</v>
      </c>
      <c r="AK1253" t="s">
        <v>1631</v>
      </c>
      <c r="AL1253" t="s">
        <v>91</v>
      </c>
      <c r="AM1253" t="s">
        <v>1419</v>
      </c>
      <c r="AN1253" t="s">
        <v>1633</v>
      </c>
      <c r="AO1253" t="str">
        <f>TEXT(A1253,"yyyy-mm-dd")</f>
        <v>2009-03-31</v>
      </c>
    </row>
    <row r="1254" spans="1:41">
      <c r="A1254" s="6" t="s">
        <v>1630</v>
      </c>
      <c r="B1254">
        <v>2009</v>
      </c>
      <c r="C1254">
        <v>3</v>
      </c>
      <c r="E1254" t="s">
        <v>392</v>
      </c>
      <c r="F1254" t="s">
        <v>82</v>
      </c>
      <c r="G1254" t="s">
        <v>83</v>
      </c>
      <c r="H1254" t="s">
        <v>1417</v>
      </c>
      <c r="I1254">
        <v>2010</v>
      </c>
      <c r="K1254" s="6">
        <v>40543</v>
      </c>
      <c r="L1254">
        <v>21</v>
      </c>
      <c r="N1254" t="s">
        <v>176</v>
      </c>
      <c r="O1254" s="8">
        <v>3.75</v>
      </c>
      <c r="P1254" s="8">
        <v>3.68</v>
      </c>
      <c r="Q1254" s="8">
        <v>3.37</v>
      </c>
      <c r="R1254" s="8">
        <v>4.17</v>
      </c>
      <c r="S1254" s="8">
        <v>2.5099999999999998</v>
      </c>
      <c r="T1254" s="8">
        <v>4.83</v>
      </c>
      <c r="U1254" s="8">
        <v>0.56000000000000005</v>
      </c>
      <c r="V1254" s="9">
        <v>28</v>
      </c>
      <c r="W1254" s="8">
        <v>0.79999999999999982</v>
      </c>
      <c r="X1254" s="8">
        <v>2.3200000000000003</v>
      </c>
      <c r="Y1254" s="8">
        <v>6.999999999999984E-2</v>
      </c>
      <c r="Z1254" s="8">
        <v>5.0000000000000266E-2</v>
      </c>
      <c r="AA1254">
        <v>0.21999999999999975</v>
      </c>
      <c r="AF1254" t="s">
        <v>1418</v>
      </c>
      <c r="AG1254" t="s">
        <v>87</v>
      </c>
      <c r="AH1254" t="s">
        <v>88</v>
      </c>
      <c r="AI1254" t="s">
        <v>97</v>
      </c>
      <c r="AJ1254" s="7">
        <v>40543</v>
      </c>
      <c r="AK1254" t="s">
        <v>1631</v>
      </c>
      <c r="AL1254" t="s">
        <v>393</v>
      </c>
      <c r="AM1254" t="s">
        <v>1419</v>
      </c>
      <c r="AN1254" t="s">
        <v>1636</v>
      </c>
      <c r="AO1254" t="str">
        <f>TEXT(A1254,"yyyy-mm-dd")</f>
        <v>2009-03-31</v>
      </c>
    </row>
    <row r="1255" spans="1:41">
      <c r="A1255" s="6" t="s">
        <v>1630</v>
      </c>
      <c r="B1255">
        <v>2009</v>
      </c>
      <c r="C1255">
        <v>3</v>
      </c>
      <c r="E1255" t="s">
        <v>81</v>
      </c>
      <c r="F1255" t="s">
        <v>82</v>
      </c>
      <c r="G1255" t="s">
        <v>83</v>
      </c>
      <c r="H1255" t="s">
        <v>1263</v>
      </c>
      <c r="I1255">
        <v>2009</v>
      </c>
      <c r="K1255" s="6">
        <v>40178</v>
      </c>
      <c r="L1255">
        <v>9</v>
      </c>
      <c r="N1255" t="s">
        <v>173</v>
      </c>
      <c r="O1255" s="8">
        <v>4.25</v>
      </c>
      <c r="P1255" s="8">
        <v>4.13</v>
      </c>
      <c r="Q1255" s="8">
        <v>3.79</v>
      </c>
      <c r="R1255" s="8">
        <v>4.63</v>
      </c>
      <c r="S1255" s="8">
        <v>2.4500000000000002</v>
      </c>
      <c r="T1255" s="8">
        <v>5.84</v>
      </c>
      <c r="U1255" s="8">
        <v>0.69</v>
      </c>
      <c r="V1255" s="9">
        <v>31</v>
      </c>
      <c r="W1255" s="8">
        <v>0.83999999999999986</v>
      </c>
      <c r="X1255" s="8">
        <v>3.3899999999999997</v>
      </c>
      <c r="Y1255" s="8">
        <v>0.12000000000000011</v>
      </c>
      <c r="Z1255" s="8">
        <v>0.12999999999999989</v>
      </c>
      <c r="AA1255">
        <v>0.20999999999999996</v>
      </c>
      <c r="AF1255" t="s">
        <v>1264</v>
      </c>
      <c r="AG1255" t="s">
        <v>87</v>
      </c>
      <c r="AH1255" t="s">
        <v>88</v>
      </c>
      <c r="AI1255" t="s">
        <v>89</v>
      </c>
      <c r="AJ1255" s="7">
        <v>40178</v>
      </c>
      <c r="AK1255" t="s">
        <v>1631</v>
      </c>
      <c r="AL1255" t="s">
        <v>91</v>
      </c>
      <c r="AM1255" t="s">
        <v>1265</v>
      </c>
      <c r="AN1255" t="s">
        <v>1632</v>
      </c>
      <c r="AO1255" t="str">
        <f>TEXT(A1255,"yyyy-mm-dd")</f>
        <v>2009-03-31</v>
      </c>
    </row>
    <row r="1256" spans="1:41">
      <c r="A1256" s="6" t="s">
        <v>1630</v>
      </c>
      <c r="B1256">
        <v>2009</v>
      </c>
      <c r="C1256">
        <v>3</v>
      </c>
      <c r="E1256" t="s">
        <v>392</v>
      </c>
      <c r="F1256" t="s">
        <v>82</v>
      </c>
      <c r="G1256" t="s">
        <v>83</v>
      </c>
      <c r="H1256" t="s">
        <v>1263</v>
      </c>
      <c r="I1256">
        <v>2009</v>
      </c>
      <c r="K1256" s="6">
        <v>40178</v>
      </c>
      <c r="L1256">
        <v>9</v>
      </c>
      <c r="N1256" t="s">
        <v>173</v>
      </c>
      <c r="O1256" s="8">
        <v>4.28</v>
      </c>
      <c r="P1256" s="8">
        <v>4.26</v>
      </c>
      <c r="Q1256" s="8">
        <v>4.01</v>
      </c>
      <c r="R1256" s="8">
        <v>4.74</v>
      </c>
      <c r="S1256" s="8">
        <v>2.25</v>
      </c>
      <c r="T1256" s="8">
        <v>5.14</v>
      </c>
      <c r="U1256" s="8">
        <v>0.61</v>
      </c>
      <c r="V1256" s="9">
        <v>30</v>
      </c>
      <c r="W1256" s="8">
        <v>0.73000000000000043</v>
      </c>
      <c r="X1256" s="8">
        <v>2.8899999999999997</v>
      </c>
      <c r="Y1256" s="8">
        <v>2.0000000000000462E-2</v>
      </c>
      <c r="Z1256" s="8">
        <v>0.26999999999999957</v>
      </c>
      <c r="AA1256">
        <v>-0.16000000000000014</v>
      </c>
      <c r="AF1256" t="s">
        <v>1264</v>
      </c>
      <c r="AG1256" t="s">
        <v>87</v>
      </c>
      <c r="AH1256" t="s">
        <v>88</v>
      </c>
      <c r="AI1256" t="s">
        <v>89</v>
      </c>
      <c r="AJ1256" s="7">
        <v>40178</v>
      </c>
      <c r="AK1256" t="s">
        <v>1631</v>
      </c>
      <c r="AL1256" t="s">
        <v>393</v>
      </c>
      <c r="AM1256" t="s">
        <v>1265</v>
      </c>
      <c r="AN1256" t="s">
        <v>1635</v>
      </c>
      <c r="AO1256" t="str">
        <f>TEXT(A1256,"yyyy-mm-dd")</f>
        <v>2009-03-31</v>
      </c>
    </row>
    <row r="1257" spans="1:41">
      <c r="A1257" s="6" t="s">
        <v>1630</v>
      </c>
      <c r="B1257">
        <v>2009</v>
      </c>
      <c r="C1257">
        <v>3</v>
      </c>
      <c r="E1257" t="s">
        <v>81</v>
      </c>
      <c r="F1257" t="s">
        <v>82</v>
      </c>
      <c r="G1257" t="s">
        <v>774</v>
      </c>
      <c r="H1257" t="s">
        <v>775</v>
      </c>
      <c r="K1257" s="6"/>
      <c r="O1257" s="8">
        <v>3.55</v>
      </c>
      <c r="P1257" s="8">
        <v>3.5</v>
      </c>
      <c r="Q1257" s="8">
        <v>3.26</v>
      </c>
      <c r="R1257" s="8">
        <v>3.62</v>
      </c>
      <c r="S1257" s="8">
        <v>2.77</v>
      </c>
      <c r="T1257" s="8">
        <v>4.9000000000000004</v>
      </c>
      <c r="U1257" s="8">
        <v>0.47</v>
      </c>
      <c r="V1257" s="9">
        <v>30</v>
      </c>
      <c r="W1257" s="8">
        <v>0.36000000000000032</v>
      </c>
      <c r="X1257" s="8">
        <v>2.1300000000000003</v>
      </c>
      <c r="Y1257" s="8">
        <v>4.9999999999999822E-2</v>
      </c>
      <c r="Z1257" s="8">
        <v>4.0000000000000036E-2</v>
      </c>
      <c r="AA1257">
        <v>1.0000000000000231E-2</v>
      </c>
      <c r="AF1257" t="s">
        <v>776</v>
      </c>
      <c r="AG1257" t="s">
        <v>777</v>
      </c>
      <c r="AH1257" t="s">
        <v>778</v>
      </c>
      <c r="AI1257" t="s">
        <v>779</v>
      </c>
      <c r="AJ1257" s="7"/>
      <c r="AK1257" t="s">
        <v>1631</v>
      </c>
      <c r="AL1257" t="s">
        <v>91</v>
      </c>
      <c r="AM1257" t="s">
        <v>775</v>
      </c>
      <c r="AN1257" t="s">
        <v>1643</v>
      </c>
      <c r="AO1257" t="str">
        <f>TEXT(A1257,"yyyy-mm-dd")</f>
        <v>2009-03-31</v>
      </c>
    </row>
    <row r="1258" spans="1:41">
      <c r="A1258" s="6" t="s">
        <v>1630</v>
      </c>
      <c r="B1258">
        <v>2009</v>
      </c>
      <c r="C1258">
        <v>3</v>
      </c>
      <c r="E1258" t="s">
        <v>81</v>
      </c>
      <c r="F1258" t="s">
        <v>82</v>
      </c>
      <c r="G1258" t="s">
        <v>774</v>
      </c>
      <c r="H1258" t="s">
        <v>1536</v>
      </c>
      <c r="K1258" s="6"/>
      <c r="O1258" s="8">
        <v>3.38</v>
      </c>
      <c r="P1258" s="8">
        <v>3.4</v>
      </c>
      <c r="Q1258" s="8">
        <v>3.08</v>
      </c>
      <c r="R1258" s="8">
        <v>3.5</v>
      </c>
      <c r="S1258" s="8">
        <v>2.87</v>
      </c>
      <c r="T1258" s="8">
        <v>4.5</v>
      </c>
      <c r="U1258" s="8">
        <v>0.37</v>
      </c>
      <c r="V1258" s="9">
        <v>29</v>
      </c>
      <c r="W1258" s="8">
        <v>0.41999999999999993</v>
      </c>
      <c r="X1258" s="8">
        <v>1.63</v>
      </c>
      <c r="Y1258" s="8">
        <v>-2.0000000000000018E-2</v>
      </c>
      <c r="Z1258" s="8">
        <v>6.999999999999984E-2</v>
      </c>
      <c r="AA1258">
        <v>-4.0000000000000036E-2</v>
      </c>
      <c r="AF1258" t="s">
        <v>1537</v>
      </c>
      <c r="AG1258" t="s">
        <v>777</v>
      </c>
      <c r="AH1258" t="s">
        <v>778</v>
      </c>
      <c r="AI1258" t="s">
        <v>1538</v>
      </c>
      <c r="AJ1258" s="7"/>
      <c r="AK1258" t="s">
        <v>1631</v>
      </c>
      <c r="AL1258" t="s">
        <v>91</v>
      </c>
      <c r="AM1258" t="s">
        <v>1536</v>
      </c>
      <c r="AN1258" t="s">
        <v>1644</v>
      </c>
      <c r="AO1258" t="str">
        <f>TEXT(A1258,"yyyy-mm-dd")</f>
        <v>2009-03-31</v>
      </c>
    </row>
    <row r="1259" spans="1:41">
      <c r="A1259" s="6" t="s">
        <v>1630</v>
      </c>
      <c r="B1259">
        <v>2009</v>
      </c>
      <c r="C1259">
        <v>3</v>
      </c>
      <c r="E1259" t="s">
        <v>112</v>
      </c>
      <c r="F1259" t="s">
        <v>113</v>
      </c>
      <c r="G1259" t="s">
        <v>83</v>
      </c>
      <c r="H1259" t="s">
        <v>1417</v>
      </c>
      <c r="I1259">
        <v>2010</v>
      </c>
      <c r="K1259" s="6">
        <v>40543</v>
      </c>
      <c r="L1259">
        <v>21</v>
      </c>
      <c r="N1259" t="s">
        <v>176</v>
      </c>
      <c r="O1259" s="8">
        <v>6.1</v>
      </c>
      <c r="P1259" s="8">
        <v>6.25</v>
      </c>
      <c r="Q1259" s="8">
        <v>5.5</v>
      </c>
      <c r="R1259" s="8">
        <v>6.62</v>
      </c>
      <c r="S1259" s="8">
        <v>3.5</v>
      </c>
      <c r="T1259" s="8">
        <v>8.49</v>
      </c>
      <c r="U1259" s="8">
        <v>1.1100000000000001</v>
      </c>
      <c r="V1259" s="9">
        <v>31</v>
      </c>
      <c r="W1259" s="8">
        <v>1.1200000000000001</v>
      </c>
      <c r="X1259" s="8">
        <v>4.99</v>
      </c>
      <c r="Y1259" s="8">
        <v>-0.15000000000000036</v>
      </c>
      <c r="Z1259" s="8">
        <v>-0.25</v>
      </c>
      <c r="AA1259">
        <v>0.33999999999999986</v>
      </c>
      <c r="AF1259" t="s">
        <v>1600</v>
      </c>
      <c r="AG1259" t="s">
        <v>115</v>
      </c>
      <c r="AH1259" t="s">
        <v>116</v>
      </c>
      <c r="AI1259" t="s">
        <v>230</v>
      </c>
      <c r="AJ1259" s="7">
        <v>40543</v>
      </c>
      <c r="AK1259" t="s">
        <v>1631</v>
      </c>
      <c r="AL1259" t="s">
        <v>118</v>
      </c>
      <c r="AM1259" t="s">
        <v>1419</v>
      </c>
      <c r="AN1259" t="s">
        <v>1646</v>
      </c>
      <c r="AO1259" t="str">
        <f>TEXT(A1259,"yyyy-mm-dd")</f>
        <v>2009-03-31</v>
      </c>
    </row>
    <row r="1260" spans="1:41">
      <c r="A1260" s="6" t="s">
        <v>1630</v>
      </c>
      <c r="B1260">
        <v>2009</v>
      </c>
      <c r="C1260">
        <v>3</v>
      </c>
      <c r="E1260" t="s">
        <v>112</v>
      </c>
      <c r="F1260" t="s">
        <v>113</v>
      </c>
      <c r="G1260" t="s">
        <v>83</v>
      </c>
      <c r="H1260" t="s">
        <v>1263</v>
      </c>
      <c r="I1260">
        <v>2009</v>
      </c>
      <c r="K1260" s="6">
        <v>40178</v>
      </c>
      <c r="L1260">
        <v>9</v>
      </c>
      <c r="N1260" t="s">
        <v>173</v>
      </c>
      <c r="O1260" s="8">
        <v>5.78</v>
      </c>
      <c r="P1260" s="8">
        <v>5.91</v>
      </c>
      <c r="Q1260" s="8">
        <v>5.19</v>
      </c>
      <c r="R1260" s="8">
        <v>6.39</v>
      </c>
      <c r="S1260" s="8">
        <v>3.5</v>
      </c>
      <c r="T1260" s="8">
        <v>7.64</v>
      </c>
      <c r="U1260" s="8">
        <v>0.95</v>
      </c>
      <c r="V1260" s="9">
        <v>32</v>
      </c>
      <c r="W1260" s="8">
        <v>1.1999999999999993</v>
      </c>
      <c r="X1260" s="8">
        <v>4.1399999999999997</v>
      </c>
      <c r="Y1260" s="8">
        <v>-0.12999999999999989</v>
      </c>
      <c r="Z1260" s="8">
        <v>-0.58999999999999986</v>
      </c>
      <c r="AA1260">
        <v>0.49999999999999911</v>
      </c>
      <c r="AF1260" t="s">
        <v>1428</v>
      </c>
      <c r="AG1260" t="s">
        <v>115</v>
      </c>
      <c r="AH1260" t="s">
        <v>116</v>
      </c>
      <c r="AI1260" t="s">
        <v>117</v>
      </c>
      <c r="AJ1260" s="7">
        <v>40178</v>
      </c>
      <c r="AK1260" t="s">
        <v>1631</v>
      </c>
      <c r="AL1260" t="s">
        <v>118</v>
      </c>
      <c r="AM1260" t="s">
        <v>1265</v>
      </c>
      <c r="AN1260" t="s">
        <v>1645</v>
      </c>
      <c r="AO1260" t="str">
        <f>TEXT(A1260,"yyyy-mm-dd")</f>
        <v>2009-03-31</v>
      </c>
    </row>
    <row r="1261" spans="1:41">
      <c r="A1261" s="6" t="s">
        <v>1647</v>
      </c>
      <c r="B1261">
        <v>2009</v>
      </c>
      <c r="C1261">
        <v>4</v>
      </c>
      <c r="E1261" t="s">
        <v>100</v>
      </c>
      <c r="F1261" t="s">
        <v>101</v>
      </c>
      <c r="G1261" t="s">
        <v>83</v>
      </c>
      <c r="H1261" t="s">
        <v>1417</v>
      </c>
      <c r="I1261">
        <v>2010</v>
      </c>
      <c r="K1261" s="6">
        <v>40543</v>
      </c>
      <c r="L1261">
        <v>20</v>
      </c>
      <c r="N1261" t="s">
        <v>185</v>
      </c>
      <c r="O1261" s="8">
        <v>1.68</v>
      </c>
      <c r="P1261" s="8">
        <v>1.7</v>
      </c>
      <c r="Q1261" s="8">
        <v>1.1000000000000001</v>
      </c>
      <c r="R1261" s="8">
        <v>2.2999999999999998</v>
      </c>
      <c r="S1261" s="8">
        <v>-0.8</v>
      </c>
      <c r="T1261" s="8">
        <v>3.4</v>
      </c>
      <c r="U1261" s="8">
        <v>1.05</v>
      </c>
      <c r="V1261" s="9">
        <v>30</v>
      </c>
      <c r="W1261" s="8">
        <v>1.1999999999999997</v>
      </c>
      <c r="X1261" s="8">
        <v>4.2</v>
      </c>
      <c r="Y1261" s="8">
        <v>-2.0000000000000018E-2</v>
      </c>
      <c r="Z1261" s="8">
        <v>-0.30000000000000004</v>
      </c>
      <c r="AA1261">
        <v>-7.0000000000000506E-2</v>
      </c>
      <c r="AF1261" t="s">
        <v>9905</v>
      </c>
      <c r="AG1261" t="s">
        <v>9655</v>
      </c>
      <c r="AH1261" t="s">
        <v>9656</v>
      </c>
      <c r="AI1261" t="s">
        <v>9669</v>
      </c>
      <c r="AJ1261" s="7">
        <v>40543</v>
      </c>
      <c r="AK1261" t="s">
        <v>1648</v>
      </c>
      <c r="AL1261" t="s">
        <v>109</v>
      </c>
      <c r="AM1261" t="s">
        <v>1419</v>
      </c>
      <c r="AN1261" t="s">
        <v>9917</v>
      </c>
    </row>
    <row r="1262" spans="1:41">
      <c r="A1262" s="6" t="s">
        <v>1647</v>
      </c>
      <c r="B1262">
        <v>2009</v>
      </c>
      <c r="C1262">
        <v>4</v>
      </c>
      <c r="E1262" t="s">
        <v>100</v>
      </c>
      <c r="F1262" t="s">
        <v>101</v>
      </c>
      <c r="G1262" t="s">
        <v>83</v>
      </c>
      <c r="H1262" t="s">
        <v>1263</v>
      </c>
      <c r="I1262">
        <v>2009</v>
      </c>
      <c r="K1262" s="6">
        <v>40178</v>
      </c>
      <c r="L1262">
        <v>8</v>
      </c>
      <c r="N1262" t="s">
        <v>182</v>
      </c>
      <c r="O1262" s="8">
        <v>-4.0199999999999996</v>
      </c>
      <c r="P1262" s="8">
        <v>-4</v>
      </c>
      <c r="Q1262" s="8">
        <v>-4.8</v>
      </c>
      <c r="R1262" s="8">
        <v>-3.3</v>
      </c>
      <c r="S1262" s="8">
        <v>-6</v>
      </c>
      <c r="T1262" s="8">
        <v>-2.2999999999999998</v>
      </c>
      <c r="U1262" s="8">
        <v>0.94</v>
      </c>
      <c r="V1262" s="9">
        <v>31</v>
      </c>
      <c r="W1262" s="8">
        <v>1.5</v>
      </c>
      <c r="X1262" s="8">
        <v>3.7</v>
      </c>
      <c r="Y1262" s="8">
        <v>-1.9999999999999574E-2</v>
      </c>
      <c r="Z1262" s="8">
        <v>-0.79</v>
      </c>
      <c r="AA1262">
        <v>0.44999999999999973</v>
      </c>
      <c r="AF1262" t="s">
        <v>9871</v>
      </c>
      <c r="AG1262" t="s">
        <v>9655</v>
      </c>
      <c r="AH1262" t="s">
        <v>9656</v>
      </c>
      <c r="AI1262" t="s">
        <v>9657</v>
      </c>
      <c r="AJ1262" s="7">
        <v>40178</v>
      </c>
      <c r="AK1262" t="s">
        <v>1648</v>
      </c>
      <c r="AL1262" t="s">
        <v>109</v>
      </c>
      <c r="AM1262" t="s">
        <v>1265</v>
      </c>
      <c r="AN1262" t="s">
        <v>9895</v>
      </c>
    </row>
    <row r="1263" spans="1:41">
      <c r="A1263" s="6" t="s">
        <v>1647</v>
      </c>
      <c r="B1263">
        <v>2009</v>
      </c>
      <c r="C1263">
        <v>4</v>
      </c>
      <c r="E1263" t="s">
        <v>100</v>
      </c>
      <c r="F1263" t="s">
        <v>101</v>
      </c>
      <c r="G1263" t="s">
        <v>102</v>
      </c>
      <c r="H1263" t="s">
        <v>1639</v>
      </c>
      <c r="I1263">
        <v>2009</v>
      </c>
      <c r="J1263">
        <v>3</v>
      </c>
      <c r="K1263" s="6">
        <v>40086</v>
      </c>
      <c r="L1263">
        <v>5</v>
      </c>
      <c r="M1263">
        <v>2</v>
      </c>
      <c r="N1263" t="s">
        <v>211</v>
      </c>
      <c r="O1263" s="8">
        <v>-3.46</v>
      </c>
      <c r="P1263" s="8">
        <v>-3.3</v>
      </c>
      <c r="Q1263" s="8">
        <v>-4.2</v>
      </c>
      <c r="R1263" s="8">
        <v>-2.8</v>
      </c>
      <c r="S1263" s="8">
        <v>-6</v>
      </c>
      <c r="T1263" s="8">
        <v>-0.5</v>
      </c>
      <c r="U1263" s="8">
        <v>1.44</v>
      </c>
      <c r="V1263" s="9">
        <v>30</v>
      </c>
      <c r="W1263" s="8">
        <v>1.4000000000000004</v>
      </c>
      <c r="X1263" s="8">
        <v>5.5</v>
      </c>
      <c r="Y1263" s="8">
        <v>-0.16000000000000014</v>
      </c>
      <c r="Z1263" s="8">
        <v>-0.29999999999999982</v>
      </c>
      <c r="AA1263">
        <v>-0.79999999999999982</v>
      </c>
      <c r="AF1263" t="s">
        <v>1640</v>
      </c>
      <c r="AG1263" t="s">
        <v>106</v>
      </c>
      <c r="AH1263" t="s">
        <v>107</v>
      </c>
      <c r="AI1263" t="s">
        <v>340</v>
      </c>
      <c r="AJ1263" s="7">
        <v>40086</v>
      </c>
      <c r="AK1263" t="s">
        <v>1648</v>
      </c>
      <c r="AL1263" t="s">
        <v>109</v>
      </c>
      <c r="AM1263" t="s">
        <v>1641</v>
      </c>
      <c r="AN1263" t="s">
        <v>1656</v>
      </c>
      <c r="AO1263" t="str">
        <f>TEXT(A1263,"yyyy-mm-dd")</f>
        <v>2009-04-30</v>
      </c>
    </row>
    <row r="1264" spans="1:41">
      <c r="A1264" s="6" t="s">
        <v>1647</v>
      </c>
      <c r="B1264">
        <v>2009</v>
      </c>
      <c r="C1264">
        <v>4</v>
      </c>
      <c r="E1264" t="s">
        <v>100</v>
      </c>
      <c r="F1264" t="s">
        <v>101</v>
      </c>
      <c r="G1264" t="s">
        <v>102</v>
      </c>
      <c r="H1264" t="s">
        <v>1622</v>
      </c>
      <c r="I1264">
        <v>2009</v>
      </c>
      <c r="J1264">
        <v>2</v>
      </c>
      <c r="K1264" s="6">
        <v>39994</v>
      </c>
      <c r="L1264">
        <v>2</v>
      </c>
      <c r="M1264">
        <v>1</v>
      </c>
      <c r="N1264" t="s">
        <v>104</v>
      </c>
      <c r="O1264" s="8">
        <v>-5.56</v>
      </c>
      <c r="P1264" s="8">
        <v>-5.5</v>
      </c>
      <c r="Q1264" s="8">
        <v>-6.9</v>
      </c>
      <c r="R1264" s="8">
        <v>-4.5</v>
      </c>
      <c r="S1264" s="8">
        <v>-10</v>
      </c>
      <c r="T1264" s="8">
        <v>-1.8</v>
      </c>
      <c r="U1264" s="8">
        <v>2</v>
      </c>
      <c r="V1264" s="9">
        <v>30</v>
      </c>
      <c r="W1264" s="8">
        <v>2.4000000000000004</v>
      </c>
      <c r="X1264" s="8">
        <v>8.1999999999999993</v>
      </c>
      <c r="Y1264" s="8">
        <v>-5.9999999999999609E-2</v>
      </c>
      <c r="Z1264" s="8">
        <v>-0.74000000000000021</v>
      </c>
      <c r="AA1264">
        <v>1.1000000000000001</v>
      </c>
      <c r="AF1264" t="s">
        <v>1623</v>
      </c>
      <c r="AG1264" t="s">
        <v>106</v>
      </c>
      <c r="AH1264" t="s">
        <v>107</v>
      </c>
      <c r="AI1264" t="s">
        <v>108</v>
      </c>
      <c r="AJ1264" s="7">
        <v>39994</v>
      </c>
      <c r="AK1264" t="s">
        <v>1648</v>
      </c>
      <c r="AL1264" t="s">
        <v>109</v>
      </c>
      <c r="AM1264" t="s">
        <v>1624</v>
      </c>
      <c r="AN1264" t="s">
        <v>1655</v>
      </c>
      <c r="AO1264" t="str">
        <f>TEXT(A1264,"yyyy-mm-dd")</f>
        <v>2009-04-30</v>
      </c>
    </row>
    <row r="1265" spans="1:41">
      <c r="A1265" s="6" t="s">
        <v>1647</v>
      </c>
      <c r="B1265">
        <v>2009</v>
      </c>
      <c r="C1265">
        <v>4</v>
      </c>
      <c r="E1265" t="s">
        <v>100</v>
      </c>
      <c r="F1265" t="s">
        <v>101</v>
      </c>
      <c r="G1265" t="s">
        <v>102</v>
      </c>
      <c r="H1265" t="s">
        <v>1576</v>
      </c>
      <c r="I1265">
        <v>2009</v>
      </c>
      <c r="J1265">
        <v>1</v>
      </c>
      <c r="K1265" s="6">
        <v>39903</v>
      </c>
      <c r="L1265">
        <v>-1</v>
      </c>
      <c r="M1265">
        <v>0</v>
      </c>
      <c r="N1265" t="s">
        <v>187</v>
      </c>
      <c r="O1265" s="8">
        <v>-5.51</v>
      </c>
      <c r="P1265" s="8">
        <v>-5.4</v>
      </c>
      <c r="Q1265" s="8">
        <v>-6.88</v>
      </c>
      <c r="R1265" s="8">
        <v>-4.3499999999999996</v>
      </c>
      <c r="S1265" s="8">
        <v>-8.6</v>
      </c>
      <c r="T1265" s="8">
        <v>-2.1</v>
      </c>
      <c r="U1265" s="8">
        <v>1.72</v>
      </c>
      <c r="V1265" s="9">
        <v>30</v>
      </c>
      <c r="W1265" s="8">
        <v>2.5300000000000002</v>
      </c>
      <c r="X1265" s="8">
        <v>6.5</v>
      </c>
      <c r="Y1265" s="8">
        <v>-0.10999999999999943</v>
      </c>
      <c r="Z1265" s="8">
        <v>-1.5000000000000004</v>
      </c>
      <c r="AA1265">
        <v>0.68000000000000016</v>
      </c>
      <c r="AF1265" t="s">
        <v>1577</v>
      </c>
      <c r="AG1265" t="s">
        <v>106</v>
      </c>
      <c r="AH1265" t="s">
        <v>107</v>
      </c>
      <c r="AI1265" t="s">
        <v>188</v>
      </c>
      <c r="AJ1265" s="7">
        <v>39903</v>
      </c>
      <c r="AK1265" t="s">
        <v>1648</v>
      </c>
      <c r="AL1265" t="s">
        <v>109</v>
      </c>
      <c r="AM1265" t="s">
        <v>1578</v>
      </c>
      <c r="AN1265" t="s">
        <v>1654</v>
      </c>
      <c r="AO1265" t="str">
        <f>TEXT(A1265,"yyyy-mm-dd")</f>
        <v>2009-04-30</v>
      </c>
    </row>
    <row r="1266" spans="1:41">
      <c r="A1266" s="6" t="s">
        <v>1647</v>
      </c>
      <c r="B1266">
        <v>2009</v>
      </c>
      <c r="C1266">
        <v>4</v>
      </c>
      <c r="E1266" t="s">
        <v>81</v>
      </c>
      <c r="F1266" t="s">
        <v>82</v>
      </c>
      <c r="G1266" t="s">
        <v>83</v>
      </c>
      <c r="H1266" t="s">
        <v>1589</v>
      </c>
      <c r="I1266">
        <v>2011</v>
      </c>
      <c r="K1266" s="6">
        <v>40908</v>
      </c>
      <c r="L1266">
        <v>32</v>
      </c>
      <c r="N1266" t="s">
        <v>823</v>
      </c>
      <c r="O1266" s="8">
        <v>3.68</v>
      </c>
      <c r="P1266" s="8">
        <v>3.5</v>
      </c>
      <c r="Q1266" s="8">
        <v>3.36</v>
      </c>
      <c r="R1266" s="8">
        <v>4</v>
      </c>
      <c r="S1266" s="8">
        <v>3</v>
      </c>
      <c r="T1266" s="8">
        <v>4.8899999999999997</v>
      </c>
      <c r="U1266" s="8">
        <v>0.51</v>
      </c>
      <c r="V1266" s="9">
        <v>28</v>
      </c>
      <c r="W1266" s="8">
        <v>0.64000000000000012</v>
      </c>
      <c r="X1266" s="8">
        <v>1.8899999999999997</v>
      </c>
      <c r="Y1266" s="8">
        <v>0.18000000000000016</v>
      </c>
      <c r="Z1266" s="8">
        <v>0</v>
      </c>
      <c r="AA1266">
        <v>0.29000000000000004</v>
      </c>
      <c r="AF1266" t="s">
        <v>1590</v>
      </c>
      <c r="AG1266" t="s">
        <v>87</v>
      </c>
      <c r="AH1266" t="s">
        <v>88</v>
      </c>
      <c r="AI1266" t="s">
        <v>359</v>
      </c>
      <c r="AJ1266" s="7">
        <v>40908</v>
      </c>
      <c r="AK1266" t="s">
        <v>1648</v>
      </c>
      <c r="AL1266" t="s">
        <v>91</v>
      </c>
      <c r="AM1266" t="s">
        <v>1591</v>
      </c>
      <c r="AN1266" t="s">
        <v>1651</v>
      </c>
      <c r="AO1266" t="str">
        <f>TEXT(A1266,"yyyy-mm-dd")</f>
        <v>2009-04-30</v>
      </c>
    </row>
    <row r="1267" spans="1:41">
      <c r="A1267" s="6" t="s">
        <v>1647</v>
      </c>
      <c r="B1267">
        <v>2009</v>
      </c>
      <c r="C1267">
        <v>4</v>
      </c>
      <c r="E1267" t="s">
        <v>81</v>
      </c>
      <c r="F1267" t="s">
        <v>82</v>
      </c>
      <c r="G1267" t="s">
        <v>83</v>
      </c>
      <c r="H1267" t="s">
        <v>1417</v>
      </c>
      <c r="I1267">
        <v>2010</v>
      </c>
      <c r="K1267" s="6">
        <v>40543</v>
      </c>
      <c r="L1267">
        <v>20</v>
      </c>
      <c r="N1267" t="s">
        <v>185</v>
      </c>
      <c r="O1267" s="8">
        <v>3.8</v>
      </c>
      <c r="P1267" s="8">
        <v>3.65</v>
      </c>
      <c r="Q1267" s="8">
        <v>3.43</v>
      </c>
      <c r="R1267" s="8">
        <v>4.04</v>
      </c>
      <c r="S1267" s="8">
        <v>2.74</v>
      </c>
      <c r="T1267" s="8">
        <v>5.22</v>
      </c>
      <c r="U1267" s="8">
        <v>0.56999999999999995</v>
      </c>
      <c r="V1267" s="9">
        <v>31</v>
      </c>
      <c r="W1267" s="8">
        <v>0.60999999999999988</v>
      </c>
      <c r="X1267" s="8">
        <v>2.4799999999999995</v>
      </c>
      <c r="Y1267" s="8">
        <v>0.14999999999999991</v>
      </c>
      <c r="Z1267" s="8">
        <v>-2.0000000000000018E-2</v>
      </c>
      <c r="AA1267">
        <v>9.0000000000000302E-2</v>
      </c>
      <c r="AF1267" t="s">
        <v>1418</v>
      </c>
      <c r="AG1267" t="s">
        <v>87</v>
      </c>
      <c r="AH1267" t="s">
        <v>88</v>
      </c>
      <c r="AI1267" t="s">
        <v>97</v>
      </c>
      <c r="AJ1267" s="7">
        <v>40543</v>
      </c>
      <c r="AK1267" t="s">
        <v>1648</v>
      </c>
      <c r="AL1267" t="s">
        <v>91</v>
      </c>
      <c r="AM1267" t="s">
        <v>1419</v>
      </c>
      <c r="AN1267" t="s">
        <v>1650</v>
      </c>
      <c r="AO1267" t="str">
        <f>TEXT(A1267,"yyyy-mm-dd")</f>
        <v>2009-04-30</v>
      </c>
    </row>
    <row r="1268" spans="1:41">
      <c r="A1268" s="6" t="s">
        <v>1647</v>
      </c>
      <c r="B1268">
        <v>2009</v>
      </c>
      <c r="C1268">
        <v>4</v>
      </c>
      <c r="E1268" t="s">
        <v>392</v>
      </c>
      <c r="F1268" t="s">
        <v>82</v>
      </c>
      <c r="G1268" t="s">
        <v>83</v>
      </c>
      <c r="H1268" t="s">
        <v>1417</v>
      </c>
      <c r="I1268">
        <v>2010</v>
      </c>
      <c r="K1268" s="6">
        <v>40543</v>
      </c>
      <c r="L1268">
        <v>20</v>
      </c>
      <c r="N1268" t="s">
        <v>185</v>
      </c>
      <c r="O1268" s="8">
        <v>3.79</v>
      </c>
      <c r="P1268" s="8">
        <v>3.67</v>
      </c>
      <c r="Q1268" s="8">
        <v>3.4</v>
      </c>
      <c r="R1268" s="8">
        <v>4.2</v>
      </c>
      <c r="S1268" s="8">
        <v>2.6</v>
      </c>
      <c r="T1268" s="8">
        <v>5</v>
      </c>
      <c r="U1268" s="8">
        <v>0.61</v>
      </c>
      <c r="V1268" s="9">
        <v>29</v>
      </c>
      <c r="W1268" s="8">
        <v>0.80000000000000027</v>
      </c>
      <c r="X1268" s="8">
        <v>2.4</v>
      </c>
      <c r="Y1268" s="8">
        <v>0.12000000000000011</v>
      </c>
      <c r="Z1268" s="8">
        <v>-1.0000000000000231E-2</v>
      </c>
      <c r="AA1268">
        <v>4.4408920985006262E-16</v>
      </c>
      <c r="AF1268" t="s">
        <v>1418</v>
      </c>
      <c r="AG1268" t="s">
        <v>87</v>
      </c>
      <c r="AH1268" t="s">
        <v>88</v>
      </c>
      <c r="AI1268" t="s">
        <v>97</v>
      </c>
      <c r="AJ1268" s="7">
        <v>40543</v>
      </c>
      <c r="AK1268" t="s">
        <v>1648</v>
      </c>
      <c r="AL1268" t="s">
        <v>393</v>
      </c>
      <c r="AM1268" t="s">
        <v>1419</v>
      </c>
      <c r="AN1268" t="s">
        <v>1653</v>
      </c>
      <c r="AO1268" t="str">
        <f>TEXT(A1268,"yyyy-mm-dd")</f>
        <v>2009-04-30</v>
      </c>
    </row>
    <row r="1269" spans="1:41">
      <c r="A1269" s="6" t="s">
        <v>1647</v>
      </c>
      <c r="B1269">
        <v>2009</v>
      </c>
      <c r="C1269">
        <v>4</v>
      </c>
      <c r="E1269" t="s">
        <v>81</v>
      </c>
      <c r="F1269" t="s">
        <v>82</v>
      </c>
      <c r="G1269" t="s">
        <v>83</v>
      </c>
      <c r="H1269" t="s">
        <v>1263</v>
      </c>
      <c r="I1269">
        <v>2009</v>
      </c>
      <c r="K1269" s="6">
        <v>40178</v>
      </c>
      <c r="L1269">
        <v>8</v>
      </c>
      <c r="N1269" t="s">
        <v>182</v>
      </c>
      <c r="O1269" s="8">
        <v>4.38</v>
      </c>
      <c r="P1269" s="8">
        <v>4.25</v>
      </c>
      <c r="Q1269" s="8">
        <v>3.97</v>
      </c>
      <c r="R1269" s="8">
        <v>4.7699999999999996</v>
      </c>
      <c r="S1269" s="8">
        <v>2.75</v>
      </c>
      <c r="T1269" s="8">
        <v>5.66</v>
      </c>
      <c r="U1269" s="8">
        <v>0.64</v>
      </c>
      <c r="V1269" s="9">
        <v>31</v>
      </c>
      <c r="W1269" s="8">
        <v>0.79999999999999938</v>
      </c>
      <c r="X1269" s="8">
        <v>2.91</v>
      </c>
      <c r="Y1269" s="8">
        <v>0.12999999999999989</v>
      </c>
      <c r="Z1269" s="8">
        <v>0.12000000000000011</v>
      </c>
      <c r="AA1269">
        <v>-4.000000000000048E-2</v>
      </c>
      <c r="AF1269" t="s">
        <v>1264</v>
      </c>
      <c r="AG1269" t="s">
        <v>87</v>
      </c>
      <c r="AH1269" t="s">
        <v>88</v>
      </c>
      <c r="AI1269" t="s">
        <v>89</v>
      </c>
      <c r="AJ1269" s="7">
        <v>40178</v>
      </c>
      <c r="AK1269" t="s">
        <v>1648</v>
      </c>
      <c r="AL1269" t="s">
        <v>91</v>
      </c>
      <c r="AM1269" t="s">
        <v>1265</v>
      </c>
      <c r="AN1269" t="s">
        <v>1649</v>
      </c>
      <c r="AO1269" t="str">
        <f>TEXT(A1269,"yyyy-mm-dd")</f>
        <v>2009-04-30</v>
      </c>
    </row>
    <row r="1270" spans="1:41">
      <c r="A1270" s="6" t="s">
        <v>1647</v>
      </c>
      <c r="B1270">
        <v>2009</v>
      </c>
      <c r="C1270">
        <v>4</v>
      </c>
      <c r="E1270" t="s">
        <v>392</v>
      </c>
      <c r="F1270" t="s">
        <v>82</v>
      </c>
      <c r="G1270" t="s">
        <v>83</v>
      </c>
      <c r="H1270" t="s">
        <v>1263</v>
      </c>
      <c r="I1270">
        <v>2009</v>
      </c>
      <c r="K1270" s="6">
        <v>40178</v>
      </c>
      <c r="L1270">
        <v>8</v>
      </c>
      <c r="N1270" t="s">
        <v>182</v>
      </c>
      <c r="O1270" s="8">
        <v>4.51</v>
      </c>
      <c r="P1270" s="8">
        <v>4.5599999999999996</v>
      </c>
      <c r="Q1270" s="8">
        <v>4.07</v>
      </c>
      <c r="R1270" s="8">
        <v>4.8600000000000003</v>
      </c>
      <c r="S1270" s="8">
        <v>3.5</v>
      </c>
      <c r="T1270" s="8">
        <v>5.56</v>
      </c>
      <c r="U1270" s="8">
        <v>0.56000000000000005</v>
      </c>
      <c r="V1270" s="9">
        <v>30</v>
      </c>
      <c r="W1270" s="8">
        <v>0.79</v>
      </c>
      <c r="X1270" s="8">
        <v>2.0599999999999996</v>
      </c>
      <c r="Y1270" s="8">
        <v>-4.9999999999999822E-2</v>
      </c>
      <c r="Z1270" s="8">
        <v>0.29999999999999982</v>
      </c>
      <c r="AA1270">
        <v>5.9999999999999609E-2</v>
      </c>
      <c r="AF1270" t="s">
        <v>1264</v>
      </c>
      <c r="AG1270" t="s">
        <v>87</v>
      </c>
      <c r="AH1270" t="s">
        <v>88</v>
      </c>
      <c r="AI1270" t="s">
        <v>89</v>
      </c>
      <c r="AJ1270" s="7">
        <v>40178</v>
      </c>
      <c r="AK1270" t="s">
        <v>1648</v>
      </c>
      <c r="AL1270" t="s">
        <v>393</v>
      </c>
      <c r="AM1270" t="s">
        <v>1265</v>
      </c>
      <c r="AN1270" t="s">
        <v>1652</v>
      </c>
      <c r="AO1270" t="str">
        <f>TEXT(A1270,"yyyy-mm-dd")</f>
        <v>2009-04-30</v>
      </c>
    </row>
    <row r="1271" spans="1:41">
      <c r="A1271" s="6" t="s">
        <v>1647</v>
      </c>
      <c r="B1271">
        <v>2009</v>
      </c>
      <c r="C1271">
        <v>4</v>
      </c>
      <c r="E1271" t="s">
        <v>81</v>
      </c>
      <c r="F1271" t="s">
        <v>82</v>
      </c>
      <c r="G1271" t="s">
        <v>774</v>
      </c>
      <c r="H1271" t="s">
        <v>775</v>
      </c>
      <c r="K1271" s="6"/>
      <c r="O1271" s="8">
        <v>3.6</v>
      </c>
      <c r="P1271" s="8">
        <v>3.51</v>
      </c>
      <c r="Q1271" s="8">
        <v>3.29</v>
      </c>
      <c r="R1271" s="8">
        <v>3.76</v>
      </c>
      <c r="S1271" s="8">
        <v>2.95</v>
      </c>
      <c r="T1271" s="8">
        <v>4.9000000000000004</v>
      </c>
      <c r="U1271" s="8">
        <v>0.48</v>
      </c>
      <c r="V1271" s="9">
        <v>28</v>
      </c>
      <c r="W1271" s="8">
        <v>0.46999999999999975</v>
      </c>
      <c r="X1271" s="8">
        <v>1.9500000000000002</v>
      </c>
      <c r="Y1271" s="8">
        <v>9.0000000000000302E-2</v>
      </c>
      <c r="Z1271" s="8">
        <v>9.9999999999997868E-3</v>
      </c>
      <c r="AA1271">
        <v>0.10999999999999943</v>
      </c>
      <c r="AF1271" t="s">
        <v>776</v>
      </c>
      <c r="AG1271" t="s">
        <v>777</v>
      </c>
      <c r="AH1271" t="s">
        <v>778</v>
      </c>
      <c r="AI1271" t="s">
        <v>779</v>
      </c>
      <c r="AJ1271" s="7"/>
      <c r="AK1271" t="s">
        <v>1648</v>
      </c>
      <c r="AL1271" t="s">
        <v>91</v>
      </c>
      <c r="AM1271" t="s">
        <v>775</v>
      </c>
      <c r="AN1271" t="s">
        <v>1657</v>
      </c>
      <c r="AO1271" t="str">
        <f>TEXT(A1271,"yyyy-mm-dd")</f>
        <v>2009-04-30</v>
      </c>
    </row>
    <row r="1272" spans="1:41">
      <c r="A1272" s="6" t="s">
        <v>1647</v>
      </c>
      <c r="B1272">
        <v>2009</v>
      </c>
      <c r="C1272">
        <v>4</v>
      </c>
      <c r="E1272" t="s">
        <v>81</v>
      </c>
      <c r="F1272" t="s">
        <v>82</v>
      </c>
      <c r="G1272" t="s">
        <v>774</v>
      </c>
      <c r="H1272" t="s">
        <v>1536</v>
      </c>
      <c r="K1272" s="6"/>
      <c r="O1272" s="8">
        <v>3.42</v>
      </c>
      <c r="P1272" s="8">
        <v>3.35</v>
      </c>
      <c r="Q1272" s="8">
        <v>3</v>
      </c>
      <c r="R1272" s="8">
        <v>3.6</v>
      </c>
      <c r="S1272" s="8">
        <v>2.87</v>
      </c>
      <c r="T1272" s="8">
        <v>4.55</v>
      </c>
      <c r="U1272" s="8">
        <v>0.43</v>
      </c>
      <c r="V1272" s="9">
        <v>25</v>
      </c>
      <c r="W1272" s="8">
        <v>0.60000000000000009</v>
      </c>
      <c r="X1272" s="8">
        <v>1.6799999999999997</v>
      </c>
      <c r="Y1272" s="8">
        <v>6.999999999999984E-2</v>
      </c>
      <c r="Z1272" s="8">
        <v>-4.9999999999999822E-2</v>
      </c>
      <c r="AA1272">
        <v>0.18000000000000016</v>
      </c>
      <c r="AF1272" t="s">
        <v>1537</v>
      </c>
      <c r="AG1272" t="s">
        <v>777</v>
      </c>
      <c r="AH1272" t="s">
        <v>778</v>
      </c>
      <c r="AI1272" t="s">
        <v>1538</v>
      </c>
      <c r="AJ1272" s="7"/>
      <c r="AK1272" t="s">
        <v>1648</v>
      </c>
      <c r="AL1272" t="s">
        <v>91</v>
      </c>
      <c r="AM1272" t="s">
        <v>1536</v>
      </c>
      <c r="AN1272" t="s">
        <v>1658</v>
      </c>
      <c r="AO1272" t="str">
        <f>TEXT(A1272,"yyyy-mm-dd")</f>
        <v>2009-04-30</v>
      </c>
    </row>
    <row r="1273" spans="1:41">
      <c r="A1273" s="6" t="s">
        <v>1647</v>
      </c>
      <c r="B1273">
        <v>2009</v>
      </c>
      <c r="C1273">
        <v>4</v>
      </c>
      <c r="E1273" t="s">
        <v>112</v>
      </c>
      <c r="F1273" t="s">
        <v>113</v>
      </c>
      <c r="G1273" t="s">
        <v>83</v>
      </c>
      <c r="H1273" t="s">
        <v>1417</v>
      </c>
      <c r="I1273">
        <v>2010</v>
      </c>
      <c r="K1273" s="6">
        <v>40543</v>
      </c>
      <c r="L1273">
        <v>20</v>
      </c>
      <c r="N1273" t="s">
        <v>185</v>
      </c>
      <c r="O1273" s="8">
        <v>5.88</v>
      </c>
      <c r="P1273" s="8">
        <v>5.98</v>
      </c>
      <c r="Q1273" s="8">
        <v>5.35</v>
      </c>
      <c r="R1273" s="8">
        <v>6.43</v>
      </c>
      <c r="S1273" s="8">
        <v>4</v>
      </c>
      <c r="T1273" s="8">
        <v>8.64</v>
      </c>
      <c r="U1273" s="8">
        <v>0.96</v>
      </c>
      <c r="V1273" s="9">
        <v>30</v>
      </c>
      <c r="W1273" s="8">
        <v>1.08</v>
      </c>
      <c r="X1273" s="8">
        <v>4.6400000000000006</v>
      </c>
      <c r="Y1273" s="8">
        <v>-0.10000000000000053</v>
      </c>
      <c r="Z1273" s="8">
        <v>-0.26999999999999957</v>
      </c>
      <c r="AA1273">
        <v>-4.0000000000000036E-2</v>
      </c>
      <c r="AF1273" t="s">
        <v>1600</v>
      </c>
      <c r="AG1273" t="s">
        <v>115</v>
      </c>
      <c r="AH1273" t="s">
        <v>116</v>
      </c>
      <c r="AI1273" t="s">
        <v>230</v>
      </c>
      <c r="AJ1273" s="7">
        <v>40543</v>
      </c>
      <c r="AK1273" t="s">
        <v>1648</v>
      </c>
      <c r="AL1273" t="s">
        <v>118</v>
      </c>
      <c r="AM1273" t="s">
        <v>1419</v>
      </c>
      <c r="AN1273" t="s">
        <v>1660</v>
      </c>
      <c r="AO1273" t="str">
        <f>TEXT(A1273,"yyyy-mm-dd")</f>
        <v>2009-04-30</v>
      </c>
    </row>
    <row r="1274" spans="1:41">
      <c r="A1274" s="6" t="s">
        <v>1647</v>
      </c>
      <c r="B1274">
        <v>2009</v>
      </c>
      <c r="C1274">
        <v>4</v>
      </c>
      <c r="E1274" t="s">
        <v>112</v>
      </c>
      <c r="F1274" t="s">
        <v>113</v>
      </c>
      <c r="G1274" t="s">
        <v>83</v>
      </c>
      <c r="H1274" t="s">
        <v>1263</v>
      </c>
      <c r="I1274">
        <v>2009</v>
      </c>
      <c r="K1274" s="6">
        <v>40178</v>
      </c>
      <c r="L1274">
        <v>8</v>
      </c>
      <c r="N1274" t="s">
        <v>182</v>
      </c>
      <c r="O1274" s="8">
        <v>5.22</v>
      </c>
      <c r="P1274" s="8">
        <v>5.18</v>
      </c>
      <c r="Q1274" s="8">
        <v>4.99</v>
      </c>
      <c r="R1274" s="8">
        <v>5.52</v>
      </c>
      <c r="S1274" s="8">
        <v>3.75</v>
      </c>
      <c r="T1274" s="8">
        <v>6.52</v>
      </c>
      <c r="U1274" s="8">
        <v>0.67</v>
      </c>
      <c r="V1274" s="9">
        <v>31</v>
      </c>
      <c r="W1274" s="8">
        <v>0.52999999999999936</v>
      </c>
      <c r="X1274" s="8">
        <v>2.7699999999999996</v>
      </c>
      <c r="Y1274" s="8">
        <v>4.0000000000000036E-2</v>
      </c>
      <c r="Z1274" s="8">
        <v>-0.73000000000000043</v>
      </c>
      <c r="AA1274">
        <v>-0.66999999999999993</v>
      </c>
      <c r="AF1274" t="s">
        <v>1428</v>
      </c>
      <c r="AG1274" t="s">
        <v>115</v>
      </c>
      <c r="AH1274" t="s">
        <v>116</v>
      </c>
      <c r="AI1274" t="s">
        <v>117</v>
      </c>
      <c r="AJ1274" s="7">
        <v>40178</v>
      </c>
      <c r="AK1274" t="s">
        <v>1648</v>
      </c>
      <c r="AL1274" t="s">
        <v>118</v>
      </c>
      <c r="AM1274" t="s">
        <v>1265</v>
      </c>
      <c r="AN1274" t="s">
        <v>1659</v>
      </c>
      <c r="AO1274" t="str">
        <f>TEXT(A1274,"yyyy-mm-dd")</f>
        <v>2009-04-30</v>
      </c>
    </row>
    <row r="1275" spans="1:41">
      <c r="A1275" s="6" t="s">
        <v>1661</v>
      </c>
      <c r="B1275">
        <v>2009</v>
      </c>
      <c r="C1275">
        <v>5</v>
      </c>
      <c r="E1275" t="s">
        <v>100</v>
      </c>
      <c r="F1275" t="s">
        <v>101</v>
      </c>
      <c r="G1275" t="s">
        <v>83</v>
      </c>
      <c r="H1275" t="s">
        <v>1589</v>
      </c>
      <c r="I1275">
        <v>2011</v>
      </c>
      <c r="K1275" s="6">
        <v>40908</v>
      </c>
      <c r="L1275">
        <v>31</v>
      </c>
      <c r="N1275" t="s">
        <v>837</v>
      </c>
      <c r="O1275" s="8">
        <v>3</v>
      </c>
      <c r="P1275" s="8">
        <v>3</v>
      </c>
      <c r="Q1275" s="8">
        <v>2.75</v>
      </c>
      <c r="R1275" s="8">
        <v>3.5</v>
      </c>
      <c r="S1275" s="8">
        <v>1.1000000000000001</v>
      </c>
      <c r="T1275" s="8">
        <v>4.5999999999999996</v>
      </c>
      <c r="U1275" s="8">
        <v>0.85</v>
      </c>
      <c r="V1275" s="9">
        <v>23</v>
      </c>
      <c r="W1275" s="8">
        <v>0.75</v>
      </c>
      <c r="X1275" s="8">
        <v>3.4999999999999996</v>
      </c>
      <c r="Y1275" s="8">
        <v>0</v>
      </c>
      <c r="Z1275" s="8"/>
      <c r="AF1275" t="s">
        <v>9939</v>
      </c>
      <c r="AG1275" t="s">
        <v>9655</v>
      </c>
      <c r="AH1275" t="s">
        <v>9656</v>
      </c>
      <c r="AI1275" t="s">
        <v>9708</v>
      </c>
      <c r="AJ1275" s="7">
        <v>40908</v>
      </c>
      <c r="AK1275" t="s">
        <v>1662</v>
      </c>
      <c r="AL1275" t="s">
        <v>109</v>
      </c>
      <c r="AM1275" t="s">
        <v>1591</v>
      </c>
      <c r="AN1275" t="s">
        <v>9940</v>
      </c>
    </row>
    <row r="1276" spans="1:41">
      <c r="A1276" s="6" t="s">
        <v>1661</v>
      </c>
      <c r="B1276">
        <v>2009</v>
      </c>
      <c r="C1276">
        <v>5</v>
      </c>
      <c r="E1276" t="s">
        <v>100</v>
      </c>
      <c r="F1276" t="s">
        <v>101</v>
      </c>
      <c r="G1276" t="s">
        <v>83</v>
      </c>
      <c r="H1276" t="s">
        <v>1417</v>
      </c>
      <c r="I1276">
        <v>2010</v>
      </c>
      <c r="K1276" s="6">
        <v>40543</v>
      </c>
      <c r="L1276">
        <v>19</v>
      </c>
      <c r="N1276" t="s">
        <v>195</v>
      </c>
      <c r="O1276" s="8">
        <v>2.09</v>
      </c>
      <c r="P1276" s="8">
        <v>2.15</v>
      </c>
      <c r="Q1276" s="8">
        <v>1.55</v>
      </c>
      <c r="R1276" s="8">
        <v>2.5</v>
      </c>
      <c r="S1276" s="8">
        <v>-1.1000000000000001</v>
      </c>
      <c r="T1276" s="8">
        <v>3.9</v>
      </c>
      <c r="U1276" s="8">
        <v>0.98</v>
      </c>
      <c r="V1276" s="9">
        <v>30</v>
      </c>
      <c r="W1276" s="8">
        <v>0.95</v>
      </c>
      <c r="X1276" s="8">
        <v>5</v>
      </c>
      <c r="Y1276" s="8">
        <v>-6.0000000000000053E-2</v>
      </c>
      <c r="Z1276" s="8">
        <v>0.44999999999999996</v>
      </c>
      <c r="AA1276">
        <v>-0.24999999999999978</v>
      </c>
      <c r="AF1276" t="s">
        <v>9905</v>
      </c>
      <c r="AG1276" t="s">
        <v>9655</v>
      </c>
      <c r="AH1276" t="s">
        <v>9656</v>
      </c>
      <c r="AI1276" t="s">
        <v>9669</v>
      </c>
      <c r="AJ1276" s="7">
        <v>40543</v>
      </c>
      <c r="AK1276" t="s">
        <v>1662</v>
      </c>
      <c r="AL1276" t="s">
        <v>109</v>
      </c>
      <c r="AM1276" t="s">
        <v>1419</v>
      </c>
      <c r="AN1276" t="s">
        <v>9918</v>
      </c>
    </row>
    <row r="1277" spans="1:41">
      <c r="A1277" s="6" t="s">
        <v>1661</v>
      </c>
      <c r="B1277">
        <v>2009</v>
      </c>
      <c r="C1277">
        <v>5</v>
      </c>
      <c r="E1277" t="s">
        <v>100</v>
      </c>
      <c r="F1277" t="s">
        <v>101</v>
      </c>
      <c r="G1277" t="s">
        <v>102</v>
      </c>
      <c r="H1277" t="s">
        <v>1670</v>
      </c>
      <c r="I1277">
        <v>2009</v>
      </c>
      <c r="J1277">
        <v>4</v>
      </c>
      <c r="K1277" s="6">
        <v>40178</v>
      </c>
      <c r="L1277">
        <v>7</v>
      </c>
      <c r="M1277">
        <v>2</v>
      </c>
      <c r="N1277" t="s">
        <v>192</v>
      </c>
      <c r="O1277" s="8">
        <v>-1.42</v>
      </c>
      <c r="P1277" s="8">
        <v>-1.25</v>
      </c>
      <c r="Q1277" s="8">
        <v>-2.25</v>
      </c>
      <c r="R1277" s="8">
        <v>-0.45</v>
      </c>
      <c r="S1277" s="8">
        <v>-4.9000000000000004</v>
      </c>
      <c r="T1277" s="8">
        <v>1</v>
      </c>
      <c r="U1277" s="8">
        <v>1.33</v>
      </c>
      <c r="V1277" s="9">
        <v>30</v>
      </c>
      <c r="W1277" s="8">
        <v>1.8</v>
      </c>
      <c r="X1277" s="8">
        <v>5.9</v>
      </c>
      <c r="Y1277" s="8">
        <v>-0.16999999999999993</v>
      </c>
      <c r="Z1277" s="8"/>
      <c r="AF1277" t="s">
        <v>1671</v>
      </c>
      <c r="AG1277" t="s">
        <v>106</v>
      </c>
      <c r="AH1277" t="s">
        <v>107</v>
      </c>
      <c r="AI1277" t="s">
        <v>427</v>
      </c>
      <c r="AJ1277" s="7">
        <v>40178</v>
      </c>
      <c r="AK1277" t="s">
        <v>1662</v>
      </c>
      <c r="AL1277" t="s">
        <v>109</v>
      </c>
      <c r="AM1277" t="s">
        <v>1672</v>
      </c>
      <c r="AN1277" t="s">
        <v>1673</v>
      </c>
      <c r="AO1277" t="str">
        <f>TEXT(A1277,"yyyy-mm-dd")</f>
        <v>2009-05-31</v>
      </c>
    </row>
    <row r="1278" spans="1:41">
      <c r="A1278" s="6" t="s">
        <v>1661</v>
      </c>
      <c r="B1278">
        <v>2009</v>
      </c>
      <c r="C1278">
        <v>5</v>
      </c>
      <c r="E1278" t="s">
        <v>100</v>
      </c>
      <c r="F1278" t="s">
        <v>101</v>
      </c>
      <c r="G1278" t="s">
        <v>83</v>
      </c>
      <c r="H1278" t="s">
        <v>1263</v>
      </c>
      <c r="I1278">
        <v>2009</v>
      </c>
      <c r="K1278" s="6">
        <v>40178</v>
      </c>
      <c r="L1278">
        <v>7</v>
      </c>
      <c r="N1278" t="s">
        <v>192</v>
      </c>
      <c r="O1278" s="8">
        <v>-5.82</v>
      </c>
      <c r="P1278" s="8">
        <v>-5.7</v>
      </c>
      <c r="Q1278" s="8">
        <v>-6.2</v>
      </c>
      <c r="R1278" s="8">
        <v>-5.45</v>
      </c>
      <c r="S1278" s="8">
        <v>-7.5</v>
      </c>
      <c r="T1278" s="8">
        <v>-4</v>
      </c>
      <c r="U1278" s="8">
        <v>0.72</v>
      </c>
      <c r="V1278" s="9">
        <v>31</v>
      </c>
      <c r="W1278" s="8">
        <v>0.75</v>
      </c>
      <c r="X1278" s="8">
        <v>3.5</v>
      </c>
      <c r="Y1278" s="8">
        <v>-0.12000000000000011</v>
      </c>
      <c r="Z1278" s="8">
        <v>-1.7000000000000002</v>
      </c>
      <c r="AA1278">
        <v>-0.75</v>
      </c>
      <c r="AF1278" t="s">
        <v>9871</v>
      </c>
      <c r="AG1278" t="s">
        <v>9655</v>
      </c>
      <c r="AH1278" t="s">
        <v>9656</v>
      </c>
      <c r="AI1278" t="s">
        <v>9657</v>
      </c>
      <c r="AJ1278" s="7">
        <v>40178</v>
      </c>
      <c r="AK1278" t="s">
        <v>1662</v>
      </c>
      <c r="AL1278" t="s">
        <v>109</v>
      </c>
      <c r="AM1278" t="s">
        <v>1265</v>
      </c>
      <c r="AN1278" t="s">
        <v>9896</v>
      </c>
    </row>
    <row r="1279" spans="1:41">
      <c r="A1279" s="6" t="s">
        <v>1661</v>
      </c>
      <c r="B1279">
        <v>2009</v>
      </c>
      <c r="C1279">
        <v>5</v>
      </c>
      <c r="E1279" t="s">
        <v>100</v>
      </c>
      <c r="F1279" t="s">
        <v>101</v>
      </c>
      <c r="G1279" t="s">
        <v>102</v>
      </c>
      <c r="H1279" t="s">
        <v>1639</v>
      </c>
      <c r="I1279">
        <v>2009</v>
      </c>
      <c r="J1279">
        <v>3</v>
      </c>
      <c r="K1279" s="6">
        <v>40086</v>
      </c>
      <c r="L1279">
        <v>4</v>
      </c>
      <c r="M1279">
        <v>1</v>
      </c>
      <c r="N1279" t="s">
        <v>219</v>
      </c>
      <c r="O1279" s="8">
        <v>-4.5199999999999996</v>
      </c>
      <c r="P1279" s="8">
        <v>-4.5</v>
      </c>
      <c r="Q1279" s="8">
        <v>-5.38</v>
      </c>
      <c r="R1279" s="8">
        <v>-3.93</v>
      </c>
      <c r="S1279" s="8">
        <v>-7.8</v>
      </c>
      <c r="T1279" s="8">
        <v>-0.1</v>
      </c>
      <c r="U1279" s="8">
        <v>1.56</v>
      </c>
      <c r="V1279" s="9">
        <v>30</v>
      </c>
      <c r="W1279" s="8">
        <v>1.4499999999999997</v>
      </c>
      <c r="X1279" s="8">
        <v>7.7</v>
      </c>
      <c r="Y1279" s="8">
        <v>-1.9999999999999574E-2</v>
      </c>
      <c r="Z1279" s="8">
        <v>-1.2000000000000002</v>
      </c>
      <c r="AA1279">
        <v>4.9999999999999378E-2</v>
      </c>
      <c r="AF1279" t="s">
        <v>1640</v>
      </c>
      <c r="AG1279" t="s">
        <v>106</v>
      </c>
      <c r="AH1279" t="s">
        <v>107</v>
      </c>
      <c r="AI1279" t="s">
        <v>340</v>
      </c>
      <c r="AJ1279" s="7">
        <v>40086</v>
      </c>
      <c r="AK1279" t="s">
        <v>1662</v>
      </c>
      <c r="AL1279" t="s">
        <v>109</v>
      </c>
      <c r="AM1279" t="s">
        <v>1641</v>
      </c>
      <c r="AN1279" t="s">
        <v>1669</v>
      </c>
      <c r="AO1279" t="str">
        <f>TEXT(A1279,"yyyy-mm-dd")</f>
        <v>2009-05-31</v>
      </c>
    </row>
    <row r="1280" spans="1:41">
      <c r="A1280" s="6" t="s">
        <v>1661</v>
      </c>
      <c r="B1280">
        <v>2009</v>
      </c>
      <c r="C1280">
        <v>5</v>
      </c>
      <c r="E1280" t="s">
        <v>100</v>
      </c>
      <c r="F1280" t="s">
        <v>101</v>
      </c>
      <c r="G1280" t="s">
        <v>102</v>
      </c>
      <c r="H1280" t="s">
        <v>1622</v>
      </c>
      <c r="I1280">
        <v>2009</v>
      </c>
      <c r="J1280">
        <v>2</v>
      </c>
      <c r="K1280" s="6">
        <v>39994</v>
      </c>
      <c r="L1280">
        <v>1</v>
      </c>
      <c r="M1280">
        <v>0</v>
      </c>
      <c r="N1280" t="s">
        <v>169</v>
      </c>
      <c r="O1280" s="8">
        <v>-8.56</v>
      </c>
      <c r="P1280" s="8">
        <v>-8.5</v>
      </c>
      <c r="Q1280" s="8">
        <v>-9</v>
      </c>
      <c r="R1280" s="8">
        <v>-7.55</v>
      </c>
      <c r="S1280" s="8">
        <v>-13.9</v>
      </c>
      <c r="T1280" s="8">
        <v>-4.2</v>
      </c>
      <c r="U1280" s="8">
        <v>1.89</v>
      </c>
      <c r="V1280" s="9">
        <v>31</v>
      </c>
      <c r="W1280" s="8">
        <v>1.4500000000000002</v>
      </c>
      <c r="X1280" s="8">
        <v>9.6999999999999993</v>
      </c>
      <c r="Y1280" s="8">
        <v>-6.0000000000000497E-2</v>
      </c>
      <c r="Z1280" s="8">
        <v>-3</v>
      </c>
      <c r="AA1280">
        <v>-0.95000000000000018</v>
      </c>
      <c r="AF1280" t="s">
        <v>1623</v>
      </c>
      <c r="AG1280" t="s">
        <v>106</v>
      </c>
      <c r="AH1280" t="s">
        <v>107</v>
      </c>
      <c r="AI1280" t="s">
        <v>108</v>
      </c>
      <c r="AJ1280" s="7">
        <v>39994</v>
      </c>
      <c r="AK1280" t="s">
        <v>1662</v>
      </c>
      <c r="AL1280" t="s">
        <v>109</v>
      </c>
      <c r="AM1280" t="s">
        <v>1624</v>
      </c>
      <c r="AN1280" t="s">
        <v>1668</v>
      </c>
      <c r="AO1280" t="str">
        <f>TEXT(A1280,"yyyy-mm-dd")</f>
        <v>2009-05-31</v>
      </c>
    </row>
    <row r="1281" spans="1:41">
      <c r="A1281" s="6" t="s">
        <v>1661</v>
      </c>
      <c r="B1281">
        <v>2009</v>
      </c>
      <c r="C1281">
        <v>5</v>
      </c>
      <c r="E1281" t="s">
        <v>81</v>
      </c>
      <c r="F1281" t="s">
        <v>82</v>
      </c>
      <c r="G1281" t="s">
        <v>83</v>
      </c>
      <c r="H1281" t="s">
        <v>1589</v>
      </c>
      <c r="I1281">
        <v>2011</v>
      </c>
      <c r="K1281" s="6">
        <v>40908</v>
      </c>
      <c r="L1281">
        <v>31</v>
      </c>
      <c r="N1281" t="s">
        <v>837</v>
      </c>
      <c r="O1281" s="8">
        <v>3.7</v>
      </c>
      <c r="P1281" s="8">
        <v>3.5</v>
      </c>
      <c r="Q1281" s="8">
        <v>3.36</v>
      </c>
      <c r="R1281" s="8">
        <v>3.9</v>
      </c>
      <c r="S1281" s="8">
        <v>3.1</v>
      </c>
      <c r="T1281" s="8">
        <v>4.8899999999999997</v>
      </c>
      <c r="U1281" s="8">
        <v>0.46</v>
      </c>
      <c r="V1281" s="9">
        <v>29</v>
      </c>
      <c r="W1281" s="8">
        <v>0.54</v>
      </c>
      <c r="X1281" s="8">
        <v>1.7899999999999996</v>
      </c>
      <c r="Y1281" s="8">
        <v>0.20000000000000018</v>
      </c>
      <c r="Z1281" s="8">
        <v>0</v>
      </c>
      <c r="AA1281">
        <v>-0.10000000000000009</v>
      </c>
      <c r="AF1281" t="s">
        <v>1590</v>
      </c>
      <c r="AG1281" t="s">
        <v>87</v>
      </c>
      <c r="AH1281" t="s">
        <v>88</v>
      </c>
      <c r="AI1281" t="s">
        <v>359</v>
      </c>
      <c r="AJ1281" s="7">
        <v>40908</v>
      </c>
      <c r="AK1281" t="s">
        <v>1662</v>
      </c>
      <c r="AL1281" t="s">
        <v>91</v>
      </c>
      <c r="AM1281" t="s">
        <v>1591</v>
      </c>
      <c r="AN1281" t="s">
        <v>1665</v>
      </c>
      <c r="AO1281" t="str">
        <f>TEXT(A1281,"yyyy-mm-dd")</f>
        <v>2009-05-31</v>
      </c>
    </row>
    <row r="1282" spans="1:41">
      <c r="A1282" s="6" t="s">
        <v>1661</v>
      </c>
      <c r="B1282">
        <v>2009</v>
      </c>
      <c r="C1282">
        <v>5</v>
      </c>
      <c r="E1282" t="s">
        <v>81</v>
      </c>
      <c r="F1282" t="s">
        <v>82</v>
      </c>
      <c r="G1282" t="s">
        <v>83</v>
      </c>
      <c r="H1282" t="s">
        <v>1417</v>
      </c>
      <c r="I1282">
        <v>2010</v>
      </c>
      <c r="K1282" s="6">
        <v>40543</v>
      </c>
      <c r="L1282">
        <v>19</v>
      </c>
      <c r="N1282" t="s">
        <v>195</v>
      </c>
      <c r="O1282" s="8">
        <v>3.82</v>
      </c>
      <c r="P1282" s="8">
        <v>3.64</v>
      </c>
      <c r="Q1282" s="8">
        <v>3.46</v>
      </c>
      <c r="R1282" s="8">
        <v>3.92</v>
      </c>
      <c r="S1282" s="8">
        <v>3.16</v>
      </c>
      <c r="T1282" s="8">
        <v>5.22</v>
      </c>
      <c r="U1282" s="8">
        <v>0.53</v>
      </c>
      <c r="V1282" s="9">
        <v>31</v>
      </c>
      <c r="W1282" s="8">
        <v>0.45999999999999996</v>
      </c>
      <c r="X1282" s="8">
        <v>2.0599999999999996</v>
      </c>
      <c r="Y1282" s="8">
        <v>0.17999999999999972</v>
      </c>
      <c r="Z1282" s="8">
        <v>-9.9999999999997868E-3</v>
      </c>
      <c r="AA1282">
        <v>-0.14999999999999991</v>
      </c>
      <c r="AF1282" t="s">
        <v>1418</v>
      </c>
      <c r="AG1282" t="s">
        <v>87</v>
      </c>
      <c r="AH1282" t="s">
        <v>88</v>
      </c>
      <c r="AI1282" t="s">
        <v>97</v>
      </c>
      <c r="AJ1282" s="7">
        <v>40543</v>
      </c>
      <c r="AK1282" t="s">
        <v>1662</v>
      </c>
      <c r="AL1282" t="s">
        <v>91</v>
      </c>
      <c r="AM1282" t="s">
        <v>1419</v>
      </c>
      <c r="AN1282" t="s">
        <v>1664</v>
      </c>
      <c r="AO1282" t="str">
        <f>TEXT(A1282,"yyyy-mm-dd")</f>
        <v>2009-05-31</v>
      </c>
    </row>
    <row r="1283" spans="1:41">
      <c r="A1283" s="6" t="s">
        <v>1661</v>
      </c>
      <c r="B1283">
        <v>2009</v>
      </c>
      <c r="C1283">
        <v>5</v>
      </c>
      <c r="E1283" t="s">
        <v>392</v>
      </c>
      <c r="F1283" t="s">
        <v>82</v>
      </c>
      <c r="G1283" t="s">
        <v>83</v>
      </c>
      <c r="H1283" t="s">
        <v>1417</v>
      </c>
      <c r="I1283">
        <v>2010</v>
      </c>
      <c r="K1283" s="6">
        <v>40543</v>
      </c>
      <c r="L1283">
        <v>19</v>
      </c>
      <c r="N1283" t="s">
        <v>195</v>
      </c>
      <c r="O1283" s="8">
        <v>3.75</v>
      </c>
      <c r="P1283" s="8">
        <v>3.6</v>
      </c>
      <c r="Q1283" s="8">
        <v>3.4</v>
      </c>
      <c r="R1283" s="8">
        <v>3.88</v>
      </c>
      <c r="S1283" s="8">
        <v>3.05</v>
      </c>
      <c r="T1283" s="8">
        <v>5.01</v>
      </c>
      <c r="U1283" s="8">
        <v>0.54</v>
      </c>
      <c r="V1283" s="9">
        <v>28</v>
      </c>
      <c r="W1283" s="8">
        <v>0.48</v>
      </c>
      <c r="X1283" s="8">
        <v>1.96</v>
      </c>
      <c r="Y1283" s="8">
        <v>0.14999999999999991</v>
      </c>
      <c r="Z1283" s="8">
        <v>-6.999999999999984E-2</v>
      </c>
      <c r="AA1283">
        <v>-0.32000000000000028</v>
      </c>
      <c r="AF1283" t="s">
        <v>1418</v>
      </c>
      <c r="AG1283" t="s">
        <v>87</v>
      </c>
      <c r="AH1283" t="s">
        <v>88</v>
      </c>
      <c r="AI1283" t="s">
        <v>97</v>
      </c>
      <c r="AJ1283" s="7">
        <v>40543</v>
      </c>
      <c r="AK1283" t="s">
        <v>1662</v>
      </c>
      <c r="AL1283" t="s">
        <v>393</v>
      </c>
      <c r="AM1283" t="s">
        <v>1419</v>
      </c>
      <c r="AN1283" t="s">
        <v>1667</v>
      </c>
      <c r="AO1283" t="str">
        <f>TEXT(A1283,"yyyy-mm-dd")</f>
        <v>2009-05-31</v>
      </c>
    </row>
    <row r="1284" spans="1:41">
      <c r="A1284" s="6" t="s">
        <v>1661</v>
      </c>
      <c r="B1284">
        <v>2009</v>
      </c>
      <c r="C1284">
        <v>5</v>
      </c>
      <c r="E1284" t="s">
        <v>81</v>
      </c>
      <c r="F1284" t="s">
        <v>82</v>
      </c>
      <c r="G1284" t="s">
        <v>83</v>
      </c>
      <c r="H1284" t="s">
        <v>1263</v>
      </c>
      <c r="I1284">
        <v>2009</v>
      </c>
      <c r="K1284" s="6">
        <v>40178</v>
      </c>
      <c r="L1284">
        <v>7</v>
      </c>
      <c r="N1284" t="s">
        <v>192</v>
      </c>
      <c r="O1284" s="8">
        <v>4.41</v>
      </c>
      <c r="P1284" s="8">
        <v>4.3</v>
      </c>
      <c r="Q1284" s="8">
        <v>4.1100000000000003</v>
      </c>
      <c r="R1284" s="8">
        <v>4.8600000000000003</v>
      </c>
      <c r="S1284" s="8">
        <v>2.91</v>
      </c>
      <c r="T1284" s="8">
        <v>5.7</v>
      </c>
      <c r="U1284" s="8">
        <v>0.56000000000000005</v>
      </c>
      <c r="V1284" s="9">
        <v>31</v>
      </c>
      <c r="W1284" s="8">
        <v>0.75</v>
      </c>
      <c r="X1284" s="8">
        <v>2.79</v>
      </c>
      <c r="Y1284" s="8">
        <v>0.11000000000000032</v>
      </c>
      <c r="Z1284" s="8">
        <v>4.9999999999999822E-2</v>
      </c>
      <c r="AA1284">
        <v>-4.9999999999999378E-2</v>
      </c>
      <c r="AF1284" t="s">
        <v>1264</v>
      </c>
      <c r="AG1284" t="s">
        <v>87</v>
      </c>
      <c r="AH1284" t="s">
        <v>88</v>
      </c>
      <c r="AI1284" t="s">
        <v>89</v>
      </c>
      <c r="AJ1284" s="7">
        <v>40178</v>
      </c>
      <c r="AK1284" t="s">
        <v>1662</v>
      </c>
      <c r="AL1284" t="s">
        <v>91</v>
      </c>
      <c r="AM1284" t="s">
        <v>1265</v>
      </c>
      <c r="AN1284" t="s">
        <v>1663</v>
      </c>
      <c r="AO1284" t="str">
        <f>TEXT(A1284,"yyyy-mm-dd")</f>
        <v>2009-05-31</v>
      </c>
    </row>
    <row r="1285" spans="1:41">
      <c r="A1285" s="6" t="s">
        <v>1661</v>
      </c>
      <c r="B1285">
        <v>2009</v>
      </c>
      <c r="C1285">
        <v>5</v>
      </c>
      <c r="E1285" t="s">
        <v>392</v>
      </c>
      <c r="F1285" t="s">
        <v>82</v>
      </c>
      <c r="G1285" t="s">
        <v>83</v>
      </c>
      <c r="H1285" t="s">
        <v>1263</v>
      </c>
      <c r="I1285">
        <v>2009</v>
      </c>
      <c r="K1285" s="6">
        <v>40178</v>
      </c>
      <c r="L1285">
        <v>7</v>
      </c>
      <c r="N1285" t="s">
        <v>192</v>
      </c>
      <c r="O1285" s="8">
        <v>4.43</v>
      </c>
      <c r="P1285" s="8">
        <v>4.4000000000000004</v>
      </c>
      <c r="Q1285" s="8">
        <v>4.08</v>
      </c>
      <c r="R1285" s="8">
        <v>4.8499999999999996</v>
      </c>
      <c r="S1285" s="8">
        <v>2.78</v>
      </c>
      <c r="T1285" s="8">
        <v>5.5</v>
      </c>
      <c r="U1285" s="8">
        <v>0.59</v>
      </c>
      <c r="V1285" s="9">
        <v>29</v>
      </c>
      <c r="W1285" s="8">
        <v>0.76999999999999957</v>
      </c>
      <c r="X1285" s="8">
        <v>2.72</v>
      </c>
      <c r="Y1285" s="8">
        <v>2.9999999999999361E-2</v>
      </c>
      <c r="Z1285" s="8">
        <v>-0.15999999999999925</v>
      </c>
      <c r="AA1285">
        <v>-2.0000000000000462E-2</v>
      </c>
      <c r="AF1285" t="s">
        <v>1264</v>
      </c>
      <c r="AG1285" t="s">
        <v>87</v>
      </c>
      <c r="AH1285" t="s">
        <v>88</v>
      </c>
      <c r="AI1285" t="s">
        <v>89</v>
      </c>
      <c r="AJ1285" s="7">
        <v>40178</v>
      </c>
      <c r="AK1285" t="s">
        <v>1662</v>
      </c>
      <c r="AL1285" t="s">
        <v>393</v>
      </c>
      <c r="AM1285" t="s">
        <v>1265</v>
      </c>
      <c r="AN1285" t="s">
        <v>1666</v>
      </c>
      <c r="AO1285" t="str">
        <f>TEXT(A1285,"yyyy-mm-dd")</f>
        <v>2009-05-31</v>
      </c>
    </row>
    <row r="1286" spans="1:41">
      <c r="A1286" s="6" t="s">
        <v>1661</v>
      </c>
      <c r="B1286">
        <v>2009</v>
      </c>
      <c r="C1286">
        <v>5</v>
      </c>
      <c r="E1286" t="s">
        <v>81</v>
      </c>
      <c r="F1286" t="s">
        <v>82</v>
      </c>
      <c r="G1286" t="s">
        <v>774</v>
      </c>
      <c r="H1286" t="s">
        <v>775</v>
      </c>
      <c r="K1286" s="6"/>
      <c r="O1286" s="8">
        <v>3.62</v>
      </c>
      <c r="P1286" s="8">
        <v>3.5</v>
      </c>
      <c r="Q1286" s="8">
        <v>3.32</v>
      </c>
      <c r="R1286" s="8">
        <v>3.78</v>
      </c>
      <c r="S1286" s="8">
        <v>3.1</v>
      </c>
      <c r="T1286" s="8">
        <v>4.9000000000000004</v>
      </c>
      <c r="U1286" s="8">
        <v>0.44</v>
      </c>
      <c r="V1286" s="9">
        <v>28</v>
      </c>
      <c r="W1286" s="8">
        <v>0.45999999999999996</v>
      </c>
      <c r="X1286" s="8">
        <v>1.8000000000000003</v>
      </c>
      <c r="Y1286" s="8">
        <v>0.12000000000000011</v>
      </c>
      <c r="Z1286" s="8">
        <v>-9.9999999999997868E-3</v>
      </c>
      <c r="AA1286">
        <v>-9.9999999999997868E-3</v>
      </c>
      <c r="AF1286" t="s">
        <v>776</v>
      </c>
      <c r="AG1286" t="s">
        <v>777</v>
      </c>
      <c r="AH1286" t="s">
        <v>778</v>
      </c>
      <c r="AI1286" t="s">
        <v>779</v>
      </c>
      <c r="AJ1286" s="7"/>
      <c r="AK1286" t="s">
        <v>1662</v>
      </c>
      <c r="AL1286" t="s">
        <v>91</v>
      </c>
      <c r="AM1286" t="s">
        <v>775</v>
      </c>
      <c r="AN1286" t="s">
        <v>1674</v>
      </c>
      <c r="AO1286" t="str">
        <f>TEXT(A1286,"yyyy-mm-dd")</f>
        <v>2009-05-31</v>
      </c>
    </row>
    <row r="1287" spans="1:41">
      <c r="A1287" s="6" t="s">
        <v>1661</v>
      </c>
      <c r="B1287">
        <v>2009</v>
      </c>
      <c r="C1287">
        <v>5</v>
      </c>
      <c r="E1287" t="s">
        <v>81</v>
      </c>
      <c r="F1287" t="s">
        <v>82</v>
      </c>
      <c r="G1287" t="s">
        <v>774</v>
      </c>
      <c r="H1287" t="s">
        <v>1536</v>
      </c>
      <c r="K1287" s="6"/>
      <c r="O1287" s="8">
        <v>3.46</v>
      </c>
      <c r="P1287" s="8">
        <v>3.4</v>
      </c>
      <c r="Q1287" s="8">
        <v>3.19</v>
      </c>
      <c r="R1287" s="8">
        <v>3.63</v>
      </c>
      <c r="S1287" s="8">
        <v>3</v>
      </c>
      <c r="T1287" s="8">
        <v>4.4000000000000004</v>
      </c>
      <c r="U1287" s="8">
        <v>0.38</v>
      </c>
      <c r="V1287" s="9">
        <v>26</v>
      </c>
      <c r="W1287" s="8">
        <v>0.43999999999999995</v>
      </c>
      <c r="X1287" s="8">
        <v>1.4000000000000004</v>
      </c>
      <c r="Y1287" s="8">
        <v>6.0000000000000053E-2</v>
      </c>
      <c r="Z1287" s="8">
        <v>4.9999999999999822E-2</v>
      </c>
      <c r="AA1287">
        <v>-0.16000000000000014</v>
      </c>
      <c r="AF1287" t="s">
        <v>1537</v>
      </c>
      <c r="AG1287" t="s">
        <v>777</v>
      </c>
      <c r="AH1287" t="s">
        <v>778</v>
      </c>
      <c r="AI1287" t="s">
        <v>1538</v>
      </c>
      <c r="AJ1287" s="7"/>
      <c r="AK1287" t="s">
        <v>1662</v>
      </c>
      <c r="AL1287" t="s">
        <v>91</v>
      </c>
      <c r="AM1287" t="s">
        <v>1536</v>
      </c>
      <c r="AN1287" t="s">
        <v>1675</v>
      </c>
      <c r="AO1287" t="str">
        <f>TEXT(A1287,"yyyy-mm-dd")</f>
        <v>2009-05-31</v>
      </c>
    </row>
    <row r="1288" spans="1:41">
      <c r="A1288" s="6" t="s">
        <v>1661</v>
      </c>
      <c r="B1288">
        <v>2009</v>
      </c>
      <c r="C1288">
        <v>5</v>
      </c>
      <c r="E1288" t="s">
        <v>112</v>
      </c>
      <c r="F1288" t="s">
        <v>113</v>
      </c>
      <c r="G1288" t="s">
        <v>83</v>
      </c>
      <c r="H1288" t="s">
        <v>1417</v>
      </c>
      <c r="I1288">
        <v>2010</v>
      </c>
      <c r="K1288" s="6">
        <v>40543</v>
      </c>
      <c r="L1288">
        <v>19</v>
      </c>
      <c r="N1288" t="s">
        <v>195</v>
      </c>
      <c r="O1288" s="8">
        <v>5.61</v>
      </c>
      <c r="P1288" s="8">
        <v>5.5</v>
      </c>
      <c r="Q1288" s="8">
        <v>5</v>
      </c>
      <c r="R1288" s="8">
        <v>6</v>
      </c>
      <c r="S1288" s="8">
        <v>4</v>
      </c>
      <c r="T1288" s="8">
        <v>8.4600000000000009</v>
      </c>
      <c r="U1288" s="8">
        <v>1.04</v>
      </c>
      <c r="V1288" s="9">
        <v>31</v>
      </c>
      <c r="W1288" s="8">
        <v>1</v>
      </c>
      <c r="X1288" s="8">
        <v>4.4600000000000009</v>
      </c>
      <c r="Y1288" s="8">
        <v>0.11000000000000032</v>
      </c>
      <c r="Z1288" s="8">
        <v>-0.48000000000000043</v>
      </c>
      <c r="AA1288">
        <v>-8.0000000000000071E-2</v>
      </c>
      <c r="AF1288" t="s">
        <v>1600</v>
      </c>
      <c r="AG1288" t="s">
        <v>115</v>
      </c>
      <c r="AH1288" t="s">
        <v>116</v>
      </c>
      <c r="AI1288" t="s">
        <v>230</v>
      </c>
      <c r="AJ1288" s="7">
        <v>40543</v>
      </c>
      <c r="AK1288" t="s">
        <v>1662</v>
      </c>
      <c r="AL1288" t="s">
        <v>118</v>
      </c>
      <c r="AM1288" t="s">
        <v>1419</v>
      </c>
      <c r="AN1288" t="s">
        <v>1677</v>
      </c>
      <c r="AO1288" t="str">
        <f>TEXT(A1288,"yyyy-mm-dd")</f>
        <v>2009-05-31</v>
      </c>
    </row>
    <row r="1289" spans="1:41">
      <c r="A1289" s="6" t="s">
        <v>1661</v>
      </c>
      <c r="B1289">
        <v>2009</v>
      </c>
      <c r="C1289">
        <v>5</v>
      </c>
      <c r="E1289" t="s">
        <v>112</v>
      </c>
      <c r="F1289" t="s">
        <v>113</v>
      </c>
      <c r="G1289" t="s">
        <v>83</v>
      </c>
      <c r="H1289" t="s">
        <v>1263</v>
      </c>
      <c r="I1289">
        <v>2009</v>
      </c>
      <c r="K1289" s="6">
        <v>40178</v>
      </c>
      <c r="L1289">
        <v>7</v>
      </c>
      <c r="N1289" t="s">
        <v>192</v>
      </c>
      <c r="O1289" s="8">
        <v>4.8499999999999996</v>
      </c>
      <c r="P1289" s="8">
        <v>4.75</v>
      </c>
      <c r="Q1289" s="8">
        <v>4.5</v>
      </c>
      <c r="R1289" s="8">
        <v>5.0999999999999996</v>
      </c>
      <c r="S1289" s="8">
        <v>4</v>
      </c>
      <c r="T1289" s="8">
        <v>6.52</v>
      </c>
      <c r="U1289" s="8">
        <v>0.56999999999999995</v>
      </c>
      <c r="V1289" s="9">
        <v>31</v>
      </c>
      <c r="W1289" s="8">
        <v>0.59999999999999964</v>
      </c>
      <c r="X1289" s="8">
        <v>2.5199999999999996</v>
      </c>
      <c r="Y1289" s="8">
        <v>9.9999999999999645E-2</v>
      </c>
      <c r="Z1289" s="8">
        <v>-0.42999999999999972</v>
      </c>
      <c r="AA1289">
        <v>7.0000000000000284E-2</v>
      </c>
      <c r="AF1289" t="s">
        <v>1428</v>
      </c>
      <c r="AG1289" t="s">
        <v>115</v>
      </c>
      <c r="AH1289" t="s">
        <v>116</v>
      </c>
      <c r="AI1289" t="s">
        <v>117</v>
      </c>
      <c r="AJ1289" s="7">
        <v>40178</v>
      </c>
      <c r="AK1289" t="s">
        <v>1662</v>
      </c>
      <c r="AL1289" t="s">
        <v>118</v>
      </c>
      <c r="AM1289" t="s">
        <v>1265</v>
      </c>
      <c r="AN1289" t="s">
        <v>1676</v>
      </c>
      <c r="AO1289" t="str">
        <f>TEXT(A1289,"yyyy-mm-dd")</f>
        <v>2009-05-31</v>
      </c>
    </row>
    <row r="1290" spans="1:41">
      <c r="A1290" s="6" t="s">
        <v>1678</v>
      </c>
      <c r="B1290">
        <v>2009</v>
      </c>
      <c r="C1290">
        <v>6</v>
      </c>
      <c r="E1290" t="s">
        <v>100</v>
      </c>
      <c r="F1290" t="s">
        <v>101</v>
      </c>
      <c r="G1290" t="s">
        <v>83</v>
      </c>
      <c r="H1290" t="s">
        <v>1589</v>
      </c>
      <c r="I1290">
        <v>2011</v>
      </c>
      <c r="K1290" s="6">
        <v>40908</v>
      </c>
      <c r="L1290">
        <v>30</v>
      </c>
      <c r="N1290" t="s">
        <v>567</v>
      </c>
      <c r="O1290" s="8">
        <v>3.01</v>
      </c>
      <c r="P1290" s="8">
        <v>3.05</v>
      </c>
      <c r="Q1290" s="8">
        <v>2.78</v>
      </c>
      <c r="R1290" s="8">
        <v>3.43</v>
      </c>
      <c r="S1290" s="8">
        <v>1.1000000000000001</v>
      </c>
      <c r="T1290" s="8">
        <v>4</v>
      </c>
      <c r="U1290" s="8">
        <v>0.66</v>
      </c>
      <c r="V1290" s="9">
        <v>24</v>
      </c>
      <c r="W1290" s="8">
        <v>0.65000000000000036</v>
      </c>
      <c r="X1290" s="8">
        <v>2.9</v>
      </c>
      <c r="Y1290" s="8">
        <v>-4.0000000000000036E-2</v>
      </c>
      <c r="Z1290" s="8">
        <v>4.9999999999999822E-2</v>
      </c>
      <c r="AA1290">
        <v>-9.9999999999999645E-2</v>
      </c>
      <c r="AF1290" t="s">
        <v>9939</v>
      </c>
      <c r="AG1290" t="s">
        <v>9655</v>
      </c>
      <c r="AH1290" t="s">
        <v>9656</v>
      </c>
      <c r="AI1290" t="s">
        <v>9708</v>
      </c>
      <c r="AJ1290" s="7">
        <v>40908</v>
      </c>
      <c r="AK1290" t="s">
        <v>1679</v>
      </c>
      <c r="AL1290" t="s">
        <v>109</v>
      </c>
      <c r="AM1290" t="s">
        <v>1591</v>
      </c>
      <c r="AN1290" t="s">
        <v>9941</v>
      </c>
    </row>
    <row r="1291" spans="1:41">
      <c r="A1291" s="6" t="s">
        <v>1678</v>
      </c>
      <c r="B1291">
        <v>2009</v>
      </c>
      <c r="C1291">
        <v>6</v>
      </c>
      <c r="E1291" t="s">
        <v>100</v>
      </c>
      <c r="F1291" t="s">
        <v>101</v>
      </c>
      <c r="G1291" t="s">
        <v>83</v>
      </c>
      <c r="H1291" t="s">
        <v>1417</v>
      </c>
      <c r="I1291">
        <v>2010</v>
      </c>
      <c r="K1291" s="6">
        <v>40543</v>
      </c>
      <c r="L1291">
        <v>18</v>
      </c>
      <c r="N1291" t="s">
        <v>206</v>
      </c>
      <c r="O1291" s="8">
        <v>2.0499999999999998</v>
      </c>
      <c r="P1291" s="8">
        <v>2.35</v>
      </c>
      <c r="Q1291" s="8">
        <v>1.93</v>
      </c>
      <c r="R1291" s="8">
        <v>2.68</v>
      </c>
      <c r="S1291" s="8">
        <v>-2.8</v>
      </c>
      <c r="T1291" s="8">
        <v>4.0999999999999996</v>
      </c>
      <c r="U1291" s="8">
        <v>1.49</v>
      </c>
      <c r="V1291" s="9">
        <v>30</v>
      </c>
      <c r="W1291" s="8">
        <v>0.75000000000000022</v>
      </c>
      <c r="X1291" s="8">
        <v>6.8999999999999995</v>
      </c>
      <c r="Y1291" s="8">
        <v>-0.30000000000000027</v>
      </c>
      <c r="Z1291" s="8">
        <v>0.20000000000000018</v>
      </c>
      <c r="AA1291">
        <v>-0.19999999999999973</v>
      </c>
      <c r="AF1291" t="s">
        <v>9905</v>
      </c>
      <c r="AG1291" t="s">
        <v>9655</v>
      </c>
      <c r="AH1291" t="s">
        <v>9656</v>
      </c>
      <c r="AI1291" t="s">
        <v>9669</v>
      </c>
      <c r="AJ1291" s="7">
        <v>40543</v>
      </c>
      <c r="AK1291" t="s">
        <v>1679</v>
      </c>
      <c r="AL1291" t="s">
        <v>109</v>
      </c>
      <c r="AM1291" t="s">
        <v>1419</v>
      </c>
      <c r="AN1291" t="s">
        <v>9919</v>
      </c>
    </row>
    <row r="1292" spans="1:41">
      <c r="A1292" s="6" t="s">
        <v>1678</v>
      </c>
      <c r="B1292">
        <v>2009</v>
      </c>
      <c r="C1292">
        <v>6</v>
      </c>
      <c r="E1292" t="s">
        <v>100</v>
      </c>
      <c r="F1292" t="s">
        <v>101</v>
      </c>
      <c r="G1292" t="s">
        <v>102</v>
      </c>
      <c r="H1292" t="s">
        <v>1670</v>
      </c>
      <c r="I1292">
        <v>2009</v>
      </c>
      <c r="J1292">
        <v>4</v>
      </c>
      <c r="K1292" s="6">
        <v>40178</v>
      </c>
      <c r="L1292">
        <v>6</v>
      </c>
      <c r="M1292">
        <v>2</v>
      </c>
      <c r="N1292" t="s">
        <v>203</v>
      </c>
      <c r="O1292" s="8">
        <v>-2</v>
      </c>
      <c r="P1292" s="8">
        <v>-1.8</v>
      </c>
      <c r="Q1292" s="8">
        <v>-3</v>
      </c>
      <c r="R1292" s="8">
        <v>-1.1000000000000001</v>
      </c>
      <c r="S1292" s="8">
        <v>-5.4</v>
      </c>
      <c r="T1292" s="8">
        <v>0</v>
      </c>
      <c r="U1292" s="8">
        <v>1.39</v>
      </c>
      <c r="V1292" s="9">
        <v>29</v>
      </c>
      <c r="W1292" s="8">
        <v>1.9</v>
      </c>
      <c r="X1292" s="8">
        <v>5.4</v>
      </c>
      <c r="Y1292" s="8">
        <v>-0.19999999999999996</v>
      </c>
      <c r="Z1292" s="8">
        <v>-0.55000000000000004</v>
      </c>
      <c r="AA1292">
        <v>9.9999999999999867E-2</v>
      </c>
      <c r="AF1292" t="s">
        <v>1671</v>
      </c>
      <c r="AG1292" t="s">
        <v>106</v>
      </c>
      <c r="AH1292" t="s">
        <v>107</v>
      </c>
      <c r="AI1292" t="s">
        <v>427</v>
      </c>
      <c r="AJ1292" s="7">
        <v>40178</v>
      </c>
      <c r="AK1292" t="s">
        <v>1679</v>
      </c>
      <c r="AL1292" t="s">
        <v>109</v>
      </c>
      <c r="AM1292" t="s">
        <v>1672</v>
      </c>
      <c r="AN1292" t="s">
        <v>1687</v>
      </c>
      <c r="AO1292" t="str">
        <f>TEXT(A1292,"yyyy-mm-dd")</f>
        <v>2009-06-30</v>
      </c>
    </row>
    <row r="1293" spans="1:41">
      <c r="A1293" s="6" t="s">
        <v>1678</v>
      </c>
      <c r="B1293">
        <v>2009</v>
      </c>
      <c r="C1293">
        <v>6</v>
      </c>
      <c r="E1293" t="s">
        <v>100</v>
      </c>
      <c r="F1293" t="s">
        <v>101</v>
      </c>
      <c r="G1293" t="s">
        <v>83</v>
      </c>
      <c r="H1293" t="s">
        <v>1263</v>
      </c>
      <c r="I1293">
        <v>2009</v>
      </c>
      <c r="K1293" s="6">
        <v>40178</v>
      </c>
      <c r="L1293">
        <v>6</v>
      </c>
      <c r="N1293" t="s">
        <v>203</v>
      </c>
      <c r="O1293" s="8">
        <v>-6.31</v>
      </c>
      <c r="P1293" s="8">
        <v>-6.2</v>
      </c>
      <c r="Q1293" s="8">
        <v>-6.73</v>
      </c>
      <c r="R1293" s="8">
        <v>-5.83</v>
      </c>
      <c r="S1293" s="8">
        <v>-7.8</v>
      </c>
      <c r="T1293" s="8">
        <v>-4.9000000000000004</v>
      </c>
      <c r="U1293" s="8">
        <v>0.71</v>
      </c>
      <c r="V1293" s="9">
        <v>30</v>
      </c>
      <c r="W1293" s="8">
        <v>0.90000000000000036</v>
      </c>
      <c r="X1293" s="8">
        <v>2.8999999999999995</v>
      </c>
      <c r="Y1293" s="8">
        <v>-0.10999999999999943</v>
      </c>
      <c r="Z1293" s="8">
        <v>-0.5</v>
      </c>
      <c r="AA1293">
        <v>0.15000000000000036</v>
      </c>
      <c r="AF1293" t="s">
        <v>9871</v>
      </c>
      <c r="AG1293" t="s">
        <v>9655</v>
      </c>
      <c r="AH1293" t="s">
        <v>9656</v>
      </c>
      <c r="AI1293" t="s">
        <v>9657</v>
      </c>
      <c r="AJ1293" s="7">
        <v>40178</v>
      </c>
      <c r="AK1293" t="s">
        <v>1679</v>
      </c>
      <c r="AL1293" t="s">
        <v>109</v>
      </c>
      <c r="AM1293" t="s">
        <v>1265</v>
      </c>
      <c r="AN1293" t="s">
        <v>9897</v>
      </c>
    </row>
    <row r="1294" spans="1:41">
      <c r="A1294" s="6" t="s">
        <v>1678</v>
      </c>
      <c r="B1294">
        <v>2009</v>
      </c>
      <c r="C1294">
        <v>6</v>
      </c>
      <c r="E1294" t="s">
        <v>100</v>
      </c>
      <c r="F1294" t="s">
        <v>101</v>
      </c>
      <c r="G1294" t="s">
        <v>102</v>
      </c>
      <c r="H1294" t="s">
        <v>1639</v>
      </c>
      <c r="I1294">
        <v>2009</v>
      </c>
      <c r="J1294">
        <v>3</v>
      </c>
      <c r="K1294" s="6">
        <v>40086</v>
      </c>
      <c r="L1294">
        <v>3</v>
      </c>
      <c r="M1294">
        <v>1</v>
      </c>
      <c r="N1294" t="s">
        <v>233</v>
      </c>
      <c r="O1294" s="8">
        <v>-5.19</v>
      </c>
      <c r="P1294" s="8">
        <v>-5</v>
      </c>
      <c r="Q1294" s="8">
        <v>-6.2</v>
      </c>
      <c r="R1294" s="8">
        <v>-4</v>
      </c>
      <c r="S1294" s="8">
        <v>-8.3000000000000007</v>
      </c>
      <c r="T1294" s="8">
        <v>-1.5</v>
      </c>
      <c r="U1294" s="8">
        <v>1.71</v>
      </c>
      <c r="V1294" s="9">
        <v>29</v>
      </c>
      <c r="W1294" s="8">
        <v>2.2000000000000002</v>
      </c>
      <c r="X1294" s="8">
        <v>6.8000000000000007</v>
      </c>
      <c r="Y1294" s="8">
        <v>-0.19000000000000039</v>
      </c>
      <c r="Z1294" s="8">
        <v>-0.5</v>
      </c>
      <c r="AA1294">
        <v>0.75000000000000044</v>
      </c>
      <c r="AF1294" t="s">
        <v>1640</v>
      </c>
      <c r="AG1294" t="s">
        <v>106</v>
      </c>
      <c r="AH1294" t="s">
        <v>107</v>
      </c>
      <c r="AI1294" t="s">
        <v>340</v>
      </c>
      <c r="AJ1294" s="7">
        <v>40086</v>
      </c>
      <c r="AK1294" t="s">
        <v>1679</v>
      </c>
      <c r="AL1294" t="s">
        <v>109</v>
      </c>
      <c r="AM1294" t="s">
        <v>1641</v>
      </c>
      <c r="AN1294" t="s">
        <v>1686</v>
      </c>
      <c r="AO1294" t="str">
        <f>TEXT(A1294,"yyyy-mm-dd")</f>
        <v>2009-06-30</v>
      </c>
    </row>
    <row r="1295" spans="1:41">
      <c r="A1295" s="6" t="s">
        <v>1678</v>
      </c>
      <c r="B1295">
        <v>2009</v>
      </c>
      <c r="C1295">
        <v>6</v>
      </c>
      <c r="E1295" t="s">
        <v>100</v>
      </c>
      <c r="F1295" t="s">
        <v>101</v>
      </c>
      <c r="G1295" t="s">
        <v>102</v>
      </c>
      <c r="H1295" t="s">
        <v>1622</v>
      </c>
      <c r="I1295">
        <v>2009</v>
      </c>
      <c r="J1295">
        <v>2</v>
      </c>
      <c r="K1295" s="6">
        <v>39994</v>
      </c>
      <c r="L1295">
        <v>0</v>
      </c>
      <c r="M1295">
        <v>0</v>
      </c>
      <c r="N1295" t="s">
        <v>178</v>
      </c>
      <c r="O1295" s="8">
        <v>-9.4499999999999993</v>
      </c>
      <c r="P1295" s="8">
        <v>-9.0500000000000007</v>
      </c>
      <c r="Q1295" s="8">
        <v>-10.199999999999999</v>
      </c>
      <c r="R1295" s="8">
        <v>-8.65</v>
      </c>
      <c r="S1295" s="8">
        <v>-13.9</v>
      </c>
      <c r="T1295" s="8">
        <v>-4.5</v>
      </c>
      <c r="U1295" s="8">
        <v>1.72</v>
      </c>
      <c r="V1295" s="9">
        <v>30</v>
      </c>
      <c r="W1295" s="8">
        <v>1.5499999999999989</v>
      </c>
      <c r="X1295" s="8">
        <v>9.4</v>
      </c>
      <c r="Y1295" s="8">
        <v>-0.39999999999999858</v>
      </c>
      <c r="Z1295" s="8">
        <v>-0.55000000000000071</v>
      </c>
      <c r="AA1295">
        <v>9.9999999999998757E-2</v>
      </c>
      <c r="AF1295" t="s">
        <v>1623</v>
      </c>
      <c r="AG1295" t="s">
        <v>106</v>
      </c>
      <c r="AH1295" t="s">
        <v>107</v>
      </c>
      <c r="AI1295" t="s">
        <v>108</v>
      </c>
      <c r="AJ1295" s="7">
        <v>39994</v>
      </c>
      <c r="AK1295" t="s">
        <v>1679</v>
      </c>
      <c r="AL1295" t="s">
        <v>109</v>
      </c>
      <c r="AM1295" t="s">
        <v>1624</v>
      </c>
      <c r="AN1295" t="s">
        <v>1685</v>
      </c>
      <c r="AO1295" t="str">
        <f>TEXT(A1295,"yyyy-mm-dd")</f>
        <v>2009-06-30</v>
      </c>
    </row>
    <row r="1296" spans="1:41">
      <c r="A1296" s="6" t="s">
        <v>1678</v>
      </c>
      <c r="B1296">
        <v>2009</v>
      </c>
      <c r="C1296">
        <v>6</v>
      </c>
      <c r="E1296" t="s">
        <v>81</v>
      </c>
      <c r="F1296" t="s">
        <v>82</v>
      </c>
      <c r="G1296" t="s">
        <v>83</v>
      </c>
      <c r="H1296" t="s">
        <v>1589</v>
      </c>
      <c r="I1296">
        <v>2011</v>
      </c>
      <c r="K1296" s="6">
        <v>40908</v>
      </c>
      <c r="L1296">
        <v>30</v>
      </c>
      <c r="N1296" t="s">
        <v>567</v>
      </c>
      <c r="O1296" s="8">
        <v>3.7</v>
      </c>
      <c r="P1296" s="8">
        <v>3.55</v>
      </c>
      <c r="Q1296" s="8">
        <v>3.38</v>
      </c>
      <c r="R1296" s="8">
        <v>3.95</v>
      </c>
      <c r="S1296" s="8">
        <v>3</v>
      </c>
      <c r="T1296" s="8">
        <v>4.8899999999999997</v>
      </c>
      <c r="U1296" s="8">
        <v>0.48</v>
      </c>
      <c r="V1296" s="9">
        <v>27</v>
      </c>
      <c r="W1296" s="8">
        <v>0.57000000000000028</v>
      </c>
      <c r="X1296" s="8">
        <v>1.8899999999999997</v>
      </c>
      <c r="Y1296" s="8">
        <v>0.15000000000000036</v>
      </c>
      <c r="Z1296" s="8">
        <v>4.9999999999999822E-2</v>
      </c>
      <c r="AA1296">
        <v>3.0000000000000249E-2</v>
      </c>
      <c r="AF1296" t="s">
        <v>1590</v>
      </c>
      <c r="AG1296" t="s">
        <v>87</v>
      </c>
      <c r="AH1296" t="s">
        <v>88</v>
      </c>
      <c r="AI1296" t="s">
        <v>359</v>
      </c>
      <c r="AJ1296" s="7">
        <v>40908</v>
      </c>
      <c r="AK1296" t="s">
        <v>1679</v>
      </c>
      <c r="AL1296" t="s">
        <v>91</v>
      </c>
      <c r="AM1296" t="s">
        <v>1591</v>
      </c>
      <c r="AN1296" t="s">
        <v>1682</v>
      </c>
      <c r="AO1296" t="str">
        <f>TEXT(A1296,"yyyy-mm-dd")</f>
        <v>2009-06-30</v>
      </c>
    </row>
    <row r="1297" spans="1:41">
      <c r="A1297" s="6" t="s">
        <v>1678</v>
      </c>
      <c r="B1297">
        <v>2009</v>
      </c>
      <c r="C1297">
        <v>6</v>
      </c>
      <c r="E1297" t="s">
        <v>81</v>
      </c>
      <c r="F1297" t="s">
        <v>82</v>
      </c>
      <c r="G1297" t="s">
        <v>83</v>
      </c>
      <c r="H1297" t="s">
        <v>1417</v>
      </c>
      <c r="I1297">
        <v>2010</v>
      </c>
      <c r="K1297" s="6">
        <v>40543</v>
      </c>
      <c r="L1297">
        <v>18</v>
      </c>
      <c r="N1297" t="s">
        <v>206</v>
      </c>
      <c r="O1297" s="8">
        <v>3.85</v>
      </c>
      <c r="P1297" s="8">
        <v>3.77</v>
      </c>
      <c r="Q1297" s="8">
        <v>3.53</v>
      </c>
      <c r="R1297" s="8">
        <v>3.96</v>
      </c>
      <c r="S1297" s="8">
        <v>3.01</v>
      </c>
      <c r="T1297" s="8">
        <v>5.22</v>
      </c>
      <c r="U1297" s="8">
        <v>0.52</v>
      </c>
      <c r="V1297" s="9">
        <v>30</v>
      </c>
      <c r="W1297" s="8">
        <v>0.43000000000000016</v>
      </c>
      <c r="X1297" s="8">
        <v>2.21</v>
      </c>
      <c r="Y1297" s="8">
        <v>8.0000000000000071E-2</v>
      </c>
      <c r="Z1297" s="8">
        <v>0.12999999999999989</v>
      </c>
      <c r="AA1297">
        <v>-2.9999999999999805E-2</v>
      </c>
      <c r="AF1297" t="s">
        <v>1418</v>
      </c>
      <c r="AG1297" t="s">
        <v>87</v>
      </c>
      <c r="AH1297" t="s">
        <v>88</v>
      </c>
      <c r="AI1297" t="s">
        <v>97</v>
      </c>
      <c r="AJ1297" s="7">
        <v>40543</v>
      </c>
      <c r="AK1297" t="s">
        <v>1679</v>
      </c>
      <c r="AL1297" t="s">
        <v>91</v>
      </c>
      <c r="AM1297" t="s">
        <v>1419</v>
      </c>
      <c r="AN1297" t="s">
        <v>1681</v>
      </c>
      <c r="AO1297" t="str">
        <f>TEXT(A1297,"yyyy-mm-dd")</f>
        <v>2009-06-30</v>
      </c>
    </row>
    <row r="1298" spans="1:41">
      <c r="A1298" s="6" t="s">
        <v>1678</v>
      </c>
      <c r="B1298">
        <v>2009</v>
      </c>
      <c r="C1298">
        <v>6</v>
      </c>
      <c r="E1298" t="s">
        <v>392</v>
      </c>
      <c r="F1298" t="s">
        <v>82</v>
      </c>
      <c r="G1298" t="s">
        <v>83</v>
      </c>
      <c r="H1298" t="s">
        <v>1417</v>
      </c>
      <c r="I1298">
        <v>2010</v>
      </c>
      <c r="K1298" s="6">
        <v>40543</v>
      </c>
      <c r="L1298">
        <v>18</v>
      </c>
      <c r="N1298" t="s">
        <v>206</v>
      </c>
      <c r="O1298" s="8">
        <v>3.8</v>
      </c>
      <c r="P1298" s="8">
        <v>3.71</v>
      </c>
      <c r="Q1298" s="8">
        <v>3.38</v>
      </c>
      <c r="R1298" s="8">
        <v>4.2</v>
      </c>
      <c r="S1298" s="8">
        <v>3.01</v>
      </c>
      <c r="T1298" s="8">
        <v>5.01</v>
      </c>
      <c r="U1298" s="8">
        <v>0.53</v>
      </c>
      <c r="V1298" s="9">
        <v>29</v>
      </c>
      <c r="W1298" s="8">
        <v>0.82000000000000028</v>
      </c>
      <c r="X1298" s="8">
        <v>2</v>
      </c>
      <c r="Y1298" s="8">
        <v>8.9999999999999858E-2</v>
      </c>
      <c r="Z1298" s="8">
        <v>0.10999999999999988</v>
      </c>
      <c r="AA1298">
        <v>0.3400000000000003</v>
      </c>
      <c r="AF1298" t="s">
        <v>1418</v>
      </c>
      <c r="AG1298" t="s">
        <v>87</v>
      </c>
      <c r="AH1298" t="s">
        <v>88</v>
      </c>
      <c r="AI1298" t="s">
        <v>97</v>
      </c>
      <c r="AJ1298" s="7">
        <v>40543</v>
      </c>
      <c r="AK1298" t="s">
        <v>1679</v>
      </c>
      <c r="AL1298" t="s">
        <v>393</v>
      </c>
      <c r="AM1298" t="s">
        <v>1419</v>
      </c>
      <c r="AN1298" t="s">
        <v>1684</v>
      </c>
      <c r="AO1298" t="str">
        <f>TEXT(A1298,"yyyy-mm-dd")</f>
        <v>2009-06-30</v>
      </c>
    </row>
    <row r="1299" spans="1:41">
      <c r="A1299" s="6" t="s">
        <v>1678</v>
      </c>
      <c r="B1299">
        <v>2009</v>
      </c>
      <c r="C1299">
        <v>6</v>
      </c>
      <c r="E1299" t="s">
        <v>81</v>
      </c>
      <c r="F1299" t="s">
        <v>82</v>
      </c>
      <c r="G1299" t="s">
        <v>83</v>
      </c>
      <c r="H1299" t="s">
        <v>1263</v>
      </c>
      <c r="I1299">
        <v>2009</v>
      </c>
      <c r="K1299" s="6">
        <v>40178</v>
      </c>
      <c r="L1299">
        <v>6</v>
      </c>
      <c r="N1299" t="s">
        <v>203</v>
      </c>
      <c r="O1299" s="8">
        <v>4.37</v>
      </c>
      <c r="P1299" s="8">
        <v>4.2300000000000004</v>
      </c>
      <c r="Q1299" s="8">
        <v>4.0599999999999996</v>
      </c>
      <c r="R1299" s="8">
        <v>4.58</v>
      </c>
      <c r="S1299" s="8">
        <v>3.64</v>
      </c>
      <c r="T1299" s="8">
        <v>5.6</v>
      </c>
      <c r="U1299" s="8">
        <v>0.5</v>
      </c>
      <c r="V1299" s="9">
        <v>30</v>
      </c>
      <c r="W1299" s="8">
        <v>0.52000000000000046</v>
      </c>
      <c r="X1299" s="8">
        <v>1.9599999999999995</v>
      </c>
      <c r="Y1299" s="8">
        <v>0.13999999999999968</v>
      </c>
      <c r="Z1299" s="8">
        <v>-6.9999999999999396E-2</v>
      </c>
      <c r="AA1299">
        <v>-0.22999999999999954</v>
      </c>
      <c r="AF1299" t="s">
        <v>1264</v>
      </c>
      <c r="AG1299" t="s">
        <v>87</v>
      </c>
      <c r="AH1299" t="s">
        <v>88</v>
      </c>
      <c r="AI1299" t="s">
        <v>89</v>
      </c>
      <c r="AJ1299" s="7">
        <v>40178</v>
      </c>
      <c r="AK1299" t="s">
        <v>1679</v>
      </c>
      <c r="AL1299" t="s">
        <v>91</v>
      </c>
      <c r="AM1299" t="s">
        <v>1265</v>
      </c>
      <c r="AN1299" t="s">
        <v>1680</v>
      </c>
      <c r="AO1299" t="str">
        <f>TEXT(A1299,"yyyy-mm-dd")</f>
        <v>2009-06-30</v>
      </c>
    </row>
    <row r="1300" spans="1:41">
      <c r="A1300" s="6" t="s">
        <v>1678</v>
      </c>
      <c r="B1300">
        <v>2009</v>
      </c>
      <c r="C1300">
        <v>6</v>
      </c>
      <c r="E1300" t="s">
        <v>392</v>
      </c>
      <c r="F1300" t="s">
        <v>82</v>
      </c>
      <c r="G1300" t="s">
        <v>83</v>
      </c>
      <c r="H1300" t="s">
        <v>1263</v>
      </c>
      <c r="I1300">
        <v>2009</v>
      </c>
      <c r="K1300" s="6">
        <v>40178</v>
      </c>
      <c r="L1300">
        <v>6</v>
      </c>
      <c r="N1300" t="s">
        <v>203</v>
      </c>
      <c r="O1300" s="8">
        <v>4.41</v>
      </c>
      <c r="P1300" s="8">
        <v>4.3499999999999996</v>
      </c>
      <c r="Q1300" s="8">
        <v>4.1100000000000003</v>
      </c>
      <c r="R1300" s="8">
        <v>4.8</v>
      </c>
      <c r="S1300" s="8">
        <v>3.5</v>
      </c>
      <c r="T1300" s="8">
        <v>5.43</v>
      </c>
      <c r="U1300" s="8">
        <v>0.47</v>
      </c>
      <c r="V1300" s="9">
        <v>29</v>
      </c>
      <c r="W1300" s="8">
        <v>0.6899999999999995</v>
      </c>
      <c r="X1300" s="8">
        <v>1.9299999999999997</v>
      </c>
      <c r="Y1300" s="8">
        <v>6.0000000000000497E-2</v>
      </c>
      <c r="Z1300" s="8">
        <v>-5.0000000000000711E-2</v>
      </c>
      <c r="AA1300">
        <v>-8.0000000000000071E-2</v>
      </c>
      <c r="AF1300" t="s">
        <v>1264</v>
      </c>
      <c r="AG1300" t="s">
        <v>87</v>
      </c>
      <c r="AH1300" t="s">
        <v>88</v>
      </c>
      <c r="AI1300" t="s">
        <v>89</v>
      </c>
      <c r="AJ1300" s="7">
        <v>40178</v>
      </c>
      <c r="AK1300" t="s">
        <v>1679</v>
      </c>
      <c r="AL1300" t="s">
        <v>393</v>
      </c>
      <c r="AM1300" t="s">
        <v>1265</v>
      </c>
      <c r="AN1300" t="s">
        <v>1683</v>
      </c>
      <c r="AO1300" t="str">
        <f>TEXT(A1300,"yyyy-mm-dd")</f>
        <v>2009-06-30</v>
      </c>
    </row>
    <row r="1301" spans="1:41">
      <c r="A1301" s="6" t="s">
        <v>1678</v>
      </c>
      <c r="B1301">
        <v>2009</v>
      </c>
      <c r="C1301">
        <v>6</v>
      </c>
      <c r="E1301" t="s">
        <v>81</v>
      </c>
      <c r="F1301" t="s">
        <v>82</v>
      </c>
      <c r="G1301" t="s">
        <v>774</v>
      </c>
      <c r="H1301" t="s">
        <v>775</v>
      </c>
      <c r="K1301" s="6"/>
      <c r="O1301" s="8">
        <v>3.63</v>
      </c>
      <c r="P1301" s="8">
        <v>3.56</v>
      </c>
      <c r="Q1301" s="8">
        <v>3.3</v>
      </c>
      <c r="R1301" s="8">
        <v>3.8</v>
      </c>
      <c r="S1301" s="8">
        <v>3</v>
      </c>
      <c r="T1301" s="8">
        <v>4.9000000000000004</v>
      </c>
      <c r="U1301" s="8">
        <v>0.45</v>
      </c>
      <c r="V1301" s="9">
        <v>26</v>
      </c>
      <c r="W1301" s="8">
        <v>0.5</v>
      </c>
      <c r="X1301" s="8">
        <v>1.9000000000000004</v>
      </c>
      <c r="Y1301" s="8">
        <v>6.999999999999984E-2</v>
      </c>
      <c r="Z1301" s="8">
        <v>6.0000000000000053E-2</v>
      </c>
      <c r="AA1301">
        <v>4.0000000000000036E-2</v>
      </c>
      <c r="AF1301" t="s">
        <v>776</v>
      </c>
      <c r="AG1301" t="s">
        <v>777</v>
      </c>
      <c r="AH1301" t="s">
        <v>778</v>
      </c>
      <c r="AI1301" t="s">
        <v>779</v>
      </c>
      <c r="AJ1301" s="7"/>
      <c r="AK1301" t="s">
        <v>1679</v>
      </c>
      <c r="AL1301" t="s">
        <v>91</v>
      </c>
      <c r="AM1301" t="s">
        <v>775</v>
      </c>
      <c r="AN1301" t="s">
        <v>1688</v>
      </c>
      <c r="AO1301" t="str">
        <f>TEXT(A1301,"yyyy-mm-dd")</f>
        <v>2009-06-30</v>
      </c>
    </row>
    <row r="1302" spans="1:41">
      <c r="A1302" s="6" t="s">
        <v>1678</v>
      </c>
      <c r="B1302">
        <v>2009</v>
      </c>
      <c r="C1302">
        <v>6</v>
      </c>
      <c r="E1302" t="s">
        <v>81</v>
      </c>
      <c r="F1302" t="s">
        <v>82</v>
      </c>
      <c r="G1302" t="s">
        <v>774</v>
      </c>
      <c r="H1302" t="s">
        <v>1536</v>
      </c>
      <c r="K1302" s="6"/>
      <c r="O1302" s="8">
        <v>3.45</v>
      </c>
      <c r="P1302" s="8">
        <v>3.45</v>
      </c>
      <c r="Q1302" s="8">
        <v>3.29</v>
      </c>
      <c r="R1302" s="8">
        <v>3.61</v>
      </c>
      <c r="S1302" s="8">
        <v>3</v>
      </c>
      <c r="T1302" s="8">
        <v>4.4000000000000004</v>
      </c>
      <c r="U1302" s="8">
        <v>0.34</v>
      </c>
      <c r="V1302" s="9">
        <v>24</v>
      </c>
      <c r="W1302" s="8">
        <v>0.31999999999999984</v>
      </c>
      <c r="X1302" s="8">
        <v>1.4000000000000004</v>
      </c>
      <c r="Y1302" s="8">
        <v>0</v>
      </c>
      <c r="Z1302" s="8">
        <v>5.0000000000000266E-2</v>
      </c>
      <c r="AA1302">
        <v>-0.12000000000000011</v>
      </c>
      <c r="AF1302" t="s">
        <v>1537</v>
      </c>
      <c r="AG1302" t="s">
        <v>777</v>
      </c>
      <c r="AH1302" t="s">
        <v>778</v>
      </c>
      <c r="AI1302" t="s">
        <v>1538</v>
      </c>
      <c r="AJ1302" s="7"/>
      <c r="AK1302" t="s">
        <v>1679</v>
      </c>
      <c r="AL1302" t="s">
        <v>91</v>
      </c>
      <c r="AM1302" t="s">
        <v>1536</v>
      </c>
      <c r="AN1302" t="s">
        <v>1689</v>
      </c>
      <c r="AO1302" t="str">
        <f>TEXT(A1302,"yyyy-mm-dd")</f>
        <v>2009-06-30</v>
      </c>
    </row>
    <row r="1303" spans="1:41">
      <c r="A1303" s="6" t="s">
        <v>1678</v>
      </c>
      <c r="B1303">
        <v>2009</v>
      </c>
      <c r="C1303">
        <v>6</v>
      </c>
      <c r="E1303" t="s">
        <v>112</v>
      </c>
      <c r="F1303" t="s">
        <v>113</v>
      </c>
      <c r="G1303" t="s">
        <v>83</v>
      </c>
      <c r="H1303" t="s">
        <v>1417</v>
      </c>
      <c r="I1303">
        <v>2010</v>
      </c>
      <c r="K1303" s="6">
        <v>40543</v>
      </c>
      <c r="L1303">
        <v>18</v>
      </c>
      <c r="N1303" t="s">
        <v>206</v>
      </c>
      <c r="O1303" s="8">
        <v>5.3</v>
      </c>
      <c r="P1303" s="8">
        <v>5.15</v>
      </c>
      <c r="Q1303" s="8">
        <v>4.53</v>
      </c>
      <c r="R1303" s="8">
        <v>5.57</v>
      </c>
      <c r="S1303" s="8">
        <v>4</v>
      </c>
      <c r="T1303" s="8">
        <v>8.5399999999999991</v>
      </c>
      <c r="U1303" s="8">
        <v>1.03</v>
      </c>
      <c r="V1303" s="9">
        <v>30</v>
      </c>
      <c r="W1303" s="8">
        <v>1.04</v>
      </c>
      <c r="X1303" s="8">
        <v>4.5399999999999991</v>
      </c>
      <c r="Y1303" s="8">
        <v>0.14999999999999947</v>
      </c>
      <c r="Z1303" s="8">
        <v>-0.34999999999999964</v>
      </c>
      <c r="AA1303">
        <v>4.0000000000000036E-2</v>
      </c>
      <c r="AF1303" t="s">
        <v>1600</v>
      </c>
      <c r="AG1303" t="s">
        <v>115</v>
      </c>
      <c r="AH1303" t="s">
        <v>116</v>
      </c>
      <c r="AI1303" t="s">
        <v>230</v>
      </c>
      <c r="AJ1303" s="7">
        <v>40543</v>
      </c>
      <c r="AK1303" t="s">
        <v>1679</v>
      </c>
      <c r="AL1303" t="s">
        <v>118</v>
      </c>
      <c r="AM1303" t="s">
        <v>1419</v>
      </c>
      <c r="AN1303" t="s">
        <v>1691</v>
      </c>
      <c r="AO1303" t="str">
        <f>TEXT(A1303,"yyyy-mm-dd")</f>
        <v>2009-06-30</v>
      </c>
    </row>
    <row r="1304" spans="1:41">
      <c r="A1304" s="6" t="s">
        <v>1678</v>
      </c>
      <c r="B1304">
        <v>2009</v>
      </c>
      <c r="C1304">
        <v>6</v>
      </c>
      <c r="E1304" t="s">
        <v>112</v>
      </c>
      <c r="F1304" t="s">
        <v>113</v>
      </c>
      <c r="G1304" t="s">
        <v>83</v>
      </c>
      <c r="H1304" t="s">
        <v>1263</v>
      </c>
      <c r="I1304">
        <v>2009</v>
      </c>
      <c r="K1304" s="6">
        <v>40178</v>
      </c>
      <c r="L1304">
        <v>6</v>
      </c>
      <c r="N1304" t="s">
        <v>203</v>
      </c>
      <c r="O1304" s="8">
        <v>4.57</v>
      </c>
      <c r="P1304" s="8">
        <v>4.5</v>
      </c>
      <c r="Q1304" s="8">
        <v>4.34</v>
      </c>
      <c r="R1304" s="8">
        <v>4.75</v>
      </c>
      <c r="S1304" s="8">
        <v>3.99</v>
      </c>
      <c r="T1304" s="8">
        <v>5.82</v>
      </c>
      <c r="U1304" s="8">
        <v>0.39</v>
      </c>
      <c r="V1304" s="9">
        <v>30</v>
      </c>
      <c r="W1304" s="8">
        <v>0.41000000000000014</v>
      </c>
      <c r="X1304" s="8">
        <v>1.83</v>
      </c>
      <c r="Y1304" s="8">
        <v>7.0000000000000284E-2</v>
      </c>
      <c r="Z1304" s="8">
        <v>-0.25</v>
      </c>
      <c r="AA1304">
        <v>-0.1899999999999995</v>
      </c>
      <c r="AF1304" t="s">
        <v>1428</v>
      </c>
      <c r="AG1304" t="s">
        <v>115</v>
      </c>
      <c r="AH1304" t="s">
        <v>116</v>
      </c>
      <c r="AI1304" t="s">
        <v>117</v>
      </c>
      <c r="AJ1304" s="7">
        <v>40178</v>
      </c>
      <c r="AK1304" t="s">
        <v>1679</v>
      </c>
      <c r="AL1304" t="s">
        <v>118</v>
      </c>
      <c r="AM1304" t="s">
        <v>1265</v>
      </c>
      <c r="AN1304" t="s">
        <v>1690</v>
      </c>
      <c r="AO1304" t="str">
        <f>TEXT(A1304,"yyyy-mm-dd")</f>
        <v>2009-06-30</v>
      </c>
    </row>
    <row r="1305" spans="1:41">
      <c r="A1305" s="6" t="s">
        <v>1692</v>
      </c>
      <c r="B1305">
        <v>2009</v>
      </c>
      <c r="C1305">
        <v>7</v>
      </c>
      <c r="E1305" t="s">
        <v>100</v>
      </c>
      <c r="F1305" t="s">
        <v>101</v>
      </c>
      <c r="G1305" t="s">
        <v>83</v>
      </c>
      <c r="H1305" t="s">
        <v>1589</v>
      </c>
      <c r="I1305">
        <v>2011</v>
      </c>
      <c r="K1305" s="6">
        <v>40908</v>
      </c>
      <c r="L1305">
        <v>29</v>
      </c>
      <c r="N1305" t="s">
        <v>581</v>
      </c>
      <c r="O1305" s="8">
        <v>2.94</v>
      </c>
      <c r="P1305" s="8">
        <v>3</v>
      </c>
      <c r="Q1305" s="8">
        <v>2.9</v>
      </c>
      <c r="R1305" s="8">
        <v>3.2</v>
      </c>
      <c r="S1305" s="8">
        <v>1.1000000000000001</v>
      </c>
      <c r="T1305" s="8">
        <v>3.9</v>
      </c>
      <c r="U1305" s="8">
        <v>0.64</v>
      </c>
      <c r="V1305" s="9">
        <v>21</v>
      </c>
      <c r="W1305" s="8">
        <v>0.30000000000000027</v>
      </c>
      <c r="X1305" s="8">
        <v>2.8</v>
      </c>
      <c r="Y1305" s="8">
        <v>-6.0000000000000053E-2</v>
      </c>
      <c r="Z1305" s="8">
        <v>-4.9999999999999822E-2</v>
      </c>
      <c r="AA1305">
        <v>-0.35000000000000009</v>
      </c>
      <c r="AF1305" t="s">
        <v>9939</v>
      </c>
      <c r="AG1305" t="s">
        <v>9655</v>
      </c>
      <c r="AH1305" t="s">
        <v>9656</v>
      </c>
      <c r="AI1305" t="s">
        <v>9708</v>
      </c>
      <c r="AJ1305" s="7">
        <v>40908</v>
      </c>
      <c r="AK1305" t="s">
        <v>1693</v>
      </c>
      <c r="AL1305" t="s">
        <v>109</v>
      </c>
      <c r="AM1305" t="s">
        <v>1591</v>
      </c>
      <c r="AN1305" t="s">
        <v>9942</v>
      </c>
    </row>
    <row r="1306" spans="1:41">
      <c r="A1306" s="6" t="s">
        <v>1692</v>
      </c>
      <c r="B1306">
        <v>2009</v>
      </c>
      <c r="C1306">
        <v>7</v>
      </c>
      <c r="E1306" t="s">
        <v>100</v>
      </c>
      <c r="F1306" t="s">
        <v>101</v>
      </c>
      <c r="G1306" t="s">
        <v>83</v>
      </c>
      <c r="H1306" t="s">
        <v>1417</v>
      </c>
      <c r="I1306">
        <v>2010</v>
      </c>
      <c r="K1306" s="6">
        <v>40543</v>
      </c>
      <c r="L1306">
        <v>17</v>
      </c>
      <c r="N1306" t="s">
        <v>214</v>
      </c>
      <c r="O1306" s="8">
        <v>2.54</v>
      </c>
      <c r="P1306" s="8">
        <v>2.5</v>
      </c>
      <c r="Q1306" s="8">
        <v>2.1</v>
      </c>
      <c r="R1306" s="8">
        <v>3.1</v>
      </c>
      <c r="S1306" s="8">
        <v>-1.1000000000000001</v>
      </c>
      <c r="T1306" s="8">
        <v>5</v>
      </c>
      <c r="U1306" s="8">
        <v>1.1000000000000001</v>
      </c>
      <c r="V1306" s="9">
        <v>31</v>
      </c>
      <c r="W1306" s="8">
        <v>1</v>
      </c>
      <c r="X1306" s="8">
        <v>6.1</v>
      </c>
      <c r="Y1306" s="8">
        <v>4.0000000000000036E-2</v>
      </c>
      <c r="Z1306" s="8">
        <v>0.14999999999999991</v>
      </c>
      <c r="AA1306">
        <v>0.24999999999999978</v>
      </c>
      <c r="AF1306" t="s">
        <v>9905</v>
      </c>
      <c r="AG1306" t="s">
        <v>9655</v>
      </c>
      <c r="AH1306" t="s">
        <v>9656</v>
      </c>
      <c r="AI1306" t="s">
        <v>9669</v>
      </c>
      <c r="AJ1306" s="7">
        <v>40543</v>
      </c>
      <c r="AK1306" t="s">
        <v>1693</v>
      </c>
      <c r="AL1306" t="s">
        <v>109</v>
      </c>
      <c r="AM1306" t="s">
        <v>1419</v>
      </c>
      <c r="AN1306" t="s">
        <v>9920</v>
      </c>
    </row>
    <row r="1307" spans="1:41">
      <c r="A1307" s="6" t="s">
        <v>1692</v>
      </c>
      <c r="B1307">
        <v>2009</v>
      </c>
      <c r="C1307">
        <v>7</v>
      </c>
      <c r="E1307" t="s">
        <v>100</v>
      </c>
      <c r="F1307" t="s">
        <v>101</v>
      </c>
      <c r="G1307" t="s">
        <v>102</v>
      </c>
      <c r="H1307" t="s">
        <v>1670</v>
      </c>
      <c r="I1307">
        <v>2009</v>
      </c>
      <c r="J1307">
        <v>4</v>
      </c>
      <c r="K1307" s="6">
        <v>40178</v>
      </c>
      <c r="L1307">
        <v>5</v>
      </c>
      <c r="M1307">
        <v>2</v>
      </c>
      <c r="N1307" t="s">
        <v>211</v>
      </c>
      <c r="O1307" s="8">
        <v>-2.99</v>
      </c>
      <c r="P1307" s="8">
        <v>-3.2</v>
      </c>
      <c r="Q1307" s="8">
        <v>-4.1500000000000004</v>
      </c>
      <c r="R1307" s="8">
        <v>-1.45</v>
      </c>
      <c r="S1307" s="8">
        <v>-6</v>
      </c>
      <c r="T1307" s="8">
        <v>0</v>
      </c>
      <c r="U1307" s="8">
        <v>1.7</v>
      </c>
      <c r="V1307" s="9">
        <v>31</v>
      </c>
      <c r="W1307" s="8">
        <v>2.7</v>
      </c>
      <c r="X1307" s="8">
        <v>6</v>
      </c>
      <c r="Y1307" s="8">
        <v>0.20999999999999996</v>
      </c>
      <c r="Z1307" s="8">
        <v>-1.4000000000000001</v>
      </c>
      <c r="AA1307">
        <v>0.80000000000000027</v>
      </c>
      <c r="AF1307" t="s">
        <v>1671</v>
      </c>
      <c r="AG1307" t="s">
        <v>106</v>
      </c>
      <c r="AH1307" t="s">
        <v>107</v>
      </c>
      <c r="AI1307" t="s">
        <v>340</v>
      </c>
      <c r="AJ1307" s="7">
        <v>40178</v>
      </c>
      <c r="AK1307" t="s">
        <v>1693</v>
      </c>
      <c r="AL1307" t="s">
        <v>109</v>
      </c>
      <c r="AM1307" t="s">
        <v>1672</v>
      </c>
      <c r="AN1307" t="s">
        <v>1701</v>
      </c>
      <c r="AO1307" t="str">
        <f>TEXT(A1307,"yyyy-mm-dd")</f>
        <v>2009-07-31</v>
      </c>
    </row>
    <row r="1308" spans="1:41">
      <c r="A1308" s="6" t="s">
        <v>1692</v>
      </c>
      <c r="B1308">
        <v>2009</v>
      </c>
      <c r="C1308">
        <v>7</v>
      </c>
      <c r="E1308" t="s">
        <v>100</v>
      </c>
      <c r="F1308" t="s">
        <v>101</v>
      </c>
      <c r="G1308" t="s">
        <v>83</v>
      </c>
      <c r="H1308" t="s">
        <v>1263</v>
      </c>
      <c r="I1308">
        <v>2009</v>
      </c>
      <c r="K1308" s="6">
        <v>40178</v>
      </c>
      <c r="L1308">
        <v>5</v>
      </c>
      <c r="N1308" t="s">
        <v>211</v>
      </c>
      <c r="O1308" s="8">
        <v>-6.93</v>
      </c>
      <c r="P1308" s="8">
        <v>-7.1</v>
      </c>
      <c r="Q1308" s="8">
        <v>-7.5</v>
      </c>
      <c r="R1308" s="8">
        <v>-6.38</v>
      </c>
      <c r="S1308" s="8">
        <v>-8.6</v>
      </c>
      <c r="T1308" s="8">
        <v>-5.4</v>
      </c>
      <c r="U1308" s="8">
        <v>0.79</v>
      </c>
      <c r="V1308" s="9">
        <v>32</v>
      </c>
      <c r="W1308" s="8">
        <v>1.1200000000000001</v>
      </c>
      <c r="X1308" s="8">
        <v>3.1999999999999993</v>
      </c>
      <c r="Y1308" s="8">
        <v>0.16999999999999993</v>
      </c>
      <c r="Z1308" s="8">
        <v>-0.89999999999999947</v>
      </c>
      <c r="AA1308">
        <v>0.21999999999999975</v>
      </c>
      <c r="AF1308" t="s">
        <v>9871</v>
      </c>
      <c r="AG1308" t="s">
        <v>9655</v>
      </c>
      <c r="AH1308" t="s">
        <v>9656</v>
      </c>
      <c r="AI1308" t="s">
        <v>9657</v>
      </c>
      <c r="AJ1308" s="7">
        <v>40178</v>
      </c>
      <c r="AK1308" t="s">
        <v>1693</v>
      </c>
      <c r="AL1308" t="s">
        <v>109</v>
      </c>
      <c r="AM1308" t="s">
        <v>1265</v>
      </c>
      <c r="AN1308" t="s">
        <v>9898</v>
      </c>
    </row>
    <row r="1309" spans="1:41">
      <c r="A1309" s="6" t="s">
        <v>1692</v>
      </c>
      <c r="B1309">
        <v>2009</v>
      </c>
      <c r="C1309">
        <v>7</v>
      </c>
      <c r="E1309" t="s">
        <v>100</v>
      </c>
      <c r="F1309" t="s">
        <v>101</v>
      </c>
      <c r="G1309" t="s">
        <v>102</v>
      </c>
      <c r="H1309" t="s">
        <v>1639</v>
      </c>
      <c r="I1309">
        <v>2009</v>
      </c>
      <c r="J1309">
        <v>3</v>
      </c>
      <c r="K1309" s="6">
        <v>40086</v>
      </c>
      <c r="L1309">
        <v>2</v>
      </c>
      <c r="M1309">
        <v>1</v>
      </c>
      <c r="N1309" t="s">
        <v>104</v>
      </c>
      <c r="O1309" s="8">
        <v>-6.37</v>
      </c>
      <c r="P1309" s="8">
        <v>-6.5</v>
      </c>
      <c r="Q1309" s="8">
        <v>-7.5</v>
      </c>
      <c r="R1309" s="8">
        <v>-5.4</v>
      </c>
      <c r="S1309" s="8">
        <v>-9</v>
      </c>
      <c r="T1309" s="8">
        <v>-3.1</v>
      </c>
      <c r="U1309" s="8">
        <v>1.54</v>
      </c>
      <c r="V1309" s="9">
        <v>31</v>
      </c>
      <c r="W1309" s="8">
        <v>2.0999999999999996</v>
      </c>
      <c r="X1309" s="8">
        <v>5.9</v>
      </c>
      <c r="Y1309" s="8">
        <v>0.12999999999999989</v>
      </c>
      <c r="Z1309" s="8">
        <v>-1.5</v>
      </c>
      <c r="AA1309">
        <v>-0.10000000000000053</v>
      </c>
      <c r="AF1309" t="s">
        <v>1640</v>
      </c>
      <c r="AG1309" t="s">
        <v>106</v>
      </c>
      <c r="AH1309" t="s">
        <v>107</v>
      </c>
      <c r="AI1309" t="s">
        <v>108</v>
      </c>
      <c r="AJ1309" s="7">
        <v>40086</v>
      </c>
      <c r="AK1309" t="s">
        <v>1693</v>
      </c>
      <c r="AL1309" t="s">
        <v>109</v>
      </c>
      <c r="AM1309" t="s">
        <v>1641</v>
      </c>
      <c r="AN1309" t="s">
        <v>1700</v>
      </c>
      <c r="AO1309" t="str">
        <f>TEXT(A1309,"yyyy-mm-dd")</f>
        <v>2009-07-31</v>
      </c>
    </row>
    <row r="1310" spans="1:41">
      <c r="A1310" s="6" t="s">
        <v>1692</v>
      </c>
      <c r="B1310">
        <v>2009</v>
      </c>
      <c r="C1310">
        <v>7</v>
      </c>
      <c r="E1310" t="s">
        <v>100</v>
      </c>
      <c r="F1310" t="s">
        <v>101</v>
      </c>
      <c r="G1310" t="s">
        <v>102</v>
      </c>
      <c r="H1310" t="s">
        <v>1622</v>
      </c>
      <c r="I1310">
        <v>2009</v>
      </c>
      <c r="J1310">
        <v>2</v>
      </c>
      <c r="K1310" s="6">
        <v>39994</v>
      </c>
      <c r="L1310">
        <v>-1</v>
      </c>
      <c r="M1310">
        <v>0</v>
      </c>
      <c r="N1310" t="s">
        <v>187</v>
      </c>
      <c r="O1310" s="8">
        <v>-10.15</v>
      </c>
      <c r="P1310" s="8">
        <v>-10.1</v>
      </c>
      <c r="Q1310" s="8">
        <v>-10.7</v>
      </c>
      <c r="R1310" s="8">
        <v>-9.75</v>
      </c>
      <c r="S1310" s="8">
        <v>-11.9</v>
      </c>
      <c r="T1310" s="8">
        <v>-7.9</v>
      </c>
      <c r="U1310" s="8">
        <v>0.9</v>
      </c>
      <c r="V1310" s="9">
        <v>31</v>
      </c>
      <c r="W1310" s="8">
        <v>0.94999999999999929</v>
      </c>
      <c r="X1310" s="8">
        <v>4</v>
      </c>
      <c r="Y1310" s="8">
        <v>-5.0000000000000711E-2</v>
      </c>
      <c r="Z1310" s="8">
        <v>-1.0499999999999989</v>
      </c>
      <c r="AA1310">
        <v>-0.59999999999999964</v>
      </c>
      <c r="AF1310" t="s">
        <v>1623</v>
      </c>
      <c r="AG1310" t="s">
        <v>106</v>
      </c>
      <c r="AH1310" t="s">
        <v>107</v>
      </c>
      <c r="AI1310" t="s">
        <v>188</v>
      </c>
      <c r="AJ1310" s="7">
        <v>39994</v>
      </c>
      <c r="AK1310" t="s">
        <v>1693</v>
      </c>
      <c r="AL1310" t="s">
        <v>109</v>
      </c>
      <c r="AM1310" t="s">
        <v>1624</v>
      </c>
      <c r="AN1310" t="s">
        <v>1699</v>
      </c>
      <c r="AO1310" t="str">
        <f>TEXT(A1310,"yyyy-mm-dd")</f>
        <v>2009-07-31</v>
      </c>
    </row>
    <row r="1311" spans="1:41">
      <c r="A1311" s="6" t="s">
        <v>1692</v>
      </c>
      <c r="B1311">
        <v>2009</v>
      </c>
      <c r="C1311">
        <v>7</v>
      </c>
      <c r="E1311" t="s">
        <v>81</v>
      </c>
      <c r="F1311" t="s">
        <v>82</v>
      </c>
      <c r="G1311" t="s">
        <v>83</v>
      </c>
      <c r="H1311" t="s">
        <v>1589</v>
      </c>
      <c r="I1311">
        <v>2011</v>
      </c>
      <c r="K1311" s="6">
        <v>40908</v>
      </c>
      <c r="L1311">
        <v>29</v>
      </c>
      <c r="N1311" t="s">
        <v>581</v>
      </c>
      <c r="O1311" s="8">
        <v>3.68</v>
      </c>
      <c r="P1311" s="8">
        <v>3.6</v>
      </c>
      <c r="Q1311" s="8">
        <v>3.4</v>
      </c>
      <c r="R1311" s="8">
        <v>3.8</v>
      </c>
      <c r="S1311" s="8">
        <v>3.1</v>
      </c>
      <c r="T1311" s="8">
        <v>4.9000000000000004</v>
      </c>
      <c r="U1311" s="8">
        <v>0.42</v>
      </c>
      <c r="V1311" s="9">
        <v>27</v>
      </c>
      <c r="W1311" s="8">
        <v>0.39999999999999991</v>
      </c>
      <c r="X1311" s="8">
        <v>1.8000000000000003</v>
      </c>
      <c r="Y1311" s="8">
        <v>8.0000000000000071E-2</v>
      </c>
      <c r="Z1311" s="8">
        <v>5.0000000000000266E-2</v>
      </c>
      <c r="AA1311">
        <v>-0.17000000000000037</v>
      </c>
      <c r="AF1311" t="s">
        <v>1590</v>
      </c>
      <c r="AG1311" t="s">
        <v>87</v>
      </c>
      <c r="AH1311" t="s">
        <v>88</v>
      </c>
      <c r="AI1311" t="s">
        <v>359</v>
      </c>
      <c r="AJ1311" s="7">
        <v>40908</v>
      </c>
      <c r="AK1311" t="s">
        <v>1693</v>
      </c>
      <c r="AL1311" t="s">
        <v>91</v>
      </c>
      <c r="AM1311" t="s">
        <v>1591</v>
      </c>
      <c r="AN1311" t="s">
        <v>1696</v>
      </c>
      <c r="AO1311" t="str">
        <f>TEXT(A1311,"yyyy-mm-dd")</f>
        <v>2009-07-31</v>
      </c>
    </row>
    <row r="1312" spans="1:41">
      <c r="A1312" s="6" t="s">
        <v>1692</v>
      </c>
      <c r="B1312">
        <v>2009</v>
      </c>
      <c r="C1312">
        <v>7</v>
      </c>
      <c r="E1312" t="s">
        <v>81</v>
      </c>
      <c r="F1312" t="s">
        <v>82</v>
      </c>
      <c r="G1312" t="s">
        <v>83</v>
      </c>
      <c r="H1312" t="s">
        <v>1417</v>
      </c>
      <c r="I1312">
        <v>2010</v>
      </c>
      <c r="K1312" s="6">
        <v>40543</v>
      </c>
      <c r="L1312">
        <v>17</v>
      </c>
      <c r="N1312" t="s">
        <v>214</v>
      </c>
      <c r="O1312" s="8">
        <v>3.9</v>
      </c>
      <c r="P1312" s="8">
        <v>3.8</v>
      </c>
      <c r="Q1312" s="8">
        <v>3.5</v>
      </c>
      <c r="R1312" s="8">
        <v>4.03</v>
      </c>
      <c r="S1312" s="8">
        <v>3.3</v>
      </c>
      <c r="T1312" s="8">
        <v>5.3</v>
      </c>
      <c r="U1312" s="8">
        <v>0.49</v>
      </c>
      <c r="V1312" s="9">
        <v>32</v>
      </c>
      <c r="W1312" s="8">
        <v>0.53000000000000025</v>
      </c>
      <c r="X1312" s="8">
        <v>2</v>
      </c>
      <c r="Y1312" s="8">
        <v>0.10000000000000009</v>
      </c>
      <c r="Z1312" s="8">
        <v>2.9999999999999805E-2</v>
      </c>
      <c r="AA1312">
        <v>0.10000000000000009</v>
      </c>
      <c r="AF1312" t="s">
        <v>1418</v>
      </c>
      <c r="AG1312" t="s">
        <v>87</v>
      </c>
      <c r="AH1312" t="s">
        <v>88</v>
      </c>
      <c r="AI1312" t="s">
        <v>97</v>
      </c>
      <c r="AJ1312" s="7">
        <v>40543</v>
      </c>
      <c r="AK1312" t="s">
        <v>1693</v>
      </c>
      <c r="AL1312" t="s">
        <v>91</v>
      </c>
      <c r="AM1312" t="s">
        <v>1419</v>
      </c>
      <c r="AN1312" t="s">
        <v>1695</v>
      </c>
      <c r="AO1312" t="str">
        <f>TEXT(A1312,"yyyy-mm-dd")</f>
        <v>2009-07-31</v>
      </c>
    </row>
    <row r="1313" spans="1:41">
      <c r="A1313" s="6" t="s">
        <v>1692</v>
      </c>
      <c r="B1313">
        <v>2009</v>
      </c>
      <c r="C1313">
        <v>7</v>
      </c>
      <c r="E1313" t="s">
        <v>392</v>
      </c>
      <c r="F1313" t="s">
        <v>82</v>
      </c>
      <c r="G1313" t="s">
        <v>83</v>
      </c>
      <c r="H1313" t="s">
        <v>1417</v>
      </c>
      <c r="I1313">
        <v>2010</v>
      </c>
      <c r="K1313" s="6">
        <v>40543</v>
      </c>
      <c r="L1313">
        <v>17</v>
      </c>
      <c r="N1313" t="s">
        <v>214</v>
      </c>
      <c r="O1313" s="8">
        <v>3.87</v>
      </c>
      <c r="P1313" s="8">
        <v>3.7</v>
      </c>
      <c r="Q1313" s="8">
        <v>3.4</v>
      </c>
      <c r="R1313" s="8">
        <v>4.2</v>
      </c>
      <c r="S1313" s="8">
        <v>3.1</v>
      </c>
      <c r="T1313" s="8">
        <v>5.4</v>
      </c>
      <c r="U1313" s="8">
        <v>0.57999999999999996</v>
      </c>
      <c r="V1313" s="9">
        <v>29</v>
      </c>
      <c r="W1313" s="8">
        <v>0.80000000000000027</v>
      </c>
      <c r="X1313" s="8">
        <v>2.3000000000000003</v>
      </c>
      <c r="Y1313" s="8">
        <v>0.16999999999999993</v>
      </c>
      <c r="Z1313" s="8">
        <v>-9.9999999999997868E-3</v>
      </c>
      <c r="AA1313">
        <v>-2.0000000000000018E-2</v>
      </c>
      <c r="AF1313" t="s">
        <v>1418</v>
      </c>
      <c r="AG1313" t="s">
        <v>87</v>
      </c>
      <c r="AH1313" t="s">
        <v>88</v>
      </c>
      <c r="AI1313" t="s">
        <v>97</v>
      </c>
      <c r="AJ1313" s="7">
        <v>40543</v>
      </c>
      <c r="AK1313" t="s">
        <v>1693</v>
      </c>
      <c r="AL1313" t="s">
        <v>393</v>
      </c>
      <c r="AM1313" t="s">
        <v>1419</v>
      </c>
      <c r="AN1313" t="s">
        <v>1698</v>
      </c>
      <c r="AO1313" t="str">
        <f>TEXT(A1313,"yyyy-mm-dd")</f>
        <v>2009-07-31</v>
      </c>
    </row>
    <row r="1314" spans="1:41">
      <c r="A1314" s="6" t="s">
        <v>1692</v>
      </c>
      <c r="B1314">
        <v>2009</v>
      </c>
      <c r="C1314">
        <v>7</v>
      </c>
      <c r="E1314" t="s">
        <v>81</v>
      </c>
      <c r="F1314" t="s">
        <v>82</v>
      </c>
      <c r="G1314" t="s">
        <v>83</v>
      </c>
      <c r="H1314" t="s">
        <v>1263</v>
      </c>
      <c r="I1314">
        <v>2009</v>
      </c>
      <c r="K1314" s="6">
        <v>40178</v>
      </c>
      <c r="L1314">
        <v>5</v>
      </c>
      <c r="N1314" t="s">
        <v>211</v>
      </c>
      <c r="O1314" s="8">
        <v>4.38</v>
      </c>
      <c r="P1314" s="8">
        <v>4.3</v>
      </c>
      <c r="Q1314" s="8">
        <v>4.0999999999999996</v>
      </c>
      <c r="R1314" s="8">
        <v>4.63</v>
      </c>
      <c r="S1314" s="8">
        <v>3.7</v>
      </c>
      <c r="T1314" s="8">
        <v>5.6</v>
      </c>
      <c r="U1314" s="8">
        <v>0.43</v>
      </c>
      <c r="V1314" s="9">
        <v>32</v>
      </c>
      <c r="W1314" s="8">
        <v>0.53000000000000025</v>
      </c>
      <c r="X1314" s="8">
        <v>1.8999999999999995</v>
      </c>
      <c r="Y1314" s="8">
        <v>8.0000000000000071E-2</v>
      </c>
      <c r="Z1314" s="8">
        <v>6.9999999999999396E-2</v>
      </c>
      <c r="AA1314">
        <v>9.9999999999997868E-3</v>
      </c>
      <c r="AF1314" t="s">
        <v>1264</v>
      </c>
      <c r="AG1314" t="s">
        <v>87</v>
      </c>
      <c r="AH1314" t="s">
        <v>88</v>
      </c>
      <c r="AI1314" t="s">
        <v>89</v>
      </c>
      <c r="AJ1314" s="7">
        <v>40178</v>
      </c>
      <c r="AK1314" t="s">
        <v>1693</v>
      </c>
      <c r="AL1314" t="s">
        <v>91</v>
      </c>
      <c r="AM1314" t="s">
        <v>1265</v>
      </c>
      <c r="AN1314" t="s">
        <v>1694</v>
      </c>
      <c r="AO1314" t="str">
        <f>TEXT(A1314,"yyyy-mm-dd")</f>
        <v>2009-07-31</v>
      </c>
    </row>
    <row r="1315" spans="1:41">
      <c r="A1315" s="6" t="s">
        <v>1692</v>
      </c>
      <c r="B1315">
        <v>2009</v>
      </c>
      <c r="C1315">
        <v>7</v>
      </c>
      <c r="E1315" t="s">
        <v>392</v>
      </c>
      <c r="F1315" t="s">
        <v>82</v>
      </c>
      <c r="G1315" t="s">
        <v>83</v>
      </c>
      <c r="H1315" t="s">
        <v>1263</v>
      </c>
      <c r="I1315">
        <v>2009</v>
      </c>
      <c r="K1315" s="6">
        <v>40178</v>
      </c>
      <c r="L1315">
        <v>5</v>
      </c>
      <c r="N1315" t="s">
        <v>211</v>
      </c>
      <c r="O1315" s="8">
        <v>4.5999999999999996</v>
      </c>
      <c r="P1315" s="8">
        <v>4.5999999999999996</v>
      </c>
      <c r="Q1315" s="8">
        <v>4.3</v>
      </c>
      <c r="R1315" s="8">
        <v>4.8</v>
      </c>
      <c r="S1315" s="8">
        <v>4</v>
      </c>
      <c r="T1315" s="8">
        <v>5.4</v>
      </c>
      <c r="U1315" s="8">
        <v>0.41</v>
      </c>
      <c r="V1315" s="9">
        <v>30</v>
      </c>
      <c r="W1315" s="8">
        <v>0.5</v>
      </c>
      <c r="X1315" s="8">
        <v>1.4000000000000004</v>
      </c>
      <c r="Y1315" s="8">
        <v>0</v>
      </c>
      <c r="Z1315" s="8">
        <v>0.25</v>
      </c>
      <c r="AA1315">
        <v>-0.1899999999999995</v>
      </c>
      <c r="AF1315" t="s">
        <v>1264</v>
      </c>
      <c r="AG1315" t="s">
        <v>87</v>
      </c>
      <c r="AH1315" t="s">
        <v>88</v>
      </c>
      <c r="AI1315" t="s">
        <v>89</v>
      </c>
      <c r="AJ1315" s="7">
        <v>40178</v>
      </c>
      <c r="AK1315" t="s">
        <v>1693</v>
      </c>
      <c r="AL1315" t="s">
        <v>393</v>
      </c>
      <c r="AM1315" t="s">
        <v>1265</v>
      </c>
      <c r="AN1315" t="s">
        <v>1697</v>
      </c>
      <c r="AO1315" t="str">
        <f>TEXT(A1315,"yyyy-mm-dd")</f>
        <v>2009-07-31</v>
      </c>
    </row>
    <row r="1316" spans="1:41">
      <c r="A1316" s="6" t="s">
        <v>1692</v>
      </c>
      <c r="B1316">
        <v>2009</v>
      </c>
      <c r="C1316">
        <v>7</v>
      </c>
      <c r="E1316" t="s">
        <v>81</v>
      </c>
      <c r="F1316" t="s">
        <v>82</v>
      </c>
      <c r="G1316" t="s">
        <v>774</v>
      </c>
      <c r="H1316" t="s">
        <v>775</v>
      </c>
      <c r="K1316" s="6"/>
      <c r="O1316" s="8">
        <v>3.67</v>
      </c>
      <c r="P1316" s="8">
        <v>3.6</v>
      </c>
      <c r="Q1316" s="8">
        <v>3.45</v>
      </c>
      <c r="R1316" s="8">
        <v>3.9</v>
      </c>
      <c r="S1316" s="8">
        <v>3.2</v>
      </c>
      <c r="T1316" s="8">
        <v>4.8</v>
      </c>
      <c r="U1316" s="8">
        <v>0.39</v>
      </c>
      <c r="V1316" s="9">
        <v>27</v>
      </c>
      <c r="W1316" s="8">
        <v>0.44999999999999973</v>
      </c>
      <c r="X1316" s="8">
        <v>1.5999999999999996</v>
      </c>
      <c r="Y1316" s="8">
        <v>6.999999999999984E-2</v>
      </c>
      <c r="Z1316" s="8">
        <v>4.0000000000000036E-2</v>
      </c>
      <c r="AA1316">
        <v>-5.0000000000000266E-2</v>
      </c>
      <c r="AF1316" t="s">
        <v>776</v>
      </c>
      <c r="AG1316" t="s">
        <v>777</v>
      </c>
      <c r="AH1316" t="s">
        <v>778</v>
      </c>
      <c r="AI1316" t="s">
        <v>779</v>
      </c>
      <c r="AJ1316" s="7"/>
      <c r="AK1316" t="s">
        <v>1693</v>
      </c>
      <c r="AL1316" t="s">
        <v>91</v>
      </c>
      <c r="AM1316" t="s">
        <v>775</v>
      </c>
      <c r="AN1316" t="s">
        <v>1702</v>
      </c>
      <c r="AO1316" t="str">
        <f>TEXT(A1316,"yyyy-mm-dd")</f>
        <v>2009-07-31</v>
      </c>
    </row>
    <row r="1317" spans="1:41">
      <c r="A1317" s="6" t="s">
        <v>1692</v>
      </c>
      <c r="B1317">
        <v>2009</v>
      </c>
      <c r="C1317">
        <v>7</v>
      </c>
      <c r="E1317" t="s">
        <v>81</v>
      </c>
      <c r="F1317" t="s">
        <v>82</v>
      </c>
      <c r="G1317" t="s">
        <v>774</v>
      </c>
      <c r="H1317" t="s">
        <v>1536</v>
      </c>
      <c r="K1317" s="6"/>
      <c r="O1317" s="8">
        <v>3.49</v>
      </c>
      <c r="P1317" s="8">
        <v>3.5</v>
      </c>
      <c r="Q1317" s="8">
        <v>3.3</v>
      </c>
      <c r="R1317" s="8">
        <v>3.55</v>
      </c>
      <c r="S1317" s="8">
        <v>3</v>
      </c>
      <c r="T1317" s="8">
        <v>4.5</v>
      </c>
      <c r="U1317" s="8">
        <v>0.35</v>
      </c>
      <c r="V1317" s="9">
        <v>27</v>
      </c>
      <c r="W1317" s="8">
        <v>0.25</v>
      </c>
      <c r="X1317" s="8">
        <v>1.5</v>
      </c>
      <c r="Y1317" s="8">
        <v>-9.9999999999997868E-3</v>
      </c>
      <c r="Z1317" s="8">
        <v>4.9999999999999822E-2</v>
      </c>
      <c r="AA1317">
        <v>-6.999999999999984E-2</v>
      </c>
      <c r="AF1317" t="s">
        <v>1537</v>
      </c>
      <c r="AG1317" t="s">
        <v>777</v>
      </c>
      <c r="AH1317" t="s">
        <v>778</v>
      </c>
      <c r="AI1317" t="s">
        <v>1538</v>
      </c>
      <c r="AJ1317" s="7"/>
      <c r="AK1317" t="s">
        <v>1693</v>
      </c>
      <c r="AL1317" t="s">
        <v>91</v>
      </c>
      <c r="AM1317" t="s">
        <v>1536</v>
      </c>
      <c r="AN1317" t="s">
        <v>1703</v>
      </c>
      <c r="AO1317" t="str">
        <f>TEXT(A1317,"yyyy-mm-dd")</f>
        <v>2009-07-31</v>
      </c>
    </row>
    <row r="1318" spans="1:41">
      <c r="A1318" s="6" t="s">
        <v>1692</v>
      </c>
      <c r="B1318">
        <v>2009</v>
      </c>
      <c r="C1318">
        <v>7</v>
      </c>
      <c r="E1318" t="s">
        <v>112</v>
      </c>
      <c r="F1318" t="s">
        <v>113</v>
      </c>
      <c r="G1318" t="s">
        <v>83</v>
      </c>
      <c r="H1318" t="s">
        <v>1417</v>
      </c>
      <c r="I1318">
        <v>2010</v>
      </c>
      <c r="K1318" s="6">
        <v>40543</v>
      </c>
      <c r="L1318">
        <v>17</v>
      </c>
      <c r="N1318" t="s">
        <v>214</v>
      </c>
      <c r="O1318" s="8">
        <v>5.24</v>
      </c>
      <c r="P1318" s="8">
        <v>5.01</v>
      </c>
      <c r="Q1318" s="8">
        <v>4.5</v>
      </c>
      <c r="R1318" s="8">
        <v>5.65</v>
      </c>
      <c r="S1318" s="8">
        <v>4</v>
      </c>
      <c r="T1318" s="8">
        <v>8.48</v>
      </c>
      <c r="U1318" s="8">
        <v>1</v>
      </c>
      <c r="V1318" s="9">
        <v>32</v>
      </c>
      <c r="W1318" s="8">
        <v>1.1500000000000004</v>
      </c>
      <c r="X1318" s="8">
        <v>4.4800000000000004</v>
      </c>
      <c r="Y1318" s="8">
        <v>0.23000000000000043</v>
      </c>
      <c r="Z1318" s="8">
        <v>-0.14000000000000057</v>
      </c>
      <c r="AA1318">
        <v>0.11000000000000032</v>
      </c>
      <c r="AF1318" t="s">
        <v>1600</v>
      </c>
      <c r="AG1318" t="s">
        <v>115</v>
      </c>
      <c r="AH1318" t="s">
        <v>116</v>
      </c>
      <c r="AI1318" t="s">
        <v>230</v>
      </c>
      <c r="AJ1318" s="7">
        <v>40543</v>
      </c>
      <c r="AK1318" t="s">
        <v>1693</v>
      </c>
      <c r="AL1318" t="s">
        <v>118</v>
      </c>
      <c r="AM1318" t="s">
        <v>1419</v>
      </c>
      <c r="AN1318" t="s">
        <v>1705</v>
      </c>
      <c r="AO1318" t="str">
        <f>TEXT(A1318,"yyyy-mm-dd")</f>
        <v>2009-07-31</v>
      </c>
    </row>
    <row r="1319" spans="1:41">
      <c r="A1319" s="6" t="s">
        <v>1692</v>
      </c>
      <c r="B1319">
        <v>2009</v>
      </c>
      <c r="C1319">
        <v>7</v>
      </c>
      <c r="E1319" t="s">
        <v>112</v>
      </c>
      <c r="F1319" t="s">
        <v>113</v>
      </c>
      <c r="G1319" t="s">
        <v>83</v>
      </c>
      <c r="H1319" t="s">
        <v>1263</v>
      </c>
      <c r="I1319">
        <v>2009</v>
      </c>
      <c r="K1319" s="6">
        <v>40178</v>
      </c>
      <c r="L1319">
        <v>5</v>
      </c>
      <c r="N1319" t="s">
        <v>211</v>
      </c>
      <c r="O1319" s="8">
        <v>4.47</v>
      </c>
      <c r="P1319" s="8">
        <v>4.5</v>
      </c>
      <c r="Q1319" s="8">
        <v>4.29</v>
      </c>
      <c r="R1319" s="8">
        <v>4.55</v>
      </c>
      <c r="S1319" s="8">
        <v>4</v>
      </c>
      <c r="T1319" s="8">
        <v>5</v>
      </c>
      <c r="U1319" s="8">
        <v>0.21</v>
      </c>
      <c r="V1319" s="9">
        <v>32</v>
      </c>
      <c r="W1319" s="8">
        <v>0.25999999999999979</v>
      </c>
      <c r="X1319" s="8">
        <v>1</v>
      </c>
      <c r="Y1319" s="8">
        <v>-3.0000000000000249E-2</v>
      </c>
      <c r="Z1319" s="8">
        <v>0</v>
      </c>
      <c r="AA1319">
        <v>-0.15000000000000036</v>
      </c>
      <c r="AF1319" t="s">
        <v>1428</v>
      </c>
      <c r="AG1319" t="s">
        <v>115</v>
      </c>
      <c r="AH1319" t="s">
        <v>116</v>
      </c>
      <c r="AI1319" t="s">
        <v>117</v>
      </c>
      <c r="AJ1319" s="7">
        <v>40178</v>
      </c>
      <c r="AK1319" t="s">
        <v>1693</v>
      </c>
      <c r="AL1319" t="s">
        <v>118</v>
      </c>
      <c r="AM1319" t="s">
        <v>1265</v>
      </c>
      <c r="AN1319" t="s">
        <v>1704</v>
      </c>
      <c r="AO1319" t="str">
        <f>TEXT(A1319,"yyyy-mm-dd")</f>
        <v>2009-07-31</v>
      </c>
    </row>
    <row r="1320" spans="1:41">
      <c r="A1320" s="6" t="s">
        <v>1706</v>
      </c>
      <c r="B1320">
        <v>2009</v>
      </c>
      <c r="C1320">
        <v>8</v>
      </c>
      <c r="E1320" t="s">
        <v>100</v>
      </c>
      <c r="F1320" t="s">
        <v>101</v>
      </c>
      <c r="G1320" t="s">
        <v>83</v>
      </c>
      <c r="H1320" t="s">
        <v>1589</v>
      </c>
      <c r="I1320">
        <v>2011</v>
      </c>
      <c r="K1320" s="6">
        <v>40908</v>
      </c>
      <c r="L1320">
        <v>28</v>
      </c>
      <c r="N1320" t="s">
        <v>593</v>
      </c>
      <c r="O1320" s="8">
        <v>2.71</v>
      </c>
      <c r="P1320" s="8">
        <v>3.1</v>
      </c>
      <c r="Q1320" s="8">
        <v>2.9</v>
      </c>
      <c r="R1320" s="8">
        <v>3.5</v>
      </c>
      <c r="S1320" s="8">
        <v>-9.6999999999999993</v>
      </c>
      <c r="T1320" s="8">
        <v>4.4000000000000004</v>
      </c>
      <c r="U1320" s="8">
        <v>2.5299999999999998</v>
      </c>
      <c r="V1320" s="9">
        <v>27</v>
      </c>
      <c r="W1320" s="8">
        <v>0.60000000000000009</v>
      </c>
      <c r="X1320" s="8">
        <v>14.1</v>
      </c>
      <c r="Y1320" s="8">
        <v>-0.39000000000000012</v>
      </c>
      <c r="Z1320" s="8">
        <v>0.10000000000000009</v>
      </c>
      <c r="AA1320">
        <v>0.29999999999999982</v>
      </c>
      <c r="AF1320" t="s">
        <v>9939</v>
      </c>
      <c r="AG1320" t="s">
        <v>9655</v>
      </c>
      <c r="AH1320" t="s">
        <v>9656</v>
      </c>
      <c r="AI1320" t="s">
        <v>9708</v>
      </c>
      <c r="AJ1320" s="7">
        <v>40908</v>
      </c>
      <c r="AK1320" t="s">
        <v>1707</v>
      </c>
      <c r="AL1320" t="s">
        <v>109</v>
      </c>
      <c r="AM1320" t="s">
        <v>1591</v>
      </c>
      <c r="AN1320" t="s">
        <v>9943</v>
      </c>
    </row>
    <row r="1321" spans="1:41">
      <c r="A1321" s="6" t="s">
        <v>1706</v>
      </c>
      <c r="B1321">
        <v>2009</v>
      </c>
      <c r="C1321">
        <v>8</v>
      </c>
      <c r="E1321" t="s">
        <v>100</v>
      </c>
      <c r="F1321" t="s">
        <v>101</v>
      </c>
      <c r="G1321" t="s">
        <v>83</v>
      </c>
      <c r="H1321" t="s">
        <v>1417</v>
      </c>
      <c r="I1321">
        <v>2010</v>
      </c>
      <c r="K1321" s="6">
        <v>40543</v>
      </c>
      <c r="L1321">
        <v>16</v>
      </c>
      <c r="N1321" t="s">
        <v>222</v>
      </c>
      <c r="O1321" s="8">
        <v>2.85</v>
      </c>
      <c r="P1321" s="8">
        <v>2.65</v>
      </c>
      <c r="Q1321" s="8">
        <v>2.4</v>
      </c>
      <c r="R1321" s="8">
        <v>3.05</v>
      </c>
      <c r="S1321" s="8">
        <v>1.5</v>
      </c>
      <c r="T1321" s="8">
        <v>5</v>
      </c>
      <c r="U1321" s="8">
        <v>0.72</v>
      </c>
      <c r="V1321" s="9">
        <v>32</v>
      </c>
      <c r="W1321" s="8">
        <v>0.64999999999999991</v>
      </c>
      <c r="X1321" s="8">
        <v>3.5</v>
      </c>
      <c r="Y1321" s="8">
        <v>0.20000000000000018</v>
      </c>
      <c r="Z1321" s="8">
        <v>0.14999999999999991</v>
      </c>
      <c r="AA1321">
        <v>-0.35000000000000009</v>
      </c>
      <c r="AF1321" t="s">
        <v>9905</v>
      </c>
      <c r="AG1321" t="s">
        <v>9655</v>
      </c>
      <c r="AH1321" t="s">
        <v>9656</v>
      </c>
      <c r="AI1321" t="s">
        <v>9669</v>
      </c>
      <c r="AJ1321" s="7">
        <v>40543</v>
      </c>
      <c r="AK1321" t="s">
        <v>1707</v>
      </c>
      <c r="AL1321" t="s">
        <v>109</v>
      </c>
      <c r="AM1321" t="s">
        <v>1419</v>
      </c>
      <c r="AN1321" t="s">
        <v>9921</v>
      </c>
    </row>
    <row r="1322" spans="1:41">
      <c r="A1322" s="6" t="s">
        <v>1706</v>
      </c>
      <c r="B1322">
        <v>2009</v>
      </c>
      <c r="C1322">
        <v>8</v>
      </c>
      <c r="E1322" t="s">
        <v>100</v>
      </c>
      <c r="F1322" t="s">
        <v>101</v>
      </c>
      <c r="G1322" t="s">
        <v>102</v>
      </c>
      <c r="H1322" t="s">
        <v>1715</v>
      </c>
      <c r="I1322">
        <v>2010</v>
      </c>
      <c r="J1322">
        <v>1</v>
      </c>
      <c r="K1322" s="6">
        <v>40268</v>
      </c>
      <c r="L1322">
        <v>7</v>
      </c>
      <c r="M1322">
        <v>2</v>
      </c>
      <c r="N1322" t="s">
        <v>192</v>
      </c>
      <c r="O1322" s="8">
        <v>1.77</v>
      </c>
      <c r="P1322" s="8">
        <v>2</v>
      </c>
      <c r="Q1322" s="8">
        <v>1.1000000000000001</v>
      </c>
      <c r="R1322" s="8">
        <v>2.6</v>
      </c>
      <c r="S1322" s="8">
        <v>-1.8</v>
      </c>
      <c r="T1322" s="8">
        <v>5</v>
      </c>
      <c r="U1322" s="8">
        <v>1.46</v>
      </c>
      <c r="V1322" s="9">
        <v>29</v>
      </c>
      <c r="W1322" s="8">
        <v>1.5</v>
      </c>
      <c r="X1322" s="8">
        <v>6.8</v>
      </c>
      <c r="Y1322" s="8">
        <v>-0.22999999999999998</v>
      </c>
      <c r="Z1322" s="8"/>
      <c r="AF1322" t="s">
        <v>1716</v>
      </c>
      <c r="AG1322" t="s">
        <v>106</v>
      </c>
      <c r="AH1322" t="s">
        <v>107</v>
      </c>
      <c r="AI1322" t="s">
        <v>427</v>
      </c>
      <c r="AJ1322" s="7">
        <v>40268</v>
      </c>
      <c r="AK1322" t="s">
        <v>1707</v>
      </c>
      <c r="AL1322" t="s">
        <v>109</v>
      </c>
      <c r="AM1322" t="s">
        <v>1717</v>
      </c>
      <c r="AN1322" t="s">
        <v>1718</v>
      </c>
      <c r="AO1322" t="str">
        <f>TEXT(A1322,"yyyy-mm-dd")</f>
        <v>2009-08-31</v>
      </c>
    </row>
    <row r="1323" spans="1:41">
      <c r="A1323" s="6" t="s">
        <v>1706</v>
      </c>
      <c r="B1323">
        <v>2009</v>
      </c>
      <c r="C1323">
        <v>8</v>
      </c>
      <c r="E1323" t="s">
        <v>100</v>
      </c>
      <c r="F1323" t="s">
        <v>101</v>
      </c>
      <c r="G1323" t="s">
        <v>102</v>
      </c>
      <c r="H1323" t="s">
        <v>1670</v>
      </c>
      <c r="I1323">
        <v>2009</v>
      </c>
      <c r="J1323">
        <v>4</v>
      </c>
      <c r="K1323" s="6">
        <v>40178</v>
      </c>
      <c r="L1323">
        <v>4</v>
      </c>
      <c r="M1323">
        <v>1</v>
      </c>
      <c r="N1323" t="s">
        <v>219</v>
      </c>
      <c r="O1323" s="8">
        <v>-3.6</v>
      </c>
      <c r="P1323" s="8">
        <v>-3.7</v>
      </c>
      <c r="Q1323" s="8">
        <v>-4.43</v>
      </c>
      <c r="R1323" s="8">
        <v>-2.75</v>
      </c>
      <c r="S1323" s="8">
        <v>-7</v>
      </c>
      <c r="T1323" s="8">
        <v>-1</v>
      </c>
      <c r="U1323" s="8">
        <v>1.29</v>
      </c>
      <c r="V1323" s="9">
        <v>32</v>
      </c>
      <c r="W1323" s="8">
        <v>1.6799999999999997</v>
      </c>
      <c r="X1323" s="8">
        <v>6</v>
      </c>
      <c r="Y1323" s="8">
        <v>0.10000000000000009</v>
      </c>
      <c r="Z1323" s="8">
        <v>-0.5</v>
      </c>
      <c r="AA1323">
        <v>-1.0200000000000005</v>
      </c>
      <c r="AF1323" t="s">
        <v>1671</v>
      </c>
      <c r="AG1323" t="s">
        <v>106</v>
      </c>
      <c r="AH1323" t="s">
        <v>107</v>
      </c>
      <c r="AI1323" t="s">
        <v>340</v>
      </c>
      <c r="AJ1323" s="7">
        <v>40178</v>
      </c>
      <c r="AK1323" t="s">
        <v>1707</v>
      </c>
      <c r="AL1323" t="s">
        <v>109</v>
      </c>
      <c r="AM1323" t="s">
        <v>1672</v>
      </c>
      <c r="AN1323" t="s">
        <v>1714</v>
      </c>
      <c r="AO1323" t="str">
        <f>TEXT(A1323,"yyyy-mm-dd")</f>
        <v>2009-08-31</v>
      </c>
    </row>
    <row r="1324" spans="1:41">
      <c r="A1324" s="6" t="s">
        <v>1706</v>
      </c>
      <c r="B1324">
        <v>2009</v>
      </c>
      <c r="C1324">
        <v>8</v>
      </c>
      <c r="E1324" t="s">
        <v>100</v>
      </c>
      <c r="F1324" t="s">
        <v>101</v>
      </c>
      <c r="G1324" t="s">
        <v>83</v>
      </c>
      <c r="H1324" t="s">
        <v>1263</v>
      </c>
      <c r="I1324">
        <v>2009</v>
      </c>
      <c r="K1324" s="6">
        <v>40178</v>
      </c>
      <c r="L1324">
        <v>4</v>
      </c>
      <c r="N1324" t="s">
        <v>219</v>
      </c>
      <c r="O1324" s="8">
        <v>-7.19</v>
      </c>
      <c r="P1324" s="8">
        <v>-7.2</v>
      </c>
      <c r="Q1324" s="8">
        <v>-7.4</v>
      </c>
      <c r="R1324" s="8">
        <v>-6.95</v>
      </c>
      <c r="S1324" s="8">
        <v>-8.5</v>
      </c>
      <c r="T1324" s="8">
        <v>-6.5</v>
      </c>
      <c r="U1324" s="8">
        <v>0.46</v>
      </c>
      <c r="V1324" s="9">
        <v>32</v>
      </c>
      <c r="W1324" s="8">
        <v>0.45000000000000018</v>
      </c>
      <c r="X1324" s="8">
        <v>2</v>
      </c>
      <c r="Y1324" s="8">
        <v>9.9999999999997868E-3</v>
      </c>
      <c r="Z1324" s="8">
        <v>-0.10000000000000053</v>
      </c>
      <c r="AA1324">
        <v>-0.66999999999999993</v>
      </c>
      <c r="AF1324" t="s">
        <v>9871</v>
      </c>
      <c r="AG1324" t="s">
        <v>9655</v>
      </c>
      <c r="AH1324" t="s">
        <v>9656</v>
      </c>
      <c r="AI1324" t="s">
        <v>9657</v>
      </c>
      <c r="AJ1324" s="7">
        <v>40178</v>
      </c>
      <c r="AK1324" t="s">
        <v>1707</v>
      </c>
      <c r="AL1324" t="s">
        <v>109</v>
      </c>
      <c r="AM1324" t="s">
        <v>1265</v>
      </c>
      <c r="AN1324" t="s">
        <v>9899</v>
      </c>
    </row>
    <row r="1325" spans="1:41">
      <c r="A1325" s="6" t="s">
        <v>1706</v>
      </c>
      <c r="B1325">
        <v>2009</v>
      </c>
      <c r="C1325">
        <v>8</v>
      </c>
      <c r="E1325" t="s">
        <v>100</v>
      </c>
      <c r="F1325" t="s">
        <v>101</v>
      </c>
      <c r="G1325" t="s">
        <v>102</v>
      </c>
      <c r="H1325" t="s">
        <v>1639</v>
      </c>
      <c r="I1325">
        <v>2009</v>
      </c>
      <c r="J1325">
        <v>3</v>
      </c>
      <c r="K1325" s="6">
        <v>40086</v>
      </c>
      <c r="L1325">
        <v>1</v>
      </c>
      <c r="M1325">
        <v>0</v>
      </c>
      <c r="N1325" t="s">
        <v>169</v>
      </c>
      <c r="O1325" s="8">
        <v>-6.76</v>
      </c>
      <c r="P1325" s="8">
        <v>-6.8</v>
      </c>
      <c r="Q1325" s="8">
        <v>-7.5</v>
      </c>
      <c r="R1325" s="8">
        <v>-6.18</v>
      </c>
      <c r="S1325" s="8">
        <v>-9.3000000000000007</v>
      </c>
      <c r="T1325" s="8">
        <v>-3.1</v>
      </c>
      <c r="U1325" s="8">
        <v>1.1599999999999999</v>
      </c>
      <c r="V1325" s="9">
        <v>32</v>
      </c>
      <c r="W1325" s="8">
        <v>1.3200000000000003</v>
      </c>
      <c r="X1325" s="8">
        <v>6.2000000000000011</v>
      </c>
      <c r="Y1325" s="8">
        <v>4.0000000000000036E-2</v>
      </c>
      <c r="Z1325" s="8">
        <v>-0.29999999999999982</v>
      </c>
      <c r="AA1325">
        <v>-0.77999999999999936</v>
      </c>
      <c r="AF1325" t="s">
        <v>1640</v>
      </c>
      <c r="AG1325" t="s">
        <v>106</v>
      </c>
      <c r="AH1325" t="s">
        <v>107</v>
      </c>
      <c r="AI1325" t="s">
        <v>108</v>
      </c>
      <c r="AJ1325" s="7">
        <v>40086</v>
      </c>
      <c r="AK1325" t="s">
        <v>1707</v>
      </c>
      <c r="AL1325" t="s">
        <v>109</v>
      </c>
      <c r="AM1325" t="s">
        <v>1641</v>
      </c>
      <c r="AN1325" t="s">
        <v>1713</v>
      </c>
      <c r="AO1325" t="str">
        <f>TEXT(A1325,"yyyy-mm-dd")</f>
        <v>2009-08-31</v>
      </c>
    </row>
    <row r="1326" spans="1:41">
      <c r="A1326" s="6" t="s">
        <v>1706</v>
      </c>
      <c r="B1326">
        <v>2009</v>
      </c>
      <c r="C1326">
        <v>8</v>
      </c>
      <c r="E1326" t="s">
        <v>81</v>
      </c>
      <c r="F1326" t="s">
        <v>82</v>
      </c>
      <c r="G1326" t="s">
        <v>83</v>
      </c>
      <c r="H1326" t="s">
        <v>1589</v>
      </c>
      <c r="I1326">
        <v>2011</v>
      </c>
      <c r="K1326" s="6">
        <v>40908</v>
      </c>
      <c r="L1326">
        <v>28</v>
      </c>
      <c r="N1326" t="s">
        <v>593</v>
      </c>
      <c r="O1326" s="8">
        <v>3.75</v>
      </c>
      <c r="P1326" s="8">
        <v>3.6</v>
      </c>
      <c r="Q1326" s="8">
        <v>3.5</v>
      </c>
      <c r="R1326" s="8">
        <v>3.9</v>
      </c>
      <c r="S1326" s="8">
        <v>3.1</v>
      </c>
      <c r="T1326" s="8">
        <v>4.9000000000000004</v>
      </c>
      <c r="U1326" s="8">
        <v>0.4</v>
      </c>
      <c r="V1326" s="9">
        <v>30</v>
      </c>
      <c r="W1326" s="8">
        <v>0.39999999999999991</v>
      </c>
      <c r="X1326" s="8">
        <v>1.8000000000000003</v>
      </c>
      <c r="Y1326" s="8">
        <v>0.14999999999999991</v>
      </c>
      <c r="Z1326" s="8">
        <v>0</v>
      </c>
      <c r="AA1326">
        <v>0</v>
      </c>
      <c r="AF1326" t="s">
        <v>1590</v>
      </c>
      <c r="AG1326" t="s">
        <v>87</v>
      </c>
      <c r="AH1326" t="s">
        <v>88</v>
      </c>
      <c r="AI1326" t="s">
        <v>359</v>
      </c>
      <c r="AJ1326" s="7">
        <v>40908</v>
      </c>
      <c r="AK1326" t="s">
        <v>1707</v>
      </c>
      <c r="AL1326" t="s">
        <v>91</v>
      </c>
      <c r="AM1326" t="s">
        <v>1591</v>
      </c>
      <c r="AN1326" t="s">
        <v>1710</v>
      </c>
      <c r="AO1326" t="str">
        <f>TEXT(A1326,"yyyy-mm-dd")</f>
        <v>2009-08-31</v>
      </c>
    </row>
    <row r="1327" spans="1:41">
      <c r="A1327" s="6" t="s">
        <v>1706</v>
      </c>
      <c r="B1327">
        <v>2009</v>
      </c>
      <c r="C1327">
        <v>8</v>
      </c>
      <c r="E1327" t="s">
        <v>81</v>
      </c>
      <c r="F1327" t="s">
        <v>82</v>
      </c>
      <c r="G1327" t="s">
        <v>83</v>
      </c>
      <c r="H1327" t="s">
        <v>1417</v>
      </c>
      <c r="I1327">
        <v>2010</v>
      </c>
      <c r="K1327" s="6">
        <v>40543</v>
      </c>
      <c r="L1327">
        <v>16</v>
      </c>
      <c r="N1327" t="s">
        <v>222</v>
      </c>
      <c r="O1327" s="8">
        <v>4.01</v>
      </c>
      <c r="P1327" s="8">
        <v>3.9</v>
      </c>
      <c r="Q1327" s="8">
        <v>3.7</v>
      </c>
      <c r="R1327" s="8">
        <v>4.0999999999999996</v>
      </c>
      <c r="S1327" s="8">
        <v>3.3</v>
      </c>
      <c r="T1327" s="8">
        <v>5.3</v>
      </c>
      <c r="U1327" s="8">
        <v>0.48</v>
      </c>
      <c r="V1327" s="9">
        <v>32</v>
      </c>
      <c r="W1327" s="8">
        <v>0.39999999999999947</v>
      </c>
      <c r="X1327" s="8">
        <v>2</v>
      </c>
      <c r="Y1327" s="8">
        <v>0.10999999999999988</v>
      </c>
      <c r="Z1327" s="8">
        <v>0.10000000000000009</v>
      </c>
      <c r="AA1327">
        <v>-0.13000000000000078</v>
      </c>
      <c r="AF1327" t="s">
        <v>1418</v>
      </c>
      <c r="AG1327" t="s">
        <v>87</v>
      </c>
      <c r="AH1327" t="s">
        <v>88</v>
      </c>
      <c r="AI1327" t="s">
        <v>97</v>
      </c>
      <c r="AJ1327" s="7">
        <v>40543</v>
      </c>
      <c r="AK1327" t="s">
        <v>1707</v>
      </c>
      <c r="AL1327" t="s">
        <v>91</v>
      </c>
      <c r="AM1327" t="s">
        <v>1419</v>
      </c>
      <c r="AN1327" t="s">
        <v>1709</v>
      </c>
      <c r="AO1327" t="str">
        <f>TEXT(A1327,"yyyy-mm-dd")</f>
        <v>2009-08-31</v>
      </c>
    </row>
    <row r="1328" spans="1:41">
      <c r="A1328" s="6" t="s">
        <v>1706</v>
      </c>
      <c r="B1328">
        <v>2009</v>
      </c>
      <c r="C1328">
        <v>8</v>
      </c>
      <c r="E1328" t="s">
        <v>392</v>
      </c>
      <c r="F1328" t="s">
        <v>82</v>
      </c>
      <c r="G1328" t="s">
        <v>83</v>
      </c>
      <c r="H1328" t="s">
        <v>1417</v>
      </c>
      <c r="I1328">
        <v>2010</v>
      </c>
      <c r="K1328" s="6">
        <v>40543</v>
      </c>
      <c r="L1328">
        <v>16</v>
      </c>
      <c r="N1328" t="s">
        <v>222</v>
      </c>
      <c r="O1328" s="8">
        <v>3.87</v>
      </c>
      <c r="P1328" s="8">
        <v>3.7</v>
      </c>
      <c r="Q1328" s="8">
        <v>3.5</v>
      </c>
      <c r="R1328" s="8">
        <v>4.2</v>
      </c>
      <c r="S1328" s="8">
        <v>3.1</v>
      </c>
      <c r="T1328" s="8">
        <v>5.4</v>
      </c>
      <c r="U1328" s="8">
        <v>0.54</v>
      </c>
      <c r="V1328" s="9">
        <v>31</v>
      </c>
      <c r="W1328" s="8">
        <v>0.70000000000000018</v>
      </c>
      <c r="X1328" s="8">
        <v>2.3000000000000003</v>
      </c>
      <c r="Y1328" s="8">
        <v>0.16999999999999993</v>
      </c>
      <c r="Z1328" s="8">
        <v>0</v>
      </c>
      <c r="AA1328">
        <v>-0.10000000000000009</v>
      </c>
      <c r="AF1328" t="s">
        <v>1418</v>
      </c>
      <c r="AG1328" t="s">
        <v>87</v>
      </c>
      <c r="AH1328" t="s">
        <v>88</v>
      </c>
      <c r="AI1328" t="s">
        <v>97</v>
      </c>
      <c r="AJ1328" s="7">
        <v>40543</v>
      </c>
      <c r="AK1328" t="s">
        <v>1707</v>
      </c>
      <c r="AL1328" t="s">
        <v>393</v>
      </c>
      <c r="AM1328" t="s">
        <v>1419</v>
      </c>
      <c r="AN1328" t="s">
        <v>1712</v>
      </c>
      <c r="AO1328" t="str">
        <f>TEXT(A1328,"yyyy-mm-dd")</f>
        <v>2009-08-31</v>
      </c>
    </row>
    <row r="1329" spans="1:41">
      <c r="A1329" s="6" t="s">
        <v>1706</v>
      </c>
      <c r="B1329">
        <v>2009</v>
      </c>
      <c r="C1329">
        <v>8</v>
      </c>
      <c r="E1329" t="s">
        <v>81</v>
      </c>
      <c r="F1329" t="s">
        <v>82</v>
      </c>
      <c r="G1329" t="s">
        <v>83</v>
      </c>
      <c r="H1329" t="s">
        <v>1263</v>
      </c>
      <c r="I1329">
        <v>2009</v>
      </c>
      <c r="K1329" s="6">
        <v>40178</v>
      </c>
      <c r="L1329">
        <v>4</v>
      </c>
      <c r="N1329" t="s">
        <v>219</v>
      </c>
      <c r="O1329" s="8">
        <v>4.25</v>
      </c>
      <c r="P1329" s="8">
        <v>4.2</v>
      </c>
      <c r="Q1329" s="8">
        <v>4.08</v>
      </c>
      <c r="R1329" s="8">
        <v>4.3499999999999996</v>
      </c>
      <c r="S1329" s="8">
        <v>3.7</v>
      </c>
      <c r="T1329" s="8">
        <v>5.5</v>
      </c>
      <c r="U1329" s="8">
        <v>0.37</v>
      </c>
      <c r="V1329" s="9">
        <v>32</v>
      </c>
      <c r="W1329" s="8">
        <v>0.26999999999999957</v>
      </c>
      <c r="X1329" s="8">
        <v>1.7999999999999998</v>
      </c>
      <c r="Y1329" s="8">
        <v>4.9999999999999822E-2</v>
      </c>
      <c r="Z1329" s="8">
        <v>-9.9999999999999645E-2</v>
      </c>
      <c r="AA1329">
        <v>-0.26000000000000068</v>
      </c>
      <c r="AF1329" t="s">
        <v>1264</v>
      </c>
      <c r="AG1329" t="s">
        <v>87</v>
      </c>
      <c r="AH1329" t="s">
        <v>88</v>
      </c>
      <c r="AI1329" t="s">
        <v>89</v>
      </c>
      <c r="AJ1329" s="7">
        <v>40178</v>
      </c>
      <c r="AK1329" t="s">
        <v>1707</v>
      </c>
      <c r="AL1329" t="s">
        <v>91</v>
      </c>
      <c r="AM1329" t="s">
        <v>1265</v>
      </c>
      <c r="AN1329" t="s">
        <v>1708</v>
      </c>
      <c r="AO1329" t="str">
        <f>TEXT(A1329,"yyyy-mm-dd")</f>
        <v>2009-08-31</v>
      </c>
    </row>
    <row r="1330" spans="1:41">
      <c r="A1330" s="6" t="s">
        <v>1706</v>
      </c>
      <c r="B1330">
        <v>2009</v>
      </c>
      <c r="C1330">
        <v>8</v>
      </c>
      <c r="E1330" t="s">
        <v>392</v>
      </c>
      <c r="F1330" t="s">
        <v>82</v>
      </c>
      <c r="G1330" t="s">
        <v>83</v>
      </c>
      <c r="H1330" t="s">
        <v>1263</v>
      </c>
      <c r="I1330">
        <v>2009</v>
      </c>
      <c r="K1330" s="6">
        <v>40178</v>
      </c>
      <c r="L1330">
        <v>4</v>
      </c>
      <c r="N1330" t="s">
        <v>219</v>
      </c>
      <c r="O1330" s="8">
        <v>4.4800000000000004</v>
      </c>
      <c r="P1330" s="8">
        <v>4.5</v>
      </c>
      <c r="Q1330" s="8">
        <v>4.2</v>
      </c>
      <c r="R1330" s="8">
        <v>4.7</v>
      </c>
      <c r="S1330" s="8">
        <v>3.6</v>
      </c>
      <c r="T1330" s="8">
        <v>5.4</v>
      </c>
      <c r="U1330" s="8">
        <v>0.38</v>
      </c>
      <c r="V1330" s="9">
        <v>31</v>
      </c>
      <c r="W1330" s="8">
        <v>0.5</v>
      </c>
      <c r="X1330" s="8">
        <v>1.8000000000000003</v>
      </c>
      <c r="Y1330" s="8">
        <v>-1.9999999999999574E-2</v>
      </c>
      <c r="Z1330" s="8">
        <v>-9.9999999999999645E-2</v>
      </c>
      <c r="AA1330">
        <v>0</v>
      </c>
      <c r="AF1330" t="s">
        <v>1264</v>
      </c>
      <c r="AG1330" t="s">
        <v>87</v>
      </c>
      <c r="AH1330" t="s">
        <v>88</v>
      </c>
      <c r="AI1330" t="s">
        <v>89</v>
      </c>
      <c r="AJ1330" s="7">
        <v>40178</v>
      </c>
      <c r="AK1330" t="s">
        <v>1707</v>
      </c>
      <c r="AL1330" t="s">
        <v>393</v>
      </c>
      <c r="AM1330" t="s">
        <v>1265</v>
      </c>
      <c r="AN1330" t="s">
        <v>1711</v>
      </c>
      <c r="AO1330" t="str">
        <f>TEXT(A1330,"yyyy-mm-dd")</f>
        <v>2009-08-31</v>
      </c>
    </row>
    <row r="1331" spans="1:41">
      <c r="A1331" s="6" t="s">
        <v>1706</v>
      </c>
      <c r="B1331">
        <v>2009</v>
      </c>
      <c r="C1331">
        <v>8</v>
      </c>
      <c r="E1331" t="s">
        <v>81</v>
      </c>
      <c r="F1331" t="s">
        <v>82</v>
      </c>
      <c r="G1331" t="s">
        <v>774</v>
      </c>
      <c r="H1331" t="s">
        <v>775</v>
      </c>
      <c r="K1331" s="6"/>
      <c r="O1331" s="8">
        <v>3.71</v>
      </c>
      <c r="P1331" s="8">
        <v>3.6</v>
      </c>
      <c r="Q1331" s="8">
        <v>3.5</v>
      </c>
      <c r="R1331" s="8">
        <v>3.9</v>
      </c>
      <c r="S1331" s="8">
        <v>3.3</v>
      </c>
      <c r="T1331" s="8">
        <v>4.8</v>
      </c>
      <c r="U1331" s="8">
        <v>0.38</v>
      </c>
      <c r="V1331" s="9">
        <v>29</v>
      </c>
      <c r="W1331" s="8">
        <v>0.39999999999999991</v>
      </c>
      <c r="X1331" s="8">
        <v>1.5</v>
      </c>
      <c r="Y1331" s="8">
        <v>0.10999999999999988</v>
      </c>
      <c r="Z1331" s="8">
        <v>0</v>
      </c>
      <c r="AA1331">
        <v>-4.9999999999999822E-2</v>
      </c>
      <c r="AF1331" t="s">
        <v>776</v>
      </c>
      <c r="AG1331" t="s">
        <v>777</v>
      </c>
      <c r="AH1331" t="s">
        <v>778</v>
      </c>
      <c r="AI1331" t="s">
        <v>779</v>
      </c>
      <c r="AJ1331" s="7"/>
      <c r="AK1331" t="s">
        <v>1707</v>
      </c>
      <c r="AL1331" t="s">
        <v>91</v>
      </c>
      <c r="AM1331" t="s">
        <v>775</v>
      </c>
      <c r="AN1331" t="s">
        <v>1719</v>
      </c>
      <c r="AO1331" t="str">
        <f>TEXT(A1331,"yyyy-mm-dd")</f>
        <v>2009-08-31</v>
      </c>
    </row>
    <row r="1332" spans="1:41">
      <c r="A1332" s="6" t="s">
        <v>1706</v>
      </c>
      <c r="B1332">
        <v>2009</v>
      </c>
      <c r="C1332">
        <v>8</v>
      </c>
      <c r="E1332" t="s">
        <v>81</v>
      </c>
      <c r="F1332" t="s">
        <v>82</v>
      </c>
      <c r="G1332" t="s">
        <v>774</v>
      </c>
      <c r="H1332" t="s">
        <v>1536</v>
      </c>
      <c r="K1332" s="6"/>
      <c r="O1332" s="8">
        <v>3.48</v>
      </c>
      <c r="P1332" s="8">
        <v>3.5</v>
      </c>
      <c r="Q1332" s="8">
        <v>3.3</v>
      </c>
      <c r="R1332" s="8">
        <v>3.6</v>
      </c>
      <c r="S1332" s="8">
        <v>3</v>
      </c>
      <c r="T1332" s="8">
        <v>4.3</v>
      </c>
      <c r="U1332" s="8">
        <v>0.35</v>
      </c>
      <c r="V1332" s="9">
        <v>27</v>
      </c>
      <c r="W1332" s="8">
        <v>0.30000000000000027</v>
      </c>
      <c r="X1332" s="8">
        <v>1.2999999999999998</v>
      </c>
      <c r="Y1332" s="8">
        <v>-2.0000000000000018E-2</v>
      </c>
      <c r="Z1332" s="8">
        <v>0</v>
      </c>
      <c r="AA1332">
        <v>5.0000000000000266E-2</v>
      </c>
      <c r="AF1332" t="s">
        <v>1537</v>
      </c>
      <c r="AG1332" t="s">
        <v>777</v>
      </c>
      <c r="AH1332" t="s">
        <v>778</v>
      </c>
      <c r="AI1332" t="s">
        <v>1538</v>
      </c>
      <c r="AJ1332" s="7"/>
      <c r="AK1332" t="s">
        <v>1707</v>
      </c>
      <c r="AL1332" t="s">
        <v>91</v>
      </c>
      <c r="AM1332" t="s">
        <v>1536</v>
      </c>
      <c r="AN1332" t="s">
        <v>1720</v>
      </c>
      <c r="AO1332" t="str">
        <f>TEXT(A1332,"yyyy-mm-dd")</f>
        <v>2009-08-31</v>
      </c>
    </row>
    <row r="1333" spans="1:41">
      <c r="A1333" s="6" t="s">
        <v>1706</v>
      </c>
      <c r="B1333">
        <v>2009</v>
      </c>
      <c r="C1333">
        <v>8</v>
      </c>
      <c r="E1333" t="s">
        <v>112</v>
      </c>
      <c r="F1333" t="s">
        <v>113</v>
      </c>
      <c r="G1333" t="s">
        <v>83</v>
      </c>
      <c r="H1333" t="s">
        <v>1417</v>
      </c>
      <c r="I1333">
        <v>2010</v>
      </c>
      <c r="K1333" s="6">
        <v>40543</v>
      </c>
      <c r="L1333">
        <v>16</v>
      </c>
      <c r="N1333" t="s">
        <v>222</v>
      </c>
      <c r="O1333" s="8">
        <v>5.38</v>
      </c>
      <c r="P1333" s="8">
        <v>5.5</v>
      </c>
      <c r="Q1333" s="8">
        <v>4.72</v>
      </c>
      <c r="R1333" s="8">
        <v>5.68</v>
      </c>
      <c r="S1333" s="8">
        <v>4</v>
      </c>
      <c r="T1333" s="8">
        <v>7.53</v>
      </c>
      <c r="U1333" s="8">
        <v>0.85</v>
      </c>
      <c r="V1333" s="9">
        <v>32</v>
      </c>
      <c r="W1333" s="8">
        <v>0.96</v>
      </c>
      <c r="X1333" s="8">
        <v>3.5300000000000002</v>
      </c>
      <c r="Y1333" s="8">
        <v>-0.12000000000000011</v>
      </c>
      <c r="Z1333" s="8">
        <v>0.49000000000000021</v>
      </c>
      <c r="AA1333">
        <v>-0.19000000000000039</v>
      </c>
      <c r="AF1333" t="s">
        <v>1600</v>
      </c>
      <c r="AG1333" t="s">
        <v>115</v>
      </c>
      <c r="AH1333" t="s">
        <v>116</v>
      </c>
      <c r="AI1333" t="s">
        <v>230</v>
      </c>
      <c r="AJ1333" s="7">
        <v>40543</v>
      </c>
      <c r="AK1333" t="s">
        <v>1707</v>
      </c>
      <c r="AL1333" t="s">
        <v>118</v>
      </c>
      <c r="AM1333" t="s">
        <v>1419</v>
      </c>
      <c r="AN1333" t="s">
        <v>1722</v>
      </c>
      <c r="AO1333" t="str">
        <f>TEXT(A1333,"yyyy-mm-dd")</f>
        <v>2009-08-31</v>
      </c>
    </row>
    <row r="1334" spans="1:41">
      <c r="A1334" s="6" t="s">
        <v>1706</v>
      </c>
      <c r="B1334">
        <v>2009</v>
      </c>
      <c r="C1334">
        <v>8</v>
      </c>
      <c r="E1334" t="s">
        <v>112</v>
      </c>
      <c r="F1334" t="s">
        <v>113</v>
      </c>
      <c r="G1334" t="s">
        <v>83</v>
      </c>
      <c r="H1334" t="s">
        <v>1263</v>
      </c>
      <c r="I1334">
        <v>2009</v>
      </c>
      <c r="K1334" s="6">
        <v>40178</v>
      </c>
      <c r="L1334">
        <v>4</v>
      </c>
      <c r="N1334" t="s">
        <v>219</v>
      </c>
      <c r="O1334" s="8">
        <v>4.47</v>
      </c>
      <c r="P1334" s="8">
        <v>4.49</v>
      </c>
      <c r="Q1334" s="8">
        <v>4.3</v>
      </c>
      <c r="R1334" s="8">
        <v>4.5</v>
      </c>
      <c r="S1334" s="8">
        <v>4</v>
      </c>
      <c r="T1334" s="8">
        <v>5.13</v>
      </c>
      <c r="U1334" s="8">
        <v>0.23</v>
      </c>
      <c r="V1334" s="9">
        <v>32</v>
      </c>
      <c r="W1334" s="8">
        <v>0.20000000000000018</v>
      </c>
      <c r="X1334" s="8">
        <v>1.1299999999999999</v>
      </c>
      <c r="Y1334" s="8">
        <v>-2.0000000000000462E-2</v>
      </c>
      <c r="Z1334" s="8">
        <v>-9.9999999999997868E-3</v>
      </c>
      <c r="AA1334">
        <v>-5.9999999999999609E-2</v>
      </c>
      <c r="AF1334" t="s">
        <v>1428</v>
      </c>
      <c r="AG1334" t="s">
        <v>115</v>
      </c>
      <c r="AH1334" t="s">
        <v>116</v>
      </c>
      <c r="AI1334" t="s">
        <v>117</v>
      </c>
      <c r="AJ1334" s="7">
        <v>40178</v>
      </c>
      <c r="AK1334" t="s">
        <v>1707</v>
      </c>
      <c r="AL1334" t="s">
        <v>118</v>
      </c>
      <c r="AM1334" t="s">
        <v>1265</v>
      </c>
      <c r="AN1334" t="s">
        <v>1721</v>
      </c>
      <c r="AO1334" t="str">
        <f>TEXT(A1334,"yyyy-mm-dd")</f>
        <v>2009-08-31</v>
      </c>
    </row>
    <row r="1335" spans="1:41">
      <c r="A1335" s="6" t="s">
        <v>1723</v>
      </c>
      <c r="B1335">
        <v>2009</v>
      </c>
      <c r="C1335">
        <v>9</v>
      </c>
      <c r="E1335" t="s">
        <v>100</v>
      </c>
      <c r="F1335" t="s">
        <v>101</v>
      </c>
      <c r="G1335" t="s">
        <v>83</v>
      </c>
      <c r="H1335" t="s">
        <v>1589</v>
      </c>
      <c r="I1335">
        <v>2011</v>
      </c>
      <c r="K1335" s="6">
        <v>40908</v>
      </c>
      <c r="L1335">
        <v>27</v>
      </c>
      <c r="N1335" t="s">
        <v>604</v>
      </c>
      <c r="O1335" s="8">
        <v>3.22</v>
      </c>
      <c r="P1335" s="8">
        <v>3.3</v>
      </c>
      <c r="Q1335" s="8">
        <v>2.93</v>
      </c>
      <c r="R1335" s="8">
        <v>3.5</v>
      </c>
      <c r="S1335" s="8">
        <v>1.1000000000000001</v>
      </c>
      <c r="T1335" s="8">
        <v>4.4000000000000004</v>
      </c>
      <c r="U1335" s="8">
        <v>0.63</v>
      </c>
      <c r="V1335" s="9">
        <v>26</v>
      </c>
      <c r="W1335" s="8">
        <v>0.56999999999999984</v>
      </c>
      <c r="X1335" s="8">
        <v>3.3000000000000003</v>
      </c>
      <c r="Y1335" s="8">
        <v>-7.9999999999999627E-2</v>
      </c>
      <c r="Z1335" s="8">
        <v>0.19999999999999973</v>
      </c>
      <c r="AA1335">
        <v>-3.0000000000000249E-2</v>
      </c>
      <c r="AF1335" t="s">
        <v>9939</v>
      </c>
      <c r="AG1335" t="s">
        <v>9655</v>
      </c>
      <c r="AH1335" t="s">
        <v>9656</v>
      </c>
      <c r="AI1335" t="s">
        <v>9708</v>
      </c>
      <c r="AJ1335" s="7">
        <v>40908</v>
      </c>
      <c r="AK1335" t="s">
        <v>1724</v>
      </c>
      <c r="AL1335" t="s">
        <v>109</v>
      </c>
      <c r="AM1335" t="s">
        <v>1591</v>
      </c>
      <c r="AN1335" t="s">
        <v>9944</v>
      </c>
    </row>
    <row r="1336" spans="1:41">
      <c r="A1336" s="6" t="s">
        <v>1723</v>
      </c>
      <c r="B1336">
        <v>2009</v>
      </c>
      <c r="C1336">
        <v>9</v>
      </c>
      <c r="E1336" t="s">
        <v>100</v>
      </c>
      <c r="F1336" t="s">
        <v>101</v>
      </c>
      <c r="G1336" t="s">
        <v>83</v>
      </c>
      <c r="H1336" t="s">
        <v>1417</v>
      </c>
      <c r="I1336">
        <v>2010</v>
      </c>
      <c r="K1336" s="6">
        <v>40543</v>
      </c>
      <c r="L1336">
        <v>15</v>
      </c>
      <c r="N1336" t="s">
        <v>236</v>
      </c>
      <c r="O1336" s="8">
        <v>2.82</v>
      </c>
      <c r="P1336" s="8">
        <v>2.8</v>
      </c>
      <c r="Q1336" s="8">
        <v>2.4</v>
      </c>
      <c r="R1336" s="8">
        <v>3.1</v>
      </c>
      <c r="S1336" s="8">
        <v>1.9</v>
      </c>
      <c r="T1336" s="8">
        <v>3.6</v>
      </c>
      <c r="U1336" s="8">
        <v>0.44</v>
      </c>
      <c r="V1336" s="9">
        <v>29</v>
      </c>
      <c r="W1336" s="8">
        <v>0.70000000000000018</v>
      </c>
      <c r="X1336" s="8">
        <v>1.7000000000000002</v>
      </c>
      <c r="Y1336" s="8">
        <v>2.0000000000000018E-2</v>
      </c>
      <c r="Z1336" s="8">
        <v>0.14999999999999991</v>
      </c>
      <c r="AA1336">
        <v>5.0000000000000266E-2</v>
      </c>
      <c r="AF1336" t="s">
        <v>9905</v>
      </c>
      <c r="AG1336" t="s">
        <v>9655</v>
      </c>
      <c r="AH1336" t="s">
        <v>9656</v>
      </c>
      <c r="AI1336" t="s">
        <v>9669</v>
      </c>
      <c r="AJ1336" s="7">
        <v>40543</v>
      </c>
      <c r="AK1336" t="s">
        <v>1724</v>
      </c>
      <c r="AL1336" t="s">
        <v>109</v>
      </c>
      <c r="AM1336" t="s">
        <v>1419</v>
      </c>
      <c r="AN1336" t="s">
        <v>9922</v>
      </c>
    </row>
    <row r="1337" spans="1:41">
      <c r="A1337" s="6" t="s">
        <v>1723</v>
      </c>
      <c r="B1337">
        <v>2009</v>
      </c>
      <c r="C1337">
        <v>9</v>
      </c>
      <c r="E1337" t="s">
        <v>100</v>
      </c>
      <c r="F1337" t="s">
        <v>101</v>
      </c>
      <c r="G1337" t="s">
        <v>102</v>
      </c>
      <c r="H1337" t="s">
        <v>1715</v>
      </c>
      <c r="I1337">
        <v>2010</v>
      </c>
      <c r="J1337">
        <v>1</v>
      </c>
      <c r="K1337" s="6">
        <v>40268</v>
      </c>
      <c r="L1337">
        <v>6</v>
      </c>
      <c r="M1337">
        <v>2</v>
      </c>
      <c r="N1337" t="s">
        <v>203</v>
      </c>
      <c r="O1337" s="8">
        <v>1.82</v>
      </c>
      <c r="P1337" s="8">
        <v>1.95</v>
      </c>
      <c r="Q1337" s="8">
        <v>1.33</v>
      </c>
      <c r="R1337" s="8">
        <v>2.6</v>
      </c>
      <c r="S1337" s="8">
        <v>-1.8</v>
      </c>
      <c r="T1337" s="8">
        <v>4.5999999999999996</v>
      </c>
      <c r="U1337" s="8">
        <v>1.33</v>
      </c>
      <c r="V1337" s="9">
        <v>28</v>
      </c>
      <c r="W1337" s="8">
        <v>1.27</v>
      </c>
      <c r="X1337" s="8">
        <v>6.3999999999999995</v>
      </c>
      <c r="Y1337" s="8">
        <v>-0.12999999999999989</v>
      </c>
      <c r="Z1337" s="8">
        <v>-5.0000000000000044E-2</v>
      </c>
      <c r="AA1337">
        <v>-0.22999999999999998</v>
      </c>
      <c r="AF1337" t="s">
        <v>1716</v>
      </c>
      <c r="AG1337" t="s">
        <v>106</v>
      </c>
      <c r="AH1337" t="s">
        <v>107</v>
      </c>
      <c r="AI1337" t="s">
        <v>427</v>
      </c>
      <c r="AJ1337" s="7">
        <v>40268</v>
      </c>
      <c r="AK1337" t="s">
        <v>1724</v>
      </c>
      <c r="AL1337" t="s">
        <v>109</v>
      </c>
      <c r="AM1337" t="s">
        <v>1717</v>
      </c>
      <c r="AN1337" t="s">
        <v>1732</v>
      </c>
      <c r="AO1337" t="str">
        <f>TEXT(A1337,"yyyy-mm-dd")</f>
        <v>2009-09-30</v>
      </c>
    </row>
    <row r="1338" spans="1:41">
      <c r="A1338" s="6" t="s">
        <v>1723</v>
      </c>
      <c r="B1338">
        <v>2009</v>
      </c>
      <c r="C1338">
        <v>9</v>
      </c>
      <c r="E1338" t="s">
        <v>100</v>
      </c>
      <c r="F1338" t="s">
        <v>101</v>
      </c>
      <c r="G1338" t="s">
        <v>102</v>
      </c>
      <c r="H1338" t="s">
        <v>1670</v>
      </c>
      <c r="I1338">
        <v>2009</v>
      </c>
      <c r="J1338">
        <v>4</v>
      </c>
      <c r="K1338" s="6">
        <v>40178</v>
      </c>
      <c r="L1338">
        <v>3</v>
      </c>
      <c r="M1338">
        <v>1</v>
      </c>
      <c r="N1338" t="s">
        <v>233</v>
      </c>
      <c r="O1338" s="8">
        <v>-3.74</v>
      </c>
      <c r="P1338" s="8">
        <v>-3.7</v>
      </c>
      <c r="Q1338" s="8">
        <v>-4.2</v>
      </c>
      <c r="R1338" s="8">
        <v>-2.93</v>
      </c>
      <c r="S1338" s="8">
        <v>-8.9</v>
      </c>
      <c r="T1338" s="8">
        <v>-1.9</v>
      </c>
      <c r="U1338" s="8">
        <v>1.31</v>
      </c>
      <c r="V1338" s="9">
        <v>30</v>
      </c>
      <c r="W1338" s="8">
        <v>1.27</v>
      </c>
      <c r="X1338" s="8">
        <v>7</v>
      </c>
      <c r="Y1338" s="8">
        <v>-4.0000000000000036E-2</v>
      </c>
      <c r="Z1338" s="8">
        <v>0</v>
      </c>
      <c r="AA1338">
        <v>-0.4099999999999997</v>
      </c>
      <c r="AF1338" t="s">
        <v>1671</v>
      </c>
      <c r="AG1338" t="s">
        <v>106</v>
      </c>
      <c r="AH1338" t="s">
        <v>107</v>
      </c>
      <c r="AI1338" t="s">
        <v>340</v>
      </c>
      <c r="AJ1338" s="7">
        <v>40178</v>
      </c>
      <c r="AK1338" t="s">
        <v>1724</v>
      </c>
      <c r="AL1338" t="s">
        <v>109</v>
      </c>
      <c r="AM1338" t="s">
        <v>1672</v>
      </c>
      <c r="AN1338" t="s">
        <v>1731</v>
      </c>
      <c r="AO1338" t="str">
        <f>TEXT(A1338,"yyyy-mm-dd")</f>
        <v>2009-09-30</v>
      </c>
    </row>
    <row r="1339" spans="1:41">
      <c r="A1339" s="6" t="s">
        <v>1723</v>
      </c>
      <c r="B1339">
        <v>2009</v>
      </c>
      <c r="C1339">
        <v>9</v>
      </c>
      <c r="E1339" t="s">
        <v>100</v>
      </c>
      <c r="F1339" t="s">
        <v>101</v>
      </c>
      <c r="G1339" t="s">
        <v>83</v>
      </c>
      <c r="H1339" t="s">
        <v>1263</v>
      </c>
      <c r="I1339">
        <v>2009</v>
      </c>
      <c r="K1339" s="6">
        <v>40178</v>
      </c>
      <c r="L1339">
        <v>3</v>
      </c>
      <c r="N1339" t="s">
        <v>233</v>
      </c>
      <c r="O1339" s="8">
        <v>-7.18</v>
      </c>
      <c r="P1339" s="8">
        <v>-7.2</v>
      </c>
      <c r="Q1339" s="8">
        <v>-7.3</v>
      </c>
      <c r="R1339" s="8">
        <v>-7</v>
      </c>
      <c r="S1339" s="8">
        <v>-8.1999999999999993</v>
      </c>
      <c r="T1339" s="8">
        <v>-6.6</v>
      </c>
      <c r="U1339" s="8">
        <v>0.34</v>
      </c>
      <c r="V1339" s="9">
        <v>31</v>
      </c>
      <c r="W1339" s="8">
        <v>0.29999999999999982</v>
      </c>
      <c r="X1339" s="8">
        <v>1.5999999999999996</v>
      </c>
      <c r="Y1339" s="8">
        <v>2.0000000000000462E-2</v>
      </c>
      <c r="Z1339" s="8">
        <v>0</v>
      </c>
      <c r="AA1339">
        <v>-0.15000000000000036</v>
      </c>
      <c r="AF1339" t="s">
        <v>9871</v>
      </c>
      <c r="AG1339" t="s">
        <v>9655</v>
      </c>
      <c r="AH1339" t="s">
        <v>9656</v>
      </c>
      <c r="AI1339" t="s">
        <v>9657</v>
      </c>
      <c r="AJ1339" s="7">
        <v>40178</v>
      </c>
      <c r="AK1339" t="s">
        <v>1724</v>
      </c>
      <c r="AL1339" t="s">
        <v>109</v>
      </c>
      <c r="AM1339" t="s">
        <v>1265</v>
      </c>
      <c r="AN1339" t="s">
        <v>9900</v>
      </c>
    </row>
    <row r="1340" spans="1:41">
      <c r="A1340" s="6" t="s">
        <v>1723</v>
      </c>
      <c r="B1340">
        <v>2009</v>
      </c>
      <c r="C1340">
        <v>9</v>
      </c>
      <c r="E1340" t="s">
        <v>100</v>
      </c>
      <c r="F1340" t="s">
        <v>101</v>
      </c>
      <c r="G1340" t="s">
        <v>102</v>
      </c>
      <c r="H1340" t="s">
        <v>1639</v>
      </c>
      <c r="I1340">
        <v>2009</v>
      </c>
      <c r="J1340">
        <v>3</v>
      </c>
      <c r="K1340" s="6">
        <v>40086</v>
      </c>
      <c r="L1340">
        <v>0</v>
      </c>
      <c r="M1340">
        <v>0</v>
      </c>
      <c r="N1340" t="s">
        <v>178</v>
      </c>
      <c r="O1340" s="8">
        <v>-6.81</v>
      </c>
      <c r="P1340" s="8">
        <v>-6.8</v>
      </c>
      <c r="Q1340" s="8">
        <v>-7.18</v>
      </c>
      <c r="R1340" s="8">
        <v>-6.25</v>
      </c>
      <c r="S1340" s="8">
        <v>-8.9</v>
      </c>
      <c r="T1340" s="8">
        <v>-5.4</v>
      </c>
      <c r="U1340" s="8">
        <v>0.8</v>
      </c>
      <c r="V1340" s="9">
        <v>30</v>
      </c>
      <c r="W1340" s="8">
        <v>0.92999999999999972</v>
      </c>
      <c r="X1340" s="8">
        <v>3.5</v>
      </c>
      <c r="Y1340" s="8">
        <v>-9.9999999999997868E-3</v>
      </c>
      <c r="Z1340" s="8">
        <v>0</v>
      </c>
      <c r="AA1340">
        <v>-0.39000000000000057</v>
      </c>
      <c r="AF1340" t="s">
        <v>1640</v>
      </c>
      <c r="AG1340" t="s">
        <v>106</v>
      </c>
      <c r="AH1340" t="s">
        <v>107</v>
      </c>
      <c r="AI1340" t="s">
        <v>108</v>
      </c>
      <c r="AJ1340" s="7">
        <v>40086</v>
      </c>
      <c r="AK1340" t="s">
        <v>1724</v>
      </c>
      <c r="AL1340" t="s">
        <v>109</v>
      </c>
      <c r="AM1340" t="s">
        <v>1641</v>
      </c>
      <c r="AN1340" t="s">
        <v>1730</v>
      </c>
      <c r="AO1340" t="str">
        <f>TEXT(A1340,"yyyy-mm-dd")</f>
        <v>2009-09-30</v>
      </c>
    </row>
    <row r="1341" spans="1:41">
      <c r="A1341" s="6" t="s">
        <v>1723</v>
      </c>
      <c r="B1341">
        <v>2009</v>
      </c>
      <c r="C1341">
        <v>9</v>
      </c>
      <c r="E1341" t="s">
        <v>81</v>
      </c>
      <c r="F1341" t="s">
        <v>82</v>
      </c>
      <c r="G1341" t="s">
        <v>83</v>
      </c>
      <c r="H1341" t="s">
        <v>1589</v>
      </c>
      <c r="I1341">
        <v>2011</v>
      </c>
      <c r="K1341" s="6">
        <v>40908</v>
      </c>
      <c r="L1341">
        <v>27</v>
      </c>
      <c r="N1341" t="s">
        <v>604</v>
      </c>
      <c r="O1341" s="8">
        <v>3.83</v>
      </c>
      <c r="P1341" s="8">
        <v>3.75</v>
      </c>
      <c r="Q1341" s="8">
        <v>3.5</v>
      </c>
      <c r="R1341" s="8">
        <v>4.05</v>
      </c>
      <c r="S1341" s="8">
        <v>3.1</v>
      </c>
      <c r="T1341" s="8">
        <v>4.9000000000000004</v>
      </c>
      <c r="U1341" s="8">
        <v>0.45</v>
      </c>
      <c r="V1341" s="9">
        <v>30</v>
      </c>
      <c r="W1341" s="8">
        <v>0.54999999999999982</v>
      </c>
      <c r="X1341" s="8">
        <v>1.8000000000000003</v>
      </c>
      <c r="Y1341" s="8">
        <v>8.0000000000000071E-2</v>
      </c>
      <c r="Z1341" s="8">
        <v>0.14999999999999991</v>
      </c>
      <c r="AA1341">
        <v>0.14999999999999991</v>
      </c>
      <c r="AF1341" t="s">
        <v>1590</v>
      </c>
      <c r="AG1341" t="s">
        <v>87</v>
      </c>
      <c r="AH1341" t="s">
        <v>88</v>
      </c>
      <c r="AI1341" t="s">
        <v>359</v>
      </c>
      <c r="AJ1341" s="7">
        <v>40908</v>
      </c>
      <c r="AK1341" t="s">
        <v>1724</v>
      </c>
      <c r="AL1341" t="s">
        <v>91</v>
      </c>
      <c r="AM1341" t="s">
        <v>1591</v>
      </c>
      <c r="AN1341" t="s">
        <v>1727</v>
      </c>
      <c r="AO1341" t="str">
        <f>TEXT(A1341,"yyyy-mm-dd")</f>
        <v>2009-09-30</v>
      </c>
    </row>
    <row r="1342" spans="1:41">
      <c r="A1342" s="6" t="s">
        <v>1723</v>
      </c>
      <c r="B1342">
        <v>2009</v>
      </c>
      <c r="C1342">
        <v>9</v>
      </c>
      <c r="E1342" t="s">
        <v>81</v>
      </c>
      <c r="F1342" t="s">
        <v>82</v>
      </c>
      <c r="G1342" t="s">
        <v>83</v>
      </c>
      <c r="H1342" t="s">
        <v>1417</v>
      </c>
      <c r="I1342">
        <v>2010</v>
      </c>
      <c r="K1342" s="6">
        <v>40543</v>
      </c>
      <c r="L1342">
        <v>15</v>
      </c>
      <c r="N1342" t="s">
        <v>236</v>
      </c>
      <c r="O1342" s="8">
        <v>4.28</v>
      </c>
      <c r="P1342" s="8">
        <v>4.0999999999999996</v>
      </c>
      <c r="Q1342" s="8">
        <v>3.9</v>
      </c>
      <c r="R1342" s="8">
        <v>4.7</v>
      </c>
      <c r="S1342" s="8">
        <v>3.3</v>
      </c>
      <c r="T1342" s="8">
        <v>6.1</v>
      </c>
      <c r="U1342" s="8">
        <v>0.62</v>
      </c>
      <c r="V1342" s="9">
        <v>31</v>
      </c>
      <c r="W1342" s="8">
        <v>0.80000000000000027</v>
      </c>
      <c r="X1342" s="8">
        <v>2.8</v>
      </c>
      <c r="Y1342" s="8">
        <v>0.1800000000000006</v>
      </c>
      <c r="Z1342" s="8">
        <v>0.19999999999999973</v>
      </c>
      <c r="AA1342">
        <v>0.4000000000000008</v>
      </c>
      <c r="AF1342" t="s">
        <v>1418</v>
      </c>
      <c r="AG1342" t="s">
        <v>87</v>
      </c>
      <c r="AH1342" t="s">
        <v>88</v>
      </c>
      <c r="AI1342" t="s">
        <v>97</v>
      </c>
      <c r="AJ1342" s="7">
        <v>40543</v>
      </c>
      <c r="AK1342" t="s">
        <v>1724</v>
      </c>
      <c r="AL1342" t="s">
        <v>91</v>
      </c>
      <c r="AM1342" t="s">
        <v>1419</v>
      </c>
      <c r="AN1342" t="s">
        <v>1726</v>
      </c>
      <c r="AO1342" t="str">
        <f>TEXT(A1342,"yyyy-mm-dd")</f>
        <v>2009-09-30</v>
      </c>
    </row>
    <row r="1343" spans="1:41">
      <c r="A1343" s="6" t="s">
        <v>1723</v>
      </c>
      <c r="B1343">
        <v>2009</v>
      </c>
      <c r="C1343">
        <v>9</v>
      </c>
      <c r="E1343" t="s">
        <v>392</v>
      </c>
      <c r="F1343" t="s">
        <v>82</v>
      </c>
      <c r="G1343" t="s">
        <v>83</v>
      </c>
      <c r="H1343" t="s">
        <v>1417</v>
      </c>
      <c r="I1343">
        <v>2010</v>
      </c>
      <c r="K1343" s="6">
        <v>40543</v>
      </c>
      <c r="L1343">
        <v>15</v>
      </c>
      <c r="N1343" t="s">
        <v>236</v>
      </c>
      <c r="O1343" s="8">
        <v>4.09</v>
      </c>
      <c r="P1343" s="8">
        <v>4</v>
      </c>
      <c r="Q1343" s="8">
        <v>3.7</v>
      </c>
      <c r="R1343" s="8">
        <v>4.3</v>
      </c>
      <c r="S1343" s="8">
        <v>3.2</v>
      </c>
      <c r="T1343" s="8">
        <v>5.3</v>
      </c>
      <c r="U1343" s="8">
        <v>0.54</v>
      </c>
      <c r="V1343" s="9">
        <v>29</v>
      </c>
      <c r="W1343" s="8">
        <v>0.59999999999999964</v>
      </c>
      <c r="X1343" s="8">
        <v>2.0999999999999996</v>
      </c>
      <c r="Y1343" s="8">
        <v>8.9999999999999858E-2</v>
      </c>
      <c r="Z1343" s="8">
        <v>0.29999999999999982</v>
      </c>
      <c r="AA1343">
        <v>-0.10000000000000053</v>
      </c>
      <c r="AF1343" t="s">
        <v>1418</v>
      </c>
      <c r="AG1343" t="s">
        <v>87</v>
      </c>
      <c r="AH1343" t="s">
        <v>88</v>
      </c>
      <c r="AI1343" t="s">
        <v>97</v>
      </c>
      <c r="AJ1343" s="7">
        <v>40543</v>
      </c>
      <c r="AK1343" t="s">
        <v>1724</v>
      </c>
      <c r="AL1343" t="s">
        <v>393</v>
      </c>
      <c r="AM1343" t="s">
        <v>1419</v>
      </c>
      <c r="AN1343" t="s">
        <v>1729</v>
      </c>
      <c r="AO1343" t="str">
        <f>TEXT(A1343,"yyyy-mm-dd")</f>
        <v>2009-09-30</v>
      </c>
    </row>
    <row r="1344" spans="1:41">
      <c r="A1344" s="6" t="s">
        <v>1723</v>
      </c>
      <c r="B1344">
        <v>2009</v>
      </c>
      <c r="C1344">
        <v>9</v>
      </c>
      <c r="E1344" t="s">
        <v>81</v>
      </c>
      <c r="F1344" t="s">
        <v>82</v>
      </c>
      <c r="G1344" t="s">
        <v>83</v>
      </c>
      <c r="H1344" t="s">
        <v>1263</v>
      </c>
      <c r="I1344">
        <v>2009</v>
      </c>
      <c r="K1344" s="6">
        <v>40178</v>
      </c>
      <c r="L1344">
        <v>3</v>
      </c>
      <c r="N1344" t="s">
        <v>233</v>
      </c>
      <c r="O1344" s="8">
        <v>4.29</v>
      </c>
      <c r="P1344" s="8">
        <v>4.2</v>
      </c>
      <c r="Q1344" s="8">
        <v>4.0999999999999996</v>
      </c>
      <c r="R1344" s="8">
        <v>4.3</v>
      </c>
      <c r="S1344" s="8">
        <v>3.9</v>
      </c>
      <c r="T1344" s="8">
        <v>5.5</v>
      </c>
      <c r="U1344" s="8">
        <v>0.35</v>
      </c>
      <c r="V1344" s="9">
        <v>31</v>
      </c>
      <c r="W1344" s="8">
        <v>0.20000000000000018</v>
      </c>
      <c r="X1344" s="8">
        <v>1.6</v>
      </c>
      <c r="Y1344" s="8">
        <v>8.9999999999999858E-2</v>
      </c>
      <c r="Z1344" s="8">
        <v>0</v>
      </c>
      <c r="AA1344">
        <v>-6.9999999999999396E-2</v>
      </c>
      <c r="AF1344" t="s">
        <v>1264</v>
      </c>
      <c r="AG1344" t="s">
        <v>87</v>
      </c>
      <c r="AH1344" t="s">
        <v>88</v>
      </c>
      <c r="AI1344" t="s">
        <v>89</v>
      </c>
      <c r="AJ1344" s="7">
        <v>40178</v>
      </c>
      <c r="AK1344" t="s">
        <v>1724</v>
      </c>
      <c r="AL1344" t="s">
        <v>91</v>
      </c>
      <c r="AM1344" t="s">
        <v>1265</v>
      </c>
      <c r="AN1344" t="s">
        <v>1725</v>
      </c>
      <c r="AO1344" t="str">
        <f>TEXT(A1344,"yyyy-mm-dd")</f>
        <v>2009-09-30</v>
      </c>
    </row>
    <row r="1345" spans="1:41">
      <c r="A1345" s="6" t="s">
        <v>1723</v>
      </c>
      <c r="B1345">
        <v>2009</v>
      </c>
      <c r="C1345">
        <v>9</v>
      </c>
      <c r="E1345" t="s">
        <v>392</v>
      </c>
      <c r="F1345" t="s">
        <v>82</v>
      </c>
      <c r="G1345" t="s">
        <v>83</v>
      </c>
      <c r="H1345" t="s">
        <v>1263</v>
      </c>
      <c r="I1345">
        <v>2009</v>
      </c>
      <c r="K1345" s="6">
        <v>40178</v>
      </c>
      <c r="L1345">
        <v>3</v>
      </c>
      <c r="N1345" t="s">
        <v>233</v>
      </c>
      <c r="O1345" s="8">
        <v>4.4400000000000004</v>
      </c>
      <c r="P1345" s="8">
        <v>4.4000000000000004</v>
      </c>
      <c r="Q1345" s="8">
        <v>4.0999999999999996</v>
      </c>
      <c r="R1345" s="8">
        <v>4.7</v>
      </c>
      <c r="S1345" s="8">
        <v>3.6</v>
      </c>
      <c r="T1345" s="8">
        <v>5.2</v>
      </c>
      <c r="U1345" s="8">
        <v>0.37</v>
      </c>
      <c r="V1345" s="9">
        <v>29</v>
      </c>
      <c r="W1345" s="8">
        <v>0.60000000000000053</v>
      </c>
      <c r="X1345" s="8">
        <v>1.6</v>
      </c>
      <c r="Y1345" s="8">
        <v>4.0000000000000036E-2</v>
      </c>
      <c r="Z1345" s="8">
        <v>-9.9999999999999645E-2</v>
      </c>
      <c r="AA1345">
        <v>0.10000000000000053</v>
      </c>
      <c r="AF1345" t="s">
        <v>1264</v>
      </c>
      <c r="AG1345" t="s">
        <v>87</v>
      </c>
      <c r="AH1345" t="s">
        <v>88</v>
      </c>
      <c r="AI1345" t="s">
        <v>89</v>
      </c>
      <c r="AJ1345" s="7">
        <v>40178</v>
      </c>
      <c r="AK1345" t="s">
        <v>1724</v>
      </c>
      <c r="AL1345" t="s">
        <v>393</v>
      </c>
      <c r="AM1345" t="s">
        <v>1265</v>
      </c>
      <c r="AN1345" t="s">
        <v>1728</v>
      </c>
      <c r="AO1345" t="str">
        <f>TEXT(A1345,"yyyy-mm-dd")</f>
        <v>2009-09-30</v>
      </c>
    </row>
    <row r="1346" spans="1:41">
      <c r="A1346" s="6" t="s">
        <v>1723</v>
      </c>
      <c r="B1346">
        <v>2009</v>
      </c>
      <c r="C1346">
        <v>9</v>
      </c>
      <c r="E1346" t="s">
        <v>81</v>
      </c>
      <c r="F1346" t="s">
        <v>82</v>
      </c>
      <c r="G1346" t="s">
        <v>774</v>
      </c>
      <c r="H1346" t="s">
        <v>775</v>
      </c>
      <c r="K1346" s="6"/>
      <c r="O1346" s="8">
        <v>3.81</v>
      </c>
      <c r="P1346" s="8">
        <v>3.75</v>
      </c>
      <c r="Q1346" s="8">
        <v>3.58</v>
      </c>
      <c r="R1346" s="8">
        <v>4</v>
      </c>
      <c r="S1346" s="8">
        <v>3.2</v>
      </c>
      <c r="T1346" s="8">
        <v>5</v>
      </c>
      <c r="U1346" s="8">
        <v>0.42</v>
      </c>
      <c r="V1346" s="9">
        <v>28</v>
      </c>
      <c r="W1346" s="8">
        <v>0.41999999999999993</v>
      </c>
      <c r="X1346" s="8">
        <v>1.7999999999999998</v>
      </c>
      <c r="Y1346" s="8">
        <v>6.0000000000000053E-2</v>
      </c>
      <c r="Z1346" s="8">
        <v>0.14999999999999991</v>
      </c>
      <c r="AA1346">
        <v>2.0000000000000018E-2</v>
      </c>
      <c r="AF1346" t="s">
        <v>776</v>
      </c>
      <c r="AG1346" t="s">
        <v>777</v>
      </c>
      <c r="AH1346" t="s">
        <v>778</v>
      </c>
      <c r="AI1346" t="s">
        <v>779</v>
      </c>
      <c r="AJ1346" s="7"/>
      <c r="AK1346" t="s">
        <v>1724</v>
      </c>
      <c r="AL1346" t="s">
        <v>91</v>
      </c>
      <c r="AM1346" t="s">
        <v>775</v>
      </c>
      <c r="AN1346" t="s">
        <v>1733</v>
      </c>
      <c r="AO1346" t="str">
        <f>TEXT(A1346,"yyyy-mm-dd")</f>
        <v>2009-09-30</v>
      </c>
    </row>
    <row r="1347" spans="1:41">
      <c r="A1347" s="6" t="s">
        <v>1723</v>
      </c>
      <c r="B1347">
        <v>2009</v>
      </c>
      <c r="C1347">
        <v>9</v>
      </c>
      <c r="E1347" t="s">
        <v>81</v>
      </c>
      <c r="F1347" t="s">
        <v>82</v>
      </c>
      <c r="G1347" t="s">
        <v>774</v>
      </c>
      <c r="H1347" t="s">
        <v>1536</v>
      </c>
      <c r="K1347" s="6"/>
      <c r="O1347" s="8">
        <v>3.51</v>
      </c>
      <c r="P1347" s="8">
        <v>3.5</v>
      </c>
      <c r="Q1347" s="8">
        <v>3.3</v>
      </c>
      <c r="R1347" s="8">
        <v>3.68</v>
      </c>
      <c r="S1347" s="8">
        <v>2.5</v>
      </c>
      <c r="T1347" s="8">
        <v>4.3</v>
      </c>
      <c r="U1347" s="8">
        <v>0.4</v>
      </c>
      <c r="V1347" s="9">
        <v>26</v>
      </c>
      <c r="W1347" s="8">
        <v>0.38000000000000034</v>
      </c>
      <c r="X1347" s="8">
        <v>1.7999999999999998</v>
      </c>
      <c r="Y1347" s="8">
        <v>9.9999999999997868E-3</v>
      </c>
      <c r="Z1347" s="8">
        <v>0</v>
      </c>
      <c r="AA1347">
        <v>8.0000000000000071E-2</v>
      </c>
      <c r="AF1347" t="s">
        <v>1537</v>
      </c>
      <c r="AG1347" t="s">
        <v>777</v>
      </c>
      <c r="AH1347" t="s">
        <v>778</v>
      </c>
      <c r="AI1347" t="s">
        <v>1538</v>
      </c>
      <c r="AJ1347" s="7"/>
      <c r="AK1347" t="s">
        <v>1724</v>
      </c>
      <c r="AL1347" t="s">
        <v>91</v>
      </c>
      <c r="AM1347" t="s">
        <v>1536</v>
      </c>
      <c r="AN1347" t="s">
        <v>1734</v>
      </c>
      <c r="AO1347" t="str">
        <f>TEXT(A1347,"yyyy-mm-dd")</f>
        <v>2009-09-30</v>
      </c>
    </row>
    <row r="1348" spans="1:41">
      <c r="A1348" s="6" t="s">
        <v>1723</v>
      </c>
      <c r="B1348">
        <v>2009</v>
      </c>
      <c r="C1348">
        <v>9</v>
      </c>
      <c r="E1348" t="s">
        <v>112</v>
      </c>
      <c r="F1348" t="s">
        <v>113</v>
      </c>
      <c r="G1348" t="s">
        <v>83</v>
      </c>
      <c r="H1348" t="s">
        <v>1417</v>
      </c>
      <c r="I1348">
        <v>2010</v>
      </c>
      <c r="K1348" s="6">
        <v>40543</v>
      </c>
      <c r="L1348">
        <v>15</v>
      </c>
      <c r="N1348" t="s">
        <v>236</v>
      </c>
      <c r="O1348" s="8">
        <v>5.43</v>
      </c>
      <c r="P1348" s="8">
        <v>5.5</v>
      </c>
      <c r="Q1348" s="8">
        <v>4.83</v>
      </c>
      <c r="R1348" s="8">
        <v>5.8</v>
      </c>
      <c r="S1348" s="8">
        <v>4.13</v>
      </c>
      <c r="T1348" s="8">
        <v>7.5</v>
      </c>
      <c r="U1348" s="8">
        <v>0.78</v>
      </c>
      <c r="V1348" s="9">
        <v>31</v>
      </c>
      <c r="W1348" s="8">
        <v>0.96999999999999975</v>
      </c>
      <c r="X1348" s="8">
        <v>3.37</v>
      </c>
      <c r="Y1348" s="8">
        <v>-7.0000000000000284E-2</v>
      </c>
      <c r="Z1348" s="8">
        <v>0</v>
      </c>
      <c r="AA1348">
        <v>9.9999999999997868E-3</v>
      </c>
      <c r="AF1348" t="s">
        <v>1600</v>
      </c>
      <c r="AG1348" t="s">
        <v>115</v>
      </c>
      <c r="AH1348" t="s">
        <v>116</v>
      </c>
      <c r="AI1348" t="s">
        <v>230</v>
      </c>
      <c r="AJ1348" s="7">
        <v>40543</v>
      </c>
      <c r="AK1348" t="s">
        <v>1724</v>
      </c>
      <c r="AL1348" t="s">
        <v>118</v>
      </c>
      <c r="AM1348" t="s">
        <v>1419</v>
      </c>
      <c r="AN1348" t="s">
        <v>1736</v>
      </c>
      <c r="AO1348" t="str">
        <f>TEXT(A1348,"yyyy-mm-dd")</f>
        <v>2009-09-30</v>
      </c>
    </row>
    <row r="1349" spans="1:41">
      <c r="A1349" s="6" t="s">
        <v>1723</v>
      </c>
      <c r="B1349">
        <v>2009</v>
      </c>
      <c r="C1349">
        <v>9</v>
      </c>
      <c r="E1349" t="s">
        <v>112</v>
      </c>
      <c r="F1349" t="s">
        <v>113</v>
      </c>
      <c r="G1349" t="s">
        <v>83</v>
      </c>
      <c r="H1349" t="s">
        <v>1263</v>
      </c>
      <c r="I1349">
        <v>2009</v>
      </c>
      <c r="K1349" s="6">
        <v>40178</v>
      </c>
      <c r="L1349">
        <v>3</v>
      </c>
      <c r="N1349" t="s">
        <v>233</v>
      </c>
      <c r="O1349" s="8">
        <v>4.5199999999999996</v>
      </c>
      <c r="P1349" s="8">
        <v>4.5</v>
      </c>
      <c r="Q1349" s="8">
        <v>4.49</v>
      </c>
      <c r="R1349" s="8">
        <v>4.5199999999999996</v>
      </c>
      <c r="S1349" s="8">
        <v>4.2</v>
      </c>
      <c r="T1349" s="8">
        <v>5.08</v>
      </c>
      <c r="U1349" s="8">
        <v>0.18</v>
      </c>
      <c r="V1349" s="9">
        <v>31</v>
      </c>
      <c r="W1349" s="8">
        <v>2.9999999999999361E-2</v>
      </c>
      <c r="X1349" s="8">
        <v>0.87999999999999989</v>
      </c>
      <c r="Y1349" s="8">
        <v>1.9999999999999574E-2</v>
      </c>
      <c r="Z1349" s="8">
        <v>9.9999999999997868E-3</v>
      </c>
      <c r="AA1349">
        <v>-0.17000000000000082</v>
      </c>
      <c r="AF1349" t="s">
        <v>1428</v>
      </c>
      <c r="AG1349" t="s">
        <v>115</v>
      </c>
      <c r="AH1349" t="s">
        <v>116</v>
      </c>
      <c r="AI1349" t="s">
        <v>117</v>
      </c>
      <c r="AJ1349" s="7">
        <v>40178</v>
      </c>
      <c r="AK1349" t="s">
        <v>1724</v>
      </c>
      <c r="AL1349" t="s">
        <v>118</v>
      </c>
      <c r="AM1349" t="s">
        <v>1265</v>
      </c>
      <c r="AN1349" t="s">
        <v>1735</v>
      </c>
      <c r="AO1349" t="str">
        <f>TEXT(A1349,"yyyy-mm-dd")</f>
        <v>2009-09-30</v>
      </c>
    </row>
    <row r="1350" spans="1:41">
      <c r="A1350" s="6" t="s">
        <v>1737</v>
      </c>
      <c r="B1350">
        <v>2009</v>
      </c>
      <c r="C1350">
        <v>10</v>
      </c>
      <c r="E1350" t="s">
        <v>100</v>
      </c>
      <c r="F1350" t="s">
        <v>101</v>
      </c>
      <c r="G1350" t="s">
        <v>83</v>
      </c>
      <c r="H1350" t="s">
        <v>1589</v>
      </c>
      <c r="I1350">
        <v>2011</v>
      </c>
      <c r="K1350" s="6">
        <v>40908</v>
      </c>
      <c r="L1350">
        <v>26</v>
      </c>
      <c r="N1350" t="s">
        <v>463</v>
      </c>
      <c r="O1350" s="8">
        <v>3.22</v>
      </c>
      <c r="P1350" s="8">
        <v>3.2</v>
      </c>
      <c r="Q1350" s="8">
        <v>3</v>
      </c>
      <c r="R1350" s="8">
        <v>3.5</v>
      </c>
      <c r="S1350" s="8">
        <v>2.4</v>
      </c>
      <c r="T1350" s="8">
        <v>3.9</v>
      </c>
      <c r="U1350" s="8">
        <v>0.34</v>
      </c>
      <c r="V1350" s="9">
        <v>25</v>
      </c>
      <c r="W1350" s="8">
        <v>0.5</v>
      </c>
      <c r="X1350" s="8">
        <v>1.5</v>
      </c>
      <c r="Y1350" s="8">
        <v>2.0000000000000018E-2</v>
      </c>
      <c r="Z1350" s="8">
        <v>-9.9999999999999645E-2</v>
      </c>
      <c r="AA1350">
        <v>-6.999999999999984E-2</v>
      </c>
      <c r="AF1350" t="s">
        <v>9939</v>
      </c>
      <c r="AG1350" t="s">
        <v>9655</v>
      </c>
      <c r="AH1350" t="s">
        <v>9656</v>
      </c>
      <c r="AI1350" t="s">
        <v>9708</v>
      </c>
      <c r="AJ1350" s="7">
        <v>40908</v>
      </c>
      <c r="AK1350" t="s">
        <v>1738</v>
      </c>
      <c r="AL1350" t="s">
        <v>109</v>
      </c>
      <c r="AM1350" t="s">
        <v>1591</v>
      </c>
      <c r="AN1350" t="s">
        <v>9945</v>
      </c>
    </row>
    <row r="1351" spans="1:41">
      <c r="A1351" s="6" t="s">
        <v>1737</v>
      </c>
      <c r="B1351">
        <v>2009</v>
      </c>
      <c r="C1351">
        <v>10</v>
      </c>
      <c r="E1351" t="s">
        <v>100</v>
      </c>
      <c r="F1351" t="s">
        <v>101</v>
      </c>
      <c r="G1351" t="s">
        <v>83</v>
      </c>
      <c r="H1351" t="s">
        <v>1417</v>
      </c>
      <c r="I1351">
        <v>2010</v>
      </c>
      <c r="K1351" s="6">
        <v>40543</v>
      </c>
      <c r="L1351">
        <v>14</v>
      </c>
      <c r="N1351" t="s">
        <v>244</v>
      </c>
      <c r="O1351" s="8">
        <v>2.94</v>
      </c>
      <c r="P1351" s="8">
        <v>3</v>
      </c>
      <c r="Q1351" s="8">
        <v>2.5</v>
      </c>
      <c r="R1351" s="8">
        <v>3.3</v>
      </c>
      <c r="S1351" s="8">
        <v>1.8</v>
      </c>
      <c r="T1351" s="8">
        <v>5</v>
      </c>
      <c r="U1351" s="8">
        <v>0.63</v>
      </c>
      <c r="V1351" s="9">
        <v>29</v>
      </c>
      <c r="W1351" s="8">
        <v>0.79999999999999982</v>
      </c>
      <c r="X1351" s="8">
        <v>3.2</v>
      </c>
      <c r="Y1351" s="8">
        <v>-6.0000000000000053E-2</v>
      </c>
      <c r="Z1351" s="8">
        <v>0.20000000000000018</v>
      </c>
      <c r="AA1351">
        <v>9.9999999999999645E-2</v>
      </c>
      <c r="AF1351" t="s">
        <v>9905</v>
      </c>
      <c r="AG1351" t="s">
        <v>9655</v>
      </c>
      <c r="AH1351" t="s">
        <v>9656</v>
      </c>
      <c r="AI1351" t="s">
        <v>9669</v>
      </c>
      <c r="AJ1351" s="7">
        <v>40543</v>
      </c>
      <c r="AK1351" t="s">
        <v>1738</v>
      </c>
      <c r="AL1351" t="s">
        <v>109</v>
      </c>
      <c r="AM1351" t="s">
        <v>1419</v>
      </c>
      <c r="AN1351" t="s">
        <v>9923</v>
      </c>
    </row>
    <row r="1352" spans="1:41">
      <c r="A1352" s="6" t="s">
        <v>1737</v>
      </c>
      <c r="B1352">
        <v>2009</v>
      </c>
      <c r="C1352">
        <v>10</v>
      </c>
      <c r="E1352" t="s">
        <v>100</v>
      </c>
      <c r="F1352" t="s">
        <v>101</v>
      </c>
      <c r="G1352" t="s">
        <v>102</v>
      </c>
      <c r="H1352" t="s">
        <v>1715</v>
      </c>
      <c r="I1352">
        <v>2010</v>
      </c>
      <c r="J1352">
        <v>1</v>
      </c>
      <c r="K1352" s="6">
        <v>40268</v>
      </c>
      <c r="L1352">
        <v>5</v>
      </c>
      <c r="M1352">
        <v>2</v>
      </c>
      <c r="N1352" t="s">
        <v>211</v>
      </c>
      <c r="O1352" s="8">
        <v>1.95</v>
      </c>
      <c r="P1352" s="8">
        <v>2.1</v>
      </c>
      <c r="Q1352" s="8">
        <v>1.25</v>
      </c>
      <c r="R1352" s="8">
        <v>2.7</v>
      </c>
      <c r="S1352" s="8">
        <v>-1.8</v>
      </c>
      <c r="T1352" s="8">
        <v>4.0999999999999996</v>
      </c>
      <c r="U1352" s="8">
        <v>1.42</v>
      </c>
      <c r="V1352" s="9">
        <v>27</v>
      </c>
      <c r="W1352" s="8">
        <v>1.4500000000000002</v>
      </c>
      <c r="X1352" s="8">
        <v>5.8999999999999995</v>
      </c>
      <c r="Y1352" s="8">
        <v>-0.15000000000000013</v>
      </c>
      <c r="Z1352" s="8">
        <v>0.15000000000000013</v>
      </c>
      <c r="AA1352">
        <v>0.18000000000000016</v>
      </c>
      <c r="AF1352" t="s">
        <v>1716</v>
      </c>
      <c r="AG1352" t="s">
        <v>106</v>
      </c>
      <c r="AH1352" t="s">
        <v>107</v>
      </c>
      <c r="AI1352" t="s">
        <v>340</v>
      </c>
      <c r="AJ1352" s="7">
        <v>40268</v>
      </c>
      <c r="AK1352" t="s">
        <v>1738</v>
      </c>
      <c r="AL1352" t="s">
        <v>109</v>
      </c>
      <c r="AM1352" t="s">
        <v>1717</v>
      </c>
      <c r="AN1352" t="s">
        <v>1746</v>
      </c>
      <c r="AO1352" t="str">
        <f>TEXT(A1352,"yyyy-mm-dd")</f>
        <v>2009-10-31</v>
      </c>
    </row>
    <row r="1353" spans="1:41">
      <c r="A1353" s="6" t="s">
        <v>1737</v>
      </c>
      <c r="B1353">
        <v>2009</v>
      </c>
      <c r="C1353">
        <v>10</v>
      </c>
      <c r="E1353" t="s">
        <v>100</v>
      </c>
      <c r="F1353" t="s">
        <v>101</v>
      </c>
      <c r="G1353" t="s">
        <v>102</v>
      </c>
      <c r="H1353" t="s">
        <v>1670</v>
      </c>
      <c r="I1353">
        <v>2009</v>
      </c>
      <c r="J1353">
        <v>4</v>
      </c>
      <c r="K1353" s="6">
        <v>40178</v>
      </c>
      <c r="L1353">
        <v>2</v>
      </c>
      <c r="M1353">
        <v>1</v>
      </c>
      <c r="N1353" t="s">
        <v>104</v>
      </c>
      <c r="O1353" s="8">
        <v>-3.53</v>
      </c>
      <c r="P1353" s="8">
        <v>-3.6</v>
      </c>
      <c r="Q1353" s="8">
        <v>-4.25</v>
      </c>
      <c r="R1353" s="8">
        <v>-2.85</v>
      </c>
      <c r="S1353" s="8">
        <v>-5.0999999999999996</v>
      </c>
      <c r="T1353" s="8">
        <v>-1.7</v>
      </c>
      <c r="U1353" s="8">
        <v>0.97</v>
      </c>
      <c r="V1353" s="9">
        <v>27</v>
      </c>
      <c r="W1353" s="8">
        <v>1.4</v>
      </c>
      <c r="X1353" s="8">
        <v>3.3999999999999995</v>
      </c>
      <c r="Y1353" s="8">
        <v>7.0000000000000284E-2</v>
      </c>
      <c r="Z1353" s="8">
        <v>0.10000000000000009</v>
      </c>
      <c r="AA1353">
        <v>0.12999999999999989</v>
      </c>
      <c r="AF1353" t="s">
        <v>1671</v>
      </c>
      <c r="AG1353" t="s">
        <v>106</v>
      </c>
      <c r="AH1353" t="s">
        <v>107</v>
      </c>
      <c r="AI1353" t="s">
        <v>108</v>
      </c>
      <c r="AJ1353" s="7">
        <v>40178</v>
      </c>
      <c r="AK1353" t="s">
        <v>1738</v>
      </c>
      <c r="AL1353" t="s">
        <v>109</v>
      </c>
      <c r="AM1353" t="s">
        <v>1672</v>
      </c>
      <c r="AN1353" t="s">
        <v>1745</v>
      </c>
      <c r="AO1353" t="str">
        <f>TEXT(A1353,"yyyy-mm-dd")</f>
        <v>2009-10-31</v>
      </c>
    </row>
    <row r="1354" spans="1:41">
      <c r="A1354" s="6" t="s">
        <v>1737</v>
      </c>
      <c r="B1354">
        <v>2009</v>
      </c>
      <c r="C1354">
        <v>10</v>
      </c>
      <c r="E1354" t="s">
        <v>100</v>
      </c>
      <c r="F1354" t="s">
        <v>101</v>
      </c>
      <c r="G1354" t="s">
        <v>83</v>
      </c>
      <c r="H1354" t="s">
        <v>1263</v>
      </c>
      <c r="I1354">
        <v>2009</v>
      </c>
      <c r="K1354" s="6">
        <v>40178</v>
      </c>
      <c r="L1354">
        <v>2</v>
      </c>
      <c r="N1354" t="s">
        <v>104</v>
      </c>
      <c r="O1354" s="8">
        <v>-7.15</v>
      </c>
      <c r="P1354" s="8">
        <v>-7.2</v>
      </c>
      <c r="Q1354" s="8">
        <v>-7.3</v>
      </c>
      <c r="R1354" s="8">
        <v>-7</v>
      </c>
      <c r="S1354" s="8">
        <v>-8.1999999999999993</v>
      </c>
      <c r="T1354" s="8">
        <v>-6.4</v>
      </c>
      <c r="U1354" s="8">
        <v>0.36</v>
      </c>
      <c r="V1354" s="9">
        <v>29</v>
      </c>
      <c r="W1354" s="8">
        <v>0.29999999999999982</v>
      </c>
      <c r="X1354" s="8">
        <v>1.7999999999999989</v>
      </c>
      <c r="Y1354" s="8">
        <v>4.9999999999999822E-2</v>
      </c>
      <c r="Z1354" s="8">
        <v>0</v>
      </c>
      <c r="AA1354">
        <v>0</v>
      </c>
      <c r="AF1354" t="s">
        <v>9871</v>
      </c>
      <c r="AG1354" t="s">
        <v>9655</v>
      </c>
      <c r="AH1354" t="s">
        <v>9656</v>
      </c>
      <c r="AI1354" t="s">
        <v>9657</v>
      </c>
      <c r="AJ1354" s="7">
        <v>40178</v>
      </c>
      <c r="AK1354" t="s">
        <v>1738</v>
      </c>
      <c r="AL1354" t="s">
        <v>109</v>
      </c>
      <c r="AM1354" t="s">
        <v>1265</v>
      </c>
      <c r="AN1354" t="s">
        <v>9901</v>
      </c>
    </row>
    <row r="1355" spans="1:41">
      <c r="A1355" s="6" t="s">
        <v>1737</v>
      </c>
      <c r="B1355">
        <v>2009</v>
      </c>
      <c r="C1355">
        <v>10</v>
      </c>
      <c r="E1355" t="s">
        <v>100</v>
      </c>
      <c r="F1355" t="s">
        <v>101</v>
      </c>
      <c r="G1355" t="s">
        <v>102</v>
      </c>
      <c r="H1355" t="s">
        <v>1639</v>
      </c>
      <c r="I1355">
        <v>2009</v>
      </c>
      <c r="J1355">
        <v>3</v>
      </c>
      <c r="K1355" s="6">
        <v>40086</v>
      </c>
      <c r="L1355">
        <v>-1</v>
      </c>
      <c r="M1355">
        <v>0</v>
      </c>
      <c r="N1355" t="s">
        <v>187</v>
      </c>
      <c r="O1355" s="8">
        <v>-6.72</v>
      </c>
      <c r="P1355" s="8">
        <v>-6.75</v>
      </c>
      <c r="Q1355" s="8">
        <v>-7</v>
      </c>
      <c r="R1355" s="8">
        <v>-6.33</v>
      </c>
      <c r="S1355" s="8">
        <v>-9.4</v>
      </c>
      <c r="T1355" s="8">
        <v>-5.4</v>
      </c>
      <c r="U1355" s="8">
        <v>0.79</v>
      </c>
      <c r="V1355" s="9">
        <v>28</v>
      </c>
      <c r="W1355" s="8">
        <v>0.66999999999999993</v>
      </c>
      <c r="X1355" s="8">
        <v>4</v>
      </c>
      <c r="Y1355" s="8">
        <v>3.0000000000000249E-2</v>
      </c>
      <c r="Z1355" s="8">
        <v>4.9999999999999822E-2</v>
      </c>
      <c r="AA1355">
        <v>-0.25999999999999979</v>
      </c>
      <c r="AF1355" t="s">
        <v>1640</v>
      </c>
      <c r="AG1355" t="s">
        <v>106</v>
      </c>
      <c r="AH1355" t="s">
        <v>107</v>
      </c>
      <c r="AI1355" t="s">
        <v>188</v>
      </c>
      <c r="AJ1355" s="7">
        <v>40086</v>
      </c>
      <c r="AK1355" t="s">
        <v>1738</v>
      </c>
      <c r="AL1355" t="s">
        <v>109</v>
      </c>
      <c r="AM1355" t="s">
        <v>1641</v>
      </c>
      <c r="AN1355" t="s">
        <v>1744</v>
      </c>
      <c r="AO1355" t="str">
        <f>TEXT(A1355,"yyyy-mm-dd")</f>
        <v>2009-10-31</v>
      </c>
    </row>
    <row r="1356" spans="1:41">
      <c r="A1356" s="6" t="s">
        <v>1737</v>
      </c>
      <c r="B1356">
        <v>2009</v>
      </c>
      <c r="C1356">
        <v>10</v>
      </c>
      <c r="E1356" t="s">
        <v>81</v>
      </c>
      <c r="F1356" t="s">
        <v>82</v>
      </c>
      <c r="G1356" t="s">
        <v>83</v>
      </c>
      <c r="H1356" t="s">
        <v>1589</v>
      </c>
      <c r="I1356">
        <v>2011</v>
      </c>
      <c r="K1356" s="6">
        <v>40908</v>
      </c>
      <c r="L1356">
        <v>26</v>
      </c>
      <c r="N1356" t="s">
        <v>463</v>
      </c>
      <c r="O1356" s="8">
        <v>3.86</v>
      </c>
      <c r="P1356" s="8">
        <v>3.8</v>
      </c>
      <c r="Q1356" s="8">
        <v>3.5</v>
      </c>
      <c r="R1356" s="8">
        <v>4</v>
      </c>
      <c r="S1356" s="8">
        <v>3.1</v>
      </c>
      <c r="T1356" s="8">
        <v>4.9000000000000004</v>
      </c>
      <c r="U1356" s="8">
        <v>0.45</v>
      </c>
      <c r="V1356" s="9">
        <v>27</v>
      </c>
      <c r="W1356" s="8">
        <v>0.5</v>
      </c>
      <c r="X1356" s="8">
        <v>1.8000000000000003</v>
      </c>
      <c r="Y1356" s="8">
        <v>6.0000000000000053E-2</v>
      </c>
      <c r="Z1356" s="8">
        <v>4.9999999999999822E-2</v>
      </c>
      <c r="AA1356">
        <v>-4.9999999999999822E-2</v>
      </c>
      <c r="AF1356" t="s">
        <v>1590</v>
      </c>
      <c r="AG1356" t="s">
        <v>87</v>
      </c>
      <c r="AH1356" t="s">
        <v>88</v>
      </c>
      <c r="AI1356" t="s">
        <v>359</v>
      </c>
      <c r="AJ1356" s="7">
        <v>40908</v>
      </c>
      <c r="AK1356" t="s">
        <v>1738</v>
      </c>
      <c r="AL1356" t="s">
        <v>91</v>
      </c>
      <c r="AM1356" t="s">
        <v>1591</v>
      </c>
      <c r="AN1356" t="s">
        <v>1741</v>
      </c>
      <c r="AO1356" t="str">
        <f>TEXT(A1356,"yyyy-mm-dd")</f>
        <v>2009-10-31</v>
      </c>
    </row>
    <row r="1357" spans="1:41">
      <c r="A1357" s="6" t="s">
        <v>1737</v>
      </c>
      <c r="B1357">
        <v>2009</v>
      </c>
      <c r="C1357">
        <v>10</v>
      </c>
      <c r="E1357" t="s">
        <v>81</v>
      </c>
      <c r="F1357" t="s">
        <v>82</v>
      </c>
      <c r="G1357" t="s">
        <v>83</v>
      </c>
      <c r="H1357" t="s">
        <v>1417</v>
      </c>
      <c r="I1357">
        <v>2010</v>
      </c>
      <c r="K1357" s="6">
        <v>40543</v>
      </c>
      <c r="L1357">
        <v>14</v>
      </c>
      <c r="N1357" t="s">
        <v>244</v>
      </c>
      <c r="O1357" s="8">
        <v>4.54</v>
      </c>
      <c r="P1357" s="8">
        <v>4.4000000000000004</v>
      </c>
      <c r="Q1357" s="8">
        <v>3.9</v>
      </c>
      <c r="R1357" s="8">
        <v>5.03</v>
      </c>
      <c r="S1357" s="8">
        <v>3.3</v>
      </c>
      <c r="T1357" s="8">
        <v>6.2</v>
      </c>
      <c r="U1357" s="8">
        <v>0.75</v>
      </c>
      <c r="V1357" s="9">
        <v>28</v>
      </c>
      <c r="W1357" s="8">
        <v>1.1300000000000003</v>
      </c>
      <c r="X1357" s="8">
        <v>2.9000000000000004</v>
      </c>
      <c r="Y1357" s="8">
        <v>0.13999999999999968</v>
      </c>
      <c r="Z1357" s="8">
        <v>0.30000000000000071</v>
      </c>
      <c r="AA1357">
        <v>0.33000000000000007</v>
      </c>
      <c r="AF1357" t="s">
        <v>1418</v>
      </c>
      <c r="AG1357" t="s">
        <v>87</v>
      </c>
      <c r="AH1357" t="s">
        <v>88</v>
      </c>
      <c r="AI1357" t="s">
        <v>97</v>
      </c>
      <c r="AJ1357" s="7">
        <v>40543</v>
      </c>
      <c r="AK1357" t="s">
        <v>1738</v>
      </c>
      <c r="AL1357" t="s">
        <v>91</v>
      </c>
      <c r="AM1357" t="s">
        <v>1419</v>
      </c>
      <c r="AN1357" t="s">
        <v>1740</v>
      </c>
      <c r="AO1357" t="str">
        <f>TEXT(A1357,"yyyy-mm-dd")</f>
        <v>2009-10-31</v>
      </c>
    </row>
    <row r="1358" spans="1:41">
      <c r="A1358" s="6" t="s">
        <v>1737</v>
      </c>
      <c r="B1358">
        <v>2009</v>
      </c>
      <c r="C1358">
        <v>10</v>
      </c>
      <c r="E1358" t="s">
        <v>392</v>
      </c>
      <c r="F1358" t="s">
        <v>82</v>
      </c>
      <c r="G1358" t="s">
        <v>83</v>
      </c>
      <c r="H1358" t="s">
        <v>1417</v>
      </c>
      <c r="I1358">
        <v>2010</v>
      </c>
      <c r="K1358" s="6">
        <v>40543</v>
      </c>
      <c r="L1358">
        <v>14</v>
      </c>
      <c r="N1358" t="s">
        <v>244</v>
      </c>
      <c r="O1358" s="8">
        <v>4.26</v>
      </c>
      <c r="P1358" s="8">
        <v>4.0999999999999996</v>
      </c>
      <c r="Q1358" s="8">
        <v>3.75</v>
      </c>
      <c r="R1358" s="8">
        <v>4.7</v>
      </c>
      <c r="S1358" s="8">
        <v>3.3</v>
      </c>
      <c r="T1358" s="8">
        <v>5.6</v>
      </c>
      <c r="U1358" s="8">
        <v>0.66</v>
      </c>
      <c r="V1358" s="9">
        <v>27</v>
      </c>
      <c r="W1358" s="8">
        <v>0.95000000000000018</v>
      </c>
      <c r="X1358" s="8">
        <v>2.2999999999999998</v>
      </c>
      <c r="Y1358" s="8">
        <v>0.16000000000000014</v>
      </c>
      <c r="Z1358" s="8">
        <v>9.9999999999999645E-2</v>
      </c>
      <c r="AA1358">
        <v>0.35000000000000053</v>
      </c>
      <c r="AF1358" t="s">
        <v>1418</v>
      </c>
      <c r="AG1358" t="s">
        <v>87</v>
      </c>
      <c r="AH1358" t="s">
        <v>88</v>
      </c>
      <c r="AI1358" t="s">
        <v>97</v>
      </c>
      <c r="AJ1358" s="7">
        <v>40543</v>
      </c>
      <c r="AK1358" t="s">
        <v>1738</v>
      </c>
      <c r="AL1358" t="s">
        <v>393</v>
      </c>
      <c r="AM1358" t="s">
        <v>1419</v>
      </c>
      <c r="AN1358" t="s">
        <v>1743</v>
      </c>
      <c r="AO1358" t="str">
        <f>TEXT(A1358,"yyyy-mm-dd")</f>
        <v>2009-10-31</v>
      </c>
    </row>
    <row r="1359" spans="1:41">
      <c r="A1359" s="6" t="s">
        <v>1737</v>
      </c>
      <c r="B1359">
        <v>2009</v>
      </c>
      <c r="C1359">
        <v>10</v>
      </c>
      <c r="E1359" t="s">
        <v>81</v>
      </c>
      <c r="F1359" t="s">
        <v>82</v>
      </c>
      <c r="G1359" t="s">
        <v>83</v>
      </c>
      <c r="H1359" t="s">
        <v>1263</v>
      </c>
      <c r="I1359">
        <v>2009</v>
      </c>
      <c r="K1359" s="6">
        <v>40178</v>
      </c>
      <c r="L1359">
        <v>2</v>
      </c>
      <c r="N1359" t="s">
        <v>104</v>
      </c>
      <c r="O1359" s="8">
        <v>4.2300000000000004</v>
      </c>
      <c r="P1359" s="8">
        <v>4.0999999999999996</v>
      </c>
      <c r="Q1359" s="8">
        <v>4</v>
      </c>
      <c r="R1359" s="8">
        <v>4.2</v>
      </c>
      <c r="S1359" s="8">
        <v>3.7</v>
      </c>
      <c r="T1359" s="8">
        <v>5.6</v>
      </c>
      <c r="U1359" s="8">
        <v>0.42</v>
      </c>
      <c r="V1359" s="9">
        <v>29</v>
      </c>
      <c r="W1359" s="8">
        <v>0.20000000000000018</v>
      </c>
      <c r="X1359" s="8">
        <v>1.8999999999999995</v>
      </c>
      <c r="Y1359" s="8">
        <v>0.13000000000000078</v>
      </c>
      <c r="Z1359" s="8">
        <v>-0.10000000000000053</v>
      </c>
      <c r="AA1359">
        <v>0</v>
      </c>
      <c r="AF1359" t="s">
        <v>1264</v>
      </c>
      <c r="AG1359" t="s">
        <v>87</v>
      </c>
      <c r="AH1359" t="s">
        <v>88</v>
      </c>
      <c r="AI1359" t="s">
        <v>89</v>
      </c>
      <c r="AJ1359" s="7">
        <v>40178</v>
      </c>
      <c r="AK1359" t="s">
        <v>1738</v>
      </c>
      <c r="AL1359" t="s">
        <v>91</v>
      </c>
      <c r="AM1359" t="s">
        <v>1265</v>
      </c>
      <c r="AN1359" t="s">
        <v>1739</v>
      </c>
      <c r="AO1359" t="str">
        <f>TEXT(A1359,"yyyy-mm-dd")</f>
        <v>2009-10-31</v>
      </c>
    </row>
    <row r="1360" spans="1:41">
      <c r="A1360" s="6" t="s">
        <v>1737</v>
      </c>
      <c r="B1360">
        <v>2009</v>
      </c>
      <c r="C1360">
        <v>10</v>
      </c>
      <c r="E1360" t="s">
        <v>392</v>
      </c>
      <c r="F1360" t="s">
        <v>82</v>
      </c>
      <c r="G1360" t="s">
        <v>83</v>
      </c>
      <c r="H1360" t="s">
        <v>1263</v>
      </c>
      <c r="I1360">
        <v>2009</v>
      </c>
      <c r="K1360" s="6">
        <v>40178</v>
      </c>
      <c r="L1360">
        <v>2</v>
      </c>
      <c r="N1360" t="s">
        <v>104</v>
      </c>
      <c r="O1360" s="8">
        <v>4.5</v>
      </c>
      <c r="P1360" s="8">
        <v>4.5</v>
      </c>
      <c r="Q1360" s="8">
        <v>4.3</v>
      </c>
      <c r="R1360" s="8">
        <v>4.7</v>
      </c>
      <c r="S1360" s="8">
        <v>3.7</v>
      </c>
      <c r="T1360" s="8">
        <v>5.3</v>
      </c>
      <c r="U1360" s="8">
        <v>0.36</v>
      </c>
      <c r="V1360" s="9">
        <v>28</v>
      </c>
      <c r="W1360" s="8">
        <v>0.40000000000000036</v>
      </c>
      <c r="X1360" s="8">
        <v>1.5999999999999996</v>
      </c>
      <c r="Y1360" s="8">
        <v>0</v>
      </c>
      <c r="Z1360" s="8">
        <v>9.9999999999999645E-2</v>
      </c>
      <c r="AA1360">
        <v>-0.20000000000000018</v>
      </c>
      <c r="AF1360" t="s">
        <v>1264</v>
      </c>
      <c r="AG1360" t="s">
        <v>87</v>
      </c>
      <c r="AH1360" t="s">
        <v>88</v>
      </c>
      <c r="AI1360" t="s">
        <v>89</v>
      </c>
      <c r="AJ1360" s="7">
        <v>40178</v>
      </c>
      <c r="AK1360" t="s">
        <v>1738</v>
      </c>
      <c r="AL1360" t="s">
        <v>393</v>
      </c>
      <c r="AM1360" t="s">
        <v>1265</v>
      </c>
      <c r="AN1360" t="s">
        <v>1742</v>
      </c>
      <c r="AO1360" t="str">
        <f>TEXT(A1360,"yyyy-mm-dd")</f>
        <v>2009-10-31</v>
      </c>
    </row>
    <row r="1361" spans="1:41">
      <c r="A1361" s="6" t="s">
        <v>1737</v>
      </c>
      <c r="B1361">
        <v>2009</v>
      </c>
      <c r="C1361">
        <v>10</v>
      </c>
      <c r="E1361" t="s">
        <v>81</v>
      </c>
      <c r="F1361" t="s">
        <v>82</v>
      </c>
      <c r="G1361" t="s">
        <v>774</v>
      </c>
      <c r="H1361" t="s">
        <v>775</v>
      </c>
      <c r="K1361" s="6"/>
      <c r="O1361" s="8">
        <v>3.87</v>
      </c>
      <c r="P1361" s="8">
        <v>3.8</v>
      </c>
      <c r="Q1361" s="8">
        <v>3.6</v>
      </c>
      <c r="R1361" s="8">
        <v>4</v>
      </c>
      <c r="S1361" s="8">
        <v>3.3</v>
      </c>
      <c r="T1361" s="8">
        <v>5.0999999999999996</v>
      </c>
      <c r="U1361" s="8">
        <v>0.45</v>
      </c>
      <c r="V1361" s="9">
        <v>25</v>
      </c>
      <c r="W1361" s="8">
        <v>0.39999999999999991</v>
      </c>
      <c r="X1361" s="8">
        <v>1.7999999999999998</v>
      </c>
      <c r="Y1361" s="8">
        <v>7.0000000000000284E-2</v>
      </c>
      <c r="Z1361" s="8">
        <v>4.9999999999999822E-2</v>
      </c>
      <c r="AA1361">
        <v>-2.0000000000000018E-2</v>
      </c>
      <c r="AF1361" t="s">
        <v>776</v>
      </c>
      <c r="AG1361" t="s">
        <v>777</v>
      </c>
      <c r="AH1361" t="s">
        <v>778</v>
      </c>
      <c r="AI1361" t="s">
        <v>779</v>
      </c>
      <c r="AJ1361" s="7"/>
      <c r="AK1361" t="s">
        <v>1738</v>
      </c>
      <c r="AL1361" t="s">
        <v>91</v>
      </c>
      <c r="AM1361" t="s">
        <v>775</v>
      </c>
      <c r="AN1361" t="s">
        <v>1747</v>
      </c>
      <c r="AO1361" t="str">
        <f>TEXT(A1361,"yyyy-mm-dd")</f>
        <v>2009-10-31</v>
      </c>
    </row>
    <row r="1362" spans="1:41">
      <c r="A1362" s="6" t="s">
        <v>1737</v>
      </c>
      <c r="B1362">
        <v>2009</v>
      </c>
      <c r="C1362">
        <v>10</v>
      </c>
      <c r="E1362" t="s">
        <v>81</v>
      </c>
      <c r="F1362" t="s">
        <v>82</v>
      </c>
      <c r="G1362" t="s">
        <v>774</v>
      </c>
      <c r="H1362" t="s">
        <v>1536</v>
      </c>
      <c r="K1362" s="6"/>
      <c r="O1362" s="8">
        <v>3.5</v>
      </c>
      <c r="P1362" s="8">
        <v>3.5</v>
      </c>
      <c r="Q1362" s="8">
        <v>3.3</v>
      </c>
      <c r="R1362" s="8">
        <v>3.5</v>
      </c>
      <c r="S1362" s="8">
        <v>3</v>
      </c>
      <c r="T1362" s="8">
        <v>4.4000000000000004</v>
      </c>
      <c r="U1362" s="8">
        <v>0.37</v>
      </c>
      <c r="V1362" s="9">
        <v>24</v>
      </c>
      <c r="W1362" s="8">
        <v>0.20000000000000018</v>
      </c>
      <c r="X1362" s="8">
        <v>1.4000000000000004</v>
      </c>
      <c r="Y1362" s="8">
        <v>0</v>
      </c>
      <c r="Z1362" s="8">
        <v>0</v>
      </c>
      <c r="AA1362">
        <v>-0.18000000000000016</v>
      </c>
      <c r="AF1362" t="s">
        <v>1537</v>
      </c>
      <c r="AG1362" t="s">
        <v>777</v>
      </c>
      <c r="AH1362" t="s">
        <v>778</v>
      </c>
      <c r="AI1362" t="s">
        <v>1538</v>
      </c>
      <c r="AJ1362" s="7"/>
      <c r="AK1362" t="s">
        <v>1738</v>
      </c>
      <c r="AL1362" t="s">
        <v>91</v>
      </c>
      <c r="AM1362" t="s">
        <v>1536</v>
      </c>
      <c r="AN1362" t="s">
        <v>1748</v>
      </c>
      <c r="AO1362" t="str">
        <f>TEXT(A1362,"yyyy-mm-dd")</f>
        <v>2009-10-31</v>
      </c>
    </row>
    <row r="1363" spans="1:41">
      <c r="A1363" s="6" t="s">
        <v>1737</v>
      </c>
      <c r="B1363">
        <v>2009</v>
      </c>
      <c r="C1363">
        <v>10</v>
      </c>
      <c r="E1363" t="s">
        <v>112</v>
      </c>
      <c r="F1363" t="s">
        <v>113</v>
      </c>
      <c r="G1363" t="s">
        <v>83</v>
      </c>
      <c r="H1363" t="s">
        <v>1417</v>
      </c>
      <c r="I1363">
        <v>2010</v>
      </c>
      <c r="K1363" s="6">
        <v>40543</v>
      </c>
      <c r="L1363">
        <v>14</v>
      </c>
      <c r="N1363" t="s">
        <v>244</v>
      </c>
      <c r="O1363" s="8">
        <v>5.61</v>
      </c>
      <c r="P1363" s="8">
        <v>5.5</v>
      </c>
      <c r="Q1363" s="8">
        <v>5.27</v>
      </c>
      <c r="R1363" s="8">
        <v>6</v>
      </c>
      <c r="S1363" s="8">
        <v>4.47</v>
      </c>
      <c r="T1363" s="8">
        <v>7.51</v>
      </c>
      <c r="U1363" s="8">
        <v>0.75</v>
      </c>
      <c r="V1363" s="9">
        <v>29</v>
      </c>
      <c r="W1363" s="8">
        <v>0.73000000000000043</v>
      </c>
      <c r="X1363" s="8">
        <v>3.04</v>
      </c>
      <c r="Y1363" s="8">
        <v>0.11000000000000032</v>
      </c>
      <c r="Z1363" s="8">
        <v>0</v>
      </c>
      <c r="AA1363">
        <v>-0.23999999999999932</v>
      </c>
      <c r="AF1363" t="s">
        <v>1600</v>
      </c>
      <c r="AG1363" t="s">
        <v>115</v>
      </c>
      <c r="AH1363" t="s">
        <v>116</v>
      </c>
      <c r="AI1363" t="s">
        <v>230</v>
      </c>
      <c r="AJ1363" s="7">
        <v>40543</v>
      </c>
      <c r="AK1363" t="s">
        <v>1738</v>
      </c>
      <c r="AL1363" t="s">
        <v>118</v>
      </c>
      <c r="AM1363" t="s">
        <v>1419</v>
      </c>
      <c r="AN1363" t="s">
        <v>1750</v>
      </c>
      <c r="AO1363" t="str">
        <f>TEXT(A1363,"yyyy-mm-dd")</f>
        <v>2009-10-31</v>
      </c>
    </row>
    <row r="1364" spans="1:41">
      <c r="A1364" s="6" t="s">
        <v>1737</v>
      </c>
      <c r="B1364">
        <v>2009</v>
      </c>
      <c r="C1364">
        <v>10</v>
      </c>
      <c r="E1364" t="s">
        <v>112</v>
      </c>
      <c r="F1364" t="s">
        <v>113</v>
      </c>
      <c r="G1364" t="s">
        <v>83</v>
      </c>
      <c r="H1364" t="s">
        <v>1263</v>
      </c>
      <c r="I1364">
        <v>2009</v>
      </c>
      <c r="K1364" s="6">
        <v>40178</v>
      </c>
      <c r="L1364">
        <v>2</v>
      </c>
      <c r="N1364" t="s">
        <v>104</v>
      </c>
      <c r="O1364" s="8">
        <v>4.54</v>
      </c>
      <c r="P1364" s="8">
        <v>4.5</v>
      </c>
      <c r="Q1364" s="8">
        <v>4.5</v>
      </c>
      <c r="R1364" s="8">
        <v>4.51</v>
      </c>
      <c r="S1364" s="8">
        <v>4.25</v>
      </c>
      <c r="T1364" s="8">
        <v>5.1100000000000003</v>
      </c>
      <c r="U1364" s="8">
        <v>0.16</v>
      </c>
      <c r="V1364" s="9">
        <v>29</v>
      </c>
      <c r="W1364" s="8">
        <v>9.9999999999997868E-3</v>
      </c>
      <c r="X1364" s="8">
        <v>0.86000000000000032</v>
      </c>
      <c r="Y1364" s="8">
        <v>4.0000000000000036E-2</v>
      </c>
      <c r="Z1364" s="8">
        <v>0</v>
      </c>
      <c r="AA1364">
        <v>-1.9999999999999574E-2</v>
      </c>
      <c r="AF1364" t="s">
        <v>1428</v>
      </c>
      <c r="AG1364" t="s">
        <v>115</v>
      </c>
      <c r="AH1364" t="s">
        <v>116</v>
      </c>
      <c r="AI1364" t="s">
        <v>117</v>
      </c>
      <c r="AJ1364" s="7">
        <v>40178</v>
      </c>
      <c r="AK1364" t="s">
        <v>1738</v>
      </c>
      <c r="AL1364" t="s">
        <v>118</v>
      </c>
      <c r="AM1364" t="s">
        <v>1265</v>
      </c>
      <c r="AN1364" t="s">
        <v>1749</v>
      </c>
      <c r="AO1364" t="str">
        <f>TEXT(A1364,"yyyy-mm-dd")</f>
        <v>2009-10-31</v>
      </c>
    </row>
    <row r="1365" spans="1:41">
      <c r="A1365" s="6" t="s">
        <v>1751</v>
      </c>
      <c r="B1365">
        <v>2009</v>
      </c>
      <c r="C1365">
        <v>11</v>
      </c>
      <c r="E1365" t="s">
        <v>100</v>
      </c>
      <c r="F1365" t="s">
        <v>101</v>
      </c>
      <c r="G1365" t="s">
        <v>83</v>
      </c>
      <c r="H1365" t="s">
        <v>1589</v>
      </c>
      <c r="I1365">
        <v>2011</v>
      </c>
      <c r="K1365" s="6">
        <v>40908</v>
      </c>
      <c r="L1365">
        <v>25</v>
      </c>
      <c r="N1365" t="s">
        <v>357</v>
      </c>
      <c r="O1365" s="8">
        <v>3.34</v>
      </c>
      <c r="P1365" s="8">
        <v>3.3</v>
      </c>
      <c r="Q1365" s="8">
        <v>3.15</v>
      </c>
      <c r="R1365" s="8">
        <v>3.5</v>
      </c>
      <c r="S1365" s="8">
        <v>2.7</v>
      </c>
      <c r="T1365" s="8">
        <v>4</v>
      </c>
      <c r="U1365" s="8">
        <v>0.33</v>
      </c>
      <c r="V1365" s="9">
        <v>23</v>
      </c>
      <c r="W1365" s="8">
        <v>0.35000000000000009</v>
      </c>
      <c r="X1365" s="8">
        <v>1.2999999999999998</v>
      </c>
      <c r="Y1365" s="8">
        <v>4.0000000000000036E-2</v>
      </c>
      <c r="Z1365" s="8">
        <v>9.9999999999999645E-2</v>
      </c>
      <c r="AA1365">
        <v>-0.14999999999999991</v>
      </c>
      <c r="AF1365" t="s">
        <v>9939</v>
      </c>
      <c r="AG1365" t="s">
        <v>9655</v>
      </c>
      <c r="AH1365" t="s">
        <v>9656</v>
      </c>
      <c r="AI1365" t="s">
        <v>9708</v>
      </c>
      <c r="AJ1365" s="7">
        <v>40908</v>
      </c>
      <c r="AK1365" t="s">
        <v>1752</v>
      </c>
      <c r="AL1365" t="s">
        <v>109</v>
      </c>
      <c r="AM1365" t="s">
        <v>1591</v>
      </c>
      <c r="AN1365" t="s">
        <v>9946</v>
      </c>
    </row>
    <row r="1366" spans="1:41">
      <c r="A1366" s="6" t="s">
        <v>1751</v>
      </c>
      <c r="B1366">
        <v>2009</v>
      </c>
      <c r="C1366">
        <v>11</v>
      </c>
      <c r="E1366" t="s">
        <v>100</v>
      </c>
      <c r="F1366" t="s">
        <v>101</v>
      </c>
      <c r="G1366" t="s">
        <v>102</v>
      </c>
      <c r="H1366" t="s">
        <v>1768</v>
      </c>
      <c r="I1366">
        <v>2010</v>
      </c>
      <c r="J1366">
        <v>4</v>
      </c>
      <c r="K1366" s="6">
        <v>40543</v>
      </c>
      <c r="L1366">
        <v>13</v>
      </c>
      <c r="M1366">
        <v>4</v>
      </c>
      <c r="N1366" t="s">
        <v>252</v>
      </c>
      <c r="O1366" s="8">
        <v>2.2599999999999998</v>
      </c>
      <c r="P1366" s="8">
        <v>2.41</v>
      </c>
      <c r="Q1366" s="8">
        <v>1.76</v>
      </c>
      <c r="R1366" s="8">
        <v>3.18</v>
      </c>
      <c r="S1366" s="8">
        <v>-4.7699999999999996</v>
      </c>
      <c r="T1366" s="8">
        <v>4.08</v>
      </c>
      <c r="U1366" s="8">
        <v>1.72</v>
      </c>
      <c r="V1366" s="9">
        <v>24</v>
      </c>
      <c r="W1366" s="8">
        <v>1.4200000000000002</v>
      </c>
      <c r="X1366" s="8">
        <v>8.85</v>
      </c>
      <c r="Y1366" s="8">
        <v>-0.15000000000000036</v>
      </c>
      <c r="Z1366" s="8"/>
      <c r="AF1366" t="s">
        <v>1769</v>
      </c>
      <c r="AG1366" t="s">
        <v>106</v>
      </c>
      <c r="AH1366" t="s">
        <v>107</v>
      </c>
      <c r="AI1366" t="s">
        <v>502</v>
      </c>
      <c r="AJ1366" s="7">
        <v>40543</v>
      </c>
      <c r="AK1366" t="s">
        <v>1752</v>
      </c>
      <c r="AL1366" t="s">
        <v>109</v>
      </c>
      <c r="AM1366" t="s">
        <v>1770</v>
      </c>
      <c r="AN1366" t="s">
        <v>1771</v>
      </c>
      <c r="AO1366" t="str">
        <f>TEXT(A1366,"yyyy-mm-dd")</f>
        <v>2009-11-30</v>
      </c>
    </row>
    <row r="1367" spans="1:41">
      <c r="A1367" s="6" t="s">
        <v>1751</v>
      </c>
      <c r="B1367">
        <v>2009</v>
      </c>
      <c r="C1367">
        <v>11</v>
      </c>
      <c r="E1367" t="s">
        <v>100</v>
      </c>
      <c r="F1367" t="s">
        <v>101</v>
      </c>
      <c r="G1367" t="s">
        <v>83</v>
      </c>
      <c r="H1367" t="s">
        <v>1417</v>
      </c>
      <c r="I1367">
        <v>2010</v>
      </c>
      <c r="K1367" s="6">
        <v>40543</v>
      </c>
      <c r="L1367">
        <v>13</v>
      </c>
      <c r="N1367" t="s">
        <v>252</v>
      </c>
      <c r="O1367" s="8">
        <v>2.93</v>
      </c>
      <c r="P1367" s="8">
        <v>3</v>
      </c>
      <c r="Q1367" s="8">
        <v>2.5</v>
      </c>
      <c r="R1367" s="8">
        <v>3.3</v>
      </c>
      <c r="S1367" s="8">
        <v>1.4</v>
      </c>
      <c r="T1367" s="8">
        <v>4.5</v>
      </c>
      <c r="U1367" s="8">
        <v>0.64</v>
      </c>
      <c r="V1367" s="9">
        <v>25</v>
      </c>
      <c r="W1367" s="8">
        <v>0.79999999999999982</v>
      </c>
      <c r="X1367" s="8">
        <v>3.1</v>
      </c>
      <c r="Y1367" s="8">
        <v>-6.999999999999984E-2</v>
      </c>
      <c r="Z1367" s="8">
        <v>0</v>
      </c>
      <c r="AA1367">
        <v>0</v>
      </c>
      <c r="AF1367" t="s">
        <v>9905</v>
      </c>
      <c r="AG1367" t="s">
        <v>9655</v>
      </c>
      <c r="AH1367" t="s">
        <v>9656</v>
      </c>
      <c r="AI1367" t="s">
        <v>9669</v>
      </c>
      <c r="AJ1367" s="7">
        <v>40543</v>
      </c>
      <c r="AK1367" t="s">
        <v>1752</v>
      </c>
      <c r="AL1367" t="s">
        <v>109</v>
      </c>
      <c r="AM1367" t="s">
        <v>1419</v>
      </c>
      <c r="AN1367" t="s">
        <v>9924</v>
      </c>
    </row>
    <row r="1368" spans="1:41">
      <c r="A1368" s="6" t="s">
        <v>1751</v>
      </c>
      <c r="B1368">
        <v>2009</v>
      </c>
      <c r="C1368">
        <v>11</v>
      </c>
      <c r="E1368" t="s">
        <v>100</v>
      </c>
      <c r="F1368" t="s">
        <v>101</v>
      </c>
      <c r="G1368" t="s">
        <v>102</v>
      </c>
      <c r="H1368" t="s">
        <v>1764</v>
      </c>
      <c r="I1368">
        <v>2010</v>
      </c>
      <c r="J1368">
        <v>3</v>
      </c>
      <c r="K1368" s="6">
        <v>40451</v>
      </c>
      <c r="L1368">
        <v>10</v>
      </c>
      <c r="M1368">
        <v>3</v>
      </c>
      <c r="N1368" t="s">
        <v>164</v>
      </c>
      <c r="O1368" s="8">
        <v>2.68</v>
      </c>
      <c r="P1368" s="8">
        <v>2.85</v>
      </c>
      <c r="Q1368" s="8">
        <v>2.35</v>
      </c>
      <c r="R1368" s="8">
        <v>3.33</v>
      </c>
      <c r="S1368" s="8">
        <v>0.5</v>
      </c>
      <c r="T1368" s="8">
        <v>4.2</v>
      </c>
      <c r="U1368" s="8">
        <v>0.99</v>
      </c>
      <c r="V1368" s="9">
        <v>24</v>
      </c>
      <c r="W1368" s="8">
        <v>0.98</v>
      </c>
      <c r="X1368" s="8">
        <v>3.7</v>
      </c>
      <c r="Y1368" s="8">
        <v>-0.16999999999999993</v>
      </c>
      <c r="Z1368" s="8"/>
      <c r="AF1368" t="s">
        <v>1765</v>
      </c>
      <c r="AG1368" t="s">
        <v>106</v>
      </c>
      <c r="AH1368" t="s">
        <v>107</v>
      </c>
      <c r="AI1368" t="s">
        <v>497</v>
      </c>
      <c r="AJ1368" s="7">
        <v>40451</v>
      </c>
      <c r="AK1368" t="s">
        <v>1752</v>
      </c>
      <c r="AL1368" t="s">
        <v>109</v>
      </c>
      <c r="AM1368" t="s">
        <v>1766</v>
      </c>
      <c r="AN1368" t="s">
        <v>1767</v>
      </c>
      <c r="AO1368" t="str">
        <f>TEXT(A1368,"yyyy-mm-dd")</f>
        <v>2009-11-30</v>
      </c>
    </row>
    <row r="1369" spans="1:41">
      <c r="A1369" s="6" t="s">
        <v>1751</v>
      </c>
      <c r="B1369">
        <v>2009</v>
      </c>
      <c r="C1369">
        <v>11</v>
      </c>
      <c r="E1369" t="s">
        <v>100</v>
      </c>
      <c r="F1369" t="s">
        <v>101</v>
      </c>
      <c r="G1369" t="s">
        <v>102</v>
      </c>
      <c r="H1369" t="s">
        <v>1760</v>
      </c>
      <c r="I1369">
        <v>2010</v>
      </c>
      <c r="J1369">
        <v>2</v>
      </c>
      <c r="K1369" s="6">
        <v>40359</v>
      </c>
      <c r="L1369">
        <v>7</v>
      </c>
      <c r="M1369">
        <v>2</v>
      </c>
      <c r="N1369" t="s">
        <v>192</v>
      </c>
      <c r="O1369" s="8">
        <v>3.96</v>
      </c>
      <c r="P1369" s="8">
        <v>3.8</v>
      </c>
      <c r="Q1369" s="8">
        <v>3.4</v>
      </c>
      <c r="R1369" s="8">
        <v>4.9000000000000004</v>
      </c>
      <c r="S1369" s="8">
        <v>1</v>
      </c>
      <c r="T1369" s="8">
        <v>6.5</v>
      </c>
      <c r="U1369" s="8">
        <v>1.27</v>
      </c>
      <c r="V1369" s="9">
        <v>25</v>
      </c>
      <c r="W1369" s="8">
        <v>1.5000000000000004</v>
      </c>
      <c r="X1369" s="8">
        <v>5.5</v>
      </c>
      <c r="Y1369" s="8">
        <v>0.16000000000000014</v>
      </c>
      <c r="Z1369" s="8"/>
      <c r="AF1369" t="s">
        <v>1761</v>
      </c>
      <c r="AG1369" t="s">
        <v>106</v>
      </c>
      <c r="AH1369" t="s">
        <v>107</v>
      </c>
      <c r="AI1369" t="s">
        <v>427</v>
      </c>
      <c r="AJ1369" s="7">
        <v>40359</v>
      </c>
      <c r="AK1369" t="s">
        <v>1752</v>
      </c>
      <c r="AL1369" t="s">
        <v>109</v>
      </c>
      <c r="AM1369" t="s">
        <v>1762</v>
      </c>
      <c r="AN1369" t="s">
        <v>1763</v>
      </c>
      <c r="AO1369" t="str">
        <f>TEXT(A1369,"yyyy-mm-dd")</f>
        <v>2009-11-30</v>
      </c>
    </row>
    <row r="1370" spans="1:41">
      <c r="A1370" s="6" t="s">
        <v>1751</v>
      </c>
      <c r="B1370">
        <v>2009</v>
      </c>
      <c r="C1370">
        <v>11</v>
      </c>
      <c r="E1370" t="s">
        <v>100</v>
      </c>
      <c r="F1370" t="s">
        <v>101</v>
      </c>
      <c r="G1370" t="s">
        <v>102</v>
      </c>
      <c r="H1370" t="s">
        <v>1715</v>
      </c>
      <c r="I1370">
        <v>2010</v>
      </c>
      <c r="J1370">
        <v>1</v>
      </c>
      <c r="K1370" s="6">
        <v>40268</v>
      </c>
      <c r="L1370">
        <v>4</v>
      </c>
      <c r="M1370">
        <v>1</v>
      </c>
      <c r="N1370" t="s">
        <v>219</v>
      </c>
      <c r="O1370" s="8">
        <v>2.2599999999999998</v>
      </c>
      <c r="P1370" s="8">
        <v>2</v>
      </c>
      <c r="Q1370" s="8">
        <v>1.1200000000000001</v>
      </c>
      <c r="R1370" s="8">
        <v>3</v>
      </c>
      <c r="S1370" s="8">
        <v>-0.5</v>
      </c>
      <c r="T1370" s="8">
        <v>4.7</v>
      </c>
      <c r="U1370" s="8">
        <v>1.37</v>
      </c>
      <c r="V1370" s="9">
        <v>25</v>
      </c>
      <c r="W1370" s="8">
        <v>1.88</v>
      </c>
      <c r="X1370" s="8">
        <v>5.2</v>
      </c>
      <c r="Y1370" s="8">
        <v>0.25999999999999979</v>
      </c>
      <c r="Z1370" s="8">
        <v>-0.10000000000000009</v>
      </c>
      <c r="AA1370">
        <v>0.42999999999999972</v>
      </c>
      <c r="AF1370" t="s">
        <v>1716</v>
      </c>
      <c r="AG1370" t="s">
        <v>106</v>
      </c>
      <c r="AH1370" t="s">
        <v>107</v>
      </c>
      <c r="AI1370" t="s">
        <v>340</v>
      </c>
      <c r="AJ1370" s="7">
        <v>40268</v>
      </c>
      <c r="AK1370" t="s">
        <v>1752</v>
      </c>
      <c r="AL1370" t="s">
        <v>109</v>
      </c>
      <c r="AM1370" t="s">
        <v>1717</v>
      </c>
      <c r="AN1370" t="s">
        <v>1759</v>
      </c>
      <c r="AO1370" t="str">
        <f>TEXT(A1370,"yyyy-mm-dd")</f>
        <v>2009-11-30</v>
      </c>
    </row>
    <row r="1371" spans="1:41">
      <c r="A1371" s="6" t="s">
        <v>1751</v>
      </c>
      <c r="B1371">
        <v>2009</v>
      </c>
      <c r="C1371">
        <v>11</v>
      </c>
      <c r="E1371" t="s">
        <v>100</v>
      </c>
      <c r="F1371" t="s">
        <v>101</v>
      </c>
      <c r="G1371" t="s">
        <v>102</v>
      </c>
      <c r="H1371" t="s">
        <v>1670</v>
      </c>
      <c r="I1371">
        <v>2009</v>
      </c>
      <c r="J1371">
        <v>4</v>
      </c>
      <c r="K1371" s="6">
        <v>40178</v>
      </c>
      <c r="L1371">
        <v>1</v>
      </c>
      <c r="M1371">
        <v>0</v>
      </c>
      <c r="N1371" t="s">
        <v>169</v>
      </c>
      <c r="O1371" s="8">
        <v>-2.95</v>
      </c>
      <c r="P1371" s="8">
        <v>-3.5</v>
      </c>
      <c r="Q1371" s="8">
        <v>-3.9</v>
      </c>
      <c r="R1371" s="8">
        <v>-2.85</v>
      </c>
      <c r="S1371" s="8">
        <v>-5.2</v>
      </c>
      <c r="T1371" s="8">
        <v>4.2</v>
      </c>
      <c r="U1371" s="8">
        <v>2.15</v>
      </c>
      <c r="V1371" s="9">
        <v>26</v>
      </c>
      <c r="W1371" s="8">
        <v>1.0499999999999998</v>
      </c>
      <c r="X1371" s="8">
        <v>9.4</v>
      </c>
      <c r="Y1371" s="8">
        <v>0.54999999999999982</v>
      </c>
      <c r="Z1371" s="8">
        <v>0.10000000000000009</v>
      </c>
      <c r="AA1371">
        <v>-0.35000000000000009</v>
      </c>
      <c r="AF1371" t="s">
        <v>1671</v>
      </c>
      <c r="AG1371" t="s">
        <v>106</v>
      </c>
      <c r="AH1371" t="s">
        <v>107</v>
      </c>
      <c r="AI1371" t="s">
        <v>108</v>
      </c>
      <c r="AJ1371" s="7">
        <v>40178</v>
      </c>
      <c r="AK1371" t="s">
        <v>1752</v>
      </c>
      <c r="AL1371" t="s">
        <v>109</v>
      </c>
      <c r="AM1371" t="s">
        <v>1672</v>
      </c>
      <c r="AN1371" t="s">
        <v>1758</v>
      </c>
      <c r="AO1371" t="str">
        <f>TEXT(A1371,"yyyy-mm-dd")</f>
        <v>2009-11-30</v>
      </c>
    </row>
    <row r="1372" spans="1:41">
      <c r="A1372" s="6" t="s">
        <v>1751</v>
      </c>
      <c r="B1372">
        <v>2009</v>
      </c>
      <c r="C1372">
        <v>11</v>
      </c>
      <c r="E1372" t="s">
        <v>100</v>
      </c>
      <c r="F1372" t="s">
        <v>101</v>
      </c>
      <c r="G1372" t="s">
        <v>83</v>
      </c>
      <c r="H1372" t="s">
        <v>1263</v>
      </c>
      <c r="I1372">
        <v>2009</v>
      </c>
      <c r="K1372" s="6">
        <v>40178</v>
      </c>
      <c r="L1372">
        <v>1</v>
      </c>
      <c r="N1372" t="s">
        <v>169</v>
      </c>
      <c r="O1372" s="8">
        <v>-7.02</v>
      </c>
      <c r="P1372" s="8">
        <v>-7</v>
      </c>
      <c r="Q1372" s="8">
        <v>-7.2</v>
      </c>
      <c r="R1372" s="8">
        <v>-6.9</v>
      </c>
      <c r="S1372" s="8">
        <v>-7.5</v>
      </c>
      <c r="T1372" s="8">
        <v>-6.6</v>
      </c>
      <c r="U1372" s="8">
        <v>0.24</v>
      </c>
      <c r="V1372" s="9">
        <v>27</v>
      </c>
      <c r="W1372" s="8">
        <v>0.29999999999999982</v>
      </c>
      <c r="X1372" s="8">
        <v>0.90000000000000036</v>
      </c>
      <c r="Y1372" s="8">
        <v>-1.9999999999999574E-2</v>
      </c>
      <c r="Z1372" s="8">
        <v>0.20000000000000018</v>
      </c>
      <c r="AA1372">
        <v>0</v>
      </c>
      <c r="AF1372" t="s">
        <v>9871</v>
      </c>
      <c r="AG1372" t="s">
        <v>9655</v>
      </c>
      <c r="AH1372" t="s">
        <v>9656</v>
      </c>
      <c r="AI1372" t="s">
        <v>9657</v>
      </c>
      <c r="AJ1372" s="7">
        <v>40178</v>
      </c>
      <c r="AK1372" t="s">
        <v>1752</v>
      </c>
      <c r="AL1372" t="s">
        <v>109</v>
      </c>
      <c r="AM1372" t="s">
        <v>1265</v>
      </c>
      <c r="AN1372" t="s">
        <v>9902</v>
      </c>
    </row>
    <row r="1373" spans="1:41">
      <c r="A1373" s="6" t="s">
        <v>1751</v>
      </c>
      <c r="B1373">
        <v>2009</v>
      </c>
      <c r="C1373">
        <v>11</v>
      </c>
      <c r="E1373" t="s">
        <v>81</v>
      </c>
      <c r="F1373" t="s">
        <v>82</v>
      </c>
      <c r="G1373" t="s">
        <v>83</v>
      </c>
      <c r="H1373" t="s">
        <v>1589</v>
      </c>
      <c r="I1373">
        <v>2011</v>
      </c>
      <c r="K1373" s="6">
        <v>40908</v>
      </c>
      <c r="L1373">
        <v>25</v>
      </c>
      <c r="N1373" t="s">
        <v>357</v>
      </c>
      <c r="O1373" s="8">
        <v>4.04</v>
      </c>
      <c r="P1373" s="8">
        <v>3.9</v>
      </c>
      <c r="Q1373" s="8">
        <v>3.6</v>
      </c>
      <c r="R1373" s="8">
        <v>4.3</v>
      </c>
      <c r="S1373" s="8">
        <v>3</v>
      </c>
      <c r="T1373" s="8">
        <v>5.6</v>
      </c>
      <c r="U1373" s="8">
        <v>0.56999999999999995</v>
      </c>
      <c r="V1373" s="9">
        <v>27</v>
      </c>
      <c r="W1373" s="8">
        <v>0.69999999999999973</v>
      </c>
      <c r="X1373" s="8">
        <v>2.5999999999999996</v>
      </c>
      <c r="Y1373" s="8">
        <v>0.14000000000000012</v>
      </c>
      <c r="Z1373" s="8">
        <v>0.10000000000000009</v>
      </c>
      <c r="AA1373">
        <v>0.19999999999999973</v>
      </c>
      <c r="AF1373" t="s">
        <v>1590</v>
      </c>
      <c r="AG1373" t="s">
        <v>87</v>
      </c>
      <c r="AH1373" t="s">
        <v>88</v>
      </c>
      <c r="AI1373" t="s">
        <v>359</v>
      </c>
      <c r="AJ1373" s="7">
        <v>40908</v>
      </c>
      <c r="AK1373" t="s">
        <v>1752</v>
      </c>
      <c r="AL1373" t="s">
        <v>91</v>
      </c>
      <c r="AM1373" t="s">
        <v>1591</v>
      </c>
      <c r="AN1373" t="s">
        <v>1755</v>
      </c>
      <c r="AO1373" t="str">
        <f>TEXT(A1373,"yyyy-mm-dd")</f>
        <v>2009-11-30</v>
      </c>
    </row>
    <row r="1374" spans="1:41">
      <c r="A1374" s="6" t="s">
        <v>1751</v>
      </c>
      <c r="B1374">
        <v>2009</v>
      </c>
      <c r="C1374">
        <v>11</v>
      </c>
      <c r="E1374" t="s">
        <v>81</v>
      </c>
      <c r="F1374" t="s">
        <v>82</v>
      </c>
      <c r="G1374" t="s">
        <v>83</v>
      </c>
      <c r="H1374" t="s">
        <v>1417</v>
      </c>
      <c r="I1374">
        <v>2010</v>
      </c>
      <c r="K1374" s="6">
        <v>40543</v>
      </c>
      <c r="L1374">
        <v>13</v>
      </c>
      <c r="N1374" t="s">
        <v>252</v>
      </c>
      <c r="O1374" s="8">
        <v>4.8600000000000003</v>
      </c>
      <c r="P1374" s="8">
        <v>4.9000000000000004</v>
      </c>
      <c r="Q1374" s="8">
        <v>4.5999999999999996</v>
      </c>
      <c r="R1374" s="8">
        <v>5.2</v>
      </c>
      <c r="S1374" s="8">
        <v>3.7</v>
      </c>
      <c r="T1374" s="8">
        <v>5.6</v>
      </c>
      <c r="U1374" s="8">
        <v>0.47</v>
      </c>
      <c r="V1374" s="9">
        <v>29</v>
      </c>
      <c r="W1374" s="8">
        <v>0.60000000000000053</v>
      </c>
      <c r="X1374" s="8">
        <v>1.8999999999999995</v>
      </c>
      <c r="Y1374" s="8">
        <v>-4.0000000000000036E-2</v>
      </c>
      <c r="Z1374" s="8">
        <v>0.5</v>
      </c>
      <c r="AA1374">
        <v>-0.5299999999999998</v>
      </c>
      <c r="AF1374" t="s">
        <v>1418</v>
      </c>
      <c r="AG1374" t="s">
        <v>87</v>
      </c>
      <c r="AH1374" t="s">
        <v>88</v>
      </c>
      <c r="AI1374" t="s">
        <v>97</v>
      </c>
      <c r="AJ1374" s="7">
        <v>40543</v>
      </c>
      <c r="AK1374" t="s">
        <v>1752</v>
      </c>
      <c r="AL1374" t="s">
        <v>91</v>
      </c>
      <c r="AM1374" t="s">
        <v>1419</v>
      </c>
      <c r="AN1374" t="s">
        <v>1754</v>
      </c>
      <c r="AO1374" t="str">
        <f>TEXT(A1374,"yyyy-mm-dd")</f>
        <v>2009-11-30</v>
      </c>
    </row>
    <row r="1375" spans="1:41">
      <c r="A1375" s="6" t="s">
        <v>1751</v>
      </c>
      <c r="B1375">
        <v>2009</v>
      </c>
      <c r="C1375">
        <v>11</v>
      </c>
      <c r="E1375" t="s">
        <v>392</v>
      </c>
      <c r="F1375" t="s">
        <v>82</v>
      </c>
      <c r="G1375" t="s">
        <v>83</v>
      </c>
      <c r="H1375" t="s">
        <v>1417</v>
      </c>
      <c r="I1375">
        <v>2010</v>
      </c>
      <c r="K1375" s="6">
        <v>40543</v>
      </c>
      <c r="L1375">
        <v>13</v>
      </c>
      <c r="N1375" t="s">
        <v>252</v>
      </c>
      <c r="O1375" s="8">
        <v>4.51</v>
      </c>
      <c r="P1375" s="8">
        <v>4.5</v>
      </c>
      <c r="Q1375" s="8">
        <v>4.18</v>
      </c>
      <c r="R1375" s="8">
        <v>4.9000000000000004</v>
      </c>
      <c r="S1375" s="8">
        <v>3.3</v>
      </c>
      <c r="T1375" s="8">
        <v>5.3</v>
      </c>
      <c r="U1375" s="8">
        <v>0.52</v>
      </c>
      <c r="V1375" s="9">
        <v>28</v>
      </c>
      <c r="W1375" s="8">
        <v>0.72000000000000064</v>
      </c>
      <c r="X1375" s="8">
        <v>2</v>
      </c>
      <c r="Y1375" s="8">
        <v>9.9999999999997868E-3</v>
      </c>
      <c r="Z1375" s="8">
        <v>0.40000000000000036</v>
      </c>
      <c r="AA1375">
        <v>-0.22999999999999954</v>
      </c>
      <c r="AF1375" t="s">
        <v>1418</v>
      </c>
      <c r="AG1375" t="s">
        <v>87</v>
      </c>
      <c r="AH1375" t="s">
        <v>88</v>
      </c>
      <c r="AI1375" t="s">
        <v>97</v>
      </c>
      <c r="AJ1375" s="7">
        <v>40543</v>
      </c>
      <c r="AK1375" t="s">
        <v>1752</v>
      </c>
      <c r="AL1375" t="s">
        <v>393</v>
      </c>
      <c r="AM1375" t="s">
        <v>1419</v>
      </c>
      <c r="AN1375" t="s">
        <v>1757</v>
      </c>
      <c r="AO1375" t="str">
        <f>TEXT(A1375,"yyyy-mm-dd")</f>
        <v>2009-11-30</v>
      </c>
    </row>
    <row r="1376" spans="1:41">
      <c r="A1376" s="6" t="s">
        <v>1751</v>
      </c>
      <c r="B1376">
        <v>2009</v>
      </c>
      <c r="C1376">
        <v>11</v>
      </c>
      <c r="E1376" t="s">
        <v>81</v>
      </c>
      <c r="F1376" t="s">
        <v>82</v>
      </c>
      <c r="G1376" t="s">
        <v>83</v>
      </c>
      <c r="H1376" t="s">
        <v>1263</v>
      </c>
      <c r="I1376">
        <v>2009</v>
      </c>
      <c r="K1376" s="6">
        <v>40178</v>
      </c>
      <c r="L1376">
        <v>1</v>
      </c>
      <c r="N1376" t="s">
        <v>169</v>
      </c>
      <c r="O1376" s="8">
        <v>4.0199999999999996</v>
      </c>
      <c r="P1376" s="8">
        <v>4</v>
      </c>
      <c r="Q1376" s="8">
        <v>3.9</v>
      </c>
      <c r="R1376" s="8">
        <v>4.0999999999999996</v>
      </c>
      <c r="S1376" s="8">
        <v>3.5</v>
      </c>
      <c r="T1376" s="8">
        <v>5.4</v>
      </c>
      <c r="U1376" s="8">
        <v>0.36</v>
      </c>
      <c r="V1376" s="9">
        <v>29</v>
      </c>
      <c r="W1376" s="8">
        <v>0.19999999999999973</v>
      </c>
      <c r="X1376" s="8">
        <v>1.9000000000000004</v>
      </c>
      <c r="Y1376" s="8">
        <v>1.9999999999999574E-2</v>
      </c>
      <c r="Z1376" s="8">
        <v>-9.9999999999999645E-2</v>
      </c>
      <c r="AA1376">
        <v>-4.4408920985006262E-16</v>
      </c>
      <c r="AF1376" t="s">
        <v>1264</v>
      </c>
      <c r="AG1376" t="s">
        <v>87</v>
      </c>
      <c r="AH1376" t="s">
        <v>88</v>
      </c>
      <c r="AI1376" t="s">
        <v>89</v>
      </c>
      <c r="AJ1376" s="7">
        <v>40178</v>
      </c>
      <c r="AK1376" t="s">
        <v>1752</v>
      </c>
      <c r="AL1376" t="s">
        <v>91</v>
      </c>
      <c r="AM1376" t="s">
        <v>1265</v>
      </c>
      <c r="AN1376" t="s">
        <v>1753</v>
      </c>
      <c r="AO1376" t="str">
        <f>TEXT(A1376,"yyyy-mm-dd")</f>
        <v>2009-11-30</v>
      </c>
    </row>
    <row r="1377" spans="1:41">
      <c r="A1377" s="6" t="s">
        <v>1751</v>
      </c>
      <c r="B1377">
        <v>2009</v>
      </c>
      <c r="C1377">
        <v>11</v>
      </c>
      <c r="E1377" t="s">
        <v>392</v>
      </c>
      <c r="F1377" t="s">
        <v>82</v>
      </c>
      <c r="G1377" t="s">
        <v>83</v>
      </c>
      <c r="H1377" t="s">
        <v>1263</v>
      </c>
      <c r="I1377">
        <v>2009</v>
      </c>
      <c r="K1377" s="6">
        <v>40178</v>
      </c>
      <c r="L1377">
        <v>1</v>
      </c>
      <c r="N1377" t="s">
        <v>169</v>
      </c>
      <c r="O1377" s="8">
        <v>4.42</v>
      </c>
      <c r="P1377" s="8">
        <v>4.5</v>
      </c>
      <c r="Q1377" s="8">
        <v>4.3</v>
      </c>
      <c r="R1377" s="8">
        <v>4.5999999999999996</v>
      </c>
      <c r="S1377" s="8">
        <v>3.3</v>
      </c>
      <c r="T1377" s="8">
        <v>5.3</v>
      </c>
      <c r="U1377" s="8">
        <v>0.41</v>
      </c>
      <c r="V1377" s="9">
        <v>28</v>
      </c>
      <c r="W1377" s="8">
        <v>0.29999999999999982</v>
      </c>
      <c r="X1377" s="8">
        <v>2</v>
      </c>
      <c r="Y1377" s="8">
        <v>-8.0000000000000071E-2</v>
      </c>
      <c r="Z1377" s="8">
        <v>0</v>
      </c>
      <c r="AA1377">
        <v>-0.10000000000000053</v>
      </c>
      <c r="AF1377" t="s">
        <v>1264</v>
      </c>
      <c r="AG1377" t="s">
        <v>87</v>
      </c>
      <c r="AH1377" t="s">
        <v>88</v>
      </c>
      <c r="AI1377" t="s">
        <v>89</v>
      </c>
      <c r="AJ1377" s="7">
        <v>40178</v>
      </c>
      <c r="AK1377" t="s">
        <v>1752</v>
      </c>
      <c r="AL1377" t="s">
        <v>393</v>
      </c>
      <c r="AM1377" t="s">
        <v>1265</v>
      </c>
      <c r="AN1377" t="s">
        <v>1756</v>
      </c>
      <c r="AO1377" t="str">
        <f>TEXT(A1377,"yyyy-mm-dd")</f>
        <v>2009-11-30</v>
      </c>
    </row>
    <row r="1378" spans="1:41">
      <c r="A1378" s="6" t="s">
        <v>1751</v>
      </c>
      <c r="B1378">
        <v>2009</v>
      </c>
      <c r="C1378">
        <v>11</v>
      </c>
      <c r="E1378" t="s">
        <v>81</v>
      </c>
      <c r="F1378" t="s">
        <v>82</v>
      </c>
      <c r="G1378" t="s">
        <v>774</v>
      </c>
      <c r="H1378" t="s">
        <v>775</v>
      </c>
      <c r="K1378" s="6"/>
      <c r="O1378" s="8">
        <v>4.0199999999999996</v>
      </c>
      <c r="P1378" s="8">
        <v>3.95</v>
      </c>
      <c r="Q1378" s="8">
        <v>3.65</v>
      </c>
      <c r="R1378" s="8">
        <v>4.28</v>
      </c>
      <c r="S1378" s="8">
        <v>3.4</v>
      </c>
      <c r="T1378" s="8">
        <v>5</v>
      </c>
      <c r="U1378" s="8">
        <v>0.45</v>
      </c>
      <c r="V1378" s="9">
        <v>26</v>
      </c>
      <c r="W1378" s="8">
        <v>0.63000000000000034</v>
      </c>
      <c r="X1378" s="8">
        <v>1.6</v>
      </c>
      <c r="Y1378" s="8">
        <v>6.9999999999999396E-2</v>
      </c>
      <c r="Z1378" s="8">
        <v>0.15000000000000036</v>
      </c>
      <c r="AA1378">
        <v>0.23000000000000043</v>
      </c>
      <c r="AF1378" t="s">
        <v>776</v>
      </c>
      <c r="AG1378" t="s">
        <v>777</v>
      </c>
      <c r="AH1378" t="s">
        <v>778</v>
      </c>
      <c r="AI1378" t="s">
        <v>779</v>
      </c>
      <c r="AJ1378" s="7"/>
      <c r="AK1378" t="s">
        <v>1752</v>
      </c>
      <c r="AL1378" t="s">
        <v>91</v>
      </c>
      <c r="AM1378" t="s">
        <v>775</v>
      </c>
      <c r="AN1378" t="s">
        <v>1772</v>
      </c>
      <c r="AO1378" t="str">
        <f>TEXT(A1378,"yyyy-mm-dd")</f>
        <v>2009-11-30</v>
      </c>
    </row>
    <row r="1379" spans="1:41">
      <c r="A1379" s="6" t="s">
        <v>1751</v>
      </c>
      <c r="B1379">
        <v>2009</v>
      </c>
      <c r="C1379">
        <v>11</v>
      </c>
      <c r="E1379" t="s">
        <v>81</v>
      </c>
      <c r="F1379" t="s">
        <v>82</v>
      </c>
      <c r="G1379" t="s">
        <v>774</v>
      </c>
      <c r="H1379" t="s">
        <v>1536</v>
      </c>
      <c r="K1379" s="6"/>
      <c r="O1379" s="8">
        <v>3.62</v>
      </c>
      <c r="P1379" s="8">
        <v>3.5</v>
      </c>
      <c r="Q1379" s="8">
        <v>3.4</v>
      </c>
      <c r="R1379" s="8">
        <v>4</v>
      </c>
      <c r="S1379" s="8">
        <v>3</v>
      </c>
      <c r="T1379" s="8">
        <v>4.5</v>
      </c>
      <c r="U1379" s="8">
        <v>0.42</v>
      </c>
      <c r="V1379" s="9">
        <v>25</v>
      </c>
      <c r="W1379" s="8">
        <v>0.60000000000000009</v>
      </c>
      <c r="X1379" s="8">
        <v>1.5</v>
      </c>
      <c r="Y1379" s="8">
        <v>0.12000000000000011</v>
      </c>
      <c r="Z1379" s="8">
        <v>0</v>
      </c>
      <c r="AA1379">
        <v>0.39999999999999991</v>
      </c>
      <c r="AF1379" t="s">
        <v>1537</v>
      </c>
      <c r="AG1379" t="s">
        <v>777</v>
      </c>
      <c r="AH1379" t="s">
        <v>778</v>
      </c>
      <c r="AI1379" t="s">
        <v>1538</v>
      </c>
      <c r="AJ1379" s="7"/>
      <c r="AK1379" t="s">
        <v>1752</v>
      </c>
      <c r="AL1379" t="s">
        <v>91</v>
      </c>
      <c r="AM1379" t="s">
        <v>1536</v>
      </c>
      <c r="AN1379" t="s">
        <v>1773</v>
      </c>
      <c r="AO1379" t="str">
        <f>TEXT(A1379,"yyyy-mm-dd")</f>
        <v>2009-11-30</v>
      </c>
    </row>
    <row r="1380" spans="1:41">
      <c r="A1380" s="6" t="s">
        <v>1751</v>
      </c>
      <c r="B1380">
        <v>2009</v>
      </c>
      <c r="C1380">
        <v>11</v>
      </c>
      <c r="E1380" t="s">
        <v>112</v>
      </c>
      <c r="F1380" t="s">
        <v>113</v>
      </c>
      <c r="G1380" t="s">
        <v>83</v>
      </c>
      <c r="H1380" t="s">
        <v>1417</v>
      </c>
      <c r="I1380">
        <v>2010</v>
      </c>
      <c r="K1380" s="6">
        <v>40543</v>
      </c>
      <c r="L1380">
        <v>13</v>
      </c>
      <c r="N1380" t="s">
        <v>252</v>
      </c>
      <c r="O1380" s="8">
        <v>5.68</v>
      </c>
      <c r="P1380" s="8">
        <v>5.6</v>
      </c>
      <c r="Q1380" s="8">
        <v>5.4</v>
      </c>
      <c r="R1380" s="8">
        <v>5.9</v>
      </c>
      <c r="S1380" s="8">
        <v>4.6399999999999997</v>
      </c>
      <c r="T1380" s="8">
        <v>7.02</v>
      </c>
      <c r="U1380" s="8">
        <v>0.57999999999999996</v>
      </c>
      <c r="V1380" s="9">
        <v>29</v>
      </c>
      <c r="W1380" s="8">
        <v>0.5</v>
      </c>
      <c r="X1380" s="8">
        <v>2.38</v>
      </c>
      <c r="Y1380" s="8">
        <v>8.0000000000000071E-2</v>
      </c>
      <c r="Z1380" s="8">
        <v>9.9999999999999645E-2</v>
      </c>
      <c r="AA1380">
        <v>-0.23000000000000043</v>
      </c>
      <c r="AF1380" t="s">
        <v>1600</v>
      </c>
      <c r="AG1380" t="s">
        <v>115</v>
      </c>
      <c r="AH1380" t="s">
        <v>116</v>
      </c>
      <c r="AI1380" t="s">
        <v>230</v>
      </c>
      <c r="AJ1380" s="7">
        <v>40543</v>
      </c>
      <c r="AK1380" t="s">
        <v>1752</v>
      </c>
      <c r="AL1380" t="s">
        <v>118</v>
      </c>
      <c r="AM1380" t="s">
        <v>1419</v>
      </c>
      <c r="AN1380" t="s">
        <v>1775</v>
      </c>
      <c r="AO1380" t="str">
        <f>TEXT(A1380,"yyyy-mm-dd")</f>
        <v>2009-11-30</v>
      </c>
    </row>
    <row r="1381" spans="1:41">
      <c r="A1381" s="6" t="s">
        <v>1751</v>
      </c>
      <c r="B1381">
        <v>2009</v>
      </c>
      <c r="C1381">
        <v>11</v>
      </c>
      <c r="E1381" t="s">
        <v>112</v>
      </c>
      <c r="F1381" t="s">
        <v>113</v>
      </c>
      <c r="G1381" t="s">
        <v>83</v>
      </c>
      <c r="H1381" t="s">
        <v>1263</v>
      </c>
      <c r="I1381">
        <v>2009</v>
      </c>
      <c r="K1381" s="6">
        <v>40178</v>
      </c>
      <c r="L1381">
        <v>1</v>
      </c>
      <c r="N1381" t="s">
        <v>169</v>
      </c>
      <c r="O1381" s="8">
        <v>4.5199999999999996</v>
      </c>
      <c r="P1381" s="8">
        <v>4.5</v>
      </c>
      <c r="Q1381" s="8">
        <v>4.5</v>
      </c>
      <c r="R1381" s="8">
        <v>4.53</v>
      </c>
      <c r="S1381" s="8">
        <v>4.13</v>
      </c>
      <c r="T1381" s="8">
        <v>5</v>
      </c>
      <c r="U1381" s="8">
        <v>0.12</v>
      </c>
      <c r="V1381" s="9">
        <v>29</v>
      </c>
      <c r="W1381" s="8">
        <v>3.0000000000000249E-2</v>
      </c>
      <c r="X1381" s="8">
        <v>0.87000000000000011</v>
      </c>
      <c r="Y1381" s="8">
        <v>1.9999999999999574E-2</v>
      </c>
      <c r="Z1381" s="8">
        <v>0</v>
      </c>
      <c r="AA1381">
        <v>2.0000000000000462E-2</v>
      </c>
      <c r="AF1381" t="s">
        <v>1428</v>
      </c>
      <c r="AG1381" t="s">
        <v>115</v>
      </c>
      <c r="AH1381" t="s">
        <v>116</v>
      </c>
      <c r="AI1381" t="s">
        <v>117</v>
      </c>
      <c r="AJ1381" s="7">
        <v>40178</v>
      </c>
      <c r="AK1381" t="s">
        <v>1752</v>
      </c>
      <c r="AL1381" t="s">
        <v>118</v>
      </c>
      <c r="AM1381" t="s">
        <v>1265</v>
      </c>
      <c r="AN1381" t="s">
        <v>1774</v>
      </c>
      <c r="AO1381" t="str">
        <f>TEXT(A1381,"yyyy-mm-dd")</f>
        <v>2009-11-30</v>
      </c>
    </row>
    <row r="1382" spans="1:41">
      <c r="A1382" s="6" t="s">
        <v>1776</v>
      </c>
      <c r="B1382">
        <v>2009</v>
      </c>
      <c r="C1382">
        <v>12</v>
      </c>
      <c r="E1382" t="s">
        <v>100</v>
      </c>
      <c r="F1382" t="s">
        <v>101</v>
      </c>
      <c r="G1382" t="s">
        <v>83</v>
      </c>
      <c r="H1382" t="s">
        <v>1589</v>
      </c>
      <c r="I1382">
        <v>2011</v>
      </c>
      <c r="K1382" s="6">
        <v>40908</v>
      </c>
      <c r="L1382">
        <v>24</v>
      </c>
      <c r="N1382" t="s">
        <v>368</v>
      </c>
      <c r="O1382" s="8">
        <v>3.24</v>
      </c>
      <c r="P1382" s="8">
        <v>3.2</v>
      </c>
      <c r="Q1382" s="8">
        <v>3.03</v>
      </c>
      <c r="R1382" s="8">
        <v>3.5</v>
      </c>
      <c r="S1382" s="8">
        <v>2.5</v>
      </c>
      <c r="T1382" s="8">
        <v>3.8</v>
      </c>
      <c r="U1382" s="8">
        <v>0.34</v>
      </c>
      <c r="V1382" s="9">
        <v>22</v>
      </c>
      <c r="W1382" s="8">
        <v>0.4700000000000002</v>
      </c>
      <c r="X1382" s="8">
        <v>1.2999999999999998</v>
      </c>
      <c r="Y1382" s="8">
        <v>4.0000000000000036E-2</v>
      </c>
      <c r="Z1382" s="8">
        <v>-9.9999999999999645E-2</v>
      </c>
      <c r="AA1382">
        <v>0.12000000000000011</v>
      </c>
      <c r="AF1382" t="s">
        <v>9939</v>
      </c>
      <c r="AG1382" t="s">
        <v>9655</v>
      </c>
      <c r="AH1382" t="s">
        <v>9656</v>
      </c>
      <c r="AI1382" t="s">
        <v>9708</v>
      </c>
      <c r="AJ1382" s="7">
        <v>40908</v>
      </c>
      <c r="AK1382" t="s">
        <v>1777</v>
      </c>
      <c r="AL1382" t="s">
        <v>109</v>
      </c>
      <c r="AM1382" t="s">
        <v>1591</v>
      </c>
      <c r="AN1382" t="s">
        <v>9947</v>
      </c>
    </row>
    <row r="1383" spans="1:41">
      <c r="A1383" s="6" t="s">
        <v>1776</v>
      </c>
      <c r="B1383">
        <v>2009</v>
      </c>
      <c r="C1383">
        <v>12</v>
      </c>
      <c r="E1383" t="s">
        <v>100</v>
      </c>
      <c r="F1383" t="s">
        <v>101</v>
      </c>
      <c r="G1383" t="s">
        <v>83</v>
      </c>
      <c r="H1383" t="s">
        <v>1417</v>
      </c>
      <c r="I1383">
        <v>2010</v>
      </c>
      <c r="K1383" s="6">
        <v>40543</v>
      </c>
      <c r="L1383">
        <v>12</v>
      </c>
      <c r="N1383" t="s">
        <v>261</v>
      </c>
      <c r="O1383" s="8">
        <v>3.12</v>
      </c>
      <c r="P1383" s="8">
        <v>3</v>
      </c>
      <c r="Q1383" s="8">
        <v>2.85</v>
      </c>
      <c r="R1383" s="8">
        <v>3.5</v>
      </c>
      <c r="S1383" s="8">
        <v>1.4</v>
      </c>
      <c r="T1383" s="8">
        <v>5.0999999999999996</v>
      </c>
      <c r="U1383" s="8">
        <v>0.66</v>
      </c>
      <c r="V1383" s="9">
        <v>27</v>
      </c>
      <c r="W1383" s="8">
        <v>0.64999999999999991</v>
      </c>
      <c r="X1383" s="8">
        <v>3.6999999999999997</v>
      </c>
      <c r="Y1383" s="8">
        <v>0.12000000000000011</v>
      </c>
      <c r="Z1383" s="8">
        <v>0</v>
      </c>
      <c r="AA1383">
        <v>-0.14999999999999991</v>
      </c>
      <c r="AF1383" t="s">
        <v>9905</v>
      </c>
      <c r="AG1383" t="s">
        <v>9655</v>
      </c>
      <c r="AH1383" t="s">
        <v>9656</v>
      </c>
      <c r="AI1383" t="s">
        <v>9669</v>
      </c>
      <c r="AJ1383" s="7">
        <v>40543</v>
      </c>
      <c r="AK1383" t="s">
        <v>1777</v>
      </c>
      <c r="AL1383" t="s">
        <v>109</v>
      </c>
      <c r="AM1383" t="s">
        <v>1419</v>
      </c>
      <c r="AN1383" t="s">
        <v>9925</v>
      </c>
    </row>
    <row r="1384" spans="1:41">
      <c r="A1384" s="6" t="s">
        <v>1776</v>
      </c>
      <c r="B1384">
        <v>2009</v>
      </c>
      <c r="C1384">
        <v>12</v>
      </c>
      <c r="E1384" t="s">
        <v>100</v>
      </c>
      <c r="F1384" t="s">
        <v>101</v>
      </c>
      <c r="G1384" t="s">
        <v>102</v>
      </c>
      <c r="H1384" t="s">
        <v>1764</v>
      </c>
      <c r="I1384">
        <v>2010</v>
      </c>
      <c r="J1384">
        <v>3</v>
      </c>
      <c r="K1384" s="6">
        <v>40451</v>
      </c>
      <c r="L1384">
        <v>9</v>
      </c>
      <c r="M1384">
        <v>3</v>
      </c>
      <c r="N1384" t="s">
        <v>173</v>
      </c>
      <c r="O1384" s="8">
        <v>2.66</v>
      </c>
      <c r="P1384" s="8">
        <v>2.8</v>
      </c>
      <c r="Q1384" s="8">
        <v>1.95</v>
      </c>
      <c r="R1384" s="8">
        <v>3.18</v>
      </c>
      <c r="S1384" s="8">
        <v>0.7</v>
      </c>
      <c r="T1384" s="8">
        <v>4.4000000000000004</v>
      </c>
      <c r="U1384" s="8">
        <v>0.95</v>
      </c>
      <c r="V1384" s="9">
        <v>26</v>
      </c>
      <c r="W1384" s="8">
        <v>1.2300000000000002</v>
      </c>
      <c r="X1384" s="8">
        <v>3.7</v>
      </c>
      <c r="Y1384" s="8">
        <v>-0.13999999999999968</v>
      </c>
      <c r="Z1384" s="8">
        <v>-5.0000000000000266E-2</v>
      </c>
      <c r="AA1384">
        <v>0.25000000000000022</v>
      </c>
      <c r="AF1384" t="s">
        <v>1765</v>
      </c>
      <c r="AG1384" t="s">
        <v>106</v>
      </c>
      <c r="AH1384" t="s">
        <v>107</v>
      </c>
      <c r="AI1384" t="s">
        <v>497</v>
      </c>
      <c r="AJ1384" s="7">
        <v>40451</v>
      </c>
      <c r="AK1384" t="s">
        <v>1777</v>
      </c>
      <c r="AL1384" t="s">
        <v>109</v>
      </c>
      <c r="AM1384" t="s">
        <v>1766</v>
      </c>
      <c r="AN1384" t="s">
        <v>1791</v>
      </c>
      <c r="AO1384" t="str">
        <f>TEXT(A1384,"yyyy-mm-dd")</f>
        <v>2009-12-31</v>
      </c>
    </row>
    <row r="1385" spans="1:41">
      <c r="A1385" s="6" t="s">
        <v>1776</v>
      </c>
      <c r="B1385">
        <v>2009</v>
      </c>
      <c r="C1385">
        <v>12</v>
      </c>
      <c r="E1385" t="s">
        <v>100</v>
      </c>
      <c r="F1385" t="s">
        <v>101</v>
      </c>
      <c r="G1385" t="s">
        <v>102</v>
      </c>
      <c r="H1385" t="s">
        <v>1760</v>
      </c>
      <c r="I1385">
        <v>2010</v>
      </c>
      <c r="J1385">
        <v>2</v>
      </c>
      <c r="K1385" s="6">
        <v>40359</v>
      </c>
      <c r="L1385">
        <v>6</v>
      </c>
      <c r="M1385">
        <v>2</v>
      </c>
      <c r="N1385" t="s">
        <v>203</v>
      </c>
      <c r="O1385" s="8">
        <v>4.13</v>
      </c>
      <c r="P1385" s="8">
        <v>4.0999999999999996</v>
      </c>
      <c r="Q1385" s="8">
        <v>3.5</v>
      </c>
      <c r="R1385" s="8">
        <v>4.9000000000000004</v>
      </c>
      <c r="S1385" s="8">
        <v>1</v>
      </c>
      <c r="T1385" s="8">
        <v>6.8</v>
      </c>
      <c r="U1385" s="8">
        <v>1.25</v>
      </c>
      <c r="V1385" s="9">
        <v>27</v>
      </c>
      <c r="W1385" s="8">
        <v>1.4000000000000004</v>
      </c>
      <c r="X1385" s="8">
        <v>5.8</v>
      </c>
      <c r="Y1385" s="8">
        <v>3.0000000000000249E-2</v>
      </c>
      <c r="Z1385" s="8">
        <v>0.29999999999999982</v>
      </c>
      <c r="AA1385">
        <v>-0.10000000000000009</v>
      </c>
      <c r="AF1385" t="s">
        <v>1761</v>
      </c>
      <c r="AG1385" t="s">
        <v>106</v>
      </c>
      <c r="AH1385" t="s">
        <v>107</v>
      </c>
      <c r="AI1385" t="s">
        <v>427</v>
      </c>
      <c r="AJ1385" s="7">
        <v>40359</v>
      </c>
      <c r="AK1385" t="s">
        <v>1777</v>
      </c>
      <c r="AL1385" t="s">
        <v>109</v>
      </c>
      <c r="AM1385" t="s">
        <v>1762</v>
      </c>
      <c r="AN1385" t="s">
        <v>1790</v>
      </c>
      <c r="AO1385" t="str">
        <f>TEXT(A1385,"yyyy-mm-dd")</f>
        <v>2009-12-31</v>
      </c>
    </row>
    <row r="1386" spans="1:41">
      <c r="A1386" s="6" t="s">
        <v>1776</v>
      </c>
      <c r="B1386">
        <v>2009</v>
      </c>
      <c r="C1386">
        <v>12</v>
      </c>
      <c r="E1386" t="s">
        <v>100</v>
      </c>
      <c r="F1386" t="s">
        <v>101</v>
      </c>
      <c r="G1386" t="s">
        <v>102</v>
      </c>
      <c r="H1386" t="s">
        <v>1715</v>
      </c>
      <c r="I1386">
        <v>2010</v>
      </c>
      <c r="J1386">
        <v>1</v>
      </c>
      <c r="K1386" s="6">
        <v>40268</v>
      </c>
      <c r="L1386">
        <v>3</v>
      </c>
      <c r="M1386">
        <v>1</v>
      </c>
      <c r="N1386" t="s">
        <v>233</v>
      </c>
      <c r="O1386" s="8">
        <v>2.66</v>
      </c>
      <c r="P1386" s="8">
        <v>2.8</v>
      </c>
      <c r="Q1386" s="8">
        <v>2</v>
      </c>
      <c r="R1386" s="8">
        <v>3.35</v>
      </c>
      <c r="S1386" s="8">
        <v>0.5</v>
      </c>
      <c r="T1386" s="8">
        <v>5.2</v>
      </c>
      <c r="U1386" s="8">
        <v>1.24</v>
      </c>
      <c r="V1386" s="9">
        <v>27</v>
      </c>
      <c r="W1386" s="8">
        <v>1.35</v>
      </c>
      <c r="X1386" s="8">
        <v>4.7</v>
      </c>
      <c r="Y1386" s="8">
        <v>-0.13999999999999968</v>
      </c>
      <c r="Z1386" s="8">
        <v>0.79999999999999982</v>
      </c>
      <c r="AA1386">
        <v>-0.5299999999999998</v>
      </c>
      <c r="AF1386" t="s">
        <v>1716</v>
      </c>
      <c r="AG1386" t="s">
        <v>106</v>
      </c>
      <c r="AH1386" t="s">
        <v>107</v>
      </c>
      <c r="AI1386" t="s">
        <v>340</v>
      </c>
      <c r="AJ1386" s="7">
        <v>40268</v>
      </c>
      <c r="AK1386" t="s">
        <v>1777</v>
      </c>
      <c r="AL1386" t="s">
        <v>109</v>
      </c>
      <c r="AM1386" t="s">
        <v>1717</v>
      </c>
      <c r="AN1386" t="s">
        <v>1789</v>
      </c>
      <c r="AO1386" t="str">
        <f>TEXT(A1386,"yyyy-mm-dd")</f>
        <v>2009-12-31</v>
      </c>
    </row>
    <row r="1387" spans="1:41">
      <c r="A1387" s="6" t="s">
        <v>1776</v>
      </c>
      <c r="B1387">
        <v>2009</v>
      </c>
      <c r="C1387">
        <v>12</v>
      </c>
      <c r="E1387" t="s">
        <v>100</v>
      </c>
      <c r="F1387" t="s">
        <v>101</v>
      </c>
      <c r="G1387" t="s">
        <v>102</v>
      </c>
      <c r="H1387" t="s">
        <v>1670</v>
      </c>
      <c r="I1387">
        <v>2009</v>
      </c>
      <c r="J1387">
        <v>4</v>
      </c>
      <c r="K1387" s="6">
        <v>40178</v>
      </c>
      <c r="L1387">
        <v>0</v>
      </c>
      <c r="M1387">
        <v>0</v>
      </c>
      <c r="N1387" t="s">
        <v>178</v>
      </c>
      <c r="O1387" s="8">
        <v>-3.67</v>
      </c>
      <c r="P1387" s="8">
        <v>-3.7</v>
      </c>
      <c r="Q1387" s="8">
        <v>-4.3499999999999996</v>
      </c>
      <c r="R1387" s="8">
        <v>-3.2</v>
      </c>
      <c r="S1387" s="8">
        <v>-4.9000000000000004</v>
      </c>
      <c r="T1387" s="8">
        <v>-1.8</v>
      </c>
      <c r="U1387" s="8">
        <v>0.77</v>
      </c>
      <c r="V1387" s="9">
        <v>27</v>
      </c>
      <c r="W1387" s="8">
        <v>1.1499999999999995</v>
      </c>
      <c r="X1387" s="8">
        <v>3.1000000000000005</v>
      </c>
      <c r="Y1387" s="8">
        <v>3.0000000000000249E-2</v>
      </c>
      <c r="Z1387" s="8">
        <v>-0.20000000000000018</v>
      </c>
      <c r="AA1387">
        <v>9.9999999999999645E-2</v>
      </c>
      <c r="AF1387" t="s">
        <v>1671</v>
      </c>
      <c r="AG1387" t="s">
        <v>106</v>
      </c>
      <c r="AH1387" t="s">
        <v>107</v>
      </c>
      <c r="AI1387" t="s">
        <v>108</v>
      </c>
      <c r="AJ1387" s="7">
        <v>40178</v>
      </c>
      <c r="AK1387" t="s">
        <v>1777</v>
      </c>
      <c r="AL1387" t="s">
        <v>109</v>
      </c>
      <c r="AM1387" t="s">
        <v>1672</v>
      </c>
      <c r="AN1387" t="s">
        <v>1788</v>
      </c>
      <c r="AO1387" t="str">
        <f>TEXT(A1387,"yyyy-mm-dd")</f>
        <v>2009-12-31</v>
      </c>
    </row>
    <row r="1388" spans="1:41">
      <c r="A1388" s="6" t="s">
        <v>1776</v>
      </c>
      <c r="B1388">
        <v>2009</v>
      </c>
      <c r="C1388">
        <v>12</v>
      </c>
      <c r="E1388" t="s">
        <v>100</v>
      </c>
      <c r="F1388" t="s">
        <v>101</v>
      </c>
      <c r="G1388" t="s">
        <v>83</v>
      </c>
      <c r="H1388" t="s">
        <v>1263</v>
      </c>
      <c r="I1388">
        <v>2009</v>
      </c>
      <c r="K1388" s="6">
        <v>40178</v>
      </c>
      <c r="L1388">
        <v>0</v>
      </c>
      <c r="N1388" t="s">
        <v>178</v>
      </c>
      <c r="O1388" s="8">
        <v>-7.03</v>
      </c>
      <c r="P1388" s="8">
        <v>-7</v>
      </c>
      <c r="Q1388" s="8">
        <v>-7.2</v>
      </c>
      <c r="R1388" s="8">
        <v>-6.95</v>
      </c>
      <c r="S1388" s="8">
        <v>-7.3</v>
      </c>
      <c r="T1388" s="8">
        <v>-6.6</v>
      </c>
      <c r="U1388" s="8">
        <v>0.21</v>
      </c>
      <c r="V1388" s="9">
        <v>27</v>
      </c>
      <c r="W1388" s="8">
        <v>0.25</v>
      </c>
      <c r="X1388" s="8">
        <v>0.70000000000000018</v>
      </c>
      <c r="Y1388" s="8">
        <v>-3.0000000000000249E-2</v>
      </c>
      <c r="Z1388" s="8">
        <v>0</v>
      </c>
      <c r="AA1388">
        <v>-4.9999999999999822E-2</v>
      </c>
      <c r="AF1388" t="s">
        <v>9871</v>
      </c>
      <c r="AG1388" t="s">
        <v>9655</v>
      </c>
      <c r="AH1388" t="s">
        <v>9656</v>
      </c>
      <c r="AI1388" t="s">
        <v>9657</v>
      </c>
      <c r="AJ1388" s="7">
        <v>40178</v>
      </c>
      <c r="AK1388" t="s">
        <v>1777</v>
      </c>
      <c r="AL1388" t="s">
        <v>109</v>
      </c>
      <c r="AM1388" t="s">
        <v>1265</v>
      </c>
      <c r="AN1388" t="s">
        <v>9903</v>
      </c>
    </row>
    <row r="1389" spans="1:41">
      <c r="A1389" s="6" t="s">
        <v>1776</v>
      </c>
      <c r="B1389">
        <v>2009</v>
      </c>
      <c r="C1389">
        <v>12</v>
      </c>
      <c r="E1389" t="s">
        <v>81</v>
      </c>
      <c r="F1389" t="s">
        <v>82</v>
      </c>
      <c r="G1389" t="s">
        <v>83</v>
      </c>
      <c r="H1389" t="s">
        <v>1781</v>
      </c>
      <c r="I1389">
        <v>2012</v>
      </c>
      <c r="K1389" s="6">
        <v>41274</v>
      </c>
      <c r="L1389">
        <v>36</v>
      </c>
      <c r="N1389" t="s">
        <v>924</v>
      </c>
      <c r="O1389" s="8">
        <v>3.7</v>
      </c>
      <c r="P1389" s="8">
        <v>3.5</v>
      </c>
      <c r="Q1389" s="8">
        <v>3.4</v>
      </c>
      <c r="R1389" s="8">
        <v>3.98</v>
      </c>
      <c r="S1389" s="8">
        <v>3.1</v>
      </c>
      <c r="T1389" s="8">
        <v>4.8</v>
      </c>
      <c r="U1389" s="8">
        <v>0.47</v>
      </c>
      <c r="V1389" s="9">
        <v>22</v>
      </c>
      <c r="W1389" s="8">
        <v>0.58000000000000007</v>
      </c>
      <c r="X1389" s="8">
        <v>1.6999999999999997</v>
      </c>
      <c r="Y1389" s="8">
        <v>0.20000000000000018</v>
      </c>
      <c r="Z1389" s="8"/>
      <c r="AF1389" t="s">
        <v>1782</v>
      </c>
      <c r="AG1389" t="s">
        <v>87</v>
      </c>
      <c r="AH1389" t="s">
        <v>88</v>
      </c>
      <c r="AI1389" t="s">
        <v>926</v>
      </c>
      <c r="AJ1389" s="7">
        <v>41274</v>
      </c>
      <c r="AK1389" t="s">
        <v>1777</v>
      </c>
      <c r="AL1389" t="s">
        <v>91</v>
      </c>
      <c r="AM1389" t="s">
        <v>1783</v>
      </c>
      <c r="AN1389" t="s">
        <v>1784</v>
      </c>
      <c r="AO1389" t="str">
        <f>TEXT(A1389,"yyyy-mm-dd")</f>
        <v>2009-12-31</v>
      </c>
    </row>
    <row r="1390" spans="1:41">
      <c r="A1390" s="6" t="s">
        <v>1776</v>
      </c>
      <c r="B1390">
        <v>2009</v>
      </c>
      <c r="C1390">
        <v>12</v>
      </c>
      <c r="E1390" t="s">
        <v>81</v>
      </c>
      <c r="F1390" t="s">
        <v>82</v>
      </c>
      <c r="G1390" t="s">
        <v>83</v>
      </c>
      <c r="H1390" t="s">
        <v>1589</v>
      </c>
      <c r="I1390">
        <v>2011</v>
      </c>
      <c r="K1390" s="6">
        <v>40908</v>
      </c>
      <c r="L1390">
        <v>24</v>
      </c>
      <c r="N1390" t="s">
        <v>368</v>
      </c>
      <c r="O1390" s="8">
        <v>3.98</v>
      </c>
      <c r="P1390" s="8">
        <v>4</v>
      </c>
      <c r="Q1390" s="8">
        <v>3.6</v>
      </c>
      <c r="R1390" s="8">
        <v>4.2</v>
      </c>
      <c r="S1390" s="8">
        <v>3.3</v>
      </c>
      <c r="T1390" s="8">
        <v>5</v>
      </c>
      <c r="U1390" s="8">
        <v>0.46</v>
      </c>
      <c r="V1390" s="9">
        <v>27</v>
      </c>
      <c r="W1390" s="8">
        <v>0.60000000000000009</v>
      </c>
      <c r="X1390" s="8">
        <v>1.7000000000000002</v>
      </c>
      <c r="Y1390" s="8">
        <v>-2.0000000000000018E-2</v>
      </c>
      <c r="Z1390" s="8">
        <v>0.10000000000000009</v>
      </c>
      <c r="AA1390">
        <v>-9.9999999999999645E-2</v>
      </c>
      <c r="AF1390" t="s">
        <v>1590</v>
      </c>
      <c r="AG1390" t="s">
        <v>87</v>
      </c>
      <c r="AH1390" t="s">
        <v>88</v>
      </c>
      <c r="AI1390" t="s">
        <v>359</v>
      </c>
      <c r="AJ1390" s="7">
        <v>40908</v>
      </c>
      <c r="AK1390" t="s">
        <v>1777</v>
      </c>
      <c r="AL1390" t="s">
        <v>91</v>
      </c>
      <c r="AM1390" t="s">
        <v>1591</v>
      </c>
      <c r="AN1390" t="s">
        <v>1780</v>
      </c>
      <c r="AO1390" t="str">
        <f>TEXT(A1390,"yyyy-mm-dd")</f>
        <v>2009-12-31</v>
      </c>
    </row>
    <row r="1391" spans="1:41">
      <c r="A1391" s="6" t="s">
        <v>1776</v>
      </c>
      <c r="B1391">
        <v>2009</v>
      </c>
      <c r="C1391">
        <v>12</v>
      </c>
      <c r="E1391" t="s">
        <v>392</v>
      </c>
      <c r="F1391" t="s">
        <v>82</v>
      </c>
      <c r="G1391" t="s">
        <v>83</v>
      </c>
      <c r="H1391" t="s">
        <v>1589</v>
      </c>
      <c r="I1391">
        <v>2011</v>
      </c>
      <c r="K1391" s="6">
        <v>40908</v>
      </c>
      <c r="L1391">
        <v>24</v>
      </c>
      <c r="N1391" t="s">
        <v>368</v>
      </c>
      <c r="O1391" s="8">
        <v>4.03</v>
      </c>
      <c r="P1391" s="8">
        <v>4</v>
      </c>
      <c r="Q1391" s="8">
        <v>3.8</v>
      </c>
      <c r="R1391" s="8">
        <v>4.2</v>
      </c>
      <c r="S1391" s="8">
        <v>3.4</v>
      </c>
      <c r="T1391" s="8">
        <v>5.3</v>
      </c>
      <c r="U1391" s="8">
        <v>0.48</v>
      </c>
      <c r="V1391" s="9">
        <v>23</v>
      </c>
      <c r="W1391" s="8">
        <v>0.40000000000000036</v>
      </c>
      <c r="X1391" s="8">
        <v>1.9</v>
      </c>
      <c r="Y1391" s="8">
        <v>3.0000000000000249E-2</v>
      </c>
      <c r="Z1391" s="8"/>
      <c r="AF1391" t="s">
        <v>1590</v>
      </c>
      <c r="AG1391" t="s">
        <v>87</v>
      </c>
      <c r="AH1391" t="s">
        <v>88</v>
      </c>
      <c r="AI1391" t="s">
        <v>359</v>
      </c>
      <c r="AJ1391" s="7">
        <v>40908</v>
      </c>
      <c r="AK1391" t="s">
        <v>1777</v>
      </c>
      <c r="AL1391" t="s">
        <v>393</v>
      </c>
      <c r="AM1391" t="s">
        <v>1591</v>
      </c>
      <c r="AN1391" t="s">
        <v>1787</v>
      </c>
      <c r="AO1391" t="str">
        <f>TEXT(A1391,"yyyy-mm-dd")</f>
        <v>2009-12-31</v>
      </c>
    </row>
    <row r="1392" spans="1:41">
      <c r="A1392" s="6" t="s">
        <v>1776</v>
      </c>
      <c r="B1392">
        <v>2009</v>
      </c>
      <c r="C1392">
        <v>12</v>
      </c>
      <c r="E1392" t="s">
        <v>81</v>
      </c>
      <c r="F1392" t="s">
        <v>82</v>
      </c>
      <c r="G1392" t="s">
        <v>83</v>
      </c>
      <c r="H1392" t="s">
        <v>1417</v>
      </c>
      <c r="I1392">
        <v>2010</v>
      </c>
      <c r="K1392" s="6">
        <v>40543</v>
      </c>
      <c r="L1392">
        <v>12</v>
      </c>
      <c r="N1392" t="s">
        <v>261</v>
      </c>
      <c r="O1392" s="8">
        <v>5.04</v>
      </c>
      <c r="P1392" s="8">
        <v>5.0999999999999996</v>
      </c>
      <c r="Q1392" s="8">
        <v>4.9000000000000004</v>
      </c>
      <c r="R1392" s="8">
        <v>5.2</v>
      </c>
      <c r="S1392" s="8">
        <v>4</v>
      </c>
      <c r="T1392" s="8">
        <v>5.5</v>
      </c>
      <c r="U1392" s="8">
        <v>0.28999999999999998</v>
      </c>
      <c r="V1392" s="9">
        <v>27</v>
      </c>
      <c r="W1392" s="8">
        <v>0.29999999999999982</v>
      </c>
      <c r="X1392" s="8">
        <v>1.5</v>
      </c>
      <c r="Y1392" s="8">
        <v>-5.9999999999999609E-2</v>
      </c>
      <c r="Z1392" s="8">
        <v>0.19999999999999929</v>
      </c>
      <c r="AA1392">
        <v>-0.30000000000000071</v>
      </c>
      <c r="AF1392" t="s">
        <v>1418</v>
      </c>
      <c r="AG1392" t="s">
        <v>87</v>
      </c>
      <c r="AH1392" t="s">
        <v>88</v>
      </c>
      <c r="AI1392" t="s">
        <v>97</v>
      </c>
      <c r="AJ1392" s="7">
        <v>40543</v>
      </c>
      <c r="AK1392" t="s">
        <v>1777</v>
      </c>
      <c r="AL1392" t="s">
        <v>91</v>
      </c>
      <c r="AM1392" t="s">
        <v>1419</v>
      </c>
      <c r="AN1392" t="s">
        <v>1779</v>
      </c>
      <c r="AO1392" t="str">
        <f>TEXT(A1392,"yyyy-mm-dd")</f>
        <v>2009-12-31</v>
      </c>
    </row>
    <row r="1393" spans="1:41">
      <c r="A1393" s="6" t="s">
        <v>1776</v>
      </c>
      <c r="B1393">
        <v>2009</v>
      </c>
      <c r="C1393">
        <v>12</v>
      </c>
      <c r="E1393" t="s">
        <v>392</v>
      </c>
      <c r="F1393" t="s">
        <v>82</v>
      </c>
      <c r="G1393" t="s">
        <v>83</v>
      </c>
      <c r="H1393" t="s">
        <v>1417</v>
      </c>
      <c r="I1393">
        <v>2010</v>
      </c>
      <c r="K1393" s="6">
        <v>40543</v>
      </c>
      <c r="L1393">
        <v>12</v>
      </c>
      <c r="N1393" t="s">
        <v>261</v>
      </c>
      <c r="O1393" s="8">
        <v>4.67</v>
      </c>
      <c r="P1393" s="8">
        <v>4.5999999999999996</v>
      </c>
      <c r="Q1393" s="8">
        <v>4.4000000000000004</v>
      </c>
      <c r="R1393" s="8">
        <v>4.9800000000000004</v>
      </c>
      <c r="S1393" s="8">
        <v>3.8</v>
      </c>
      <c r="T1393" s="8">
        <v>5.7</v>
      </c>
      <c r="U1393" s="8">
        <v>0.44</v>
      </c>
      <c r="V1393" s="9">
        <v>26</v>
      </c>
      <c r="W1393" s="8">
        <v>0.58000000000000007</v>
      </c>
      <c r="X1393" s="8">
        <v>1.9000000000000004</v>
      </c>
      <c r="Y1393" s="8">
        <v>7.0000000000000284E-2</v>
      </c>
      <c r="Z1393" s="8">
        <v>9.9999999999999645E-2</v>
      </c>
      <c r="AA1393">
        <v>-0.14000000000000057</v>
      </c>
      <c r="AF1393" t="s">
        <v>1418</v>
      </c>
      <c r="AG1393" t="s">
        <v>87</v>
      </c>
      <c r="AH1393" t="s">
        <v>88</v>
      </c>
      <c r="AI1393" t="s">
        <v>97</v>
      </c>
      <c r="AJ1393" s="7">
        <v>40543</v>
      </c>
      <c r="AK1393" t="s">
        <v>1777</v>
      </c>
      <c r="AL1393" t="s">
        <v>393</v>
      </c>
      <c r="AM1393" t="s">
        <v>1419</v>
      </c>
      <c r="AN1393" t="s">
        <v>1786</v>
      </c>
      <c r="AO1393" t="str">
        <f>TEXT(A1393,"yyyy-mm-dd")</f>
        <v>2009-12-31</v>
      </c>
    </row>
    <row r="1394" spans="1:41">
      <c r="A1394" s="6" t="s">
        <v>1776</v>
      </c>
      <c r="B1394">
        <v>2009</v>
      </c>
      <c r="C1394">
        <v>12</v>
      </c>
      <c r="E1394" t="s">
        <v>81</v>
      </c>
      <c r="F1394" t="s">
        <v>82</v>
      </c>
      <c r="G1394" t="s">
        <v>83</v>
      </c>
      <c r="H1394" t="s">
        <v>1263</v>
      </c>
      <c r="I1394">
        <v>2009</v>
      </c>
      <c r="K1394" s="6">
        <v>40178</v>
      </c>
      <c r="L1394">
        <v>0</v>
      </c>
      <c r="N1394" t="s">
        <v>178</v>
      </c>
      <c r="O1394" s="8">
        <v>3.81</v>
      </c>
      <c r="P1394" s="8">
        <v>3.77</v>
      </c>
      <c r="Q1394" s="8">
        <v>3.76</v>
      </c>
      <c r="R1394" s="8">
        <v>3.86</v>
      </c>
      <c r="S1394" s="8">
        <v>3.49</v>
      </c>
      <c r="T1394" s="8">
        <v>4.82</v>
      </c>
      <c r="U1394" s="8">
        <v>0.24</v>
      </c>
      <c r="V1394" s="9">
        <v>26</v>
      </c>
      <c r="W1394" s="8">
        <v>0.10000000000000009</v>
      </c>
      <c r="X1394" s="8">
        <v>1.33</v>
      </c>
      <c r="Y1394" s="8">
        <v>4.0000000000000036E-2</v>
      </c>
      <c r="Z1394" s="8">
        <v>-0.22999999999999998</v>
      </c>
      <c r="AA1394">
        <v>-9.9999999999999645E-2</v>
      </c>
      <c r="AF1394" t="s">
        <v>1264</v>
      </c>
      <c r="AG1394" t="s">
        <v>87</v>
      </c>
      <c r="AH1394" t="s">
        <v>88</v>
      </c>
      <c r="AI1394" t="s">
        <v>89</v>
      </c>
      <c r="AJ1394" s="7">
        <v>40178</v>
      </c>
      <c r="AK1394" t="s">
        <v>1777</v>
      </c>
      <c r="AL1394" t="s">
        <v>91</v>
      </c>
      <c r="AM1394" t="s">
        <v>1265</v>
      </c>
      <c r="AN1394" t="s">
        <v>1778</v>
      </c>
      <c r="AO1394" t="str">
        <f>TEXT(A1394,"yyyy-mm-dd")</f>
        <v>2009-12-31</v>
      </c>
    </row>
    <row r="1395" spans="1:41">
      <c r="A1395" s="6" t="s">
        <v>1776</v>
      </c>
      <c r="B1395">
        <v>2009</v>
      </c>
      <c r="C1395">
        <v>12</v>
      </c>
      <c r="E1395" t="s">
        <v>392</v>
      </c>
      <c r="F1395" t="s">
        <v>82</v>
      </c>
      <c r="G1395" t="s">
        <v>83</v>
      </c>
      <c r="H1395" t="s">
        <v>1263</v>
      </c>
      <c r="I1395">
        <v>2009</v>
      </c>
      <c r="K1395" s="6">
        <v>40178</v>
      </c>
      <c r="L1395">
        <v>0</v>
      </c>
      <c r="N1395" t="s">
        <v>178</v>
      </c>
      <c r="O1395" s="8">
        <v>4.4000000000000004</v>
      </c>
      <c r="P1395" s="8">
        <v>4.37</v>
      </c>
      <c r="Q1395" s="8">
        <v>4.2699999999999996</v>
      </c>
      <c r="R1395" s="8">
        <v>4.47</v>
      </c>
      <c r="S1395" s="8">
        <v>4.12</v>
      </c>
      <c r="T1395" s="8">
        <v>4.9800000000000004</v>
      </c>
      <c r="U1395" s="8">
        <v>0.19</v>
      </c>
      <c r="V1395" s="9">
        <v>24</v>
      </c>
      <c r="W1395" s="8">
        <v>0.20000000000000018</v>
      </c>
      <c r="X1395" s="8">
        <v>0.86000000000000032</v>
      </c>
      <c r="Y1395" s="8">
        <v>3.0000000000000249E-2</v>
      </c>
      <c r="Z1395" s="8">
        <v>-0.12999999999999989</v>
      </c>
      <c r="AA1395">
        <v>-9.9999999999999645E-2</v>
      </c>
      <c r="AF1395" t="s">
        <v>1264</v>
      </c>
      <c r="AG1395" t="s">
        <v>87</v>
      </c>
      <c r="AH1395" t="s">
        <v>88</v>
      </c>
      <c r="AI1395" t="s">
        <v>89</v>
      </c>
      <c r="AJ1395" s="7">
        <v>40178</v>
      </c>
      <c r="AK1395" t="s">
        <v>1777</v>
      </c>
      <c r="AL1395" t="s">
        <v>393</v>
      </c>
      <c r="AM1395" t="s">
        <v>1265</v>
      </c>
      <c r="AN1395" t="s">
        <v>1785</v>
      </c>
      <c r="AO1395" t="str">
        <f>TEXT(A1395,"yyyy-mm-dd")</f>
        <v>2009-12-31</v>
      </c>
    </row>
    <row r="1396" spans="1:41">
      <c r="A1396" s="6" t="s">
        <v>1776</v>
      </c>
      <c r="B1396">
        <v>2009</v>
      </c>
      <c r="C1396">
        <v>12</v>
      </c>
      <c r="E1396" t="s">
        <v>112</v>
      </c>
      <c r="F1396" t="s">
        <v>113</v>
      </c>
      <c r="G1396" t="s">
        <v>83</v>
      </c>
      <c r="H1396" t="s">
        <v>1589</v>
      </c>
      <c r="I1396">
        <v>2011</v>
      </c>
      <c r="K1396" s="6">
        <v>40908</v>
      </c>
      <c r="L1396">
        <v>24</v>
      </c>
      <c r="N1396" t="s">
        <v>368</v>
      </c>
      <c r="O1396" s="8">
        <v>6.33</v>
      </c>
      <c r="P1396" s="8">
        <v>6.3</v>
      </c>
      <c r="Q1396" s="8">
        <v>6</v>
      </c>
      <c r="R1396" s="8">
        <v>6.5</v>
      </c>
      <c r="S1396" s="8">
        <v>5</v>
      </c>
      <c r="T1396" s="8">
        <v>8</v>
      </c>
      <c r="U1396" s="8">
        <v>0.66</v>
      </c>
      <c r="V1396" s="9">
        <v>23</v>
      </c>
      <c r="W1396" s="8">
        <v>0.5</v>
      </c>
      <c r="X1396" s="8">
        <v>3</v>
      </c>
      <c r="Y1396" s="8">
        <v>3.0000000000000249E-2</v>
      </c>
      <c r="Z1396" s="8"/>
      <c r="AF1396" t="s">
        <v>1793</v>
      </c>
      <c r="AG1396" t="s">
        <v>115</v>
      </c>
      <c r="AH1396" t="s">
        <v>116</v>
      </c>
      <c r="AI1396" t="s">
        <v>359</v>
      </c>
      <c r="AJ1396" s="7">
        <v>40908</v>
      </c>
      <c r="AK1396" t="s">
        <v>1777</v>
      </c>
      <c r="AL1396" t="s">
        <v>118</v>
      </c>
      <c r="AM1396" t="s">
        <v>1591</v>
      </c>
      <c r="AN1396" t="s">
        <v>1794</v>
      </c>
      <c r="AO1396" t="str">
        <f>TEXT(A1396,"yyyy-mm-dd")</f>
        <v>2009-12-31</v>
      </c>
    </row>
    <row r="1397" spans="1:41">
      <c r="A1397" s="6" t="s">
        <v>1776</v>
      </c>
      <c r="B1397">
        <v>2009</v>
      </c>
      <c r="C1397">
        <v>12</v>
      </c>
      <c r="E1397" t="s">
        <v>112</v>
      </c>
      <c r="F1397" t="s">
        <v>113</v>
      </c>
      <c r="G1397" t="s">
        <v>83</v>
      </c>
      <c r="H1397" t="s">
        <v>1417</v>
      </c>
      <c r="I1397">
        <v>2010</v>
      </c>
      <c r="K1397" s="6">
        <v>40543</v>
      </c>
      <c r="L1397">
        <v>12</v>
      </c>
      <c r="N1397" t="s">
        <v>261</v>
      </c>
      <c r="O1397" s="8">
        <v>5.52</v>
      </c>
      <c r="P1397" s="8">
        <v>5.5</v>
      </c>
      <c r="Q1397" s="8">
        <v>5.2</v>
      </c>
      <c r="R1397" s="8">
        <v>5.74</v>
      </c>
      <c r="S1397" s="8">
        <v>4.5</v>
      </c>
      <c r="T1397" s="8">
        <v>7.02</v>
      </c>
      <c r="U1397" s="8">
        <v>0.6</v>
      </c>
      <c r="V1397" s="9">
        <v>27</v>
      </c>
      <c r="W1397" s="8">
        <v>0.54</v>
      </c>
      <c r="X1397" s="8">
        <v>2.5199999999999996</v>
      </c>
      <c r="Y1397" s="8">
        <v>1.9999999999999574E-2</v>
      </c>
      <c r="Z1397" s="8">
        <v>-9.9999999999999645E-2</v>
      </c>
      <c r="AA1397">
        <v>4.0000000000000036E-2</v>
      </c>
      <c r="AF1397" t="s">
        <v>1600</v>
      </c>
      <c r="AG1397" t="s">
        <v>115</v>
      </c>
      <c r="AH1397" t="s">
        <v>116</v>
      </c>
      <c r="AI1397" t="s">
        <v>230</v>
      </c>
      <c r="AJ1397" s="7">
        <v>40543</v>
      </c>
      <c r="AK1397" t="s">
        <v>1777</v>
      </c>
      <c r="AL1397" t="s">
        <v>118</v>
      </c>
      <c r="AM1397" t="s">
        <v>1419</v>
      </c>
      <c r="AN1397" t="s">
        <v>1792</v>
      </c>
      <c r="AO1397" t="str">
        <f>TEXT(A1397,"yyyy-mm-dd")</f>
        <v>2009-12-31</v>
      </c>
    </row>
    <row r="1398" spans="1:41">
      <c r="A1398" s="6" t="s">
        <v>1795</v>
      </c>
      <c r="B1398">
        <v>2010</v>
      </c>
      <c r="C1398">
        <v>1</v>
      </c>
      <c r="E1398" t="s">
        <v>100</v>
      </c>
      <c r="F1398" t="s">
        <v>101</v>
      </c>
      <c r="G1398" t="s">
        <v>83</v>
      </c>
      <c r="H1398" t="s">
        <v>1589</v>
      </c>
      <c r="I1398">
        <v>2011</v>
      </c>
      <c r="K1398" s="6">
        <v>40908</v>
      </c>
      <c r="L1398">
        <v>23</v>
      </c>
      <c r="N1398" t="s">
        <v>95</v>
      </c>
      <c r="O1398" s="8">
        <v>3.46</v>
      </c>
      <c r="P1398" s="8">
        <v>3.45</v>
      </c>
      <c r="Q1398" s="8">
        <v>3.13</v>
      </c>
      <c r="R1398" s="8">
        <v>3.8</v>
      </c>
      <c r="S1398" s="8">
        <v>2.5</v>
      </c>
      <c r="T1398" s="8">
        <v>4.5</v>
      </c>
      <c r="U1398" s="8">
        <v>0.47</v>
      </c>
      <c r="V1398" s="9">
        <v>26</v>
      </c>
      <c r="W1398" s="8">
        <v>0.66999999999999993</v>
      </c>
      <c r="X1398" s="8">
        <v>2</v>
      </c>
      <c r="Y1398" s="8">
        <v>9.9999999999997868E-3</v>
      </c>
      <c r="Z1398" s="8">
        <v>0.25</v>
      </c>
      <c r="AA1398">
        <v>0.19999999999999973</v>
      </c>
      <c r="AF1398" t="s">
        <v>9939</v>
      </c>
      <c r="AG1398" t="s">
        <v>9655</v>
      </c>
      <c r="AH1398" t="s">
        <v>9656</v>
      </c>
      <c r="AI1398" t="s">
        <v>9669</v>
      </c>
      <c r="AJ1398" s="7">
        <v>40908</v>
      </c>
      <c r="AK1398" t="s">
        <v>1796</v>
      </c>
      <c r="AL1398" t="s">
        <v>109</v>
      </c>
      <c r="AM1398" t="s">
        <v>1591</v>
      </c>
      <c r="AN1398" t="s">
        <v>9948</v>
      </c>
    </row>
    <row r="1399" spans="1:41">
      <c r="A1399" s="6" t="s">
        <v>1795</v>
      </c>
      <c r="B1399">
        <v>2010</v>
      </c>
      <c r="C1399">
        <v>1</v>
      </c>
      <c r="E1399" t="s">
        <v>100</v>
      </c>
      <c r="F1399" t="s">
        <v>101</v>
      </c>
      <c r="G1399" t="s">
        <v>102</v>
      </c>
      <c r="H1399" t="s">
        <v>1768</v>
      </c>
      <c r="I1399">
        <v>2010</v>
      </c>
      <c r="J1399">
        <v>4</v>
      </c>
      <c r="K1399" s="6">
        <v>40543</v>
      </c>
      <c r="L1399">
        <v>11</v>
      </c>
      <c r="M1399">
        <v>4</v>
      </c>
      <c r="N1399" t="s">
        <v>85</v>
      </c>
      <c r="O1399" s="8">
        <v>3.68</v>
      </c>
      <c r="P1399" s="8">
        <v>3.25</v>
      </c>
      <c r="Q1399" s="8">
        <v>2.7</v>
      </c>
      <c r="R1399" s="8">
        <v>3.98</v>
      </c>
      <c r="S1399" s="8">
        <v>1.8</v>
      </c>
      <c r="T1399" s="8">
        <v>14.7</v>
      </c>
      <c r="U1399" s="8">
        <v>2.39</v>
      </c>
      <c r="V1399" s="9">
        <v>26</v>
      </c>
      <c r="W1399" s="8">
        <v>1.2799999999999998</v>
      </c>
      <c r="X1399" s="8">
        <v>12.899999999999999</v>
      </c>
      <c r="Y1399" s="8">
        <v>0.43000000000000016</v>
      </c>
      <c r="Z1399" s="8">
        <v>0.83999999999999986</v>
      </c>
      <c r="AA1399">
        <v>-0.14000000000000035</v>
      </c>
      <c r="AF1399" t="s">
        <v>1769</v>
      </c>
      <c r="AG1399" t="s">
        <v>106</v>
      </c>
      <c r="AH1399" t="s">
        <v>107</v>
      </c>
      <c r="AI1399" t="s">
        <v>497</v>
      </c>
      <c r="AJ1399" s="7">
        <v>40543</v>
      </c>
      <c r="AK1399" t="s">
        <v>1796</v>
      </c>
      <c r="AL1399" t="s">
        <v>109</v>
      </c>
      <c r="AM1399" t="s">
        <v>1770</v>
      </c>
      <c r="AN1399" t="s">
        <v>1806</v>
      </c>
      <c r="AO1399" t="str">
        <f>TEXT(A1399,"yyyy-mm-dd")</f>
        <v>2010-01-31</v>
      </c>
    </row>
    <row r="1400" spans="1:41">
      <c r="A1400" s="6" t="s">
        <v>1795</v>
      </c>
      <c r="B1400">
        <v>2010</v>
      </c>
      <c r="C1400">
        <v>1</v>
      </c>
      <c r="E1400" t="s">
        <v>100</v>
      </c>
      <c r="F1400" t="s">
        <v>101</v>
      </c>
      <c r="G1400" t="s">
        <v>83</v>
      </c>
      <c r="H1400" t="s">
        <v>1417</v>
      </c>
      <c r="I1400">
        <v>2010</v>
      </c>
      <c r="K1400" s="6">
        <v>40543</v>
      </c>
      <c r="L1400">
        <v>11</v>
      </c>
      <c r="N1400" t="s">
        <v>85</v>
      </c>
      <c r="O1400" s="8">
        <v>3.28</v>
      </c>
      <c r="P1400" s="8">
        <v>3.2</v>
      </c>
      <c r="Q1400" s="8">
        <v>2.88</v>
      </c>
      <c r="R1400" s="8">
        <v>3.65</v>
      </c>
      <c r="S1400" s="8">
        <v>2.1</v>
      </c>
      <c r="T1400" s="8">
        <v>5.0999999999999996</v>
      </c>
      <c r="U1400" s="8">
        <v>0.62</v>
      </c>
      <c r="V1400" s="9">
        <v>28</v>
      </c>
      <c r="W1400" s="8">
        <v>0.77</v>
      </c>
      <c r="X1400" s="8">
        <v>2.9999999999999996</v>
      </c>
      <c r="Y1400" s="8">
        <v>7.9999999999999627E-2</v>
      </c>
      <c r="Z1400" s="8">
        <v>0.20000000000000018</v>
      </c>
      <c r="AA1400">
        <v>0.12000000000000011</v>
      </c>
      <c r="AF1400" t="s">
        <v>9905</v>
      </c>
      <c r="AG1400" t="s">
        <v>9655</v>
      </c>
      <c r="AH1400" t="s">
        <v>9656</v>
      </c>
      <c r="AI1400" t="s">
        <v>9657</v>
      </c>
      <c r="AJ1400" s="7">
        <v>40543</v>
      </c>
      <c r="AK1400" t="s">
        <v>1796</v>
      </c>
      <c r="AL1400" t="s">
        <v>109</v>
      </c>
      <c r="AM1400" t="s">
        <v>1419</v>
      </c>
      <c r="AN1400" t="s">
        <v>9926</v>
      </c>
    </row>
    <row r="1401" spans="1:41">
      <c r="A1401" s="6" t="s">
        <v>1795</v>
      </c>
      <c r="B1401">
        <v>2010</v>
      </c>
      <c r="C1401">
        <v>1</v>
      </c>
      <c r="E1401" t="s">
        <v>100</v>
      </c>
      <c r="F1401" t="s">
        <v>101</v>
      </c>
      <c r="G1401" t="s">
        <v>102</v>
      </c>
      <c r="H1401" t="s">
        <v>1764</v>
      </c>
      <c r="I1401">
        <v>2010</v>
      </c>
      <c r="J1401">
        <v>3</v>
      </c>
      <c r="K1401" s="6">
        <v>40451</v>
      </c>
      <c r="L1401">
        <v>8</v>
      </c>
      <c r="M1401">
        <v>3</v>
      </c>
      <c r="N1401" t="s">
        <v>182</v>
      </c>
      <c r="O1401" s="8">
        <v>2.88</v>
      </c>
      <c r="P1401" s="8">
        <v>2.9</v>
      </c>
      <c r="Q1401" s="8">
        <v>2.4</v>
      </c>
      <c r="R1401" s="8">
        <v>3.75</v>
      </c>
      <c r="S1401" s="8">
        <v>0.8</v>
      </c>
      <c r="T1401" s="8">
        <v>4.4000000000000004</v>
      </c>
      <c r="U1401" s="8">
        <v>1.03</v>
      </c>
      <c r="V1401" s="9">
        <v>27</v>
      </c>
      <c r="W1401" s="8">
        <v>1.35</v>
      </c>
      <c r="X1401" s="8">
        <v>3.6000000000000005</v>
      </c>
      <c r="Y1401" s="8">
        <v>-2.0000000000000018E-2</v>
      </c>
      <c r="Z1401" s="8">
        <v>0.10000000000000009</v>
      </c>
      <c r="AA1401">
        <v>0.11999999999999988</v>
      </c>
      <c r="AF1401" t="s">
        <v>1765</v>
      </c>
      <c r="AG1401" t="s">
        <v>106</v>
      </c>
      <c r="AH1401" t="s">
        <v>107</v>
      </c>
      <c r="AI1401" t="s">
        <v>427</v>
      </c>
      <c r="AJ1401" s="7">
        <v>40451</v>
      </c>
      <c r="AK1401" t="s">
        <v>1796</v>
      </c>
      <c r="AL1401" t="s">
        <v>109</v>
      </c>
      <c r="AM1401" t="s">
        <v>1766</v>
      </c>
      <c r="AN1401" t="s">
        <v>1805</v>
      </c>
      <c r="AO1401" t="str">
        <f>TEXT(A1401,"yyyy-mm-dd")</f>
        <v>2010-01-31</v>
      </c>
    </row>
    <row r="1402" spans="1:41">
      <c r="A1402" s="6" t="s">
        <v>1795</v>
      </c>
      <c r="B1402">
        <v>2010</v>
      </c>
      <c r="C1402">
        <v>1</v>
      </c>
      <c r="E1402" t="s">
        <v>100</v>
      </c>
      <c r="F1402" t="s">
        <v>101</v>
      </c>
      <c r="G1402" t="s">
        <v>102</v>
      </c>
      <c r="H1402" t="s">
        <v>1760</v>
      </c>
      <c r="I1402">
        <v>2010</v>
      </c>
      <c r="J1402">
        <v>2</v>
      </c>
      <c r="K1402" s="6">
        <v>40359</v>
      </c>
      <c r="L1402">
        <v>5</v>
      </c>
      <c r="M1402">
        <v>2</v>
      </c>
      <c r="N1402" t="s">
        <v>211</v>
      </c>
      <c r="O1402" s="8">
        <v>4.38</v>
      </c>
      <c r="P1402" s="8">
        <v>4.2</v>
      </c>
      <c r="Q1402" s="8">
        <v>3.65</v>
      </c>
      <c r="R1402" s="8">
        <v>5.3</v>
      </c>
      <c r="S1402" s="8">
        <v>1.8</v>
      </c>
      <c r="T1402" s="8">
        <v>6.8</v>
      </c>
      <c r="U1402" s="8">
        <v>1.19</v>
      </c>
      <c r="V1402" s="9">
        <v>27</v>
      </c>
      <c r="W1402" s="8">
        <v>1.65</v>
      </c>
      <c r="X1402" s="8">
        <v>5</v>
      </c>
      <c r="Y1402" s="8">
        <v>0.17999999999999972</v>
      </c>
      <c r="Z1402" s="8">
        <v>0.10000000000000053</v>
      </c>
      <c r="AA1402">
        <v>0.24999999999999956</v>
      </c>
      <c r="AF1402" t="s">
        <v>1761</v>
      </c>
      <c r="AG1402" t="s">
        <v>106</v>
      </c>
      <c r="AH1402" t="s">
        <v>107</v>
      </c>
      <c r="AI1402" t="s">
        <v>340</v>
      </c>
      <c r="AJ1402" s="7">
        <v>40359</v>
      </c>
      <c r="AK1402" t="s">
        <v>1796</v>
      </c>
      <c r="AL1402" t="s">
        <v>109</v>
      </c>
      <c r="AM1402" t="s">
        <v>1762</v>
      </c>
      <c r="AN1402" t="s">
        <v>1804</v>
      </c>
      <c r="AO1402" t="str">
        <f>TEXT(A1402,"yyyy-mm-dd")</f>
        <v>2010-01-31</v>
      </c>
    </row>
    <row r="1403" spans="1:41">
      <c r="A1403" s="6" t="s">
        <v>1795</v>
      </c>
      <c r="B1403">
        <v>2010</v>
      </c>
      <c r="C1403">
        <v>1</v>
      </c>
      <c r="E1403" t="s">
        <v>100</v>
      </c>
      <c r="F1403" t="s">
        <v>101</v>
      </c>
      <c r="G1403" t="s">
        <v>102</v>
      </c>
      <c r="H1403" t="s">
        <v>1715</v>
      </c>
      <c r="I1403">
        <v>2010</v>
      </c>
      <c r="J1403">
        <v>1</v>
      </c>
      <c r="K1403" s="6">
        <v>40268</v>
      </c>
      <c r="L1403">
        <v>2</v>
      </c>
      <c r="M1403">
        <v>1</v>
      </c>
      <c r="N1403" t="s">
        <v>104</v>
      </c>
      <c r="O1403" s="8">
        <v>2.7</v>
      </c>
      <c r="P1403" s="8">
        <v>2.8</v>
      </c>
      <c r="Q1403" s="8">
        <v>2</v>
      </c>
      <c r="R1403" s="8">
        <v>3.5</v>
      </c>
      <c r="S1403" s="8">
        <v>-0.5</v>
      </c>
      <c r="T1403" s="8">
        <v>5.2</v>
      </c>
      <c r="U1403" s="8">
        <v>1.24</v>
      </c>
      <c r="V1403" s="9">
        <v>27</v>
      </c>
      <c r="W1403" s="8">
        <v>1.5</v>
      </c>
      <c r="X1403" s="8">
        <v>5.7</v>
      </c>
      <c r="Y1403" s="8">
        <v>-9.9999999999999645E-2</v>
      </c>
      <c r="Z1403" s="8">
        <v>0</v>
      </c>
      <c r="AA1403">
        <v>0.14999999999999991</v>
      </c>
      <c r="AF1403" t="s">
        <v>1716</v>
      </c>
      <c r="AG1403" t="s">
        <v>106</v>
      </c>
      <c r="AH1403" t="s">
        <v>107</v>
      </c>
      <c r="AI1403" t="s">
        <v>108</v>
      </c>
      <c r="AJ1403" s="7">
        <v>40268</v>
      </c>
      <c r="AK1403" t="s">
        <v>1796</v>
      </c>
      <c r="AL1403" t="s">
        <v>109</v>
      </c>
      <c r="AM1403" t="s">
        <v>1717</v>
      </c>
      <c r="AN1403" t="s">
        <v>1803</v>
      </c>
      <c r="AO1403" t="str">
        <f>TEXT(A1403,"yyyy-mm-dd")</f>
        <v>2010-01-31</v>
      </c>
    </row>
    <row r="1404" spans="1:41">
      <c r="A1404" s="6" t="s">
        <v>1795</v>
      </c>
      <c r="B1404">
        <v>2010</v>
      </c>
      <c r="C1404">
        <v>1</v>
      </c>
      <c r="E1404" t="s">
        <v>100</v>
      </c>
      <c r="F1404" t="s">
        <v>101</v>
      </c>
      <c r="G1404" t="s">
        <v>102</v>
      </c>
      <c r="H1404" t="s">
        <v>1670</v>
      </c>
      <c r="I1404">
        <v>2009</v>
      </c>
      <c r="J1404">
        <v>4</v>
      </c>
      <c r="K1404" s="6">
        <v>40178</v>
      </c>
      <c r="L1404">
        <v>-1</v>
      </c>
      <c r="M1404">
        <v>0</v>
      </c>
      <c r="N1404" t="s">
        <v>187</v>
      </c>
      <c r="O1404" s="8">
        <v>-3.31</v>
      </c>
      <c r="P1404" s="8">
        <v>-3.1</v>
      </c>
      <c r="Q1404" s="8">
        <v>-3.9</v>
      </c>
      <c r="R1404" s="8">
        <v>-2.8</v>
      </c>
      <c r="S1404" s="8">
        <v>-4.8</v>
      </c>
      <c r="T1404" s="8">
        <v>-1.8</v>
      </c>
      <c r="U1404" s="8">
        <v>0.84</v>
      </c>
      <c r="V1404" s="9">
        <v>27</v>
      </c>
      <c r="W1404" s="8">
        <v>1.1000000000000001</v>
      </c>
      <c r="X1404" s="8">
        <v>3</v>
      </c>
      <c r="Y1404" s="8">
        <v>-0.20999999999999996</v>
      </c>
      <c r="Z1404" s="8">
        <v>0.60000000000000009</v>
      </c>
      <c r="AA1404">
        <v>-4.9999999999999378E-2</v>
      </c>
      <c r="AF1404" t="s">
        <v>1671</v>
      </c>
      <c r="AG1404" t="s">
        <v>106</v>
      </c>
      <c r="AH1404" t="s">
        <v>107</v>
      </c>
      <c r="AI1404" t="s">
        <v>188</v>
      </c>
      <c r="AJ1404" s="7">
        <v>40178</v>
      </c>
      <c r="AK1404" t="s">
        <v>1796</v>
      </c>
      <c r="AL1404" t="s">
        <v>109</v>
      </c>
      <c r="AM1404" t="s">
        <v>1672</v>
      </c>
      <c r="AN1404" t="s">
        <v>1802</v>
      </c>
      <c r="AO1404" t="str">
        <f>TEXT(A1404,"yyyy-mm-dd")</f>
        <v>2010-01-31</v>
      </c>
    </row>
    <row r="1405" spans="1:41">
      <c r="A1405" s="6" t="s">
        <v>1795</v>
      </c>
      <c r="B1405">
        <v>2010</v>
      </c>
      <c r="C1405">
        <v>1</v>
      </c>
      <c r="E1405" t="s">
        <v>100</v>
      </c>
      <c r="F1405" t="s">
        <v>101</v>
      </c>
      <c r="G1405" t="s">
        <v>83</v>
      </c>
      <c r="H1405" t="s">
        <v>1263</v>
      </c>
      <c r="I1405">
        <v>2009</v>
      </c>
      <c r="K1405" s="6">
        <v>40178</v>
      </c>
      <c r="L1405">
        <v>-1</v>
      </c>
      <c r="N1405" t="s">
        <v>187</v>
      </c>
      <c r="O1405" s="8">
        <v>-6.93</v>
      </c>
      <c r="P1405" s="8">
        <v>-6.9</v>
      </c>
      <c r="Q1405" s="8">
        <v>-7</v>
      </c>
      <c r="R1405" s="8">
        <v>-6.8</v>
      </c>
      <c r="S1405" s="8">
        <v>-7.3</v>
      </c>
      <c r="T1405" s="8">
        <v>-6.6</v>
      </c>
      <c r="U1405" s="8">
        <v>0.2</v>
      </c>
      <c r="V1405" s="9">
        <v>28</v>
      </c>
      <c r="W1405" s="8">
        <v>0.20000000000000018</v>
      </c>
      <c r="X1405" s="8">
        <v>0.70000000000000018</v>
      </c>
      <c r="Y1405" s="8">
        <v>-2.9999999999999361E-2</v>
      </c>
      <c r="Z1405" s="8">
        <v>9.9999999999999645E-2</v>
      </c>
      <c r="AA1405">
        <v>-4.9999999999999822E-2</v>
      </c>
      <c r="AF1405" t="s">
        <v>9871</v>
      </c>
      <c r="AG1405" t="s">
        <v>9655</v>
      </c>
      <c r="AH1405" t="s">
        <v>9656</v>
      </c>
      <c r="AI1405" t="s">
        <v>9841</v>
      </c>
      <c r="AJ1405" s="7">
        <v>40178</v>
      </c>
      <c r="AK1405" t="s">
        <v>1796</v>
      </c>
      <c r="AL1405" t="s">
        <v>109</v>
      </c>
      <c r="AM1405" t="s">
        <v>1265</v>
      </c>
      <c r="AN1405" t="s">
        <v>9904</v>
      </c>
    </row>
    <row r="1406" spans="1:41">
      <c r="A1406" s="6" t="s">
        <v>1795</v>
      </c>
      <c r="B1406">
        <v>2010</v>
      </c>
      <c r="C1406">
        <v>1</v>
      </c>
      <c r="E1406" t="s">
        <v>81</v>
      </c>
      <c r="F1406" t="s">
        <v>82</v>
      </c>
      <c r="G1406" t="s">
        <v>83</v>
      </c>
      <c r="H1406" t="s">
        <v>1781</v>
      </c>
      <c r="I1406">
        <v>2012</v>
      </c>
      <c r="K1406" s="6">
        <v>41274</v>
      </c>
      <c r="L1406">
        <v>35</v>
      </c>
      <c r="N1406" t="s">
        <v>943</v>
      </c>
      <c r="O1406" s="8">
        <v>3.68</v>
      </c>
      <c r="P1406" s="8">
        <v>3.55</v>
      </c>
      <c r="Q1406" s="8">
        <v>3.43</v>
      </c>
      <c r="R1406" s="8">
        <v>3.88</v>
      </c>
      <c r="S1406" s="8">
        <v>3.1</v>
      </c>
      <c r="T1406" s="8">
        <v>4.8</v>
      </c>
      <c r="U1406" s="8">
        <v>0.41</v>
      </c>
      <c r="V1406" s="9">
        <v>22</v>
      </c>
      <c r="W1406" s="8">
        <v>0.44999999999999973</v>
      </c>
      <c r="X1406" s="8">
        <v>1.6999999999999997</v>
      </c>
      <c r="Y1406" s="8">
        <v>0.13000000000000034</v>
      </c>
      <c r="Z1406" s="8">
        <v>4.9999999999999822E-2</v>
      </c>
      <c r="AA1406">
        <v>-0.13000000000000034</v>
      </c>
      <c r="AF1406" t="s">
        <v>1782</v>
      </c>
      <c r="AG1406" t="s">
        <v>87</v>
      </c>
      <c r="AH1406" t="s">
        <v>88</v>
      </c>
      <c r="AI1406" t="s">
        <v>359</v>
      </c>
      <c r="AJ1406" s="7">
        <v>41274</v>
      </c>
      <c r="AK1406" t="s">
        <v>1796</v>
      </c>
      <c r="AL1406" t="s">
        <v>91</v>
      </c>
      <c r="AM1406" t="s">
        <v>1783</v>
      </c>
      <c r="AN1406" t="s">
        <v>1799</v>
      </c>
      <c r="AO1406" t="str">
        <f>TEXT(A1406,"yyyy-mm-dd")</f>
        <v>2010-01-31</v>
      </c>
    </row>
    <row r="1407" spans="1:41">
      <c r="A1407" s="6" t="s">
        <v>1795</v>
      </c>
      <c r="B1407">
        <v>2010</v>
      </c>
      <c r="C1407">
        <v>1</v>
      </c>
      <c r="E1407" t="s">
        <v>81</v>
      </c>
      <c r="F1407" t="s">
        <v>82</v>
      </c>
      <c r="G1407" t="s">
        <v>83</v>
      </c>
      <c r="H1407" t="s">
        <v>1589</v>
      </c>
      <c r="I1407">
        <v>2011</v>
      </c>
      <c r="K1407" s="6">
        <v>40908</v>
      </c>
      <c r="L1407">
        <v>23</v>
      </c>
      <c r="N1407" t="s">
        <v>95</v>
      </c>
      <c r="O1407" s="8">
        <v>3.91</v>
      </c>
      <c r="P1407" s="8">
        <v>3.8</v>
      </c>
      <c r="Q1407" s="8">
        <v>3.6</v>
      </c>
      <c r="R1407" s="8">
        <v>4</v>
      </c>
      <c r="S1407" s="8">
        <v>3.4</v>
      </c>
      <c r="T1407" s="8">
        <v>5</v>
      </c>
      <c r="U1407" s="8">
        <v>0.43</v>
      </c>
      <c r="V1407" s="9">
        <v>25</v>
      </c>
      <c r="W1407" s="8">
        <v>0.39999999999999991</v>
      </c>
      <c r="X1407" s="8">
        <v>1.6</v>
      </c>
      <c r="Y1407" s="8">
        <v>0.11000000000000032</v>
      </c>
      <c r="Z1407" s="8">
        <v>-0.20000000000000018</v>
      </c>
      <c r="AA1407">
        <v>-0.20000000000000018</v>
      </c>
      <c r="AF1407" t="s">
        <v>1590</v>
      </c>
      <c r="AG1407" t="s">
        <v>87</v>
      </c>
      <c r="AH1407" t="s">
        <v>88</v>
      </c>
      <c r="AI1407" t="s">
        <v>97</v>
      </c>
      <c r="AJ1407" s="7">
        <v>40908</v>
      </c>
      <c r="AK1407" t="s">
        <v>1796</v>
      </c>
      <c r="AL1407" t="s">
        <v>91</v>
      </c>
      <c r="AM1407" t="s">
        <v>1591</v>
      </c>
      <c r="AN1407" t="s">
        <v>1798</v>
      </c>
      <c r="AO1407" t="str">
        <f>TEXT(A1407,"yyyy-mm-dd")</f>
        <v>2010-01-31</v>
      </c>
    </row>
    <row r="1408" spans="1:41">
      <c r="A1408" s="6" t="s">
        <v>1795</v>
      </c>
      <c r="B1408">
        <v>2010</v>
      </c>
      <c r="C1408">
        <v>1</v>
      </c>
      <c r="E1408" t="s">
        <v>392</v>
      </c>
      <c r="F1408" t="s">
        <v>82</v>
      </c>
      <c r="G1408" t="s">
        <v>83</v>
      </c>
      <c r="H1408" t="s">
        <v>1589</v>
      </c>
      <c r="I1408">
        <v>2011</v>
      </c>
      <c r="K1408" s="6">
        <v>40908</v>
      </c>
      <c r="L1408">
        <v>23</v>
      </c>
      <c r="N1408" t="s">
        <v>95</v>
      </c>
      <c r="O1408" s="8">
        <v>3.86</v>
      </c>
      <c r="P1408" s="8">
        <v>3.8</v>
      </c>
      <c r="Q1408" s="8">
        <v>3.5</v>
      </c>
      <c r="R1408" s="8">
        <v>4.0999999999999996</v>
      </c>
      <c r="S1408" s="8">
        <v>3.2</v>
      </c>
      <c r="T1408" s="8">
        <v>5</v>
      </c>
      <c r="U1408" s="8">
        <v>0.53</v>
      </c>
      <c r="V1408" s="9">
        <v>22</v>
      </c>
      <c r="W1408" s="8">
        <v>0.59999999999999964</v>
      </c>
      <c r="X1408" s="8">
        <v>1.7999999999999998</v>
      </c>
      <c r="Y1408" s="8">
        <v>6.0000000000000053E-2</v>
      </c>
      <c r="Z1408" s="8">
        <v>-0.20000000000000018</v>
      </c>
      <c r="AA1408">
        <v>0.19999999999999929</v>
      </c>
      <c r="AF1408" t="s">
        <v>1590</v>
      </c>
      <c r="AG1408" t="s">
        <v>87</v>
      </c>
      <c r="AH1408" t="s">
        <v>88</v>
      </c>
      <c r="AI1408" t="s">
        <v>97</v>
      </c>
      <c r="AJ1408" s="7">
        <v>40908</v>
      </c>
      <c r="AK1408" t="s">
        <v>1796</v>
      </c>
      <c r="AL1408" t="s">
        <v>393</v>
      </c>
      <c r="AM1408" t="s">
        <v>1591</v>
      </c>
      <c r="AN1408" t="s">
        <v>1801</v>
      </c>
      <c r="AO1408" t="str">
        <f>TEXT(A1408,"yyyy-mm-dd")</f>
        <v>2010-01-31</v>
      </c>
    </row>
    <row r="1409" spans="1:41">
      <c r="A1409" s="6" t="s">
        <v>1795</v>
      </c>
      <c r="B1409">
        <v>2010</v>
      </c>
      <c r="C1409">
        <v>1</v>
      </c>
      <c r="E1409" t="s">
        <v>81</v>
      </c>
      <c r="F1409" t="s">
        <v>82</v>
      </c>
      <c r="G1409" t="s">
        <v>83</v>
      </c>
      <c r="H1409" t="s">
        <v>1417</v>
      </c>
      <c r="I1409">
        <v>2010</v>
      </c>
      <c r="K1409" s="6">
        <v>40543</v>
      </c>
      <c r="L1409">
        <v>11</v>
      </c>
      <c r="N1409" t="s">
        <v>85</v>
      </c>
      <c r="O1409" s="8">
        <v>4.93</v>
      </c>
      <c r="P1409" s="8">
        <v>5.0999999999999996</v>
      </c>
      <c r="Q1409" s="8">
        <v>4.9000000000000004</v>
      </c>
      <c r="R1409" s="8">
        <v>5.15</v>
      </c>
      <c r="S1409" s="8">
        <v>3.4</v>
      </c>
      <c r="T1409" s="8">
        <v>5.7</v>
      </c>
      <c r="U1409" s="8">
        <v>0.54</v>
      </c>
      <c r="V1409" s="9">
        <v>27</v>
      </c>
      <c r="W1409" s="8">
        <v>0.25</v>
      </c>
      <c r="X1409" s="8">
        <v>2.3000000000000003</v>
      </c>
      <c r="Y1409" s="8">
        <v>-0.16999999999999993</v>
      </c>
      <c r="Z1409" s="8">
        <v>0</v>
      </c>
      <c r="AA1409">
        <v>-4.9999999999999822E-2</v>
      </c>
      <c r="AF1409" t="s">
        <v>1418</v>
      </c>
      <c r="AG1409" t="s">
        <v>87</v>
      </c>
      <c r="AH1409" t="s">
        <v>88</v>
      </c>
      <c r="AI1409" t="s">
        <v>89</v>
      </c>
      <c r="AJ1409" s="7">
        <v>40543</v>
      </c>
      <c r="AK1409" t="s">
        <v>1796</v>
      </c>
      <c r="AL1409" t="s">
        <v>91</v>
      </c>
      <c r="AM1409" t="s">
        <v>1419</v>
      </c>
      <c r="AN1409" t="s">
        <v>1797</v>
      </c>
      <c r="AO1409" t="str">
        <f>TEXT(A1409,"yyyy-mm-dd")</f>
        <v>2010-01-31</v>
      </c>
    </row>
    <row r="1410" spans="1:41">
      <c r="A1410" s="6" t="s">
        <v>1795</v>
      </c>
      <c r="B1410">
        <v>2010</v>
      </c>
      <c r="C1410">
        <v>1</v>
      </c>
      <c r="E1410" t="s">
        <v>392</v>
      </c>
      <c r="F1410" t="s">
        <v>82</v>
      </c>
      <c r="G1410" t="s">
        <v>83</v>
      </c>
      <c r="H1410" t="s">
        <v>1417</v>
      </c>
      <c r="I1410">
        <v>2010</v>
      </c>
      <c r="K1410" s="6">
        <v>40543</v>
      </c>
      <c r="L1410">
        <v>11</v>
      </c>
      <c r="N1410" t="s">
        <v>85</v>
      </c>
      <c r="O1410" s="8">
        <v>4.62</v>
      </c>
      <c r="P1410" s="8">
        <v>4.55</v>
      </c>
      <c r="Q1410" s="8">
        <v>4.33</v>
      </c>
      <c r="R1410" s="8">
        <v>5</v>
      </c>
      <c r="S1410" s="8">
        <v>3.8</v>
      </c>
      <c r="T1410" s="8">
        <v>5.5</v>
      </c>
      <c r="U1410" s="8">
        <v>0.46</v>
      </c>
      <c r="V1410" s="9">
        <v>26</v>
      </c>
      <c r="W1410" s="8">
        <v>0.66999999999999993</v>
      </c>
      <c r="X1410" s="8">
        <v>1.7000000000000002</v>
      </c>
      <c r="Y1410" s="8">
        <v>7.0000000000000284E-2</v>
      </c>
      <c r="Z1410" s="8">
        <v>-4.9999999999999822E-2</v>
      </c>
      <c r="AA1410">
        <v>8.9999999999999858E-2</v>
      </c>
      <c r="AF1410" t="s">
        <v>1418</v>
      </c>
      <c r="AG1410" t="s">
        <v>87</v>
      </c>
      <c r="AH1410" t="s">
        <v>88</v>
      </c>
      <c r="AI1410" t="s">
        <v>89</v>
      </c>
      <c r="AJ1410" s="7">
        <v>40543</v>
      </c>
      <c r="AK1410" t="s">
        <v>1796</v>
      </c>
      <c r="AL1410" t="s">
        <v>393</v>
      </c>
      <c r="AM1410" t="s">
        <v>1419</v>
      </c>
      <c r="AN1410" t="s">
        <v>1800</v>
      </c>
      <c r="AO1410" t="str">
        <f>TEXT(A1410,"yyyy-mm-dd")</f>
        <v>2010-01-31</v>
      </c>
    </row>
    <row r="1411" spans="1:41">
      <c r="A1411" s="6" t="s">
        <v>1795</v>
      </c>
      <c r="B1411">
        <v>2010</v>
      </c>
      <c r="C1411">
        <v>1</v>
      </c>
      <c r="E1411" t="s">
        <v>81</v>
      </c>
      <c r="F1411" t="s">
        <v>82</v>
      </c>
      <c r="G1411" t="s">
        <v>774</v>
      </c>
      <c r="H1411" t="s">
        <v>775</v>
      </c>
      <c r="K1411" s="6"/>
      <c r="O1411" s="8">
        <v>3.67</v>
      </c>
      <c r="P1411" s="8">
        <v>3.6</v>
      </c>
      <c r="Q1411" s="8">
        <v>3.45</v>
      </c>
      <c r="R1411" s="8">
        <v>3.9</v>
      </c>
      <c r="S1411" s="8">
        <v>3.2</v>
      </c>
      <c r="T1411" s="8">
        <v>4.5999999999999996</v>
      </c>
      <c r="U1411" s="8">
        <v>0.35</v>
      </c>
      <c r="V1411" s="9">
        <v>23</v>
      </c>
      <c r="W1411" s="8">
        <v>0.44999999999999973</v>
      </c>
      <c r="X1411" s="8">
        <v>1.3999999999999995</v>
      </c>
      <c r="Y1411" s="8">
        <v>6.999999999999984E-2</v>
      </c>
      <c r="Z1411" s="8">
        <v>-0.35000000000000009</v>
      </c>
      <c r="AA1411">
        <v>-0.1800000000000006</v>
      </c>
      <c r="AF1411" t="s">
        <v>776</v>
      </c>
      <c r="AG1411" t="s">
        <v>777</v>
      </c>
      <c r="AH1411" t="s">
        <v>778</v>
      </c>
      <c r="AI1411" t="s">
        <v>779</v>
      </c>
      <c r="AJ1411" s="7"/>
      <c r="AK1411" t="s">
        <v>1796</v>
      </c>
      <c r="AL1411" t="s">
        <v>91</v>
      </c>
      <c r="AM1411" t="s">
        <v>775</v>
      </c>
      <c r="AN1411" t="s">
        <v>1807</v>
      </c>
      <c r="AO1411" t="str">
        <f>TEXT(A1411,"yyyy-mm-dd")</f>
        <v>2010-01-31</v>
      </c>
    </row>
    <row r="1412" spans="1:41">
      <c r="A1412" s="6" t="s">
        <v>1795</v>
      </c>
      <c r="B1412">
        <v>2010</v>
      </c>
      <c r="C1412">
        <v>1</v>
      </c>
      <c r="E1412" t="s">
        <v>81</v>
      </c>
      <c r="F1412" t="s">
        <v>82</v>
      </c>
      <c r="G1412" t="s">
        <v>774</v>
      </c>
      <c r="H1412" t="s">
        <v>1536</v>
      </c>
      <c r="K1412" s="6"/>
      <c r="O1412" s="8">
        <v>3.42</v>
      </c>
      <c r="P1412" s="8">
        <v>3.4</v>
      </c>
      <c r="Q1412" s="8">
        <v>3.2</v>
      </c>
      <c r="R1412" s="8">
        <v>3.5</v>
      </c>
      <c r="S1412" s="8">
        <v>3</v>
      </c>
      <c r="T1412" s="8">
        <v>4.5</v>
      </c>
      <c r="U1412" s="8">
        <v>0.36</v>
      </c>
      <c r="V1412" s="9">
        <v>22</v>
      </c>
      <c r="W1412" s="8">
        <v>0.29999999999999982</v>
      </c>
      <c r="X1412" s="8">
        <v>1.5</v>
      </c>
      <c r="Y1412" s="8">
        <v>2.0000000000000018E-2</v>
      </c>
      <c r="Z1412" s="8">
        <v>-0.10000000000000009</v>
      </c>
      <c r="AA1412">
        <v>-0.30000000000000027</v>
      </c>
      <c r="AF1412" t="s">
        <v>1537</v>
      </c>
      <c r="AG1412" t="s">
        <v>777</v>
      </c>
      <c r="AH1412" t="s">
        <v>778</v>
      </c>
      <c r="AI1412" t="s">
        <v>1538</v>
      </c>
      <c r="AJ1412" s="7"/>
      <c r="AK1412" t="s">
        <v>1796</v>
      </c>
      <c r="AL1412" t="s">
        <v>91</v>
      </c>
      <c r="AM1412" t="s">
        <v>1536</v>
      </c>
      <c r="AN1412" t="s">
        <v>1808</v>
      </c>
      <c r="AO1412" t="str">
        <f>TEXT(A1412,"yyyy-mm-dd")</f>
        <v>2010-01-31</v>
      </c>
    </row>
    <row r="1413" spans="1:41">
      <c r="A1413" s="6" t="s">
        <v>1795</v>
      </c>
      <c r="B1413">
        <v>2010</v>
      </c>
      <c r="C1413">
        <v>1</v>
      </c>
      <c r="E1413" t="s">
        <v>112</v>
      </c>
      <c r="F1413" t="s">
        <v>113</v>
      </c>
      <c r="G1413" t="s">
        <v>83</v>
      </c>
      <c r="H1413" t="s">
        <v>1589</v>
      </c>
      <c r="I1413">
        <v>2011</v>
      </c>
      <c r="K1413" s="6">
        <v>40908</v>
      </c>
      <c r="L1413">
        <v>23</v>
      </c>
      <c r="N1413" t="s">
        <v>95</v>
      </c>
      <c r="O1413" s="8">
        <v>6.27</v>
      </c>
      <c r="P1413" s="8">
        <v>6.25</v>
      </c>
      <c r="Q1413" s="8">
        <v>6</v>
      </c>
      <c r="R1413" s="8">
        <v>6.5</v>
      </c>
      <c r="S1413" s="8">
        <v>4.45</v>
      </c>
      <c r="T1413" s="8">
        <v>8.4</v>
      </c>
      <c r="U1413" s="8">
        <v>0.77</v>
      </c>
      <c r="V1413" s="9">
        <v>27</v>
      </c>
      <c r="W1413" s="8">
        <v>0.5</v>
      </c>
      <c r="X1413" s="8">
        <v>3.95</v>
      </c>
      <c r="Y1413" s="8">
        <v>1.9999999999999574E-2</v>
      </c>
      <c r="Z1413" s="8">
        <v>-4.9999999999999822E-2</v>
      </c>
      <c r="AA1413">
        <v>0</v>
      </c>
      <c r="AF1413" t="s">
        <v>1793</v>
      </c>
      <c r="AG1413" t="s">
        <v>115</v>
      </c>
      <c r="AH1413" t="s">
        <v>116</v>
      </c>
      <c r="AI1413" t="s">
        <v>230</v>
      </c>
      <c r="AJ1413" s="7">
        <v>40908</v>
      </c>
      <c r="AK1413" t="s">
        <v>1796</v>
      </c>
      <c r="AL1413" t="s">
        <v>118</v>
      </c>
      <c r="AM1413" t="s">
        <v>1591</v>
      </c>
      <c r="AN1413" t="s">
        <v>1810</v>
      </c>
      <c r="AO1413" t="str">
        <f>TEXT(A1413,"yyyy-mm-dd")</f>
        <v>2010-01-31</v>
      </c>
    </row>
    <row r="1414" spans="1:41">
      <c r="A1414" s="6" t="s">
        <v>1795</v>
      </c>
      <c r="B1414">
        <v>2010</v>
      </c>
      <c r="C1414">
        <v>1</v>
      </c>
      <c r="E1414" t="s">
        <v>112</v>
      </c>
      <c r="F1414" t="s">
        <v>113</v>
      </c>
      <c r="G1414" t="s">
        <v>83</v>
      </c>
      <c r="H1414" t="s">
        <v>1417</v>
      </c>
      <c r="I1414">
        <v>2010</v>
      </c>
      <c r="K1414" s="6">
        <v>40543</v>
      </c>
      <c r="L1414">
        <v>11</v>
      </c>
      <c r="N1414" t="s">
        <v>85</v>
      </c>
      <c r="O1414" s="8">
        <v>5.46</v>
      </c>
      <c r="P1414" s="8">
        <v>5.5</v>
      </c>
      <c r="Q1414" s="8">
        <v>5.23</v>
      </c>
      <c r="R1414" s="8">
        <v>5.65</v>
      </c>
      <c r="S1414" s="8">
        <v>4.5</v>
      </c>
      <c r="T1414" s="8">
        <v>6.53</v>
      </c>
      <c r="U1414" s="8">
        <v>0.5</v>
      </c>
      <c r="V1414" s="9">
        <v>28</v>
      </c>
      <c r="W1414" s="8">
        <v>0.41999999999999993</v>
      </c>
      <c r="X1414" s="8">
        <v>2.0300000000000002</v>
      </c>
      <c r="Y1414" s="8">
        <v>-4.0000000000000036E-2</v>
      </c>
      <c r="Z1414" s="8">
        <v>0</v>
      </c>
      <c r="AA1414">
        <v>-0.12000000000000011</v>
      </c>
      <c r="AF1414" t="s">
        <v>1600</v>
      </c>
      <c r="AG1414" t="s">
        <v>115</v>
      </c>
      <c r="AH1414" t="s">
        <v>116</v>
      </c>
      <c r="AI1414" t="s">
        <v>117</v>
      </c>
      <c r="AJ1414" s="7">
        <v>40543</v>
      </c>
      <c r="AK1414" t="s">
        <v>1796</v>
      </c>
      <c r="AL1414" t="s">
        <v>118</v>
      </c>
      <c r="AM1414" t="s">
        <v>1419</v>
      </c>
      <c r="AN1414" t="s">
        <v>1809</v>
      </c>
      <c r="AO1414" t="str">
        <f>TEXT(A1414,"yyyy-mm-dd")</f>
        <v>2010-01-31</v>
      </c>
    </row>
    <row r="1415" spans="1:41">
      <c r="A1415" s="6" t="s">
        <v>1811</v>
      </c>
      <c r="B1415">
        <v>2010</v>
      </c>
      <c r="C1415">
        <v>2</v>
      </c>
      <c r="E1415" t="s">
        <v>100</v>
      </c>
      <c r="F1415" t="s">
        <v>101</v>
      </c>
      <c r="G1415" t="s">
        <v>83</v>
      </c>
      <c r="H1415" t="s">
        <v>1589</v>
      </c>
      <c r="I1415">
        <v>2011</v>
      </c>
      <c r="K1415" s="6">
        <v>40908</v>
      </c>
      <c r="L1415">
        <v>22</v>
      </c>
      <c r="N1415" t="s">
        <v>167</v>
      </c>
      <c r="O1415" s="8">
        <v>3.65</v>
      </c>
      <c r="P1415" s="8">
        <v>3.5</v>
      </c>
      <c r="Q1415" s="8">
        <v>3.4</v>
      </c>
      <c r="R1415" s="8">
        <v>3.8</v>
      </c>
      <c r="S1415" s="8">
        <v>3</v>
      </c>
      <c r="T1415" s="8">
        <v>4.5</v>
      </c>
      <c r="U1415" s="8">
        <v>0.43</v>
      </c>
      <c r="V1415" s="9">
        <v>29</v>
      </c>
      <c r="W1415" s="8">
        <v>0.39999999999999991</v>
      </c>
      <c r="X1415" s="8">
        <v>1.5</v>
      </c>
      <c r="Y1415" s="8">
        <v>0.14999999999999991</v>
      </c>
      <c r="Z1415" s="8">
        <v>4.9999999999999822E-2</v>
      </c>
      <c r="AA1415">
        <v>-0.27</v>
      </c>
      <c r="AF1415" t="s">
        <v>9939</v>
      </c>
      <c r="AG1415" t="s">
        <v>9655</v>
      </c>
      <c r="AH1415" t="s">
        <v>9656</v>
      </c>
      <c r="AI1415" t="s">
        <v>9669</v>
      </c>
      <c r="AJ1415" s="7">
        <v>40908</v>
      </c>
      <c r="AK1415" t="s">
        <v>1812</v>
      </c>
      <c r="AL1415" t="s">
        <v>109</v>
      </c>
      <c r="AM1415" t="s">
        <v>1591</v>
      </c>
      <c r="AN1415" t="s">
        <v>9949</v>
      </c>
    </row>
    <row r="1416" spans="1:41">
      <c r="A1416" s="6" t="s">
        <v>1811</v>
      </c>
      <c r="B1416">
        <v>2010</v>
      </c>
      <c r="C1416">
        <v>2</v>
      </c>
      <c r="E1416" t="s">
        <v>100</v>
      </c>
      <c r="F1416" t="s">
        <v>101</v>
      </c>
      <c r="G1416" t="s">
        <v>102</v>
      </c>
      <c r="H1416" t="s">
        <v>1768</v>
      </c>
      <c r="I1416">
        <v>2010</v>
      </c>
      <c r="J1416">
        <v>4</v>
      </c>
      <c r="K1416" s="6">
        <v>40543</v>
      </c>
      <c r="L1416">
        <v>10</v>
      </c>
      <c r="M1416">
        <v>3</v>
      </c>
      <c r="N1416" t="s">
        <v>164</v>
      </c>
      <c r="O1416" s="8">
        <v>2.94</v>
      </c>
      <c r="P1416" s="8">
        <v>3.25</v>
      </c>
      <c r="Q1416" s="8">
        <v>2.25</v>
      </c>
      <c r="R1416" s="8">
        <v>3.8</v>
      </c>
      <c r="S1416" s="8">
        <v>0.5</v>
      </c>
      <c r="T1416" s="8">
        <v>4.0999999999999996</v>
      </c>
      <c r="U1416" s="8">
        <v>1.05</v>
      </c>
      <c r="V1416" s="9">
        <v>28</v>
      </c>
      <c r="W1416" s="8">
        <v>1.5499999999999998</v>
      </c>
      <c r="X1416" s="8">
        <v>3.5999999999999996</v>
      </c>
      <c r="Y1416" s="8">
        <v>-0.31000000000000005</v>
      </c>
      <c r="Z1416" s="8">
        <v>0</v>
      </c>
      <c r="AA1416">
        <v>0.27</v>
      </c>
      <c r="AF1416" t="s">
        <v>1769</v>
      </c>
      <c r="AG1416" t="s">
        <v>106</v>
      </c>
      <c r="AH1416" t="s">
        <v>107</v>
      </c>
      <c r="AI1416" t="s">
        <v>497</v>
      </c>
      <c r="AJ1416" s="7">
        <v>40543</v>
      </c>
      <c r="AK1416" t="s">
        <v>1812</v>
      </c>
      <c r="AL1416" t="s">
        <v>109</v>
      </c>
      <c r="AM1416" t="s">
        <v>1770</v>
      </c>
      <c r="AN1416" t="s">
        <v>1821</v>
      </c>
      <c r="AO1416" t="str">
        <f>TEXT(A1416,"yyyy-mm-dd")</f>
        <v>2010-02-28</v>
      </c>
    </row>
    <row r="1417" spans="1:41">
      <c r="A1417" s="6" t="s">
        <v>1811</v>
      </c>
      <c r="B1417">
        <v>2010</v>
      </c>
      <c r="C1417">
        <v>2</v>
      </c>
      <c r="E1417" t="s">
        <v>100</v>
      </c>
      <c r="F1417" t="s">
        <v>101</v>
      </c>
      <c r="G1417" t="s">
        <v>83</v>
      </c>
      <c r="H1417" t="s">
        <v>1417</v>
      </c>
      <c r="I1417">
        <v>2010</v>
      </c>
      <c r="K1417" s="6">
        <v>40543</v>
      </c>
      <c r="L1417">
        <v>10</v>
      </c>
      <c r="N1417" t="s">
        <v>164</v>
      </c>
      <c r="O1417" s="8">
        <v>3.87</v>
      </c>
      <c r="P1417" s="8">
        <v>3.8</v>
      </c>
      <c r="Q1417" s="8">
        <v>3.5</v>
      </c>
      <c r="R1417" s="8">
        <v>4.0999999999999996</v>
      </c>
      <c r="S1417" s="8">
        <v>2.1</v>
      </c>
      <c r="T1417" s="8">
        <v>5.5</v>
      </c>
      <c r="U1417" s="8">
        <v>0.68</v>
      </c>
      <c r="V1417" s="9">
        <v>31</v>
      </c>
      <c r="W1417" s="8">
        <v>0.59999999999999964</v>
      </c>
      <c r="X1417" s="8">
        <v>3.4</v>
      </c>
      <c r="Y1417" s="8">
        <v>7.0000000000000284E-2</v>
      </c>
      <c r="Z1417" s="8">
        <v>0.59999999999999964</v>
      </c>
      <c r="AA1417">
        <v>-0.17000000000000037</v>
      </c>
      <c r="AF1417" t="s">
        <v>9905</v>
      </c>
      <c r="AG1417" t="s">
        <v>9655</v>
      </c>
      <c r="AH1417" t="s">
        <v>9656</v>
      </c>
      <c r="AI1417" t="s">
        <v>9657</v>
      </c>
      <c r="AJ1417" s="7">
        <v>40543</v>
      </c>
      <c r="AK1417" t="s">
        <v>1812</v>
      </c>
      <c r="AL1417" t="s">
        <v>109</v>
      </c>
      <c r="AM1417" t="s">
        <v>1419</v>
      </c>
      <c r="AN1417" t="s">
        <v>9927</v>
      </c>
    </row>
    <row r="1418" spans="1:41">
      <c r="A1418" s="6" t="s">
        <v>1811</v>
      </c>
      <c r="B1418">
        <v>2010</v>
      </c>
      <c r="C1418">
        <v>2</v>
      </c>
      <c r="E1418" t="s">
        <v>100</v>
      </c>
      <c r="F1418" t="s">
        <v>101</v>
      </c>
      <c r="G1418" t="s">
        <v>102</v>
      </c>
      <c r="H1418" t="s">
        <v>1764</v>
      </c>
      <c r="I1418">
        <v>2010</v>
      </c>
      <c r="J1418">
        <v>3</v>
      </c>
      <c r="K1418" s="6">
        <v>40451</v>
      </c>
      <c r="L1418">
        <v>7</v>
      </c>
      <c r="M1418">
        <v>2</v>
      </c>
      <c r="N1418" t="s">
        <v>192</v>
      </c>
      <c r="O1418" s="8">
        <v>3.38</v>
      </c>
      <c r="P1418" s="8">
        <v>3.4</v>
      </c>
      <c r="Q1418" s="8">
        <v>2.8</v>
      </c>
      <c r="R1418" s="8">
        <v>4</v>
      </c>
      <c r="S1418" s="8">
        <v>1</v>
      </c>
      <c r="T1418" s="8">
        <v>5.5</v>
      </c>
      <c r="U1418" s="8">
        <v>0.97</v>
      </c>
      <c r="V1418" s="9">
        <v>29</v>
      </c>
      <c r="W1418" s="8">
        <v>1.2000000000000002</v>
      </c>
      <c r="X1418" s="8">
        <v>4.5</v>
      </c>
      <c r="Y1418" s="8">
        <v>-2.0000000000000018E-2</v>
      </c>
      <c r="Z1418" s="8">
        <v>0.5</v>
      </c>
      <c r="AA1418">
        <v>-0.14999999999999991</v>
      </c>
      <c r="AF1418" t="s">
        <v>1765</v>
      </c>
      <c r="AG1418" t="s">
        <v>106</v>
      </c>
      <c r="AH1418" t="s">
        <v>107</v>
      </c>
      <c r="AI1418" t="s">
        <v>427</v>
      </c>
      <c r="AJ1418" s="7">
        <v>40451</v>
      </c>
      <c r="AK1418" t="s">
        <v>1812</v>
      </c>
      <c r="AL1418" t="s">
        <v>109</v>
      </c>
      <c r="AM1418" t="s">
        <v>1766</v>
      </c>
      <c r="AN1418" t="s">
        <v>1820</v>
      </c>
      <c r="AO1418" t="str">
        <f>TEXT(A1418,"yyyy-mm-dd")</f>
        <v>2010-02-28</v>
      </c>
    </row>
    <row r="1419" spans="1:41">
      <c r="A1419" s="6" t="s">
        <v>1811</v>
      </c>
      <c r="B1419">
        <v>2010</v>
      </c>
      <c r="C1419">
        <v>2</v>
      </c>
      <c r="E1419" t="s">
        <v>100</v>
      </c>
      <c r="F1419" t="s">
        <v>101</v>
      </c>
      <c r="G1419" t="s">
        <v>102</v>
      </c>
      <c r="H1419" t="s">
        <v>1760</v>
      </c>
      <c r="I1419">
        <v>2010</v>
      </c>
      <c r="J1419">
        <v>2</v>
      </c>
      <c r="K1419" s="6">
        <v>40359</v>
      </c>
      <c r="L1419">
        <v>4</v>
      </c>
      <c r="M1419">
        <v>1</v>
      </c>
      <c r="N1419" t="s">
        <v>219</v>
      </c>
      <c r="O1419" s="8">
        <v>4.82</v>
      </c>
      <c r="P1419" s="8">
        <v>5.0999999999999996</v>
      </c>
      <c r="Q1419" s="8">
        <v>4.2</v>
      </c>
      <c r="R1419" s="8">
        <v>5.6</v>
      </c>
      <c r="S1419" s="8">
        <v>1</v>
      </c>
      <c r="T1419" s="8">
        <v>6.9</v>
      </c>
      <c r="U1419" s="8">
        <v>1.3</v>
      </c>
      <c r="V1419" s="9">
        <v>29</v>
      </c>
      <c r="W1419" s="8">
        <v>1.3999999999999995</v>
      </c>
      <c r="X1419" s="8">
        <v>5.9</v>
      </c>
      <c r="Y1419" s="8">
        <v>-0.27999999999999936</v>
      </c>
      <c r="Z1419" s="8">
        <v>0.89999999999999947</v>
      </c>
      <c r="AA1419">
        <v>-0.25000000000000044</v>
      </c>
      <c r="AF1419" t="s">
        <v>1761</v>
      </c>
      <c r="AG1419" t="s">
        <v>106</v>
      </c>
      <c r="AH1419" t="s">
        <v>107</v>
      </c>
      <c r="AI1419" t="s">
        <v>340</v>
      </c>
      <c r="AJ1419" s="7">
        <v>40359</v>
      </c>
      <c r="AK1419" t="s">
        <v>1812</v>
      </c>
      <c r="AL1419" t="s">
        <v>109</v>
      </c>
      <c r="AM1419" t="s">
        <v>1762</v>
      </c>
      <c r="AN1419" t="s">
        <v>1819</v>
      </c>
      <c r="AO1419" t="str">
        <f>TEXT(A1419,"yyyy-mm-dd")</f>
        <v>2010-02-28</v>
      </c>
    </row>
    <row r="1420" spans="1:41">
      <c r="A1420" s="6" t="s">
        <v>1811</v>
      </c>
      <c r="B1420">
        <v>2010</v>
      </c>
      <c r="C1420">
        <v>2</v>
      </c>
      <c r="E1420" t="s">
        <v>100</v>
      </c>
      <c r="F1420" t="s">
        <v>101</v>
      </c>
      <c r="G1420" t="s">
        <v>102</v>
      </c>
      <c r="H1420" t="s">
        <v>1715</v>
      </c>
      <c r="I1420">
        <v>2010</v>
      </c>
      <c r="J1420">
        <v>1</v>
      </c>
      <c r="K1420" s="6">
        <v>40268</v>
      </c>
      <c r="L1420">
        <v>1</v>
      </c>
      <c r="M1420">
        <v>0</v>
      </c>
      <c r="N1420" t="s">
        <v>169</v>
      </c>
      <c r="O1420" s="8">
        <v>3.58</v>
      </c>
      <c r="P1420" s="8">
        <v>3.6</v>
      </c>
      <c r="Q1420" s="8">
        <v>2.9</v>
      </c>
      <c r="R1420" s="8">
        <v>4.5</v>
      </c>
      <c r="S1420" s="8">
        <v>-0.5</v>
      </c>
      <c r="T1420" s="8">
        <v>6.3</v>
      </c>
      <c r="U1420" s="8">
        <v>1.44</v>
      </c>
      <c r="V1420" s="9">
        <v>29</v>
      </c>
      <c r="W1420" s="8">
        <v>1.6</v>
      </c>
      <c r="X1420" s="8">
        <v>6.8</v>
      </c>
      <c r="Y1420" s="8">
        <v>-2.0000000000000018E-2</v>
      </c>
      <c r="Z1420" s="8">
        <v>0.80000000000000027</v>
      </c>
      <c r="AA1420">
        <v>0.10000000000000009</v>
      </c>
      <c r="AF1420" t="s">
        <v>1716</v>
      </c>
      <c r="AG1420" t="s">
        <v>106</v>
      </c>
      <c r="AH1420" t="s">
        <v>107</v>
      </c>
      <c r="AI1420" t="s">
        <v>108</v>
      </c>
      <c r="AJ1420" s="7">
        <v>40268</v>
      </c>
      <c r="AK1420" t="s">
        <v>1812</v>
      </c>
      <c r="AL1420" t="s">
        <v>109</v>
      </c>
      <c r="AM1420" t="s">
        <v>1717</v>
      </c>
      <c r="AN1420" t="s">
        <v>1818</v>
      </c>
      <c r="AO1420" t="str">
        <f>TEXT(A1420,"yyyy-mm-dd")</f>
        <v>2010-02-28</v>
      </c>
    </row>
    <row r="1421" spans="1:41">
      <c r="A1421" s="6" t="s">
        <v>1811</v>
      </c>
      <c r="B1421">
        <v>2010</v>
      </c>
      <c r="C1421">
        <v>2</v>
      </c>
      <c r="E1421" t="s">
        <v>81</v>
      </c>
      <c r="F1421" t="s">
        <v>82</v>
      </c>
      <c r="G1421" t="s">
        <v>83</v>
      </c>
      <c r="H1421" t="s">
        <v>1781</v>
      </c>
      <c r="I1421">
        <v>2012</v>
      </c>
      <c r="K1421" s="6">
        <v>41274</v>
      </c>
      <c r="L1421">
        <v>34</v>
      </c>
      <c r="N1421" t="s">
        <v>789</v>
      </c>
      <c r="O1421" s="8">
        <v>3.72</v>
      </c>
      <c r="P1421" s="8">
        <v>3.6</v>
      </c>
      <c r="Q1421" s="8">
        <v>3.5</v>
      </c>
      <c r="R1421" s="8">
        <v>3.98</v>
      </c>
      <c r="S1421" s="8">
        <v>3</v>
      </c>
      <c r="T1421" s="8">
        <v>4.8</v>
      </c>
      <c r="U1421" s="8">
        <v>0.42</v>
      </c>
      <c r="V1421" s="9">
        <v>26</v>
      </c>
      <c r="W1421" s="8">
        <v>0.48</v>
      </c>
      <c r="X1421" s="8">
        <v>1.7999999999999998</v>
      </c>
      <c r="Y1421" s="8">
        <v>0.12000000000000011</v>
      </c>
      <c r="Z1421" s="8">
        <v>5.0000000000000266E-2</v>
      </c>
      <c r="AA1421">
        <v>3.0000000000000249E-2</v>
      </c>
      <c r="AF1421" t="s">
        <v>1782</v>
      </c>
      <c r="AG1421" t="s">
        <v>87</v>
      </c>
      <c r="AH1421" t="s">
        <v>88</v>
      </c>
      <c r="AI1421" t="s">
        <v>359</v>
      </c>
      <c r="AJ1421" s="7">
        <v>41274</v>
      </c>
      <c r="AK1421" t="s">
        <v>1812</v>
      </c>
      <c r="AL1421" t="s">
        <v>91</v>
      </c>
      <c r="AM1421" t="s">
        <v>1783</v>
      </c>
      <c r="AN1421" t="s">
        <v>1815</v>
      </c>
      <c r="AO1421" t="str">
        <f>TEXT(A1421,"yyyy-mm-dd")</f>
        <v>2010-02-28</v>
      </c>
    </row>
    <row r="1422" spans="1:41">
      <c r="A1422" s="6" t="s">
        <v>1811</v>
      </c>
      <c r="B1422">
        <v>2010</v>
      </c>
      <c r="C1422">
        <v>2</v>
      </c>
      <c r="E1422" t="s">
        <v>81</v>
      </c>
      <c r="F1422" t="s">
        <v>82</v>
      </c>
      <c r="G1422" t="s">
        <v>83</v>
      </c>
      <c r="H1422" t="s">
        <v>1589</v>
      </c>
      <c r="I1422">
        <v>2011</v>
      </c>
      <c r="K1422" s="6">
        <v>40908</v>
      </c>
      <c r="L1422">
        <v>22</v>
      </c>
      <c r="N1422" t="s">
        <v>167</v>
      </c>
      <c r="O1422" s="8">
        <v>3.89</v>
      </c>
      <c r="P1422" s="8">
        <v>3.8</v>
      </c>
      <c r="Q1422" s="8">
        <v>3.7</v>
      </c>
      <c r="R1422" s="8">
        <v>4</v>
      </c>
      <c r="S1422" s="8">
        <v>3.4</v>
      </c>
      <c r="T1422" s="8">
        <v>4.7</v>
      </c>
      <c r="U1422" s="8">
        <v>0.33</v>
      </c>
      <c r="V1422" s="9">
        <v>31</v>
      </c>
      <c r="W1422" s="8">
        <v>0.29999999999999982</v>
      </c>
      <c r="X1422" s="8">
        <v>1.3000000000000003</v>
      </c>
      <c r="Y1422" s="8">
        <v>9.0000000000000302E-2</v>
      </c>
      <c r="Z1422" s="8">
        <v>0</v>
      </c>
      <c r="AA1422">
        <v>-0.10000000000000009</v>
      </c>
      <c r="AF1422" t="s">
        <v>1590</v>
      </c>
      <c r="AG1422" t="s">
        <v>87</v>
      </c>
      <c r="AH1422" t="s">
        <v>88</v>
      </c>
      <c r="AI1422" t="s">
        <v>97</v>
      </c>
      <c r="AJ1422" s="7">
        <v>40908</v>
      </c>
      <c r="AK1422" t="s">
        <v>1812</v>
      </c>
      <c r="AL1422" t="s">
        <v>91</v>
      </c>
      <c r="AM1422" t="s">
        <v>1591</v>
      </c>
      <c r="AN1422" t="s">
        <v>1814</v>
      </c>
      <c r="AO1422" t="str">
        <f>TEXT(A1422,"yyyy-mm-dd")</f>
        <v>2010-02-28</v>
      </c>
    </row>
    <row r="1423" spans="1:41">
      <c r="A1423" s="6" t="s">
        <v>1811</v>
      </c>
      <c r="B1423">
        <v>2010</v>
      </c>
      <c r="C1423">
        <v>2</v>
      </c>
      <c r="E1423" t="s">
        <v>392</v>
      </c>
      <c r="F1423" t="s">
        <v>82</v>
      </c>
      <c r="G1423" t="s">
        <v>83</v>
      </c>
      <c r="H1423" t="s">
        <v>1589</v>
      </c>
      <c r="I1423">
        <v>2011</v>
      </c>
      <c r="K1423" s="6">
        <v>40908</v>
      </c>
      <c r="L1423">
        <v>22</v>
      </c>
      <c r="N1423" t="s">
        <v>167</v>
      </c>
      <c r="O1423" s="8">
        <v>3.9</v>
      </c>
      <c r="P1423" s="8">
        <v>3.9</v>
      </c>
      <c r="Q1423" s="8">
        <v>3.6</v>
      </c>
      <c r="R1423" s="8">
        <v>4.0999999999999996</v>
      </c>
      <c r="S1423" s="8">
        <v>3.3</v>
      </c>
      <c r="T1423" s="8">
        <v>4.7</v>
      </c>
      <c r="U1423" s="8">
        <v>0.35</v>
      </c>
      <c r="V1423" s="9">
        <v>28</v>
      </c>
      <c r="W1423" s="8">
        <v>0.49999999999999956</v>
      </c>
      <c r="X1423" s="8">
        <v>1.4000000000000004</v>
      </c>
      <c r="Y1423" s="8">
        <v>0</v>
      </c>
      <c r="Z1423" s="8">
        <v>0.10000000000000009</v>
      </c>
      <c r="AA1423">
        <v>-0.10000000000000009</v>
      </c>
      <c r="AF1423" t="s">
        <v>1590</v>
      </c>
      <c r="AG1423" t="s">
        <v>87</v>
      </c>
      <c r="AH1423" t="s">
        <v>88</v>
      </c>
      <c r="AI1423" t="s">
        <v>97</v>
      </c>
      <c r="AJ1423" s="7">
        <v>40908</v>
      </c>
      <c r="AK1423" t="s">
        <v>1812</v>
      </c>
      <c r="AL1423" t="s">
        <v>393</v>
      </c>
      <c r="AM1423" t="s">
        <v>1591</v>
      </c>
      <c r="AN1423" t="s">
        <v>1817</v>
      </c>
      <c r="AO1423" t="str">
        <f>TEXT(A1423,"yyyy-mm-dd")</f>
        <v>2010-02-28</v>
      </c>
    </row>
    <row r="1424" spans="1:41">
      <c r="A1424" s="6" t="s">
        <v>1811</v>
      </c>
      <c r="B1424">
        <v>2010</v>
      </c>
      <c r="C1424">
        <v>2</v>
      </c>
      <c r="E1424" t="s">
        <v>81</v>
      </c>
      <c r="F1424" t="s">
        <v>82</v>
      </c>
      <c r="G1424" t="s">
        <v>83</v>
      </c>
      <c r="H1424" t="s">
        <v>1417</v>
      </c>
      <c r="I1424">
        <v>2010</v>
      </c>
      <c r="K1424" s="6">
        <v>40543</v>
      </c>
      <c r="L1424">
        <v>10</v>
      </c>
      <c r="N1424" t="s">
        <v>164</v>
      </c>
      <c r="O1424" s="8">
        <v>5.21</v>
      </c>
      <c r="P1424" s="8">
        <v>5.2</v>
      </c>
      <c r="Q1424" s="8">
        <v>5</v>
      </c>
      <c r="R1424" s="8">
        <v>5.4</v>
      </c>
      <c r="S1424" s="8">
        <v>4.5999999999999996</v>
      </c>
      <c r="T1424" s="8">
        <v>5.8</v>
      </c>
      <c r="U1424" s="8">
        <v>0.28999999999999998</v>
      </c>
      <c r="V1424" s="9">
        <v>31</v>
      </c>
      <c r="W1424" s="8">
        <v>0.40000000000000036</v>
      </c>
      <c r="X1424" s="8">
        <v>1.2000000000000002</v>
      </c>
      <c r="Y1424" s="8">
        <v>9.9999999999997868E-3</v>
      </c>
      <c r="Z1424" s="8">
        <v>0.10000000000000053</v>
      </c>
      <c r="AA1424">
        <v>0.15000000000000036</v>
      </c>
      <c r="AF1424" t="s">
        <v>1418</v>
      </c>
      <c r="AG1424" t="s">
        <v>87</v>
      </c>
      <c r="AH1424" t="s">
        <v>88</v>
      </c>
      <c r="AI1424" t="s">
        <v>89</v>
      </c>
      <c r="AJ1424" s="7">
        <v>40543</v>
      </c>
      <c r="AK1424" t="s">
        <v>1812</v>
      </c>
      <c r="AL1424" t="s">
        <v>91</v>
      </c>
      <c r="AM1424" t="s">
        <v>1419</v>
      </c>
      <c r="AN1424" t="s">
        <v>1813</v>
      </c>
      <c r="AO1424" t="str">
        <f>TEXT(A1424,"yyyy-mm-dd")</f>
        <v>2010-02-28</v>
      </c>
    </row>
    <row r="1425" spans="1:41">
      <c r="A1425" s="6" t="s">
        <v>1811</v>
      </c>
      <c r="B1425">
        <v>2010</v>
      </c>
      <c r="C1425">
        <v>2</v>
      </c>
      <c r="E1425" t="s">
        <v>392</v>
      </c>
      <c r="F1425" t="s">
        <v>82</v>
      </c>
      <c r="G1425" t="s">
        <v>83</v>
      </c>
      <c r="H1425" t="s">
        <v>1417</v>
      </c>
      <c r="I1425">
        <v>2010</v>
      </c>
      <c r="K1425" s="6">
        <v>40543</v>
      </c>
      <c r="L1425">
        <v>10</v>
      </c>
      <c r="N1425" t="s">
        <v>164</v>
      </c>
      <c r="O1425" s="8">
        <v>4.67</v>
      </c>
      <c r="P1425" s="8">
        <v>4.5999999999999996</v>
      </c>
      <c r="Q1425" s="8">
        <v>4.4000000000000004</v>
      </c>
      <c r="R1425" s="8">
        <v>4.9000000000000004</v>
      </c>
      <c r="S1425" s="8">
        <v>4</v>
      </c>
      <c r="T1425" s="8">
        <v>5.9</v>
      </c>
      <c r="U1425" s="8">
        <v>0.43</v>
      </c>
      <c r="V1425" s="9">
        <v>29</v>
      </c>
      <c r="W1425" s="8">
        <v>0.5</v>
      </c>
      <c r="X1425" s="8">
        <v>1.9000000000000004</v>
      </c>
      <c r="Y1425" s="8">
        <v>7.0000000000000284E-2</v>
      </c>
      <c r="Z1425" s="8">
        <v>4.9999999999999822E-2</v>
      </c>
      <c r="AA1425">
        <v>-0.16999999999999993</v>
      </c>
      <c r="AF1425" t="s">
        <v>1418</v>
      </c>
      <c r="AG1425" t="s">
        <v>87</v>
      </c>
      <c r="AH1425" t="s">
        <v>88</v>
      </c>
      <c r="AI1425" t="s">
        <v>89</v>
      </c>
      <c r="AJ1425" s="7">
        <v>40543</v>
      </c>
      <c r="AK1425" t="s">
        <v>1812</v>
      </c>
      <c r="AL1425" t="s">
        <v>393</v>
      </c>
      <c r="AM1425" t="s">
        <v>1419</v>
      </c>
      <c r="AN1425" t="s">
        <v>1816</v>
      </c>
      <c r="AO1425" t="str">
        <f>TEXT(A1425,"yyyy-mm-dd")</f>
        <v>2010-02-28</v>
      </c>
    </row>
    <row r="1426" spans="1:41">
      <c r="A1426" s="6" t="s">
        <v>1811</v>
      </c>
      <c r="B1426">
        <v>2010</v>
      </c>
      <c r="C1426">
        <v>2</v>
      </c>
      <c r="E1426" t="s">
        <v>81</v>
      </c>
      <c r="F1426" t="s">
        <v>82</v>
      </c>
      <c r="G1426" t="s">
        <v>774</v>
      </c>
      <c r="H1426" t="s">
        <v>775</v>
      </c>
      <c r="K1426" s="6"/>
      <c r="O1426" s="8">
        <v>3.69</v>
      </c>
      <c r="P1426" s="8">
        <v>3.6</v>
      </c>
      <c r="Q1426" s="8">
        <v>3.48</v>
      </c>
      <c r="R1426" s="8">
        <v>4</v>
      </c>
      <c r="S1426" s="8">
        <v>3</v>
      </c>
      <c r="T1426" s="8">
        <v>4.5999999999999996</v>
      </c>
      <c r="U1426" s="8">
        <v>0.38</v>
      </c>
      <c r="V1426" s="9">
        <v>28</v>
      </c>
      <c r="W1426" s="8">
        <v>0.52</v>
      </c>
      <c r="X1426" s="8">
        <v>1.5999999999999996</v>
      </c>
      <c r="Y1426" s="8">
        <v>8.9999999999999858E-2</v>
      </c>
      <c r="Z1426" s="8">
        <v>0</v>
      </c>
      <c r="AA1426">
        <v>7.0000000000000284E-2</v>
      </c>
      <c r="AF1426" t="s">
        <v>776</v>
      </c>
      <c r="AG1426" t="s">
        <v>777</v>
      </c>
      <c r="AH1426" t="s">
        <v>778</v>
      </c>
      <c r="AI1426" t="s">
        <v>779</v>
      </c>
      <c r="AJ1426" s="7"/>
      <c r="AK1426" t="s">
        <v>1812</v>
      </c>
      <c r="AL1426" t="s">
        <v>91</v>
      </c>
      <c r="AM1426" t="s">
        <v>775</v>
      </c>
      <c r="AN1426" t="s">
        <v>1822</v>
      </c>
      <c r="AO1426" t="str">
        <f>TEXT(A1426,"yyyy-mm-dd")</f>
        <v>2010-02-28</v>
      </c>
    </row>
    <row r="1427" spans="1:41">
      <c r="A1427" s="6" t="s">
        <v>1811</v>
      </c>
      <c r="B1427">
        <v>2010</v>
      </c>
      <c r="C1427">
        <v>2</v>
      </c>
      <c r="E1427" t="s">
        <v>81</v>
      </c>
      <c r="F1427" t="s">
        <v>82</v>
      </c>
      <c r="G1427" t="s">
        <v>774</v>
      </c>
      <c r="H1427" t="s">
        <v>1536</v>
      </c>
      <c r="K1427" s="6"/>
      <c r="O1427" s="8">
        <v>3.51</v>
      </c>
      <c r="P1427" s="8">
        <v>3.4</v>
      </c>
      <c r="Q1427" s="8">
        <v>3.2</v>
      </c>
      <c r="R1427" s="8">
        <v>3.6</v>
      </c>
      <c r="S1427" s="8">
        <v>3</v>
      </c>
      <c r="T1427" s="8">
        <v>5.0999999999999996</v>
      </c>
      <c r="U1427" s="8">
        <v>0.46</v>
      </c>
      <c r="V1427" s="9">
        <v>27</v>
      </c>
      <c r="W1427" s="8">
        <v>0.39999999999999991</v>
      </c>
      <c r="X1427" s="8">
        <v>2.0999999999999996</v>
      </c>
      <c r="Y1427" s="8">
        <v>0.10999999999999988</v>
      </c>
      <c r="Z1427" s="8">
        <v>0</v>
      </c>
      <c r="AA1427">
        <v>0.10000000000000009</v>
      </c>
      <c r="AF1427" t="s">
        <v>1537</v>
      </c>
      <c r="AG1427" t="s">
        <v>777</v>
      </c>
      <c r="AH1427" t="s">
        <v>778</v>
      </c>
      <c r="AI1427" t="s">
        <v>1538</v>
      </c>
      <c r="AJ1427" s="7"/>
      <c r="AK1427" t="s">
        <v>1812</v>
      </c>
      <c r="AL1427" t="s">
        <v>91</v>
      </c>
      <c r="AM1427" t="s">
        <v>1536</v>
      </c>
      <c r="AN1427" t="s">
        <v>1823</v>
      </c>
      <c r="AO1427" t="str">
        <f>TEXT(A1427,"yyyy-mm-dd")</f>
        <v>2010-02-28</v>
      </c>
    </row>
    <row r="1428" spans="1:41">
      <c r="A1428" s="6" t="s">
        <v>1811</v>
      </c>
      <c r="B1428">
        <v>2010</v>
      </c>
      <c r="C1428">
        <v>2</v>
      </c>
      <c r="E1428" t="s">
        <v>112</v>
      </c>
      <c r="F1428" t="s">
        <v>113</v>
      </c>
      <c r="G1428" t="s">
        <v>83</v>
      </c>
      <c r="H1428" t="s">
        <v>1589</v>
      </c>
      <c r="I1428">
        <v>2011</v>
      </c>
      <c r="K1428" s="6">
        <v>40908</v>
      </c>
      <c r="L1428">
        <v>22</v>
      </c>
      <c r="N1428" t="s">
        <v>167</v>
      </c>
      <c r="O1428" s="8">
        <v>6.39</v>
      </c>
      <c r="P1428" s="8">
        <v>6.25</v>
      </c>
      <c r="Q1428" s="8">
        <v>6</v>
      </c>
      <c r="R1428" s="8">
        <v>6.5</v>
      </c>
      <c r="S1428" s="8">
        <v>5.25</v>
      </c>
      <c r="T1428" s="8">
        <v>9.7799999999999994</v>
      </c>
      <c r="U1428" s="8">
        <v>0.85</v>
      </c>
      <c r="V1428" s="9">
        <v>29</v>
      </c>
      <c r="W1428" s="8">
        <v>0.5</v>
      </c>
      <c r="X1428" s="8">
        <v>4.5299999999999994</v>
      </c>
      <c r="Y1428" s="8">
        <v>0.13999999999999968</v>
      </c>
      <c r="Z1428" s="8">
        <v>0</v>
      </c>
      <c r="AA1428">
        <v>0</v>
      </c>
      <c r="AF1428" t="s">
        <v>1793</v>
      </c>
      <c r="AG1428" t="s">
        <v>115</v>
      </c>
      <c r="AH1428" t="s">
        <v>116</v>
      </c>
      <c r="AI1428" t="s">
        <v>230</v>
      </c>
      <c r="AJ1428" s="7">
        <v>40908</v>
      </c>
      <c r="AK1428" t="s">
        <v>1812</v>
      </c>
      <c r="AL1428" t="s">
        <v>118</v>
      </c>
      <c r="AM1428" t="s">
        <v>1591</v>
      </c>
      <c r="AN1428" t="s">
        <v>1825</v>
      </c>
      <c r="AO1428" t="str">
        <f>TEXT(A1428,"yyyy-mm-dd")</f>
        <v>2010-02-28</v>
      </c>
    </row>
    <row r="1429" spans="1:41">
      <c r="A1429" s="6" t="s">
        <v>1811</v>
      </c>
      <c r="B1429">
        <v>2010</v>
      </c>
      <c r="C1429">
        <v>2</v>
      </c>
      <c r="E1429" t="s">
        <v>112</v>
      </c>
      <c r="F1429" t="s">
        <v>113</v>
      </c>
      <c r="G1429" t="s">
        <v>83</v>
      </c>
      <c r="H1429" t="s">
        <v>1417</v>
      </c>
      <c r="I1429">
        <v>2010</v>
      </c>
      <c r="K1429" s="6">
        <v>40543</v>
      </c>
      <c r="L1429">
        <v>10</v>
      </c>
      <c r="N1429" t="s">
        <v>164</v>
      </c>
      <c r="O1429" s="8">
        <v>5.29</v>
      </c>
      <c r="P1429" s="8">
        <v>5.25</v>
      </c>
      <c r="Q1429" s="8">
        <v>5</v>
      </c>
      <c r="R1429" s="8">
        <v>5.5</v>
      </c>
      <c r="S1429" s="8">
        <v>4.5</v>
      </c>
      <c r="T1429" s="8">
        <v>6.53</v>
      </c>
      <c r="U1429" s="8">
        <v>0.46</v>
      </c>
      <c r="V1429" s="9">
        <v>31</v>
      </c>
      <c r="W1429" s="8">
        <v>0.5</v>
      </c>
      <c r="X1429" s="8">
        <v>2.0300000000000002</v>
      </c>
      <c r="Y1429" s="8">
        <v>4.0000000000000036E-2</v>
      </c>
      <c r="Z1429" s="8">
        <v>-0.25</v>
      </c>
      <c r="AA1429">
        <v>8.0000000000000071E-2</v>
      </c>
      <c r="AF1429" t="s">
        <v>1600</v>
      </c>
      <c r="AG1429" t="s">
        <v>115</v>
      </c>
      <c r="AH1429" t="s">
        <v>116</v>
      </c>
      <c r="AI1429" t="s">
        <v>117</v>
      </c>
      <c r="AJ1429" s="7">
        <v>40543</v>
      </c>
      <c r="AK1429" t="s">
        <v>1812</v>
      </c>
      <c r="AL1429" t="s">
        <v>118</v>
      </c>
      <c r="AM1429" t="s">
        <v>1419</v>
      </c>
      <c r="AN1429" t="s">
        <v>1824</v>
      </c>
      <c r="AO1429" t="str">
        <f>TEXT(A1429,"yyyy-mm-dd")</f>
        <v>2010-02-28</v>
      </c>
    </row>
    <row r="1430" spans="1:41">
      <c r="A1430" s="6" t="s">
        <v>1826</v>
      </c>
      <c r="B1430">
        <v>2010</v>
      </c>
      <c r="C1430">
        <v>3</v>
      </c>
      <c r="E1430" t="s">
        <v>100</v>
      </c>
      <c r="F1430" t="s">
        <v>101</v>
      </c>
      <c r="G1430" t="s">
        <v>83</v>
      </c>
      <c r="H1430" t="s">
        <v>1589</v>
      </c>
      <c r="I1430">
        <v>2011</v>
      </c>
      <c r="K1430" s="6">
        <v>40908</v>
      </c>
      <c r="L1430">
        <v>21</v>
      </c>
      <c r="N1430" t="s">
        <v>176</v>
      </c>
      <c r="O1430" s="8">
        <v>3.63</v>
      </c>
      <c r="P1430" s="8">
        <v>3.5</v>
      </c>
      <c r="Q1430" s="8">
        <v>3.4</v>
      </c>
      <c r="R1430" s="8">
        <v>3.8</v>
      </c>
      <c r="S1430" s="8">
        <v>3</v>
      </c>
      <c r="T1430" s="8">
        <v>5</v>
      </c>
      <c r="U1430" s="8">
        <v>0.44</v>
      </c>
      <c r="V1430" s="9">
        <v>29</v>
      </c>
      <c r="W1430" s="8">
        <v>0.39999999999999991</v>
      </c>
      <c r="X1430" s="8">
        <v>2</v>
      </c>
      <c r="Y1430" s="8">
        <v>0.12999999999999989</v>
      </c>
      <c r="Z1430" s="8">
        <v>0</v>
      </c>
      <c r="AA1430">
        <v>0</v>
      </c>
      <c r="AF1430" t="s">
        <v>9939</v>
      </c>
      <c r="AG1430" t="s">
        <v>9655</v>
      </c>
      <c r="AH1430" t="s">
        <v>9656</v>
      </c>
      <c r="AI1430" t="s">
        <v>9669</v>
      </c>
      <c r="AJ1430" s="7">
        <v>40908</v>
      </c>
      <c r="AK1430" t="s">
        <v>1827</v>
      </c>
      <c r="AL1430" t="s">
        <v>109</v>
      </c>
      <c r="AM1430" t="s">
        <v>1591</v>
      </c>
      <c r="AN1430" t="s">
        <v>9950</v>
      </c>
    </row>
    <row r="1431" spans="1:41">
      <c r="A1431" s="6" t="s">
        <v>1826</v>
      </c>
      <c r="B1431">
        <v>2010</v>
      </c>
      <c r="C1431">
        <v>3</v>
      </c>
      <c r="E1431" t="s">
        <v>100</v>
      </c>
      <c r="F1431" t="s">
        <v>101</v>
      </c>
      <c r="G1431" t="s">
        <v>102</v>
      </c>
      <c r="H1431" t="s">
        <v>1768</v>
      </c>
      <c r="I1431">
        <v>2010</v>
      </c>
      <c r="J1431">
        <v>4</v>
      </c>
      <c r="K1431" s="6">
        <v>40543</v>
      </c>
      <c r="L1431">
        <v>9</v>
      </c>
      <c r="M1431">
        <v>3</v>
      </c>
      <c r="N1431" t="s">
        <v>173</v>
      </c>
      <c r="O1431" s="8">
        <v>3.24</v>
      </c>
      <c r="P1431" s="8">
        <v>3.35</v>
      </c>
      <c r="Q1431" s="8">
        <v>2.68</v>
      </c>
      <c r="R1431" s="8">
        <v>3.95</v>
      </c>
      <c r="S1431" s="8">
        <v>1.1000000000000001</v>
      </c>
      <c r="T1431" s="8">
        <v>4.92</v>
      </c>
      <c r="U1431" s="8">
        <v>0.93</v>
      </c>
      <c r="V1431" s="9">
        <v>30</v>
      </c>
      <c r="W1431" s="8">
        <v>1.27</v>
      </c>
      <c r="X1431" s="8">
        <v>3.82</v>
      </c>
      <c r="Y1431" s="8">
        <v>-0.10999999999999988</v>
      </c>
      <c r="Z1431" s="8">
        <v>0.10000000000000009</v>
      </c>
      <c r="AA1431">
        <v>-0.2799999999999998</v>
      </c>
      <c r="AF1431" t="s">
        <v>1769</v>
      </c>
      <c r="AG1431" t="s">
        <v>106</v>
      </c>
      <c r="AH1431" t="s">
        <v>107</v>
      </c>
      <c r="AI1431" t="s">
        <v>497</v>
      </c>
      <c r="AJ1431" s="7">
        <v>40543</v>
      </c>
      <c r="AK1431" t="s">
        <v>1827</v>
      </c>
      <c r="AL1431" t="s">
        <v>109</v>
      </c>
      <c r="AM1431" t="s">
        <v>1770</v>
      </c>
      <c r="AN1431" t="s">
        <v>1836</v>
      </c>
      <c r="AO1431" t="str">
        <f>TEXT(A1431,"yyyy-mm-dd")</f>
        <v>2010-03-31</v>
      </c>
    </row>
    <row r="1432" spans="1:41">
      <c r="A1432" s="6" t="s">
        <v>1826</v>
      </c>
      <c r="B1432">
        <v>2010</v>
      </c>
      <c r="C1432">
        <v>3</v>
      </c>
      <c r="E1432" t="s">
        <v>100</v>
      </c>
      <c r="F1432" t="s">
        <v>101</v>
      </c>
      <c r="G1432" t="s">
        <v>83</v>
      </c>
      <c r="H1432" t="s">
        <v>1417</v>
      </c>
      <c r="I1432">
        <v>2010</v>
      </c>
      <c r="K1432" s="6">
        <v>40543</v>
      </c>
      <c r="L1432">
        <v>9</v>
      </c>
      <c r="N1432" t="s">
        <v>173</v>
      </c>
      <c r="O1432" s="8">
        <v>4.08</v>
      </c>
      <c r="P1432" s="8">
        <v>4</v>
      </c>
      <c r="Q1432" s="8">
        <v>3.71</v>
      </c>
      <c r="R1432" s="8">
        <v>4.5</v>
      </c>
      <c r="S1432" s="8">
        <v>2.1</v>
      </c>
      <c r="T1432" s="8">
        <v>5.5</v>
      </c>
      <c r="U1432" s="8">
        <v>0.72</v>
      </c>
      <c r="V1432" s="9">
        <v>32</v>
      </c>
      <c r="W1432" s="8">
        <v>0.79</v>
      </c>
      <c r="X1432" s="8">
        <v>3.4</v>
      </c>
      <c r="Y1432" s="8">
        <v>8.0000000000000071E-2</v>
      </c>
      <c r="Z1432" s="8">
        <v>0.20000000000000018</v>
      </c>
      <c r="AA1432">
        <v>0.19000000000000039</v>
      </c>
      <c r="AF1432" t="s">
        <v>9905</v>
      </c>
      <c r="AG1432" t="s">
        <v>9655</v>
      </c>
      <c r="AH1432" t="s">
        <v>9656</v>
      </c>
      <c r="AI1432" t="s">
        <v>9657</v>
      </c>
      <c r="AJ1432" s="7">
        <v>40543</v>
      </c>
      <c r="AK1432" t="s">
        <v>1827</v>
      </c>
      <c r="AL1432" t="s">
        <v>109</v>
      </c>
      <c r="AM1432" t="s">
        <v>1419</v>
      </c>
      <c r="AN1432" t="s">
        <v>9928</v>
      </c>
    </row>
    <row r="1433" spans="1:41">
      <c r="A1433" s="6" t="s">
        <v>1826</v>
      </c>
      <c r="B1433">
        <v>2010</v>
      </c>
      <c r="C1433">
        <v>3</v>
      </c>
      <c r="E1433" t="s">
        <v>100</v>
      </c>
      <c r="F1433" t="s">
        <v>101</v>
      </c>
      <c r="G1433" t="s">
        <v>102</v>
      </c>
      <c r="H1433" t="s">
        <v>1764</v>
      </c>
      <c r="I1433">
        <v>2010</v>
      </c>
      <c r="J1433">
        <v>3</v>
      </c>
      <c r="K1433" s="6">
        <v>40451</v>
      </c>
      <c r="L1433">
        <v>6</v>
      </c>
      <c r="M1433">
        <v>2</v>
      </c>
      <c r="N1433" t="s">
        <v>203</v>
      </c>
      <c r="O1433" s="8">
        <v>3.7</v>
      </c>
      <c r="P1433" s="8">
        <v>3.8</v>
      </c>
      <c r="Q1433" s="8">
        <v>3.12</v>
      </c>
      <c r="R1433" s="8">
        <v>4.29</v>
      </c>
      <c r="S1433" s="8">
        <v>0.84</v>
      </c>
      <c r="T1433" s="8">
        <v>5.5</v>
      </c>
      <c r="U1433" s="8">
        <v>1.01</v>
      </c>
      <c r="V1433" s="9">
        <v>30</v>
      </c>
      <c r="W1433" s="8">
        <v>1.17</v>
      </c>
      <c r="X1433" s="8">
        <v>4.66</v>
      </c>
      <c r="Y1433" s="8">
        <v>-9.9999999999999645E-2</v>
      </c>
      <c r="Z1433" s="8">
        <v>0.39999999999999991</v>
      </c>
      <c r="AA1433">
        <v>-3.0000000000000249E-2</v>
      </c>
      <c r="AF1433" t="s">
        <v>1765</v>
      </c>
      <c r="AG1433" t="s">
        <v>106</v>
      </c>
      <c r="AH1433" t="s">
        <v>107</v>
      </c>
      <c r="AI1433" t="s">
        <v>427</v>
      </c>
      <c r="AJ1433" s="7">
        <v>40451</v>
      </c>
      <c r="AK1433" t="s">
        <v>1827</v>
      </c>
      <c r="AL1433" t="s">
        <v>109</v>
      </c>
      <c r="AM1433" t="s">
        <v>1766</v>
      </c>
      <c r="AN1433" t="s">
        <v>1835</v>
      </c>
      <c r="AO1433" t="str">
        <f>TEXT(A1433,"yyyy-mm-dd")</f>
        <v>2010-03-31</v>
      </c>
    </row>
    <row r="1434" spans="1:41">
      <c r="A1434" s="6" t="s">
        <v>1826</v>
      </c>
      <c r="B1434">
        <v>2010</v>
      </c>
      <c r="C1434">
        <v>3</v>
      </c>
      <c r="E1434" t="s">
        <v>100</v>
      </c>
      <c r="F1434" t="s">
        <v>101</v>
      </c>
      <c r="G1434" t="s">
        <v>102</v>
      </c>
      <c r="H1434" t="s">
        <v>1760</v>
      </c>
      <c r="I1434">
        <v>2010</v>
      </c>
      <c r="J1434">
        <v>2</v>
      </c>
      <c r="K1434" s="6">
        <v>40359</v>
      </c>
      <c r="L1434">
        <v>3</v>
      </c>
      <c r="M1434">
        <v>1</v>
      </c>
      <c r="N1434" t="s">
        <v>233</v>
      </c>
      <c r="O1434" s="8">
        <v>5.17</v>
      </c>
      <c r="P1434" s="8">
        <v>5.33</v>
      </c>
      <c r="Q1434" s="8">
        <v>4.45</v>
      </c>
      <c r="R1434" s="8">
        <v>5.7</v>
      </c>
      <c r="S1434" s="8">
        <v>1.8</v>
      </c>
      <c r="T1434" s="8">
        <v>7.61</v>
      </c>
      <c r="U1434" s="8">
        <v>1.1399999999999999</v>
      </c>
      <c r="V1434" s="9">
        <v>30</v>
      </c>
      <c r="W1434" s="8">
        <v>1.25</v>
      </c>
      <c r="X1434" s="8">
        <v>5.8100000000000005</v>
      </c>
      <c r="Y1434" s="8">
        <v>-0.16000000000000014</v>
      </c>
      <c r="Z1434" s="8">
        <v>0.23000000000000043</v>
      </c>
      <c r="AA1434">
        <v>-0.14999999999999947</v>
      </c>
      <c r="AF1434" t="s">
        <v>1761</v>
      </c>
      <c r="AG1434" t="s">
        <v>106</v>
      </c>
      <c r="AH1434" t="s">
        <v>107</v>
      </c>
      <c r="AI1434" t="s">
        <v>340</v>
      </c>
      <c r="AJ1434" s="7">
        <v>40359</v>
      </c>
      <c r="AK1434" t="s">
        <v>1827</v>
      </c>
      <c r="AL1434" t="s">
        <v>109</v>
      </c>
      <c r="AM1434" t="s">
        <v>1762</v>
      </c>
      <c r="AN1434" t="s">
        <v>1834</v>
      </c>
      <c r="AO1434" t="str">
        <f>TEXT(A1434,"yyyy-mm-dd")</f>
        <v>2010-03-31</v>
      </c>
    </row>
    <row r="1435" spans="1:41">
      <c r="A1435" s="6" t="s">
        <v>1826</v>
      </c>
      <c r="B1435">
        <v>2010</v>
      </c>
      <c r="C1435">
        <v>3</v>
      </c>
      <c r="E1435" t="s">
        <v>100</v>
      </c>
      <c r="F1435" t="s">
        <v>101</v>
      </c>
      <c r="G1435" t="s">
        <v>102</v>
      </c>
      <c r="H1435" t="s">
        <v>1715</v>
      </c>
      <c r="I1435">
        <v>2010</v>
      </c>
      <c r="J1435">
        <v>1</v>
      </c>
      <c r="K1435" s="6">
        <v>40268</v>
      </c>
      <c r="L1435">
        <v>0</v>
      </c>
      <c r="M1435">
        <v>0</v>
      </c>
      <c r="N1435" t="s">
        <v>178</v>
      </c>
      <c r="O1435" s="8">
        <v>3.73</v>
      </c>
      <c r="P1435" s="8">
        <v>3.75</v>
      </c>
      <c r="Q1435" s="8">
        <v>3.03</v>
      </c>
      <c r="R1435" s="8">
        <v>4.68</v>
      </c>
      <c r="S1435" s="8">
        <v>-0.5</v>
      </c>
      <c r="T1435" s="8">
        <v>5.87</v>
      </c>
      <c r="U1435" s="8">
        <v>1.22</v>
      </c>
      <c r="V1435" s="9">
        <v>30</v>
      </c>
      <c r="W1435" s="8">
        <v>1.65</v>
      </c>
      <c r="X1435" s="8">
        <v>6.37</v>
      </c>
      <c r="Y1435" s="8">
        <v>-2.0000000000000018E-2</v>
      </c>
      <c r="Z1435" s="8">
        <v>0.14999999999999991</v>
      </c>
      <c r="AA1435">
        <v>4.9999999999999822E-2</v>
      </c>
      <c r="AF1435" t="s">
        <v>1716</v>
      </c>
      <c r="AG1435" t="s">
        <v>106</v>
      </c>
      <c r="AH1435" t="s">
        <v>107</v>
      </c>
      <c r="AI1435" t="s">
        <v>108</v>
      </c>
      <c r="AJ1435" s="7">
        <v>40268</v>
      </c>
      <c r="AK1435" t="s">
        <v>1827</v>
      </c>
      <c r="AL1435" t="s">
        <v>109</v>
      </c>
      <c r="AM1435" t="s">
        <v>1717</v>
      </c>
      <c r="AN1435" t="s">
        <v>1833</v>
      </c>
      <c r="AO1435" t="str">
        <f>TEXT(A1435,"yyyy-mm-dd")</f>
        <v>2010-03-31</v>
      </c>
    </row>
    <row r="1436" spans="1:41">
      <c r="A1436" s="6" t="s">
        <v>1826</v>
      </c>
      <c r="B1436">
        <v>2010</v>
      </c>
      <c r="C1436">
        <v>3</v>
      </c>
      <c r="E1436" t="s">
        <v>81</v>
      </c>
      <c r="F1436" t="s">
        <v>82</v>
      </c>
      <c r="G1436" t="s">
        <v>83</v>
      </c>
      <c r="H1436" t="s">
        <v>1781</v>
      </c>
      <c r="I1436">
        <v>2012</v>
      </c>
      <c r="K1436" s="6">
        <v>41274</v>
      </c>
      <c r="L1436">
        <v>33</v>
      </c>
      <c r="N1436" t="s">
        <v>810</v>
      </c>
      <c r="O1436" s="8">
        <v>3.71</v>
      </c>
      <c r="P1436" s="8">
        <v>3.65</v>
      </c>
      <c r="Q1436" s="8">
        <v>3.4</v>
      </c>
      <c r="R1436" s="8">
        <v>3.9</v>
      </c>
      <c r="S1436" s="8">
        <v>3</v>
      </c>
      <c r="T1436" s="8">
        <v>4.8</v>
      </c>
      <c r="U1436" s="8">
        <v>0.41</v>
      </c>
      <c r="V1436" s="9">
        <v>28</v>
      </c>
      <c r="W1436" s="8">
        <v>0.5</v>
      </c>
      <c r="X1436" s="8">
        <v>1.7999999999999998</v>
      </c>
      <c r="Y1436" s="8">
        <v>6.0000000000000053E-2</v>
      </c>
      <c r="Z1436" s="8">
        <v>4.9999999999999822E-2</v>
      </c>
      <c r="AA1436">
        <v>2.0000000000000018E-2</v>
      </c>
      <c r="AF1436" t="s">
        <v>1782</v>
      </c>
      <c r="AG1436" t="s">
        <v>87</v>
      </c>
      <c r="AH1436" t="s">
        <v>88</v>
      </c>
      <c r="AI1436" t="s">
        <v>359</v>
      </c>
      <c r="AJ1436" s="7">
        <v>41274</v>
      </c>
      <c r="AK1436" t="s">
        <v>1827</v>
      </c>
      <c r="AL1436" t="s">
        <v>91</v>
      </c>
      <c r="AM1436" t="s">
        <v>1783</v>
      </c>
      <c r="AN1436" t="s">
        <v>1830</v>
      </c>
      <c r="AO1436" t="str">
        <f>TEXT(A1436,"yyyy-mm-dd")</f>
        <v>2010-03-31</v>
      </c>
    </row>
    <row r="1437" spans="1:41">
      <c r="A1437" s="6" t="s">
        <v>1826</v>
      </c>
      <c r="B1437">
        <v>2010</v>
      </c>
      <c r="C1437">
        <v>3</v>
      </c>
      <c r="E1437" t="s">
        <v>81</v>
      </c>
      <c r="F1437" t="s">
        <v>82</v>
      </c>
      <c r="G1437" t="s">
        <v>83</v>
      </c>
      <c r="H1437" t="s">
        <v>1589</v>
      </c>
      <c r="I1437">
        <v>2011</v>
      </c>
      <c r="K1437" s="6">
        <v>40908</v>
      </c>
      <c r="L1437">
        <v>21</v>
      </c>
      <c r="N1437" t="s">
        <v>176</v>
      </c>
      <c r="O1437" s="8">
        <v>3.97</v>
      </c>
      <c r="P1437" s="8">
        <v>3.9</v>
      </c>
      <c r="Q1437" s="8">
        <v>3.8</v>
      </c>
      <c r="R1437" s="8">
        <v>4.2</v>
      </c>
      <c r="S1437" s="8">
        <v>3.4</v>
      </c>
      <c r="T1437" s="8">
        <v>4.8</v>
      </c>
      <c r="U1437" s="8">
        <v>0.37</v>
      </c>
      <c r="V1437" s="9">
        <v>32</v>
      </c>
      <c r="W1437" s="8">
        <v>0.40000000000000036</v>
      </c>
      <c r="X1437" s="8">
        <v>1.4</v>
      </c>
      <c r="Y1437" s="8">
        <v>7.0000000000000284E-2</v>
      </c>
      <c r="Z1437" s="8">
        <v>0.10000000000000009</v>
      </c>
      <c r="AA1437">
        <v>0.10000000000000053</v>
      </c>
      <c r="AF1437" t="s">
        <v>1590</v>
      </c>
      <c r="AG1437" t="s">
        <v>87</v>
      </c>
      <c r="AH1437" t="s">
        <v>88</v>
      </c>
      <c r="AI1437" t="s">
        <v>97</v>
      </c>
      <c r="AJ1437" s="7">
        <v>40908</v>
      </c>
      <c r="AK1437" t="s">
        <v>1827</v>
      </c>
      <c r="AL1437" t="s">
        <v>91</v>
      </c>
      <c r="AM1437" t="s">
        <v>1591</v>
      </c>
      <c r="AN1437" t="s">
        <v>1829</v>
      </c>
      <c r="AO1437" t="str">
        <f>TEXT(A1437,"yyyy-mm-dd")</f>
        <v>2010-03-31</v>
      </c>
    </row>
    <row r="1438" spans="1:41">
      <c r="A1438" s="6" t="s">
        <v>1826</v>
      </c>
      <c r="B1438">
        <v>2010</v>
      </c>
      <c r="C1438">
        <v>3</v>
      </c>
      <c r="E1438" t="s">
        <v>392</v>
      </c>
      <c r="F1438" t="s">
        <v>82</v>
      </c>
      <c r="G1438" t="s">
        <v>83</v>
      </c>
      <c r="H1438" t="s">
        <v>1589</v>
      </c>
      <c r="I1438">
        <v>2011</v>
      </c>
      <c r="K1438" s="6">
        <v>40908</v>
      </c>
      <c r="L1438">
        <v>21</v>
      </c>
      <c r="N1438" t="s">
        <v>176</v>
      </c>
      <c r="O1438" s="8">
        <v>3.93</v>
      </c>
      <c r="P1438" s="8">
        <v>3.9</v>
      </c>
      <c r="Q1438" s="8">
        <v>3.6</v>
      </c>
      <c r="R1438" s="8">
        <v>4.0999999999999996</v>
      </c>
      <c r="S1438" s="8">
        <v>3.2</v>
      </c>
      <c r="T1438" s="8">
        <v>5.5</v>
      </c>
      <c r="U1438" s="8">
        <v>0.47</v>
      </c>
      <c r="V1438" s="9">
        <v>29</v>
      </c>
      <c r="W1438" s="8">
        <v>0.49999999999999956</v>
      </c>
      <c r="X1438" s="8">
        <v>2.2999999999999998</v>
      </c>
      <c r="Y1438" s="8">
        <v>3.0000000000000249E-2</v>
      </c>
      <c r="Z1438" s="8">
        <v>0</v>
      </c>
      <c r="AA1438">
        <v>0</v>
      </c>
      <c r="AF1438" t="s">
        <v>1590</v>
      </c>
      <c r="AG1438" t="s">
        <v>87</v>
      </c>
      <c r="AH1438" t="s">
        <v>88</v>
      </c>
      <c r="AI1438" t="s">
        <v>97</v>
      </c>
      <c r="AJ1438" s="7">
        <v>40908</v>
      </c>
      <c r="AK1438" t="s">
        <v>1827</v>
      </c>
      <c r="AL1438" t="s">
        <v>393</v>
      </c>
      <c r="AM1438" t="s">
        <v>1591</v>
      </c>
      <c r="AN1438" t="s">
        <v>1832</v>
      </c>
      <c r="AO1438" t="str">
        <f>TEXT(A1438,"yyyy-mm-dd")</f>
        <v>2010-03-31</v>
      </c>
    </row>
    <row r="1439" spans="1:41">
      <c r="A1439" s="6" t="s">
        <v>1826</v>
      </c>
      <c r="B1439">
        <v>2010</v>
      </c>
      <c r="C1439">
        <v>3</v>
      </c>
      <c r="E1439" t="s">
        <v>81</v>
      </c>
      <c r="F1439" t="s">
        <v>82</v>
      </c>
      <c r="G1439" t="s">
        <v>83</v>
      </c>
      <c r="H1439" t="s">
        <v>1417</v>
      </c>
      <c r="I1439">
        <v>2010</v>
      </c>
      <c r="K1439" s="6">
        <v>40543</v>
      </c>
      <c r="L1439">
        <v>9</v>
      </c>
      <c r="N1439" t="s">
        <v>173</v>
      </c>
      <c r="O1439" s="8">
        <v>5.28</v>
      </c>
      <c r="P1439" s="8">
        <v>5.3</v>
      </c>
      <c r="Q1439" s="8">
        <v>5.18</v>
      </c>
      <c r="R1439" s="8">
        <v>5.5</v>
      </c>
      <c r="S1439" s="8">
        <v>3.4</v>
      </c>
      <c r="T1439" s="8">
        <v>6.1</v>
      </c>
      <c r="U1439" s="8">
        <v>0.46</v>
      </c>
      <c r="V1439" s="9">
        <v>32</v>
      </c>
      <c r="W1439" s="8">
        <v>0.32000000000000028</v>
      </c>
      <c r="X1439" s="8">
        <v>2.6999999999999997</v>
      </c>
      <c r="Y1439" s="8">
        <v>-1.9999999999999574E-2</v>
      </c>
      <c r="Z1439" s="8">
        <v>9.9999999999999645E-2</v>
      </c>
      <c r="AA1439">
        <v>-8.0000000000000071E-2</v>
      </c>
      <c r="AF1439" t="s">
        <v>1418</v>
      </c>
      <c r="AG1439" t="s">
        <v>87</v>
      </c>
      <c r="AH1439" t="s">
        <v>88</v>
      </c>
      <c r="AI1439" t="s">
        <v>89</v>
      </c>
      <c r="AJ1439" s="7">
        <v>40543</v>
      </c>
      <c r="AK1439" t="s">
        <v>1827</v>
      </c>
      <c r="AL1439" t="s">
        <v>91</v>
      </c>
      <c r="AM1439" t="s">
        <v>1419</v>
      </c>
      <c r="AN1439" t="s">
        <v>1828</v>
      </c>
      <c r="AO1439" t="str">
        <f>TEXT(A1439,"yyyy-mm-dd")</f>
        <v>2010-03-31</v>
      </c>
    </row>
    <row r="1440" spans="1:41">
      <c r="A1440" s="6" t="s">
        <v>1826</v>
      </c>
      <c r="B1440">
        <v>2010</v>
      </c>
      <c r="C1440">
        <v>3</v>
      </c>
      <c r="E1440" t="s">
        <v>392</v>
      </c>
      <c r="F1440" t="s">
        <v>82</v>
      </c>
      <c r="G1440" t="s">
        <v>83</v>
      </c>
      <c r="H1440" t="s">
        <v>1417</v>
      </c>
      <c r="I1440">
        <v>2010</v>
      </c>
      <c r="K1440" s="6">
        <v>40543</v>
      </c>
      <c r="L1440">
        <v>9</v>
      </c>
      <c r="N1440" t="s">
        <v>173</v>
      </c>
      <c r="O1440" s="8">
        <v>4.6399999999999997</v>
      </c>
      <c r="P1440" s="8">
        <v>4.5</v>
      </c>
      <c r="Q1440" s="8">
        <v>4.33</v>
      </c>
      <c r="R1440" s="8">
        <v>4.93</v>
      </c>
      <c r="S1440" s="8">
        <v>4</v>
      </c>
      <c r="T1440" s="8">
        <v>5.7</v>
      </c>
      <c r="U1440" s="8">
        <v>0.46</v>
      </c>
      <c r="V1440" s="9">
        <v>30</v>
      </c>
      <c r="W1440" s="8">
        <v>0.59999999999999964</v>
      </c>
      <c r="X1440" s="8">
        <v>1.7000000000000002</v>
      </c>
      <c r="Y1440" s="8">
        <v>0.13999999999999968</v>
      </c>
      <c r="Z1440" s="8">
        <v>-9.9999999999999645E-2</v>
      </c>
      <c r="AA1440">
        <v>9.9999999999999645E-2</v>
      </c>
      <c r="AF1440" t="s">
        <v>1418</v>
      </c>
      <c r="AG1440" t="s">
        <v>87</v>
      </c>
      <c r="AH1440" t="s">
        <v>88</v>
      </c>
      <c r="AI1440" t="s">
        <v>89</v>
      </c>
      <c r="AJ1440" s="7">
        <v>40543</v>
      </c>
      <c r="AK1440" t="s">
        <v>1827</v>
      </c>
      <c r="AL1440" t="s">
        <v>393</v>
      </c>
      <c r="AM1440" t="s">
        <v>1419</v>
      </c>
      <c r="AN1440" t="s">
        <v>1831</v>
      </c>
      <c r="AO1440" t="str">
        <f>TEXT(A1440,"yyyy-mm-dd")</f>
        <v>2010-03-31</v>
      </c>
    </row>
    <row r="1441" spans="1:41">
      <c r="A1441" s="6" t="s">
        <v>1826</v>
      </c>
      <c r="B1441">
        <v>2010</v>
      </c>
      <c r="C1441">
        <v>3</v>
      </c>
      <c r="E1441" t="s">
        <v>81</v>
      </c>
      <c r="F1441" t="s">
        <v>82</v>
      </c>
      <c r="G1441" t="s">
        <v>774</v>
      </c>
      <c r="H1441" t="s">
        <v>775</v>
      </c>
      <c r="K1441" s="6"/>
      <c r="O1441" s="8">
        <v>3.69</v>
      </c>
      <c r="P1441" s="8">
        <v>3.6</v>
      </c>
      <c r="Q1441" s="8">
        <v>3.5</v>
      </c>
      <c r="R1441" s="8">
        <v>4</v>
      </c>
      <c r="S1441" s="8">
        <v>3.3</v>
      </c>
      <c r="T1441" s="8">
        <v>4.5999999999999996</v>
      </c>
      <c r="U1441" s="8">
        <v>0.33</v>
      </c>
      <c r="V1441" s="9">
        <v>29</v>
      </c>
      <c r="W1441" s="8">
        <v>0.5</v>
      </c>
      <c r="X1441" s="8">
        <v>1.2999999999999998</v>
      </c>
      <c r="Y1441" s="8">
        <v>8.9999999999999858E-2</v>
      </c>
      <c r="Z1441" s="8">
        <v>0</v>
      </c>
      <c r="AA1441">
        <v>-2.0000000000000018E-2</v>
      </c>
      <c r="AF1441" t="s">
        <v>776</v>
      </c>
      <c r="AG1441" t="s">
        <v>777</v>
      </c>
      <c r="AH1441" t="s">
        <v>778</v>
      </c>
      <c r="AI1441" t="s">
        <v>779</v>
      </c>
      <c r="AJ1441" s="7"/>
      <c r="AK1441" t="s">
        <v>1827</v>
      </c>
      <c r="AL1441" t="s">
        <v>91</v>
      </c>
      <c r="AM1441" t="s">
        <v>775</v>
      </c>
      <c r="AN1441" t="s">
        <v>1837</v>
      </c>
      <c r="AO1441" t="str">
        <f>TEXT(A1441,"yyyy-mm-dd")</f>
        <v>2010-03-31</v>
      </c>
    </row>
    <row r="1442" spans="1:41">
      <c r="A1442" s="6" t="s">
        <v>1826</v>
      </c>
      <c r="B1442">
        <v>2010</v>
      </c>
      <c r="C1442">
        <v>3</v>
      </c>
      <c r="E1442" t="s">
        <v>81</v>
      </c>
      <c r="F1442" t="s">
        <v>82</v>
      </c>
      <c r="G1442" t="s">
        <v>774</v>
      </c>
      <c r="H1442" t="s">
        <v>1536</v>
      </c>
      <c r="K1442" s="6"/>
      <c r="O1442" s="8">
        <v>3.53</v>
      </c>
      <c r="P1442" s="8">
        <v>3.4</v>
      </c>
      <c r="Q1442" s="8">
        <v>3.3</v>
      </c>
      <c r="R1442" s="8">
        <v>3.63</v>
      </c>
      <c r="S1442" s="8">
        <v>3</v>
      </c>
      <c r="T1442" s="8">
        <v>4.5999999999999996</v>
      </c>
      <c r="U1442" s="8">
        <v>0.4</v>
      </c>
      <c r="V1442" s="9">
        <v>28</v>
      </c>
      <c r="W1442" s="8">
        <v>0.33000000000000007</v>
      </c>
      <c r="X1442" s="8">
        <v>1.5999999999999996</v>
      </c>
      <c r="Y1442" s="8">
        <v>0.12999999999999989</v>
      </c>
      <c r="Z1442" s="8">
        <v>0</v>
      </c>
      <c r="AA1442">
        <v>-6.999999999999984E-2</v>
      </c>
      <c r="AF1442" t="s">
        <v>1537</v>
      </c>
      <c r="AG1442" t="s">
        <v>777</v>
      </c>
      <c r="AH1442" t="s">
        <v>778</v>
      </c>
      <c r="AI1442" t="s">
        <v>1538</v>
      </c>
      <c r="AJ1442" s="7"/>
      <c r="AK1442" t="s">
        <v>1827</v>
      </c>
      <c r="AL1442" t="s">
        <v>91</v>
      </c>
      <c r="AM1442" t="s">
        <v>1536</v>
      </c>
      <c r="AN1442" t="s">
        <v>1838</v>
      </c>
      <c r="AO1442" t="str">
        <f>TEXT(A1442,"yyyy-mm-dd")</f>
        <v>2010-03-31</v>
      </c>
    </row>
    <row r="1443" spans="1:41">
      <c r="A1443" s="6" t="s">
        <v>1826</v>
      </c>
      <c r="B1443">
        <v>2010</v>
      </c>
      <c r="C1443">
        <v>3</v>
      </c>
      <c r="E1443" t="s">
        <v>112</v>
      </c>
      <c r="F1443" t="s">
        <v>113</v>
      </c>
      <c r="G1443" t="s">
        <v>83</v>
      </c>
      <c r="H1443" t="s">
        <v>1589</v>
      </c>
      <c r="I1443">
        <v>2011</v>
      </c>
      <c r="K1443" s="6">
        <v>40908</v>
      </c>
      <c r="L1443">
        <v>21</v>
      </c>
      <c r="N1443" t="s">
        <v>176</v>
      </c>
      <c r="O1443" s="8">
        <v>6.1</v>
      </c>
      <c r="P1443" s="8">
        <v>6.25</v>
      </c>
      <c r="Q1443" s="8">
        <v>5.85</v>
      </c>
      <c r="R1443" s="8">
        <v>6.49</v>
      </c>
      <c r="S1443" s="8">
        <v>4.82</v>
      </c>
      <c r="T1443" s="8">
        <v>7.57</v>
      </c>
      <c r="U1443" s="8">
        <v>0.57999999999999996</v>
      </c>
      <c r="V1443" s="9">
        <v>31</v>
      </c>
      <c r="W1443" s="8">
        <v>0.64000000000000057</v>
      </c>
      <c r="X1443" s="8">
        <v>2.75</v>
      </c>
      <c r="Y1443" s="8">
        <v>-0.15000000000000036</v>
      </c>
      <c r="Z1443" s="8">
        <v>0</v>
      </c>
      <c r="AA1443">
        <v>0.14000000000000057</v>
      </c>
      <c r="AF1443" t="s">
        <v>1793</v>
      </c>
      <c r="AG1443" t="s">
        <v>115</v>
      </c>
      <c r="AH1443" t="s">
        <v>116</v>
      </c>
      <c r="AI1443" t="s">
        <v>230</v>
      </c>
      <c r="AJ1443" s="7">
        <v>40908</v>
      </c>
      <c r="AK1443" t="s">
        <v>1827</v>
      </c>
      <c r="AL1443" t="s">
        <v>118</v>
      </c>
      <c r="AM1443" t="s">
        <v>1591</v>
      </c>
      <c r="AN1443" t="s">
        <v>1840</v>
      </c>
      <c r="AO1443" t="str">
        <f>TEXT(A1443,"yyyy-mm-dd")</f>
        <v>2010-03-31</v>
      </c>
    </row>
    <row r="1444" spans="1:41">
      <c r="A1444" s="6" t="s">
        <v>1826</v>
      </c>
      <c r="B1444">
        <v>2010</v>
      </c>
      <c r="C1444">
        <v>3</v>
      </c>
      <c r="E1444" t="s">
        <v>112</v>
      </c>
      <c r="F1444" t="s">
        <v>113</v>
      </c>
      <c r="G1444" t="s">
        <v>83</v>
      </c>
      <c r="H1444" t="s">
        <v>1417</v>
      </c>
      <c r="I1444">
        <v>2010</v>
      </c>
      <c r="K1444" s="6">
        <v>40543</v>
      </c>
      <c r="L1444">
        <v>9</v>
      </c>
      <c r="N1444" t="s">
        <v>173</v>
      </c>
      <c r="O1444" s="8">
        <v>5.2</v>
      </c>
      <c r="P1444" s="8">
        <v>5.25</v>
      </c>
      <c r="Q1444" s="8">
        <v>4.97</v>
      </c>
      <c r="R1444" s="8">
        <v>5.49</v>
      </c>
      <c r="S1444" s="8">
        <v>4.5</v>
      </c>
      <c r="T1444" s="8">
        <v>6.08</v>
      </c>
      <c r="U1444" s="8">
        <v>0.42</v>
      </c>
      <c r="V1444" s="9">
        <v>32</v>
      </c>
      <c r="W1444" s="8">
        <v>0.52000000000000046</v>
      </c>
      <c r="X1444" s="8">
        <v>1.58</v>
      </c>
      <c r="Y1444" s="8">
        <v>-4.9999999999999822E-2</v>
      </c>
      <c r="Z1444" s="8">
        <v>0</v>
      </c>
      <c r="AA1444">
        <v>2.0000000000000462E-2</v>
      </c>
      <c r="AF1444" t="s">
        <v>1600</v>
      </c>
      <c r="AG1444" t="s">
        <v>115</v>
      </c>
      <c r="AH1444" t="s">
        <v>116</v>
      </c>
      <c r="AI1444" t="s">
        <v>117</v>
      </c>
      <c r="AJ1444" s="7">
        <v>40543</v>
      </c>
      <c r="AK1444" t="s">
        <v>1827</v>
      </c>
      <c r="AL1444" t="s">
        <v>118</v>
      </c>
      <c r="AM1444" t="s">
        <v>1419</v>
      </c>
      <c r="AN1444" t="s">
        <v>1839</v>
      </c>
      <c r="AO1444" t="str">
        <f>TEXT(A1444,"yyyy-mm-dd")</f>
        <v>2010-03-31</v>
      </c>
    </row>
    <row r="1445" spans="1:41">
      <c r="A1445" s="6" t="s">
        <v>1841</v>
      </c>
      <c r="B1445">
        <v>2010</v>
      </c>
      <c r="C1445">
        <v>4</v>
      </c>
      <c r="E1445" t="s">
        <v>100</v>
      </c>
      <c r="F1445" t="s">
        <v>101</v>
      </c>
      <c r="G1445" t="s">
        <v>83</v>
      </c>
      <c r="H1445" t="s">
        <v>1589</v>
      </c>
      <c r="I1445">
        <v>2011</v>
      </c>
      <c r="K1445" s="6">
        <v>40908</v>
      </c>
      <c r="L1445">
        <v>20</v>
      </c>
      <c r="N1445" t="s">
        <v>185</v>
      </c>
      <c r="O1445" s="8">
        <v>3.6</v>
      </c>
      <c r="P1445" s="8">
        <v>3.5</v>
      </c>
      <c r="Q1445" s="8">
        <v>3.4</v>
      </c>
      <c r="R1445" s="8">
        <v>3.85</v>
      </c>
      <c r="S1445" s="8">
        <v>3</v>
      </c>
      <c r="T1445" s="8">
        <v>4.5</v>
      </c>
      <c r="U1445" s="8">
        <v>0.36</v>
      </c>
      <c r="V1445" s="9">
        <v>27</v>
      </c>
      <c r="W1445" s="8">
        <v>0.45000000000000018</v>
      </c>
      <c r="X1445" s="8">
        <v>1.5</v>
      </c>
      <c r="Y1445" s="8">
        <v>0.10000000000000009</v>
      </c>
      <c r="Z1445" s="8">
        <v>0</v>
      </c>
      <c r="AA1445">
        <v>5.0000000000000266E-2</v>
      </c>
      <c r="AF1445" t="s">
        <v>9939</v>
      </c>
      <c r="AG1445" t="s">
        <v>9655</v>
      </c>
      <c r="AH1445" t="s">
        <v>9656</v>
      </c>
      <c r="AI1445" t="s">
        <v>9669</v>
      </c>
      <c r="AJ1445" s="7">
        <v>40908</v>
      </c>
      <c r="AK1445" t="s">
        <v>1842</v>
      </c>
      <c r="AL1445" t="s">
        <v>109</v>
      </c>
      <c r="AM1445" t="s">
        <v>1591</v>
      </c>
      <c r="AN1445" t="s">
        <v>9951</v>
      </c>
    </row>
    <row r="1446" spans="1:41">
      <c r="A1446" s="6" t="s">
        <v>1841</v>
      </c>
      <c r="B1446">
        <v>2010</v>
      </c>
      <c r="C1446">
        <v>4</v>
      </c>
      <c r="E1446" t="s">
        <v>100</v>
      </c>
      <c r="F1446" t="s">
        <v>101</v>
      </c>
      <c r="G1446" t="s">
        <v>102</v>
      </c>
      <c r="H1446" t="s">
        <v>1768</v>
      </c>
      <c r="I1446">
        <v>2010</v>
      </c>
      <c r="J1446">
        <v>4</v>
      </c>
      <c r="K1446" s="6">
        <v>40543</v>
      </c>
      <c r="L1446">
        <v>8</v>
      </c>
      <c r="M1446">
        <v>3</v>
      </c>
      <c r="N1446" t="s">
        <v>182</v>
      </c>
      <c r="O1446" s="8">
        <v>3.08</v>
      </c>
      <c r="P1446" s="8">
        <v>3.2</v>
      </c>
      <c r="Q1446" s="8">
        <v>2.5499999999999998</v>
      </c>
      <c r="R1446" s="8">
        <v>3.84</v>
      </c>
      <c r="S1446" s="8">
        <v>1.1000000000000001</v>
      </c>
      <c r="T1446" s="8">
        <v>4.92</v>
      </c>
      <c r="U1446" s="8">
        <v>0.97</v>
      </c>
      <c r="V1446" s="9">
        <v>28</v>
      </c>
      <c r="W1446" s="8">
        <v>1.29</v>
      </c>
      <c r="X1446" s="8">
        <v>3.82</v>
      </c>
      <c r="Y1446" s="8">
        <v>-0.12000000000000011</v>
      </c>
      <c r="Z1446" s="8">
        <v>-0.14999999999999991</v>
      </c>
      <c r="AA1446">
        <v>2.0000000000000018E-2</v>
      </c>
      <c r="AF1446" t="s">
        <v>1769</v>
      </c>
      <c r="AG1446" t="s">
        <v>106</v>
      </c>
      <c r="AH1446" t="s">
        <v>107</v>
      </c>
      <c r="AI1446" t="s">
        <v>427</v>
      </c>
      <c r="AJ1446" s="7">
        <v>40543</v>
      </c>
      <c r="AK1446" t="s">
        <v>1842</v>
      </c>
      <c r="AL1446" t="s">
        <v>109</v>
      </c>
      <c r="AM1446" t="s">
        <v>1770</v>
      </c>
      <c r="AN1446" t="s">
        <v>1851</v>
      </c>
      <c r="AO1446" t="str">
        <f>TEXT(A1446,"yyyy-mm-dd")</f>
        <v>2010-04-30</v>
      </c>
    </row>
    <row r="1447" spans="1:41">
      <c r="A1447" s="6" t="s">
        <v>1841</v>
      </c>
      <c r="B1447">
        <v>2010</v>
      </c>
      <c r="C1447">
        <v>4</v>
      </c>
      <c r="E1447" t="s">
        <v>100</v>
      </c>
      <c r="F1447" t="s">
        <v>101</v>
      </c>
      <c r="G1447" t="s">
        <v>83</v>
      </c>
      <c r="H1447" t="s">
        <v>1417</v>
      </c>
      <c r="I1447">
        <v>2010</v>
      </c>
      <c r="K1447" s="6">
        <v>40543</v>
      </c>
      <c r="L1447">
        <v>8</v>
      </c>
      <c r="N1447" t="s">
        <v>182</v>
      </c>
      <c r="O1447" s="8">
        <v>4.18</v>
      </c>
      <c r="P1447" s="8">
        <v>4.05</v>
      </c>
      <c r="Q1447" s="8">
        <v>3.93</v>
      </c>
      <c r="R1447" s="8">
        <v>4.4800000000000004</v>
      </c>
      <c r="S1447" s="8">
        <v>2.6</v>
      </c>
      <c r="T1447" s="8">
        <v>5.5</v>
      </c>
      <c r="U1447" s="8">
        <v>0.6</v>
      </c>
      <c r="V1447" s="9">
        <v>30</v>
      </c>
      <c r="W1447" s="8">
        <v>0.55000000000000027</v>
      </c>
      <c r="X1447" s="8">
        <v>2.9</v>
      </c>
      <c r="Y1447" s="8">
        <v>0.12999999999999989</v>
      </c>
      <c r="Z1447" s="8">
        <v>4.9999999999999822E-2</v>
      </c>
      <c r="AA1447">
        <v>-0.23999999999999977</v>
      </c>
      <c r="AF1447" t="s">
        <v>9905</v>
      </c>
      <c r="AG1447" t="s">
        <v>9655</v>
      </c>
      <c r="AH1447" t="s">
        <v>9656</v>
      </c>
      <c r="AI1447" t="s">
        <v>9657</v>
      </c>
      <c r="AJ1447" s="7">
        <v>40543</v>
      </c>
      <c r="AK1447" t="s">
        <v>1842</v>
      </c>
      <c r="AL1447" t="s">
        <v>109</v>
      </c>
      <c r="AM1447" t="s">
        <v>1419</v>
      </c>
      <c r="AN1447" t="s">
        <v>9929</v>
      </c>
    </row>
    <row r="1448" spans="1:41">
      <c r="A1448" s="6" t="s">
        <v>1841</v>
      </c>
      <c r="B1448">
        <v>2010</v>
      </c>
      <c r="C1448">
        <v>4</v>
      </c>
      <c r="E1448" t="s">
        <v>100</v>
      </c>
      <c r="F1448" t="s">
        <v>101</v>
      </c>
      <c r="G1448" t="s">
        <v>102</v>
      </c>
      <c r="H1448" t="s">
        <v>1764</v>
      </c>
      <c r="I1448">
        <v>2010</v>
      </c>
      <c r="J1448">
        <v>3</v>
      </c>
      <c r="K1448" s="6">
        <v>40451</v>
      </c>
      <c r="L1448">
        <v>5</v>
      </c>
      <c r="M1448">
        <v>2</v>
      </c>
      <c r="N1448" t="s">
        <v>211</v>
      </c>
      <c r="O1448" s="8">
        <v>3.79</v>
      </c>
      <c r="P1448" s="8">
        <v>3.75</v>
      </c>
      <c r="Q1448" s="8">
        <v>3.45</v>
      </c>
      <c r="R1448" s="8">
        <v>4.33</v>
      </c>
      <c r="S1448" s="8">
        <v>2.2999999999999998</v>
      </c>
      <c r="T1448" s="8">
        <v>5.6</v>
      </c>
      <c r="U1448" s="8">
        <v>0.81</v>
      </c>
      <c r="V1448" s="9">
        <v>28</v>
      </c>
      <c r="W1448" s="8">
        <v>0.87999999999999989</v>
      </c>
      <c r="X1448" s="8">
        <v>3.3</v>
      </c>
      <c r="Y1448" s="8">
        <v>4.0000000000000036E-2</v>
      </c>
      <c r="Z1448" s="8">
        <v>-4.9999999999999822E-2</v>
      </c>
      <c r="AA1448">
        <v>-0.29000000000000004</v>
      </c>
      <c r="AF1448" t="s">
        <v>1765</v>
      </c>
      <c r="AG1448" t="s">
        <v>106</v>
      </c>
      <c r="AH1448" t="s">
        <v>107</v>
      </c>
      <c r="AI1448" t="s">
        <v>340</v>
      </c>
      <c r="AJ1448" s="7">
        <v>40451</v>
      </c>
      <c r="AK1448" t="s">
        <v>1842</v>
      </c>
      <c r="AL1448" t="s">
        <v>109</v>
      </c>
      <c r="AM1448" t="s">
        <v>1766</v>
      </c>
      <c r="AN1448" t="s">
        <v>1850</v>
      </c>
      <c r="AO1448" t="str">
        <f>TEXT(A1448,"yyyy-mm-dd")</f>
        <v>2010-04-30</v>
      </c>
    </row>
    <row r="1449" spans="1:41">
      <c r="A1449" s="6" t="s">
        <v>1841</v>
      </c>
      <c r="B1449">
        <v>2010</v>
      </c>
      <c r="C1449">
        <v>4</v>
      </c>
      <c r="E1449" t="s">
        <v>100</v>
      </c>
      <c r="F1449" t="s">
        <v>101</v>
      </c>
      <c r="G1449" t="s">
        <v>102</v>
      </c>
      <c r="H1449" t="s">
        <v>1760</v>
      </c>
      <c r="I1449">
        <v>2010</v>
      </c>
      <c r="J1449">
        <v>2</v>
      </c>
      <c r="K1449" s="6">
        <v>40359</v>
      </c>
      <c r="L1449">
        <v>2</v>
      </c>
      <c r="M1449">
        <v>1</v>
      </c>
      <c r="N1449" t="s">
        <v>104</v>
      </c>
      <c r="O1449" s="8">
        <v>5.47</v>
      </c>
      <c r="P1449" s="8">
        <v>5.65</v>
      </c>
      <c r="Q1449" s="8">
        <v>5</v>
      </c>
      <c r="R1449" s="8">
        <v>6.13</v>
      </c>
      <c r="S1449" s="8">
        <v>1.9</v>
      </c>
      <c r="T1449" s="8">
        <v>7.74</v>
      </c>
      <c r="U1449" s="8">
        <v>1.1100000000000001</v>
      </c>
      <c r="V1449" s="9">
        <v>28</v>
      </c>
      <c r="W1449" s="8">
        <v>1.1299999999999999</v>
      </c>
      <c r="X1449" s="8">
        <v>5.84</v>
      </c>
      <c r="Y1449" s="8">
        <v>-0.1800000000000006</v>
      </c>
      <c r="Z1449" s="8">
        <v>0.32000000000000028</v>
      </c>
      <c r="AA1449">
        <v>-0.12000000000000011</v>
      </c>
      <c r="AF1449" t="s">
        <v>1761</v>
      </c>
      <c r="AG1449" t="s">
        <v>106</v>
      </c>
      <c r="AH1449" t="s">
        <v>107</v>
      </c>
      <c r="AI1449" t="s">
        <v>108</v>
      </c>
      <c r="AJ1449" s="7">
        <v>40359</v>
      </c>
      <c r="AK1449" t="s">
        <v>1842</v>
      </c>
      <c r="AL1449" t="s">
        <v>109</v>
      </c>
      <c r="AM1449" t="s">
        <v>1762</v>
      </c>
      <c r="AN1449" t="s">
        <v>1849</v>
      </c>
      <c r="AO1449" t="str">
        <f>TEXT(A1449,"yyyy-mm-dd")</f>
        <v>2010-04-30</v>
      </c>
    </row>
    <row r="1450" spans="1:41">
      <c r="A1450" s="6" t="s">
        <v>1841</v>
      </c>
      <c r="B1450">
        <v>2010</v>
      </c>
      <c r="C1450">
        <v>4</v>
      </c>
      <c r="E1450" t="s">
        <v>100</v>
      </c>
      <c r="F1450" t="s">
        <v>101</v>
      </c>
      <c r="G1450" t="s">
        <v>102</v>
      </c>
      <c r="H1450" t="s">
        <v>1715</v>
      </c>
      <c r="I1450">
        <v>2010</v>
      </c>
      <c r="J1450">
        <v>1</v>
      </c>
      <c r="K1450" s="6">
        <v>40268</v>
      </c>
      <c r="L1450">
        <v>-1</v>
      </c>
      <c r="M1450">
        <v>0</v>
      </c>
      <c r="N1450" t="s">
        <v>187</v>
      </c>
      <c r="O1450" s="8">
        <v>3.81</v>
      </c>
      <c r="P1450" s="8">
        <v>3.8</v>
      </c>
      <c r="Q1450" s="8">
        <v>3.1</v>
      </c>
      <c r="R1450" s="8">
        <v>4.5</v>
      </c>
      <c r="S1450" s="8">
        <v>1.6</v>
      </c>
      <c r="T1450" s="8">
        <v>5.6</v>
      </c>
      <c r="U1450" s="8">
        <v>0.95</v>
      </c>
      <c r="V1450" s="9">
        <v>29</v>
      </c>
      <c r="W1450" s="8">
        <v>1.4</v>
      </c>
      <c r="X1450" s="8">
        <v>3.9999999999999996</v>
      </c>
      <c r="Y1450" s="8">
        <v>1.0000000000000231E-2</v>
      </c>
      <c r="Z1450" s="8">
        <v>4.9999999999999822E-2</v>
      </c>
      <c r="AA1450">
        <v>-0.25</v>
      </c>
      <c r="AF1450" t="s">
        <v>1716</v>
      </c>
      <c r="AG1450" t="s">
        <v>106</v>
      </c>
      <c r="AH1450" t="s">
        <v>107</v>
      </c>
      <c r="AI1450" t="s">
        <v>188</v>
      </c>
      <c r="AJ1450" s="7">
        <v>40268</v>
      </c>
      <c r="AK1450" t="s">
        <v>1842</v>
      </c>
      <c r="AL1450" t="s">
        <v>109</v>
      </c>
      <c r="AM1450" t="s">
        <v>1717</v>
      </c>
      <c r="AN1450" t="s">
        <v>1848</v>
      </c>
      <c r="AO1450" t="str">
        <f>TEXT(A1450,"yyyy-mm-dd")</f>
        <v>2010-04-30</v>
      </c>
    </row>
    <row r="1451" spans="1:41">
      <c r="A1451" s="6" t="s">
        <v>1841</v>
      </c>
      <c r="B1451">
        <v>2010</v>
      </c>
      <c r="C1451">
        <v>4</v>
      </c>
      <c r="E1451" t="s">
        <v>81</v>
      </c>
      <c r="F1451" t="s">
        <v>82</v>
      </c>
      <c r="G1451" t="s">
        <v>83</v>
      </c>
      <c r="H1451" t="s">
        <v>1781</v>
      </c>
      <c r="I1451">
        <v>2012</v>
      </c>
      <c r="K1451" s="6">
        <v>41274</v>
      </c>
      <c r="L1451">
        <v>32</v>
      </c>
      <c r="N1451" t="s">
        <v>823</v>
      </c>
      <c r="O1451" s="8">
        <v>3.73</v>
      </c>
      <c r="P1451" s="8">
        <v>3.7</v>
      </c>
      <c r="Q1451" s="8">
        <v>3.4</v>
      </c>
      <c r="R1451" s="8">
        <v>3.9</v>
      </c>
      <c r="S1451" s="8">
        <v>3</v>
      </c>
      <c r="T1451" s="8">
        <v>4.8</v>
      </c>
      <c r="U1451" s="8">
        <v>0.43</v>
      </c>
      <c r="V1451" s="9">
        <v>27</v>
      </c>
      <c r="W1451" s="8">
        <v>0.5</v>
      </c>
      <c r="X1451" s="8">
        <v>1.7999999999999998</v>
      </c>
      <c r="Y1451" s="8">
        <v>2.9999999999999805E-2</v>
      </c>
      <c r="Z1451" s="8">
        <v>5.0000000000000266E-2</v>
      </c>
      <c r="AA1451">
        <v>0</v>
      </c>
      <c r="AF1451" t="s">
        <v>1782</v>
      </c>
      <c r="AG1451" t="s">
        <v>87</v>
      </c>
      <c r="AH1451" t="s">
        <v>88</v>
      </c>
      <c r="AI1451" t="s">
        <v>359</v>
      </c>
      <c r="AJ1451" s="7">
        <v>41274</v>
      </c>
      <c r="AK1451" t="s">
        <v>1842</v>
      </c>
      <c r="AL1451" t="s">
        <v>91</v>
      </c>
      <c r="AM1451" t="s">
        <v>1783</v>
      </c>
      <c r="AN1451" t="s">
        <v>1845</v>
      </c>
      <c r="AO1451" t="str">
        <f>TEXT(A1451,"yyyy-mm-dd")</f>
        <v>2010-04-30</v>
      </c>
    </row>
    <row r="1452" spans="1:41">
      <c r="A1452" s="6" t="s">
        <v>1841</v>
      </c>
      <c r="B1452">
        <v>2010</v>
      </c>
      <c r="C1452">
        <v>4</v>
      </c>
      <c r="E1452" t="s">
        <v>81</v>
      </c>
      <c r="F1452" t="s">
        <v>82</v>
      </c>
      <c r="G1452" t="s">
        <v>83</v>
      </c>
      <c r="H1452" t="s">
        <v>1589</v>
      </c>
      <c r="I1452">
        <v>2011</v>
      </c>
      <c r="K1452" s="6">
        <v>40908</v>
      </c>
      <c r="L1452">
        <v>20</v>
      </c>
      <c r="N1452" t="s">
        <v>185</v>
      </c>
      <c r="O1452" s="8">
        <v>3.98</v>
      </c>
      <c r="P1452" s="8">
        <v>3.9</v>
      </c>
      <c r="Q1452" s="8">
        <v>3.73</v>
      </c>
      <c r="R1452" s="8">
        <v>4.18</v>
      </c>
      <c r="S1452" s="8">
        <v>3.4</v>
      </c>
      <c r="T1452" s="8">
        <v>4.9000000000000004</v>
      </c>
      <c r="U1452" s="8">
        <v>0.4</v>
      </c>
      <c r="V1452" s="9">
        <v>30</v>
      </c>
      <c r="W1452" s="8">
        <v>0.44999999999999973</v>
      </c>
      <c r="X1452" s="8">
        <v>1.5000000000000004</v>
      </c>
      <c r="Y1452" s="8">
        <v>8.0000000000000071E-2</v>
      </c>
      <c r="Z1452" s="8">
        <v>0</v>
      </c>
      <c r="AA1452">
        <v>4.9999999999999378E-2</v>
      </c>
      <c r="AF1452" t="s">
        <v>1590</v>
      </c>
      <c r="AG1452" t="s">
        <v>87</v>
      </c>
      <c r="AH1452" t="s">
        <v>88</v>
      </c>
      <c r="AI1452" t="s">
        <v>97</v>
      </c>
      <c r="AJ1452" s="7">
        <v>40908</v>
      </c>
      <c r="AK1452" t="s">
        <v>1842</v>
      </c>
      <c r="AL1452" t="s">
        <v>91</v>
      </c>
      <c r="AM1452" t="s">
        <v>1591</v>
      </c>
      <c r="AN1452" t="s">
        <v>1844</v>
      </c>
      <c r="AO1452" t="str">
        <f>TEXT(A1452,"yyyy-mm-dd")</f>
        <v>2010-04-30</v>
      </c>
    </row>
    <row r="1453" spans="1:41">
      <c r="A1453" s="6" t="s">
        <v>1841</v>
      </c>
      <c r="B1453">
        <v>2010</v>
      </c>
      <c r="C1453">
        <v>4</v>
      </c>
      <c r="E1453" t="s">
        <v>392</v>
      </c>
      <c r="F1453" t="s">
        <v>82</v>
      </c>
      <c r="G1453" t="s">
        <v>83</v>
      </c>
      <c r="H1453" t="s">
        <v>1589</v>
      </c>
      <c r="I1453">
        <v>2011</v>
      </c>
      <c r="K1453" s="6">
        <v>40908</v>
      </c>
      <c r="L1453">
        <v>20</v>
      </c>
      <c r="N1453" t="s">
        <v>185</v>
      </c>
      <c r="O1453" s="8">
        <v>3.91</v>
      </c>
      <c r="P1453" s="8">
        <v>3.9</v>
      </c>
      <c r="Q1453" s="8">
        <v>3.65</v>
      </c>
      <c r="R1453" s="8">
        <v>4.0999999999999996</v>
      </c>
      <c r="S1453" s="8">
        <v>3</v>
      </c>
      <c r="T1453" s="8">
        <v>4.8</v>
      </c>
      <c r="U1453" s="8">
        <v>0.4</v>
      </c>
      <c r="V1453" s="9">
        <v>27</v>
      </c>
      <c r="W1453" s="8">
        <v>0.44999999999999973</v>
      </c>
      <c r="X1453" s="8">
        <v>1.7999999999999998</v>
      </c>
      <c r="Y1453" s="8">
        <v>1.0000000000000231E-2</v>
      </c>
      <c r="Z1453" s="8">
        <v>0</v>
      </c>
      <c r="AA1453">
        <v>-4.9999999999999822E-2</v>
      </c>
      <c r="AF1453" t="s">
        <v>1590</v>
      </c>
      <c r="AG1453" t="s">
        <v>87</v>
      </c>
      <c r="AH1453" t="s">
        <v>88</v>
      </c>
      <c r="AI1453" t="s">
        <v>97</v>
      </c>
      <c r="AJ1453" s="7">
        <v>40908</v>
      </c>
      <c r="AK1453" t="s">
        <v>1842</v>
      </c>
      <c r="AL1453" t="s">
        <v>393</v>
      </c>
      <c r="AM1453" t="s">
        <v>1591</v>
      </c>
      <c r="AN1453" t="s">
        <v>1847</v>
      </c>
      <c r="AO1453" t="str">
        <f>TEXT(A1453,"yyyy-mm-dd")</f>
        <v>2010-04-30</v>
      </c>
    </row>
    <row r="1454" spans="1:41">
      <c r="A1454" s="6" t="s">
        <v>1841</v>
      </c>
      <c r="B1454">
        <v>2010</v>
      </c>
      <c r="C1454">
        <v>4</v>
      </c>
      <c r="E1454" t="s">
        <v>81</v>
      </c>
      <c r="F1454" t="s">
        <v>82</v>
      </c>
      <c r="G1454" t="s">
        <v>83</v>
      </c>
      <c r="H1454" t="s">
        <v>1417</v>
      </c>
      <c r="I1454">
        <v>2010</v>
      </c>
      <c r="K1454" s="6">
        <v>40543</v>
      </c>
      <c r="L1454">
        <v>8</v>
      </c>
      <c r="N1454" t="s">
        <v>182</v>
      </c>
      <c r="O1454" s="8">
        <v>5.19</v>
      </c>
      <c r="P1454" s="8">
        <v>5.0999999999999996</v>
      </c>
      <c r="Q1454" s="8">
        <v>4.9800000000000004</v>
      </c>
      <c r="R1454" s="8">
        <v>5.4</v>
      </c>
      <c r="S1454" s="8">
        <v>4.5999999999999996</v>
      </c>
      <c r="T1454" s="8">
        <v>6</v>
      </c>
      <c r="U1454" s="8">
        <v>0.33</v>
      </c>
      <c r="V1454" s="9">
        <v>28</v>
      </c>
      <c r="W1454" s="8">
        <v>0.41999999999999993</v>
      </c>
      <c r="X1454" s="8">
        <v>1.4000000000000004</v>
      </c>
      <c r="Y1454" s="8">
        <v>9.0000000000000746E-2</v>
      </c>
      <c r="Z1454" s="8">
        <v>-0.20000000000000018</v>
      </c>
      <c r="AA1454">
        <v>9.9999999999999645E-2</v>
      </c>
      <c r="AF1454" t="s">
        <v>1418</v>
      </c>
      <c r="AG1454" t="s">
        <v>87</v>
      </c>
      <c r="AH1454" t="s">
        <v>88</v>
      </c>
      <c r="AI1454" t="s">
        <v>89</v>
      </c>
      <c r="AJ1454" s="7">
        <v>40543</v>
      </c>
      <c r="AK1454" t="s">
        <v>1842</v>
      </c>
      <c r="AL1454" t="s">
        <v>91</v>
      </c>
      <c r="AM1454" t="s">
        <v>1419</v>
      </c>
      <c r="AN1454" t="s">
        <v>1843</v>
      </c>
      <c r="AO1454" t="str">
        <f>TEXT(A1454,"yyyy-mm-dd")</f>
        <v>2010-04-30</v>
      </c>
    </row>
    <row r="1455" spans="1:41">
      <c r="A1455" s="6" t="s">
        <v>1841</v>
      </c>
      <c r="B1455">
        <v>2010</v>
      </c>
      <c r="C1455">
        <v>4</v>
      </c>
      <c r="E1455" t="s">
        <v>392</v>
      </c>
      <c r="F1455" t="s">
        <v>82</v>
      </c>
      <c r="G1455" t="s">
        <v>83</v>
      </c>
      <c r="H1455" t="s">
        <v>1417</v>
      </c>
      <c r="I1455">
        <v>2010</v>
      </c>
      <c r="K1455" s="6">
        <v>40543</v>
      </c>
      <c r="L1455">
        <v>8</v>
      </c>
      <c r="N1455" t="s">
        <v>182</v>
      </c>
      <c r="O1455" s="8">
        <v>4.53</v>
      </c>
      <c r="P1455" s="8">
        <v>4.4000000000000004</v>
      </c>
      <c r="Q1455" s="8">
        <v>4.3</v>
      </c>
      <c r="R1455" s="8">
        <v>4.5999999999999996</v>
      </c>
      <c r="S1455" s="8">
        <v>4</v>
      </c>
      <c r="T1455" s="8">
        <v>5.4</v>
      </c>
      <c r="U1455" s="8">
        <v>0.41</v>
      </c>
      <c r="V1455" s="9">
        <v>29</v>
      </c>
      <c r="W1455" s="8">
        <v>0.29999999999999982</v>
      </c>
      <c r="X1455" s="8">
        <v>1.4000000000000004</v>
      </c>
      <c r="Y1455" s="8">
        <v>0.12999999999999989</v>
      </c>
      <c r="Z1455" s="8">
        <v>-9.9999999999999645E-2</v>
      </c>
      <c r="AA1455">
        <v>-0.29999999999999982</v>
      </c>
      <c r="AF1455" t="s">
        <v>1418</v>
      </c>
      <c r="AG1455" t="s">
        <v>87</v>
      </c>
      <c r="AH1455" t="s">
        <v>88</v>
      </c>
      <c r="AI1455" t="s">
        <v>89</v>
      </c>
      <c r="AJ1455" s="7">
        <v>40543</v>
      </c>
      <c r="AK1455" t="s">
        <v>1842</v>
      </c>
      <c r="AL1455" t="s">
        <v>393</v>
      </c>
      <c r="AM1455" t="s">
        <v>1419</v>
      </c>
      <c r="AN1455" t="s">
        <v>1846</v>
      </c>
      <c r="AO1455" t="str">
        <f>TEXT(A1455,"yyyy-mm-dd")</f>
        <v>2010-04-30</v>
      </c>
    </row>
    <row r="1456" spans="1:41">
      <c r="A1456" s="6" t="s">
        <v>1841</v>
      </c>
      <c r="B1456">
        <v>2010</v>
      </c>
      <c r="C1456">
        <v>4</v>
      </c>
      <c r="E1456" t="s">
        <v>81</v>
      </c>
      <c r="F1456" t="s">
        <v>82</v>
      </c>
      <c r="G1456" t="s">
        <v>774</v>
      </c>
      <c r="H1456" t="s">
        <v>775</v>
      </c>
      <c r="K1456" s="6"/>
      <c r="O1456" s="8">
        <v>3.73</v>
      </c>
      <c r="P1456" s="8">
        <v>3.8</v>
      </c>
      <c r="Q1456" s="8">
        <v>3.5</v>
      </c>
      <c r="R1456" s="8">
        <v>4</v>
      </c>
      <c r="S1456" s="8">
        <v>3.1</v>
      </c>
      <c r="T1456" s="8">
        <v>4.5999999999999996</v>
      </c>
      <c r="U1456" s="8">
        <v>0.36</v>
      </c>
      <c r="V1456" s="9">
        <v>27</v>
      </c>
      <c r="W1456" s="8">
        <v>0.5</v>
      </c>
      <c r="X1456" s="8">
        <v>1.4999999999999996</v>
      </c>
      <c r="Y1456" s="8">
        <v>-6.999999999999984E-2</v>
      </c>
      <c r="Z1456" s="8">
        <v>0.19999999999999973</v>
      </c>
      <c r="AA1456">
        <v>0</v>
      </c>
      <c r="AF1456" t="s">
        <v>776</v>
      </c>
      <c r="AG1456" t="s">
        <v>777</v>
      </c>
      <c r="AH1456" t="s">
        <v>778</v>
      </c>
      <c r="AI1456" t="s">
        <v>779</v>
      </c>
      <c r="AJ1456" s="7"/>
      <c r="AK1456" t="s">
        <v>1842</v>
      </c>
      <c r="AL1456" t="s">
        <v>91</v>
      </c>
      <c r="AM1456" t="s">
        <v>775</v>
      </c>
      <c r="AN1456" t="s">
        <v>1852</v>
      </c>
      <c r="AO1456" t="str">
        <f>TEXT(A1456,"yyyy-mm-dd")</f>
        <v>2010-04-30</v>
      </c>
    </row>
    <row r="1457" spans="1:41">
      <c r="A1457" s="6" t="s">
        <v>1841</v>
      </c>
      <c r="B1457">
        <v>2010</v>
      </c>
      <c r="C1457">
        <v>4</v>
      </c>
      <c r="E1457" t="s">
        <v>81</v>
      </c>
      <c r="F1457" t="s">
        <v>82</v>
      </c>
      <c r="G1457" t="s">
        <v>774</v>
      </c>
      <c r="H1457" t="s">
        <v>1536</v>
      </c>
      <c r="K1457" s="6"/>
      <c r="O1457" s="8">
        <v>3.51</v>
      </c>
      <c r="P1457" s="8">
        <v>3.5</v>
      </c>
      <c r="Q1457" s="8">
        <v>3.3</v>
      </c>
      <c r="R1457" s="8">
        <v>3.6</v>
      </c>
      <c r="S1457" s="8">
        <v>3</v>
      </c>
      <c r="T1457" s="8">
        <v>4.5999999999999996</v>
      </c>
      <c r="U1457" s="8">
        <v>0.38</v>
      </c>
      <c r="V1457" s="9">
        <v>26</v>
      </c>
      <c r="W1457" s="8">
        <v>0.30000000000000027</v>
      </c>
      <c r="X1457" s="8">
        <v>1.5999999999999996</v>
      </c>
      <c r="Y1457" s="8">
        <v>9.9999999999997868E-3</v>
      </c>
      <c r="Z1457" s="8">
        <v>0.10000000000000009</v>
      </c>
      <c r="AA1457">
        <v>-2.9999999999999805E-2</v>
      </c>
      <c r="AF1457" t="s">
        <v>1537</v>
      </c>
      <c r="AG1457" t="s">
        <v>777</v>
      </c>
      <c r="AH1457" t="s">
        <v>778</v>
      </c>
      <c r="AI1457" t="s">
        <v>1538</v>
      </c>
      <c r="AJ1457" s="7"/>
      <c r="AK1457" t="s">
        <v>1842</v>
      </c>
      <c r="AL1457" t="s">
        <v>91</v>
      </c>
      <c r="AM1457" t="s">
        <v>1536</v>
      </c>
      <c r="AN1457" t="s">
        <v>1853</v>
      </c>
      <c r="AO1457" t="str">
        <f>TEXT(A1457,"yyyy-mm-dd")</f>
        <v>2010-04-30</v>
      </c>
    </row>
    <row r="1458" spans="1:41">
      <c r="A1458" s="6" t="s">
        <v>1841</v>
      </c>
      <c r="B1458">
        <v>2010</v>
      </c>
      <c r="C1458">
        <v>4</v>
      </c>
      <c r="E1458" t="s">
        <v>112</v>
      </c>
      <c r="F1458" t="s">
        <v>113</v>
      </c>
      <c r="G1458" t="s">
        <v>83</v>
      </c>
      <c r="H1458" t="s">
        <v>1589</v>
      </c>
      <c r="I1458">
        <v>2011</v>
      </c>
      <c r="K1458" s="6">
        <v>40908</v>
      </c>
      <c r="L1458">
        <v>20</v>
      </c>
      <c r="N1458" t="s">
        <v>185</v>
      </c>
      <c r="O1458" s="8">
        <v>6.06</v>
      </c>
      <c r="P1458" s="8">
        <v>6</v>
      </c>
      <c r="Q1458" s="8">
        <v>5.5</v>
      </c>
      <c r="R1458" s="8">
        <v>6.25</v>
      </c>
      <c r="S1458" s="8">
        <v>4.5</v>
      </c>
      <c r="T1458" s="8">
        <v>9.7799999999999994</v>
      </c>
      <c r="U1458" s="8">
        <v>0.92</v>
      </c>
      <c r="V1458" s="9">
        <v>29</v>
      </c>
      <c r="W1458" s="8">
        <v>0.75</v>
      </c>
      <c r="X1458" s="8">
        <v>5.2799999999999994</v>
      </c>
      <c r="Y1458" s="8">
        <v>5.9999999999999609E-2</v>
      </c>
      <c r="Z1458" s="8">
        <v>-0.25</v>
      </c>
      <c r="AA1458">
        <v>0.10999999999999943</v>
      </c>
      <c r="AF1458" t="s">
        <v>1793</v>
      </c>
      <c r="AG1458" t="s">
        <v>115</v>
      </c>
      <c r="AH1458" t="s">
        <v>116</v>
      </c>
      <c r="AI1458" t="s">
        <v>230</v>
      </c>
      <c r="AJ1458" s="7">
        <v>40908</v>
      </c>
      <c r="AK1458" t="s">
        <v>1842</v>
      </c>
      <c r="AL1458" t="s">
        <v>118</v>
      </c>
      <c r="AM1458" t="s">
        <v>1591</v>
      </c>
      <c r="AN1458" t="s">
        <v>1855</v>
      </c>
      <c r="AO1458" t="str">
        <f>TEXT(A1458,"yyyy-mm-dd")</f>
        <v>2010-04-30</v>
      </c>
    </row>
    <row r="1459" spans="1:41">
      <c r="A1459" s="6" t="s">
        <v>1841</v>
      </c>
      <c r="B1459">
        <v>2010</v>
      </c>
      <c r="C1459">
        <v>4</v>
      </c>
      <c r="E1459" t="s">
        <v>112</v>
      </c>
      <c r="F1459" t="s">
        <v>113</v>
      </c>
      <c r="G1459" t="s">
        <v>83</v>
      </c>
      <c r="H1459" t="s">
        <v>1417</v>
      </c>
      <c r="I1459">
        <v>2010</v>
      </c>
      <c r="K1459" s="6">
        <v>40543</v>
      </c>
      <c r="L1459">
        <v>8</v>
      </c>
      <c r="N1459" t="s">
        <v>182</v>
      </c>
      <c r="O1459" s="8">
        <v>5</v>
      </c>
      <c r="P1459" s="8">
        <v>5.03</v>
      </c>
      <c r="Q1459" s="8">
        <v>4.7</v>
      </c>
      <c r="R1459" s="8">
        <v>5.25</v>
      </c>
      <c r="S1459" s="8">
        <v>4.45</v>
      </c>
      <c r="T1459" s="8">
        <v>5.96</v>
      </c>
      <c r="U1459" s="8">
        <v>0.38</v>
      </c>
      <c r="V1459" s="9">
        <v>30</v>
      </c>
      <c r="W1459" s="8">
        <v>0.54999999999999982</v>
      </c>
      <c r="X1459" s="8">
        <v>1.5099999999999998</v>
      </c>
      <c r="Y1459" s="8">
        <v>-3.0000000000000249E-2</v>
      </c>
      <c r="Z1459" s="8">
        <v>-0.21999999999999975</v>
      </c>
      <c r="AA1459">
        <v>2.9999999999999361E-2</v>
      </c>
      <c r="AF1459" t="s">
        <v>1600</v>
      </c>
      <c r="AG1459" t="s">
        <v>115</v>
      </c>
      <c r="AH1459" t="s">
        <v>116</v>
      </c>
      <c r="AI1459" t="s">
        <v>117</v>
      </c>
      <c r="AJ1459" s="7">
        <v>40543</v>
      </c>
      <c r="AK1459" t="s">
        <v>1842</v>
      </c>
      <c r="AL1459" t="s">
        <v>118</v>
      </c>
      <c r="AM1459" t="s">
        <v>1419</v>
      </c>
      <c r="AN1459" t="s">
        <v>1854</v>
      </c>
      <c r="AO1459" t="str">
        <f>TEXT(A1459,"yyyy-mm-dd")</f>
        <v>2010-04-30</v>
      </c>
    </row>
    <row r="1460" spans="1:41">
      <c r="A1460" s="6" t="s">
        <v>1856</v>
      </c>
      <c r="B1460">
        <v>2010</v>
      </c>
      <c r="C1460">
        <v>5</v>
      </c>
      <c r="E1460" t="s">
        <v>100</v>
      </c>
      <c r="F1460" t="s">
        <v>101</v>
      </c>
      <c r="G1460" t="s">
        <v>83</v>
      </c>
      <c r="H1460" t="s">
        <v>1589</v>
      </c>
      <c r="I1460">
        <v>2011</v>
      </c>
      <c r="K1460" s="6">
        <v>40908</v>
      </c>
      <c r="L1460">
        <v>19</v>
      </c>
      <c r="N1460" t="s">
        <v>195</v>
      </c>
      <c r="O1460" s="8">
        <v>3.62</v>
      </c>
      <c r="P1460" s="8">
        <v>3.5</v>
      </c>
      <c r="Q1460" s="8">
        <v>3.5</v>
      </c>
      <c r="R1460" s="8">
        <v>3.8</v>
      </c>
      <c r="S1460" s="8">
        <v>3</v>
      </c>
      <c r="T1460" s="8">
        <v>4.5</v>
      </c>
      <c r="U1460" s="8">
        <v>0.34</v>
      </c>
      <c r="V1460" s="9">
        <v>25</v>
      </c>
      <c r="W1460" s="8">
        <v>0.29999999999999982</v>
      </c>
      <c r="X1460" s="8">
        <v>1.5</v>
      </c>
      <c r="Y1460" s="8">
        <v>0.12000000000000011</v>
      </c>
      <c r="Z1460" s="8">
        <v>0</v>
      </c>
      <c r="AA1460">
        <v>-0.15000000000000036</v>
      </c>
      <c r="AF1460" t="s">
        <v>9939</v>
      </c>
      <c r="AG1460" t="s">
        <v>9655</v>
      </c>
      <c r="AH1460" t="s">
        <v>9656</v>
      </c>
      <c r="AI1460" t="s">
        <v>9669</v>
      </c>
      <c r="AJ1460" s="7">
        <v>40908</v>
      </c>
      <c r="AK1460" t="s">
        <v>1857</v>
      </c>
      <c r="AL1460" t="s">
        <v>109</v>
      </c>
      <c r="AM1460" t="s">
        <v>1591</v>
      </c>
      <c r="AN1460" t="s">
        <v>9952</v>
      </c>
    </row>
    <row r="1461" spans="1:41">
      <c r="A1461" s="6" t="s">
        <v>1856</v>
      </c>
      <c r="B1461">
        <v>2010</v>
      </c>
      <c r="C1461">
        <v>5</v>
      </c>
      <c r="E1461" t="s">
        <v>100</v>
      </c>
      <c r="F1461" t="s">
        <v>101</v>
      </c>
      <c r="G1461" t="s">
        <v>102</v>
      </c>
      <c r="H1461" t="s">
        <v>1768</v>
      </c>
      <c r="I1461">
        <v>2010</v>
      </c>
      <c r="J1461">
        <v>4</v>
      </c>
      <c r="K1461" s="6">
        <v>40543</v>
      </c>
      <c r="L1461">
        <v>7</v>
      </c>
      <c r="M1461">
        <v>2</v>
      </c>
      <c r="N1461" t="s">
        <v>192</v>
      </c>
      <c r="O1461" s="8">
        <v>3.26</v>
      </c>
      <c r="P1461" s="8">
        <v>3.2</v>
      </c>
      <c r="Q1461" s="8">
        <v>2.8</v>
      </c>
      <c r="R1461" s="8">
        <v>3.8</v>
      </c>
      <c r="S1461" s="8">
        <v>0.8</v>
      </c>
      <c r="T1461" s="8">
        <v>5.2</v>
      </c>
      <c r="U1461" s="8">
        <v>0.97</v>
      </c>
      <c r="V1461" s="9">
        <v>29</v>
      </c>
      <c r="W1461" s="8">
        <v>1</v>
      </c>
      <c r="X1461" s="8">
        <v>4.4000000000000004</v>
      </c>
      <c r="Y1461" s="8">
        <v>5.9999999999999609E-2</v>
      </c>
      <c r="Z1461" s="8">
        <v>0</v>
      </c>
      <c r="AA1461">
        <v>-0.29000000000000004</v>
      </c>
      <c r="AF1461" t="s">
        <v>1769</v>
      </c>
      <c r="AG1461" t="s">
        <v>106</v>
      </c>
      <c r="AH1461" t="s">
        <v>107</v>
      </c>
      <c r="AI1461" t="s">
        <v>427</v>
      </c>
      <c r="AJ1461" s="7">
        <v>40543</v>
      </c>
      <c r="AK1461" t="s">
        <v>1857</v>
      </c>
      <c r="AL1461" t="s">
        <v>109</v>
      </c>
      <c r="AM1461" t="s">
        <v>1770</v>
      </c>
      <c r="AN1461" t="s">
        <v>1865</v>
      </c>
      <c r="AO1461" t="str">
        <f>TEXT(A1461,"yyyy-mm-dd")</f>
        <v>2010-05-31</v>
      </c>
    </row>
    <row r="1462" spans="1:41">
      <c r="A1462" s="6" t="s">
        <v>1856</v>
      </c>
      <c r="B1462">
        <v>2010</v>
      </c>
      <c r="C1462">
        <v>5</v>
      </c>
      <c r="E1462" t="s">
        <v>100</v>
      </c>
      <c r="F1462" t="s">
        <v>101</v>
      </c>
      <c r="G1462" t="s">
        <v>83</v>
      </c>
      <c r="H1462" t="s">
        <v>1417</v>
      </c>
      <c r="I1462">
        <v>2010</v>
      </c>
      <c r="K1462" s="6">
        <v>40543</v>
      </c>
      <c r="L1462">
        <v>7</v>
      </c>
      <c r="N1462" t="s">
        <v>192</v>
      </c>
      <c r="O1462" s="8">
        <v>4.3099999999999996</v>
      </c>
      <c r="P1462" s="8">
        <v>4.2</v>
      </c>
      <c r="Q1462" s="8">
        <v>4</v>
      </c>
      <c r="R1462" s="8">
        <v>4.79</v>
      </c>
      <c r="S1462" s="8">
        <v>3.3</v>
      </c>
      <c r="T1462" s="8">
        <v>5.5</v>
      </c>
      <c r="U1462" s="8">
        <v>0.54</v>
      </c>
      <c r="V1462" s="9">
        <v>28</v>
      </c>
      <c r="W1462" s="8">
        <v>0.79</v>
      </c>
      <c r="X1462" s="8">
        <v>2.2000000000000002</v>
      </c>
      <c r="Y1462" s="8">
        <v>0.10999999999999943</v>
      </c>
      <c r="Z1462" s="8">
        <v>0.15000000000000036</v>
      </c>
      <c r="AA1462">
        <v>0.23999999999999977</v>
      </c>
      <c r="AF1462" t="s">
        <v>9905</v>
      </c>
      <c r="AG1462" t="s">
        <v>9655</v>
      </c>
      <c r="AH1462" t="s">
        <v>9656</v>
      </c>
      <c r="AI1462" t="s">
        <v>9657</v>
      </c>
      <c r="AJ1462" s="7">
        <v>40543</v>
      </c>
      <c r="AK1462" t="s">
        <v>1857</v>
      </c>
      <c r="AL1462" t="s">
        <v>109</v>
      </c>
      <c r="AM1462" t="s">
        <v>1419</v>
      </c>
      <c r="AN1462" t="s">
        <v>9930</v>
      </c>
    </row>
    <row r="1463" spans="1:41">
      <c r="A1463" s="6" t="s">
        <v>1856</v>
      </c>
      <c r="B1463">
        <v>2010</v>
      </c>
      <c r="C1463">
        <v>5</v>
      </c>
      <c r="E1463" t="s">
        <v>100</v>
      </c>
      <c r="F1463" t="s">
        <v>101</v>
      </c>
      <c r="G1463" t="s">
        <v>102</v>
      </c>
      <c r="H1463" t="s">
        <v>1764</v>
      </c>
      <c r="I1463">
        <v>2010</v>
      </c>
      <c r="J1463">
        <v>3</v>
      </c>
      <c r="K1463" s="6">
        <v>40451</v>
      </c>
      <c r="L1463">
        <v>4</v>
      </c>
      <c r="M1463">
        <v>1</v>
      </c>
      <c r="N1463" t="s">
        <v>219</v>
      </c>
      <c r="O1463" s="8">
        <v>3.94</v>
      </c>
      <c r="P1463" s="8">
        <v>3.8</v>
      </c>
      <c r="Q1463" s="8">
        <v>3.3</v>
      </c>
      <c r="R1463" s="8">
        <v>4.7</v>
      </c>
      <c r="S1463" s="8">
        <v>2</v>
      </c>
      <c r="T1463" s="8">
        <v>5.9</v>
      </c>
      <c r="U1463" s="8">
        <v>0.94</v>
      </c>
      <c r="V1463" s="9">
        <v>29</v>
      </c>
      <c r="W1463" s="8">
        <v>1.4000000000000004</v>
      </c>
      <c r="X1463" s="8">
        <v>3.9000000000000004</v>
      </c>
      <c r="Y1463" s="8">
        <v>0.14000000000000012</v>
      </c>
      <c r="Z1463" s="8">
        <v>4.9999999999999822E-2</v>
      </c>
      <c r="AA1463">
        <v>0.52000000000000046</v>
      </c>
      <c r="AF1463" t="s">
        <v>1765</v>
      </c>
      <c r="AG1463" t="s">
        <v>106</v>
      </c>
      <c r="AH1463" t="s">
        <v>107</v>
      </c>
      <c r="AI1463" t="s">
        <v>340</v>
      </c>
      <c r="AJ1463" s="7">
        <v>40451</v>
      </c>
      <c r="AK1463" t="s">
        <v>1857</v>
      </c>
      <c r="AL1463" t="s">
        <v>109</v>
      </c>
      <c r="AM1463" t="s">
        <v>1766</v>
      </c>
      <c r="AN1463" t="s">
        <v>1864</v>
      </c>
      <c r="AO1463" t="str">
        <f>TEXT(A1463,"yyyy-mm-dd")</f>
        <v>2010-05-31</v>
      </c>
    </row>
    <row r="1464" spans="1:41">
      <c r="A1464" s="6" t="s">
        <v>1856</v>
      </c>
      <c r="B1464">
        <v>2010</v>
      </c>
      <c r="C1464">
        <v>5</v>
      </c>
      <c r="E1464" t="s">
        <v>100</v>
      </c>
      <c r="F1464" t="s">
        <v>101</v>
      </c>
      <c r="G1464" t="s">
        <v>102</v>
      </c>
      <c r="H1464" t="s">
        <v>1760</v>
      </c>
      <c r="I1464">
        <v>2010</v>
      </c>
      <c r="J1464">
        <v>2</v>
      </c>
      <c r="K1464" s="6">
        <v>40359</v>
      </c>
      <c r="L1464">
        <v>1</v>
      </c>
      <c r="M1464">
        <v>0</v>
      </c>
      <c r="N1464" t="s">
        <v>169</v>
      </c>
      <c r="O1464" s="8">
        <v>5.69</v>
      </c>
      <c r="P1464" s="8">
        <v>5.8</v>
      </c>
      <c r="Q1464" s="8">
        <v>5.0999999999999996</v>
      </c>
      <c r="R1464" s="8">
        <v>6.2</v>
      </c>
      <c r="S1464" s="8">
        <v>1.9</v>
      </c>
      <c r="T1464" s="8">
        <v>9</v>
      </c>
      <c r="U1464" s="8">
        <v>1.23</v>
      </c>
      <c r="V1464" s="9">
        <v>29</v>
      </c>
      <c r="W1464" s="8">
        <v>1.1000000000000005</v>
      </c>
      <c r="X1464" s="8">
        <v>7.1</v>
      </c>
      <c r="Y1464" s="8">
        <v>-0.10999999999999943</v>
      </c>
      <c r="Z1464" s="8">
        <v>0.14999999999999947</v>
      </c>
      <c r="AA1464">
        <v>-2.9999999999999361E-2</v>
      </c>
      <c r="AF1464" t="s">
        <v>1761</v>
      </c>
      <c r="AG1464" t="s">
        <v>106</v>
      </c>
      <c r="AH1464" t="s">
        <v>107</v>
      </c>
      <c r="AI1464" t="s">
        <v>108</v>
      </c>
      <c r="AJ1464" s="7">
        <v>40359</v>
      </c>
      <c r="AK1464" t="s">
        <v>1857</v>
      </c>
      <c r="AL1464" t="s">
        <v>109</v>
      </c>
      <c r="AM1464" t="s">
        <v>1762</v>
      </c>
      <c r="AN1464" t="s">
        <v>1863</v>
      </c>
      <c r="AO1464" t="str">
        <f>TEXT(A1464,"yyyy-mm-dd")</f>
        <v>2010-05-31</v>
      </c>
    </row>
    <row r="1465" spans="1:41">
      <c r="A1465" s="6" t="s">
        <v>1856</v>
      </c>
      <c r="B1465">
        <v>2010</v>
      </c>
      <c r="C1465">
        <v>5</v>
      </c>
      <c r="E1465" t="s">
        <v>81</v>
      </c>
      <c r="F1465" t="s">
        <v>82</v>
      </c>
      <c r="G1465" t="s">
        <v>83</v>
      </c>
      <c r="H1465" t="s">
        <v>1781</v>
      </c>
      <c r="I1465">
        <v>2012</v>
      </c>
      <c r="K1465" s="6">
        <v>41274</v>
      </c>
      <c r="L1465">
        <v>31</v>
      </c>
      <c r="N1465" t="s">
        <v>837</v>
      </c>
      <c r="O1465" s="8">
        <v>3.72</v>
      </c>
      <c r="P1465" s="8">
        <v>3.62</v>
      </c>
      <c r="Q1465" s="8">
        <v>3.5</v>
      </c>
      <c r="R1465" s="8">
        <v>3.92</v>
      </c>
      <c r="S1465" s="8">
        <v>3</v>
      </c>
      <c r="T1465" s="8">
        <v>4.78</v>
      </c>
      <c r="U1465" s="8">
        <v>0.44</v>
      </c>
      <c r="V1465" s="9">
        <v>26</v>
      </c>
      <c r="W1465" s="8">
        <v>0.41999999999999993</v>
      </c>
      <c r="X1465" s="8">
        <v>1.7800000000000002</v>
      </c>
      <c r="Y1465" s="8">
        <v>0.10000000000000009</v>
      </c>
      <c r="Z1465" s="8">
        <v>-8.0000000000000071E-2</v>
      </c>
      <c r="AA1465">
        <v>-8.0000000000000071E-2</v>
      </c>
      <c r="AF1465" t="s">
        <v>1782</v>
      </c>
      <c r="AG1465" t="s">
        <v>87</v>
      </c>
      <c r="AH1465" t="s">
        <v>88</v>
      </c>
      <c r="AI1465" t="s">
        <v>359</v>
      </c>
      <c r="AJ1465" s="7">
        <v>41274</v>
      </c>
      <c r="AK1465" t="s">
        <v>1857</v>
      </c>
      <c r="AL1465" t="s">
        <v>91</v>
      </c>
      <c r="AM1465" t="s">
        <v>1783</v>
      </c>
      <c r="AN1465" t="s">
        <v>1860</v>
      </c>
      <c r="AO1465" t="str">
        <f>TEXT(A1465,"yyyy-mm-dd")</f>
        <v>2010-05-31</v>
      </c>
    </row>
    <row r="1466" spans="1:41">
      <c r="A1466" s="6" t="s">
        <v>1856</v>
      </c>
      <c r="B1466">
        <v>2010</v>
      </c>
      <c r="C1466">
        <v>5</v>
      </c>
      <c r="E1466" t="s">
        <v>81</v>
      </c>
      <c r="F1466" t="s">
        <v>82</v>
      </c>
      <c r="G1466" t="s">
        <v>83</v>
      </c>
      <c r="H1466" t="s">
        <v>1589</v>
      </c>
      <c r="I1466">
        <v>2011</v>
      </c>
      <c r="K1466" s="6">
        <v>40908</v>
      </c>
      <c r="L1466">
        <v>19</v>
      </c>
      <c r="N1466" t="s">
        <v>195</v>
      </c>
      <c r="O1466" s="8">
        <v>3.95</v>
      </c>
      <c r="P1466" s="8">
        <v>3.9</v>
      </c>
      <c r="Q1466" s="8">
        <v>3.71</v>
      </c>
      <c r="R1466" s="8">
        <v>4.12</v>
      </c>
      <c r="S1466" s="8">
        <v>3.4</v>
      </c>
      <c r="T1466" s="8">
        <v>4.6399999999999997</v>
      </c>
      <c r="U1466" s="8">
        <v>0.32</v>
      </c>
      <c r="V1466" s="9">
        <v>29</v>
      </c>
      <c r="W1466" s="8">
        <v>0.41000000000000014</v>
      </c>
      <c r="X1466" s="8">
        <v>1.2399999999999998</v>
      </c>
      <c r="Y1466" s="8">
        <v>5.0000000000000266E-2</v>
      </c>
      <c r="Z1466" s="8">
        <v>0</v>
      </c>
      <c r="AA1466">
        <v>-3.9999999999999591E-2</v>
      </c>
      <c r="AF1466" t="s">
        <v>1590</v>
      </c>
      <c r="AG1466" t="s">
        <v>87</v>
      </c>
      <c r="AH1466" t="s">
        <v>88</v>
      </c>
      <c r="AI1466" t="s">
        <v>97</v>
      </c>
      <c r="AJ1466" s="7">
        <v>40908</v>
      </c>
      <c r="AK1466" t="s">
        <v>1857</v>
      </c>
      <c r="AL1466" t="s">
        <v>91</v>
      </c>
      <c r="AM1466" t="s">
        <v>1591</v>
      </c>
      <c r="AN1466" t="s">
        <v>1859</v>
      </c>
      <c r="AO1466" t="str">
        <f>TEXT(A1466,"yyyy-mm-dd")</f>
        <v>2010-05-31</v>
      </c>
    </row>
    <row r="1467" spans="1:41">
      <c r="A1467" s="6" t="s">
        <v>1856</v>
      </c>
      <c r="B1467">
        <v>2010</v>
      </c>
      <c r="C1467">
        <v>5</v>
      </c>
      <c r="E1467" t="s">
        <v>392</v>
      </c>
      <c r="F1467" t="s">
        <v>82</v>
      </c>
      <c r="G1467" t="s">
        <v>83</v>
      </c>
      <c r="H1467" t="s">
        <v>1589</v>
      </c>
      <c r="I1467">
        <v>2011</v>
      </c>
      <c r="K1467" s="6">
        <v>40908</v>
      </c>
      <c r="L1467">
        <v>19</v>
      </c>
      <c r="N1467" t="s">
        <v>195</v>
      </c>
      <c r="O1467" s="8">
        <v>3.85</v>
      </c>
      <c r="P1467" s="8">
        <v>3.81</v>
      </c>
      <c r="Q1467" s="8">
        <v>3.6</v>
      </c>
      <c r="R1467" s="8">
        <v>4.0599999999999996</v>
      </c>
      <c r="S1467" s="8">
        <v>3.16</v>
      </c>
      <c r="T1467" s="8">
        <v>4.7</v>
      </c>
      <c r="U1467" s="8">
        <v>0.37</v>
      </c>
      <c r="V1467" s="9">
        <v>26</v>
      </c>
      <c r="W1467" s="8">
        <v>0.45999999999999952</v>
      </c>
      <c r="X1467" s="8">
        <v>1.54</v>
      </c>
      <c r="Y1467" s="8">
        <v>4.0000000000000036E-2</v>
      </c>
      <c r="Z1467" s="8">
        <v>-8.9999999999999858E-2</v>
      </c>
      <c r="AA1467">
        <v>9.9999999999997868E-3</v>
      </c>
      <c r="AF1467" t="s">
        <v>1590</v>
      </c>
      <c r="AG1467" t="s">
        <v>87</v>
      </c>
      <c r="AH1467" t="s">
        <v>88</v>
      </c>
      <c r="AI1467" t="s">
        <v>97</v>
      </c>
      <c r="AJ1467" s="7">
        <v>40908</v>
      </c>
      <c r="AK1467" t="s">
        <v>1857</v>
      </c>
      <c r="AL1467" t="s">
        <v>393</v>
      </c>
      <c r="AM1467" t="s">
        <v>1591</v>
      </c>
      <c r="AN1467" t="s">
        <v>1862</v>
      </c>
      <c r="AO1467" t="str">
        <f>TEXT(A1467,"yyyy-mm-dd")</f>
        <v>2010-05-31</v>
      </c>
    </row>
    <row r="1468" spans="1:41">
      <c r="A1468" s="6" t="s">
        <v>1856</v>
      </c>
      <c r="B1468">
        <v>2010</v>
      </c>
      <c r="C1468">
        <v>5</v>
      </c>
      <c r="E1468" t="s">
        <v>81</v>
      </c>
      <c r="F1468" t="s">
        <v>82</v>
      </c>
      <c r="G1468" t="s">
        <v>83</v>
      </c>
      <c r="H1468" t="s">
        <v>1417</v>
      </c>
      <c r="I1468">
        <v>2010</v>
      </c>
      <c r="K1468" s="6">
        <v>40543</v>
      </c>
      <c r="L1468">
        <v>7</v>
      </c>
      <c r="N1468" t="s">
        <v>192</v>
      </c>
      <c r="O1468" s="8">
        <v>4.9400000000000004</v>
      </c>
      <c r="P1468" s="8">
        <v>4.9000000000000004</v>
      </c>
      <c r="Q1468" s="8">
        <v>4.7</v>
      </c>
      <c r="R1468" s="8">
        <v>5.15</v>
      </c>
      <c r="S1468" s="8">
        <v>4.28</v>
      </c>
      <c r="T1468" s="8">
        <v>6.04</v>
      </c>
      <c r="U1468" s="8">
        <v>0.39</v>
      </c>
      <c r="V1468" s="9">
        <v>29</v>
      </c>
      <c r="W1468" s="8">
        <v>0.45000000000000018</v>
      </c>
      <c r="X1468" s="8">
        <v>1.7599999999999998</v>
      </c>
      <c r="Y1468" s="8">
        <v>4.0000000000000036E-2</v>
      </c>
      <c r="Z1468" s="8">
        <v>-0.19999999999999929</v>
      </c>
      <c r="AA1468">
        <v>3.0000000000000249E-2</v>
      </c>
      <c r="AF1468" t="s">
        <v>1418</v>
      </c>
      <c r="AG1468" t="s">
        <v>87</v>
      </c>
      <c r="AH1468" t="s">
        <v>88</v>
      </c>
      <c r="AI1468" t="s">
        <v>89</v>
      </c>
      <c r="AJ1468" s="7">
        <v>40543</v>
      </c>
      <c r="AK1468" t="s">
        <v>1857</v>
      </c>
      <c r="AL1468" t="s">
        <v>91</v>
      </c>
      <c r="AM1468" t="s">
        <v>1419</v>
      </c>
      <c r="AN1468" t="s">
        <v>1858</v>
      </c>
      <c r="AO1468" t="str">
        <f>TEXT(A1468,"yyyy-mm-dd")</f>
        <v>2010-05-31</v>
      </c>
    </row>
    <row r="1469" spans="1:41">
      <c r="A1469" s="6" t="s">
        <v>1856</v>
      </c>
      <c r="B1469">
        <v>2010</v>
      </c>
      <c r="C1469">
        <v>5</v>
      </c>
      <c r="E1469" t="s">
        <v>392</v>
      </c>
      <c r="F1469" t="s">
        <v>82</v>
      </c>
      <c r="G1469" t="s">
        <v>83</v>
      </c>
      <c r="H1469" t="s">
        <v>1417</v>
      </c>
      <c r="I1469">
        <v>2010</v>
      </c>
      <c r="K1469" s="6">
        <v>40543</v>
      </c>
      <c r="L1469">
        <v>7</v>
      </c>
      <c r="N1469" t="s">
        <v>192</v>
      </c>
      <c r="O1469" s="8">
        <v>4.41</v>
      </c>
      <c r="P1469" s="8">
        <v>4.32</v>
      </c>
      <c r="Q1469" s="8">
        <v>4.16</v>
      </c>
      <c r="R1469" s="8">
        <v>4.59</v>
      </c>
      <c r="S1469" s="8">
        <v>3.41</v>
      </c>
      <c r="T1469" s="8">
        <v>5.62</v>
      </c>
      <c r="U1469" s="8">
        <v>0.46</v>
      </c>
      <c r="V1469" s="9">
        <v>28</v>
      </c>
      <c r="W1469" s="8">
        <v>0.42999999999999972</v>
      </c>
      <c r="X1469" s="8">
        <v>2.21</v>
      </c>
      <c r="Y1469" s="8">
        <v>8.9999999999999858E-2</v>
      </c>
      <c r="Z1469" s="8">
        <v>-8.0000000000000071E-2</v>
      </c>
      <c r="AA1469">
        <v>0.12999999999999989</v>
      </c>
      <c r="AF1469" t="s">
        <v>1418</v>
      </c>
      <c r="AG1469" t="s">
        <v>87</v>
      </c>
      <c r="AH1469" t="s">
        <v>88</v>
      </c>
      <c r="AI1469" t="s">
        <v>89</v>
      </c>
      <c r="AJ1469" s="7">
        <v>40543</v>
      </c>
      <c r="AK1469" t="s">
        <v>1857</v>
      </c>
      <c r="AL1469" t="s">
        <v>393</v>
      </c>
      <c r="AM1469" t="s">
        <v>1419</v>
      </c>
      <c r="AN1469" t="s">
        <v>1861</v>
      </c>
      <c r="AO1469" t="str">
        <f>TEXT(A1469,"yyyy-mm-dd")</f>
        <v>2010-05-31</v>
      </c>
    </row>
    <row r="1470" spans="1:41">
      <c r="A1470" s="6" t="s">
        <v>1856</v>
      </c>
      <c r="B1470">
        <v>2010</v>
      </c>
      <c r="C1470">
        <v>5</v>
      </c>
      <c r="E1470" t="s">
        <v>81</v>
      </c>
      <c r="F1470" t="s">
        <v>82</v>
      </c>
      <c r="G1470" t="s">
        <v>774</v>
      </c>
      <c r="H1470" t="s">
        <v>775</v>
      </c>
      <c r="K1470" s="6"/>
      <c r="O1470" s="8">
        <v>3.72</v>
      </c>
      <c r="P1470" s="8">
        <v>3.68</v>
      </c>
      <c r="Q1470" s="8">
        <v>3.5</v>
      </c>
      <c r="R1470" s="8">
        <v>3.86</v>
      </c>
      <c r="S1470" s="8">
        <v>3.18</v>
      </c>
      <c r="T1470" s="8">
        <v>4.6399999999999997</v>
      </c>
      <c r="U1470" s="8">
        <v>0.34</v>
      </c>
      <c r="V1470" s="9">
        <v>25</v>
      </c>
      <c r="W1470" s="8">
        <v>0.35999999999999988</v>
      </c>
      <c r="X1470" s="8">
        <v>1.4599999999999995</v>
      </c>
      <c r="Y1470" s="8">
        <v>4.0000000000000036E-2</v>
      </c>
      <c r="Z1470" s="8">
        <v>-0.11999999999999966</v>
      </c>
      <c r="AA1470">
        <v>-0.14000000000000012</v>
      </c>
      <c r="AF1470" t="s">
        <v>776</v>
      </c>
      <c r="AG1470" t="s">
        <v>777</v>
      </c>
      <c r="AH1470" t="s">
        <v>778</v>
      </c>
      <c r="AI1470" t="s">
        <v>779</v>
      </c>
      <c r="AJ1470" s="7"/>
      <c r="AK1470" t="s">
        <v>1857</v>
      </c>
      <c r="AL1470" t="s">
        <v>91</v>
      </c>
      <c r="AM1470" t="s">
        <v>775</v>
      </c>
      <c r="AN1470" t="s">
        <v>1866</v>
      </c>
      <c r="AO1470" t="str">
        <f>TEXT(A1470,"yyyy-mm-dd")</f>
        <v>2010-05-31</v>
      </c>
    </row>
    <row r="1471" spans="1:41">
      <c r="A1471" s="6" t="s">
        <v>1856</v>
      </c>
      <c r="B1471">
        <v>2010</v>
      </c>
      <c r="C1471">
        <v>5</v>
      </c>
      <c r="E1471" t="s">
        <v>81</v>
      </c>
      <c r="F1471" t="s">
        <v>82</v>
      </c>
      <c r="G1471" t="s">
        <v>774</v>
      </c>
      <c r="H1471" t="s">
        <v>1536</v>
      </c>
      <c r="K1471" s="6"/>
      <c r="O1471" s="8">
        <v>3.53</v>
      </c>
      <c r="P1471" s="8">
        <v>3.5</v>
      </c>
      <c r="Q1471" s="8">
        <v>3.28</v>
      </c>
      <c r="R1471" s="8">
        <v>3.6</v>
      </c>
      <c r="S1471" s="8">
        <v>3</v>
      </c>
      <c r="T1471" s="8">
        <v>4.55</v>
      </c>
      <c r="U1471" s="8">
        <v>0.42</v>
      </c>
      <c r="V1471" s="9">
        <v>24</v>
      </c>
      <c r="W1471" s="8">
        <v>0.32000000000000028</v>
      </c>
      <c r="X1471" s="8">
        <v>1.5499999999999998</v>
      </c>
      <c r="Y1471" s="8">
        <v>2.9999999999999805E-2</v>
      </c>
      <c r="Z1471" s="8">
        <v>0</v>
      </c>
      <c r="AA1471">
        <v>2.0000000000000018E-2</v>
      </c>
      <c r="AF1471" t="s">
        <v>1537</v>
      </c>
      <c r="AG1471" t="s">
        <v>777</v>
      </c>
      <c r="AH1471" t="s">
        <v>778</v>
      </c>
      <c r="AI1471" t="s">
        <v>1538</v>
      </c>
      <c r="AJ1471" s="7"/>
      <c r="AK1471" t="s">
        <v>1857</v>
      </c>
      <c r="AL1471" t="s">
        <v>91</v>
      </c>
      <c r="AM1471" t="s">
        <v>1536</v>
      </c>
      <c r="AN1471" t="s">
        <v>1867</v>
      </c>
      <c r="AO1471" t="str">
        <f>TEXT(A1471,"yyyy-mm-dd")</f>
        <v>2010-05-31</v>
      </c>
    </row>
    <row r="1472" spans="1:41">
      <c r="A1472" s="6" t="s">
        <v>1856</v>
      </c>
      <c r="B1472">
        <v>2010</v>
      </c>
      <c r="C1472">
        <v>5</v>
      </c>
      <c r="E1472" t="s">
        <v>112</v>
      </c>
      <c r="F1472" t="s">
        <v>113</v>
      </c>
      <c r="G1472" t="s">
        <v>83</v>
      </c>
      <c r="H1472" t="s">
        <v>1589</v>
      </c>
      <c r="I1472">
        <v>2011</v>
      </c>
      <c r="K1472" s="6">
        <v>40908</v>
      </c>
      <c r="L1472">
        <v>19</v>
      </c>
      <c r="N1472" t="s">
        <v>195</v>
      </c>
      <c r="O1472" s="8">
        <v>5.96</v>
      </c>
      <c r="P1472" s="8">
        <v>5.92</v>
      </c>
      <c r="Q1472" s="8">
        <v>5.5</v>
      </c>
      <c r="R1472" s="8">
        <v>6.04</v>
      </c>
      <c r="S1472" s="8">
        <v>5</v>
      </c>
      <c r="T1472" s="8">
        <v>9.7799999999999994</v>
      </c>
      <c r="U1472" s="8">
        <v>0.89</v>
      </c>
      <c r="V1472" s="9">
        <v>28</v>
      </c>
      <c r="W1472" s="8">
        <v>0.54</v>
      </c>
      <c r="X1472" s="8">
        <v>4.7799999999999994</v>
      </c>
      <c r="Y1472" s="8">
        <v>4.0000000000000036E-2</v>
      </c>
      <c r="Z1472" s="8">
        <v>-8.0000000000000071E-2</v>
      </c>
      <c r="AA1472">
        <v>-0.20999999999999996</v>
      </c>
      <c r="AF1472" t="s">
        <v>1793</v>
      </c>
      <c r="AG1472" t="s">
        <v>115</v>
      </c>
      <c r="AH1472" t="s">
        <v>116</v>
      </c>
      <c r="AI1472" t="s">
        <v>230</v>
      </c>
      <c r="AJ1472" s="7">
        <v>40908</v>
      </c>
      <c r="AK1472" t="s">
        <v>1857</v>
      </c>
      <c r="AL1472" t="s">
        <v>118</v>
      </c>
      <c r="AM1472" t="s">
        <v>1591</v>
      </c>
      <c r="AN1472" t="s">
        <v>1869</v>
      </c>
      <c r="AO1472" t="str">
        <f>TEXT(A1472,"yyyy-mm-dd")</f>
        <v>2010-05-31</v>
      </c>
    </row>
    <row r="1473" spans="1:41">
      <c r="A1473" s="6" t="s">
        <v>1856</v>
      </c>
      <c r="B1473">
        <v>2010</v>
      </c>
      <c r="C1473">
        <v>5</v>
      </c>
      <c r="E1473" t="s">
        <v>112</v>
      </c>
      <c r="F1473" t="s">
        <v>113</v>
      </c>
      <c r="G1473" t="s">
        <v>83</v>
      </c>
      <c r="H1473" t="s">
        <v>1417</v>
      </c>
      <c r="I1473">
        <v>2010</v>
      </c>
      <c r="K1473" s="6">
        <v>40543</v>
      </c>
      <c r="L1473">
        <v>7</v>
      </c>
      <c r="N1473" t="s">
        <v>192</v>
      </c>
      <c r="O1473" s="8">
        <v>4.78</v>
      </c>
      <c r="P1473" s="8">
        <v>4.5</v>
      </c>
      <c r="Q1473" s="8">
        <v>4.5</v>
      </c>
      <c r="R1473" s="8">
        <v>5.0599999999999996</v>
      </c>
      <c r="S1473" s="8">
        <v>4.25</v>
      </c>
      <c r="T1473" s="8">
        <v>5.96</v>
      </c>
      <c r="U1473" s="8">
        <v>0.41</v>
      </c>
      <c r="V1473" s="9">
        <v>29</v>
      </c>
      <c r="W1473" s="8">
        <v>0.55999999999999961</v>
      </c>
      <c r="X1473" s="8">
        <v>1.71</v>
      </c>
      <c r="Y1473" s="8">
        <v>0.28000000000000025</v>
      </c>
      <c r="Z1473" s="8">
        <v>-0.53000000000000025</v>
      </c>
      <c r="AA1473">
        <v>9.9999999999997868E-3</v>
      </c>
      <c r="AF1473" t="s">
        <v>1600</v>
      </c>
      <c r="AG1473" t="s">
        <v>115</v>
      </c>
      <c r="AH1473" t="s">
        <v>116</v>
      </c>
      <c r="AI1473" t="s">
        <v>117</v>
      </c>
      <c r="AJ1473" s="7">
        <v>40543</v>
      </c>
      <c r="AK1473" t="s">
        <v>1857</v>
      </c>
      <c r="AL1473" t="s">
        <v>118</v>
      </c>
      <c r="AM1473" t="s">
        <v>1419</v>
      </c>
      <c r="AN1473" t="s">
        <v>1868</v>
      </c>
      <c r="AO1473" t="str">
        <f>TEXT(A1473,"yyyy-mm-dd")</f>
        <v>2010-05-31</v>
      </c>
    </row>
    <row r="1474" spans="1:41">
      <c r="A1474" s="6" t="s">
        <v>1870</v>
      </c>
      <c r="B1474">
        <v>2010</v>
      </c>
      <c r="C1474">
        <v>6</v>
      </c>
      <c r="E1474" t="s">
        <v>100</v>
      </c>
      <c r="F1474" t="s">
        <v>101</v>
      </c>
      <c r="G1474" t="s">
        <v>83</v>
      </c>
      <c r="H1474" t="s">
        <v>1589</v>
      </c>
      <c r="I1474">
        <v>2011</v>
      </c>
      <c r="K1474" s="6">
        <v>40908</v>
      </c>
      <c r="L1474">
        <v>18</v>
      </c>
      <c r="N1474" t="s">
        <v>206</v>
      </c>
      <c r="O1474" s="8">
        <v>3.65</v>
      </c>
      <c r="P1474" s="8">
        <v>3.6</v>
      </c>
      <c r="Q1474" s="8">
        <v>3.5</v>
      </c>
      <c r="R1474" s="8">
        <v>3.8</v>
      </c>
      <c r="S1474" s="8">
        <v>3.2</v>
      </c>
      <c r="T1474" s="8">
        <v>4.4000000000000004</v>
      </c>
      <c r="U1474" s="8">
        <v>0.31</v>
      </c>
      <c r="V1474" s="9">
        <v>26</v>
      </c>
      <c r="W1474" s="8">
        <v>0.29999999999999982</v>
      </c>
      <c r="X1474" s="8">
        <v>1.2000000000000002</v>
      </c>
      <c r="Y1474" s="8">
        <v>4.9999999999999822E-2</v>
      </c>
      <c r="Z1474" s="8">
        <v>0.10000000000000009</v>
      </c>
      <c r="AA1474">
        <v>0</v>
      </c>
      <c r="AF1474" t="s">
        <v>9939</v>
      </c>
      <c r="AG1474" t="s">
        <v>9655</v>
      </c>
      <c r="AH1474" t="s">
        <v>9656</v>
      </c>
      <c r="AI1474" t="s">
        <v>9669</v>
      </c>
      <c r="AJ1474" s="7">
        <v>40908</v>
      </c>
      <c r="AK1474" t="s">
        <v>1871</v>
      </c>
      <c r="AL1474" t="s">
        <v>109</v>
      </c>
      <c r="AM1474" t="s">
        <v>1591</v>
      </c>
      <c r="AN1474" t="s">
        <v>9953</v>
      </c>
    </row>
    <row r="1475" spans="1:41">
      <c r="A1475" s="6" t="s">
        <v>1870</v>
      </c>
      <c r="B1475">
        <v>2010</v>
      </c>
      <c r="C1475">
        <v>6</v>
      </c>
      <c r="E1475" t="s">
        <v>100</v>
      </c>
      <c r="F1475" t="s">
        <v>101</v>
      </c>
      <c r="G1475" t="s">
        <v>102</v>
      </c>
      <c r="H1475" t="s">
        <v>1768</v>
      </c>
      <c r="I1475">
        <v>2010</v>
      </c>
      <c r="J1475">
        <v>4</v>
      </c>
      <c r="K1475" s="6">
        <v>40543</v>
      </c>
      <c r="L1475">
        <v>6</v>
      </c>
      <c r="M1475">
        <v>2</v>
      </c>
      <c r="N1475" t="s">
        <v>203</v>
      </c>
      <c r="O1475" s="8">
        <v>3.33</v>
      </c>
      <c r="P1475" s="8">
        <v>3.3</v>
      </c>
      <c r="Q1475" s="8">
        <v>2.9</v>
      </c>
      <c r="R1475" s="8">
        <v>3.95</v>
      </c>
      <c r="S1475" s="8">
        <v>0.8</v>
      </c>
      <c r="T1475" s="8">
        <v>5.64</v>
      </c>
      <c r="U1475" s="8">
        <v>1.0900000000000001</v>
      </c>
      <c r="V1475" s="9">
        <v>30</v>
      </c>
      <c r="W1475" s="8">
        <v>1.0500000000000003</v>
      </c>
      <c r="X1475" s="8">
        <v>4.84</v>
      </c>
      <c r="Y1475" s="8">
        <v>3.0000000000000249E-2</v>
      </c>
      <c r="Z1475" s="8">
        <v>9.9999999999999645E-2</v>
      </c>
      <c r="AA1475">
        <v>5.0000000000000266E-2</v>
      </c>
      <c r="AF1475" t="s">
        <v>1769</v>
      </c>
      <c r="AG1475" t="s">
        <v>106</v>
      </c>
      <c r="AH1475" t="s">
        <v>107</v>
      </c>
      <c r="AI1475" t="s">
        <v>427</v>
      </c>
      <c r="AJ1475" s="7">
        <v>40543</v>
      </c>
      <c r="AK1475" t="s">
        <v>1871</v>
      </c>
      <c r="AL1475" t="s">
        <v>109</v>
      </c>
      <c r="AM1475" t="s">
        <v>1770</v>
      </c>
      <c r="AN1475" t="s">
        <v>1879</v>
      </c>
      <c r="AO1475" t="str">
        <f>TEXT(A1475,"yyyy-mm-dd")</f>
        <v>2010-06-30</v>
      </c>
    </row>
    <row r="1476" spans="1:41">
      <c r="A1476" s="6" t="s">
        <v>1870</v>
      </c>
      <c r="B1476">
        <v>2010</v>
      </c>
      <c r="C1476">
        <v>6</v>
      </c>
      <c r="E1476" t="s">
        <v>100</v>
      </c>
      <c r="F1476" t="s">
        <v>101</v>
      </c>
      <c r="G1476" t="s">
        <v>83</v>
      </c>
      <c r="H1476" t="s">
        <v>1417</v>
      </c>
      <c r="I1476">
        <v>2010</v>
      </c>
      <c r="K1476" s="6">
        <v>40543</v>
      </c>
      <c r="L1476">
        <v>6</v>
      </c>
      <c r="N1476" t="s">
        <v>203</v>
      </c>
      <c r="O1476" s="8">
        <v>4.37</v>
      </c>
      <c r="P1476" s="8">
        <v>4.3</v>
      </c>
      <c r="Q1476" s="8">
        <v>4</v>
      </c>
      <c r="R1476" s="8">
        <v>4.74</v>
      </c>
      <c r="S1476" s="8">
        <v>3.3</v>
      </c>
      <c r="T1476" s="8">
        <v>5.5</v>
      </c>
      <c r="U1476" s="8">
        <v>0.48</v>
      </c>
      <c r="V1476" s="9">
        <v>30</v>
      </c>
      <c r="W1476" s="8">
        <v>0.74000000000000021</v>
      </c>
      <c r="X1476" s="8">
        <v>2.2000000000000002</v>
      </c>
      <c r="Y1476" s="8">
        <v>7.0000000000000284E-2</v>
      </c>
      <c r="Z1476" s="8">
        <v>9.9999999999999645E-2</v>
      </c>
      <c r="AA1476">
        <v>-4.9999999999999822E-2</v>
      </c>
      <c r="AF1476" t="s">
        <v>9905</v>
      </c>
      <c r="AG1476" t="s">
        <v>9655</v>
      </c>
      <c r="AH1476" t="s">
        <v>9656</v>
      </c>
      <c r="AI1476" t="s">
        <v>9657</v>
      </c>
      <c r="AJ1476" s="7">
        <v>40543</v>
      </c>
      <c r="AK1476" t="s">
        <v>1871</v>
      </c>
      <c r="AL1476" t="s">
        <v>109</v>
      </c>
      <c r="AM1476" t="s">
        <v>1419</v>
      </c>
      <c r="AN1476" t="s">
        <v>9931</v>
      </c>
    </row>
    <row r="1477" spans="1:41">
      <c r="A1477" s="6" t="s">
        <v>1870</v>
      </c>
      <c r="B1477">
        <v>2010</v>
      </c>
      <c r="C1477">
        <v>6</v>
      </c>
      <c r="E1477" t="s">
        <v>100</v>
      </c>
      <c r="F1477" t="s">
        <v>101</v>
      </c>
      <c r="G1477" t="s">
        <v>102</v>
      </c>
      <c r="H1477" t="s">
        <v>1764</v>
      </c>
      <c r="I1477">
        <v>2010</v>
      </c>
      <c r="J1477">
        <v>3</v>
      </c>
      <c r="K1477" s="6">
        <v>40451</v>
      </c>
      <c r="L1477">
        <v>3</v>
      </c>
      <c r="M1477">
        <v>1</v>
      </c>
      <c r="N1477" t="s">
        <v>233</v>
      </c>
      <c r="O1477" s="8">
        <v>3.96</v>
      </c>
      <c r="P1477" s="8">
        <v>3.8</v>
      </c>
      <c r="Q1477" s="8">
        <v>3.5</v>
      </c>
      <c r="R1477" s="8">
        <v>4.54</v>
      </c>
      <c r="S1477" s="8">
        <v>1.2</v>
      </c>
      <c r="T1477" s="8">
        <v>5.9</v>
      </c>
      <c r="U1477" s="8">
        <v>1.02</v>
      </c>
      <c r="V1477" s="9">
        <v>30</v>
      </c>
      <c r="W1477" s="8">
        <v>1.04</v>
      </c>
      <c r="X1477" s="8">
        <v>4.7</v>
      </c>
      <c r="Y1477" s="8">
        <v>0.16000000000000014</v>
      </c>
      <c r="Z1477" s="8">
        <v>0</v>
      </c>
      <c r="AA1477">
        <v>-0.36000000000000032</v>
      </c>
      <c r="AF1477" t="s">
        <v>1765</v>
      </c>
      <c r="AG1477" t="s">
        <v>106</v>
      </c>
      <c r="AH1477" t="s">
        <v>107</v>
      </c>
      <c r="AI1477" t="s">
        <v>340</v>
      </c>
      <c r="AJ1477" s="7">
        <v>40451</v>
      </c>
      <c r="AK1477" t="s">
        <v>1871</v>
      </c>
      <c r="AL1477" t="s">
        <v>109</v>
      </c>
      <c r="AM1477" t="s">
        <v>1766</v>
      </c>
      <c r="AN1477" t="s">
        <v>1878</v>
      </c>
      <c r="AO1477" t="str">
        <f>TEXT(A1477,"yyyy-mm-dd")</f>
        <v>2010-06-30</v>
      </c>
    </row>
    <row r="1478" spans="1:41">
      <c r="A1478" s="6" t="s">
        <v>1870</v>
      </c>
      <c r="B1478">
        <v>2010</v>
      </c>
      <c r="C1478">
        <v>6</v>
      </c>
      <c r="E1478" t="s">
        <v>100</v>
      </c>
      <c r="F1478" t="s">
        <v>101</v>
      </c>
      <c r="G1478" t="s">
        <v>102</v>
      </c>
      <c r="H1478" t="s">
        <v>1760</v>
      </c>
      <c r="I1478">
        <v>2010</v>
      </c>
      <c r="J1478">
        <v>2</v>
      </c>
      <c r="K1478" s="6">
        <v>40359</v>
      </c>
      <c r="L1478">
        <v>0</v>
      </c>
      <c r="M1478">
        <v>0</v>
      </c>
      <c r="N1478" t="s">
        <v>178</v>
      </c>
      <c r="O1478" s="8">
        <v>5.73</v>
      </c>
      <c r="P1478" s="8">
        <v>6.03</v>
      </c>
      <c r="Q1478" s="8">
        <v>5.15</v>
      </c>
      <c r="R1478" s="8">
        <v>6.59</v>
      </c>
      <c r="S1478" s="8">
        <v>2</v>
      </c>
      <c r="T1478" s="8">
        <v>8</v>
      </c>
      <c r="U1478" s="8">
        <v>1.33</v>
      </c>
      <c r="V1478" s="9">
        <v>30</v>
      </c>
      <c r="W1478" s="8">
        <v>1.4399999999999995</v>
      </c>
      <c r="X1478" s="8">
        <v>6</v>
      </c>
      <c r="Y1478" s="8">
        <v>-0.29999999999999982</v>
      </c>
      <c r="Z1478" s="8">
        <v>0.23000000000000043</v>
      </c>
      <c r="AA1478">
        <v>0.33999999999999897</v>
      </c>
      <c r="AF1478" t="s">
        <v>1761</v>
      </c>
      <c r="AG1478" t="s">
        <v>106</v>
      </c>
      <c r="AH1478" t="s">
        <v>107</v>
      </c>
      <c r="AI1478" t="s">
        <v>108</v>
      </c>
      <c r="AJ1478" s="7">
        <v>40359</v>
      </c>
      <c r="AK1478" t="s">
        <v>1871</v>
      </c>
      <c r="AL1478" t="s">
        <v>109</v>
      </c>
      <c r="AM1478" t="s">
        <v>1762</v>
      </c>
      <c r="AN1478" t="s">
        <v>1877</v>
      </c>
      <c r="AO1478" t="str">
        <f>TEXT(A1478,"yyyy-mm-dd")</f>
        <v>2010-06-30</v>
      </c>
    </row>
    <row r="1479" spans="1:41">
      <c r="A1479" s="6" t="s">
        <v>1870</v>
      </c>
      <c r="B1479">
        <v>2010</v>
      </c>
      <c r="C1479">
        <v>6</v>
      </c>
      <c r="E1479" t="s">
        <v>81</v>
      </c>
      <c r="F1479" t="s">
        <v>82</v>
      </c>
      <c r="G1479" t="s">
        <v>83</v>
      </c>
      <c r="H1479" t="s">
        <v>1781</v>
      </c>
      <c r="I1479">
        <v>2012</v>
      </c>
      <c r="K1479" s="6">
        <v>41274</v>
      </c>
      <c r="L1479">
        <v>30</v>
      </c>
      <c r="N1479" t="s">
        <v>567</v>
      </c>
      <c r="O1479" s="8">
        <v>3.78</v>
      </c>
      <c r="P1479" s="8">
        <v>3.8</v>
      </c>
      <c r="Q1479" s="8">
        <v>3.5</v>
      </c>
      <c r="R1479" s="8">
        <v>4.08</v>
      </c>
      <c r="S1479" s="8">
        <v>3</v>
      </c>
      <c r="T1479" s="8">
        <v>4.8</v>
      </c>
      <c r="U1479" s="8">
        <v>0.44</v>
      </c>
      <c r="V1479" s="9">
        <v>26</v>
      </c>
      <c r="W1479" s="8">
        <v>0.58000000000000007</v>
      </c>
      <c r="X1479" s="8">
        <v>1.7999999999999998</v>
      </c>
      <c r="Y1479" s="8">
        <v>-2.0000000000000018E-2</v>
      </c>
      <c r="Z1479" s="8">
        <v>0.17999999999999972</v>
      </c>
      <c r="AA1479">
        <v>0.16000000000000014</v>
      </c>
      <c r="AF1479" t="s">
        <v>1782</v>
      </c>
      <c r="AG1479" t="s">
        <v>87</v>
      </c>
      <c r="AH1479" t="s">
        <v>88</v>
      </c>
      <c r="AI1479" t="s">
        <v>359</v>
      </c>
      <c r="AJ1479" s="7">
        <v>41274</v>
      </c>
      <c r="AK1479" t="s">
        <v>1871</v>
      </c>
      <c r="AL1479" t="s">
        <v>91</v>
      </c>
      <c r="AM1479" t="s">
        <v>1783</v>
      </c>
      <c r="AN1479" t="s">
        <v>1874</v>
      </c>
      <c r="AO1479" t="str">
        <f>TEXT(A1479,"yyyy-mm-dd")</f>
        <v>2010-06-30</v>
      </c>
    </row>
    <row r="1480" spans="1:41">
      <c r="A1480" s="6" t="s">
        <v>1870</v>
      </c>
      <c r="B1480">
        <v>2010</v>
      </c>
      <c r="C1480">
        <v>6</v>
      </c>
      <c r="E1480" t="s">
        <v>81</v>
      </c>
      <c r="F1480" t="s">
        <v>82</v>
      </c>
      <c r="G1480" t="s">
        <v>83</v>
      </c>
      <c r="H1480" t="s">
        <v>1589</v>
      </c>
      <c r="I1480">
        <v>2011</v>
      </c>
      <c r="K1480" s="6">
        <v>40908</v>
      </c>
      <c r="L1480">
        <v>18</v>
      </c>
      <c r="N1480" t="s">
        <v>206</v>
      </c>
      <c r="O1480" s="8">
        <v>3.92</v>
      </c>
      <c r="P1480" s="8">
        <v>3.9</v>
      </c>
      <c r="Q1480" s="8">
        <v>3.7</v>
      </c>
      <c r="R1480" s="8">
        <v>4</v>
      </c>
      <c r="S1480" s="8">
        <v>3.4</v>
      </c>
      <c r="T1480" s="8">
        <v>4.5999999999999996</v>
      </c>
      <c r="U1480" s="8">
        <v>0.3</v>
      </c>
      <c r="V1480" s="9">
        <v>29</v>
      </c>
      <c r="W1480" s="8">
        <v>0.29999999999999982</v>
      </c>
      <c r="X1480" s="8">
        <v>1.1999999999999997</v>
      </c>
      <c r="Y1480" s="8">
        <v>2.0000000000000018E-2</v>
      </c>
      <c r="Z1480" s="8">
        <v>0</v>
      </c>
      <c r="AA1480">
        <v>-0.11000000000000032</v>
      </c>
      <c r="AF1480" t="s">
        <v>1590</v>
      </c>
      <c r="AG1480" t="s">
        <v>87</v>
      </c>
      <c r="AH1480" t="s">
        <v>88</v>
      </c>
      <c r="AI1480" t="s">
        <v>97</v>
      </c>
      <c r="AJ1480" s="7">
        <v>40908</v>
      </c>
      <c r="AK1480" t="s">
        <v>1871</v>
      </c>
      <c r="AL1480" t="s">
        <v>91</v>
      </c>
      <c r="AM1480" t="s">
        <v>1591</v>
      </c>
      <c r="AN1480" t="s">
        <v>1873</v>
      </c>
      <c r="AO1480" t="str">
        <f>TEXT(A1480,"yyyy-mm-dd")</f>
        <v>2010-06-30</v>
      </c>
    </row>
    <row r="1481" spans="1:41">
      <c r="A1481" s="6" t="s">
        <v>1870</v>
      </c>
      <c r="B1481">
        <v>2010</v>
      </c>
      <c r="C1481">
        <v>6</v>
      </c>
      <c r="E1481" t="s">
        <v>392</v>
      </c>
      <c r="F1481" t="s">
        <v>82</v>
      </c>
      <c r="G1481" t="s">
        <v>83</v>
      </c>
      <c r="H1481" t="s">
        <v>1589</v>
      </c>
      <c r="I1481">
        <v>2011</v>
      </c>
      <c r="K1481" s="6">
        <v>40908</v>
      </c>
      <c r="L1481">
        <v>18</v>
      </c>
      <c r="N1481" t="s">
        <v>206</v>
      </c>
      <c r="O1481" s="8">
        <v>3.87</v>
      </c>
      <c r="P1481" s="8">
        <v>3.9</v>
      </c>
      <c r="Q1481" s="8">
        <v>3.63</v>
      </c>
      <c r="R1481" s="8">
        <v>4.08</v>
      </c>
      <c r="S1481" s="8">
        <v>3.2</v>
      </c>
      <c r="T1481" s="8">
        <v>4.7</v>
      </c>
      <c r="U1481" s="8">
        <v>0.36</v>
      </c>
      <c r="V1481" s="9">
        <v>26</v>
      </c>
      <c r="W1481" s="8">
        <v>0.45000000000000018</v>
      </c>
      <c r="X1481" s="8">
        <v>1.5</v>
      </c>
      <c r="Y1481" s="8">
        <v>-2.9999999999999805E-2</v>
      </c>
      <c r="Z1481" s="8">
        <v>8.9999999999999858E-2</v>
      </c>
      <c r="AA1481">
        <v>-9.9999999999993427E-3</v>
      </c>
      <c r="AF1481" t="s">
        <v>1590</v>
      </c>
      <c r="AG1481" t="s">
        <v>87</v>
      </c>
      <c r="AH1481" t="s">
        <v>88</v>
      </c>
      <c r="AI1481" t="s">
        <v>97</v>
      </c>
      <c r="AJ1481" s="7">
        <v>40908</v>
      </c>
      <c r="AK1481" t="s">
        <v>1871</v>
      </c>
      <c r="AL1481" t="s">
        <v>393</v>
      </c>
      <c r="AM1481" t="s">
        <v>1591</v>
      </c>
      <c r="AN1481" t="s">
        <v>1876</v>
      </c>
      <c r="AO1481" t="str">
        <f>TEXT(A1481,"yyyy-mm-dd")</f>
        <v>2010-06-30</v>
      </c>
    </row>
    <row r="1482" spans="1:41">
      <c r="A1482" s="6" t="s">
        <v>1870</v>
      </c>
      <c r="B1482">
        <v>2010</v>
      </c>
      <c r="C1482">
        <v>6</v>
      </c>
      <c r="E1482" t="s">
        <v>81</v>
      </c>
      <c r="F1482" t="s">
        <v>82</v>
      </c>
      <c r="G1482" t="s">
        <v>83</v>
      </c>
      <c r="H1482" t="s">
        <v>1417</v>
      </c>
      <c r="I1482">
        <v>2010</v>
      </c>
      <c r="K1482" s="6">
        <v>40543</v>
      </c>
      <c r="L1482">
        <v>6</v>
      </c>
      <c r="N1482" t="s">
        <v>203</v>
      </c>
      <c r="O1482" s="8">
        <v>4.66</v>
      </c>
      <c r="P1482" s="8">
        <v>4.7</v>
      </c>
      <c r="Q1482" s="8">
        <v>4.4000000000000004</v>
      </c>
      <c r="R1482" s="8">
        <v>4.9000000000000004</v>
      </c>
      <c r="S1482" s="8">
        <v>4</v>
      </c>
      <c r="T1482" s="8">
        <v>5.4</v>
      </c>
      <c r="U1482" s="8">
        <v>0.34</v>
      </c>
      <c r="V1482" s="9">
        <v>29</v>
      </c>
      <c r="W1482" s="8">
        <v>0.5</v>
      </c>
      <c r="X1482" s="8">
        <v>1.4000000000000004</v>
      </c>
      <c r="Y1482" s="8">
        <v>-4.0000000000000036E-2</v>
      </c>
      <c r="Z1482" s="8">
        <v>-0.20000000000000018</v>
      </c>
      <c r="AA1482">
        <v>4.9999999999999822E-2</v>
      </c>
      <c r="AF1482" t="s">
        <v>1418</v>
      </c>
      <c r="AG1482" t="s">
        <v>87</v>
      </c>
      <c r="AH1482" t="s">
        <v>88</v>
      </c>
      <c r="AI1482" t="s">
        <v>89</v>
      </c>
      <c r="AJ1482" s="7">
        <v>40543</v>
      </c>
      <c r="AK1482" t="s">
        <v>1871</v>
      </c>
      <c r="AL1482" t="s">
        <v>91</v>
      </c>
      <c r="AM1482" t="s">
        <v>1419</v>
      </c>
      <c r="AN1482" t="s">
        <v>1872</v>
      </c>
      <c r="AO1482" t="str">
        <f>TEXT(A1482,"yyyy-mm-dd")</f>
        <v>2010-06-30</v>
      </c>
    </row>
    <row r="1483" spans="1:41">
      <c r="A1483" s="6" t="s">
        <v>1870</v>
      </c>
      <c r="B1483">
        <v>2010</v>
      </c>
      <c r="C1483">
        <v>6</v>
      </c>
      <c r="E1483" t="s">
        <v>392</v>
      </c>
      <c r="F1483" t="s">
        <v>82</v>
      </c>
      <c r="G1483" t="s">
        <v>83</v>
      </c>
      <c r="H1483" t="s">
        <v>1417</v>
      </c>
      <c r="I1483">
        <v>2010</v>
      </c>
      <c r="K1483" s="6">
        <v>40543</v>
      </c>
      <c r="L1483">
        <v>6</v>
      </c>
      <c r="N1483" t="s">
        <v>203</v>
      </c>
      <c r="O1483" s="8">
        <v>4.26</v>
      </c>
      <c r="P1483" s="8">
        <v>4.2</v>
      </c>
      <c r="Q1483" s="8">
        <v>4.03</v>
      </c>
      <c r="R1483" s="8">
        <v>4.4000000000000004</v>
      </c>
      <c r="S1483" s="8">
        <v>3.5</v>
      </c>
      <c r="T1483" s="8">
        <v>5.0999999999999996</v>
      </c>
      <c r="U1483" s="8">
        <v>0.33</v>
      </c>
      <c r="V1483" s="9">
        <v>26</v>
      </c>
      <c r="W1483" s="8">
        <v>0.37000000000000011</v>
      </c>
      <c r="X1483" s="8">
        <v>1.5999999999999996</v>
      </c>
      <c r="Y1483" s="8">
        <v>5.9999999999999609E-2</v>
      </c>
      <c r="Z1483" s="8">
        <v>-0.12000000000000011</v>
      </c>
      <c r="AA1483">
        <v>-5.9999999999999609E-2</v>
      </c>
      <c r="AF1483" t="s">
        <v>1418</v>
      </c>
      <c r="AG1483" t="s">
        <v>87</v>
      </c>
      <c r="AH1483" t="s">
        <v>88</v>
      </c>
      <c r="AI1483" t="s">
        <v>89</v>
      </c>
      <c r="AJ1483" s="7">
        <v>40543</v>
      </c>
      <c r="AK1483" t="s">
        <v>1871</v>
      </c>
      <c r="AL1483" t="s">
        <v>393</v>
      </c>
      <c r="AM1483" t="s">
        <v>1419</v>
      </c>
      <c r="AN1483" t="s">
        <v>1875</v>
      </c>
      <c r="AO1483" t="str">
        <f>TEXT(A1483,"yyyy-mm-dd")</f>
        <v>2010-06-30</v>
      </c>
    </row>
    <row r="1484" spans="1:41">
      <c r="A1484" s="6" t="s">
        <v>1870</v>
      </c>
      <c r="B1484">
        <v>2010</v>
      </c>
      <c r="C1484">
        <v>6</v>
      </c>
      <c r="E1484" t="s">
        <v>81</v>
      </c>
      <c r="F1484" t="s">
        <v>82</v>
      </c>
      <c r="G1484" t="s">
        <v>774</v>
      </c>
      <c r="H1484" t="s">
        <v>775</v>
      </c>
      <c r="K1484" s="6"/>
      <c r="O1484" s="8">
        <v>3.74</v>
      </c>
      <c r="P1484" s="8">
        <v>3.7</v>
      </c>
      <c r="Q1484" s="8">
        <v>3.5</v>
      </c>
      <c r="R1484" s="8">
        <v>3.98</v>
      </c>
      <c r="S1484" s="8">
        <v>3.2</v>
      </c>
      <c r="T1484" s="8">
        <v>4.5999999999999996</v>
      </c>
      <c r="U1484" s="8">
        <v>0.32</v>
      </c>
      <c r="V1484" s="9">
        <v>26</v>
      </c>
      <c r="W1484" s="8">
        <v>0.48</v>
      </c>
      <c r="X1484" s="8">
        <v>1.3999999999999995</v>
      </c>
      <c r="Y1484" s="8">
        <v>4.0000000000000036E-2</v>
      </c>
      <c r="Z1484" s="8">
        <v>2.0000000000000018E-2</v>
      </c>
      <c r="AA1484">
        <v>0.12000000000000011</v>
      </c>
      <c r="AF1484" t="s">
        <v>776</v>
      </c>
      <c r="AG1484" t="s">
        <v>777</v>
      </c>
      <c r="AH1484" t="s">
        <v>778</v>
      </c>
      <c r="AI1484" t="s">
        <v>779</v>
      </c>
      <c r="AJ1484" s="7"/>
      <c r="AK1484" t="s">
        <v>1871</v>
      </c>
      <c r="AL1484" t="s">
        <v>91</v>
      </c>
      <c r="AM1484" t="s">
        <v>775</v>
      </c>
      <c r="AN1484" t="s">
        <v>1880</v>
      </c>
      <c r="AO1484" t="str">
        <f>TEXT(A1484,"yyyy-mm-dd")</f>
        <v>2010-06-30</v>
      </c>
    </row>
    <row r="1485" spans="1:41">
      <c r="A1485" s="6" t="s">
        <v>1870</v>
      </c>
      <c r="B1485">
        <v>2010</v>
      </c>
      <c r="C1485">
        <v>6</v>
      </c>
      <c r="E1485" t="s">
        <v>81</v>
      </c>
      <c r="F1485" t="s">
        <v>82</v>
      </c>
      <c r="G1485" t="s">
        <v>774</v>
      </c>
      <c r="H1485" t="s">
        <v>1536</v>
      </c>
      <c r="K1485" s="6"/>
      <c r="O1485" s="8">
        <v>3.54</v>
      </c>
      <c r="P1485" s="8">
        <v>3.5</v>
      </c>
      <c r="Q1485" s="8">
        <v>3.3</v>
      </c>
      <c r="R1485" s="8">
        <v>3.7</v>
      </c>
      <c r="S1485" s="8">
        <v>3</v>
      </c>
      <c r="T1485" s="8">
        <v>4.5999999999999996</v>
      </c>
      <c r="U1485" s="8">
        <v>0.4</v>
      </c>
      <c r="V1485" s="9">
        <v>25</v>
      </c>
      <c r="W1485" s="8">
        <v>0.40000000000000036</v>
      </c>
      <c r="X1485" s="8">
        <v>1.5999999999999996</v>
      </c>
      <c r="Y1485" s="8">
        <v>4.0000000000000036E-2</v>
      </c>
      <c r="Z1485" s="8">
        <v>0</v>
      </c>
      <c r="AA1485">
        <v>8.0000000000000071E-2</v>
      </c>
      <c r="AF1485" t="s">
        <v>1537</v>
      </c>
      <c r="AG1485" t="s">
        <v>777</v>
      </c>
      <c r="AH1485" t="s">
        <v>778</v>
      </c>
      <c r="AI1485" t="s">
        <v>1538</v>
      </c>
      <c r="AJ1485" s="7"/>
      <c r="AK1485" t="s">
        <v>1871</v>
      </c>
      <c r="AL1485" t="s">
        <v>91</v>
      </c>
      <c r="AM1485" t="s">
        <v>1536</v>
      </c>
      <c r="AN1485" t="s">
        <v>1881</v>
      </c>
      <c r="AO1485" t="str">
        <f>TEXT(A1485,"yyyy-mm-dd")</f>
        <v>2010-06-30</v>
      </c>
    </row>
    <row r="1486" spans="1:41">
      <c r="A1486" s="6" t="s">
        <v>1870</v>
      </c>
      <c r="B1486">
        <v>2010</v>
      </c>
      <c r="C1486">
        <v>6</v>
      </c>
      <c r="E1486" t="s">
        <v>112</v>
      </c>
      <c r="F1486" t="s">
        <v>113</v>
      </c>
      <c r="G1486" t="s">
        <v>83</v>
      </c>
      <c r="H1486" t="s">
        <v>1589</v>
      </c>
      <c r="I1486">
        <v>2011</v>
      </c>
      <c r="K1486" s="6">
        <v>40908</v>
      </c>
      <c r="L1486">
        <v>18</v>
      </c>
      <c r="N1486" t="s">
        <v>206</v>
      </c>
      <c r="O1486" s="8">
        <v>5.76</v>
      </c>
      <c r="P1486" s="8">
        <v>5.75</v>
      </c>
      <c r="Q1486" s="8">
        <v>5.41</v>
      </c>
      <c r="R1486" s="8">
        <v>6</v>
      </c>
      <c r="S1486" s="8">
        <v>4.5</v>
      </c>
      <c r="T1486" s="8">
        <v>7.78</v>
      </c>
      <c r="U1486" s="8">
        <v>0.62</v>
      </c>
      <c r="V1486" s="9">
        <v>29</v>
      </c>
      <c r="W1486" s="8">
        <v>0.58999999999999986</v>
      </c>
      <c r="X1486" s="8">
        <v>3.2800000000000002</v>
      </c>
      <c r="Y1486" s="8">
        <v>9.9999999999997868E-3</v>
      </c>
      <c r="Z1486" s="8">
        <v>-0.16999999999999993</v>
      </c>
      <c r="AA1486">
        <v>4.9999999999999822E-2</v>
      </c>
      <c r="AF1486" t="s">
        <v>1793</v>
      </c>
      <c r="AG1486" t="s">
        <v>115</v>
      </c>
      <c r="AH1486" t="s">
        <v>116</v>
      </c>
      <c r="AI1486" t="s">
        <v>230</v>
      </c>
      <c r="AJ1486" s="7">
        <v>40908</v>
      </c>
      <c r="AK1486" t="s">
        <v>1871</v>
      </c>
      <c r="AL1486" t="s">
        <v>118</v>
      </c>
      <c r="AM1486" t="s">
        <v>1591</v>
      </c>
      <c r="AN1486" t="s">
        <v>1883</v>
      </c>
      <c r="AO1486" t="str">
        <f>TEXT(A1486,"yyyy-mm-dd")</f>
        <v>2010-06-30</v>
      </c>
    </row>
    <row r="1487" spans="1:41">
      <c r="A1487" s="6" t="s">
        <v>1870</v>
      </c>
      <c r="B1487">
        <v>2010</v>
      </c>
      <c r="C1487">
        <v>6</v>
      </c>
      <c r="E1487" t="s">
        <v>112</v>
      </c>
      <c r="F1487" t="s">
        <v>113</v>
      </c>
      <c r="G1487" t="s">
        <v>83</v>
      </c>
      <c r="H1487" t="s">
        <v>1417</v>
      </c>
      <c r="I1487">
        <v>2010</v>
      </c>
      <c r="K1487" s="6">
        <v>40543</v>
      </c>
      <c r="L1487">
        <v>6</v>
      </c>
      <c r="N1487" t="s">
        <v>203</v>
      </c>
      <c r="O1487" s="8">
        <v>4.74</v>
      </c>
      <c r="P1487" s="8">
        <v>4.53</v>
      </c>
      <c r="Q1487" s="8">
        <v>4.5</v>
      </c>
      <c r="R1487" s="8">
        <v>5</v>
      </c>
      <c r="S1487" s="8">
        <v>4.25</v>
      </c>
      <c r="T1487" s="8">
        <v>5.34</v>
      </c>
      <c r="U1487" s="8">
        <v>0.31</v>
      </c>
      <c r="V1487" s="9">
        <v>30</v>
      </c>
      <c r="W1487" s="8">
        <v>0.5</v>
      </c>
      <c r="X1487" s="8">
        <v>1.0899999999999999</v>
      </c>
      <c r="Y1487" s="8">
        <v>0.20999999999999996</v>
      </c>
      <c r="Z1487" s="8">
        <v>3.0000000000000249E-2</v>
      </c>
      <c r="AA1487">
        <v>-5.9999999999999609E-2</v>
      </c>
      <c r="AF1487" t="s">
        <v>1600</v>
      </c>
      <c r="AG1487" t="s">
        <v>115</v>
      </c>
      <c r="AH1487" t="s">
        <v>116</v>
      </c>
      <c r="AI1487" t="s">
        <v>117</v>
      </c>
      <c r="AJ1487" s="7">
        <v>40543</v>
      </c>
      <c r="AK1487" t="s">
        <v>1871</v>
      </c>
      <c r="AL1487" t="s">
        <v>118</v>
      </c>
      <c r="AM1487" t="s">
        <v>1419</v>
      </c>
      <c r="AN1487" t="s">
        <v>1882</v>
      </c>
      <c r="AO1487" t="str">
        <f>TEXT(A1487,"yyyy-mm-dd")</f>
        <v>2010-06-30</v>
      </c>
    </row>
    <row r="1488" spans="1:41">
      <c r="A1488" s="6" t="s">
        <v>1884</v>
      </c>
      <c r="B1488">
        <v>2010</v>
      </c>
      <c r="C1488">
        <v>7</v>
      </c>
      <c r="E1488" t="s">
        <v>100</v>
      </c>
      <c r="F1488" t="s">
        <v>101</v>
      </c>
      <c r="G1488" t="s">
        <v>83</v>
      </c>
      <c r="H1488" t="s">
        <v>1589</v>
      </c>
      <c r="I1488">
        <v>2011</v>
      </c>
      <c r="K1488" s="6">
        <v>40908</v>
      </c>
      <c r="L1488">
        <v>17</v>
      </c>
      <c r="N1488" t="s">
        <v>214</v>
      </c>
      <c r="O1488" s="8">
        <v>3.62</v>
      </c>
      <c r="P1488" s="8">
        <v>3.6</v>
      </c>
      <c r="Q1488" s="8">
        <v>3.5</v>
      </c>
      <c r="R1488" s="8">
        <v>3.8</v>
      </c>
      <c r="S1488" s="8">
        <v>3.1</v>
      </c>
      <c r="T1488" s="8">
        <v>4.2</v>
      </c>
      <c r="U1488" s="8">
        <v>0.3</v>
      </c>
      <c r="V1488" s="9">
        <v>29</v>
      </c>
      <c r="W1488" s="8">
        <v>0.29999999999999982</v>
      </c>
      <c r="X1488" s="8">
        <v>1.1000000000000001</v>
      </c>
      <c r="Y1488" s="8">
        <v>2.0000000000000018E-2</v>
      </c>
      <c r="Z1488" s="8">
        <v>0</v>
      </c>
      <c r="AA1488">
        <v>0</v>
      </c>
      <c r="AF1488" t="s">
        <v>9939</v>
      </c>
      <c r="AG1488" t="s">
        <v>9655</v>
      </c>
      <c r="AH1488" t="s">
        <v>9656</v>
      </c>
      <c r="AI1488" t="s">
        <v>9669</v>
      </c>
      <c r="AJ1488" s="7">
        <v>40908</v>
      </c>
      <c r="AK1488" t="s">
        <v>1885</v>
      </c>
      <c r="AL1488" t="s">
        <v>109</v>
      </c>
      <c r="AM1488" t="s">
        <v>1591</v>
      </c>
      <c r="AN1488" t="s">
        <v>9954</v>
      </c>
    </row>
    <row r="1489" spans="1:41">
      <c r="A1489" s="6" t="s">
        <v>1884</v>
      </c>
      <c r="B1489">
        <v>2010</v>
      </c>
      <c r="C1489">
        <v>7</v>
      </c>
      <c r="E1489" t="s">
        <v>100</v>
      </c>
      <c r="F1489" t="s">
        <v>101</v>
      </c>
      <c r="G1489" t="s">
        <v>102</v>
      </c>
      <c r="H1489" t="s">
        <v>1768</v>
      </c>
      <c r="I1489">
        <v>2010</v>
      </c>
      <c r="J1489">
        <v>4</v>
      </c>
      <c r="K1489" s="6">
        <v>40543</v>
      </c>
      <c r="L1489">
        <v>5</v>
      </c>
      <c r="M1489">
        <v>2</v>
      </c>
      <c r="N1489" t="s">
        <v>211</v>
      </c>
      <c r="O1489" s="8">
        <v>3.17</v>
      </c>
      <c r="P1489" s="8">
        <v>3.2</v>
      </c>
      <c r="Q1489" s="8">
        <v>2.9</v>
      </c>
      <c r="R1489" s="8">
        <v>3.7</v>
      </c>
      <c r="S1489" s="8">
        <v>0.6</v>
      </c>
      <c r="T1489" s="8">
        <v>5.2</v>
      </c>
      <c r="U1489" s="8">
        <v>1.07</v>
      </c>
      <c r="V1489" s="9">
        <v>29</v>
      </c>
      <c r="W1489" s="8">
        <v>0.80000000000000027</v>
      </c>
      <c r="X1489" s="8">
        <v>4.6000000000000005</v>
      </c>
      <c r="Y1489" s="8">
        <v>-3.0000000000000249E-2</v>
      </c>
      <c r="Z1489" s="8">
        <v>-9.9999999999999645E-2</v>
      </c>
      <c r="AA1489">
        <v>-0.25</v>
      </c>
      <c r="AF1489" t="s">
        <v>1769</v>
      </c>
      <c r="AG1489" t="s">
        <v>106</v>
      </c>
      <c r="AH1489" t="s">
        <v>107</v>
      </c>
      <c r="AI1489" t="s">
        <v>340</v>
      </c>
      <c r="AJ1489" s="7">
        <v>40543</v>
      </c>
      <c r="AK1489" t="s">
        <v>1885</v>
      </c>
      <c r="AL1489" t="s">
        <v>109</v>
      </c>
      <c r="AM1489" t="s">
        <v>1770</v>
      </c>
      <c r="AN1489" t="s">
        <v>1893</v>
      </c>
      <c r="AO1489" t="str">
        <f>TEXT(A1489,"yyyy-mm-dd")</f>
        <v>2010-07-31</v>
      </c>
    </row>
    <row r="1490" spans="1:41">
      <c r="A1490" s="6" t="s">
        <v>1884</v>
      </c>
      <c r="B1490">
        <v>2010</v>
      </c>
      <c r="C1490">
        <v>7</v>
      </c>
      <c r="E1490" t="s">
        <v>100</v>
      </c>
      <c r="F1490" t="s">
        <v>101</v>
      </c>
      <c r="G1490" t="s">
        <v>83</v>
      </c>
      <c r="H1490" t="s">
        <v>1417</v>
      </c>
      <c r="I1490">
        <v>2010</v>
      </c>
      <c r="K1490" s="6">
        <v>40543</v>
      </c>
      <c r="L1490">
        <v>5</v>
      </c>
      <c r="N1490" t="s">
        <v>211</v>
      </c>
      <c r="O1490" s="8">
        <v>4.5199999999999996</v>
      </c>
      <c r="P1490" s="8">
        <v>4.5</v>
      </c>
      <c r="Q1490" s="8">
        <v>4.0999999999999996</v>
      </c>
      <c r="R1490" s="8">
        <v>4.8499999999999996</v>
      </c>
      <c r="S1490" s="8">
        <v>3.4</v>
      </c>
      <c r="T1490" s="8">
        <v>5.6</v>
      </c>
      <c r="U1490" s="8">
        <v>0.5</v>
      </c>
      <c r="V1490" s="9">
        <v>31</v>
      </c>
      <c r="W1490" s="8">
        <v>0.75</v>
      </c>
      <c r="X1490" s="8">
        <v>2.1999999999999997</v>
      </c>
      <c r="Y1490" s="8">
        <v>1.9999999999999574E-2</v>
      </c>
      <c r="Z1490" s="8">
        <v>0.20000000000000018</v>
      </c>
      <c r="AA1490">
        <v>9.9999999999997868E-3</v>
      </c>
      <c r="AF1490" t="s">
        <v>9905</v>
      </c>
      <c r="AG1490" t="s">
        <v>9655</v>
      </c>
      <c r="AH1490" t="s">
        <v>9656</v>
      </c>
      <c r="AI1490" t="s">
        <v>9657</v>
      </c>
      <c r="AJ1490" s="7">
        <v>40543</v>
      </c>
      <c r="AK1490" t="s">
        <v>1885</v>
      </c>
      <c r="AL1490" t="s">
        <v>109</v>
      </c>
      <c r="AM1490" t="s">
        <v>1419</v>
      </c>
      <c r="AN1490" t="s">
        <v>9932</v>
      </c>
    </row>
    <row r="1491" spans="1:41">
      <c r="A1491" s="6" t="s">
        <v>1884</v>
      </c>
      <c r="B1491">
        <v>2010</v>
      </c>
      <c r="C1491">
        <v>7</v>
      </c>
      <c r="E1491" t="s">
        <v>100</v>
      </c>
      <c r="F1491" t="s">
        <v>101</v>
      </c>
      <c r="G1491" t="s">
        <v>102</v>
      </c>
      <c r="H1491" t="s">
        <v>1764</v>
      </c>
      <c r="I1491">
        <v>2010</v>
      </c>
      <c r="J1491">
        <v>3</v>
      </c>
      <c r="K1491" s="6">
        <v>40451</v>
      </c>
      <c r="L1491">
        <v>2</v>
      </c>
      <c r="M1491">
        <v>1</v>
      </c>
      <c r="N1491" t="s">
        <v>104</v>
      </c>
      <c r="O1491" s="8">
        <v>4.09</v>
      </c>
      <c r="P1491" s="8">
        <v>3.92</v>
      </c>
      <c r="Q1491" s="8">
        <v>3.5</v>
      </c>
      <c r="R1491" s="8">
        <v>4.7</v>
      </c>
      <c r="S1491" s="8">
        <v>2.4</v>
      </c>
      <c r="T1491" s="8">
        <v>6</v>
      </c>
      <c r="U1491" s="8">
        <v>0.86</v>
      </c>
      <c r="V1491" s="9">
        <v>29</v>
      </c>
      <c r="W1491" s="8">
        <v>1.2000000000000002</v>
      </c>
      <c r="X1491" s="8">
        <v>3.6</v>
      </c>
      <c r="Y1491" s="8">
        <v>0.16999999999999993</v>
      </c>
      <c r="Z1491" s="8">
        <v>0.12000000000000011</v>
      </c>
      <c r="AA1491">
        <v>0.16000000000000014</v>
      </c>
      <c r="AF1491" t="s">
        <v>1765</v>
      </c>
      <c r="AG1491" t="s">
        <v>106</v>
      </c>
      <c r="AH1491" t="s">
        <v>107</v>
      </c>
      <c r="AI1491" t="s">
        <v>108</v>
      </c>
      <c r="AJ1491" s="7">
        <v>40451</v>
      </c>
      <c r="AK1491" t="s">
        <v>1885</v>
      </c>
      <c r="AL1491" t="s">
        <v>109</v>
      </c>
      <c r="AM1491" t="s">
        <v>1766</v>
      </c>
      <c r="AN1491" t="s">
        <v>1892</v>
      </c>
      <c r="AO1491" t="str">
        <f>TEXT(A1491,"yyyy-mm-dd")</f>
        <v>2010-07-31</v>
      </c>
    </row>
    <row r="1492" spans="1:41">
      <c r="A1492" s="6" t="s">
        <v>1884</v>
      </c>
      <c r="B1492">
        <v>2010</v>
      </c>
      <c r="C1492">
        <v>7</v>
      </c>
      <c r="E1492" t="s">
        <v>100</v>
      </c>
      <c r="F1492" t="s">
        <v>101</v>
      </c>
      <c r="G1492" t="s">
        <v>102</v>
      </c>
      <c r="H1492" t="s">
        <v>1760</v>
      </c>
      <c r="I1492">
        <v>2010</v>
      </c>
      <c r="J1492">
        <v>2</v>
      </c>
      <c r="K1492" s="6">
        <v>40359</v>
      </c>
      <c r="L1492">
        <v>-1</v>
      </c>
      <c r="M1492">
        <v>0</v>
      </c>
      <c r="N1492" t="s">
        <v>187</v>
      </c>
      <c r="O1492" s="8">
        <v>6.53</v>
      </c>
      <c r="P1492" s="8">
        <v>6.6</v>
      </c>
      <c r="Q1492" s="8">
        <v>6.2</v>
      </c>
      <c r="R1492" s="8">
        <v>6.8</v>
      </c>
      <c r="S1492" s="8">
        <v>4.8</v>
      </c>
      <c r="T1492" s="8">
        <v>8</v>
      </c>
      <c r="U1492" s="8">
        <v>0.8</v>
      </c>
      <c r="V1492" s="9">
        <v>29</v>
      </c>
      <c r="W1492" s="8">
        <v>0.59999999999999964</v>
      </c>
      <c r="X1492" s="8">
        <v>3.2</v>
      </c>
      <c r="Y1492" s="8">
        <v>-6.9999999999999396E-2</v>
      </c>
      <c r="Z1492" s="8">
        <v>0.5699999999999994</v>
      </c>
      <c r="AA1492">
        <v>-0.83999999999999986</v>
      </c>
      <c r="AF1492" t="s">
        <v>1761</v>
      </c>
      <c r="AG1492" t="s">
        <v>106</v>
      </c>
      <c r="AH1492" t="s">
        <v>107</v>
      </c>
      <c r="AI1492" t="s">
        <v>188</v>
      </c>
      <c r="AJ1492" s="7">
        <v>40359</v>
      </c>
      <c r="AK1492" t="s">
        <v>1885</v>
      </c>
      <c r="AL1492" t="s">
        <v>109</v>
      </c>
      <c r="AM1492" t="s">
        <v>1762</v>
      </c>
      <c r="AN1492" t="s">
        <v>1891</v>
      </c>
      <c r="AO1492" t="str">
        <f>TEXT(A1492,"yyyy-mm-dd")</f>
        <v>2010-07-31</v>
      </c>
    </row>
    <row r="1493" spans="1:41">
      <c r="A1493" s="6" t="s">
        <v>1884</v>
      </c>
      <c r="B1493">
        <v>2010</v>
      </c>
      <c r="C1493">
        <v>7</v>
      </c>
      <c r="E1493" t="s">
        <v>81</v>
      </c>
      <c r="F1493" t="s">
        <v>82</v>
      </c>
      <c r="G1493" t="s">
        <v>83</v>
      </c>
      <c r="H1493" t="s">
        <v>1781</v>
      </c>
      <c r="I1493">
        <v>2012</v>
      </c>
      <c r="K1493" s="6">
        <v>41274</v>
      </c>
      <c r="L1493">
        <v>29</v>
      </c>
      <c r="N1493" t="s">
        <v>581</v>
      </c>
      <c r="O1493" s="8">
        <v>3.78</v>
      </c>
      <c r="P1493" s="8">
        <v>3.7</v>
      </c>
      <c r="Q1493" s="8">
        <v>3.5</v>
      </c>
      <c r="R1493" s="8">
        <v>4</v>
      </c>
      <c r="S1493" s="8">
        <v>3.1</v>
      </c>
      <c r="T1493" s="8">
        <v>4.8</v>
      </c>
      <c r="U1493" s="8">
        <v>0.42</v>
      </c>
      <c r="V1493" s="9">
        <v>28</v>
      </c>
      <c r="W1493" s="8">
        <v>0.5</v>
      </c>
      <c r="X1493" s="8">
        <v>1.6999999999999997</v>
      </c>
      <c r="Y1493" s="8">
        <v>7.9999999999999627E-2</v>
      </c>
      <c r="Z1493" s="8">
        <v>-9.9999999999999645E-2</v>
      </c>
      <c r="AA1493">
        <v>-8.0000000000000071E-2</v>
      </c>
      <c r="AF1493" t="s">
        <v>1782</v>
      </c>
      <c r="AG1493" t="s">
        <v>87</v>
      </c>
      <c r="AH1493" t="s">
        <v>88</v>
      </c>
      <c r="AI1493" t="s">
        <v>359</v>
      </c>
      <c r="AJ1493" s="7">
        <v>41274</v>
      </c>
      <c r="AK1493" t="s">
        <v>1885</v>
      </c>
      <c r="AL1493" t="s">
        <v>91</v>
      </c>
      <c r="AM1493" t="s">
        <v>1783</v>
      </c>
      <c r="AN1493" t="s">
        <v>1888</v>
      </c>
      <c r="AO1493" t="str">
        <f>TEXT(A1493,"yyyy-mm-dd")</f>
        <v>2010-07-31</v>
      </c>
    </row>
    <row r="1494" spans="1:41">
      <c r="A1494" s="6" t="s">
        <v>1884</v>
      </c>
      <c r="B1494">
        <v>2010</v>
      </c>
      <c r="C1494">
        <v>7</v>
      </c>
      <c r="E1494" t="s">
        <v>81</v>
      </c>
      <c r="F1494" t="s">
        <v>82</v>
      </c>
      <c r="G1494" t="s">
        <v>83</v>
      </c>
      <c r="H1494" t="s">
        <v>1589</v>
      </c>
      <c r="I1494">
        <v>2011</v>
      </c>
      <c r="K1494" s="6">
        <v>40908</v>
      </c>
      <c r="L1494">
        <v>17</v>
      </c>
      <c r="N1494" t="s">
        <v>214</v>
      </c>
      <c r="O1494" s="8">
        <v>3.9</v>
      </c>
      <c r="P1494" s="8">
        <v>3.9</v>
      </c>
      <c r="Q1494" s="8">
        <v>3.7</v>
      </c>
      <c r="R1494" s="8">
        <v>4</v>
      </c>
      <c r="S1494" s="8">
        <v>3.3</v>
      </c>
      <c r="T1494" s="8">
        <v>4.5999999999999996</v>
      </c>
      <c r="U1494" s="8">
        <v>0.32</v>
      </c>
      <c r="V1494" s="9">
        <v>31</v>
      </c>
      <c r="W1494" s="8">
        <v>0.29999999999999982</v>
      </c>
      <c r="X1494" s="8">
        <v>1.2999999999999998</v>
      </c>
      <c r="Y1494" s="8">
        <v>0</v>
      </c>
      <c r="Z1494" s="8">
        <v>0</v>
      </c>
      <c r="AA1494">
        <v>0</v>
      </c>
      <c r="AF1494" t="s">
        <v>1590</v>
      </c>
      <c r="AG1494" t="s">
        <v>87</v>
      </c>
      <c r="AH1494" t="s">
        <v>88</v>
      </c>
      <c r="AI1494" t="s">
        <v>97</v>
      </c>
      <c r="AJ1494" s="7">
        <v>40908</v>
      </c>
      <c r="AK1494" t="s">
        <v>1885</v>
      </c>
      <c r="AL1494" t="s">
        <v>91</v>
      </c>
      <c r="AM1494" t="s">
        <v>1591</v>
      </c>
      <c r="AN1494" t="s">
        <v>1887</v>
      </c>
      <c r="AO1494" t="str">
        <f>TEXT(A1494,"yyyy-mm-dd")</f>
        <v>2010-07-31</v>
      </c>
    </row>
    <row r="1495" spans="1:41">
      <c r="A1495" s="6" t="s">
        <v>1884</v>
      </c>
      <c r="B1495">
        <v>2010</v>
      </c>
      <c r="C1495">
        <v>7</v>
      </c>
      <c r="E1495" t="s">
        <v>392</v>
      </c>
      <c r="F1495" t="s">
        <v>82</v>
      </c>
      <c r="G1495" t="s">
        <v>83</v>
      </c>
      <c r="H1495" t="s">
        <v>1589</v>
      </c>
      <c r="I1495">
        <v>2011</v>
      </c>
      <c r="K1495" s="6">
        <v>40908</v>
      </c>
      <c r="L1495">
        <v>17</v>
      </c>
      <c r="N1495" t="s">
        <v>214</v>
      </c>
      <c r="O1495" s="8">
        <v>3.86</v>
      </c>
      <c r="P1495" s="8">
        <v>3.9</v>
      </c>
      <c r="Q1495" s="8">
        <v>3.7</v>
      </c>
      <c r="R1495" s="8">
        <v>4.0999999999999996</v>
      </c>
      <c r="S1495" s="8">
        <v>3.2</v>
      </c>
      <c r="T1495" s="8">
        <v>4.3</v>
      </c>
      <c r="U1495" s="8">
        <v>0.28999999999999998</v>
      </c>
      <c r="V1495" s="9">
        <v>29</v>
      </c>
      <c r="W1495" s="8">
        <v>0.39999999999999947</v>
      </c>
      <c r="X1495" s="8">
        <v>1.0999999999999996</v>
      </c>
      <c r="Y1495" s="8">
        <v>-4.0000000000000036E-2</v>
      </c>
      <c r="Z1495" s="8">
        <v>0</v>
      </c>
      <c r="AA1495">
        <v>-5.0000000000000711E-2</v>
      </c>
      <c r="AF1495" t="s">
        <v>1590</v>
      </c>
      <c r="AG1495" t="s">
        <v>87</v>
      </c>
      <c r="AH1495" t="s">
        <v>88</v>
      </c>
      <c r="AI1495" t="s">
        <v>97</v>
      </c>
      <c r="AJ1495" s="7">
        <v>40908</v>
      </c>
      <c r="AK1495" t="s">
        <v>1885</v>
      </c>
      <c r="AL1495" t="s">
        <v>393</v>
      </c>
      <c r="AM1495" t="s">
        <v>1591</v>
      </c>
      <c r="AN1495" t="s">
        <v>1890</v>
      </c>
      <c r="AO1495" t="str">
        <f>TEXT(A1495,"yyyy-mm-dd")</f>
        <v>2010-07-31</v>
      </c>
    </row>
    <row r="1496" spans="1:41">
      <c r="A1496" s="6" t="s">
        <v>1884</v>
      </c>
      <c r="B1496">
        <v>2010</v>
      </c>
      <c r="C1496">
        <v>7</v>
      </c>
      <c r="E1496" t="s">
        <v>81</v>
      </c>
      <c r="F1496" t="s">
        <v>82</v>
      </c>
      <c r="G1496" t="s">
        <v>83</v>
      </c>
      <c r="H1496" t="s">
        <v>1417</v>
      </c>
      <c r="I1496">
        <v>2010</v>
      </c>
      <c r="K1496" s="6">
        <v>40543</v>
      </c>
      <c r="L1496">
        <v>5</v>
      </c>
      <c r="N1496" t="s">
        <v>211</v>
      </c>
      <c r="O1496" s="8">
        <v>4.59</v>
      </c>
      <c r="P1496" s="8">
        <v>4.5</v>
      </c>
      <c r="Q1496" s="8">
        <v>4.3499999999999996</v>
      </c>
      <c r="R1496" s="8">
        <v>4.9000000000000004</v>
      </c>
      <c r="S1496" s="8">
        <v>4.0999999999999996</v>
      </c>
      <c r="T1496" s="8">
        <v>5.2</v>
      </c>
      <c r="U1496" s="8">
        <v>0.32</v>
      </c>
      <c r="V1496" s="9">
        <v>31</v>
      </c>
      <c r="W1496" s="8">
        <v>0.55000000000000071</v>
      </c>
      <c r="X1496" s="8">
        <v>1.1000000000000005</v>
      </c>
      <c r="Y1496" s="8">
        <v>8.9999999999999858E-2</v>
      </c>
      <c r="Z1496" s="8">
        <v>-0.20000000000000018</v>
      </c>
      <c r="AA1496">
        <v>5.0000000000000711E-2</v>
      </c>
      <c r="AF1496" t="s">
        <v>1418</v>
      </c>
      <c r="AG1496" t="s">
        <v>87</v>
      </c>
      <c r="AH1496" t="s">
        <v>88</v>
      </c>
      <c r="AI1496" t="s">
        <v>89</v>
      </c>
      <c r="AJ1496" s="7">
        <v>40543</v>
      </c>
      <c r="AK1496" t="s">
        <v>1885</v>
      </c>
      <c r="AL1496" t="s">
        <v>91</v>
      </c>
      <c r="AM1496" t="s">
        <v>1419</v>
      </c>
      <c r="AN1496" t="s">
        <v>1886</v>
      </c>
      <c r="AO1496" t="str">
        <f>TEXT(A1496,"yyyy-mm-dd")</f>
        <v>2010-07-31</v>
      </c>
    </row>
    <row r="1497" spans="1:41">
      <c r="A1497" s="6" t="s">
        <v>1884</v>
      </c>
      <c r="B1497">
        <v>2010</v>
      </c>
      <c r="C1497">
        <v>7</v>
      </c>
      <c r="E1497" t="s">
        <v>392</v>
      </c>
      <c r="F1497" t="s">
        <v>82</v>
      </c>
      <c r="G1497" t="s">
        <v>83</v>
      </c>
      <c r="H1497" t="s">
        <v>1417</v>
      </c>
      <c r="I1497">
        <v>2010</v>
      </c>
      <c r="K1497" s="6">
        <v>40543</v>
      </c>
      <c r="L1497">
        <v>5</v>
      </c>
      <c r="N1497" t="s">
        <v>211</v>
      </c>
      <c r="O1497" s="8">
        <v>4.1500000000000004</v>
      </c>
      <c r="P1497" s="8">
        <v>4.1500000000000004</v>
      </c>
      <c r="Q1497" s="8">
        <v>4</v>
      </c>
      <c r="R1497" s="8">
        <v>4.3</v>
      </c>
      <c r="S1497" s="8">
        <v>3.4</v>
      </c>
      <c r="T1497" s="8">
        <v>4.7</v>
      </c>
      <c r="U1497" s="8">
        <v>0.27</v>
      </c>
      <c r="V1497" s="9">
        <v>30</v>
      </c>
      <c r="W1497" s="8">
        <v>0.29999999999999982</v>
      </c>
      <c r="X1497" s="8">
        <v>1.3000000000000003</v>
      </c>
      <c r="Y1497" s="8">
        <v>0</v>
      </c>
      <c r="Z1497" s="8">
        <v>-4.9999999999999822E-2</v>
      </c>
      <c r="AA1497">
        <v>-7.0000000000000284E-2</v>
      </c>
      <c r="AF1497" t="s">
        <v>1418</v>
      </c>
      <c r="AG1497" t="s">
        <v>87</v>
      </c>
      <c r="AH1497" t="s">
        <v>88</v>
      </c>
      <c r="AI1497" t="s">
        <v>89</v>
      </c>
      <c r="AJ1497" s="7">
        <v>40543</v>
      </c>
      <c r="AK1497" t="s">
        <v>1885</v>
      </c>
      <c r="AL1497" t="s">
        <v>393</v>
      </c>
      <c r="AM1497" t="s">
        <v>1419</v>
      </c>
      <c r="AN1497" t="s">
        <v>1889</v>
      </c>
      <c r="AO1497" t="str">
        <f>TEXT(A1497,"yyyy-mm-dd")</f>
        <v>2010-07-31</v>
      </c>
    </row>
    <row r="1498" spans="1:41">
      <c r="A1498" s="6" t="s">
        <v>1884</v>
      </c>
      <c r="B1498">
        <v>2010</v>
      </c>
      <c r="C1498">
        <v>7</v>
      </c>
      <c r="E1498" t="s">
        <v>81</v>
      </c>
      <c r="F1498" t="s">
        <v>82</v>
      </c>
      <c r="G1498" t="s">
        <v>774</v>
      </c>
      <c r="H1498" t="s">
        <v>775</v>
      </c>
      <c r="K1498" s="6"/>
      <c r="O1498" s="8">
        <v>3.69</v>
      </c>
      <c r="P1498" s="8">
        <v>3.65</v>
      </c>
      <c r="Q1498" s="8">
        <v>3.5</v>
      </c>
      <c r="R1498" s="8">
        <v>3.9</v>
      </c>
      <c r="S1498" s="8">
        <v>3.3</v>
      </c>
      <c r="T1498" s="8">
        <v>4.5999999999999996</v>
      </c>
      <c r="U1498" s="8">
        <v>0.31</v>
      </c>
      <c r="V1498" s="9">
        <v>28</v>
      </c>
      <c r="W1498" s="8">
        <v>0.39999999999999991</v>
      </c>
      <c r="X1498" s="8">
        <v>1.2999999999999998</v>
      </c>
      <c r="Y1498" s="8">
        <v>4.0000000000000036E-2</v>
      </c>
      <c r="Z1498" s="8">
        <v>-5.0000000000000266E-2</v>
      </c>
      <c r="AA1498">
        <v>-8.0000000000000071E-2</v>
      </c>
      <c r="AF1498" t="s">
        <v>776</v>
      </c>
      <c r="AG1498" t="s">
        <v>777</v>
      </c>
      <c r="AH1498" t="s">
        <v>778</v>
      </c>
      <c r="AI1498" t="s">
        <v>779</v>
      </c>
      <c r="AJ1498" s="7"/>
      <c r="AK1498" t="s">
        <v>1885</v>
      </c>
      <c r="AL1498" t="s">
        <v>91</v>
      </c>
      <c r="AM1498" t="s">
        <v>775</v>
      </c>
      <c r="AN1498" t="s">
        <v>1894</v>
      </c>
      <c r="AO1498" t="str">
        <f>TEXT(A1498,"yyyy-mm-dd")</f>
        <v>2010-07-31</v>
      </c>
    </row>
    <row r="1499" spans="1:41">
      <c r="A1499" s="6" t="s">
        <v>1884</v>
      </c>
      <c r="B1499">
        <v>2010</v>
      </c>
      <c r="C1499">
        <v>7</v>
      </c>
      <c r="E1499" t="s">
        <v>81</v>
      </c>
      <c r="F1499" t="s">
        <v>82</v>
      </c>
      <c r="G1499" t="s">
        <v>774</v>
      </c>
      <c r="H1499" t="s">
        <v>1536</v>
      </c>
      <c r="K1499" s="6"/>
      <c r="O1499" s="8">
        <v>3.53</v>
      </c>
      <c r="P1499" s="8">
        <v>3.5</v>
      </c>
      <c r="Q1499" s="8">
        <v>3.3</v>
      </c>
      <c r="R1499" s="8">
        <v>3.6</v>
      </c>
      <c r="S1499" s="8">
        <v>3</v>
      </c>
      <c r="T1499" s="8">
        <v>4.5999999999999996</v>
      </c>
      <c r="U1499" s="8">
        <v>0.38</v>
      </c>
      <c r="V1499" s="9">
        <v>28</v>
      </c>
      <c r="W1499" s="8">
        <v>0.30000000000000027</v>
      </c>
      <c r="X1499" s="8">
        <v>1.5999999999999996</v>
      </c>
      <c r="Y1499" s="8">
        <v>2.9999999999999805E-2</v>
      </c>
      <c r="Z1499" s="8">
        <v>0</v>
      </c>
      <c r="AA1499">
        <v>-0.10000000000000009</v>
      </c>
      <c r="AF1499" t="s">
        <v>1537</v>
      </c>
      <c r="AG1499" t="s">
        <v>777</v>
      </c>
      <c r="AH1499" t="s">
        <v>778</v>
      </c>
      <c r="AI1499" t="s">
        <v>1538</v>
      </c>
      <c r="AJ1499" s="7"/>
      <c r="AK1499" t="s">
        <v>1885</v>
      </c>
      <c r="AL1499" t="s">
        <v>91</v>
      </c>
      <c r="AM1499" t="s">
        <v>1536</v>
      </c>
      <c r="AN1499" t="s">
        <v>1895</v>
      </c>
      <c r="AO1499" t="str">
        <f>TEXT(A1499,"yyyy-mm-dd")</f>
        <v>2010-07-31</v>
      </c>
    </row>
    <row r="1500" spans="1:41">
      <c r="A1500" s="6" t="s">
        <v>1884</v>
      </c>
      <c r="B1500">
        <v>2010</v>
      </c>
      <c r="C1500">
        <v>7</v>
      </c>
      <c r="E1500" t="s">
        <v>112</v>
      </c>
      <c r="F1500" t="s">
        <v>113</v>
      </c>
      <c r="G1500" t="s">
        <v>83</v>
      </c>
      <c r="H1500" t="s">
        <v>1589</v>
      </c>
      <c r="I1500">
        <v>2011</v>
      </c>
      <c r="K1500" s="6">
        <v>40908</v>
      </c>
      <c r="L1500">
        <v>17</v>
      </c>
      <c r="N1500" t="s">
        <v>214</v>
      </c>
      <c r="O1500" s="8">
        <v>5.73</v>
      </c>
      <c r="P1500" s="8">
        <v>5.75</v>
      </c>
      <c r="Q1500" s="8">
        <v>5.38</v>
      </c>
      <c r="R1500" s="8">
        <v>6</v>
      </c>
      <c r="S1500" s="8">
        <v>4.5</v>
      </c>
      <c r="T1500" s="8">
        <v>7.78</v>
      </c>
      <c r="U1500" s="8">
        <v>0.64</v>
      </c>
      <c r="V1500" s="9">
        <v>31</v>
      </c>
      <c r="W1500" s="8">
        <v>0.62000000000000011</v>
      </c>
      <c r="X1500" s="8">
        <v>3.2800000000000002</v>
      </c>
      <c r="Y1500" s="8">
        <v>-1.9999999999999574E-2</v>
      </c>
      <c r="Z1500" s="8">
        <v>0</v>
      </c>
      <c r="AA1500">
        <v>3.0000000000000249E-2</v>
      </c>
      <c r="AF1500" t="s">
        <v>1793</v>
      </c>
      <c r="AG1500" t="s">
        <v>115</v>
      </c>
      <c r="AH1500" t="s">
        <v>116</v>
      </c>
      <c r="AI1500" t="s">
        <v>230</v>
      </c>
      <c r="AJ1500" s="7">
        <v>40908</v>
      </c>
      <c r="AK1500" t="s">
        <v>1885</v>
      </c>
      <c r="AL1500" t="s">
        <v>118</v>
      </c>
      <c r="AM1500" t="s">
        <v>1591</v>
      </c>
      <c r="AN1500" t="s">
        <v>1897</v>
      </c>
      <c r="AO1500" t="str">
        <f>TEXT(A1500,"yyyy-mm-dd")</f>
        <v>2010-07-31</v>
      </c>
    </row>
    <row r="1501" spans="1:41">
      <c r="A1501" s="6" t="s">
        <v>1884</v>
      </c>
      <c r="B1501">
        <v>2010</v>
      </c>
      <c r="C1501">
        <v>7</v>
      </c>
      <c r="E1501" t="s">
        <v>112</v>
      </c>
      <c r="F1501" t="s">
        <v>113</v>
      </c>
      <c r="G1501" t="s">
        <v>83</v>
      </c>
      <c r="H1501" t="s">
        <v>1417</v>
      </c>
      <c r="I1501">
        <v>2010</v>
      </c>
      <c r="K1501" s="6">
        <v>40543</v>
      </c>
      <c r="L1501">
        <v>5</v>
      </c>
      <c r="N1501" t="s">
        <v>211</v>
      </c>
      <c r="O1501" s="8">
        <v>4.6100000000000003</v>
      </c>
      <c r="P1501" s="8">
        <v>4.5</v>
      </c>
      <c r="Q1501" s="8">
        <v>4.5</v>
      </c>
      <c r="R1501" s="8">
        <v>4.68</v>
      </c>
      <c r="S1501" s="8">
        <v>4.25</v>
      </c>
      <c r="T1501" s="8">
        <v>5.1100000000000003</v>
      </c>
      <c r="U1501" s="8">
        <v>0.2</v>
      </c>
      <c r="V1501" s="9">
        <v>31</v>
      </c>
      <c r="W1501" s="8">
        <v>0.17999999999999972</v>
      </c>
      <c r="X1501" s="8">
        <v>0.86000000000000032</v>
      </c>
      <c r="Y1501" s="8">
        <v>0.11000000000000032</v>
      </c>
      <c r="Z1501" s="8">
        <v>-3.0000000000000249E-2</v>
      </c>
      <c r="AA1501">
        <v>-0.32000000000000028</v>
      </c>
      <c r="AF1501" t="s">
        <v>1600</v>
      </c>
      <c r="AG1501" t="s">
        <v>115</v>
      </c>
      <c r="AH1501" t="s">
        <v>116</v>
      </c>
      <c r="AI1501" t="s">
        <v>117</v>
      </c>
      <c r="AJ1501" s="7">
        <v>40543</v>
      </c>
      <c r="AK1501" t="s">
        <v>1885</v>
      </c>
      <c r="AL1501" t="s">
        <v>118</v>
      </c>
      <c r="AM1501" t="s">
        <v>1419</v>
      </c>
      <c r="AN1501" t="s">
        <v>1896</v>
      </c>
      <c r="AO1501" t="str">
        <f>TEXT(A1501,"yyyy-mm-dd")</f>
        <v>2010-07-31</v>
      </c>
    </row>
    <row r="1502" spans="1:41">
      <c r="A1502" s="6" t="s">
        <v>1898</v>
      </c>
      <c r="B1502">
        <v>2010</v>
      </c>
      <c r="C1502">
        <v>8</v>
      </c>
      <c r="E1502" t="s">
        <v>1907</v>
      </c>
      <c r="F1502" t="s">
        <v>1908</v>
      </c>
      <c r="G1502" t="s">
        <v>102</v>
      </c>
      <c r="H1502" t="s">
        <v>1942</v>
      </c>
      <c r="I1502">
        <v>2012</v>
      </c>
      <c r="J1502">
        <v>2</v>
      </c>
      <c r="K1502" s="6">
        <v>41090</v>
      </c>
      <c r="L1502">
        <v>22</v>
      </c>
      <c r="M1502">
        <v>7</v>
      </c>
      <c r="N1502" t="s">
        <v>167</v>
      </c>
      <c r="O1502" s="8">
        <v>5.87</v>
      </c>
      <c r="P1502" s="8">
        <v>6</v>
      </c>
      <c r="Q1502" s="8">
        <v>5.25</v>
      </c>
      <c r="R1502" s="8">
        <v>6.25</v>
      </c>
      <c r="S1502" s="8">
        <v>4.5</v>
      </c>
      <c r="T1502" s="8">
        <v>8.0299999999999994</v>
      </c>
      <c r="U1502" s="8">
        <v>0.83</v>
      </c>
      <c r="V1502" s="9">
        <v>26</v>
      </c>
      <c r="W1502" s="8">
        <v>1</v>
      </c>
      <c r="X1502" s="8">
        <v>3.5299999999999994</v>
      </c>
      <c r="Y1502" s="8">
        <v>-0.12999999999999989</v>
      </c>
      <c r="Z1502" s="8"/>
      <c r="AF1502" t="s">
        <v>1943</v>
      </c>
      <c r="AG1502" t="s">
        <v>1910</v>
      </c>
      <c r="AH1502" t="s">
        <v>1911</v>
      </c>
      <c r="AI1502" t="s">
        <v>1944</v>
      </c>
      <c r="AJ1502" s="7">
        <v>41090</v>
      </c>
      <c r="AK1502" t="s">
        <v>1899</v>
      </c>
      <c r="AL1502" t="s">
        <v>1908</v>
      </c>
      <c r="AM1502" t="s">
        <v>1945</v>
      </c>
      <c r="AN1502" t="s">
        <v>1946</v>
      </c>
      <c r="AO1502" t="str">
        <f>TEXT(A1502,"yyyy-mm-dd")</f>
        <v>2010-08-31</v>
      </c>
    </row>
    <row r="1503" spans="1:41">
      <c r="A1503" s="6" t="s">
        <v>1898</v>
      </c>
      <c r="B1503">
        <v>2010</v>
      </c>
      <c r="C1503">
        <v>8</v>
      </c>
      <c r="E1503" t="s">
        <v>1907</v>
      </c>
      <c r="F1503" t="s">
        <v>1908</v>
      </c>
      <c r="G1503" t="s">
        <v>102</v>
      </c>
      <c r="H1503" t="s">
        <v>1937</v>
      </c>
      <c r="I1503">
        <v>2012</v>
      </c>
      <c r="J1503">
        <v>1</v>
      </c>
      <c r="K1503" s="6">
        <v>40999</v>
      </c>
      <c r="L1503">
        <v>19</v>
      </c>
      <c r="M1503">
        <v>6</v>
      </c>
      <c r="N1503" t="s">
        <v>195</v>
      </c>
      <c r="O1503" s="8">
        <v>5.63</v>
      </c>
      <c r="P1503" s="8">
        <v>5.75</v>
      </c>
      <c r="Q1503" s="8">
        <v>5</v>
      </c>
      <c r="R1503" s="8">
        <v>6</v>
      </c>
      <c r="S1503" s="8">
        <v>4.5</v>
      </c>
      <c r="T1503" s="8">
        <v>7.28</v>
      </c>
      <c r="U1503" s="8">
        <v>0.72</v>
      </c>
      <c r="V1503" s="9">
        <v>26</v>
      </c>
      <c r="W1503" s="8">
        <v>1</v>
      </c>
      <c r="X1503" s="8">
        <v>2.7800000000000002</v>
      </c>
      <c r="Y1503" s="8">
        <v>-0.12000000000000011</v>
      </c>
      <c r="Z1503" s="8"/>
      <c r="AF1503" t="s">
        <v>1938</v>
      </c>
      <c r="AG1503" t="s">
        <v>1910</v>
      </c>
      <c r="AH1503" t="s">
        <v>1911</v>
      </c>
      <c r="AI1503" t="s">
        <v>1939</v>
      </c>
      <c r="AJ1503" s="7">
        <v>40999</v>
      </c>
      <c r="AK1503" t="s">
        <v>1899</v>
      </c>
      <c r="AL1503" t="s">
        <v>1908</v>
      </c>
      <c r="AM1503" t="s">
        <v>1940</v>
      </c>
      <c r="AN1503" t="s">
        <v>1941</v>
      </c>
      <c r="AO1503" t="str">
        <f>TEXT(A1503,"yyyy-mm-dd")</f>
        <v>2010-08-31</v>
      </c>
    </row>
    <row r="1504" spans="1:41">
      <c r="A1504" s="6" t="s">
        <v>1898</v>
      </c>
      <c r="B1504">
        <v>2010</v>
      </c>
      <c r="C1504">
        <v>8</v>
      </c>
      <c r="E1504" t="s">
        <v>1907</v>
      </c>
      <c r="F1504" t="s">
        <v>1908</v>
      </c>
      <c r="G1504" t="s">
        <v>102</v>
      </c>
      <c r="H1504" t="s">
        <v>1932</v>
      </c>
      <c r="I1504">
        <v>2011</v>
      </c>
      <c r="J1504">
        <v>4</v>
      </c>
      <c r="K1504" s="6">
        <v>40908</v>
      </c>
      <c r="L1504">
        <v>16</v>
      </c>
      <c r="M1504">
        <v>5</v>
      </c>
      <c r="N1504" t="s">
        <v>222</v>
      </c>
      <c r="O1504" s="8">
        <v>5.34</v>
      </c>
      <c r="P1504" s="8">
        <v>5</v>
      </c>
      <c r="Q1504" s="8">
        <v>4.95</v>
      </c>
      <c r="R1504" s="8">
        <v>5.75</v>
      </c>
      <c r="S1504" s="8">
        <v>4.5</v>
      </c>
      <c r="T1504" s="8">
        <v>6.82</v>
      </c>
      <c r="U1504" s="8">
        <v>0.63</v>
      </c>
      <c r="V1504" s="9">
        <v>27</v>
      </c>
      <c r="W1504" s="8">
        <v>0.79999999999999982</v>
      </c>
      <c r="X1504" s="8">
        <v>2.3200000000000003</v>
      </c>
      <c r="Y1504" s="8">
        <v>0.33999999999999986</v>
      </c>
      <c r="Z1504" s="8"/>
      <c r="AF1504" t="s">
        <v>1933</v>
      </c>
      <c r="AG1504" t="s">
        <v>1910</v>
      </c>
      <c r="AH1504" t="s">
        <v>1911</v>
      </c>
      <c r="AI1504" t="s">
        <v>1934</v>
      </c>
      <c r="AJ1504" s="7">
        <v>40908</v>
      </c>
      <c r="AK1504" t="s">
        <v>1899</v>
      </c>
      <c r="AL1504" t="s">
        <v>1908</v>
      </c>
      <c r="AM1504" t="s">
        <v>1935</v>
      </c>
      <c r="AN1504" t="s">
        <v>1936</v>
      </c>
      <c r="AO1504" t="str">
        <f>TEXT(A1504,"yyyy-mm-dd")</f>
        <v>2010-08-31</v>
      </c>
    </row>
    <row r="1505" spans="1:41">
      <c r="A1505" s="6" t="s">
        <v>1898</v>
      </c>
      <c r="B1505">
        <v>2010</v>
      </c>
      <c r="C1505">
        <v>8</v>
      </c>
      <c r="E1505" t="s">
        <v>1907</v>
      </c>
      <c r="F1505" t="s">
        <v>1908</v>
      </c>
      <c r="G1505" t="s">
        <v>102</v>
      </c>
      <c r="H1505" t="s">
        <v>1927</v>
      </c>
      <c r="I1505">
        <v>2011</v>
      </c>
      <c r="J1505">
        <v>3</v>
      </c>
      <c r="K1505" s="6">
        <v>40816</v>
      </c>
      <c r="L1505">
        <v>13</v>
      </c>
      <c r="M1505">
        <v>4</v>
      </c>
      <c r="N1505" t="s">
        <v>252</v>
      </c>
      <c r="O1505" s="8">
        <v>5.0999999999999996</v>
      </c>
      <c r="P1505" s="8">
        <v>5</v>
      </c>
      <c r="Q1505" s="8">
        <v>4.5</v>
      </c>
      <c r="R1505" s="8">
        <v>5.63</v>
      </c>
      <c r="S1505" s="8">
        <v>4.5</v>
      </c>
      <c r="T1505" s="8">
        <v>6.4</v>
      </c>
      <c r="U1505" s="8">
        <v>0.59</v>
      </c>
      <c r="V1505" s="9">
        <v>27</v>
      </c>
      <c r="W1505" s="8">
        <v>1.1299999999999999</v>
      </c>
      <c r="X1505" s="8">
        <v>1.9000000000000004</v>
      </c>
      <c r="Y1505" s="8">
        <v>9.9999999999999645E-2</v>
      </c>
      <c r="Z1505" s="8"/>
      <c r="AF1505" t="s">
        <v>1928</v>
      </c>
      <c r="AG1505" t="s">
        <v>1910</v>
      </c>
      <c r="AH1505" t="s">
        <v>1911</v>
      </c>
      <c r="AI1505" t="s">
        <v>1929</v>
      </c>
      <c r="AJ1505" s="7">
        <v>40816</v>
      </c>
      <c r="AK1505" t="s">
        <v>1899</v>
      </c>
      <c r="AL1505" t="s">
        <v>1908</v>
      </c>
      <c r="AM1505" t="s">
        <v>1930</v>
      </c>
      <c r="AN1505" t="s">
        <v>1931</v>
      </c>
      <c r="AO1505" t="str">
        <f>TEXT(A1505,"yyyy-mm-dd")</f>
        <v>2010-08-31</v>
      </c>
    </row>
    <row r="1506" spans="1:41">
      <c r="A1506" s="6" t="s">
        <v>1898</v>
      </c>
      <c r="B1506">
        <v>2010</v>
      </c>
      <c r="C1506">
        <v>8</v>
      </c>
      <c r="E1506" t="s">
        <v>1907</v>
      </c>
      <c r="F1506" t="s">
        <v>1908</v>
      </c>
      <c r="G1506" t="s">
        <v>102</v>
      </c>
      <c r="H1506" t="s">
        <v>1922</v>
      </c>
      <c r="I1506">
        <v>2011</v>
      </c>
      <c r="J1506">
        <v>2</v>
      </c>
      <c r="K1506" s="6">
        <v>40724</v>
      </c>
      <c r="L1506">
        <v>10</v>
      </c>
      <c r="M1506">
        <v>3</v>
      </c>
      <c r="N1506" t="s">
        <v>164</v>
      </c>
      <c r="O1506" s="8">
        <v>4.8</v>
      </c>
      <c r="P1506" s="8">
        <v>4.5</v>
      </c>
      <c r="Q1506" s="8">
        <v>4.5</v>
      </c>
      <c r="R1506" s="8">
        <v>5</v>
      </c>
      <c r="S1506" s="8">
        <v>4.5</v>
      </c>
      <c r="T1506" s="8">
        <v>6</v>
      </c>
      <c r="U1506" s="8">
        <v>0.41</v>
      </c>
      <c r="V1506" s="9">
        <v>27</v>
      </c>
      <c r="W1506" s="8">
        <v>0.5</v>
      </c>
      <c r="X1506" s="8">
        <v>1.5</v>
      </c>
      <c r="Y1506" s="8">
        <v>0.29999999999999982</v>
      </c>
      <c r="Z1506" s="8"/>
      <c r="AF1506" t="s">
        <v>1923</v>
      </c>
      <c r="AG1506" t="s">
        <v>1910</v>
      </c>
      <c r="AH1506" t="s">
        <v>1911</v>
      </c>
      <c r="AI1506" t="s">
        <v>1924</v>
      </c>
      <c r="AJ1506" s="7">
        <v>40724</v>
      </c>
      <c r="AK1506" t="s">
        <v>1899</v>
      </c>
      <c r="AL1506" t="s">
        <v>1908</v>
      </c>
      <c r="AM1506" t="s">
        <v>1925</v>
      </c>
      <c r="AN1506" t="s">
        <v>1926</v>
      </c>
      <c r="AO1506" t="str">
        <f>TEXT(A1506,"yyyy-mm-dd")</f>
        <v>2010-08-31</v>
      </c>
    </row>
    <row r="1507" spans="1:41">
      <c r="A1507" s="6" t="s">
        <v>1898</v>
      </c>
      <c r="B1507">
        <v>2010</v>
      </c>
      <c r="C1507">
        <v>8</v>
      </c>
      <c r="E1507" t="s">
        <v>1907</v>
      </c>
      <c r="F1507" t="s">
        <v>1908</v>
      </c>
      <c r="G1507" t="s">
        <v>102</v>
      </c>
      <c r="H1507" t="s">
        <v>1917</v>
      </c>
      <c r="I1507">
        <v>2011</v>
      </c>
      <c r="J1507">
        <v>1</v>
      </c>
      <c r="K1507" s="6">
        <v>40633</v>
      </c>
      <c r="L1507">
        <v>7</v>
      </c>
      <c r="M1507">
        <v>2</v>
      </c>
      <c r="N1507" t="s">
        <v>192</v>
      </c>
      <c r="O1507" s="8">
        <v>4.5999999999999996</v>
      </c>
      <c r="P1507" s="8">
        <v>4.5</v>
      </c>
      <c r="Q1507" s="8">
        <v>4.5</v>
      </c>
      <c r="R1507" s="8">
        <v>4.5999999999999996</v>
      </c>
      <c r="S1507" s="8">
        <v>4.5</v>
      </c>
      <c r="T1507" s="8">
        <v>5.25</v>
      </c>
      <c r="U1507" s="8">
        <v>0.19</v>
      </c>
      <c r="V1507" s="9">
        <v>28</v>
      </c>
      <c r="W1507" s="8">
        <v>9.9999999999999645E-2</v>
      </c>
      <c r="X1507" s="8">
        <v>0.75</v>
      </c>
      <c r="Y1507" s="8">
        <v>9.9999999999999645E-2</v>
      </c>
      <c r="Z1507" s="8"/>
      <c r="AF1507" t="s">
        <v>1918</v>
      </c>
      <c r="AG1507" t="s">
        <v>1910</v>
      </c>
      <c r="AH1507" t="s">
        <v>1911</v>
      </c>
      <c r="AI1507" t="s">
        <v>1919</v>
      </c>
      <c r="AJ1507" s="7">
        <v>40633</v>
      </c>
      <c r="AK1507" t="s">
        <v>1899</v>
      </c>
      <c r="AL1507" t="s">
        <v>1908</v>
      </c>
      <c r="AM1507" t="s">
        <v>1920</v>
      </c>
      <c r="AN1507" t="s">
        <v>1921</v>
      </c>
      <c r="AO1507" t="str">
        <f>TEXT(A1507,"yyyy-mm-dd")</f>
        <v>2010-08-31</v>
      </c>
    </row>
    <row r="1508" spans="1:41">
      <c r="A1508" s="6" t="s">
        <v>1898</v>
      </c>
      <c r="B1508">
        <v>2010</v>
      </c>
      <c r="C1508">
        <v>8</v>
      </c>
      <c r="E1508" t="s">
        <v>1907</v>
      </c>
      <c r="F1508" t="s">
        <v>1908</v>
      </c>
      <c r="G1508" t="s">
        <v>102</v>
      </c>
      <c r="H1508" t="s">
        <v>1768</v>
      </c>
      <c r="I1508">
        <v>2010</v>
      </c>
      <c r="J1508">
        <v>4</v>
      </c>
      <c r="K1508" s="6">
        <v>40543</v>
      </c>
      <c r="L1508">
        <v>4</v>
      </c>
      <c r="M1508">
        <v>1</v>
      </c>
      <c r="N1508" t="s">
        <v>219</v>
      </c>
      <c r="O1508" s="8">
        <v>4.55</v>
      </c>
      <c r="P1508" s="8">
        <v>4.5</v>
      </c>
      <c r="Q1508" s="8">
        <v>4.5</v>
      </c>
      <c r="R1508" s="8">
        <v>4.5</v>
      </c>
      <c r="S1508" s="8">
        <v>4.5</v>
      </c>
      <c r="T1508" s="8">
        <v>4.92</v>
      </c>
      <c r="U1508" s="8">
        <v>0.13</v>
      </c>
      <c r="V1508" s="9">
        <v>28</v>
      </c>
      <c r="W1508" s="8">
        <v>0</v>
      </c>
      <c r="X1508" s="8">
        <v>0.41999999999999993</v>
      </c>
      <c r="Y1508" s="8">
        <v>4.9999999999999822E-2</v>
      </c>
      <c r="Z1508" s="8"/>
      <c r="AF1508" t="s">
        <v>1914</v>
      </c>
      <c r="AG1508" t="s">
        <v>1910</v>
      </c>
      <c r="AH1508" t="s">
        <v>1911</v>
      </c>
      <c r="AI1508" t="s">
        <v>1915</v>
      </c>
      <c r="AJ1508" s="7">
        <v>40543</v>
      </c>
      <c r="AK1508" t="s">
        <v>1899</v>
      </c>
      <c r="AL1508" t="s">
        <v>1908</v>
      </c>
      <c r="AM1508" t="s">
        <v>1770</v>
      </c>
      <c r="AN1508" t="s">
        <v>1916</v>
      </c>
      <c r="AO1508" t="str">
        <f>TEXT(A1508,"yyyy-mm-dd")</f>
        <v>2010-08-31</v>
      </c>
    </row>
    <row r="1509" spans="1:41">
      <c r="A1509" s="6" t="s">
        <v>1898</v>
      </c>
      <c r="B1509">
        <v>2010</v>
      </c>
      <c r="C1509">
        <v>8</v>
      </c>
      <c r="E1509" t="s">
        <v>1907</v>
      </c>
      <c r="F1509" t="s">
        <v>1908</v>
      </c>
      <c r="G1509" t="s">
        <v>102</v>
      </c>
      <c r="H1509" t="s">
        <v>1764</v>
      </c>
      <c r="I1509">
        <v>2010</v>
      </c>
      <c r="J1509">
        <v>3</v>
      </c>
      <c r="K1509" s="6">
        <v>40451</v>
      </c>
      <c r="L1509">
        <v>1</v>
      </c>
      <c r="M1509">
        <v>0</v>
      </c>
      <c r="N1509" t="s">
        <v>169</v>
      </c>
      <c r="O1509" s="8">
        <v>4.54</v>
      </c>
      <c r="P1509" s="8">
        <v>4.5</v>
      </c>
      <c r="Q1509" s="8">
        <v>4.5</v>
      </c>
      <c r="R1509" s="8">
        <v>4.5</v>
      </c>
      <c r="S1509" s="8">
        <v>4.5</v>
      </c>
      <c r="T1509" s="8">
        <v>4.9000000000000004</v>
      </c>
      <c r="U1509" s="8">
        <v>0.12</v>
      </c>
      <c r="V1509" s="9">
        <v>28</v>
      </c>
      <c r="W1509" s="8">
        <v>0</v>
      </c>
      <c r="X1509" s="8">
        <v>0.40000000000000036</v>
      </c>
      <c r="Y1509" s="8">
        <v>4.0000000000000036E-2</v>
      </c>
      <c r="Z1509" s="8"/>
      <c r="AF1509" t="s">
        <v>1909</v>
      </c>
      <c r="AG1509" t="s">
        <v>1910</v>
      </c>
      <c r="AH1509" t="s">
        <v>1911</v>
      </c>
      <c r="AI1509" t="s">
        <v>1912</v>
      </c>
      <c r="AJ1509" s="7">
        <v>40451</v>
      </c>
      <c r="AK1509" t="s">
        <v>1899</v>
      </c>
      <c r="AL1509" t="s">
        <v>1908</v>
      </c>
      <c r="AM1509" t="s">
        <v>1766</v>
      </c>
      <c r="AN1509" t="s">
        <v>1913</v>
      </c>
      <c r="AO1509" t="str">
        <f>TEXT(A1509,"yyyy-mm-dd")</f>
        <v>2010-08-31</v>
      </c>
    </row>
    <row r="1510" spans="1:41">
      <c r="A1510" s="6" t="s">
        <v>1898</v>
      </c>
      <c r="B1510">
        <v>2010</v>
      </c>
      <c r="C1510">
        <v>8</v>
      </c>
      <c r="E1510" t="s">
        <v>100</v>
      </c>
      <c r="F1510" t="s">
        <v>101</v>
      </c>
      <c r="G1510" t="s">
        <v>83</v>
      </c>
      <c r="H1510" t="s">
        <v>1781</v>
      </c>
      <c r="I1510">
        <v>2012</v>
      </c>
      <c r="K1510" s="6">
        <v>41274</v>
      </c>
      <c r="L1510">
        <v>28</v>
      </c>
      <c r="N1510" t="s">
        <v>593</v>
      </c>
      <c r="O1510" s="8">
        <v>3.93</v>
      </c>
      <c r="P1510" s="8">
        <v>4.0999999999999996</v>
      </c>
      <c r="Q1510" s="8">
        <v>3.3</v>
      </c>
      <c r="R1510" s="8">
        <v>4.4000000000000004</v>
      </c>
      <c r="S1510" s="8">
        <v>2.5</v>
      </c>
      <c r="T1510" s="8">
        <v>5.5</v>
      </c>
      <c r="U1510" s="8">
        <v>0.73</v>
      </c>
      <c r="V1510" s="9">
        <v>25</v>
      </c>
      <c r="W1510" s="8">
        <v>1.1000000000000005</v>
      </c>
      <c r="X1510" s="8">
        <v>3</v>
      </c>
      <c r="Y1510" s="8">
        <v>-0.16999999999999948</v>
      </c>
      <c r="Z1510" s="8"/>
      <c r="AF1510" t="s">
        <v>9973</v>
      </c>
      <c r="AG1510" t="s">
        <v>9655</v>
      </c>
      <c r="AH1510" t="s">
        <v>9656</v>
      </c>
      <c r="AI1510" t="s">
        <v>9708</v>
      </c>
      <c r="AJ1510" s="7">
        <v>41274</v>
      </c>
      <c r="AK1510" t="s">
        <v>1899</v>
      </c>
      <c r="AL1510" t="s">
        <v>109</v>
      </c>
      <c r="AM1510" t="s">
        <v>1783</v>
      </c>
      <c r="AN1510" t="s">
        <v>9974</v>
      </c>
    </row>
    <row r="1511" spans="1:41">
      <c r="A1511" s="6" t="s">
        <v>1898</v>
      </c>
      <c r="B1511">
        <v>2010</v>
      </c>
      <c r="C1511">
        <v>8</v>
      </c>
      <c r="E1511" t="s">
        <v>100</v>
      </c>
      <c r="F1511" t="s">
        <v>101</v>
      </c>
      <c r="G1511" t="s">
        <v>83</v>
      </c>
      <c r="H1511" t="s">
        <v>1589</v>
      </c>
      <c r="I1511">
        <v>2011</v>
      </c>
      <c r="K1511" s="6">
        <v>40908</v>
      </c>
      <c r="L1511">
        <v>16</v>
      </c>
      <c r="N1511" t="s">
        <v>222</v>
      </c>
      <c r="O1511" s="8">
        <v>3.58</v>
      </c>
      <c r="P1511" s="8">
        <v>3.53</v>
      </c>
      <c r="Q1511" s="8">
        <v>3.5</v>
      </c>
      <c r="R1511" s="8">
        <v>3.73</v>
      </c>
      <c r="S1511" s="8">
        <v>2.8</v>
      </c>
      <c r="T1511" s="8">
        <v>4.3</v>
      </c>
      <c r="U1511" s="8">
        <v>0.33</v>
      </c>
      <c r="V1511" s="9">
        <v>28</v>
      </c>
      <c r="W1511" s="8">
        <v>0.22999999999999998</v>
      </c>
      <c r="X1511" s="8">
        <v>1.5</v>
      </c>
      <c r="Y1511" s="8">
        <v>5.0000000000000266E-2</v>
      </c>
      <c r="Z1511" s="8">
        <v>-7.0000000000000284E-2</v>
      </c>
      <c r="AA1511">
        <v>-6.999999999999984E-2</v>
      </c>
      <c r="AF1511" t="s">
        <v>9939</v>
      </c>
      <c r="AG1511" t="s">
        <v>9655</v>
      </c>
      <c r="AH1511" t="s">
        <v>9656</v>
      </c>
      <c r="AI1511" t="s">
        <v>9669</v>
      </c>
      <c r="AJ1511" s="7">
        <v>40908</v>
      </c>
      <c r="AK1511" t="s">
        <v>1899</v>
      </c>
      <c r="AL1511" t="s">
        <v>109</v>
      </c>
      <c r="AM1511" t="s">
        <v>1591</v>
      </c>
      <c r="AN1511" t="s">
        <v>9955</v>
      </c>
    </row>
    <row r="1512" spans="1:41">
      <c r="A1512" s="6" t="s">
        <v>1898</v>
      </c>
      <c r="B1512">
        <v>2010</v>
      </c>
      <c r="C1512">
        <v>8</v>
      </c>
      <c r="E1512" t="s">
        <v>100</v>
      </c>
      <c r="F1512" t="s">
        <v>101</v>
      </c>
      <c r="G1512" t="s">
        <v>102</v>
      </c>
      <c r="H1512" t="s">
        <v>1768</v>
      </c>
      <c r="I1512">
        <v>2010</v>
      </c>
      <c r="J1512">
        <v>4</v>
      </c>
      <c r="K1512" s="6">
        <v>40543</v>
      </c>
      <c r="L1512">
        <v>4</v>
      </c>
      <c r="M1512">
        <v>1</v>
      </c>
      <c r="N1512" t="s">
        <v>219</v>
      </c>
      <c r="O1512" s="8">
        <v>3.01</v>
      </c>
      <c r="P1512" s="8">
        <v>3.2</v>
      </c>
      <c r="Q1512" s="8">
        <v>2.4</v>
      </c>
      <c r="R1512" s="8">
        <v>3.48</v>
      </c>
      <c r="S1512" s="8">
        <v>1.3</v>
      </c>
      <c r="T1512" s="8">
        <v>5.0999999999999996</v>
      </c>
      <c r="U1512" s="8">
        <v>0.78</v>
      </c>
      <c r="V1512" s="9">
        <v>27</v>
      </c>
      <c r="W1512" s="8">
        <v>1.08</v>
      </c>
      <c r="X1512" s="8">
        <v>3.8</v>
      </c>
      <c r="Y1512" s="8">
        <v>-0.19000000000000039</v>
      </c>
      <c r="Z1512" s="8">
        <v>0</v>
      </c>
      <c r="AA1512">
        <v>0.2799999999999998</v>
      </c>
      <c r="AF1512" t="s">
        <v>1769</v>
      </c>
      <c r="AG1512" t="s">
        <v>106</v>
      </c>
      <c r="AH1512" t="s">
        <v>107</v>
      </c>
      <c r="AI1512" t="s">
        <v>340</v>
      </c>
      <c r="AJ1512" s="7">
        <v>40543</v>
      </c>
      <c r="AK1512" t="s">
        <v>1899</v>
      </c>
      <c r="AL1512" t="s">
        <v>109</v>
      </c>
      <c r="AM1512" t="s">
        <v>1770</v>
      </c>
      <c r="AN1512" t="s">
        <v>1906</v>
      </c>
      <c r="AO1512" t="str">
        <f>TEXT(A1512,"yyyy-mm-dd")</f>
        <v>2010-08-31</v>
      </c>
    </row>
    <row r="1513" spans="1:41">
      <c r="A1513" s="6" t="s">
        <v>1898</v>
      </c>
      <c r="B1513">
        <v>2010</v>
      </c>
      <c r="C1513">
        <v>8</v>
      </c>
      <c r="E1513" t="s">
        <v>100</v>
      </c>
      <c r="F1513" t="s">
        <v>101</v>
      </c>
      <c r="G1513" t="s">
        <v>83</v>
      </c>
      <c r="H1513" t="s">
        <v>1417</v>
      </c>
      <c r="I1513">
        <v>2010</v>
      </c>
      <c r="K1513" s="6">
        <v>40543</v>
      </c>
      <c r="L1513">
        <v>4</v>
      </c>
      <c r="N1513" t="s">
        <v>219</v>
      </c>
      <c r="O1513" s="8">
        <v>4.62</v>
      </c>
      <c r="P1513" s="8">
        <v>4.7</v>
      </c>
      <c r="Q1513" s="8">
        <v>4.38</v>
      </c>
      <c r="R1513" s="8">
        <v>4.8099999999999996</v>
      </c>
      <c r="S1513" s="8">
        <v>4</v>
      </c>
      <c r="T1513" s="8">
        <v>5.3</v>
      </c>
      <c r="U1513" s="8">
        <v>0.36</v>
      </c>
      <c r="V1513" s="9">
        <v>28</v>
      </c>
      <c r="W1513" s="8">
        <v>0.42999999999999972</v>
      </c>
      <c r="X1513" s="8">
        <v>1.2999999999999998</v>
      </c>
      <c r="Y1513" s="8">
        <v>-8.0000000000000071E-2</v>
      </c>
      <c r="Z1513" s="8">
        <v>0.20000000000000018</v>
      </c>
      <c r="AA1513">
        <v>-0.32000000000000028</v>
      </c>
      <c r="AF1513" t="s">
        <v>9905</v>
      </c>
      <c r="AG1513" t="s">
        <v>9655</v>
      </c>
      <c r="AH1513" t="s">
        <v>9656</v>
      </c>
      <c r="AI1513" t="s">
        <v>9657</v>
      </c>
      <c r="AJ1513" s="7">
        <v>40543</v>
      </c>
      <c r="AK1513" t="s">
        <v>1899</v>
      </c>
      <c r="AL1513" t="s">
        <v>109</v>
      </c>
      <c r="AM1513" t="s">
        <v>1419</v>
      </c>
      <c r="AN1513" t="s">
        <v>9933</v>
      </c>
    </row>
    <row r="1514" spans="1:41">
      <c r="A1514" s="6" t="s">
        <v>1898</v>
      </c>
      <c r="B1514">
        <v>2010</v>
      </c>
      <c r="C1514">
        <v>8</v>
      </c>
      <c r="E1514" t="s">
        <v>100</v>
      </c>
      <c r="F1514" t="s">
        <v>101</v>
      </c>
      <c r="G1514" t="s">
        <v>102</v>
      </c>
      <c r="H1514" t="s">
        <v>1764</v>
      </c>
      <c r="I1514">
        <v>2010</v>
      </c>
      <c r="J1514">
        <v>3</v>
      </c>
      <c r="K1514" s="6">
        <v>40451</v>
      </c>
      <c r="L1514">
        <v>1</v>
      </c>
      <c r="M1514">
        <v>0</v>
      </c>
      <c r="N1514" t="s">
        <v>169</v>
      </c>
      <c r="O1514" s="8">
        <v>4.0599999999999996</v>
      </c>
      <c r="P1514" s="8">
        <v>4.1500000000000004</v>
      </c>
      <c r="Q1514" s="8">
        <v>3.58</v>
      </c>
      <c r="R1514" s="8">
        <v>4.63</v>
      </c>
      <c r="S1514" s="8">
        <v>2.59</v>
      </c>
      <c r="T1514" s="8">
        <v>5.2</v>
      </c>
      <c r="U1514" s="8">
        <v>0.72</v>
      </c>
      <c r="V1514" s="9">
        <v>28</v>
      </c>
      <c r="W1514" s="8">
        <v>1.0499999999999998</v>
      </c>
      <c r="X1514" s="8">
        <v>2.6100000000000003</v>
      </c>
      <c r="Y1514" s="8">
        <v>-9.0000000000000746E-2</v>
      </c>
      <c r="Z1514" s="8">
        <v>0.23000000000000043</v>
      </c>
      <c r="AA1514">
        <v>-0.15000000000000036</v>
      </c>
      <c r="AF1514" t="s">
        <v>1765</v>
      </c>
      <c r="AG1514" t="s">
        <v>106</v>
      </c>
      <c r="AH1514" t="s">
        <v>107</v>
      </c>
      <c r="AI1514" t="s">
        <v>108</v>
      </c>
      <c r="AJ1514" s="7">
        <v>40451</v>
      </c>
      <c r="AK1514" t="s">
        <v>1899</v>
      </c>
      <c r="AL1514" t="s">
        <v>109</v>
      </c>
      <c r="AM1514" t="s">
        <v>1766</v>
      </c>
      <c r="AN1514" t="s">
        <v>1905</v>
      </c>
      <c r="AO1514" t="str">
        <f>TEXT(A1514,"yyyy-mm-dd")</f>
        <v>2010-08-31</v>
      </c>
    </row>
    <row r="1515" spans="1:41">
      <c r="A1515" s="6" t="s">
        <v>1898</v>
      </c>
      <c r="B1515">
        <v>2010</v>
      </c>
      <c r="C1515">
        <v>8</v>
      </c>
      <c r="E1515" t="s">
        <v>81</v>
      </c>
      <c r="F1515" t="s">
        <v>82</v>
      </c>
      <c r="G1515" t="s">
        <v>83</v>
      </c>
      <c r="H1515" t="s">
        <v>1781</v>
      </c>
      <c r="I1515">
        <v>2012</v>
      </c>
      <c r="K1515" s="6">
        <v>41274</v>
      </c>
      <c r="L1515">
        <v>28</v>
      </c>
      <c r="N1515" t="s">
        <v>593</v>
      </c>
      <c r="O1515" s="8">
        <v>3.79</v>
      </c>
      <c r="P1515" s="8">
        <v>3.8</v>
      </c>
      <c r="Q1515" s="8">
        <v>3.5</v>
      </c>
      <c r="R1515" s="8">
        <v>4.05</v>
      </c>
      <c r="S1515" s="8">
        <v>3.2</v>
      </c>
      <c r="T1515" s="8">
        <v>4.8</v>
      </c>
      <c r="U1515" s="8">
        <v>0.39</v>
      </c>
      <c r="V1515" s="9">
        <v>27</v>
      </c>
      <c r="W1515" s="8">
        <v>0.54999999999999982</v>
      </c>
      <c r="X1515" s="8">
        <v>1.5999999999999996</v>
      </c>
      <c r="Y1515" s="8">
        <v>-9.9999999999997868E-3</v>
      </c>
      <c r="Z1515" s="8">
        <v>9.9999999999999645E-2</v>
      </c>
      <c r="AA1515">
        <v>4.9999999999999822E-2</v>
      </c>
      <c r="AF1515" t="s">
        <v>1782</v>
      </c>
      <c r="AG1515" t="s">
        <v>87</v>
      </c>
      <c r="AH1515" t="s">
        <v>88</v>
      </c>
      <c r="AI1515" t="s">
        <v>359</v>
      </c>
      <c r="AJ1515" s="7">
        <v>41274</v>
      </c>
      <c r="AK1515" t="s">
        <v>1899</v>
      </c>
      <c r="AL1515" t="s">
        <v>91</v>
      </c>
      <c r="AM1515" t="s">
        <v>1783</v>
      </c>
      <c r="AN1515" t="s">
        <v>1902</v>
      </c>
      <c r="AO1515" t="str">
        <f>TEXT(A1515,"yyyy-mm-dd")</f>
        <v>2010-08-31</v>
      </c>
    </row>
    <row r="1516" spans="1:41">
      <c r="A1516" s="6" t="s">
        <v>1898</v>
      </c>
      <c r="B1516">
        <v>2010</v>
      </c>
      <c r="C1516">
        <v>8</v>
      </c>
      <c r="E1516" t="s">
        <v>81</v>
      </c>
      <c r="F1516" t="s">
        <v>82</v>
      </c>
      <c r="G1516" t="s">
        <v>83</v>
      </c>
      <c r="H1516" t="s">
        <v>1589</v>
      </c>
      <c r="I1516">
        <v>2011</v>
      </c>
      <c r="K1516" s="6">
        <v>40908</v>
      </c>
      <c r="L1516">
        <v>16</v>
      </c>
      <c r="N1516" t="s">
        <v>222</v>
      </c>
      <c r="O1516" s="8">
        <v>3.82</v>
      </c>
      <c r="P1516" s="8">
        <v>3.8</v>
      </c>
      <c r="Q1516" s="8">
        <v>3.63</v>
      </c>
      <c r="R1516" s="8">
        <v>4</v>
      </c>
      <c r="S1516" s="8">
        <v>3</v>
      </c>
      <c r="T1516" s="8">
        <v>4.8</v>
      </c>
      <c r="U1516" s="8">
        <v>0.34</v>
      </c>
      <c r="V1516" s="9">
        <v>30</v>
      </c>
      <c r="W1516" s="8">
        <v>0.37000000000000011</v>
      </c>
      <c r="X1516" s="8">
        <v>1.7999999999999998</v>
      </c>
      <c r="Y1516" s="8">
        <v>2.0000000000000018E-2</v>
      </c>
      <c r="Z1516" s="8">
        <v>-0.10000000000000009</v>
      </c>
      <c r="AA1516">
        <v>7.0000000000000284E-2</v>
      </c>
      <c r="AF1516" t="s">
        <v>1590</v>
      </c>
      <c r="AG1516" t="s">
        <v>87</v>
      </c>
      <c r="AH1516" t="s">
        <v>88</v>
      </c>
      <c r="AI1516" t="s">
        <v>97</v>
      </c>
      <c r="AJ1516" s="7">
        <v>40908</v>
      </c>
      <c r="AK1516" t="s">
        <v>1899</v>
      </c>
      <c r="AL1516" t="s">
        <v>91</v>
      </c>
      <c r="AM1516" t="s">
        <v>1591</v>
      </c>
      <c r="AN1516" t="s">
        <v>1901</v>
      </c>
      <c r="AO1516" t="str">
        <f>TEXT(A1516,"yyyy-mm-dd")</f>
        <v>2010-08-31</v>
      </c>
    </row>
    <row r="1517" spans="1:41">
      <c r="A1517" s="6" t="s">
        <v>1898</v>
      </c>
      <c r="B1517">
        <v>2010</v>
      </c>
      <c r="C1517">
        <v>8</v>
      </c>
      <c r="E1517" t="s">
        <v>392</v>
      </c>
      <c r="F1517" t="s">
        <v>82</v>
      </c>
      <c r="G1517" t="s">
        <v>83</v>
      </c>
      <c r="H1517" t="s">
        <v>1589</v>
      </c>
      <c r="I1517">
        <v>2011</v>
      </c>
      <c r="K1517" s="6">
        <v>40908</v>
      </c>
      <c r="L1517">
        <v>16</v>
      </c>
      <c r="N1517" t="s">
        <v>222</v>
      </c>
      <c r="O1517" s="8">
        <v>3.78</v>
      </c>
      <c r="P1517" s="8">
        <v>3.8</v>
      </c>
      <c r="Q1517" s="8">
        <v>3.6</v>
      </c>
      <c r="R1517" s="8">
        <v>4</v>
      </c>
      <c r="S1517" s="8">
        <v>3</v>
      </c>
      <c r="T1517" s="8">
        <v>4.2</v>
      </c>
      <c r="U1517" s="8">
        <v>0.28000000000000003</v>
      </c>
      <c r="V1517" s="9">
        <v>28</v>
      </c>
      <c r="W1517" s="8">
        <v>0.39999999999999991</v>
      </c>
      <c r="X1517" s="8">
        <v>1.2000000000000002</v>
      </c>
      <c r="Y1517" s="8">
        <v>-2.0000000000000018E-2</v>
      </c>
      <c r="Z1517" s="8">
        <v>-0.10000000000000009</v>
      </c>
      <c r="AA1517">
        <v>4.4408920985006262E-16</v>
      </c>
      <c r="AF1517" t="s">
        <v>1590</v>
      </c>
      <c r="AG1517" t="s">
        <v>87</v>
      </c>
      <c r="AH1517" t="s">
        <v>88</v>
      </c>
      <c r="AI1517" t="s">
        <v>97</v>
      </c>
      <c r="AJ1517" s="7">
        <v>40908</v>
      </c>
      <c r="AK1517" t="s">
        <v>1899</v>
      </c>
      <c r="AL1517" t="s">
        <v>393</v>
      </c>
      <c r="AM1517" t="s">
        <v>1591</v>
      </c>
      <c r="AN1517" t="s">
        <v>1904</v>
      </c>
      <c r="AO1517" t="str">
        <f>TEXT(A1517,"yyyy-mm-dd")</f>
        <v>2010-08-31</v>
      </c>
    </row>
    <row r="1518" spans="1:41">
      <c r="A1518" s="6" t="s">
        <v>1898</v>
      </c>
      <c r="B1518">
        <v>2010</v>
      </c>
      <c r="C1518">
        <v>8</v>
      </c>
      <c r="E1518" t="s">
        <v>81</v>
      </c>
      <c r="F1518" t="s">
        <v>82</v>
      </c>
      <c r="G1518" t="s">
        <v>83</v>
      </c>
      <c r="H1518" t="s">
        <v>1417</v>
      </c>
      <c r="I1518">
        <v>2010</v>
      </c>
      <c r="K1518" s="6">
        <v>40543</v>
      </c>
      <c r="L1518">
        <v>4</v>
      </c>
      <c r="N1518" t="s">
        <v>219</v>
      </c>
      <c r="O1518" s="8">
        <v>4.43</v>
      </c>
      <c r="P1518" s="8">
        <v>4.45</v>
      </c>
      <c r="Q1518" s="8">
        <v>4.2300000000000004</v>
      </c>
      <c r="R1518" s="8">
        <v>4.5999999999999996</v>
      </c>
      <c r="S1518" s="8">
        <v>3.3</v>
      </c>
      <c r="T1518" s="8">
        <v>5.2</v>
      </c>
      <c r="U1518" s="8">
        <v>0.38</v>
      </c>
      <c r="V1518" s="9">
        <v>30</v>
      </c>
      <c r="W1518" s="8">
        <v>0.36999999999999922</v>
      </c>
      <c r="X1518" s="8">
        <v>1.9000000000000004</v>
      </c>
      <c r="Y1518" s="8">
        <v>-2.0000000000000462E-2</v>
      </c>
      <c r="Z1518" s="8">
        <v>-4.9999999999999822E-2</v>
      </c>
      <c r="AA1518">
        <v>-0.18000000000000149</v>
      </c>
      <c r="AF1518" t="s">
        <v>1418</v>
      </c>
      <c r="AG1518" t="s">
        <v>87</v>
      </c>
      <c r="AH1518" t="s">
        <v>88</v>
      </c>
      <c r="AI1518" t="s">
        <v>89</v>
      </c>
      <c r="AJ1518" s="7">
        <v>40543</v>
      </c>
      <c r="AK1518" t="s">
        <v>1899</v>
      </c>
      <c r="AL1518" t="s">
        <v>91</v>
      </c>
      <c r="AM1518" t="s">
        <v>1419</v>
      </c>
      <c r="AN1518" t="s">
        <v>1900</v>
      </c>
      <c r="AO1518" t="str">
        <f>TEXT(A1518,"yyyy-mm-dd")</f>
        <v>2010-08-31</v>
      </c>
    </row>
    <row r="1519" spans="1:41">
      <c r="A1519" s="6" t="s">
        <v>1898</v>
      </c>
      <c r="B1519">
        <v>2010</v>
      </c>
      <c r="C1519">
        <v>8</v>
      </c>
      <c r="E1519" t="s">
        <v>392</v>
      </c>
      <c r="F1519" t="s">
        <v>82</v>
      </c>
      <c r="G1519" t="s">
        <v>83</v>
      </c>
      <c r="H1519" t="s">
        <v>1417</v>
      </c>
      <c r="I1519">
        <v>2010</v>
      </c>
      <c r="K1519" s="6">
        <v>40543</v>
      </c>
      <c r="L1519">
        <v>4</v>
      </c>
      <c r="N1519" t="s">
        <v>219</v>
      </c>
      <c r="O1519" s="8">
        <v>3.96</v>
      </c>
      <c r="P1519" s="8">
        <v>3.9</v>
      </c>
      <c r="Q1519" s="8">
        <v>3.8</v>
      </c>
      <c r="R1519" s="8">
        <v>4.13</v>
      </c>
      <c r="S1519" s="8">
        <v>3.5</v>
      </c>
      <c r="T1519" s="8">
        <v>4.5999999999999996</v>
      </c>
      <c r="U1519" s="8">
        <v>0.26</v>
      </c>
      <c r="V1519" s="9">
        <v>28</v>
      </c>
      <c r="W1519" s="8">
        <v>0.33000000000000007</v>
      </c>
      <c r="X1519" s="8">
        <v>1.0999999999999996</v>
      </c>
      <c r="Y1519" s="8">
        <v>6.0000000000000053E-2</v>
      </c>
      <c r="Z1519" s="8">
        <v>-0.25000000000000044</v>
      </c>
      <c r="AA1519">
        <v>3.0000000000000249E-2</v>
      </c>
      <c r="AF1519" t="s">
        <v>1418</v>
      </c>
      <c r="AG1519" t="s">
        <v>87</v>
      </c>
      <c r="AH1519" t="s">
        <v>88</v>
      </c>
      <c r="AI1519" t="s">
        <v>89</v>
      </c>
      <c r="AJ1519" s="7">
        <v>40543</v>
      </c>
      <c r="AK1519" t="s">
        <v>1899</v>
      </c>
      <c r="AL1519" t="s">
        <v>393</v>
      </c>
      <c r="AM1519" t="s">
        <v>1419</v>
      </c>
      <c r="AN1519" t="s">
        <v>1903</v>
      </c>
      <c r="AO1519" t="str">
        <f>TEXT(A1519,"yyyy-mm-dd")</f>
        <v>2010-08-31</v>
      </c>
    </row>
    <row r="1520" spans="1:41">
      <c r="A1520" s="6" t="s">
        <v>1898</v>
      </c>
      <c r="B1520">
        <v>2010</v>
      </c>
      <c r="C1520">
        <v>8</v>
      </c>
      <c r="E1520" t="s">
        <v>81</v>
      </c>
      <c r="F1520" t="s">
        <v>82</v>
      </c>
      <c r="G1520" t="s">
        <v>774</v>
      </c>
      <c r="H1520" t="s">
        <v>775</v>
      </c>
      <c r="K1520" s="6"/>
      <c r="O1520" s="8">
        <v>3.7</v>
      </c>
      <c r="P1520" s="8">
        <v>3.7</v>
      </c>
      <c r="Q1520" s="8">
        <v>3.5</v>
      </c>
      <c r="R1520" s="8">
        <v>3.83</v>
      </c>
      <c r="S1520" s="8">
        <v>3.3</v>
      </c>
      <c r="T1520" s="8">
        <v>4.5999999999999996</v>
      </c>
      <c r="U1520" s="8">
        <v>0.3</v>
      </c>
      <c r="V1520" s="9">
        <v>28</v>
      </c>
      <c r="W1520" s="8">
        <v>0.33000000000000007</v>
      </c>
      <c r="X1520" s="8">
        <v>1.2999999999999998</v>
      </c>
      <c r="Y1520" s="8">
        <v>0</v>
      </c>
      <c r="Z1520" s="8">
        <v>5.0000000000000266E-2</v>
      </c>
      <c r="AA1520">
        <v>-6.999999999999984E-2</v>
      </c>
      <c r="AF1520" t="s">
        <v>776</v>
      </c>
      <c r="AG1520" t="s">
        <v>777</v>
      </c>
      <c r="AH1520" t="s">
        <v>778</v>
      </c>
      <c r="AI1520" t="s">
        <v>779</v>
      </c>
      <c r="AJ1520" s="7"/>
      <c r="AK1520" t="s">
        <v>1899</v>
      </c>
      <c r="AL1520" t="s">
        <v>91</v>
      </c>
      <c r="AM1520" t="s">
        <v>775</v>
      </c>
      <c r="AN1520" t="s">
        <v>1947</v>
      </c>
      <c r="AO1520" t="str">
        <f>TEXT(A1520,"yyyy-mm-dd")</f>
        <v>2010-08-31</v>
      </c>
    </row>
    <row r="1521" spans="1:41">
      <c r="A1521" s="6" t="s">
        <v>1898</v>
      </c>
      <c r="B1521">
        <v>2010</v>
      </c>
      <c r="C1521">
        <v>8</v>
      </c>
      <c r="E1521" t="s">
        <v>81</v>
      </c>
      <c r="F1521" t="s">
        <v>82</v>
      </c>
      <c r="G1521" t="s">
        <v>774</v>
      </c>
      <c r="H1521" t="s">
        <v>1536</v>
      </c>
      <c r="K1521" s="6"/>
      <c r="O1521" s="8">
        <v>3.49</v>
      </c>
      <c r="P1521" s="8">
        <v>3.5</v>
      </c>
      <c r="Q1521" s="8">
        <v>3.33</v>
      </c>
      <c r="R1521" s="8">
        <v>3.6</v>
      </c>
      <c r="S1521" s="8">
        <v>3</v>
      </c>
      <c r="T1521" s="8">
        <v>4.2</v>
      </c>
      <c r="U1521" s="8">
        <v>0.32</v>
      </c>
      <c r="V1521" s="9">
        <v>26</v>
      </c>
      <c r="W1521" s="8">
        <v>0.27</v>
      </c>
      <c r="X1521" s="8">
        <v>1.2000000000000002</v>
      </c>
      <c r="Y1521" s="8">
        <v>-9.9999999999997868E-3</v>
      </c>
      <c r="Z1521" s="8">
        <v>0</v>
      </c>
      <c r="AA1521">
        <v>-3.0000000000000249E-2</v>
      </c>
      <c r="AF1521" t="s">
        <v>1537</v>
      </c>
      <c r="AG1521" t="s">
        <v>777</v>
      </c>
      <c r="AH1521" t="s">
        <v>778</v>
      </c>
      <c r="AI1521" t="s">
        <v>1538</v>
      </c>
      <c r="AJ1521" s="7"/>
      <c r="AK1521" t="s">
        <v>1899</v>
      </c>
      <c r="AL1521" t="s">
        <v>91</v>
      </c>
      <c r="AM1521" t="s">
        <v>1536</v>
      </c>
      <c r="AN1521" t="s">
        <v>1948</v>
      </c>
      <c r="AO1521" t="str">
        <f>TEXT(A1521,"yyyy-mm-dd")</f>
        <v>2010-08-31</v>
      </c>
    </row>
    <row r="1522" spans="1:41">
      <c r="A1522" s="6" t="s">
        <v>1898</v>
      </c>
      <c r="B1522">
        <v>2010</v>
      </c>
      <c r="C1522">
        <v>8</v>
      </c>
      <c r="E1522" t="s">
        <v>112</v>
      </c>
      <c r="F1522" t="s">
        <v>113</v>
      </c>
      <c r="G1522" t="s">
        <v>83</v>
      </c>
      <c r="H1522" t="s">
        <v>1589</v>
      </c>
      <c r="I1522">
        <v>2011</v>
      </c>
      <c r="K1522" s="6">
        <v>40908</v>
      </c>
      <c r="L1522">
        <v>16</v>
      </c>
      <c r="N1522" t="s">
        <v>222</v>
      </c>
      <c r="O1522" s="8">
        <v>5.46</v>
      </c>
      <c r="P1522" s="8">
        <v>5.46</v>
      </c>
      <c r="Q1522" s="8">
        <v>5.0999999999999996</v>
      </c>
      <c r="R1522" s="8">
        <v>5.97</v>
      </c>
      <c r="S1522" s="8">
        <v>4.5</v>
      </c>
      <c r="T1522" s="8">
        <v>6.52</v>
      </c>
      <c r="U1522" s="8">
        <v>0.59</v>
      </c>
      <c r="V1522" s="9">
        <v>29</v>
      </c>
      <c r="W1522" s="8">
        <v>0.87000000000000011</v>
      </c>
      <c r="X1522" s="8">
        <v>2.0199999999999996</v>
      </c>
      <c r="Y1522" s="8">
        <v>0</v>
      </c>
      <c r="Z1522" s="8">
        <v>-0.29000000000000004</v>
      </c>
      <c r="AA1522">
        <v>0.25</v>
      </c>
      <c r="AF1522" t="s">
        <v>1793</v>
      </c>
      <c r="AG1522" t="s">
        <v>115</v>
      </c>
      <c r="AH1522" t="s">
        <v>116</v>
      </c>
      <c r="AI1522" t="s">
        <v>230</v>
      </c>
      <c r="AJ1522" s="7">
        <v>40908</v>
      </c>
      <c r="AK1522" t="s">
        <v>1899</v>
      </c>
      <c r="AL1522" t="s">
        <v>118</v>
      </c>
      <c r="AM1522" t="s">
        <v>1591</v>
      </c>
      <c r="AN1522" t="s">
        <v>1950</v>
      </c>
      <c r="AO1522" t="str">
        <f>TEXT(A1522,"yyyy-mm-dd")</f>
        <v>2010-08-31</v>
      </c>
    </row>
    <row r="1523" spans="1:41">
      <c r="A1523" s="6" t="s">
        <v>1898</v>
      </c>
      <c r="B1523">
        <v>2010</v>
      </c>
      <c r="C1523">
        <v>8</v>
      </c>
      <c r="E1523" t="s">
        <v>112</v>
      </c>
      <c r="F1523" t="s">
        <v>113</v>
      </c>
      <c r="G1523" t="s">
        <v>83</v>
      </c>
      <c r="H1523" t="s">
        <v>1417</v>
      </c>
      <c r="I1523">
        <v>2010</v>
      </c>
      <c r="K1523" s="6">
        <v>40543</v>
      </c>
      <c r="L1523">
        <v>4</v>
      </c>
      <c r="N1523" t="s">
        <v>219</v>
      </c>
      <c r="O1523" s="8">
        <v>4.58</v>
      </c>
      <c r="P1523" s="8">
        <v>4.54</v>
      </c>
      <c r="Q1523" s="8">
        <v>4.5</v>
      </c>
      <c r="R1523" s="8">
        <v>4.58</v>
      </c>
      <c r="S1523" s="8">
        <v>4.41</v>
      </c>
      <c r="T1523" s="8">
        <v>5.05</v>
      </c>
      <c r="U1523" s="8">
        <v>0.14000000000000001</v>
      </c>
      <c r="V1523" s="9">
        <v>29</v>
      </c>
      <c r="W1523" s="8">
        <v>8.0000000000000071E-2</v>
      </c>
      <c r="X1523" s="8">
        <v>0.63999999999999968</v>
      </c>
      <c r="Y1523" s="8">
        <v>4.0000000000000036E-2</v>
      </c>
      <c r="Z1523" s="8">
        <v>4.0000000000000036E-2</v>
      </c>
      <c r="AA1523">
        <v>-9.9999999999999645E-2</v>
      </c>
      <c r="AF1523" t="s">
        <v>1600</v>
      </c>
      <c r="AG1523" t="s">
        <v>115</v>
      </c>
      <c r="AH1523" t="s">
        <v>116</v>
      </c>
      <c r="AI1523" t="s">
        <v>117</v>
      </c>
      <c r="AJ1523" s="7">
        <v>40543</v>
      </c>
      <c r="AK1523" t="s">
        <v>1899</v>
      </c>
      <c r="AL1523" t="s">
        <v>118</v>
      </c>
      <c r="AM1523" t="s">
        <v>1419</v>
      </c>
      <c r="AN1523" t="s">
        <v>1949</v>
      </c>
      <c r="AO1523" t="str">
        <f>TEXT(A1523,"yyyy-mm-dd")</f>
        <v>2010-08-31</v>
      </c>
    </row>
    <row r="1524" spans="1:41">
      <c r="A1524" s="6" t="s">
        <v>1951</v>
      </c>
      <c r="B1524">
        <v>2010</v>
      </c>
      <c r="C1524">
        <v>9</v>
      </c>
      <c r="E1524" t="s">
        <v>1907</v>
      </c>
      <c r="F1524" t="s">
        <v>1908</v>
      </c>
      <c r="G1524" t="s">
        <v>102</v>
      </c>
      <c r="H1524" t="s">
        <v>1969</v>
      </c>
      <c r="I1524">
        <v>2012</v>
      </c>
      <c r="J1524">
        <v>3</v>
      </c>
      <c r="K1524" s="6">
        <v>41182</v>
      </c>
      <c r="L1524">
        <v>24</v>
      </c>
      <c r="M1524">
        <v>8</v>
      </c>
      <c r="N1524" t="s">
        <v>368</v>
      </c>
      <c r="O1524" s="8">
        <v>6</v>
      </c>
      <c r="P1524" s="8">
        <v>6</v>
      </c>
      <c r="Q1524" s="8">
        <v>5.5</v>
      </c>
      <c r="R1524" s="8">
        <v>6.5</v>
      </c>
      <c r="S1524" s="8">
        <v>4.5</v>
      </c>
      <c r="T1524" s="8">
        <v>7.78</v>
      </c>
      <c r="U1524" s="8">
        <v>0.8</v>
      </c>
      <c r="V1524" s="9">
        <v>24</v>
      </c>
      <c r="W1524" s="8">
        <v>1</v>
      </c>
      <c r="X1524" s="8">
        <v>3.2800000000000002</v>
      </c>
      <c r="Y1524" s="8">
        <v>0</v>
      </c>
      <c r="Z1524" s="8"/>
      <c r="AF1524" t="s">
        <v>1970</v>
      </c>
      <c r="AG1524" t="s">
        <v>1910</v>
      </c>
      <c r="AH1524" t="s">
        <v>1911</v>
      </c>
      <c r="AI1524" t="s">
        <v>1971</v>
      </c>
      <c r="AJ1524" s="7">
        <v>41182</v>
      </c>
      <c r="AK1524" t="s">
        <v>1952</v>
      </c>
      <c r="AL1524" t="s">
        <v>1908</v>
      </c>
      <c r="AM1524" t="s">
        <v>1972</v>
      </c>
      <c r="AN1524" t="s">
        <v>1973</v>
      </c>
      <c r="AO1524" t="str">
        <f>TEXT(A1524,"yyyy-mm-dd")</f>
        <v>2010-09-30</v>
      </c>
    </row>
    <row r="1525" spans="1:41">
      <c r="A1525" s="6" t="s">
        <v>1951</v>
      </c>
      <c r="B1525">
        <v>2010</v>
      </c>
      <c r="C1525">
        <v>9</v>
      </c>
      <c r="E1525" t="s">
        <v>1907</v>
      </c>
      <c r="F1525" t="s">
        <v>1908</v>
      </c>
      <c r="G1525" t="s">
        <v>102</v>
      </c>
      <c r="H1525" t="s">
        <v>1942</v>
      </c>
      <c r="I1525">
        <v>2012</v>
      </c>
      <c r="J1525">
        <v>2</v>
      </c>
      <c r="K1525" s="6">
        <v>41090</v>
      </c>
      <c r="L1525">
        <v>21</v>
      </c>
      <c r="M1525">
        <v>7</v>
      </c>
      <c r="N1525" t="s">
        <v>176</v>
      </c>
      <c r="O1525" s="8">
        <v>5.72</v>
      </c>
      <c r="P1525" s="8">
        <v>5.75</v>
      </c>
      <c r="Q1525" s="8">
        <v>5.25</v>
      </c>
      <c r="R1525" s="8">
        <v>6.25</v>
      </c>
      <c r="S1525" s="8">
        <v>4.5</v>
      </c>
      <c r="T1525" s="8">
        <v>7.03</v>
      </c>
      <c r="U1525" s="8">
        <v>0.73</v>
      </c>
      <c r="V1525" s="9">
        <v>24</v>
      </c>
      <c r="W1525" s="8">
        <v>1</v>
      </c>
      <c r="X1525" s="8">
        <v>2.5300000000000002</v>
      </c>
      <c r="Y1525" s="8">
        <v>-3.0000000000000249E-2</v>
      </c>
      <c r="Z1525" s="8">
        <v>-0.25</v>
      </c>
      <c r="AA1525">
        <v>0</v>
      </c>
      <c r="AF1525" t="s">
        <v>1943</v>
      </c>
      <c r="AG1525" t="s">
        <v>1910</v>
      </c>
      <c r="AH1525" t="s">
        <v>1911</v>
      </c>
      <c r="AI1525" t="s">
        <v>1944</v>
      </c>
      <c r="AJ1525" s="7">
        <v>41090</v>
      </c>
      <c r="AK1525" t="s">
        <v>1952</v>
      </c>
      <c r="AL1525" t="s">
        <v>1908</v>
      </c>
      <c r="AM1525" t="s">
        <v>1945</v>
      </c>
      <c r="AN1525" t="s">
        <v>1968</v>
      </c>
      <c r="AO1525" t="str">
        <f>TEXT(A1525,"yyyy-mm-dd")</f>
        <v>2010-09-30</v>
      </c>
    </row>
    <row r="1526" spans="1:41">
      <c r="A1526" s="6" t="s">
        <v>1951</v>
      </c>
      <c r="B1526">
        <v>2010</v>
      </c>
      <c r="C1526">
        <v>9</v>
      </c>
      <c r="E1526" t="s">
        <v>1907</v>
      </c>
      <c r="F1526" t="s">
        <v>1908</v>
      </c>
      <c r="G1526" t="s">
        <v>102</v>
      </c>
      <c r="H1526" t="s">
        <v>1937</v>
      </c>
      <c r="I1526">
        <v>2012</v>
      </c>
      <c r="J1526">
        <v>1</v>
      </c>
      <c r="K1526" s="6">
        <v>40999</v>
      </c>
      <c r="L1526">
        <v>18</v>
      </c>
      <c r="M1526">
        <v>6</v>
      </c>
      <c r="N1526" t="s">
        <v>206</v>
      </c>
      <c r="O1526" s="8">
        <v>5.52</v>
      </c>
      <c r="P1526" s="8">
        <v>5.5</v>
      </c>
      <c r="Q1526" s="8">
        <v>5</v>
      </c>
      <c r="R1526" s="8">
        <v>6</v>
      </c>
      <c r="S1526" s="8">
        <v>4.5</v>
      </c>
      <c r="T1526" s="8">
        <v>6.5</v>
      </c>
      <c r="U1526" s="8">
        <v>0.62</v>
      </c>
      <c r="V1526" s="9">
        <v>24</v>
      </c>
      <c r="W1526" s="8">
        <v>1</v>
      </c>
      <c r="X1526" s="8">
        <v>2</v>
      </c>
      <c r="Y1526" s="8">
        <v>1.9999999999999574E-2</v>
      </c>
      <c r="Z1526" s="8">
        <v>-0.25</v>
      </c>
      <c r="AA1526">
        <v>0</v>
      </c>
      <c r="AF1526" t="s">
        <v>1938</v>
      </c>
      <c r="AG1526" t="s">
        <v>1910</v>
      </c>
      <c r="AH1526" t="s">
        <v>1911</v>
      </c>
      <c r="AI1526" t="s">
        <v>1939</v>
      </c>
      <c r="AJ1526" s="7">
        <v>40999</v>
      </c>
      <c r="AK1526" t="s">
        <v>1952</v>
      </c>
      <c r="AL1526" t="s">
        <v>1908</v>
      </c>
      <c r="AM1526" t="s">
        <v>1940</v>
      </c>
      <c r="AN1526" t="s">
        <v>1967</v>
      </c>
      <c r="AO1526" t="str">
        <f>TEXT(A1526,"yyyy-mm-dd")</f>
        <v>2010-09-30</v>
      </c>
    </row>
    <row r="1527" spans="1:41">
      <c r="A1527" s="6" t="s">
        <v>1951</v>
      </c>
      <c r="B1527">
        <v>2010</v>
      </c>
      <c r="C1527">
        <v>9</v>
      </c>
      <c r="E1527" t="s">
        <v>1907</v>
      </c>
      <c r="F1527" t="s">
        <v>1908</v>
      </c>
      <c r="G1527" t="s">
        <v>102</v>
      </c>
      <c r="H1527" t="s">
        <v>1932</v>
      </c>
      <c r="I1527">
        <v>2011</v>
      </c>
      <c r="J1527">
        <v>4</v>
      </c>
      <c r="K1527" s="6">
        <v>40908</v>
      </c>
      <c r="L1527">
        <v>15</v>
      </c>
      <c r="M1527">
        <v>5</v>
      </c>
      <c r="N1527" t="s">
        <v>236</v>
      </c>
      <c r="O1527" s="8">
        <v>5.26</v>
      </c>
      <c r="P1527" s="8">
        <v>5</v>
      </c>
      <c r="Q1527" s="8">
        <v>5</v>
      </c>
      <c r="R1527" s="8">
        <v>5.75</v>
      </c>
      <c r="S1527" s="8">
        <v>4.5</v>
      </c>
      <c r="T1527" s="8">
        <v>6.5</v>
      </c>
      <c r="U1527" s="8">
        <v>0.54</v>
      </c>
      <c r="V1527" s="9">
        <v>29</v>
      </c>
      <c r="W1527" s="8">
        <v>0.75</v>
      </c>
      <c r="X1527" s="8">
        <v>2</v>
      </c>
      <c r="Y1527" s="8">
        <v>0.25999999999999979</v>
      </c>
      <c r="Z1527" s="8">
        <v>0</v>
      </c>
      <c r="AA1527">
        <v>-4.9999999999999822E-2</v>
      </c>
      <c r="AF1527" t="s">
        <v>1933</v>
      </c>
      <c r="AG1527" t="s">
        <v>1910</v>
      </c>
      <c r="AH1527" t="s">
        <v>1911</v>
      </c>
      <c r="AI1527" t="s">
        <v>1934</v>
      </c>
      <c r="AJ1527" s="7">
        <v>40908</v>
      </c>
      <c r="AK1527" t="s">
        <v>1952</v>
      </c>
      <c r="AL1527" t="s">
        <v>1908</v>
      </c>
      <c r="AM1527" t="s">
        <v>1935</v>
      </c>
      <c r="AN1527" t="s">
        <v>1966</v>
      </c>
      <c r="AO1527" t="str">
        <f>TEXT(A1527,"yyyy-mm-dd")</f>
        <v>2010-09-30</v>
      </c>
    </row>
    <row r="1528" spans="1:41">
      <c r="A1528" s="6" t="s">
        <v>1951</v>
      </c>
      <c r="B1528">
        <v>2010</v>
      </c>
      <c r="C1528">
        <v>9</v>
      </c>
      <c r="E1528" t="s">
        <v>1907</v>
      </c>
      <c r="F1528" t="s">
        <v>1908</v>
      </c>
      <c r="G1528" t="s">
        <v>102</v>
      </c>
      <c r="H1528" t="s">
        <v>1927</v>
      </c>
      <c r="I1528">
        <v>2011</v>
      </c>
      <c r="J1528">
        <v>3</v>
      </c>
      <c r="K1528" s="6">
        <v>40816</v>
      </c>
      <c r="L1528">
        <v>12</v>
      </c>
      <c r="M1528">
        <v>4</v>
      </c>
      <c r="N1528" t="s">
        <v>261</v>
      </c>
      <c r="O1528" s="8">
        <v>4.99</v>
      </c>
      <c r="P1528" s="8">
        <v>4.92</v>
      </c>
      <c r="Q1528" s="8">
        <v>4.5</v>
      </c>
      <c r="R1528" s="8">
        <v>5.25</v>
      </c>
      <c r="S1528" s="8">
        <v>4.5</v>
      </c>
      <c r="T1528" s="8">
        <v>6</v>
      </c>
      <c r="U1528" s="8">
        <v>0.53</v>
      </c>
      <c r="V1528" s="9">
        <v>29</v>
      </c>
      <c r="W1528" s="8">
        <v>0.75</v>
      </c>
      <c r="X1528" s="8">
        <v>1.5</v>
      </c>
      <c r="Y1528" s="8">
        <v>7.0000000000000284E-2</v>
      </c>
      <c r="Z1528" s="8">
        <v>-8.0000000000000071E-2</v>
      </c>
      <c r="AA1528">
        <v>-0.37999999999999989</v>
      </c>
      <c r="AF1528" t="s">
        <v>1928</v>
      </c>
      <c r="AG1528" t="s">
        <v>1910</v>
      </c>
      <c r="AH1528" t="s">
        <v>1911</v>
      </c>
      <c r="AI1528" t="s">
        <v>1929</v>
      </c>
      <c r="AJ1528" s="7">
        <v>40816</v>
      </c>
      <c r="AK1528" t="s">
        <v>1952</v>
      </c>
      <c r="AL1528" t="s">
        <v>1908</v>
      </c>
      <c r="AM1528" t="s">
        <v>1930</v>
      </c>
      <c r="AN1528" t="s">
        <v>1965</v>
      </c>
      <c r="AO1528" t="str">
        <f>TEXT(A1528,"yyyy-mm-dd")</f>
        <v>2010-09-30</v>
      </c>
    </row>
    <row r="1529" spans="1:41">
      <c r="A1529" s="6" t="s">
        <v>1951</v>
      </c>
      <c r="B1529">
        <v>2010</v>
      </c>
      <c r="C1529">
        <v>9</v>
      </c>
      <c r="E1529" t="s">
        <v>1907</v>
      </c>
      <c r="F1529" t="s">
        <v>1908</v>
      </c>
      <c r="G1529" t="s">
        <v>102</v>
      </c>
      <c r="H1529" t="s">
        <v>1922</v>
      </c>
      <c r="I1529">
        <v>2011</v>
      </c>
      <c r="J1529">
        <v>2</v>
      </c>
      <c r="K1529" s="6">
        <v>40724</v>
      </c>
      <c r="L1529">
        <v>9</v>
      </c>
      <c r="M1529">
        <v>3</v>
      </c>
      <c r="N1529" t="s">
        <v>173</v>
      </c>
      <c r="O1529" s="8">
        <v>4.76</v>
      </c>
      <c r="P1529" s="8">
        <v>4.5</v>
      </c>
      <c r="Q1529" s="8">
        <v>4.5</v>
      </c>
      <c r="R1529" s="8">
        <v>5</v>
      </c>
      <c r="S1529" s="8">
        <v>4.5</v>
      </c>
      <c r="T1529" s="8">
        <v>5.91</v>
      </c>
      <c r="U1529" s="8">
        <v>0.4</v>
      </c>
      <c r="V1529" s="9">
        <v>30</v>
      </c>
      <c r="W1529" s="8">
        <v>0.5</v>
      </c>
      <c r="X1529" s="8">
        <v>1.4100000000000001</v>
      </c>
      <c r="Y1529" s="8">
        <v>0.25999999999999979</v>
      </c>
      <c r="Z1529" s="8">
        <v>0</v>
      </c>
      <c r="AA1529">
        <v>0</v>
      </c>
      <c r="AF1529" t="s">
        <v>1923</v>
      </c>
      <c r="AG1529" t="s">
        <v>1910</v>
      </c>
      <c r="AH1529" t="s">
        <v>1911</v>
      </c>
      <c r="AI1529" t="s">
        <v>1924</v>
      </c>
      <c r="AJ1529" s="7">
        <v>40724</v>
      </c>
      <c r="AK1529" t="s">
        <v>1952</v>
      </c>
      <c r="AL1529" t="s">
        <v>1908</v>
      </c>
      <c r="AM1529" t="s">
        <v>1925</v>
      </c>
      <c r="AN1529" t="s">
        <v>1964</v>
      </c>
      <c r="AO1529" t="str">
        <f>TEXT(A1529,"yyyy-mm-dd")</f>
        <v>2010-09-30</v>
      </c>
    </row>
    <row r="1530" spans="1:41">
      <c r="A1530" s="6" t="s">
        <v>1951</v>
      </c>
      <c r="B1530">
        <v>2010</v>
      </c>
      <c r="C1530">
        <v>9</v>
      </c>
      <c r="E1530" t="s">
        <v>1907</v>
      </c>
      <c r="F1530" t="s">
        <v>1908</v>
      </c>
      <c r="G1530" t="s">
        <v>102</v>
      </c>
      <c r="H1530" t="s">
        <v>1917</v>
      </c>
      <c r="I1530">
        <v>2011</v>
      </c>
      <c r="J1530">
        <v>1</v>
      </c>
      <c r="K1530" s="6">
        <v>40633</v>
      </c>
      <c r="L1530">
        <v>6</v>
      </c>
      <c r="M1530">
        <v>2</v>
      </c>
      <c r="N1530" t="s">
        <v>203</v>
      </c>
      <c r="O1530" s="8">
        <v>4.5999999999999996</v>
      </c>
      <c r="P1530" s="8">
        <v>4.5</v>
      </c>
      <c r="Q1530" s="8">
        <v>4.5</v>
      </c>
      <c r="R1530" s="8">
        <v>4.54</v>
      </c>
      <c r="S1530" s="8">
        <v>4.5</v>
      </c>
      <c r="T1530" s="8">
        <v>5.3</v>
      </c>
      <c r="U1530" s="8">
        <v>0.2</v>
      </c>
      <c r="V1530" s="9">
        <v>30</v>
      </c>
      <c r="W1530" s="8">
        <v>4.0000000000000036E-2</v>
      </c>
      <c r="X1530" s="8">
        <v>0.79999999999999982</v>
      </c>
      <c r="Y1530" s="8">
        <v>9.9999999999999645E-2</v>
      </c>
      <c r="Z1530" s="8">
        <v>0</v>
      </c>
      <c r="AA1530">
        <v>-5.9999999999999609E-2</v>
      </c>
      <c r="AF1530" t="s">
        <v>1918</v>
      </c>
      <c r="AG1530" t="s">
        <v>1910</v>
      </c>
      <c r="AH1530" t="s">
        <v>1911</v>
      </c>
      <c r="AI1530" t="s">
        <v>1919</v>
      </c>
      <c r="AJ1530" s="7">
        <v>40633</v>
      </c>
      <c r="AK1530" t="s">
        <v>1952</v>
      </c>
      <c r="AL1530" t="s">
        <v>1908</v>
      </c>
      <c r="AM1530" t="s">
        <v>1920</v>
      </c>
      <c r="AN1530" t="s">
        <v>1963</v>
      </c>
      <c r="AO1530" t="str">
        <f>TEXT(A1530,"yyyy-mm-dd")</f>
        <v>2010-09-30</v>
      </c>
    </row>
    <row r="1531" spans="1:41">
      <c r="A1531" s="6" t="s">
        <v>1951</v>
      </c>
      <c r="B1531">
        <v>2010</v>
      </c>
      <c r="C1531">
        <v>9</v>
      </c>
      <c r="E1531" t="s">
        <v>1907</v>
      </c>
      <c r="F1531" t="s">
        <v>1908</v>
      </c>
      <c r="G1531" t="s">
        <v>102</v>
      </c>
      <c r="H1531" t="s">
        <v>1768</v>
      </c>
      <c r="I1531">
        <v>2010</v>
      </c>
      <c r="J1531">
        <v>4</v>
      </c>
      <c r="K1531" s="6">
        <v>40543</v>
      </c>
      <c r="L1531">
        <v>3</v>
      </c>
      <c r="M1531">
        <v>1</v>
      </c>
      <c r="N1531" t="s">
        <v>233</v>
      </c>
      <c r="O1531" s="8">
        <v>4.54</v>
      </c>
      <c r="P1531" s="8">
        <v>4.5</v>
      </c>
      <c r="Q1531" s="8">
        <v>4.5</v>
      </c>
      <c r="R1531" s="8">
        <v>4.5</v>
      </c>
      <c r="S1531" s="8">
        <v>4.5</v>
      </c>
      <c r="T1531" s="8">
        <v>4.92</v>
      </c>
      <c r="U1531" s="8">
        <v>0.12</v>
      </c>
      <c r="V1531" s="9">
        <v>30</v>
      </c>
      <c r="W1531" s="8">
        <v>0</v>
      </c>
      <c r="X1531" s="8">
        <v>0.41999999999999993</v>
      </c>
      <c r="Y1531" s="8">
        <v>4.0000000000000036E-2</v>
      </c>
      <c r="Z1531" s="8">
        <v>0</v>
      </c>
      <c r="AA1531">
        <v>0</v>
      </c>
      <c r="AF1531" t="s">
        <v>1914</v>
      </c>
      <c r="AG1531" t="s">
        <v>1910</v>
      </c>
      <c r="AH1531" t="s">
        <v>1911</v>
      </c>
      <c r="AI1531" t="s">
        <v>1915</v>
      </c>
      <c r="AJ1531" s="7">
        <v>40543</v>
      </c>
      <c r="AK1531" t="s">
        <v>1952</v>
      </c>
      <c r="AL1531" t="s">
        <v>1908</v>
      </c>
      <c r="AM1531" t="s">
        <v>1770</v>
      </c>
      <c r="AN1531" t="s">
        <v>1962</v>
      </c>
      <c r="AO1531" t="str">
        <f>TEXT(A1531,"yyyy-mm-dd")</f>
        <v>2010-09-30</v>
      </c>
    </row>
    <row r="1532" spans="1:41">
      <c r="A1532" s="6" t="s">
        <v>1951</v>
      </c>
      <c r="B1532">
        <v>2010</v>
      </c>
      <c r="C1532">
        <v>9</v>
      </c>
      <c r="E1532" t="s">
        <v>100</v>
      </c>
      <c r="F1532" t="s">
        <v>101</v>
      </c>
      <c r="G1532" t="s">
        <v>83</v>
      </c>
      <c r="H1532" t="s">
        <v>1781</v>
      </c>
      <c r="I1532">
        <v>2012</v>
      </c>
      <c r="K1532" s="6">
        <v>41274</v>
      </c>
      <c r="L1532">
        <v>27</v>
      </c>
      <c r="N1532" t="s">
        <v>604</v>
      </c>
      <c r="O1532" s="8">
        <v>4</v>
      </c>
      <c r="P1532" s="8">
        <v>4</v>
      </c>
      <c r="Q1532" s="8">
        <v>3.5</v>
      </c>
      <c r="R1532" s="8">
        <v>4.3099999999999996</v>
      </c>
      <c r="S1532" s="8">
        <v>3</v>
      </c>
      <c r="T1532" s="8">
        <v>5.5</v>
      </c>
      <c r="U1532" s="8">
        <v>0.64</v>
      </c>
      <c r="V1532" s="9">
        <v>27</v>
      </c>
      <c r="W1532" s="8">
        <v>0.80999999999999961</v>
      </c>
      <c r="X1532" s="8">
        <v>2.5</v>
      </c>
      <c r="Y1532" s="8">
        <v>0</v>
      </c>
      <c r="Z1532" s="8">
        <v>-9.9999999999999645E-2</v>
      </c>
      <c r="AA1532">
        <v>-0.29000000000000092</v>
      </c>
      <c r="AF1532" t="s">
        <v>9973</v>
      </c>
      <c r="AG1532" t="s">
        <v>9655</v>
      </c>
      <c r="AH1532" t="s">
        <v>9656</v>
      </c>
      <c r="AI1532" t="s">
        <v>9708</v>
      </c>
      <c r="AJ1532" s="7">
        <v>41274</v>
      </c>
      <c r="AK1532" t="s">
        <v>1952</v>
      </c>
      <c r="AL1532" t="s">
        <v>109</v>
      </c>
      <c r="AM1532" t="s">
        <v>1783</v>
      </c>
      <c r="AN1532" t="s">
        <v>9975</v>
      </c>
    </row>
    <row r="1533" spans="1:41">
      <c r="A1533" s="6" t="s">
        <v>1951</v>
      </c>
      <c r="B1533">
        <v>2010</v>
      </c>
      <c r="C1533">
        <v>9</v>
      </c>
      <c r="E1533" t="s">
        <v>100</v>
      </c>
      <c r="F1533" t="s">
        <v>101</v>
      </c>
      <c r="G1533" t="s">
        <v>83</v>
      </c>
      <c r="H1533" t="s">
        <v>1589</v>
      </c>
      <c r="I1533">
        <v>2011</v>
      </c>
      <c r="K1533" s="6">
        <v>40908</v>
      </c>
      <c r="L1533">
        <v>15</v>
      </c>
      <c r="N1533" t="s">
        <v>236</v>
      </c>
      <c r="O1533" s="8">
        <v>3.5</v>
      </c>
      <c r="P1533" s="8">
        <v>3.5</v>
      </c>
      <c r="Q1533" s="8">
        <v>3.25</v>
      </c>
      <c r="R1533" s="8">
        <v>3.7</v>
      </c>
      <c r="S1533" s="8">
        <v>2.8</v>
      </c>
      <c r="T1533" s="8">
        <v>4.2</v>
      </c>
      <c r="U1533" s="8">
        <v>0.35</v>
      </c>
      <c r="V1533" s="9">
        <v>31</v>
      </c>
      <c r="W1533" s="8">
        <v>0.45000000000000018</v>
      </c>
      <c r="X1533" s="8">
        <v>1.4000000000000004</v>
      </c>
      <c r="Y1533" s="8">
        <v>0</v>
      </c>
      <c r="Z1533" s="8">
        <v>-2.9999999999999805E-2</v>
      </c>
      <c r="AA1533">
        <v>0.2200000000000002</v>
      </c>
      <c r="AF1533" t="s">
        <v>9939</v>
      </c>
      <c r="AG1533" t="s">
        <v>9655</v>
      </c>
      <c r="AH1533" t="s">
        <v>9656</v>
      </c>
      <c r="AI1533" t="s">
        <v>9669</v>
      </c>
      <c r="AJ1533" s="7">
        <v>40908</v>
      </c>
      <c r="AK1533" t="s">
        <v>1952</v>
      </c>
      <c r="AL1533" t="s">
        <v>109</v>
      </c>
      <c r="AM1533" t="s">
        <v>1591</v>
      </c>
      <c r="AN1533" t="s">
        <v>9956</v>
      </c>
    </row>
    <row r="1534" spans="1:41">
      <c r="A1534" s="6" t="s">
        <v>1951</v>
      </c>
      <c r="B1534">
        <v>2010</v>
      </c>
      <c r="C1534">
        <v>9</v>
      </c>
      <c r="E1534" t="s">
        <v>100</v>
      </c>
      <c r="F1534" t="s">
        <v>101</v>
      </c>
      <c r="G1534" t="s">
        <v>102</v>
      </c>
      <c r="H1534" t="s">
        <v>1917</v>
      </c>
      <c r="I1534">
        <v>2011</v>
      </c>
      <c r="J1534">
        <v>1</v>
      </c>
      <c r="K1534" s="6">
        <v>40633</v>
      </c>
      <c r="L1534">
        <v>6</v>
      </c>
      <c r="M1534">
        <v>2</v>
      </c>
      <c r="N1534" t="s">
        <v>203</v>
      </c>
      <c r="O1534" s="8">
        <v>3.63</v>
      </c>
      <c r="P1534" s="8">
        <v>3.85</v>
      </c>
      <c r="Q1534" s="8">
        <v>3.25</v>
      </c>
      <c r="R1534" s="8">
        <v>4.0999999999999996</v>
      </c>
      <c r="S1534" s="8">
        <v>0.33</v>
      </c>
      <c r="T1534" s="8">
        <v>4.8</v>
      </c>
      <c r="U1534" s="8">
        <v>0.87</v>
      </c>
      <c r="V1534" s="9">
        <v>30</v>
      </c>
      <c r="W1534" s="8">
        <v>0.84999999999999964</v>
      </c>
      <c r="X1534" s="8">
        <v>4.47</v>
      </c>
      <c r="Y1534" s="8">
        <v>-0.2200000000000002</v>
      </c>
      <c r="Z1534" s="8"/>
      <c r="AF1534" t="s">
        <v>1960</v>
      </c>
      <c r="AG1534" t="s">
        <v>106</v>
      </c>
      <c r="AH1534" t="s">
        <v>107</v>
      </c>
      <c r="AI1534" t="s">
        <v>427</v>
      </c>
      <c r="AJ1534" s="7">
        <v>40633</v>
      </c>
      <c r="AK1534" t="s">
        <v>1952</v>
      </c>
      <c r="AL1534" t="s">
        <v>109</v>
      </c>
      <c r="AM1534" t="s">
        <v>1920</v>
      </c>
      <c r="AN1534" t="s">
        <v>1961</v>
      </c>
      <c r="AO1534" t="str">
        <f>TEXT(A1534,"yyyy-mm-dd")</f>
        <v>2010-09-30</v>
      </c>
    </row>
    <row r="1535" spans="1:41">
      <c r="A1535" s="6" t="s">
        <v>1951</v>
      </c>
      <c r="B1535">
        <v>2010</v>
      </c>
      <c r="C1535">
        <v>9</v>
      </c>
      <c r="E1535" t="s">
        <v>100</v>
      </c>
      <c r="F1535" t="s">
        <v>101</v>
      </c>
      <c r="G1535" t="s">
        <v>102</v>
      </c>
      <c r="H1535" t="s">
        <v>1768</v>
      </c>
      <c r="I1535">
        <v>2010</v>
      </c>
      <c r="J1535">
        <v>4</v>
      </c>
      <c r="K1535" s="6">
        <v>40543</v>
      </c>
      <c r="L1535">
        <v>3</v>
      </c>
      <c r="M1535">
        <v>1</v>
      </c>
      <c r="N1535" t="s">
        <v>233</v>
      </c>
      <c r="O1535" s="8">
        <v>2.88</v>
      </c>
      <c r="P1535" s="8">
        <v>3</v>
      </c>
      <c r="Q1535" s="8">
        <v>2.2799999999999998</v>
      </c>
      <c r="R1535" s="8">
        <v>3.41</v>
      </c>
      <c r="S1535" s="8">
        <v>0.2</v>
      </c>
      <c r="T1535" s="8">
        <v>5.0999999999999996</v>
      </c>
      <c r="U1535" s="8">
        <v>0.93</v>
      </c>
      <c r="V1535" s="9">
        <v>32</v>
      </c>
      <c r="W1535" s="8">
        <v>1.1300000000000003</v>
      </c>
      <c r="X1535" s="8">
        <v>4.8999999999999995</v>
      </c>
      <c r="Y1535" s="8">
        <v>-0.12000000000000011</v>
      </c>
      <c r="Z1535" s="8">
        <v>-0.20000000000000018</v>
      </c>
      <c r="AA1535">
        <v>5.0000000000000266E-2</v>
      </c>
      <c r="AF1535" t="s">
        <v>1769</v>
      </c>
      <c r="AG1535" t="s">
        <v>106</v>
      </c>
      <c r="AH1535" t="s">
        <v>107</v>
      </c>
      <c r="AI1535" t="s">
        <v>340</v>
      </c>
      <c r="AJ1535" s="7">
        <v>40543</v>
      </c>
      <c r="AK1535" t="s">
        <v>1952</v>
      </c>
      <c r="AL1535" t="s">
        <v>109</v>
      </c>
      <c r="AM1535" t="s">
        <v>1770</v>
      </c>
      <c r="AN1535" t="s">
        <v>1959</v>
      </c>
      <c r="AO1535" t="str">
        <f>TEXT(A1535,"yyyy-mm-dd")</f>
        <v>2010-09-30</v>
      </c>
    </row>
    <row r="1536" spans="1:41">
      <c r="A1536" s="6" t="s">
        <v>1951</v>
      </c>
      <c r="B1536">
        <v>2010</v>
      </c>
      <c r="C1536">
        <v>9</v>
      </c>
      <c r="E1536" t="s">
        <v>100</v>
      </c>
      <c r="F1536" t="s">
        <v>101</v>
      </c>
      <c r="G1536" t="s">
        <v>83</v>
      </c>
      <c r="H1536" t="s">
        <v>1417</v>
      </c>
      <c r="I1536">
        <v>2010</v>
      </c>
      <c r="K1536" s="6">
        <v>40543</v>
      </c>
      <c r="L1536">
        <v>3</v>
      </c>
      <c r="N1536" t="s">
        <v>233</v>
      </c>
      <c r="O1536" s="8">
        <v>4.62</v>
      </c>
      <c r="P1536" s="8">
        <v>4.7</v>
      </c>
      <c r="Q1536" s="8">
        <v>4.38</v>
      </c>
      <c r="R1536" s="8">
        <v>4.93</v>
      </c>
      <c r="S1536" s="8">
        <v>3</v>
      </c>
      <c r="T1536" s="8">
        <v>5.8</v>
      </c>
      <c r="U1536" s="8">
        <v>0.51</v>
      </c>
      <c r="V1536" s="9">
        <v>32</v>
      </c>
      <c r="W1536" s="8">
        <v>0.54999999999999982</v>
      </c>
      <c r="X1536" s="8">
        <v>2.8</v>
      </c>
      <c r="Y1536" s="8">
        <v>-8.0000000000000071E-2</v>
      </c>
      <c r="Z1536" s="8">
        <v>0</v>
      </c>
      <c r="AA1536">
        <v>0.12000000000000011</v>
      </c>
      <c r="AF1536" t="s">
        <v>9905</v>
      </c>
      <c r="AG1536" t="s">
        <v>9655</v>
      </c>
      <c r="AH1536" t="s">
        <v>9656</v>
      </c>
      <c r="AI1536" t="s">
        <v>9657</v>
      </c>
      <c r="AJ1536" s="7">
        <v>40543</v>
      </c>
      <c r="AK1536" t="s">
        <v>1952</v>
      </c>
      <c r="AL1536" t="s">
        <v>109</v>
      </c>
      <c r="AM1536" t="s">
        <v>1419</v>
      </c>
      <c r="AN1536" t="s">
        <v>9934</v>
      </c>
    </row>
    <row r="1537" spans="1:41">
      <c r="A1537" s="6" t="s">
        <v>1951</v>
      </c>
      <c r="B1537">
        <v>2010</v>
      </c>
      <c r="C1537">
        <v>9</v>
      </c>
      <c r="E1537" t="s">
        <v>100</v>
      </c>
      <c r="F1537" t="s">
        <v>101</v>
      </c>
      <c r="G1537" t="s">
        <v>102</v>
      </c>
      <c r="H1537" t="s">
        <v>1764</v>
      </c>
      <c r="I1537">
        <v>2010</v>
      </c>
      <c r="J1537">
        <v>3</v>
      </c>
      <c r="K1537" s="6">
        <v>40451</v>
      </c>
      <c r="L1537">
        <v>0</v>
      </c>
      <c r="M1537">
        <v>0</v>
      </c>
      <c r="N1537" t="s">
        <v>178</v>
      </c>
      <c r="O1537" s="8">
        <v>4.05</v>
      </c>
      <c r="P1537" s="8">
        <v>4.1500000000000004</v>
      </c>
      <c r="Q1537" s="8">
        <v>3.38</v>
      </c>
      <c r="R1537" s="8">
        <v>4.63</v>
      </c>
      <c r="S1537" s="8">
        <v>2</v>
      </c>
      <c r="T1537" s="8">
        <v>5.4</v>
      </c>
      <c r="U1537" s="8">
        <v>0.82</v>
      </c>
      <c r="V1537" s="9">
        <v>32</v>
      </c>
      <c r="W1537" s="8">
        <v>1.25</v>
      </c>
      <c r="X1537" s="8">
        <v>3.4000000000000004</v>
      </c>
      <c r="Y1537" s="8">
        <v>-0.10000000000000053</v>
      </c>
      <c r="Z1537" s="8">
        <v>0</v>
      </c>
      <c r="AA1537">
        <v>0.20000000000000018</v>
      </c>
      <c r="AF1537" t="s">
        <v>1765</v>
      </c>
      <c r="AG1537" t="s">
        <v>106</v>
      </c>
      <c r="AH1537" t="s">
        <v>107</v>
      </c>
      <c r="AI1537" t="s">
        <v>108</v>
      </c>
      <c r="AJ1537" s="7">
        <v>40451</v>
      </c>
      <c r="AK1537" t="s">
        <v>1952</v>
      </c>
      <c r="AL1537" t="s">
        <v>109</v>
      </c>
      <c r="AM1537" t="s">
        <v>1766</v>
      </c>
      <c r="AN1537" t="s">
        <v>1958</v>
      </c>
      <c r="AO1537" t="str">
        <f>TEXT(A1537,"yyyy-mm-dd")</f>
        <v>2010-09-30</v>
      </c>
    </row>
    <row r="1538" spans="1:41">
      <c r="A1538" s="6" t="s">
        <v>1951</v>
      </c>
      <c r="B1538">
        <v>2010</v>
      </c>
      <c r="C1538">
        <v>9</v>
      </c>
      <c r="E1538" t="s">
        <v>81</v>
      </c>
      <c r="F1538" t="s">
        <v>82</v>
      </c>
      <c r="G1538" t="s">
        <v>83</v>
      </c>
      <c r="H1538" t="s">
        <v>1781</v>
      </c>
      <c r="I1538">
        <v>2012</v>
      </c>
      <c r="K1538" s="6">
        <v>41274</v>
      </c>
      <c r="L1538">
        <v>27</v>
      </c>
      <c r="N1538" t="s">
        <v>604</v>
      </c>
      <c r="O1538" s="8">
        <v>3.79</v>
      </c>
      <c r="P1538" s="8">
        <v>3.8</v>
      </c>
      <c r="Q1538" s="8">
        <v>3.5</v>
      </c>
      <c r="R1538" s="8">
        <v>4.08</v>
      </c>
      <c r="S1538" s="8">
        <v>3.1</v>
      </c>
      <c r="T1538" s="8">
        <v>4.7</v>
      </c>
      <c r="U1538" s="8">
        <v>0.4</v>
      </c>
      <c r="V1538" s="9">
        <v>30</v>
      </c>
      <c r="W1538" s="8">
        <v>0.58000000000000007</v>
      </c>
      <c r="X1538" s="8">
        <v>1.6</v>
      </c>
      <c r="Y1538" s="8">
        <v>-9.9999999999997868E-3</v>
      </c>
      <c r="Z1538" s="8">
        <v>0</v>
      </c>
      <c r="AA1538">
        <v>3.0000000000000249E-2</v>
      </c>
      <c r="AF1538" t="s">
        <v>1782</v>
      </c>
      <c r="AG1538" t="s">
        <v>87</v>
      </c>
      <c r="AH1538" t="s">
        <v>88</v>
      </c>
      <c r="AI1538" t="s">
        <v>359</v>
      </c>
      <c r="AJ1538" s="7">
        <v>41274</v>
      </c>
      <c r="AK1538" t="s">
        <v>1952</v>
      </c>
      <c r="AL1538" t="s">
        <v>91</v>
      </c>
      <c r="AM1538" t="s">
        <v>1783</v>
      </c>
      <c r="AN1538" t="s">
        <v>1955</v>
      </c>
      <c r="AO1538" t="str">
        <f>TEXT(A1538,"yyyy-mm-dd")</f>
        <v>2010-09-30</v>
      </c>
    </row>
    <row r="1539" spans="1:41">
      <c r="A1539" s="6" t="s">
        <v>1951</v>
      </c>
      <c r="B1539">
        <v>2010</v>
      </c>
      <c r="C1539">
        <v>9</v>
      </c>
      <c r="E1539" t="s">
        <v>81</v>
      </c>
      <c r="F1539" t="s">
        <v>82</v>
      </c>
      <c r="G1539" t="s">
        <v>83</v>
      </c>
      <c r="H1539" t="s">
        <v>1589</v>
      </c>
      <c r="I1539">
        <v>2011</v>
      </c>
      <c r="K1539" s="6">
        <v>40908</v>
      </c>
      <c r="L1539">
        <v>15</v>
      </c>
      <c r="N1539" t="s">
        <v>236</v>
      </c>
      <c r="O1539" s="8">
        <v>3.84</v>
      </c>
      <c r="P1539" s="8">
        <v>3.9</v>
      </c>
      <c r="Q1539" s="8">
        <v>3.68</v>
      </c>
      <c r="R1539" s="8">
        <v>4</v>
      </c>
      <c r="S1539" s="8">
        <v>3.1</v>
      </c>
      <c r="T1539" s="8">
        <v>4.5</v>
      </c>
      <c r="U1539" s="8">
        <v>0.33</v>
      </c>
      <c r="V1539" s="9">
        <v>32</v>
      </c>
      <c r="W1539" s="8">
        <v>0.31999999999999984</v>
      </c>
      <c r="X1539" s="8">
        <v>1.4</v>
      </c>
      <c r="Y1539" s="8">
        <v>-6.0000000000000053E-2</v>
      </c>
      <c r="Z1539" s="8">
        <v>0.10000000000000009</v>
      </c>
      <c r="AA1539">
        <v>-5.0000000000000266E-2</v>
      </c>
      <c r="AF1539" t="s">
        <v>1590</v>
      </c>
      <c r="AG1539" t="s">
        <v>87</v>
      </c>
      <c r="AH1539" t="s">
        <v>88</v>
      </c>
      <c r="AI1539" t="s">
        <v>97</v>
      </c>
      <c r="AJ1539" s="7">
        <v>40908</v>
      </c>
      <c r="AK1539" t="s">
        <v>1952</v>
      </c>
      <c r="AL1539" t="s">
        <v>91</v>
      </c>
      <c r="AM1539" t="s">
        <v>1591</v>
      </c>
      <c r="AN1539" t="s">
        <v>1954</v>
      </c>
      <c r="AO1539" t="str">
        <f>TEXT(A1539,"yyyy-mm-dd")</f>
        <v>2010-09-30</v>
      </c>
    </row>
    <row r="1540" spans="1:41">
      <c r="A1540" s="6" t="s">
        <v>1951</v>
      </c>
      <c r="B1540">
        <v>2010</v>
      </c>
      <c r="C1540">
        <v>9</v>
      </c>
      <c r="E1540" t="s">
        <v>392</v>
      </c>
      <c r="F1540" t="s">
        <v>82</v>
      </c>
      <c r="G1540" t="s">
        <v>83</v>
      </c>
      <c r="H1540" t="s">
        <v>1589</v>
      </c>
      <c r="I1540">
        <v>2011</v>
      </c>
      <c r="K1540" s="6">
        <v>40908</v>
      </c>
      <c r="L1540">
        <v>15</v>
      </c>
      <c r="N1540" t="s">
        <v>236</v>
      </c>
      <c r="O1540" s="8">
        <v>3.68</v>
      </c>
      <c r="P1540" s="8">
        <v>3.75</v>
      </c>
      <c r="Q1540" s="8">
        <v>3.5</v>
      </c>
      <c r="R1540" s="8">
        <v>3.9</v>
      </c>
      <c r="S1540" s="8">
        <v>2.2999999999999998</v>
      </c>
      <c r="T1540" s="8">
        <v>4.0999999999999996</v>
      </c>
      <c r="U1540" s="8">
        <v>0.36</v>
      </c>
      <c r="V1540" s="9">
        <v>30</v>
      </c>
      <c r="W1540" s="8">
        <v>0.39999999999999991</v>
      </c>
      <c r="X1540" s="8">
        <v>1.7999999999999998</v>
      </c>
      <c r="Y1540" s="8">
        <v>-6.999999999999984E-2</v>
      </c>
      <c r="Z1540" s="8">
        <v>-4.9999999999999822E-2</v>
      </c>
      <c r="AA1540">
        <v>0</v>
      </c>
      <c r="AF1540" t="s">
        <v>1590</v>
      </c>
      <c r="AG1540" t="s">
        <v>87</v>
      </c>
      <c r="AH1540" t="s">
        <v>88</v>
      </c>
      <c r="AI1540" t="s">
        <v>97</v>
      </c>
      <c r="AJ1540" s="7">
        <v>40908</v>
      </c>
      <c r="AK1540" t="s">
        <v>1952</v>
      </c>
      <c r="AL1540" t="s">
        <v>393</v>
      </c>
      <c r="AM1540" t="s">
        <v>1591</v>
      </c>
      <c r="AN1540" t="s">
        <v>1957</v>
      </c>
      <c r="AO1540" t="str">
        <f>TEXT(A1540,"yyyy-mm-dd")</f>
        <v>2010-09-30</v>
      </c>
    </row>
    <row r="1541" spans="1:41">
      <c r="A1541" s="6" t="s">
        <v>1951</v>
      </c>
      <c r="B1541">
        <v>2010</v>
      </c>
      <c r="C1541">
        <v>9</v>
      </c>
      <c r="E1541" t="s">
        <v>81</v>
      </c>
      <c r="F1541" t="s">
        <v>82</v>
      </c>
      <c r="G1541" t="s">
        <v>83</v>
      </c>
      <c r="H1541" t="s">
        <v>1417</v>
      </c>
      <c r="I1541">
        <v>2010</v>
      </c>
      <c r="K1541" s="6">
        <v>40543</v>
      </c>
      <c r="L1541">
        <v>3</v>
      </c>
      <c r="N1541" t="s">
        <v>233</v>
      </c>
      <c r="O1541" s="8">
        <v>4.33</v>
      </c>
      <c r="P1541" s="8">
        <v>4.3</v>
      </c>
      <c r="Q1541" s="8">
        <v>4.2</v>
      </c>
      <c r="R1541" s="8">
        <v>4.5</v>
      </c>
      <c r="S1541" s="8">
        <v>3.4</v>
      </c>
      <c r="T1541" s="8">
        <v>4.8</v>
      </c>
      <c r="U1541" s="8">
        <v>0.28000000000000003</v>
      </c>
      <c r="V1541" s="9">
        <v>32</v>
      </c>
      <c r="W1541" s="8">
        <v>0.29999999999999982</v>
      </c>
      <c r="X1541" s="8">
        <v>1.4</v>
      </c>
      <c r="Y1541" s="8">
        <v>3.0000000000000249E-2</v>
      </c>
      <c r="Z1541" s="8">
        <v>-0.15000000000000036</v>
      </c>
      <c r="AA1541">
        <v>-6.9999999999999396E-2</v>
      </c>
      <c r="AF1541" t="s">
        <v>1418</v>
      </c>
      <c r="AG1541" t="s">
        <v>87</v>
      </c>
      <c r="AH1541" t="s">
        <v>88</v>
      </c>
      <c r="AI1541" t="s">
        <v>89</v>
      </c>
      <c r="AJ1541" s="7">
        <v>40543</v>
      </c>
      <c r="AK1541" t="s">
        <v>1952</v>
      </c>
      <c r="AL1541" t="s">
        <v>91</v>
      </c>
      <c r="AM1541" t="s">
        <v>1419</v>
      </c>
      <c r="AN1541" t="s">
        <v>1953</v>
      </c>
      <c r="AO1541" t="str">
        <f>TEXT(A1541,"yyyy-mm-dd")</f>
        <v>2010-09-30</v>
      </c>
    </row>
    <row r="1542" spans="1:41">
      <c r="A1542" s="6" t="s">
        <v>1951</v>
      </c>
      <c r="B1542">
        <v>2010</v>
      </c>
      <c r="C1542">
        <v>9</v>
      </c>
      <c r="E1542" t="s">
        <v>392</v>
      </c>
      <c r="F1542" t="s">
        <v>82</v>
      </c>
      <c r="G1542" t="s">
        <v>83</v>
      </c>
      <c r="H1542" t="s">
        <v>1417</v>
      </c>
      <c r="I1542">
        <v>2010</v>
      </c>
      <c r="K1542" s="6">
        <v>40543</v>
      </c>
      <c r="L1542">
        <v>3</v>
      </c>
      <c r="N1542" t="s">
        <v>233</v>
      </c>
      <c r="O1542" s="8">
        <v>3.84</v>
      </c>
      <c r="P1542" s="8">
        <v>3.8</v>
      </c>
      <c r="Q1542" s="8">
        <v>3.7</v>
      </c>
      <c r="R1542" s="8">
        <v>3.95</v>
      </c>
      <c r="S1542" s="8">
        <v>3.3</v>
      </c>
      <c r="T1542" s="8">
        <v>4.5</v>
      </c>
      <c r="U1542" s="8">
        <v>0.26</v>
      </c>
      <c r="V1542" s="9">
        <v>31</v>
      </c>
      <c r="W1542" s="8">
        <v>0.25</v>
      </c>
      <c r="X1542" s="8">
        <v>1.2000000000000002</v>
      </c>
      <c r="Y1542" s="8">
        <v>4.0000000000000036E-2</v>
      </c>
      <c r="Z1542" s="8">
        <v>-0.10000000000000009</v>
      </c>
      <c r="AA1542">
        <v>-8.0000000000000071E-2</v>
      </c>
      <c r="AF1542" t="s">
        <v>1418</v>
      </c>
      <c r="AG1542" t="s">
        <v>87</v>
      </c>
      <c r="AH1542" t="s">
        <v>88</v>
      </c>
      <c r="AI1542" t="s">
        <v>89</v>
      </c>
      <c r="AJ1542" s="7">
        <v>40543</v>
      </c>
      <c r="AK1542" t="s">
        <v>1952</v>
      </c>
      <c r="AL1542" t="s">
        <v>393</v>
      </c>
      <c r="AM1542" t="s">
        <v>1419</v>
      </c>
      <c r="AN1542" t="s">
        <v>1956</v>
      </c>
      <c r="AO1542" t="str">
        <f>TEXT(A1542,"yyyy-mm-dd")</f>
        <v>2010-09-30</v>
      </c>
    </row>
    <row r="1543" spans="1:41">
      <c r="A1543" s="6" t="s">
        <v>1951</v>
      </c>
      <c r="B1543">
        <v>2010</v>
      </c>
      <c r="C1543">
        <v>9</v>
      </c>
      <c r="E1543" t="s">
        <v>81</v>
      </c>
      <c r="F1543" t="s">
        <v>82</v>
      </c>
      <c r="G1543" t="s">
        <v>774</v>
      </c>
      <c r="H1543" t="s">
        <v>775</v>
      </c>
      <c r="K1543" s="6"/>
      <c r="O1543" s="8">
        <v>3.68</v>
      </c>
      <c r="P1543" s="8">
        <v>3.7</v>
      </c>
      <c r="Q1543" s="8">
        <v>3.5</v>
      </c>
      <c r="R1543" s="8">
        <v>3.8</v>
      </c>
      <c r="S1543" s="8">
        <v>3.2</v>
      </c>
      <c r="T1543" s="8">
        <v>4.3</v>
      </c>
      <c r="U1543" s="8">
        <v>0.26</v>
      </c>
      <c r="V1543" s="9">
        <v>30</v>
      </c>
      <c r="W1543" s="8">
        <v>0.29999999999999982</v>
      </c>
      <c r="X1543" s="8">
        <v>1.0999999999999996</v>
      </c>
      <c r="Y1543" s="8">
        <v>-2.0000000000000018E-2</v>
      </c>
      <c r="Z1543" s="8">
        <v>0</v>
      </c>
      <c r="AA1543">
        <v>-3.0000000000000249E-2</v>
      </c>
      <c r="AF1543" t="s">
        <v>776</v>
      </c>
      <c r="AG1543" t="s">
        <v>777</v>
      </c>
      <c r="AH1543" t="s">
        <v>778</v>
      </c>
      <c r="AI1543" t="s">
        <v>779</v>
      </c>
      <c r="AJ1543" s="7"/>
      <c r="AK1543" t="s">
        <v>1952</v>
      </c>
      <c r="AL1543" t="s">
        <v>91</v>
      </c>
      <c r="AM1543" t="s">
        <v>775</v>
      </c>
      <c r="AN1543" t="s">
        <v>1974</v>
      </c>
      <c r="AO1543" t="str">
        <f>TEXT(A1543,"yyyy-mm-dd")</f>
        <v>2010-09-30</v>
      </c>
    </row>
    <row r="1544" spans="1:41">
      <c r="A1544" s="6" t="s">
        <v>1951</v>
      </c>
      <c r="B1544">
        <v>2010</v>
      </c>
      <c r="C1544">
        <v>9</v>
      </c>
      <c r="E1544" t="s">
        <v>81</v>
      </c>
      <c r="F1544" t="s">
        <v>82</v>
      </c>
      <c r="G1544" t="s">
        <v>774</v>
      </c>
      <c r="H1544" t="s">
        <v>1536</v>
      </c>
      <c r="K1544" s="6"/>
      <c r="O1544" s="8">
        <v>3.51</v>
      </c>
      <c r="P1544" s="8">
        <v>3.5</v>
      </c>
      <c r="Q1544" s="8">
        <v>3.3</v>
      </c>
      <c r="R1544" s="8">
        <v>3.63</v>
      </c>
      <c r="S1544" s="8">
        <v>3</v>
      </c>
      <c r="T1544" s="8">
        <v>4.5</v>
      </c>
      <c r="U1544" s="8">
        <v>0.36</v>
      </c>
      <c r="V1544" s="9">
        <v>28</v>
      </c>
      <c r="W1544" s="8">
        <v>0.33000000000000007</v>
      </c>
      <c r="X1544" s="8">
        <v>1.5</v>
      </c>
      <c r="Y1544" s="8">
        <v>9.9999999999997868E-3</v>
      </c>
      <c r="Z1544" s="8">
        <v>0</v>
      </c>
      <c r="AA1544">
        <v>6.0000000000000053E-2</v>
      </c>
      <c r="AF1544" t="s">
        <v>1537</v>
      </c>
      <c r="AG1544" t="s">
        <v>777</v>
      </c>
      <c r="AH1544" t="s">
        <v>778</v>
      </c>
      <c r="AI1544" t="s">
        <v>1538</v>
      </c>
      <c r="AJ1544" s="7"/>
      <c r="AK1544" t="s">
        <v>1952</v>
      </c>
      <c r="AL1544" t="s">
        <v>91</v>
      </c>
      <c r="AM1544" t="s">
        <v>1536</v>
      </c>
      <c r="AN1544" t="s">
        <v>1975</v>
      </c>
      <c r="AO1544" t="str">
        <f>TEXT(A1544,"yyyy-mm-dd")</f>
        <v>2010-09-30</v>
      </c>
    </row>
    <row r="1545" spans="1:41">
      <c r="A1545" s="6" t="s">
        <v>1951</v>
      </c>
      <c r="B1545">
        <v>2010</v>
      </c>
      <c r="C1545">
        <v>9</v>
      </c>
      <c r="E1545" t="s">
        <v>112</v>
      </c>
      <c r="F1545" t="s">
        <v>113</v>
      </c>
      <c r="G1545" t="s">
        <v>83</v>
      </c>
      <c r="H1545" t="s">
        <v>1589</v>
      </c>
      <c r="I1545">
        <v>2011</v>
      </c>
      <c r="K1545" s="6">
        <v>40908</v>
      </c>
      <c r="L1545">
        <v>15</v>
      </c>
      <c r="N1545" t="s">
        <v>236</v>
      </c>
      <c r="O1545" s="8">
        <v>5.25</v>
      </c>
      <c r="P1545" s="8">
        <v>5.16</v>
      </c>
      <c r="Q1545" s="8">
        <v>5</v>
      </c>
      <c r="R1545" s="8">
        <v>5.56</v>
      </c>
      <c r="S1545" s="8">
        <v>4.4800000000000004</v>
      </c>
      <c r="T1545" s="8">
        <v>6.52</v>
      </c>
      <c r="U1545" s="8">
        <v>0.52</v>
      </c>
      <c r="V1545" s="9">
        <v>32</v>
      </c>
      <c r="W1545" s="8">
        <v>0.55999999999999961</v>
      </c>
      <c r="X1545" s="8">
        <v>2.0399999999999991</v>
      </c>
      <c r="Y1545" s="8">
        <v>8.9999999999999858E-2</v>
      </c>
      <c r="Z1545" s="8">
        <v>-0.29999999999999982</v>
      </c>
      <c r="AA1545">
        <v>-0.3100000000000005</v>
      </c>
      <c r="AF1545" t="s">
        <v>1793</v>
      </c>
      <c r="AG1545" t="s">
        <v>115</v>
      </c>
      <c r="AH1545" t="s">
        <v>116</v>
      </c>
      <c r="AI1545" t="s">
        <v>230</v>
      </c>
      <c r="AJ1545" s="7">
        <v>40908</v>
      </c>
      <c r="AK1545" t="s">
        <v>1952</v>
      </c>
      <c r="AL1545" t="s">
        <v>118</v>
      </c>
      <c r="AM1545" t="s">
        <v>1591</v>
      </c>
      <c r="AN1545" t="s">
        <v>1977</v>
      </c>
      <c r="AO1545" t="str">
        <f>TEXT(A1545,"yyyy-mm-dd")</f>
        <v>2010-09-30</v>
      </c>
    </row>
    <row r="1546" spans="1:41">
      <c r="A1546" s="6" t="s">
        <v>1951</v>
      </c>
      <c r="B1546">
        <v>2010</v>
      </c>
      <c r="C1546">
        <v>9</v>
      </c>
      <c r="E1546" t="s">
        <v>112</v>
      </c>
      <c r="F1546" t="s">
        <v>113</v>
      </c>
      <c r="G1546" t="s">
        <v>83</v>
      </c>
      <c r="H1546" t="s">
        <v>1417</v>
      </c>
      <c r="I1546">
        <v>2010</v>
      </c>
      <c r="K1546" s="6">
        <v>40543</v>
      </c>
      <c r="L1546">
        <v>3</v>
      </c>
      <c r="N1546" t="s">
        <v>233</v>
      </c>
      <c r="O1546" s="8">
        <v>4.5599999999999996</v>
      </c>
      <c r="P1546" s="8">
        <v>4.5</v>
      </c>
      <c r="Q1546" s="8">
        <v>4.5</v>
      </c>
      <c r="R1546" s="8">
        <v>4.55</v>
      </c>
      <c r="S1546" s="8">
        <v>4.45</v>
      </c>
      <c r="T1546" s="8">
        <v>5.05</v>
      </c>
      <c r="U1546" s="8">
        <v>0.12</v>
      </c>
      <c r="V1546" s="9">
        <v>32</v>
      </c>
      <c r="W1546" s="8">
        <v>4.9999999999999822E-2</v>
      </c>
      <c r="X1546" s="8">
        <v>0.59999999999999964</v>
      </c>
      <c r="Y1546" s="8">
        <v>5.9999999999999609E-2</v>
      </c>
      <c r="Z1546" s="8">
        <v>-4.0000000000000036E-2</v>
      </c>
      <c r="AA1546">
        <v>-3.0000000000000249E-2</v>
      </c>
      <c r="AF1546" t="s">
        <v>1600</v>
      </c>
      <c r="AG1546" t="s">
        <v>115</v>
      </c>
      <c r="AH1546" t="s">
        <v>116</v>
      </c>
      <c r="AI1546" t="s">
        <v>117</v>
      </c>
      <c r="AJ1546" s="7">
        <v>40543</v>
      </c>
      <c r="AK1546" t="s">
        <v>1952</v>
      </c>
      <c r="AL1546" t="s">
        <v>118</v>
      </c>
      <c r="AM1546" t="s">
        <v>1419</v>
      </c>
      <c r="AN1546" t="s">
        <v>1976</v>
      </c>
      <c r="AO1546" t="str">
        <f>TEXT(A1546,"yyyy-mm-dd")</f>
        <v>2010-09-30</v>
      </c>
    </row>
    <row r="1547" spans="1:41">
      <c r="A1547" s="6" t="s">
        <v>1978</v>
      </c>
      <c r="B1547">
        <v>2010</v>
      </c>
      <c r="C1547">
        <v>10</v>
      </c>
      <c r="E1547" t="s">
        <v>1907</v>
      </c>
      <c r="F1547" t="s">
        <v>1908</v>
      </c>
      <c r="G1547" t="s">
        <v>102</v>
      </c>
      <c r="H1547" t="s">
        <v>1969</v>
      </c>
      <c r="I1547">
        <v>2012</v>
      </c>
      <c r="J1547">
        <v>3</v>
      </c>
      <c r="K1547" s="6">
        <v>41182</v>
      </c>
      <c r="L1547">
        <v>23</v>
      </c>
      <c r="M1547">
        <v>8</v>
      </c>
      <c r="N1547" t="s">
        <v>95</v>
      </c>
      <c r="O1547" s="8">
        <v>5.79</v>
      </c>
      <c r="P1547" s="8">
        <v>5.75</v>
      </c>
      <c r="Q1547" s="8">
        <v>5.19</v>
      </c>
      <c r="R1547" s="8">
        <v>6.31</v>
      </c>
      <c r="S1547" s="8">
        <v>4.4000000000000004</v>
      </c>
      <c r="T1547" s="8">
        <v>7.78</v>
      </c>
      <c r="U1547" s="8">
        <v>0.88</v>
      </c>
      <c r="V1547" s="9">
        <v>24</v>
      </c>
      <c r="W1547" s="8">
        <v>1.1199999999999992</v>
      </c>
      <c r="X1547" s="8">
        <v>3.38</v>
      </c>
      <c r="Y1547" s="8">
        <v>4.0000000000000036E-2</v>
      </c>
      <c r="Z1547" s="8">
        <v>-0.25</v>
      </c>
      <c r="AA1547">
        <v>0.11999999999999922</v>
      </c>
      <c r="AF1547" t="s">
        <v>1970</v>
      </c>
      <c r="AG1547" t="s">
        <v>1910</v>
      </c>
      <c r="AH1547" t="s">
        <v>1911</v>
      </c>
      <c r="AI1547" t="s">
        <v>1944</v>
      </c>
      <c r="AJ1547" s="7">
        <v>41182</v>
      </c>
      <c r="AK1547" t="s">
        <v>1979</v>
      </c>
      <c r="AL1547" t="s">
        <v>1908</v>
      </c>
      <c r="AM1547" t="s">
        <v>1972</v>
      </c>
      <c r="AN1547" t="s">
        <v>1995</v>
      </c>
      <c r="AO1547" t="str">
        <f>TEXT(A1547,"yyyy-mm-dd")</f>
        <v>2010-10-31</v>
      </c>
    </row>
    <row r="1548" spans="1:41">
      <c r="A1548" s="6" t="s">
        <v>1978</v>
      </c>
      <c r="B1548">
        <v>2010</v>
      </c>
      <c r="C1548">
        <v>10</v>
      </c>
      <c r="E1548" t="s">
        <v>1907</v>
      </c>
      <c r="F1548" t="s">
        <v>1908</v>
      </c>
      <c r="G1548" t="s">
        <v>102</v>
      </c>
      <c r="H1548" t="s">
        <v>1942</v>
      </c>
      <c r="I1548">
        <v>2012</v>
      </c>
      <c r="J1548">
        <v>2</v>
      </c>
      <c r="K1548" s="6">
        <v>41090</v>
      </c>
      <c r="L1548">
        <v>20</v>
      </c>
      <c r="M1548">
        <v>7</v>
      </c>
      <c r="N1548" t="s">
        <v>185</v>
      </c>
      <c r="O1548" s="8">
        <v>5.6</v>
      </c>
      <c r="P1548" s="8">
        <v>5.5</v>
      </c>
      <c r="Q1548" s="8">
        <v>4.95</v>
      </c>
      <c r="R1548" s="8">
        <v>6.07</v>
      </c>
      <c r="S1548" s="8">
        <v>4.4000000000000004</v>
      </c>
      <c r="T1548" s="8">
        <v>7.03</v>
      </c>
      <c r="U1548" s="8">
        <v>0.77</v>
      </c>
      <c r="V1548" s="9">
        <v>24</v>
      </c>
      <c r="W1548" s="8">
        <v>1.1200000000000001</v>
      </c>
      <c r="X1548" s="8">
        <v>2.63</v>
      </c>
      <c r="Y1548" s="8">
        <v>9.9999999999999645E-2</v>
      </c>
      <c r="Z1548" s="8">
        <v>-0.25</v>
      </c>
      <c r="AA1548">
        <v>0.12000000000000011</v>
      </c>
      <c r="AF1548" t="s">
        <v>1943</v>
      </c>
      <c r="AG1548" t="s">
        <v>1910</v>
      </c>
      <c r="AH1548" t="s">
        <v>1911</v>
      </c>
      <c r="AI1548" t="s">
        <v>1939</v>
      </c>
      <c r="AJ1548" s="7">
        <v>41090</v>
      </c>
      <c r="AK1548" t="s">
        <v>1979</v>
      </c>
      <c r="AL1548" t="s">
        <v>1908</v>
      </c>
      <c r="AM1548" t="s">
        <v>1945</v>
      </c>
      <c r="AN1548" t="s">
        <v>1994</v>
      </c>
      <c r="AO1548" t="str">
        <f>TEXT(A1548,"yyyy-mm-dd")</f>
        <v>2010-10-31</v>
      </c>
    </row>
    <row r="1549" spans="1:41">
      <c r="A1549" s="6" t="s">
        <v>1978</v>
      </c>
      <c r="B1549">
        <v>2010</v>
      </c>
      <c r="C1549">
        <v>10</v>
      </c>
      <c r="E1549" t="s">
        <v>1907</v>
      </c>
      <c r="F1549" t="s">
        <v>1908</v>
      </c>
      <c r="G1549" t="s">
        <v>102</v>
      </c>
      <c r="H1549" t="s">
        <v>1937</v>
      </c>
      <c r="I1549">
        <v>2012</v>
      </c>
      <c r="J1549">
        <v>1</v>
      </c>
      <c r="K1549" s="6">
        <v>40999</v>
      </c>
      <c r="L1549">
        <v>17</v>
      </c>
      <c r="M1549">
        <v>6</v>
      </c>
      <c r="N1549" t="s">
        <v>214</v>
      </c>
      <c r="O1549" s="8">
        <v>5.34</v>
      </c>
      <c r="P1549" s="8">
        <v>5.12</v>
      </c>
      <c r="Q1549" s="8">
        <v>4.79</v>
      </c>
      <c r="R1549" s="8">
        <v>6</v>
      </c>
      <c r="S1549" s="8">
        <v>4.4000000000000004</v>
      </c>
      <c r="T1549" s="8">
        <v>6.5</v>
      </c>
      <c r="U1549" s="8">
        <v>0.68</v>
      </c>
      <c r="V1549" s="9">
        <v>24</v>
      </c>
      <c r="W1549" s="8">
        <v>1.21</v>
      </c>
      <c r="X1549" s="8">
        <v>2.0999999999999996</v>
      </c>
      <c r="Y1549" s="8">
        <v>0.21999999999999975</v>
      </c>
      <c r="Z1549" s="8">
        <v>-0.37999999999999989</v>
      </c>
      <c r="AA1549">
        <v>0.20999999999999996</v>
      </c>
      <c r="AF1549" t="s">
        <v>1938</v>
      </c>
      <c r="AG1549" t="s">
        <v>1910</v>
      </c>
      <c r="AH1549" t="s">
        <v>1911</v>
      </c>
      <c r="AI1549" t="s">
        <v>1934</v>
      </c>
      <c r="AJ1549" s="7">
        <v>40999</v>
      </c>
      <c r="AK1549" t="s">
        <v>1979</v>
      </c>
      <c r="AL1549" t="s">
        <v>1908</v>
      </c>
      <c r="AM1549" t="s">
        <v>1940</v>
      </c>
      <c r="AN1549" t="s">
        <v>1993</v>
      </c>
      <c r="AO1549" t="str">
        <f>TEXT(A1549,"yyyy-mm-dd")</f>
        <v>2010-10-31</v>
      </c>
    </row>
    <row r="1550" spans="1:41">
      <c r="A1550" s="6" t="s">
        <v>1978</v>
      </c>
      <c r="B1550">
        <v>2010</v>
      </c>
      <c r="C1550">
        <v>10</v>
      </c>
      <c r="E1550" t="s">
        <v>1907</v>
      </c>
      <c r="F1550" t="s">
        <v>1908</v>
      </c>
      <c r="G1550" t="s">
        <v>102</v>
      </c>
      <c r="H1550" t="s">
        <v>1932</v>
      </c>
      <c r="I1550">
        <v>2011</v>
      </c>
      <c r="J1550">
        <v>4</v>
      </c>
      <c r="K1550" s="6">
        <v>40908</v>
      </c>
      <c r="L1550">
        <v>14</v>
      </c>
      <c r="M1550">
        <v>5</v>
      </c>
      <c r="N1550" t="s">
        <v>244</v>
      </c>
      <c r="O1550" s="8">
        <v>5.01</v>
      </c>
      <c r="P1550" s="8">
        <v>5</v>
      </c>
      <c r="Q1550" s="8">
        <v>4.5</v>
      </c>
      <c r="R1550" s="8">
        <v>5.32</v>
      </c>
      <c r="S1550" s="8">
        <v>4.4000000000000004</v>
      </c>
      <c r="T1550" s="8">
        <v>5.75</v>
      </c>
      <c r="U1550" s="8">
        <v>0.44</v>
      </c>
      <c r="V1550" s="9">
        <v>28</v>
      </c>
      <c r="W1550" s="8">
        <v>0.82000000000000028</v>
      </c>
      <c r="X1550" s="8">
        <v>1.3499999999999996</v>
      </c>
      <c r="Y1550" s="8">
        <v>9.9999999999997868E-3</v>
      </c>
      <c r="Z1550" s="8">
        <v>0</v>
      </c>
      <c r="AA1550">
        <v>7.0000000000000284E-2</v>
      </c>
      <c r="AF1550" t="s">
        <v>1933</v>
      </c>
      <c r="AG1550" t="s">
        <v>1910</v>
      </c>
      <c r="AH1550" t="s">
        <v>1911</v>
      </c>
      <c r="AI1550" t="s">
        <v>1929</v>
      </c>
      <c r="AJ1550" s="7">
        <v>40908</v>
      </c>
      <c r="AK1550" t="s">
        <v>1979</v>
      </c>
      <c r="AL1550" t="s">
        <v>1908</v>
      </c>
      <c r="AM1550" t="s">
        <v>1935</v>
      </c>
      <c r="AN1550" t="s">
        <v>1992</v>
      </c>
      <c r="AO1550" t="str">
        <f>TEXT(A1550,"yyyy-mm-dd")</f>
        <v>2010-10-31</v>
      </c>
    </row>
    <row r="1551" spans="1:41">
      <c r="A1551" s="6" t="s">
        <v>1978</v>
      </c>
      <c r="B1551">
        <v>2010</v>
      </c>
      <c r="C1551">
        <v>10</v>
      </c>
      <c r="E1551" t="s">
        <v>1907</v>
      </c>
      <c r="F1551" t="s">
        <v>1908</v>
      </c>
      <c r="G1551" t="s">
        <v>102</v>
      </c>
      <c r="H1551" t="s">
        <v>1927</v>
      </c>
      <c r="I1551">
        <v>2011</v>
      </c>
      <c r="J1551">
        <v>3</v>
      </c>
      <c r="K1551" s="6">
        <v>40816</v>
      </c>
      <c r="L1551">
        <v>11</v>
      </c>
      <c r="M1551">
        <v>4</v>
      </c>
      <c r="N1551" t="s">
        <v>85</v>
      </c>
      <c r="O1551" s="8">
        <v>4.71</v>
      </c>
      <c r="P1551" s="8">
        <v>4.63</v>
      </c>
      <c r="Q1551" s="8">
        <v>4.5</v>
      </c>
      <c r="R1551" s="8">
        <v>4.9000000000000004</v>
      </c>
      <c r="S1551" s="8">
        <v>4.4000000000000004</v>
      </c>
      <c r="T1551" s="8">
        <v>5.25</v>
      </c>
      <c r="U1551" s="8">
        <v>0.25</v>
      </c>
      <c r="V1551" s="9">
        <v>28</v>
      </c>
      <c r="W1551" s="8">
        <v>0.40000000000000036</v>
      </c>
      <c r="X1551" s="8">
        <v>0.84999999999999964</v>
      </c>
      <c r="Y1551" s="8">
        <v>8.0000000000000071E-2</v>
      </c>
      <c r="Z1551" s="8">
        <v>-0.29000000000000004</v>
      </c>
      <c r="AA1551">
        <v>-0.34999999999999964</v>
      </c>
      <c r="AF1551" t="s">
        <v>1928</v>
      </c>
      <c r="AG1551" t="s">
        <v>1910</v>
      </c>
      <c r="AH1551" t="s">
        <v>1911</v>
      </c>
      <c r="AI1551" t="s">
        <v>1924</v>
      </c>
      <c r="AJ1551" s="7">
        <v>40816</v>
      </c>
      <c r="AK1551" t="s">
        <v>1979</v>
      </c>
      <c r="AL1551" t="s">
        <v>1908</v>
      </c>
      <c r="AM1551" t="s">
        <v>1930</v>
      </c>
      <c r="AN1551" t="s">
        <v>1991</v>
      </c>
      <c r="AO1551" t="str">
        <f>TEXT(A1551,"yyyy-mm-dd")</f>
        <v>2010-10-31</v>
      </c>
    </row>
    <row r="1552" spans="1:41">
      <c r="A1552" s="6" t="s">
        <v>1978</v>
      </c>
      <c r="B1552">
        <v>2010</v>
      </c>
      <c r="C1552">
        <v>10</v>
      </c>
      <c r="E1552" t="s">
        <v>1907</v>
      </c>
      <c r="F1552" t="s">
        <v>1908</v>
      </c>
      <c r="G1552" t="s">
        <v>102</v>
      </c>
      <c r="H1552" t="s">
        <v>1922</v>
      </c>
      <c r="I1552">
        <v>2011</v>
      </c>
      <c r="J1552">
        <v>2</v>
      </c>
      <c r="K1552" s="6">
        <v>40724</v>
      </c>
      <c r="L1552">
        <v>8</v>
      </c>
      <c r="M1552">
        <v>3</v>
      </c>
      <c r="N1552" t="s">
        <v>182</v>
      </c>
      <c r="O1552" s="8">
        <v>4.57</v>
      </c>
      <c r="P1552" s="8">
        <v>4.5</v>
      </c>
      <c r="Q1552" s="8">
        <v>4.5</v>
      </c>
      <c r="R1552" s="8">
        <v>4.5</v>
      </c>
      <c r="S1552" s="8">
        <v>4.4000000000000004</v>
      </c>
      <c r="T1552" s="8">
        <v>4.95</v>
      </c>
      <c r="U1552" s="8">
        <v>0.15</v>
      </c>
      <c r="V1552" s="9">
        <v>29</v>
      </c>
      <c r="W1552" s="8">
        <v>0</v>
      </c>
      <c r="X1552" s="8">
        <v>0.54999999999999982</v>
      </c>
      <c r="Y1552" s="8">
        <v>7.0000000000000284E-2</v>
      </c>
      <c r="Z1552" s="8">
        <v>0</v>
      </c>
      <c r="AA1552">
        <v>-0.5</v>
      </c>
      <c r="AF1552" t="s">
        <v>1923</v>
      </c>
      <c r="AG1552" t="s">
        <v>1910</v>
      </c>
      <c r="AH1552" t="s">
        <v>1911</v>
      </c>
      <c r="AI1552" t="s">
        <v>1919</v>
      </c>
      <c r="AJ1552" s="7">
        <v>40724</v>
      </c>
      <c r="AK1552" t="s">
        <v>1979</v>
      </c>
      <c r="AL1552" t="s">
        <v>1908</v>
      </c>
      <c r="AM1552" t="s">
        <v>1925</v>
      </c>
      <c r="AN1552" t="s">
        <v>1990</v>
      </c>
      <c r="AO1552" t="str">
        <f>TEXT(A1552,"yyyy-mm-dd")</f>
        <v>2010-10-31</v>
      </c>
    </row>
    <row r="1553" spans="1:41">
      <c r="A1553" s="6" t="s">
        <v>1978</v>
      </c>
      <c r="B1553">
        <v>2010</v>
      </c>
      <c r="C1553">
        <v>10</v>
      </c>
      <c r="E1553" t="s">
        <v>1907</v>
      </c>
      <c r="F1553" t="s">
        <v>1908</v>
      </c>
      <c r="G1553" t="s">
        <v>102</v>
      </c>
      <c r="H1553" t="s">
        <v>1917</v>
      </c>
      <c r="I1553">
        <v>2011</v>
      </c>
      <c r="J1553">
        <v>1</v>
      </c>
      <c r="K1553" s="6">
        <v>40633</v>
      </c>
      <c r="L1553">
        <v>5</v>
      </c>
      <c r="M1553">
        <v>2</v>
      </c>
      <c r="N1553" t="s">
        <v>211</v>
      </c>
      <c r="O1553" s="8">
        <v>4.54</v>
      </c>
      <c r="P1553" s="8">
        <v>4.5</v>
      </c>
      <c r="Q1553" s="8">
        <v>4.5</v>
      </c>
      <c r="R1553" s="8">
        <v>4.5</v>
      </c>
      <c r="S1553" s="8">
        <v>4.4000000000000004</v>
      </c>
      <c r="T1553" s="8">
        <v>4.92</v>
      </c>
      <c r="U1553" s="8">
        <v>0.11</v>
      </c>
      <c r="V1553" s="9">
        <v>29</v>
      </c>
      <c r="W1553" s="8">
        <v>0</v>
      </c>
      <c r="X1553" s="8">
        <v>0.51999999999999957</v>
      </c>
      <c r="Y1553" s="8">
        <v>4.0000000000000036E-2</v>
      </c>
      <c r="Z1553" s="8">
        <v>0</v>
      </c>
      <c r="AA1553">
        <v>-4.0000000000000036E-2</v>
      </c>
      <c r="AF1553" t="s">
        <v>1918</v>
      </c>
      <c r="AG1553" t="s">
        <v>1910</v>
      </c>
      <c r="AH1553" t="s">
        <v>1911</v>
      </c>
      <c r="AI1553" t="s">
        <v>1915</v>
      </c>
      <c r="AJ1553" s="7">
        <v>40633</v>
      </c>
      <c r="AK1553" t="s">
        <v>1979</v>
      </c>
      <c r="AL1553" t="s">
        <v>1908</v>
      </c>
      <c r="AM1553" t="s">
        <v>1920</v>
      </c>
      <c r="AN1553" t="s">
        <v>1989</v>
      </c>
      <c r="AO1553" t="str">
        <f>TEXT(A1553,"yyyy-mm-dd")</f>
        <v>2010-10-31</v>
      </c>
    </row>
    <row r="1554" spans="1:41">
      <c r="A1554" s="6" t="s">
        <v>1978</v>
      </c>
      <c r="B1554">
        <v>2010</v>
      </c>
      <c r="C1554">
        <v>10</v>
      </c>
      <c r="E1554" t="s">
        <v>1907</v>
      </c>
      <c r="F1554" t="s">
        <v>1908</v>
      </c>
      <c r="G1554" t="s">
        <v>102</v>
      </c>
      <c r="H1554" t="s">
        <v>1768</v>
      </c>
      <c r="I1554">
        <v>2010</v>
      </c>
      <c r="J1554">
        <v>4</v>
      </c>
      <c r="K1554" s="6">
        <v>40543</v>
      </c>
      <c r="L1554">
        <v>2</v>
      </c>
      <c r="M1554">
        <v>1</v>
      </c>
      <c r="N1554" t="s">
        <v>104</v>
      </c>
      <c r="O1554" s="8">
        <v>4.54</v>
      </c>
      <c r="P1554" s="8">
        <v>4.5</v>
      </c>
      <c r="Q1554" s="8">
        <v>4.5</v>
      </c>
      <c r="R1554" s="8">
        <v>4.5</v>
      </c>
      <c r="S1554" s="8">
        <v>4.4000000000000004</v>
      </c>
      <c r="T1554" s="8">
        <v>4.92</v>
      </c>
      <c r="U1554" s="8">
        <v>0.11</v>
      </c>
      <c r="V1554" s="9">
        <v>29</v>
      </c>
      <c r="W1554" s="8">
        <v>0</v>
      </c>
      <c r="X1554" s="8">
        <v>0.51999999999999957</v>
      </c>
      <c r="Y1554" s="8">
        <v>4.0000000000000036E-2</v>
      </c>
      <c r="Z1554" s="8">
        <v>0</v>
      </c>
      <c r="AA1554">
        <v>0</v>
      </c>
      <c r="AF1554" t="s">
        <v>1914</v>
      </c>
      <c r="AG1554" t="s">
        <v>1910</v>
      </c>
      <c r="AH1554" t="s">
        <v>1911</v>
      </c>
      <c r="AI1554" t="s">
        <v>1912</v>
      </c>
      <c r="AJ1554" s="7">
        <v>40543</v>
      </c>
      <c r="AK1554" t="s">
        <v>1979</v>
      </c>
      <c r="AL1554" t="s">
        <v>1908</v>
      </c>
      <c r="AM1554" t="s">
        <v>1770</v>
      </c>
      <c r="AN1554" t="s">
        <v>1988</v>
      </c>
      <c r="AO1554" t="str">
        <f>TEXT(A1554,"yyyy-mm-dd")</f>
        <v>2010-10-31</v>
      </c>
    </row>
    <row r="1555" spans="1:41">
      <c r="A1555" s="6" t="s">
        <v>1978</v>
      </c>
      <c r="B1555">
        <v>2010</v>
      </c>
      <c r="C1555">
        <v>10</v>
      </c>
      <c r="E1555" t="s">
        <v>100</v>
      </c>
      <c r="F1555" t="s">
        <v>101</v>
      </c>
      <c r="G1555" t="s">
        <v>83</v>
      </c>
      <c r="H1555" t="s">
        <v>1781</v>
      </c>
      <c r="I1555">
        <v>2012</v>
      </c>
      <c r="K1555" s="6">
        <v>41274</v>
      </c>
      <c r="L1555">
        <v>26</v>
      </c>
      <c r="N1555" t="s">
        <v>463</v>
      </c>
      <c r="O1555" s="8">
        <v>4.0599999999999996</v>
      </c>
      <c r="P1555" s="8">
        <v>4.12</v>
      </c>
      <c r="Q1555" s="8">
        <v>3.63</v>
      </c>
      <c r="R1555" s="8">
        <v>4.37</v>
      </c>
      <c r="S1555" s="8">
        <v>3.1</v>
      </c>
      <c r="T1555" s="8">
        <v>5.5</v>
      </c>
      <c r="U1555" s="8">
        <v>0.62</v>
      </c>
      <c r="V1555" s="9">
        <v>26</v>
      </c>
      <c r="W1555" s="8">
        <v>0.74000000000000021</v>
      </c>
      <c r="X1555" s="8">
        <v>2.4</v>
      </c>
      <c r="Y1555" s="8">
        <v>-6.0000000000000497E-2</v>
      </c>
      <c r="Z1555" s="8">
        <v>0.12000000000000011</v>
      </c>
      <c r="AA1555">
        <v>-6.9999999999999396E-2</v>
      </c>
      <c r="AF1555" t="s">
        <v>9973</v>
      </c>
      <c r="AG1555" t="s">
        <v>9655</v>
      </c>
      <c r="AH1555" t="s">
        <v>9656</v>
      </c>
      <c r="AI1555" t="s">
        <v>9708</v>
      </c>
      <c r="AJ1555" s="7">
        <v>41274</v>
      </c>
      <c r="AK1555" t="s">
        <v>1979</v>
      </c>
      <c r="AL1555" t="s">
        <v>109</v>
      </c>
      <c r="AM1555" t="s">
        <v>1783</v>
      </c>
      <c r="AN1555" t="s">
        <v>9976</v>
      </c>
    </row>
    <row r="1556" spans="1:41">
      <c r="A1556" s="6" t="s">
        <v>1978</v>
      </c>
      <c r="B1556">
        <v>2010</v>
      </c>
      <c r="C1556">
        <v>10</v>
      </c>
      <c r="E1556" t="s">
        <v>100</v>
      </c>
      <c r="F1556" t="s">
        <v>101</v>
      </c>
      <c r="G1556" t="s">
        <v>83</v>
      </c>
      <c r="H1556" t="s">
        <v>1589</v>
      </c>
      <c r="I1556">
        <v>2011</v>
      </c>
      <c r="K1556" s="6">
        <v>40908</v>
      </c>
      <c r="L1556">
        <v>14</v>
      </c>
      <c r="N1556" t="s">
        <v>244</v>
      </c>
      <c r="O1556" s="8">
        <v>3.52</v>
      </c>
      <c r="P1556" s="8">
        <v>3.5</v>
      </c>
      <c r="Q1556" s="8">
        <v>3.44</v>
      </c>
      <c r="R1556" s="8">
        <v>3.65</v>
      </c>
      <c r="S1556" s="8">
        <v>2.9</v>
      </c>
      <c r="T1556" s="8">
        <v>4.2</v>
      </c>
      <c r="U1556" s="8">
        <v>0.26</v>
      </c>
      <c r="V1556" s="9">
        <v>31</v>
      </c>
      <c r="W1556" s="8">
        <v>0.20999999999999996</v>
      </c>
      <c r="X1556" s="8">
        <v>1.3000000000000003</v>
      </c>
      <c r="Y1556" s="8">
        <v>2.0000000000000018E-2</v>
      </c>
      <c r="Z1556" s="8">
        <v>0</v>
      </c>
      <c r="AA1556">
        <v>-0.24000000000000021</v>
      </c>
      <c r="AF1556" t="s">
        <v>9939</v>
      </c>
      <c r="AG1556" t="s">
        <v>9655</v>
      </c>
      <c r="AH1556" t="s">
        <v>9656</v>
      </c>
      <c r="AI1556" t="s">
        <v>9669</v>
      </c>
      <c r="AJ1556" s="7">
        <v>40908</v>
      </c>
      <c r="AK1556" t="s">
        <v>1979</v>
      </c>
      <c r="AL1556" t="s">
        <v>109</v>
      </c>
      <c r="AM1556" t="s">
        <v>1591</v>
      </c>
      <c r="AN1556" t="s">
        <v>9957</v>
      </c>
    </row>
    <row r="1557" spans="1:41">
      <c r="A1557" s="6" t="s">
        <v>1978</v>
      </c>
      <c r="B1557">
        <v>2010</v>
      </c>
      <c r="C1557">
        <v>10</v>
      </c>
      <c r="E1557" t="s">
        <v>100</v>
      </c>
      <c r="F1557" t="s">
        <v>101</v>
      </c>
      <c r="G1557" t="s">
        <v>102</v>
      </c>
      <c r="H1557" t="s">
        <v>1917</v>
      </c>
      <c r="I1557">
        <v>2011</v>
      </c>
      <c r="J1557">
        <v>1</v>
      </c>
      <c r="K1557" s="6">
        <v>40633</v>
      </c>
      <c r="L1557">
        <v>5</v>
      </c>
      <c r="M1557">
        <v>2</v>
      </c>
      <c r="N1557" t="s">
        <v>211</v>
      </c>
      <c r="O1557" s="8">
        <v>3.81</v>
      </c>
      <c r="P1557" s="8">
        <v>4</v>
      </c>
      <c r="Q1557" s="8">
        <v>3.35</v>
      </c>
      <c r="R1557" s="8">
        <v>4.2</v>
      </c>
      <c r="S1557" s="8">
        <v>0.33</v>
      </c>
      <c r="T1557" s="8">
        <v>5.5</v>
      </c>
      <c r="U1557" s="8">
        <v>0.94</v>
      </c>
      <c r="V1557" s="9">
        <v>30</v>
      </c>
      <c r="W1557" s="8">
        <v>0.85000000000000009</v>
      </c>
      <c r="X1557" s="8">
        <v>5.17</v>
      </c>
      <c r="Y1557" s="8">
        <v>-0.18999999999999995</v>
      </c>
      <c r="Z1557" s="8">
        <v>0.14999999999999991</v>
      </c>
      <c r="AA1557">
        <v>4.4408920985006262E-16</v>
      </c>
      <c r="AF1557" t="s">
        <v>1960</v>
      </c>
      <c r="AG1557" t="s">
        <v>106</v>
      </c>
      <c r="AH1557" t="s">
        <v>107</v>
      </c>
      <c r="AI1557" t="s">
        <v>340</v>
      </c>
      <c r="AJ1557" s="7">
        <v>40633</v>
      </c>
      <c r="AK1557" t="s">
        <v>1979</v>
      </c>
      <c r="AL1557" t="s">
        <v>109</v>
      </c>
      <c r="AM1557" t="s">
        <v>1920</v>
      </c>
      <c r="AN1557" t="s">
        <v>1987</v>
      </c>
      <c r="AO1557" t="str">
        <f>TEXT(A1557,"yyyy-mm-dd")</f>
        <v>2010-10-31</v>
      </c>
    </row>
    <row r="1558" spans="1:41">
      <c r="A1558" s="6" t="s">
        <v>1978</v>
      </c>
      <c r="B1558">
        <v>2010</v>
      </c>
      <c r="C1558">
        <v>10</v>
      </c>
      <c r="E1558" t="s">
        <v>100</v>
      </c>
      <c r="F1558" t="s">
        <v>101</v>
      </c>
      <c r="G1558" t="s">
        <v>102</v>
      </c>
      <c r="H1558" t="s">
        <v>1768</v>
      </c>
      <c r="I1558">
        <v>2010</v>
      </c>
      <c r="J1558">
        <v>4</v>
      </c>
      <c r="K1558" s="6">
        <v>40543</v>
      </c>
      <c r="L1558">
        <v>2</v>
      </c>
      <c r="M1558">
        <v>1</v>
      </c>
      <c r="N1558" t="s">
        <v>104</v>
      </c>
      <c r="O1558" s="8">
        <v>3.02</v>
      </c>
      <c r="P1558" s="8">
        <v>3.1</v>
      </c>
      <c r="Q1558" s="8">
        <v>2.4300000000000002</v>
      </c>
      <c r="R1558" s="8">
        <v>3.6</v>
      </c>
      <c r="S1558" s="8">
        <v>0.2</v>
      </c>
      <c r="T1558" s="8">
        <v>5</v>
      </c>
      <c r="U1558" s="8">
        <v>0.93</v>
      </c>
      <c r="V1558" s="9">
        <v>30</v>
      </c>
      <c r="W1558" s="8">
        <v>1.17</v>
      </c>
      <c r="X1558" s="8">
        <v>4.8</v>
      </c>
      <c r="Y1558" s="8">
        <v>-8.0000000000000071E-2</v>
      </c>
      <c r="Z1558" s="8">
        <v>0.10000000000000009</v>
      </c>
      <c r="AA1558">
        <v>3.9999999999999591E-2</v>
      </c>
      <c r="AF1558" t="s">
        <v>1769</v>
      </c>
      <c r="AG1558" t="s">
        <v>106</v>
      </c>
      <c r="AH1558" t="s">
        <v>107</v>
      </c>
      <c r="AI1558" t="s">
        <v>108</v>
      </c>
      <c r="AJ1558" s="7">
        <v>40543</v>
      </c>
      <c r="AK1558" t="s">
        <v>1979</v>
      </c>
      <c r="AL1558" t="s">
        <v>109</v>
      </c>
      <c r="AM1558" t="s">
        <v>1770</v>
      </c>
      <c r="AN1558" t="s">
        <v>1986</v>
      </c>
      <c r="AO1558" t="str">
        <f>TEXT(A1558,"yyyy-mm-dd")</f>
        <v>2010-10-31</v>
      </c>
    </row>
    <row r="1559" spans="1:41">
      <c r="A1559" s="6" t="s">
        <v>1978</v>
      </c>
      <c r="B1559">
        <v>2010</v>
      </c>
      <c r="C1559">
        <v>10</v>
      </c>
      <c r="E1559" t="s">
        <v>100</v>
      </c>
      <c r="F1559" t="s">
        <v>101</v>
      </c>
      <c r="G1559" t="s">
        <v>83</v>
      </c>
      <c r="H1559" t="s">
        <v>1417</v>
      </c>
      <c r="I1559">
        <v>2010</v>
      </c>
      <c r="K1559" s="6">
        <v>40543</v>
      </c>
      <c r="L1559">
        <v>2</v>
      </c>
      <c r="N1559" t="s">
        <v>104</v>
      </c>
      <c r="O1559" s="8">
        <v>4.75</v>
      </c>
      <c r="P1559" s="8">
        <v>4.8</v>
      </c>
      <c r="Q1559" s="8">
        <v>4.5</v>
      </c>
      <c r="R1559" s="8">
        <v>5.0999999999999996</v>
      </c>
      <c r="S1559" s="8">
        <v>3.3</v>
      </c>
      <c r="T1559" s="8">
        <v>5.6</v>
      </c>
      <c r="U1559" s="8">
        <v>0.5</v>
      </c>
      <c r="V1559" s="9">
        <v>31</v>
      </c>
      <c r="W1559" s="8">
        <v>0.59999999999999964</v>
      </c>
      <c r="X1559" s="8">
        <v>2.2999999999999998</v>
      </c>
      <c r="Y1559" s="8">
        <v>-4.9999999999999822E-2</v>
      </c>
      <c r="Z1559" s="8">
        <v>9.9999999999999645E-2</v>
      </c>
      <c r="AA1559">
        <v>4.9999999999999822E-2</v>
      </c>
      <c r="AF1559" t="s">
        <v>9905</v>
      </c>
      <c r="AG1559" t="s">
        <v>9655</v>
      </c>
      <c r="AH1559" t="s">
        <v>9656</v>
      </c>
      <c r="AI1559" t="s">
        <v>9657</v>
      </c>
      <c r="AJ1559" s="7">
        <v>40543</v>
      </c>
      <c r="AK1559" t="s">
        <v>1979</v>
      </c>
      <c r="AL1559" t="s">
        <v>109</v>
      </c>
      <c r="AM1559" t="s">
        <v>1419</v>
      </c>
      <c r="AN1559" t="s">
        <v>9935</v>
      </c>
    </row>
    <row r="1560" spans="1:41">
      <c r="A1560" s="6" t="s">
        <v>1978</v>
      </c>
      <c r="B1560">
        <v>2010</v>
      </c>
      <c r="C1560">
        <v>10</v>
      </c>
      <c r="E1560" t="s">
        <v>100</v>
      </c>
      <c r="F1560" t="s">
        <v>101</v>
      </c>
      <c r="G1560" t="s">
        <v>102</v>
      </c>
      <c r="H1560" t="s">
        <v>1764</v>
      </c>
      <c r="I1560">
        <v>2010</v>
      </c>
      <c r="J1560">
        <v>3</v>
      </c>
      <c r="K1560" s="6">
        <v>40451</v>
      </c>
      <c r="L1560">
        <v>-1</v>
      </c>
      <c r="M1560">
        <v>0</v>
      </c>
      <c r="N1560" t="s">
        <v>187</v>
      </c>
      <c r="O1560" s="8">
        <v>4.43</v>
      </c>
      <c r="P1560" s="8">
        <v>4.3</v>
      </c>
      <c r="Q1560" s="8">
        <v>4</v>
      </c>
      <c r="R1560" s="8">
        <v>4.92</v>
      </c>
      <c r="S1560" s="8">
        <v>3</v>
      </c>
      <c r="T1560" s="8">
        <v>6.1</v>
      </c>
      <c r="U1560" s="8">
        <v>0.8</v>
      </c>
      <c r="V1560" s="9">
        <v>30</v>
      </c>
      <c r="W1560" s="8">
        <v>0.91999999999999993</v>
      </c>
      <c r="X1560" s="8">
        <v>3.0999999999999996</v>
      </c>
      <c r="Y1560" s="8">
        <v>0.12999999999999989</v>
      </c>
      <c r="Z1560" s="8">
        <v>0.14999999999999947</v>
      </c>
      <c r="AA1560">
        <v>-0.33000000000000007</v>
      </c>
      <c r="AF1560" t="s">
        <v>1765</v>
      </c>
      <c r="AG1560" t="s">
        <v>106</v>
      </c>
      <c r="AH1560" t="s">
        <v>107</v>
      </c>
      <c r="AI1560" t="s">
        <v>188</v>
      </c>
      <c r="AJ1560" s="7">
        <v>40451</v>
      </c>
      <c r="AK1560" t="s">
        <v>1979</v>
      </c>
      <c r="AL1560" t="s">
        <v>109</v>
      </c>
      <c r="AM1560" t="s">
        <v>1766</v>
      </c>
      <c r="AN1560" t="s">
        <v>1985</v>
      </c>
      <c r="AO1560" t="str">
        <f>TEXT(A1560,"yyyy-mm-dd")</f>
        <v>2010-10-31</v>
      </c>
    </row>
    <row r="1561" spans="1:41">
      <c r="A1561" s="6" t="s">
        <v>1978</v>
      </c>
      <c r="B1561">
        <v>2010</v>
      </c>
      <c r="C1561">
        <v>10</v>
      </c>
      <c r="E1561" t="s">
        <v>81</v>
      </c>
      <c r="F1561" t="s">
        <v>82</v>
      </c>
      <c r="G1561" t="s">
        <v>83</v>
      </c>
      <c r="H1561" t="s">
        <v>1781</v>
      </c>
      <c r="I1561">
        <v>2012</v>
      </c>
      <c r="K1561" s="6">
        <v>41274</v>
      </c>
      <c r="L1561">
        <v>26</v>
      </c>
      <c r="N1561" t="s">
        <v>463</v>
      </c>
      <c r="O1561" s="8">
        <v>3.78</v>
      </c>
      <c r="P1561" s="8">
        <v>3.7</v>
      </c>
      <c r="Q1561" s="8">
        <v>3.5</v>
      </c>
      <c r="R1561" s="8">
        <v>4</v>
      </c>
      <c r="S1561" s="8">
        <v>3.2</v>
      </c>
      <c r="T1561" s="8">
        <v>4.7</v>
      </c>
      <c r="U1561" s="8">
        <v>0.36</v>
      </c>
      <c r="V1561" s="9">
        <v>29</v>
      </c>
      <c r="W1561" s="8">
        <v>0.5</v>
      </c>
      <c r="X1561" s="8">
        <v>1.5</v>
      </c>
      <c r="Y1561" s="8">
        <v>7.9999999999999627E-2</v>
      </c>
      <c r="Z1561" s="8">
        <v>-9.9999999999999645E-2</v>
      </c>
      <c r="AA1561">
        <v>-8.0000000000000071E-2</v>
      </c>
      <c r="AF1561" t="s">
        <v>1782</v>
      </c>
      <c r="AG1561" t="s">
        <v>87</v>
      </c>
      <c r="AH1561" t="s">
        <v>88</v>
      </c>
      <c r="AI1561" t="s">
        <v>359</v>
      </c>
      <c r="AJ1561" s="7">
        <v>41274</v>
      </c>
      <c r="AK1561" t="s">
        <v>1979</v>
      </c>
      <c r="AL1561" t="s">
        <v>91</v>
      </c>
      <c r="AM1561" t="s">
        <v>1783</v>
      </c>
      <c r="AN1561" t="s">
        <v>1982</v>
      </c>
      <c r="AO1561" t="str">
        <f>TEXT(A1561,"yyyy-mm-dd")</f>
        <v>2010-10-31</v>
      </c>
    </row>
    <row r="1562" spans="1:41">
      <c r="A1562" s="6" t="s">
        <v>1978</v>
      </c>
      <c r="B1562">
        <v>2010</v>
      </c>
      <c r="C1562">
        <v>10</v>
      </c>
      <c r="E1562" t="s">
        <v>81</v>
      </c>
      <c r="F1562" t="s">
        <v>82</v>
      </c>
      <c r="G1562" t="s">
        <v>83</v>
      </c>
      <c r="H1562" t="s">
        <v>1589</v>
      </c>
      <c r="I1562">
        <v>2011</v>
      </c>
      <c r="K1562" s="6">
        <v>40908</v>
      </c>
      <c r="L1562">
        <v>14</v>
      </c>
      <c r="N1562" t="s">
        <v>244</v>
      </c>
      <c r="O1562" s="8">
        <v>3.73</v>
      </c>
      <c r="P1562" s="8">
        <v>3.7</v>
      </c>
      <c r="Q1562" s="8">
        <v>3.5</v>
      </c>
      <c r="R1562" s="8">
        <v>3.9</v>
      </c>
      <c r="S1562" s="8">
        <v>3.2</v>
      </c>
      <c r="T1562" s="8">
        <v>4.0999999999999996</v>
      </c>
      <c r="U1562" s="8">
        <v>0.24</v>
      </c>
      <c r="V1562" s="9">
        <v>31</v>
      </c>
      <c r="W1562" s="8">
        <v>0.39999999999999991</v>
      </c>
      <c r="X1562" s="8">
        <v>0.89999999999999947</v>
      </c>
      <c r="Y1562" s="8">
        <v>2.9999999999999805E-2</v>
      </c>
      <c r="Z1562" s="8">
        <v>-0.19999999999999973</v>
      </c>
      <c r="AA1562">
        <v>8.0000000000000071E-2</v>
      </c>
      <c r="AF1562" t="s">
        <v>1590</v>
      </c>
      <c r="AG1562" t="s">
        <v>87</v>
      </c>
      <c r="AH1562" t="s">
        <v>88</v>
      </c>
      <c r="AI1562" t="s">
        <v>97</v>
      </c>
      <c r="AJ1562" s="7">
        <v>40908</v>
      </c>
      <c r="AK1562" t="s">
        <v>1979</v>
      </c>
      <c r="AL1562" t="s">
        <v>91</v>
      </c>
      <c r="AM1562" t="s">
        <v>1591</v>
      </c>
      <c r="AN1562" t="s">
        <v>1981</v>
      </c>
      <c r="AO1562" t="str">
        <f>TEXT(A1562,"yyyy-mm-dd")</f>
        <v>2010-10-31</v>
      </c>
    </row>
    <row r="1563" spans="1:41">
      <c r="A1563" s="6" t="s">
        <v>1978</v>
      </c>
      <c r="B1563">
        <v>2010</v>
      </c>
      <c r="C1563">
        <v>10</v>
      </c>
      <c r="E1563" t="s">
        <v>392</v>
      </c>
      <c r="F1563" t="s">
        <v>82</v>
      </c>
      <c r="G1563" t="s">
        <v>83</v>
      </c>
      <c r="H1563" t="s">
        <v>1589</v>
      </c>
      <c r="I1563">
        <v>2011</v>
      </c>
      <c r="K1563" s="6">
        <v>40908</v>
      </c>
      <c r="L1563">
        <v>14</v>
      </c>
      <c r="N1563" t="s">
        <v>244</v>
      </c>
      <c r="O1563" s="8">
        <v>3.64</v>
      </c>
      <c r="P1563" s="8">
        <v>3.6</v>
      </c>
      <c r="Q1563" s="8">
        <v>3.5</v>
      </c>
      <c r="R1563" s="8">
        <v>3.9</v>
      </c>
      <c r="S1563" s="8">
        <v>2.9</v>
      </c>
      <c r="T1563" s="8">
        <v>4.4000000000000004</v>
      </c>
      <c r="U1563" s="8">
        <v>0.33</v>
      </c>
      <c r="V1563" s="9">
        <v>29</v>
      </c>
      <c r="W1563" s="8">
        <v>0.39999999999999991</v>
      </c>
      <c r="X1563" s="8">
        <v>1.5000000000000004</v>
      </c>
      <c r="Y1563" s="8">
        <v>4.0000000000000036E-2</v>
      </c>
      <c r="Z1563" s="8">
        <v>-0.14999999999999991</v>
      </c>
      <c r="AA1563">
        <v>0</v>
      </c>
      <c r="AF1563" t="s">
        <v>1590</v>
      </c>
      <c r="AG1563" t="s">
        <v>87</v>
      </c>
      <c r="AH1563" t="s">
        <v>88</v>
      </c>
      <c r="AI1563" t="s">
        <v>97</v>
      </c>
      <c r="AJ1563" s="7">
        <v>40908</v>
      </c>
      <c r="AK1563" t="s">
        <v>1979</v>
      </c>
      <c r="AL1563" t="s">
        <v>393</v>
      </c>
      <c r="AM1563" t="s">
        <v>1591</v>
      </c>
      <c r="AN1563" t="s">
        <v>1984</v>
      </c>
      <c r="AO1563" t="str">
        <f>TEXT(A1563,"yyyy-mm-dd")</f>
        <v>2010-10-31</v>
      </c>
    </row>
    <row r="1564" spans="1:41">
      <c r="A1564" s="6" t="s">
        <v>1978</v>
      </c>
      <c r="B1564">
        <v>2010</v>
      </c>
      <c r="C1564">
        <v>10</v>
      </c>
      <c r="E1564" t="s">
        <v>81</v>
      </c>
      <c r="F1564" t="s">
        <v>82</v>
      </c>
      <c r="G1564" t="s">
        <v>83</v>
      </c>
      <c r="H1564" t="s">
        <v>1417</v>
      </c>
      <c r="I1564">
        <v>2010</v>
      </c>
      <c r="K1564" s="6">
        <v>40543</v>
      </c>
      <c r="L1564">
        <v>2</v>
      </c>
      <c r="N1564" t="s">
        <v>104</v>
      </c>
      <c r="O1564" s="8">
        <v>4.3</v>
      </c>
      <c r="P1564" s="8">
        <v>4.3</v>
      </c>
      <c r="Q1564" s="8">
        <v>4.2</v>
      </c>
      <c r="R1564" s="8">
        <v>4.45</v>
      </c>
      <c r="S1564" s="8">
        <v>3.9</v>
      </c>
      <c r="T1564" s="8">
        <v>4.8</v>
      </c>
      <c r="U1564" s="8">
        <v>0.22</v>
      </c>
      <c r="V1564" s="9">
        <v>31</v>
      </c>
      <c r="W1564" s="8">
        <v>0.25</v>
      </c>
      <c r="X1564" s="8">
        <v>0.89999999999999991</v>
      </c>
      <c r="Y1564" s="8">
        <v>0</v>
      </c>
      <c r="Z1564" s="8">
        <v>0</v>
      </c>
      <c r="AA1564">
        <v>-4.9999999999999822E-2</v>
      </c>
      <c r="AF1564" t="s">
        <v>1418</v>
      </c>
      <c r="AG1564" t="s">
        <v>87</v>
      </c>
      <c r="AH1564" t="s">
        <v>88</v>
      </c>
      <c r="AI1564" t="s">
        <v>89</v>
      </c>
      <c r="AJ1564" s="7">
        <v>40543</v>
      </c>
      <c r="AK1564" t="s">
        <v>1979</v>
      </c>
      <c r="AL1564" t="s">
        <v>91</v>
      </c>
      <c r="AM1564" t="s">
        <v>1419</v>
      </c>
      <c r="AN1564" t="s">
        <v>1980</v>
      </c>
      <c r="AO1564" t="str">
        <f>TEXT(A1564,"yyyy-mm-dd")</f>
        <v>2010-10-31</v>
      </c>
    </row>
    <row r="1565" spans="1:41">
      <c r="A1565" s="6" t="s">
        <v>1978</v>
      </c>
      <c r="B1565">
        <v>2010</v>
      </c>
      <c r="C1565">
        <v>10</v>
      </c>
      <c r="E1565" t="s">
        <v>392</v>
      </c>
      <c r="F1565" t="s">
        <v>82</v>
      </c>
      <c r="G1565" t="s">
        <v>83</v>
      </c>
      <c r="H1565" t="s">
        <v>1417</v>
      </c>
      <c r="I1565">
        <v>2010</v>
      </c>
      <c r="K1565" s="6">
        <v>40543</v>
      </c>
      <c r="L1565">
        <v>2</v>
      </c>
      <c r="N1565" t="s">
        <v>104</v>
      </c>
      <c r="O1565" s="8">
        <v>3.74</v>
      </c>
      <c r="P1565" s="8">
        <v>3.7</v>
      </c>
      <c r="Q1565" s="8">
        <v>3.6</v>
      </c>
      <c r="R1565" s="8">
        <v>3.8</v>
      </c>
      <c r="S1565" s="8">
        <v>3.4</v>
      </c>
      <c r="T1565" s="8">
        <v>4.5999999999999996</v>
      </c>
      <c r="U1565" s="8">
        <v>0.28999999999999998</v>
      </c>
      <c r="V1565" s="9">
        <v>29</v>
      </c>
      <c r="W1565" s="8">
        <v>0.19999999999999973</v>
      </c>
      <c r="X1565" s="8">
        <v>1.1999999999999997</v>
      </c>
      <c r="Y1565" s="8">
        <v>4.0000000000000036E-2</v>
      </c>
      <c r="Z1565" s="8">
        <v>-9.9999999999999645E-2</v>
      </c>
      <c r="AA1565">
        <v>-5.0000000000000266E-2</v>
      </c>
      <c r="AF1565" t="s">
        <v>1418</v>
      </c>
      <c r="AG1565" t="s">
        <v>87</v>
      </c>
      <c r="AH1565" t="s">
        <v>88</v>
      </c>
      <c r="AI1565" t="s">
        <v>89</v>
      </c>
      <c r="AJ1565" s="7">
        <v>40543</v>
      </c>
      <c r="AK1565" t="s">
        <v>1979</v>
      </c>
      <c r="AL1565" t="s">
        <v>393</v>
      </c>
      <c r="AM1565" t="s">
        <v>1419</v>
      </c>
      <c r="AN1565" t="s">
        <v>1983</v>
      </c>
      <c r="AO1565" t="str">
        <f>TEXT(A1565,"yyyy-mm-dd")</f>
        <v>2010-10-31</v>
      </c>
    </row>
    <row r="1566" spans="1:41">
      <c r="A1566" s="6" t="s">
        <v>1978</v>
      </c>
      <c r="B1566">
        <v>2010</v>
      </c>
      <c r="C1566">
        <v>10</v>
      </c>
      <c r="E1566" t="s">
        <v>81</v>
      </c>
      <c r="F1566" t="s">
        <v>82</v>
      </c>
      <c r="G1566" t="s">
        <v>774</v>
      </c>
      <c r="H1566" t="s">
        <v>775</v>
      </c>
      <c r="K1566" s="6"/>
      <c r="O1566" s="8">
        <v>3.66</v>
      </c>
      <c r="P1566" s="8">
        <v>3.7</v>
      </c>
      <c r="Q1566" s="8">
        <v>3.5</v>
      </c>
      <c r="R1566" s="8">
        <v>3.8</v>
      </c>
      <c r="S1566" s="8">
        <v>3.3</v>
      </c>
      <c r="T1566" s="8">
        <v>4.3</v>
      </c>
      <c r="U1566" s="8">
        <v>0.24</v>
      </c>
      <c r="V1566" s="9">
        <v>28</v>
      </c>
      <c r="W1566" s="8">
        <v>0.29999999999999982</v>
      </c>
      <c r="X1566" s="8">
        <v>1</v>
      </c>
      <c r="Y1566" s="8">
        <v>-4.0000000000000036E-2</v>
      </c>
      <c r="Z1566" s="8">
        <v>0</v>
      </c>
      <c r="AA1566">
        <v>0</v>
      </c>
      <c r="AF1566" t="s">
        <v>776</v>
      </c>
      <c r="AG1566" t="s">
        <v>777</v>
      </c>
      <c r="AH1566" t="s">
        <v>778</v>
      </c>
      <c r="AI1566" t="s">
        <v>779</v>
      </c>
      <c r="AJ1566" s="7"/>
      <c r="AK1566" t="s">
        <v>1979</v>
      </c>
      <c r="AL1566" t="s">
        <v>91</v>
      </c>
      <c r="AM1566" t="s">
        <v>775</v>
      </c>
      <c r="AN1566" t="s">
        <v>1996</v>
      </c>
      <c r="AO1566" t="str">
        <f>TEXT(A1566,"yyyy-mm-dd")</f>
        <v>2010-10-31</v>
      </c>
    </row>
    <row r="1567" spans="1:41">
      <c r="A1567" s="6" t="s">
        <v>1978</v>
      </c>
      <c r="B1567">
        <v>2010</v>
      </c>
      <c r="C1567">
        <v>10</v>
      </c>
      <c r="E1567" t="s">
        <v>81</v>
      </c>
      <c r="F1567" t="s">
        <v>82</v>
      </c>
      <c r="G1567" t="s">
        <v>774</v>
      </c>
      <c r="H1567" t="s">
        <v>1536</v>
      </c>
      <c r="K1567" s="6"/>
      <c r="O1567" s="8">
        <v>3.48</v>
      </c>
      <c r="P1567" s="8">
        <v>3.5</v>
      </c>
      <c r="Q1567" s="8">
        <v>3.3</v>
      </c>
      <c r="R1567" s="8">
        <v>3.6</v>
      </c>
      <c r="S1567" s="8">
        <v>3</v>
      </c>
      <c r="T1567" s="8">
        <v>4.2</v>
      </c>
      <c r="U1567" s="8">
        <v>0.28999999999999998</v>
      </c>
      <c r="V1567" s="9">
        <v>27</v>
      </c>
      <c r="W1567" s="8">
        <v>0.30000000000000027</v>
      </c>
      <c r="X1567" s="8">
        <v>1.2000000000000002</v>
      </c>
      <c r="Y1567" s="8">
        <v>-2.0000000000000018E-2</v>
      </c>
      <c r="Z1567" s="8">
        <v>0</v>
      </c>
      <c r="AA1567">
        <v>-2.9999999999999805E-2</v>
      </c>
      <c r="AF1567" t="s">
        <v>1537</v>
      </c>
      <c r="AG1567" t="s">
        <v>777</v>
      </c>
      <c r="AH1567" t="s">
        <v>778</v>
      </c>
      <c r="AI1567" t="s">
        <v>1538</v>
      </c>
      <c r="AJ1567" s="7"/>
      <c r="AK1567" t="s">
        <v>1979</v>
      </c>
      <c r="AL1567" t="s">
        <v>91</v>
      </c>
      <c r="AM1567" t="s">
        <v>1536</v>
      </c>
      <c r="AN1567" t="s">
        <v>1997</v>
      </c>
      <c r="AO1567" t="str">
        <f>TEXT(A1567,"yyyy-mm-dd")</f>
        <v>2010-10-31</v>
      </c>
    </row>
    <row r="1568" spans="1:41">
      <c r="A1568" s="6" t="s">
        <v>1978</v>
      </c>
      <c r="B1568">
        <v>2010</v>
      </c>
      <c r="C1568">
        <v>10</v>
      </c>
      <c r="E1568" t="s">
        <v>112</v>
      </c>
      <c r="F1568" t="s">
        <v>113</v>
      </c>
      <c r="G1568" t="s">
        <v>83</v>
      </c>
      <c r="H1568" t="s">
        <v>1589</v>
      </c>
      <c r="I1568">
        <v>2011</v>
      </c>
      <c r="K1568" s="6">
        <v>40908</v>
      </c>
      <c r="L1568">
        <v>14</v>
      </c>
      <c r="N1568" t="s">
        <v>244</v>
      </c>
      <c r="O1568" s="8">
        <v>5.0599999999999996</v>
      </c>
      <c r="P1568" s="8">
        <v>5</v>
      </c>
      <c r="Q1568" s="8">
        <v>4.62</v>
      </c>
      <c r="R1568" s="8">
        <v>5.49</v>
      </c>
      <c r="S1568" s="8">
        <v>4.4000000000000004</v>
      </c>
      <c r="T1568" s="8">
        <v>6</v>
      </c>
      <c r="U1568" s="8">
        <v>0.48</v>
      </c>
      <c r="V1568" s="9">
        <v>31</v>
      </c>
      <c r="W1568" s="8">
        <v>0.87000000000000011</v>
      </c>
      <c r="X1568" s="8">
        <v>1.5999999999999996</v>
      </c>
      <c r="Y1568" s="8">
        <v>5.9999999999999609E-2</v>
      </c>
      <c r="Z1568" s="8">
        <v>-0.16000000000000014</v>
      </c>
      <c r="AA1568">
        <v>0.3100000000000005</v>
      </c>
      <c r="AF1568" t="s">
        <v>1793</v>
      </c>
      <c r="AG1568" t="s">
        <v>115</v>
      </c>
      <c r="AH1568" t="s">
        <v>116</v>
      </c>
      <c r="AI1568" t="s">
        <v>230</v>
      </c>
      <c r="AJ1568" s="7">
        <v>40908</v>
      </c>
      <c r="AK1568" t="s">
        <v>1979</v>
      </c>
      <c r="AL1568" t="s">
        <v>118</v>
      </c>
      <c r="AM1568" t="s">
        <v>1591</v>
      </c>
      <c r="AN1568" t="s">
        <v>1999</v>
      </c>
      <c r="AO1568" t="str">
        <f>TEXT(A1568,"yyyy-mm-dd")</f>
        <v>2010-10-31</v>
      </c>
    </row>
    <row r="1569" spans="1:41">
      <c r="A1569" s="6" t="s">
        <v>1978</v>
      </c>
      <c r="B1569">
        <v>2010</v>
      </c>
      <c r="C1569">
        <v>10</v>
      </c>
      <c r="E1569" t="s">
        <v>112</v>
      </c>
      <c r="F1569" t="s">
        <v>113</v>
      </c>
      <c r="G1569" t="s">
        <v>83</v>
      </c>
      <c r="H1569" t="s">
        <v>1417</v>
      </c>
      <c r="I1569">
        <v>2010</v>
      </c>
      <c r="K1569" s="6">
        <v>40543</v>
      </c>
      <c r="L1569">
        <v>2</v>
      </c>
      <c r="N1569" t="s">
        <v>104</v>
      </c>
      <c r="O1569" s="8">
        <v>4.41</v>
      </c>
      <c r="P1569" s="8">
        <v>4.4800000000000004</v>
      </c>
      <c r="Q1569" s="8">
        <v>4.3099999999999996</v>
      </c>
      <c r="R1569" s="8">
        <v>4.5</v>
      </c>
      <c r="S1569" s="8">
        <v>4.04</v>
      </c>
      <c r="T1569" s="8">
        <v>4.75</v>
      </c>
      <c r="U1569" s="8">
        <v>0.15</v>
      </c>
      <c r="V1569" s="9">
        <v>31</v>
      </c>
      <c r="W1569" s="8">
        <v>0.19000000000000039</v>
      </c>
      <c r="X1569" s="8">
        <v>0.71</v>
      </c>
      <c r="Y1569" s="8">
        <v>-7.0000000000000284E-2</v>
      </c>
      <c r="Z1569" s="8">
        <v>-1.9999999999999574E-2</v>
      </c>
      <c r="AA1569">
        <v>0.14000000000000057</v>
      </c>
      <c r="AF1569" t="s">
        <v>1600</v>
      </c>
      <c r="AG1569" t="s">
        <v>115</v>
      </c>
      <c r="AH1569" t="s">
        <v>116</v>
      </c>
      <c r="AI1569" t="s">
        <v>117</v>
      </c>
      <c r="AJ1569" s="7">
        <v>40543</v>
      </c>
      <c r="AK1569" t="s">
        <v>1979</v>
      </c>
      <c r="AL1569" t="s">
        <v>118</v>
      </c>
      <c r="AM1569" t="s">
        <v>1419</v>
      </c>
      <c r="AN1569" t="s">
        <v>1998</v>
      </c>
      <c r="AO1569" t="str">
        <f>TEXT(A1569,"yyyy-mm-dd")</f>
        <v>2010-10-31</v>
      </c>
    </row>
    <row r="1570" spans="1:41">
      <c r="A1570" s="6" t="s">
        <v>2000</v>
      </c>
      <c r="B1570">
        <v>2010</v>
      </c>
      <c r="C1570">
        <v>11</v>
      </c>
      <c r="E1570" t="s">
        <v>1907</v>
      </c>
      <c r="F1570" t="s">
        <v>1908</v>
      </c>
      <c r="G1570" t="s">
        <v>102</v>
      </c>
      <c r="H1570" t="s">
        <v>1969</v>
      </c>
      <c r="I1570">
        <v>2012</v>
      </c>
      <c r="J1570">
        <v>3</v>
      </c>
      <c r="K1570" s="6">
        <v>41182</v>
      </c>
      <c r="L1570">
        <v>22</v>
      </c>
      <c r="M1570">
        <v>7</v>
      </c>
      <c r="N1570" t="s">
        <v>167</v>
      </c>
      <c r="O1570" s="8">
        <v>5.63</v>
      </c>
      <c r="P1570" s="8">
        <v>5.5</v>
      </c>
      <c r="Q1570" s="8">
        <v>5.15</v>
      </c>
      <c r="R1570" s="8">
        <v>6</v>
      </c>
      <c r="S1570" s="8">
        <v>4.5</v>
      </c>
      <c r="T1570" s="8">
        <v>7.78</v>
      </c>
      <c r="U1570" s="8">
        <v>0.86</v>
      </c>
      <c r="V1570" s="9">
        <v>24</v>
      </c>
      <c r="W1570" s="8">
        <v>0.84999999999999964</v>
      </c>
      <c r="X1570" s="8">
        <v>3.2800000000000002</v>
      </c>
      <c r="Y1570" s="8">
        <v>0.12999999999999989</v>
      </c>
      <c r="Z1570" s="8">
        <v>-0.25</v>
      </c>
      <c r="AA1570">
        <v>-0.26999999999999957</v>
      </c>
      <c r="AF1570" t="s">
        <v>1970</v>
      </c>
      <c r="AG1570" t="s">
        <v>1910</v>
      </c>
      <c r="AH1570" t="s">
        <v>1911</v>
      </c>
      <c r="AI1570" t="s">
        <v>1944</v>
      </c>
      <c r="AJ1570" s="7">
        <v>41182</v>
      </c>
      <c r="AK1570" t="s">
        <v>2001</v>
      </c>
      <c r="AL1570" t="s">
        <v>1908</v>
      </c>
      <c r="AM1570" t="s">
        <v>1972</v>
      </c>
      <c r="AN1570" t="s">
        <v>2018</v>
      </c>
      <c r="AO1570" t="str">
        <f>TEXT(A1570,"yyyy-mm-dd")</f>
        <v>2010-11-30</v>
      </c>
    </row>
    <row r="1571" spans="1:41">
      <c r="A1571" s="6" t="s">
        <v>2000</v>
      </c>
      <c r="B1571">
        <v>2010</v>
      </c>
      <c r="C1571">
        <v>11</v>
      </c>
      <c r="E1571" t="s">
        <v>1907</v>
      </c>
      <c r="F1571" t="s">
        <v>1908</v>
      </c>
      <c r="G1571" t="s">
        <v>102</v>
      </c>
      <c r="H1571" t="s">
        <v>1942</v>
      </c>
      <c r="I1571">
        <v>2012</v>
      </c>
      <c r="J1571">
        <v>2</v>
      </c>
      <c r="K1571" s="6">
        <v>41090</v>
      </c>
      <c r="L1571">
        <v>19</v>
      </c>
      <c r="M1571">
        <v>6</v>
      </c>
      <c r="N1571" t="s">
        <v>195</v>
      </c>
      <c r="O1571" s="8">
        <v>5.38</v>
      </c>
      <c r="P1571" s="8">
        <v>5.25</v>
      </c>
      <c r="Q1571" s="8">
        <v>5</v>
      </c>
      <c r="R1571" s="8">
        <v>5.75</v>
      </c>
      <c r="S1571" s="8">
        <v>4.5</v>
      </c>
      <c r="T1571" s="8">
        <v>7.03</v>
      </c>
      <c r="U1571" s="8">
        <v>0.69</v>
      </c>
      <c r="V1571" s="9">
        <v>24</v>
      </c>
      <c r="W1571" s="8">
        <v>0.75</v>
      </c>
      <c r="X1571" s="8">
        <v>2.5300000000000002</v>
      </c>
      <c r="Y1571" s="8">
        <v>0.12999999999999989</v>
      </c>
      <c r="Z1571" s="8">
        <v>-0.25</v>
      </c>
      <c r="AA1571">
        <v>-0.37000000000000011</v>
      </c>
      <c r="AF1571" t="s">
        <v>1943</v>
      </c>
      <c r="AG1571" t="s">
        <v>1910</v>
      </c>
      <c r="AH1571" t="s">
        <v>1911</v>
      </c>
      <c r="AI1571" t="s">
        <v>1939</v>
      </c>
      <c r="AJ1571" s="7">
        <v>41090</v>
      </c>
      <c r="AK1571" t="s">
        <v>2001</v>
      </c>
      <c r="AL1571" t="s">
        <v>1908</v>
      </c>
      <c r="AM1571" t="s">
        <v>1945</v>
      </c>
      <c r="AN1571" t="s">
        <v>2017</v>
      </c>
      <c r="AO1571" t="str">
        <f>TEXT(A1571,"yyyy-mm-dd")</f>
        <v>2010-11-30</v>
      </c>
    </row>
    <row r="1572" spans="1:41">
      <c r="A1572" s="6" t="s">
        <v>2000</v>
      </c>
      <c r="B1572">
        <v>2010</v>
      </c>
      <c r="C1572">
        <v>11</v>
      </c>
      <c r="E1572" t="s">
        <v>1907</v>
      </c>
      <c r="F1572" t="s">
        <v>1908</v>
      </c>
      <c r="G1572" t="s">
        <v>102</v>
      </c>
      <c r="H1572" t="s">
        <v>1937</v>
      </c>
      <c r="I1572">
        <v>2012</v>
      </c>
      <c r="J1572">
        <v>1</v>
      </c>
      <c r="K1572" s="6">
        <v>40999</v>
      </c>
      <c r="L1572">
        <v>16</v>
      </c>
      <c r="M1572">
        <v>5</v>
      </c>
      <c r="N1572" t="s">
        <v>222</v>
      </c>
      <c r="O1572" s="8">
        <v>5.09</v>
      </c>
      <c r="P1572" s="8">
        <v>5</v>
      </c>
      <c r="Q1572" s="8">
        <v>4.6900000000000004</v>
      </c>
      <c r="R1572" s="8">
        <v>5.25</v>
      </c>
      <c r="S1572" s="8">
        <v>4.5</v>
      </c>
      <c r="T1572" s="8">
        <v>6.5</v>
      </c>
      <c r="U1572" s="8">
        <v>0.56999999999999995</v>
      </c>
      <c r="V1572" s="9">
        <v>24</v>
      </c>
      <c r="W1572" s="8">
        <v>0.55999999999999961</v>
      </c>
      <c r="X1572" s="8">
        <v>2</v>
      </c>
      <c r="Y1572" s="8">
        <v>8.9999999999999858E-2</v>
      </c>
      <c r="Z1572" s="8">
        <v>-0.12000000000000011</v>
      </c>
      <c r="AA1572">
        <v>-0.65000000000000036</v>
      </c>
      <c r="AF1572" t="s">
        <v>1938</v>
      </c>
      <c r="AG1572" t="s">
        <v>1910</v>
      </c>
      <c r="AH1572" t="s">
        <v>1911</v>
      </c>
      <c r="AI1572" t="s">
        <v>1934</v>
      </c>
      <c r="AJ1572" s="7">
        <v>40999</v>
      </c>
      <c r="AK1572" t="s">
        <v>2001</v>
      </c>
      <c r="AL1572" t="s">
        <v>1908</v>
      </c>
      <c r="AM1572" t="s">
        <v>1940</v>
      </c>
      <c r="AN1572" t="s">
        <v>2016</v>
      </c>
      <c r="AO1572" t="str">
        <f>TEXT(A1572,"yyyy-mm-dd")</f>
        <v>2010-11-30</v>
      </c>
    </row>
    <row r="1573" spans="1:41">
      <c r="A1573" s="6" t="s">
        <v>2000</v>
      </c>
      <c r="B1573">
        <v>2010</v>
      </c>
      <c r="C1573">
        <v>11</v>
      </c>
      <c r="E1573" t="s">
        <v>1907</v>
      </c>
      <c r="F1573" t="s">
        <v>1908</v>
      </c>
      <c r="G1573" t="s">
        <v>102</v>
      </c>
      <c r="H1573" t="s">
        <v>1932</v>
      </c>
      <c r="I1573">
        <v>2011</v>
      </c>
      <c r="J1573">
        <v>4</v>
      </c>
      <c r="K1573" s="6">
        <v>40908</v>
      </c>
      <c r="L1573">
        <v>13</v>
      </c>
      <c r="M1573">
        <v>4</v>
      </c>
      <c r="N1573" t="s">
        <v>252</v>
      </c>
      <c r="O1573" s="8">
        <v>4.75</v>
      </c>
      <c r="P1573" s="8">
        <v>4.5</v>
      </c>
      <c r="Q1573" s="8">
        <v>4.5</v>
      </c>
      <c r="R1573" s="8">
        <v>5</v>
      </c>
      <c r="S1573" s="8">
        <v>4</v>
      </c>
      <c r="T1573" s="8">
        <v>5.75</v>
      </c>
      <c r="U1573" s="8">
        <v>0.4</v>
      </c>
      <c r="V1573" s="9">
        <v>27</v>
      </c>
      <c r="W1573" s="8">
        <v>0.5</v>
      </c>
      <c r="X1573" s="8">
        <v>1.75</v>
      </c>
      <c r="Y1573" s="8">
        <v>0.25</v>
      </c>
      <c r="Z1573" s="8">
        <v>-0.5</v>
      </c>
      <c r="AA1573">
        <v>-0.32000000000000028</v>
      </c>
      <c r="AF1573" t="s">
        <v>1933</v>
      </c>
      <c r="AG1573" t="s">
        <v>1910</v>
      </c>
      <c r="AH1573" t="s">
        <v>1911</v>
      </c>
      <c r="AI1573" t="s">
        <v>1929</v>
      </c>
      <c r="AJ1573" s="7">
        <v>40908</v>
      </c>
      <c r="AK1573" t="s">
        <v>2001</v>
      </c>
      <c r="AL1573" t="s">
        <v>1908</v>
      </c>
      <c r="AM1573" t="s">
        <v>1935</v>
      </c>
      <c r="AN1573" t="s">
        <v>2015</v>
      </c>
      <c r="AO1573" t="str">
        <f>TEXT(A1573,"yyyy-mm-dd")</f>
        <v>2010-11-30</v>
      </c>
    </row>
    <row r="1574" spans="1:41">
      <c r="A1574" s="6" t="s">
        <v>2000</v>
      </c>
      <c r="B1574">
        <v>2010</v>
      </c>
      <c r="C1574">
        <v>11</v>
      </c>
      <c r="E1574" t="s">
        <v>1907</v>
      </c>
      <c r="F1574" t="s">
        <v>1908</v>
      </c>
      <c r="G1574" t="s">
        <v>102</v>
      </c>
      <c r="H1574" t="s">
        <v>1927</v>
      </c>
      <c r="I1574">
        <v>2011</v>
      </c>
      <c r="J1574">
        <v>3</v>
      </c>
      <c r="K1574" s="6">
        <v>40816</v>
      </c>
      <c r="L1574">
        <v>10</v>
      </c>
      <c r="M1574">
        <v>3</v>
      </c>
      <c r="N1574" t="s">
        <v>164</v>
      </c>
      <c r="O1574" s="8">
        <v>4.58</v>
      </c>
      <c r="P1574" s="8">
        <v>4.5</v>
      </c>
      <c r="Q1574" s="8">
        <v>4.5</v>
      </c>
      <c r="R1574" s="8">
        <v>4.75</v>
      </c>
      <c r="S1574" s="8">
        <v>3.5</v>
      </c>
      <c r="T1574" s="8">
        <v>5</v>
      </c>
      <c r="U1574" s="8">
        <v>0.28000000000000003</v>
      </c>
      <c r="V1574" s="9">
        <v>27</v>
      </c>
      <c r="W1574" s="8">
        <v>0.25</v>
      </c>
      <c r="X1574" s="8">
        <v>1.5</v>
      </c>
      <c r="Y1574" s="8">
        <v>8.0000000000000071E-2</v>
      </c>
      <c r="Z1574" s="8">
        <v>-0.12999999999999989</v>
      </c>
      <c r="AA1574">
        <v>-0.15000000000000036</v>
      </c>
      <c r="AF1574" t="s">
        <v>1928</v>
      </c>
      <c r="AG1574" t="s">
        <v>1910</v>
      </c>
      <c r="AH1574" t="s">
        <v>1911</v>
      </c>
      <c r="AI1574" t="s">
        <v>1924</v>
      </c>
      <c r="AJ1574" s="7">
        <v>40816</v>
      </c>
      <c r="AK1574" t="s">
        <v>2001</v>
      </c>
      <c r="AL1574" t="s">
        <v>1908</v>
      </c>
      <c r="AM1574" t="s">
        <v>1930</v>
      </c>
      <c r="AN1574" t="s">
        <v>2014</v>
      </c>
      <c r="AO1574" t="str">
        <f>TEXT(A1574,"yyyy-mm-dd")</f>
        <v>2010-11-30</v>
      </c>
    </row>
    <row r="1575" spans="1:41">
      <c r="A1575" s="6" t="s">
        <v>2000</v>
      </c>
      <c r="B1575">
        <v>2010</v>
      </c>
      <c r="C1575">
        <v>11</v>
      </c>
      <c r="E1575" t="s">
        <v>1907</v>
      </c>
      <c r="F1575" t="s">
        <v>1908</v>
      </c>
      <c r="G1575" t="s">
        <v>102</v>
      </c>
      <c r="H1575" t="s">
        <v>1922</v>
      </c>
      <c r="I1575">
        <v>2011</v>
      </c>
      <c r="J1575">
        <v>2</v>
      </c>
      <c r="K1575" s="6">
        <v>40724</v>
      </c>
      <c r="L1575">
        <v>7</v>
      </c>
      <c r="M1575">
        <v>2</v>
      </c>
      <c r="N1575" t="s">
        <v>192</v>
      </c>
      <c r="O1575" s="8">
        <v>4.51</v>
      </c>
      <c r="P1575" s="8">
        <v>4.5</v>
      </c>
      <c r="Q1575" s="8">
        <v>4.5</v>
      </c>
      <c r="R1575" s="8">
        <v>4.5</v>
      </c>
      <c r="S1575" s="8">
        <v>3.5</v>
      </c>
      <c r="T1575" s="8">
        <v>4.95</v>
      </c>
      <c r="U1575" s="8">
        <v>0.23</v>
      </c>
      <c r="V1575" s="9">
        <v>28</v>
      </c>
      <c r="W1575" s="8">
        <v>0</v>
      </c>
      <c r="X1575" s="8">
        <v>1.4500000000000002</v>
      </c>
      <c r="Y1575" s="8">
        <v>9.9999999999997868E-3</v>
      </c>
      <c r="Z1575" s="8">
        <v>0</v>
      </c>
      <c r="AA1575">
        <v>0</v>
      </c>
      <c r="AF1575" t="s">
        <v>1923</v>
      </c>
      <c r="AG1575" t="s">
        <v>1910</v>
      </c>
      <c r="AH1575" t="s">
        <v>1911</v>
      </c>
      <c r="AI1575" t="s">
        <v>1919</v>
      </c>
      <c r="AJ1575" s="7">
        <v>40724</v>
      </c>
      <c r="AK1575" t="s">
        <v>2001</v>
      </c>
      <c r="AL1575" t="s">
        <v>1908</v>
      </c>
      <c r="AM1575" t="s">
        <v>1925</v>
      </c>
      <c r="AN1575" t="s">
        <v>2013</v>
      </c>
      <c r="AO1575" t="str">
        <f>TEXT(A1575,"yyyy-mm-dd")</f>
        <v>2010-11-30</v>
      </c>
    </row>
    <row r="1576" spans="1:41">
      <c r="A1576" s="6" t="s">
        <v>2000</v>
      </c>
      <c r="B1576">
        <v>2010</v>
      </c>
      <c r="C1576">
        <v>11</v>
      </c>
      <c r="E1576" t="s">
        <v>1907</v>
      </c>
      <c r="F1576" t="s">
        <v>1908</v>
      </c>
      <c r="G1576" t="s">
        <v>102</v>
      </c>
      <c r="H1576" t="s">
        <v>1917</v>
      </c>
      <c r="I1576">
        <v>2011</v>
      </c>
      <c r="J1576">
        <v>1</v>
      </c>
      <c r="K1576" s="6">
        <v>40633</v>
      </c>
      <c r="L1576">
        <v>4</v>
      </c>
      <c r="M1576">
        <v>1</v>
      </c>
      <c r="N1576" t="s">
        <v>219</v>
      </c>
      <c r="O1576" s="8">
        <v>4.51</v>
      </c>
      <c r="P1576" s="8">
        <v>4.5</v>
      </c>
      <c r="Q1576" s="8">
        <v>4.5</v>
      </c>
      <c r="R1576" s="8">
        <v>4.5</v>
      </c>
      <c r="S1576" s="8">
        <v>3.75</v>
      </c>
      <c r="T1576" s="8">
        <v>4.92</v>
      </c>
      <c r="U1576" s="8">
        <v>0.18</v>
      </c>
      <c r="V1576" s="9">
        <v>28</v>
      </c>
      <c r="W1576" s="8">
        <v>0</v>
      </c>
      <c r="X1576" s="8">
        <v>1.17</v>
      </c>
      <c r="Y1576" s="8">
        <v>9.9999999999997868E-3</v>
      </c>
      <c r="Z1576" s="8">
        <v>0</v>
      </c>
      <c r="AA1576">
        <v>0</v>
      </c>
      <c r="AF1576" t="s">
        <v>1918</v>
      </c>
      <c r="AG1576" t="s">
        <v>1910</v>
      </c>
      <c r="AH1576" t="s">
        <v>1911</v>
      </c>
      <c r="AI1576" t="s">
        <v>1915</v>
      </c>
      <c r="AJ1576" s="7">
        <v>40633</v>
      </c>
      <c r="AK1576" t="s">
        <v>2001</v>
      </c>
      <c r="AL1576" t="s">
        <v>1908</v>
      </c>
      <c r="AM1576" t="s">
        <v>1920</v>
      </c>
      <c r="AN1576" t="s">
        <v>2012</v>
      </c>
      <c r="AO1576" t="str">
        <f>TEXT(A1576,"yyyy-mm-dd")</f>
        <v>2010-11-30</v>
      </c>
    </row>
    <row r="1577" spans="1:41">
      <c r="A1577" s="6" t="s">
        <v>2000</v>
      </c>
      <c r="B1577">
        <v>2010</v>
      </c>
      <c r="C1577">
        <v>11</v>
      </c>
      <c r="E1577" t="s">
        <v>1907</v>
      </c>
      <c r="F1577" t="s">
        <v>1908</v>
      </c>
      <c r="G1577" t="s">
        <v>102</v>
      </c>
      <c r="H1577" t="s">
        <v>1768</v>
      </c>
      <c r="I1577">
        <v>2010</v>
      </c>
      <c r="J1577">
        <v>4</v>
      </c>
      <c r="K1577" s="6">
        <v>40543</v>
      </c>
      <c r="L1577">
        <v>1</v>
      </c>
      <c r="M1577">
        <v>0</v>
      </c>
      <c r="N1577" t="s">
        <v>169</v>
      </c>
      <c r="O1577" s="8">
        <v>4.53</v>
      </c>
      <c r="P1577" s="8">
        <v>4.5</v>
      </c>
      <c r="Q1577" s="8">
        <v>4.5</v>
      </c>
      <c r="R1577" s="8">
        <v>4.5</v>
      </c>
      <c r="S1577" s="8">
        <v>4.5</v>
      </c>
      <c r="T1577" s="8">
        <v>4.92</v>
      </c>
      <c r="U1577" s="8">
        <v>0.1</v>
      </c>
      <c r="V1577" s="9">
        <v>28</v>
      </c>
      <c r="W1577" s="8">
        <v>0</v>
      </c>
      <c r="X1577" s="8">
        <v>0.41999999999999993</v>
      </c>
      <c r="Y1577" s="8">
        <v>3.0000000000000249E-2</v>
      </c>
      <c r="Z1577" s="8">
        <v>0</v>
      </c>
      <c r="AA1577">
        <v>0</v>
      </c>
      <c r="AF1577" t="s">
        <v>1914</v>
      </c>
      <c r="AG1577" t="s">
        <v>1910</v>
      </c>
      <c r="AH1577" t="s">
        <v>1911</v>
      </c>
      <c r="AI1577" t="s">
        <v>1912</v>
      </c>
      <c r="AJ1577" s="7">
        <v>40543</v>
      </c>
      <c r="AK1577" t="s">
        <v>2001</v>
      </c>
      <c r="AL1577" t="s">
        <v>1908</v>
      </c>
      <c r="AM1577" t="s">
        <v>1770</v>
      </c>
      <c r="AN1577" t="s">
        <v>2011</v>
      </c>
      <c r="AO1577" t="str">
        <f>TEXT(A1577,"yyyy-mm-dd")</f>
        <v>2010-11-30</v>
      </c>
    </row>
    <row r="1578" spans="1:41">
      <c r="A1578" s="6" t="s">
        <v>2000</v>
      </c>
      <c r="B1578">
        <v>2010</v>
      </c>
      <c r="C1578">
        <v>11</v>
      </c>
      <c r="E1578" t="s">
        <v>100</v>
      </c>
      <c r="F1578" t="s">
        <v>101</v>
      </c>
      <c r="G1578" t="s">
        <v>83</v>
      </c>
      <c r="H1578" t="s">
        <v>1781</v>
      </c>
      <c r="I1578">
        <v>2012</v>
      </c>
      <c r="K1578" s="6">
        <v>41274</v>
      </c>
      <c r="L1578">
        <v>25</v>
      </c>
      <c r="N1578" t="s">
        <v>357</v>
      </c>
      <c r="O1578" s="8">
        <v>4.01</v>
      </c>
      <c r="P1578" s="8">
        <v>4.0999999999999996</v>
      </c>
      <c r="Q1578" s="8">
        <v>3.5</v>
      </c>
      <c r="R1578" s="8">
        <v>4.3</v>
      </c>
      <c r="S1578" s="8">
        <v>3</v>
      </c>
      <c r="T1578" s="8">
        <v>5.5</v>
      </c>
      <c r="U1578" s="8">
        <v>0.6</v>
      </c>
      <c r="V1578" s="9">
        <v>25</v>
      </c>
      <c r="W1578" s="8">
        <v>0.79999999999999982</v>
      </c>
      <c r="X1578" s="8">
        <v>2.5</v>
      </c>
      <c r="Y1578" s="8">
        <v>-8.9999999999999858E-2</v>
      </c>
      <c r="Z1578" s="8">
        <v>-2.0000000000000462E-2</v>
      </c>
      <c r="AA1578">
        <v>5.9999999999999609E-2</v>
      </c>
      <c r="AF1578" t="s">
        <v>9973</v>
      </c>
      <c r="AG1578" t="s">
        <v>9655</v>
      </c>
      <c r="AH1578" t="s">
        <v>9656</v>
      </c>
      <c r="AI1578" t="s">
        <v>9708</v>
      </c>
      <c r="AJ1578" s="7">
        <v>41274</v>
      </c>
      <c r="AK1578" t="s">
        <v>2001</v>
      </c>
      <c r="AL1578" t="s">
        <v>109</v>
      </c>
      <c r="AM1578" t="s">
        <v>1783</v>
      </c>
      <c r="AN1578" t="s">
        <v>9977</v>
      </c>
    </row>
    <row r="1579" spans="1:41">
      <c r="A1579" s="6" t="s">
        <v>2000</v>
      </c>
      <c r="B1579">
        <v>2010</v>
      </c>
      <c r="C1579">
        <v>11</v>
      </c>
      <c r="E1579" t="s">
        <v>100</v>
      </c>
      <c r="F1579" t="s">
        <v>101</v>
      </c>
      <c r="G1579" t="s">
        <v>83</v>
      </c>
      <c r="H1579" t="s">
        <v>1589</v>
      </c>
      <c r="I1579">
        <v>2011</v>
      </c>
      <c r="K1579" s="6">
        <v>40908</v>
      </c>
      <c r="L1579">
        <v>13</v>
      </c>
      <c r="N1579" t="s">
        <v>252</v>
      </c>
      <c r="O1579" s="8">
        <v>3.46</v>
      </c>
      <c r="P1579" s="8">
        <v>3.5</v>
      </c>
      <c r="Q1579" s="8">
        <v>3.3</v>
      </c>
      <c r="R1579" s="8">
        <v>3.61</v>
      </c>
      <c r="S1579" s="8">
        <v>2.8</v>
      </c>
      <c r="T1579" s="8">
        <v>3.9</v>
      </c>
      <c r="U1579" s="8">
        <v>0.28000000000000003</v>
      </c>
      <c r="V1579" s="9">
        <v>30</v>
      </c>
      <c r="W1579" s="8">
        <v>0.31000000000000005</v>
      </c>
      <c r="X1579" s="8">
        <v>1.1000000000000001</v>
      </c>
      <c r="Y1579" s="8">
        <v>-4.0000000000000036E-2</v>
      </c>
      <c r="Z1579" s="8">
        <v>0</v>
      </c>
      <c r="AA1579">
        <v>0.10000000000000009</v>
      </c>
      <c r="AF1579" t="s">
        <v>9939</v>
      </c>
      <c r="AG1579" t="s">
        <v>9655</v>
      </c>
      <c r="AH1579" t="s">
        <v>9656</v>
      </c>
      <c r="AI1579" t="s">
        <v>9669</v>
      </c>
      <c r="AJ1579" s="7">
        <v>40908</v>
      </c>
      <c r="AK1579" t="s">
        <v>2001</v>
      </c>
      <c r="AL1579" t="s">
        <v>109</v>
      </c>
      <c r="AM1579" t="s">
        <v>1591</v>
      </c>
      <c r="AN1579" t="s">
        <v>9958</v>
      </c>
    </row>
    <row r="1580" spans="1:41">
      <c r="A1580" s="6" t="s">
        <v>2000</v>
      </c>
      <c r="B1580">
        <v>2010</v>
      </c>
      <c r="C1580">
        <v>11</v>
      </c>
      <c r="E1580" t="s">
        <v>100</v>
      </c>
      <c r="F1580" t="s">
        <v>101</v>
      </c>
      <c r="G1580" t="s">
        <v>102</v>
      </c>
      <c r="H1580" t="s">
        <v>1922</v>
      </c>
      <c r="I1580">
        <v>2011</v>
      </c>
      <c r="J1580">
        <v>2</v>
      </c>
      <c r="K1580" s="6">
        <v>40724</v>
      </c>
      <c r="L1580">
        <v>7</v>
      </c>
      <c r="M1580">
        <v>2</v>
      </c>
      <c r="N1580" t="s">
        <v>192</v>
      </c>
      <c r="O1580" s="8">
        <v>3.19</v>
      </c>
      <c r="P1580" s="8">
        <v>3.35</v>
      </c>
      <c r="Q1580" s="8">
        <v>2.88</v>
      </c>
      <c r="R1580" s="8">
        <v>3.8</v>
      </c>
      <c r="S1580" s="8">
        <v>1.5</v>
      </c>
      <c r="T1580" s="8">
        <v>4.0999999999999996</v>
      </c>
      <c r="U1580" s="8">
        <v>0.72</v>
      </c>
      <c r="V1580" s="9">
        <v>28</v>
      </c>
      <c r="W1580" s="8">
        <v>0.91999999999999993</v>
      </c>
      <c r="X1580" s="8">
        <v>2.5999999999999996</v>
      </c>
      <c r="Y1580" s="8">
        <v>-0.16000000000000014</v>
      </c>
      <c r="Z1580" s="8"/>
      <c r="AF1580" t="s">
        <v>2009</v>
      </c>
      <c r="AG1580" t="s">
        <v>106</v>
      </c>
      <c r="AH1580" t="s">
        <v>107</v>
      </c>
      <c r="AI1580" t="s">
        <v>427</v>
      </c>
      <c r="AJ1580" s="7">
        <v>40724</v>
      </c>
      <c r="AK1580" t="s">
        <v>2001</v>
      </c>
      <c r="AL1580" t="s">
        <v>109</v>
      </c>
      <c r="AM1580" t="s">
        <v>1925</v>
      </c>
      <c r="AN1580" t="s">
        <v>2010</v>
      </c>
      <c r="AO1580" t="str">
        <f>TEXT(A1580,"yyyy-mm-dd")</f>
        <v>2010-11-30</v>
      </c>
    </row>
    <row r="1581" spans="1:41">
      <c r="A1581" s="6" t="s">
        <v>2000</v>
      </c>
      <c r="B1581">
        <v>2010</v>
      </c>
      <c r="C1581">
        <v>11</v>
      </c>
      <c r="E1581" t="s">
        <v>100</v>
      </c>
      <c r="F1581" t="s">
        <v>101</v>
      </c>
      <c r="G1581" t="s">
        <v>102</v>
      </c>
      <c r="H1581" t="s">
        <v>1917</v>
      </c>
      <c r="I1581">
        <v>2011</v>
      </c>
      <c r="J1581">
        <v>1</v>
      </c>
      <c r="K1581" s="6">
        <v>40633</v>
      </c>
      <c r="L1581">
        <v>4</v>
      </c>
      <c r="M1581">
        <v>1</v>
      </c>
      <c r="N1581" t="s">
        <v>219</v>
      </c>
      <c r="O1581" s="8">
        <v>3.77</v>
      </c>
      <c r="P1581" s="8">
        <v>3.9</v>
      </c>
      <c r="Q1581" s="8">
        <v>3.36</v>
      </c>
      <c r="R1581" s="8">
        <v>4.2</v>
      </c>
      <c r="S1581" s="8">
        <v>1.5</v>
      </c>
      <c r="T1581" s="8">
        <v>5.4</v>
      </c>
      <c r="U1581" s="8">
        <v>0.89</v>
      </c>
      <c r="V1581" s="9">
        <v>28</v>
      </c>
      <c r="W1581" s="8">
        <v>0.8400000000000003</v>
      </c>
      <c r="X1581" s="8">
        <v>3.9000000000000004</v>
      </c>
      <c r="Y1581" s="8">
        <v>-0.12999999999999989</v>
      </c>
      <c r="Z1581" s="8">
        <v>-0.10000000000000009</v>
      </c>
      <c r="AA1581">
        <v>-9.9999999999997868E-3</v>
      </c>
      <c r="AF1581" t="s">
        <v>1960</v>
      </c>
      <c r="AG1581" t="s">
        <v>106</v>
      </c>
      <c r="AH1581" t="s">
        <v>107</v>
      </c>
      <c r="AI1581" t="s">
        <v>340</v>
      </c>
      <c r="AJ1581" s="7">
        <v>40633</v>
      </c>
      <c r="AK1581" t="s">
        <v>2001</v>
      </c>
      <c r="AL1581" t="s">
        <v>109</v>
      </c>
      <c r="AM1581" t="s">
        <v>1920</v>
      </c>
      <c r="AN1581" t="s">
        <v>2008</v>
      </c>
      <c r="AO1581" t="str">
        <f>TEXT(A1581,"yyyy-mm-dd")</f>
        <v>2010-11-30</v>
      </c>
    </row>
    <row r="1582" spans="1:41">
      <c r="A1582" s="6" t="s">
        <v>2000</v>
      </c>
      <c r="B1582">
        <v>2010</v>
      </c>
      <c r="C1582">
        <v>11</v>
      </c>
      <c r="E1582" t="s">
        <v>100</v>
      </c>
      <c r="F1582" t="s">
        <v>101</v>
      </c>
      <c r="G1582" t="s">
        <v>102</v>
      </c>
      <c r="H1582" t="s">
        <v>1768</v>
      </c>
      <c r="I1582">
        <v>2010</v>
      </c>
      <c r="J1582">
        <v>4</v>
      </c>
      <c r="K1582" s="6">
        <v>40543</v>
      </c>
      <c r="L1582">
        <v>1</v>
      </c>
      <c r="M1582">
        <v>0</v>
      </c>
      <c r="N1582" t="s">
        <v>169</v>
      </c>
      <c r="O1582" s="8">
        <v>3.01</v>
      </c>
      <c r="P1582" s="8">
        <v>3.2</v>
      </c>
      <c r="Q1582" s="8">
        <v>2.5</v>
      </c>
      <c r="R1582" s="8">
        <v>3.3</v>
      </c>
      <c r="S1582" s="8">
        <v>1.3</v>
      </c>
      <c r="T1582" s="8">
        <v>4.5</v>
      </c>
      <c r="U1582" s="8">
        <v>0.69</v>
      </c>
      <c r="V1582" s="9">
        <v>29</v>
      </c>
      <c r="W1582" s="8">
        <v>0.79999999999999982</v>
      </c>
      <c r="X1582" s="8">
        <v>3.2</v>
      </c>
      <c r="Y1582" s="8">
        <v>-0.19000000000000039</v>
      </c>
      <c r="Z1582" s="8">
        <v>0.10000000000000009</v>
      </c>
      <c r="AA1582">
        <v>-0.37000000000000011</v>
      </c>
      <c r="AF1582" t="s">
        <v>1769</v>
      </c>
      <c r="AG1582" t="s">
        <v>106</v>
      </c>
      <c r="AH1582" t="s">
        <v>107</v>
      </c>
      <c r="AI1582" t="s">
        <v>108</v>
      </c>
      <c r="AJ1582" s="7">
        <v>40543</v>
      </c>
      <c r="AK1582" t="s">
        <v>2001</v>
      </c>
      <c r="AL1582" t="s">
        <v>109</v>
      </c>
      <c r="AM1582" t="s">
        <v>1770</v>
      </c>
      <c r="AN1582" t="s">
        <v>2007</v>
      </c>
      <c r="AO1582" t="str">
        <f>TEXT(A1582,"yyyy-mm-dd")</f>
        <v>2010-11-30</v>
      </c>
    </row>
    <row r="1583" spans="1:41">
      <c r="A1583" s="6" t="s">
        <v>2000</v>
      </c>
      <c r="B1583">
        <v>2010</v>
      </c>
      <c r="C1583">
        <v>11</v>
      </c>
      <c r="E1583" t="s">
        <v>100</v>
      </c>
      <c r="F1583" t="s">
        <v>101</v>
      </c>
      <c r="G1583" t="s">
        <v>83</v>
      </c>
      <c r="H1583" t="s">
        <v>1417</v>
      </c>
      <c r="I1583">
        <v>2010</v>
      </c>
      <c r="K1583" s="6">
        <v>40543</v>
      </c>
      <c r="L1583">
        <v>1</v>
      </c>
      <c r="N1583" t="s">
        <v>169</v>
      </c>
      <c r="O1583" s="8">
        <v>5.03</v>
      </c>
      <c r="P1583" s="8">
        <v>5.05</v>
      </c>
      <c r="Q1583" s="8">
        <v>4.93</v>
      </c>
      <c r="R1583" s="8">
        <v>5.2</v>
      </c>
      <c r="S1583" s="8">
        <v>3.7</v>
      </c>
      <c r="T1583" s="8">
        <v>5.6</v>
      </c>
      <c r="U1583" s="8">
        <v>0.33</v>
      </c>
      <c r="V1583" s="9">
        <v>30</v>
      </c>
      <c r="W1583" s="8">
        <v>0.27000000000000046</v>
      </c>
      <c r="X1583" s="8">
        <v>1.8999999999999995</v>
      </c>
      <c r="Y1583" s="8">
        <v>-1.9999999999999574E-2</v>
      </c>
      <c r="Z1583" s="8">
        <v>0.25</v>
      </c>
      <c r="AA1583">
        <v>-0.32999999999999918</v>
      </c>
      <c r="AF1583" t="s">
        <v>9905</v>
      </c>
      <c r="AG1583" t="s">
        <v>9655</v>
      </c>
      <c r="AH1583" t="s">
        <v>9656</v>
      </c>
      <c r="AI1583" t="s">
        <v>9657</v>
      </c>
      <c r="AJ1583" s="7">
        <v>40543</v>
      </c>
      <c r="AK1583" t="s">
        <v>2001</v>
      </c>
      <c r="AL1583" t="s">
        <v>109</v>
      </c>
      <c r="AM1583" t="s">
        <v>1419</v>
      </c>
      <c r="AN1583" t="s">
        <v>9936</v>
      </c>
    </row>
    <row r="1584" spans="1:41">
      <c r="A1584" s="6" t="s">
        <v>2000</v>
      </c>
      <c r="B1584">
        <v>2010</v>
      </c>
      <c r="C1584">
        <v>11</v>
      </c>
      <c r="E1584" t="s">
        <v>81</v>
      </c>
      <c r="F1584" t="s">
        <v>82</v>
      </c>
      <c r="G1584" t="s">
        <v>83</v>
      </c>
      <c r="H1584" t="s">
        <v>1781</v>
      </c>
      <c r="I1584">
        <v>2012</v>
      </c>
      <c r="K1584" s="6">
        <v>41274</v>
      </c>
      <c r="L1584">
        <v>25</v>
      </c>
      <c r="N1584" t="s">
        <v>357</v>
      </c>
      <c r="O1584" s="8">
        <v>3.75</v>
      </c>
      <c r="P1584" s="8">
        <v>3.65</v>
      </c>
      <c r="Q1584" s="8">
        <v>3.5</v>
      </c>
      <c r="R1584" s="8">
        <v>3.95</v>
      </c>
      <c r="S1584" s="8">
        <v>3.2</v>
      </c>
      <c r="T1584" s="8">
        <v>4.7</v>
      </c>
      <c r="U1584" s="8">
        <v>0.4</v>
      </c>
      <c r="V1584" s="9">
        <v>26</v>
      </c>
      <c r="W1584" s="8">
        <v>0.45000000000000018</v>
      </c>
      <c r="X1584" s="8">
        <v>1.5</v>
      </c>
      <c r="Y1584" s="8">
        <v>0.10000000000000009</v>
      </c>
      <c r="Z1584" s="8">
        <v>-5.0000000000000266E-2</v>
      </c>
      <c r="AA1584">
        <v>-4.9999999999999822E-2</v>
      </c>
      <c r="AF1584" t="s">
        <v>1782</v>
      </c>
      <c r="AG1584" t="s">
        <v>87</v>
      </c>
      <c r="AH1584" t="s">
        <v>88</v>
      </c>
      <c r="AI1584" t="s">
        <v>359</v>
      </c>
      <c r="AJ1584" s="7">
        <v>41274</v>
      </c>
      <c r="AK1584" t="s">
        <v>2001</v>
      </c>
      <c r="AL1584" t="s">
        <v>91</v>
      </c>
      <c r="AM1584" t="s">
        <v>1783</v>
      </c>
      <c r="AN1584" t="s">
        <v>2004</v>
      </c>
      <c r="AO1584" t="str">
        <f>TEXT(A1584,"yyyy-mm-dd")</f>
        <v>2010-11-30</v>
      </c>
    </row>
    <row r="1585" spans="1:41">
      <c r="A1585" s="6" t="s">
        <v>2000</v>
      </c>
      <c r="B1585">
        <v>2010</v>
      </c>
      <c r="C1585">
        <v>11</v>
      </c>
      <c r="E1585" t="s">
        <v>81</v>
      </c>
      <c r="F1585" t="s">
        <v>82</v>
      </c>
      <c r="G1585" t="s">
        <v>83</v>
      </c>
      <c r="H1585" t="s">
        <v>1589</v>
      </c>
      <c r="I1585">
        <v>2011</v>
      </c>
      <c r="K1585" s="6">
        <v>40908</v>
      </c>
      <c r="L1585">
        <v>13</v>
      </c>
      <c r="N1585" t="s">
        <v>252</v>
      </c>
      <c r="O1585" s="8">
        <v>3.77</v>
      </c>
      <c r="P1585" s="8">
        <v>3.85</v>
      </c>
      <c r="Q1585" s="8">
        <v>3.5</v>
      </c>
      <c r="R1585" s="8">
        <v>3.98</v>
      </c>
      <c r="S1585" s="8">
        <v>3.2</v>
      </c>
      <c r="T1585" s="8">
        <v>4.4000000000000004</v>
      </c>
      <c r="U1585" s="8">
        <v>0.28000000000000003</v>
      </c>
      <c r="V1585" s="9">
        <v>30</v>
      </c>
      <c r="W1585" s="8">
        <v>0.48</v>
      </c>
      <c r="X1585" s="8">
        <v>1.2000000000000002</v>
      </c>
      <c r="Y1585" s="8">
        <v>-8.0000000000000071E-2</v>
      </c>
      <c r="Z1585" s="8">
        <v>0.14999999999999991</v>
      </c>
      <c r="AA1585">
        <v>8.0000000000000071E-2</v>
      </c>
      <c r="AF1585" t="s">
        <v>1590</v>
      </c>
      <c r="AG1585" t="s">
        <v>87</v>
      </c>
      <c r="AH1585" t="s">
        <v>88</v>
      </c>
      <c r="AI1585" t="s">
        <v>97</v>
      </c>
      <c r="AJ1585" s="7">
        <v>40908</v>
      </c>
      <c r="AK1585" t="s">
        <v>2001</v>
      </c>
      <c r="AL1585" t="s">
        <v>91</v>
      </c>
      <c r="AM1585" t="s">
        <v>1591</v>
      </c>
      <c r="AN1585" t="s">
        <v>2003</v>
      </c>
      <c r="AO1585" t="str">
        <f>TEXT(A1585,"yyyy-mm-dd")</f>
        <v>2010-11-30</v>
      </c>
    </row>
    <row r="1586" spans="1:41">
      <c r="A1586" s="6" t="s">
        <v>2000</v>
      </c>
      <c r="B1586">
        <v>2010</v>
      </c>
      <c r="C1586">
        <v>11</v>
      </c>
      <c r="E1586" t="s">
        <v>392</v>
      </c>
      <c r="F1586" t="s">
        <v>82</v>
      </c>
      <c r="G1586" t="s">
        <v>83</v>
      </c>
      <c r="H1586" t="s">
        <v>1589</v>
      </c>
      <c r="I1586">
        <v>2011</v>
      </c>
      <c r="K1586" s="6">
        <v>40908</v>
      </c>
      <c r="L1586">
        <v>13</v>
      </c>
      <c r="N1586" t="s">
        <v>252</v>
      </c>
      <c r="O1586" s="8">
        <v>3.64</v>
      </c>
      <c r="P1586" s="8">
        <v>3.6</v>
      </c>
      <c r="Q1586" s="8">
        <v>3.5</v>
      </c>
      <c r="R1586" s="8">
        <v>3.8</v>
      </c>
      <c r="S1586" s="8">
        <v>2.9</v>
      </c>
      <c r="T1586" s="8">
        <v>4.3</v>
      </c>
      <c r="U1586" s="8">
        <v>0.3</v>
      </c>
      <c r="V1586" s="9">
        <v>29</v>
      </c>
      <c r="W1586" s="8">
        <v>0.29999999999999982</v>
      </c>
      <c r="X1586" s="8">
        <v>1.4</v>
      </c>
      <c r="Y1586" s="8">
        <v>4.0000000000000036E-2</v>
      </c>
      <c r="Z1586" s="8">
        <v>0</v>
      </c>
      <c r="AA1586">
        <v>-0.10000000000000009</v>
      </c>
      <c r="AF1586" t="s">
        <v>1590</v>
      </c>
      <c r="AG1586" t="s">
        <v>87</v>
      </c>
      <c r="AH1586" t="s">
        <v>88</v>
      </c>
      <c r="AI1586" t="s">
        <v>97</v>
      </c>
      <c r="AJ1586" s="7">
        <v>40908</v>
      </c>
      <c r="AK1586" t="s">
        <v>2001</v>
      </c>
      <c r="AL1586" t="s">
        <v>393</v>
      </c>
      <c r="AM1586" t="s">
        <v>1591</v>
      </c>
      <c r="AN1586" t="s">
        <v>2006</v>
      </c>
      <c r="AO1586" t="str">
        <f>TEXT(A1586,"yyyy-mm-dd")</f>
        <v>2010-11-30</v>
      </c>
    </row>
    <row r="1587" spans="1:41">
      <c r="A1587" s="6" t="s">
        <v>2000</v>
      </c>
      <c r="B1587">
        <v>2010</v>
      </c>
      <c r="C1587">
        <v>11</v>
      </c>
      <c r="E1587" t="s">
        <v>81</v>
      </c>
      <c r="F1587" t="s">
        <v>82</v>
      </c>
      <c r="G1587" t="s">
        <v>83</v>
      </c>
      <c r="H1587" t="s">
        <v>1417</v>
      </c>
      <c r="I1587">
        <v>2010</v>
      </c>
      <c r="K1587" s="6">
        <v>40543</v>
      </c>
      <c r="L1587">
        <v>1</v>
      </c>
      <c r="N1587" t="s">
        <v>169</v>
      </c>
      <c r="O1587" s="8">
        <v>4.38</v>
      </c>
      <c r="P1587" s="8">
        <v>4.4000000000000004</v>
      </c>
      <c r="Q1587" s="8">
        <v>4.3</v>
      </c>
      <c r="R1587" s="8">
        <v>4.5</v>
      </c>
      <c r="S1587" s="8">
        <v>3.9</v>
      </c>
      <c r="T1587" s="8">
        <v>4.8</v>
      </c>
      <c r="U1587" s="8">
        <v>0.18</v>
      </c>
      <c r="V1587" s="9">
        <v>30</v>
      </c>
      <c r="W1587" s="8">
        <v>0.20000000000000018</v>
      </c>
      <c r="X1587" s="8">
        <v>0.89999999999999991</v>
      </c>
      <c r="Y1587" s="8">
        <v>-2.0000000000000462E-2</v>
      </c>
      <c r="Z1587" s="8">
        <v>0.10000000000000053</v>
      </c>
      <c r="AA1587">
        <v>-4.9999999999999822E-2</v>
      </c>
      <c r="AF1587" t="s">
        <v>1418</v>
      </c>
      <c r="AG1587" t="s">
        <v>87</v>
      </c>
      <c r="AH1587" t="s">
        <v>88</v>
      </c>
      <c r="AI1587" t="s">
        <v>89</v>
      </c>
      <c r="AJ1587" s="7">
        <v>40543</v>
      </c>
      <c r="AK1587" t="s">
        <v>2001</v>
      </c>
      <c r="AL1587" t="s">
        <v>91</v>
      </c>
      <c r="AM1587" t="s">
        <v>1419</v>
      </c>
      <c r="AN1587" t="s">
        <v>2002</v>
      </c>
      <c r="AO1587" t="str">
        <f>TEXT(A1587,"yyyy-mm-dd")</f>
        <v>2010-11-30</v>
      </c>
    </row>
    <row r="1588" spans="1:41">
      <c r="A1588" s="6" t="s">
        <v>2000</v>
      </c>
      <c r="B1588">
        <v>2010</v>
      </c>
      <c r="C1588">
        <v>11</v>
      </c>
      <c r="E1588" t="s">
        <v>392</v>
      </c>
      <c r="F1588" t="s">
        <v>82</v>
      </c>
      <c r="G1588" t="s">
        <v>83</v>
      </c>
      <c r="H1588" t="s">
        <v>1417</v>
      </c>
      <c r="I1588">
        <v>2010</v>
      </c>
      <c r="K1588" s="6">
        <v>40543</v>
      </c>
      <c r="L1588">
        <v>1</v>
      </c>
      <c r="N1588" t="s">
        <v>169</v>
      </c>
      <c r="O1588" s="8">
        <v>3.62</v>
      </c>
      <c r="P1588" s="8">
        <v>3.6</v>
      </c>
      <c r="Q1588" s="8">
        <v>3.6</v>
      </c>
      <c r="R1588" s="8">
        <v>3.7</v>
      </c>
      <c r="S1588" s="8">
        <v>3.1</v>
      </c>
      <c r="T1588" s="8">
        <v>3.8</v>
      </c>
      <c r="U1588" s="8">
        <v>0.15</v>
      </c>
      <c r="V1588" s="9">
        <v>29</v>
      </c>
      <c r="W1588" s="8">
        <v>0.10000000000000009</v>
      </c>
      <c r="X1588" s="8">
        <v>0.69999999999999973</v>
      </c>
      <c r="Y1588" s="8">
        <v>2.0000000000000018E-2</v>
      </c>
      <c r="Z1588" s="8">
        <v>-0.10000000000000009</v>
      </c>
      <c r="AA1588">
        <v>-9.9999999999999645E-2</v>
      </c>
      <c r="AF1588" t="s">
        <v>1418</v>
      </c>
      <c r="AG1588" t="s">
        <v>87</v>
      </c>
      <c r="AH1588" t="s">
        <v>88</v>
      </c>
      <c r="AI1588" t="s">
        <v>89</v>
      </c>
      <c r="AJ1588" s="7">
        <v>40543</v>
      </c>
      <c r="AK1588" t="s">
        <v>2001</v>
      </c>
      <c r="AL1588" t="s">
        <v>393</v>
      </c>
      <c r="AM1588" t="s">
        <v>1419</v>
      </c>
      <c r="AN1588" t="s">
        <v>2005</v>
      </c>
      <c r="AO1588" t="str">
        <f>TEXT(A1588,"yyyy-mm-dd")</f>
        <v>2010-11-30</v>
      </c>
    </row>
    <row r="1589" spans="1:41">
      <c r="A1589" s="6" t="s">
        <v>2000</v>
      </c>
      <c r="B1589">
        <v>2010</v>
      </c>
      <c r="C1589">
        <v>11</v>
      </c>
      <c r="E1589" t="s">
        <v>81</v>
      </c>
      <c r="F1589" t="s">
        <v>82</v>
      </c>
      <c r="G1589" t="s">
        <v>774</v>
      </c>
      <c r="H1589" t="s">
        <v>775</v>
      </c>
      <c r="K1589" s="6"/>
      <c r="O1589" s="8">
        <v>3.64</v>
      </c>
      <c r="P1589" s="8">
        <v>3.7</v>
      </c>
      <c r="Q1589" s="8">
        <v>3.5</v>
      </c>
      <c r="R1589" s="8">
        <v>3.8</v>
      </c>
      <c r="S1589" s="8">
        <v>3.2</v>
      </c>
      <c r="T1589" s="8">
        <v>4.3</v>
      </c>
      <c r="U1589" s="8">
        <v>0.27</v>
      </c>
      <c r="V1589" s="9">
        <v>27</v>
      </c>
      <c r="W1589" s="8">
        <v>0.29999999999999982</v>
      </c>
      <c r="X1589" s="8">
        <v>1.0999999999999996</v>
      </c>
      <c r="Y1589" s="8">
        <v>-6.0000000000000053E-2</v>
      </c>
      <c r="Z1589" s="8">
        <v>0</v>
      </c>
      <c r="AA1589">
        <v>0</v>
      </c>
      <c r="AF1589" t="s">
        <v>776</v>
      </c>
      <c r="AG1589" t="s">
        <v>777</v>
      </c>
      <c r="AH1589" t="s">
        <v>778</v>
      </c>
      <c r="AI1589" t="s">
        <v>779</v>
      </c>
      <c r="AJ1589" s="7"/>
      <c r="AK1589" t="s">
        <v>2001</v>
      </c>
      <c r="AL1589" t="s">
        <v>91</v>
      </c>
      <c r="AM1589" t="s">
        <v>775</v>
      </c>
      <c r="AN1589" t="s">
        <v>2019</v>
      </c>
      <c r="AO1589" t="str">
        <f>TEXT(A1589,"yyyy-mm-dd")</f>
        <v>2010-11-30</v>
      </c>
    </row>
    <row r="1590" spans="1:41">
      <c r="A1590" s="6" t="s">
        <v>2000</v>
      </c>
      <c r="B1590">
        <v>2010</v>
      </c>
      <c r="C1590">
        <v>11</v>
      </c>
      <c r="E1590" t="s">
        <v>81</v>
      </c>
      <c r="F1590" t="s">
        <v>82</v>
      </c>
      <c r="G1590" t="s">
        <v>774</v>
      </c>
      <c r="H1590" t="s">
        <v>1536</v>
      </c>
      <c r="K1590" s="6"/>
      <c r="O1590" s="8">
        <v>3.43</v>
      </c>
      <c r="P1590" s="8">
        <v>3.5</v>
      </c>
      <c r="Q1590" s="8">
        <v>3.2</v>
      </c>
      <c r="R1590" s="8">
        <v>3.5</v>
      </c>
      <c r="S1590" s="8">
        <v>3</v>
      </c>
      <c r="T1590" s="8">
        <v>4.2</v>
      </c>
      <c r="U1590" s="8">
        <v>0.3</v>
      </c>
      <c r="V1590" s="9">
        <v>25</v>
      </c>
      <c r="W1590" s="8">
        <v>0.29999999999999982</v>
      </c>
      <c r="X1590" s="8">
        <v>1.2000000000000002</v>
      </c>
      <c r="Y1590" s="8">
        <v>-6.999999999999984E-2</v>
      </c>
      <c r="Z1590" s="8">
        <v>0</v>
      </c>
      <c r="AA1590">
        <v>-4.4408920985006262E-16</v>
      </c>
      <c r="AF1590" t="s">
        <v>1537</v>
      </c>
      <c r="AG1590" t="s">
        <v>777</v>
      </c>
      <c r="AH1590" t="s">
        <v>778</v>
      </c>
      <c r="AI1590" t="s">
        <v>1538</v>
      </c>
      <c r="AJ1590" s="7"/>
      <c r="AK1590" t="s">
        <v>2001</v>
      </c>
      <c r="AL1590" t="s">
        <v>91</v>
      </c>
      <c r="AM1590" t="s">
        <v>1536</v>
      </c>
      <c r="AN1590" t="s">
        <v>2020</v>
      </c>
      <c r="AO1590" t="str">
        <f>TEXT(A1590,"yyyy-mm-dd")</f>
        <v>2010-11-30</v>
      </c>
    </row>
    <row r="1591" spans="1:41">
      <c r="A1591" s="6" t="s">
        <v>2000</v>
      </c>
      <c r="B1591">
        <v>2010</v>
      </c>
      <c r="C1591">
        <v>11</v>
      </c>
      <c r="E1591" t="s">
        <v>112</v>
      </c>
      <c r="F1591" t="s">
        <v>113</v>
      </c>
      <c r="G1591" t="s">
        <v>83</v>
      </c>
      <c r="H1591" t="s">
        <v>1589</v>
      </c>
      <c r="I1591">
        <v>2011</v>
      </c>
      <c r="K1591" s="6">
        <v>40908</v>
      </c>
      <c r="L1591">
        <v>13</v>
      </c>
      <c r="N1591" t="s">
        <v>252</v>
      </c>
      <c r="O1591" s="8">
        <v>4.7300000000000004</v>
      </c>
      <c r="P1591" s="8">
        <v>4.58</v>
      </c>
      <c r="Q1591" s="8">
        <v>4.5</v>
      </c>
      <c r="R1591" s="8">
        <v>4.8499999999999996</v>
      </c>
      <c r="S1591" s="8">
        <v>3.75</v>
      </c>
      <c r="T1591" s="8">
        <v>5.88</v>
      </c>
      <c r="U1591" s="8">
        <v>0.45</v>
      </c>
      <c r="V1591" s="9">
        <v>28</v>
      </c>
      <c r="W1591" s="8">
        <v>0.34999999999999964</v>
      </c>
      <c r="X1591" s="8">
        <v>2.13</v>
      </c>
      <c r="Y1591" s="8">
        <v>0.15000000000000036</v>
      </c>
      <c r="Z1591" s="8">
        <v>-0.41999999999999993</v>
      </c>
      <c r="AA1591">
        <v>-0.52000000000000046</v>
      </c>
      <c r="AF1591" t="s">
        <v>1793</v>
      </c>
      <c r="AG1591" t="s">
        <v>115</v>
      </c>
      <c r="AH1591" t="s">
        <v>116</v>
      </c>
      <c r="AI1591" t="s">
        <v>230</v>
      </c>
      <c r="AJ1591" s="7">
        <v>40908</v>
      </c>
      <c r="AK1591" t="s">
        <v>2001</v>
      </c>
      <c r="AL1591" t="s">
        <v>118</v>
      </c>
      <c r="AM1591" t="s">
        <v>1591</v>
      </c>
      <c r="AN1591" t="s">
        <v>2022</v>
      </c>
      <c r="AO1591" t="str">
        <f>TEXT(A1591,"yyyy-mm-dd")</f>
        <v>2010-11-30</v>
      </c>
    </row>
    <row r="1592" spans="1:41">
      <c r="A1592" s="6" t="s">
        <v>2000</v>
      </c>
      <c r="B1592">
        <v>2010</v>
      </c>
      <c r="C1592">
        <v>11</v>
      </c>
      <c r="E1592" t="s">
        <v>112</v>
      </c>
      <c r="F1592" t="s">
        <v>113</v>
      </c>
      <c r="G1592" t="s">
        <v>83</v>
      </c>
      <c r="H1592" t="s">
        <v>1417</v>
      </c>
      <c r="I1592">
        <v>2010</v>
      </c>
      <c r="K1592" s="6">
        <v>40543</v>
      </c>
      <c r="L1592">
        <v>1</v>
      </c>
      <c r="N1592" t="s">
        <v>169</v>
      </c>
      <c r="O1592" s="8">
        <v>4.3</v>
      </c>
      <c r="P1592" s="8">
        <v>4.34</v>
      </c>
      <c r="Q1592" s="8">
        <v>4.16</v>
      </c>
      <c r="R1592" s="8">
        <v>4.5</v>
      </c>
      <c r="S1592" s="8">
        <v>3.88</v>
      </c>
      <c r="T1592" s="8">
        <v>4.5</v>
      </c>
      <c r="U1592" s="8">
        <v>0.2</v>
      </c>
      <c r="V1592" s="9">
        <v>28</v>
      </c>
      <c r="W1592" s="8">
        <v>0.33999999999999986</v>
      </c>
      <c r="X1592" s="8">
        <v>0.62000000000000011</v>
      </c>
      <c r="Y1592" s="8">
        <v>-4.0000000000000036E-2</v>
      </c>
      <c r="Z1592" s="8">
        <v>-0.14000000000000057</v>
      </c>
      <c r="AA1592">
        <v>0.14999999999999947</v>
      </c>
      <c r="AF1592" t="s">
        <v>1600</v>
      </c>
      <c r="AG1592" t="s">
        <v>115</v>
      </c>
      <c r="AH1592" t="s">
        <v>116</v>
      </c>
      <c r="AI1592" t="s">
        <v>117</v>
      </c>
      <c r="AJ1592" s="7">
        <v>40543</v>
      </c>
      <c r="AK1592" t="s">
        <v>2001</v>
      </c>
      <c r="AL1592" t="s">
        <v>118</v>
      </c>
      <c r="AM1592" t="s">
        <v>1419</v>
      </c>
      <c r="AN1592" t="s">
        <v>2021</v>
      </c>
      <c r="AO1592" t="str">
        <f>TEXT(A1592,"yyyy-mm-dd")</f>
        <v>2010-11-30</v>
      </c>
    </row>
    <row r="1593" spans="1:41">
      <c r="A1593" s="6" t="s">
        <v>2023</v>
      </c>
      <c r="B1593">
        <v>2010</v>
      </c>
      <c r="C1593">
        <v>12</v>
      </c>
      <c r="E1593" t="s">
        <v>1907</v>
      </c>
      <c r="F1593" t="s">
        <v>1908</v>
      </c>
      <c r="G1593" t="s">
        <v>102</v>
      </c>
      <c r="H1593" t="s">
        <v>2045</v>
      </c>
      <c r="I1593">
        <v>2012</v>
      </c>
      <c r="J1593">
        <v>4</v>
      </c>
      <c r="K1593" s="6">
        <v>41274</v>
      </c>
      <c r="L1593">
        <v>24</v>
      </c>
      <c r="M1593">
        <v>8</v>
      </c>
      <c r="N1593" t="s">
        <v>368</v>
      </c>
      <c r="O1593" s="8">
        <v>5.82</v>
      </c>
      <c r="P1593" s="8">
        <v>5.5</v>
      </c>
      <c r="Q1593" s="8">
        <v>5.25</v>
      </c>
      <c r="R1593" s="8">
        <v>6.25</v>
      </c>
      <c r="S1593" s="8">
        <v>4.5</v>
      </c>
      <c r="T1593" s="8">
        <v>8.5299999999999994</v>
      </c>
      <c r="U1593" s="8">
        <v>0.96</v>
      </c>
      <c r="V1593" s="9">
        <v>25</v>
      </c>
      <c r="W1593" s="8">
        <v>1</v>
      </c>
      <c r="X1593" s="8">
        <v>4.0299999999999994</v>
      </c>
      <c r="Y1593" s="8">
        <v>0.32000000000000028</v>
      </c>
      <c r="Z1593" s="8"/>
      <c r="AF1593" t="s">
        <v>2046</v>
      </c>
      <c r="AG1593" t="s">
        <v>1910</v>
      </c>
      <c r="AH1593" t="s">
        <v>1911</v>
      </c>
      <c r="AI1593" t="s">
        <v>1971</v>
      </c>
      <c r="AJ1593" s="7">
        <v>41274</v>
      </c>
      <c r="AK1593" t="s">
        <v>2024</v>
      </c>
      <c r="AL1593" t="s">
        <v>1908</v>
      </c>
      <c r="AM1593" t="s">
        <v>2047</v>
      </c>
      <c r="AN1593" t="s">
        <v>2048</v>
      </c>
      <c r="AO1593" t="str">
        <f>TEXT(A1593,"yyyy-mm-dd")</f>
        <v>2010-12-31</v>
      </c>
    </row>
    <row r="1594" spans="1:41">
      <c r="A1594" s="6" t="s">
        <v>2023</v>
      </c>
      <c r="B1594">
        <v>2010</v>
      </c>
      <c r="C1594">
        <v>12</v>
      </c>
      <c r="E1594" t="s">
        <v>1907</v>
      </c>
      <c r="F1594" t="s">
        <v>1908</v>
      </c>
      <c r="G1594" t="s">
        <v>102</v>
      </c>
      <c r="H1594" t="s">
        <v>1969</v>
      </c>
      <c r="I1594">
        <v>2012</v>
      </c>
      <c r="J1594">
        <v>3</v>
      </c>
      <c r="K1594" s="6">
        <v>41182</v>
      </c>
      <c r="L1594">
        <v>21</v>
      </c>
      <c r="M1594">
        <v>7</v>
      </c>
      <c r="N1594" t="s">
        <v>176</v>
      </c>
      <c r="O1594" s="8">
        <v>5.59</v>
      </c>
      <c r="P1594" s="8">
        <v>5.25</v>
      </c>
      <c r="Q1594" s="8">
        <v>5</v>
      </c>
      <c r="R1594" s="8">
        <v>6</v>
      </c>
      <c r="S1594" s="8">
        <v>4.5</v>
      </c>
      <c r="T1594" s="8">
        <v>7.78</v>
      </c>
      <c r="U1594" s="8">
        <v>0.82</v>
      </c>
      <c r="V1594" s="9">
        <v>25</v>
      </c>
      <c r="W1594" s="8">
        <v>1</v>
      </c>
      <c r="X1594" s="8">
        <v>3.2800000000000002</v>
      </c>
      <c r="Y1594" s="8">
        <v>0.33999999999999986</v>
      </c>
      <c r="Z1594" s="8">
        <v>-0.25</v>
      </c>
      <c r="AA1594">
        <v>0.15000000000000036</v>
      </c>
      <c r="AF1594" t="s">
        <v>1970</v>
      </c>
      <c r="AG1594" t="s">
        <v>1910</v>
      </c>
      <c r="AH1594" t="s">
        <v>1911</v>
      </c>
      <c r="AI1594" t="s">
        <v>1944</v>
      </c>
      <c r="AJ1594" s="7">
        <v>41182</v>
      </c>
      <c r="AK1594" t="s">
        <v>2024</v>
      </c>
      <c r="AL1594" t="s">
        <v>1908</v>
      </c>
      <c r="AM1594" t="s">
        <v>1972</v>
      </c>
      <c r="AN1594" t="s">
        <v>2044</v>
      </c>
      <c r="AO1594" t="str">
        <f>TEXT(A1594,"yyyy-mm-dd")</f>
        <v>2010-12-31</v>
      </c>
    </row>
    <row r="1595" spans="1:41">
      <c r="A1595" s="6" t="s">
        <v>2023</v>
      </c>
      <c r="B1595">
        <v>2010</v>
      </c>
      <c r="C1595">
        <v>12</v>
      </c>
      <c r="E1595" t="s">
        <v>1907</v>
      </c>
      <c r="F1595" t="s">
        <v>1908</v>
      </c>
      <c r="G1595" t="s">
        <v>102</v>
      </c>
      <c r="H1595" t="s">
        <v>1942</v>
      </c>
      <c r="I1595">
        <v>2012</v>
      </c>
      <c r="J1595">
        <v>2</v>
      </c>
      <c r="K1595" s="6">
        <v>41090</v>
      </c>
      <c r="L1595">
        <v>18</v>
      </c>
      <c r="M1595">
        <v>6</v>
      </c>
      <c r="N1595" t="s">
        <v>206</v>
      </c>
      <c r="O1595" s="8">
        <v>5.36</v>
      </c>
      <c r="P1595" s="8">
        <v>5.2</v>
      </c>
      <c r="Q1595" s="8">
        <v>5</v>
      </c>
      <c r="R1595" s="8">
        <v>5.5</v>
      </c>
      <c r="S1595" s="8">
        <v>4.5</v>
      </c>
      <c r="T1595" s="8">
        <v>7.03</v>
      </c>
      <c r="U1595" s="8">
        <v>0.67</v>
      </c>
      <c r="V1595" s="9">
        <v>25</v>
      </c>
      <c r="W1595" s="8">
        <v>0.5</v>
      </c>
      <c r="X1595" s="8">
        <v>2.5300000000000002</v>
      </c>
      <c r="Y1595" s="8">
        <v>0.16000000000000014</v>
      </c>
      <c r="Z1595" s="8">
        <v>-4.9999999999999822E-2</v>
      </c>
      <c r="AA1595">
        <v>-0.25</v>
      </c>
      <c r="AF1595" t="s">
        <v>1943</v>
      </c>
      <c r="AG1595" t="s">
        <v>1910</v>
      </c>
      <c r="AH1595" t="s">
        <v>1911</v>
      </c>
      <c r="AI1595" t="s">
        <v>1939</v>
      </c>
      <c r="AJ1595" s="7">
        <v>41090</v>
      </c>
      <c r="AK1595" t="s">
        <v>2024</v>
      </c>
      <c r="AL1595" t="s">
        <v>1908</v>
      </c>
      <c r="AM1595" t="s">
        <v>1945</v>
      </c>
      <c r="AN1595" t="s">
        <v>2043</v>
      </c>
      <c r="AO1595" t="str">
        <f>TEXT(A1595,"yyyy-mm-dd")</f>
        <v>2010-12-31</v>
      </c>
    </row>
    <row r="1596" spans="1:41">
      <c r="A1596" s="6" t="s">
        <v>2023</v>
      </c>
      <c r="B1596">
        <v>2010</v>
      </c>
      <c r="C1596">
        <v>12</v>
      </c>
      <c r="E1596" t="s">
        <v>1907</v>
      </c>
      <c r="F1596" t="s">
        <v>1908</v>
      </c>
      <c r="G1596" t="s">
        <v>102</v>
      </c>
      <c r="H1596" t="s">
        <v>1937</v>
      </c>
      <c r="I1596">
        <v>2012</v>
      </c>
      <c r="J1596">
        <v>1</v>
      </c>
      <c r="K1596" s="6">
        <v>40999</v>
      </c>
      <c r="L1596">
        <v>15</v>
      </c>
      <c r="M1596">
        <v>5</v>
      </c>
      <c r="N1596" t="s">
        <v>236</v>
      </c>
      <c r="O1596" s="8">
        <v>5.0999999999999996</v>
      </c>
      <c r="P1596" s="8">
        <v>5</v>
      </c>
      <c r="Q1596" s="8">
        <v>4.75</v>
      </c>
      <c r="R1596" s="8">
        <v>5.25</v>
      </c>
      <c r="S1596" s="8">
        <v>4.5</v>
      </c>
      <c r="T1596" s="8">
        <v>6.5</v>
      </c>
      <c r="U1596" s="8">
        <v>0.56999999999999995</v>
      </c>
      <c r="V1596" s="9">
        <v>25</v>
      </c>
      <c r="W1596" s="8">
        <v>0.5</v>
      </c>
      <c r="X1596" s="8">
        <v>2</v>
      </c>
      <c r="Y1596" s="8">
        <v>9.9999999999999645E-2</v>
      </c>
      <c r="Z1596" s="8">
        <v>0</v>
      </c>
      <c r="AA1596">
        <v>-5.9999999999999609E-2</v>
      </c>
      <c r="AF1596" t="s">
        <v>1938</v>
      </c>
      <c r="AG1596" t="s">
        <v>1910</v>
      </c>
      <c r="AH1596" t="s">
        <v>1911</v>
      </c>
      <c r="AI1596" t="s">
        <v>1934</v>
      </c>
      <c r="AJ1596" s="7">
        <v>40999</v>
      </c>
      <c r="AK1596" t="s">
        <v>2024</v>
      </c>
      <c r="AL1596" t="s">
        <v>1908</v>
      </c>
      <c r="AM1596" t="s">
        <v>1940</v>
      </c>
      <c r="AN1596" t="s">
        <v>2042</v>
      </c>
      <c r="AO1596" t="str">
        <f>TEXT(A1596,"yyyy-mm-dd")</f>
        <v>2010-12-31</v>
      </c>
    </row>
    <row r="1597" spans="1:41">
      <c r="A1597" s="6" t="s">
        <v>2023</v>
      </c>
      <c r="B1597">
        <v>2010</v>
      </c>
      <c r="C1597">
        <v>12</v>
      </c>
      <c r="E1597" t="s">
        <v>1907</v>
      </c>
      <c r="F1597" t="s">
        <v>1908</v>
      </c>
      <c r="G1597" t="s">
        <v>102</v>
      </c>
      <c r="H1597" t="s">
        <v>1932</v>
      </c>
      <c r="I1597">
        <v>2011</v>
      </c>
      <c r="J1597">
        <v>4</v>
      </c>
      <c r="K1597" s="6">
        <v>40908</v>
      </c>
      <c r="L1597">
        <v>12</v>
      </c>
      <c r="M1597">
        <v>4</v>
      </c>
      <c r="N1597" t="s">
        <v>261</v>
      </c>
      <c r="O1597" s="8">
        <v>4.7699999999999996</v>
      </c>
      <c r="P1597" s="8">
        <v>4.5</v>
      </c>
      <c r="Q1597" s="8">
        <v>4.5</v>
      </c>
      <c r="R1597" s="8">
        <v>4.91</v>
      </c>
      <c r="S1597" s="8">
        <v>4.5</v>
      </c>
      <c r="T1597" s="8">
        <v>5.8</v>
      </c>
      <c r="U1597" s="8">
        <v>0.4</v>
      </c>
      <c r="V1597" s="9">
        <v>27</v>
      </c>
      <c r="W1597" s="8">
        <v>0.41000000000000014</v>
      </c>
      <c r="X1597" s="8">
        <v>1.2999999999999998</v>
      </c>
      <c r="Y1597" s="8">
        <v>0.26999999999999957</v>
      </c>
      <c r="Z1597" s="8">
        <v>0</v>
      </c>
      <c r="AA1597">
        <v>-8.9999999999999858E-2</v>
      </c>
      <c r="AF1597" t="s">
        <v>1933</v>
      </c>
      <c r="AG1597" t="s">
        <v>1910</v>
      </c>
      <c r="AH1597" t="s">
        <v>1911</v>
      </c>
      <c r="AI1597" t="s">
        <v>1929</v>
      </c>
      <c r="AJ1597" s="7">
        <v>40908</v>
      </c>
      <c r="AK1597" t="s">
        <v>2024</v>
      </c>
      <c r="AL1597" t="s">
        <v>1908</v>
      </c>
      <c r="AM1597" t="s">
        <v>1935</v>
      </c>
      <c r="AN1597" t="s">
        <v>2041</v>
      </c>
      <c r="AO1597" t="str">
        <f>TEXT(A1597,"yyyy-mm-dd")</f>
        <v>2010-12-31</v>
      </c>
    </row>
    <row r="1598" spans="1:41">
      <c r="A1598" s="6" t="s">
        <v>2023</v>
      </c>
      <c r="B1598">
        <v>2010</v>
      </c>
      <c r="C1598">
        <v>12</v>
      </c>
      <c r="E1598" t="s">
        <v>1907</v>
      </c>
      <c r="F1598" t="s">
        <v>1908</v>
      </c>
      <c r="G1598" t="s">
        <v>102</v>
      </c>
      <c r="H1598" t="s">
        <v>1927</v>
      </c>
      <c r="I1598">
        <v>2011</v>
      </c>
      <c r="J1598">
        <v>3</v>
      </c>
      <c r="K1598" s="6">
        <v>40816</v>
      </c>
      <c r="L1598">
        <v>9</v>
      </c>
      <c r="M1598">
        <v>3</v>
      </c>
      <c r="N1598" t="s">
        <v>173</v>
      </c>
      <c r="O1598" s="8">
        <v>4.62</v>
      </c>
      <c r="P1598" s="8">
        <v>4.5</v>
      </c>
      <c r="Q1598" s="8">
        <v>4.5</v>
      </c>
      <c r="R1598" s="8">
        <v>4.63</v>
      </c>
      <c r="S1598" s="8">
        <v>4.5</v>
      </c>
      <c r="T1598" s="8">
        <v>5.8</v>
      </c>
      <c r="U1598" s="8">
        <v>0.28000000000000003</v>
      </c>
      <c r="V1598" s="9">
        <v>27</v>
      </c>
      <c r="W1598" s="8">
        <v>0.12999999999999989</v>
      </c>
      <c r="X1598" s="8">
        <v>1.2999999999999998</v>
      </c>
      <c r="Y1598" s="8">
        <v>0.12000000000000011</v>
      </c>
      <c r="Z1598" s="8">
        <v>0</v>
      </c>
      <c r="AA1598">
        <v>-0.12000000000000011</v>
      </c>
      <c r="AF1598" t="s">
        <v>1928</v>
      </c>
      <c r="AG1598" t="s">
        <v>1910</v>
      </c>
      <c r="AH1598" t="s">
        <v>1911</v>
      </c>
      <c r="AI1598" t="s">
        <v>1924</v>
      </c>
      <c r="AJ1598" s="7">
        <v>40816</v>
      </c>
      <c r="AK1598" t="s">
        <v>2024</v>
      </c>
      <c r="AL1598" t="s">
        <v>1908</v>
      </c>
      <c r="AM1598" t="s">
        <v>1930</v>
      </c>
      <c r="AN1598" t="s">
        <v>2040</v>
      </c>
      <c r="AO1598" t="str">
        <f>TEXT(A1598,"yyyy-mm-dd")</f>
        <v>2010-12-31</v>
      </c>
    </row>
    <row r="1599" spans="1:41">
      <c r="A1599" s="6" t="s">
        <v>2023</v>
      </c>
      <c r="B1599">
        <v>2010</v>
      </c>
      <c r="C1599">
        <v>12</v>
      </c>
      <c r="E1599" t="s">
        <v>1907</v>
      </c>
      <c r="F1599" t="s">
        <v>1908</v>
      </c>
      <c r="G1599" t="s">
        <v>102</v>
      </c>
      <c r="H1599" t="s">
        <v>1922</v>
      </c>
      <c r="I1599">
        <v>2011</v>
      </c>
      <c r="J1599">
        <v>2</v>
      </c>
      <c r="K1599" s="6">
        <v>40724</v>
      </c>
      <c r="L1599">
        <v>6</v>
      </c>
      <c r="M1599">
        <v>2</v>
      </c>
      <c r="N1599" t="s">
        <v>203</v>
      </c>
      <c r="O1599" s="8">
        <v>4.57</v>
      </c>
      <c r="P1599" s="8">
        <v>4.5</v>
      </c>
      <c r="Q1599" s="8">
        <v>4.5</v>
      </c>
      <c r="R1599" s="8">
        <v>4.5</v>
      </c>
      <c r="S1599" s="8">
        <v>4.5</v>
      </c>
      <c r="T1599" s="8">
        <v>5.5</v>
      </c>
      <c r="U1599" s="8">
        <v>0.21</v>
      </c>
      <c r="V1599" s="9">
        <v>27</v>
      </c>
      <c r="W1599" s="8">
        <v>0</v>
      </c>
      <c r="X1599" s="8">
        <v>1</v>
      </c>
      <c r="Y1599" s="8">
        <v>7.0000000000000284E-2</v>
      </c>
      <c r="Z1599" s="8">
        <v>0</v>
      </c>
      <c r="AA1599">
        <v>0</v>
      </c>
      <c r="AF1599" t="s">
        <v>1923</v>
      </c>
      <c r="AG1599" t="s">
        <v>1910</v>
      </c>
      <c r="AH1599" t="s">
        <v>1911</v>
      </c>
      <c r="AI1599" t="s">
        <v>1919</v>
      </c>
      <c r="AJ1599" s="7">
        <v>40724</v>
      </c>
      <c r="AK1599" t="s">
        <v>2024</v>
      </c>
      <c r="AL1599" t="s">
        <v>1908</v>
      </c>
      <c r="AM1599" t="s">
        <v>1925</v>
      </c>
      <c r="AN1599" t="s">
        <v>2039</v>
      </c>
      <c r="AO1599" t="str">
        <f>TEXT(A1599,"yyyy-mm-dd")</f>
        <v>2010-12-31</v>
      </c>
    </row>
    <row r="1600" spans="1:41">
      <c r="A1600" s="6" t="s">
        <v>2023</v>
      </c>
      <c r="B1600">
        <v>2010</v>
      </c>
      <c r="C1600">
        <v>12</v>
      </c>
      <c r="E1600" t="s">
        <v>1907</v>
      </c>
      <c r="F1600" t="s">
        <v>1908</v>
      </c>
      <c r="G1600" t="s">
        <v>102</v>
      </c>
      <c r="H1600" t="s">
        <v>1917</v>
      </c>
      <c r="I1600">
        <v>2011</v>
      </c>
      <c r="J1600">
        <v>1</v>
      </c>
      <c r="K1600" s="6">
        <v>40633</v>
      </c>
      <c r="L1600">
        <v>3</v>
      </c>
      <c r="M1600">
        <v>1</v>
      </c>
      <c r="N1600" t="s">
        <v>233</v>
      </c>
      <c r="O1600" s="8">
        <v>4.55</v>
      </c>
      <c r="P1600" s="8">
        <v>4.5</v>
      </c>
      <c r="Q1600" s="8">
        <v>4.5</v>
      </c>
      <c r="R1600" s="8">
        <v>4.5</v>
      </c>
      <c r="S1600" s="8">
        <v>4.5</v>
      </c>
      <c r="T1600" s="8">
        <v>5.5</v>
      </c>
      <c r="U1600" s="8">
        <v>0.2</v>
      </c>
      <c r="V1600" s="9">
        <v>27</v>
      </c>
      <c r="W1600" s="8">
        <v>0</v>
      </c>
      <c r="X1600" s="8">
        <v>1</v>
      </c>
      <c r="Y1600" s="8">
        <v>4.9999999999999822E-2</v>
      </c>
      <c r="Z1600" s="8">
        <v>0</v>
      </c>
      <c r="AA1600">
        <v>0</v>
      </c>
      <c r="AF1600" t="s">
        <v>1918</v>
      </c>
      <c r="AG1600" t="s">
        <v>1910</v>
      </c>
      <c r="AH1600" t="s">
        <v>1911</v>
      </c>
      <c r="AI1600" t="s">
        <v>1915</v>
      </c>
      <c r="AJ1600" s="7">
        <v>40633</v>
      </c>
      <c r="AK1600" t="s">
        <v>2024</v>
      </c>
      <c r="AL1600" t="s">
        <v>1908</v>
      </c>
      <c r="AM1600" t="s">
        <v>1920</v>
      </c>
      <c r="AN1600" t="s">
        <v>2038</v>
      </c>
      <c r="AO1600" t="str">
        <f>TEXT(A1600,"yyyy-mm-dd")</f>
        <v>2010-12-31</v>
      </c>
    </row>
    <row r="1601" spans="1:41">
      <c r="A1601" s="6" t="s">
        <v>2023</v>
      </c>
      <c r="B1601">
        <v>2010</v>
      </c>
      <c r="C1601">
        <v>12</v>
      </c>
      <c r="E1601" t="s">
        <v>100</v>
      </c>
      <c r="F1601" t="s">
        <v>101</v>
      </c>
      <c r="G1601" t="s">
        <v>83</v>
      </c>
      <c r="H1601" t="s">
        <v>1781</v>
      </c>
      <c r="I1601">
        <v>2012</v>
      </c>
      <c r="K1601" s="6">
        <v>41274</v>
      </c>
      <c r="L1601">
        <v>24</v>
      </c>
      <c r="N1601" t="s">
        <v>368</v>
      </c>
      <c r="O1601" s="8">
        <v>4.04</v>
      </c>
      <c r="P1601" s="8">
        <v>4.0999999999999996</v>
      </c>
      <c r="Q1601" s="8">
        <v>3.63</v>
      </c>
      <c r="R1601" s="8">
        <v>4.28</v>
      </c>
      <c r="S1601" s="8">
        <v>2.9</v>
      </c>
      <c r="T1601" s="8">
        <v>5.5</v>
      </c>
      <c r="U1601" s="8">
        <v>0.62</v>
      </c>
      <c r="V1601" s="9">
        <v>26</v>
      </c>
      <c r="W1601" s="8">
        <v>0.65000000000000036</v>
      </c>
      <c r="X1601" s="8">
        <v>2.6</v>
      </c>
      <c r="Y1601" s="8">
        <v>-5.9999999999999609E-2</v>
      </c>
      <c r="Z1601" s="8">
        <v>0</v>
      </c>
      <c r="AA1601">
        <v>-0.14999999999999947</v>
      </c>
      <c r="AF1601" t="s">
        <v>9973</v>
      </c>
      <c r="AG1601" t="s">
        <v>9655</v>
      </c>
      <c r="AH1601" t="s">
        <v>9656</v>
      </c>
      <c r="AI1601" t="s">
        <v>9708</v>
      </c>
      <c r="AJ1601" s="7">
        <v>41274</v>
      </c>
      <c r="AK1601" t="s">
        <v>2024</v>
      </c>
      <c r="AL1601" t="s">
        <v>109</v>
      </c>
      <c r="AM1601" t="s">
        <v>1783</v>
      </c>
      <c r="AN1601" t="s">
        <v>9978</v>
      </c>
    </row>
    <row r="1602" spans="1:41">
      <c r="A1602" s="6" t="s">
        <v>2023</v>
      </c>
      <c r="B1602">
        <v>2010</v>
      </c>
      <c r="C1602">
        <v>12</v>
      </c>
      <c r="E1602" t="s">
        <v>100</v>
      </c>
      <c r="F1602" t="s">
        <v>101</v>
      </c>
      <c r="G1602" t="s">
        <v>83</v>
      </c>
      <c r="H1602" t="s">
        <v>1589</v>
      </c>
      <c r="I1602">
        <v>2011</v>
      </c>
      <c r="K1602" s="6">
        <v>40908</v>
      </c>
      <c r="L1602">
        <v>12</v>
      </c>
      <c r="N1602" t="s">
        <v>261</v>
      </c>
      <c r="O1602" s="8">
        <v>3.59</v>
      </c>
      <c r="P1602" s="8">
        <v>3.6</v>
      </c>
      <c r="Q1602" s="8">
        <v>3.4</v>
      </c>
      <c r="R1602" s="8">
        <v>3.8</v>
      </c>
      <c r="S1602" s="8">
        <v>2.9</v>
      </c>
      <c r="T1602" s="8">
        <v>5</v>
      </c>
      <c r="U1602" s="8">
        <v>0.42</v>
      </c>
      <c r="V1602" s="9">
        <v>29</v>
      </c>
      <c r="W1602" s="8">
        <v>0.39999999999999991</v>
      </c>
      <c r="X1602" s="8">
        <v>2.1</v>
      </c>
      <c r="Y1602" s="8">
        <v>-1.0000000000000231E-2</v>
      </c>
      <c r="Z1602" s="8">
        <v>0.10000000000000009</v>
      </c>
      <c r="AA1602">
        <v>8.9999999999999858E-2</v>
      </c>
      <c r="AF1602" t="s">
        <v>9939</v>
      </c>
      <c r="AG1602" t="s">
        <v>9655</v>
      </c>
      <c r="AH1602" t="s">
        <v>9656</v>
      </c>
      <c r="AI1602" t="s">
        <v>9669</v>
      </c>
      <c r="AJ1602" s="7">
        <v>40908</v>
      </c>
      <c r="AK1602" t="s">
        <v>2024</v>
      </c>
      <c r="AL1602" t="s">
        <v>109</v>
      </c>
      <c r="AM1602" t="s">
        <v>1591</v>
      </c>
      <c r="AN1602" t="s">
        <v>9959</v>
      </c>
    </row>
    <row r="1603" spans="1:41">
      <c r="A1603" s="6" t="s">
        <v>2023</v>
      </c>
      <c r="B1603">
        <v>2010</v>
      </c>
      <c r="C1603">
        <v>12</v>
      </c>
      <c r="E1603" t="s">
        <v>100</v>
      </c>
      <c r="F1603" t="s">
        <v>101</v>
      </c>
      <c r="G1603" t="s">
        <v>102</v>
      </c>
      <c r="H1603" t="s">
        <v>1922</v>
      </c>
      <c r="I1603">
        <v>2011</v>
      </c>
      <c r="J1603">
        <v>2</v>
      </c>
      <c r="K1603" s="6">
        <v>40724</v>
      </c>
      <c r="L1603">
        <v>6</v>
      </c>
      <c r="M1603">
        <v>2</v>
      </c>
      <c r="N1603" t="s">
        <v>203</v>
      </c>
      <c r="O1603" s="8">
        <v>3.22</v>
      </c>
      <c r="P1603" s="8">
        <v>3.4</v>
      </c>
      <c r="Q1603" s="8">
        <v>2.9</v>
      </c>
      <c r="R1603" s="8">
        <v>3.7</v>
      </c>
      <c r="S1603" s="8">
        <v>1.8</v>
      </c>
      <c r="T1603" s="8">
        <v>4</v>
      </c>
      <c r="U1603" s="8">
        <v>0.61</v>
      </c>
      <c r="V1603" s="9">
        <v>29</v>
      </c>
      <c r="W1603" s="8">
        <v>0.80000000000000027</v>
      </c>
      <c r="X1603" s="8">
        <v>2.2000000000000002</v>
      </c>
      <c r="Y1603" s="8">
        <v>-0.17999999999999972</v>
      </c>
      <c r="Z1603" s="8">
        <v>4.9999999999999822E-2</v>
      </c>
      <c r="AA1603">
        <v>-0.11999999999999966</v>
      </c>
      <c r="AF1603" t="s">
        <v>2009</v>
      </c>
      <c r="AG1603" t="s">
        <v>106</v>
      </c>
      <c r="AH1603" t="s">
        <v>107</v>
      </c>
      <c r="AI1603" t="s">
        <v>427</v>
      </c>
      <c r="AJ1603" s="7">
        <v>40724</v>
      </c>
      <c r="AK1603" t="s">
        <v>2024</v>
      </c>
      <c r="AL1603" t="s">
        <v>109</v>
      </c>
      <c r="AM1603" t="s">
        <v>1925</v>
      </c>
      <c r="AN1603" t="s">
        <v>2037</v>
      </c>
      <c r="AO1603" t="str">
        <f>TEXT(A1603,"yyyy-mm-dd")</f>
        <v>2010-12-31</v>
      </c>
    </row>
    <row r="1604" spans="1:41">
      <c r="A1604" s="6" t="s">
        <v>2023</v>
      </c>
      <c r="B1604">
        <v>2010</v>
      </c>
      <c r="C1604">
        <v>12</v>
      </c>
      <c r="E1604" t="s">
        <v>100</v>
      </c>
      <c r="F1604" t="s">
        <v>101</v>
      </c>
      <c r="G1604" t="s">
        <v>102</v>
      </c>
      <c r="H1604" t="s">
        <v>1917</v>
      </c>
      <c r="I1604">
        <v>2011</v>
      </c>
      <c r="J1604">
        <v>1</v>
      </c>
      <c r="K1604" s="6">
        <v>40633</v>
      </c>
      <c r="L1604">
        <v>3</v>
      </c>
      <c r="M1604">
        <v>1</v>
      </c>
      <c r="N1604" t="s">
        <v>233</v>
      </c>
      <c r="O1604" s="8">
        <v>3.77</v>
      </c>
      <c r="P1604" s="8">
        <v>3.9</v>
      </c>
      <c r="Q1604" s="8">
        <v>3.5</v>
      </c>
      <c r="R1604" s="8">
        <v>4.18</v>
      </c>
      <c r="S1604" s="8">
        <v>1.9</v>
      </c>
      <c r="T1604" s="8">
        <v>5.3</v>
      </c>
      <c r="U1604" s="8">
        <v>0.69</v>
      </c>
      <c r="V1604" s="9">
        <v>29</v>
      </c>
      <c r="W1604" s="8">
        <v>0.67999999999999972</v>
      </c>
      <c r="X1604" s="8">
        <v>3.4</v>
      </c>
      <c r="Y1604" s="8">
        <v>-0.12999999999999989</v>
      </c>
      <c r="Z1604" s="8">
        <v>0</v>
      </c>
      <c r="AA1604">
        <v>-0.16000000000000059</v>
      </c>
      <c r="AF1604" t="s">
        <v>1960</v>
      </c>
      <c r="AG1604" t="s">
        <v>106</v>
      </c>
      <c r="AH1604" t="s">
        <v>107</v>
      </c>
      <c r="AI1604" t="s">
        <v>340</v>
      </c>
      <c r="AJ1604" s="7">
        <v>40633</v>
      </c>
      <c r="AK1604" t="s">
        <v>2024</v>
      </c>
      <c r="AL1604" t="s">
        <v>109</v>
      </c>
      <c r="AM1604" t="s">
        <v>1920</v>
      </c>
      <c r="AN1604" t="s">
        <v>2036</v>
      </c>
      <c r="AO1604" t="str">
        <f>TEXT(A1604,"yyyy-mm-dd")</f>
        <v>2010-12-31</v>
      </c>
    </row>
    <row r="1605" spans="1:41">
      <c r="A1605" s="6" t="s">
        <v>2023</v>
      </c>
      <c r="B1605">
        <v>2010</v>
      </c>
      <c r="C1605">
        <v>12</v>
      </c>
      <c r="E1605" t="s">
        <v>100</v>
      </c>
      <c r="F1605" t="s">
        <v>101</v>
      </c>
      <c r="G1605" t="s">
        <v>102</v>
      </c>
      <c r="H1605" t="s">
        <v>1768</v>
      </c>
      <c r="I1605">
        <v>2010</v>
      </c>
      <c r="J1605">
        <v>4</v>
      </c>
      <c r="K1605" s="6">
        <v>40543</v>
      </c>
      <c r="L1605">
        <v>0</v>
      </c>
      <c r="M1605">
        <v>0</v>
      </c>
      <c r="N1605" t="s">
        <v>178</v>
      </c>
      <c r="O1605" s="8">
        <v>3.1</v>
      </c>
      <c r="P1605" s="8">
        <v>3.2</v>
      </c>
      <c r="Q1605" s="8">
        <v>2.7</v>
      </c>
      <c r="R1605" s="8">
        <v>3.5</v>
      </c>
      <c r="S1605" s="8">
        <v>1.5</v>
      </c>
      <c r="T1605" s="8">
        <v>4.5</v>
      </c>
      <c r="U1605" s="8">
        <v>0.67</v>
      </c>
      <c r="V1605" s="9">
        <v>29</v>
      </c>
      <c r="W1605" s="8">
        <v>0.79999999999999982</v>
      </c>
      <c r="X1605" s="8">
        <v>3</v>
      </c>
      <c r="Y1605" s="8">
        <v>-0.10000000000000009</v>
      </c>
      <c r="Z1605" s="8">
        <v>0</v>
      </c>
      <c r="AA1605">
        <v>0</v>
      </c>
      <c r="AF1605" t="s">
        <v>1769</v>
      </c>
      <c r="AG1605" t="s">
        <v>106</v>
      </c>
      <c r="AH1605" t="s">
        <v>107</v>
      </c>
      <c r="AI1605" t="s">
        <v>108</v>
      </c>
      <c r="AJ1605" s="7">
        <v>40543</v>
      </c>
      <c r="AK1605" t="s">
        <v>2024</v>
      </c>
      <c r="AL1605" t="s">
        <v>109</v>
      </c>
      <c r="AM1605" t="s">
        <v>1770</v>
      </c>
      <c r="AN1605" t="s">
        <v>2035</v>
      </c>
      <c r="AO1605" t="str">
        <f>TEXT(A1605,"yyyy-mm-dd")</f>
        <v>2010-12-31</v>
      </c>
    </row>
    <row r="1606" spans="1:41">
      <c r="A1606" s="6" t="s">
        <v>2023</v>
      </c>
      <c r="B1606">
        <v>2010</v>
      </c>
      <c r="C1606">
        <v>12</v>
      </c>
      <c r="E1606" t="s">
        <v>100</v>
      </c>
      <c r="F1606" t="s">
        <v>101</v>
      </c>
      <c r="G1606" t="s">
        <v>83</v>
      </c>
      <c r="H1606" t="s">
        <v>1417</v>
      </c>
      <c r="I1606">
        <v>2010</v>
      </c>
      <c r="K1606" s="6">
        <v>40543</v>
      </c>
      <c r="L1606">
        <v>0</v>
      </c>
      <c r="N1606" t="s">
        <v>178</v>
      </c>
      <c r="O1606" s="8">
        <v>5.08</v>
      </c>
      <c r="P1606" s="8">
        <v>5.0999999999999996</v>
      </c>
      <c r="Q1606" s="8">
        <v>5</v>
      </c>
      <c r="R1606" s="8">
        <v>5.2</v>
      </c>
      <c r="S1606" s="8">
        <v>4.5</v>
      </c>
      <c r="T1606" s="8">
        <v>5.5</v>
      </c>
      <c r="U1606" s="8">
        <v>0.21</v>
      </c>
      <c r="V1606" s="9">
        <v>29</v>
      </c>
      <c r="W1606" s="8">
        <v>0.20000000000000018</v>
      </c>
      <c r="X1606" s="8">
        <v>1</v>
      </c>
      <c r="Y1606" s="8">
        <v>-1.9999999999999574E-2</v>
      </c>
      <c r="Z1606" s="8">
        <v>4.9999999999999822E-2</v>
      </c>
      <c r="AA1606">
        <v>-7.0000000000000284E-2</v>
      </c>
      <c r="AF1606" t="s">
        <v>9905</v>
      </c>
      <c r="AG1606" t="s">
        <v>9655</v>
      </c>
      <c r="AH1606" t="s">
        <v>9656</v>
      </c>
      <c r="AI1606" t="s">
        <v>9657</v>
      </c>
      <c r="AJ1606" s="7">
        <v>40543</v>
      </c>
      <c r="AK1606" t="s">
        <v>2024</v>
      </c>
      <c r="AL1606" t="s">
        <v>109</v>
      </c>
      <c r="AM1606" t="s">
        <v>1419</v>
      </c>
      <c r="AN1606" t="s">
        <v>9937</v>
      </c>
    </row>
    <row r="1607" spans="1:41">
      <c r="A1607" s="6" t="s">
        <v>2023</v>
      </c>
      <c r="B1607">
        <v>2010</v>
      </c>
      <c r="C1607">
        <v>12</v>
      </c>
      <c r="E1607" t="s">
        <v>81</v>
      </c>
      <c r="F1607" t="s">
        <v>82</v>
      </c>
      <c r="G1607" t="s">
        <v>83</v>
      </c>
      <c r="H1607" t="s">
        <v>2028</v>
      </c>
      <c r="I1607">
        <v>2013</v>
      </c>
      <c r="K1607" s="6">
        <v>41639</v>
      </c>
      <c r="L1607">
        <v>36</v>
      </c>
      <c r="N1607" t="s">
        <v>924</v>
      </c>
      <c r="O1607" s="8">
        <v>3.56</v>
      </c>
      <c r="P1607" s="8">
        <v>3.6</v>
      </c>
      <c r="Q1607" s="8">
        <v>3.4</v>
      </c>
      <c r="R1607" s="8">
        <v>3.7</v>
      </c>
      <c r="S1607" s="8">
        <v>2.9</v>
      </c>
      <c r="T1607" s="8">
        <v>4.4000000000000004</v>
      </c>
      <c r="U1607" s="8">
        <v>0.36</v>
      </c>
      <c r="V1607" s="9">
        <v>25</v>
      </c>
      <c r="W1607" s="8">
        <v>0.30000000000000027</v>
      </c>
      <c r="X1607" s="8">
        <v>1.5000000000000004</v>
      </c>
      <c r="Y1607" s="8">
        <v>-4.0000000000000036E-2</v>
      </c>
      <c r="Z1607" s="8"/>
      <c r="AF1607" t="s">
        <v>2029</v>
      </c>
      <c r="AG1607" t="s">
        <v>87</v>
      </c>
      <c r="AH1607" t="s">
        <v>88</v>
      </c>
      <c r="AI1607" t="s">
        <v>926</v>
      </c>
      <c r="AJ1607" s="7">
        <v>41639</v>
      </c>
      <c r="AK1607" t="s">
        <v>2024</v>
      </c>
      <c r="AL1607" t="s">
        <v>91</v>
      </c>
      <c r="AM1607" t="s">
        <v>2030</v>
      </c>
      <c r="AN1607" t="s">
        <v>2031</v>
      </c>
      <c r="AO1607" t="str">
        <f>TEXT(A1607,"yyyy-mm-dd")</f>
        <v>2010-12-31</v>
      </c>
    </row>
    <row r="1608" spans="1:41">
      <c r="A1608" s="6" t="s">
        <v>2023</v>
      </c>
      <c r="B1608">
        <v>2010</v>
      </c>
      <c r="C1608">
        <v>12</v>
      </c>
      <c r="E1608" t="s">
        <v>81</v>
      </c>
      <c r="F1608" t="s">
        <v>82</v>
      </c>
      <c r="G1608" t="s">
        <v>83</v>
      </c>
      <c r="H1608" t="s">
        <v>1781</v>
      </c>
      <c r="I1608">
        <v>2012</v>
      </c>
      <c r="K1608" s="6">
        <v>41274</v>
      </c>
      <c r="L1608">
        <v>24</v>
      </c>
      <c r="N1608" t="s">
        <v>368</v>
      </c>
      <c r="O1608" s="8">
        <v>3.78</v>
      </c>
      <c r="P1608" s="8">
        <v>3.8</v>
      </c>
      <c r="Q1608" s="8">
        <v>3.5</v>
      </c>
      <c r="R1608" s="8">
        <v>4.05</v>
      </c>
      <c r="S1608" s="8">
        <v>3.1</v>
      </c>
      <c r="T1608" s="8">
        <v>4.7</v>
      </c>
      <c r="U1608" s="8">
        <v>0.41</v>
      </c>
      <c r="V1608" s="9">
        <v>27</v>
      </c>
      <c r="W1608" s="8">
        <v>0.54999999999999982</v>
      </c>
      <c r="X1608" s="8">
        <v>1.6</v>
      </c>
      <c r="Y1608" s="8">
        <v>-2.0000000000000018E-2</v>
      </c>
      <c r="Z1608" s="8">
        <v>0.14999999999999991</v>
      </c>
      <c r="AA1608">
        <v>9.9999999999999645E-2</v>
      </c>
      <c r="AF1608" t="s">
        <v>1782</v>
      </c>
      <c r="AG1608" t="s">
        <v>87</v>
      </c>
      <c r="AH1608" t="s">
        <v>88</v>
      </c>
      <c r="AI1608" t="s">
        <v>359</v>
      </c>
      <c r="AJ1608" s="7">
        <v>41274</v>
      </c>
      <c r="AK1608" t="s">
        <v>2024</v>
      </c>
      <c r="AL1608" t="s">
        <v>91</v>
      </c>
      <c r="AM1608" t="s">
        <v>1783</v>
      </c>
      <c r="AN1608" t="s">
        <v>2027</v>
      </c>
      <c r="AO1608" t="str">
        <f>TEXT(A1608,"yyyy-mm-dd")</f>
        <v>2010-12-31</v>
      </c>
    </row>
    <row r="1609" spans="1:41">
      <c r="A1609" s="6" t="s">
        <v>2023</v>
      </c>
      <c r="B1609">
        <v>2010</v>
      </c>
      <c r="C1609">
        <v>12</v>
      </c>
      <c r="E1609" t="s">
        <v>392</v>
      </c>
      <c r="F1609" t="s">
        <v>82</v>
      </c>
      <c r="G1609" t="s">
        <v>83</v>
      </c>
      <c r="H1609" t="s">
        <v>1781</v>
      </c>
      <c r="I1609">
        <v>2012</v>
      </c>
      <c r="K1609" s="6">
        <v>41274</v>
      </c>
      <c r="L1609">
        <v>24</v>
      </c>
      <c r="N1609" t="s">
        <v>368</v>
      </c>
      <c r="O1609" s="8">
        <v>3.64</v>
      </c>
      <c r="P1609" s="8">
        <v>3.7</v>
      </c>
      <c r="Q1609" s="8">
        <v>3.48</v>
      </c>
      <c r="R1609" s="8">
        <v>3.83</v>
      </c>
      <c r="S1609" s="8">
        <v>3</v>
      </c>
      <c r="T1609" s="8">
        <v>4.2</v>
      </c>
      <c r="U1609" s="8">
        <v>0.3</v>
      </c>
      <c r="V1609" s="9">
        <v>24</v>
      </c>
      <c r="W1609" s="8">
        <v>0.35000000000000009</v>
      </c>
      <c r="X1609" s="8">
        <v>1.2000000000000002</v>
      </c>
      <c r="Y1609" s="8">
        <v>-6.0000000000000053E-2</v>
      </c>
      <c r="Z1609" s="8"/>
      <c r="AF1609" t="s">
        <v>1782</v>
      </c>
      <c r="AG1609" t="s">
        <v>87</v>
      </c>
      <c r="AH1609" t="s">
        <v>88</v>
      </c>
      <c r="AI1609" t="s">
        <v>359</v>
      </c>
      <c r="AJ1609" s="7">
        <v>41274</v>
      </c>
      <c r="AK1609" t="s">
        <v>2024</v>
      </c>
      <c r="AL1609" t="s">
        <v>393</v>
      </c>
      <c r="AM1609" t="s">
        <v>1783</v>
      </c>
      <c r="AN1609" t="s">
        <v>2034</v>
      </c>
      <c r="AO1609" t="str">
        <f>TEXT(A1609,"yyyy-mm-dd")</f>
        <v>2010-12-31</v>
      </c>
    </row>
    <row r="1610" spans="1:41">
      <c r="A1610" s="6" t="s">
        <v>2023</v>
      </c>
      <c r="B1610">
        <v>2010</v>
      </c>
      <c r="C1610">
        <v>12</v>
      </c>
      <c r="E1610" t="s">
        <v>81</v>
      </c>
      <c r="F1610" t="s">
        <v>82</v>
      </c>
      <c r="G1610" t="s">
        <v>83</v>
      </c>
      <c r="H1610" t="s">
        <v>1589</v>
      </c>
      <c r="I1610">
        <v>2011</v>
      </c>
      <c r="K1610" s="6">
        <v>40908</v>
      </c>
      <c r="L1610">
        <v>12</v>
      </c>
      <c r="N1610" t="s">
        <v>261</v>
      </c>
      <c r="O1610" s="8">
        <v>3.82</v>
      </c>
      <c r="P1610" s="8">
        <v>3.9</v>
      </c>
      <c r="Q1610" s="8">
        <v>3.7</v>
      </c>
      <c r="R1610" s="8">
        <v>3.9</v>
      </c>
      <c r="S1610" s="8">
        <v>3.2</v>
      </c>
      <c r="T1610" s="8">
        <v>4.4000000000000004</v>
      </c>
      <c r="U1610" s="8">
        <v>0.24</v>
      </c>
      <c r="V1610" s="9">
        <v>29</v>
      </c>
      <c r="W1610" s="8">
        <v>0.19999999999999973</v>
      </c>
      <c r="X1610" s="8">
        <v>1.2000000000000002</v>
      </c>
      <c r="Y1610" s="8">
        <v>-8.0000000000000071E-2</v>
      </c>
      <c r="Z1610" s="8">
        <v>4.9999999999999822E-2</v>
      </c>
      <c r="AA1610">
        <v>-0.28000000000000025</v>
      </c>
      <c r="AF1610" t="s">
        <v>1590</v>
      </c>
      <c r="AG1610" t="s">
        <v>87</v>
      </c>
      <c r="AH1610" t="s">
        <v>88</v>
      </c>
      <c r="AI1610" t="s">
        <v>97</v>
      </c>
      <c r="AJ1610" s="7">
        <v>40908</v>
      </c>
      <c r="AK1610" t="s">
        <v>2024</v>
      </c>
      <c r="AL1610" t="s">
        <v>91</v>
      </c>
      <c r="AM1610" t="s">
        <v>1591</v>
      </c>
      <c r="AN1610" t="s">
        <v>2026</v>
      </c>
      <c r="AO1610" t="str">
        <f>TEXT(A1610,"yyyy-mm-dd")</f>
        <v>2010-12-31</v>
      </c>
    </row>
    <row r="1611" spans="1:41">
      <c r="A1611" s="6" t="s">
        <v>2023</v>
      </c>
      <c r="B1611">
        <v>2010</v>
      </c>
      <c r="C1611">
        <v>12</v>
      </c>
      <c r="E1611" t="s">
        <v>392</v>
      </c>
      <c r="F1611" t="s">
        <v>82</v>
      </c>
      <c r="G1611" t="s">
        <v>83</v>
      </c>
      <c r="H1611" t="s">
        <v>1589</v>
      </c>
      <c r="I1611">
        <v>2011</v>
      </c>
      <c r="K1611" s="6">
        <v>40908</v>
      </c>
      <c r="L1611">
        <v>12</v>
      </c>
      <c r="N1611" t="s">
        <v>261</v>
      </c>
      <c r="O1611" s="8">
        <v>3.64</v>
      </c>
      <c r="P1611" s="8">
        <v>3.7</v>
      </c>
      <c r="Q1611" s="8">
        <v>3.5</v>
      </c>
      <c r="R1611" s="8">
        <v>3.88</v>
      </c>
      <c r="S1611" s="8">
        <v>2.9</v>
      </c>
      <c r="T1611" s="8">
        <v>4.3</v>
      </c>
      <c r="U1611" s="8">
        <v>0.33</v>
      </c>
      <c r="V1611" s="9">
        <v>26</v>
      </c>
      <c r="W1611" s="8">
        <v>0.37999999999999989</v>
      </c>
      <c r="X1611" s="8">
        <v>1.4</v>
      </c>
      <c r="Y1611" s="8">
        <v>-6.0000000000000053E-2</v>
      </c>
      <c r="Z1611" s="8">
        <v>0.10000000000000009</v>
      </c>
      <c r="AA1611">
        <v>8.0000000000000071E-2</v>
      </c>
      <c r="AF1611" t="s">
        <v>1590</v>
      </c>
      <c r="AG1611" t="s">
        <v>87</v>
      </c>
      <c r="AH1611" t="s">
        <v>88</v>
      </c>
      <c r="AI1611" t="s">
        <v>97</v>
      </c>
      <c r="AJ1611" s="7">
        <v>40908</v>
      </c>
      <c r="AK1611" t="s">
        <v>2024</v>
      </c>
      <c r="AL1611" t="s">
        <v>393</v>
      </c>
      <c r="AM1611" t="s">
        <v>1591</v>
      </c>
      <c r="AN1611" t="s">
        <v>2033</v>
      </c>
      <c r="AO1611" t="str">
        <f>TEXT(A1611,"yyyy-mm-dd")</f>
        <v>2010-12-31</v>
      </c>
    </row>
    <row r="1612" spans="1:41">
      <c r="A1612" s="6" t="s">
        <v>2023</v>
      </c>
      <c r="B1612">
        <v>2010</v>
      </c>
      <c r="C1612">
        <v>12</v>
      </c>
      <c r="E1612" t="s">
        <v>81</v>
      </c>
      <c r="F1612" t="s">
        <v>82</v>
      </c>
      <c r="G1612" t="s">
        <v>83</v>
      </c>
      <c r="H1612" t="s">
        <v>1417</v>
      </c>
      <c r="I1612">
        <v>2010</v>
      </c>
      <c r="K1612" s="6">
        <v>40543</v>
      </c>
      <c r="L1612">
        <v>0</v>
      </c>
      <c r="N1612" t="s">
        <v>178</v>
      </c>
      <c r="O1612" s="8">
        <v>4.4000000000000004</v>
      </c>
      <c r="P1612" s="8">
        <v>4.3899999999999997</v>
      </c>
      <c r="Q1612" s="8">
        <v>4.34</v>
      </c>
      <c r="R1612" s="8">
        <v>4.45</v>
      </c>
      <c r="S1612" s="8">
        <v>4.18</v>
      </c>
      <c r="T1612" s="8">
        <v>4.6100000000000003</v>
      </c>
      <c r="U1612" s="8">
        <v>0.11</v>
      </c>
      <c r="V1612" s="9">
        <v>29</v>
      </c>
      <c r="W1612" s="8">
        <v>0.11000000000000032</v>
      </c>
      <c r="X1612" s="8">
        <v>0.4300000000000006</v>
      </c>
      <c r="Y1612" s="8">
        <v>1.0000000000000675E-2</v>
      </c>
      <c r="Z1612" s="8">
        <v>-1.0000000000000675E-2</v>
      </c>
      <c r="AA1612">
        <v>-8.9999999999999858E-2</v>
      </c>
      <c r="AF1612" t="s">
        <v>1418</v>
      </c>
      <c r="AG1612" t="s">
        <v>87</v>
      </c>
      <c r="AH1612" t="s">
        <v>88</v>
      </c>
      <c r="AI1612" t="s">
        <v>89</v>
      </c>
      <c r="AJ1612" s="7">
        <v>40543</v>
      </c>
      <c r="AK1612" t="s">
        <v>2024</v>
      </c>
      <c r="AL1612" t="s">
        <v>91</v>
      </c>
      <c r="AM1612" t="s">
        <v>1419</v>
      </c>
      <c r="AN1612" t="s">
        <v>2025</v>
      </c>
      <c r="AO1612" t="str">
        <f>TEXT(A1612,"yyyy-mm-dd")</f>
        <v>2010-12-31</v>
      </c>
    </row>
    <row r="1613" spans="1:41">
      <c r="A1613" s="6" t="s">
        <v>2023</v>
      </c>
      <c r="B1613">
        <v>2010</v>
      </c>
      <c r="C1613">
        <v>12</v>
      </c>
      <c r="E1613" t="s">
        <v>392</v>
      </c>
      <c r="F1613" t="s">
        <v>82</v>
      </c>
      <c r="G1613" t="s">
        <v>83</v>
      </c>
      <c r="H1613" t="s">
        <v>1417</v>
      </c>
      <c r="I1613">
        <v>2010</v>
      </c>
      <c r="K1613" s="6">
        <v>40543</v>
      </c>
      <c r="L1613">
        <v>0</v>
      </c>
      <c r="N1613" t="s">
        <v>178</v>
      </c>
      <c r="O1613" s="8">
        <v>3.58</v>
      </c>
      <c r="P1613" s="8">
        <v>3.59</v>
      </c>
      <c r="Q1613" s="8">
        <v>3.53</v>
      </c>
      <c r="R1613" s="8">
        <v>3.64</v>
      </c>
      <c r="S1613" s="8">
        <v>3.36</v>
      </c>
      <c r="T1613" s="8">
        <v>3.72</v>
      </c>
      <c r="U1613" s="8">
        <v>0.09</v>
      </c>
      <c r="V1613" s="9">
        <v>27</v>
      </c>
      <c r="W1613" s="8">
        <v>0.11000000000000032</v>
      </c>
      <c r="X1613" s="8">
        <v>0.36000000000000032</v>
      </c>
      <c r="Y1613" s="8">
        <v>-9.9999999999997868E-3</v>
      </c>
      <c r="Z1613" s="8">
        <v>-1.0000000000000231E-2</v>
      </c>
      <c r="AA1613">
        <v>1.0000000000000231E-2</v>
      </c>
      <c r="AF1613" t="s">
        <v>1418</v>
      </c>
      <c r="AG1613" t="s">
        <v>87</v>
      </c>
      <c r="AH1613" t="s">
        <v>88</v>
      </c>
      <c r="AI1613" t="s">
        <v>89</v>
      </c>
      <c r="AJ1613" s="7">
        <v>40543</v>
      </c>
      <c r="AK1613" t="s">
        <v>2024</v>
      </c>
      <c r="AL1613" t="s">
        <v>393</v>
      </c>
      <c r="AM1613" t="s">
        <v>1419</v>
      </c>
      <c r="AN1613" t="s">
        <v>2032</v>
      </c>
      <c r="AO1613" t="str">
        <f>TEXT(A1613,"yyyy-mm-dd")</f>
        <v>2010-12-31</v>
      </c>
    </row>
    <row r="1614" spans="1:41">
      <c r="A1614" s="6" t="s">
        <v>2023</v>
      </c>
      <c r="B1614">
        <v>2010</v>
      </c>
      <c r="C1614">
        <v>12</v>
      </c>
      <c r="E1614" t="s">
        <v>81</v>
      </c>
      <c r="F1614" t="s">
        <v>82</v>
      </c>
      <c r="G1614" t="s">
        <v>774</v>
      </c>
      <c r="H1614" t="s">
        <v>775</v>
      </c>
      <c r="K1614" s="6"/>
      <c r="O1614" s="8">
        <v>3.59</v>
      </c>
      <c r="P1614" s="8">
        <v>3.6</v>
      </c>
      <c r="Q1614" s="8">
        <v>3.4</v>
      </c>
      <c r="R1614" s="8">
        <v>3.8</v>
      </c>
      <c r="S1614" s="8">
        <v>3.1</v>
      </c>
      <c r="T1614" s="8">
        <v>4.3</v>
      </c>
      <c r="U1614" s="8">
        <v>0.28999999999999998</v>
      </c>
      <c r="V1614" s="9">
        <v>27</v>
      </c>
      <c r="W1614" s="8">
        <v>0.39999999999999991</v>
      </c>
      <c r="X1614" s="8">
        <v>1.1999999999999997</v>
      </c>
      <c r="Y1614" s="8">
        <v>-1.0000000000000231E-2</v>
      </c>
      <c r="Z1614" s="8">
        <v>-0.10000000000000009</v>
      </c>
      <c r="AA1614">
        <v>0.10000000000000009</v>
      </c>
      <c r="AF1614" t="s">
        <v>776</v>
      </c>
      <c r="AG1614" t="s">
        <v>777</v>
      </c>
      <c r="AH1614" t="s">
        <v>778</v>
      </c>
      <c r="AI1614" t="s">
        <v>779</v>
      </c>
      <c r="AJ1614" s="7"/>
      <c r="AK1614" t="s">
        <v>2024</v>
      </c>
      <c r="AL1614" t="s">
        <v>91</v>
      </c>
      <c r="AM1614" t="s">
        <v>775</v>
      </c>
      <c r="AN1614" t="s">
        <v>2049</v>
      </c>
      <c r="AO1614" t="str">
        <f>TEXT(A1614,"yyyy-mm-dd")</f>
        <v>2010-12-31</v>
      </c>
    </row>
    <row r="1615" spans="1:41">
      <c r="A1615" s="6" t="s">
        <v>2023</v>
      </c>
      <c r="B1615">
        <v>2010</v>
      </c>
      <c r="C1615">
        <v>12</v>
      </c>
      <c r="E1615" t="s">
        <v>81</v>
      </c>
      <c r="F1615" t="s">
        <v>82</v>
      </c>
      <c r="G1615" t="s">
        <v>774</v>
      </c>
      <c r="H1615" t="s">
        <v>1536</v>
      </c>
      <c r="K1615" s="6"/>
      <c r="O1615" s="8">
        <v>3.45</v>
      </c>
      <c r="P1615" s="8">
        <v>3.5</v>
      </c>
      <c r="Q1615" s="8">
        <v>3.18</v>
      </c>
      <c r="R1615" s="8">
        <v>3.6</v>
      </c>
      <c r="S1615" s="8">
        <v>3</v>
      </c>
      <c r="T1615" s="8">
        <v>4.0999999999999996</v>
      </c>
      <c r="U1615" s="8">
        <v>0.31</v>
      </c>
      <c r="V1615" s="9">
        <v>24</v>
      </c>
      <c r="W1615" s="8">
        <v>0.41999999999999993</v>
      </c>
      <c r="X1615" s="8">
        <v>1.0999999999999996</v>
      </c>
      <c r="Y1615" s="8">
        <v>-4.9999999999999822E-2</v>
      </c>
      <c r="Z1615" s="8">
        <v>0</v>
      </c>
      <c r="AA1615">
        <v>0.12000000000000011</v>
      </c>
      <c r="AF1615" t="s">
        <v>1537</v>
      </c>
      <c r="AG1615" t="s">
        <v>777</v>
      </c>
      <c r="AH1615" t="s">
        <v>778</v>
      </c>
      <c r="AI1615" t="s">
        <v>1538</v>
      </c>
      <c r="AJ1615" s="7"/>
      <c r="AK1615" t="s">
        <v>2024</v>
      </c>
      <c r="AL1615" t="s">
        <v>91</v>
      </c>
      <c r="AM1615" t="s">
        <v>1536</v>
      </c>
      <c r="AN1615" t="s">
        <v>2050</v>
      </c>
      <c r="AO1615" t="str">
        <f>TEXT(A1615,"yyyy-mm-dd")</f>
        <v>2010-12-31</v>
      </c>
    </row>
    <row r="1616" spans="1:41">
      <c r="A1616" s="6" t="s">
        <v>2023</v>
      </c>
      <c r="B1616">
        <v>2010</v>
      </c>
      <c r="C1616">
        <v>12</v>
      </c>
      <c r="E1616" t="s">
        <v>112</v>
      </c>
      <c r="F1616" t="s">
        <v>113</v>
      </c>
      <c r="G1616" t="s">
        <v>83</v>
      </c>
      <c r="H1616" t="s">
        <v>1781</v>
      </c>
      <c r="I1616">
        <v>2012</v>
      </c>
      <c r="K1616" s="6">
        <v>41274</v>
      </c>
      <c r="L1616">
        <v>24</v>
      </c>
      <c r="N1616" t="s">
        <v>368</v>
      </c>
      <c r="O1616" s="8">
        <v>5.82</v>
      </c>
      <c r="P1616" s="8">
        <v>5.72</v>
      </c>
      <c r="Q1616" s="8">
        <v>5.5</v>
      </c>
      <c r="R1616" s="8">
        <v>6.19</v>
      </c>
      <c r="S1616" s="8">
        <v>4.2699999999999996</v>
      </c>
      <c r="T1616" s="8">
        <v>8.4700000000000006</v>
      </c>
      <c r="U1616" s="8">
        <v>0.78</v>
      </c>
      <c r="V1616" s="9">
        <v>24</v>
      </c>
      <c r="W1616" s="8">
        <v>0.69000000000000039</v>
      </c>
      <c r="X1616" s="8">
        <v>4.2000000000000011</v>
      </c>
      <c r="Y1616" s="8">
        <v>0.10000000000000053</v>
      </c>
      <c r="Z1616" s="8"/>
      <c r="AF1616" t="s">
        <v>2052</v>
      </c>
      <c r="AG1616" t="s">
        <v>115</v>
      </c>
      <c r="AH1616" t="s">
        <v>116</v>
      </c>
      <c r="AI1616" t="s">
        <v>359</v>
      </c>
      <c r="AJ1616" s="7">
        <v>41274</v>
      </c>
      <c r="AK1616" t="s">
        <v>2024</v>
      </c>
      <c r="AL1616" t="s">
        <v>118</v>
      </c>
      <c r="AM1616" t="s">
        <v>1783</v>
      </c>
      <c r="AN1616" t="s">
        <v>2053</v>
      </c>
      <c r="AO1616" t="str">
        <f>TEXT(A1616,"yyyy-mm-dd")</f>
        <v>2010-12-31</v>
      </c>
    </row>
    <row r="1617" spans="1:41">
      <c r="A1617" s="6" t="s">
        <v>2023</v>
      </c>
      <c r="B1617">
        <v>2010</v>
      </c>
      <c r="C1617">
        <v>12</v>
      </c>
      <c r="E1617" t="s">
        <v>112</v>
      </c>
      <c r="F1617" t="s">
        <v>113</v>
      </c>
      <c r="G1617" t="s">
        <v>83</v>
      </c>
      <c r="H1617" t="s">
        <v>1589</v>
      </c>
      <c r="I1617">
        <v>2011</v>
      </c>
      <c r="K1617" s="6">
        <v>40908</v>
      </c>
      <c r="L1617">
        <v>12</v>
      </c>
      <c r="N1617" t="s">
        <v>261</v>
      </c>
      <c r="O1617" s="8">
        <v>4.7</v>
      </c>
      <c r="P1617" s="8">
        <v>4.54</v>
      </c>
      <c r="Q1617" s="8">
        <v>4.5</v>
      </c>
      <c r="R1617" s="8">
        <v>4.75</v>
      </c>
      <c r="S1617" s="8">
        <v>4.25</v>
      </c>
      <c r="T1617" s="8">
        <v>5.88</v>
      </c>
      <c r="U1617" s="8">
        <v>0.39</v>
      </c>
      <c r="V1617" s="9">
        <v>28</v>
      </c>
      <c r="W1617" s="8">
        <v>0.25</v>
      </c>
      <c r="X1617" s="8">
        <v>1.63</v>
      </c>
      <c r="Y1617" s="8">
        <v>0.16000000000000014</v>
      </c>
      <c r="Z1617" s="8">
        <v>-4.0000000000000036E-2</v>
      </c>
      <c r="AA1617">
        <v>-9.9999999999999645E-2</v>
      </c>
      <c r="AF1617" t="s">
        <v>1793</v>
      </c>
      <c r="AG1617" t="s">
        <v>115</v>
      </c>
      <c r="AH1617" t="s">
        <v>116</v>
      </c>
      <c r="AI1617" t="s">
        <v>230</v>
      </c>
      <c r="AJ1617" s="7">
        <v>40908</v>
      </c>
      <c r="AK1617" t="s">
        <v>2024</v>
      </c>
      <c r="AL1617" t="s">
        <v>118</v>
      </c>
      <c r="AM1617" t="s">
        <v>1591</v>
      </c>
      <c r="AN1617" t="s">
        <v>2051</v>
      </c>
      <c r="AO1617" t="str">
        <f>TEXT(A1617,"yyyy-mm-dd")</f>
        <v>2010-12-31</v>
      </c>
    </row>
    <row r="1618" spans="1:41">
      <c r="A1618" s="6" t="s">
        <v>2054</v>
      </c>
      <c r="B1618">
        <v>2011</v>
      </c>
      <c r="C1618">
        <v>1</v>
      </c>
      <c r="E1618" t="s">
        <v>1907</v>
      </c>
      <c r="F1618" t="s">
        <v>1908</v>
      </c>
      <c r="G1618" t="s">
        <v>102</v>
      </c>
      <c r="H1618" t="s">
        <v>2045</v>
      </c>
      <c r="I1618">
        <v>2012</v>
      </c>
      <c r="J1618">
        <v>4</v>
      </c>
      <c r="K1618" s="6">
        <v>41274</v>
      </c>
      <c r="L1618">
        <v>23</v>
      </c>
      <c r="M1618">
        <v>8</v>
      </c>
      <c r="N1618" t="s">
        <v>95</v>
      </c>
      <c r="O1618" s="8">
        <v>5.89</v>
      </c>
      <c r="P1618" s="8">
        <v>5.63</v>
      </c>
      <c r="Q1618" s="8">
        <v>5.5</v>
      </c>
      <c r="R1618" s="8">
        <v>6.29</v>
      </c>
      <c r="S1618" s="8">
        <v>4.5</v>
      </c>
      <c r="T1618" s="8">
        <v>8.25</v>
      </c>
      <c r="U1618" s="8">
        <v>0.83</v>
      </c>
      <c r="V1618" s="9">
        <v>24</v>
      </c>
      <c r="W1618" s="8">
        <v>0.79</v>
      </c>
      <c r="X1618" s="8">
        <v>3.75</v>
      </c>
      <c r="Y1618" s="8">
        <v>0.25999999999999979</v>
      </c>
      <c r="Z1618" s="8">
        <v>0.12999999999999989</v>
      </c>
      <c r="AA1618">
        <v>-0.20999999999999996</v>
      </c>
      <c r="AF1618" t="s">
        <v>2046</v>
      </c>
      <c r="AG1618" t="s">
        <v>1910</v>
      </c>
      <c r="AH1618" t="s">
        <v>1911</v>
      </c>
      <c r="AI1618" t="s">
        <v>1944</v>
      </c>
      <c r="AJ1618" s="7">
        <v>41274</v>
      </c>
      <c r="AK1618" t="s">
        <v>2055</v>
      </c>
      <c r="AL1618" t="s">
        <v>1908</v>
      </c>
      <c r="AM1618" t="s">
        <v>2047</v>
      </c>
      <c r="AN1618" t="s">
        <v>2075</v>
      </c>
      <c r="AO1618" t="str">
        <f>TEXT(A1618,"yyyy-mm-dd")</f>
        <v>2011-01-31</v>
      </c>
    </row>
    <row r="1619" spans="1:41">
      <c r="A1619" s="6" t="s">
        <v>2054</v>
      </c>
      <c r="B1619">
        <v>2011</v>
      </c>
      <c r="C1619">
        <v>1</v>
      </c>
      <c r="E1619" t="s">
        <v>1907</v>
      </c>
      <c r="F1619" t="s">
        <v>1908</v>
      </c>
      <c r="G1619" t="s">
        <v>102</v>
      </c>
      <c r="H1619" t="s">
        <v>1969</v>
      </c>
      <c r="I1619">
        <v>2012</v>
      </c>
      <c r="J1619">
        <v>3</v>
      </c>
      <c r="K1619" s="6">
        <v>41182</v>
      </c>
      <c r="L1619">
        <v>20</v>
      </c>
      <c r="M1619">
        <v>7</v>
      </c>
      <c r="N1619" t="s">
        <v>185</v>
      </c>
      <c r="O1619" s="8">
        <v>5.71</v>
      </c>
      <c r="P1619" s="8">
        <v>5.5</v>
      </c>
      <c r="Q1619" s="8">
        <v>5.25</v>
      </c>
      <c r="R1619" s="8">
        <v>6</v>
      </c>
      <c r="S1619" s="8">
        <v>4.5</v>
      </c>
      <c r="T1619" s="8">
        <v>7.5</v>
      </c>
      <c r="U1619" s="8">
        <v>0.68</v>
      </c>
      <c r="V1619" s="9">
        <v>24</v>
      </c>
      <c r="W1619" s="8">
        <v>0.75</v>
      </c>
      <c r="X1619" s="8">
        <v>3</v>
      </c>
      <c r="Y1619" s="8">
        <v>0.20999999999999996</v>
      </c>
      <c r="Z1619" s="8">
        <v>0.25</v>
      </c>
      <c r="AA1619">
        <v>-0.25</v>
      </c>
      <c r="AF1619" t="s">
        <v>1970</v>
      </c>
      <c r="AG1619" t="s">
        <v>1910</v>
      </c>
      <c r="AH1619" t="s">
        <v>1911</v>
      </c>
      <c r="AI1619" t="s">
        <v>1939</v>
      </c>
      <c r="AJ1619" s="7">
        <v>41182</v>
      </c>
      <c r="AK1619" t="s">
        <v>2055</v>
      </c>
      <c r="AL1619" t="s">
        <v>1908</v>
      </c>
      <c r="AM1619" t="s">
        <v>1972</v>
      </c>
      <c r="AN1619" t="s">
        <v>2074</v>
      </c>
      <c r="AO1619" t="str">
        <f>TEXT(A1619,"yyyy-mm-dd")</f>
        <v>2011-01-31</v>
      </c>
    </row>
    <row r="1620" spans="1:41">
      <c r="A1620" s="6" t="s">
        <v>2054</v>
      </c>
      <c r="B1620">
        <v>2011</v>
      </c>
      <c r="C1620">
        <v>1</v>
      </c>
      <c r="E1620" t="s">
        <v>1907</v>
      </c>
      <c r="F1620" t="s">
        <v>1908</v>
      </c>
      <c r="G1620" t="s">
        <v>102</v>
      </c>
      <c r="H1620" t="s">
        <v>1942</v>
      </c>
      <c r="I1620">
        <v>2012</v>
      </c>
      <c r="J1620">
        <v>2</v>
      </c>
      <c r="K1620" s="6">
        <v>41090</v>
      </c>
      <c r="L1620">
        <v>17</v>
      </c>
      <c r="M1620">
        <v>6</v>
      </c>
      <c r="N1620" t="s">
        <v>214</v>
      </c>
      <c r="O1620" s="8">
        <v>5.46</v>
      </c>
      <c r="P1620" s="8">
        <v>5.46</v>
      </c>
      <c r="Q1620" s="8">
        <v>5.19</v>
      </c>
      <c r="R1620" s="8">
        <v>5.57</v>
      </c>
      <c r="S1620" s="8">
        <v>4.5</v>
      </c>
      <c r="T1620" s="8">
        <v>6.75</v>
      </c>
      <c r="U1620" s="8">
        <v>0.55000000000000004</v>
      </c>
      <c r="V1620" s="9">
        <v>24</v>
      </c>
      <c r="W1620" s="8">
        <v>0.37999999999999989</v>
      </c>
      <c r="X1620" s="8">
        <v>2.25</v>
      </c>
      <c r="Y1620" s="8">
        <v>0</v>
      </c>
      <c r="Z1620" s="8">
        <v>0.25999999999999979</v>
      </c>
      <c r="AA1620">
        <v>-0.12000000000000011</v>
      </c>
      <c r="AF1620" t="s">
        <v>1943</v>
      </c>
      <c r="AG1620" t="s">
        <v>1910</v>
      </c>
      <c r="AH1620" t="s">
        <v>1911</v>
      </c>
      <c r="AI1620" t="s">
        <v>1934</v>
      </c>
      <c r="AJ1620" s="7">
        <v>41090</v>
      </c>
      <c r="AK1620" t="s">
        <v>2055</v>
      </c>
      <c r="AL1620" t="s">
        <v>1908</v>
      </c>
      <c r="AM1620" t="s">
        <v>1945</v>
      </c>
      <c r="AN1620" t="s">
        <v>2073</v>
      </c>
      <c r="AO1620" t="str">
        <f>TEXT(A1620,"yyyy-mm-dd")</f>
        <v>2011-01-31</v>
      </c>
    </row>
    <row r="1621" spans="1:41">
      <c r="A1621" s="6" t="s">
        <v>2054</v>
      </c>
      <c r="B1621">
        <v>2011</v>
      </c>
      <c r="C1621">
        <v>1</v>
      </c>
      <c r="E1621" t="s">
        <v>1907</v>
      </c>
      <c r="F1621" t="s">
        <v>1908</v>
      </c>
      <c r="G1621" t="s">
        <v>102</v>
      </c>
      <c r="H1621" t="s">
        <v>1937</v>
      </c>
      <c r="I1621">
        <v>2012</v>
      </c>
      <c r="J1621">
        <v>1</v>
      </c>
      <c r="K1621" s="6">
        <v>40999</v>
      </c>
      <c r="L1621">
        <v>14</v>
      </c>
      <c r="M1621">
        <v>5</v>
      </c>
      <c r="N1621" t="s">
        <v>244</v>
      </c>
      <c r="O1621" s="8">
        <v>5.09</v>
      </c>
      <c r="P1621" s="8">
        <v>5</v>
      </c>
      <c r="Q1621" s="8">
        <v>4.75</v>
      </c>
      <c r="R1621" s="8">
        <v>5.25</v>
      </c>
      <c r="S1621" s="8">
        <v>4.5</v>
      </c>
      <c r="T1621" s="8">
        <v>6.5</v>
      </c>
      <c r="U1621" s="8">
        <v>0.48</v>
      </c>
      <c r="V1621" s="9">
        <v>25</v>
      </c>
      <c r="W1621" s="8">
        <v>0.5</v>
      </c>
      <c r="X1621" s="8">
        <v>2</v>
      </c>
      <c r="Y1621" s="8">
        <v>8.9999999999999858E-2</v>
      </c>
      <c r="Z1621" s="8">
        <v>0</v>
      </c>
      <c r="AA1621">
        <v>0</v>
      </c>
      <c r="AF1621" t="s">
        <v>1938</v>
      </c>
      <c r="AG1621" t="s">
        <v>1910</v>
      </c>
      <c r="AH1621" t="s">
        <v>1911</v>
      </c>
      <c r="AI1621" t="s">
        <v>1929</v>
      </c>
      <c r="AJ1621" s="7">
        <v>40999</v>
      </c>
      <c r="AK1621" t="s">
        <v>2055</v>
      </c>
      <c r="AL1621" t="s">
        <v>1908</v>
      </c>
      <c r="AM1621" t="s">
        <v>1940</v>
      </c>
      <c r="AN1621" t="s">
        <v>2072</v>
      </c>
      <c r="AO1621" t="str">
        <f>TEXT(A1621,"yyyy-mm-dd")</f>
        <v>2011-01-31</v>
      </c>
    </row>
    <row r="1622" spans="1:41">
      <c r="A1622" s="6" t="s">
        <v>2054</v>
      </c>
      <c r="B1622">
        <v>2011</v>
      </c>
      <c r="C1622">
        <v>1</v>
      </c>
      <c r="E1622" t="s">
        <v>1907</v>
      </c>
      <c r="F1622" t="s">
        <v>1908</v>
      </c>
      <c r="G1622" t="s">
        <v>102</v>
      </c>
      <c r="H1622" t="s">
        <v>1932</v>
      </c>
      <c r="I1622">
        <v>2011</v>
      </c>
      <c r="J1622">
        <v>4</v>
      </c>
      <c r="K1622" s="6">
        <v>40908</v>
      </c>
      <c r="L1622">
        <v>11</v>
      </c>
      <c r="M1622">
        <v>4</v>
      </c>
      <c r="N1622" t="s">
        <v>85</v>
      </c>
      <c r="O1622" s="8">
        <v>4.7300000000000004</v>
      </c>
      <c r="P1622" s="8">
        <v>4.5</v>
      </c>
      <c r="Q1622" s="8">
        <v>4.5</v>
      </c>
      <c r="R1622" s="8">
        <v>4.8</v>
      </c>
      <c r="S1622" s="8">
        <v>4.5</v>
      </c>
      <c r="T1622" s="8">
        <v>5.75</v>
      </c>
      <c r="U1622" s="8">
        <v>0.36</v>
      </c>
      <c r="V1622" s="9">
        <v>27</v>
      </c>
      <c r="W1622" s="8">
        <v>0.29999999999999982</v>
      </c>
      <c r="X1622" s="8">
        <v>1.25</v>
      </c>
      <c r="Y1622" s="8">
        <v>0.23000000000000043</v>
      </c>
      <c r="Z1622" s="8">
        <v>0</v>
      </c>
      <c r="AA1622">
        <v>-0.11000000000000032</v>
      </c>
      <c r="AF1622" t="s">
        <v>1933</v>
      </c>
      <c r="AG1622" t="s">
        <v>1910</v>
      </c>
      <c r="AH1622" t="s">
        <v>1911</v>
      </c>
      <c r="AI1622" t="s">
        <v>1924</v>
      </c>
      <c r="AJ1622" s="7">
        <v>40908</v>
      </c>
      <c r="AK1622" t="s">
        <v>2055</v>
      </c>
      <c r="AL1622" t="s">
        <v>1908</v>
      </c>
      <c r="AM1622" t="s">
        <v>1935</v>
      </c>
      <c r="AN1622" t="s">
        <v>2071</v>
      </c>
      <c r="AO1622" t="str">
        <f>TEXT(A1622,"yyyy-mm-dd")</f>
        <v>2011-01-31</v>
      </c>
    </row>
    <row r="1623" spans="1:41">
      <c r="A1623" s="6" t="s">
        <v>2054</v>
      </c>
      <c r="B1623">
        <v>2011</v>
      </c>
      <c r="C1623">
        <v>1</v>
      </c>
      <c r="E1623" t="s">
        <v>1907</v>
      </c>
      <c r="F1623" t="s">
        <v>1908</v>
      </c>
      <c r="G1623" t="s">
        <v>102</v>
      </c>
      <c r="H1623" t="s">
        <v>1927</v>
      </c>
      <c r="I1623">
        <v>2011</v>
      </c>
      <c r="J1623">
        <v>3</v>
      </c>
      <c r="K1623" s="6">
        <v>40816</v>
      </c>
      <c r="L1623">
        <v>8</v>
      </c>
      <c r="M1623">
        <v>3</v>
      </c>
      <c r="N1623" t="s">
        <v>182</v>
      </c>
      <c r="O1623" s="8">
        <v>4.5599999999999996</v>
      </c>
      <c r="P1623" s="8">
        <v>4.5</v>
      </c>
      <c r="Q1623" s="8">
        <v>4.5</v>
      </c>
      <c r="R1623" s="8">
        <v>4.5</v>
      </c>
      <c r="S1623" s="8">
        <v>4.5</v>
      </c>
      <c r="T1623" s="8">
        <v>5.32</v>
      </c>
      <c r="U1623" s="8">
        <v>0.18</v>
      </c>
      <c r="V1623" s="9">
        <v>27</v>
      </c>
      <c r="W1623" s="8">
        <v>0</v>
      </c>
      <c r="X1623" s="8">
        <v>0.82000000000000028</v>
      </c>
      <c r="Y1623" s="8">
        <v>5.9999999999999609E-2</v>
      </c>
      <c r="Z1623" s="8">
        <v>0</v>
      </c>
      <c r="AA1623">
        <v>-0.12999999999999989</v>
      </c>
      <c r="AF1623" t="s">
        <v>1928</v>
      </c>
      <c r="AG1623" t="s">
        <v>1910</v>
      </c>
      <c r="AH1623" t="s">
        <v>1911</v>
      </c>
      <c r="AI1623" t="s">
        <v>1919</v>
      </c>
      <c r="AJ1623" s="7">
        <v>40816</v>
      </c>
      <c r="AK1623" t="s">
        <v>2055</v>
      </c>
      <c r="AL1623" t="s">
        <v>1908</v>
      </c>
      <c r="AM1623" t="s">
        <v>1930</v>
      </c>
      <c r="AN1623" t="s">
        <v>2070</v>
      </c>
      <c r="AO1623" t="str">
        <f>TEXT(A1623,"yyyy-mm-dd")</f>
        <v>2011-01-31</v>
      </c>
    </row>
    <row r="1624" spans="1:41">
      <c r="A1624" s="6" t="s">
        <v>2054</v>
      </c>
      <c r="B1624">
        <v>2011</v>
      </c>
      <c r="C1624">
        <v>1</v>
      </c>
      <c r="E1624" t="s">
        <v>1907</v>
      </c>
      <c r="F1624" t="s">
        <v>1908</v>
      </c>
      <c r="G1624" t="s">
        <v>102</v>
      </c>
      <c r="H1624" t="s">
        <v>1922</v>
      </c>
      <c r="I1624">
        <v>2011</v>
      </c>
      <c r="J1624">
        <v>2</v>
      </c>
      <c r="K1624" s="6">
        <v>40724</v>
      </c>
      <c r="L1624">
        <v>5</v>
      </c>
      <c r="M1624">
        <v>2</v>
      </c>
      <c r="N1624" t="s">
        <v>211</v>
      </c>
      <c r="O1624" s="8">
        <v>4.54</v>
      </c>
      <c r="P1624" s="8">
        <v>4.5</v>
      </c>
      <c r="Q1624" s="8">
        <v>4.5</v>
      </c>
      <c r="R1624" s="8">
        <v>4.5</v>
      </c>
      <c r="S1624" s="8">
        <v>4.41</v>
      </c>
      <c r="T1624" s="8">
        <v>5.08</v>
      </c>
      <c r="U1624" s="8">
        <v>0.14000000000000001</v>
      </c>
      <c r="V1624" s="9">
        <v>27</v>
      </c>
      <c r="W1624" s="8">
        <v>0</v>
      </c>
      <c r="X1624" s="8">
        <v>0.66999999999999993</v>
      </c>
      <c r="Y1624" s="8">
        <v>4.0000000000000036E-2</v>
      </c>
      <c r="Z1624" s="8">
        <v>0</v>
      </c>
      <c r="AA1624">
        <v>0</v>
      </c>
      <c r="AF1624" t="s">
        <v>1923</v>
      </c>
      <c r="AG1624" t="s">
        <v>1910</v>
      </c>
      <c r="AH1624" t="s">
        <v>1911</v>
      </c>
      <c r="AI1624" t="s">
        <v>1915</v>
      </c>
      <c r="AJ1624" s="7">
        <v>40724</v>
      </c>
      <c r="AK1624" t="s">
        <v>2055</v>
      </c>
      <c r="AL1624" t="s">
        <v>1908</v>
      </c>
      <c r="AM1624" t="s">
        <v>1925</v>
      </c>
      <c r="AN1624" t="s">
        <v>2069</v>
      </c>
      <c r="AO1624" t="str">
        <f>TEXT(A1624,"yyyy-mm-dd")</f>
        <v>2011-01-31</v>
      </c>
    </row>
    <row r="1625" spans="1:41">
      <c r="A1625" s="6" t="s">
        <v>2054</v>
      </c>
      <c r="B1625">
        <v>2011</v>
      </c>
      <c r="C1625">
        <v>1</v>
      </c>
      <c r="E1625" t="s">
        <v>1907</v>
      </c>
      <c r="F1625" t="s">
        <v>1908</v>
      </c>
      <c r="G1625" t="s">
        <v>102</v>
      </c>
      <c r="H1625" t="s">
        <v>1917</v>
      </c>
      <c r="I1625">
        <v>2011</v>
      </c>
      <c r="J1625">
        <v>1</v>
      </c>
      <c r="K1625" s="6">
        <v>40633</v>
      </c>
      <c r="L1625">
        <v>2</v>
      </c>
      <c r="M1625">
        <v>1</v>
      </c>
      <c r="N1625" t="s">
        <v>104</v>
      </c>
      <c r="O1625" s="8">
        <v>4.53</v>
      </c>
      <c r="P1625" s="8">
        <v>4.5</v>
      </c>
      <c r="Q1625" s="8">
        <v>4.5</v>
      </c>
      <c r="R1625" s="8">
        <v>4.5</v>
      </c>
      <c r="S1625" s="8">
        <v>4.3</v>
      </c>
      <c r="T1625" s="8">
        <v>5.04</v>
      </c>
      <c r="U1625" s="8">
        <v>0.13</v>
      </c>
      <c r="V1625" s="9">
        <v>27</v>
      </c>
      <c r="W1625" s="8">
        <v>0</v>
      </c>
      <c r="X1625" s="8">
        <v>0.74000000000000021</v>
      </c>
      <c r="Y1625" s="8">
        <v>3.0000000000000249E-2</v>
      </c>
      <c r="Z1625" s="8">
        <v>0</v>
      </c>
      <c r="AA1625">
        <v>0</v>
      </c>
      <c r="AF1625" t="s">
        <v>1918</v>
      </c>
      <c r="AG1625" t="s">
        <v>1910</v>
      </c>
      <c r="AH1625" t="s">
        <v>1911</v>
      </c>
      <c r="AI1625" t="s">
        <v>1912</v>
      </c>
      <c r="AJ1625" s="7">
        <v>40633</v>
      </c>
      <c r="AK1625" t="s">
        <v>2055</v>
      </c>
      <c r="AL1625" t="s">
        <v>1908</v>
      </c>
      <c r="AM1625" t="s">
        <v>1920</v>
      </c>
      <c r="AN1625" t="s">
        <v>2068</v>
      </c>
      <c r="AO1625" t="str">
        <f>TEXT(A1625,"yyyy-mm-dd")</f>
        <v>2011-01-31</v>
      </c>
    </row>
    <row r="1626" spans="1:41">
      <c r="A1626" s="6" t="s">
        <v>2054</v>
      </c>
      <c r="B1626">
        <v>2011</v>
      </c>
      <c r="C1626">
        <v>1</v>
      </c>
      <c r="E1626" t="s">
        <v>100</v>
      </c>
      <c r="F1626" t="s">
        <v>101</v>
      </c>
      <c r="G1626" t="s">
        <v>83</v>
      </c>
      <c r="H1626" t="s">
        <v>1781</v>
      </c>
      <c r="I1626">
        <v>2012</v>
      </c>
      <c r="K1626" s="6">
        <v>41274</v>
      </c>
      <c r="L1626">
        <v>23</v>
      </c>
      <c r="N1626" t="s">
        <v>95</v>
      </c>
      <c r="O1626" s="8">
        <v>3.99</v>
      </c>
      <c r="P1626" s="8">
        <v>4</v>
      </c>
      <c r="Q1626" s="8">
        <v>3.62</v>
      </c>
      <c r="R1626" s="8">
        <v>4.2</v>
      </c>
      <c r="S1626" s="8">
        <v>3</v>
      </c>
      <c r="T1626" s="8">
        <v>5.2</v>
      </c>
      <c r="U1626" s="8">
        <v>0.55000000000000004</v>
      </c>
      <c r="V1626" s="9">
        <v>27</v>
      </c>
      <c r="W1626" s="8">
        <v>0.58000000000000007</v>
      </c>
      <c r="X1626" s="8">
        <v>2.2000000000000002</v>
      </c>
      <c r="Y1626" s="8">
        <v>-9.9999999999997868E-3</v>
      </c>
      <c r="Z1626" s="8">
        <v>-9.9999999999999645E-2</v>
      </c>
      <c r="AA1626">
        <v>-7.0000000000000284E-2</v>
      </c>
      <c r="AF1626" t="s">
        <v>9973</v>
      </c>
      <c r="AG1626" t="s">
        <v>9655</v>
      </c>
      <c r="AH1626" t="s">
        <v>9656</v>
      </c>
      <c r="AI1626" t="s">
        <v>9669</v>
      </c>
      <c r="AJ1626" s="7">
        <v>41274</v>
      </c>
      <c r="AK1626" t="s">
        <v>2055</v>
      </c>
      <c r="AL1626" t="s">
        <v>109</v>
      </c>
      <c r="AM1626" t="s">
        <v>1783</v>
      </c>
      <c r="AN1626" t="s">
        <v>9979</v>
      </c>
    </row>
    <row r="1627" spans="1:41">
      <c r="A1627" s="6" t="s">
        <v>2054</v>
      </c>
      <c r="B1627">
        <v>2011</v>
      </c>
      <c r="C1627">
        <v>1</v>
      </c>
      <c r="E1627" t="s">
        <v>100</v>
      </c>
      <c r="F1627" t="s">
        <v>101</v>
      </c>
      <c r="G1627" t="s">
        <v>102</v>
      </c>
      <c r="H1627" t="s">
        <v>1932</v>
      </c>
      <c r="I1627">
        <v>2011</v>
      </c>
      <c r="J1627">
        <v>4</v>
      </c>
      <c r="K1627" s="6">
        <v>40908</v>
      </c>
      <c r="L1627">
        <v>11</v>
      </c>
      <c r="M1627">
        <v>4</v>
      </c>
      <c r="N1627" t="s">
        <v>85</v>
      </c>
      <c r="O1627" s="8">
        <v>4.13</v>
      </c>
      <c r="P1627" s="8">
        <v>4.05</v>
      </c>
      <c r="Q1627" s="8">
        <v>3.59</v>
      </c>
      <c r="R1627" s="8">
        <v>4.53</v>
      </c>
      <c r="S1627" s="8">
        <v>2.4</v>
      </c>
      <c r="T1627" s="8">
        <v>6.5</v>
      </c>
      <c r="U1627" s="8">
        <v>0.95</v>
      </c>
      <c r="V1627" s="9">
        <v>28</v>
      </c>
      <c r="W1627" s="8">
        <v>0.94000000000000039</v>
      </c>
      <c r="X1627" s="8">
        <v>4.0999999999999996</v>
      </c>
      <c r="Y1627" s="8">
        <v>8.0000000000000071E-2</v>
      </c>
      <c r="Z1627" s="8"/>
      <c r="AF1627" t="s">
        <v>2066</v>
      </c>
      <c r="AG1627" t="s">
        <v>106</v>
      </c>
      <c r="AH1627" t="s">
        <v>107</v>
      </c>
      <c r="AI1627" t="s">
        <v>497</v>
      </c>
      <c r="AJ1627" s="7">
        <v>40908</v>
      </c>
      <c r="AK1627" t="s">
        <v>2055</v>
      </c>
      <c r="AL1627" t="s">
        <v>109</v>
      </c>
      <c r="AM1627" t="s">
        <v>1935</v>
      </c>
      <c r="AN1627" t="s">
        <v>2067</v>
      </c>
      <c r="AO1627" t="str">
        <f>TEXT(A1627,"yyyy-mm-dd")</f>
        <v>2011-01-31</v>
      </c>
    </row>
    <row r="1628" spans="1:41">
      <c r="A1628" s="6" t="s">
        <v>2054</v>
      </c>
      <c r="B1628">
        <v>2011</v>
      </c>
      <c r="C1628">
        <v>1</v>
      </c>
      <c r="E1628" t="s">
        <v>100</v>
      </c>
      <c r="F1628" t="s">
        <v>101</v>
      </c>
      <c r="G1628" t="s">
        <v>83</v>
      </c>
      <c r="H1628" t="s">
        <v>1589</v>
      </c>
      <c r="I1628">
        <v>2011</v>
      </c>
      <c r="K1628" s="6">
        <v>40908</v>
      </c>
      <c r="L1628">
        <v>11</v>
      </c>
      <c r="N1628" t="s">
        <v>85</v>
      </c>
      <c r="O1628" s="8">
        <v>3.93</v>
      </c>
      <c r="P1628" s="8">
        <v>4</v>
      </c>
      <c r="Q1628" s="8">
        <v>3.6</v>
      </c>
      <c r="R1628" s="8">
        <v>4.2</v>
      </c>
      <c r="S1628" s="8">
        <v>3.3</v>
      </c>
      <c r="T1628" s="8">
        <v>4.8</v>
      </c>
      <c r="U1628" s="8">
        <v>0.41</v>
      </c>
      <c r="V1628" s="9">
        <v>29</v>
      </c>
      <c r="W1628" s="8">
        <v>0.60000000000000009</v>
      </c>
      <c r="X1628" s="8">
        <v>1.5</v>
      </c>
      <c r="Y1628" s="8">
        <v>-6.999999999999984E-2</v>
      </c>
      <c r="Z1628" s="8">
        <v>0.39999999999999991</v>
      </c>
      <c r="AA1628">
        <v>0.20000000000000018</v>
      </c>
      <c r="AF1628" t="s">
        <v>9939</v>
      </c>
      <c r="AG1628" t="s">
        <v>9655</v>
      </c>
      <c r="AH1628" t="s">
        <v>9656</v>
      </c>
      <c r="AI1628" t="s">
        <v>9657</v>
      </c>
      <c r="AJ1628" s="7">
        <v>40908</v>
      </c>
      <c r="AK1628" t="s">
        <v>2055</v>
      </c>
      <c r="AL1628" t="s">
        <v>109</v>
      </c>
      <c r="AM1628" t="s">
        <v>1591</v>
      </c>
      <c r="AN1628" t="s">
        <v>9960</v>
      </c>
    </row>
    <row r="1629" spans="1:41">
      <c r="A1629" s="6" t="s">
        <v>2054</v>
      </c>
      <c r="B1629">
        <v>2011</v>
      </c>
      <c r="C1629">
        <v>1</v>
      </c>
      <c r="E1629" t="s">
        <v>100</v>
      </c>
      <c r="F1629" t="s">
        <v>101</v>
      </c>
      <c r="G1629" t="s">
        <v>102</v>
      </c>
      <c r="H1629" t="s">
        <v>1927</v>
      </c>
      <c r="I1629">
        <v>2011</v>
      </c>
      <c r="J1629">
        <v>3</v>
      </c>
      <c r="K1629" s="6">
        <v>40816</v>
      </c>
      <c r="L1629">
        <v>8</v>
      </c>
      <c r="M1629">
        <v>3</v>
      </c>
      <c r="N1629" t="s">
        <v>182</v>
      </c>
      <c r="O1629" s="8">
        <v>3.69</v>
      </c>
      <c r="P1629" s="8">
        <v>3.65</v>
      </c>
      <c r="Q1629" s="8">
        <v>3.25</v>
      </c>
      <c r="R1629" s="8">
        <v>4.13</v>
      </c>
      <c r="S1629" s="8">
        <v>2.4700000000000002</v>
      </c>
      <c r="T1629" s="8">
        <v>4.9000000000000004</v>
      </c>
      <c r="U1629" s="8">
        <v>0.63</v>
      </c>
      <c r="V1629" s="9">
        <v>28</v>
      </c>
      <c r="W1629" s="8">
        <v>0.87999999999999989</v>
      </c>
      <c r="X1629" s="8">
        <v>2.4300000000000002</v>
      </c>
      <c r="Y1629" s="8">
        <v>4.0000000000000036E-2</v>
      </c>
      <c r="Z1629" s="8"/>
      <c r="AF1629" t="s">
        <v>2064</v>
      </c>
      <c r="AG1629" t="s">
        <v>106</v>
      </c>
      <c r="AH1629" t="s">
        <v>107</v>
      </c>
      <c r="AI1629" t="s">
        <v>427</v>
      </c>
      <c r="AJ1629" s="7">
        <v>40816</v>
      </c>
      <c r="AK1629" t="s">
        <v>2055</v>
      </c>
      <c r="AL1629" t="s">
        <v>109</v>
      </c>
      <c r="AM1629" t="s">
        <v>1930</v>
      </c>
      <c r="AN1629" t="s">
        <v>2065</v>
      </c>
      <c r="AO1629" t="str">
        <f>TEXT(A1629,"yyyy-mm-dd")</f>
        <v>2011-01-31</v>
      </c>
    </row>
    <row r="1630" spans="1:41">
      <c r="A1630" s="6" t="s">
        <v>2054</v>
      </c>
      <c r="B1630">
        <v>2011</v>
      </c>
      <c r="C1630">
        <v>1</v>
      </c>
      <c r="E1630" t="s">
        <v>100</v>
      </c>
      <c r="F1630" t="s">
        <v>101</v>
      </c>
      <c r="G1630" t="s">
        <v>102</v>
      </c>
      <c r="H1630" t="s">
        <v>1922</v>
      </c>
      <c r="I1630">
        <v>2011</v>
      </c>
      <c r="J1630">
        <v>2</v>
      </c>
      <c r="K1630" s="6">
        <v>40724</v>
      </c>
      <c r="L1630">
        <v>5</v>
      </c>
      <c r="M1630">
        <v>2</v>
      </c>
      <c r="N1630" t="s">
        <v>211</v>
      </c>
      <c r="O1630" s="8">
        <v>3.69</v>
      </c>
      <c r="P1630" s="8">
        <v>3.77</v>
      </c>
      <c r="Q1630" s="8">
        <v>3.44</v>
      </c>
      <c r="R1630" s="8">
        <v>4</v>
      </c>
      <c r="S1630" s="8">
        <v>1.8</v>
      </c>
      <c r="T1630" s="8">
        <v>4.5</v>
      </c>
      <c r="U1630" s="8">
        <v>0.55000000000000004</v>
      </c>
      <c r="V1630" s="9">
        <v>28</v>
      </c>
      <c r="W1630" s="8">
        <v>0.56000000000000005</v>
      </c>
      <c r="X1630" s="8">
        <v>2.7</v>
      </c>
      <c r="Y1630" s="8">
        <v>-8.0000000000000071E-2</v>
      </c>
      <c r="Z1630" s="8">
        <v>0.37000000000000011</v>
      </c>
      <c r="AA1630">
        <v>-0.24000000000000021</v>
      </c>
      <c r="AF1630" t="s">
        <v>2009</v>
      </c>
      <c r="AG1630" t="s">
        <v>106</v>
      </c>
      <c r="AH1630" t="s">
        <v>107</v>
      </c>
      <c r="AI1630" t="s">
        <v>340</v>
      </c>
      <c r="AJ1630" s="7">
        <v>40724</v>
      </c>
      <c r="AK1630" t="s">
        <v>2055</v>
      </c>
      <c r="AL1630" t="s">
        <v>109</v>
      </c>
      <c r="AM1630" t="s">
        <v>1925</v>
      </c>
      <c r="AN1630" t="s">
        <v>2063</v>
      </c>
      <c r="AO1630" t="str">
        <f>TEXT(A1630,"yyyy-mm-dd")</f>
        <v>2011-01-31</v>
      </c>
    </row>
    <row r="1631" spans="1:41">
      <c r="A1631" s="6" t="s">
        <v>2054</v>
      </c>
      <c r="B1631">
        <v>2011</v>
      </c>
      <c r="C1631">
        <v>1</v>
      </c>
      <c r="E1631" t="s">
        <v>100</v>
      </c>
      <c r="F1631" t="s">
        <v>101</v>
      </c>
      <c r="G1631" t="s">
        <v>102</v>
      </c>
      <c r="H1631" t="s">
        <v>1917</v>
      </c>
      <c r="I1631">
        <v>2011</v>
      </c>
      <c r="J1631">
        <v>1</v>
      </c>
      <c r="K1631" s="6">
        <v>40633</v>
      </c>
      <c r="L1631">
        <v>2</v>
      </c>
      <c r="M1631">
        <v>1</v>
      </c>
      <c r="N1631" t="s">
        <v>104</v>
      </c>
      <c r="O1631" s="8">
        <v>4.18</v>
      </c>
      <c r="P1631" s="8">
        <v>4.25</v>
      </c>
      <c r="Q1631" s="8">
        <v>4.04</v>
      </c>
      <c r="R1631" s="8">
        <v>4.4800000000000004</v>
      </c>
      <c r="S1631" s="8">
        <v>2</v>
      </c>
      <c r="T1631" s="8">
        <v>5.3</v>
      </c>
      <c r="U1631" s="8">
        <v>0.68</v>
      </c>
      <c r="V1631" s="9">
        <v>28</v>
      </c>
      <c r="W1631" s="8">
        <v>0.44000000000000039</v>
      </c>
      <c r="X1631" s="8">
        <v>3.3</v>
      </c>
      <c r="Y1631" s="8">
        <v>-7.0000000000000284E-2</v>
      </c>
      <c r="Z1631" s="8">
        <v>0.35000000000000009</v>
      </c>
      <c r="AA1631">
        <v>-0.23999999999999932</v>
      </c>
      <c r="AF1631" t="s">
        <v>1960</v>
      </c>
      <c r="AG1631" t="s">
        <v>106</v>
      </c>
      <c r="AH1631" t="s">
        <v>107</v>
      </c>
      <c r="AI1631" t="s">
        <v>108</v>
      </c>
      <c r="AJ1631" s="7">
        <v>40633</v>
      </c>
      <c r="AK1631" t="s">
        <v>2055</v>
      </c>
      <c r="AL1631" t="s">
        <v>109</v>
      </c>
      <c r="AM1631" t="s">
        <v>1920</v>
      </c>
      <c r="AN1631" t="s">
        <v>2062</v>
      </c>
      <c r="AO1631" t="str">
        <f>TEXT(A1631,"yyyy-mm-dd")</f>
        <v>2011-01-31</v>
      </c>
    </row>
    <row r="1632" spans="1:41">
      <c r="A1632" s="6" t="s">
        <v>2054</v>
      </c>
      <c r="B1632">
        <v>2011</v>
      </c>
      <c r="C1632">
        <v>1</v>
      </c>
      <c r="E1632" t="s">
        <v>100</v>
      </c>
      <c r="F1632" t="s">
        <v>101</v>
      </c>
      <c r="G1632" t="s">
        <v>102</v>
      </c>
      <c r="H1632" t="s">
        <v>1768</v>
      </c>
      <c r="I1632">
        <v>2010</v>
      </c>
      <c r="J1632">
        <v>4</v>
      </c>
      <c r="K1632" s="6">
        <v>40543</v>
      </c>
      <c r="L1632">
        <v>-1</v>
      </c>
      <c r="M1632">
        <v>0</v>
      </c>
      <c r="N1632" t="s">
        <v>187</v>
      </c>
      <c r="O1632" s="8">
        <v>3.58</v>
      </c>
      <c r="P1632" s="8">
        <v>3.6</v>
      </c>
      <c r="Q1632" s="8">
        <v>3.08</v>
      </c>
      <c r="R1632" s="8">
        <v>4.05</v>
      </c>
      <c r="S1632" s="8">
        <v>2.1</v>
      </c>
      <c r="T1632" s="8">
        <v>5</v>
      </c>
      <c r="U1632" s="8">
        <v>0.72</v>
      </c>
      <c r="V1632" s="9">
        <v>28</v>
      </c>
      <c r="W1632" s="8">
        <v>0.96999999999999975</v>
      </c>
      <c r="X1632" s="8">
        <v>2.9</v>
      </c>
      <c r="Y1632" s="8">
        <v>-2.0000000000000018E-2</v>
      </c>
      <c r="Z1632" s="8">
        <v>0.39999999999999991</v>
      </c>
      <c r="AA1632">
        <v>0.16999999999999993</v>
      </c>
      <c r="AF1632" t="s">
        <v>1769</v>
      </c>
      <c r="AG1632" t="s">
        <v>106</v>
      </c>
      <c r="AH1632" t="s">
        <v>107</v>
      </c>
      <c r="AI1632" t="s">
        <v>188</v>
      </c>
      <c r="AJ1632" s="7">
        <v>40543</v>
      </c>
      <c r="AK1632" t="s">
        <v>2055</v>
      </c>
      <c r="AL1632" t="s">
        <v>109</v>
      </c>
      <c r="AM1632" t="s">
        <v>1770</v>
      </c>
      <c r="AN1632" t="s">
        <v>2061</v>
      </c>
      <c r="AO1632" t="str">
        <f>TEXT(A1632,"yyyy-mm-dd")</f>
        <v>2011-01-31</v>
      </c>
    </row>
    <row r="1633" spans="1:41">
      <c r="A1633" s="6" t="s">
        <v>2054</v>
      </c>
      <c r="B1633">
        <v>2011</v>
      </c>
      <c r="C1633">
        <v>1</v>
      </c>
      <c r="E1633" t="s">
        <v>100</v>
      </c>
      <c r="F1633" t="s">
        <v>101</v>
      </c>
      <c r="G1633" t="s">
        <v>83</v>
      </c>
      <c r="H1633" t="s">
        <v>1417</v>
      </c>
      <c r="I1633">
        <v>2010</v>
      </c>
      <c r="K1633" s="6">
        <v>40543</v>
      </c>
      <c r="L1633">
        <v>-1</v>
      </c>
      <c r="N1633" t="s">
        <v>187</v>
      </c>
      <c r="O1633" s="8">
        <v>5.22</v>
      </c>
      <c r="P1633" s="8">
        <v>5.24</v>
      </c>
      <c r="Q1633" s="8">
        <v>5.0999999999999996</v>
      </c>
      <c r="R1633" s="8">
        <v>5.4</v>
      </c>
      <c r="S1633" s="8">
        <v>4.5</v>
      </c>
      <c r="T1633" s="8">
        <v>5.53</v>
      </c>
      <c r="U1633" s="8">
        <v>0.24</v>
      </c>
      <c r="V1633" s="9">
        <v>29</v>
      </c>
      <c r="W1633" s="8">
        <v>0.30000000000000071</v>
      </c>
      <c r="X1633" s="8">
        <v>1.0300000000000002</v>
      </c>
      <c r="Y1633" s="8">
        <v>-2.0000000000000462E-2</v>
      </c>
      <c r="Z1633" s="8">
        <v>0.14000000000000057</v>
      </c>
      <c r="AA1633">
        <v>0.10000000000000053</v>
      </c>
      <c r="AF1633" t="s">
        <v>9905</v>
      </c>
      <c r="AG1633" t="s">
        <v>9655</v>
      </c>
      <c r="AH1633" t="s">
        <v>9656</v>
      </c>
      <c r="AI1633" t="s">
        <v>9841</v>
      </c>
      <c r="AJ1633" s="7">
        <v>40543</v>
      </c>
      <c r="AK1633" t="s">
        <v>2055</v>
      </c>
      <c r="AL1633" t="s">
        <v>109</v>
      </c>
      <c r="AM1633" t="s">
        <v>1419</v>
      </c>
      <c r="AN1633" t="s">
        <v>9938</v>
      </c>
    </row>
    <row r="1634" spans="1:41">
      <c r="A1634" s="6" t="s">
        <v>2054</v>
      </c>
      <c r="B1634">
        <v>2011</v>
      </c>
      <c r="C1634">
        <v>1</v>
      </c>
      <c r="E1634" t="s">
        <v>81</v>
      </c>
      <c r="F1634" t="s">
        <v>82</v>
      </c>
      <c r="G1634" t="s">
        <v>83</v>
      </c>
      <c r="H1634" t="s">
        <v>2028</v>
      </c>
      <c r="I1634">
        <v>2013</v>
      </c>
      <c r="K1634" s="6">
        <v>41639</v>
      </c>
      <c r="L1634">
        <v>35</v>
      </c>
      <c r="N1634" t="s">
        <v>943</v>
      </c>
      <c r="O1634" s="8">
        <v>3.62</v>
      </c>
      <c r="P1634" s="8">
        <v>3.6</v>
      </c>
      <c r="Q1634" s="8">
        <v>3.5</v>
      </c>
      <c r="R1634" s="8">
        <v>3.88</v>
      </c>
      <c r="S1634" s="8">
        <v>2.9</v>
      </c>
      <c r="T1634" s="8">
        <v>4.0999999999999996</v>
      </c>
      <c r="U1634" s="8">
        <v>0.32</v>
      </c>
      <c r="V1634" s="9">
        <v>26</v>
      </c>
      <c r="W1634" s="8">
        <v>0.37999999999999989</v>
      </c>
      <c r="X1634" s="8">
        <v>1.1999999999999997</v>
      </c>
      <c r="Y1634" s="8">
        <v>2.0000000000000018E-2</v>
      </c>
      <c r="Z1634" s="8">
        <v>0</v>
      </c>
      <c r="AA1634">
        <v>7.9999999999999627E-2</v>
      </c>
      <c r="AF1634" t="s">
        <v>2029</v>
      </c>
      <c r="AG1634" t="s">
        <v>87</v>
      </c>
      <c r="AH1634" t="s">
        <v>88</v>
      </c>
      <c r="AI1634" t="s">
        <v>359</v>
      </c>
      <c r="AJ1634" s="7">
        <v>41639</v>
      </c>
      <c r="AK1634" t="s">
        <v>2055</v>
      </c>
      <c r="AL1634" t="s">
        <v>91</v>
      </c>
      <c r="AM1634" t="s">
        <v>2030</v>
      </c>
      <c r="AN1634" t="s">
        <v>2058</v>
      </c>
      <c r="AO1634" t="str">
        <f>TEXT(A1634,"yyyy-mm-dd")</f>
        <v>2011-01-31</v>
      </c>
    </row>
    <row r="1635" spans="1:41">
      <c r="A1635" s="6" t="s">
        <v>2054</v>
      </c>
      <c r="B1635">
        <v>2011</v>
      </c>
      <c r="C1635">
        <v>1</v>
      </c>
      <c r="E1635" t="s">
        <v>81</v>
      </c>
      <c r="F1635" t="s">
        <v>82</v>
      </c>
      <c r="G1635" t="s">
        <v>83</v>
      </c>
      <c r="H1635" t="s">
        <v>1781</v>
      </c>
      <c r="I1635">
        <v>2012</v>
      </c>
      <c r="K1635" s="6">
        <v>41274</v>
      </c>
      <c r="L1635">
        <v>23</v>
      </c>
      <c r="N1635" t="s">
        <v>95</v>
      </c>
      <c r="O1635" s="8">
        <v>3.86</v>
      </c>
      <c r="P1635" s="8">
        <v>3.8</v>
      </c>
      <c r="Q1635" s="8">
        <v>3.6</v>
      </c>
      <c r="R1635" s="8">
        <v>4.0999999999999996</v>
      </c>
      <c r="S1635" s="8">
        <v>3.2</v>
      </c>
      <c r="T1635" s="8">
        <v>4.9000000000000004</v>
      </c>
      <c r="U1635" s="8">
        <v>0.41</v>
      </c>
      <c r="V1635" s="9">
        <v>29</v>
      </c>
      <c r="W1635" s="8">
        <v>0.49999999999999956</v>
      </c>
      <c r="X1635" s="8">
        <v>1.7000000000000002</v>
      </c>
      <c r="Y1635" s="8">
        <v>6.0000000000000053E-2</v>
      </c>
      <c r="Z1635" s="8">
        <v>0</v>
      </c>
      <c r="AA1635">
        <v>-5.0000000000000266E-2</v>
      </c>
      <c r="AF1635" t="s">
        <v>1782</v>
      </c>
      <c r="AG1635" t="s">
        <v>87</v>
      </c>
      <c r="AH1635" t="s">
        <v>88</v>
      </c>
      <c r="AI1635" t="s">
        <v>97</v>
      </c>
      <c r="AJ1635" s="7">
        <v>41274</v>
      </c>
      <c r="AK1635" t="s">
        <v>2055</v>
      </c>
      <c r="AL1635" t="s">
        <v>91</v>
      </c>
      <c r="AM1635" t="s">
        <v>1783</v>
      </c>
      <c r="AN1635" t="s">
        <v>2057</v>
      </c>
      <c r="AO1635" t="str">
        <f>TEXT(A1635,"yyyy-mm-dd")</f>
        <v>2011-01-31</v>
      </c>
    </row>
    <row r="1636" spans="1:41">
      <c r="A1636" s="6" t="s">
        <v>2054</v>
      </c>
      <c r="B1636">
        <v>2011</v>
      </c>
      <c r="C1636">
        <v>1</v>
      </c>
      <c r="E1636" t="s">
        <v>392</v>
      </c>
      <c r="F1636" t="s">
        <v>82</v>
      </c>
      <c r="G1636" t="s">
        <v>83</v>
      </c>
      <c r="H1636" t="s">
        <v>1781</v>
      </c>
      <c r="I1636">
        <v>2012</v>
      </c>
      <c r="K1636" s="6">
        <v>41274</v>
      </c>
      <c r="L1636">
        <v>23</v>
      </c>
      <c r="N1636" t="s">
        <v>95</v>
      </c>
      <c r="O1636" s="8">
        <v>3.58</v>
      </c>
      <c r="P1636" s="8">
        <v>3.55</v>
      </c>
      <c r="Q1636" s="8">
        <v>3.4</v>
      </c>
      <c r="R1636" s="8">
        <v>3.88</v>
      </c>
      <c r="S1636" s="8">
        <v>3</v>
      </c>
      <c r="T1636" s="8">
        <v>4</v>
      </c>
      <c r="U1636" s="8">
        <v>0.31</v>
      </c>
      <c r="V1636" s="9">
        <v>26</v>
      </c>
      <c r="W1636" s="8">
        <v>0.48</v>
      </c>
      <c r="X1636" s="8">
        <v>1</v>
      </c>
      <c r="Y1636" s="8">
        <v>3.0000000000000249E-2</v>
      </c>
      <c r="Z1636" s="8">
        <v>-0.15000000000000036</v>
      </c>
      <c r="AA1636">
        <v>0.12999999999999989</v>
      </c>
      <c r="AF1636" t="s">
        <v>1782</v>
      </c>
      <c r="AG1636" t="s">
        <v>87</v>
      </c>
      <c r="AH1636" t="s">
        <v>88</v>
      </c>
      <c r="AI1636" t="s">
        <v>97</v>
      </c>
      <c r="AJ1636" s="7">
        <v>41274</v>
      </c>
      <c r="AK1636" t="s">
        <v>2055</v>
      </c>
      <c r="AL1636" t="s">
        <v>393</v>
      </c>
      <c r="AM1636" t="s">
        <v>1783</v>
      </c>
      <c r="AN1636" t="s">
        <v>2060</v>
      </c>
      <c r="AO1636" t="str">
        <f>TEXT(A1636,"yyyy-mm-dd")</f>
        <v>2011-01-31</v>
      </c>
    </row>
    <row r="1637" spans="1:41">
      <c r="A1637" s="6" t="s">
        <v>2054</v>
      </c>
      <c r="B1637">
        <v>2011</v>
      </c>
      <c r="C1637">
        <v>1</v>
      </c>
      <c r="E1637" t="s">
        <v>81</v>
      </c>
      <c r="F1637" t="s">
        <v>82</v>
      </c>
      <c r="G1637" t="s">
        <v>83</v>
      </c>
      <c r="H1637" t="s">
        <v>1589</v>
      </c>
      <c r="I1637">
        <v>2011</v>
      </c>
      <c r="K1637" s="6">
        <v>40908</v>
      </c>
      <c r="L1637">
        <v>11</v>
      </c>
      <c r="N1637" t="s">
        <v>85</v>
      </c>
      <c r="O1637" s="8">
        <v>3.91</v>
      </c>
      <c r="P1637" s="8">
        <v>3.9</v>
      </c>
      <c r="Q1637" s="8">
        <v>3.8</v>
      </c>
      <c r="R1637" s="8">
        <v>4</v>
      </c>
      <c r="S1637" s="8">
        <v>3.5</v>
      </c>
      <c r="T1637" s="8">
        <v>4.7</v>
      </c>
      <c r="U1637" s="8">
        <v>0.25</v>
      </c>
      <c r="V1637" s="9">
        <v>29</v>
      </c>
      <c r="W1637" s="8">
        <v>0.20000000000000018</v>
      </c>
      <c r="X1637" s="8">
        <v>1.2000000000000002</v>
      </c>
      <c r="Y1637" s="8">
        <v>1.0000000000000231E-2</v>
      </c>
      <c r="Z1637" s="8">
        <v>0</v>
      </c>
      <c r="AA1637">
        <v>4.4408920985006262E-16</v>
      </c>
      <c r="AF1637" t="s">
        <v>1590</v>
      </c>
      <c r="AG1637" t="s">
        <v>87</v>
      </c>
      <c r="AH1637" t="s">
        <v>88</v>
      </c>
      <c r="AI1637" t="s">
        <v>89</v>
      </c>
      <c r="AJ1637" s="7">
        <v>40908</v>
      </c>
      <c r="AK1637" t="s">
        <v>2055</v>
      </c>
      <c r="AL1637" t="s">
        <v>91</v>
      </c>
      <c r="AM1637" t="s">
        <v>1591</v>
      </c>
      <c r="AN1637" t="s">
        <v>2056</v>
      </c>
      <c r="AO1637" t="str">
        <f>TEXT(A1637,"yyyy-mm-dd")</f>
        <v>2011-01-31</v>
      </c>
    </row>
    <row r="1638" spans="1:41">
      <c r="A1638" s="6" t="s">
        <v>2054</v>
      </c>
      <c r="B1638">
        <v>2011</v>
      </c>
      <c r="C1638">
        <v>1</v>
      </c>
      <c r="E1638" t="s">
        <v>392</v>
      </c>
      <c r="F1638" t="s">
        <v>82</v>
      </c>
      <c r="G1638" t="s">
        <v>83</v>
      </c>
      <c r="H1638" t="s">
        <v>1589</v>
      </c>
      <c r="I1638">
        <v>2011</v>
      </c>
      <c r="K1638" s="6">
        <v>40908</v>
      </c>
      <c r="L1638">
        <v>11</v>
      </c>
      <c r="N1638" t="s">
        <v>85</v>
      </c>
      <c r="O1638" s="8">
        <v>3.67</v>
      </c>
      <c r="P1638" s="8">
        <v>3.7</v>
      </c>
      <c r="Q1638" s="8">
        <v>3.5</v>
      </c>
      <c r="R1638" s="8">
        <v>3.9</v>
      </c>
      <c r="S1638" s="8">
        <v>2.9</v>
      </c>
      <c r="T1638" s="8">
        <v>4.4000000000000004</v>
      </c>
      <c r="U1638" s="8">
        <v>0.34</v>
      </c>
      <c r="V1638" s="9">
        <v>28</v>
      </c>
      <c r="W1638" s="8">
        <v>0.39999999999999991</v>
      </c>
      <c r="X1638" s="8">
        <v>1.5000000000000004</v>
      </c>
      <c r="Y1638" s="8">
        <v>-3.0000000000000249E-2</v>
      </c>
      <c r="Z1638" s="8">
        <v>0</v>
      </c>
      <c r="AA1638">
        <v>2.0000000000000018E-2</v>
      </c>
      <c r="AF1638" t="s">
        <v>1590</v>
      </c>
      <c r="AG1638" t="s">
        <v>87</v>
      </c>
      <c r="AH1638" t="s">
        <v>88</v>
      </c>
      <c r="AI1638" t="s">
        <v>89</v>
      </c>
      <c r="AJ1638" s="7">
        <v>40908</v>
      </c>
      <c r="AK1638" t="s">
        <v>2055</v>
      </c>
      <c r="AL1638" t="s">
        <v>393</v>
      </c>
      <c r="AM1638" t="s">
        <v>1591</v>
      </c>
      <c r="AN1638" t="s">
        <v>2059</v>
      </c>
      <c r="AO1638" t="str">
        <f>TEXT(A1638,"yyyy-mm-dd")</f>
        <v>2011-01-31</v>
      </c>
    </row>
    <row r="1639" spans="1:41">
      <c r="A1639" s="6" t="s">
        <v>2054</v>
      </c>
      <c r="B1639">
        <v>2011</v>
      </c>
      <c r="C1639">
        <v>1</v>
      </c>
      <c r="E1639" t="s">
        <v>81</v>
      </c>
      <c r="F1639" t="s">
        <v>82</v>
      </c>
      <c r="G1639" t="s">
        <v>774</v>
      </c>
      <c r="H1639" t="s">
        <v>775</v>
      </c>
      <c r="K1639" s="6"/>
      <c r="O1639" s="8">
        <v>3.63</v>
      </c>
      <c r="P1639" s="8">
        <v>3.6</v>
      </c>
      <c r="Q1639" s="8">
        <v>3.5</v>
      </c>
      <c r="R1639" s="8">
        <v>3.8</v>
      </c>
      <c r="S1639" s="8">
        <v>3.1</v>
      </c>
      <c r="T1639" s="8">
        <v>4.2</v>
      </c>
      <c r="U1639" s="8">
        <v>0.27</v>
      </c>
      <c r="V1639" s="9">
        <v>26</v>
      </c>
      <c r="W1639" s="8">
        <v>0.29999999999999982</v>
      </c>
      <c r="X1639" s="8">
        <v>1.1000000000000001</v>
      </c>
      <c r="Y1639" s="8">
        <v>2.9999999999999805E-2</v>
      </c>
      <c r="Z1639" s="8">
        <v>0</v>
      </c>
      <c r="AA1639">
        <v>-0.10000000000000009</v>
      </c>
      <c r="AF1639" t="s">
        <v>776</v>
      </c>
      <c r="AG1639" t="s">
        <v>777</v>
      </c>
      <c r="AH1639" t="s">
        <v>778</v>
      </c>
      <c r="AI1639" t="s">
        <v>779</v>
      </c>
      <c r="AJ1639" s="7"/>
      <c r="AK1639" t="s">
        <v>2055</v>
      </c>
      <c r="AL1639" t="s">
        <v>91</v>
      </c>
      <c r="AM1639" t="s">
        <v>775</v>
      </c>
      <c r="AN1639" t="s">
        <v>2076</v>
      </c>
      <c r="AO1639" t="str">
        <f>TEXT(A1639,"yyyy-mm-dd")</f>
        <v>2011-01-31</v>
      </c>
    </row>
    <row r="1640" spans="1:41">
      <c r="A1640" s="6" t="s">
        <v>2054</v>
      </c>
      <c r="B1640">
        <v>2011</v>
      </c>
      <c r="C1640">
        <v>1</v>
      </c>
      <c r="E1640" t="s">
        <v>81</v>
      </c>
      <c r="F1640" t="s">
        <v>82</v>
      </c>
      <c r="G1640" t="s">
        <v>774</v>
      </c>
      <c r="H1640" t="s">
        <v>1536</v>
      </c>
      <c r="K1640" s="6"/>
      <c r="O1640" s="8">
        <v>3.52</v>
      </c>
      <c r="P1640" s="8">
        <v>3.5</v>
      </c>
      <c r="Q1640" s="8">
        <v>3.3</v>
      </c>
      <c r="R1640" s="8">
        <v>3.7</v>
      </c>
      <c r="S1640" s="8">
        <v>3</v>
      </c>
      <c r="T1640" s="8">
        <v>4.2</v>
      </c>
      <c r="U1640" s="8">
        <v>0.32</v>
      </c>
      <c r="V1640" s="9">
        <v>25</v>
      </c>
      <c r="W1640" s="8">
        <v>0.40000000000000036</v>
      </c>
      <c r="X1640" s="8">
        <v>1.2000000000000002</v>
      </c>
      <c r="Y1640" s="8">
        <v>2.0000000000000018E-2</v>
      </c>
      <c r="Z1640" s="8">
        <v>0</v>
      </c>
      <c r="AA1640">
        <v>-1.9999999999999574E-2</v>
      </c>
      <c r="AF1640" t="s">
        <v>1537</v>
      </c>
      <c r="AG1640" t="s">
        <v>777</v>
      </c>
      <c r="AH1640" t="s">
        <v>778</v>
      </c>
      <c r="AI1640" t="s">
        <v>1538</v>
      </c>
      <c r="AJ1640" s="7"/>
      <c r="AK1640" t="s">
        <v>2055</v>
      </c>
      <c r="AL1640" t="s">
        <v>91</v>
      </c>
      <c r="AM1640" t="s">
        <v>1536</v>
      </c>
      <c r="AN1640" t="s">
        <v>2077</v>
      </c>
      <c r="AO1640" t="str">
        <f>TEXT(A1640,"yyyy-mm-dd")</f>
        <v>2011-01-31</v>
      </c>
    </row>
    <row r="1641" spans="1:41">
      <c r="A1641" s="6" t="s">
        <v>2054</v>
      </c>
      <c r="B1641">
        <v>2011</v>
      </c>
      <c r="C1641">
        <v>1</v>
      </c>
      <c r="E1641" t="s">
        <v>112</v>
      </c>
      <c r="F1641" t="s">
        <v>113</v>
      </c>
      <c r="G1641" t="s">
        <v>83</v>
      </c>
      <c r="H1641" t="s">
        <v>1781</v>
      </c>
      <c r="I1641">
        <v>2012</v>
      </c>
      <c r="K1641" s="6">
        <v>41274</v>
      </c>
      <c r="L1641">
        <v>23</v>
      </c>
      <c r="N1641" t="s">
        <v>95</v>
      </c>
      <c r="O1641" s="8">
        <v>5.64</v>
      </c>
      <c r="P1641" s="8">
        <v>5.58</v>
      </c>
      <c r="Q1641" s="8">
        <v>4.96</v>
      </c>
      <c r="R1641" s="8">
        <v>6.03</v>
      </c>
      <c r="S1641" s="8">
        <v>4.2699999999999996</v>
      </c>
      <c r="T1641" s="8">
        <v>7</v>
      </c>
      <c r="U1641" s="8">
        <v>0.76</v>
      </c>
      <c r="V1641" s="9">
        <v>24</v>
      </c>
      <c r="W1641" s="8">
        <v>1.0700000000000003</v>
      </c>
      <c r="X1641" s="8">
        <v>2.7300000000000004</v>
      </c>
      <c r="Y1641" s="8">
        <v>5.9999999999999609E-2</v>
      </c>
      <c r="Z1641" s="8">
        <v>-0.13999999999999968</v>
      </c>
      <c r="AA1641">
        <v>0.37999999999999989</v>
      </c>
      <c r="AF1641" t="s">
        <v>2052</v>
      </c>
      <c r="AG1641" t="s">
        <v>115</v>
      </c>
      <c r="AH1641" t="s">
        <v>116</v>
      </c>
      <c r="AI1641" t="s">
        <v>230</v>
      </c>
      <c r="AJ1641" s="7">
        <v>41274</v>
      </c>
      <c r="AK1641" t="s">
        <v>2055</v>
      </c>
      <c r="AL1641" t="s">
        <v>118</v>
      </c>
      <c r="AM1641" t="s">
        <v>1783</v>
      </c>
      <c r="AN1641" t="s">
        <v>2079</v>
      </c>
      <c r="AO1641" t="str">
        <f>TEXT(A1641,"yyyy-mm-dd")</f>
        <v>2011-01-31</v>
      </c>
    </row>
    <row r="1642" spans="1:41">
      <c r="A1642" s="6" t="s">
        <v>2054</v>
      </c>
      <c r="B1642">
        <v>2011</v>
      </c>
      <c r="C1642">
        <v>1</v>
      </c>
      <c r="E1642" t="s">
        <v>112</v>
      </c>
      <c r="F1642" t="s">
        <v>113</v>
      </c>
      <c r="G1642" t="s">
        <v>83</v>
      </c>
      <c r="H1642" t="s">
        <v>1589</v>
      </c>
      <c r="I1642">
        <v>2011</v>
      </c>
      <c r="K1642" s="6">
        <v>40908</v>
      </c>
      <c r="L1642">
        <v>11</v>
      </c>
      <c r="N1642" t="s">
        <v>85</v>
      </c>
      <c r="O1642" s="8">
        <v>4.62</v>
      </c>
      <c r="P1642" s="8">
        <v>4.5</v>
      </c>
      <c r="Q1642" s="8">
        <v>4.49</v>
      </c>
      <c r="R1642" s="8">
        <v>4.6900000000000004</v>
      </c>
      <c r="S1642" s="8">
        <v>3.86</v>
      </c>
      <c r="T1642" s="8">
        <v>5.88</v>
      </c>
      <c r="U1642" s="8">
        <v>0.38</v>
      </c>
      <c r="V1642" s="9">
        <v>28</v>
      </c>
      <c r="W1642" s="8">
        <v>0.20000000000000018</v>
      </c>
      <c r="X1642" s="8">
        <v>2.02</v>
      </c>
      <c r="Y1642" s="8">
        <v>0.12000000000000011</v>
      </c>
      <c r="Z1642" s="8">
        <v>-4.0000000000000036E-2</v>
      </c>
      <c r="AA1642">
        <v>-4.9999999999999822E-2</v>
      </c>
      <c r="AF1642" t="s">
        <v>1793</v>
      </c>
      <c r="AG1642" t="s">
        <v>115</v>
      </c>
      <c r="AH1642" t="s">
        <v>116</v>
      </c>
      <c r="AI1642" t="s">
        <v>117</v>
      </c>
      <c r="AJ1642" s="7">
        <v>40908</v>
      </c>
      <c r="AK1642" t="s">
        <v>2055</v>
      </c>
      <c r="AL1642" t="s">
        <v>118</v>
      </c>
      <c r="AM1642" t="s">
        <v>1591</v>
      </c>
      <c r="AN1642" t="s">
        <v>2078</v>
      </c>
      <c r="AO1642" t="str">
        <f>TEXT(A1642,"yyyy-mm-dd")</f>
        <v>2011-01-31</v>
      </c>
    </row>
    <row r="1643" spans="1:41">
      <c r="A1643" s="6" t="s">
        <v>2080</v>
      </c>
      <c r="B1643">
        <v>2011</v>
      </c>
      <c r="C1643">
        <v>2</v>
      </c>
      <c r="E1643" t="s">
        <v>1907</v>
      </c>
      <c r="F1643" t="s">
        <v>1908</v>
      </c>
      <c r="G1643" t="s">
        <v>102</v>
      </c>
      <c r="H1643" t="s">
        <v>2045</v>
      </c>
      <c r="I1643">
        <v>2012</v>
      </c>
      <c r="J1643">
        <v>4</v>
      </c>
      <c r="K1643" s="6">
        <v>41274</v>
      </c>
      <c r="L1643">
        <v>22</v>
      </c>
      <c r="M1643">
        <v>7</v>
      </c>
      <c r="N1643" t="s">
        <v>167</v>
      </c>
      <c r="O1643" s="8">
        <v>6</v>
      </c>
      <c r="P1643" s="8">
        <v>5.62</v>
      </c>
      <c r="Q1643" s="8">
        <v>5.5</v>
      </c>
      <c r="R1643" s="8">
        <v>6.5</v>
      </c>
      <c r="S1643" s="8">
        <v>4.75</v>
      </c>
      <c r="T1643" s="8">
        <v>8.25</v>
      </c>
      <c r="U1643" s="8">
        <v>0.84</v>
      </c>
      <c r="V1643" s="9">
        <v>23</v>
      </c>
      <c r="W1643" s="8">
        <v>1</v>
      </c>
      <c r="X1643" s="8">
        <v>3.5</v>
      </c>
      <c r="Y1643" s="8">
        <v>0.37999999999999989</v>
      </c>
      <c r="Z1643" s="8">
        <v>-9.9999999999997868E-3</v>
      </c>
      <c r="AA1643">
        <v>0.20999999999999996</v>
      </c>
      <c r="AF1643" t="s">
        <v>2046</v>
      </c>
      <c r="AG1643" t="s">
        <v>1910</v>
      </c>
      <c r="AH1643" t="s">
        <v>1911</v>
      </c>
      <c r="AI1643" t="s">
        <v>1944</v>
      </c>
      <c r="AJ1643" s="7">
        <v>41274</v>
      </c>
      <c r="AK1643" t="s">
        <v>2081</v>
      </c>
      <c r="AL1643" t="s">
        <v>1908</v>
      </c>
      <c r="AM1643" t="s">
        <v>2047</v>
      </c>
      <c r="AN1643" t="s">
        <v>2098</v>
      </c>
      <c r="AO1643" t="str">
        <f>TEXT(A1643,"yyyy-mm-dd")</f>
        <v>2011-02-28</v>
      </c>
    </row>
    <row r="1644" spans="1:41">
      <c r="A1644" s="6" t="s">
        <v>2080</v>
      </c>
      <c r="B1644">
        <v>2011</v>
      </c>
      <c r="C1644">
        <v>2</v>
      </c>
      <c r="E1644" t="s">
        <v>1907</v>
      </c>
      <c r="F1644" t="s">
        <v>1908</v>
      </c>
      <c r="G1644" t="s">
        <v>102</v>
      </c>
      <c r="H1644" t="s">
        <v>1969</v>
      </c>
      <c r="I1644">
        <v>2012</v>
      </c>
      <c r="J1644">
        <v>3</v>
      </c>
      <c r="K1644" s="6">
        <v>41182</v>
      </c>
      <c r="L1644">
        <v>19</v>
      </c>
      <c r="M1644">
        <v>6</v>
      </c>
      <c r="N1644" t="s">
        <v>195</v>
      </c>
      <c r="O1644" s="8">
        <v>5.8</v>
      </c>
      <c r="P1644" s="8">
        <v>5.5</v>
      </c>
      <c r="Q1644" s="8">
        <v>5.35</v>
      </c>
      <c r="R1644" s="8">
        <v>6.38</v>
      </c>
      <c r="S1644" s="8">
        <v>4.75</v>
      </c>
      <c r="T1644" s="8">
        <v>7.5</v>
      </c>
      <c r="U1644" s="8">
        <v>0.67</v>
      </c>
      <c r="V1644" s="9">
        <v>23</v>
      </c>
      <c r="W1644" s="8">
        <v>1.0300000000000002</v>
      </c>
      <c r="X1644" s="8">
        <v>2.75</v>
      </c>
      <c r="Y1644" s="8">
        <v>0.29999999999999982</v>
      </c>
      <c r="Z1644" s="8">
        <v>0</v>
      </c>
      <c r="AA1644">
        <v>0.28000000000000025</v>
      </c>
      <c r="AF1644" t="s">
        <v>1970</v>
      </c>
      <c r="AG1644" t="s">
        <v>1910</v>
      </c>
      <c r="AH1644" t="s">
        <v>1911</v>
      </c>
      <c r="AI1644" t="s">
        <v>1939</v>
      </c>
      <c r="AJ1644" s="7">
        <v>41182</v>
      </c>
      <c r="AK1644" t="s">
        <v>2081</v>
      </c>
      <c r="AL1644" t="s">
        <v>1908</v>
      </c>
      <c r="AM1644" t="s">
        <v>1972</v>
      </c>
      <c r="AN1644" t="s">
        <v>2097</v>
      </c>
      <c r="AO1644" t="str">
        <f>TEXT(A1644,"yyyy-mm-dd")</f>
        <v>2011-02-28</v>
      </c>
    </row>
    <row r="1645" spans="1:41">
      <c r="A1645" s="6" t="s">
        <v>2080</v>
      </c>
      <c r="B1645">
        <v>2011</v>
      </c>
      <c r="C1645">
        <v>2</v>
      </c>
      <c r="E1645" t="s">
        <v>1907</v>
      </c>
      <c r="F1645" t="s">
        <v>1908</v>
      </c>
      <c r="G1645" t="s">
        <v>102</v>
      </c>
      <c r="H1645" t="s">
        <v>1942</v>
      </c>
      <c r="I1645">
        <v>2012</v>
      </c>
      <c r="J1645">
        <v>2</v>
      </c>
      <c r="K1645" s="6">
        <v>41090</v>
      </c>
      <c r="L1645">
        <v>16</v>
      </c>
      <c r="M1645">
        <v>5</v>
      </c>
      <c r="N1645" t="s">
        <v>222</v>
      </c>
      <c r="O1645" s="8">
        <v>5.54</v>
      </c>
      <c r="P1645" s="8">
        <v>5.5</v>
      </c>
      <c r="Q1645" s="8">
        <v>5.23</v>
      </c>
      <c r="R1645" s="8">
        <v>5.9</v>
      </c>
      <c r="S1645" s="8">
        <v>4.75</v>
      </c>
      <c r="T1645" s="8">
        <v>6.75</v>
      </c>
      <c r="U1645" s="8">
        <v>0.53</v>
      </c>
      <c r="V1645" s="9">
        <v>23</v>
      </c>
      <c r="W1645" s="8">
        <v>0.66999999999999993</v>
      </c>
      <c r="X1645" s="8">
        <v>2</v>
      </c>
      <c r="Y1645" s="8">
        <v>4.0000000000000036E-2</v>
      </c>
      <c r="Z1645" s="8">
        <v>4.0000000000000036E-2</v>
      </c>
      <c r="AA1645">
        <v>0.29000000000000004</v>
      </c>
      <c r="AF1645" t="s">
        <v>1943</v>
      </c>
      <c r="AG1645" t="s">
        <v>1910</v>
      </c>
      <c r="AH1645" t="s">
        <v>1911</v>
      </c>
      <c r="AI1645" t="s">
        <v>1934</v>
      </c>
      <c r="AJ1645" s="7">
        <v>41090</v>
      </c>
      <c r="AK1645" t="s">
        <v>2081</v>
      </c>
      <c r="AL1645" t="s">
        <v>1908</v>
      </c>
      <c r="AM1645" t="s">
        <v>1945</v>
      </c>
      <c r="AN1645" t="s">
        <v>2096</v>
      </c>
      <c r="AO1645" t="str">
        <f>TEXT(A1645,"yyyy-mm-dd")</f>
        <v>2011-02-28</v>
      </c>
    </row>
    <row r="1646" spans="1:41">
      <c r="A1646" s="6" t="s">
        <v>2080</v>
      </c>
      <c r="B1646">
        <v>2011</v>
      </c>
      <c r="C1646">
        <v>2</v>
      </c>
      <c r="E1646" t="s">
        <v>1907</v>
      </c>
      <c r="F1646" t="s">
        <v>1908</v>
      </c>
      <c r="G1646" t="s">
        <v>102</v>
      </c>
      <c r="H1646" t="s">
        <v>1937</v>
      </c>
      <c r="I1646">
        <v>2012</v>
      </c>
      <c r="J1646">
        <v>1</v>
      </c>
      <c r="K1646" s="6">
        <v>40999</v>
      </c>
      <c r="L1646">
        <v>13</v>
      </c>
      <c r="M1646">
        <v>4</v>
      </c>
      <c r="N1646" t="s">
        <v>252</v>
      </c>
      <c r="O1646" s="8">
        <v>5.15</v>
      </c>
      <c r="P1646" s="8">
        <v>5</v>
      </c>
      <c r="Q1646" s="8">
        <v>4.97</v>
      </c>
      <c r="R1646" s="8">
        <v>5.25</v>
      </c>
      <c r="S1646" s="8">
        <v>4.5</v>
      </c>
      <c r="T1646" s="8">
        <v>6.5</v>
      </c>
      <c r="U1646" s="8">
        <v>0.44</v>
      </c>
      <c r="V1646" s="9">
        <v>26</v>
      </c>
      <c r="W1646" s="8">
        <v>0.28000000000000025</v>
      </c>
      <c r="X1646" s="8">
        <v>2</v>
      </c>
      <c r="Y1646" s="8">
        <v>0.15000000000000036</v>
      </c>
      <c r="Z1646" s="8">
        <v>0</v>
      </c>
      <c r="AA1646">
        <v>-0.21999999999999975</v>
      </c>
      <c r="AF1646" t="s">
        <v>1938</v>
      </c>
      <c r="AG1646" t="s">
        <v>1910</v>
      </c>
      <c r="AH1646" t="s">
        <v>1911</v>
      </c>
      <c r="AI1646" t="s">
        <v>1929</v>
      </c>
      <c r="AJ1646" s="7">
        <v>40999</v>
      </c>
      <c r="AK1646" t="s">
        <v>2081</v>
      </c>
      <c r="AL1646" t="s">
        <v>1908</v>
      </c>
      <c r="AM1646" t="s">
        <v>1940</v>
      </c>
      <c r="AN1646" t="s">
        <v>2095</v>
      </c>
      <c r="AO1646" t="str">
        <f>TEXT(A1646,"yyyy-mm-dd")</f>
        <v>2011-02-28</v>
      </c>
    </row>
    <row r="1647" spans="1:41">
      <c r="A1647" s="6" t="s">
        <v>2080</v>
      </c>
      <c r="B1647">
        <v>2011</v>
      </c>
      <c r="C1647">
        <v>2</v>
      </c>
      <c r="E1647" t="s">
        <v>1907</v>
      </c>
      <c r="F1647" t="s">
        <v>1908</v>
      </c>
      <c r="G1647" t="s">
        <v>102</v>
      </c>
      <c r="H1647" t="s">
        <v>1932</v>
      </c>
      <c r="I1647">
        <v>2011</v>
      </c>
      <c r="J1647">
        <v>4</v>
      </c>
      <c r="K1647" s="6">
        <v>40908</v>
      </c>
      <c r="L1647">
        <v>10</v>
      </c>
      <c r="M1647">
        <v>3</v>
      </c>
      <c r="N1647" t="s">
        <v>164</v>
      </c>
      <c r="O1647" s="8">
        <v>4.78</v>
      </c>
      <c r="P1647" s="8">
        <v>4.75</v>
      </c>
      <c r="Q1647" s="8">
        <v>4.5</v>
      </c>
      <c r="R1647" s="8">
        <v>4.95</v>
      </c>
      <c r="S1647" s="8">
        <v>4.5</v>
      </c>
      <c r="T1647" s="8">
        <v>5.75</v>
      </c>
      <c r="U1647" s="8">
        <v>0.34</v>
      </c>
      <c r="V1647" s="9">
        <v>27</v>
      </c>
      <c r="W1647" s="8">
        <v>0.45000000000000018</v>
      </c>
      <c r="X1647" s="8">
        <v>1.25</v>
      </c>
      <c r="Y1647" s="8">
        <v>3.0000000000000249E-2</v>
      </c>
      <c r="Z1647" s="8">
        <v>0.25</v>
      </c>
      <c r="AA1647">
        <v>0.15000000000000036</v>
      </c>
      <c r="AF1647" t="s">
        <v>1933</v>
      </c>
      <c r="AG1647" t="s">
        <v>1910</v>
      </c>
      <c r="AH1647" t="s">
        <v>1911</v>
      </c>
      <c r="AI1647" t="s">
        <v>1924</v>
      </c>
      <c r="AJ1647" s="7">
        <v>40908</v>
      </c>
      <c r="AK1647" t="s">
        <v>2081</v>
      </c>
      <c r="AL1647" t="s">
        <v>1908</v>
      </c>
      <c r="AM1647" t="s">
        <v>1935</v>
      </c>
      <c r="AN1647" t="s">
        <v>2094</v>
      </c>
      <c r="AO1647" t="str">
        <f>TEXT(A1647,"yyyy-mm-dd")</f>
        <v>2011-02-28</v>
      </c>
    </row>
    <row r="1648" spans="1:41">
      <c r="A1648" s="6" t="s">
        <v>2080</v>
      </c>
      <c r="B1648">
        <v>2011</v>
      </c>
      <c r="C1648">
        <v>2</v>
      </c>
      <c r="E1648" t="s">
        <v>1907</v>
      </c>
      <c r="F1648" t="s">
        <v>1908</v>
      </c>
      <c r="G1648" t="s">
        <v>102</v>
      </c>
      <c r="H1648" t="s">
        <v>1927</v>
      </c>
      <c r="I1648">
        <v>2011</v>
      </c>
      <c r="J1648">
        <v>3</v>
      </c>
      <c r="K1648" s="6">
        <v>40816</v>
      </c>
      <c r="L1648">
        <v>7</v>
      </c>
      <c r="M1648">
        <v>2</v>
      </c>
      <c r="N1648" t="s">
        <v>192</v>
      </c>
      <c r="O1648" s="8">
        <v>4.57</v>
      </c>
      <c r="P1648" s="8">
        <v>4.5</v>
      </c>
      <c r="Q1648" s="8">
        <v>4.5</v>
      </c>
      <c r="R1648" s="8">
        <v>4.57</v>
      </c>
      <c r="S1648" s="8">
        <v>4.5</v>
      </c>
      <c r="T1648" s="8">
        <v>5.29</v>
      </c>
      <c r="U1648" s="8">
        <v>0.17</v>
      </c>
      <c r="V1648" s="9">
        <v>27</v>
      </c>
      <c r="W1648" s="8">
        <v>7.0000000000000284E-2</v>
      </c>
      <c r="X1648" s="8">
        <v>0.79</v>
      </c>
      <c r="Y1648" s="8">
        <v>7.0000000000000284E-2</v>
      </c>
      <c r="Z1648" s="8">
        <v>0</v>
      </c>
      <c r="AA1648">
        <v>7.0000000000000284E-2</v>
      </c>
      <c r="AF1648" t="s">
        <v>1928</v>
      </c>
      <c r="AG1648" t="s">
        <v>1910</v>
      </c>
      <c r="AH1648" t="s">
        <v>1911</v>
      </c>
      <c r="AI1648" t="s">
        <v>1919</v>
      </c>
      <c r="AJ1648" s="7">
        <v>40816</v>
      </c>
      <c r="AK1648" t="s">
        <v>2081</v>
      </c>
      <c r="AL1648" t="s">
        <v>1908</v>
      </c>
      <c r="AM1648" t="s">
        <v>1930</v>
      </c>
      <c r="AN1648" t="s">
        <v>2093</v>
      </c>
      <c r="AO1648" t="str">
        <f>TEXT(A1648,"yyyy-mm-dd")</f>
        <v>2011-02-28</v>
      </c>
    </row>
    <row r="1649" spans="1:41">
      <c r="A1649" s="6" t="s">
        <v>2080</v>
      </c>
      <c r="B1649">
        <v>2011</v>
      </c>
      <c r="C1649">
        <v>2</v>
      </c>
      <c r="E1649" t="s">
        <v>1907</v>
      </c>
      <c r="F1649" t="s">
        <v>1908</v>
      </c>
      <c r="G1649" t="s">
        <v>102</v>
      </c>
      <c r="H1649" t="s">
        <v>1922</v>
      </c>
      <c r="I1649">
        <v>2011</v>
      </c>
      <c r="J1649">
        <v>2</v>
      </c>
      <c r="K1649" s="6">
        <v>40724</v>
      </c>
      <c r="L1649">
        <v>4</v>
      </c>
      <c r="M1649">
        <v>1</v>
      </c>
      <c r="N1649" t="s">
        <v>219</v>
      </c>
      <c r="O1649" s="8">
        <v>4.55</v>
      </c>
      <c r="P1649" s="8">
        <v>4.5</v>
      </c>
      <c r="Q1649" s="8">
        <v>4.5</v>
      </c>
      <c r="R1649" s="8">
        <v>4.51</v>
      </c>
      <c r="S1649" s="8">
        <v>4.4000000000000004</v>
      </c>
      <c r="T1649" s="8">
        <v>5.07</v>
      </c>
      <c r="U1649" s="8">
        <v>0.13</v>
      </c>
      <c r="V1649" s="9">
        <v>27</v>
      </c>
      <c r="W1649" s="8">
        <v>9.9999999999997868E-3</v>
      </c>
      <c r="X1649" s="8">
        <v>0.66999999999999993</v>
      </c>
      <c r="Y1649" s="8">
        <v>4.9999999999999822E-2</v>
      </c>
      <c r="Z1649" s="8">
        <v>0</v>
      </c>
      <c r="AA1649">
        <v>9.9999999999997868E-3</v>
      </c>
      <c r="AF1649" t="s">
        <v>1923</v>
      </c>
      <c r="AG1649" t="s">
        <v>1910</v>
      </c>
      <c r="AH1649" t="s">
        <v>1911</v>
      </c>
      <c r="AI1649" t="s">
        <v>1915</v>
      </c>
      <c r="AJ1649" s="7">
        <v>40724</v>
      </c>
      <c r="AK1649" t="s">
        <v>2081</v>
      </c>
      <c r="AL1649" t="s">
        <v>1908</v>
      </c>
      <c r="AM1649" t="s">
        <v>1925</v>
      </c>
      <c r="AN1649" t="s">
        <v>2092</v>
      </c>
      <c r="AO1649" t="str">
        <f>TEXT(A1649,"yyyy-mm-dd")</f>
        <v>2011-02-28</v>
      </c>
    </row>
    <row r="1650" spans="1:41">
      <c r="A1650" s="6" t="s">
        <v>2080</v>
      </c>
      <c r="B1650">
        <v>2011</v>
      </c>
      <c r="C1650">
        <v>2</v>
      </c>
      <c r="E1650" t="s">
        <v>1907</v>
      </c>
      <c r="F1650" t="s">
        <v>1908</v>
      </c>
      <c r="G1650" t="s">
        <v>102</v>
      </c>
      <c r="H1650" t="s">
        <v>1917</v>
      </c>
      <c r="I1650">
        <v>2011</v>
      </c>
      <c r="J1650">
        <v>1</v>
      </c>
      <c r="K1650" s="6">
        <v>40633</v>
      </c>
      <c r="L1650">
        <v>1</v>
      </c>
      <c r="M1650">
        <v>0</v>
      </c>
      <c r="N1650" t="s">
        <v>169</v>
      </c>
      <c r="O1650" s="8">
        <v>4.53</v>
      </c>
      <c r="P1650" s="8">
        <v>4.5</v>
      </c>
      <c r="Q1650" s="8">
        <v>4.5</v>
      </c>
      <c r="R1650" s="8">
        <v>4.5</v>
      </c>
      <c r="S1650" s="8">
        <v>4.5</v>
      </c>
      <c r="T1650" s="8">
        <v>4.92</v>
      </c>
      <c r="U1650" s="8">
        <v>0.1</v>
      </c>
      <c r="V1650" s="9">
        <v>27</v>
      </c>
      <c r="W1650" s="8">
        <v>0</v>
      </c>
      <c r="X1650" s="8">
        <v>0.41999999999999993</v>
      </c>
      <c r="Y1650" s="8">
        <v>3.0000000000000249E-2</v>
      </c>
      <c r="Z1650" s="8">
        <v>0</v>
      </c>
      <c r="AA1650">
        <v>0</v>
      </c>
      <c r="AF1650" t="s">
        <v>1918</v>
      </c>
      <c r="AG1650" t="s">
        <v>1910</v>
      </c>
      <c r="AH1650" t="s">
        <v>1911</v>
      </c>
      <c r="AI1650" t="s">
        <v>1912</v>
      </c>
      <c r="AJ1650" s="7">
        <v>40633</v>
      </c>
      <c r="AK1650" t="s">
        <v>2081</v>
      </c>
      <c r="AL1650" t="s">
        <v>1908</v>
      </c>
      <c r="AM1650" t="s">
        <v>1920</v>
      </c>
      <c r="AN1650" t="s">
        <v>2091</v>
      </c>
      <c r="AO1650" t="str">
        <f>TEXT(A1650,"yyyy-mm-dd")</f>
        <v>2011-02-28</v>
      </c>
    </row>
    <row r="1651" spans="1:41">
      <c r="A1651" s="6" t="s">
        <v>2080</v>
      </c>
      <c r="B1651">
        <v>2011</v>
      </c>
      <c r="C1651">
        <v>2</v>
      </c>
      <c r="E1651" t="s">
        <v>100</v>
      </c>
      <c r="F1651" t="s">
        <v>101</v>
      </c>
      <c r="G1651" t="s">
        <v>83</v>
      </c>
      <c r="H1651" t="s">
        <v>1781</v>
      </c>
      <c r="I1651">
        <v>2012</v>
      </c>
      <c r="K1651" s="6">
        <v>41274</v>
      </c>
      <c r="L1651">
        <v>22</v>
      </c>
      <c r="N1651" t="s">
        <v>167</v>
      </c>
      <c r="O1651" s="8">
        <v>4.03</v>
      </c>
      <c r="P1651" s="8">
        <v>4</v>
      </c>
      <c r="Q1651" s="8">
        <v>3.79</v>
      </c>
      <c r="R1651" s="8">
        <v>4.4000000000000004</v>
      </c>
      <c r="S1651" s="8">
        <v>3</v>
      </c>
      <c r="T1651" s="8">
        <v>5.23</v>
      </c>
      <c r="U1651" s="8">
        <v>0.53</v>
      </c>
      <c r="V1651" s="9">
        <v>26</v>
      </c>
      <c r="W1651" s="8">
        <v>0.61000000000000032</v>
      </c>
      <c r="X1651" s="8">
        <v>2.2300000000000004</v>
      </c>
      <c r="Y1651" s="8">
        <v>3.0000000000000249E-2</v>
      </c>
      <c r="Z1651" s="8">
        <v>0</v>
      </c>
      <c r="AA1651">
        <v>3.0000000000000249E-2</v>
      </c>
      <c r="AF1651" t="s">
        <v>9973</v>
      </c>
      <c r="AG1651" t="s">
        <v>9655</v>
      </c>
      <c r="AH1651" t="s">
        <v>9656</v>
      </c>
      <c r="AI1651" t="s">
        <v>9669</v>
      </c>
      <c r="AJ1651" s="7">
        <v>41274</v>
      </c>
      <c r="AK1651" t="s">
        <v>2081</v>
      </c>
      <c r="AL1651" t="s">
        <v>109</v>
      </c>
      <c r="AM1651" t="s">
        <v>1783</v>
      </c>
      <c r="AN1651" t="s">
        <v>9980</v>
      </c>
    </row>
    <row r="1652" spans="1:41">
      <c r="A1652" s="6" t="s">
        <v>2080</v>
      </c>
      <c r="B1652">
        <v>2011</v>
      </c>
      <c r="C1652">
        <v>2</v>
      </c>
      <c r="E1652" t="s">
        <v>100</v>
      </c>
      <c r="F1652" t="s">
        <v>101</v>
      </c>
      <c r="G1652" t="s">
        <v>102</v>
      </c>
      <c r="H1652" t="s">
        <v>1932</v>
      </c>
      <c r="I1652">
        <v>2011</v>
      </c>
      <c r="J1652">
        <v>4</v>
      </c>
      <c r="K1652" s="6">
        <v>40908</v>
      </c>
      <c r="L1652">
        <v>10</v>
      </c>
      <c r="M1652">
        <v>3</v>
      </c>
      <c r="N1652" t="s">
        <v>164</v>
      </c>
      <c r="O1652" s="8">
        <v>4.04</v>
      </c>
      <c r="P1652" s="8">
        <v>4</v>
      </c>
      <c r="Q1652" s="8">
        <v>3.55</v>
      </c>
      <c r="R1652" s="8">
        <v>4.67</v>
      </c>
      <c r="S1652" s="8">
        <v>2.4</v>
      </c>
      <c r="T1652" s="8">
        <v>5.7</v>
      </c>
      <c r="U1652" s="8">
        <v>0.86</v>
      </c>
      <c r="V1652" s="9">
        <v>27</v>
      </c>
      <c r="W1652" s="8">
        <v>1.1200000000000001</v>
      </c>
      <c r="X1652" s="8">
        <v>3.3000000000000003</v>
      </c>
      <c r="Y1652" s="8">
        <v>4.0000000000000036E-2</v>
      </c>
      <c r="Z1652" s="8">
        <v>-4.9999999999999822E-2</v>
      </c>
      <c r="AA1652">
        <v>0.17999999999999972</v>
      </c>
      <c r="AF1652" t="s">
        <v>2066</v>
      </c>
      <c r="AG1652" t="s">
        <v>106</v>
      </c>
      <c r="AH1652" t="s">
        <v>107</v>
      </c>
      <c r="AI1652" t="s">
        <v>497</v>
      </c>
      <c r="AJ1652" s="7">
        <v>40908</v>
      </c>
      <c r="AK1652" t="s">
        <v>2081</v>
      </c>
      <c r="AL1652" t="s">
        <v>109</v>
      </c>
      <c r="AM1652" t="s">
        <v>1935</v>
      </c>
      <c r="AN1652" t="s">
        <v>2090</v>
      </c>
      <c r="AO1652" t="str">
        <f>TEXT(A1652,"yyyy-mm-dd")</f>
        <v>2011-02-28</v>
      </c>
    </row>
    <row r="1653" spans="1:41">
      <c r="A1653" s="6" t="s">
        <v>2080</v>
      </c>
      <c r="B1653">
        <v>2011</v>
      </c>
      <c r="C1653">
        <v>2</v>
      </c>
      <c r="E1653" t="s">
        <v>100</v>
      </c>
      <c r="F1653" t="s">
        <v>101</v>
      </c>
      <c r="G1653" t="s">
        <v>83</v>
      </c>
      <c r="H1653" t="s">
        <v>1589</v>
      </c>
      <c r="I1653">
        <v>2011</v>
      </c>
      <c r="K1653" s="6">
        <v>40908</v>
      </c>
      <c r="L1653">
        <v>10</v>
      </c>
      <c r="N1653" t="s">
        <v>164</v>
      </c>
      <c r="O1653" s="8">
        <v>4.0999999999999996</v>
      </c>
      <c r="P1653" s="8">
        <v>4.0999999999999996</v>
      </c>
      <c r="Q1653" s="8">
        <v>3.95</v>
      </c>
      <c r="R1653" s="8">
        <v>4.32</v>
      </c>
      <c r="S1653" s="8">
        <v>3.4</v>
      </c>
      <c r="T1653" s="8">
        <v>4.8</v>
      </c>
      <c r="U1653" s="8">
        <v>0.35</v>
      </c>
      <c r="V1653" s="9">
        <v>28</v>
      </c>
      <c r="W1653" s="8">
        <v>0.37000000000000011</v>
      </c>
      <c r="X1653" s="8">
        <v>1.4</v>
      </c>
      <c r="Y1653" s="8">
        <v>0</v>
      </c>
      <c r="Z1653" s="8">
        <v>9.9999999999999645E-2</v>
      </c>
      <c r="AA1653">
        <v>-0.22999999999999998</v>
      </c>
      <c r="AF1653" t="s">
        <v>9939</v>
      </c>
      <c r="AG1653" t="s">
        <v>9655</v>
      </c>
      <c r="AH1653" t="s">
        <v>9656</v>
      </c>
      <c r="AI1653" t="s">
        <v>9657</v>
      </c>
      <c r="AJ1653" s="7">
        <v>40908</v>
      </c>
      <c r="AK1653" t="s">
        <v>2081</v>
      </c>
      <c r="AL1653" t="s">
        <v>109</v>
      </c>
      <c r="AM1653" t="s">
        <v>1591</v>
      </c>
      <c r="AN1653" t="s">
        <v>9961</v>
      </c>
    </row>
    <row r="1654" spans="1:41">
      <c r="A1654" s="6" t="s">
        <v>2080</v>
      </c>
      <c r="B1654">
        <v>2011</v>
      </c>
      <c r="C1654">
        <v>2</v>
      </c>
      <c r="E1654" t="s">
        <v>100</v>
      </c>
      <c r="F1654" t="s">
        <v>101</v>
      </c>
      <c r="G1654" t="s">
        <v>102</v>
      </c>
      <c r="H1654" t="s">
        <v>1927</v>
      </c>
      <c r="I1654">
        <v>2011</v>
      </c>
      <c r="J1654">
        <v>3</v>
      </c>
      <c r="K1654" s="6">
        <v>40816</v>
      </c>
      <c r="L1654">
        <v>7</v>
      </c>
      <c r="M1654">
        <v>2</v>
      </c>
      <c r="N1654" t="s">
        <v>192</v>
      </c>
      <c r="O1654" s="8">
        <v>3.92</v>
      </c>
      <c r="P1654" s="8">
        <v>4</v>
      </c>
      <c r="Q1654" s="8">
        <v>3.47</v>
      </c>
      <c r="R1654" s="8">
        <v>4.5</v>
      </c>
      <c r="S1654" s="8">
        <v>2.6</v>
      </c>
      <c r="T1654" s="8">
        <v>4.9000000000000004</v>
      </c>
      <c r="U1654" s="8">
        <v>0.63</v>
      </c>
      <c r="V1654" s="9">
        <v>27</v>
      </c>
      <c r="W1654" s="8">
        <v>1.0299999999999998</v>
      </c>
      <c r="X1654" s="8">
        <v>2.3000000000000003</v>
      </c>
      <c r="Y1654" s="8">
        <v>-8.0000000000000071E-2</v>
      </c>
      <c r="Z1654" s="8">
        <v>0.35000000000000009</v>
      </c>
      <c r="AA1654">
        <v>0.14999999999999991</v>
      </c>
      <c r="AF1654" t="s">
        <v>2064</v>
      </c>
      <c r="AG1654" t="s">
        <v>106</v>
      </c>
      <c r="AH1654" t="s">
        <v>107</v>
      </c>
      <c r="AI1654" t="s">
        <v>427</v>
      </c>
      <c r="AJ1654" s="7">
        <v>40816</v>
      </c>
      <c r="AK1654" t="s">
        <v>2081</v>
      </c>
      <c r="AL1654" t="s">
        <v>109</v>
      </c>
      <c r="AM1654" t="s">
        <v>1930</v>
      </c>
      <c r="AN1654" t="s">
        <v>2089</v>
      </c>
      <c r="AO1654" t="str">
        <f>TEXT(A1654,"yyyy-mm-dd")</f>
        <v>2011-02-28</v>
      </c>
    </row>
    <row r="1655" spans="1:41">
      <c r="A1655" s="6" t="s">
        <v>2080</v>
      </c>
      <c r="B1655">
        <v>2011</v>
      </c>
      <c r="C1655">
        <v>2</v>
      </c>
      <c r="E1655" t="s">
        <v>100</v>
      </c>
      <c r="F1655" t="s">
        <v>101</v>
      </c>
      <c r="G1655" t="s">
        <v>102</v>
      </c>
      <c r="H1655" t="s">
        <v>1922</v>
      </c>
      <c r="I1655">
        <v>2011</v>
      </c>
      <c r="J1655">
        <v>2</v>
      </c>
      <c r="K1655" s="6">
        <v>40724</v>
      </c>
      <c r="L1655">
        <v>4</v>
      </c>
      <c r="M1655">
        <v>1</v>
      </c>
      <c r="N1655" t="s">
        <v>219</v>
      </c>
      <c r="O1655" s="8">
        <v>4.01</v>
      </c>
      <c r="P1655" s="8">
        <v>4</v>
      </c>
      <c r="Q1655" s="8">
        <v>3.63</v>
      </c>
      <c r="R1655" s="8">
        <v>4.2699999999999996</v>
      </c>
      <c r="S1655" s="8">
        <v>3.2</v>
      </c>
      <c r="T1655" s="8">
        <v>5.3</v>
      </c>
      <c r="U1655" s="8">
        <v>0.45</v>
      </c>
      <c r="V1655" s="9">
        <v>27</v>
      </c>
      <c r="W1655" s="8">
        <v>0.63999999999999968</v>
      </c>
      <c r="X1655" s="8">
        <v>2.0999999999999996</v>
      </c>
      <c r="Y1655" s="8">
        <v>9.9999999999997868E-3</v>
      </c>
      <c r="Z1655" s="8">
        <v>0.22999999999999998</v>
      </c>
      <c r="AA1655">
        <v>7.9999999999999627E-2</v>
      </c>
      <c r="AF1655" t="s">
        <v>2009</v>
      </c>
      <c r="AG1655" t="s">
        <v>106</v>
      </c>
      <c r="AH1655" t="s">
        <v>107</v>
      </c>
      <c r="AI1655" t="s">
        <v>340</v>
      </c>
      <c r="AJ1655" s="7">
        <v>40724</v>
      </c>
      <c r="AK1655" t="s">
        <v>2081</v>
      </c>
      <c r="AL1655" t="s">
        <v>109</v>
      </c>
      <c r="AM1655" t="s">
        <v>1925</v>
      </c>
      <c r="AN1655" t="s">
        <v>2088</v>
      </c>
      <c r="AO1655" t="str">
        <f>TEXT(A1655,"yyyy-mm-dd")</f>
        <v>2011-02-28</v>
      </c>
    </row>
    <row r="1656" spans="1:41">
      <c r="A1656" s="6" t="s">
        <v>2080</v>
      </c>
      <c r="B1656">
        <v>2011</v>
      </c>
      <c r="C1656">
        <v>2</v>
      </c>
      <c r="E1656" t="s">
        <v>100</v>
      </c>
      <c r="F1656" t="s">
        <v>101</v>
      </c>
      <c r="G1656" t="s">
        <v>102</v>
      </c>
      <c r="H1656" t="s">
        <v>1917</v>
      </c>
      <c r="I1656">
        <v>2011</v>
      </c>
      <c r="J1656">
        <v>1</v>
      </c>
      <c r="K1656" s="6">
        <v>40633</v>
      </c>
      <c r="L1656">
        <v>1</v>
      </c>
      <c r="M1656">
        <v>0</v>
      </c>
      <c r="N1656" t="s">
        <v>169</v>
      </c>
      <c r="O1656" s="8">
        <v>4.49</v>
      </c>
      <c r="P1656" s="8">
        <v>4.4000000000000004</v>
      </c>
      <c r="Q1656" s="8">
        <v>4.12</v>
      </c>
      <c r="R1656" s="8">
        <v>5</v>
      </c>
      <c r="S1656" s="8">
        <v>2.8</v>
      </c>
      <c r="T1656" s="8">
        <v>5.6</v>
      </c>
      <c r="U1656" s="8">
        <v>0.68</v>
      </c>
      <c r="V1656" s="9">
        <v>27</v>
      </c>
      <c r="W1656" s="8">
        <v>0.87999999999999989</v>
      </c>
      <c r="X1656" s="8">
        <v>2.8</v>
      </c>
      <c r="Y1656" s="8">
        <v>8.9999999999999858E-2</v>
      </c>
      <c r="Z1656" s="8">
        <v>0.15000000000000036</v>
      </c>
      <c r="AA1656">
        <v>0.4399999999999995</v>
      </c>
      <c r="AF1656" t="s">
        <v>1960</v>
      </c>
      <c r="AG1656" t="s">
        <v>106</v>
      </c>
      <c r="AH1656" t="s">
        <v>107</v>
      </c>
      <c r="AI1656" t="s">
        <v>108</v>
      </c>
      <c r="AJ1656" s="7">
        <v>40633</v>
      </c>
      <c r="AK1656" t="s">
        <v>2081</v>
      </c>
      <c r="AL1656" t="s">
        <v>109</v>
      </c>
      <c r="AM1656" t="s">
        <v>1920</v>
      </c>
      <c r="AN1656" t="s">
        <v>2087</v>
      </c>
      <c r="AO1656" t="str">
        <f>TEXT(A1656,"yyyy-mm-dd")</f>
        <v>2011-02-28</v>
      </c>
    </row>
    <row r="1657" spans="1:41">
      <c r="A1657" s="6" t="s">
        <v>2080</v>
      </c>
      <c r="B1657">
        <v>2011</v>
      </c>
      <c r="C1657">
        <v>2</v>
      </c>
      <c r="E1657" t="s">
        <v>81</v>
      </c>
      <c r="F1657" t="s">
        <v>82</v>
      </c>
      <c r="G1657" t="s">
        <v>83</v>
      </c>
      <c r="H1657" t="s">
        <v>2028</v>
      </c>
      <c r="I1657">
        <v>2013</v>
      </c>
      <c r="K1657" s="6">
        <v>41639</v>
      </c>
      <c r="L1657">
        <v>34</v>
      </c>
      <c r="N1657" t="s">
        <v>789</v>
      </c>
      <c r="O1657" s="8">
        <v>3.62</v>
      </c>
      <c r="P1657" s="8">
        <v>3.6</v>
      </c>
      <c r="Q1657" s="8">
        <v>3.4</v>
      </c>
      <c r="R1657" s="8">
        <v>3.9</v>
      </c>
      <c r="S1657" s="8">
        <v>2.9</v>
      </c>
      <c r="T1657" s="8">
        <v>4.2</v>
      </c>
      <c r="U1657" s="8">
        <v>0.34</v>
      </c>
      <c r="V1657" s="9">
        <v>23</v>
      </c>
      <c r="W1657" s="8">
        <v>0.5</v>
      </c>
      <c r="X1657" s="8">
        <v>1.3000000000000003</v>
      </c>
      <c r="Y1657" s="8">
        <v>2.0000000000000018E-2</v>
      </c>
      <c r="Z1657" s="8">
        <v>0</v>
      </c>
      <c r="AA1657">
        <v>0.12000000000000011</v>
      </c>
      <c r="AF1657" t="s">
        <v>2029</v>
      </c>
      <c r="AG1657" t="s">
        <v>87</v>
      </c>
      <c r="AH1657" t="s">
        <v>88</v>
      </c>
      <c r="AI1657" t="s">
        <v>359</v>
      </c>
      <c r="AJ1657" s="7">
        <v>41639</v>
      </c>
      <c r="AK1657" t="s">
        <v>2081</v>
      </c>
      <c r="AL1657" t="s">
        <v>91</v>
      </c>
      <c r="AM1657" t="s">
        <v>2030</v>
      </c>
      <c r="AN1657" t="s">
        <v>2084</v>
      </c>
      <c r="AO1657" t="str">
        <f>TEXT(A1657,"yyyy-mm-dd")</f>
        <v>2011-02-28</v>
      </c>
    </row>
    <row r="1658" spans="1:41">
      <c r="A1658" s="6" t="s">
        <v>2080</v>
      </c>
      <c r="B1658">
        <v>2011</v>
      </c>
      <c r="C1658">
        <v>2</v>
      </c>
      <c r="E1658" t="s">
        <v>81</v>
      </c>
      <c r="F1658" t="s">
        <v>82</v>
      </c>
      <c r="G1658" t="s">
        <v>83</v>
      </c>
      <c r="H1658" t="s">
        <v>1781</v>
      </c>
      <c r="I1658">
        <v>2012</v>
      </c>
      <c r="K1658" s="6">
        <v>41274</v>
      </c>
      <c r="L1658">
        <v>22</v>
      </c>
      <c r="N1658" t="s">
        <v>167</v>
      </c>
      <c r="O1658" s="8">
        <v>3.79</v>
      </c>
      <c r="P1658" s="8">
        <v>3.8</v>
      </c>
      <c r="Q1658" s="8">
        <v>3.5</v>
      </c>
      <c r="R1658" s="8">
        <v>4</v>
      </c>
      <c r="S1658" s="8">
        <v>3.1</v>
      </c>
      <c r="T1658" s="8">
        <v>4.5999999999999996</v>
      </c>
      <c r="U1658" s="8">
        <v>0.4</v>
      </c>
      <c r="V1658" s="9">
        <v>29</v>
      </c>
      <c r="W1658" s="8">
        <v>0.5</v>
      </c>
      <c r="X1658" s="8">
        <v>1.4999999999999996</v>
      </c>
      <c r="Y1658" s="8">
        <v>-9.9999999999997868E-3</v>
      </c>
      <c r="Z1658" s="8">
        <v>0</v>
      </c>
      <c r="AA1658">
        <v>4.4408920985006262E-16</v>
      </c>
      <c r="AF1658" t="s">
        <v>1782</v>
      </c>
      <c r="AG1658" t="s">
        <v>87</v>
      </c>
      <c r="AH1658" t="s">
        <v>88</v>
      </c>
      <c r="AI1658" t="s">
        <v>97</v>
      </c>
      <c r="AJ1658" s="7">
        <v>41274</v>
      </c>
      <c r="AK1658" t="s">
        <v>2081</v>
      </c>
      <c r="AL1658" t="s">
        <v>91</v>
      </c>
      <c r="AM1658" t="s">
        <v>1783</v>
      </c>
      <c r="AN1658" t="s">
        <v>2083</v>
      </c>
      <c r="AO1658" t="str">
        <f>TEXT(A1658,"yyyy-mm-dd")</f>
        <v>2011-02-28</v>
      </c>
    </row>
    <row r="1659" spans="1:41">
      <c r="A1659" s="6" t="s">
        <v>2080</v>
      </c>
      <c r="B1659">
        <v>2011</v>
      </c>
      <c r="C1659">
        <v>2</v>
      </c>
      <c r="E1659" t="s">
        <v>392</v>
      </c>
      <c r="F1659" t="s">
        <v>82</v>
      </c>
      <c r="G1659" t="s">
        <v>83</v>
      </c>
      <c r="H1659" t="s">
        <v>1781</v>
      </c>
      <c r="I1659">
        <v>2012</v>
      </c>
      <c r="K1659" s="6">
        <v>41274</v>
      </c>
      <c r="L1659">
        <v>22</v>
      </c>
      <c r="N1659" t="s">
        <v>167</v>
      </c>
      <c r="O1659" s="8">
        <v>3.64</v>
      </c>
      <c r="P1659" s="8">
        <v>3.7</v>
      </c>
      <c r="Q1659" s="8">
        <v>3.45</v>
      </c>
      <c r="R1659" s="8">
        <v>3.85</v>
      </c>
      <c r="S1659" s="8">
        <v>3.1</v>
      </c>
      <c r="T1659" s="8">
        <v>4.3</v>
      </c>
      <c r="U1659" s="8">
        <v>0.3</v>
      </c>
      <c r="V1659" s="9">
        <v>27</v>
      </c>
      <c r="W1659" s="8">
        <v>0.39999999999999991</v>
      </c>
      <c r="X1659" s="8">
        <v>1.1999999999999997</v>
      </c>
      <c r="Y1659" s="8">
        <v>-6.0000000000000053E-2</v>
      </c>
      <c r="Z1659" s="8">
        <v>0.15000000000000036</v>
      </c>
      <c r="AA1659">
        <v>-8.0000000000000071E-2</v>
      </c>
      <c r="AF1659" t="s">
        <v>1782</v>
      </c>
      <c r="AG1659" t="s">
        <v>87</v>
      </c>
      <c r="AH1659" t="s">
        <v>88</v>
      </c>
      <c r="AI1659" t="s">
        <v>97</v>
      </c>
      <c r="AJ1659" s="7">
        <v>41274</v>
      </c>
      <c r="AK1659" t="s">
        <v>2081</v>
      </c>
      <c r="AL1659" t="s">
        <v>393</v>
      </c>
      <c r="AM1659" t="s">
        <v>1783</v>
      </c>
      <c r="AN1659" t="s">
        <v>2086</v>
      </c>
      <c r="AO1659" t="str">
        <f>TEXT(A1659,"yyyy-mm-dd")</f>
        <v>2011-02-28</v>
      </c>
    </row>
    <row r="1660" spans="1:41">
      <c r="A1660" s="6" t="s">
        <v>2080</v>
      </c>
      <c r="B1660">
        <v>2011</v>
      </c>
      <c r="C1660">
        <v>2</v>
      </c>
      <c r="E1660" t="s">
        <v>81</v>
      </c>
      <c r="F1660" t="s">
        <v>82</v>
      </c>
      <c r="G1660" t="s">
        <v>83</v>
      </c>
      <c r="H1660" t="s">
        <v>1589</v>
      </c>
      <c r="I1660">
        <v>2011</v>
      </c>
      <c r="K1660" s="6">
        <v>40908</v>
      </c>
      <c r="L1660">
        <v>10</v>
      </c>
      <c r="N1660" t="s">
        <v>164</v>
      </c>
      <c r="O1660" s="8">
        <v>3.94</v>
      </c>
      <c r="P1660" s="8">
        <v>3.9</v>
      </c>
      <c r="Q1660" s="8">
        <v>3.8</v>
      </c>
      <c r="R1660" s="8">
        <v>4.0999999999999996</v>
      </c>
      <c r="S1660" s="8">
        <v>3.2</v>
      </c>
      <c r="T1660" s="8">
        <v>4.5999999999999996</v>
      </c>
      <c r="U1660" s="8">
        <v>0.25</v>
      </c>
      <c r="V1660" s="9">
        <v>29</v>
      </c>
      <c r="W1660" s="8">
        <v>0.29999999999999982</v>
      </c>
      <c r="X1660" s="8">
        <v>1.3999999999999995</v>
      </c>
      <c r="Y1660" s="8">
        <v>4.0000000000000036E-2</v>
      </c>
      <c r="Z1660" s="8">
        <v>0</v>
      </c>
      <c r="AA1660">
        <v>9.9999999999999645E-2</v>
      </c>
      <c r="AF1660" t="s">
        <v>1590</v>
      </c>
      <c r="AG1660" t="s">
        <v>87</v>
      </c>
      <c r="AH1660" t="s">
        <v>88</v>
      </c>
      <c r="AI1660" t="s">
        <v>89</v>
      </c>
      <c r="AJ1660" s="7">
        <v>40908</v>
      </c>
      <c r="AK1660" t="s">
        <v>2081</v>
      </c>
      <c r="AL1660" t="s">
        <v>91</v>
      </c>
      <c r="AM1660" t="s">
        <v>1591</v>
      </c>
      <c r="AN1660" t="s">
        <v>2082</v>
      </c>
      <c r="AO1660" t="str">
        <f>TEXT(A1660,"yyyy-mm-dd")</f>
        <v>2011-02-28</v>
      </c>
    </row>
    <row r="1661" spans="1:41">
      <c r="A1661" s="6" t="s">
        <v>2080</v>
      </c>
      <c r="B1661">
        <v>2011</v>
      </c>
      <c r="C1661">
        <v>2</v>
      </c>
      <c r="E1661" t="s">
        <v>392</v>
      </c>
      <c r="F1661" t="s">
        <v>82</v>
      </c>
      <c r="G1661" t="s">
        <v>83</v>
      </c>
      <c r="H1661" t="s">
        <v>1589</v>
      </c>
      <c r="I1661">
        <v>2011</v>
      </c>
      <c r="K1661" s="6">
        <v>40908</v>
      </c>
      <c r="L1661">
        <v>10</v>
      </c>
      <c r="N1661" t="s">
        <v>164</v>
      </c>
      <c r="O1661" s="8">
        <v>3.65</v>
      </c>
      <c r="P1661" s="8">
        <v>3.65</v>
      </c>
      <c r="Q1661" s="8">
        <v>3.5</v>
      </c>
      <c r="R1661" s="8">
        <v>3.9</v>
      </c>
      <c r="S1661" s="8">
        <v>2.6</v>
      </c>
      <c r="T1661" s="8">
        <v>4.2</v>
      </c>
      <c r="U1661" s="8">
        <v>0.36</v>
      </c>
      <c r="V1661" s="9">
        <v>28</v>
      </c>
      <c r="W1661" s="8">
        <v>0.39999999999999991</v>
      </c>
      <c r="X1661" s="8">
        <v>1.6</v>
      </c>
      <c r="Y1661" s="8">
        <v>0</v>
      </c>
      <c r="Z1661" s="8">
        <v>-5.0000000000000266E-2</v>
      </c>
      <c r="AA1661">
        <v>0</v>
      </c>
      <c r="AF1661" t="s">
        <v>1590</v>
      </c>
      <c r="AG1661" t="s">
        <v>87</v>
      </c>
      <c r="AH1661" t="s">
        <v>88</v>
      </c>
      <c r="AI1661" t="s">
        <v>89</v>
      </c>
      <c r="AJ1661" s="7">
        <v>40908</v>
      </c>
      <c r="AK1661" t="s">
        <v>2081</v>
      </c>
      <c r="AL1661" t="s">
        <v>393</v>
      </c>
      <c r="AM1661" t="s">
        <v>1591</v>
      </c>
      <c r="AN1661" t="s">
        <v>2085</v>
      </c>
      <c r="AO1661" t="str">
        <f>TEXT(A1661,"yyyy-mm-dd")</f>
        <v>2011-02-28</v>
      </c>
    </row>
    <row r="1662" spans="1:41">
      <c r="A1662" s="6" t="s">
        <v>2080</v>
      </c>
      <c r="B1662">
        <v>2011</v>
      </c>
      <c r="C1662">
        <v>2</v>
      </c>
      <c r="E1662" t="s">
        <v>81</v>
      </c>
      <c r="F1662" t="s">
        <v>82</v>
      </c>
      <c r="G1662" t="s">
        <v>774</v>
      </c>
      <c r="H1662" t="s">
        <v>775</v>
      </c>
      <c r="K1662" s="6"/>
      <c r="O1662" s="8">
        <v>3.62</v>
      </c>
      <c r="P1662" s="8">
        <v>3.6</v>
      </c>
      <c r="Q1662" s="8">
        <v>3.5</v>
      </c>
      <c r="R1662" s="8">
        <v>3.8</v>
      </c>
      <c r="S1662" s="8">
        <v>3</v>
      </c>
      <c r="T1662" s="8">
        <v>4.3</v>
      </c>
      <c r="U1662" s="8">
        <v>0.33</v>
      </c>
      <c r="V1662" s="9">
        <v>27</v>
      </c>
      <c r="W1662" s="8">
        <v>0.29999999999999982</v>
      </c>
      <c r="X1662" s="8">
        <v>1.2999999999999998</v>
      </c>
      <c r="Y1662" s="8">
        <v>2.0000000000000018E-2</v>
      </c>
      <c r="Z1662" s="8">
        <v>0</v>
      </c>
      <c r="AA1662">
        <v>0</v>
      </c>
      <c r="AF1662" t="s">
        <v>776</v>
      </c>
      <c r="AG1662" t="s">
        <v>777</v>
      </c>
      <c r="AH1662" t="s">
        <v>778</v>
      </c>
      <c r="AI1662" t="s">
        <v>779</v>
      </c>
      <c r="AJ1662" s="7"/>
      <c r="AK1662" t="s">
        <v>2081</v>
      </c>
      <c r="AL1662" t="s">
        <v>91</v>
      </c>
      <c r="AM1662" t="s">
        <v>775</v>
      </c>
      <c r="AN1662" t="s">
        <v>2099</v>
      </c>
      <c r="AO1662" t="str">
        <f>TEXT(A1662,"yyyy-mm-dd")</f>
        <v>2011-02-28</v>
      </c>
    </row>
    <row r="1663" spans="1:41">
      <c r="A1663" s="6" t="s">
        <v>2080</v>
      </c>
      <c r="B1663">
        <v>2011</v>
      </c>
      <c r="C1663">
        <v>2</v>
      </c>
      <c r="E1663" t="s">
        <v>81</v>
      </c>
      <c r="F1663" t="s">
        <v>82</v>
      </c>
      <c r="G1663" t="s">
        <v>774</v>
      </c>
      <c r="H1663" t="s">
        <v>1536</v>
      </c>
      <c r="K1663" s="6"/>
      <c r="O1663" s="8">
        <v>3.53</v>
      </c>
      <c r="P1663" s="8">
        <v>3.5</v>
      </c>
      <c r="Q1663" s="8">
        <v>3.23</v>
      </c>
      <c r="R1663" s="8">
        <v>3.7</v>
      </c>
      <c r="S1663" s="8">
        <v>3</v>
      </c>
      <c r="T1663" s="8">
        <v>5</v>
      </c>
      <c r="U1663" s="8">
        <v>0.45</v>
      </c>
      <c r="V1663" s="9">
        <v>26</v>
      </c>
      <c r="W1663" s="8">
        <v>0.4700000000000002</v>
      </c>
      <c r="X1663" s="8">
        <v>2</v>
      </c>
      <c r="Y1663" s="8">
        <v>2.9999999999999805E-2</v>
      </c>
      <c r="Z1663" s="8">
        <v>0</v>
      </c>
      <c r="AA1663">
        <v>6.999999999999984E-2</v>
      </c>
      <c r="AF1663" t="s">
        <v>1537</v>
      </c>
      <c r="AG1663" t="s">
        <v>777</v>
      </c>
      <c r="AH1663" t="s">
        <v>778</v>
      </c>
      <c r="AI1663" t="s">
        <v>1538</v>
      </c>
      <c r="AJ1663" s="7"/>
      <c r="AK1663" t="s">
        <v>2081</v>
      </c>
      <c r="AL1663" t="s">
        <v>91</v>
      </c>
      <c r="AM1663" t="s">
        <v>1536</v>
      </c>
      <c r="AN1663" t="s">
        <v>2100</v>
      </c>
      <c r="AO1663" t="str">
        <f>TEXT(A1663,"yyyy-mm-dd")</f>
        <v>2011-02-28</v>
      </c>
    </row>
    <row r="1664" spans="1:41">
      <c r="A1664" s="6" t="s">
        <v>2080</v>
      </c>
      <c r="B1664">
        <v>2011</v>
      </c>
      <c r="C1664">
        <v>2</v>
      </c>
      <c r="E1664" t="s">
        <v>112</v>
      </c>
      <c r="F1664" t="s">
        <v>113</v>
      </c>
      <c r="G1664" t="s">
        <v>83</v>
      </c>
      <c r="H1664" t="s">
        <v>1781</v>
      </c>
      <c r="I1664">
        <v>2012</v>
      </c>
      <c r="K1664" s="6">
        <v>41274</v>
      </c>
      <c r="L1664">
        <v>22</v>
      </c>
      <c r="N1664" t="s">
        <v>167</v>
      </c>
      <c r="O1664" s="8">
        <v>5.73</v>
      </c>
      <c r="P1664" s="8">
        <v>5.63</v>
      </c>
      <c r="Q1664" s="8">
        <v>5.15</v>
      </c>
      <c r="R1664" s="8">
        <v>6.2</v>
      </c>
      <c r="S1664" s="8">
        <v>4.3499999999999996</v>
      </c>
      <c r="T1664" s="8">
        <v>7</v>
      </c>
      <c r="U1664" s="8">
        <v>0.78</v>
      </c>
      <c r="V1664" s="9">
        <v>25</v>
      </c>
      <c r="W1664" s="8">
        <v>1.0499999999999998</v>
      </c>
      <c r="X1664" s="8">
        <v>2.6500000000000004</v>
      </c>
      <c r="Y1664" s="8">
        <v>0.10000000000000053</v>
      </c>
      <c r="Z1664" s="8">
        <v>4.9999999999999822E-2</v>
      </c>
      <c r="AA1664">
        <v>-2.0000000000000462E-2</v>
      </c>
      <c r="AF1664" t="s">
        <v>2052</v>
      </c>
      <c r="AG1664" t="s">
        <v>115</v>
      </c>
      <c r="AH1664" t="s">
        <v>116</v>
      </c>
      <c r="AI1664" t="s">
        <v>230</v>
      </c>
      <c r="AJ1664" s="7">
        <v>41274</v>
      </c>
      <c r="AK1664" t="s">
        <v>2081</v>
      </c>
      <c r="AL1664" t="s">
        <v>118</v>
      </c>
      <c r="AM1664" t="s">
        <v>1783</v>
      </c>
      <c r="AN1664" t="s">
        <v>2102</v>
      </c>
      <c r="AO1664" t="str">
        <f>TEXT(A1664,"yyyy-mm-dd")</f>
        <v>2011-02-28</v>
      </c>
    </row>
    <row r="1665" spans="1:41">
      <c r="A1665" s="6" t="s">
        <v>2080</v>
      </c>
      <c r="B1665">
        <v>2011</v>
      </c>
      <c r="C1665">
        <v>2</v>
      </c>
      <c r="E1665" t="s">
        <v>112</v>
      </c>
      <c r="F1665" t="s">
        <v>113</v>
      </c>
      <c r="G1665" t="s">
        <v>83</v>
      </c>
      <c r="H1665" t="s">
        <v>1589</v>
      </c>
      <c r="I1665">
        <v>2011</v>
      </c>
      <c r="K1665" s="6">
        <v>40908</v>
      </c>
      <c r="L1665">
        <v>10</v>
      </c>
      <c r="N1665" t="s">
        <v>164</v>
      </c>
      <c r="O1665" s="8">
        <v>4.66</v>
      </c>
      <c r="P1665" s="8">
        <v>4.57</v>
      </c>
      <c r="Q1665" s="8">
        <v>4.5</v>
      </c>
      <c r="R1665" s="8">
        <v>4.8899999999999997</v>
      </c>
      <c r="S1665" s="8">
        <v>3.86</v>
      </c>
      <c r="T1665" s="8">
        <v>5.63</v>
      </c>
      <c r="U1665" s="8">
        <v>0.35</v>
      </c>
      <c r="V1665" s="9">
        <v>28</v>
      </c>
      <c r="W1665" s="8">
        <v>0.38999999999999968</v>
      </c>
      <c r="X1665" s="8">
        <v>1.77</v>
      </c>
      <c r="Y1665" s="8">
        <v>8.9999999999999858E-2</v>
      </c>
      <c r="Z1665" s="8">
        <v>7.0000000000000284E-2</v>
      </c>
      <c r="AA1665">
        <v>0.1899999999999995</v>
      </c>
      <c r="AF1665" t="s">
        <v>1793</v>
      </c>
      <c r="AG1665" t="s">
        <v>115</v>
      </c>
      <c r="AH1665" t="s">
        <v>116</v>
      </c>
      <c r="AI1665" t="s">
        <v>117</v>
      </c>
      <c r="AJ1665" s="7">
        <v>40908</v>
      </c>
      <c r="AK1665" t="s">
        <v>2081</v>
      </c>
      <c r="AL1665" t="s">
        <v>118</v>
      </c>
      <c r="AM1665" t="s">
        <v>1591</v>
      </c>
      <c r="AN1665" t="s">
        <v>2101</v>
      </c>
      <c r="AO1665" t="str">
        <f>TEXT(A1665,"yyyy-mm-dd")</f>
        <v>2011-02-28</v>
      </c>
    </row>
    <row r="1666" spans="1:41">
      <c r="A1666" s="6" t="s">
        <v>2103</v>
      </c>
      <c r="B1666">
        <v>2011</v>
      </c>
      <c r="C1666">
        <v>3</v>
      </c>
      <c r="E1666" t="s">
        <v>1907</v>
      </c>
      <c r="F1666" t="s">
        <v>1908</v>
      </c>
      <c r="G1666" t="s">
        <v>102</v>
      </c>
      <c r="H1666" t="s">
        <v>2121</v>
      </c>
      <c r="I1666">
        <v>2013</v>
      </c>
      <c r="J1666">
        <v>1</v>
      </c>
      <c r="K1666" s="6">
        <v>41364</v>
      </c>
      <c r="L1666">
        <v>24</v>
      </c>
      <c r="M1666">
        <v>8</v>
      </c>
      <c r="N1666" t="s">
        <v>368</v>
      </c>
      <c r="O1666" s="8">
        <v>6.24</v>
      </c>
      <c r="P1666" s="8">
        <v>6</v>
      </c>
      <c r="Q1666" s="8">
        <v>5.99</v>
      </c>
      <c r="R1666" s="8">
        <v>6.5</v>
      </c>
      <c r="S1666" s="8">
        <v>5</v>
      </c>
      <c r="T1666" s="8">
        <v>8.5</v>
      </c>
      <c r="U1666" s="8">
        <v>0.71</v>
      </c>
      <c r="V1666" s="9">
        <v>24</v>
      </c>
      <c r="W1666" s="8">
        <v>0.50999999999999979</v>
      </c>
      <c r="X1666" s="8">
        <v>3.5</v>
      </c>
      <c r="Y1666" s="8">
        <v>0.24000000000000021</v>
      </c>
      <c r="Z1666" s="8"/>
      <c r="AF1666" t="s">
        <v>2122</v>
      </c>
      <c r="AG1666" t="s">
        <v>1910</v>
      </c>
      <c r="AH1666" t="s">
        <v>1911</v>
      </c>
      <c r="AI1666" t="s">
        <v>1971</v>
      </c>
      <c r="AJ1666" s="7">
        <v>41364</v>
      </c>
      <c r="AK1666" t="s">
        <v>2104</v>
      </c>
      <c r="AL1666" t="s">
        <v>1908</v>
      </c>
      <c r="AM1666" t="s">
        <v>2123</v>
      </c>
      <c r="AN1666" t="s">
        <v>2124</v>
      </c>
      <c r="AO1666" t="str">
        <f>TEXT(A1666,"yyyy-mm-dd")</f>
        <v>2011-03-31</v>
      </c>
    </row>
    <row r="1667" spans="1:41">
      <c r="A1667" s="6" t="s">
        <v>2103</v>
      </c>
      <c r="B1667">
        <v>2011</v>
      </c>
      <c r="C1667">
        <v>3</v>
      </c>
      <c r="E1667" t="s">
        <v>1907</v>
      </c>
      <c r="F1667" t="s">
        <v>1908</v>
      </c>
      <c r="G1667" t="s">
        <v>102</v>
      </c>
      <c r="H1667" t="s">
        <v>2045</v>
      </c>
      <c r="I1667">
        <v>2012</v>
      </c>
      <c r="J1667">
        <v>4</v>
      </c>
      <c r="K1667" s="6">
        <v>41274</v>
      </c>
      <c r="L1667">
        <v>21</v>
      </c>
      <c r="M1667">
        <v>7</v>
      </c>
      <c r="N1667" t="s">
        <v>176</v>
      </c>
      <c r="O1667" s="8">
        <v>6.09</v>
      </c>
      <c r="P1667" s="8">
        <v>6</v>
      </c>
      <c r="Q1667" s="8">
        <v>5.5</v>
      </c>
      <c r="R1667" s="8">
        <v>6.5</v>
      </c>
      <c r="S1667" s="8">
        <v>4.8</v>
      </c>
      <c r="T1667" s="8">
        <v>8.25</v>
      </c>
      <c r="U1667" s="8">
        <v>0.74</v>
      </c>
      <c r="V1667" s="9">
        <v>25</v>
      </c>
      <c r="W1667" s="8">
        <v>1</v>
      </c>
      <c r="X1667" s="8">
        <v>3.45</v>
      </c>
      <c r="Y1667" s="8">
        <v>8.9999999999999858E-2</v>
      </c>
      <c r="Z1667" s="8">
        <v>0.37999999999999989</v>
      </c>
      <c r="AA1667">
        <v>0</v>
      </c>
      <c r="AF1667" t="s">
        <v>2046</v>
      </c>
      <c r="AG1667" t="s">
        <v>1910</v>
      </c>
      <c r="AH1667" t="s">
        <v>1911</v>
      </c>
      <c r="AI1667" t="s">
        <v>1944</v>
      </c>
      <c r="AJ1667" s="7">
        <v>41274</v>
      </c>
      <c r="AK1667" t="s">
        <v>2104</v>
      </c>
      <c r="AL1667" t="s">
        <v>1908</v>
      </c>
      <c r="AM1667" t="s">
        <v>2047</v>
      </c>
      <c r="AN1667" t="s">
        <v>2120</v>
      </c>
      <c r="AO1667" t="str">
        <f>TEXT(A1667,"yyyy-mm-dd")</f>
        <v>2011-03-31</v>
      </c>
    </row>
    <row r="1668" spans="1:41">
      <c r="A1668" s="6" t="s">
        <v>2103</v>
      </c>
      <c r="B1668">
        <v>2011</v>
      </c>
      <c r="C1668">
        <v>3</v>
      </c>
      <c r="E1668" t="s">
        <v>1907</v>
      </c>
      <c r="F1668" t="s">
        <v>1908</v>
      </c>
      <c r="G1668" t="s">
        <v>102</v>
      </c>
      <c r="H1668" t="s">
        <v>1969</v>
      </c>
      <c r="I1668">
        <v>2012</v>
      </c>
      <c r="J1668">
        <v>3</v>
      </c>
      <c r="K1668" s="6">
        <v>41182</v>
      </c>
      <c r="L1668">
        <v>18</v>
      </c>
      <c r="M1668">
        <v>6</v>
      </c>
      <c r="N1668" t="s">
        <v>206</v>
      </c>
      <c r="O1668" s="8">
        <v>5.82</v>
      </c>
      <c r="P1668" s="8">
        <v>5.6</v>
      </c>
      <c r="Q1668" s="8">
        <v>5.5</v>
      </c>
      <c r="R1668" s="8">
        <v>6.25</v>
      </c>
      <c r="S1668" s="8">
        <v>4.75</v>
      </c>
      <c r="T1668" s="8">
        <v>7.5</v>
      </c>
      <c r="U1668" s="8">
        <v>0.61</v>
      </c>
      <c r="V1668" s="9">
        <v>25</v>
      </c>
      <c r="W1668" s="8">
        <v>0.75</v>
      </c>
      <c r="X1668" s="8">
        <v>2.75</v>
      </c>
      <c r="Y1668" s="8">
        <v>0.22000000000000064</v>
      </c>
      <c r="Z1668" s="8">
        <v>9.9999999999999645E-2</v>
      </c>
      <c r="AA1668">
        <v>-0.28000000000000025</v>
      </c>
      <c r="AF1668" t="s">
        <v>1970</v>
      </c>
      <c r="AG1668" t="s">
        <v>1910</v>
      </c>
      <c r="AH1668" t="s">
        <v>1911</v>
      </c>
      <c r="AI1668" t="s">
        <v>1939</v>
      </c>
      <c r="AJ1668" s="7">
        <v>41182</v>
      </c>
      <c r="AK1668" t="s">
        <v>2104</v>
      </c>
      <c r="AL1668" t="s">
        <v>1908</v>
      </c>
      <c r="AM1668" t="s">
        <v>1972</v>
      </c>
      <c r="AN1668" t="s">
        <v>2119</v>
      </c>
      <c r="AO1668" t="str">
        <f>TEXT(A1668,"yyyy-mm-dd")</f>
        <v>2011-03-31</v>
      </c>
    </row>
    <row r="1669" spans="1:41">
      <c r="A1669" s="6" t="s">
        <v>2103</v>
      </c>
      <c r="B1669">
        <v>2011</v>
      </c>
      <c r="C1669">
        <v>3</v>
      </c>
      <c r="E1669" t="s">
        <v>1907</v>
      </c>
      <c r="F1669" t="s">
        <v>1908</v>
      </c>
      <c r="G1669" t="s">
        <v>102</v>
      </c>
      <c r="H1669" t="s">
        <v>1942</v>
      </c>
      <c r="I1669">
        <v>2012</v>
      </c>
      <c r="J1669">
        <v>2</v>
      </c>
      <c r="K1669" s="6">
        <v>41090</v>
      </c>
      <c r="L1669">
        <v>15</v>
      </c>
      <c r="M1669">
        <v>5</v>
      </c>
      <c r="N1669" t="s">
        <v>236</v>
      </c>
      <c r="O1669" s="8">
        <v>5.5</v>
      </c>
      <c r="P1669" s="8">
        <v>5.5</v>
      </c>
      <c r="Q1669" s="8">
        <v>5.25</v>
      </c>
      <c r="R1669" s="8">
        <v>5.75</v>
      </c>
      <c r="S1669" s="8">
        <v>4.75</v>
      </c>
      <c r="T1669" s="8">
        <v>6.75</v>
      </c>
      <c r="U1669" s="8">
        <v>0.48</v>
      </c>
      <c r="V1669" s="9">
        <v>26</v>
      </c>
      <c r="W1669" s="8">
        <v>0.5</v>
      </c>
      <c r="X1669" s="8">
        <v>2</v>
      </c>
      <c r="Y1669" s="8">
        <v>0</v>
      </c>
      <c r="Z1669" s="8">
        <v>0</v>
      </c>
      <c r="AA1669">
        <v>-0.16999999999999993</v>
      </c>
      <c r="AF1669" t="s">
        <v>1943</v>
      </c>
      <c r="AG1669" t="s">
        <v>1910</v>
      </c>
      <c r="AH1669" t="s">
        <v>1911</v>
      </c>
      <c r="AI1669" t="s">
        <v>1934</v>
      </c>
      <c r="AJ1669" s="7">
        <v>41090</v>
      </c>
      <c r="AK1669" t="s">
        <v>2104</v>
      </c>
      <c r="AL1669" t="s">
        <v>1908</v>
      </c>
      <c r="AM1669" t="s">
        <v>1945</v>
      </c>
      <c r="AN1669" t="s">
        <v>2118</v>
      </c>
      <c r="AO1669" t="str">
        <f>TEXT(A1669,"yyyy-mm-dd")</f>
        <v>2011-03-31</v>
      </c>
    </row>
    <row r="1670" spans="1:41">
      <c r="A1670" s="6" t="s">
        <v>2103</v>
      </c>
      <c r="B1670">
        <v>2011</v>
      </c>
      <c r="C1670">
        <v>3</v>
      </c>
      <c r="E1670" t="s">
        <v>1907</v>
      </c>
      <c r="F1670" t="s">
        <v>1908</v>
      </c>
      <c r="G1670" t="s">
        <v>102</v>
      </c>
      <c r="H1670" t="s">
        <v>1937</v>
      </c>
      <c r="I1670">
        <v>2012</v>
      </c>
      <c r="J1670">
        <v>1</v>
      </c>
      <c r="K1670" s="6">
        <v>40999</v>
      </c>
      <c r="L1670">
        <v>12</v>
      </c>
      <c r="M1670">
        <v>4</v>
      </c>
      <c r="N1670" t="s">
        <v>261</v>
      </c>
      <c r="O1670" s="8">
        <v>5.13</v>
      </c>
      <c r="P1670" s="8">
        <v>5</v>
      </c>
      <c r="Q1670" s="8">
        <v>5</v>
      </c>
      <c r="R1670" s="8">
        <v>5.25</v>
      </c>
      <c r="S1670" s="8">
        <v>4.75</v>
      </c>
      <c r="T1670" s="8">
        <v>6.5</v>
      </c>
      <c r="U1670" s="8">
        <v>0.41</v>
      </c>
      <c r="V1670" s="9">
        <v>29</v>
      </c>
      <c r="W1670" s="8">
        <v>0.25</v>
      </c>
      <c r="X1670" s="8">
        <v>1.75</v>
      </c>
      <c r="Y1670" s="8">
        <v>0.12999999999999989</v>
      </c>
      <c r="Z1670" s="8">
        <v>0</v>
      </c>
      <c r="AA1670">
        <v>-3.0000000000000249E-2</v>
      </c>
      <c r="AF1670" t="s">
        <v>1938</v>
      </c>
      <c r="AG1670" t="s">
        <v>1910</v>
      </c>
      <c r="AH1670" t="s">
        <v>1911</v>
      </c>
      <c r="AI1670" t="s">
        <v>1929</v>
      </c>
      <c r="AJ1670" s="7">
        <v>40999</v>
      </c>
      <c r="AK1670" t="s">
        <v>2104</v>
      </c>
      <c r="AL1670" t="s">
        <v>1908</v>
      </c>
      <c r="AM1670" t="s">
        <v>1940</v>
      </c>
      <c r="AN1670" t="s">
        <v>2117</v>
      </c>
      <c r="AO1670" t="str">
        <f>TEXT(A1670,"yyyy-mm-dd")</f>
        <v>2011-03-31</v>
      </c>
    </row>
    <row r="1671" spans="1:41">
      <c r="A1671" s="6" t="s">
        <v>2103</v>
      </c>
      <c r="B1671">
        <v>2011</v>
      </c>
      <c r="C1671">
        <v>3</v>
      </c>
      <c r="E1671" t="s">
        <v>1907</v>
      </c>
      <c r="F1671" t="s">
        <v>1908</v>
      </c>
      <c r="G1671" t="s">
        <v>102</v>
      </c>
      <c r="H1671" t="s">
        <v>1932</v>
      </c>
      <c r="I1671">
        <v>2011</v>
      </c>
      <c r="J1671">
        <v>4</v>
      </c>
      <c r="K1671" s="6">
        <v>40908</v>
      </c>
      <c r="L1671">
        <v>9</v>
      </c>
      <c r="M1671">
        <v>3</v>
      </c>
      <c r="N1671" t="s">
        <v>173</v>
      </c>
      <c r="O1671" s="8">
        <v>4.7699999999999996</v>
      </c>
      <c r="P1671" s="8">
        <v>4.7300000000000004</v>
      </c>
      <c r="Q1671" s="8">
        <v>4.5</v>
      </c>
      <c r="R1671" s="8">
        <v>5</v>
      </c>
      <c r="S1671" s="8">
        <v>4.5</v>
      </c>
      <c r="T1671" s="8">
        <v>5.75</v>
      </c>
      <c r="U1671" s="8">
        <v>0.33</v>
      </c>
      <c r="V1671" s="9">
        <v>30</v>
      </c>
      <c r="W1671" s="8">
        <v>0.5</v>
      </c>
      <c r="X1671" s="8">
        <v>1.25</v>
      </c>
      <c r="Y1671" s="8">
        <v>3.9999999999999147E-2</v>
      </c>
      <c r="Z1671" s="8">
        <v>-1.9999999999999574E-2</v>
      </c>
      <c r="AA1671">
        <v>4.9999999999999822E-2</v>
      </c>
      <c r="AF1671" t="s">
        <v>1933</v>
      </c>
      <c r="AG1671" t="s">
        <v>1910</v>
      </c>
      <c r="AH1671" t="s">
        <v>1911</v>
      </c>
      <c r="AI1671" t="s">
        <v>1924</v>
      </c>
      <c r="AJ1671" s="7">
        <v>40908</v>
      </c>
      <c r="AK1671" t="s">
        <v>2104</v>
      </c>
      <c r="AL1671" t="s">
        <v>1908</v>
      </c>
      <c r="AM1671" t="s">
        <v>1935</v>
      </c>
      <c r="AN1671" t="s">
        <v>2116</v>
      </c>
      <c r="AO1671" t="str">
        <f>TEXT(A1671,"yyyy-mm-dd")</f>
        <v>2011-03-31</v>
      </c>
    </row>
    <row r="1672" spans="1:41">
      <c r="A1672" s="6" t="s">
        <v>2103</v>
      </c>
      <c r="B1672">
        <v>2011</v>
      </c>
      <c r="C1672">
        <v>3</v>
      </c>
      <c r="E1672" t="s">
        <v>1907</v>
      </c>
      <c r="F1672" t="s">
        <v>1908</v>
      </c>
      <c r="G1672" t="s">
        <v>102</v>
      </c>
      <c r="H1672" t="s">
        <v>1927</v>
      </c>
      <c r="I1672">
        <v>2011</v>
      </c>
      <c r="J1672">
        <v>3</v>
      </c>
      <c r="K1672" s="6">
        <v>40816</v>
      </c>
      <c r="L1672">
        <v>6</v>
      </c>
      <c r="M1672">
        <v>2</v>
      </c>
      <c r="N1672" t="s">
        <v>203</v>
      </c>
      <c r="O1672" s="8">
        <v>4.5599999999999996</v>
      </c>
      <c r="P1672" s="8">
        <v>4.5</v>
      </c>
      <c r="Q1672" s="8">
        <v>4.5</v>
      </c>
      <c r="R1672" s="8">
        <v>4.5</v>
      </c>
      <c r="S1672" s="8">
        <v>4.5</v>
      </c>
      <c r="T1672" s="8">
        <v>5.22</v>
      </c>
      <c r="U1672" s="8">
        <v>0.15</v>
      </c>
      <c r="V1672" s="9">
        <v>30</v>
      </c>
      <c r="W1672" s="8">
        <v>0</v>
      </c>
      <c r="X1672" s="8">
        <v>0.71999999999999975</v>
      </c>
      <c r="Y1672" s="8">
        <v>5.9999999999999609E-2</v>
      </c>
      <c r="Z1672" s="8">
        <v>0</v>
      </c>
      <c r="AA1672">
        <v>-7.0000000000000284E-2</v>
      </c>
      <c r="AF1672" t="s">
        <v>1928</v>
      </c>
      <c r="AG1672" t="s">
        <v>1910</v>
      </c>
      <c r="AH1672" t="s">
        <v>1911</v>
      </c>
      <c r="AI1672" t="s">
        <v>1919</v>
      </c>
      <c r="AJ1672" s="7">
        <v>40816</v>
      </c>
      <c r="AK1672" t="s">
        <v>2104</v>
      </c>
      <c r="AL1672" t="s">
        <v>1908</v>
      </c>
      <c r="AM1672" t="s">
        <v>1930</v>
      </c>
      <c r="AN1672" t="s">
        <v>2115</v>
      </c>
      <c r="AO1672" t="str">
        <f>TEXT(A1672,"yyyy-mm-dd")</f>
        <v>2011-03-31</v>
      </c>
    </row>
    <row r="1673" spans="1:41">
      <c r="A1673" s="6" t="s">
        <v>2103</v>
      </c>
      <c r="B1673">
        <v>2011</v>
      </c>
      <c r="C1673">
        <v>3</v>
      </c>
      <c r="E1673" t="s">
        <v>1907</v>
      </c>
      <c r="F1673" t="s">
        <v>1908</v>
      </c>
      <c r="G1673" t="s">
        <v>102</v>
      </c>
      <c r="H1673" t="s">
        <v>1922</v>
      </c>
      <c r="I1673">
        <v>2011</v>
      </c>
      <c r="J1673">
        <v>2</v>
      </c>
      <c r="K1673" s="6">
        <v>40724</v>
      </c>
      <c r="L1673">
        <v>3</v>
      </c>
      <c r="M1673">
        <v>1</v>
      </c>
      <c r="N1673" t="s">
        <v>233</v>
      </c>
      <c r="O1673" s="8">
        <v>4.55</v>
      </c>
      <c r="P1673" s="8">
        <v>4.5</v>
      </c>
      <c r="Q1673" s="8">
        <v>4.5</v>
      </c>
      <c r="R1673" s="8">
        <v>4.5</v>
      </c>
      <c r="S1673" s="8">
        <v>4.5</v>
      </c>
      <c r="T1673" s="8">
        <v>5.07</v>
      </c>
      <c r="U1673" s="8">
        <v>0.13</v>
      </c>
      <c r="V1673" s="9">
        <v>30</v>
      </c>
      <c r="W1673" s="8">
        <v>0</v>
      </c>
      <c r="X1673" s="8">
        <v>0.57000000000000028</v>
      </c>
      <c r="Y1673" s="8">
        <v>4.9999999999999822E-2</v>
      </c>
      <c r="Z1673" s="8">
        <v>0</v>
      </c>
      <c r="AA1673">
        <v>-9.9999999999997868E-3</v>
      </c>
      <c r="AF1673" t="s">
        <v>1923</v>
      </c>
      <c r="AG1673" t="s">
        <v>1910</v>
      </c>
      <c r="AH1673" t="s">
        <v>1911</v>
      </c>
      <c r="AI1673" t="s">
        <v>1915</v>
      </c>
      <c r="AJ1673" s="7">
        <v>40724</v>
      </c>
      <c r="AK1673" t="s">
        <v>2104</v>
      </c>
      <c r="AL1673" t="s">
        <v>1908</v>
      </c>
      <c r="AM1673" t="s">
        <v>1925</v>
      </c>
      <c r="AN1673" t="s">
        <v>2114</v>
      </c>
      <c r="AO1673" t="str">
        <f>TEXT(A1673,"yyyy-mm-dd")</f>
        <v>2011-03-31</v>
      </c>
    </row>
    <row r="1674" spans="1:41">
      <c r="A1674" s="6" t="s">
        <v>2103</v>
      </c>
      <c r="B1674">
        <v>2011</v>
      </c>
      <c r="C1674">
        <v>3</v>
      </c>
      <c r="E1674" t="s">
        <v>100</v>
      </c>
      <c r="F1674" t="s">
        <v>101</v>
      </c>
      <c r="G1674" t="s">
        <v>83</v>
      </c>
      <c r="H1674" t="s">
        <v>1781</v>
      </c>
      <c r="I1674">
        <v>2012</v>
      </c>
      <c r="K1674" s="6">
        <v>41274</v>
      </c>
      <c r="L1674">
        <v>21</v>
      </c>
      <c r="N1674" t="s">
        <v>176</v>
      </c>
      <c r="O1674" s="8">
        <v>4.07</v>
      </c>
      <c r="P1674" s="8">
        <v>4</v>
      </c>
      <c r="Q1674" s="8">
        <v>3.8</v>
      </c>
      <c r="R1674" s="8">
        <v>4.2</v>
      </c>
      <c r="S1674" s="8">
        <v>3.3</v>
      </c>
      <c r="T1674" s="8">
        <v>5.23</v>
      </c>
      <c r="U1674" s="8">
        <v>0.46</v>
      </c>
      <c r="V1674" s="9">
        <v>29</v>
      </c>
      <c r="W1674" s="8">
        <v>0.40000000000000036</v>
      </c>
      <c r="X1674" s="8">
        <v>1.9300000000000006</v>
      </c>
      <c r="Y1674" s="8">
        <v>7.0000000000000284E-2</v>
      </c>
      <c r="Z1674" s="8">
        <v>0</v>
      </c>
      <c r="AA1674">
        <v>-0.20999999999999996</v>
      </c>
      <c r="AF1674" t="s">
        <v>9973</v>
      </c>
      <c r="AG1674" t="s">
        <v>9655</v>
      </c>
      <c r="AH1674" t="s">
        <v>9656</v>
      </c>
      <c r="AI1674" t="s">
        <v>9669</v>
      </c>
      <c r="AJ1674" s="7">
        <v>41274</v>
      </c>
      <c r="AK1674" t="s">
        <v>2104</v>
      </c>
      <c r="AL1674" t="s">
        <v>109</v>
      </c>
      <c r="AM1674" t="s">
        <v>1783</v>
      </c>
      <c r="AN1674" t="s">
        <v>9981</v>
      </c>
    </row>
    <row r="1675" spans="1:41">
      <c r="A1675" s="6" t="s">
        <v>2103</v>
      </c>
      <c r="B1675">
        <v>2011</v>
      </c>
      <c r="C1675">
        <v>3</v>
      </c>
      <c r="E1675" t="s">
        <v>100</v>
      </c>
      <c r="F1675" t="s">
        <v>101</v>
      </c>
      <c r="G1675" t="s">
        <v>102</v>
      </c>
      <c r="H1675" t="s">
        <v>1932</v>
      </c>
      <c r="I1675">
        <v>2011</v>
      </c>
      <c r="J1675">
        <v>4</v>
      </c>
      <c r="K1675" s="6">
        <v>40908</v>
      </c>
      <c r="L1675">
        <v>9</v>
      </c>
      <c r="M1675">
        <v>3</v>
      </c>
      <c r="N1675" t="s">
        <v>173</v>
      </c>
      <c r="O1675" s="8">
        <v>4.01</v>
      </c>
      <c r="P1675" s="8">
        <v>4.05</v>
      </c>
      <c r="Q1675" s="8">
        <v>3.8</v>
      </c>
      <c r="R1675" s="8">
        <v>4.5</v>
      </c>
      <c r="S1675" s="8">
        <v>2.4</v>
      </c>
      <c r="T1675" s="8">
        <v>5.0999999999999996</v>
      </c>
      <c r="U1675" s="8">
        <v>0.65</v>
      </c>
      <c r="V1675" s="9">
        <v>30</v>
      </c>
      <c r="W1675" s="8">
        <v>0.70000000000000018</v>
      </c>
      <c r="X1675" s="8">
        <v>2.6999999999999997</v>
      </c>
      <c r="Y1675" s="8">
        <v>-4.0000000000000036E-2</v>
      </c>
      <c r="Z1675" s="8">
        <v>4.9999999999999822E-2</v>
      </c>
      <c r="AA1675">
        <v>-0.41999999999999993</v>
      </c>
      <c r="AF1675" t="s">
        <v>2066</v>
      </c>
      <c r="AG1675" t="s">
        <v>106</v>
      </c>
      <c r="AH1675" t="s">
        <v>107</v>
      </c>
      <c r="AI1675" t="s">
        <v>497</v>
      </c>
      <c r="AJ1675" s="7">
        <v>40908</v>
      </c>
      <c r="AK1675" t="s">
        <v>2104</v>
      </c>
      <c r="AL1675" t="s">
        <v>109</v>
      </c>
      <c r="AM1675" t="s">
        <v>1935</v>
      </c>
      <c r="AN1675" t="s">
        <v>2113</v>
      </c>
      <c r="AO1675" t="str">
        <f>TEXT(A1675,"yyyy-mm-dd")</f>
        <v>2011-03-31</v>
      </c>
    </row>
    <row r="1676" spans="1:41">
      <c r="A1676" s="6" t="s">
        <v>2103</v>
      </c>
      <c r="B1676">
        <v>2011</v>
      </c>
      <c r="C1676">
        <v>3</v>
      </c>
      <c r="E1676" t="s">
        <v>100</v>
      </c>
      <c r="F1676" t="s">
        <v>101</v>
      </c>
      <c r="G1676" t="s">
        <v>83</v>
      </c>
      <c r="H1676" t="s">
        <v>1589</v>
      </c>
      <c r="I1676">
        <v>2011</v>
      </c>
      <c r="K1676" s="6">
        <v>40908</v>
      </c>
      <c r="L1676">
        <v>9</v>
      </c>
      <c r="N1676" t="s">
        <v>173</v>
      </c>
      <c r="O1676" s="8">
        <v>4.25</v>
      </c>
      <c r="P1676" s="8">
        <v>4.3</v>
      </c>
      <c r="Q1676" s="8">
        <v>4.0999999999999996</v>
      </c>
      <c r="R1676" s="8">
        <v>4.5</v>
      </c>
      <c r="S1676" s="8">
        <v>3.5</v>
      </c>
      <c r="T1676" s="8">
        <v>5.0999999999999996</v>
      </c>
      <c r="U1676" s="8">
        <v>0.35</v>
      </c>
      <c r="V1676" s="9">
        <v>30</v>
      </c>
      <c r="W1676" s="8">
        <v>0.40000000000000036</v>
      </c>
      <c r="X1676" s="8">
        <v>1.5999999999999996</v>
      </c>
      <c r="Y1676" s="8">
        <v>-4.9999999999999822E-2</v>
      </c>
      <c r="Z1676" s="8">
        <v>0.20000000000000018</v>
      </c>
      <c r="AA1676">
        <v>3.0000000000000249E-2</v>
      </c>
      <c r="AF1676" t="s">
        <v>9939</v>
      </c>
      <c r="AG1676" t="s">
        <v>9655</v>
      </c>
      <c r="AH1676" t="s">
        <v>9656</v>
      </c>
      <c r="AI1676" t="s">
        <v>9657</v>
      </c>
      <c r="AJ1676" s="7">
        <v>40908</v>
      </c>
      <c r="AK1676" t="s">
        <v>2104</v>
      </c>
      <c r="AL1676" t="s">
        <v>109</v>
      </c>
      <c r="AM1676" t="s">
        <v>1591</v>
      </c>
      <c r="AN1676" t="s">
        <v>9962</v>
      </c>
    </row>
    <row r="1677" spans="1:41">
      <c r="A1677" s="6" t="s">
        <v>2103</v>
      </c>
      <c r="B1677">
        <v>2011</v>
      </c>
      <c r="C1677">
        <v>3</v>
      </c>
      <c r="E1677" t="s">
        <v>100</v>
      </c>
      <c r="F1677" t="s">
        <v>101</v>
      </c>
      <c r="G1677" t="s">
        <v>102</v>
      </c>
      <c r="H1677" t="s">
        <v>1927</v>
      </c>
      <c r="I1677">
        <v>2011</v>
      </c>
      <c r="J1677">
        <v>3</v>
      </c>
      <c r="K1677" s="6">
        <v>40816</v>
      </c>
      <c r="L1677">
        <v>6</v>
      </c>
      <c r="M1677">
        <v>2</v>
      </c>
      <c r="N1677" t="s">
        <v>203</v>
      </c>
      <c r="O1677" s="8">
        <v>4.08</v>
      </c>
      <c r="P1677" s="8">
        <v>4.13</v>
      </c>
      <c r="Q1677" s="8">
        <v>3.8</v>
      </c>
      <c r="R1677" s="8">
        <v>4.45</v>
      </c>
      <c r="S1677" s="8">
        <v>2.9</v>
      </c>
      <c r="T1677" s="8">
        <v>5.5</v>
      </c>
      <c r="U1677" s="8">
        <v>0.56999999999999995</v>
      </c>
      <c r="V1677" s="9">
        <v>30</v>
      </c>
      <c r="W1677" s="8">
        <v>0.65000000000000036</v>
      </c>
      <c r="X1677" s="8">
        <v>2.6</v>
      </c>
      <c r="Y1677" s="8">
        <v>-4.9999999999999822E-2</v>
      </c>
      <c r="Z1677" s="8">
        <v>0.12999999999999989</v>
      </c>
      <c r="AA1677">
        <v>-0.37999999999999945</v>
      </c>
      <c r="AF1677" t="s">
        <v>2064</v>
      </c>
      <c r="AG1677" t="s">
        <v>106</v>
      </c>
      <c r="AH1677" t="s">
        <v>107</v>
      </c>
      <c r="AI1677" t="s">
        <v>427</v>
      </c>
      <c r="AJ1677" s="7">
        <v>40816</v>
      </c>
      <c r="AK1677" t="s">
        <v>2104</v>
      </c>
      <c r="AL1677" t="s">
        <v>109</v>
      </c>
      <c r="AM1677" t="s">
        <v>1930</v>
      </c>
      <c r="AN1677" t="s">
        <v>2112</v>
      </c>
      <c r="AO1677" t="str">
        <f>TEXT(A1677,"yyyy-mm-dd")</f>
        <v>2011-03-31</v>
      </c>
    </row>
    <row r="1678" spans="1:41">
      <c r="A1678" s="6" t="s">
        <v>2103</v>
      </c>
      <c r="B1678">
        <v>2011</v>
      </c>
      <c r="C1678">
        <v>3</v>
      </c>
      <c r="E1678" t="s">
        <v>100</v>
      </c>
      <c r="F1678" t="s">
        <v>101</v>
      </c>
      <c r="G1678" t="s">
        <v>102</v>
      </c>
      <c r="H1678" t="s">
        <v>1922</v>
      </c>
      <c r="I1678">
        <v>2011</v>
      </c>
      <c r="J1678">
        <v>2</v>
      </c>
      <c r="K1678" s="6">
        <v>40724</v>
      </c>
      <c r="L1678">
        <v>3</v>
      </c>
      <c r="M1678">
        <v>1</v>
      </c>
      <c r="N1678" t="s">
        <v>233</v>
      </c>
      <c r="O1678" s="8">
        <v>4.1399999999999997</v>
      </c>
      <c r="P1678" s="8">
        <v>4.0999999999999996</v>
      </c>
      <c r="Q1678" s="8">
        <v>3.83</v>
      </c>
      <c r="R1678" s="8">
        <v>4.29</v>
      </c>
      <c r="S1678" s="8">
        <v>3.36</v>
      </c>
      <c r="T1678" s="8">
        <v>5.23</v>
      </c>
      <c r="U1678" s="8">
        <v>0.43</v>
      </c>
      <c r="V1678" s="9">
        <v>30</v>
      </c>
      <c r="W1678" s="8">
        <v>0.45999999999999996</v>
      </c>
      <c r="X1678" s="8">
        <v>1.8700000000000006</v>
      </c>
      <c r="Y1678" s="8">
        <v>4.0000000000000036E-2</v>
      </c>
      <c r="Z1678" s="8">
        <v>9.9999999999999645E-2</v>
      </c>
      <c r="AA1678">
        <v>-0.17999999999999972</v>
      </c>
      <c r="AF1678" t="s">
        <v>2009</v>
      </c>
      <c r="AG1678" t="s">
        <v>106</v>
      </c>
      <c r="AH1678" t="s">
        <v>107</v>
      </c>
      <c r="AI1678" t="s">
        <v>340</v>
      </c>
      <c r="AJ1678" s="7">
        <v>40724</v>
      </c>
      <c r="AK1678" t="s">
        <v>2104</v>
      </c>
      <c r="AL1678" t="s">
        <v>109</v>
      </c>
      <c r="AM1678" t="s">
        <v>1925</v>
      </c>
      <c r="AN1678" t="s">
        <v>2111</v>
      </c>
      <c r="AO1678" t="str">
        <f>TEXT(A1678,"yyyy-mm-dd")</f>
        <v>2011-03-31</v>
      </c>
    </row>
    <row r="1679" spans="1:41">
      <c r="A1679" s="6" t="s">
        <v>2103</v>
      </c>
      <c r="B1679">
        <v>2011</v>
      </c>
      <c r="C1679">
        <v>3</v>
      </c>
      <c r="E1679" t="s">
        <v>100</v>
      </c>
      <c r="F1679" t="s">
        <v>101</v>
      </c>
      <c r="G1679" t="s">
        <v>102</v>
      </c>
      <c r="H1679" t="s">
        <v>1917</v>
      </c>
      <c r="I1679">
        <v>2011</v>
      </c>
      <c r="J1679">
        <v>1</v>
      </c>
      <c r="K1679" s="6">
        <v>40633</v>
      </c>
      <c r="L1679">
        <v>0</v>
      </c>
      <c r="M1679">
        <v>0</v>
      </c>
      <c r="N1679" t="s">
        <v>178</v>
      </c>
      <c r="O1679" s="8">
        <v>4.82</v>
      </c>
      <c r="P1679" s="8">
        <v>4.88</v>
      </c>
      <c r="Q1679" s="8">
        <v>4.55</v>
      </c>
      <c r="R1679" s="8">
        <v>5.18</v>
      </c>
      <c r="S1679" s="8">
        <v>3.6</v>
      </c>
      <c r="T1679" s="8">
        <v>5.8</v>
      </c>
      <c r="U1679" s="8">
        <v>0.56000000000000005</v>
      </c>
      <c r="V1679" s="9">
        <v>30</v>
      </c>
      <c r="W1679" s="8">
        <v>0.62999999999999989</v>
      </c>
      <c r="X1679" s="8">
        <v>2.1999999999999997</v>
      </c>
      <c r="Y1679" s="8">
        <v>-5.9999999999999609E-2</v>
      </c>
      <c r="Z1679" s="8">
        <v>0.47999999999999954</v>
      </c>
      <c r="AA1679">
        <v>-0.25</v>
      </c>
      <c r="AF1679" t="s">
        <v>1960</v>
      </c>
      <c r="AG1679" t="s">
        <v>106</v>
      </c>
      <c r="AH1679" t="s">
        <v>107</v>
      </c>
      <c r="AI1679" t="s">
        <v>108</v>
      </c>
      <c r="AJ1679" s="7">
        <v>40633</v>
      </c>
      <c r="AK1679" t="s">
        <v>2104</v>
      </c>
      <c r="AL1679" t="s">
        <v>109</v>
      </c>
      <c r="AM1679" t="s">
        <v>1920</v>
      </c>
      <c r="AN1679" t="s">
        <v>2110</v>
      </c>
      <c r="AO1679" t="str">
        <f>TEXT(A1679,"yyyy-mm-dd")</f>
        <v>2011-03-31</v>
      </c>
    </row>
    <row r="1680" spans="1:41">
      <c r="A1680" s="6" t="s">
        <v>2103</v>
      </c>
      <c r="B1680">
        <v>2011</v>
      </c>
      <c r="C1680">
        <v>3</v>
      </c>
      <c r="E1680" t="s">
        <v>81</v>
      </c>
      <c r="F1680" t="s">
        <v>82</v>
      </c>
      <c r="G1680" t="s">
        <v>83</v>
      </c>
      <c r="H1680" t="s">
        <v>2028</v>
      </c>
      <c r="I1680">
        <v>2013</v>
      </c>
      <c r="K1680" s="6">
        <v>41639</v>
      </c>
      <c r="L1680">
        <v>33</v>
      </c>
      <c r="N1680" t="s">
        <v>810</v>
      </c>
      <c r="O1680" s="8">
        <v>3.62</v>
      </c>
      <c r="P1680" s="8">
        <v>3.6</v>
      </c>
      <c r="Q1680" s="8">
        <v>3.5</v>
      </c>
      <c r="R1680" s="8">
        <v>3.8</v>
      </c>
      <c r="S1680" s="8">
        <v>2.9</v>
      </c>
      <c r="T1680" s="8">
        <v>4.0999999999999996</v>
      </c>
      <c r="U1680" s="8">
        <v>0.27</v>
      </c>
      <c r="V1680" s="9">
        <v>27</v>
      </c>
      <c r="W1680" s="8">
        <v>0.29999999999999982</v>
      </c>
      <c r="X1680" s="8">
        <v>1.1999999999999997</v>
      </c>
      <c r="Y1680" s="8">
        <v>2.0000000000000018E-2</v>
      </c>
      <c r="Z1680" s="8">
        <v>0</v>
      </c>
      <c r="AA1680">
        <v>-0.20000000000000018</v>
      </c>
      <c r="AF1680" t="s">
        <v>2029</v>
      </c>
      <c r="AG1680" t="s">
        <v>87</v>
      </c>
      <c r="AH1680" t="s">
        <v>88</v>
      </c>
      <c r="AI1680" t="s">
        <v>359</v>
      </c>
      <c r="AJ1680" s="7">
        <v>41639</v>
      </c>
      <c r="AK1680" t="s">
        <v>2104</v>
      </c>
      <c r="AL1680" t="s">
        <v>91</v>
      </c>
      <c r="AM1680" t="s">
        <v>2030</v>
      </c>
      <c r="AN1680" t="s">
        <v>2107</v>
      </c>
      <c r="AO1680" t="str">
        <f>TEXT(A1680,"yyyy-mm-dd")</f>
        <v>2011-03-31</v>
      </c>
    </row>
    <row r="1681" spans="1:41">
      <c r="A1681" s="6" t="s">
        <v>2103</v>
      </c>
      <c r="B1681">
        <v>2011</v>
      </c>
      <c r="C1681">
        <v>3</v>
      </c>
      <c r="E1681" t="s">
        <v>81</v>
      </c>
      <c r="F1681" t="s">
        <v>82</v>
      </c>
      <c r="G1681" t="s">
        <v>83</v>
      </c>
      <c r="H1681" t="s">
        <v>1781</v>
      </c>
      <c r="I1681">
        <v>2012</v>
      </c>
      <c r="K1681" s="6">
        <v>41274</v>
      </c>
      <c r="L1681">
        <v>21</v>
      </c>
      <c r="N1681" t="s">
        <v>176</v>
      </c>
      <c r="O1681" s="8">
        <v>3.84</v>
      </c>
      <c r="P1681" s="8">
        <v>3.9</v>
      </c>
      <c r="Q1681" s="8">
        <v>3.58</v>
      </c>
      <c r="R1681" s="8">
        <v>4.0999999999999996</v>
      </c>
      <c r="S1681" s="8">
        <v>3.1</v>
      </c>
      <c r="T1681" s="8">
        <v>4.5999999999999996</v>
      </c>
      <c r="U1681" s="8">
        <v>0.38</v>
      </c>
      <c r="V1681" s="9">
        <v>32</v>
      </c>
      <c r="W1681" s="8">
        <v>0.51999999999999957</v>
      </c>
      <c r="X1681" s="8">
        <v>1.4999999999999996</v>
      </c>
      <c r="Y1681" s="8">
        <v>-6.0000000000000053E-2</v>
      </c>
      <c r="Z1681" s="8">
        <v>0.10000000000000009</v>
      </c>
      <c r="AA1681">
        <v>1.9999999999999574E-2</v>
      </c>
      <c r="AF1681" t="s">
        <v>1782</v>
      </c>
      <c r="AG1681" t="s">
        <v>87</v>
      </c>
      <c r="AH1681" t="s">
        <v>88</v>
      </c>
      <c r="AI1681" t="s">
        <v>97</v>
      </c>
      <c r="AJ1681" s="7">
        <v>41274</v>
      </c>
      <c r="AK1681" t="s">
        <v>2104</v>
      </c>
      <c r="AL1681" t="s">
        <v>91</v>
      </c>
      <c r="AM1681" t="s">
        <v>1783</v>
      </c>
      <c r="AN1681" t="s">
        <v>2106</v>
      </c>
      <c r="AO1681" t="str">
        <f>TEXT(A1681,"yyyy-mm-dd")</f>
        <v>2011-03-31</v>
      </c>
    </row>
    <row r="1682" spans="1:41">
      <c r="A1682" s="6" t="s">
        <v>2103</v>
      </c>
      <c r="B1682">
        <v>2011</v>
      </c>
      <c r="C1682">
        <v>3</v>
      </c>
      <c r="E1682" t="s">
        <v>392</v>
      </c>
      <c r="F1682" t="s">
        <v>82</v>
      </c>
      <c r="G1682" t="s">
        <v>83</v>
      </c>
      <c r="H1682" t="s">
        <v>1781</v>
      </c>
      <c r="I1682">
        <v>2012</v>
      </c>
      <c r="K1682" s="6">
        <v>41274</v>
      </c>
      <c r="L1682">
        <v>21</v>
      </c>
      <c r="N1682" t="s">
        <v>176</v>
      </c>
      <c r="O1682" s="8">
        <v>3.62</v>
      </c>
      <c r="P1682" s="8">
        <v>3.7</v>
      </c>
      <c r="Q1682" s="8">
        <v>3.5</v>
      </c>
      <c r="R1682" s="8">
        <v>3.8</v>
      </c>
      <c r="S1682" s="8">
        <v>3</v>
      </c>
      <c r="T1682" s="8">
        <v>4.2</v>
      </c>
      <c r="U1682" s="8">
        <v>0.28000000000000003</v>
      </c>
      <c r="V1682" s="9">
        <v>29</v>
      </c>
      <c r="W1682" s="8">
        <v>0.29999999999999982</v>
      </c>
      <c r="X1682" s="8">
        <v>1.2000000000000002</v>
      </c>
      <c r="Y1682" s="8">
        <v>-8.0000000000000071E-2</v>
      </c>
      <c r="Z1682" s="8">
        <v>0</v>
      </c>
      <c r="AA1682">
        <v>-0.10000000000000009</v>
      </c>
      <c r="AF1682" t="s">
        <v>1782</v>
      </c>
      <c r="AG1682" t="s">
        <v>87</v>
      </c>
      <c r="AH1682" t="s">
        <v>88</v>
      </c>
      <c r="AI1682" t="s">
        <v>97</v>
      </c>
      <c r="AJ1682" s="7">
        <v>41274</v>
      </c>
      <c r="AK1682" t="s">
        <v>2104</v>
      </c>
      <c r="AL1682" t="s">
        <v>393</v>
      </c>
      <c r="AM1682" t="s">
        <v>1783</v>
      </c>
      <c r="AN1682" t="s">
        <v>2109</v>
      </c>
      <c r="AO1682" t="str">
        <f>TEXT(A1682,"yyyy-mm-dd")</f>
        <v>2011-03-31</v>
      </c>
    </row>
    <row r="1683" spans="1:41">
      <c r="A1683" s="6" t="s">
        <v>2103</v>
      </c>
      <c r="B1683">
        <v>2011</v>
      </c>
      <c r="C1683">
        <v>3</v>
      </c>
      <c r="E1683" t="s">
        <v>81</v>
      </c>
      <c r="F1683" t="s">
        <v>82</v>
      </c>
      <c r="G1683" t="s">
        <v>83</v>
      </c>
      <c r="H1683" t="s">
        <v>1589</v>
      </c>
      <c r="I1683">
        <v>2011</v>
      </c>
      <c r="K1683" s="6">
        <v>40908</v>
      </c>
      <c r="L1683">
        <v>9</v>
      </c>
      <c r="N1683" t="s">
        <v>173</v>
      </c>
      <c r="O1683" s="8">
        <v>3.92</v>
      </c>
      <c r="P1683" s="8">
        <v>3.9</v>
      </c>
      <c r="Q1683" s="8">
        <v>3.8</v>
      </c>
      <c r="R1683" s="8">
        <v>4</v>
      </c>
      <c r="S1683" s="8">
        <v>3.4</v>
      </c>
      <c r="T1683" s="8">
        <v>4.5</v>
      </c>
      <c r="U1683" s="8">
        <v>0.21</v>
      </c>
      <c r="V1683" s="9">
        <v>32</v>
      </c>
      <c r="W1683" s="8">
        <v>0.20000000000000018</v>
      </c>
      <c r="X1683" s="8">
        <v>1.1000000000000001</v>
      </c>
      <c r="Y1683" s="8">
        <v>2.0000000000000018E-2</v>
      </c>
      <c r="Z1683" s="8">
        <v>0</v>
      </c>
      <c r="AA1683">
        <v>-9.9999999999999645E-2</v>
      </c>
      <c r="AF1683" t="s">
        <v>1590</v>
      </c>
      <c r="AG1683" t="s">
        <v>87</v>
      </c>
      <c r="AH1683" t="s">
        <v>88</v>
      </c>
      <c r="AI1683" t="s">
        <v>89</v>
      </c>
      <c r="AJ1683" s="7">
        <v>40908</v>
      </c>
      <c r="AK1683" t="s">
        <v>2104</v>
      </c>
      <c r="AL1683" t="s">
        <v>91</v>
      </c>
      <c r="AM1683" t="s">
        <v>1591</v>
      </c>
      <c r="AN1683" t="s">
        <v>2105</v>
      </c>
      <c r="AO1683" t="str">
        <f>TEXT(A1683,"yyyy-mm-dd")</f>
        <v>2011-03-31</v>
      </c>
    </row>
    <row r="1684" spans="1:41">
      <c r="A1684" s="6" t="s">
        <v>2103</v>
      </c>
      <c r="B1684">
        <v>2011</v>
      </c>
      <c r="C1684">
        <v>3</v>
      </c>
      <c r="E1684" t="s">
        <v>392</v>
      </c>
      <c r="F1684" t="s">
        <v>82</v>
      </c>
      <c r="G1684" t="s">
        <v>83</v>
      </c>
      <c r="H1684" t="s">
        <v>1589</v>
      </c>
      <c r="I1684">
        <v>2011</v>
      </c>
      <c r="K1684" s="6">
        <v>40908</v>
      </c>
      <c r="L1684">
        <v>9</v>
      </c>
      <c r="N1684" t="s">
        <v>173</v>
      </c>
      <c r="O1684" s="8">
        <v>3.7</v>
      </c>
      <c r="P1684" s="8">
        <v>3.8</v>
      </c>
      <c r="Q1684" s="8">
        <v>3.5</v>
      </c>
      <c r="R1684" s="8">
        <v>3.9</v>
      </c>
      <c r="S1684" s="8">
        <v>2.6</v>
      </c>
      <c r="T1684" s="8">
        <v>4.3</v>
      </c>
      <c r="U1684" s="8">
        <v>0.35</v>
      </c>
      <c r="V1684" s="9">
        <v>31</v>
      </c>
      <c r="W1684" s="8">
        <v>0.39999999999999991</v>
      </c>
      <c r="X1684" s="8">
        <v>1.6999999999999997</v>
      </c>
      <c r="Y1684" s="8">
        <v>-9.9999999999999645E-2</v>
      </c>
      <c r="Z1684" s="8">
        <v>0.14999999999999991</v>
      </c>
      <c r="AA1684">
        <v>0</v>
      </c>
      <c r="AF1684" t="s">
        <v>1590</v>
      </c>
      <c r="AG1684" t="s">
        <v>87</v>
      </c>
      <c r="AH1684" t="s">
        <v>88</v>
      </c>
      <c r="AI1684" t="s">
        <v>89</v>
      </c>
      <c r="AJ1684" s="7">
        <v>40908</v>
      </c>
      <c r="AK1684" t="s">
        <v>2104</v>
      </c>
      <c r="AL1684" t="s">
        <v>393</v>
      </c>
      <c r="AM1684" t="s">
        <v>1591</v>
      </c>
      <c r="AN1684" t="s">
        <v>2108</v>
      </c>
      <c r="AO1684" t="str">
        <f>TEXT(A1684,"yyyy-mm-dd")</f>
        <v>2011-03-31</v>
      </c>
    </row>
    <row r="1685" spans="1:41">
      <c r="A1685" s="6" t="s">
        <v>2103</v>
      </c>
      <c r="B1685">
        <v>2011</v>
      </c>
      <c r="C1685">
        <v>3</v>
      </c>
      <c r="E1685" t="s">
        <v>81</v>
      </c>
      <c r="F1685" t="s">
        <v>82</v>
      </c>
      <c r="G1685" t="s">
        <v>774</v>
      </c>
      <c r="H1685" t="s">
        <v>775</v>
      </c>
      <c r="K1685" s="6"/>
      <c r="O1685" s="8">
        <v>3.65</v>
      </c>
      <c r="P1685" s="8">
        <v>3.6</v>
      </c>
      <c r="Q1685" s="8">
        <v>3.5</v>
      </c>
      <c r="R1685" s="8">
        <v>3.8</v>
      </c>
      <c r="S1685" s="8">
        <v>3.1</v>
      </c>
      <c r="T1685" s="8">
        <v>4.3</v>
      </c>
      <c r="U1685" s="8">
        <v>0.3</v>
      </c>
      <c r="V1685" s="9">
        <v>30</v>
      </c>
      <c r="W1685" s="8">
        <v>0.29999999999999982</v>
      </c>
      <c r="X1685" s="8">
        <v>1.1999999999999997</v>
      </c>
      <c r="Y1685" s="8">
        <v>4.9999999999999822E-2</v>
      </c>
      <c r="Z1685" s="8">
        <v>0</v>
      </c>
      <c r="AA1685">
        <v>0</v>
      </c>
      <c r="AF1685" t="s">
        <v>776</v>
      </c>
      <c r="AG1685" t="s">
        <v>777</v>
      </c>
      <c r="AH1685" t="s">
        <v>778</v>
      </c>
      <c r="AI1685" t="s">
        <v>779</v>
      </c>
      <c r="AJ1685" s="7"/>
      <c r="AK1685" t="s">
        <v>2104</v>
      </c>
      <c r="AL1685" t="s">
        <v>91</v>
      </c>
      <c r="AM1685" t="s">
        <v>775</v>
      </c>
      <c r="AN1685" t="s">
        <v>2125</v>
      </c>
      <c r="AO1685" t="str">
        <f>TEXT(A1685,"yyyy-mm-dd")</f>
        <v>2011-03-31</v>
      </c>
    </row>
    <row r="1686" spans="1:41">
      <c r="A1686" s="6" t="s">
        <v>2103</v>
      </c>
      <c r="B1686">
        <v>2011</v>
      </c>
      <c r="C1686">
        <v>3</v>
      </c>
      <c r="E1686" t="s">
        <v>81</v>
      </c>
      <c r="F1686" t="s">
        <v>82</v>
      </c>
      <c r="G1686" t="s">
        <v>774</v>
      </c>
      <c r="H1686" t="s">
        <v>1536</v>
      </c>
      <c r="K1686" s="6"/>
      <c r="O1686" s="8">
        <v>3.55</v>
      </c>
      <c r="P1686" s="8">
        <v>3.5</v>
      </c>
      <c r="Q1686" s="8">
        <v>3.25</v>
      </c>
      <c r="R1686" s="8">
        <v>3.7</v>
      </c>
      <c r="S1686" s="8">
        <v>3</v>
      </c>
      <c r="T1686" s="8">
        <v>5</v>
      </c>
      <c r="U1686" s="8">
        <v>0.44</v>
      </c>
      <c r="V1686" s="9">
        <v>27</v>
      </c>
      <c r="W1686" s="8">
        <v>0.45000000000000018</v>
      </c>
      <c r="X1686" s="8">
        <v>2</v>
      </c>
      <c r="Y1686" s="8">
        <v>4.9999999999999822E-2</v>
      </c>
      <c r="Z1686" s="8">
        <v>0</v>
      </c>
      <c r="AA1686">
        <v>-2.0000000000000018E-2</v>
      </c>
      <c r="AF1686" t="s">
        <v>1537</v>
      </c>
      <c r="AG1686" t="s">
        <v>777</v>
      </c>
      <c r="AH1686" t="s">
        <v>778</v>
      </c>
      <c r="AI1686" t="s">
        <v>1538</v>
      </c>
      <c r="AJ1686" s="7"/>
      <c r="AK1686" t="s">
        <v>2104</v>
      </c>
      <c r="AL1686" t="s">
        <v>91</v>
      </c>
      <c r="AM1686" t="s">
        <v>1536</v>
      </c>
      <c r="AN1686" t="s">
        <v>2126</v>
      </c>
      <c r="AO1686" t="str">
        <f>TEXT(A1686,"yyyy-mm-dd")</f>
        <v>2011-03-31</v>
      </c>
    </row>
    <row r="1687" spans="1:41">
      <c r="A1687" s="6" t="s">
        <v>2103</v>
      </c>
      <c r="B1687">
        <v>2011</v>
      </c>
      <c r="C1687">
        <v>3</v>
      </c>
      <c r="E1687" t="s">
        <v>112</v>
      </c>
      <c r="F1687" t="s">
        <v>113</v>
      </c>
      <c r="G1687" t="s">
        <v>83</v>
      </c>
      <c r="H1687" t="s">
        <v>1781</v>
      </c>
      <c r="I1687">
        <v>2012</v>
      </c>
      <c r="K1687" s="6">
        <v>41274</v>
      </c>
      <c r="L1687">
        <v>21</v>
      </c>
      <c r="N1687" t="s">
        <v>176</v>
      </c>
      <c r="O1687" s="8">
        <v>5.79</v>
      </c>
      <c r="P1687" s="8">
        <v>5.88</v>
      </c>
      <c r="Q1687" s="8">
        <v>5.45</v>
      </c>
      <c r="R1687" s="8">
        <v>6.11</v>
      </c>
      <c r="S1687" s="8">
        <v>4.32</v>
      </c>
      <c r="T1687" s="8">
        <v>7</v>
      </c>
      <c r="U1687" s="8">
        <v>0.67</v>
      </c>
      <c r="V1687" s="9">
        <v>28</v>
      </c>
      <c r="W1687" s="8">
        <v>0.66000000000000014</v>
      </c>
      <c r="X1687" s="8">
        <v>2.6799999999999997</v>
      </c>
      <c r="Y1687" s="8">
        <v>-8.9999999999999858E-2</v>
      </c>
      <c r="Z1687" s="8">
        <v>0.25</v>
      </c>
      <c r="AA1687">
        <v>-0.38999999999999968</v>
      </c>
      <c r="AF1687" t="s">
        <v>2052</v>
      </c>
      <c r="AG1687" t="s">
        <v>115</v>
      </c>
      <c r="AH1687" t="s">
        <v>116</v>
      </c>
      <c r="AI1687" t="s">
        <v>230</v>
      </c>
      <c r="AJ1687" s="7">
        <v>41274</v>
      </c>
      <c r="AK1687" t="s">
        <v>2104</v>
      </c>
      <c r="AL1687" t="s">
        <v>118</v>
      </c>
      <c r="AM1687" t="s">
        <v>1783</v>
      </c>
      <c r="AN1687" t="s">
        <v>2128</v>
      </c>
      <c r="AO1687" t="str">
        <f>TEXT(A1687,"yyyy-mm-dd")</f>
        <v>2011-03-31</v>
      </c>
    </row>
    <row r="1688" spans="1:41">
      <c r="A1688" s="6" t="s">
        <v>2103</v>
      </c>
      <c r="B1688">
        <v>2011</v>
      </c>
      <c r="C1688">
        <v>3</v>
      </c>
      <c r="E1688" t="s">
        <v>112</v>
      </c>
      <c r="F1688" t="s">
        <v>113</v>
      </c>
      <c r="G1688" t="s">
        <v>83</v>
      </c>
      <c r="H1688" t="s">
        <v>1589</v>
      </c>
      <c r="I1688">
        <v>2011</v>
      </c>
      <c r="K1688" s="6">
        <v>40908</v>
      </c>
      <c r="L1688">
        <v>9</v>
      </c>
      <c r="N1688" t="s">
        <v>173</v>
      </c>
      <c r="O1688" s="8">
        <v>4.72</v>
      </c>
      <c r="P1688" s="8">
        <v>4.66</v>
      </c>
      <c r="Q1688" s="8">
        <v>4.5</v>
      </c>
      <c r="R1688" s="8">
        <v>5</v>
      </c>
      <c r="S1688" s="8">
        <v>4.2</v>
      </c>
      <c r="T1688" s="8">
        <v>5.63</v>
      </c>
      <c r="U1688" s="8">
        <v>0.32</v>
      </c>
      <c r="V1688" s="9">
        <v>30</v>
      </c>
      <c r="W1688" s="8">
        <v>0.5</v>
      </c>
      <c r="X1688" s="8">
        <v>1.4299999999999997</v>
      </c>
      <c r="Y1688" s="8">
        <v>5.9999999999999609E-2</v>
      </c>
      <c r="Z1688" s="8">
        <v>8.9999999999999858E-2</v>
      </c>
      <c r="AA1688">
        <v>0.11000000000000032</v>
      </c>
      <c r="AF1688" t="s">
        <v>1793</v>
      </c>
      <c r="AG1688" t="s">
        <v>115</v>
      </c>
      <c r="AH1688" t="s">
        <v>116</v>
      </c>
      <c r="AI1688" t="s">
        <v>117</v>
      </c>
      <c r="AJ1688" s="7">
        <v>40908</v>
      </c>
      <c r="AK1688" t="s">
        <v>2104</v>
      </c>
      <c r="AL1688" t="s">
        <v>118</v>
      </c>
      <c r="AM1688" t="s">
        <v>1591</v>
      </c>
      <c r="AN1688" t="s">
        <v>2127</v>
      </c>
      <c r="AO1688" t="str">
        <f>TEXT(A1688,"yyyy-mm-dd")</f>
        <v>2011-03-31</v>
      </c>
    </row>
    <row r="1689" spans="1:41">
      <c r="A1689" s="6" t="s">
        <v>2129</v>
      </c>
      <c r="B1689">
        <v>2011</v>
      </c>
      <c r="C1689">
        <v>4</v>
      </c>
      <c r="E1689" t="s">
        <v>1907</v>
      </c>
      <c r="F1689" t="s">
        <v>1908</v>
      </c>
      <c r="G1689" t="s">
        <v>102</v>
      </c>
      <c r="H1689" t="s">
        <v>2121</v>
      </c>
      <c r="I1689">
        <v>2013</v>
      </c>
      <c r="J1689">
        <v>1</v>
      </c>
      <c r="K1689" s="6">
        <v>41364</v>
      </c>
      <c r="L1689">
        <v>23</v>
      </c>
      <c r="M1689">
        <v>8</v>
      </c>
      <c r="N1689" t="s">
        <v>95</v>
      </c>
      <c r="O1689" s="8">
        <v>5.99</v>
      </c>
      <c r="P1689" s="8">
        <v>6</v>
      </c>
      <c r="Q1689" s="8">
        <v>5.5</v>
      </c>
      <c r="R1689" s="8">
        <v>6.5</v>
      </c>
      <c r="S1689" s="8">
        <v>4.5</v>
      </c>
      <c r="T1689" s="8">
        <v>8.5</v>
      </c>
      <c r="U1689" s="8">
        <v>0.85</v>
      </c>
      <c r="V1689" s="9">
        <v>22</v>
      </c>
      <c r="W1689" s="8">
        <v>1</v>
      </c>
      <c r="X1689" s="8">
        <v>4</v>
      </c>
      <c r="Y1689" s="8">
        <v>-9.9999999999997868E-3</v>
      </c>
      <c r="Z1689" s="8">
        <v>0</v>
      </c>
      <c r="AA1689">
        <v>0.49000000000000021</v>
      </c>
      <c r="AF1689" t="s">
        <v>2122</v>
      </c>
      <c r="AG1689" t="s">
        <v>1910</v>
      </c>
      <c r="AH1689" t="s">
        <v>1911</v>
      </c>
      <c r="AI1689" t="s">
        <v>1944</v>
      </c>
      <c r="AJ1689" s="7">
        <v>41364</v>
      </c>
      <c r="AK1689" t="s">
        <v>2130</v>
      </c>
      <c r="AL1689" t="s">
        <v>1908</v>
      </c>
      <c r="AM1689" t="s">
        <v>2123</v>
      </c>
      <c r="AN1689" t="s">
        <v>2147</v>
      </c>
      <c r="AO1689" t="str">
        <f>TEXT(A1689,"yyyy-mm-dd")</f>
        <v>2011-04-30</v>
      </c>
    </row>
    <row r="1690" spans="1:41">
      <c r="A1690" s="6" t="s">
        <v>2129</v>
      </c>
      <c r="B1690">
        <v>2011</v>
      </c>
      <c r="C1690">
        <v>4</v>
      </c>
      <c r="E1690" t="s">
        <v>1907</v>
      </c>
      <c r="F1690" t="s">
        <v>1908</v>
      </c>
      <c r="G1690" t="s">
        <v>102</v>
      </c>
      <c r="H1690" t="s">
        <v>2045</v>
      </c>
      <c r="I1690">
        <v>2012</v>
      </c>
      <c r="J1690">
        <v>4</v>
      </c>
      <c r="K1690" s="6">
        <v>41274</v>
      </c>
      <c r="L1690">
        <v>20</v>
      </c>
      <c r="M1690">
        <v>7</v>
      </c>
      <c r="N1690" t="s">
        <v>185</v>
      </c>
      <c r="O1690" s="8">
        <v>5.91</v>
      </c>
      <c r="P1690" s="8">
        <v>5.75</v>
      </c>
      <c r="Q1690" s="8">
        <v>5.5</v>
      </c>
      <c r="R1690" s="8">
        <v>6.18</v>
      </c>
      <c r="S1690" s="8">
        <v>4.76</v>
      </c>
      <c r="T1690" s="8">
        <v>8.25</v>
      </c>
      <c r="U1690" s="8">
        <v>0.77</v>
      </c>
      <c r="V1690" s="9">
        <v>23</v>
      </c>
      <c r="W1690" s="8">
        <v>0.67999999999999972</v>
      </c>
      <c r="X1690" s="8">
        <v>3.49</v>
      </c>
      <c r="Y1690" s="8">
        <v>0.16000000000000014</v>
      </c>
      <c r="Z1690" s="8">
        <v>-0.25</v>
      </c>
      <c r="AA1690">
        <v>-0.32000000000000028</v>
      </c>
      <c r="AF1690" t="s">
        <v>2046</v>
      </c>
      <c r="AG1690" t="s">
        <v>1910</v>
      </c>
      <c r="AH1690" t="s">
        <v>1911</v>
      </c>
      <c r="AI1690" t="s">
        <v>1939</v>
      </c>
      <c r="AJ1690" s="7">
        <v>41274</v>
      </c>
      <c r="AK1690" t="s">
        <v>2130</v>
      </c>
      <c r="AL1690" t="s">
        <v>1908</v>
      </c>
      <c r="AM1690" t="s">
        <v>2047</v>
      </c>
      <c r="AN1690" t="s">
        <v>2146</v>
      </c>
      <c r="AO1690" t="str">
        <f>TEXT(A1690,"yyyy-mm-dd")</f>
        <v>2011-04-30</v>
      </c>
    </row>
    <row r="1691" spans="1:41">
      <c r="A1691" s="6" t="s">
        <v>2129</v>
      </c>
      <c r="B1691">
        <v>2011</v>
      </c>
      <c r="C1691">
        <v>4</v>
      </c>
      <c r="E1691" t="s">
        <v>1907</v>
      </c>
      <c r="F1691" t="s">
        <v>1908</v>
      </c>
      <c r="G1691" t="s">
        <v>102</v>
      </c>
      <c r="H1691" t="s">
        <v>1969</v>
      </c>
      <c r="I1691">
        <v>2012</v>
      </c>
      <c r="J1691">
        <v>3</v>
      </c>
      <c r="K1691" s="6">
        <v>41182</v>
      </c>
      <c r="L1691">
        <v>17</v>
      </c>
      <c r="M1691">
        <v>6</v>
      </c>
      <c r="N1691" t="s">
        <v>214</v>
      </c>
      <c r="O1691" s="8">
        <v>5.81</v>
      </c>
      <c r="P1691" s="8">
        <v>5.75</v>
      </c>
      <c r="Q1691" s="8">
        <v>5.5</v>
      </c>
      <c r="R1691" s="8">
        <v>6</v>
      </c>
      <c r="S1691" s="8">
        <v>4.75</v>
      </c>
      <c r="T1691" s="8">
        <v>7.5</v>
      </c>
      <c r="U1691" s="8">
        <v>0.61</v>
      </c>
      <c r="V1691" s="9">
        <v>23</v>
      </c>
      <c r="W1691" s="8">
        <v>0.5</v>
      </c>
      <c r="X1691" s="8">
        <v>2.75</v>
      </c>
      <c r="Y1691" s="8">
        <v>5.9999999999999609E-2</v>
      </c>
      <c r="Z1691" s="8">
        <v>0.15000000000000036</v>
      </c>
      <c r="AA1691">
        <v>-0.25</v>
      </c>
      <c r="AF1691" t="s">
        <v>1970</v>
      </c>
      <c r="AG1691" t="s">
        <v>1910</v>
      </c>
      <c r="AH1691" t="s">
        <v>1911</v>
      </c>
      <c r="AI1691" t="s">
        <v>1934</v>
      </c>
      <c r="AJ1691" s="7">
        <v>41182</v>
      </c>
      <c r="AK1691" t="s">
        <v>2130</v>
      </c>
      <c r="AL1691" t="s">
        <v>1908</v>
      </c>
      <c r="AM1691" t="s">
        <v>1972</v>
      </c>
      <c r="AN1691" t="s">
        <v>2145</v>
      </c>
      <c r="AO1691" t="str">
        <f>TEXT(A1691,"yyyy-mm-dd")</f>
        <v>2011-04-30</v>
      </c>
    </row>
    <row r="1692" spans="1:41">
      <c r="A1692" s="6" t="s">
        <v>2129</v>
      </c>
      <c r="B1692">
        <v>2011</v>
      </c>
      <c r="C1692">
        <v>4</v>
      </c>
      <c r="E1692" t="s">
        <v>1907</v>
      </c>
      <c r="F1692" t="s">
        <v>1908</v>
      </c>
      <c r="G1692" t="s">
        <v>102</v>
      </c>
      <c r="H1692" t="s">
        <v>1942</v>
      </c>
      <c r="I1692">
        <v>2012</v>
      </c>
      <c r="J1692">
        <v>2</v>
      </c>
      <c r="K1692" s="6">
        <v>41090</v>
      </c>
      <c r="L1692">
        <v>14</v>
      </c>
      <c r="M1692">
        <v>5</v>
      </c>
      <c r="N1692" t="s">
        <v>244</v>
      </c>
      <c r="O1692" s="8">
        <v>5.52</v>
      </c>
      <c r="P1692" s="8">
        <v>5.5</v>
      </c>
      <c r="Q1692" s="8">
        <v>5.25</v>
      </c>
      <c r="R1692" s="8">
        <v>5.75</v>
      </c>
      <c r="S1692" s="8">
        <v>4.75</v>
      </c>
      <c r="T1692" s="8">
        <v>6.75</v>
      </c>
      <c r="U1692" s="8">
        <v>0.43</v>
      </c>
      <c r="V1692" s="9">
        <v>23</v>
      </c>
      <c r="W1692" s="8">
        <v>0.5</v>
      </c>
      <c r="X1692" s="8">
        <v>2</v>
      </c>
      <c r="Y1692" s="8">
        <v>1.9999999999999574E-2</v>
      </c>
      <c r="Z1692" s="8">
        <v>0</v>
      </c>
      <c r="AA1692">
        <v>0</v>
      </c>
      <c r="AF1692" t="s">
        <v>1943</v>
      </c>
      <c r="AG1692" t="s">
        <v>1910</v>
      </c>
      <c r="AH1692" t="s">
        <v>1911</v>
      </c>
      <c r="AI1692" t="s">
        <v>1929</v>
      </c>
      <c r="AJ1692" s="7">
        <v>41090</v>
      </c>
      <c r="AK1692" t="s">
        <v>2130</v>
      </c>
      <c r="AL1692" t="s">
        <v>1908</v>
      </c>
      <c r="AM1692" t="s">
        <v>1945</v>
      </c>
      <c r="AN1692" t="s">
        <v>2144</v>
      </c>
      <c r="AO1692" t="str">
        <f>TEXT(A1692,"yyyy-mm-dd")</f>
        <v>2011-04-30</v>
      </c>
    </row>
    <row r="1693" spans="1:41">
      <c r="A1693" s="6" t="s">
        <v>2129</v>
      </c>
      <c r="B1693">
        <v>2011</v>
      </c>
      <c r="C1693">
        <v>4</v>
      </c>
      <c r="E1693" t="s">
        <v>1907</v>
      </c>
      <c r="F1693" t="s">
        <v>1908</v>
      </c>
      <c r="G1693" t="s">
        <v>102</v>
      </c>
      <c r="H1693" t="s">
        <v>1937</v>
      </c>
      <c r="I1693">
        <v>2012</v>
      </c>
      <c r="J1693">
        <v>1</v>
      </c>
      <c r="K1693" s="6">
        <v>40999</v>
      </c>
      <c r="L1693">
        <v>11</v>
      </c>
      <c r="M1693">
        <v>4</v>
      </c>
      <c r="N1693" t="s">
        <v>85</v>
      </c>
      <c r="O1693" s="8">
        <v>5.15</v>
      </c>
      <c r="P1693" s="8">
        <v>5</v>
      </c>
      <c r="Q1693" s="8">
        <v>5</v>
      </c>
      <c r="R1693" s="8">
        <v>5.25</v>
      </c>
      <c r="S1693" s="8">
        <v>4.75</v>
      </c>
      <c r="T1693" s="8">
        <v>6</v>
      </c>
      <c r="U1693" s="8">
        <v>0.28999999999999998</v>
      </c>
      <c r="V1693" s="9">
        <v>26</v>
      </c>
      <c r="W1693" s="8">
        <v>0.25</v>
      </c>
      <c r="X1693" s="8">
        <v>1.25</v>
      </c>
      <c r="Y1693" s="8">
        <v>0.15000000000000036</v>
      </c>
      <c r="Z1693" s="8">
        <v>0</v>
      </c>
      <c r="AA1693">
        <v>0</v>
      </c>
      <c r="AF1693" t="s">
        <v>1938</v>
      </c>
      <c r="AG1693" t="s">
        <v>1910</v>
      </c>
      <c r="AH1693" t="s">
        <v>1911</v>
      </c>
      <c r="AI1693" t="s">
        <v>1924</v>
      </c>
      <c r="AJ1693" s="7">
        <v>40999</v>
      </c>
      <c r="AK1693" t="s">
        <v>2130</v>
      </c>
      <c r="AL1693" t="s">
        <v>1908</v>
      </c>
      <c r="AM1693" t="s">
        <v>1940</v>
      </c>
      <c r="AN1693" t="s">
        <v>2143</v>
      </c>
      <c r="AO1693" t="str">
        <f>TEXT(A1693,"yyyy-mm-dd")</f>
        <v>2011-04-30</v>
      </c>
    </row>
    <row r="1694" spans="1:41">
      <c r="A1694" s="6" t="s">
        <v>2129</v>
      </c>
      <c r="B1694">
        <v>2011</v>
      </c>
      <c r="C1694">
        <v>4</v>
      </c>
      <c r="E1694" t="s">
        <v>1907</v>
      </c>
      <c r="F1694" t="s">
        <v>1908</v>
      </c>
      <c r="G1694" t="s">
        <v>102</v>
      </c>
      <c r="H1694" t="s">
        <v>1932</v>
      </c>
      <c r="I1694">
        <v>2011</v>
      </c>
      <c r="J1694">
        <v>4</v>
      </c>
      <c r="K1694" s="6">
        <v>40908</v>
      </c>
      <c r="L1694">
        <v>8</v>
      </c>
      <c r="M1694">
        <v>3</v>
      </c>
      <c r="N1694" t="s">
        <v>182</v>
      </c>
      <c r="O1694" s="8">
        <v>4.76</v>
      </c>
      <c r="P1694" s="8">
        <v>4.7</v>
      </c>
      <c r="Q1694" s="8">
        <v>4.5</v>
      </c>
      <c r="R1694" s="8">
        <v>5</v>
      </c>
      <c r="S1694" s="8">
        <v>4.5</v>
      </c>
      <c r="T1694" s="8">
        <v>5.49</v>
      </c>
      <c r="U1694" s="8">
        <v>0.3</v>
      </c>
      <c r="V1694" s="9">
        <v>27</v>
      </c>
      <c r="W1694" s="8">
        <v>0.5</v>
      </c>
      <c r="X1694" s="8">
        <v>0.99000000000000021</v>
      </c>
      <c r="Y1694" s="8">
        <v>5.9999999999999609E-2</v>
      </c>
      <c r="Z1694" s="8">
        <v>-3.0000000000000249E-2</v>
      </c>
      <c r="AA1694">
        <v>0</v>
      </c>
      <c r="AF1694" t="s">
        <v>1933</v>
      </c>
      <c r="AG1694" t="s">
        <v>1910</v>
      </c>
      <c r="AH1694" t="s">
        <v>1911</v>
      </c>
      <c r="AI1694" t="s">
        <v>1919</v>
      </c>
      <c r="AJ1694" s="7">
        <v>40908</v>
      </c>
      <c r="AK1694" t="s">
        <v>2130</v>
      </c>
      <c r="AL1694" t="s">
        <v>1908</v>
      </c>
      <c r="AM1694" t="s">
        <v>1935</v>
      </c>
      <c r="AN1694" t="s">
        <v>2142</v>
      </c>
      <c r="AO1694" t="str">
        <f>TEXT(A1694,"yyyy-mm-dd")</f>
        <v>2011-04-30</v>
      </c>
    </row>
    <row r="1695" spans="1:41">
      <c r="A1695" s="6" t="s">
        <v>2129</v>
      </c>
      <c r="B1695">
        <v>2011</v>
      </c>
      <c r="C1695">
        <v>4</v>
      </c>
      <c r="E1695" t="s">
        <v>1907</v>
      </c>
      <c r="F1695" t="s">
        <v>1908</v>
      </c>
      <c r="G1695" t="s">
        <v>102</v>
      </c>
      <c r="H1695" t="s">
        <v>1927</v>
      </c>
      <c r="I1695">
        <v>2011</v>
      </c>
      <c r="J1695">
        <v>3</v>
      </c>
      <c r="K1695" s="6">
        <v>40816</v>
      </c>
      <c r="L1695">
        <v>5</v>
      </c>
      <c r="M1695">
        <v>2</v>
      </c>
      <c r="N1695" t="s">
        <v>211</v>
      </c>
      <c r="O1695" s="8">
        <v>4.59</v>
      </c>
      <c r="P1695" s="8">
        <v>4.5</v>
      </c>
      <c r="Q1695" s="8">
        <v>4.5</v>
      </c>
      <c r="R1695" s="8">
        <v>4.57</v>
      </c>
      <c r="S1695" s="8">
        <v>4.5</v>
      </c>
      <c r="T1695" s="8">
        <v>5.22</v>
      </c>
      <c r="U1695" s="8">
        <v>0.19</v>
      </c>
      <c r="V1695" s="9">
        <v>27</v>
      </c>
      <c r="W1695" s="8">
        <v>7.0000000000000284E-2</v>
      </c>
      <c r="X1695" s="8">
        <v>0.71999999999999975</v>
      </c>
      <c r="Y1695" s="8">
        <v>8.9999999999999858E-2</v>
      </c>
      <c r="Z1695" s="8">
        <v>0</v>
      </c>
      <c r="AA1695">
        <v>7.0000000000000284E-2</v>
      </c>
      <c r="AF1695" t="s">
        <v>1928</v>
      </c>
      <c r="AG1695" t="s">
        <v>1910</v>
      </c>
      <c r="AH1695" t="s">
        <v>1911</v>
      </c>
      <c r="AI1695" t="s">
        <v>1915</v>
      </c>
      <c r="AJ1695" s="7">
        <v>40816</v>
      </c>
      <c r="AK1695" t="s">
        <v>2130</v>
      </c>
      <c r="AL1695" t="s">
        <v>1908</v>
      </c>
      <c r="AM1695" t="s">
        <v>1930</v>
      </c>
      <c r="AN1695" t="s">
        <v>2141</v>
      </c>
      <c r="AO1695" t="str">
        <f>TEXT(A1695,"yyyy-mm-dd")</f>
        <v>2011-04-30</v>
      </c>
    </row>
    <row r="1696" spans="1:41">
      <c r="A1696" s="6" t="s">
        <v>2129</v>
      </c>
      <c r="B1696">
        <v>2011</v>
      </c>
      <c r="C1696">
        <v>4</v>
      </c>
      <c r="E1696" t="s">
        <v>1907</v>
      </c>
      <c r="F1696" t="s">
        <v>1908</v>
      </c>
      <c r="G1696" t="s">
        <v>102</v>
      </c>
      <c r="H1696" t="s">
        <v>1922</v>
      </c>
      <c r="I1696">
        <v>2011</v>
      </c>
      <c r="J1696">
        <v>2</v>
      </c>
      <c r="K1696" s="6">
        <v>40724</v>
      </c>
      <c r="L1696">
        <v>2</v>
      </c>
      <c r="M1696">
        <v>1</v>
      </c>
      <c r="N1696" t="s">
        <v>104</v>
      </c>
      <c r="O1696" s="8">
        <v>4.5599999999999996</v>
      </c>
      <c r="P1696" s="8">
        <v>4.5</v>
      </c>
      <c r="Q1696" s="8">
        <v>4.5</v>
      </c>
      <c r="R1696" s="8">
        <v>4.51</v>
      </c>
      <c r="S1696" s="8">
        <v>4.5</v>
      </c>
      <c r="T1696" s="8">
        <v>5.08</v>
      </c>
      <c r="U1696" s="8">
        <v>0.14000000000000001</v>
      </c>
      <c r="V1696" s="9">
        <v>27</v>
      </c>
      <c r="W1696" s="8">
        <v>9.9999999999997868E-3</v>
      </c>
      <c r="X1696" s="8">
        <v>0.58000000000000007</v>
      </c>
      <c r="Y1696" s="8">
        <v>5.9999999999999609E-2</v>
      </c>
      <c r="Z1696" s="8">
        <v>0</v>
      </c>
      <c r="AA1696">
        <v>9.9999999999997868E-3</v>
      </c>
      <c r="AF1696" t="s">
        <v>1923</v>
      </c>
      <c r="AG1696" t="s">
        <v>1910</v>
      </c>
      <c r="AH1696" t="s">
        <v>1911</v>
      </c>
      <c r="AI1696" t="s">
        <v>1912</v>
      </c>
      <c r="AJ1696" s="7">
        <v>40724</v>
      </c>
      <c r="AK1696" t="s">
        <v>2130</v>
      </c>
      <c r="AL1696" t="s">
        <v>1908</v>
      </c>
      <c r="AM1696" t="s">
        <v>1925</v>
      </c>
      <c r="AN1696" t="s">
        <v>2140</v>
      </c>
      <c r="AO1696" t="str">
        <f>TEXT(A1696,"yyyy-mm-dd")</f>
        <v>2011-04-30</v>
      </c>
    </row>
    <row r="1697" spans="1:41">
      <c r="A1697" s="6" t="s">
        <v>2129</v>
      </c>
      <c r="B1697">
        <v>2011</v>
      </c>
      <c r="C1697">
        <v>4</v>
      </c>
      <c r="E1697" t="s">
        <v>100</v>
      </c>
      <c r="F1697" t="s">
        <v>101</v>
      </c>
      <c r="G1697" t="s">
        <v>83</v>
      </c>
      <c r="H1697" t="s">
        <v>1781</v>
      </c>
      <c r="I1697">
        <v>2012</v>
      </c>
      <c r="K1697" s="6">
        <v>41274</v>
      </c>
      <c r="L1697">
        <v>20</v>
      </c>
      <c r="N1697" t="s">
        <v>185</v>
      </c>
      <c r="O1697" s="8">
        <v>4.07</v>
      </c>
      <c r="P1697" s="8">
        <v>4</v>
      </c>
      <c r="Q1697" s="8">
        <v>3.8</v>
      </c>
      <c r="R1697" s="8">
        <v>4.2</v>
      </c>
      <c r="S1697" s="8">
        <v>3.3</v>
      </c>
      <c r="T1697" s="8">
        <v>5.2</v>
      </c>
      <c r="U1697" s="8">
        <v>0.45</v>
      </c>
      <c r="V1697" s="9">
        <v>27</v>
      </c>
      <c r="W1697" s="8">
        <v>0.40000000000000036</v>
      </c>
      <c r="X1697" s="8">
        <v>1.9000000000000004</v>
      </c>
      <c r="Y1697" s="8">
        <v>7.0000000000000284E-2</v>
      </c>
      <c r="Z1697" s="8">
        <v>0</v>
      </c>
      <c r="AA1697">
        <v>0</v>
      </c>
      <c r="AF1697" t="s">
        <v>9973</v>
      </c>
      <c r="AG1697" t="s">
        <v>9655</v>
      </c>
      <c r="AH1697" t="s">
        <v>9656</v>
      </c>
      <c r="AI1697" t="s">
        <v>9669</v>
      </c>
      <c r="AJ1697" s="7">
        <v>41274</v>
      </c>
      <c r="AK1697" t="s">
        <v>2130</v>
      </c>
      <c r="AL1697" t="s">
        <v>109</v>
      </c>
      <c r="AM1697" t="s">
        <v>1783</v>
      </c>
      <c r="AN1697" t="s">
        <v>9982</v>
      </c>
    </row>
    <row r="1698" spans="1:41">
      <c r="A1698" s="6" t="s">
        <v>2129</v>
      </c>
      <c r="B1698">
        <v>2011</v>
      </c>
      <c r="C1698">
        <v>4</v>
      </c>
      <c r="E1698" t="s">
        <v>100</v>
      </c>
      <c r="F1698" t="s">
        <v>101</v>
      </c>
      <c r="G1698" t="s">
        <v>102</v>
      </c>
      <c r="H1698" t="s">
        <v>1932</v>
      </c>
      <c r="I1698">
        <v>2011</v>
      </c>
      <c r="J1698">
        <v>4</v>
      </c>
      <c r="K1698" s="6">
        <v>40908</v>
      </c>
      <c r="L1698">
        <v>8</v>
      </c>
      <c r="M1698">
        <v>3</v>
      </c>
      <c r="N1698" t="s">
        <v>182</v>
      </c>
      <c r="O1698" s="8">
        <v>4.12</v>
      </c>
      <c r="P1698" s="8">
        <v>4.0999999999999996</v>
      </c>
      <c r="Q1698" s="8">
        <v>3.8</v>
      </c>
      <c r="R1698" s="8">
        <v>4.43</v>
      </c>
      <c r="S1698" s="8">
        <v>2.5</v>
      </c>
      <c r="T1698" s="8">
        <v>5.3</v>
      </c>
      <c r="U1698" s="8">
        <v>0.56999999999999995</v>
      </c>
      <c r="V1698" s="9">
        <v>28</v>
      </c>
      <c r="W1698" s="8">
        <v>0.62999999999999989</v>
      </c>
      <c r="X1698" s="8">
        <v>2.8</v>
      </c>
      <c r="Y1698" s="8">
        <v>2.0000000000000462E-2</v>
      </c>
      <c r="Z1698" s="8">
        <v>4.9999999999999822E-2</v>
      </c>
      <c r="AA1698">
        <v>-7.0000000000000284E-2</v>
      </c>
      <c r="AF1698" t="s">
        <v>2066</v>
      </c>
      <c r="AG1698" t="s">
        <v>106</v>
      </c>
      <c r="AH1698" t="s">
        <v>107</v>
      </c>
      <c r="AI1698" t="s">
        <v>427</v>
      </c>
      <c r="AJ1698" s="7">
        <v>40908</v>
      </c>
      <c r="AK1698" t="s">
        <v>2130</v>
      </c>
      <c r="AL1698" t="s">
        <v>109</v>
      </c>
      <c r="AM1698" t="s">
        <v>1935</v>
      </c>
      <c r="AN1698" t="s">
        <v>2139</v>
      </c>
      <c r="AO1698" t="str">
        <f>TEXT(A1698,"yyyy-mm-dd")</f>
        <v>2011-04-30</v>
      </c>
    </row>
    <row r="1699" spans="1:41">
      <c r="A1699" s="6" t="s">
        <v>2129</v>
      </c>
      <c r="B1699">
        <v>2011</v>
      </c>
      <c r="C1699">
        <v>4</v>
      </c>
      <c r="E1699" t="s">
        <v>100</v>
      </c>
      <c r="F1699" t="s">
        <v>101</v>
      </c>
      <c r="G1699" t="s">
        <v>83</v>
      </c>
      <c r="H1699" t="s">
        <v>1589</v>
      </c>
      <c r="I1699">
        <v>2011</v>
      </c>
      <c r="K1699" s="6">
        <v>40908</v>
      </c>
      <c r="L1699">
        <v>8</v>
      </c>
      <c r="N1699" t="s">
        <v>182</v>
      </c>
      <c r="O1699" s="8">
        <v>4.37</v>
      </c>
      <c r="P1699" s="8">
        <v>4.4000000000000004</v>
      </c>
      <c r="Q1699" s="8">
        <v>4.28</v>
      </c>
      <c r="R1699" s="8">
        <v>4.5</v>
      </c>
      <c r="S1699" s="8">
        <v>3.7</v>
      </c>
      <c r="T1699" s="8">
        <v>5.0999999999999996</v>
      </c>
      <c r="U1699" s="8">
        <v>0.3</v>
      </c>
      <c r="V1699" s="9">
        <v>28</v>
      </c>
      <c r="W1699" s="8">
        <v>0.21999999999999975</v>
      </c>
      <c r="X1699" s="8">
        <v>1.3999999999999995</v>
      </c>
      <c r="Y1699" s="8">
        <v>-3.0000000000000249E-2</v>
      </c>
      <c r="Z1699" s="8">
        <v>0.10000000000000053</v>
      </c>
      <c r="AA1699">
        <v>-0.1800000000000006</v>
      </c>
      <c r="AF1699" t="s">
        <v>9939</v>
      </c>
      <c r="AG1699" t="s">
        <v>9655</v>
      </c>
      <c r="AH1699" t="s">
        <v>9656</v>
      </c>
      <c r="AI1699" t="s">
        <v>9657</v>
      </c>
      <c r="AJ1699" s="7">
        <v>40908</v>
      </c>
      <c r="AK1699" t="s">
        <v>2130</v>
      </c>
      <c r="AL1699" t="s">
        <v>109</v>
      </c>
      <c r="AM1699" t="s">
        <v>1591</v>
      </c>
      <c r="AN1699" t="s">
        <v>9963</v>
      </c>
    </row>
    <row r="1700" spans="1:41">
      <c r="A1700" s="6" t="s">
        <v>2129</v>
      </c>
      <c r="B1700">
        <v>2011</v>
      </c>
      <c r="C1700">
        <v>4</v>
      </c>
      <c r="E1700" t="s">
        <v>100</v>
      </c>
      <c r="F1700" t="s">
        <v>101</v>
      </c>
      <c r="G1700" t="s">
        <v>102</v>
      </c>
      <c r="H1700" t="s">
        <v>1927</v>
      </c>
      <c r="I1700">
        <v>2011</v>
      </c>
      <c r="J1700">
        <v>3</v>
      </c>
      <c r="K1700" s="6">
        <v>40816</v>
      </c>
      <c r="L1700">
        <v>5</v>
      </c>
      <c r="M1700">
        <v>2</v>
      </c>
      <c r="N1700" t="s">
        <v>211</v>
      </c>
      <c r="O1700" s="8">
        <v>4.21</v>
      </c>
      <c r="P1700" s="8">
        <v>4.25</v>
      </c>
      <c r="Q1700" s="8">
        <v>3.8</v>
      </c>
      <c r="R1700" s="8">
        <v>4.5999999999999996</v>
      </c>
      <c r="S1700" s="8">
        <v>3</v>
      </c>
      <c r="T1700" s="8">
        <v>5.53</v>
      </c>
      <c r="U1700" s="8">
        <v>0.63</v>
      </c>
      <c r="V1700" s="9">
        <v>28</v>
      </c>
      <c r="W1700" s="8">
        <v>0.79999999999999982</v>
      </c>
      <c r="X1700" s="8">
        <v>2.5300000000000002</v>
      </c>
      <c r="Y1700" s="8">
        <v>-4.0000000000000036E-2</v>
      </c>
      <c r="Z1700" s="8">
        <v>0.12000000000000011</v>
      </c>
      <c r="AA1700">
        <v>0.14999999999999947</v>
      </c>
      <c r="AF1700" t="s">
        <v>2064</v>
      </c>
      <c r="AG1700" t="s">
        <v>106</v>
      </c>
      <c r="AH1700" t="s">
        <v>107</v>
      </c>
      <c r="AI1700" t="s">
        <v>340</v>
      </c>
      <c r="AJ1700" s="7">
        <v>40816</v>
      </c>
      <c r="AK1700" t="s">
        <v>2130</v>
      </c>
      <c r="AL1700" t="s">
        <v>109</v>
      </c>
      <c r="AM1700" t="s">
        <v>1930</v>
      </c>
      <c r="AN1700" t="s">
        <v>2138</v>
      </c>
      <c r="AO1700" t="str">
        <f>TEXT(A1700,"yyyy-mm-dd")</f>
        <v>2011-04-30</v>
      </c>
    </row>
    <row r="1701" spans="1:41">
      <c r="A1701" s="6" t="s">
        <v>2129</v>
      </c>
      <c r="B1701">
        <v>2011</v>
      </c>
      <c r="C1701">
        <v>4</v>
      </c>
      <c r="E1701" t="s">
        <v>100</v>
      </c>
      <c r="F1701" t="s">
        <v>101</v>
      </c>
      <c r="G1701" t="s">
        <v>102</v>
      </c>
      <c r="H1701" t="s">
        <v>1922</v>
      </c>
      <c r="I1701">
        <v>2011</v>
      </c>
      <c r="J1701">
        <v>2</v>
      </c>
      <c r="K1701" s="6">
        <v>40724</v>
      </c>
      <c r="L1701">
        <v>2</v>
      </c>
      <c r="M1701">
        <v>1</v>
      </c>
      <c r="N1701" t="s">
        <v>104</v>
      </c>
      <c r="O1701" s="8">
        <v>4.18</v>
      </c>
      <c r="P1701" s="8">
        <v>4.2</v>
      </c>
      <c r="Q1701" s="8">
        <v>3.97</v>
      </c>
      <c r="R1701" s="8">
        <v>4.33</v>
      </c>
      <c r="S1701" s="8">
        <v>3.36</v>
      </c>
      <c r="T1701" s="8">
        <v>5</v>
      </c>
      <c r="U1701" s="8">
        <v>0.39</v>
      </c>
      <c r="V1701" s="9">
        <v>28</v>
      </c>
      <c r="W1701" s="8">
        <v>0.35999999999999988</v>
      </c>
      <c r="X1701" s="8">
        <v>1.6400000000000001</v>
      </c>
      <c r="Y1701" s="8">
        <v>-2.0000000000000462E-2</v>
      </c>
      <c r="Z1701" s="8">
        <v>0.10000000000000053</v>
      </c>
      <c r="AA1701">
        <v>-0.10000000000000009</v>
      </c>
      <c r="AF1701" t="s">
        <v>2009</v>
      </c>
      <c r="AG1701" t="s">
        <v>106</v>
      </c>
      <c r="AH1701" t="s">
        <v>107</v>
      </c>
      <c r="AI1701" t="s">
        <v>108</v>
      </c>
      <c r="AJ1701" s="7">
        <v>40724</v>
      </c>
      <c r="AK1701" t="s">
        <v>2130</v>
      </c>
      <c r="AL1701" t="s">
        <v>109</v>
      </c>
      <c r="AM1701" t="s">
        <v>1925</v>
      </c>
      <c r="AN1701" t="s">
        <v>2137</v>
      </c>
      <c r="AO1701" t="str">
        <f>TEXT(A1701,"yyyy-mm-dd")</f>
        <v>2011-04-30</v>
      </c>
    </row>
    <row r="1702" spans="1:41">
      <c r="A1702" s="6" t="s">
        <v>2129</v>
      </c>
      <c r="B1702">
        <v>2011</v>
      </c>
      <c r="C1702">
        <v>4</v>
      </c>
      <c r="E1702" t="s">
        <v>100</v>
      </c>
      <c r="F1702" t="s">
        <v>101</v>
      </c>
      <c r="G1702" t="s">
        <v>102</v>
      </c>
      <c r="H1702" t="s">
        <v>1917</v>
      </c>
      <c r="I1702">
        <v>2011</v>
      </c>
      <c r="J1702">
        <v>1</v>
      </c>
      <c r="K1702" s="6">
        <v>40633</v>
      </c>
      <c r="L1702">
        <v>-1</v>
      </c>
      <c r="M1702">
        <v>0</v>
      </c>
      <c r="N1702" t="s">
        <v>187</v>
      </c>
      <c r="O1702" s="8">
        <v>4.96</v>
      </c>
      <c r="P1702" s="8">
        <v>4.9000000000000004</v>
      </c>
      <c r="Q1702" s="8">
        <v>4.7</v>
      </c>
      <c r="R1702" s="8">
        <v>5.21</v>
      </c>
      <c r="S1702" s="8">
        <v>3.7</v>
      </c>
      <c r="T1702" s="8">
        <v>6</v>
      </c>
      <c r="U1702" s="8">
        <v>0.54</v>
      </c>
      <c r="V1702" s="9">
        <v>28</v>
      </c>
      <c r="W1702" s="8">
        <v>0.50999999999999979</v>
      </c>
      <c r="X1702" s="8">
        <v>2.2999999999999998</v>
      </c>
      <c r="Y1702" s="8">
        <v>5.9999999999999609E-2</v>
      </c>
      <c r="Z1702" s="8">
        <v>2.0000000000000462E-2</v>
      </c>
      <c r="AA1702">
        <v>-0.12000000000000011</v>
      </c>
      <c r="AF1702" t="s">
        <v>1960</v>
      </c>
      <c r="AG1702" t="s">
        <v>106</v>
      </c>
      <c r="AH1702" t="s">
        <v>107</v>
      </c>
      <c r="AI1702" t="s">
        <v>188</v>
      </c>
      <c r="AJ1702" s="7">
        <v>40633</v>
      </c>
      <c r="AK1702" t="s">
        <v>2130</v>
      </c>
      <c r="AL1702" t="s">
        <v>109</v>
      </c>
      <c r="AM1702" t="s">
        <v>1920</v>
      </c>
      <c r="AN1702" t="s">
        <v>2136</v>
      </c>
      <c r="AO1702" t="str">
        <f>TEXT(A1702,"yyyy-mm-dd")</f>
        <v>2011-04-30</v>
      </c>
    </row>
    <row r="1703" spans="1:41">
      <c r="A1703" s="6" t="s">
        <v>2129</v>
      </c>
      <c r="B1703">
        <v>2011</v>
      </c>
      <c r="C1703">
        <v>4</v>
      </c>
      <c r="E1703" t="s">
        <v>81</v>
      </c>
      <c r="F1703" t="s">
        <v>82</v>
      </c>
      <c r="G1703" t="s">
        <v>83</v>
      </c>
      <c r="H1703" t="s">
        <v>2028</v>
      </c>
      <c r="I1703">
        <v>2013</v>
      </c>
      <c r="K1703" s="6">
        <v>41639</v>
      </c>
      <c r="L1703">
        <v>32</v>
      </c>
      <c r="N1703" t="s">
        <v>823</v>
      </c>
      <c r="O1703" s="8">
        <v>3.58</v>
      </c>
      <c r="P1703" s="8">
        <v>3.6</v>
      </c>
      <c r="Q1703" s="8">
        <v>3.5</v>
      </c>
      <c r="R1703" s="8">
        <v>3.78</v>
      </c>
      <c r="S1703" s="8">
        <v>3.1</v>
      </c>
      <c r="T1703" s="8">
        <v>4.0999999999999996</v>
      </c>
      <c r="U1703" s="8">
        <v>0.25</v>
      </c>
      <c r="V1703" s="9">
        <v>26</v>
      </c>
      <c r="W1703" s="8">
        <v>0.2799999999999998</v>
      </c>
      <c r="X1703" s="8">
        <v>0.99999999999999956</v>
      </c>
      <c r="Y1703" s="8">
        <v>-2.0000000000000018E-2</v>
      </c>
      <c r="Z1703" s="8">
        <v>0</v>
      </c>
      <c r="AA1703">
        <v>-2.0000000000000018E-2</v>
      </c>
      <c r="AF1703" t="s">
        <v>2029</v>
      </c>
      <c r="AG1703" t="s">
        <v>87</v>
      </c>
      <c r="AH1703" t="s">
        <v>88</v>
      </c>
      <c r="AI1703" t="s">
        <v>359</v>
      </c>
      <c r="AJ1703" s="7">
        <v>41639</v>
      </c>
      <c r="AK1703" t="s">
        <v>2130</v>
      </c>
      <c r="AL1703" t="s">
        <v>91</v>
      </c>
      <c r="AM1703" t="s">
        <v>2030</v>
      </c>
      <c r="AN1703" t="s">
        <v>2133</v>
      </c>
      <c r="AO1703" t="str">
        <f>TEXT(A1703,"yyyy-mm-dd")</f>
        <v>2011-04-30</v>
      </c>
    </row>
    <row r="1704" spans="1:41">
      <c r="A1704" s="6" t="s">
        <v>2129</v>
      </c>
      <c r="B1704">
        <v>2011</v>
      </c>
      <c r="C1704">
        <v>4</v>
      </c>
      <c r="E1704" t="s">
        <v>81</v>
      </c>
      <c r="F1704" t="s">
        <v>82</v>
      </c>
      <c r="G1704" t="s">
        <v>83</v>
      </c>
      <c r="H1704" t="s">
        <v>1781</v>
      </c>
      <c r="I1704">
        <v>2012</v>
      </c>
      <c r="K1704" s="6">
        <v>41274</v>
      </c>
      <c r="L1704">
        <v>20</v>
      </c>
      <c r="N1704" t="s">
        <v>185</v>
      </c>
      <c r="O1704" s="8">
        <v>3.8</v>
      </c>
      <c r="P1704" s="8">
        <v>3.8</v>
      </c>
      <c r="Q1704" s="8">
        <v>3.6</v>
      </c>
      <c r="R1704" s="8">
        <v>4</v>
      </c>
      <c r="S1704" s="8">
        <v>3.1</v>
      </c>
      <c r="T1704" s="8">
        <v>4.5</v>
      </c>
      <c r="U1704" s="8">
        <v>0.36</v>
      </c>
      <c r="V1704" s="9">
        <v>29</v>
      </c>
      <c r="W1704" s="8">
        <v>0.39999999999999991</v>
      </c>
      <c r="X1704" s="8">
        <v>1.4</v>
      </c>
      <c r="Y1704" s="8">
        <v>0</v>
      </c>
      <c r="Z1704" s="8">
        <v>-0.10000000000000009</v>
      </c>
      <c r="AA1704">
        <v>-0.11999999999999966</v>
      </c>
      <c r="AF1704" t="s">
        <v>1782</v>
      </c>
      <c r="AG1704" t="s">
        <v>87</v>
      </c>
      <c r="AH1704" t="s">
        <v>88</v>
      </c>
      <c r="AI1704" t="s">
        <v>97</v>
      </c>
      <c r="AJ1704" s="7">
        <v>41274</v>
      </c>
      <c r="AK1704" t="s">
        <v>2130</v>
      </c>
      <c r="AL1704" t="s">
        <v>91</v>
      </c>
      <c r="AM1704" t="s">
        <v>1783</v>
      </c>
      <c r="AN1704" t="s">
        <v>2132</v>
      </c>
      <c r="AO1704" t="str">
        <f>TEXT(A1704,"yyyy-mm-dd")</f>
        <v>2011-04-30</v>
      </c>
    </row>
    <row r="1705" spans="1:41">
      <c r="A1705" s="6" t="s">
        <v>2129</v>
      </c>
      <c r="B1705">
        <v>2011</v>
      </c>
      <c r="C1705">
        <v>4</v>
      </c>
      <c r="E1705" t="s">
        <v>392</v>
      </c>
      <c r="F1705" t="s">
        <v>82</v>
      </c>
      <c r="G1705" t="s">
        <v>83</v>
      </c>
      <c r="H1705" t="s">
        <v>1781</v>
      </c>
      <c r="I1705">
        <v>2012</v>
      </c>
      <c r="K1705" s="6">
        <v>41274</v>
      </c>
      <c r="L1705">
        <v>20</v>
      </c>
      <c r="N1705" t="s">
        <v>185</v>
      </c>
      <c r="O1705" s="8">
        <v>3.67</v>
      </c>
      <c r="P1705" s="8">
        <v>3.7</v>
      </c>
      <c r="Q1705" s="8">
        <v>3.5</v>
      </c>
      <c r="R1705" s="8">
        <v>3.88</v>
      </c>
      <c r="S1705" s="8">
        <v>3.2</v>
      </c>
      <c r="T1705" s="8">
        <v>4.0999999999999996</v>
      </c>
      <c r="U1705" s="8">
        <v>0.26</v>
      </c>
      <c r="V1705" s="9">
        <v>26</v>
      </c>
      <c r="W1705" s="8">
        <v>0.37999999999999989</v>
      </c>
      <c r="X1705" s="8">
        <v>0.89999999999999947</v>
      </c>
      <c r="Y1705" s="8">
        <v>-3.0000000000000249E-2</v>
      </c>
      <c r="Z1705" s="8">
        <v>0</v>
      </c>
      <c r="AA1705">
        <v>8.0000000000000071E-2</v>
      </c>
      <c r="AF1705" t="s">
        <v>1782</v>
      </c>
      <c r="AG1705" t="s">
        <v>87</v>
      </c>
      <c r="AH1705" t="s">
        <v>88</v>
      </c>
      <c r="AI1705" t="s">
        <v>97</v>
      </c>
      <c r="AJ1705" s="7">
        <v>41274</v>
      </c>
      <c r="AK1705" t="s">
        <v>2130</v>
      </c>
      <c r="AL1705" t="s">
        <v>393</v>
      </c>
      <c r="AM1705" t="s">
        <v>1783</v>
      </c>
      <c r="AN1705" t="s">
        <v>2135</v>
      </c>
      <c r="AO1705" t="str">
        <f>TEXT(A1705,"yyyy-mm-dd")</f>
        <v>2011-04-30</v>
      </c>
    </row>
    <row r="1706" spans="1:41">
      <c r="A1706" s="6" t="s">
        <v>2129</v>
      </c>
      <c r="B1706">
        <v>2011</v>
      </c>
      <c r="C1706">
        <v>4</v>
      </c>
      <c r="E1706" t="s">
        <v>81</v>
      </c>
      <c r="F1706" t="s">
        <v>82</v>
      </c>
      <c r="G1706" t="s">
        <v>83</v>
      </c>
      <c r="H1706" t="s">
        <v>1589</v>
      </c>
      <c r="I1706">
        <v>2011</v>
      </c>
      <c r="K1706" s="6">
        <v>40908</v>
      </c>
      <c r="L1706">
        <v>8</v>
      </c>
      <c r="N1706" t="s">
        <v>182</v>
      </c>
      <c r="O1706" s="8">
        <v>3.87</v>
      </c>
      <c r="P1706" s="8">
        <v>3.9</v>
      </c>
      <c r="Q1706" s="8">
        <v>3.7</v>
      </c>
      <c r="R1706" s="8">
        <v>4</v>
      </c>
      <c r="S1706" s="8">
        <v>3.5</v>
      </c>
      <c r="T1706" s="8">
        <v>4.3</v>
      </c>
      <c r="U1706" s="8">
        <v>0.23</v>
      </c>
      <c r="V1706" s="9">
        <v>29</v>
      </c>
      <c r="W1706" s="8">
        <v>0.29999999999999982</v>
      </c>
      <c r="X1706" s="8">
        <v>0.79999999999999982</v>
      </c>
      <c r="Y1706" s="8">
        <v>-2.9999999999999805E-2</v>
      </c>
      <c r="Z1706" s="8">
        <v>0</v>
      </c>
      <c r="AA1706">
        <v>9.9999999999999645E-2</v>
      </c>
      <c r="AF1706" t="s">
        <v>1590</v>
      </c>
      <c r="AG1706" t="s">
        <v>87</v>
      </c>
      <c r="AH1706" t="s">
        <v>88</v>
      </c>
      <c r="AI1706" t="s">
        <v>89</v>
      </c>
      <c r="AJ1706" s="7">
        <v>40908</v>
      </c>
      <c r="AK1706" t="s">
        <v>2130</v>
      </c>
      <c r="AL1706" t="s">
        <v>91</v>
      </c>
      <c r="AM1706" t="s">
        <v>1591</v>
      </c>
      <c r="AN1706" t="s">
        <v>2131</v>
      </c>
      <c r="AO1706" t="str">
        <f>TEXT(A1706,"yyyy-mm-dd")</f>
        <v>2011-04-30</v>
      </c>
    </row>
    <row r="1707" spans="1:41">
      <c r="A1707" s="6" t="s">
        <v>2129</v>
      </c>
      <c r="B1707">
        <v>2011</v>
      </c>
      <c r="C1707">
        <v>4</v>
      </c>
      <c r="E1707" t="s">
        <v>392</v>
      </c>
      <c r="F1707" t="s">
        <v>82</v>
      </c>
      <c r="G1707" t="s">
        <v>83</v>
      </c>
      <c r="H1707" t="s">
        <v>1589</v>
      </c>
      <c r="I1707">
        <v>2011</v>
      </c>
      <c r="K1707" s="6">
        <v>40908</v>
      </c>
      <c r="L1707">
        <v>8</v>
      </c>
      <c r="N1707" t="s">
        <v>182</v>
      </c>
      <c r="O1707" s="8">
        <v>3.71</v>
      </c>
      <c r="P1707" s="8">
        <v>3.65</v>
      </c>
      <c r="Q1707" s="8">
        <v>3.5</v>
      </c>
      <c r="R1707" s="8">
        <v>4</v>
      </c>
      <c r="S1707" s="8">
        <v>3</v>
      </c>
      <c r="T1707" s="8">
        <v>4.2</v>
      </c>
      <c r="U1707" s="8">
        <v>0.31</v>
      </c>
      <c r="V1707" s="9">
        <v>28</v>
      </c>
      <c r="W1707" s="8">
        <v>0.5</v>
      </c>
      <c r="X1707" s="8">
        <v>1.2000000000000002</v>
      </c>
      <c r="Y1707" s="8">
        <v>6.0000000000000053E-2</v>
      </c>
      <c r="Z1707" s="8">
        <v>-0.14999999999999991</v>
      </c>
      <c r="AA1707">
        <v>0.10000000000000009</v>
      </c>
      <c r="AF1707" t="s">
        <v>1590</v>
      </c>
      <c r="AG1707" t="s">
        <v>87</v>
      </c>
      <c r="AH1707" t="s">
        <v>88</v>
      </c>
      <c r="AI1707" t="s">
        <v>89</v>
      </c>
      <c r="AJ1707" s="7">
        <v>40908</v>
      </c>
      <c r="AK1707" t="s">
        <v>2130</v>
      </c>
      <c r="AL1707" t="s">
        <v>393</v>
      </c>
      <c r="AM1707" t="s">
        <v>1591</v>
      </c>
      <c r="AN1707" t="s">
        <v>2134</v>
      </c>
      <c r="AO1707" t="str">
        <f>TEXT(A1707,"yyyy-mm-dd")</f>
        <v>2011-04-30</v>
      </c>
    </row>
    <row r="1708" spans="1:41">
      <c r="A1708" s="6" t="s">
        <v>2129</v>
      </c>
      <c r="B1708">
        <v>2011</v>
      </c>
      <c r="C1708">
        <v>4</v>
      </c>
      <c r="E1708" t="s">
        <v>81</v>
      </c>
      <c r="F1708" t="s">
        <v>82</v>
      </c>
      <c r="G1708" t="s">
        <v>774</v>
      </c>
      <c r="H1708" t="s">
        <v>775</v>
      </c>
      <c r="K1708" s="6"/>
      <c r="O1708" s="8">
        <v>3.63</v>
      </c>
      <c r="P1708" s="8">
        <v>3.6</v>
      </c>
      <c r="Q1708" s="8">
        <v>3.5</v>
      </c>
      <c r="R1708" s="8">
        <v>3.8</v>
      </c>
      <c r="S1708" s="8">
        <v>3.2</v>
      </c>
      <c r="T1708" s="8">
        <v>4.2</v>
      </c>
      <c r="U1708" s="8">
        <v>0.26</v>
      </c>
      <c r="V1708" s="9">
        <v>27</v>
      </c>
      <c r="W1708" s="8">
        <v>0.29999999999999982</v>
      </c>
      <c r="X1708" s="8">
        <v>1</v>
      </c>
      <c r="Y1708" s="8">
        <v>2.9999999999999805E-2</v>
      </c>
      <c r="Z1708" s="8">
        <v>0</v>
      </c>
      <c r="AA1708">
        <v>0</v>
      </c>
      <c r="AF1708" t="s">
        <v>776</v>
      </c>
      <c r="AG1708" t="s">
        <v>777</v>
      </c>
      <c r="AH1708" t="s">
        <v>778</v>
      </c>
      <c r="AI1708" t="s">
        <v>779</v>
      </c>
      <c r="AJ1708" s="7"/>
      <c r="AK1708" t="s">
        <v>2130</v>
      </c>
      <c r="AL1708" t="s">
        <v>91</v>
      </c>
      <c r="AM1708" t="s">
        <v>775</v>
      </c>
      <c r="AN1708" t="s">
        <v>2148</v>
      </c>
      <c r="AO1708" t="str">
        <f>TEXT(A1708,"yyyy-mm-dd")</f>
        <v>2011-04-30</v>
      </c>
    </row>
    <row r="1709" spans="1:41">
      <c r="A1709" s="6" t="s">
        <v>2129</v>
      </c>
      <c r="B1709">
        <v>2011</v>
      </c>
      <c r="C1709">
        <v>4</v>
      </c>
      <c r="E1709" t="s">
        <v>81</v>
      </c>
      <c r="F1709" t="s">
        <v>82</v>
      </c>
      <c r="G1709" t="s">
        <v>774</v>
      </c>
      <c r="H1709" t="s">
        <v>1536</v>
      </c>
      <c r="K1709" s="6"/>
      <c r="O1709" s="8">
        <v>3.51</v>
      </c>
      <c r="P1709" s="8">
        <v>3.5</v>
      </c>
      <c r="Q1709" s="8">
        <v>3.28</v>
      </c>
      <c r="R1709" s="8">
        <v>3.6</v>
      </c>
      <c r="S1709" s="8">
        <v>3</v>
      </c>
      <c r="T1709" s="8">
        <v>5</v>
      </c>
      <c r="U1709" s="8">
        <v>0.43</v>
      </c>
      <c r="V1709" s="9">
        <v>24</v>
      </c>
      <c r="W1709" s="8">
        <v>0.32000000000000028</v>
      </c>
      <c r="X1709" s="8">
        <v>2</v>
      </c>
      <c r="Y1709" s="8">
        <v>9.9999999999997868E-3</v>
      </c>
      <c r="Z1709" s="8">
        <v>0</v>
      </c>
      <c r="AA1709">
        <v>-0.12999999999999989</v>
      </c>
      <c r="AF1709" t="s">
        <v>1537</v>
      </c>
      <c r="AG1709" t="s">
        <v>777</v>
      </c>
      <c r="AH1709" t="s">
        <v>778</v>
      </c>
      <c r="AI1709" t="s">
        <v>1538</v>
      </c>
      <c r="AJ1709" s="7"/>
      <c r="AK1709" t="s">
        <v>2130</v>
      </c>
      <c r="AL1709" t="s">
        <v>91</v>
      </c>
      <c r="AM1709" t="s">
        <v>1536</v>
      </c>
      <c r="AN1709" t="s">
        <v>2149</v>
      </c>
      <c r="AO1709" t="str">
        <f>TEXT(A1709,"yyyy-mm-dd")</f>
        <v>2011-04-30</v>
      </c>
    </row>
    <row r="1710" spans="1:41">
      <c r="A1710" s="6" t="s">
        <v>2129</v>
      </c>
      <c r="B1710">
        <v>2011</v>
      </c>
      <c r="C1710">
        <v>4</v>
      </c>
      <c r="E1710" t="s">
        <v>112</v>
      </c>
      <c r="F1710" t="s">
        <v>113</v>
      </c>
      <c r="G1710" t="s">
        <v>83</v>
      </c>
      <c r="H1710" t="s">
        <v>1781</v>
      </c>
      <c r="I1710">
        <v>2012</v>
      </c>
      <c r="K1710" s="6">
        <v>41274</v>
      </c>
      <c r="L1710">
        <v>20</v>
      </c>
      <c r="N1710" t="s">
        <v>185</v>
      </c>
      <c r="O1710" s="8">
        <v>5.59</v>
      </c>
      <c r="P1710" s="8">
        <v>5.6</v>
      </c>
      <c r="Q1710" s="8">
        <v>5.24</v>
      </c>
      <c r="R1710" s="8">
        <v>6.05</v>
      </c>
      <c r="S1710" s="8">
        <v>4.37</v>
      </c>
      <c r="T1710" s="8">
        <v>7.25</v>
      </c>
      <c r="U1710" s="8">
        <v>0.74</v>
      </c>
      <c r="V1710" s="9">
        <v>25</v>
      </c>
      <c r="W1710" s="8">
        <v>0.80999999999999961</v>
      </c>
      <c r="X1710" s="8">
        <v>2.88</v>
      </c>
      <c r="Y1710" s="8">
        <v>-9.9999999999997868E-3</v>
      </c>
      <c r="Z1710" s="8">
        <v>-0.28000000000000025</v>
      </c>
      <c r="AA1710">
        <v>0.14999999999999947</v>
      </c>
      <c r="AF1710" t="s">
        <v>2052</v>
      </c>
      <c r="AG1710" t="s">
        <v>115</v>
      </c>
      <c r="AH1710" t="s">
        <v>116</v>
      </c>
      <c r="AI1710" t="s">
        <v>230</v>
      </c>
      <c r="AJ1710" s="7">
        <v>41274</v>
      </c>
      <c r="AK1710" t="s">
        <v>2130</v>
      </c>
      <c r="AL1710" t="s">
        <v>118</v>
      </c>
      <c r="AM1710" t="s">
        <v>1783</v>
      </c>
      <c r="AN1710" t="s">
        <v>2151</v>
      </c>
      <c r="AO1710" t="str">
        <f>TEXT(A1710,"yyyy-mm-dd")</f>
        <v>2011-04-30</v>
      </c>
    </row>
    <row r="1711" spans="1:41">
      <c r="A1711" s="6" t="s">
        <v>2129</v>
      </c>
      <c r="B1711">
        <v>2011</v>
      </c>
      <c r="C1711">
        <v>4</v>
      </c>
      <c r="E1711" t="s">
        <v>112</v>
      </c>
      <c r="F1711" t="s">
        <v>113</v>
      </c>
      <c r="G1711" t="s">
        <v>83</v>
      </c>
      <c r="H1711" t="s">
        <v>1589</v>
      </c>
      <c r="I1711">
        <v>2011</v>
      </c>
      <c r="K1711" s="6">
        <v>40908</v>
      </c>
      <c r="L1711">
        <v>8</v>
      </c>
      <c r="N1711" t="s">
        <v>182</v>
      </c>
      <c r="O1711" s="8">
        <v>4.71</v>
      </c>
      <c r="P1711" s="8">
        <v>4.6900000000000004</v>
      </c>
      <c r="Q1711" s="8">
        <v>4.5</v>
      </c>
      <c r="R1711" s="8">
        <v>4.93</v>
      </c>
      <c r="S1711" s="8">
        <v>4.25</v>
      </c>
      <c r="T1711" s="8">
        <v>5.2</v>
      </c>
      <c r="U1711" s="8">
        <v>0.25</v>
      </c>
      <c r="V1711" s="9">
        <v>27</v>
      </c>
      <c r="W1711" s="8">
        <v>0.42999999999999972</v>
      </c>
      <c r="X1711" s="8">
        <v>0.95000000000000018</v>
      </c>
      <c r="Y1711" s="8">
        <v>1.9999999999999574E-2</v>
      </c>
      <c r="Z1711" s="8">
        <v>3.0000000000000249E-2</v>
      </c>
      <c r="AA1711">
        <v>-7.0000000000000284E-2</v>
      </c>
      <c r="AF1711" t="s">
        <v>1793</v>
      </c>
      <c r="AG1711" t="s">
        <v>115</v>
      </c>
      <c r="AH1711" t="s">
        <v>116</v>
      </c>
      <c r="AI1711" t="s">
        <v>117</v>
      </c>
      <c r="AJ1711" s="7">
        <v>40908</v>
      </c>
      <c r="AK1711" t="s">
        <v>2130</v>
      </c>
      <c r="AL1711" t="s">
        <v>118</v>
      </c>
      <c r="AM1711" t="s">
        <v>1591</v>
      </c>
      <c r="AN1711" t="s">
        <v>2150</v>
      </c>
      <c r="AO1711" t="str">
        <f>TEXT(A1711,"yyyy-mm-dd")</f>
        <v>2011-04-30</v>
      </c>
    </row>
    <row r="1712" spans="1:41">
      <c r="A1712" s="6" t="s">
        <v>2152</v>
      </c>
      <c r="B1712">
        <v>2011</v>
      </c>
      <c r="C1712">
        <v>5</v>
      </c>
      <c r="E1712" t="s">
        <v>1907</v>
      </c>
      <c r="F1712" t="s">
        <v>1908</v>
      </c>
      <c r="G1712" t="s">
        <v>102</v>
      </c>
      <c r="H1712" t="s">
        <v>2121</v>
      </c>
      <c r="I1712">
        <v>2013</v>
      </c>
      <c r="J1712">
        <v>1</v>
      </c>
      <c r="K1712" s="6">
        <v>41364</v>
      </c>
      <c r="L1712">
        <v>22</v>
      </c>
      <c r="M1712">
        <v>7</v>
      </c>
      <c r="N1712" t="s">
        <v>167</v>
      </c>
      <c r="O1712" s="8">
        <v>6.15</v>
      </c>
      <c r="P1712" s="8">
        <v>6</v>
      </c>
      <c r="Q1712" s="8">
        <v>5.75</v>
      </c>
      <c r="R1712" s="8">
        <v>6.5</v>
      </c>
      <c r="S1712" s="8">
        <v>5</v>
      </c>
      <c r="T1712" s="8">
        <v>7.25</v>
      </c>
      <c r="U1712" s="8">
        <v>0.56000000000000005</v>
      </c>
      <c r="V1712" s="9">
        <v>25</v>
      </c>
      <c r="W1712" s="8">
        <v>0.75</v>
      </c>
      <c r="X1712" s="8">
        <v>2.25</v>
      </c>
      <c r="Y1712" s="8">
        <v>0.15000000000000036</v>
      </c>
      <c r="Z1712" s="8">
        <v>0</v>
      </c>
      <c r="AA1712">
        <v>-0.25</v>
      </c>
      <c r="AF1712" t="s">
        <v>2122</v>
      </c>
      <c r="AG1712" t="s">
        <v>1910</v>
      </c>
      <c r="AH1712" t="s">
        <v>1911</v>
      </c>
      <c r="AI1712" t="s">
        <v>1944</v>
      </c>
      <c r="AJ1712" s="7">
        <v>41364</v>
      </c>
      <c r="AK1712" t="s">
        <v>2153</v>
      </c>
      <c r="AL1712" t="s">
        <v>1908</v>
      </c>
      <c r="AM1712" t="s">
        <v>2123</v>
      </c>
      <c r="AN1712" t="s">
        <v>2171</v>
      </c>
      <c r="AO1712" t="str">
        <f>TEXT(A1712,"yyyy-mm-dd")</f>
        <v>2011-05-31</v>
      </c>
    </row>
    <row r="1713" spans="1:41">
      <c r="A1713" s="6" t="s">
        <v>2152</v>
      </c>
      <c r="B1713">
        <v>2011</v>
      </c>
      <c r="C1713">
        <v>5</v>
      </c>
      <c r="E1713" t="s">
        <v>1907</v>
      </c>
      <c r="F1713" t="s">
        <v>1908</v>
      </c>
      <c r="G1713" t="s">
        <v>102</v>
      </c>
      <c r="H1713" t="s">
        <v>2045</v>
      </c>
      <c r="I1713">
        <v>2012</v>
      </c>
      <c r="J1713">
        <v>4</v>
      </c>
      <c r="K1713" s="6">
        <v>41274</v>
      </c>
      <c r="L1713">
        <v>19</v>
      </c>
      <c r="M1713">
        <v>6</v>
      </c>
      <c r="N1713" t="s">
        <v>195</v>
      </c>
      <c r="O1713" s="8">
        <v>5.98</v>
      </c>
      <c r="P1713" s="8">
        <v>6</v>
      </c>
      <c r="Q1713" s="8">
        <v>5.5</v>
      </c>
      <c r="R1713" s="8">
        <v>6.5</v>
      </c>
      <c r="S1713" s="8">
        <v>5</v>
      </c>
      <c r="T1713" s="8">
        <v>7.35</v>
      </c>
      <c r="U1713" s="8">
        <v>0.6</v>
      </c>
      <c r="V1713" s="9">
        <v>25</v>
      </c>
      <c r="W1713" s="8">
        <v>1</v>
      </c>
      <c r="X1713" s="8">
        <v>2.3499999999999996</v>
      </c>
      <c r="Y1713" s="8">
        <v>-1.9999999999999574E-2</v>
      </c>
      <c r="Z1713" s="8">
        <v>0.25</v>
      </c>
      <c r="AA1713">
        <v>0.32000000000000028</v>
      </c>
      <c r="AF1713" t="s">
        <v>2046</v>
      </c>
      <c r="AG1713" t="s">
        <v>1910</v>
      </c>
      <c r="AH1713" t="s">
        <v>1911</v>
      </c>
      <c r="AI1713" t="s">
        <v>1939</v>
      </c>
      <c r="AJ1713" s="7">
        <v>41274</v>
      </c>
      <c r="AK1713" t="s">
        <v>2153</v>
      </c>
      <c r="AL1713" t="s">
        <v>1908</v>
      </c>
      <c r="AM1713" t="s">
        <v>2047</v>
      </c>
      <c r="AN1713" t="s">
        <v>2170</v>
      </c>
      <c r="AO1713" t="str">
        <f>TEXT(A1713,"yyyy-mm-dd")</f>
        <v>2011-05-31</v>
      </c>
    </row>
    <row r="1714" spans="1:41">
      <c r="A1714" s="6" t="s">
        <v>2152</v>
      </c>
      <c r="B1714">
        <v>2011</v>
      </c>
      <c r="C1714">
        <v>5</v>
      </c>
      <c r="E1714" t="s">
        <v>1907</v>
      </c>
      <c r="F1714" t="s">
        <v>1908</v>
      </c>
      <c r="G1714" t="s">
        <v>102</v>
      </c>
      <c r="H1714" t="s">
        <v>1969</v>
      </c>
      <c r="I1714">
        <v>2012</v>
      </c>
      <c r="J1714">
        <v>3</v>
      </c>
      <c r="K1714" s="6">
        <v>41182</v>
      </c>
      <c r="L1714">
        <v>16</v>
      </c>
      <c r="M1714">
        <v>5</v>
      </c>
      <c r="N1714" t="s">
        <v>222</v>
      </c>
      <c r="O1714" s="8">
        <v>5.77</v>
      </c>
      <c r="P1714" s="8">
        <v>5.75</v>
      </c>
      <c r="Q1714" s="8">
        <v>5.5</v>
      </c>
      <c r="R1714" s="8">
        <v>6</v>
      </c>
      <c r="S1714" s="8">
        <v>5</v>
      </c>
      <c r="T1714" s="8">
        <v>6.75</v>
      </c>
      <c r="U1714" s="8">
        <v>0.44</v>
      </c>
      <c r="V1714" s="9">
        <v>25</v>
      </c>
      <c r="W1714" s="8">
        <v>0.5</v>
      </c>
      <c r="X1714" s="8">
        <v>1.75</v>
      </c>
      <c r="Y1714" s="8">
        <v>1.9999999999999574E-2</v>
      </c>
      <c r="Z1714" s="8">
        <v>0</v>
      </c>
      <c r="AA1714">
        <v>0</v>
      </c>
      <c r="AF1714" t="s">
        <v>1970</v>
      </c>
      <c r="AG1714" t="s">
        <v>1910</v>
      </c>
      <c r="AH1714" t="s">
        <v>1911</v>
      </c>
      <c r="AI1714" t="s">
        <v>1934</v>
      </c>
      <c r="AJ1714" s="7">
        <v>41182</v>
      </c>
      <c r="AK1714" t="s">
        <v>2153</v>
      </c>
      <c r="AL1714" t="s">
        <v>1908</v>
      </c>
      <c r="AM1714" t="s">
        <v>1972</v>
      </c>
      <c r="AN1714" t="s">
        <v>2169</v>
      </c>
      <c r="AO1714" t="str">
        <f>TEXT(A1714,"yyyy-mm-dd")</f>
        <v>2011-05-31</v>
      </c>
    </row>
    <row r="1715" spans="1:41">
      <c r="A1715" s="6" t="s">
        <v>2152</v>
      </c>
      <c r="B1715">
        <v>2011</v>
      </c>
      <c r="C1715">
        <v>5</v>
      </c>
      <c r="E1715" t="s">
        <v>1907</v>
      </c>
      <c r="F1715" t="s">
        <v>1908</v>
      </c>
      <c r="G1715" t="s">
        <v>102</v>
      </c>
      <c r="H1715" t="s">
        <v>1942</v>
      </c>
      <c r="I1715">
        <v>2012</v>
      </c>
      <c r="J1715">
        <v>2</v>
      </c>
      <c r="K1715" s="6">
        <v>41090</v>
      </c>
      <c r="L1715">
        <v>13</v>
      </c>
      <c r="M1715">
        <v>4</v>
      </c>
      <c r="N1715" t="s">
        <v>252</v>
      </c>
      <c r="O1715" s="8">
        <v>5.56</v>
      </c>
      <c r="P1715" s="8">
        <v>5.5</v>
      </c>
      <c r="Q1715" s="8">
        <v>5.25</v>
      </c>
      <c r="R1715" s="8">
        <v>5.79</v>
      </c>
      <c r="S1715" s="8">
        <v>5</v>
      </c>
      <c r="T1715" s="8">
        <v>6.5</v>
      </c>
      <c r="U1715" s="8">
        <v>0.42</v>
      </c>
      <c r="V1715" s="9">
        <v>26</v>
      </c>
      <c r="W1715" s="8">
        <v>0.54</v>
      </c>
      <c r="X1715" s="8">
        <v>1.5</v>
      </c>
      <c r="Y1715" s="8">
        <v>5.9999999999999609E-2</v>
      </c>
      <c r="Z1715" s="8">
        <v>0</v>
      </c>
      <c r="AA1715">
        <v>4.0000000000000036E-2</v>
      </c>
      <c r="AF1715" t="s">
        <v>1943</v>
      </c>
      <c r="AG1715" t="s">
        <v>1910</v>
      </c>
      <c r="AH1715" t="s">
        <v>1911</v>
      </c>
      <c r="AI1715" t="s">
        <v>1929</v>
      </c>
      <c r="AJ1715" s="7">
        <v>41090</v>
      </c>
      <c r="AK1715" t="s">
        <v>2153</v>
      </c>
      <c r="AL1715" t="s">
        <v>1908</v>
      </c>
      <c r="AM1715" t="s">
        <v>1945</v>
      </c>
      <c r="AN1715" t="s">
        <v>2168</v>
      </c>
      <c r="AO1715" t="str">
        <f>TEXT(A1715,"yyyy-mm-dd")</f>
        <v>2011-05-31</v>
      </c>
    </row>
    <row r="1716" spans="1:41">
      <c r="A1716" s="6" t="s">
        <v>2152</v>
      </c>
      <c r="B1716">
        <v>2011</v>
      </c>
      <c r="C1716">
        <v>5</v>
      </c>
      <c r="E1716" t="s">
        <v>1907</v>
      </c>
      <c r="F1716" t="s">
        <v>1908</v>
      </c>
      <c r="G1716" t="s">
        <v>102</v>
      </c>
      <c r="H1716" t="s">
        <v>1937</v>
      </c>
      <c r="I1716">
        <v>2012</v>
      </c>
      <c r="J1716">
        <v>1</v>
      </c>
      <c r="K1716" s="6">
        <v>40999</v>
      </c>
      <c r="L1716">
        <v>10</v>
      </c>
      <c r="M1716">
        <v>3</v>
      </c>
      <c r="N1716" t="s">
        <v>164</v>
      </c>
      <c r="O1716" s="8">
        <v>5.2</v>
      </c>
      <c r="P1716" s="8">
        <v>5</v>
      </c>
      <c r="Q1716" s="8">
        <v>5</v>
      </c>
      <c r="R1716" s="8">
        <v>5.34</v>
      </c>
      <c r="S1716" s="8">
        <v>4.75</v>
      </c>
      <c r="T1716" s="8">
        <v>6.5</v>
      </c>
      <c r="U1716" s="8">
        <v>0.42</v>
      </c>
      <c r="V1716" s="9">
        <v>27</v>
      </c>
      <c r="W1716" s="8">
        <v>0.33999999999999986</v>
      </c>
      <c r="X1716" s="8">
        <v>1.75</v>
      </c>
      <c r="Y1716" s="8">
        <v>0.20000000000000018</v>
      </c>
      <c r="Z1716" s="8">
        <v>0</v>
      </c>
      <c r="AA1716">
        <v>8.9999999999999858E-2</v>
      </c>
      <c r="AF1716" t="s">
        <v>1938</v>
      </c>
      <c r="AG1716" t="s">
        <v>1910</v>
      </c>
      <c r="AH1716" t="s">
        <v>1911</v>
      </c>
      <c r="AI1716" t="s">
        <v>1924</v>
      </c>
      <c r="AJ1716" s="7">
        <v>40999</v>
      </c>
      <c r="AK1716" t="s">
        <v>2153</v>
      </c>
      <c r="AL1716" t="s">
        <v>1908</v>
      </c>
      <c r="AM1716" t="s">
        <v>1940</v>
      </c>
      <c r="AN1716" t="s">
        <v>2167</v>
      </c>
      <c r="AO1716" t="str">
        <f>TEXT(A1716,"yyyy-mm-dd")</f>
        <v>2011-05-31</v>
      </c>
    </row>
    <row r="1717" spans="1:41">
      <c r="A1717" s="6" t="s">
        <v>2152</v>
      </c>
      <c r="B1717">
        <v>2011</v>
      </c>
      <c r="C1717">
        <v>5</v>
      </c>
      <c r="E1717" t="s">
        <v>1907</v>
      </c>
      <c r="F1717" t="s">
        <v>1908</v>
      </c>
      <c r="G1717" t="s">
        <v>102</v>
      </c>
      <c r="H1717" t="s">
        <v>1932</v>
      </c>
      <c r="I1717">
        <v>2011</v>
      </c>
      <c r="J1717">
        <v>4</v>
      </c>
      <c r="K1717" s="6">
        <v>40908</v>
      </c>
      <c r="L1717">
        <v>7</v>
      </c>
      <c r="M1717">
        <v>2</v>
      </c>
      <c r="N1717" t="s">
        <v>192</v>
      </c>
      <c r="O1717" s="8">
        <v>4.78</v>
      </c>
      <c r="P1717" s="8">
        <v>4.5</v>
      </c>
      <c r="Q1717" s="8">
        <v>4.5</v>
      </c>
      <c r="R1717" s="8">
        <v>5</v>
      </c>
      <c r="S1717" s="8">
        <v>4.5</v>
      </c>
      <c r="T1717" s="8">
        <v>5.8</v>
      </c>
      <c r="U1717" s="8">
        <v>0.37</v>
      </c>
      <c r="V1717" s="9">
        <v>28</v>
      </c>
      <c r="W1717" s="8">
        <v>0.5</v>
      </c>
      <c r="X1717" s="8">
        <v>1.2999999999999998</v>
      </c>
      <c r="Y1717" s="8">
        <v>0.28000000000000025</v>
      </c>
      <c r="Z1717" s="8">
        <v>-0.20000000000000018</v>
      </c>
      <c r="AA1717">
        <v>0</v>
      </c>
      <c r="AF1717" t="s">
        <v>1933</v>
      </c>
      <c r="AG1717" t="s">
        <v>1910</v>
      </c>
      <c r="AH1717" t="s">
        <v>1911</v>
      </c>
      <c r="AI1717" t="s">
        <v>1919</v>
      </c>
      <c r="AJ1717" s="7">
        <v>40908</v>
      </c>
      <c r="AK1717" t="s">
        <v>2153</v>
      </c>
      <c r="AL1717" t="s">
        <v>1908</v>
      </c>
      <c r="AM1717" t="s">
        <v>1935</v>
      </c>
      <c r="AN1717" t="s">
        <v>2166</v>
      </c>
      <c r="AO1717" t="str">
        <f>TEXT(A1717,"yyyy-mm-dd")</f>
        <v>2011-05-31</v>
      </c>
    </row>
    <row r="1718" spans="1:41">
      <c r="A1718" s="6" t="s">
        <v>2152</v>
      </c>
      <c r="B1718">
        <v>2011</v>
      </c>
      <c r="C1718">
        <v>5</v>
      </c>
      <c r="E1718" t="s">
        <v>1907</v>
      </c>
      <c r="F1718" t="s">
        <v>1908</v>
      </c>
      <c r="G1718" t="s">
        <v>102</v>
      </c>
      <c r="H1718" t="s">
        <v>1927</v>
      </c>
      <c r="I1718">
        <v>2011</v>
      </c>
      <c r="J1718">
        <v>3</v>
      </c>
      <c r="K1718" s="6">
        <v>40816</v>
      </c>
      <c r="L1718">
        <v>4</v>
      </c>
      <c r="M1718">
        <v>1</v>
      </c>
      <c r="N1718" t="s">
        <v>219</v>
      </c>
      <c r="O1718" s="8">
        <v>4.6100000000000003</v>
      </c>
      <c r="P1718" s="8">
        <v>4.5</v>
      </c>
      <c r="Q1718" s="8">
        <v>4.5</v>
      </c>
      <c r="R1718" s="8">
        <v>4.5</v>
      </c>
      <c r="S1718" s="8">
        <v>4.5</v>
      </c>
      <c r="T1718" s="8">
        <v>5.5</v>
      </c>
      <c r="U1718" s="8">
        <v>0.25</v>
      </c>
      <c r="V1718" s="9">
        <v>28</v>
      </c>
      <c r="W1718" s="8">
        <v>0</v>
      </c>
      <c r="X1718" s="8">
        <v>1</v>
      </c>
      <c r="Y1718" s="8">
        <v>0.11000000000000032</v>
      </c>
      <c r="Z1718" s="8">
        <v>0</v>
      </c>
      <c r="AA1718">
        <v>-7.0000000000000284E-2</v>
      </c>
      <c r="AF1718" t="s">
        <v>1928</v>
      </c>
      <c r="AG1718" t="s">
        <v>1910</v>
      </c>
      <c r="AH1718" t="s">
        <v>1911</v>
      </c>
      <c r="AI1718" t="s">
        <v>1915</v>
      </c>
      <c r="AJ1718" s="7">
        <v>40816</v>
      </c>
      <c r="AK1718" t="s">
        <v>2153</v>
      </c>
      <c r="AL1718" t="s">
        <v>1908</v>
      </c>
      <c r="AM1718" t="s">
        <v>1930</v>
      </c>
      <c r="AN1718" t="s">
        <v>2165</v>
      </c>
      <c r="AO1718" t="str">
        <f>TEXT(A1718,"yyyy-mm-dd")</f>
        <v>2011-05-31</v>
      </c>
    </row>
    <row r="1719" spans="1:41">
      <c r="A1719" s="6" t="s">
        <v>2152</v>
      </c>
      <c r="B1719">
        <v>2011</v>
      </c>
      <c r="C1719">
        <v>5</v>
      </c>
      <c r="E1719" t="s">
        <v>1907</v>
      </c>
      <c r="F1719" t="s">
        <v>1908</v>
      </c>
      <c r="G1719" t="s">
        <v>102</v>
      </c>
      <c r="H1719" t="s">
        <v>1922</v>
      </c>
      <c r="I1719">
        <v>2011</v>
      </c>
      <c r="J1719">
        <v>2</v>
      </c>
      <c r="K1719" s="6">
        <v>40724</v>
      </c>
      <c r="L1719">
        <v>1</v>
      </c>
      <c r="M1719">
        <v>0</v>
      </c>
      <c r="N1719" t="s">
        <v>169</v>
      </c>
      <c r="O1719" s="8">
        <v>4.5999999999999996</v>
      </c>
      <c r="P1719" s="8">
        <v>4.5</v>
      </c>
      <c r="Q1719" s="8">
        <v>4.5</v>
      </c>
      <c r="R1719" s="8">
        <v>4.5</v>
      </c>
      <c r="S1719" s="8">
        <v>4.5</v>
      </c>
      <c r="T1719" s="8">
        <v>5.5</v>
      </c>
      <c r="U1719" s="8">
        <v>0.23</v>
      </c>
      <c r="V1719" s="9">
        <v>28</v>
      </c>
      <c r="W1719" s="8">
        <v>0</v>
      </c>
      <c r="X1719" s="8">
        <v>1</v>
      </c>
      <c r="Y1719" s="8">
        <v>9.9999999999999645E-2</v>
      </c>
      <c r="Z1719" s="8">
        <v>0</v>
      </c>
      <c r="AA1719">
        <v>-9.9999999999997868E-3</v>
      </c>
      <c r="AF1719" t="s">
        <v>1923</v>
      </c>
      <c r="AG1719" t="s">
        <v>1910</v>
      </c>
      <c r="AH1719" t="s">
        <v>1911</v>
      </c>
      <c r="AI1719" t="s">
        <v>1912</v>
      </c>
      <c r="AJ1719" s="7">
        <v>40724</v>
      </c>
      <c r="AK1719" t="s">
        <v>2153</v>
      </c>
      <c r="AL1719" t="s">
        <v>1908</v>
      </c>
      <c r="AM1719" t="s">
        <v>1925</v>
      </c>
      <c r="AN1719" t="s">
        <v>2164</v>
      </c>
      <c r="AO1719" t="str">
        <f>TEXT(A1719,"yyyy-mm-dd")</f>
        <v>2011-05-31</v>
      </c>
    </row>
    <row r="1720" spans="1:41">
      <c r="A1720" s="6" t="s">
        <v>2152</v>
      </c>
      <c r="B1720">
        <v>2011</v>
      </c>
      <c r="C1720">
        <v>5</v>
      </c>
      <c r="E1720" t="s">
        <v>100</v>
      </c>
      <c r="F1720" t="s">
        <v>101</v>
      </c>
      <c r="G1720" t="s">
        <v>83</v>
      </c>
      <c r="H1720" t="s">
        <v>1781</v>
      </c>
      <c r="I1720">
        <v>2012</v>
      </c>
      <c r="K1720" s="6">
        <v>41274</v>
      </c>
      <c r="L1720">
        <v>19</v>
      </c>
      <c r="N1720" t="s">
        <v>195</v>
      </c>
      <c r="O1720" s="8">
        <v>4.18</v>
      </c>
      <c r="P1720" s="8">
        <v>4</v>
      </c>
      <c r="Q1720" s="8">
        <v>3.8</v>
      </c>
      <c r="R1720" s="8">
        <v>4.3</v>
      </c>
      <c r="S1720" s="8">
        <v>3.6</v>
      </c>
      <c r="T1720" s="8">
        <v>6</v>
      </c>
      <c r="U1720" s="8">
        <v>0.57999999999999996</v>
      </c>
      <c r="V1720" s="9">
        <v>29</v>
      </c>
      <c r="W1720" s="8">
        <v>0.5</v>
      </c>
      <c r="X1720" s="8">
        <v>2.4</v>
      </c>
      <c r="Y1720" s="8">
        <v>0.17999999999999972</v>
      </c>
      <c r="Z1720" s="8">
        <v>0</v>
      </c>
      <c r="AA1720">
        <v>9.9999999999999645E-2</v>
      </c>
      <c r="AF1720" t="s">
        <v>9973</v>
      </c>
      <c r="AG1720" t="s">
        <v>9655</v>
      </c>
      <c r="AH1720" t="s">
        <v>9656</v>
      </c>
      <c r="AI1720" t="s">
        <v>9669</v>
      </c>
      <c r="AJ1720" s="7">
        <v>41274</v>
      </c>
      <c r="AK1720" t="s">
        <v>2153</v>
      </c>
      <c r="AL1720" t="s">
        <v>109</v>
      </c>
      <c r="AM1720" t="s">
        <v>1783</v>
      </c>
      <c r="AN1720" t="s">
        <v>9983</v>
      </c>
    </row>
    <row r="1721" spans="1:41">
      <c r="A1721" s="6" t="s">
        <v>2152</v>
      </c>
      <c r="B1721">
        <v>2011</v>
      </c>
      <c r="C1721">
        <v>5</v>
      </c>
      <c r="E1721" t="s">
        <v>100</v>
      </c>
      <c r="F1721" t="s">
        <v>101</v>
      </c>
      <c r="G1721" t="s">
        <v>102</v>
      </c>
      <c r="H1721" t="s">
        <v>1937</v>
      </c>
      <c r="I1721">
        <v>2012</v>
      </c>
      <c r="J1721">
        <v>1</v>
      </c>
      <c r="K1721" s="6">
        <v>40999</v>
      </c>
      <c r="L1721">
        <v>10</v>
      </c>
      <c r="M1721">
        <v>3</v>
      </c>
      <c r="N1721" t="s">
        <v>164</v>
      </c>
      <c r="O1721" s="8">
        <v>4.45</v>
      </c>
      <c r="P1721" s="8">
        <v>4.2</v>
      </c>
      <c r="Q1721" s="8">
        <v>3.95</v>
      </c>
      <c r="R1721" s="8">
        <v>5</v>
      </c>
      <c r="S1721" s="8">
        <v>3.1</v>
      </c>
      <c r="T1721" s="8">
        <v>5.9</v>
      </c>
      <c r="U1721" s="8">
        <v>0.75</v>
      </c>
      <c r="V1721" s="9">
        <v>27</v>
      </c>
      <c r="W1721" s="8">
        <v>1.0499999999999998</v>
      </c>
      <c r="X1721" s="8">
        <v>2.8000000000000003</v>
      </c>
      <c r="Y1721" s="8">
        <v>0.25</v>
      </c>
      <c r="Z1721" s="8"/>
      <c r="AF1721" t="s">
        <v>2162</v>
      </c>
      <c r="AG1721" t="s">
        <v>106</v>
      </c>
      <c r="AH1721" t="s">
        <v>107</v>
      </c>
      <c r="AI1721" t="s">
        <v>497</v>
      </c>
      <c r="AJ1721" s="7">
        <v>40999</v>
      </c>
      <c r="AK1721" t="s">
        <v>2153</v>
      </c>
      <c r="AL1721" t="s">
        <v>109</v>
      </c>
      <c r="AM1721" t="s">
        <v>1940</v>
      </c>
      <c r="AN1721" t="s">
        <v>2163</v>
      </c>
      <c r="AO1721" t="str">
        <f>TEXT(A1721,"yyyy-mm-dd")</f>
        <v>2011-05-31</v>
      </c>
    </row>
    <row r="1722" spans="1:41">
      <c r="A1722" s="6" t="s">
        <v>2152</v>
      </c>
      <c r="B1722">
        <v>2011</v>
      </c>
      <c r="C1722">
        <v>5</v>
      </c>
      <c r="E1722" t="s">
        <v>100</v>
      </c>
      <c r="F1722" t="s">
        <v>101</v>
      </c>
      <c r="G1722" t="s">
        <v>102</v>
      </c>
      <c r="H1722" t="s">
        <v>1932</v>
      </c>
      <c r="I1722">
        <v>2011</v>
      </c>
      <c r="J1722">
        <v>4</v>
      </c>
      <c r="K1722" s="6">
        <v>40908</v>
      </c>
      <c r="L1722">
        <v>7</v>
      </c>
      <c r="M1722">
        <v>2</v>
      </c>
      <c r="N1722" t="s">
        <v>192</v>
      </c>
      <c r="O1722" s="8">
        <v>4.3499999999999996</v>
      </c>
      <c r="P1722" s="8">
        <v>4.3</v>
      </c>
      <c r="Q1722" s="8">
        <v>3.94</v>
      </c>
      <c r="R1722" s="8">
        <v>5</v>
      </c>
      <c r="S1722" s="8">
        <v>3</v>
      </c>
      <c r="T1722" s="8">
        <v>5.4</v>
      </c>
      <c r="U1722" s="8">
        <v>0.6</v>
      </c>
      <c r="V1722" s="9">
        <v>29</v>
      </c>
      <c r="W1722" s="8">
        <v>1.06</v>
      </c>
      <c r="X1722" s="8">
        <v>2.4000000000000004</v>
      </c>
      <c r="Y1722" s="8">
        <v>4.9999999999999822E-2</v>
      </c>
      <c r="Z1722" s="8">
        <v>0.20000000000000018</v>
      </c>
      <c r="AA1722">
        <v>0.43000000000000016</v>
      </c>
      <c r="AF1722" t="s">
        <v>2066</v>
      </c>
      <c r="AG1722" t="s">
        <v>106</v>
      </c>
      <c r="AH1722" t="s">
        <v>107</v>
      </c>
      <c r="AI1722" t="s">
        <v>427</v>
      </c>
      <c r="AJ1722" s="7">
        <v>40908</v>
      </c>
      <c r="AK1722" t="s">
        <v>2153</v>
      </c>
      <c r="AL1722" t="s">
        <v>109</v>
      </c>
      <c r="AM1722" t="s">
        <v>1935</v>
      </c>
      <c r="AN1722" t="s">
        <v>2161</v>
      </c>
      <c r="AO1722" t="str">
        <f>TEXT(A1722,"yyyy-mm-dd")</f>
        <v>2011-05-31</v>
      </c>
    </row>
    <row r="1723" spans="1:41">
      <c r="A1723" s="6" t="s">
        <v>2152</v>
      </c>
      <c r="B1723">
        <v>2011</v>
      </c>
      <c r="C1723">
        <v>5</v>
      </c>
      <c r="E1723" t="s">
        <v>100</v>
      </c>
      <c r="F1723" t="s">
        <v>101</v>
      </c>
      <c r="G1723" t="s">
        <v>83</v>
      </c>
      <c r="H1723" t="s">
        <v>1589</v>
      </c>
      <c r="I1723">
        <v>2011</v>
      </c>
      <c r="K1723" s="6">
        <v>40908</v>
      </c>
      <c r="L1723">
        <v>7</v>
      </c>
      <c r="N1723" t="s">
        <v>192</v>
      </c>
      <c r="O1723" s="8">
        <v>4.37</v>
      </c>
      <c r="P1723" s="8">
        <v>4.4000000000000004</v>
      </c>
      <c r="Q1723" s="8">
        <v>4.2</v>
      </c>
      <c r="R1723" s="8">
        <v>4.5</v>
      </c>
      <c r="S1723" s="8">
        <v>3.8</v>
      </c>
      <c r="T1723" s="8">
        <v>5</v>
      </c>
      <c r="U1723" s="8">
        <v>0.28000000000000003</v>
      </c>
      <c r="V1723" s="9">
        <v>30</v>
      </c>
      <c r="W1723" s="8">
        <v>0.29999999999999982</v>
      </c>
      <c r="X1723" s="8">
        <v>1.2000000000000002</v>
      </c>
      <c r="Y1723" s="8">
        <v>-3.0000000000000249E-2</v>
      </c>
      <c r="Z1723" s="8">
        <v>0</v>
      </c>
      <c r="AA1723">
        <v>8.0000000000000071E-2</v>
      </c>
      <c r="AF1723" t="s">
        <v>9939</v>
      </c>
      <c r="AG1723" t="s">
        <v>9655</v>
      </c>
      <c r="AH1723" t="s">
        <v>9656</v>
      </c>
      <c r="AI1723" t="s">
        <v>9657</v>
      </c>
      <c r="AJ1723" s="7">
        <v>40908</v>
      </c>
      <c r="AK1723" t="s">
        <v>2153</v>
      </c>
      <c r="AL1723" t="s">
        <v>109</v>
      </c>
      <c r="AM1723" t="s">
        <v>1591</v>
      </c>
      <c r="AN1723" t="s">
        <v>9964</v>
      </c>
    </row>
    <row r="1724" spans="1:41">
      <c r="A1724" s="6" t="s">
        <v>2152</v>
      </c>
      <c r="B1724">
        <v>2011</v>
      </c>
      <c r="C1724">
        <v>5</v>
      </c>
      <c r="E1724" t="s">
        <v>100</v>
      </c>
      <c r="F1724" t="s">
        <v>101</v>
      </c>
      <c r="G1724" t="s">
        <v>102</v>
      </c>
      <c r="H1724" t="s">
        <v>1927</v>
      </c>
      <c r="I1724">
        <v>2011</v>
      </c>
      <c r="J1724">
        <v>3</v>
      </c>
      <c r="K1724" s="6">
        <v>40816</v>
      </c>
      <c r="L1724">
        <v>4</v>
      </c>
      <c r="M1724">
        <v>1</v>
      </c>
      <c r="N1724" t="s">
        <v>219</v>
      </c>
      <c r="O1724" s="8">
        <v>4.25</v>
      </c>
      <c r="P1724" s="8">
        <v>4.2</v>
      </c>
      <c r="Q1724" s="8">
        <v>3.9</v>
      </c>
      <c r="R1724" s="8">
        <v>4.4000000000000004</v>
      </c>
      <c r="S1724" s="8">
        <v>3.1</v>
      </c>
      <c r="T1724" s="8">
        <v>5.94</v>
      </c>
      <c r="U1724" s="8">
        <v>0.6</v>
      </c>
      <c r="V1724" s="9">
        <v>29</v>
      </c>
      <c r="W1724" s="8">
        <v>0.50000000000000044</v>
      </c>
      <c r="X1724" s="8">
        <v>2.8400000000000003</v>
      </c>
      <c r="Y1724" s="8">
        <v>4.9999999999999822E-2</v>
      </c>
      <c r="Z1724" s="8">
        <v>-4.9999999999999822E-2</v>
      </c>
      <c r="AA1724">
        <v>-0.29999999999999938</v>
      </c>
      <c r="AF1724" t="s">
        <v>2064</v>
      </c>
      <c r="AG1724" t="s">
        <v>106</v>
      </c>
      <c r="AH1724" t="s">
        <v>107</v>
      </c>
      <c r="AI1724" t="s">
        <v>340</v>
      </c>
      <c r="AJ1724" s="7">
        <v>40816</v>
      </c>
      <c r="AK1724" t="s">
        <v>2153</v>
      </c>
      <c r="AL1724" t="s">
        <v>109</v>
      </c>
      <c r="AM1724" t="s">
        <v>1930</v>
      </c>
      <c r="AN1724" t="s">
        <v>2160</v>
      </c>
      <c r="AO1724" t="str">
        <f>TEXT(A1724,"yyyy-mm-dd")</f>
        <v>2011-05-31</v>
      </c>
    </row>
    <row r="1725" spans="1:41">
      <c r="A1725" s="6" t="s">
        <v>2152</v>
      </c>
      <c r="B1725">
        <v>2011</v>
      </c>
      <c r="C1725">
        <v>5</v>
      </c>
      <c r="E1725" t="s">
        <v>100</v>
      </c>
      <c r="F1725" t="s">
        <v>101</v>
      </c>
      <c r="G1725" t="s">
        <v>102</v>
      </c>
      <c r="H1725" t="s">
        <v>1922</v>
      </c>
      <c r="I1725">
        <v>2011</v>
      </c>
      <c r="J1725">
        <v>2</v>
      </c>
      <c r="K1725" s="6">
        <v>40724</v>
      </c>
      <c r="L1725">
        <v>1</v>
      </c>
      <c r="M1725">
        <v>0</v>
      </c>
      <c r="N1725" t="s">
        <v>169</v>
      </c>
      <c r="O1725" s="8">
        <v>4</v>
      </c>
      <c r="P1725" s="8">
        <v>4.0999999999999996</v>
      </c>
      <c r="Q1725" s="8">
        <v>3.6</v>
      </c>
      <c r="R1725" s="8">
        <v>4.3</v>
      </c>
      <c r="S1725" s="8">
        <v>3.2</v>
      </c>
      <c r="T1725" s="8">
        <v>4.8</v>
      </c>
      <c r="U1725" s="8">
        <v>0.46</v>
      </c>
      <c r="V1725" s="9">
        <v>29</v>
      </c>
      <c r="W1725" s="8">
        <v>0.69999999999999973</v>
      </c>
      <c r="X1725" s="8">
        <v>1.5999999999999996</v>
      </c>
      <c r="Y1725" s="8">
        <v>-9.9999999999999645E-2</v>
      </c>
      <c r="Z1725" s="8">
        <v>-0.10000000000000053</v>
      </c>
      <c r="AA1725">
        <v>0.33999999999999986</v>
      </c>
      <c r="AF1725" t="s">
        <v>2009</v>
      </c>
      <c r="AG1725" t="s">
        <v>106</v>
      </c>
      <c r="AH1725" t="s">
        <v>107</v>
      </c>
      <c r="AI1725" t="s">
        <v>108</v>
      </c>
      <c r="AJ1725" s="7">
        <v>40724</v>
      </c>
      <c r="AK1725" t="s">
        <v>2153</v>
      </c>
      <c r="AL1725" t="s">
        <v>109</v>
      </c>
      <c r="AM1725" t="s">
        <v>1925</v>
      </c>
      <c r="AN1725" t="s">
        <v>2159</v>
      </c>
      <c r="AO1725" t="str">
        <f>TEXT(A1725,"yyyy-mm-dd")</f>
        <v>2011-05-31</v>
      </c>
    </row>
    <row r="1726" spans="1:41">
      <c r="A1726" s="6" t="s">
        <v>2152</v>
      </c>
      <c r="B1726">
        <v>2011</v>
      </c>
      <c r="C1726">
        <v>5</v>
      </c>
      <c r="E1726" t="s">
        <v>81</v>
      </c>
      <c r="F1726" t="s">
        <v>82</v>
      </c>
      <c r="G1726" t="s">
        <v>83</v>
      </c>
      <c r="H1726" t="s">
        <v>2028</v>
      </c>
      <c r="I1726">
        <v>2013</v>
      </c>
      <c r="K1726" s="6">
        <v>41639</v>
      </c>
      <c r="L1726">
        <v>31</v>
      </c>
      <c r="N1726" t="s">
        <v>837</v>
      </c>
      <c r="O1726" s="8">
        <v>3.52</v>
      </c>
      <c r="P1726" s="8">
        <v>3.5</v>
      </c>
      <c r="Q1726" s="8">
        <v>3.4</v>
      </c>
      <c r="R1726" s="8">
        <v>3.7</v>
      </c>
      <c r="S1726" s="8">
        <v>2.9</v>
      </c>
      <c r="T1726" s="8">
        <v>4</v>
      </c>
      <c r="U1726" s="8">
        <v>0.28000000000000003</v>
      </c>
      <c r="V1726" s="9">
        <v>29</v>
      </c>
      <c r="W1726" s="8">
        <v>0.30000000000000027</v>
      </c>
      <c r="X1726" s="8">
        <v>1.1000000000000001</v>
      </c>
      <c r="Y1726" s="8">
        <v>2.0000000000000018E-2</v>
      </c>
      <c r="Z1726" s="8">
        <v>-0.10000000000000009</v>
      </c>
      <c r="AA1726">
        <v>2.0000000000000462E-2</v>
      </c>
      <c r="AF1726" t="s">
        <v>2029</v>
      </c>
      <c r="AG1726" t="s">
        <v>87</v>
      </c>
      <c r="AH1726" t="s">
        <v>88</v>
      </c>
      <c r="AI1726" t="s">
        <v>359</v>
      </c>
      <c r="AJ1726" s="7">
        <v>41639</v>
      </c>
      <c r="AK1726" t="s">
        <v>2153</v>
      </c>
      <c r="AL1726" t="s">
        <v>91</v>
      </c>
      <c r="AM1726" t="s">
        <v>2030</v>
      </c>
      <c r="AN1726" t="s">
        <v>2156</v>
      </c>
      <c r="AO1726" t="str">
        <f>TEXT(A1726,"yyyy-mm-dd")</f>
        <v>2011-05-31</v>
      </c>
    </row>
    <row r="1727" spans="1:41">
      <c r="A1727" s="6" t="s">
        <v>2152</v>
      </c>
      <c r="B1727">
        <v>2011</v>
      </c>
      <c r="C1727">
        <v>5</v>
      </c>
      <c r="E1727" t="s">
        <v>81</v>
      </c>
      <c r="F1727" t="s">
        <v>82</v>
      </c>
      <c r="G1727" t="s">
        <v>83</v>
      </c>
      <c r="H1727" t="s">
        <v>1781</v>
      </c>
      <c r="I1727">
        <v>2012</v>
      </c>
      <c r="K1727" s="6">
        <v>41274</v>
      </c>
      <c r="L1727">
        <v>19</v>
      </c>
      <c r="N1727" t="s">
        <v>195</v>
      </c>
      <c r="O1727" s="8">
        <v>3.74</v>
      </c>
      <c r="P1727" s="8">
        <v>3.8</v>
      </c>
      <c r="Q1727" s="8">
        <v>3.5</v>
      </c>
      <c r="R1727" s="8">
        <v>4</v>
      </c>
      <c r="S1727" s="8">
        <v>3.1</v>
      </c>
      <c r="T1727" s="8">
        <v>4.5</v>
      </c>
      <c r="U1727" s="8">
        <v>0.35</v>
      </c>
      <c r="V1727" s="9">
        <v>31</v>
      </c>
      <c r="W1727" s="8">
        <v>0.5</v>
      </c>
      <c r="X1727" s="8">
        <v>1.4</v>
      </c>
      <c r="Y1727" s="8">
        <v>-5.9999999999999609E-2</v>
      </c>
      <c r="Z1727" s="8">
        <v>0</v>
      </c>
      <c r="AA1727">
        <v>0.10000000000000009</v>
      </c>
      <c r="AF1727" t="s">
        <v>1782</v>
      </c>
      <c r="AG1727" t="s">
        <v>87</v>
      </c>
      <c r="AH1727" t="s">
        <v>88</v>
      </c>
      <c r="AI1727" t="s">
        <v>97</v>
      </c>
      <c r="AJ1727" s="7">
        <v>41274</v>
      </c>
      <c r="AK1727" t="s">
        <v>2153</v>
      </c>
      <c r="AL1727" t="s">
        <v>91</v>
      </c>
      <c r="AM1727" t="s">
        <v>1783</v>
      </c>
      <c r="AN1727" t="s">
        <v>2155</v>
      </c>
      <c r="AO1727" t="str">
        <f>TEXT(A1727,"yyyy-mm-dd")</f>
        <v>2011-05-31</v>
      </c>
    </row>
    <row r="1728" spans="1:41">
      <c r="A1728" s="6" t="s">
        <v>2152</v>
      </c>
      <c r="B1728">
        <v>2011</v>
      </c>
      <c r="C1728">
        <v>5</v>
      </c>
      <c r="E1728" t="s">
        <v>392</v>
      </c>
      <c r="F1728" t="s">
        <v>82</v>
      </c>
      <c r="G1728" t="s">
        <v>83</v>
      </c>
      <c r="H1728" t="s">
        <v>1781</v>
      </c>
      <c r="I1728">
        <v>2012</v>
      </c>
      <c r="K1728" s="6">
        <v>41274</v>
      </c>
      <c r="L1728">
        <v>19</v>
      </c>
      <c r="N1728" t="s">
        <v>195</v>
      </c>
      <c r="O1728" s="8">
        <v>3.62</v>
      </c>
      <c r="P1728" s="8">
        <v>3.5</v>
      </c>
      <c r="Q1728" s="8">
        <v>3.5</v>
      </c>
      <c r="R1728" s="8">
        <v>3.8</v>
      </c>
      <c r="S1728" s="8">
        <v>3.1</v>
      </c>
      <c r="T1728" s="8">
        <v>4.5</v>
      </c>
      <c r="U1728" s="8">
        <v>0.33</v>
      </c>
      <c r="V1728" s="9">
        <v>29</v>
      </c>
      <c r="W1728" s="8">
        <v>0.29999999999999982</v>
      </c>
      <c r="X1728" s="8">
        <v>1.4</v>
      </c>
      <c r="Y1728" s="8">
        <v>0.12000000000000011</v>
      </c>
      <c r="Z1728" s="8">
        <v>-0.20000000000000018</v>
      </c>
      <c r="AA1728">
        <v>-8.0000000000000071E-2</v>
      </c>
      <c r="AF1728" t="s">
        <v>1782</v>
      </c>
      <c r="AG1728" t="s">
        <v>87</v>
      </c>
      <c r="AH1728" t="s">
        <v>88</v>
      </c>
      <c r="AI1728" t="s">
        <v>97</v>
      </c>
      <c r="AJ1728" s="7">
        <v>41274</v>
      </c>
      <c r="AK1728" t="s">
        <v>2153</v>
      </c>
      <c r="AL1728" t="s">
        <v>393</v>
      </c>
      <c r="AM1728" t="s">
        <v>1783</v>
      </c>
      <c r="AN1728" t="s">
        <v>2158</v>
      </c>
      <c r="AO1728" t="str">
        <f>TEXT(A1728,"yyyy-mm-dd")</f>
        <v>2011-05-31</v>
      </c>
    </row>
    <row r="1729" spans="1:41">
      <c r="A1729" s="6" t="s">
        <v>2152</v>
      </c>
      <c r="B1729">
        <v>2011</v>
      </c>
      <c r="C1729">
        <v>5</v>
      </c>
      <c r="E1729" t="s">
        <v>81</v>
      </c>
      <c r="F1729" t="s">
        <v>82</v>
      </c>
      <c r="G1729" t="s">
        <v>83</v>
      </c>
      <c r="H1729" t="s">
        <v>1589</v>
      </c>
      <c r="I1729">
        <v>2011</v>
      </c>
      <c r="K1729" s="6">
        <v>40908</v>
      </c>
      <c r="L1729">
        <v>7</v>
      </c>
      <c r="N1729" t="s">
        <v>192</v>
      </c>
      <c r="O1729" s="8">
        <v>3.67</v>
      </c>
      <c r="P1729" s="8">
        <v>3.7</v>
      </c>
      <c r="Q1729" s="8">
        <v>3.5</v>
      </c>
      <c r="R1729" s="8">
        <v>3.8</v>
      </c>
      <c r="S1729" s="8">
        <v>3.2</v>
      </c>
      <c r="T1729" s="8">
        <v>4.3</v>
      </c>
      <c r="U1729" s="8">
        <v>0.26</v>
      </c>
      <c r="V1729" s="9">
        <v>31</v>
      </c>
      <c r="W1729" s="8">
        <v>0.29999999999999982</v>
      </c>
      <c r="X1729" s="8">
        <v>1.0999999999999996</v>
      </c>
      <c r="Y1729" s="8">
        <v>-3.0000000000000249E-2</v>
      </c>
      <c r="Z1729" s="8">
        <v>-0.19999999999999973</v>
      </c>
      <c r="AA1729">
        <v>0</v>
      </c>
      <c r="AF1729" t="s">
        <v>1590</v>
      </c>
      <c r="AG1729" t="s">
        <v>87</v>
      </c>
      <c r="AH1729" t="s">
        <v>88</v>
      </c>
      <c r="AI1729" t="s">
        <v>89</v>
      </c>
      <c r="AJ1729" s="7">
        <v>40908</v>
      </c>
      <c r="AK1729" t="s">
        <v>2153</v>
      </c>
      <c r="AL1729" t="s">
        <v>91</v>
      </c>
      <c r="AM1729" t="s">
        <v>1591</v>
      </c>
      <c r="AN1729" t="s">
        <v>2154</v>
      </c>
      <c r="AO1729" t="str">
        <f>TEXT(A1729,"yyyy-mm-dd")</f>
        <v>2011-05-31</v>
      </c>
    </row>
    <row r="1730" spans="1:41">
      <c r="A1730" s="6" t="s">
        <v>2152</v>
      </c>
      <c r="B1730">
        <v>2011</v>
      </c>
      <c r="C1730">
        <v>5</v>
      </c>
      <c r="E1730" t="s">
        <v>392</v>
      </c>
      <c r="F1730" t="s">
        <v>82</v>
      </c>
      <c r="G1730" t="s">
        <v>83</v>
      </c>
      <c r="H1730" t="s">
        <v>1589</v>
      </c>
      <c r="I1730">
        <v>2011</v>
      </c>
      <c r="K1730" s="6">
        <v>40908</v>
      </c>
      <c r="L1730">
        <v>7</v>
      </c>
      <c r="N1730" t="s">
        <v>192</v>
      </c>
      <c r="O1730" s="8">
        <v>3.56</v>
      </c>
      <c r="P1730" s="8">
        <v>3.5</v>
      </c>
      <c r="Q1730" s="8">
        <v>3.3</v>
      </c>
      <c r="R1730" s="8">
        <v>3.7</v>
      </c>
      <c r="S1730" s="8">
        <v>3.2</v>
      </c>
      <c r="T1730" s="8">
        <v>4.3</v>
      </c>
      <c r="U1730" s="8">
        <v>0.28999999999999998</v>
      </c>
      <c r="V1730" s="9">
        <v>29</v>
      </c>
      <c r="W1730" s="8">
        <v>0.40000000000000036</v>
      </c>
      <c r="X1730" s="8">
        <v>1.0999999999999996</v>
      </c>
      <c r="Y1730" s="8">
        <v>6.0000000000000053E-2</v>
      </c>
      <c r="Z1730" s="8">
        <v>-0.14999999999999991</v>
      </c>
      <c r="AA1730">
        <v>-9.9999999999999645E-2</v>
      </c>
      <c r="AF1730" t="s">
        <v>1590</v>
      </c>
      <c r="AG1730" t="s">
        <v>87</v>
      </c>
      <c r="AH1730" t="s">
        <v>88</v>
      </c>
      <c r="AI1730" t="s">
        <v>89</v>
      </c>
      <c r="AJ1730" s="7">
        <v>40908</v>
      </c>
      <c r="AK1730" t="s">
        <v>2153</v>
      </c>
      <c r="AL1730" t="s">
        <v>393</v>
      </c>
      <c r="AM1730" t="s">
        <v>1591</v>
      </c>
      <c r="AN1730" t="s">
        <v>2157</v>
      </c>
      <c r="AO1730" t="str">
        <f>TEXT(A1730,"yyyy-mm-dd")</f>
        <v>2011-05-31</v>
      </c>
    </row>
    <row r="1731" spans="1:41">
      <c r="A1731" s="6" t="s">
        <v>2152</v>
      </c>
      <c r="B1731">
        <v>2011</v>
      </c>
      <c r="C1731">
        <v>5</v>
      </c>
      <c r="E1731" t="s">
        <v>81</v>
      </c>
      <c r="F1731" t="s">
        <v>82</v>
      </c>
      <c r="G1731" t="s">
        <v>774</v>
      </c>
      <c r="H1731" t="s">
        <v>775</v>
      </c>
      <c r="K1731" s="6"/>
      <c r="O1731" s="8">
        <v>3.61</v>
      </c>
      <c r="P1731" s="8">
        <v>3.6</v>
      </c>
      <c r="Q1731" s="8">
        <v>3.4</v>
      </c>
      <c r="R1731" s="8">
        <v>3.8</v>
      </c>
      <c r="S1731" s="8">
        <v>3</v>
      </c>
      <c r="T1731" s="8">
        <v>4.2</v>
      </c>
      <c r="U1731" s="8">
        <v>0.34</v>
      </c>
      <c r="V1731" s="9">
        <v>29</v>
      </c>
      <c r="W1731" s="8">
        <v>0.39999999999999991</v>
      </c>
      <c r="X1731" s="8">
        <v>1.2000000000000002</v>
      </c>
      <c r="Y1731" s="8">
        <v>9.9999999999997868E-3</v>
      </c>
      <c r="Z1731" s="8">
        <v>0</v>
      </c>
      <c r="AA1731">
        <v>0.10000000000000009</v>
      </c>
      <c r="AF1731" t="s">
        <v>776</v>
      </c>
      <c r="AG1731" t="s">
        <v>777</v>
      </c>
      <c r="AH1731" t="s">
        <v>778</v>
      </c>
      <c r="AI1731" t="s">
        <v>779</v>
      </c>
      <c r="AJ1731" s="7"/>
      <c r="AK1731" t="s">
        <v>2153</v>
      </c>
      <c r="AL1731" t="s">
        <v>91</v>
      </c>
      <c r="AM1731" t="s">
        <v>775</v>
      </c>
      <c r="AN1731" t="s">
        <v>2172</v>
      </c>
      <c r="AO1731" t="str">
        <f>TEXT(A1731,"yyyy-mm-dd")</f>
        <v>2011-05-31</v>
      </c>
    </row>
    <row r="1732" spans="1:41">
      <c r="A1732" s="6" t="s">
        <v>2152</v>
      </c>
      <c r="B1732">
        <v>2011</v>
      </c>
      <c r="C1732">
        <v>5</v>
      </c>
      <c r="E1732" t="s">
        <v>81</v>
      </c>
      <c r="F1732" t="s">
        <v>82</v>
      </c>
      <c r="G1732" t="s">
        <v>774</v>
      </c>
      <c r="H1732" t="s">
        <v>1536</v>
      </c>
      <c r="K1732" s="6"/>
      <c r="O1732" s="8">
        <v>3.55</v>
      </c>
      <c r="P1732" s="8">
        <v>3.5</v>
      </c>
      <c r="Q1732" s="8">
        <v>3.3</v>
      </c>
      <c r="R1732" s="8">
        <v>3.7</v>
      </c>
      <c r="S1732" s="8">
        <v>3</v>
      </c>
      <c r="T1732" s="8">
        <v>5</v>
      </c>
      <c r="U1732" s="8">
        <v>0.44</v>
      </c>
      <c r="V1732" s="9">
        <v>27</v>
      </c>
      <c r="W1732" s="8">
        <v>0.40000000000000036</v>
      </c>
      <c r="X1732" s="8">
        <v>2</v>
      </c>
      <c r="Y1732" s="8">
        <v>4.9999999999999822E-2</v>
      </c>
      <c r="Z1732" s="8">
        <v>0</v>
      </c>
      <c r="AA1732">
        <v>8.0000000000000071E-2</v>
      </c>
      <c r="AF1732" t="s">
        <v>1537</v>
      </c>
      <c r="AG1732" t="s">
        <v>777</v>
      </c>
      <c r="AH1732" t="s">
        <v>778</v>
      </c>
      <c r="AI1732" t="s">
        <v>1538</v>
      </c>
      <c r="AJ1732" s="7"/>
      <c r="AK1732" t="s">
        <v>2153</v>
      </c>
      <c r="AL1732" t="s">
        <v>91</v>
      </c>
      <c r="AM1732" t="s">
        <v>1536</v>
      </c>
      <c r="AN1732" t="s">
        <v>2173</v>
      </c>
      <c r="AO1732" t="str">
        <f>TEXT(A1732,"yyyy-mm-dd")</f>
        <v>2011-05-31</v>
      </c>
    </row>
    <row r="1733" spans="1:41">
      <c r="A1733" s="6" t="s">
        <v>2152</v>
      </c>
      <c r="B1733">
        <v>2011</v>
      </c>
      <c r="C1733">
        <v>5</v>
      </c>
      <c r="E1733" t="s">
        <v>112</v>
      </c>
      <c r="F1733" t="s">
        <v>113</v>
      </c>
      <c r="G1733" t="s">
        <v>83</v>
      </c>
      <c r="H1733" t="s">
        <v>1781</v>
      </c>
      <c r="I1733">
        <v>2012</v>
      </c>
      <c r="K1733" s="6">
        <v>41274</v>
      </c>
      <c r="L1733">
        <v>19</v>
      </c>
      <c r="N1733" t="s">
        <v>195</v>
      </c>
      <c r="O1733" s="8">
        <v>5.79</v>
      </c>
      <c r="P1733" s="8">
        <v>5.75</v>
      </c>
      <c r="Q1733" s="8">
        <v>5.38</v>
      </c>
      <c r="R1733" s="8">
        <v>6.23</v>
      </c>
      <c r="S1733" s="8">
        <v>4.38</v>
      </c>
      <c r="T1733" s="8">
        <v>7.25</v>
      </c>
      <c r="U1733" s="8">
        <v>0.7</v>
      </c>
      <c r="V1733" s="9">
        <v>27</v>
      </c>
      <c r="W1733" s="8">
        <v>0.85000000000000053</v>
      </c>
      <c r="X1733" s="8">
        <v>2.87</v>
      </c>
      <c r="Y1733" s="8">
        <v>4.0000000000000036E-2</v>
      </c>
      <c r="Z1733" s="8">
        <v>0.15000000000000036</v>
      </c>
      <c r="AA1733">
        <v>4.0000000000000924E-2</v>
      </c>
      <c r="AF1733" t="s">
        <v>2052</v>
      </c>
      <c r="AG1733" t="s">
        <v>115</v>
      </c>
      <c r="AH1733" t="s">
        <v>116</v>
      </c>
      <c r="AI1733" t="s">
        <v>230</v>
      </c>
      <c r="AJ1733" s="7">
        <v>41274</v>
      </c>
      <c r="AK1733" t="s">
        <v>2153</v>
      </c>
      <c r="AL1733" t="s">
        <v>118</v>
      </c>
      <c r="AM1733" t="s">
        <v>1783</v>
      </c>
      <c r="AN1733" t="s">
        <v>2175</v>
      </c>
      <c r="AO1733" t="str">
        <f>TEXT(A1733,"yyyy-mm-dd")</f>
        <v>2011-05-31</v>
      </c>
    </row>
    <row r="1734" spans="1:41">
      <c r="A1734" s="6" t="s">
        <v>2152</v>
      </c>
      <c r="B1734">
        <v>2011</v>
      </c>
      <c r="C1734">
        <v>5</v>
      </c>
      <c r="E1734" t="s">
        <v>112</v>
      </c>
      <c r="F1734" t="s">
        <v>113</v>
      </c>
      <c r="G1734" t="s">
        <v>83</v>
      </c>
      <c r="H1734" t="s">
        <v>1589</v>
      </c>
      <c r="I1734">
        <v>2011</v>
      </c>
      <c r="K1734" s="6">
        <v>40908</v>
      </c>
      <c r="L1734">
        <v>7</v>
      </c>
      <c r="N1734" t="s">
        <v>192</v>
      </c>
      <c r="O1734" s="8">
        <v>4.71</v>
      </c>
      <c r="P1734" s="8">
        <v>4.6500000000000004</v>
      </c>
      <c r="Q1734" s="8">
        <v>4.58</v>
      </c>
      <c r="R1734" s="8">
        <v>4.95</v>
      </c>
      <c r="S1734" s="8">
        <v>4.25</v>
      </c>
      <c r="T1734" s="8">
        <v>5.19</v>
      </c>
      <c r="U1734" s="8">
        <v>0.23</v>
      </c>
      <c r="V1734" s="9">
        <v>29</v>
      </c>
      <c r="W1734" s="8">
        <v>0.37000000000000011</v>
      </c>
      <c r="X1734" s="8">
        <v>0.94000000000000039</v>
      </c>
      <c r="Y1734" s="8">
        <v>5.9999999999999609E-2</v>
      </c>
      <c r="Z1734" s="8">
        <v>-4.0000000000000036E-2</v>
      </c>
      <c r="AA1734">
        <v>-5.9999999999999609E-2</v>
      </c>
      <c r="AF1734" t="s">
        <v>1793</v>
      </c>
      <c r="AG1734" t="s">
        <v>115</v>
      </c>
      <c r="AH1734" t="s">
        <v>116</v>
      </c>
      <c r="AI1734" t="s">
        <v>117</v>
      </c>
      <c r="AJ1734" s="7">
        <v>40908</v>
      </c>
      <c r="AK1734" t="s">
        <v>2153</v>
      </c>
      <c r="AL1734" t="s">
        <v>118</v>
      </c>
      <c r="AM1734" t="s">
        <v>1591</v>
      </c>
      <c r="AN1734" t="s">
        <v>2174</v>
      </c>
      <c r="AO1734" t="str">
        <f>TEXT(A1734,"yyyy-mm-dd")</f>
        <v>2011-05-31</v>
      </c>
    </row>
    <row r="1735" spans="1:41">
      <c r="A1735" s="6" t="s">
        <v>2176</v>
      </c>
      <c r="B1735">
        <v>2011</v>
      </c>
      <c r="C1735">
        <v>6</v>
      </c>
      <c r="E1735" t="s">
        <v>1907</v>
      </c>
      <c r="F1735" t="s">
        <v>1908</v>
      </c>
      <c r="G1735" t="s">
        <v>102</v>
      </c>
      <c r="H1735" t="s">
        <v>2194</v>
      </c>
      <c r="I1735">
        <v>2013</v>
      </c>
      <c r="J1735">
        <v>2</v>
      </c>
      <c r="K1735" s="6">
        <v>41455</v>
      </c>
      <c r="L1735">
        <v>24</v>
      </c>
      <c r="M1735">
        <v>8</v>
      </c>
      <c r="N1735" t="s">
        <v>368</v>
      </c>
      <c r="O1735" s="8">
        <v>6.11</v>
      </c>
      <c r="P1735" s="8">
        <v>6</v>
      </c>
      <c r="Q1735" s="8">
        <v>5.75</v>
      </c>
      <c r="R1735" s="8">
        <v>6.51</v>
      </c>
      <c r="S1735" s="8">
        <v>5</v>
      </c>
      <c r="T1735" s="8">
        <v>7.5</v>
      </c>
      <c r="U1735" s="8">
        <v>0.61</v>
      </c>
      <c r="V1735" s="9">
        <v>24</v>
      </c>
      <c r="W1735" s="8">
        <v>0.75999999999999979</v>
      </c>
      <c r="X1735" s="8">
        <v>2.5</v>
      </c>
      <c r="Y1735" s="8">
        <v>0.11000000000000032</v>
      </c>
      <c r="Z1735" s="8"/>
      <c r="AF1735" t="s">
        <v>2195</v>
      </c>
      <c r="AG1735" t="s">
        <v>1910</v>
      </c>
      <c r="AH1735" t="s">
        <v>1911</v>
      </c>
      <c r="AI1735" t="s">
        <v>1971</v>
      </c>
      <c r="AJ1735" s="7">
        <v>41455</v>
      </c>
      <c r="AK1735" t="s">
        <v>2177</v>
      </c>
      <c r="AL1735" t="s">
        <v>1908</v>
      </c>
      <c r="AM1735" t="s">
        <v>2196</v>
      </c>
      <c r="AN1735" t="s">
        <v>2197</v>
      </c>
      <c r="AO1735" t="str">
        <f>TEXT(A1735,"yyyy-mm-dd")</f>
        <v>2011-06-30</v>
      </c>
    </row>
    <row r="1736" spans="1:41">
      <c r="A1736" s="6" t="s">
        <v>2176</v>
      </c>
      <c r="B1736">
        <v>2011</v>
      </c>
      <c r="C1736">
        <v>6</v>
      </c>
      <c r="E1736" t="s">
        <v>1907</v>
      </c>
      <c r="F1736" t="s">
        <v>1908</v>
      </c>
      <c r="G1736" t="s">
        <v>102</v>
      </c>
      <c r="H1736" t="s">
        <v>2121</v>
      </c>
      <c r="I1736">
        <v>2013</v>
      </c>
      <c r="J1736">
        <v>1</v>
      </c>
      <c r="K1736" s="6">
        <v>41364</v>
      </c>
      <c r="L1736">
        <v>21</v>
      </c>
      <c r="M1736">
        <v>7</v>
      </c>
      <c r="N1736" t="s">
        <v>176</v>
      </c>
      <c r="O1736" s="8">
        <v>5.95</v>
      </c>
      <c r="P1736" s="8">
        <v>6</v>
      </c>
      <c r="Q1736" s="8">
        <v>5.69</v>
      </c>
      <c r="R1736" s="8">
        <v>6.3</v>
      </c>
      <c r="S1736" s="8">
        <v>5</v>
      </c>
      <c r="T1736" s="8">
        <v>7.25</v>
      </c>
      <c r="U1736" s="8">
        <v>0.55000000000000004</v>
      </c>
      <c r="V1736" s="9">
        <v>24</v>
      </c>
      <c r="W1736" s="8">
        <v>0.60999999999999943</v>
      </c>
      <c r="X1736" s="8">
        <v>2.25</v>
      </c>
      <c r="Y1736" s="8">
        <v>-4.9999999999999822E-2</v>
      </c>
      <c r="Z1736" s="8">
        <v>0</v>
      </c>
      <c r="AA1736">
        <v>-0.14000000000000057</v>
      </c>
      <c r="AF1736" t="s">
        <v>2122</v>
      </c>
      <c r="AG1736" t="s">
        <v>1910</v>
      </c>
      <c r="AH1736" t="s">
        <v>1911</v>
      </c>
      <c r="AI1736" t="s">
        <v>1944</v>
      </c>
      <c r="AJ1736" s="7">
        <v>41364</v>
      </c>
      <c r="AK1736" t="s">
        <v>2177</v>
      </c>
      <c r="AL1736" t="s">
        <v>1908</v>
      </c>
      <c r="AM1736" t="s">
        <v>2123</v>
      </c>
      <c r="AN1736" t="s">
        <v>2193</v>
      </c>
      <c r="AO1736" t="str">
        <f>TEXT(A1736,"yyyy-mm-dd")</f>
        <v>2011-06-30</v>
      </c>
    </row>
    <row r="1737" spans="1:41">
      <c r="A1737" s="6" t="s">
        <v>2176</v>
      </c>
      <c r="B1737">
        <v>2011</v>
      </c>
      <c r="C1737">
        <v>6</v>
      </c>
      <c r="E1737" t="s">
        <v>1907</v>
      </c>
      <c r="F1737" t="s">
        <v>1908</v>
      </c>
      <c r="G1737" t="s">
        <v>102</v>
      </c>
      <c r="H1737" t="s">
        <v>2045</v>
      </c>
      <c r="I1737">
        <v>2012</v>
      </c>
      <c r="J1737">
        <v>4</v>
      </c>
      <c r="K1737" s="6">
        <v>41274</v>
      </c>
      <c r="L1737">
        <v>18</v>
      </c>
      <c r="M1737">
        <v>6</v>
      </c>
      <c r="N1737" t="s">
        <v>206</v>
      </c>
      <c r="O1737" s="8">
        <v>5.73</v>
      </c>
      <c r="P1737" s="8">
        <v>5.65</v>
      </c>
      <c r="Q1737" s="8">
        <v>5.5</v>
      </c>
      <c r="R1737" s="8">
        <v>6</v>
      </c>
      <c r="S1737" s="8">
        <v>4.8</v>
      </c>
      <c r="T1737" s="8">
        <v>7</v>
      </c>
      <c r="U1737" s="8">
        <v>0.54</v>
      </c>
      <c r="V1737" s="9">
        <v>25</v>
      </c>
      <c r="W1737" s="8">
        <v>0.5</v>
      </c>
      <c r="X1737" s="8">
        <v>2.2000000000000002</v>
      </c>
      <c r="Y1737" s="8">
        <v>8.0000000000000071E-2</v>
      </c>
      <c r="Z1737" s="8">
        <v>-0.34999999999999964</v>
      </c>
      <c r="AA1737">
        <v>-0.5</v>
      </c>
      <c r="AF1737" t="s">
        <v>2046</v>
      </c>
      <c r="AG1737" t="s">
        <v>1910</v>
      </c>
      <c r="AH1737" t="s">
        <v>1911</v>
      </c>
      <c r="AI1737" t="s">
        <v>1939</v>
      </c>
      <c r="AJ1737" s="7">
        <v>41274</v>
      </c>
      <c r="AK1737" t="s">
        <v>2177</v>
      </c>
      <c r="AL1737" t="s">
        <v>1908</v>
      </c>
      <c r="AM1737" t="s">
        <v>2047</v>
      </c>
      <c r="AN1737" t="s">
        <v>2192</v>
      </c>
      <c r="AO1737" t="str">
        <f>TEXT(A1737,"yyyy-mm-dd")</f>
        <v>2011-06-30</v>
      </c>
    </row>
    <row r="1738" spans="1:41">
      <c r="A1738" s="6" t="s">
        <v>2176</v>
      </c>
      <c r="B1738">
        <v>2011</v>
      </c>
      <c r="C1738">
        <v>6</v>
      </c>
      <c r="E1738" t="s">
        <v>1907</v>
      </c>
      <c r="F1738" t="s">
        <v>1908</v>
      </c>
      <c r="G1738" t="s">
        <v>102</v>
      </c>
      <c r="H1738" t="s">
        <v>1969</v>
      </c>
      <c r="I1738">
        <v>2012</v>
      </c>
      <c r="J1738">
        <v>3</v>
      </c>
      <c r="K1738" s="6">
        <v>41182</v>
      </c>
      <c r="L1738">
        <v>15</v>
      </c>
      <c r="M1738">
        <v>5</v>
      </c>
      <c r="N1738" t="s">
        <v>236</v>
      </c>
      <c r="O1738" s="8">
        <v>5.49</v>
      </c>
      <c r="P1738" s="8">
        <v>5.5</v>
      </c>
      <c r="Q1738" s="8">
        <v>5.25</v>
      </c>
      <c r="R1738" s="8">
        <v>5.93</v>
      </c>
      <c r="S1738" s="8">
        <v>4.75</v>
      </c>
      <c r="T1738" s="8">
        <v>6.53</v>
      </c>
      <c r="U1738" s="8">
        <v>0.48</v>
      </c>
      <c r="V1738" s="9">
        <v>26</v>
      </c>
      <c r="W1738" s="8">
        <v>0.67999999999999972</v>
      </c>
      <c r="X1738" s="8">
        <v>1.7800000000000002</v>
      </c>
      <c r="Y1738" s="8">
        <v>-9.9999999999997868E-3</v>
      </c>
      <c r="Z1738" s="8">
        <v>-0.25</v>
      </c>
      <c r="AA1738">
        <v>0.17999999999999972</v>
      </c>
      <c r="AF1738" t="s">
        <v>1970</v>
      </c>
      <c r="AG1738" t="s">
        <v>1910</v>
      </c>
      <c r="AH1738" t="s">
        <v>1911</v>
      </c>
      <c r="AI1738" t="s">
        <v>1934</v>
      </c>
      <c r="AJ1738" s="7">
        <v>41182</v>
      </c>
      <c r="AK1738" t="s">
        <v>2177</v>
      </c>
      <c r="AL1738" t="s">
        <v>1908</v>
      </c>
      <c r="AM1738" t="s">
        <v>1972</v>
      </c>
      <c r="AN1738" t="s">
        <v>2191</v>
      </c>
      <c r="AO1738" t="str">
        <f>TEXT(A1738,"yyyy-mm-dd")</f>
        <v>2011-06-30</v>
      </c>
    </row>
    <row r="1739" spans="1:41">
      <c r="A1739" s="6" t="s">
        <v>2176</v>
      </c>
      <c r="B1739">
        <v>2011</v>
      </c>
      <c r="C1739">
        <v>6</v>
      </c>
      <c r="E1739" t="s">
        <v>1907</v>
      </c>
      <c r="F1739" t="s">
        <v>1908</v>
      </c>
      <c r="G1739" t="s">
        <v>102</v>
      </c>
      <c r="H1739" t="s">
        <v>1942</v>
      </c>
      <c r="I1739">
        <v>2012</v>
      </c>
      <c r="J1739">
        <v>2</v>
      </c>
      <c r="K1739" s="6">
        <v>41090</v>
      </c>
      <c r="L1739">
        <v>12</v>
      </c>
      <c r="M1739">
        <v>4</v>
      </c>
      <c r="N1739" t="s">
        <v>261</v>
      </c>
      <c r="O1739" s="8">
        <v>5.15</v>
      </c>
      <c r="P1739" s="8">
        <v>5.23</v>
      </c>
      <c r="Q1739" s="8">
        <v>4.76</v>
      </c>
      <c r="R1739" s="8">
        <v>5.5</v>
      </c>
      <c r="S1739" s="8">
        <v>4.5</v>
      </c>
      <c r="T1739" s="8">
        <v>5.98</v>
      </c>
      <c r="U1739" s="8">
        <v>0.43</v>
      </c>
      <c r="V1739" s="9">
        <v>26</v>
      </c>
      <c r="W1739" s="8">
        <v>0.74000000000000021</v>
      </c>
      <c r="X1739" s="8">
        <v>1.4800000000000004</v>
      </c>
      <c r="Y1739" s="8">
        <v>-8.0000000000000071E-2</v>
      </c>
      <c r="Z1739" s="8">
        <v>-0.26999999999999957</v>
      </c>
      <c r="AA1739">
        <v>0.20000000000000018</v>
      </c>
      <c r="AF1739" t="s">
        <v>1943</v>
      </c>
      <c r="AG1739" t="s">
        <v>1910</v>
      </c>
      <c r="AH1739" t="s">
        <v>1911</v>
      </c>
      <c r="AI1739" t="s">
        <v>1929</v>
      </c>
      <c r="AJ1739" s="7">
        <v>41090</v>
      </c>
      <c r="AK1739" t="s">
        <v>2177</v>
      </c>
      <c r="AL1739" t="s">
        <v>1908</v>
      </c>
      <c r="AM1739" t="s">
        <v>1945</v>
      </c>
      <c r="AN1739" t="s">
        <v>2190</v>
      </c>
      <c r="AO1739" t="str">
        <f>TEXT(A1739,"yyyy-mm-dd")</f>
        <v>2011-06-30</v>
      </c>
    </row>
    <row r="1740" spans="1:41">
      <c r="A1740" s="6" t="s">
        <v>2176</v>
      </c>
      <c r="B1740">
        <v>2011</v>
      </c>
      <c r="C1740">
        <v>6</v>
      </c>
      <c r="E1740" t="s">
        <v>1907</v>
      </c>
      <c r="F1740" t="s">
        <v>1908</v>
      </c>
      <c r="G1740" t="s">
        <v>102</v>
      </c>
      <c r="H1740" t="s">
        <v>1937</v>
      </c>
      <c r="I1740">
        <v>2012</v>
      </c>
      <c r="J1740">
        <v>1</v>
      </c>
      <c r="K1740" s="6">
        <v>40999</v>
      </c>
      <c r="L1740">
        <v>9</v>
      </c>
      <c r="M1740">
        <v>3</v>
      </c>
      <c r="N1740" t="s">
        <v>173</v>
      </c>
      <c r="O1740" s="8">
        <v>4.8499999999999996</v>
      </c>
      <c r="P1740" s="8">
        <v>5</v>
      </c>
      <c r="Q1740" s="8">
        <v>4.5</v>
      </c>
      <c r="R1740" s="8">
        <v>5</v>
      </c>
      <c r="S1740" s="8">
        <v>4.5</v>
      </c>
      <c r="T1740" s="8">
        <v>5.7</v>
      </c>
      <c r="U1740" s="8">
        <v>0.32</v>
      </c>
      <c r="V1740" s="9">
        <v>26</v>
      </c>
      <c r="W1740" s="8">
        <v>0.5</v>
      </c>
      <c r="X1740" s="8">
        <v>1.2000000000000002</v>
      </c>
      <c r="Y1740" s="8">
        <v>-0.15000000000000036</v>
      </c>
      <c r="Z1740" s="8">
        <v>0</v>
      </c>
      <c r="AA1740">
        <v>0.16000000000000014</v>
      </c>
      <c r="AF1740" t="s">
        <v>1938</v>
      </c>
      <c r="AG1740" t="s">
        <v>1910</v>
      </c>
      <c r="AH1740" t="s">
        <v>1911</v>
      </c>
      <c r="AI1740" t="s">
        <v>1924</v>
      </c>
      <c r="AJ1740" s="7">
        <v>40999</v>
      </c>
      <c r="AK1740" t="s">
        <v>2177</v>
      </c>
      <c r="AL1740" t="s">
        <v>1908</v>
      </c>
      <c r="AM1740" t="s">
        <v>1940</v>
      </c>
      <c r="AN1740" t="s">
        <v>2189</v>
      </c>
      <c r="AO1740" t="str">
        <f>TEXT(A1740,"yyyy-mm-dd")</f>
        <v>2011-06-30</v>
      </c>
    </row>
    <row r="1741" spans="1:41">
      <c r="A1741" s="6" t="s">
        <v>2176</v>
      </c>
      <c r="B1741">
        <v>2011</v>
      </c>
      <c r="C1741">
        <v>6</v>
      </c>
      <c r="E1741" t="s">
        <v>1907</v>
      </c>
      <c r="F1741" t="s">
        <v>1908</v>
      </c>
      <c r="G1741" t="s">
        <v>102</v>
      </c>
      <c r="H1741" t="s">
        <v>1932</v>
      </c>
      <c r="I1741">
        <v>2011</v>
      </c>
      <c r="J1741">
        <v>4</v>
      </c>
      <c r="K1741" s="6">
        <v>40908</v>
      </c>
      <c r="L1741">
        <v>6</v>
      </c>
      <c r="M1741">
        <v>2</v>
      </c>
      <c r="N1741" t="s">
        <v>203</v>
      </c>
      <c r="O1741" s="8">
        <v>4.6100000000000003</v>
      </c>
      <c r="P1741" s="8">
        <v>4.5</v>
      </c>
      <c r="Q1741" s="8">
        <v>4.5</v>
      </c>
      <c r="R1741" s="8">
        <v>4.74</v>
      </c>
      <c r="S1741" s="8">
        <v>4.5</v>
      </c>
      <c r="T1741" s="8">
        <v>5.01</v>
      </c>
      <c r="U1741" s="8">
        <v>0.17</v>
      </c>
      <c r="V1741" s="9">
        <v>26</v>
      </c>
      <c r="W1741" s="8">
        <v>0.24000000000000021</v>
      </c>
      <c r="X1741" s="8">
        <v>0.50999999999999979</v>
      </c>
      <c r="Y1741" s="8">
        <v>0.11000000000000032</v>
      </c>
      <c r="Z1741" s="8">
        <v>0</v>
      </c>
      <c r="AA1741">
        <v>-0.25999999999999979</v>
      </c>
      <c r="AF1741" t="s">
        <v>1933</v>
      </c>
      <c r="AG1741" t="s">
        <v>1910</v>
      </c>
      <c r="AH1741" t="s">
        <v>1911</v>
      </c>
      <c r="AI1741" t="s">
        <v>1919</v>
      </c>
      <c r="AJ1741" s="7">
        <v>40908</v>
      </c>
      <c r="AK1741" t="s">
        <v>2177</v>
      </c>
      <c r="AL1741" t="s">
        <v>1908</v>
      </c>
      <c r="AM1741" t="s">
        <v>1935</v>
      </c>
      <c r="AN1741" t="s">
        <v>2188</v>
      </c>
      <c r="AO1741" t="str">
        <f>TEXT(A1741,"yyyy-mm-dd")</f>
        <v>2011-06-30</v>
      </c>
    </row>
    <row r="1742" spans="1:41">
      <c r="A1742" s="6" t="s">
        <v>2176</v>
      </c>
      <c r="B1742">
        <v>2011</v>
      </c>
      <c r="C1742">
        <v>6</v>
      </c>
      <c r="E1742" t="s">
        <v>1907</v>
      </c>
      <c r="F1742" t="s">
        <v>1908</v>
      </c>
      <c r="G1742" t="s">
        <v>102</v>
      </c>
      <c r="H1742" t="s">
        <v>1927</v>
      </c>
      <c r="I1742">
        <v>2011</v>
      </c>
      <c r="J1742">
        <v>3</v>
      </c>
      <c r="K1742" s="6">
        <v>40816</v>
      </c>
      <c r="L1742">
        <v>3</v>
      </c>
      <c r="M1742">
        <v>1</v>
      </c>
      <c r="N1742" t="s">
        <v>233</v>
      </c>
      <c r="O1742" s="8">
        <v>4.57</v>
      </c>
      <c r="P1742" s="8">
        <v>4.5</v>
      </c>
      <c r="Q1742" s="8">
        <v>4.5</v>
      </c>
      <c r="R1742" s="8">
        <v>4.5</v>
      </c>
      <c r="S1742" s="8">
        <v>4.5</v>
      </c>
      <c r="T1742" s="8">
        <v>4.93</v>
      </c>
      <c r="U1742" s="8">
        <v>0.15</v>
      </c>
      <c r="V1742" s="9">
        <v>26</v>
      </c>
      <c r="W1742" s="8">
        <v>0</v>
      </c>
      <c r="X1742" s="8">
        <v>0.42999999999999972</v>
      </c>
      <c r="Y1742" s="8">
        <v>7.0000000000000284E-2</v>
      </c>
      <c r="Z1742" s="8">
        <v>0</v>
      </c>
      <c r="AA1742">
        <v>0</v>
      </c>
      <c r="AF1742" t="s">
        <v>1928</v>
      </c>
      <c r="AG1742" t="s">
        <v>1910</v>
      </c>
      <c r="AH1742" t="s">
        <v>1911</v>
      </c>
      <c r="AI1742" t="s">
        <v>1915</v>
      </c>
      <c r="AJ1742" s="7">
        <v>40816</v>
      </c>
      <c r="AK1742" t="s">
        <v>2177</v>
      </c>
      <c r="AL1742" t="s">
        <v>1908</v>
      </c>
      <c r="AM1742" t="s">
        <v>1930</v>
      </c>
      <c r="AN1742" t="s">
        <v>2187</v>
      </c>
      <c r="AO1742" t="str">
        <f>TEXT(A1742,"yyyy-mm-dd")</f>
        <v>2011-06-30</v>
      </c>
    </row>
    <row r="1743" spans="1:41">
      <c r="A1743" s="6" t="s">
        <v>2176</v>
      </c>
      <c r="B1743">
        <v>2011</v>
      </c>
      <c r="C1743">
        <v>6</v>
      </c>
      <c r="E1743" t="s">
        <v>100</v>
      </c>
      <c r="F1743" t="s">
        <v>101</v>
      </c>
      <c r="G1743" t="s">
        <v>83</v>
      </c>
      <c r="H1743" t="s">
        <v>1781</v>
      </c>
      <c r="I1743">
        <v>2012</v>
      </c>
      <c r="K1743" s="6">
        <v>41274</v>
      </c>
      <c r="L1743">
        <v>18</v>
      </c>
      <c r="N1743" t="s">
        <v>206</v>
      </c>
      <c r="O1743" s="8">
        <v>4.1399999999999997</v>
      </c>
      <c r="P1743" s="8">
        <v>4</v>
      </c>
      <c r="Q1743" s="8">
        <v>3.8</v>
      </c>
      <c r="R1743" s="8">
        <v>4.5</v>
      </c>
      <c r="S1743" s="8">
        <v>3.6</v>
      </c>
      <c r="T1743" s="8">
        <v>5.2</v>
      </c>
      <c r="U1743" s="8">
        <v>0.47</v>
      </c>
      <c r="V1743" s="9">
        <v>29</v>
      </c>
      <c r="W1743" s="8">
        <v>0.70000000000000018</v>
      </c>
      <c r="X1743" s="8">
        <v>1.6</v>
      </c>
      <c r="Y1743" s="8">
        <v>0.13999999999999968</v>
      </c>
      <c r="Z1743" s="8">
        <v>0</v>
      </c>
      <c r="AA1743">
        <v>0.20000000000000018</v>
      </c>
      <c r="AF1743" t="s">
        <v>9973</v>
      </c>
      <c r="AG1743" t="s">
        <v>9655</v>
      </c>
      <c r="AH1743" t="s">
        <v>9656</v>
      </c>
      <c r="AI1743" t="s">
        <v>9669</v>
      </c>
      <c r="AJ1743" s="7">
        <v>41274</v>
      </c>
      <c r="AK1743" t="s">
        <v>2177</v>
      </c>
      <c r="AL1743" t="s">
        <v>109</v>
      </c>
      <c r="AM1743" t="s">
        <v>1783</v>
      </c>
      <c r="AN1743" t="s">
        <v>9984</v>
      </c>
    </row>
    <row r="1744" spans="1:41">
      <c r="A1744" s="6" t="s">
        <v>2176</v>
      </c>
      <c r="B1744">
        <v>2011</v>
      </c>
      <c r="C1744">
        <v>6</v>
      </c>
      <c r="E1744" t="s">
        <v>100</v>
      </c>
      <c r="F1744" t="s">
        <v>101</v>
      </c>
      <c r="G1744" t="s">
        <v>102</v>
      </c>
      <c r="H1744" t="s">
        <v>1937</v>
      </c>
      <c r="I1744">
        <v>2012</v>
      </c>
      <c r="J1744">
        <v>1</v>
      </c>
      <c r="K1744" s="6">
        <v>40999</v>
      </c>
      <c r="L1744">
        <v>9</v>
      </c>
      <c r="M1744">
        <v>3</v>
      </c>
      <c r="N1744" t="s">
        <v>173</v>
      </c>
      <c r="O1744" s="8">
        <v>4.59</v>
      </c>
      <c r="P1744" s="8">
        <v>4.5999999999999996</v>
      </c>
      <c r="Q1744" s="8">
        <v>4</v>
      </c>
      <c r="R1744" s="8">
        <v>5.05</v>
      </c>
      <c r="S1744" s="8">
        <v>3.5</v>
      </c>
      <c r="T1744" s="8">
        <v>5.9</v>
      </c>
      <c r="U1744" s="8">
        <v>0.72</v>
      </c>
      <c r="V1744" s="9">
        <v>27</v>
      </c>
      <c r="W1744" s="8">
        <v>1.0499999999999998</v>
      </c>
      <c r="X1744" s="8">
        <v>2.4000000000000004</v>
      </c>
      <c r="Y1744" s="8">
        <v>-9.9999999999997868E-3</v>
      </c>
      <c r="Z1744" s="8">
        <v>0.39999999999999947</v>
      </c>
      <c r="AA1744">
        <v>0</v>
      </c>
      <c r="AF1744" t="s">
        <v>2162</v>
      </c>
      <c r="AG1744" t="s">
        <v>106</v>
      </c>
      <c r="AH1744" t="s">
        <v>107</v>
      </c>
      <c r="AI1744" t="s">
        <v>497</v>
      </c>
      <c r="AJ1744" s="7">
        <v>40999</v>
      </c>
      <c r="AK1744" t="s">
        <v>2177</v>
      </c>
      <c r="AL1744" t="s">
        <v>109</v>
      </c>
      <c r="AM1744" t="s">
        <v>1940</v>
      </c>
      <c r="AN1744" t="s">
        <v>2186</v>
      </c>
      <c r="AO1744" t="str">
        <f>TEXT(A1744,"yyyy-mm-dd")</f>
        <v>2011-06-30</v>
      </c>
    </row>
    <row r="1745" spans="1:41">
      <c r="A1745" s="6" t="s">
        <v>2176</v>
      </c>
      <c r="B1745">
        <v>2011</v>
      </c>
      <c r="C1745">
        <v>6</v>
      </c>
      <c r="E1745" t="s">
        <v>100</v>
      </c>
      <c r="F1745" t="s">
        <v>101</v>
      </c>
      <c r="G1745" t="s">
        <v>102</v>
      </c>
      <c r="H1745" t="s">
        <v>1932</v>
      </c>
      <c r="I1745">
        <v>2011</v>
      </c>
      <c r="J1745">
        <v>4</v>
      </c>
      <c r="K1745" s="6">
        <v>40908</v>
      </c>
      <c r="L1745">
        <v>6</v>
      </c>
      <c r="M1745">
        <v>2</v>
      </c>
      <c r="N1745" t="s">
        <v>203</v>
      </c>
      <c r="O1745" s="8">
        <v>4.4000000000000004</v>
      </c>
      <c r="P1745" s="8">
        <v>4.41</v>
      </c>
      <c r="Q1745" s="8">
        <v>3.98</v>
      </c>
      <c r="R1745" s="8">
        <v>4.63</v>
      </c>
      <c r="S1745" s="8">
        <v>3</v>
      </c>
      <c r="T1745" s="8">
        <v>5.6</v>
      </c>
      <c r="U1745" s="8">
        <v>0.59</v>
      </c>
      <c r="V1745" s="9">
        <v>28</v>
      </c>
      <c r="W1745" s="8">
        <v>0.64999999999999991</v>
      </c>
      <c r="X1745" s="8">
        <v>2.5999999999999996</v>
      </c>
      <c r="Y1745" s="8">
        <v>-9.9999999999997868E-3</v>
      </c>
      <c r="Z1745" s="8">
        <v>0.11000000000000032</v>
      </c>
      <c r="AA1745">
        <v>-0.41000000000000014</v>
      </c>
      <c r="AF1745" t="s">
        <v>2066</v>
      </c>
      <c r="AG1745" t="s">
        <v>106</v>
      </c>
      <c r="AH1745" t="s">
        <v>107</v>
      </c>
      <c r="AI1745" t="s">
        <v>427</v>
      </c>
      <c r="AJ1745" s="7">
        <v>40908</v>
      </c>
      <c r="AK1745" t="s">
        <v>2177</v>
      </c>
      <c r="AL1745" t="s">
        <v>109</v>
      </c>
      <c r="AM1745" t="s">
        <v>1935</v>
      </c>
      <c r="AN1745" t="s">
        <v>2185</v>
      </c>
      <c r="AO1745" t="str">
        <f>TEXT(A1745,"yyyy-mm-dd")</f>
        <v>2011-06-30</v>
      </c>
    </row>
    <row r="1746" spans="1:41">
      <c r="A1746" s="6" t="s">
        <v>2176</v>
      </c>
      <c r="B1746">
        <v>2011</v>
      </c>
      <c r="C1746">
        <v>6</v>
      </c>
      <c r="E1746" t="s">
        <v>100</v>
      </c>
      <c r="F1746" t="s">
        <v>101</v>
      </c>
      <c r="G1746" t="s">
        <v>83</v>
      </c>
      <c r="H1746" t="s">
        <v>1589</v>
      </c>
      <c r="I1746">
        <v>2011</v>
      </c>
      <c r="K1746" s="6">
        <v>40908</v>
      </c>
      <c r="L1746">
        <v>6</v>
      </c>
      <c r="N1746" t="s">
        <v>203</v>
      </c>
      <c r="O1746" s="8">
        <v>4.3099999999999996</v>
      </c>
      <c r="P1746" s="8">
        <v>4.3</v>
      </c>
      <c r="Q1746" s="8">
        <v>4.0999999999999996</v>
      </c>
      <c r="R1746" s="8">
        <v>4.5</v>
      </c>
      <c r="S1746" s="8">
        <v>3.6</v>
      </c>
      <c r="T1746" s="8">
        <v>4.9000000000000004</v>
      </c>
      <c r="U1746" s="8">
        <v>0.32</v>
      </c>
      <c r="V1746" s="9">
        <v>29</v>
      </c>
      <c r="W1746" s="8">
        <v>0.40000000000000036</v>
      </c>
      <c r="X1746" s="8">
        <v>1.3000000000000003</v>
      </c>
      <c r="Y1746" s="8">
        <v>9.9999999999997868E-3</v>
      </c>
      <c r="Z1746" s="8">
        <v>-0.10000000000000053</v>
      </c>
      <c r="AA1746">
        <v>0.10000000000000053</v>
      </c>
      <c r="AF1746" t="s">
        <v>9939</v>
      </c>
      <c r="AG1746" t="s">
        <v>9655</v>
      </c>
      <c r="AH1746" t="s">
        <v>9656</v>
      </c>
      <c r="AI1746" t="s">
        <v>9657</v>
      </c>
      <c r="AJ1746" s="7">
        <v>40908</v>
      </c>
      <c r="AK1746" t="s">
        <v>2177</v>
      </c>
      <c r="AL1746" t="s">
        <v>109</v>
      </c>
      <c r="AM1746" t="s">
        <v>1591</v>
      </c>
      <c r="AN1746" t="s">
        <v>9965</v>
      </c>
    </row>
    <row r="1747" spans="1:41">
      <c r="A1747" s="6" t="s">
        <v>2176</v>
      </c>
      <c r="B1747">
        <v>2011</v>
      </c>
      <c r="C1747">
        <v>6</v>
      </c>
      <c r="E1747" t="s">
        <v>100</v>
      </c>
      <c r="F1747" t="s">
        <v>101</v>
      </c>
      <c r="G1747" t="s">
        <v>102</v>
      </c>
      <c r="H1747" t="s">
        <v>1927</v>
      </c>
      <c r="I1747">
        <v>2011</v>
      </c>
      <c r="J1747">
        <v>3</v>
      </c>
      <c r="K1747" s="6">
        <v>40816</v>
      </c>
      <c r="L1747">
        <v>3</v>
      </c>
      <c r="M1747">
        <v>1</v>
      </c>
      <c r="N1747" t="s">
        <v>233</v>
      </c>
      <c r="O1747" s="8">
        <v>4.2699999999999996</v>
      </c>
      <c r="P1747" s="8">
        <v>4.2</v>
      </c>
      <c r="Q1747" s="8">
        <v>3.88</v>
      </c>
      <c r="R1747" s="8">
        <v>4.75</v>
      </c>
      <c r="S1747" s="8">
        <v>3.1</v>
      </c>
      <c r="T1747" s="8">
        <v>5.3</v>
      </c>
      <c r="U1747" s="8">
        <v>0.61</v>
      </c>
      <c r="V1747" s="9">
        <v>28</v>
      </c>
      <c r="W1747" s="8">
        <v>0.87000000000000011</v>
      </c>
      <c r="X1747" s="8">
        <v>2.1999999999999997</v>
      </c>
      <c r="Y1747" s="8">
        <v>6.9999999999999396E-2</v>
      </c>
      <c r="Z1747" s="8">
        <v>0</v>
      </c>
      <c r="AA1747">
        <v>0.36999999999999966</v>
      </c>
      <c r="AF1747" t="s">
        <v>2064</v>
      </c>
      <c r="AG1747" t="s">
        <v>106</v>
      </c>
      <c r="AH1747" t="s">
        <v>107</v>
      </c>
      <c r="AI1747" t="s">
        <v>340</v>
      </c>
      <c r="AJ1747" s="7">
        <v>40816</v>
      </c>
      <c r="AK1747" t="s">
        <v>2177</v>
      </c>
      <c r="AL1747" t="s">
        <v>109</v>
      </c>
      <c r="AM1747" t="s">
        <v>1930</v>
      </c>
      <c r="AN1747" t="s">
        <v>2184</v>
      </c>
      <c r="AO1747" t="str">
        <f>TEXT(A1747,"yyyy-mm-dd")</f>
        <v>2011-06-30</v>
      </c>
    </row>
    <row r="1748" spans="1:41">
      <c r="A1748" s="6" t="s">
        <v>2176</v>
      </c>
      <c r="B1748">
        <v>2011</v>
      </c>
      <c r="C1748">
        <v>6</v>
      </c>
      <c r="E1748" t="s">
        <v>100</v>
      </c>
      <c r="F1748" t="s">
        <v>101</v>
      </c>
      <c r="G1748" t="s">
        <v>102</v>
      </c>
      <c r="H1748" t="s">
        <v>1922</v>
      </c>
      <c r="I1748">
        <v>2011</v>
      </c>
      <c r="J1748">
        <v>2</v>
      </c>
      <c r="K1748" s="6">
        <v>40724</v>
      </c>
      <c r="L1748">
        <v>0</v>
      </c>
      <c r="M1748">
        <v>0</v>
      </c>
      <c r="N1748" t="s">
        <v>178</v>
      </c>
      <c r="O1748" s="8">
        <v>3.86</v>
      </c>
      <c r="P1748" s="8">
        <v>4.05</v>
      </c>
      <c r="Q1748" s="8">
        <v>3.58</v>
      </c>
      <c r="R1748" s="8">
        <v>4.24</v>
      </c>
      <c r="S1748" s="8">
        <v>2.2999999999999998</v>
      </c>
      <c r="T1748" s="8">
        <v>4.8</v>
      </c>
      <c r="U1748" s="8">
        <v>0.56999999999999995</v>
      </c>
      <c r="V1748" s="9">
        <v>28</v>
      </c>
      <c r="W1748" s="8">
        <v>0.66000000000000014</v>
      </c>
      <c r="X1748" s="8">
        <v>2.5</v>
      </c>
      <c r="Y1748" s="8">
        <v>-0.18999999999999995</v>
      </c>
      <c r="Z1748" s="8">
        <v>-4.9999999999999822E-2</v>
      </c>
      <c r="AA1748">
        <v>-3.9999999999999591E-2</v>
      </c>
      <c r="AF1748" t="s">
        <v>2009</v>
      </c>
      <c r="AG1748" t="s">
        <v>106</v>
      </c>
      <c r="AH1748" t="s">
        <v>107</v>
      </c>
      <c r="AI1748" t="s">
        <v>108</v>
      </c>
      <c r="AJ1748" s="7">
        <v>40724</v>
      </c>
      <c r="AK1748" t="s">
        <v>2177</v>
      </c>
      <c r="AL1748" t="s">
        <v>109</v>
      </c>
      <c r="AM1748" t="s">
        <v>1925</v>
      </c>
      <c r="AN1748" t="s">
        <v>2183</v>
      </c>
      <c r="AO1748" t="str">
        <f>TEXT(A1748,"yyyy-mm-dd")</f>
        <v>2011-06-30</v>
      </c>
    </row>
    <row r="1749" spans="1:41">
      <c r="A1749" s="6" t="s">
        <v>2176</v>
      </c>
      <c r="B1749">
        <v>2011</v>
      </c>
      <c r="C1749">
        <v>6</v>
      </c>
      <c r="E1749" t="s">
        <v>81</v>
      </c>
      <c r="F1749" t="s">
        <v>82</v>
      </c>
      <c r="G1749" t="s">
        <v>83</v>
      </c>
      <c r="H1749" t="s">
        <v>2028</v>
      </c>
      <c r="I1749">
        <v>2013</v>
      </c>
      <c r="K1749" s="6">
        <v>41639</v>
      </c>
      <c r="L1749">
        <v>30</v>
      </c>
      <c r="N1749" t="s">
        <v>567</v>
      </c>
      <c r="O1749" s="8">
        <v>3.58</v>
      </c>
      <c r="P1749" s="8">
        <v>3.55</v>
      </c>
      <c r="Q1749" s="8">
        <v>3.5</v>
      </c>
      <c r="R1749" s="8">
        <v>3.78</v>
      </c>
      <c r="S1749" s="8">
        <v>2.9</v>
      </c>
      <c r="T1749" s="8">
        <v>4.0999999999999996</v>
      </c>
      <c r="U1749" s="8">
        <v>0.26</v>
      </c>
      <c r="V1749" s="9">
        <v>26</v>
      </c>
      <c r="W1749" s="8">
        <v>0.2799999999999998</v>
      </c>
      <c r="X1749" s="8">
        <v>1.1999999999999997</v>
      </c>
      <c r="Y1749" s="8">
        <v>3.0000000000000249E-2</v>
      </c>
      <c r="Z1749" s="8">
        <v>4.9999999999999822E-2</v>
      </c>
      <c r="AA1749">
        <v>-2.0000000000000462E-2</v>
      </c>
      <c r="AF1749" t="s">
        <v>2029</v>
      </c>
      <c r="AG1749" t="s">
        <v>87</v>
      </c>
      <c r="AH1749" t="s">
        <v>88</v>
      </c>
      <c r="AI1749" t="s">
        <v>359</v>
      </c>
      <c r="AJ1749" s="7">
        <v>41639</v>
      </c>
      <c r="AK1749" t="s">
        <v>2177</v>
      </c>
      <c r="AL1749" t="s">
        <v>91</v>
      </c>
      <c r="AM1749" t="s">
        <v>2030</v>
      </c>
      <c r="AN1749" t="s">
        <v>2180</v>
      </c>
      <c r="AO1749" t="str">
        <f>TEXT(A1749,"yyyy-mm-dd")</f>
        <v>2011-06-30</v>
      </c>
    </row>
    <row r="1750" spans="1:41">
      <c r="A1750" s="6" t="s">
        <v>2176</v>
      </c>
      <c r="B1750">
        <v>2011</v>
      </c>
      <c r="C1750">
        <v>6</v>
      </c>
      <c r="E1750" t="s">
        <v>81</v>
      </c>
      <c r="F1750" t="s">
        <v>82</v>
      </c>
      <c r="G1750" t="s">
        <v>83</v>
      </c>
      <c r="H1750" t="s">
        <v>1781</v>
      </c>
      <c r="I1750">
        <v>2012</v>
      </c>
      <c r="K1750" s="6">
        <v>41274</v>
      </c>
      <c r="L1750">
        <v>18</v>
      </c>
      <c r="N1750" t="s">
        <v>206</v>
      </c>
      <c r="O1750" s="8">
        <v>3.73</v>
      </c>
      <c r="P1750" s="8">
        <v>3.8</v>
      </c>
      <c r="Q1750" s="8">
        <v>3.53</v>
      </c>
      <c r="R1750" s="8">
        <v>3.9</v>
      </c>
      <c r="S1750" s="8">
        <v>2.8</v>
      </c>
      <c r="T1750" s="8">
        <v>4.5999999999999996</v>
      </c>
      <c r="U1750" s="8">
        <v>0.37</v>
      </c>
      <c r="V1750" s="9">
        <v>30</v>
      </c>
      <c r="W1750" s="8">
        <v>0.37000000000000011</v>
      </c>
      <c r="X1750" s="8">
        <v>1.7999999999999998</v>
      </c>
      <c r="Y1750" s="8">
        <v>-6.999999999999984E-2</v>
      </c>
      <c r="Z1750" s="8">
        <v>0</v>
      </c>
      <c r="AA1750">
        <v>-0.12999999999999989</v>
      </c>
      <c r="AF1750" t="s">
        <v>1782</v>
      </c>
      <c r="AG1750" t="s">
        <v>87</v>
      </c>
      <c r="AH1750" t="s">
        <v>88</v>
      </c>
      <c r="AI1750" t="s">
        <v>97</v>
      </c>
      <c r="AJ1750" s="7">
        <v>41274</v>
      </c>
      <c r="AK1750" t="s">
        <v>2177</v>
      </c>
      <c r="AL1750" t="s">
        <v>91</v>
      </c>
      <c r="AM1750" t="s">
        <v>1783</v>
      </c>
      <c r="AN1750" t="s">
        <v>2179</v>
      </c>
      <c r="AO1750" t="str">
        <f>TEXT(A1750,"yyyy-mm-dd")</f>
        <v>2011-06-30</v>
      </c>
    </row>
    <row r="1751" spans="1:41">
      <c r="A1751" s="6" t="s">
        <v>2176</v>
      </c>
      <c r="B1751">
        <v>2011</v>
      </c>
      <c r="C1751">
        <v>6</v>
      </c>
      <c r="E1751" t="s">
        <v>392</v>
      </c>
      <c r="F1751" t="s">
        <v>82</v>
      </c>
      <c r="G1751" t="s">
        <v>83</v>
      </c>
      <c r="H1751" t="s">
        <v>1781</v>
      </c>
      <c r="I1751">
        <v>2012</v>
      </c>
      <c r="K1751" s="6">
        <v>41274</v>
      </c>
      <c r="L1751">
        <v>18</v>
      </c>
      <c r="N1751" t="s">
        <v>206</v>
      </c>
      <c r="O1751" s="8">
        <v>3.56</v>
      </c>
      <c r="P1751" s="8">
        <v>3.6</v>
      </c>
      <c r="Q1751" s="8">
        <v>3.4</v>
      </c>
      <c r="R1751" s="8">
        <v>3.8</v>
      </c>
      <c r="S1751" s="8">
        <v>3</v>
      </c>
      <c r="T1751" s="8">
        <v>4.2</v>
      </c>
      <c r="U1751" s="8">
        <v>0.28999999999999998</v>
      </c>
      <c r="V1751" s="9">
        <v>28</v>
      </c>
      <c r="W1751" s="8">
        <v>0.39999999999999991</v>
      </c>
      <c r="X1751" s="8">
        <v>1.2000000000000002</v>
      </c>
      <c r="Y1751" s="8">
        <v>-4.0000000000000036E-2</v>
      </c>
      <c r="Z1751" s="8">
        <v>0.10000000000000009</v>
      </c>
      <c r="AA1751">
        <v>0.10000000000000009</v>
      </c>
      <c r="AF1751" t="s">
        <v>1782</v>
      </c>
      <c r="AG1751" t="s">
        <v>87</v>
      </c>
      <c r="AH1751" t="s">
        <v>88</v>
      </c>
      <c r="AI1751" t="s">
        <v>97</v>
      </c>
      <c r="AJ1751" s="7">
        <v>41274</v>
      </c>
      <c r="AK1751" t="s">
        <v>2177</v>
      </c>
      <c r="AL1751" t="s">
        <v>393</v>
      </c>
      <c r="AM1751" t="s">
        <v>1783</v>
      </c>
      <c r="AN1751" t="s">
        <v>2182</v>
      </c>
      <c r="AO1751" t="str">
        <f>TEXT(A1751,"yyyy-mm-dd")</f>
        <v>2011-06-30</v>
      </c>
    </row>
    <row r="1752" spans="1:41">
      <c r="A1752" s="6" t="s">
        <v>2176</v>
      </c>
      <c r="B1752">
        <v>2011</v>
      </c>
      <c r="C1752">
        <v>6</v>
      </c>
      <c r="E1752" t="s">
        <v>81</v>
      </c>
      <c r="F1752" t="s">
        <v>82</v>
      </c>
      <c r="G1752" t="s">
        <v>83</v>
      </c>
      <c r="H1752" t="s">
        <v>1589</v>
      </c>
      <c r="I1752">
        <v>2011</v>
      </c>
      <c r="K1752" s="6">
        <v>40908</v>
      </c>
      <c r="L1752">
        <v>6</v>
      </c>
      <c r="N1752" t="s">
        <v>203</v>
      </c>
      <c r="O1752" s="8">
        <v>3.56</v>
      </c>
      <c r="P1752" s="8">
        <v>3.7</v>
      </c>
      <c r="Q1752" s="8">
        <v>3.33</v>
      </c>
      <c r="R1752" s="8">
        <v>3.7</v>
      </c>
      <c r="S1752" s="8">
        <v>3</v>
      </c>
      <c r="T1752" s="8">
        <v>4.2</v>
      </c>
      <c r="U1752" s="8">
        <v>0.3</v>
      </c>
      <c r="V1752" s="9">
        <v>30</v>
      </c>
      <c r="W1752" s="8">
        <v>0.37000000000000011</v>
      </c>
      <c r="X1752" s="8">
        <v>1.2000000000000002</v>
      </c>
      <c r="Y1752" s="8">
        <v>-0.14000000000000012</v>
      </c>
      <c r="Z1752" s="8">
        <v>0</v>
      </c>
      <c r="AA1752">
        <v>7.0000000000000284E-2</v>
      </c>
      <c r="AF1752" t="s">
        <v>1590</v>
      </c>
      <c r="AG1752" t="s">
        <v>87</v>
      </c>
      <c r="AH1752" t="s">
        <v>88</v>
      </c>
      <c r="AI1752" t="s">
        <v>89</v>
      </c>
      <c r="AJ1752" s="7">
        <v>40908</v>
      </c>
      <c r="AK1752" t="s">
        <v>2177</v>
      </c>
      <c r="AL1752" t="s">
        <v>91</v>
      </c>
      <c r="AM1752" t="s">
        <v>1591</v>
      </c>
      <c r="AN1752" t="s">
        <v>2178</v>
      </c>
      <c r="AO1752" t="str">
        <f>TEXT(A1752,"yyyy-mm-dd")</f>
        <v>2011-06-30</v>
      </c>
    </row>
    <row r="1753" spans="1:41">
      <c r="A1753" s="6" t="s">
        <v>2176</v>
      </c>
      <c r="B1753">
        <v>2011</v>
      </c>
      <c r="C1753">
        <v>6</v>
      </c>
      <c r="E1753" t="s">
        <v>392</v>
      </c>
      <c r="F1753" t="s">
        <v>82</v>
      </c>
      <c r="G1753" t="s">
        <v>83</v>
      </c>
      <c r="H1753" t="s">
        <v>1589</v>
      </c>
      <c r="I1753">
        <v>2011</v>
      </c>
      <c r="K1753" s="6">
        <v>40908</v>
      </c>
      <c r="L1753">
        <v>6</v>
      </c>
      <c r="N1753" t="s">
        <v>203</v>
      </c>
      <c r="O1753" s="8">
        <v>3.51</v>
      </c>
      <c r="P1753" s="8">
        <v>3.5</v>
      </c>
      <c r="Q1753" s="8">
        <v>3.3</v>
      </c>
      <c r="R1753" s="8">
        <v>3.6</v>
      </c>
      <c r="S1753" s="8">
        <v>3.1</v>
      </c>
      <c r="T1753" s="8">
        <v>4.3</v>
      </c>
      <c r="U1753" s="8">
        <v>0.28999999999999998</v>
      </c>
      <c r="V1753" s="9">
        <v>29</v>
      </c>
      <c r="W1753" s="8">
        <v>0.30000000000000027</v>
      </c>
      <c r="X1753" s="8">
        <v>1.1999999999999997</v>
      </c>
      <c r="Y1753" s="8">
        <v>9.9999999999997868E-3</v>
      </c>
      <c r="Z1753" s="8">
        <v>0</v>
      </c>
      <c r="AA1753">
        <v>-0.10000000000000009</v>
      </c>
      <c r="AF1753" t="s">
        <v>1590</v>
      </c>
      <c r="AG1753" t="s">
        <v>87</v>
      </c>
      <c r="AH1753" t="s">
        <v>88</v>
      </c>
      <c r="AI1753" t="s">
        <v>89</v>
      </c>
      <c r="AJ1753" s="7">
        <v>40908</v>
      </c>
      <c r="AK1753" t="s">
        <v>2177</v>
      </c>
      <c r="AL1753" t="s">
        <v>393</v>
      </c>
      <c r="AM1753" t="s">
        <v>1591</v>
      </c>
      <c r="AN1753" t="s">
        <v>2181</v>
      </c>
      <c r="AO1753" t="str">
        <f>TEXT(A1753,"yyyy-mm-dd")</f>
        <v>2011-06-30</v>
      </c>
    </row>
    <row r="1754" spans="1:41">
      <c r="A1754" s="6" t="s">
        <v>2176</v>
      </c>
      <c r="B1754">
        <v>2011</v>
      </c>
      <c r="C1754">
        <v>6</v>
      </c>
      <c r="E1754" t="s">
        <v>81</v>
      </c>
      <c r="F1754" t="s">
        <v>82</v>
      </c>
      <c r="G1754" t="s">
        <v>774</v>
      </c>
      <c r="H1754" t="s">
        <v>775</v>
      </c>
      <c r="K1754" s="6"/>
      <c r="O1754" s="8">
        <v>3.61</v>
      </c>
      <c r="P1754" s="8">
        <v>3.6</v>
      </c>
      <c r="Q1754" s="8">
        <v>3.45</v>
      </c>
      <c r="R1754" s="8">
        <v>3.8</v>
      </c>
      <c r="S1754" s="8">
        <v>3</v>
      </c>
      <c r="T1754" s="8">
        <v>4.2</v>
      </c>
      <c r="U1754" s="8">
        <v>0.28999999999999998</v>
      </c>
      <c r="V1754" s="9">
        <v>27</v>
      </c>
      <c r="W1754" s="8">
        <v>0.34999999999999964</v>
      </c>
      <c r="X1754" s="8">
        <v>1.2000000000000002</v>
      </c>
      <c r="Y1754" s="8">
        <v>9.9999999999997868E-3</v>
      </c>
      <c r="Z1754" s="8">
        <v>0</v>
      </c>
      <c r="AA1754">
        <v>-5.0000000000000266E-2</v>
      </c>
      <c r="AF1754" t="s">
        <v>776</v>
      </c>
      <c r="AG1754" t="s">
        <v>777</v>
      </c>
      <c r="AH1754" t="s">
        <v>778</v>
      </c>
      <c r="AI1754" t="s">
        <v>779</v>
      </c>
      <c r="AJ1754" s="7"/>
      <c r="AK1754" t="s">
        <v>2177</v>
      </c>
      <c r="AL1754" t="s">
        <v>91</v>
      </c>
      <c r="AM1754" t="s">
        <v>775</v>
      </c>
      <c r="AN1754" t="s">
        <v>2198</v>
      </c>
      <c r="AO1754" t="str">
        <f>TEXT(A1754,"yyyy-mm-dd")</f>
        <v>2011-06-30</v>
      </c>
    </row>
    <row r="1755" spans="1:41">
      <c r="A1755" s="6" t="s">
        <v>2176</v>
      </c>
      <c r="B1755">
        <v>2011</v>
      </c>
      <c r="C1755">
        <v>6</v>
      </c>
      <c r="E1755" t="s">
        <v>81</v>
      </c>
      <c r="F1755" t="s">
        <v>82</v>
      </c>
      <c r="G1755" t="s">
        <v>774</v>
      </c>
      <c r="H1755" t="s">
        <v>1536</v>
      </c>
      <c r="K1755" s="6"/>
      <c r="O1755" s="8">
        <v>3.56</v>
      </c>
      <c r="P1755" s="8">
        <v>3.5</v>
      </c>
      <c r="Q1755" s="8">
        <v>3.3</v>
      </c>
      <c r="R1755" s="8">
        <v>3.7</v>
      </c>
      <c r="S1755" s="8">
        <v>3</v>
      </c>
      <c r="T1755" s="8">
        <v>5</v>
      </c>
      <c r="U1755" s="8">
        <v>0.42</v>
      </c>
      <c r="V1755" s="9">
        <v>25</v>
      </c>
      <c r="W1755" s="8">
        <v>0.40000000000000036</v>
      </c>
      <c r="X1755" s="8">
        <v>2</v>
      </c>
      <c r="Y1755" s="8">
        <v>6.0000000000000053E-2</v>
      </c>
      <c r="Z1755" s="8">
        <v>0</v>
      </c>
      <c r="AA1755">
        <v>0</v>
      </c>
      <c r="AF1755" t="s">
        <v>1537</v>
      </c>
      <c r="AG1755" t="s">
        <v>777</v>
      </c>
      <c r="AH1755" t="s">
        <v>778</v>
      </c>
      <c r="AI1755" t="s">
        <v>1538</v>
      </c>
      <c r="AJ1755" s="7"/>
      <c r="AK1755" t="s">
        <v>2177</v>
      </c>
      <c r="AL1755" t="s">
        <v>91</v>
      </c>
      <c r="AM1755" t="s">
        <v>1536</v>
      </c>
      <c r="AN1755" t="s">
        <v>2199</v>
      </c>
      <c r="AO1755" t="str">
        <f>TEXT(A1755,"yyyy-mm-dd")</f>
        <v>2011-06-30</v>
      </c>
    </row>
    <row r="1756" spans="1:41">
      <c r="A1756" s="6" t="s">
        <v>2176</v>
      </c>
      <c r="B1756">
        <v>2011</v>
      </c>
      <c r="C1756">
        <v>6</v>
      </c>
      <c r="E1756" t="s">
        <v>112</v>
      </c>
      <c r="F1756" t="s">
        <v>113</v>
      </c>
      <c r="G1756" t="s">
        <v>83</v>
      </c>
      <c r="H1756" t="s">
        <v>1781</v>
      </c>
      <c r="I1756">
        <v>2012</v>
      </c>
      <c r="K1756" s="6">
        <v>41274</v>
      </c>
      <c r="L1756">
        <v>18</v>
      </c>
      <c r="N1756" t="s">
        <v>206</v>
      </c>
      <c r="O1756" s="8">
        <v>5.65</v>
      </c>
      <c r="P1756" s="8">
        <v>5.57</v>
      </c>
      <c r="Q1756" s="8">
        <v>5.31</v>
      </c>
      <c r="R1756" s="8">
        <v>6</v>
      </c>
      <c r="S1756" s="8">
        <v>4.45</v>
      </c>
      <c r="T1756" s="8">
        <v>6.68</v>
      </c>
      <c r="U1756" s="8">
        <v>0.54</v>
      </c>
      <c r="V1756" s="9">
        <v>28</v>
      </c>
      <c r="W1756" s="8">
        <v>0.69000000000000039</v>
      </c>
      <c r="X1756" s="8">
        <v>2.2299999999999995</v>
      </c>
      <c r="Y1756" s="8">
        <v>8.0000000000000071E-2</v>
      </c>
      <c r="Z1756" s="8">
        <v>-0.17999999999999972</v>
      </c>
      <c r="AA1756">
        <v>-0.16000000000000014</v>
      </c>
      <c r="AF1756" t="s">
        <v>2052</v>
      </c>
      <c r="AG1756" t="s">
        <v>115</v>
      </c>
      <c r="AH1756" t="s">
        <v>116</v>
      </c>
      <c r="AI1756" t="s">
        <v>230</v>
      </c>
      <c r="AJ1756" s="7">
        <v>41274</v>
      </c>
      <c r="AK1756" t="s">
        <v>2177</v>
      </c>
      <c r="AL1756" t="s">
        <v>118</v>
      </c>
      <c r="AM1756" t="s">
        <v>1783</v>
      </c>
      <c r="AN1756" t="s">
        <v>2201</v>
      </c>
      <c r="AO1756" t="str">
        <f>TEXT(A1756,"yyyy-mm-dd")</f>
        <v>2011-06-30</v>
      </c>
    </row>
    <row r="1757" spans="1:41">
      <c r="A1757" s="6" t="s">
        <v>2176</v>
      </c>
      <c r="B1757">
        <v>2011</v>
      </c>
      <c r="C1757">
        <v>6</v>
      </c>
      <c r="E1757" t="s">
        <v>112</v>
      </c>
      <c r="F1757" t="s">
        <v>113</v>
      </c>
      <c r="G1757" t="s">
        <v>83</v>
      </c>
      <c r="H1757" t="s">
        <v>1589</v>
      </c>
      <c r="I1757">
        <v>2011</v>
      </c>
      <c r="K1757" s="6">
        <v>40908</v>
      </c>
      <c r="L1757">
        <v>6</v>
      </c>
      <c r="N1757" t="s">
        <v>203</v>
      </c>
      <c r="O1757" s="8">
        <v>4.57</v>
      </c>
      <c r="P1757" s="8">
        <v>4.54</v>
      </c>
      <c r="Q1757" s="8">
        <v>4.4800000000000004</v>
      </c>
      <c r="R1757" s="8">
        <v>4.6399999999999997</v>
      </c>
      <c r="S1757" s="8">
        <v>4.25</v>
      </c>
      <c r="T1757" s="8">
        <v>4.95</v>
      </c>
      <c r="U1757" s="8">
        <v>0.16</v>
      </c>
      <c r="V1757" s="9">
        <v>28</v>
      </c>
      <c r="W1757" s="8">
        <v>0.15999999999999925</v>
      </c>
      <c r="X1757" s="8">
        <v>0.70000000000000018</v>
      </c>
      <c r="Y1757" s="8">
        <v>3.0000000000000249E-2</v>
      </c>
      <c r="Z1757" s="8">
        <v>-0.11000000000000032</v>
      </c>
      <c r="AA1757">
        <v>-0.21000000000000085</v>
      </c>
      <c r="AF1757" t="s">
        <v>1793</v>
      </c>
      <c r="AG1757" t="s">
        <v>115</v>
      </c>
      <c r="AH1757" t="s">
        <v>116</v>
      </c>
      <c r="AI1757" t="s">
        <v>117</v>
      </c>
      <c r="AJ1757" s="7">
        <v>40908</v>
      </c>
      <c r="AK1757" t="s">
        <v>2177</v>
      </c>
      <c r="AL1757" t="s">
        <v>118</v>
      </c>
      <c r="AM1757" t="s">
        <v>1591</v>
      </c>
      <c r="AN1757" t="s">
        <v>2200</v>
      </c>
      <c r="AO1757" t="str">
        <f>TEXT(A1757,"yyyy-mm-dd")</f>
        <v>2011-06-30</v>
      </c>
    </row>
    <row r="1758" spans="1:41">
      <c r="A1758" s="6" t="s">
        <v>2202</v>
      </c>
      <c r="B1758">
        <v>2011</v>
      </c>
      <c r="C1758">
        <v>7</v>
      </c>
      <c r="E1758" t="s">
        <v>1907</v>
      </c>
      <c r="F1758" t="s">
        <v>1908</v>
      </c>
      <c r="G1758" t="s">
        <v>102</v>
      </c>
      <c r="H1758" t="s">
        <v>2194</v>
      </c>
      <c r="I1758">
        <v>2013</v>
      </c>
      <c r="J1758">
        <v>2</v>
      </c>
      <c r="K1758" s="6">
        <v>41455</v>
      </c>
      <c r="L1758">
        <v>23</v>
      </c>
      <c r="M1758">
        <v>8</v>
      </c>
      <c r="N1758" t="s">
        <v>95</v>
      </c>
      <c r="O1758" s="8">
        <v>6.1</v>
      </c>
      <c r="P1758" s="8">
        <v>6</v>
      </c>
      <c r="Q1758" s="8">
        <v>5.56</v>
      </c>
      <c r="R1758" s="8">
        <v>6.58</v>
      </c>
      <c r="S1758" s="8">
        <v>5</v>
      </c>
      <c r="T1758" s="8">
        <v>7.5</v>
      </c>
      <c r="U1758" s="8">
        <v>0.68</v>
      </c>
      <c r="V1758" s="9">
        <v>22</v>
      </c>
      <c r="W1758" s="8">
        <v>1.0200000000000005</v>
      </c>
      <c r="X1758" s="8">
        <v>2.5</v>
      </c>
      <c r="Y1758" s="8">
        <v>9.9999999999999645E-2</v>
      </c>
      <c r="Z1758" s="8">
        <v>0</v>
      </c>
      <c r="AA1758">
        <v>0.26000000000000068</v>
      </c>
      <c r="AF1758" t="s">
        <v>2195</v>
      </c>
      <c r="AG1758" t="s">
        <v>1910</v>
      </c>
      <c r="AH1758" t="s">
        <v>1911</v>
      </c>
      <c r="AI1758" t="s">
        <v>1944</v>
      </c>
      <c r="AJ1758" s="7">
        <v>41455</v>
      </c>
      <c r="AK1758" t="s">
        <v>2203</v>
      </c>
      <c r="AL1758" t="s">
        <v>1908</v>
      </c>
      <c r="AM1758" t="s">
        <v>2196</v>
      </c>
      <c r="AN1758" t="s">
        <v>2220</v>
      </c>
      <c r="AO1758" t="str">
        <f>TEXT(A1758,"yyyy-mm-dd")</f>
        <v>2011-07-31</v>
      </c>
    </row>
    <row r="1759" spans="1:41">
      <c r="A1759" s="6" t="s">
        <v>2202</v>
      </c>
      <c r="B1759">
        <v>2011</v>
      </c>
      <c r="C1759">
        <v>7</v>
      </c>
      <c r="E1759" t="s">
        <v>1907</v>
      </c>
      <c r="F1759" t="s">
        <v>1908</v>
      </c>
      <c r="G1759" t="s">
        <v>102</v>
      </c>
      <c r="H1759" t="s">
        <v>2121</v>
      </c>
      <c r="I1759">
        <v>2013</v>
      </c>
      <c r="J1759">
        <v>1</v>
      </c>
      <c r="K1759" s="6">
        <v>41364</v>
      </c>
      <c r="L1759">
        <v>20</v>
      </c>
      <c r="M1759">
        <v>7</v>
      </c>
      <c r="N1759" t="s">
        <v>185</v>
      </c>
      <c r="O1759" s="8">
        <v>5.9</v>
      </c>
      <c r="P1759" s="8">
        <v>5.93</v>
      </c>
      <c r="Q1759" s="8">
        <v>5.5</v>
      </c>
      <c r="R1759" s="8">
        <v>6.24</v>
      </c>
      <c r="S1759" s="8">
        <v>4.8</v>
      </c>
      <c r="T1759" s="8">
        <v>7.25</v>
      </c>
      <c r="U1759" s="8">
        <v>0.56000000000000005</v>
      </c>
      <c r="V1759" s="9">
        <v>22</v>
      </c>
      <c r="W1759" s="8">
        <v>0.74000000000000021</v>
      </c>
      <c r="X1759" s="8">
        <v>2.4500000000000002</v>
      </c>
      <c r="Y1759" s="8">
        <v>-2.9999999999999361E-2</v>
      </c>
      <c r="Z1759" s="8">
        <v>-7.0000000000000284E-2</v>
      </c>
      <c r="AA1759">
        <v>0.13000000000000078</v>
      </c>
      <c r="AF1759" t="s">
        <v>2122</v>
      </c>
      <c r="AG1759" t="s">
        <v>1910</v>
      </c>
      <c r="AH1759" t="s">
        <v>1911</v>
      </c>
      <c r="AI1759" t="s">
        <v>1939</v>
      </c>
      <c r="AJ1759" s="7">
        <v>41364</v>
      </c>
      <c r="AK1759" t="s">
        <v>2203</v>
      </c>
      <c r="AL1759" t="s">
        <v>1908</v>
      </c>
      <c r="AM1759" t="s">
        <v>2123</v>
      </c>
      <c r="AN1759" t="s">
        <v>2219</v>
      </c>
      <c r="AO1759" t="str">
        <f>TEXT(A1759,"yyyy-mm-dd")</f>
        <v>2011-07-31</v>
      </c>
    </row>
    <row r="1760" spans="1:41">
      <c r="A1760" s="6" t="s">
        <v>2202</v>
      </c>
      <c r="B1760">
        <v>2011</v>
      </c>
      <c r="C1760">
        <v>7</v>
      </c>
      <c r="E1760" t="s">
        <v>1907</v>
      </c>
      <c r="F1760" t="s">
        <v>1908</v>
      </c>
      <c r="G1760" t="s">
        <v>102</v>
      </c>
      <c r="H1760" t="s">
        <v>2045</v>
      </c>
      <c r="I1760">
        <v>2012</v>
      </c>
      <c r="J1760">
        <v>4</v>
      </c>
      <c r="K1760" s="6">
        <v>41274</v>
      </c>
      <c r="L1760">
        <v>17</v>
      </c>
      <c r="M1760">
        <v>6</v>
      </c>
      <c r="N1760" t="s">
        <v>214</v>
      </c>
      <c r="O1760" s="8">
        <v>5.64</v>
      </c>
      <c r="P1760" s="8">
        <v>5.5</v>
      </c>
      <c r="Q1760" s="8">
        <v>5.33</v>
      </c>
      <c r="R1760" s="8">
        <v>6</v>
      </c>
      <c r="S1760" s="8">
        <v>4.5</v>
      </c>
      <c r="T1760" s="8">
        <v>7</v>
      </c>
      <c r="U1760" s="8">
        <v>0.54</v>
      </c>
      <c r="V1760" s="9">
        <v>24</v>
      </c>
      <c r="W1760" s="8">
        <v>0.66999999999999993</v>
      </c>
      <c r="X1760" s="8">
        <v>2.5</v>
      </c>
      <c r="Y1760" s="8">
        <v>0.13999999999999968</v>
      </c>
      <c r="Z1760" s="8">
        <v>-0.15000000000000036</v>
      </c>
      <c r="AA1760">
        <v>0.16999999999999993</v>
      </c>
      <c r="AF1760" t="s">
        <v>2046</v>
      </c>
      <c r="AG1760" t="s">
        <v>1910</v>
      </c>
      <c r="AH1760" t="s">
        <v>1911</v>
      </c>
      <c r="AI1760" t="s">
        <v>1934</v>
      </c>
      <c r="AJ1760" s="7">
        <v>41274</v>
      </c>
      <c r="AK1760" t="s">
        <v>2203</v>
      </c>
      <c r="AL1760" t="s">
        <v>1908</v>
      </c>
      <c r="AM1760" t="s">
        <v>2047</v>
      </c>
      <c r="AN1760" t="s">
        <v>2218</v>
      </c>
      <c r="AO1760" t="str">
        <f>TEXT(A1760,"yyyy-mm-dd")</f>
        <v>2011-07-31</v>
      </c>
    </row>
    <row r="1761" spans="1:41">
      <c r="A1761" s="6" t="s">
        <v>2202</v>
      </c>
      <c r="B1761">
        <v>2011</v>
      </c>
      <c r="C1761">
        <v>7</v>
      </c>
      <c r="E1761" t="s">
        <v>1907</v>
      </c>
      <c r="F1761" t="s">
        <v>1908</v>
      </c>
      <c r="G1761" t="s">
        <v>102</v>
      </c>
      <c r="H1761" t="s">
        <v>1969</v>
      </c>
      <c r="I1761">
        <v>2012</v>
      </c>
      <c r="J1761">
        <v>3</v>
      </c>
      <c r="K1761" s="6">
        <v>41182</v>
      </c>
      <c r="L1761">
        <v>14</v>
      </c>
      <c r="M1761">
        <v>5</v>
      </c>
      <c r="N1761" t="s">
        <v>244</v>
      </c>
      <c r="O1761" s="8">
        <v>5.34</v>
      </c>
      <c r="P1761" s="8">
        <v>5.2</v>
      </c>
      <c r="Q1761" s="8">
        <v>5</v>
      </c>
      <c r="R1761" s="8">
        <v>5.55</v>
      </c>
      <c r="S1761" s="8">
        <v>4.5</v>
      </c>
      <c r="T1761" s="8">
        <v>6.53</v>
      </c>
      <c r="U1761" s="8">
        <v>0.5</v>
      </c>
      <c r="V1761" s="9">
        <v>24</v>
      </c>
      <c r="W1761" s="8">
        <v>0.54999999999999982</v>
      </c>
      <c r="X1761" s="8">
        <v>2.0300000000000002</v>
      </c>
      <c r="Y1761" s="8">
        <v>0.13999999999999968</v>
      </c>
      <c r="Z1761" s="8">
        <v>-0.29999999999999982</v>
      </c>
      <c r="AA1761">
        <v>-0.12999999999999989</v>
      </c>
      <c r="AF1761" t="s">
        <v>1970</v>
      </c>
      <c r="AG1761" t="s">
        <v>1910</v>
      </c>
      <c r="AH1761" t="s">
        <v>1911</v>
      </c>
      <c r="AI1761" t="s">
        <v>1929</v>
      </c>
      <c r="AJ1761" s="7">
        <v>41182</v>
      </c>
      <c r="AK1761" t="s">
        <v>2203</v>
      </c>
      <c r="AL1761" t="s">
        <v>1908</v>
      </c>
      <c r="AM1761" t="s">
        <v>1972</v>
      </c>
      <c r="AN1761" t="s">
        <v>2217</v>
      </c>
      <c r="AO1761" t="str">
        <f>TEXT(A1761,"yyyy-mm-dd")</f>
        <v>2011-07-31</v>
      </c>
    </row>
    <row r="1762" spans="1:41">
      <c r="A1762" s="6" t="s">
        <v>2202</v>
      </c>
      <c r="B1762">
        <v>2011</v>
      </c>
      <c r="C1762">
        <v>7</v>
      </c>
      <c r="E1762" t="s">
        <v>1907</v>
      </c>
      <c r="F1762" t="s">
        <v>1908</v>
      </c>
      <c r="G1762" t="s">
        <v>102</v>
      </c>
      <c r="H1762" t="s">
        <v>1942</v>
      </c>
      <c r="I1762">
        <v>2012</v>
      </c>
      <c r="J1762">
        <v>2</v>
      </c>
      <c r="K1762" s="6">
        <v>41090</v>
      </c>
      <c r="L1762">
        <v>11</v>
      </c>
      <c r="M1762">
        <v>4</v>
      </c>
      <c r="N1762" t="s">
        <v>85</v>
      </c>
      <c r="O1762" s="8">
        <v>5.01</v>
      </c>
      <c r="P1762" s="8">
        <v>4.95</v>
      </c>
      <c r="Q1762" s="8">
        <v>4.75</v>
      </c>
      <c r="R1762" s="8">
        <v>5.31</v>
      </c>
      <c r="S1762" s="8">
        <v>4.5</v>
      </c>
      <c r="T1762" s="8">
        <v>5.98</v>
      </c>
      <c r="U1762" s="8">
        <v>0.44</v>
      </c>
      <c r="V1762" s="9">
        <v>24</v>
      </c>
      <c r="W1762" s="8">
        <v>0.55999999999999961</v>
      </c>
      <c r="X1762" s="8">
        <v>1.4800000000000004</v>
      </c>
      <c r="Y1762" s="8">
        <v>5.9999999999999609E-2</v>
      </c>
      <c r="Z1762" s="8">
        <v>-0.28000000000000025</v>
      </c>
      <c r="AA1762">
        <v>-0.1800000000000006</v>
      </c>
      <c r="AF1762" t="s">
        <v>1943</v>
      </c>
      <c r="AG1762" t="s">
        <v>1910</v>
      </c>
      <c r="AH1762" t="s">
        <v>1911</v>
      </c>
      <c r="AI1762" t="s">
        <v>1924</v>
      </c>
      <c r="AJ1762" s="7">
        <v>41090</v>
      </c>
      <c r="AK1762" t="s">
        <v>2203</v>
      </c>
      <c r="AL1762" t="s">
        <v>1908</v>
      </c>
      <c r="AM1762" t="s">
        <v>1945</v>
      </c>
      <c r="AN1762" t="s">
        <v>2216</v>
      </c>
      <c r="AO1762" t="str">
        <f>TEXT(A1762,"yyyy-mm-dd")</f>
        <v>2011-07-31</v>
      </c>
    </row>
    <row r="1763" spans="1:41">
      <c r="A1763" s="6" t="s">
        <v>2202</v>
      </c>
      <c r="B1763">
        <v>2011</v>
      </c>
      <c r="C1763">
        <v>7</v>
      </c>
      <c r="E1763" t="s">
        <v>1907</v>
      </c>
      <c r="F1763" t="s">
        <v>1908</v>
      </c>
      <c r="G1763" t="s">
        <v>102</v>
      </c>
      <c r="H1763" t="s">
        <v>1937</v>
      </c>
      <c r="I1763">
        <v>2012</v>
      </c>
      <c r="J1763">
        <v>1</v>
      </c>
      <c r="K1763" s="6">
        <v>40999</v>
      </c>
      <c r="L1763">
        <v>8</v>
      </c>
      <c r="M1763">
        <v>3</v>
      </c>
      <c r="N1763" t="s">
        <v>182</v>
      </c>
      <c r="O1763" s="8">
        <v>4.75</v>
      </c>
      <c r="P1763" s="8">
        <v>4.5</v>
      </c>
      <c r="Q1763" s="8">
        <v>4.5</v>
      </c>
      <c r="R1763" s="8">
        <v>5</v>
      </c>
      <c r="S1763" s="8">
        <v>4.5</v>
      </c>
      <c r="T1763" s="8">
        <v>5.68</v>
      </c>
      <c r="U1763" s="8">
        <v>0.34</v>
      </c>
      <c r="V1763" s="9">
        <v>24</v>
      </c>
      <c r="W1763" s="8">
        <v>0.5</v>
      </c>
      <c r="X1763" s="8">
        <v>1.1799999999999997</v>
      </c>
      <c r="Y1763" s="8">
        <v>0.25</v>
      </c>
      <c r="Z1763" s="8">
        <v>-0.5</v>
      </c>
      <c r="AA1763">
        <v>0</v>
      </c>
      <c r="AF1763" t="s">
        <v>1938</v>
      </c>
      <c r="AG1763" t="s">
        <v>1910</v>
      </c>
      <c r="AH1763" t="s">
        <v>1911</v>
      </c>
      <c r="AI1763" t="s">
        <v>1919</v>
      </c>
      <c r="AJ1763" s="7">
        <v>40999</v>
      </c>
      <c r="AK1763" t="s">
        <v>2203</v>
      </c>
      <c r="AL1763" t="s">
        <v>1908</v>
      </c>
      <c r="AM1763" t="s">
        <v>1940</v>
      </c>
      <c r="AN1763" t="s">
        <v>2215</v>
      </c>
      <c r="AO1763" t="str">
        <f>TEXT(A1763,"yyyy-mm-dd")</f>
        <v>2011-07-31</v>
      </c>
    </row>
    <row r="1764" spans="1:41">
      <c r="A1764" s="6" t="s">
        <v>2202</v>
      </c>
      <c r="B1764">
        <v>2011</v>
      </c>
      <c r="C1764">
        <v>7</v>
      </c>
      <c r="E1764" t="s">
        <v>1907</v>
      </c>
      <c r="F1764" t="s">
        <v>1908</v>
      </c>
      <c r="G1764" t="s">
        <v>102</v>
      </c>
      <c r="H1764" t="s">
        <v>1932</v>
      </c>
      <c r="I1764">
        <v>2011</v>
      </c>
      <c r="J1764">
        <v>4</v>
      </c>
      <c r="K1764" s="6">
        <v>40908</v>
      </c>
      <c r="L1764">
        <v>5</v>
      </c>
      <c r="M1764">
        <v>2</v>
      </c>
      <c r="N1764" t="s">
        <v>211</v>
      </c>
      <c r="O1764" s="8">
        <v>4.57</v>
      </c>
      <c r="P1764" s="8">
        <v>4.5</v>
      </c>
      <c r="Q1764" s="8">
        <v>4.5</v>
      </c>
      <c r="R1764" s="8">
        <v>4.5</v>
      </c>
      <c r="S1764" s="8">
        <v>4.5</v>
      </c>
      <c r="T1764" s="8">
        <v>5</v>
      </c>
      <c r="U1764" s="8">
        <v>0.15</v>
      </c>
      <c r="V1764" s="9">
        <v>24</v>
      </c>
      <c r="W1764" s="8">
        <v>0</v>
      </c>
      <c r="X1764" s="8">
        <v>0.5</v>
      </c>
      <c r="Y1764" s="8">
        <v>7.0000000000000284E-2</v>
      </c>
      <c r="Z1764" s="8">
        <v>0</v>
      </c>
      <c r="AA1764">
        <v>-0.24000000000000021</v>
      </c>
      <c r="AF1764" t="s">
        <v>1933</v>
      </c>
      <c r="AG1764" t="s">
        <v>1910</v>
      </c>
      <c r="AH1764" t="s">
        <v>1911</v>
      </c>
      <c r="AI1764" t="s">
        <v>1915</v>
      </c>
      <c r="AJ1764" s="7">
        <v>40908</v>
      </c>
      <c r="AK1764" t="s">
        <v>2203</v>
      </c>
      <c r="AL1764" t="s">
        <v>1908</v>
      </c>
      <c r="AM1764" t="s">
        <v>1935</v>
      </c>
      <c r="AN1764" t="s">
        <v>2214</v>
      </c>
      <c r="AO1764" t="str">
        <f>TEXT(A1764,"yyyy-mm-dd")</f>
        <v>2011-07-31</v>
      </c>
    </row>
    <row r="1765" spans="1:41">
      <c r="A1765" s="6" t="s">
        <v>2202</v>
      </c>
      <c r="B1765">
        <v>2011</v>
      </c>
      <c r="C1765">
        <v>7</v>
      </c>
      <c r="E1765" t="s">
        <v>1907</v>
      </c>
      <c r="F1765" t="s">
        <v>1908</v>
      </c>
      <c r="G1765" t="s">
        <v>102</v>
      </c>
      <c r="H1765" t="s">
        <v>1927</v>
      </c>
      <c r="I1765">
        <v>2011</v>
      </c>
      <c r="J1765">
        <v>3</v>
      </c>
      <c r="K1765" s="6">
        <v>40816</v>
      </c>
      <c r="L1765">
        <v>2</v>
      </c>
      <c r="M1765">
        <v>1</v>
      </c>
      <c r="N1765" t="s">
        <v>104</v>
      </c>
      <c r="O1765" s="8">
        <v>4.5599999999999996</v>
      </c>
      <c r="P1765" s="8">
        <v>4.5</v>
      </c>
      <c r="Q1765" s="8">
        <v>4.5</v>
      </c>
      <c r="R1765" s="8">
        <v>4.5</v>
      </c>
      <c r="S1765" s="8">
        <v>4.5</v>
      </c>
      <c r="T1765" s="8">
        <v>4.92</v>
      </c>
      <c r="U1765" s="8">
        <v>0.13</v>
      </c>
      <c r="V1765" s="9">
        <v>24</v>
      </c>
      <c r="W1765" s="8">
        <v>0</v>
      </c>
      <c r="X1765" s="8">
        <v>0.41999999999999993</v>
      </c>
      <c r="Y1765" s="8">
        <v>5.9999999999999609E-2</v>
      </c>
      <c r="Z1765" s="8">
        <v>0</v>
      </c>
      <c r="AA1765">
        <v>0</v>
      </c>
      <c r="AF1765" t="s">
        <v>1928</v>
      </c>
      <c r="AG1765" t="s">
        <v>1910</v>
      </c>
      <c r="AH1765" t="s">
        <v>1911</v>
      </c>
      <c r="AI1765" t="s">
        <v>1912</v>
      </c>
      <c r="AJ1765" s="7">
        <v>40816</v>
      </c>
      <c r="AK1765" t="s">
        <v>2203</v>
      </c>
      <c r="AL1765" t="s">
        <v>1908</v>
      </c>
      <c r="AM1765" t="s">
        <v>1930</v>
      </c>
      <c r="AN1765" t="s">
        <v>2213</v>
      </c>
      <c r="AO1765" t="str">
        <f>TEXT(A1765,"yyyy-mm-dd")</f>
        <v>2011-07-31</v>
      </c>
    </row>
    <row r="1766" spans="1:41">
      <c r="A1766" s="6" t="s">
        <v>2202</v>
      </c>
      <c r="B1766">
        <v>2011</v>
      </c>
      <c r="C1766">
        <v>7</v>
      </c>
      <c r="E1766" t="s">
        <v>100</v>
      </c>
      <c r="F1766" t="s">
        <v>101</v>
      </c>
      <c r="G1766" t="s">
        <v>83</v>
      </c>
      <c r="H1766" t="s">
        <v>1781</v>
      </c>
      <c r="I1766">
        <v>2012</v>
      </c>
      <c r="K1766" s="6">
        <v>41274</v>
      </c>
      <c r="L1766">
        <v>17</v>
      </c>
      <c r="N1766" t="s">
        <v>214</v>
      </c>
      <c r="O1766" s="8">
        <v>4.09</v>
      </c>
      <c r="P1766" s="8">
        <v>4</v>
      </c>
      <c r="Q1766" s="8">
        <v>3.8</v>
      </c>
      <c r="R1766" s="8">
        <v>4.3</v>
      </c>
      <c r="S1766" s="8">
        <v>3.6</v>
      </c>
      <c r="T1766" s="8">
        <v>5.0999999999999996</v>
      </c>
      <c r="U1766" s="8">
        <v>0.4</v>
      </c>
      <c r="V1766" s="9">
        <v>25</v>
      </c>
      <c r="W1766" s="8">
        <v>0.5</v>
      </c>
      <c r="X1766" s="8">
        <v>1.4999999999999996</v>
      </c>
      <c r="Y1766" s="8">
        <v>8.9999999999999858E-2</v>
      </c>
      <c r="Z1766" s="8">
        <v>0</v>
      </c>
      <c r="AA1766">
        <v>-0.20000000000000018</v>
      </c>
      <c r="AF1766" t="s">
        <v>9973</v>
      </c>
      <c r="AG1766" t="s">
        <v>9655</v>
      </c>
      <c r="AH1766" t="s">
        <v>9656</v>
      </c>
      <c r="AI1766" t="s">
        <v>9669</v>
      </c>
      <c r="AJ1766" s="7">
        <v>41274</v>
      </c>
      <c r="AK1766" t="s">
        <v>2203</v>
      </c>
      <c r="AL1766" t="s">
        <v>109</v>
      </c>
      <c r="AM1766" t="s">
        <v>1783</v>
      </c>
      <c r="AN1766" t="s">
        <v>9985</v>
      </c>
    </row>
    <row r="1767" spans="1:41">
      <c r="A1767" s="6" t="s">
        <v>2202</v>
      </c>
      <c r="B1767">
        <v>2011</v>
      </c>
      <c r="C1767">
        <v>7</v>
      </c>
      <c r="E1767" t="s">
        <v>100</v>
      </c>
      <c r="F1767" t="s">
        <v>101</v>
      </c>
      <c r="G1767" t="s">
        <v>102</v>
      </c>
      <c r="H1767" t="s">
        <v>1937</v>
      </c>
      <c r="I1767">
        <v>2012</v>
      </c>
      <c r="J1767">
        <v>1</v>
      </c>
      <c r="K1767" s="6">
        <v>40999</v>
      </c>
      <c r="L1767">
        <v>8</v>
      </c>
      <c r="M1767">
        <v>3</v>
      </c>
      <c r="N1767" t="s">
        <v>182</v>
      </c>
      <c r="O1767" s="8">
        <v>4.51</v>
      </c>
      <c r="P1767" s="8">
        <v>4.5</v>
      </c>
      <c r="Q1767" s="8">
        <v>3.95</v>
      </c>
      <c r="R1767" s="8">
        <v>4.8499999999999996</v>
      </c>
      <c r="S1767" s="8">
        <v>3.5</v>
      </c>
      <c r="T1767" s="8">
        <v>5.9</v>
      </c>
      <c r="U1767" s="8">
        <v>0.7</v>
      </c>
      <c r="V1767" s="9">
        <v>23</v>
      </c>
      <c r="W1767" s="8">
        <v>0.89999999999999947</v>
      </c>
      <c r="X1767" s="8">
        <v>2.4000000000000004</v>
      </c>
      <c r="Y1767" s="8">
        <v>9.9999999999997868E-3</v>
      </c>
      <c r="Z1767" s="8">
        <v>-9.9999999999999645E-2</v>
      </c>
      <c r="AA1767">
        <v>-0.15000000000000036</v>
      </c>
      <c r="AF1767" t="s">
        <v>2162</v>
      </c>
      <c r="AG1767" t="s">
        <v>106</v>
      </c>
      <c r="AH1767" t="s">
        <v>107</v>
      </c>
      <c r="AI1767" t="s">
        <v>427</v>
      </c>
      <c r="AJ1767" s="7">
        <v>40999</v>
      </c>
      <c r="AK1767" t="s">
        <v>2203</v>
      </c>
      <c r="AL1767" t="s">
        <v>109</v>
      </c>
      <c r="AM1767" t="s">
        <v>1940</v>
      </c>
      <c r="AN1767" t="s">
        <v>2212</v>
      </c>
      <c r="AO1767" t="str">
        <f>TEXT(A1767,"yyyy-mm-dd")</f>
        <v>2011-07-31</v>
      </c>
    </row>
    <row r="1768" spans="1:41">
      <c r="A1768" s="6" t="s">
        <v>2202</v>
      </c>
      <c r="B1768">
        <v>2011</v>
      </c>
      <c r="C1768">
        <v>7</v>
      </c>
      <c r="E1768" t="s">
        <v>100</v>
      </c>
      <c r="F1768" t="s">
        <v>101</v>
      </c>
      <c r="G1768" t="s">
        <v>102</v>
      </c>
      <c r="H1768" t="s">
        <v>1932</v>
      </c>
      <c r="I1768">
        <v>2011</v>
      </c>
      <c r="J1768">
        <v>4</v>
      </c>
      <c r="K1768" s="6">
        <v>40908</v>
      </c>
      <c r="L1768">
        <v>5</v>
      </c>
      <c r="M1768">
        <v>2</v>
      </c>
      <c r="N1768" t="s">
        <v>211</v>
      </c>
      <c r="O1768" s="8">
        <v>4.29</v>
      </c>
      <c r="P1768" s="8">
        <v>4.25</v>
      </c>
      <c r="Q1768" s="8">
        <v>3.98</v>
      </c>
      <c r="R1768" s="8">
        <v>4.5599999999999996</v>
      </c>
      <c r="S1768" s="8">
        <v>3</v>
      </c>
      <c r="T1768" s="8">
        <v>5.4</v>
      </c>
      <c r="U1768" s="8">
        <v>0.55000000000000004</v>
      </c>
      <c r="V1768" s="9">
        <v>24</v>
      </c>
      <c r="W1768" s="8">
        <v>0.57999999999999963</v>
      </c>
      <c r="X1768" s="8">
        <v>2.4000000000000004</v>
      </c>
      <c r="Y1768" s="8">
        <v>4.0000000000000036E-2</v>
      </c>
      <c r="Z1768" s="8">
        <v>-0.16000000000000014</v>
      </c>
      <c r="AA1768">
        <v>-7.0000000000000284E-2</v>
      </c>
      <c r="AF1768" t="s">
        <v>2066</v>
      </c>
      <c r="AG1768" t="s">
        <v>106</v>
      </c>
      <c r="AH1768" t="s">
        <v>107</v>
      </c>
      <c r="AI1768" t="s">
        <v>340</v>
      </c>
      <c r="AJ1768" s="7">
        <v>40908</v>
      </c>
      <c r="AK1768" t="s">
        <v>2203</v>
      </c>
      <c r="AL1768" t="s">
        <v>109</v>
      </c>
      <c r="AM1768" t="s">
        <v>1935</v>
      </c>
      <c r="AN1768" t="s">
        <v>2211</v>
      </c>
      <c r="AO1768" t="str">
        <f>TEXT(A1768,"yyyy-mm-dd")</f>
        <v>2011-07-31</v>
      </c>
    </row>
    <row r="1769" spans="1:41">
      <c r="A1769" s="6" t="s">
        <v>2202</v>
      </c>
      <c r="B1769">
        <v>2011</v>
      </c>
      <c r="C1769">
        <v>7</v>
      </c>
      <c r="E1769" t="s">
        <v>100</v>
      </c>
      <c r="F1769" t="s">
        <v>101</v>
      </c>
      <c r="G1769" t="s">
        <v>83</v>
      </c>
      <c r="H1769" t="s">
        <v>1589</v>
      </c>
      <c r="I1769">
        <v>2011</v>
      </c>
      <c r="K1769" s="6">
        <v>40908</v>
      </c>
      <c r="L1769">
        <v>5</v>
      </c>
      <c r="N1769" t="s">
        <v>211</v>
      </c>
      <c r="O1769" s="8">
        <v>4.24</v>
      </c>
      <c r="P1769" s="8">
        <v>4.2</v>
      </c>
      <c r="Q1769" s="8">
        <v>4</v>
      </c>
      <c r="R1769" s="8">
        <v>4.4000000000000004</v>
      </c>
      <c r="S1769" s="8">
        <v>3.8</v>
      </c>
      <c r="T1769" s="8">
        <v>4.8</v>
      </c>
      <c r="U1769" s="8">
        <v>0.28000000000000003</v>
      </c>
      <c r="V1769" s="9">
        <v>25</v>
      </c>
      <c r="W1769" s="8">
        <v>0.40000000000000036</v>
      </c>
      <c r="X1769" s="8">
        <v>1</v>
      </c>
      <c r="Y1769" s="8">
        <v>4.0000000000000036E-2</v>
      </c>
      <c r="Z1769" s="8">
        <v>-9.9999999999999645E-2</v>
      </c>
      <c r="AA1769">
        <v>0</v>
      </c>
      <c r="AF1769" t="s">
        <v>9939</v>
      </c>
      <c r="AG1769" t="s">
        <v>9655</v>
      </c>
      <c r="AH1769" t="s">
        <v>9656</v>
      </c>
      <c r="AI1769" t="s">
        <v>9657</v>
      </c>
      <c r="AJ1769" s="7">
        <v>40908</v>
      </c>
      <c r="AK1769" t="s">
        <v>2203</v>
      </c>
      <c r="AL1769" t="s">
        <v>109</v>
      </c>
      <c r="AM1769" t="s">
        <v>1591</v>
      </c>
      <c r="AN1769" t="s">
        <v>9966</v>
      </c>
    </row>
    <row r="1770" spans="1:41">
      <c r="A1770" s="6" t="s">
        <v>2202</v>
      </c>
      <c r="B1770">
        <v>2011</v>
      </c>
      <c r="C1770">
        <v>7</v>
      </c>
      <c r="E1770" t="s">
        <v>100</v>
      </c>
      <c r="F1770" t="s">
        <v>101</v>
      </c>
      <c r="G1770" t="s">
        <v>102</v>
      </c>
      <c r="H1770" t="s">
        <v>1927</v>
      </c>
      <c r="I1770">
        <v>2011</v>
      </c>
      <c r="J1770">
        <v>3</v>
      </c>
      <c r="K1770" s="6">
        <v>40816</v>
      </c>
      <c r="L1770">
        <v>2</v>
      </c>
      <c r="M1770">
        <v>1</v>
      </c>
      <c r="N1770" t="s">
        <v>104</v>
      </c>
      <c r="O1770" s="8">
        <v>4.2300000000000004</v>
      </c>
      <c r="P1770" s="8">
        <v>4.1500000000000004</v>
      </c>
      <c r="Q1770" s="8">
        <v>3.88</v>
      </c>
      <c r="R1770" s="8">
        <v>4.62</v>
      </c>
      <c r="S1770" s="8">
        <v>3.1</v>
      </c>
      <c r="T1770" s="8">
        <v>5.3</v>
      </c>
      <c r="U1770" s="8">
        <v>0.61</v>
      </c>
      <c r="V1770" s="9">
        <v>24</v>
      </c>
      <c r="W1770" s="8">
        <v>0.74000000000000021</v>
      </c>
      <c r="X1770" s="8">
        <v>2.1999999999999997</v>
      </c>
      <c r="Y1770" s="8">
        <v>8.0000000000000071E-2</v>
      </c>
      <c r="Z1770" s="8">
        <v>-4.9999999999999822E-2</v>
      </c>
      <c r="AA1770">
        <v>-0.12999999999999989</v>
      </c>
      <c r="AF1770" t="s">
        <v>2064</v>
      </c>
      <c r="AG1770" t="s">
        <v>106</v>
      </c>
      <c r="AH1770" t="s">
        <v>107</v>
      </c>
      <c r="AI1770" t="s">
        <v>108</v>
      </c>
      <c r="AJ1770" s="7">
        <v>40816</v>
      </c>
      <c r="AK1770" t="s">
        <v>2203</v>
      </c>
      <c r="AL1770" t="s">
        <v>109</v>
      </c>
      <c r="AM1770" t="s">
        <v>1930</v>
      </c>
      <c r="AN1770" t="s">
        <v>2210</v>
      </c>
      <c r="AO1770" t="str">
        <f>TEXT(A1770,"yyyy-mm-dd")</f>
        <v>2011-07-31</v>
      </c>
    </row>
    <row r="1771" spans="1:41">
      <c r="A1771" s="6" t="s">
        <v>2202</v>
      </c>
      <c r="B1771">
        <v>2011</v>
      </c>
      <c r="C1771">
        <v>7</v>
      </c>
      <c r="E1771" t="s">
        <v>100</v>
      </c>
      <c r="F1771" t="s">
        <v>101</v>
      </c>
      <c r="G1771" t="s">
        <v>102</v>
      </c>
      <c r="H1771" t="s">
        <v>1922</v>
      </c>
      <c r="I1771">
        <v>2011</v>
      </c>
      <c r="J1771">
        <v>2</v>
      </c>
      <c r="K1771" s="6">
        <v>40724</v>
      </c>
      <c r="L1771">
        <v>-1</v>
      </c>
      <c r="M1771">
        <v>0</v>
      </c>
      <c r="N1771" t="s">
        <v>187</v>
      </c>
      <c r="O1771" s="8">
        <v>3.87</v>
      </c>
      <c r="P1771" s="8">
        <v>3.8</v>
      </c>
      <c r="Q1771" s="8">
        <v>3.5</v>
      </c>
      <c r="R1771" s="8">
        <v>4.12</v>
      </c>
      <c r="S1771" s="8">
        <v>3.2</v>
      </c>
      <c r="T1771" s="8">
        <v>4.8</v>
      </c>
      <c r="U1771" s="8">
        <v>0.43</v>
      </c>
      <c r="V1771" s="9">
        <v>24</v>
      </c>
      <c r="W1771" s="8">
        <v>0.62000000000000011</v>
      </c>
      <c r="X1771" s="8">
        <v>1.5999999999999996</v>
      </c>
      <c r="Y1771" s="8">
        <v>7.0000000000000284E-2</v>
      </c>
      <c r="Z1771" s="8">
        <v>-0.25</v>
      </c>
      <c r="AA1771">
        <v>-4.0000000000000036E-2</v>
      </c>
      <c r="AF1771" t="s">
        <v>2009</v>
      </c>
      <c r="AG1771" t="s">
        <v>106</v>
      </c>
      <c r="AH1771" t="s">
        <v>107</v>
      </c>
      <c r="AI1771" t="s">
        <v>188</v>
      </c>
      <c r="AJ1771" s="7">
        <v>40724</v>
      </c>
      <c r="AK1771" t="s">
        <v>2203</v>
      </c>
      <c r="AL1771" t="s">
        <v>109</v>
      </c>
      <c r="AM1771" t="s">
        <v>1925</v>
      </c>
      <c r="AN1771" t="s">
        <v>2209</v>
      </c>
      <c r="AO1771" t="str">
        <f>TEXT(A1771,"yyyy-mm-dd")</f>
        <v>2011-07-31</v>
      </c>
    </row>
    <row r="1772" spans="1:41">
      <c r="A1772" s="6" t="s">
        <v>2202</v>
      </c>
      <c r="B1772">
        <v>2011</v>
      </c>
      <c r="C1772">
        <v>7</v>
      </c>
      <c r="E1772" t="s">
        <v>81</v>
      </c>
      <c r="F1772" t="s">
        <v>82</v>
      </c>
      <c r="G1772" t="s">
        <v>83</v>
      </c>
      <c r="H1772" t="s">
        <v>2028</v>
      </c>
      <c r="I1772">
        <v>2013</v>
      </c>
      <c r="K1772" s="6">
        <v>41639</v>
      </c>
      <c r="L1772">
        <v>29</v>
      </c>
      <c r="N1772" t="s">
        <v>581</v>
      </c>
      <c r="O1772" s="8">
        <v>3.55</v>
      </c>
      <c r="P1772" s="8">
        <v>3.6</v>
      </c>
      <c r="Q1772" s="8">
        <v>3.45</v>
      </c>
      <c r="R1772" s="8">
        <v>3.7</v>
      </c>
      <c r="S1772" s="8">
        <v>2.9</v>
      </c>
      <c r="T1772" s="8">
        <v>4</v>
      </c>
      <c r="U1772" s="8">
        <v>0.27</v>
      </c>
      <c r="V1772" s="9">
        <v>23</v>
      </c>
      <c r="W1772" s="8">
        <v>0.25</v>
      </c>
      <c r="X1772" s="8">
        <v>1.1000000000000001</v>
      </c>
      <c r="Y1772" s="8">
        <v>-5.0000000000000266E-2</v>
      </c>
      <c r="Z1772" s="8">
        <v>5.0000000000000266E-2</v>
      </c>
      <c r="AA1772">
        <v>-2.9999999999999805E-2</v>
      </c>
      <c r="AF1772" t="s">
        <v>2029</v>
      </c>
      <c r="AG1772" t="s">
        <v>87</v>
      </c>
      <c r="AH1772" t="s">
        <v>88</v>
      </c>
      <c r="AI1772" t="s">
        <v>359</v>
      </c>
      <c r="AJ1772" s="7">
        <v>41639</v>
      </c>
      <c r="AK1772" t="s">
        <v>2203</v>
      </c>
      <c r="AL1772" t="s">
        <v>91</v>
      </c>
      <c r="AM1772" t="s">
        <v>2030</v>
      </c>
      <c r="AN1772" t="s">
        <v>2206</v>
      </c>
      <c r="AO1772" t="str">
        <f>TEXT(A1772,"yyyy-mm-dd")</f>
        <v>2011-07-31</v>
      </c>
    </row>
    <row r="1773" spans="1:41">
      <c r="A1773" s="6" t="s">
        <v>2202</v>
      </c>
      <c r="B1773">
        <v>2011</v>
      </c>
      <c r="C1773">
        <v>7</v>
      </c>
      <c r="E1773" t="s">
        <v>81</v>
      </c>
      <c r="F1773" t="s">
        <v>82</v>
      </c>
      <c r="G1773" t="s">
        <v>83</v>
      </c>
      <c r="H1773" t="s">
        <v>1781</v>
      </c>
      <c r="I1773">
        <v>2012</v>
      </c>
      <c r="K1773" s="6">
        <v>41274</v>
      </c>
      <c r="L1773">
        <v>17</v>
      </c>
      <c r="N1773" t="s">
        <v>214</v>
      </c>
      <c r="O1773" s="8">
        <v>3.69</v>
      </c>
      <c r="P1773" s="8">
        <v>3.7</v>
      </c>
      <c r="Q1773" s="8">
        <v>3.5</v>
      </c>
      <c r="R1773" s="8">
        <v>3.9</v>
      </c>
      <c r="S1773" s="8">
        <v>3</v>
      </c>
      <c r="T1773" s="8">
        <v>4.2</v>
      </c>
      <c r="U1773" s="8">
        <v>0.28000000000000003</v>
      </c>
      <c r="V1773" s="9">
        <v>26</v>
      </c>
      <c r="W1773" s="8">
        <v>0.39999999999999991</v>
      </c>
      <c r="X1773" s="8">
        <v>1.2000000000000002</v>
      </c>
      <c r="Y1773" s="8">
        <v>-1.0000000000000231E-2</v>
      </c>
      <c r="Z1773" s="8">
        <v>-9.9999999999999645E-2</v>
      </c>
      <c r="AA1773">
        <v>2.9999999999999805E-2</v>
      </c>
      <c r="AF1773" t="s">
        <v>1782</v>
      </c>
      <c r="AG1773" t="s">
        <v>87</v>
      </c>
      <c r="AH1773" t="s">
        <v>88</v>
      </c>
      <c r="AI1773" t="s">
        <v>97</v>
      </c>
      <c r="AJ1773" s="7">
        <v>41274</v>
      </c>
      <c r="AK1773" t="s">
        <v>2203</v>
      </c>
      <c r="AL1773" t="s">
        <v>91</v>
      </c>
      <c r="AM1773" t="s">
        <v>1783</v>
      </c>
      <c r="AN1773" t="s">
        <v>2205</v>
      </c>
      <c r="AO1773" t="str">
        <f>TEXT(A1773,"yyyy-mm-dd")</f>
        <v>2011-07-31</v>
      </c>
    </row>
    <row r="1774" spans="1:41">
      <c r="A1774" s="6" t="s">
        <v>2202</v>
      </c>
      <c r="B1774">
        <v>2011</v>
      </c>
      <c r="C1774">
        <v>7</v>
      </c>
      <c r="E1774" t="s">
        <v>392</v>
      </c>
      <c r="F1774" t="s">
        <v>82</v>
      </c>
      <c r="G1774" t="s">
        <v>83</v>
      </c>
      <c r="H1774" t="s">
        <v>1781</v>
      </c>
      <c r="I1774">
        <v>2012</v>
      </c>
      <c r="K1774" s="6">
        <v>41274</v>
      </c>
      <c r="L1774">
        <v>17</v>
      </c>
      <c r="N1774" t="s">
        <v>214</v>
      </c>
      <c r="O1774" s="8">
        <v>3.52</v>
      </c>
      <c r="P1774" s="8">
        <v>3.6</v>
      </c>
      <c r="Q1774" s="8">
        <v>3.4</v>
      </c>
      <c r="R1774" s="8">
        <v>3.7</v>
      </c>
      <c r="S1774" s="8">
        <v>3</v>
      </c>
      <c r="T1774" s="8">
        <v>4</v>
      </c>
      <c r="U1774" s="8">
        <v>0.26</v>
      </c>
      <c r="V1774" s="9">
        <v>25</v>
      </c>
      <c r="W1774" s="8">
        <v>0.30000000000000027</v>
      </c>
      <c r="X1774" s="8">
        <v>1</v>
      </c>
      <c r="Y1774" s="8">
        <v>-8.0000000000000071E-2</v>
      </c>
      <c r="Z1774" s="8">
        <v>0</v>
      </c>
      <c r="AA1774">
        <v>-9.9999999999999645E-2</v>
      </c>
      <c r="AF1774" t="s">
        <v>1782</v>
      </c>
      <c r="AG1774" t="s">
        <v>87</v>
      </c>
      <c r="AH1774" t="s">
        <v>88</v>
      </c>
      <c r="AI1774" t="s">
        <v>97</v>
      </c>
      <c r="AJ1774" s="7">
        <v>41274</v>
      </c>
      <c r="AK1774" t="s">
        <v>2203</v>
      </c>
      <c r="AL1774" t="s">
        <v>393</v>
      </c>
      <c r="AM1774" t="s">
        <v>1783</v>
      </c>
      <c r="AN1774" t="s">
        <v>2208</v>
      </c>
      <c r="AO1774" t="str">
        <f>TEXT(A1774,"yyyy-mm-dd")</f>
        <v>2011-07-31</v>
      </c>
    </row>
    <row r="1775" spans="1:41">
      <c r="A1775" s="6" t="s">
        <v>2202</v>
      </c>
      <c r="B1775">
        <v>2011</v>
      </c>
      <c r="C1775">
        <v>7</v>
      </c>
      <c r="E1775" t="s">
        <v>81</v>
      </c>
      <c r="F1775" t="s">
        <v>82</v>
      </c>
      <c r="G1775" t="s">
        <v>83</v>
      </c>
      <c r="H1775" t="s">
        <v>1589</v>
      </c>
      <c r="I1775">
        <v>2011</v>
      </c>
      <c r="K1775" s="6">
        <v>40908</v>
      </c>
      <c r="L1775">
        <v>5</v>
      </c>
      <c r="N1775" t="s">
        <v>211</v>
      </c>
      <c r="O1775" s="8">
        <v>3.54</v>
      </c>
      <c r="P1775" s="8">
        <v>3.6</v>
      </c>
      <c r="Q1775" s="8">
        <v>3.4</v>
      </c>
      <c r="R1775" s="8">
        <v>3.6</v>
      </c>
      <c r="S1775" s="8">
        <v>3.2</v>
      </c>
      <c r="T1775" s="8">
        <v>4.0999999999999996</v>
      </c>
      <c r="U1775" s="8">
        <v>0.19</v>
      </c>
      <c r="V1775" s="9">
        <v>26</v>
      </c>
      <c r="W1775" s="8">
        <v>0.20000000000000018</v>
      </c>
      <c r="X1775" s="8">
        <v>0.89999999999999947</v>
      </c>
      <c r="Y1775" s="8">
        <v>-6.0000000000000053E-2</v>
      </c>
      <c r="Z1775" s="8">
        <v>-0.10000000000000009</v>
      </c>
      <c r="AA1775">
        <v>-0.16999999999999993</v>
      </c>
      <c r="AF1775" t="s">
        <v>1590</v>
      </c>
      <c r="AG1775" t="s">
        <v>87</v>
      </c>
      <c r="AH1775" t="s">
        <v>88</v>
      </c>
      <c r="AI1775" t="s">
        <v>89</v>
      </c>
      <c r="AJ1775" s="7">
        <v>40908</v>
      </c>
      <c r="AK1775" t="s">
        <v>2203</v>
      </c>
      <c r="AL1775" t="s">
        <v>91</v>
      </c>
      <c r="AM1775" t="s">
        <v>1591</v>
      </c>
      <c r="AN1775" t="s">
        <v>2204</v>
      </c>
      <c r="AO1775" t="str">
        <f>TEXT(A1775,"yyyy-mm-dd")</f>
        <v>2011-07-31</v>
      </c>
    </row>
    <row r="1776" spans="1:41">
      <c r="A1776" s="6" t="s">
        <v>2202</v>
      </c>
      <c r="B1776">
        <v>2011</v>
      </c>
      <c r="C1776">
        <v>7</v>
      </c>
      <c r="E1776" t="s">
        <v>392</v>
      </c>
      <c r="F1776" t="s">
        <v>82</v>
      </c>
      <c r="G1776" t="s">
        <v>83</v>
      </c>
      <c r="H1776" t="s">
        <v>1589</v>
      </c>
      <c r="I1776">
        <v>2011</v>
      </c>
      <c r="K1776" s="6">
        <v>40908</v>
      </c>
      <c r="L1776">
        <v>5</v>
      </c>
      <c r="N1776" t="s">
        <v>211</v>
      </c>
      <c r="O1776" s="8">
        <v>3.45</v>
      </c>
      <c r="P1776" s="8">
        <v>3.4</v>
      </c>
      <c r="Q1776" s="8">
        <v>3.3</v>
      </c>
      <c r="R1776" s="8">
        <v>3.6</v>
      </c>
      <c r="S1776" s="8">
        <v>3.1</v>
      </c>
      <c r="T1776" s="8">
        <v>4.3</v>
      </c>
      <c r="U1776" s="8">
        <v>0.25</v>
      </c>
      <c r="V1776" s="9">
        <v>26</v>
      </c>
      <c r="W1776" s="8">
        <v>0.30000000000000027</v>
      </c>
      <c r="X1776" s="8">
        <v>1.1999999999999997</v>
      </c>
      <c r="Y1776" s="8">
        <v>5.0000000000000266E-2</v>
      </c>
      <c r="Z1776" s="8">
        <v>-0.10000000000000009</v>
      </c>
      <c r="AA1776">
        <v>0</v>
      </c>
      <c r="AF1776" t="s">
        <v>1590</v>
      </c>
      <c r="AG1776" t="s">
        <v>87</v>
      </c>
      <c r="AH1776" t="s">
        <v>88</v>
      </c>
      <c r="AI1776" t="s">
        <v>89</v>
      </c>
      <c r="AJ1776" s="7">
        <v>40908</v>
      </c>
      <c r="AK1776" t="s">
        <v>2203</v>
      </c>
      <c r="AL1776" t="s">
        <v>393</v>
      </c>
      <c r="AM1776" t="s">
        <v>1591</v>
      </c>
      <c r="AN1776" t="s">
        <v>2207</v>
      </c>
      <c r="AO1776" t="str">
        <f>TEXT(A1776,"yyyy-mm-dd")</f>
        <v>2011-07-31</v>
      </c>
    </row>
    <row r="1777" spans="1:41">
      <c r="A1777" s="6" t="s">
        <v>2202</v>
      </c>
      <c r="B1777">
        <v>2011</v>
      </c>
      <c r="C1777">
        <v>7</v>
      </c>
      <c r="E1777" t="s">
        <v>81</v>
      </c>
      <c r="F1777" t="s">
        <v>82</v>
      </c>
      <c r="G1777" t="s">
        <v>774</v>
      </c>
      <c r="H1777" t="s">
        <v>775</v>
      </c>
      <c r="K1777" s="6"/>
      <c r="O1777" s="8">
        <v>3.64</v>
      </c>
      <c r="P1777" s="8">
        <v>3.6</v>
      </c>
      <c r="Q1777" s="8">
        <v>3.5</v>
      </c>
      <c r="R1777" s="8">
        <v>3.8</v>
      </c>
      <c r="S1777" s="8">
        <v>3.1</v>
      </c>
      <c r="T1777" s="8">
        <v>4.0999999999999996</v>
      </c>
      <c r="U1777" s="8">
        <v>0.24</v>
      </c>
      <c r="V1777" s="9">
        <v>24</v>
      </c>
      <c r="W1777" s="8">
        <v>0.29999999999999982</v>
      </c>
      <c r="X1777" s="8">
        <v>0.99999999999999956</v>
      </c>
      <c r="Y1777" s="8">
        <v>4.0000000000000036E-2</v>
      </c>
      <c r="Z1777" s="8">
        <v>0</v>
      </c>
      <c r="AA1777">
        <v>-4.9999999999999822E-2</v>
      </c>
      <c r="AF1777" t="s">
        <v>776</v>
      </c>
      <c r="AG1777" t="s">
        <v>777</v>
      </c>
      <c r="AH1777" t="s">
        <v>778</v>
      </c>
      <c r="AI1777" t="s">
        <v>779</v>
      </c>
      <c r="AJ1777" s="7"/>
      <c r="AK1777" t="s">
        <v>2203</v>
      </c>
      <c r="AL1777" t="s">
        <v>91</v>
      </c>
      <c r="AM1777" t="s">
        <v>775</v>
      </c>
      <c r="AN1777" t="s">
        <v>2221</v>
      </c>
      <c r="AO1777" t="str">
        <f>TEXT(A1777,"yyyy-mm-dd")</f>
        <v>2011-07-31</v>
      </c>
    </row>
    <row r="1778" spans="1:41">
      <c r="A1778" s="6" t="s">
        <v>2202</v>
      </c>
      <c r="B1778">
        <v>2011</v>
      </c>
      <c r="C1778">
        <v>7</v>
      </c>
      <c r="E1778" t="s">
        <v>81</v>
      </c>
      <c r="F1778" t="s">
        <v>82</v>
      </c>
      <c r="G1778" t="s">
        <v>774</v>
      </c>
      <c r="H1778" t="s">
        <v>1536</v>
      </c>
      <c r="K1778" s="6"/>
      <c r="O1778" s="8">
        <v>3.5</v>
      </c>
      <c r="P1778" s="8">
        <v>3.5</v>
      </c>
      <c r="Q1778" s="8">
        <v>3.4</v>
      </c>
      <c r="R1778" s="8">
        <v>3.6</v>
      </c>
      <c r="S1778" s="8">
        <v>3</v>
      </c>
      <c r="T1778" s="8">
        <v>4.0999999999999996</v>
      </c>
      <c r="U1778" s="8">
        <v>0.28000000000000003</v>
      </c>
      <c r="V1778" s="9">
        <v>22</v>
      </c>
      <c r="W1778" s="8">
        <v>0.20000000000000018</v>
      </c>
      <c r="X1778" s="8">
        <v>1.0999999999999996</v>
      </c>
      <c r="Y1778" s="8">
        <v>0</v>
      </c>
      <c r="Z1778" s="8">
        <v>0</v>
      </c>
      <c r="AA1778">
        <v>-0.20000000000000018</v>
      </c>
      <c r="AF1778" t="s">
        <v>1537</v>
      </c>
      <c r="AG1778" t="s">
        <v>777</v>
      </c>
      <c r="AH1778" t="s">
        <v>778</v>
      </c>
      <c r="AI1778" t="s">
        <v>1538</v>
      </c>
      <c r="AJ1778" s="7"/>
      <c r="AK1778" t="s">
        <v>2203</v>
      </c>
      <c r="AL1778" t="s">
        <v>91</v>
      </c>
      <c r="AM1778" t="s">
        <v>1536</v>
      </c>
      <c r="AN1778" t="s">
        <v>2222</v>
      </c>
      <c r="AO1778" t="str">
        <f>TEXT(A1778,"yyyy-mm-dd")</f>
        <v>2011-07-31</v>
      </c>
    </row>
    <row r="1779" spans="1:41">
      <c r="A1779" s="6" t="s">
        <v>2202</v>
      </c>
      <c r="B1779">
        <v>2011</v>
      </c>
      <c r="C1779">
        <v>7</v>
      </c>
      <c r="E1779" t="s">
        <v>112</v>
      </c>
      <c r="F1779" t="s">
        <v>113</v>
      </c>
      <c r="G1779" t="s">
        <v>83</v>
      </c>
      <c r="H1779" t="s">
        <v>1781</v>
      </c>
      <c r="I1779">
        <v>2012</v>
      </c>
      <c r="K1779" s="6">
        <v>41274</v>
      </c>
      <c r="L1779">
        <v>17</v>
      </c>
      <c r="N1779" t="s">
        <v>214</v>
      </c>
      <c r="O1779" s="8">
        <v>5.51</v>
      </c>
      <c r="P1779" s="8">
        <v>5.5</v>
      </c>
      <c r="Q1779" s="8">
        <v>5.2</v>
      </c>
      <c r="R1779" s="8">
        <v>5.82</v>
      </c>
      <c r="S1779" s="8">
        <v>4.32</v>
      </c>
      <c r="T1779" s="8">
        <v>6.68</v>
      </c>
      <c r="U1779" s="8">
        <v>0.56000000000000005</v>
      </c>
      <c r="V1779" s="9">
        <v>24</v>
      </c>
      <c r="W1779" s="8">
        <v>0.62000000000000011</v>
      </c>
      <c r="X1779" s="8">
        <v>2.3599999999999994</v>
      </c>
      <c r="Y1779" s="8">
        <v>9.9999999999997868E-3</v>
      </c>
      <c r="Z1779" s="8">
        <v>-7.0000000000000284E-2</v>
      </c>
      <c r="AA1779">
        <v>-7.0000000000000284E-2</v>
      </c>
      <c r="AF1779" t="s">
        <v>2052</v>
      </c>
      <c r="AG1779" t="s">
        <v>115</v>
      </c>
      <c r="AH1779" t="s">
        <v>116</v>
      </c>
      <c r="AI1779" t="s">
        <v>230</v>
      </c>
      <c r="AJ1779" s="7">
        <v>41274</v>
      </c>
      <c r="AK1779" t="s">
        <v>2203</v>
      </c>
      <c r="AL1779" t="s">
        <v>118</v>
      </c>
      <c r="AM1779" t="s">
        <v>1783</v>
      </c>
      <c r="AN1779" t="s">
        <v>2224</v>
      </c>
      <c r="AO1779" t="str">
        <f>TEXT(A1779,"yyyy-mm-dd")</f>
        <v>2011-07-31</v>
      </c>
    </row>
    <row r="1780" spans="1:41">
      <c r="A1780" s="6" t="s">
        <v>2202</v>
      </c>
      <c r="B1780">
        <v>2011</v>
      </c>
      <c r="C1780">
        <v>7</v>
      </c>
      <c r="E1780" t="s">
        <v>112</v>
      </c>
      <c r="F1780" t="s">
        <v>113</v>
      </c>
      <c r="G1780" t="s">
        <v>83</v>
      </c>
      <c r="H1780" t="s">
        <v>1589</v>
      </c>
      <c r="I1780">
        <v>2011</v>
      </c>
      <c r="K1780" s="6">
        <v>40908</v>
      </c>
      <c r="L1780">
        <v>5</v>
      </c>
      <c r="N1780" t="s">
        <v>211</v>
      </c>
      <c r="O1780" s="8">
        <v>4.45</v>
      </c>
      <c r="P1780" s="8">
        <v>4.46</v>
      </c>
      <c r="Q1780" s="8">
        <v>4.4000000000000004</v>
      </c>
      <c r="R1780" s="8">
        <v>4.5199999999999996</v>
      </c>
      <c r="S1780" s="8">
        <v>4.2</v>
      </c>
      <c r="T1780" s="8">
        <v>4.7</v>
      </c>
      <c r="U1780" s="8">
        <v>0.12</v>
      </c>
      <c r="V1780" s="9">
        <v>24</v>
      </c>
      <c r="W1780" s="8">
        <v>0.11999999999999922</v>
      </c>
      <c r="X1780" s="8">
        <v>0.5</v>
      </c>
      <c r="Y1780" s="8">
        <v>-9.9999999999997868E-3</v>
      </c>
      <c r="Z1780" s="8">
        <v>-8.0000000000000071E-2</v>
      </c>
      <c r="AA1780">
        <v>-4.0000000000000036E-2</v>
      </c>
      <c r="AF1780" t="s">
        <v>1793</v>
      </c>
      <c r="AG1780" t="s">
        <v>115</v>
      </c>
      <c r="AH1780" t="s">
        <v>116</v>
      </c>
      <c r="AI1780" t="s">
        <v>117</v>
      </c>
      <c r="AJ1780" s="7">
        <v>40908</v>
      </c>
      <c r="AK1780" t="s">
        <v>2203</v>
      </c>
      <c r="AL1780" t="s">
        <v>118</v>
      </c>
      <c r="AM1780" t="s">
        <v>1591</v>
      </c>
      <c r="AN1780" t="s">
        <v>2223</v>
      </c>
      <c r="AO1780" t="str">
        <f>TEXT(A1780,"yyyy-mm-dd")</f>
        <v>2011-07-31</v>
      </c>
    </row>
    <row r="1781" spans="1:41">
      <c r="A1781" s="6" t="s">
        <v>2225</v>
      </c>
      <c r="B1781">
        <v>2011</v>
      </c>
      <c r="C1781">
        <v>8</v>
      </c>
      <c r="E1781" t="s">
        <v>1907</v>
      </c>
      <c r="F1781" t="s">
        <v>1908</v>
      </c>
      <c r="G1781" t="s">
        <v>102</v>
      </c>
      <c r="H1781" t="s">
        <v>2194</v>
      </c>
      <c r="I1781">
        <v>2013</v>
      </c>
      <c r="J1781">
        <v>2</v>
      </c>
      <c r="K1781" s="6">
        <v>41455</v>
      </c>
      <c r="L1781">
        <v>22</v>
      </c>
      <c r="M1781">
        <v>7</v>
      </c>
      <c r="N1781" t="s">
        <v>167</v>
      </c>
      <c r="O1781" s="8">
        <v>5.15</v>
      </c>
      <c r="P1781" s="8">
        <v>5</v>
      </c>
      <c r="Q1781" s="8">
        <v>4.5</v>
      </c>
      <c r="R1781" s="8">
        <v>5.5</v>
      </c>
      <c r="S1781" s="8">
        <v>4</v>
      </c>
      <c r="T1781" s="8">
        <v>6.75</v>
      </c>
      <c r="U1781" s="8">
        <v>0.7</v>
      </c>
      <c r="V1781" s="9">
        <v>26</v>
      </c>
      <c r="W1781" s="8">
        <v>1</v>
      </c>
      <c r="X1781" s="8">
        <v>2.75</v>
      </c>
      <c r="Y1781" s="8">
        <v>0.15000000000000036</v>
      </c>
      <c r="Z1781" s="8">
        <v>-1</v>
      </c>
      <c r="AA1781">
        <v>-2.0000000000000462E-2</v>
      </c>
      <c r="AF1781" t="s">
        <v>2195</v>
      </c>
      <c r="AG1781" t="s">
        <v>1910</v>
      </c>
      <c r="AH1781" t="s">
        <v>1911</v>
      </c>
      <c r="AI1781" t="s">
        <v>1944</v>
      </c>
      <c r="AJ1781" s="7">
        <v>41455</v>
      </c>
      <c r="AK1781" t="s">
        <v>2226</v>
      </c>
      <c r="AL1781" t="s">
        <v>1908</v>
      </c>
      <c r="AM1781" t="s">
        <v>2196</v>
      </c>
      <c r="AN1781" t="s">
        <v>2244</v>
      </c>
      <c r="AO1781" t="str">
        <f>TEXT(A1781,"yyyy-mm-dd")</f>
        <v>2011-08-31</v>
      </c>
    </row>
    <row r="1782" spans="1:41">
      <c r="A1782" s="6" t="s">
        <v>2225</v>
      </c>
      <c r="B1782">
        <v>2011</v>
      </c>
      <c r="C1782">
        <v>8</v>
      </c>
      <c r="E1782" t="s">
        <v>1907</v>
      </c>
      <c r="F1782" t="s">
        <v>1908</v>
      </c>
      <c r="G1782" t="s">
        <v>102</v>
      </c>
      <c r="H1782" t="s">
        <v>2121</v>
      </c>
      <c r="I1782">
        <v>2013</v>
      </c>
      <c r="J1782">
        <v>1</v>
      </c>
      <c r="K1782" s="6">
        <v>41364</v>
      </c>
      <c r="L1782">
        <v>19</v>
      </c>
      <c r="M1782">
        <v>6</v>
      </c>
      <c r="N1782" t="s">
        <v>195</v>
      </c>
      <c r="O1782" s="8">
        <v>5.01</v>
      </c>
      <c r="P1782" s="8">
        <v>4.78</v>
      </c>
      <c r="Q1782" s="8">
        <v>4.5</v>
      </c>
      <c r="R1782" s="8">
        <v>5.5</v>
      </c>
      <c r="S1782" s="8">
        <v>4</v>
      </c>
      <c r="T1782" s="8">
        <v>6.5</v>
      </c>
      <c r="U1782" s="8">
        <v>0.63</v>
      </c>
      <c r="V1782" s="9">
        <v>26</v>
      </c>
      <c r="W1782" s="8">
        <v>1</v>
      </c>
      <c r="X1782" s="8">
        <v>2.5</v>
      </c>
      <c r="Y1782" s="8">
        <v>0.22999999999999954</v>
      </c>
      <c r="Z1782" s="8">
        <v>-1.1499999999999995</v>
      </c>
      <c r="AA1782">
        <v>0.25999999999999979</v>
      </c>
      <c r="AF1782" t="s">
        <v>2122</v>
      </c>
      <c r="AG1782" t="s">
        <v>1910</v>
      </c>
      <c r="AH1782" t="s">
        <v>1911</v>
      </c>
      <c r="AI1782" t="s">
        <v>1939</v>
      </c>
      <c r="AJ1782" s="7">
        <v>41364</v>
      </c>
      <c r="AK1782" t="s">
        <v>2226</v>
      </c>
      <c r="AL1782" t="s">
        <v>1908</v>
      </c>
      <c r="AM1782" t="s">
        <v>2123</v>
      </c>
      <c r="AN1782" t="s">
        <v>2243</v>
      </c>
      <c r="AO1782" t="str">
        <f>TEXT(A1782,"yyyy-mm-dd")</f>
        <v>2011-08-31</v>
      </c>
    </row>
    <row r="1783" spans="1:41">
      <c r="A1783" s="6" t="s">
        <v>2225</v>
      </c>
      <c r="B1783">
        <v>2011</v>
      </c>
      <c r="C1783">
        <v>8</v>
      </c>
      <c r="E1783" t="s">
        <v>1907</v>
      </c>
      <c r="F1783" t="s">
        <v>1908</v>
      </c>
      <c r="G1783" t="s">
        <v>102</v>
      </c>
      <c r="H1783" t="s">
        <v>2045</v>
      </c>
      <c r="I1783">
        <v>2012</v>
      </c>
      <c r="J1783">
        <v>4</v>
      </c>
      <c r="K1783" s="6">
        <v>41274</v>
      </c>
      <c r="L1783">
        <v>16</v>
      </c>
      <c r="M1783">
        <v>5</v>
      </c>
      <c r="N1783" t="s">
        <v>222</v>
      </c>
      <c r="O1783" s="8">
        <v>4.8499999999999996</v>
      </c>
      <c r="P1783" s="8">
        <v>4.6100000000000003</v>
      </c>
      <c r="Q1783" s="8">
        <v>4.5</v>
      </c>
      <c r="R1783" s="8">
        <v>5</v>
      </c>
      <c r="S1783" s="8">
        <v>4</v>
      </c>
      <c r="T1783" s="8">
        <v>6</v>
      </c>
      <c r="U1783" s="8">
        <v>0.49</v>
      </c>
      <c r="V1783" s="9">
        <v>26</v>
      </c>
      <c r="W1783" s="8">
        <v>0.5</v>
      </c>
      <c r="X1783" s="8">
        <v>2</v>
      </c>
      <c r="Y1783" s="8">
        <v>0.23999999999999932</v>
      </c>
      <c r="Z1783" s="8">
        <v>-0.88999999999999968</v>
      </c>
      <c r="AA1783">
        <v>-0.16999999999999993</v>
      </c>
      <c r="AF1783" t="s">
        <v>2046</v>
      </c>
      <c r="AG1783" t="s">
        <v>1910</v>
      </c>
      <c r="AH1783" t="s">
        <v>1911</v>
      </c>
      <c r="AI1783" t="s">
        <v>1934</v>
      </c>
      <c r="AJ1783" s="7">
        <v>41274</v>
      </c>
      <c r="AK1783" t="s">
        <v>2226</v>
      </c>
      <c r="AL1783" t="s">
        <v>1908</v>
      </c>
      <c r="AM1783" t="s">
        <v>2047</v>
      </c>
      <c r="AN1783" t="s">
        <v>2242</v>
      </c>
      <c r="AO1783" t="str">
        <f>TEXT(A1783,"yyyy-mm-dd")</f>
        <v>2011-08-31</v>
      </c>
    </row>
    <row r="1784" spans="1:41">
      <c r="A1784" s="6" t="s">
        <v>2225</v>
      </c>
      <c r="B1784">
        <v>2011</v>
      </c>
      <c r="C1784">
        <v>8</v>
      </c>
      <c r="E1784" t="s">
        <v>1907</v>
      </c>
      <c r="F1784" t="s">
        <v>1908</v>
      </c>
      <c r="G1784" t="s">
        <v>102</v>
      </c>
      <c r="H1784" t="s">
        <v>1969</v>
      </c>
      <c r="I1784">
        <v>2012</v>
      </c>
      <c r="J1784">
        <v>3</v>
      </c>
      <c r="K1784" s="6">
        <v>41182</v>
      </c>
      <c r="L1784">
        <v>13</v>
      </c>
      <c r="M1784">
        <v>4</v>
      </c>
      <c r="N1784" t="s">
        <v>252</v>
      </c>
      <c r="O1784" s="8">
        <v>4.7</v>
      </c>
      <c r="P1784" s="8">
        <v>4.5</v>
      </c>
      <c r="Q1784" s="8">
        <v>4.5</v>
      </c>
      <c r="R1784" s="8">
        <v>5</v>
      </c>
      <c r="S1784" s="8">
        <v>4</v>
      </c>
      <c r="T1784" s="8">
        <v>5.52</v>
      </c>
      <c r="U1784" s="8">
        <v>0.34</v>
      </c>
      <c r="V1784" s="9">
        <v>27</v>
      </c>
      <c r="W1784" s="8">
        <v>0.5</v>
      </c>
      <c r="X1784" s="8">
        <v>1.5199999999999996</v>
      </c>
      <c r="Y1784" s="8">
        <v>0.20000000000000018</v>
      </c>
      <c r="Z1784" s="8">
        <v>-0.70000000000000018</v>
      </c>
      <c r="AA1784">
        <v>-4.9999999999999822E-2</v>
      </c>
      <c r="AF1784" t="s">
        <v>1970</v>
      </c>
      <c r="AG1784" t="s">
        <v>1910</v>
      </c>
      <c r="AH1784" t="s">
        <v>1911</v>
      </c>
      <c r="AI1784" t="s">
        <v>1929</v>
      </c>
      <c r="AJ1784" s="7">
        <v>41182</v>
      </c>
      <c r="AK1784" t="s">
        <v>2226</v>
      </c>
      <c r="AL1784" t="s">
        <v>1908</v>
      </c>
      <c r="AM1784" t="s">
        <v>1972</v>
      </c>
      <c r="AN1784" t="s">
        <v>2241</v>
      </c>
      <c r="AO1784" t="str">
        <f>TEXT(A1784,"yyyy-mm-dd")</f>
        <v>2011-08-31</v>
      </c>
    </row>
    <row r="1785" spans="1:41">
      <c r="A1785" s="6" t="s">
        <v>2225</v>
      </c>
      <c r="B1785">
        <v>2011</v>
      </c>
      <c r="C1785">
        <v>8</v>
      </c>
      <c r="E1785" t="s">
        <v>1907</v>
      </c>
      <c r="F1785" t="s">
        <v>1908</v>
      </c>
      <c r="G1785" t="s">
        <v>102</v>
      </c>
      <c r="H1785" t="s">
        <v>1942</v>
      </c>
      <c r="I1785">
        <v>2012</v>
      </c>
      <c r="J1785">
        <v>2</v>
      </c>
      <c r="K1785" s="6">
        <v>41090</v>
      </c>
      <c r="L1785">
        <v>10</v>
      </c>
      <c r="M1785">
        <v>3</v>
      </c>
      <c r="N1785" t="s">
        <v>164</v>
      </c>
      <c r="O1785" s="8">
        <v>4.5999999999999996</v>
      </c>
      <c r="P1785" s="8">
        <v>4.5</v>
      </c>
      <c r="Q1785" s="8">
        <v>4.5</v>
      </c>
      <c r="R1785" s="8">
        <v>4.6100000000000003</v>
      </c>
      <c r="S1785" s="8">
        <v>4</v>
      </c>
      <c r="T1785" s="8">
        <v>5.4</v>
      </c>
      <c r="U1785" s="8">
        <v>0.28000000000000003</v>
      </c>
      <c r="V1785" s="9">
        <v>27</v>
      </c>
      <c r="W1785" s="8">
        <v>0.11000000000000032</v>
      </c>
      <c r="X1785" s="8">
        <v>1.4000000000000004</v>
      </c>
      <c r="Y1785" s="8">
        <v>9.9999999999999645E-2</v>
      </c>
      <c r="Z1785" s="8">
        <v>-0.45000000000000018</v>
      </c>
      <c r="AA1785">
        <v>-0.44999999999999929</v>
      </c>
      <c r="AF1785" t="s">
        <v>1943</v>
      </c>
      <c r="AG1785" t="s">
        <v>1910</v>
      </c>
      <c r="AH1785" t="s">
        <v>1911</v>
      </c>
      <c r="AI1785" t="s">
        <v>1924</v>
      </c>
      <c r="AJ1785" s="7">
        <v>41090</v>
      </c>
      <c r="AK1785" t="s">
        <v>2226</v>
      </c>
      <c r="AL1785" t="s">
        <v>1908</v>
      </c>
      <c r="AM1785" t="s">
        <v>1945</v>
      </c>
      <c r="AN1785" t="s">
        <v>2240</v>
      </c>
      <c r="AO1785" t="str">
        <f>TEXT(A1785,"yyyy-mm-dd")</f>
        <v>2011-08-31</v>
      </c>
    </row>
    <row r="1786" spans="1:41">
      <c r="A1786" s="6" t="s">
        <v>2225</v>
      </c>
      <c r="B1786">
        <v>2011</v>
      </c>
      <c r="C1786">
        <v>8</v>
      </c>
      <c r="E1786" t="s">
        <v>1907</v>
      </c>
      <c r="F1786" t="s">
        <v>1908</v>
      </c>
      <c r="G1786" t="s">
        <v>102</v>
      </c>
      <c r="H1786" t="s">
        <v>1937</v>
      </c>
      <c r="I1786">
        <v>2012</v>
      </c>
      <c r="J1786">
        <v>1</v>
      </c>
      <c r="K1786" s="6">
        <v>40999</v>
      </c>
      <c r="L1786">
        <v>7</v>
      </c>
      <c r="M1786">
        <v>2</v>
      </c>
      <c r="N1786" t="s">
        <v>192</v>
      </c>
      <c r="O1786" s="8">
        <v>4.55</v>
      </c>
      <c r="P1786" s="8">
        <v>4.5</v>
      </c>
      <c r="Q1786" s="8">
        <v>4.5</v>
      </c>
      <c r="R1786" s="8">
        <v>4.5</v>
      </c>
      <c r="S1786" s="8">
        <v>4</v>
      </c>
      <c r="T1786" s="8">
        <v>5.27</v>
      </c>
      <c r="U1786" s="8">
        <v>0.22</v>
      </c>
      <c r="V1786" s="9">
        <v>27</v>
      </c>
      <c r="W1786" s="8">
        <v>0</v>
      </c>
      <c r="X1786" s="8">
        <v>1.2699999999999996</v>
      </c>
      <c r="Y1786" s="8">
        <v>4.9999999999999822E-2</v>
      </c>
      <c r="Z1786" s="8">
        <v>0</v>
      </c>
      <c r="AA1786">
        <v>-0.5</v>
      </c>
      <c r="AF1786" t="s">
        <v>1938</v>
      </c>
      <c r="AG1786" t="s">
        <v>1910</v>
      </c>
      <c r="AH1786" t="s">
        <v>1911</v>
      </c>
      <c r="AI1786" t="s">
        <v>1919</v>
      </c>
      <c r="AJ1786" s="7">
        <v>40999</v>
      </c>
      <c r="AK1786" t="s">
        <v>2226</v>
      </c>
      <c r="AL1786" t="s">
        <v>1908</v>
      </c>
      <c r="AM1786" t="s">
        <v>1940</v>
      </c>
      <c r="AN1786" t="s">
        <v>2239</v>
      </c>
      <c r="AO1786" t="str">
        <f>TEXT(A1786,"yyyy-mm-dd")</f>
        <v>2011-08-31</v>
      </c>
    </row>
    <row r="1787" spans="1:41">
      <c r="A1787" s="6" t="s">
        <v>2225</v>
      </c>
      <c r="B1787">
        <v>2011</v>
      </c>
      <c r="C1787">
        <v>8</v>
      </c>
      <c r="E1787" t="s">
        <v>1907</v>
      </c>
      <c r="F1787" t="s">
        <v>1908</v>
      </c>
      <c r="G1787" t="s">
        <v>102</v>
      </c>
      <c r="H1787" t="s">
        <v>1932</v>
      </c>
      <c r="I1787">
        <v>2011</v>
      </c>
      <c r="J1787">
        <v>4</v>
      </c>
      <c r="K1787" s="6">
        <v>40908</v>
      </c>
      <c r="L1787">
        <v>4</v>
      </c>
      <c r="M1787">
        <v>1</v>
      </c>
      <c r="N1787" t="s">
        <v>219</v>
      </c>
      <c r="O1787" s="8">
        <v>4.54</v>
      </c>
      <c r="P1787" s="8">
        <v>4.5</v>
      </c>
      <c r="Q1787" s="8">
        <v>4.5</v>
      </c>
      <c r="R1787" s="8">
        <v>4.5</v>
      </c>
      <c r="S1787" s="8">
        <v>4</v>
      </c>
      <c r="T1787" s="8">
        <v>4.9800000000000004</v>
      </c>
      <c r="U1787" s="8">
        <v>0.17</v>
      </c>
      <c r="V1787" s="9">
        <v>27</v>
      </c>
      <c r="W1787" s="8">
        <v>0</v>
      </c>
      <c r="X1787" s="8">
        <v>0.98000000000000043</v>
      </c>
      <c r="Y1787" s="8">
        <v>4.0000000000000036E-2</v>
      </c>
      <c r="Z1787" s="8">
        <v>0</v>
      </c>
      <c r="AA1787">
        <v>0</v>
      </c>
      <c r="AF1787" t="s">
        <v>1933</v>
      </c>
      <c r="AG1787" t="s">
        <v>1910</v>
      </c>
      <c r="AH1787" t="s">
        <v>1911</v>
      </c>
      <c r="AI1787" t="s">
        <v>1915</v>
      </c>
      <c r="AJ1787" s="7">
        <v>40908</v>
      </c>
      <c r="AK1787" t="s">
        <v>2226</v>
      </c>
      <c r="AL1787" t="s">
        <v>1908</v>
      </c>
      <c r="AM1787" t="s">
        <v>1935</v>
      </c>
      <c r="AN1787" t="s">
        <v>2238</v>
      </c>
      <c r="AO1787" t="str">
        <f>TEXT(A1787,"yyyy-mm-dd")</f>
        <v>2011-08-31</v>
      </c>
    </row>
    <row r="1788" spans="1:41">
      <c r="A1788" s="6" t="s">
        <v>2225</v>
      </c>
      <c r="B1788">
        <v>2011</v>
      </c>
      <c r="C1788">
        <v>8</v>
      </c>
      <c r="E1788" t="s">
        <v>1907</v>
      </c>
      <c r="F1788" t="s">
        <v>1908</v>
      </c>
      <c r="G1788" t="s">
        <v>102</v>
      </c>
      <c r="H1788" t="s">
        <v>1927</v>
      </c>
      <c r="I1788">
        <v>2011</v>
      </c>
      <c r="J1788">
        <v>3</v>
      </c>
      <c r="K1788" s="6">
        <v>40816</v>
      </c>
      <c r="L1788">
        <v>1</v>
      </c>
      <c r="M1788">
        <v>0</v>
      </c>
      <c r="N1788" t="s">
        <v>169</v>
      </c>
      <c r="O1788" s="8">
        <v>4.54</v>
      </c>
      <c r="P1788" s="8">
        <v>4.5</v>
      </c>
      <c r="Q1788" s="8">
        <v>4.5</v>
      </c>
      <c r="R1788" s="8">
        <v>4.5</v>
      </c>
      <c r="S1788" s="8">
        <v>4.5</v>
      </c>
      <c r="T1788" s="8">
        <v>4.87</v>
      </c>
      <c r="U1788" s="8">
        <v>0.1</v>
      </c>
      <c r="V1788" s="9">
        <v>27</v>
      </c>
      <c r="W1788" s="8">
        <v>0</v>
      </c>
      <c r="X1788" s="8">
        <v>0.37000000000000011</v>
      </c>
      <c r="Y1788" s="8">
        <v>4.0000000000000036E-2</v>
      </c>
      <c r="Z1788" s="8">
        <v>0</v>
      </c>
      <c r="AA1788">
        <v>0</v>
      </c>
      <c r="AF1788" t="s">
        <v>1928</v>
      </c>
      <c r="AG1788" t="s">
        <v>1910</v>
      </c>
      <c r="AH1788" t="s">
        <v>1911</v>
      </c>
      <c r="AI1788" t="s">
        <v>1912</v>
      </c>
      <c r="AJ1788" s="7">
        <v>40816</v>
      </c>
      <c r="AK1788" t="s">
        <v>2226</v>
      </c>
      <c r="AL1788" t="s">
        <v>1908</v>
      </c>
      <c r="AM1788" t="s">
        <v>1930</v>
      </c>
      <c r="AN1788" t="s">
        <v>2237</v>
      </c>
      <c r="AO1788" t="str">
        <f>TEXT(A1788,"yyyy-mm-dd")</f>
        <v>2011-08-31</v>
      </c>
    </row>
    <row r="1789" spans="1:41">
      <c r="A1789" s="6" t="s">
        <v>2225</v>
      </c>
      <c r="B1789">
        <v>2011</v>
      </c>
      <c r="C1789">
        <v>8</v>
      </c>
      <c r="E1789" t="s">
        <v>100</v>
      </c>
      <c r="F1789" t="s">
        <v>101</v>
      </c>
      <c r="G1789" t="s">
        <v>83</v>
      </c>
      <c r="H1789" t="s">
        <v>1781</v>
      </c>
      <c r="I1789">
        <v>2012</v>
      </c>
      <c r="K1789" s="6">
        <v>41274</v>
      </c>
      <c r="L1789">
        <v>16</v>
      </c>
      <c r="N1789" t="s">
        <v>222</v>
      </c>
      <c r="O1789" s="8">
        <v>3.57</v>
      </c>
      <c r="P1789" s="8">
        <v>3.6</v>
      </c>
      <c r="Q1789" s="8">
        <v>3.2</v>
      </c>
      <c r="R1789" s="8">
        <v>3.9</v>
      </c>
      <c r="S1789" s="8">
        <v>2.5</v>
      </c>
      <c r="T1789" s="8">
        <v>4.78</v>
      </c>
      <c r="U1789" s="8">
        <v>0.48</v>
      </c>
      <c r="V1789" s="9">
        <v>28</v>
      </c>
      <c r="W1789" s="8">
        <v>0.69999999999999973</v>
      </c>
      <c r="X1789" s="8">
        <v>2.2800000000000002</v>
      </c>
      <c r="Y1789" s="8">
        <v>-3.0000000000000249E-2</v>
      </c>
      <c r="Z1789" s="8">
        <v>-0.39999999999999991</v>
      </c>
      <c r="AA1789">
        <v>0.19999999999999973</v>
      </c>
      <c r="AF1789" t="s">
        <v>9973</v>
      </c>
      <c r="AG1789" t="s">
        <v>9655</v>
      </c>
      <c r="AH1789" t="s">
        <v>9656</v>
      </c>
      <c r="AI1789" t="s">
        <v>9669</v>
      </c>
      <c r="AJ1789" s="7">
        <v>41274</v>
      </c>
      <c r="AK1789" t="s">
        <v>2226</v>
      </c>
      <c r="AL1789" t="s">
        <v>109</v>
      </c>
      <c r="AM1789" t="s">
        <v>1783</v>
      </c>
      <c r="AN1789" t="s">
        <v>9986</v>
      </c>
    </row>
    <row r="1790" spans="1:41">
      <c r="A1790" s="6" t="s">
        <v>2225</v>
      </c>
      <c r="B1790">
        <v>2011</v>
      </c>
      <c r="C1790">
        <v>8</v>
      </c>
      <c r="E1790" t="s">
        <v>100</v>
      </c>
      <c r="F1790" t="s">
        <v>101</v>
      </c>
      <c r="G1790" t="s">
        <v>102</v>
      </c>
      <c r="H1790" t="s">
        <v>1942</v>
      </c>
      <c r="I1790">
        <v>2012</v>
      </c>
      <c r="J1790">
        <v>2</v>
      </c>
      <c r="K1790" s="6">
        <v>41090</v>
      </c>
      <c r="L1790">
        <v>10</v>
      </c>
      <c r="M1790">
        <v>3</v>
      </c>
      <c r="N1790" t="s">
        <v>164</v>
      </c>
      <c r="O1790" s="8">
        <v>3.71</v>
      </c>
      <c r="P1790" s="8">
        <v>3.7</v>
      </c>
      <c r="Q1790" s="8">
        <v>3.39</v>
      </c>
      <c r="R1790" s="8">
        <v>3.95</v>
      </c>
      <c r="S1790" s="8">
        <v>1.2</v>
      </c>
      <c r="T1790" s="8">
        <v>5.88</v>
      </c>
      <c r="U1790" s="8">
        <v>0.84</v>
      </c>
      <c r="V1790" s="9">
        <v>27</v>
      </c>
      <c r="W1790" s="8">
        <v>0.56000000000000005</v>
      </c>
      <c r="X1790" s="8">
        <v>4.68</v>
      </c>
      <c r="Y1790" s="8">
        <v>9.9999999999997868E-3</v>
      </c>
      <c r="Z1790" s="8"/>
      <c r="AF1790" t="s">
        <v>2235</v>
      </c>
      <c r="AG1790" t="s">
        <v>106</v>
      </c>
      <c r="AH1790" t="s">
        <v>107</v>
      </c>
      <c r="AI1790" t="s">
        <v>497</v>
      </c>
      <c r="AJ1790" s="7">
        <v>41090</v>
      </c>
      <c r="AK1790" t="s">
        <v>2226</v>
      </c>
      <c r="AL1790" t="s">
        <v>109</v>
      </c>
      <c r="AM1790" t="s">
        <v>1945</v>
      </c>
      <c r="AN1790" t="s">
        <v>2236</v>
      </c>
      <c r="AO1790" t="str">
        <f>TEXT(A1790,"yyyy-mm-dd")</f>
        <v>2011-08-31</v>
      </c>
    </row>
    <row r="1791" spans="1:41">
      <c r="A1791" s="6" t="s">
        <v>2225</v>
      </c>
      <c r="B1791">
        <v>2011</v>
      </c>
      <c r="C1791">
        <v>8</v>
      </c>
      <c r="E1791" t="s">
        <v>100</v>
      </c>
      <c r="F1791" t="s">
        <v>101</v>
      </c>
      <c r="G1791" t="s">
        <v>102</v>
      </c>
      <c r="H1791" t="s">
        <v>1937</v>
      </c>
      <c r="I1791">
        <v>2012</v>
      </c>
      <c r="J1791">
        <v>1</v>
      </c>
      <c r="K1791" s="6">
        <v>40999</v>
      </c>
      <c r="L1791">
        <v>7</v>
      </c>
      <c r="M1791">
        <v>2</v>
      </c>
      <c r="N1791" t="s">
        <v>192</v>
      </c>
      <c r="O1791" s="8">
        <v>3.72</v>
      </c>
      <c r="P1791" s="8">
        <v>3.78</v>
      </c>
      <c r="Q1791" s="8">
        <v>3.48</v>
      </c>
      <c r="R1791" s="8">
        <v>4.0199999999999996</v>
      </c>
      <c r="S1791" s="8">
        <v>1.7</v>
      </c>
      <c r="T1791" s="8">
        <v>5.18</v>
      </c>
      <c r="U1791" s="8">
        <v>0.7</v>
      </c>
      <c r="V1791" s="9">
        <v>28</v>
      </c>
      <c r="W1791" s="8">
        <v>0.53999999999999959</v>
      </c>
      <c r="X1791" s="8">
        <v>3.4799999999999995</v>
      </c>
      <c r="Y1791" s="8">
        <v>-5.9999999999999609E-2</v>
      </c>
      <c r="Z1791" s="8">
        <v>-0.7200000000000002</v>
      </c>
      <c r="AA1791">
        <v>-0.35999999999999988</v>
      </c>
      <c r="AF1791" t="s">
        <v>2162</v>
      </c>
      <c r="AG1791" t="s">
        <v>106</v>
      </c>
      <c r="AH1791" t="s">
        <v>107</v>
      </c>
      <c r="AI1791" t="s">
        <v>427</v>
      </c>
      <c r="AJ1791" s="7">
        <v>40999</v>
      </c>
      <c r="AK1791" t="s">
        <v>2226</v>
      </c>
      <c r="AL1791" t="s">
        <v>109</v>
      </c>
      <c r="AM1791" t="s">
        <v>1940</v>
      </c>
      <c r="AN1791" t="s">
        <v>2234</v>
      </c>
      <c r="AO1791" t="str">
        <f>TEXT(A1791,"yyyy-mm-dd")</f>
        <v>2011-08-31</v>
      </c>
    </row>
    <row r="1792" spans="1:41">
      <c r="A1792" s="6" t="s">
        <v>2225</v>
      </c>
      <c r="B1792">
        <v>2011</v>
      </c>
      <c r="C1792">
        <v>8</v>
      </c>
      <c r="E1792" t="s">
        <v>100</v>
      </c>
      <c r="F1792" t="s">
        <v>101</v>
      </c>
      <c r="G1792" t="s">
        <v>102</v>
      </c>
      <c r="H1792" t="s">
        <v>1932</v>
      </c>
      <c r="I1792">
        <v>2011</v>
      </c>
      <c r="J1792">
        <v>4</v>
      </c>
      <c r="K1792" s="6">
        <v>40908</v>
      </c>
      <c r="L1792">
        <v>4</v>
      </c>
      <c r="M1792">
        <v>1</v>
      </c>
      <c r="N1792" t="s">
        <v>219</v>
      </c>
      <c r="O1792" s="8">
        <v>3.63</v>
      </c>
      <c r="P1792" s="8">
        <v>3.8</v>
      </c>
      <c r="Q1792" s="8">
        <v>3.31</v>
      </c>
      <c r="R1792" s="8">
        <v>4</v>
      </c>
      <c r="S1792" s="8">
        <v>2.5</v>
      </c>
      <c r="T1792" s="8">
        <v>4.7</v>
      </c>
      <c r="U1792" s="8">
        <v>0.54</v>
      </c>
      <c r="V1792" s="9">
        <v>27</v>
      </c>
      <c r="W1792" s="8">
        <v>0.69</v>
      </c>
      <c r="X1792" s="8">
        <v>2.2000000000000002</v>
      </c>
      <c r="Y1792" s="8">
        <v>-0.16999999999999993</v>
      </c>
      <c r="Z1792" s="8">
        <v>-0.45000000000000018</v>
      </c>
      <c r="AA1792">
        <v>0.11000000000000032</v>
      </c>
      <c r="AF1792" t="s">
        <v>2066</v>
      </c>
      <c r="AG1792" t="s">
        <v>106</v>
      </c>
      <c r="AH1792" t="s">
        <v>107</v>
      </c>
      <c r="AI1792" t="s">
        <v>340</v>
      </c>
      <c r="AJ1792" s="7">
        <v>40908</v>
      </c>
      <c r="AK1792" t="s">
        <v>2226</v>
      </c>
      <c r="AL1792" t="s">
        <v>109</v>
      </c>
      <c r="AM1792" t="s">
        <v>1935</v>
      </c>
      <c r="AN1792" t="s">
        <v>2233</v>
      </c>
      <c r="AO1792" t="str">
        <f>TEXT(A1792,"yyyy-mm-dd")</f>
        <v>2011-08-31</v>
      </c>
    </row>
    <row r="1793" spans="1:41">
      <c r="A1793" s="6" t="s">
        <v>2225</v>
      </c>
      <c r="B1793">
        <v>2011</v>
      </c>
      <c r="C1793">
        <v>8</v>
      </c>
      <c r="E1793" t="s">
        <v>100</v>
      </c>
      <c r="F1793" t="s">
        <v>101</v>
      </c>
      <c r="G1793" t="s">
        <v>83</v>
      </c>
      <c r="H1793" t="s">
        <v>1589</v>
      </c>
      <c r="I1793">
        <v>2011</v>
      </c>
      <c r="K1793" s="6">
        <v>40908</v>
      </c>
      <c r="L1793">
        <v>4</v>
      </c>
      <c r="N1793" t="s">
        <v>219</v>
      </c>
      <c r="O1793" s="8">
        <v>3.81</v>
      </c>
      <c r="P1793" s="8">
        <v>3.8</v>
      </c>
      <c r="Q1793" s="8">
        <v>3.69</v>
      </c>
      <c r="R1793" s="8">
        <v>3.99</v>
      </c>
      <c r="S1793" s="8">
        <v>3.3</v>
      </c>
      <c r="T1793" s="8">
        <v>4.3</v>
      </c>
      <c r="U1793" s="8">
        <v>0.25</v>
      </c>
      <c r="V1793" s="9">
        <v>28</v>
      </c>
      <c r="W1793" s="8">
        <v>0.30000000000000027</v>
      </c>
      <c r="X1793" s="8">
        <v>1</v>
      </c>
      <c r="Y1793" s="8">
        <v>1.0000000000000231E-2</v>
      </c>
      <c r="Z1793" s="8">
        <v>-0.40000000000000036</v>
      </c>
      <c r="AA1793">
        <v>-0.10000000000000009</v>
      </c>
      <c r="AF1793" t="s">
        <v>9939</v>
      </c>
      <c r="AG1793" t="s">
        <v>9655</v>
      </c>
      <c r="AH1793" t="s">
        <v>9656</v>
      </c>
      <c r="AI1793" t="s">
        <v>9657</v>
      </c>
      <c r="AJ1793" s="7">
        <v>40908</v>
      </c>
      <c r="AK1793" t="s">
        <v>2226</v>
      </c>
      <c r="AL1793" t="s">
        <v>109</v>
      </c>
      <c r="AM1793" t="s">
        <v>1591</v>
      </c>
      <c r="AN1793" t="s">
        <v>9967</v>
      </c>
    </row>
    <row r="1794" spans="1:41">
      <c r="A1794" s="6" t="s">
        <v>2225</v>
      </c>
      <c r="B1794">
        <v>2011</v>
      </c>
      <c r="C1794">
        <v>8</v>
      </c>
      <c r="E1794" t="s">
        <v>100</v>
      </c>
      <c r="F1794" t="s">
        <v>101</v>
      </c>
      <c r="G1794" t="s">
        <v>102</v>
      </c>
      <c r="H1794" t="s">
        <v>1927</v>
      </c>
      <c r="I1794">
        <v>2011</v>
      </c>
      <c r="J1794">
        <v>3</v>
      </c>
      <c r="K1794" s="6">
        <v>40816</v>
      </c>
      <c r="L1794">
        <v>1</v>
      </c>
      <c r="M1794">
        <v>0</v>
      </c>
      <c r="N1794" t="s">
        <v>169</v>
      </c>
      <c r="O1794" s="8">
        <v>3.55</v>
      </c>
      <c r="P1794" s="8">
        <v>3.59</v>
      </c>
      <c r="Q1794" s="8">
        <v>3.2</v>
      </c>
      <c r="R1794" s="8">
        <v>4</v>
      </c>
      <c r="S1794" s="8">
        <v>2.2000000000000002</v>
      </c>
      <c r="T1794" s="8">
        <v>4.4000000000000004</v>
      </c>
      <c r="U1794" s="8">
        <v>0.54</v>
      </c>
      <c r="V1794" s="9">
        <v>28</v>
      </c>
      <c r="W1794" s="8">
        <v>0.79999999999999982</v>
      </c>
      <c r="X1794" s="8">
        <v>2.2000000000000002</v>
      </c>
      <c r="Y1794" s="8">
        <v>-4.0000000000000036E-2</v>
      </c>
      <c r="Z1794" s="8">
        <v>-0.5600000000000005</v>
      </c>
      <c r="AA1794">
        <v>5.9999999999999609E-2</v>
      </c>
      <c r="AF1794" t="s">
        <v>2064</v>
      </c>
      <c r="AG1794" t="s">
        <v>106</v>
      </c>
      <c r="AH1794" t="s">
        <v>107</v>
      </c>
      <c r="AI1794" t="s">
        <v>108</v>
      </c>
      <c r="AJ1794" s="7">
        <v>40816</v>
      </c>
      <c r="AK1794" t="s">
        <v>2226</v>
      </c>
      <c r="AL1794" t="s">
        <v>109</v>
      </c>
      <c r="AM1794" t="s">
        <v>1930</v>
      </c>
      <c r="AN1794" t="s">
        <v>2232</v>
      </c>
      <c r="AO1794" t="str">
        <f>TEXT(A1794,"yyyy-mm-dd")</f>
        <v>2011-08-31</v>
      </c>
    </row>
    <row r="1795" spans="1:41">
      <c r="A1795" s="6" t="s">
        <v>2225</v>
      </c>
      <c r="B1795">
        <v>2011</v>
      </c>
      <c r="C1795">
        <v>8</v>
      </c>
      <c r="E1795" t="s">
        <v>81</v>
      </c>
      <c r="F1795" t="s">
        <v>82</v>
      </c>
      <c r="G1795" t="s">
        <v>83</v>
      </c>
      <c r="H1795" t="s">
        <v>2028</v>
      </c>
      <c r="I1795">
        <v>2013</v>
      </c>
      <c r="K1795" s="6">
        <v>41639</v>
      </c>
      <c r="L1795">
        <v>28</v>
      </c>
      <c r="N1795" t="s">
        <v>593</v>
      </c>
      <c r="O1795" s="8">
        <v>3.63</v>
      </c>
      <c r="P1795" s="8">
        <v>3.6</v>
      </c>
      <c r="Q1795" s="8">
        <v>3.5</v>
      </c>
      <c r="R1795" s="8">
        <v>3.8</v>
      </c>
      <c r="S1795" s="8">
        <v>2.9</v>
      </c>
      <c r="T1795" s="8">
        <v>4.2</v>
      </c>
      <c r="U1795" s="8">
        <v>0.26</v>
      </c>
      <c r="V1795" s="9">
        <v>26</v>
      </c>
      <c r="W1795" s="8">
        <v>0.29999999999999982</v>
      </c>
      <c r="X1795" s="8">
        <v>1.3000000000000003</v>
      </c>
      <c r="Y1795" s="8">
        <v>2.9999999999999805E-2</v>
      </c>
      <c r="Z1795" s="8">
        <v>0</v>
      </c>
      <c r="AA1795">
        <v>4.9999999999999822E-2</v>
      </c>
      <c r="AF1795" t="s">
        <v>2029</v>
      </c>
      <c r="AG1795" t="s">
        <v>87</v>
      </c>
      <c r="AH1795" t="s">
        <v>88</v>
      </c>
      <c r="AI1795" t="s">
        <v>359</v>
      </c>
      <c r="AJ1795" s="7">
        <v>41639</v>
      </c>
      <c r="AK1795" t="s">
        <v>2226</v>
      </c>
      <c r="AL1795" t="s">
        <v>91</v>
      </c>
      <c r="AM1795" t="s">
        <v>2030</v>
      </c>
      <c r="AN1795" t="s">
        <v>2229</v>
      </c>
      <c r="AO1795" t="str">
        <f>TEXT(A1795,"yyyy-mm-dd")</f>
        <v>2011-08-31</v>
      </c>
    </row>
    <row r="1796" spans="1:41">
      <c r="A1796" s="6" t="s">
        <v>2225</v>
      </c>
      <c r="B1796">
        <v>2011</v>
      </c>
      <c r="C1796">
        <v>8</v>
      </c>
      <c r="E1796" t="s">
        <v>81</v>
      </c>
      <c r="F1796" t="s">
        <v>82</v>
      </c>
      <c r="G1796" t="s">
        <v>83</v>
      </c>
      <c r="H1796" t="s">
        <v>1781</v>
      </c>
      <c r="I1796">
        <v>2012</v>
      </c>
      <c r="K1796" s="6">
        <v>41274</v>
      </c>
      <c r="L1796">
        <v>16</v>
      </c>
      <c r="N1796" t="s">
        <v>222</v>
      </c>
      <c r="O1796" s="8">
        <v>3.72</v>
      </c>
      <c r="P1796" s="8">
        <v>3.7</v>
      </c>
      <c r="Q1796" s="8">
        <v>3.6</v>
      </c>
      <c r="R1796" s="8">
        <v>3.9</v>
      </c>
      <c r="S1796" s="8">
        <v>3.2</v>
      </c>
      <c r="T1796" s="8">
        <v>4.5</v>
      </c>
      <c r="U1796" s="8">
        <v>0.28000000000000003</v>
      </c>
      <c r="V1796" s="9">
        <v>29</v>
      </c>
      <c r="W1796" s="8">
        <v>0.29999999999999982</v>
      </c>
      <c r="X1796" s="8">
        <v>1.2999999999999998</v>
      </c>
      <c r="Y1796" s="8">
        <v>2.0000000000000018E-2</v>
      </c>
      <c r="Z1796" s="8">
        <v>0</v>
      </c>
      <c r="AA1796">
        <v>-0.10000000000000009</v>
      </c>
      <c r="AF1796" t="s">
        <v>1782</v>
      </c>
      <c r="AG1796" t="s">
        <v>87</v>
      </c>
      <c r="AH1796" t="s">
        <v>88</v>
      </c>
      <c r="AI1796" t="s">
        <v>97</v>
      </c>
      <c r="AJ1796" s="7">
        <v>41274</v>
      </c>
      <c r="AK1796" t="s">
        <v>2226</v>
      </c>
      <c r="AL1796" t="s">
        <v>91</v>
      </c>
      <c r="AM1796" t="s">
        <v>1783</v>
      </c>
      <c r="AN1796" t="s">
        <v>2228</v>
      </c>
      <c r="AO1796" t="str">
        <f>TEXT(A1796,"yyyy-mm-dd")</f>
        <v>2011-08-31</v>
      </c>
    </row>
    <row r="1797" spans="1:41">
      <c r="A1797" s="6" t="s">
        <v>2225</v>
      </c>
      <c r="B1797">
        <v>2011</v>
      </c>
      <c r="C1797">
        <v>8</v>
      </c>
      <c r="E1797" t="s">
        <v>392</v>
      </c>
      <c r="F1797" t="s">
        <v>82</v>
      </c>
      <c r="G1797" t="s">
        <v>83</v>
      </c>
      <c r="H1797" t="s">
        <v>1781</v>
      </c>
      <c r="I1797">
        <v>2012</v>
      </c>
      <c r="K1797" s="6">
        <v>41274</v>
      </c>
      <c r="L1797">
        <v>16</v>
      </c>
      <c r="N1797" t="s">
        <v>222</v>
      </c>
      <c r="O1797" s="8">
        <v>3.53</v>
      </c>
      <c r="P1797" s="8">
        <v>3.5</v>
      </c>
      <c r="Q1797" s="8">
        <v>3.3</v>
      </c>
      <c r="R1797" s="8">
        <v>3.63</v>
      </c>
      <c r="S1797" s="8">
        <v>3</v>
      </c>
      <c r="T1797" s="8">
        <v>4.2</v>
      </c>
      <c r="U1797" s="8">
        <v>0.28000000000000003</v>
      </c>
      <c r="V1797" s="9">
        <v>28</v>
      </c>
      <c r="W1797" s="8">
        <v>0.33000000000000007</v>
      </c>
      <c r="X1797" s="8">
        <v>1.2000000000000002</v>
      </c>
      <c r="Y1797" s="8">
        <v>2.9999999999999805E-2</v>
      </c>
      <c r="Z1797" s="8">
        <v>-0.10000000000000009</v>
      </c>
      <c r="AA1797">
        <v>2.9999999999999805E-2</v>
      </c>
      <c r="AF1797" t="s">
        <v>1782</v>
      </c>
      <c r="AG1797" t="s">
        <v>87</v>
      </c>
      <c r="AH1797" t="s">
        <v>88</v>
      </c>
      <c r="AI1797" t="s">
        <v>97</v>
      </c>
      <c r="AJ1797" s="7">
        <v>41274</v>
      </c>
      <c r="AK1797" t="s">
        <v>2226</v>
      </c>
      <c r="AL1797" t="s">
        <v>393</v>
      </c>
      <c r="AM1797" t="s">
        <v>1783</v>
      </c>
      <c r="AN1797" t="s">
        <v>2231</v>
      </c>
      <c r="AO1797" t="str">
        <f>TEXT(A1797,"yyyy-mm-dd")</f>
        <v>2011-08-31</v>
      </c>
    </row>
    <row r="1798" spans="1:41">
      <c r="A1798" s="6" t="s">
        <v>2225</v>
      </c>
      <c r="B1798">
        <v>2011</v>
      </c>
      <c r="C1798">
        <v>8</v>
      </c>
      <c r="E1798" t="s">
        <v>81</v>
      </c>
      <c r="F1798" t="s">
        <v>82</v>
      </c>
      <c r="G1798" t="s">
        <v>83</v>
      </c>
      <c r="H1798" t="s">
        <v>1589</v>
      </c>
      <c r="I1798">
        <v>2011</v>
      </c>
      <c r="K1798" s="6">
        <v>40908</v>
      </c>
      <c r="L1798">
        <v>4</v>
      </c>
      <c r="N1798" t="s">
        <v>219</v>
      </c>
      <c r="O1798" s="8">
        <v>3.52</v>
      </c>
      <c r="P1798" s="8">
        <v>3.5</v>
      </c>
      <c r="Q1798" s="8">
        <v>3.4</v>
      </c>
      <c r="R1798" s="8">
        <v>3.6</v>
      </c>
      <c r="S1798" s="8">
        <v>3.2</v>
      </c>
      <c r="T1798" s="8">
        <v>4.0999999999999996</v>
      </c>
      <c r="U1798" s="8">
        <v>0.18</v>
      </c>
      <c r="V1798" s="9">
        <v>29</v>
      </c>
      <c r="W1798" s="8">
        <v>0.20000000000000018</v>
      </c>
      <c r="X1798" s="8">
        <v>0.89999999999999947</v>
      </c>
      <c r="Y1798" s="8">
        <v>2.0000000000000018E-2</v>
      </c>
      <c r="Z1798" s="8">
        <v>-0.10000000000000009</v>
      </c>
      <c r="AA1798">
        <v>0</v>
      </c>
      <c r="AF1798" t="s">
        <v>1590</v>
      </c>
      <c r="AG1798" t="s">
        <v>87</v>
      </c>
      <c r="AH1798" t="s">
        <v>88</v>
      </c>
      <c r="AI1798" t="s">
        <v>89</v>
      </c>
      <c r="AJ1798" s="7">
        <v>40908</v>
      </c>
      <c r="AK1798" t="s">
        <v>2226</v>
      </c>
      <c r="AL1798" t="s">
        <v>91</v>
      </c>
      <c r="AM1798" t="s">
        <v>1591</v>
      </c>
      <c r="AN1798" t="s">
        <v>2227</v>
      </c>
      <c r="AO1798" t="str">
        <f>TEXT(A1798,"yyyy-mm-dd")</f>
        <v>2011-08-31</v>
      </c>
    </row>
    <row r="1799" spans="1:41">
      <c r="A1799" s="6" t="s">
        <v>2225</v>
      </c>
      <c r="B1799">
        <v>2011</v>
      </c>
      <c r="C1799">
        <v>8</v>
      </c>
      <c r="E1799" t="s">
        <v>392</v>
      </c>
      <c r="F1799" t="s">
        <v>82</v>
      </c>
      <c r="G1799" t="s">
        <v>83</v>
      </c>
      <c r="H1799" t="s">
        <v>1589</v>
      </c>
      <c r="I1799">
        <v>2011</v>
      </c>
      <c r="K1799" s="6">
        <v>40908</v>
      </c>
      <c r="L1799">
        <v>4</v>
      </c>
      <c r="N1799" t="s">
        <v>219</v>
      </c>
      <c r="O1799" s="8">
        <v>3.44</v>
      </c>
      <c r="P1799" s="8">
        <v>3.4</v>
      </c>
      <c r="Q1799" s="8">
        <v>3.3</v>
      </c>
      <c r="R1799" s="8">
        <v>3.5</v>
      </c>
      <c r="S1799" s="8">
        <v>3.2</v>
      </c>
      <c r="T1799" s="8">
        <v>4</v>
      </c>
      <c r="U1799" s="8">
        <v>0.21</v>
      </c>
      <c r="V1799" s="9">
        <v>28</v>
      </c>
      <c r="W1799" s="8">
        <v>0.20000000000000018</v>
      </c>
      <c r="X1799" s="8">
        <v>0.79999999999999982</v>
      </c>
      <c r="Y1799" s="8">
        <v>4.0000000000000036E-2</v>
      </c>
      <c r="Z1799" s="8">
        <v>0</v>
      </c>
      <c r="AA1799">
        <v>-0.10000000000000009</v>
      </c>
      <c r="AF1799" t="s">
        <v>1590</v>
      </c>
      <c r="AG1799" t="s">
        <v>87</v>
      </c>
      <c r="AH1799" t="s">
        <v>88</v>
      </c>
      <c r="AI1799" t="s">
        <v>89</v>
      </c>
      <c r="AJ1799" s="7">
        <v>40908</v>
      </c>
      <c r="AK1799" t="s">
        <v>2226</v>
      </c>
      <c r="AL1799" t="s">
        <v>393</v>
      </c>
      <c r="AM1799" t="s">
        <v>1591</v>
      </c>
      <c r="AN1799" t="s">
        <v>2230</v>
      </c>
      <c r="AO1799" t="str">
        <f>TEXT(A1799,"yyyy-mm-dd")</f>
        <v>2011-08-31</v>
      </c>
    </row>
    <row r="1800" spans="1:41">
      <c r="A1800" s="6" t="s">
        <v>2225</v>
      </c>
      <c r="B1800">
        <v>2011</v>
      </c>
      <c r="C1800">
        <v>8</v>
      </c>
      <c r="E1800" t="s">
        <v>81</v>
      </c>
      <c r="F1800" t="s">
        <v>82</v>
      </c>
      <c r="G1800" t="s">
        <v>774</v>
      </c>
      <c r="H1800" t="s">
        <v>775</v>
      </c>
      <c r="K1800" s="6"/>
      <c r="O1800" s="8">
        <v>3.64</v>
      </c>
      <c r="P1800" s="8">
        <v>3.6</v>
      </c>
      <c r="Q1800" s="8">
        <v>3.5</v>
      </c>
      <c r="R1800" s="8">
        <v>3.8</v>
      </c>
      <c r="S1800" s="8">
        <v>3.1</v>
      </c>
      <c r="T1800" s="8">
        <v>4.2</v>
      </c>
      <c r="U1800" s="8">
        <v>0.24</v>
      </c>
      <c r="V1800" s="9">
        <v>27</v>
      </c>
      <c r="W1800" s="8">
        <v>0.29999999999999982</v>
      </c>
      <c r="X1800" s="8">
        <v>1.1000000000000001</v>
      </c>
      <c r="Y1800" s="8">
        <v>4.0000000000000036E-2</v>
      </c>
      <c r="Z1800" s="8">
        <v>0</v>
      </c>
      <c r="AA1800">
        <v>0</v>
      </c>
      <c r="AF1800" t="s">
        <v>776</v>
      </c>
      <c r="AG1800" t="s">
        <v>777</v>
      </c>
      <c r="AH1800" t="s">
        <v>778</v>
      </c>
      <c r="AI1800" t="s">
        <v>779</v>
      </c>
      <c r="AJ1800" s="7"/>
      <c r="AK1800" t="s">
        <v>2226</v>
      </c>
      <c r="AL1800" t="s">
        <v>91</v>
      </c>
      <c r="AM1800" t="s">
        <v>775</v>
      </c>
      <c r="AN1800" t="s">
        <v>2245</v>
      </c>
      <c r="AO1800" t="str">
        <f>TEXT(A1800,"yyyy-mm-dd")</f>
        <v>2011-08-31</v>
      </c>
    </row>
    <row r="1801" spans="1:41">
      <c r="A1801" s="6" t="s">
        <v>2225</v>
      </c>
      <c r="B1801">
        <v>2011</v>
      </c>
      <c r="C1801">
        <v>8</v>
      </c>
      <c r="E1801" t="s">
        <v>81</v>
      </c>
      <c r="F1801" t="s">
        <v>82</v>
      </c>
      <c r="G1801" t="s">
        <v>774</v>
      </c>
      <c r="H1801" t="s">
        <v>1536</v>
      </c>
      <c r="K1801" s="6"/>
      <c r="O1801" s="8">
        <v>3.5</v>
      </c>
      <c r="P1801" s="8">
        <v>3.5</v>
      </c>
      <c r="Q1801" s="8">
        <v>3.3</v>
      </c>
      <c r="R1801" s="8">
        <v>3.65</v>
      </c>
      <c r="S1801" s="8">
        <v>3</v>
      </c>
      <c r="T1801" s="8">
        <v>4.0999999999999996</v>
      </c>
      <c r="U1801" s="8">
        <v>0.3</v>
      </c>
      <c r="V1801" s="9">
        <v>23</v>
      </c>
      <c r="W1801" s="8">
        <v>0.35000000000000009</v>
      </c>
      <c r="X1801" s="8">
        <v>1.0999999999999996</v>
      </c>
      <c r="Y1801" s="8">
        <v>0</v>
      </c>
      <c r="Z1801" s="8">
        <v>0</v>
      </c>
      <c r="AA1801">
        <v>0.14999999999999991</v>
      </c>
      <c r="AF1801" t="s">
        <v>1537</v>
      </c>
      <c r="AG1801" t="s">
        <v>777</v>
      </c>
      <c r="AH1801" t="s">
        <v>778</v>
      </c>
      <c r="AI1801" t="s">
        <v>1538</v>
      </c>
      <c r="AJ1801" s="7"/>
      <c r="AK1801" t="s">
        <v>2226</v>
      </c>
      <c r="AL1801" t="s">
        <v>91</v>
      </c>
      <c r="AM1801" t="s">
        <v>1536</v>
      </c>
      <c r="AN1801" t="s">
        <v>2246</v>
      </c>
      <c r="AO1801" t="str">
        <f>TEXT(A1801,"yyyy-mm-dd")</f>
        <v>2011-08-31</v>
      </c>
    </row>
    <row r="1802" spans="1:41">
      <c r="A1802" s="6" t="s">
        <v>2225</v>
      </c>
      <c r="B1802">
        <v>2011</v>
      </c>
      <c r="C1802">
        <v>8</v>
      </c>
      <c r="E1802" t="s">
        <v>112</v>
      </c>
      <c r="F1802" t="s">
        <v>113</v>
      </c>
      <c r="G1802" t="s">
        <v>83</v>
      </c>
      <c r="H1802" t="s">
        <v>1781</v>
      </c>
      <c r="I1802">
        <v>2012</v>
      </c>
      <c r="K1802" s="6">
        <v>41274</v>
      </c>
      <c r="L1802">
        <v>16</v>
      </c>
      <c r="N1802" t="s">
        <v>222</v>
      </c>
      <c r="O1802" s="8">
        <v>4.7699999999999996</v>
      </c>
      <c r="P1802" s="8">
        <v>4.54</v>
      </c>
      <c r="Q1802" s="8">
        <v>4.3</v>
      </c>
      <c r="R1802" s="8">
        <v>5.29</v>
      </c>
      <c r="S1802" s="8">
        <v>4</v>
      </c>
      <c r="T1802" s="8">
        <v>6.25</v>
      </c>
      <c r="U1802" s="8">
        <v>0.59</v>
      </c>
      <c r="V1802" s="9">
        <v>27</v>
      </c>
      <c r="W1802" s="8">
        <v>0.99000000000000021</v>
      </c>
      <c r="X1802" s="8">
        <v>2.25</v>
      </c>
      <c r="Y1802" s="8">
        <v>0.22999999999999954</v>
      </c>
      <c r="Z1802" s="8">
        <v>-0.96</v>
      </c>
      <c r="AA1802">
        <v>0.37000000000000011</v>
      </c>
      <c r="AF1802" t="s">
        <v>2052</v>
      </c>
      <c r="AG1802" t="s">
        <v>115</v>
      </c>
      <c r="AH1802" t="s">
        <v>116</v>
      </c>
      <c r="AI1802" t="s">
        <v>230</v>
      </c>
      <c r="AJ1802" s="7">
        <v>41274</v>
      </c>
      <c r="AK1802" t="s">
        <v>2226</v>
      </c>
      <c r="AL1802" t="s">
        <v>118</v>
      </c>
      <c r="AM1802" t="s">
        <v>1783</v>
      </c>
      <c r="AN1802" t="s">
        <v>2248</v>
      </c>
      <c r="AO1802" t="str">
        <f>TEXT(A1802,"yyyy-mm-dd")</f>
        <v>2011-08-31</v>
      </c>
    </row>
    <row r="1803" spans="1:41">
      <c r="A1803" s="6" t="s">
        <v>2225</v>
      </c>
      <c r="B1803">
        <v>2011</v>
      </c>
      <c r="C1803">
        <v>8</v>
      </c>
      <c r="E1803" t="s">
        <v>112</v>
      </c>
      <c r="F1803" t="s">
        <v>113</v>
      </c>
      <c r="G1803" t="s">
        <v>83</v>
      </c>
      <c r="H1803" t="s">
        <v>1589</v>
      </c>
      <c r="I1803">
        <v>2011</v>
      </c>
      <c r="K1803" s="6">
        <v>40908</v>
      </c>
      <c r="L1803">
        <v>4</v>
      </c>
      <c r="N1803" t="s">
        <v>219</v>
      </c>
      <c r="O1803" s="8">
        <v>4.3600000000000003</v>
      </c>
      <c r="P1803" s="8">
        <v>4.3499999999999996</v>
      </c>
      <c r="Q1803" s="8">
        <v>4.28</v>
      </c>
      <c r="R1803" s="8">
        <v>4.5</v>
      </c>
      <c r="S1803" s="8">
        <v>3.8</v>
      </c>
      <c r="T1803" s="8">
        <v>4.95</v>
      </c>
      <c r="U1803" s="8">
        <v>0.23</v>
      </c>
      <c r="V1803" s="9">
        <v>27</v>
      </c>
      <c r="W1803" s="8">
        <v>0.21999999999999975</v>
      </c>
      <c r="X1803" s="8">
        <v>1.1500000000000004</v>
      </c>
      <c r="Y1803" s="8">
        <v>1.0000000000000675E-2</v>
      </c>
      <c r="Z1803" s="8">
        <v>-0.11000000000000032</v>
      </c>
      <c r="AA1803">
        <v>0.10000000000000053</v>
      </c>
      <c r="AF1803" t="s">
        <v>1793</v>
      </c>
      <c r="AG1803" t="s">
        <v>115</v>
      </c>
      <c r="AH1803" t="s">
        <v>116</v>
      </c>
      <c r="AI1803" t="s">
        <v>117</v>
      </c>
      <c r="AJ1803" s="7">
        <v>40908</v>
      </c>
      <c r="AK1803" t="s">
        <v>2226</v>
      </c>
      <c r="AL1803" t="s">
        <v>118</v>
      </c>
      <c r="AM1803" t="s">
        <v>1591</v>
      </c>
      <c r="AN1803" t="s">
        <v>2247</v>
      </c>
      <c r="AO1803" t="str">
        <f>TEXT(A1803,"yyyy-mm-dd")</f>
        <v>2011-08-31</v>
      </c>
    </row>
    <row r="1804" spans="1:41">
      <c r="A1804" s="6" t="s">
        <v>2249</v>
      </c>
      <c r="B1804">
        <v>2011</v>
      </c>
      <c r="C1804">
        <v>9</v>
      </c>
      <c r="E1804" t="s">
        <v>1907</v>
      </c>
      <c r="F1804" t="s">
        <v>1908</v>
      </c>
      <c r="G1804" t="s">
        <v>102</v>
      </c>
      <c r="H1804" t="s">
        <v>2267</v>
      </c>
      <c r="I1804">
        <v>2013</v>
      </c>
      <c r="J1804">
        <v>3</v>
      </c>
      <c r="K1804" s="6">
        <v>41547</v>
      </c>
      <c r="L1804">
        <v>24</v>
      </c>
      <c r="M1804">
        <v>8</v>
      </c>
      <c r="N1804" t="s">
        <v>368</v>
      </c>
      <c r="O1804" s="8">
        <v>5.19</v>
      </c>
      <c r="P1804" s="8">
        <v>5.25</v>
      </c>
      <c r="Q1804" s="8">
        <v>4.5</v>
      </c>
      <c r="R1804" s="8">
        <v>5.5</v>
      </c>
      <c r="S1804" s="8">
        <v>4</v>
      </c>
      <c r="T1804" s="8">
        <v>6.5</v>
      </c>
      <c r="U1804" s="8">
        <v>0.72</v>
      </c>
      <c r="V1804" s="9">
        <v>25</v>
      </c>
      <c r="W1804" s="8">
        <v>1</v>
      </c>
      <c r="X1804" s="8">
        <v>2.5</v>
      </c>
      <c r="Y1804" s="8">
        <v>-5.9999999999999609E-2</v>
      </c>
      <c r="Z1804" s="8"/>
      <c r="AF1804" t="s">
        <v>2268</v>
      </c>
      <c r="AG1804" t="s">
        <v>1910</v>
      </c>
      <c r="AH1804" t="s">
        <v>1911</v>
      </c>
      <c r="AI1804" t="s">
        <v>1971</v>
      </c>
      <c r="AJ1804" s="7">
        <v>41547</v>
      </c>
      <c r="AK1804" t="s">
        <v>2250</v>
      </c>
      <c r="AL1804" t="s">
        <v>1908</v>
      </c>
      <c r="AM1804" t="s">
        <v>2269</v>
      </c>
      <c r="AN1804" t="s">
        <v>2270</v>
      </c>
      <c r="AO1804" t="str">
        <f>TEXT(A1804,"yyyy-mm-dd")</f>
        <v>2011-09-30</v>
      </c>
    </row>
    <row r="1805" spans="1:41">
      <c r="A1805" s="6" t="s">
        <v>2249</v>
      </c>
      <c r="B1805">
        <v>2011</v>
      </c>
      <c r="C1805">
        <v>9</v>
      </c>
      <c r="E1805" t="s">
        <v>1907</v>
      </c>
      <c r="F1805" t="s">
        <v>1908</v>
      </c>
      <c r="G1805" t="s">
        <v>102</v>
      </c>
      <c r="H1805" t="s">
        <v>2194</v>
      </c>
      <c r="I1805">
        <v>2013</v>
      </c>
      <c r="J1805">
        <v>2</v>
      </c>
      <c r="K1805" s="6">
        <v>41455</v>
      </c>
      <c r="L1805">
        <v>21</v>
      </c>
      <c r="M1805">
        <v>7</v>
      </c>
      <c r="N1805" t="s">
        <v>176</v>
      </c>
      <c r="O1805" s="8">
        <v>5</v>
      </c>
      <c r="P1805" s="8">
        <v>5</v>
      </c>
      <c r="Q1805" s="8">
        <v>4.5</v>
      </c>
      <c r="R1805" s="8">
        <v>5.25</v>
      </c>
      <c r="S1805" s="8">
        <v>4</v>
      </c>
      <c r="T1805" s="8">
        <v>6.5</v>
      </c>
      <c r="U1805" s="8">
        <v>0.65</v>
      </c>
      <c r="V1805" s="9">
        <v>25</v>
      </c>
      <c r="W1805" s="8">
        <v>0.75</v>
      </c>
      <c r="X1805" s="8">
        <v>2.5</v>
      </c>
      <c r="Y1805" s="8">
        <v>0</v>
      </c>
      <c r="Z1805" s="8">
        <v>0</v>
      </c>
      <c r="AA1805">
        <v>-0.25</v>
      </c>
      <c r="AF1805" t="s">
        <v>2195</v>
      </c>
      <c r="AG1805" t="s">
        <v>1910</v>
      </c>
      <c r="AH1805" t="s">
        <v>1911</v>
      </c>
      <c r="AI1805" t="s">
        <v>1944</v>
      </c>
      <c r="AJ1805" s="7">
        <v>41455</v>
      </c>
      <c r="AK1805" t="s">
        <v>2250</v>
      </c>
      <c r="AL1805" t="s">
        <v>1908</v>
      </c>
      <c r="AM1805" t="s">
        <v>2196</v>
      </c>
      <c r="AN1805" t="s">
        <v>2266</v>
      </c>
      <c r="AO1805" t="str">
        <f>TEXT(A1805,"yyyy-mm-dd")</f>
        <v>2011-09-30</v>
      </c>
    </row>
    <row r="1806" spans="1:41">
      <c r="A1806" s="6" t="s">
        <v>2249</v>
      </c>
      <c r="B1806">
        <v>2011</v>
      </c>
      <c r="C1806">
        <v>9</v>
      </c>
      <c r="E1806" t="s">
        <v>1907</v>
      </c>
      <c r="F1806" t="s">
        <v>1908</v>
      </c>
      <c r="G1806" t="s">
        <v>102</v>
      </c>
      <c r="H1806" t="s">
        <v>2121</v>
      </c>
      <c r="I1806">
        <v>2013</v>
      </c>
      <c r="J1806">
        <v>1</v>
      </c>
      <c r="K1806" s="6">
        <v>41364</v>
      </c>
      <c r="L1806">
        <v>18</v>
      </c>
      <c r="M1806">
        <v>6</v>
      </c>
      <c r="N1806" t="s">
        <v>206</v>
      </c>
      <c r="O1806" s="8">
        <v>4.8</v>
      </c>
      <c r="P1806" s="8">
        <v>4.75</v>
      </c>
      <c r="Q1806" s="8">
        <v>4.5</v>
      </c>
      <c r="R1806" s="8">
        <v>5</v>
      </c>
      <c r="S1806" s="8">
        <v>4</v>
      </c>
      <c r="T1806" s="8">
        <v>6.5</v>
      </c>
      <c r="U1806" s="8">
        <v>0.57999999999999996</v>
      </c>
      <c r="V1806" s="9">
        <v>25</v>
      </c>
      <c r="W1806" s="8">
        <v>0.5</v>
      </c>
      <c r="X1806" s="8">
        <v>2.5</v>
      </c>
      <c r="Y1806" s="8">
        <v>4.9999999999999822E-2</v>
      </c>
      <c r="Z1806" s="8">
        <v>-3.0000000000000249E-2</v>
      </c>
      <c r="AA1806">
        <v>-0.5</v>
      </c>
      <c r="AF1806" t="s">
        <v>2122</v>
      </c>
      <c r="AG1806" t="s">
        <v>1910</v>
      </c>
      <c r="AH1806" t="s">
        <v>1911</v>
      </c>
      <c r="AI1806" t="s">
        <v>1939</v>
      </c>
      <c r="AJ1806" s="7">
        <v>41364</v>
      </c>
      <c r="AK1806" t="s">
        <v>2250</v>
      </c>
      <c r="AL1806" t="s">
        <v>1908</v>
      </c>
      <c r="AM1806" t="s">
        <v>2123</v>
      </c>
      <c r="AN1806" t="s">
        <v>2265</v>
      </c>
      <c r="AO1806" t="str">
        <f>TEXT(A1806,"yyyy-mm-dd")</f>
        <v>2011-09-30</v>
      </c>
    </row>
    <row r="1807" spans="1:41">
      <c r="A1807" s="6" t="s">
        <v>2249</v>
      </c>
      <c r="B1807">
        <v>2011</v>
      </c>
      <c r="C1807">
        <v>9</v>
      </c>
      <c r="E1807" t="s">
        <v>1907</v>
      </c>
      <c r="F1807" t="s">
        <v>1908</v>
      </c>
      <c r="G1807" t="s">
        <v>102</v>
      </c>
      <c r="H1807" t="s">
        <v>2045</v>
      </c>
      <c r="I1807">
        <v>2012</v>
      </c>
      <c r="J1807">
        <v>4</v>
      </c>
      <c r="K1807" s="6">
        <v>41274</v>
      </c>
      <c r="L1807">
        <v>15</v>
      </c>
      <c r="M1807">
        <v>5</v>
      </c>
      <c r="N1807" t="s">
        <v>236</v>
      </c>
      <c r="O1807" s="8">
        <v>4.66</v>
      </c>
      <c r="P1807" s="8">
        <v>4.5</v>
      </c>
      <c r="Q1807" s="8">
        <v>4.5</v>
      </c>
      <c r="R1807" s="8">
        <v>4.88</v>
      </c>
      <c r="S1807" s="8">
        <v>4</v>
      </c>
      <c r="T1807" s="8">
        <v>6</v>
      </c>
      <c r="U1807" s="8">
        <v>0.46</v>
      </c>
      <c r="V1807" s="9">
        <v>27</v>
      </c>
      <c r="W1807" s="8">
        <v>0.37999999999999989</v>
      </c>
      <c r="X1807" s="8">
        <v>2</v>
      </c>
      <c r="Y1807" s="8">
        <v>0.16000000000000014</v>
      </c>
      <c r="Z1807" s="8">
        <v>-0.11000000000000032</v>
      </c>
      <c r="AA1807">
        <v>-0.12000000000000011</v>
      </c>
      <c r="AF1807" t="s">
        <v>2046</v>
      </c>
      <c r="AG1807" t="s">
        <v>1910</v>
      </c>
      <c r="AH1807" t="s">
        <v>1911</v>
      </c>
      <c r="AI1807" t="s">
        <v>1934</v>
      </c>
      <c r="AJ1807" s="7">
        <v>41274</v>
      </c>
      <c r="AK1807" t="s">
        <v>2250</v>
      </c>
      <c r="AL1807" t="s">
        <v>1908</v>
      </c>
      <c r="AM1807" t="s">
        <v>2047</v>
      </c>
      <c r="AN1807" t="s">
        <v>2264</v>
      </c>
      <c r="AO1807" t="str">
        <f>TEXT(A1807,"yyyy-mm-dd")</f>
        <v>2011-09-30</v>
      </c>
    </row>
    <row r="1808" spans="1:41">
      <c r="A1808" s="6" t="s">
        <v>2249</v>
      </c>
      <c r="B1808">
        <v>2011</v>
      </c>
      <c r="C1808">
        <v>9</v>
      </c>
      <c r="E1808" t="s">
        <v>1907</v>
      </c>
      <c r="F1808" t="s">
        <v>1908</v>
      </c>
      <c r="G1808" t="s">
        <v>102</v>
      </c>
      <c r="H1808" t="s">
        <v>1969</v>
      </c>
      <c r="I1808">
        <v>2012</v>
      </c>
      <c r="J1808">
        <v>3</v>
      </c>
      <c r="K1808" s="6">
        <v>41182</v>
      </c>
      <c r="L1808">
        <v>12</v>
      </c>
      <c r="M1808">
        <v>4</v>
      </c>
      <c r="N1808" t="s">
        <v>261</v>
      </c>
      <c r="O1808" s="8">
        <v>4.5599999999999996</v>
      </c>
      <c r="P1808" s="8">
        <v>4.5</v>
      </c>
      <c r="Q1808" s="8">
        <v>4.5</v>
      </c>
      <c r="R1808" s="8">
        <v>4.75</v>
      </c>
      <c r="S1808" s="8">
        <v>4</v>
      </c>
      <c r="T1808" s="8">
        <v>5.5</v>
      </c>
      <c r="U1808" s="8">
        <v>0.34</v>
      </c>
      <c r="V1808" s="9">
        <v>27</v>
      </c>
      <c r="W1808" s="8">
        <v>0.25</v>
      </c>
      <c r="X1808" s="8">
        <v>1.5</v>
      </c>
      <c r="Y1808" s="8">
        <v>5.9999999999999609E-2</v>
      </c>
      <c r="Z1808" s="8">
        <v>0</v>
      </c>
      <c r="AA1808">
        <v>-0.25</v>
      </c>
      <c r="AF1808" t="s">
        <v>1970</v>
      </c>
      <c r="AG1808" t="s">
        <v>1910</v>
      </c>
      <c r="AH1808" t="s">
        <v>1911</v>
      </c>
      <c r="AI1808" t="s">
        <v>1929</v>
      </c>
      <c r="AJ1808" s="7">
        <v>41182</v>
      </c>
      <c r="AK1808" t="s">
        <v>2250</v>
      </c>
      <c r="AL1808" t="s">
        <v>1908</v>
      </c>
      <c r="AM1808" t="s">
        <v>1972</v>
      </c>
      <c r="AN1808" t="s">
        <v>2263</v>
      </c>
      <c r="AO1808" t="str">
        <f>TEXT(A1808,"yyyy-mm-dd")</f>
        <v>2011-09-30</v>
      </c>
    </row>
    <row r="1809" spans="1:41">
      <c r="A1809" s="6" t="s">
        <v>2249</v>
      </c>
      <c r="B1809">
        <v>2011</v>
      </c>
      <c r="C1809">
        <v>9</v>
      </c>
      <c r="E1809" t="s">
        <v>1907</v>
      </c>
      <c r="F1809" t="s">
        <v>1908</v>
      </c>
      <c r="G1809" t="s">
        <v>102</v>
      </c>
      <c r="H1809" t="s">
        <v>1942</v>
      </c>
      <c r="I1809">
        <v>2012</v>
      </c>
      <c r="J1809">
        <v>2</v>
      </c>
      <c r="K1809" s="6">
        <v>41090</v>
      </c>
      <c r="L1809">
        <v>9</v>
      </c>
      <c r="M1809">
        <v>3</v>
      </c>
      <c r="N1809" t="s">
        <v>173</v>
      </c>
      <c r="O1809" s="8">
        <v>4.49</v>
      </c>
      <c r="P1809" s="8">
        <v>4.5</v>
      </c>
      <c r="Q1809" s="8">
        <v>4.5</v>
      </c>
      <c r="R1809" s="8">
        <v>4.5</v>
      </c>
      <c r="S1809" s="8">
        <v>4</v>
      </c>
      <c r="T1809" s="8">
        <v>5</v>
      </c>
      <c r="U1809" s="8">
        <v>0.25</v>
      </c>
      <c r="V1809" s="9">
        <v>27</v>
      </c>
      <c r="W1809" s="8">
        <v>0</v>
      </c>
      <c r="X1809" s="8">
        <v>1</v>
      </c>
      <c r="Y1809" s="8">
        <v>-9.9999999999997868E-3</v>
      </c>
      <c r="Z1809" s="8">
        <v>0</v>
      </c>
      <c r="AA1809">
        <v>-0.11000000000000032</v>
      </c>
      <c r="AF1809" t="s">
        <v>1943</v>
      </c>
      <c r="AG1809" t="s">
        <v>1910</v>
      </c>
      <c r="AH1809" t="s">
        <v>1911</v>
      </c>
      <c r="AI1809" t="s">
        <v>1924</v>
      </c>
      <c r="AJ1809" s="7">
        <v>41090</v>
      </c>
      <c r="AK1809" t="s">
        <v>2250</v>
      </c>
      <c r="AL1809" t="s">
        <v>1908</v>
      </c>
      <c r="AM1809" t="s">
        <v>1945</v>
      </c>
      <c r="AN1809" t="s">
        <v>2262</v>
      </c>
      <c r="AO1809" t="str">
        <f>TEXT(A1809,"yyyy-mm-dd")</f>
        <v>2011-09-30</v>
      </c>
    </row>
    <row r="1810" spans="1:41">
      <c r="A1810" s="6" t="s">
        <v>2249</v>
      </c>
      <c r="B1810">
        <v>2011</v>
      </c>
      <c r="C1810">
        <v>9</v>
      </c>
      <c r="E1810" t="s">
        <v>1907</v>
      </c>
      <c r="F1810" t="s">
        <v>1908</v>
      </c>
      <c r="G1810" t="s">
        <v>102</v>
      </c>
      <c r="H1810" t="s">
        <v>1937</v>
      </c>
      <c r="I1810">
        <v>2012</v>
      </c>
      <c r="J1810">
        <v>1</v>
      </c>
      <c r="K1810" s="6">
        <v>40999</v>
      </c>
      <c r="L1810">
        <v>6</v>
      </c>
      <c r="M1810">
        <v>2</v>
      </c>
      <c r="N1810" t="s">
        <v>203</v>
      </c>
      <c r="O1810" s="8">
        <v>4.47</v>
      </c>
      <c r="P1810" s="8">
        <v>4.5</v>
      </c>
      <c r="Q1810" s="8">
        <v>4.5</v>
      </c>
      <c r="R1810" s="8">
        <v>4.5</v>
      </c>
      <c r="S1810" s="8">
        <v>4</v>
      </c>
      <c r="T1810" s="8">
        <v>4.92</v>
      </c>
      <c r="U1810" s="8">
        <v>0.23</v>
      </c>
      <c r="V1810" s="9">
        <v>27</v>
      </c>
      <c r="W1810" s="8">
        <v>0</v>
      </c>
      <c r="X1810" s="8">
        <v>0.91999999999999993</v>
      </c>
      <c r="Y1810" s="8">
        <v>-3.0000000000000249E-2</v>
      </c>
      <c r="Z1810" s="8">
        <v>0</v>
      </c>
      <c r="AA1810">
        <v>0</v>
      </c>
      <c r="AF1810" t="s">
        <v>1938</v>
      </c>
      <c r="AG1810" t="s">
        <v>1910</v>
      </c>
      <c r="AH1810" t="s">
        <v>1911</v>
      </c>
      <c r="AI1810" t="s">
        <v>1919</v>
      </c>
      <c r="AJ1810" s="7">
        <v>40999</v>
      </c>
      <c r="AK1810" t="s">
        <v>2250</v>
      </c>
      <c r="AL1810" t="s">
        <v>1908</v>
      </c>
      <c r="AM1810" t="s">
        <v>1940</v>
      </c>
      <c r="AN1810" t="s">
        <v>2261</v>
      </c>
      <c r="AO1810" t="str">
        <f>TEXT(A1810,"yyyy-mm-dd")</f>
        <v>2011-09-30</v>
      </c>
    </row>
    <row r="1811" spans="1:41">
      <c r="A1811" s="6" t="s">
        <v>2249</v>
      </c>
      <c r="B1811">
        <v>2011</v>
      </c>
      <c r="C1811">
        <v>9</v>
      </c>
      <c r="E1811" t="s">
        <v>1907</v>
      </c>
      <c r="F1811" t="s">
        <v>1908</v>
      </c>
      <c r="G1811" t="s">
        <v>102</v>
      </c>
      <c r="H1811" t="s">
        <v>1932</v>
      </c>
      <c r="I1811">
        <v>2011</v>
      </c>
      <c r="J1811">
        <v>4</v>
      </c>
      <c r="K1811" s="6">
        <v>40908</v>
      </c>
      <c r="L1811">
        <v>3</v>
      </c>
      <c r="M1811">
        <v>1</v>
      </c>
      <c r="N1811" t="s">
        <v>233</v>
      </c>
      <c r="O1811" s="8">
        <v>4.49</v>
      </c>
      <c r="P1811" s="8">
        <v>4.5</v>
      </c>
      <c r="Q1811" s="8">
        <v>4.5</v>
      </c>
      <c r="R1811" s="8">
        <v>4.5</v>
      </c>
      <c r="S1811" s="8">
        <v>4</v>
      </c>
      <c r="T1811" s="8">
        <v>4.87</v>
      </c>
      <c r="U1811" s="8">
        <v>0.19</v>
      </c>
      <c r="V1811" s="9">
        <v>27</v>
      </c>
      <c r="W1811" s="8">
        <v>0</v>
      </c>
      <c r="X1811" s="8">
        <v>0.87000000000000011</v>
      </c>
      <c r="Y1811" s="8">
        <v>-9.9999999999997868E-3</v>
      </c>
      <c r="Z1811" s="8">
        <v>0</v>
      </c>
      <c r="AA1811">
        <v>0</v>
      </c>
      <c r="AF1811" t="s">
        <v>1933</v>
      </c>
      <c r="AG1811" t="s">
        <v>1910</v>
      </c>
      <c r="AH1811" t="s">
        <v>1911</v>
      </c>
      <c r="AI1811" t="s">
        <v>1915</v>
      </c>
      <c r="AJ1811" s="7">
        <v>40908</v>
      </c>
      <c r="AK1811" t="s">
        <v>2250</v>
      </c>
      <c r="AL1811" t="s">
        <v>1908</v>
      </c>
      <c r="AM1811" t="s">
        <v>1935</v>
      </c>
      <c r="AN1811" t="s">
        <v>2260</v>
      </c>
      <c r="AO1811" t="str">
        <f>TEXT(A1811,"yyyy-mm-dd")</f>
        <v>2011-09-30</v>
      </c>
    </row>
    <row r="1812" spans="1:41">
      <c r="A1812" s="6" t="s">
        <v>2249</v>
      </c>
      <c r="B1812">
        <v>2011</v>
      </c>
      <c r="C1812">
        <v>9</v>
      </c>
      <c r="E1812" t="s">
        <v>100</v>
      </c>
      <c r="F1812" t="s">
        <v>101</v>
      </c>
      <c r="G1812" t="s">
        <v>83</v>
      </c>
      <c r="H1812" t="s">
        <v>2028</v>
      </c>
      <c r="I1812">
        <v>2013</v>
      </c>
      <c r="K1812" s="6">
        <v>41639</v>
      </c>
      <c r="L1812">
        <v>27</v>
      </c>
      <c r="N1812" t="s">
        <v>604</v>
      </c>
      <c r="O1812" s="8">
        <v>3.5</v>
      </c>
      <c r="P1812" s="8">
        <v>3.5</v>
      </c>
      <c r="Q1812" s="8">
        <v>3.25</v>
      </c>
      <c r="R1812" s="8">
        <v>3.9</v>
      </c>
      <c r="S1812" s="8">
        <v>2.2999999999999998</v>
      </c>
      <c r="T1812" s="8">
        <v>5</v>
      </c>
      <c r="U1812" s="8">
        <v>0.56000000000000005</v>
      </c>
      <c r="V1812" s="9">
        <v>24</v>
      </c>
      <c r="W1812" s="8">
        <v>0.64999999999999991</v>
      </c>
      <c r="X1812" s="8">
        <v>2.7</v>
      </c>
      <c r="Y1812" s="8">
        <v>0</v>
      </c>
      <c r="Z1812" s="8"/>
      <c r="AF1812" t="s">
        <v>10004</v>
      </c>
      <c r="AG1812" t="s">
        <v>9655</v>
      </c>
      <c r="AH1812" t="s">
        <v>9656</v>
      </c>
      <c r="AI1812" t="s">
        <v>9708</v>
      </c>
      <c r="AJ1812" s="7">
        <v>41639</v>
      </c>
      <c r="AK1812" t="s">
        <v>2250</v>
      </c>
      <c r="AL1812" t="s">
        <v>109</v>
      </c>
      <c r="AM1812" t="s">
        <v>2030</v>
      </c>
      <c r="AN1812" t="s">
        <v>10005</v>
      </c>
    </row>
    <row r="1813" spans="1:41">
      <c r="A1813" s="6" t="s">
        <v>2249</v>
      </c>
      <c r="B1813">
        <v>2011</v>
      </c>
      <c r="C1813">
        <v>9</v>
      </c>
      <c r="E1813" t="s">
        <v>100</v>
      </c>
      <c r="F1813" t="s">
        <v>101</v>
      </c>
      <c r="G1813" t="s">
        <v>83</v>
      </c>
      <c r="H1813" t="s">
        <v>1781</v>
      </c>
      <c r="I1813">
        <v>2012</v>
      </c>
      <c r="K1813" s="6">
        <v>41274</v>
      </c>
      <c r="L1813">
        <v>15</v>
      </c>
      <c r="N1813" t="s">
        <v>236</v>
      </c>
      <c r="O1813" s="8">
        <v>3.5</v>
      </c>
      <c r="P1813" s="8">
        <v>3.5</v>
      </c>
      <c r="Q1813" s="8">
        <v>3.2</v>
      </c>
      <c r="R1813" s="8">
        <v>3.75</v>
      </c>
      <c r="S1813" s="8">
        <v>2.5</v>
      </c>
      <c r="T1813" s="8">
        <v>4.5</v>
      </c>
      <c r="U1813" s="8">
        <v>0.54</v>
      </c>
      <c r="V1813" s="9">
        <v>30</v>
      </c>
      <c r="W1813" s="8">
        <v>0.54999999999999982</v>
      </c>
      <c r="X1813" s="8">
        <v>2</v>
      </c>
      <c r="Y1813" s="8">
        <v>0</v>
      </c>
      <c r="Z1813" s="8">
        <v>-0.10000000000000009</v>
      </c>
      <c r="AA1813">
        <v>-0.14999999999999991</v>
      </c>
      <c r="AF1813" t="s">
        <v>9973</v>
      </c>
      <c r="AG1813" t="s">
        <v>9655</v>
      </c>
      <c r="AH1813" t="s">
        <v>9656</v>
      </c>
      <c r="AI1813" t="s">
        <v>9669</v>
      </c>
      <c r="AJ1813" s="7">
        <v>41274</v>
      </c>
      <c r="AK1813" t="s">
        <v>2250</v>
      </c>
      <c r="AL1813" t="s">
        <v>109</v>
      </c>
      <c r="AM1813" t="s">
        <v>1783</v>
      </c>
      <c r="AN1813" t="s">
        <v>9987</v>
      </c>
    </row>
    <row r="1814" spans="1:41">
      <c r="A1814" s="6" t="s">
        <v>2249</v>
      </c>
      <c r="B1814">
        <v>2011</v>
      </c>
      <c r="C1814">
        <v>9</v>
      </c>
      <c r="E1814" t="s">
        <v>100</v>
      </c>
      <c r="F1814" t="s">
        <v>101</v>
      </c>
      <c r="G1814" t="s">
        <v>102</v>
      </c>
      <c r="H1814" t="s">
        <v>1942</v>
      </c>
      <c r="I1814">
        <v>2012</v>
      </c>
      <c r="J1814">
        <v>2</v>
      </c>
      <c r="K1814" s="6">
        <v>41090</v>
      </c>
      <c r="L1814">
        <v>9</v>
      </c>
      <c r="M1814">
        <v>3</v>
      </c>
      <c r="N1814" t="s">
        <v>173</v>
      </c>
      <c r="O1814" s="8">
        <v>3.71</v>
      </c>
      <c r="P1814" s="8">
        <v>3.7</v>
      </c>
      <c r="Q1814" s="8">
        <v>3.4</v>
      </c>
      <c r="R1814" s="8">
        <v>4.0999999999999996</v>
      </c>
      <c r="S1814" s="8">
        <v>2.2000000000000002</v>
      </c>
      <c r="T1814" s="8">
        <v>5.47</v>
      </c>
      <c r="U1814" s="8">
        <v>0.75</v>
      </c>
      <c r="V1814" s="9">
        <v>29</v>
      </c>
      <c r="W1814" s="8">
        <v>0.69999999999999973</v>
      </c>
      <c r="X1814" s="8">
        <v>3.2699999999999996</v>
      </c>
      <c r="Y1814" s="8">
        <v>9.9999999999997868E-3</v>
      </c>
      <c r="Z1814" s="8">
        <v>0</v>
      </c>
      <c r="AA1814">
        <v>0.13999999999999968</v>
      </c>
      <c r="AF1814" t="s">
        <v>2235</v>
      </c>
      <c r="AG1814" t="s">
        <v>106</v>
      </c>
      <c r="AH1814" t="s">
        <v>107</v>
      </c>
      <c r="AI1814" t="s">
        <v>497</v>
      </c>
      <c r="AJ1814" s="7">
        <v>41090</v>
      </c>
      <c r="AK1814" t="s">
        <v>2250</v>
      </c>
      <c r="AL1814" t="s">
        <v>109</v>
      </c>
      <c r="AM1814" t="s">
        <v>1945</v>
      </c>
      <c r="AN1814" t="s">
        <v>2259</v>
      </c>
      <c r="AO1814" t="str">
        <f>TEXT(A1814,"yyyy-mm-dd")</f>
        <v>2011-09-30</v>
      </c>
    </row>
    <row r="1815" spans="1:41">
      <c r="A1815" s="6" t="s">
        <v>2249</v>
      </c>
      <c r="B1815">
        <v>2011</v>
      </c>
      <c r="C1815">
        <v>9</v>
      </c>
      <c r="E1815" t="s">
        <v>100</v>
      </c>
      <c r="F1815" t="s">
        <v>101</v>
      </c>
      <c r="G1815" t="s">
        <v>102</v>
      </c>
      <c r="H1815" t="s">
        <v>1937</v>
      </c>
      <c r="I1815">
        <v>2012</v>
      </c>
      <c r="J1815">
        <v>1</v>
      </c>
      <c r="K1815" s="6">
        <v>40999</v>
      </c>
      <c r="L1815">
        <v>6</v>
      </c>
      <c r="M1815">
        <v>2</v>
      </c>
      <c r="N1815" t="s">
        <v>203</v>
      </c>
      <c r="O1815" s="8">
        <v>3.65</v>
      </c>
      <c r="P1815" s="8">
        <v>3.63</v>
      </c>
      <c r="Q1815" s="8">
        <v>3.18</v>
      </c>
      <c r="R1815" s="8">
        <v>4.08</v>
      </c>
      <c r="S1815" s="8">
        <v>1.7</v>
      </c>
      <c r="T1815" s="8">
        <v>5.3</v>
      </c>
      <c r="U1815" s="8">
        <v>0.75</v>
      </c>
      <c r="V1815" s="9">
        <v>29</v>
      </c>
      <c r="W1815" s="8">
        <v>0.89999999999999991</v>
      </c>
      <c r="X1815" s="8">
        <v>3.5999999999999996</v>
      </c>
      <c r="Y1815" s="8">
        <v>2.0000000000000018E-2</v>
      </c>
      <c r="Z1815" s="8">
        <v>-0.14999999999999991</v>
      </c>
      <c r="AA1815">
        <v>0.36000000000000032</v>
      </c>
      <c r="AF1815" t="s">
        <v>2162</v>
      </c>
      <c r="AG1815" t="s">
        <v>106</v>
      </c>
      <c r="AH1815" t="s">
        <v>107</v>
      </c>
      <c r="AI1815" t="s">
        <v>427</v>
      </c>
      <c r="AJ1815" s="7">
        <v>40999</v>
      </c>
      <c r="AK1815" t="s">
        <v>2250</v>
      </c>
      <c r="AL1815" t="s">
        <v>109</v>
      </c>
      <c r="AM1815" t="s">
        <v>1940</v>
      </c>
      <c r="AN1815" t="s">
        <v>2258</v>
      </c>
      <c r="AO1815" t="str">
        <f>TEXT(A1815,"yyyy-mm-dd")</f>
        <v>2011-09-30</v>
      </c>
    </row>
    <row r="1816" spans="1:41">
      <c r="A1816" s="6" t="s">
        <v>2249</v>
      </c>
      <c r="B1816">
        <v>2011</v>
      </c>
      <c r="C1816">
        <v>9</v>
      </c>
      <c r="E1816" t="s">
        <v>100</v>
      </c>
      <c r="F1816" t="s">
        <v>101</v>
      </c>
      <c r="G1816" t="s">
        <v>102</v>
      </c>
      <c r="H1816" t="s">
        <v>1932</v>
      </c>
      <c r="I1816">
        <v>2011</v>
      </c>
      <c r="J1816">
        <v>4</v>
      </c>
      <c r="K1816" s="6">
        <v>40908</v>
      </c>
      <c r="L1816">
        <v>3</v>
      </c>
      <c r="M1816">
        <v>1</v>
      </c>
      <c r="N1816" t="s">
        <v>233</v>
      </c>
      <c r="O1816" s="8">
        <v>3.63</v>
      </c>
      <c r="P1816" s="8">
        <v>3.8</v>
      </c>
      <c r="Q1816" s="8">
        <v>3.4</v>
      </c>
      <c r="R1816" s="8">
        <v>3.9</v>
      </c>
      <c r="S1816" s="8">
        <v>2.54</v>
      </c>
      <c r="T1816" s="8">
        <v>4.7</v>
      </c>
      <c r="U1816" s="8">
        <v>0.45</v>
      </c>
      <c r="V1816" s="9">
        <v>29</v>
      </c>
      <c r="W1816" s="8">
        <v>0.5</v>
      </c>
      <c r="X1816" s="8">
        <v>2.16</v>
      </c>
      <c r="Y1816" s="8">
        <v>-0.16999999999999993</v>
      </c>
      <c r="Z1816" s="8">
        <v>0</v>
      </c>
      <c r="AA1816">
        <v>-0.18999999999999995</v>
      </c>
      <c r="AF1816" t="s">
        <v>2066</v>
      </c>
      <c r="AG1816" t="s">
        <v>106</v>
      </c>
      <c r="AH1816" t="s">
        <v>107</v>
      </c>
      <c r="AI1816" t="s">
        <v>340</v>
      </c>
      <c r="AJ1816" s="7">
        <v>40908</v>
      </c>
      <c r="AK1816" t="s">
        <v>2250</v>
      </c>
      <c r="AL1816" t="s">
        <v>109</v>
      </c>
      <c r="AM1816" t="s">
        <v>1935</v>
      </c>
      <c r="AN1816" t="s">
        <v>2257</v>
      </c>
      <c r="AO1816" t="str">
        <f>TEXT(A1816,"yyyy-mm-dd")</f>
        <v>2011-09-30</v>
      </c>
    </row>
    <row r="1817" spans="1:41">
      <c r="A1817" s="6" t="s">
        <v>2249</v>
      </c>
      <c r="B1817">
        <v>2011</v>
      </c>
      <c r="C1817">
        <v>9</v>
      </c>
      <c r="E1817" t="s">
        <v>100</v>
      </c>
      <c r="F1817" t="s">
        <v>101</v>
      </c>
      <c r="G1817" t="s">
        <v>83</v>
      </c>
      <c r="H1817" t="s">
        <v>1589</v>
      </c>
      <c r="I1817">
        <v>2011</v>
      </c>
      <c r="K1817" s="6">
        <v>40908</v>
      </c>
      <c r="L1817">
        <v>3</v>
      </c>
      <c r="N1817" t="s">
        <v>233</v>
      </c>
      <c r="O1817" s="8">
        <v>3.77</v>
      </c>
      <c r="P1817" s="8">
        <v>3.8</v>
      </c>
      <c r="Q1817" s="8">
        <v>3.66</v>
      </c>
      <c r="R1817" s="8">
        <v>3.9</v>
      </c>
      <c r="S1817" s="8">
        <v>3.3</v>
      </c>
      <c r="T1817" s="8">
        <v>4.3</v>
      </c>
      <c r="U1817" s="8">
        <v>0.2</v>
      </c>
      <c r="V1817" s="9">
        <v>30</v>
      </c>
      <c r="W1817" s="8">
        <v>0.23999999999999977</v>
      </c>
      <c r="X1817" s="8">
        <v>1</v>
      </c>
      <c r="Y1817" s="8">
        <v>-2.9999999999999805E-2</v>
      </c>
      <c r="Z1817" s="8">
        <v>0</v>
      </c>
      <c r="AA1817">
        <v>-6.0000000000000497E-2</v>
      </c>
      <c r="AF1817" t="s">
        <v>9939</v>
      </c>
      <c r="AG1817" t="s">
        <v>9655</v>
      </c>
      <c r="AH1817" t="s">
        <v>9656</v>
      </c>
      <c r="AI1817" t="s">
        <v>9657</v>
      </c>
      <c r="AJ1817" s="7">
        <v>40908</v>
      </c>
      <c r="AK1817" t="s">
        <v>2250</v>
      </c>
      <c r="AL1817" t="s">
        <v>109</v>
      </c>
      <c r="AM1817" t="s">
        <v>1591</v>
      </c>
      <c r="AN1817" t="s">
        <v>9968</v>
      </c>
    </row>
    <row r="1818" spans="1:41">
      <c r="A1818" s="6" t="s">
        <v>2249</v>
      </c>
      <c r="B1818">
        <v>2011</v>
      </c>
      <c r="C1818">
        <v>9</v>
      </c>
      <c r="E1818" t="s">
        <v>100</v>
      </c>
      <c r="F1818" t="s">
        <v>101</v>
      </c>
      <c r="G1818" t="s">
        <v>102</v>
      </c>
      <c r="H1818" t="s">
        <v>1927</v>
      </c>
      <c r="I1818">
        <v>2011</v>
      </c>
      <c r="J1818">
        <v>3</v>
      </c>
      <c r="K1818" s="6">
        <v>40816</v>
      </c>
      <c r="L1818">
        <v>0</v>
      </c>
      <c r="M1818">
        <v>0</v>
      </c>
      <c r="N1818" t="s">
        <v>178</v>
      </c>
      <c r="O1818" s="8">
        <v>3.52</v>
      </c>
      <c r="P1818" s="8">
        <v>3.6</v>
      </c>
      <c r="Q1818" s="8">
        <v>3.18</v>
      </c>
      <c r="R1818" s="8">
        <v>3.84</v>
      </c>
      <c r="S1818" s="8">
        <v>2.2000000000000002</v>
      </c>
      <c r="T1818" s="8">
        <v>4.3</v>
      </c>
      <c r="U1818" s="8">
        <v>0.51</v>
      </c>
      <c r="V1818" s="9">
        <v>29</v>
      </c>
      <c r="W1818" s="8">
        <v>0.6599999999999997</v>
      </c>
      <c r="X1818" s="8">
        <v>2.0999999999999996</v>
      </c>
      <c r="Y1818" s="8">
        <v>-8.0000000000000071E-2</v>
      </c>
      <c r="Z1818" s="8">
        <v>1.0000000000000231E-2</v>
      </c>
      <c r="AA1818">
        <v>-0.14000000000000012</v>
      </c>
      <c r="AF1818" t="s">
        <v>2064</v>
      </c>
      <c r="AG1818" t="s">
        <v>106</v>
      </c>
      <c r="AH1818" t="s">
        <v>107</v>
      </c>
      <c r="AI1818" t="s">
        <v>108</v>
      </c>
      <c r="AJ1818" s="7">
        <v>40816</v>
      </c>
      <c r="AK1818" t="s">
        <v>2250</v>
      </c>
      <c r="AL1818" t="s">
        <v>109</v>
      </c>
      <c r="AM1818" t="s">
        <v>1930</v>
      </c>
      <c r="AN1818" t="s">
        <v>2256</v>
      </c>
      <c r="AO1818" t="str">
        <f>TEXT(A1818,"yyyy-mm-dd")</f>
        <v>2011-09-30</v>
      </c>
    </row>
    <row r="1819" spans="1:41">
      <c r="A1819" s="6" t="s">
        <v>2249</v>
      </c>
      <c r="B1819">
        <v>2011</v>
      </c>
      <c r="C1819">
        <v>9</v>
      </c>
      <c r="E1819" t="s">
        <v>81</v>
      </c>
      <c r="F1819" t="s">
        <v>82</v>
      </c>
      <c r="G1819" t="s">
        <v>83</v>
      </c>
      <c r="H1819" t="s">
        <v>2028</v>
      </c>
      <c r="I1819">
        <v>2013</v>
      </c>
      <c r="K1819" s="6">
        <v>41639</v>
      </c>
      <c r="L1819">
        <v>27</v>
      </c>
      <c r="N1819" t="s">
        <v>604</v>
      </c>
      <c r="O1819" s="8">
        <v>3.54</v>
      </c>
      <c r="P1819" s="8">
        <v>3.5</v>
      </c>
      <c r="Q1819" s="8">
        <v>3.45</v>
      </c>
      <c r="R1819" s="8">
        <v>3.7</v>
      </c>
      <c r="S1819" s="8">
        <v>2.9</v>
      </c>
      <c r="T1819" s="8">
        <v>4.2</v>
      </c>
      <c r="U1819" s="8">
        <v>0.31</v>
      </c>
      <c r="V1819" s="9">
        <v>27</v>
      </c>
      <c r="W1819" s="8">
        <v>0.25</v>
      </c>
      <c r="X1819" s="8">
        <v>1.3000000000000003</v>
      </c>
      <c r="Y1819" s="8">
        <v>4.0000000000000036E-2</v>
      </c>
      <c r="Z1819" s="8">
        <v>-0.10000000000000009</v>
      </c>
      <c r="AA1819">
        <v>-4.9999999999999822E-2</v>
      </c>
      <c r="AF1819" t="s">
        <v>2029</v>
      </c>
      <c r="AG1819" t="s">
        <v>87</v>
      </c>
      <c r="AH1819" t="s">
        <v>88</v>
      </c>
      <c r="AI1819" t="s">
        <v>359</v>
      </c>
      <c r="AJ1819" s="7">
        <v>41639</v>
      </c>
      <c r="AK1819" t="s">
        <v>2250</v>
      </c>
      <c r="AL1819" t="s">
        <v>91</v>
      </c>
      <c r="AM1819" t="s">
        <v>2030</v>
      </c>
      <c r="AN1819" t="s">
        <v>2253</v>
      </c>
      <c r="AO1819" t="str">
        <f>TEXT(A1819,"yyyy-mm-dd")</f>
        <v>2011-09-30</v>
      </c>
    </row>
    <row r="1820" spans="1:41">
      <c r="A1820" s="6" t="s">
        <v>2249</v>
      </c>
      <c r="B1820">
        <v>2011</v>
      </c>
      <c r="C1820">
        <v>9</v>
      </c>
      <c r="E1820" t="s">
        <v>81</v>
      </c>
      <c r="F1820" t="s">
        <v>82</v>
      </c>
      <c r="G1820" t="s">
        <v>83</v>
      </c>
      <c r="H1820" t="s">
        <v>1781</v>
      </c>
      <c r="I1820">
        <v>2012</v>
      </c>
      <c r="K1820" s="6">
        <v>41274</v>
      </c>
      <c r="L1820">
        <v>15</v>
      </c>
      <c r="N1820" t="s">
        <v>236</v>
      </c>
      <c r="O1820" s="8">
        <v>3.66</v>
      </c>
      <c r="P1820" s="8">
        <v>3.6</v>
      </c>
      <c r="Q1820" s="8">
        <v>3.5</v>
      </c>
      <c r="R1820" s="8">
        <v>3.8</v>
      </c>
      <c r="S1820" s="8">
        <v>3.1</v>
      </c>
      <c r="T1820" s="8">
        <v>4.5</v>
      </c>
      <c r="U1820" s="8">
        <v>0.31</v>
      </c>
      <c r="V1820" s="9">
        <v>30</v>
      </c>
      <c r="W1820" s="8">
        <v>0.29999999999999982</v>
      </c>
      <c r="X1820" s="8">
        <v>1.4</v>
      </c>
      <c r="Y1820" s="8">
        <v>6.0000000000000053E-2</v>
      </c>
      <c r="Z1820" s="8">
        <v>-0.10000000000000009</v>
      </c>
      <c r="AA1820">
        <v>0</v>
      </c>
      <c r="AF1820" t="s">
        <v>1782</v>
      </c>
      <c r="AG1820" t="s">
        <v>87</v>
      </c>
      <c r="AH1820" t="s">
        <v>88</v>
      </c>
      <c r="AI1820" t="s">
        <v>97</v>
      </c>
      <c r="AJ1820" s="7">
        <v>41274</v>
      </c>
      <c r="AK1820" t="s">
        <v>2250</v>
      </c>
      <c r="AL1820" t="s">
        <v>91</v>
      </c>
      <c r="AM1820" t="s">
        <v>1783</v>
      </c>
      <c r="AN1820" t="s">
        <v>2252</v>
      </c>
      <c r="AO1820" t="str">
        <f>TEXT(A1820,"yyyy-mm-dd")</f>
        <v>2011-09-30</v>
      </c>
    </row>
    <row r="1821" spans="1:41">
      <c r="A1821" s="6" t="s">
        <v>2249</v>
      </c>
      <c r="B1821">
        <v>2011</v>
      </c>
      <c r="C1821">
        <v>9</v>
      </c>
      <c r="E1821" t="s">
        <v>392</v>
      </c>
      <c r="F1821" t="s">
        <v>82</v>
      </c>
      <c r="G1821" t="s">
        <v>83</v>
      </c>
      <c r="H1821" t="s">
        <v>1781</v>
      </c>
      <c r="I1821">
        <v>2012</v>
      </c>
      <c r="K1821" s="6">
        <v>41274</v>
      </c>
      <c r="L1821">
        <v>15</v>
      </c>
      <c r="N1821" t="s">
        <v>236</v>
      </c>
      <c r="O1821" s="8">
        <v>3.45</v>
      </c>
      <c r="P1821" s="8">
        <v>3.5</v>
      </c>
      <c r="Q1821" s="8">
        <v>3.28</v>
      </c>
      <c r="R1821" s="8">
        <v>3.6</v>
      </c>
      <c r="S1821" s="8">
        <v>2.9</v>
      </c>
      <c r="T1821" s="8">
        <v>4.3</v>
      </c>
      <c r="U1821" s="8">
        <v>0.3</v>
      </c>
      <c r="V1821" s="9">
        <v>28</v>
      </c>
      <c r="W1821" s="8">
        <v>0.32000000000000028</v>
      </c>
      <c r="X1821" s="8">
        <v>1.4</v>
      </c>
      <c r="Y1821" s="8">
        <v>-4.9999999999999822E-2</v>
      </c>
      <c r="Z1821" s="8">
        <v>0</v>
      </c>
      <c r="AA1821">
        <v>-9.9999999999997868E-3</v>
      </c>
      <c r="AF1821" t="s">
        <v>1782</v>
      </c>
      <c r="AG1821" t="s">
        <v>87</v>
      </c>
      <c r="AH1821" t="s">
        <v>88</v>
      </c>
      <c r="AI1821" t="s">
        <v>97</v>
      </c>
      <c r="AJ1821" s="7">
        <v>41274</v>
      </c>
      <c r="AK1821" t="s">
        <v>2250</v>
      </c>
      <c r="AL1821" t="s">
        <v>393</v>
      </c>
      <c r="AM1821" t="s">
        <v>1783</v>
      </c>
      <c r="AN1821" t="s">
        <v>2255</v>
      </c>
      <c r="AO1821" t="str">
        <f>TEXT(A1821,"yyyy-mm-dd")</f>
        <v>2011-09-30</v>
      </c>
    </row>
    <row r="1822" spans="1:41">
      <c r="A1822" s="6" t="s">
        <v>2249</v>
      </c>
      <c r="B1822">
        <v>2011</v>
      </c>
      <c r="C1822">
        <v>9</v>
      </c>
      <c r="E1822" t="s">
        <v>81</v>
      </c>
      <c r="F1822" t="s">
        <v>82</v>
      </c>
      <c r="G1822" t="s">
        <v>83</v>
      </c>
      <c r="H1822" t="s">
        <v>1589</v>
      </c>
      <c r="I1822">
        <v>2011</v>
      </c>
      <c r="K1822" s="6">
        <v>40908</v>
      </c>
      <c r="L1822">
        <v>3</v>
      </c>
      <c r="N1822" t="s">
        <v>233</v>
      </c>
      <c r="O1822" s="8">
        <v>3.34</v>
      </c>
      <c r="P1822" s="8">
        <v>3.4</v>
      </c>
      <c r="Q1822" s="8">
        <v>3.1</v>
      </c>
      <c r="R1822" s="8">
        <v>3.5</v>
      </c>
      <c r="S1822" s="8">
        <v>2.9</v>
      </c>
      <c r="T1822" s="8">
        <v>4.0999999999999996</v>
      </c>
      <c r="U1822" s="8">
        <v>0.25</v>
      </c>
      <c r="V1822" s="9">
        <v>30</v>
      </c>
      <c r="W1822" s="8">
        <v>0.39999999999999991</v>
      </c>
      <c r="X1822" s="8">
        <v>1.1999999999999997</v>
      </c>
      <c r="Y1822" s="8">
        <v>-6.0000000000000053E-2</v>
      </c>
      <c r="Z1822" s="8">
        <v>-0.10000000000000009</v>
      </c>
      <c r="AA1822">
        <v>0.19999999999999973</v>
      </c>
      <c r="AF1822" t="s">
        <v>1590</v>
      </c>
      <c r="AG1822" t="s">
        <v>87</v>
      </c>
      <c r="AH1822" t="s">
        <v>88</v>
      </c>
      <c r="AI1822" t="s">
        <v>89</v>
      </c>
      <c r="AJ1822" s="7">
        <v>40908</v>
      </c>
      <c r="AK1822" t="s">
        <v>2250</v>
      </c>
      <c r="AL1822" t="s">
        <v>91</v>
      </c>
      <c r="AM1822" t="s">
        <v>1591</v>
      </c>
      <c r="AN1822" t="s">
        <v>2251</v>
      </c>
      <c r="AO1822" t="str">
        <f>TEXT(A1822,"yyyy-mm-dd")</f>
        <v>2011-09-30</v>
      </c>
    </row>
    <row r="1823" spans="1:41">
      <c r="A1823" s="6" t="s">
        <v>2249</v>
      </c>
      <c r="B1823">
        <v>2011</v>
      </c>
      <c r="C1823">
        <v>9</v>
      </c>
      <c r="E1823" t="s">
        <v>392</v>
      </c>
      <c r="F1823" t="s">
        <v>82</v>
      </c>
      <c r="G1823" t="s">
        <v>83</v>
      </c>
      <c r="H1823" t="s">
        <v>1589</v>
      </c>
      <c r="I1823">
        <v>2011</v>
      </c>
      <c r="K1823" s="6">
        <v>40908</v>
      </c>
      <c r="L1823">
        <v>3</v>
      </c>
      <c r="N1823" t="s">
        <v>233</v>
      </c>
      <c r="O1823" s="8">
        <v>3.31</v>
      </c>
      <c r="P1823" s="8">
        <v>3.3</v>
      </c>
      <c r="Q1823" s="8">
        <v>3.2</v>
      </c>
      <c r="R1823" s="8">
        <v>3.43</v>
      </c>
      <c r="S1823" s="8">
        <v>3.1</v>
      </c>
      <c r="T1823" s="8">
        <v>3.6</v>
      </c>
      <c r="U1823" s="8">
        <v>0.16</v>
      </c>
      <c r="V1823" s="9">
        <v>28</v>
      </c>
      <c r="W1823" s="8">
        <v>0.22999999999999998</v>
      </c>
      <c r="X1823" s="8">
        <v>0.5</v>
      </c>
      <c r="Y1823" s="8">
        <v>1.0000000000000231E-2</v>
      </c>
      <c r="Z1823" s="8">
        <v>-0.10000000000000009</v>
      </c>
      <c r="AA1823">
        <v>2.9999999999999805E-2</v>
      </c>
      <c r="AF1823" t="s">
        <v>1590</v>
      </c>
      <c r="AG1823" t="s">
        <v>87</v>
      </c>
      <c r="AH1823" t="s">
        <v>88</v>
      </c>
      <c r="AI1823" t="s">
        <v>89</v>
      </c>
      <c r="AJ1823" s="7">
        <v>40908</v>
      </c>
      <c r="AK1823" t="s">
        <v>2250</v>
      </c>
      <c r="AL1823" t="s">
        <v>393</v>
      </c>
      <c r="AM1823" t="s">
        <v>1591</v>
      </c>
      <c r="AN1823" t="s">
        <v>2254</v>
      </c>
      <c r="AO1823" t="str">
        <f>TEXT(A1823,"yyyy-mm-dd")</f>
        <v>2011-09-30</v>
      </c>
    </row>
    <row r="1824" spans="1:41">
      <c r="A1824" s="6" t="s">
        <v>2249</v>
      </c>
      <c r="B1824">
        <v>2011</v>
      </c>
      <c r="C1824">
        <v>9</v>
      </c>
      <c r="E1824" t="s">
        <v>81</v>
      </c>
      <c r="F1824" t="s">
        <v>82</v>
      </c>
      <c r="G1824" t="s">
        <v>774</v>
      </c>
      <c r="H1824" t="s">
        <v>775</v>
      </c>
      <c r="K1824" s="6"/>
      <c r="O1824" s="8">
        <v>3.56</v>
      </c>
      <c r="P1824" s="8">
        <v>3.6</v>
      </c>
      <c r="Q1824" s="8">
        <v>3.4</v>
      </c>
      <c r="R1824" s="8">
        <v>3.73</v>
      </c>
      <c r="S1824" s="8">
        <v>3.1</v>
      </c>
      <c r="T1824" s="8">
        <v>4.2</v>
      </c>
      <c r="U1824" s="8">
        <v>0.28999999999999998</v>
      </c>
      <c r="V1824" s="9">
        <v>28</v>
      </c>
      <c r="W1824" s="8">
        <v>0.33000000000000007</v>
      </c>
      <c r="X1824" s="8">
        <v>1.1000000000000001</v>
      </c>
      <c r="Y1824" s="8">
        <v>-4.0000000000000036E-2</v>
      </c>
      <c r="Z1824" s="8">
        <v>0</v>
      </c>
      <c r="AA1824">
        <v>3.0000000000000249E-2</v>
      </c>
      <c r="AF1824" t="s">
        <v>776</v>
      </c>
      <c r="AG1824" t="s">
        <v>777</v>
      </c>
      <c r="AH1824" t="s">
        <v>778</v>
      </c>
      <c r="AI1824" t="s">
        <v>779</v>
      </c>
      <c r="AJ1824" s="7"/>
      <c r="AK1824" t="s">
        <v>2250</v>
      </c>
      <c r="AL1824" t="s">
        <v>91</v>
      </c>
      <c r="AM1824" t="s">
        <v>775</v>
      </c>
      <c r="AN1824" t="s">
        <v>2271</v>
      </c>
      <c r="AO1824" t="str">
        <f>TEXT(A1824,"yyyy-mm-dd")</f>
        <v>2011-09-30</v>
      </c>
    </row>
    <row r="1825" spans="1:41">
      <c r="A1825" s="6" t="s">
        <v>2249</v>
      </c>
      <c r="B1825">
        <v>2011</v>
      </c>
      <c r="C1825">
        <v>9</v>
      </c>
      <c r="E1825" t="s">
        <v>81</v>
      </c>
      <c r="F1825" t="s">
        <v>82</v>
      </c>
      <c r="G1825" t="s">
        <v>774</v>
      </c>
      <c r="H1825" t="s">
        <v>1536</v>
      </c>
      <c r="K1825" s="6"/>
      <c r="O1825" s="8">
        <v>3.48</v>
      </c>
      <c r="P1825" s="8">
        <v>3.5</v>
      </c>
      <c r="Q1825" s="8">
        <v>3.3</v>
      </c>
      <c r="R1825" s="8">
        <v>3.6</v>
      </c>
      <c r="S1825" s="8">
        <v>3</v>
      </c>
      <c r="T1825" s="8">
        <v>4.2</v>
      </c>
      <c r="U1825" s="8">
        <v>0.35</v>
      </c>
      <c r="V1825" s="9">
        <v>26</v>
      </c>
      <c r="W1825" s="8">
        <v>0.30000000000000027</v>
      </c>
      <c r="X1825" s="8">
        <v>1.2000000000000002</v>
      </c>
      <c r="Y1825" s="8">
        <v>-2.0000000000000018E-2</v>
      </c>
      <c r="Z1825" s="8">
        <v>0</v>
      </c>
      <c r="AA1825">
        <v>-4.9999999999999822E-2</v>
      </c>
      <c r="AF1825" t="s">
        <v>1537</v>
      </c>
      <c r="AG1825" t="s">
        <v>777</v>
      </c>
      <c r="AH1825" t="s">
        <v>778</v>
      </c>
      <c r="AI1825" t="s">
        <v>1538</v>
      </c>
      <c r="AJ1825" s="7"/>
      <c r="AK1825" t="s">
        <v>2250</v>
      </c>
      <c r="AL1825" t="s">
        <v>91</v>
      </c>
      <c r="AM1825" t="s">
        <v>1536</v>
      </c>
      <c r="AN1825" t="s">
        <v>2272</v>
      </c>
      <c r="AO1825" t="str">
        <f>TEXT(A1825,"yyyy-mm-dd")</f>
        <v>2011-09-30</v>
      </c>
    </row>
    <row r="1826" spans="1:41">
      <c r="A1826" s="6" t="s">
        <v>2249</v>
      </c>
      <c r="B1826">
        <v>2011</v>
      </c>
      <c r="C1826">
        <v>9</v>
      </c>
      <c r="E1826" t="s">
        <v>112</v>
      </c>
      <c r="F1826" t="s">
        <v>113</v>
      </c>
      <c r="G1826" t="s">
        <v>83</v>
      </c>
      <c r="H1826" t="s">
        <v>1781</v>
      </c>
      <c r="I1826">
        <v>2012</v>
      </c>
      <c r="K1826" s="6">
        <v>41274</v>
      </c>
      <c r="L1826">
        <v>15</v>
      </c>
      <c r="N1826" t="s">
        <v>236</v>
      </c>
      <c r="O1826" s="8">
        <v>4.67</v>
      </c>
      <c r="P1826" s="8">
        <v>4.5</v>
      </c>
      <c r="Q1826" s="8">
        <v>4.33</v>
      </c>
      <c r="R1826" s="8">
        <v>4.9800000000000004</v>
      </c>
      <c r="S1826" s="8">
        <v>3.8</v>
      </c>
      <c r="T1826" s="8">
        <v>6.35</v>
      </c>
      <c r="U1826" s="8">
        <v>0.56000000000000005</v>
      </c>
      <c r="V1826" s="9">
        <v>28</v>
      </c>
      <c r="W1826" s="8">
        <v>0.65000000000000036</v>
      </c>
      <c r="X1826" s="8">
        <v>2.5499999999999998</v>
      </c>
      <c r="Y1826" s="8">
        <v>0.16999999999999993</v>
      </c>
      <c r="Z1826" s="8">
        <v>-4.0000000000000036E-2</v>
      </c>
      <c r="AA1826">
        <v>-0.33999999999999986</v>
      </c>
      <c r="AF1826" t="s">
        <v>2052</v>
      </c>
      <c r="AG1826" t="s">
        <v>115</v>
      </c>
      <c r="AH1826" t="s">
        <v>116</v>
      </c>
      <c r="AI1826" t="s">
        <v>230</v>
      </c>
      <c r="AJ1826" s="7">
        <v>41274</v>
      </c>
      <c r="AK1826" t="s">
        <v>2250</v>
      </c>
      <c r="AL1826" t="s">
        <v>118</v>
      </c>
      <c r="AM1826" t="s">
        <v>1783</v>
      </c>
      <c r="AN1826" t="s">
        <v>2274</v>
      </c>
      <c r="AO1826" t="str">
        <f>TEXT(A1826,"yyyy-mm-dd")</f>
        <v>2011-09-30</v>
      </c>
    </row>
    <row r="1827" spans="1:41">
      <c r="A1827" s="6" t="s">
        <v>2249</v>
      </c>
      <c r="B1827">
        <v>2011</v>
      </c>
      <c r="C1827">
        <v>9</v>
      </c>
      <c r="E1827" t="s">
        <v>112</v>
      </c>
      <c r="F1827" t="s">
        <v>113</v>
      </c>
      <c r="G1827" t="s">
        <v>83</v>
      </c>
      <c r="H1827" t="s">
        <v>1589</v>
      </c>
      <c r="I1827">
        <v>2011</v>
      </c>
      <c r="K1827" s="6">
        <v>40908</v>
      </c>
      <c r="L1827">
        <v>3</v>
      </c>
      <c r="N1827" t="s">
        <v>233</v>
      </c>
      <c r="O1827" s="8">
        <v>4.34</v>
      </c>
      <c r="P1827" s="8">
        <v>4.38</v>
      </c>
      <c r="Q1827" s="8">
        <v>4.18</v>
      </c>
      <c r="R1827" s="8">
        <v>4.47</v>
      </c>
      <c r="S1827" s="8">
        <v>4.0999999999999996</v>
      </c>
      <c r="T1827" s="8">
        <v>4.5999999999999996</v>
      </c>
      <c r="U1827" s="8">
        <v>0.16</v>
      </c>
      <c r="V1827" s="9">
        <v>28</v>
      </c>
      <c r="W1827" s="8">
        <v>0.29000000000000004</v>
      </c>
      <c r="X1827" s="8">
        <v>0.5</v>
      </c>
      <c r="Y1827" s="8">
        <v>-4.0000000000000036E-2</v>
      </c>
      <c r="Z1827" s="8">
        <v>3.0000000000000249E-2</v>
      </c>
      <c r="AA1827">
        <v>7.0000000000000284E-2</v>
      </c>
      <c r="AF1827" t="s">
        <v>1793</v>
      </c>
      <c r="AG1827" t="s">
        <v>115</v>
      </c>
      <c r="AH1827" t="s">
        <v>116</v>
      </c>
      <c r="AI1827" t="s">
        <v>117</v>
      </c>
      <c r="AJ1827" s="7">
        <v>40908</v>
      </c>
      <c r="AK1827" t="s">
        <v>2250</v>
      </c>
      <c r="AL1827" t="s">
        <v>118</v>
      </c>
      <c r="AM1827" t="s">
        <v>1591</v>
      </c>
      <c r="AN1827" t="s">
        <v>2273</v>
      </c>
      <c r="AO1827" t="str">
        <f>TEXT(A1827,"yyyy-mm-dd")</f>
        <v>2011-09-30</v>
      </c>
    </row>
    <row r="1828" spans="1:41">
      <c r="A1828" s="6" t="s">
        <v>2275</v>
      </c>
      <c r="B1828">
        <v>2011</v>
      </c>
      <c r="C1828">
        <v>10</v>
      </c>
      <c r="E1828" t="s">
        <v>1907</v>
      </c>
      <c r="F1828" t="s">
        <v>1908</v>
      </c>
      <c r="G1828" t="s">
        <v>102</v>
      </c>
      <c r="H1828" t="s">
        <v>2267</v>
      </c>
      <c r="I1828">
        <v>2013</v>
      </c>
      <c r="J1828">
        <v>3</v>
      </c>
      <c r="K1828" s="6">
        <v>41547</v>
      </c>
      <c r="L1828">
        <v>23</v>
      </c>
      <c r="M1828">
        <v>8</v>
      </c>
      <c r="N1828" t="s">
        <v>95</v>
      </c>
      <c r="O1828" s="8">
        <v>4.8099999999999996</v>
      </c>
      <c r="P1828" s="8">
        <v>4.75</v>
      </c>
      <c r="Q1828" s="8">
        <v>4.38</v>
      </c>
      <c r="R1828" s="8">
        <v>5.26</v>
      </c>
      <c r="S1828" s="8">
        <v>3.91</v>
      </c>
      <c r="T1828" s="8">
        <v>6.27</v>
      </c>
      <c r="U1828" s="8">
        <v>0.65</v>
      </c>
      <c r="V1828" s="9">
        <v>24</v>
      </c>
      <c r="W1828" s="8">
        <v>0.87999999999999989</v>
      </c>
      <c r="X1828" s="8">
        <v>2.3599999999999994</v>
      </c>
      <c r="Y1828" s="8">
        <v>5.9999999999999609E-2</v>
      </c>
      <c r="Z1828" s="8">
        <v>-0.5</v>
      </c>
      <c r="AA1828">
        <v>-0.12000000000000011</v>
      </c>
      <c r="AF1828" t="s">
        <v>2268</v>
      </c>
      <c r="AG1828" t="s">
        <v>1910</v>
      </c>
      <c r="AH1828" t="s">
        <v>1911</v>
      </c>
      <c r="AI1828" t="s">
        <v>1944</v>
      </c>
      <c r="AJ1828" s="7">
        <v>41547</v>
      </c>
      <c r="AK1828" t="s">
        <v>2276</v>
      </c>
      <c r="AL1828" t="s">
        <v>1908</v>
      </c>
      <c r="AM1828" t="s">
        <v>2269</v>
      </c>
      <c r="AN1828" t="s">
        <v>2293</v>
      </c>
      <c r="AO1828" t="str">
        <f>TEXT(A1828,"yyyy-mm-dd")</f>
        <v>2011-10-31</v>
      </c>
    </row>
    <row r="1829" spans="1:41">
      <c r="A1829" s="6" t="s">
        <v>2275</v>
      </c>
      <c r="B1829">
        <v>2011</v>
      </c>
      <c r="C1829">
        <v>10</v>
      </c>
      <c r="E1829" t="s">
        <v>1907</v>
      </c>
      <c r="F1829" t="s">
        <v>1908</v>
      </c>
      <c r="G1829" t="s">
        <v>102</v>
      </c>
      <c r="H1829" t="s">
        <v>2194</v>
      </c>
      <c r="I1829">
        <v>2013</v>
      </c>
      <c r="J1829">
        <v>2</v>
      </c>
      <c r="K1829" s="6">
        <v>41455</v>
      </c>
      <c r="L1829">
        <v>20</v>
      </c>
      <c r="M1829">
        <v>7</v>
      </c>
      <c r="N1829" t="s">
        <v>185</v>
      </c>
      <c r="O1829" s="8">
        <v>4.59</v>
      </c>
      <c r="P1829" s="8">
        <v>4.5</v>
      </c>
      <c r="Q1829" s="8">
        <v>4.1900000000000004</v>
      </c>
      <c r="R1829" s="8">
        <v>4.75</v>
      </c>
      <c r="S1829" s="8">
        <v>3.91</v>
      </c>
      <c r="T1829" s="8">
        <v>6.02</v>
      </c>
      <c r="U1829" s="8">
        <v>0.52</v>
      </c>
      <c r="V1829" s="9">
        <v>24</v>
      </c>
      <c r="W1829" s="8">
        <v>0.55999999999999961</v>
      </c>
      <c r="X1829" s="8">
        <v>2.1099999999999994</v>
      </c>
      <c r="Y1829" s="8">
        <v>8.9999999999999858E-2</v>
      </c>
      <c r="Z1829" s="8">
        <v>-0.5</v>
      </c>
      <c r="AA1829">
        <v>-0.19000000000000039</v>
      </c>
      <c r="AF1829" t="s">
        <v>2195</v>
      </c>
      <c r="AG1829" t="s">
        <v>1910</v>
      </c>
      <c r="AH1829" t="s">
        <v>1911</v>
      </c>
      <c r="AI1829" t="s">
        <v>1939</v>
      </c>
      <c r="AJ1829" s="7">
        <v>41455</v>
      </c>
      <c r="AK1829" t="s">
        <v>2276</v>
      </c>
      <c r="AL1829" t="s">
        <v>1908</v>
      </c>
      <c r="AM1829" t="s">
        <v>2196</v>
      </c>
      <c r="AN1829" t="s">
        <v>2292</v>
      </c>
      <c r="AO1829" t="str">
        <f>TEXT(A1829,"yyyy-mm-dd")</f>
        <v>2011-10-31</v>
      </c>
    </row>
    <row r="1830" spans="1:41">
      <c r="A1830" s="6" t="s">
        <v>2275</v>
      </c>
      <c r="B1830">
        <v>2011</v>
      </c>
      <c r="C1830">
        <v>10</v>
      </c>
      <c r="E1830" t="s">
        <v>1907</v>
      </c>
      <c r="F1830" t="s">
        <v>1908</v>
      </c>
      <c r="G1830" t="s">
        <v>102</v>
      </c>
      <c r="H1830" t="s">
        <v>2121</v>
      </c>
      <c r="I1830">
        <v>2013</v>
      </c>
      <c r="J1830">
        <v>1</v>
      </c>
      <c r="K1830" s="6">
        <v>41364</v>
      </c>
      <c r="L1830">
        <v>17</v>
      </c>
      <c r="M1830">
        <v>6</v>
      </c>
      <c r="N1830" t="s">
        <v>214</v>
      </c>
      <c r="O1830" s="8">
        <v>4.47</v>
      </c>
      <c r="P1830" s="8">
        <v>4.5</v>
      </c>
      <c r="Q1830" s="8">
        <v>4</v>
      </c>
      <c r="R1830" s="8">
        <v>4.75</v>
      </c>
      <c r="S1830" s="8">
        <v>3.91</v>
      </c>
      <c r="T1830" s="8">
        <v>5.61</v>
      </c>
      <c r="U1830" s="8">
        <v>0.44</v>
      </c>
      <c r="V1830" s="9">
        <v>24</v>
      </c>
      <c r="W1830" s="8">
        <v>0.75</v>
      </c>
      <c r="X1830" s="8">
        <v>1.7000000000000002</v>
      </c>
      <c r="Y1830" s="8">
        <v>-3.0000000000000249E-2</v>
      </c>
      <c r="Z1830" s="8">
        <v>-0.25</v>
      </c>
      <c r="AA1830">
        <v>0.25</v>
      </c>
      <c r="AF1830" t="s">
        <v>2122</v>
      </c>
      <c r="AG1830" t="s">
        <v>1910</v>
      </c>
      <c r="AH1830" t="s">
        <v>1911</v>
      </c>
      <c r="AI1830" t="s">
        <v>1934</v>
      </c>
      <c r="AJ1830" s="7">
        <v>41364</v>
      </c>
      <c r="AK1830" t="s">
        <v>2276</v>
      </c>
      <c r="AL1830" t="s">
        <v>1908</v>
      </c>
      <c r="AM1830" t="s">
        <v>2123</v>
      </c>
      <c r="AN1830" t="s">
        <v>2291</v>
      </c>
      <c r="AO1830" t="str">
        <f>TEXT(A1830,"yyyy-mm-dd")</f>
        <v>2011-10-31</v>
      </c>
    </row>
    <row r="1831" spans="1:41">
      <c r="A1831" s="6" t="s">
        <v>2275</v>
      </c>
      <c r="B1831">
        <v>2011</v>
      </c>
      <c r="C1831">
        <v>10</v>
      </c>
      <c r="E1831" t="s">
        <v>1907</v>
      </c>
      <c r="F1831" t="s">
        <v>1908</v>
      </c>
      <c r="G1831" t="s">
        <v>102</v>
      </c>
      <c r="H1831" t="s">
        <v>2045</v>
      </c>
      <c r="I1831">
        <v>2012</v>
      </c>
      <c r="J1831">
        <v>4</v>
      </c>
      <c r="K1831" s="6">
        <v>41274</v>
      </c>
      <c r="L1831">
        <v>14</v>
      </c>
      <c r="M1831">
        <v>5</v>
      </c>
      <c r="N1831" t="s">
        <v>244</v>
      </c>
      <c r="O1831" s="8">
        <v>4.34</v>
      </c>
      <c r="P1831" s="8">
        <v>4.4000000000000004</v>
      </c>
      <c r="Q1831" s="8">
        <v>4</v>
      </c>
      <c r="R1831" s="8">
        <v>4.5</v>
      </c>
      <c r="S1831" s="8">
        <v>3.91</v>
      </c>
      <c r="T1831" s="8">
        <v>5.05</v>
      </c>
      <c r="U1831" s="8">
        <v>0.34</v>
      </c>
      <c r="V1831" s="9">
        <v>24</v>
      </c>
      <c r="W1831" s="8">
        <v>0.5</v>
      </c>
      <c r="X1831" s="8">
        <v>1.1399999999999997</v>
      </c>
      <c r="Y1831" s="8">
        <v>-6.0000000000000497E-2</v>
      </c>
      <c r="Z1831" s="8">
        <v>-9.9999999999999645E-2</v>
      </c>
      <c r="AA1831">
        <v>0.12000000000000011</v>
      </c>
      <c r="AF1831" t="s">
        <v>2046</v>
      </c>
      <c r="AG1831" t="s">
        <v>1910</v>
      </c>
      <c r="AH1831" t="s">
        <v>1911</v>
      </c>
      <c r="AI1831" t="s">
        <v>1929</v>
      </c>
      <c r="AJ1831" s="7">
        <v>41274</v>
      </c>
      <c r="AK1831" t="s">
        <v>2276</v>
      </c>
      <c r="AL1831" t="s">
        <v>1908</v>
      </c>
      <c r="AM1831" t="s">
        <v>2047</v>
      </c>
      <c r="AN1831" t="s">
        <v>2290</v>
      </c>
      <c r="AO1831" t="str">
        <f>TEXT(A1831,"yyyy-mm-dd")</f>
        <v>2011-10-31</v>
      </c>
    </row>
    <row r="1832" spans="1:41">
      <c r="A1832" s="6" t="s">
        <v>2275</v>
      </c>
      <c r="B1832">
        <v>2011</v>
      </c>
      <c r="C1832">
        <v>10</v>
      </c>
      <c r="E1832" t="s">
        <v>1907</v>
      </c>
      <c r="F1832" t="s">
        <v>1908</v>
      </c>
      <c r="G1832" t="s">
        <v>102</v>
      </c>
      <c r="H1832" t="s">
        <v>1969</v>
      </c>
      <c r="I1832">
        <v>2012</v>
      </c>
      <c r="J1832">
        <v>3</v>
      </c>
      <c r="K1832" s="6">
        <v>41182</v>
      </c>
      <c r="L1832">
        <v>11</v>
      </c>
      <c r="M1832">
        <v>4</v>
      </c>
      <c r="N1832" t="s">
        <v>85</v>
      </c>
      <c r="O1832" s="8">
        <v>4.32</v>
      </c>
      <c r="P1832" s="8">
        <v>4.4000000000000004</v>
      </c>
      <c r="Q1832" s="8">
        <v>4</v>
      </c>
      <c r="R1832" s="8">
        <v>4.5</v>
      </c>
      <c r="S1832" s="8">
        <v>3.91</v>
      </c>
      <c r="T1832" s="8">
        <v>5.0199999999999996</v>
      </c>
      <c r="U1832" s="8">
        <v>0.33</v>
      </c>
      <c r="V1832" s="9">
        <v>24</v>
      </c>
      <c r="W1832" s="8">
        <v>0.5</v>
      </c>
      <c r="X1832" s="8">
        <v>1.1099999999999994</v>
      </c>
      <c r="Y1832" s="8">
        <v>-8.0000000000000071E-2</v>
      </c>
      <c r="Z1832" s="8">
        <v>-9.9999999999999645E-2</v>
      </c>
      <c r="AA1832">
        <v>0.25</v>
      </c>
      <c r="AF1832" t="s">
        <v>1970</v>
      </c>
      <c r="AG1832" t="s">
        <v>1910</v>
      </c>
      <c r="AH1832" t="s">
        <v>1911</v>
      </c>
      <c r="AI1832" t="s">
        <v>1924</v>
      </c>
      <c r="AJ1832" s="7">
        <v>41182</v>
      </c>
      <c r="AK1832" t="s">
        <v>2276</v>
      </c>
      <c r="AL1832" t="s">
        <v>1908</v>
      </c>
      <c r="AM1832" t="s">
        <v>1972</v>
      </c>
      <c r="AN1832" t="s">
        <v>2289</v>
      </c>
      <c r="AO1832" t="str">
        <f>TEXT(A1832,"yyyy-mm-dd")</f>
        <v>2011-10-31</v>
      </c>
    </row>
    <row r="1833" spans="1:41">
      <c r="A1833" s="6" t="s">
        <v>2275</v>
      </c>
      <c r="B1833">
        <v>2011</v>
      </c>
      <c r="C1833">
        <v>10</v>
      </c>
      <c r="E1833" t="s">
        <v>1907</v>
      </c>
      <c r="F1833" t="s">
        <v>1908</v>
      </c>
      <c r="G1833" t="s">
        <v>102</v>
      </c>
      <c r="H1833" t="s">
        <v>1942</v>
      </c>
      <c r="I1833">
        <v>2012</v>
      </c>
      <c r="J1833">
        <v>2</v>
      </c>
      <c r="K1833" s="6">
        <v>41090</v>
      </c>
      <c r="L1833">
        <v>8</v>
      </c>
      <c r="M1833">
        <v>3</v>
      </c>
      <c r="N1833" t="s">
        <v>182</v>
      </c>
      <c r="O1833" s="8">
        <v>4.34</v>
      </c>
      <c r="P1833" s="8">
        <v>4.4000000000000004</v>
      </c>
      <c r="Q1833" s="8">
        <v>4</v>
      </c>
      <c r="R1833" s="8">
        <v>4.5</v>
      </c>
      <c r="S1833" s="8">
        <v>4</v>
      </c>
      <c r="T1833" s="8">
        <v>5</v>
      </c>
      <c r="U1833" s="8">
        <v>0.31</v>
      </c>
      <c r="V1833" s="9">
        <v>24</v>
      </c>
      <c r="W1833" s="8">
        <v>0.5</v>
      </c>
      <c r="X1833" s="8">
        <v>1</v>
      </c>
      <c r="Y1833" s="8">
        <v>-6.0000000000000497E-2</v>
      </c>
      <c r="Z1833" s="8">
        <v>-9.9999999999999645E-2</v>
      </c>
      <c r="AA1833">
        <v>0.5</v>
      </c>
      <c r="AF1833" t="s">
        <v>1943</v>
      </c>
      <c r="AG1833" t="s">
        <v>1910</v>
      </c>
      <c r="AH1833" t="s">
        <v>1911</v>
      </c>
      <c r="AI1833" t="s">
        <v>1919</v>
      </c>
      <c r="AJ1833" s="7">
        <v>41090</v>
      </c>
      <c r="AK1833" t="s">
        <v>2276</v>
      </c>
      <c r="AL1833" t="s">
        <v>1908</v>
      </c>
      <c r="AM1833" t="s">
        <v>1945</v>
      </c>
      <c r="AN1833" t="s">
        <v>2288</v>
      </c>
      <c r="AO1833" t="str">
        <f>TEXT(A1833,"yyyy-mm-dd")</f>
        <v>2011-10-31</v>
      </c>
    </row>
    <row r="1834" spans="1:41">
      <c r="A1834" s="6" t="s">
        <v>2275</v>
      </c>
      <c r="B1834">
        <v>2011</v>
      </c>
      <c r="C1834">
        <v>10</v>
      </c>
      <c r="E1834" t="s">
        <v>1907</v>
      </c>
      <c r="F1834" t="s">
        <v>1908</v>
      </c>
      <c r="G1834" t="s">
        <v>102</v>
      </c>
      <c r="H1834" t="s">
        <v>1937</v>
      </c>
      <c r="I1834">
        <v>2012</v>
      </c>
      <c r="J1834">
        <v>1</v>
      </c>
      <c r="K1834" s="6">
        <v>40999</v>
      </c>
      <c r="L1834">
        <v>5</v>
      </c>
      <c r="M1834">
        <v>2</v>
      </c>
      <c r="N1834" t="s">
        <v>211</v>
      </c>
      <c r="O1834" s="8">
        <v>4.3600000000000003</v>
      </c>
      <c r="P1834" s="8">
        <v>4.5</v>
      </c>
      <c r="Q1834" s="8">
        <v>4.1900000000000004</v>
      </c>
      <c r="R1834" s="8">
        <v>4.5</v>
      </c>
      <c r="S1834" s="8">
        <v>4</v>
      </c>
      <c r="T1834" s="8">
        <v>4.91</v>
      </c>
      <c r="U1834" s="8">
        <v>0.26</v>
      </c>
      <c r="V1834" s="9">
        <v>24</v>
      </c>
      <c r="W1834" s="8">
        <v>0.30999999999999961</v>
      </c>
      <c r="X1834" s="8">
        <v>0.91000000000000014</v>
      </c>
      <c r="Y1834" s="8">
        <v>-0.13999999999999968</v>
      </c>
      <c r="Z1834" s="8">
        <v>0</v>
      </c>
      <c r="AA1834">
        <v>0.30999999999999961</v>
      </c>
      <c r="AF1834" t="s">
        <v>1938</v>
      </c>
      <c r="AG1834" t="s">
        <v>1910</v>
      </c>
      <c r="AH1834" t="s">
        <v>1911</v>
      </c>
      <c r="AI1834" t="s">
        <v>1915</v>
      </c>
      <c r="AJ1834" s="7">
        <v>40999</v>
      </c>
      <c r="AK1834" t="s">
        <v>2276</v>
      </c>
      <c r="AL1834" t="s">
        <v>1908</v>
      </c>
      <c r="AM1834" t="s">
        <v>1940</v>
      </c>
      <c r="AN1834" t="s">
        <v>2287</v>
      </c>
      <c r="AO1834" t="str">
        <f>TEXT(A1834,"yyyy-mm-dd")</f>
        <v>2011-10-31</v>
      </c>
    </row>
    <row r="1835" spans="1:41">
      <c r="A1835" s="6" t="s">
        <v>2275</v>
      </c>
      <c r="B1835">
        <v>2011</v>
      </c>
      <c r="C1835">
        <v>10</v>
      </c>
      <c r="E1835" t="s">
        <v>1907</v>
      </c>
      <c r="F1835" t="s">
        <v>1908</v>
      </c>
      <c r="G1835" t="s">
        <v>102</v>
      </c>
      <c r="H1835" t="s">
        <v>1932</v>
      </c>
      <c r="I1835">
        <v>2011</v>
      </c>
      <c r="J1835">
        <v>4</v>
      </c>
      <c r="K1835" s="6">
        <v>40908</v>
      </c>
      <c r="L1835">
        <v>2</v>
      </c>
      <c r="M1835">
        <v>1</v>
      </c>
      <c r="N1835" t="s">
        <v>104</v>
      </c>
      <c r="O1835" s="8">
        <v>4.47</v>
      </c>
      <c r="P1835" s="8">
        <v>4.5</v>
      </c>
      <c r="Q1835" s="8">
        <v>4.4800000000000004</v>
      </c>
      <c r="R1835" s="8">
        <v>4.5</v>
      </c>
      <c r="S1835" s="8">
        <v>4.25</v>
      </c>
      <c r="T1835" s="8">
        <v>4.82</v>
      </c>
      <c r="U1835" s="8">
        <v>0.15</v>
      </c>
      <c r="V1835" s="9">
        <v>24</v>
      </c>
      <c r="W1835" s="8">
        <v>1.9999999999999574E-2</v>
      </c>
      <c r="X1835" s="8">
        <v>0.57000000000000028</v>
      </c>
      <c r="Y1835" s="8">
        <v>-3.0000000000000249E-2</v>
      </c>
      <c r="Z1835" s="8">
        <v>0</v>
      </c>
      <c r="AA1835">
        <v>1.9999999999999574E-2</v>
      </c>
      <c r="AF1835" t="s">
        <v>1933</v>
      </c>
      <c r="AG1835" t="s">
        <v>1910</v>
      </c>
      <c r="AH1835" t="s">
        <v>1911</v>
      </c>
      <c r="AI1835" t="s">
        <v>1912</v>
      </c>
      <c r="AJ1835" s="7">
        <v>40908</v>
      </c>
      <c r="AK1835" t="s">
        <v>2276</v>
      </c>
      <c r="AL1835" t="s">
        <v>1908</v>
      </c>
      <c r="AM1835" t="s">
        <v>1935</v>
      </c>
      <c r="AN1835" t="s">
        <v>2286</v>
      </c>
      <c r="AO1835" t="str">
        <f>TEXT(A1835,"yyyy-mm-dd")</f>
        <v>2011-10-31</v>
      </c>
    </row>
    <row r="1836" spans="1:41">
      <c r="A1836" s="6" t="s">
        <v>2275</v>
      </c>
      <c r="B1836">
        <v>2011</v>
      </c>
      <c r="C1836">
        <v>10</v>
      </c>
      <c r="E1836" t="s">
        <v>100</v>
      </c>
      <c r="F1836" t="s">
        <v>101</v>
      </c>
      <c r="G1836" t="s">
        <v>83</v>
      </c>
      <c r="H1836" t="s">
        <v>2028</v>
      </c>
      <c r="I1836">
        <v>2013</v>
      </c>
      <c r="K1836" s="6">
        <v>41639</v>
      </c>
      <c r="L1836">
        <v>26</v>
      </c>
      <c r="N1836" t="s">
        <v>463</v>
      </c>
      <c r="O1836" s="8">
        <v>3.4</v>
      </c>
      <c r="P1836" s="8">
        <v>3.5</v>
      </c>
      <c r="Q1836" s="8">
        <v>3.3</v>
      </c>
      <c r="R1836" s="8">
        <v>3.9</v>
      </c>
      <c r="S1836" s="8">
        <v>2.2999999999999998</v>
      </c>
      <c r="T1836" s="8">
        <v>4.08</v>
      </c>
      <c r="U1836" s="8">
        <v>0.5</v>
      </c>
      <c r="V1836" s="9">
        <v>21</v>
      </c>
      <c r="W1836" s="8">
        <v>0.60000000000000009</v>
      </c>
      <c r="X1836" s="8">
        <v>1.7800000000000002</v>
      </c>
      <c r="Y1836" s="8">
        <v>-0.10000000000000009</v>
      </c>
      <c r="Z1836" s="8">
        <v>0</v>
      </c>
      <c r="AA1836">
        <v>-4.9999999999999822E-2</v>
      </c>
      <c r="AF1836" t="s">
        <v>10004</v>
      </c>
      <c r="AG1836" t="s">
        <v>9655</v>
      </c>
      <c r="AH1836" t="s">
        <v>9656</v>
      </c>
      <c r="AI1836" t="s">
        <v>9708</v>
      </c>
      <c r="AJ1836" s="7">
        <v>41639</v>
      </c>
      <c r="AK1836" t="s">
        <v>2276</v>
      </c>
      <c r="AL1836" t="s">
        <v>109</v>
      </c>
      <c r="AM1836" t="s">
        <v>2030</v>
      </c>
      <c r="AN1836" t="s">
        <v>10006</v>
      </c>
    </row>
    <row r="1837" spans="1:41">
      <c r="A1837" s="6" t="s">
        <v>2275</v>
      </c>
      <c r="B1837">
        <v>2011</v>
      </c>
      <c r="C1837">
        <v>10</v>
      </c>
      <c r="E1837" t="s">
        <v>100</v>
      </c>
      <c r="F1837" t="s">
        <v>101</v>
      </c>
      <c r="G1837" t="s">
        <v>83</v>
      </c>
      <c r="H1837" t="s">
        <v>1781</v>
      </c>
      <c r="I1837">
        <v>2012</v>
      </c>
      <c r="K1837" s="6">
        <v>41274</v>
      </c>
      <c r="L1837">
        <v>14</v>
      </c>
      <c r="N1837" t="s">
        <v>244</v>
      </c>
      <c r="O1837" s="8">
        <v>3.24</v>
      </c>
      <c r="P1837" s="8">
        <v>3.2</v>
      </c>
      <c r="Q1837" s="8">
        <v>3.02</v>
      </c>
      <c r="R1837" s="8">
        <v>3.59</v>
      </c>
      <c r="S1837" s="8">
        <v>2.5</v>
      </c>
      <c r="T1837" s="8">
        <v>4.07</v>
      </c>
      <c r="U1837" s="8">
        <v>0.43</v>
      </c>
      <c r="V1837" s="9">
        <v>26</v>
      </c>
      <c r="W1837" s="8">
        <v>0.56999999999999984</v>
      </c>
      <c r="X1837" s="8">
        <v>1.5700000000000003</v>
      </c>
      <c r="Y1837" s="8">
        <v>4.0000000000000036E-2</v>
      </c>
      <c r="Z1837" s="8">
        <v>-0.29999999999999982</v>
      </c>
      <c r="AA1837">
        <v>2.0000000000000018E-2</v>
      </c>
      <c r="AF1837" t="s">
        <v>9973</v>
      </c>
      <c r="AG1837" t="s">
        <v>9655</v>
      </c>
      <c r="AH1837" t="s">
        <v>9656</v>
      </c>
      <c r="AI1837" t="s">
        <v>9669</v>
      </c>
      <c r="AJ1837" s="7">
        <v>41274</v>
      </c>
      <c r="AK1837" t="s">
        <v>2276</v>
      </c>
      <c r="AL1837" t="s">
        <v>109</v>
      </c>
      <c r="AM1837" t="s">
        <v>1783</v>
      </c>
      <c r="AN1837" t="s">
        <v>9988</v>
      </c>
    </row>
    <row r="1838" spans="1:41">
      <c r="A1838" s="6" t="s">
        <v>2275</v>
      </c>
      <c r="B1838">
        <v>2011</v>
      </c>
      <c r="C1838">
        <v>10</v>
      </c>
      <c r="E1838" t="s">
        <v>100</v>
      </c>
      <c r="F1838" t="s">
        <v>101</v>
      </c>
      <c r="G1838" t="s">
        <v>102</v>
      </c>
      <c r="H1838" t="s">
        <v>1942</v>
      </c>
      <c r="I1838">
        <v>2012</v>
      </c>
      <c r="J1838">
        <v>2</v>
      </c>
      <c r="K1838" s="6">
        <v>41090</v>
      </c>
      <c r="L1838">
        <v>8</v>
      </c>
      <c r="M1838">
        <v>3</v>
      </c>
      <c r="N1838" t="s">
        <v>182</v>
      </c>
      <c r="O1838" s="8">
        <v>3.43</v>
      </c>
      <c r="P1838" s="8">
        <v>3.5</v>
      </c>
      <c r="Q1838" s="8">
        <v>2.96</v>
      </c>
      <c r="R1838" s="8">
        <v>3.8</v>
      </c>
      <c r="S1838" s="8">
        <v>2.2000000000000002</v>
      </c>
      <c r="T1838" s="8">
        <v>4.8</v>
      </c>
      <c r="U1838" s="8">
        <v>0.59</v>
      </c>
      <c r="V1838" s="9">
        <v>25</v>
      </c>
      <c r="W1838" s="8">
        <v>0.83999999999999986</v>
      </c>
      <c r="X1838" s="8">
        <v>2.5999999999999996</v>
      </c>
      <c r="Y1838" s="8">
        <v>-6.999999999999984E-2</v>
      </c>
      <c r="Z1838" s="8">
        <v>-0.20000000000000018</v>
      </c>
      <c r="AA1838">
        <v>0.14000000000000012</v>
      </c>
      <c r="AF1838" t="s">
        <v>2235</v>
      </c>
      <c r="AG1838" t="s">
        <v>106</v>
      </c>
      <c r="AH1838" t="s">
        <v>107</v>
      </c>
      <c r="AI1838" t="s">
        <v>427</v>
      </c>
      <c r="AJ1838" s="7">
        <v>41090</v>
      </c>
      <c r="AK1838" t="s">
        <v>2276</v>
      </c>
      <c r="AL1838" t="s">
        <v>109</v>
      </c>
      <c r="AM1838" t="s">
        <v>1945</v>
      </c>
      <c r="AN1838" t="s">
        <v>2285</v>
      </c>
      <c r="AO1838" t="str">
        <f>TEXT(A1838,"yyyy-mm-dd")</f>
        <v>2011-10-31</v>
      </c>
    </row>
    <row r="1839" spans="1:41">
      <c r="A1839" s="6" t="s">
        <v>2275</v>
      </c>
      <c r="B1839">
        <v>2011</v>
      </c>
      <c r="C1839">
        <v>10</v>
      </c>
      <c r="E1839" t="s">
        <v>100</v>
      </c>
      <c r="F1839" t="s">
        <v>101</v>
      </c>
      <c r="G1839" t="s">
        <v>102</v>
      </c>
      <c r="H1839" t="s">
        <v>1937</v>
      </c>
      <c r="I1839">
        <v>2012</v>
      </c>
      <c r="J1839">
        <v>1</v>
      </c>
      <c r="K1839" s="6">
        <v>40999</v>
      </c>
      <c r="L1839">
        <v>5</v>
      </c>
      <c r="M1839">
        <v>2</v>
      </c>
      <c r="N1839" t="s">
        <v>211</v>
      </c>
      <c r="O1839" s="8">
        <v>3.42</v>
      </c>
      <c r="P1839" s="8">
        <v>3.4</v>
      </c>
      <c r="Q1839" s="8">
        <v>3.1</v>
      </c>
      <c r="R1839" s="8">
        <v>3.7</v>
      </c>
      <c r="S1839" s="8">
        <v>1.7</v>
      </c>
      <c r="T1839" s="8">
        <v>4.9000000000000004</v>
      </c>
      <c r="U1839" s="8">
        <v>0.63</v>
      </c>
      <c r="V1839" s="9">
        <v>25</v>
      </c>
      <c r="W1839" s="8">
        <v>0.60000000000000009</v>
      </c>
      <c r="X1839" s="8">
        <v>3.2</v>
      </c>
      <c r="Y1839" s="8">
        <v>2.0000000000000018E-2</v>
      </c>
      <c r="Z1839" s="8">
        <v>-0.22999999999999998</v>
      </c>
      <c r="AA1839">
        <v>-0.29999999999999982</v>
      </c>
      <c r="AF1839" t="s">
        <v>2162</v>
      </c>
      <c r="AG1839" t="s">
        <v>106</v>
      </c>
      <c r="AH1839" t="s">
        <v>107</v>
      </c>
      <c r="AI1839" t="s">
        <v>340</v>
      </c>
      <c r="AJ1839" s="7">
        <v>40999</v>
      </c>
      <c r="AK1839" t="s">
        <v>2276</v>
      </c>
      <c r="AL1839" t="s">
        <v>109</v>
      </c>
      <c r="AM1839" t="s">
        <v>1940</v>
      </c>
      <c r="AN1839" t="s">
        <v>2284</v>
      </c>
      <c r="AO1839" t="str">
        <f>TEXT(A1839,"yyyy-mm-dd")</f>
        <v>2011-10-31</v>
      </c>
    </row>
    <row r="1840" spans="1:41">
      <c r="A1840" s="6" t="s">
        <v>2275</v>
      </c>
      <c r="B1840">
        <v>2011</v>
      </c>
      <c r="C1840">
        <v>10</v>
      </c>
      <c r="E1840" t="s">
        <v>100</v>
      </c>
      <c r="F1840" t="s">
        <v>101</v>
      </c>
      <c r="G1840" t="s">
        <v>102</v>
      </c>
      <c r="H1840" t="s">
        <v>1932</v>
      </c>
      <c r="I1840">
        <v>2011</v>
      </c>
      <c r="J1840">
        <v>4</v>
      </c>
      <c r="K1840" s="6">
        <v>40908</v>
      </c>
      <c r="L1840">
        <v>2</v>
      </c>
      <c r="M1840">
        <v>1</v>
      </c>
      <c r="N1840" t="s">
        <v>104</v>
      </c>
      <c r="O1840" s="8">
        <v>3.49</v>
      </c>
      <c r="P1840" s="8">
        <v>3.5</v>
      </c>
      <c r="Q1840" s="8">
        <v>3.2</v>
      </c>
      <c r="R1840" s="8">
        <v>3.8</v>
      </c>
      <c r="S1840" s="8">
        <v>2.7</v>
      </c>
      <c r="T1840" s="8">
        <v>4.0999999999999996</v>
      </c>
      <c r="U1840" s="8">
        <v>0.37</v>
      </c>
      <c r="V1840" s="9">
        <v>25</v>
      </c>
      <c r="W1840" s="8">
        <v>0.59999999999999964</v>
      </c>
      <c r="X1840" s="8">
        <v>1.3999999999999995</v>
      </c>
      <c r="Y1840" s="8">
        <v>-9.9999999999997868E-3</v>
      </c>
      <c r="Z1840" s="8">
        <v>-0.29999999999999982</v>
      </c>
      <c r="AA1840">
        <v>9.9999999999999645E-2</v>
      </c>
      <c r="AF1840" t="s">
        <v>2066</v>
      </c>
      <c r="AG1840" t="s">
        <v>106</v>
      </c>
      <c r="AH1840" t="s">
        <v>107</v>
      </c>
      <c r="AI1840" t="s">
        <v>108</v>
      </c>
      <c r="AJ1840" s="7">
        <v>40908</v>
      </c>
      <c r="AK1840" t="s">
        <v>2276</v>
      </c>
      <c r="AL1840" t="s">
        <v>109</v>
      </c>
      <c r="AM1840" t="s">
        <v>1935</v>
      </c>
      <c r="AN1840" t="s">
        <v>2283</v>
      </c>
      <c r="AO1840" t="str">
        <f>TEXT(A1840,"yyyy-mm-dd")</f>
        <v>2011-10-31</v>
      </c>
    </row>
    <row r="1841" spans="1:41">
      <c r="A1841" s="6" t="s">
        <v>2275</v>
      </c>
      <c r="B1841">
        <v>2011</v>
      </c>
      <c r="C1841">
        <v>10</v>
      </c>
      <c r="E1841" t="s">
        <v>100</v>
      </c>
      <c r="F1841" t="s">
        <v>101</v>
      </c>
      <c r="G1841" t="s">
        <v>83</v>
      </c>
      <c r="H1841" t="s">
        <v>1589</v>
      </c>
      <c r="I1841">
        <v>2011</v>
      </c>
      <c r="K1841" s="6">
        <v>40908</v>
      </c>
      <c r="L1841">
        <v>2</v>
      </c>
      <c r="N1841" t="s">
        <v>104</v>
      </c>
      <c r="O1841" s="8">
        <v>3.72</v>
      </c>
      <c r="P1841" s="8">
        <v>3.7</v>
      </c>
      <c r="Q1841" s="8">
        <v>3.61</v>
      </c>
      <c r="R1841" s="8">
        <v>3.8</v>
      </c>
      <c r="S1841" s="8">
        <v>3.5</v>
      </c>
      <c r="T1841" s="8">
        <v>4</v>
      </c>
      <c r="U1841" s="8">
        <v>0.13</v>
      </c>
      <c r="V1841" s="9">
        <v>26</v>
      </c>
      <c r="W1841" s="8">
        <v>0.18999999999999995</v>
      </c>
      <c r="X1841" s="8">
        <v>0.5</v>
      </c>
      <c r="Y1841" s="8">
        <v>2.0000000000000018E-2</v>
      </c>
      <c r="Z1841" s="8">
        <v>-9.9999999999999645E-2</v>
      </c>
      <c r="AA1841">
        <v>-4.9999999999999822E-2</v>
      </c>
      <c r="AF1841" t="s">
        <v>9939</v>
      </c>
      <c r="AG1841" t="s">
        <v>9655</v>
      </c>
      <c r="AH1841" t="s">
        <v>9656</v>
      </c>
      <c r="AI1841" t="s">
        <v>9657</v>
      </c>
      <c r="AJ1841" s="7">
        <v>40908</v>
      </c>
      <c r="AK1841" t="s">
        <v>2276</v>
      </c>
      <c r="AL1841" t="s">
        <v>109</v>
      </c>
      <c r="AM1841" t="s">
        <v>1591</v>
      </c>
      <c r="AN1841" t="s">
        <v>9969</v>
      </c>
    </row>
    <row r="1842" spans="1:41">
      <c r="A1842" s="6" t="s">
        <v>2275</v>
      </c>
      <c r="B1842">
        <v>2011</v>
      </c>
      <c r="C1842">
        <v>10</v>
      </c>
      <c r="E1842" t="s">
        <v>100</v>
      </c>
      <c r="F1842" t="s">
        <v>101</v>
      </c>
      <c r="G1842" t="s">
        <v>102</v>
      </c>
      <c r="H1842" t="s">
        <v>1927</v>
      </c>
      <c r="I1842">
        <v>2011</v>
      </c>
      <c r="J1842">
        <v>3</v>
      </c>
      <c r="K1842" s="6">
        <v>40816</v>
      </c>
      <c r="L1842">
        <v>-1</v>
      </c>
      <c r="M1842">
        <v>0</v>
      </c>
      <c r="N1842" t="s">
        <v>187</v>
      </c>
      <c r="O1842" s="8">
        <v>3.52</v>
      </c>
      <c r="P1842" s="8">
        <v>3.5</v>
      </c>
      <c r="Q1842" s="8">
        <v>3.2</v>
      </c>
      <c r="R1842" s="8">
        <v>3.8</v>
      </c>
      <c r="S1842" s="8">
        <v>2.9</v>
      </c>
      <c r="T1842" s="8">
        <v>4.3</v>
      </c>
      <c r="U1842" s="8">
        <v>0.36</v>
      </c>
      <c r="V1842" s="9">
        <v>25</v>
      </c>
      <c r="W1842" s="8">
        <v>0.59999999999999964</v>
      </c>
      <c r="X1842" s="8">
        <v>1.4</v>
      </c>
      <c r="Y1842" s="8">
        <v>2.0000000000000018E-2</v>
      </c>
      <c r="Z1842" s="8">
        <v>-0.10000000000000009</v>
      </c>
      <c r="AA1842">
        <v>-6.0000000000000053E-2</v>
      </c>
      <c r="AF1842" t="s">
        <v>2064</v>
      </c>
      <c r="AG1842" t="s">
        <v>106</v>
      </c>
      <c r="AH1842" t="s">
        <v>107</v>
      </c>
      <c r="AI1842" t="s">
        <v>188</v>
      </c>
      <c r="AJ1842" s="7">
        <v>40816</v>
      </c>
      <c r="AK1842" t="s">
        <v>2276</v>
      </c>
      <c r="AL1842" t="s">
        <v>109</v>
      </c>
      <c r="AM1842" t="s">
        <v>1930</v>
      </c>
      <c r="AN1842" t="s">
        <v>2282</v>
      </c>
      <c r="AO1842" t="str">
        <f>TEXT(A1842,"yyyy-mm-dd")</f>
        <v>2011-10-31</v>
      </c>
    </row>
    <row r="1843" spans="1:41">
      <c r="A1843" s="6" t="s">
        <v>2275</v>
      </c>
      <c r="B1843">
        <v>2011</v>
      </c>
      <c r="C1843">
        <v>10</v>
      </c>
      <c r="E1843" t="s">
        <v>81</v>
      </c>
      <c r="F1843" t="s">
        <v>82</v>
      </c>
      <c r="G1843" t="s">
        <v>83</v>
      </c>
      <c r="H1843" t="s">
        <v>2028</v>
      </c>
      <c r="I1843">
        <v>2013</v>
      </c>
      <c r="K1843" s="6">
        <v>41639</v>
      </c>
      <c r="L1843">
        <v>26</v>
      </c>
      <c r="N1843" t="s">
        <v>463</v>
      </c>
      <c r="O1843" s="8">
        <v>3.55</v>
      </c>
      <c r="P1843" s="8">
        <v>3.54</v>
      </c>
      <c r="Q1843" s="8">
        <v>3.49</v>
      </c>
      <c r="R1843" s="8">
        <v>3.7</v>
      </c>
      <c r="S1843" s="8">
        <v>2.86</v>
      </c>
      <c r="T1843" s="8">
        <v>4.21</v>
      </c>
      <c r="U1843" s="8">
        <v>0.28999999999999998</v>
      </c>
      <c r="V1843" s="9">
        <v>23</v>
      </c>
      <c r="W1843" s="8">
        <v>0.20999999999999996</v>
      </c>
      <c r="X1843" s="8">
        <v>1.35</v>
      </c>
      <c r="Y1843" s="8">
        <v>9.9999999999997868E-3</v>
      </c>
      <c r="Z1843" s="8">
        <v>4.0000000000000036E-2</v>
      </c>
      <c r="AA1843">
        <v>-4.0000000000000036E-2</v>
      </c>
      <c r="AF1843" t="s">
        <v>2029</v>
      </c>
      <c r="AG1843" t="s">
        <v>87</v>
      </c>
      <c r="AH1843" t="s">
        <v>88</v>
      </c>
      <c r="AI1843" t="s">
        <v>359</v>
      </c>
      <c r="AJ1843" s="7">
        <v>41639</v>
      </c>
      <c r="AK1843" t="s">
        <v>2276</v>
      </c>
      <c r="AL1843" t="s">
        <v>91</v>
      </c>
      <c r="AM1843" t="s">
        <v>2030</v>
      </c>
      <c r="AN1843" t="s">
        <v>2279</v>
      </c>
      <c r="AO1843" t="str">
        <f>TEXT(A1843,"yyyy-mm-dd")</f>
        <v>2011-10-31</v>
      </c>
    </row>
    <row r="1844" spans="1:41">
      <c r="A1844" s="6" t="s">
        <v>2275</v>
      </c>
      <c r="B1844">
        <v>2011</v>
      </c>
      <c r="C1844">
        <v>10</v>
      </c>
      <c r="E1844" t="s">
        <v>81</v>
      </c>
      <c r="F1844" t="s">
        <v>82</v>
      </c>
      <c r="G1844" t="s">
        <v>83</v>
      </c>
      <c r="H1844" t="s">
        <v>1781</v>
      </c>
      <c r="I1844">
        <v>2012</v>
      </c>
      <c r="K1844" s="6">
        <v>41274</v>
      </c>
      <c r="L1844">
        <v>14</v>
      </c>
      <c r="N1844" t="s">
        <v>244</v>
      </c>
      <c r="O1844" s="8">
        <v>3.63</v>
      </c>
      <c r="P1844" s="8">
        <v>3.6</v>
      </c>
      <c r="Q1844" s="8">
        <v>3.49</v>
      </c>
      <c r="R1844" s="8">
        <v>3.77</v>
      </c>
      <c r="S1844" s="8">
        <v>3.23</v>
      </c>
      <c r="T1844" s="8">
        <v>4.18</v>
      </c>
      <c r="U1844" s="8">
        <v>0.25</v>
      </c>
      <c r="V1844" s="9">
        <v>26</v>
      </c>
      <c r="W1844" s="8">
        <v>0.2799999999999998</v>
      </c>
      <c r="X1844" s="8">
        <v>0.94999999999999973</v>
      </c>
      <c r="Y1844" s="8">
        <v>2.9999999999999805E-2</v>
      </c>
      <c r="Z1844" s="8">
        <v>0</v>
      </c>
      <c r="AA1844">
        <v>-2.0000000000000018E-2</v>
      </c>
      <c r="AF1844" t="s">
        <v>1782</v>
      </c>
      <c r="AG1844" t="s">
        <v>87</v>
      </c>
      <c r="AH1844" t="s">
        <v>88</v>
      </c>
      <c r="AI1844" t="s">
        <v>97</v>
      </c>
      <c r="AJ1844" s="7">
        <v>41274</v>
      </c>
      <c r="AK1844" t="s">
        <v>2276</v>
      </c>
      <c r="AL1844" t="s">
        <v>91</v>
      </c>
      <c r="AM1844" t="s">
        <v>1783</v>
      </c>
      <c r="AN1844" t="s">
        <v>2278</v>
      </c>
      <c r="AO1844" t="str">
        <f>TEXT(A1844,"yyyy-mm-dd")</f>
        <v>2011-10-31</v>
      </c>
    </row>
    <row r="1845" spans="1:41">
      <c r="A1845" s="6" t="s">
        <v>2275</v>
      </c>
      <c r="B1845">
        <v>2011</v>
      </c>
      <c r="C1845">
        <v>10</v>
      </c>
      <c r="E1845" t="s">
        <v>392</v>
      </c>
      <c r="F1845" t="s">
        <v>82</v>
      </c>
      <c r="G1845" t="s">
        <v>83</v>
      </c>
      <c r="H1845" t="s">
        <v>1781</v>
      </c>
      <c r="I1845">
        <v>2012</v>
      </c>
      <c r="K1845" s="6">
        <v>41274</v>
      </c>
      <c r="L1845">
        <v>14</v>
      </c>
      <c r="N1845" t="s">
        <v>244</v>
      </c>
      <c r="O1845" s="8">
        <v>3.44</v>
      </c>
      <c r="P1845" s="8">
        <v>3.5</v>
      </c>
      <c r="Q1845" s="8">
        <v>3.28</v>
      </c>
      <c r="R1845" s="8">
        <v>3.6</v>
      </c>
      <c r="S1845" s="8">
        <v>2.92</v>
      </c>
      <c r="T1845" s="8">
        <v>3.99</v>
      </c>
      <c r="U1845" s="8">
        <v>0.26</v>
      </c>
      <c r="V1845" s="9">
        <v>25</v>
      </c>
      <c r="W1845" s="8">
        <v>0.32000000000000028</v>
      </c>
      <c r="X1845" s="8">
        <v>1.0700000000000003</v>
      </c>
      <c r="Y1845" s="8">
        <v>-6.0000000000000053E-2</v>
      </c>
      <c r="Z1845" s="8">
        <v>0</v>
      </c>
      <c r="AA1845">
        <v>0</v>
      </c>
      <c r="AF1845" t="s">
        <v>1782</v>
      </c>
      <c r="AG1845" t="s">
        <v>87</v>
      </c>
      <c r="AH1845" t="s">
        <v>88</v>
      </c>
      <c r="AI1845" t="s">
        <v>97</v>
      </c>
      <c r="AJ1845" s="7">
        <v>41274</v>
      </c>
      <c r="AK1845" t="s">
        <v>2276</v>
      </c>
      <c r="AL1845" t="s">
        <v>393</v>
      </c>
      <c r="AM1845" t="s">
        <v>1783</v>
      </c>
      <c r="AN1845" t="s">
        <v>2281</v>
      </c>
      <c r="AO1845" t="str">
        <f>TEXT(A1845,"yyyy-mm-dd")</f>
        <v>2011-10-31</v>
      </c>
    </row>
    <row r="1846" spans="1:41">
      <c r="A1846" s="6" t="s">
        <v>2275</v>
      </c>
      <c r="B1846">
        <v>2011</v>
      </c>
      <c r="C1846">
        <v>10</v>
      </c>
      <c r="E1846" t="s">
        <v>81</v>
      </c>
      <c r="F1846" t="s">
        <v>82</v>
      </c>
      <c r="G1846" t="s">
        <v>83</v>
      </c>
      <c r="H1846" t="s">
        <v>1589</v>
      </c>
      <c r="I1846">
        <v>2011</v>
      </c>
      <c r="K1846" s="6">
        <v>40908</v>
      </c>
      <c r="L1846">
        <v>2</v>
      </c>
      <c r="N1846" t="s">
        <v>104</v>
      </c>
      <c r="O1846" s="8">
        <v>3.3</v>
      </c>
      <c r="P1846" s="8">
        <v>3.32</v>
      </c>
      <c r="Q1846" s="8">
        <v>3.14</v>
      </c>
      <c r="R1846" s="8">
        <v>3.4</v>
      </c>
      <c r="S1846" s="8">
        <v>2.95</v>
      </c>
      <c r="T1846" s="8">
        <v>3.75</v>
      </c>
      <c r="U1846" s="8">
        <v>0.2</v>
      </c>
      <c r="V1846" s="9">
        <v>26</v>
      </c>
      <c r="W1846" s="8">
        <v>0.25999999999999979</v>
      </c>
      <c r="X1846" s="8">
        <v>0.79999999999999982</v>
      </c>
      <c r="Y1846" s="8">
        <v>-2.0000000000000018E-2</v>
      </c>
      <c r="Z1846" s="8">
        <v>-8.0000000000000071E-2</v>
      </c>
      <c r="AA1846">
        <v>-0.14000000000000012</v>
      </c>
      <c r="AF1846" t="s">
        <v>1590</v>
      </c>
      <c r="AG1846" t="s">
        <v>87</v>
      </c>
      <c r="AH1846" t="s">
        <v>88</v>
      </c>
      <c r="AI1846" t="s">
        <v>89</v>
      </c>
      <c r="AJ1846" s="7">
        <v>40908</v>
      </c>
      <c r="AK1846" t="s">
        <v>2276</v>
      </c>
      <c r="AL1846" t="s">
        <v>91</v>
      </c>
      <c r="AM1846" t="s">
        <v>1591</v>
      </c>
      <c r="AN1846" t="s">
        <v>2277</v>
      </c>
      <c r="AO1846" t="str">
        <f>TEXT(A1846,"yyyy-mm-dd")</f>
        <v>2011-10-31</v>
      </c>
    </row>
    <row r="1847" spans="1:41">
      <c r="A1847" s="6" t="s">
        <v>2275</v>
      </c>
      <c r="B1847">
        <v>2011</v>
      </c>
      <c r="C1847">
        <v>10</v>
      </c>
      <c r="E1847" t="s">
        <v>392</v>
      </c>
      <c r="F1847" t="s">
        <v>82</v>
      </c>
      <c r="G1847" t="s">
        <v>83</v>
      </c>
      <c r="H1847" t="s">
        <v>1589</v>
      </c>
      <c r="I1847">
        <v>2011</v>
      </c>
      <c r="K1847" s="6">
        <v>40908</v>
      </c>
      <c r="L1847">
        <v>2</v>
      </c>
      <c r="N1847" t="s">
        <v>104</v>
      </c>
      <c r="O1847" s="8">
        <v>3.26</v>
      </c>
      <c r="P1847" s="8">
        <v>3.27</v>
      </c>
      <c r="Q1847" s="8">
        <v>3.2</v>
      </c>
      <c r="R1847" s="8">
        <v>3.36</v>
      </c>
      <c r="S1847" s="8">
        <v>2.68</v>
      </c>
      <c r="T1847" s="8">
        <v>3.52</v>
      </c>
      <c r="U1847" s="8">
        <v>0.17</v>
      </c>
      <c r="V1847" s="9">
        <v>25</v>
      </c>
      <c r="W1847" s="8">
        <v>0.1599999999999997</v>
      </c>
      <c r="X1847" s="8">
        <v>0.83999999999999986</v>
      </c>
      <c r="Y1847" s="8">
        <v>-1.0000000000000231E-2</v>
      </c>
      <c r="Z1847" s="8">
        <v>-2.9999999999999805E-2</v>
      </c>
      <c r="AA1847">
        <v>-7.0000000000000284E-2</v>
      </c>
      <c r="AF1847" t="s">
        <v>1590</v>
      </c>
      <c r="AG1847" t="s">
        <v>87</v>
      </c>
      <c r="AH1847" t="s">
        <v>88</v>
      </c>
      <c r="AI1847" t="s">
        <v>89</v>
      </c>
      <c r="AJ1847" s="7">
        <v>40908</v>
      </c>
      <c r="AK1847" t="s">
        <v>2276</v>
      </c>
      <c r="AL1847" t="s">
        <v>393</v>
      </c>
      <c r="AM1847" t="s">
        <v>1591</v>
      </c>
      <c r="AN1847" t="s">
        <v>2280</v>
      </c>
      <c r="AO1847" t="str">
        <f>TEXT(A1847,"yyyy-mm-dd")</f>
        <v>2011-10-31</v>
      </c>
    </row>
    <row r="1848" spans="1:41">
      <c r="A1848" s="6" t="s">
        <v>2275</v>
      </c>
      <c r="B1848">
        <v>2011</v>
      </c>
      <c r="C1848">
        <v>10</v>
      </c>
      <c r="E1848" t="s">
        <v>81</v>
      </c>
      <c r="F1848" t="s">
        <v>82</v>
      </c>
      <c r="G1848" t="s">
        <v>774</v>
      </c>
      <c r="H1848" t="s">
        <v>775</v>
      </c>
      <c r="K1848" s="6"/>
      <c r="O1848" s="8">
        <v>3.59</v>
      </c>
      <c r="P1848" s="8">
        <v>3.6</v>
      </c>
      <c r="Q1848" s="8">
        <v>3.45</v>
      </c>
      <c r="R1848" s="8">
        <v>3.72</v>
      </c>
      <c r="S1848" s="8">
        <v>3.1</v>
      </c>
      <c r="T1848" s="8">
        <v>4.16</v>
      </c>
      <c r="U1848" s="8">
        <v>0.26</v>
      </c>
      <c r="V1848" s="9">
        <v>24</v>
      </c>
      <c r="W1848" s="8">
        <v>0.27</v>
      </c>
      <c r="X1848" s="8">
        <v>1.06</v>
      </c>
      <c r="Y1848" s="8">
        <v>-1.0000000000000231E-2</v>
      </c>
      <c r="Z1848" s="8">
        <v>0</v>
      </c>
      <c r="AA1848">
        <v>-6.0000000000000053E-2</v>
      </c>
      <c r="AF1848" t="s">
        <v>776</v>
      </c>
      <c r="AG1848" t="s">
        <v>777</v>
      </c>
      <c r="AH1848" t="s">
        <v>778</v>
      </c>
      <c r="AI1848" t="s">
        <v>779</v>
      </c>
      <c r="AJ1848" s="7"/>
      <c r="AK1848" t="s">
        <v>2276</v>
      </c>
      <c r="AL1848" t="s">
        <v>91</v>
      </c>
      <c r="AM1848" t="s">
        <v>775</v>
      </c>
      <c r="AN1848" t="s">
        <v>2294</v>
      </c>
      <c r="AO1848" t="str">
        <f>TEXT(A1848,"yyyy-mm-dd")</f>
        <v>2011-10-31</v>
      </c>
    </row>
    <row r="1849" spans="1:41">
      <c r="A1849" s="6" t="s">
        <v>2275</v>
      </c>
      <c r="B1849">
        <v>2011</v>
      </c>
      <c r="C1849">
        <v>10</v>
      </c>
      <c r="E1849" t="s">
        <v>81</v>
      </c>
      <c r="F1849" t="s">
        <v>82</v>
      </c>
      <c r="G1849" t="s">
        <v>774</v>
      </c>
      <c r="H1849" t="s">
        <v>1536</v>
      </c>
      <c r="K1849" s="6"/>
      <c r="O1849" s="8">
        <v>3.46</v>
      </c>
      <c r="P1849" s="8">
        <v>3.5</v>
      </c>
      <c r="Q1849" s="8">
        <v>3.36</v>
      </c>
      <c r="R1849" s="8">
        <v>3.54</v>
      </c>
      <c r="S1849" s="8">
        <v>2.67</v>
      </c>
      <c r="T1849" s="8">
        <v>4.2</v>
      </c>
      <c r="U1849" s="8">
        <v>0.37</v>
      </c>
      <c r="V1849" s="9">
        <v>22</v>
      </c>
      <c r="W1849" s="8">
        <v>0.18000000000000016</v>
      </c>
      <c r="X1849" s="8">
        <v>1.5300000000000002</v>
      </c>
      <c r="Y1849" s="8">
        <v>-4.0000000000000036E-2</v>
      </c>
      <c r="Z1849" s="8">
        <v>0</v>
      </c>
      <c r="AA1849">
        <v>-0.12000000000000011</v>
      </c>
      <c r="AF1849" t="s">
        <v>1537</v>
      </c>
      <c r="AG1849" t="s">
        <v>777</v>
      </c>
      <c r="AH1849" t="s">
        <v>778</v>
      </c>
      <c r="AI1849" t="s">
        <v>1538</v>
      </c>
      <c r="AJ1849" s="7"/>
      <c r="AK1849" t="s">
        <v>2276</v>
      </c>
      <c r="AL1849" t="s">
        <v>91</v>
      </c>
      <c r="AM1849" t="s">
        <v>1536</v>
      </c>
      <c r="AN1849" t="s">
        <v>2295</v>
      </c>
      <c r="AO1849" t="str">
        <f>TEXT(A1849,"yyyy-mm-dd")</f>
        <v>2011-10-31</v>
      </c>
    </row>
    <row r="1850" spans="1:41">
      <c r="A1850" s="6" t="s">
        <v>2275</v>
      </c>
      <c r="B1850">
        <v>2011</v>
      </c>
      <c r="C1850">
        <v>10</v>
      </c>
      <c r="E1850" t="s">
        <v>112</v>
      </c>
      <c r="F1850" t="s">
        <v>113</v>
      </c>
      <c r="G1850" t="s">
        <v>83</v>
      </c>
      <c r="H1850" t="s">
        <v>1781</v>
      </c>
      <c r="I1850">
        <v>2012</v>
      </c>
      <c r="K1850" s="6">
        <v>41274</v>
      </c>
      <c r="L1850">
        <v>14</v>
      </c>
      <c r="N1850" t="s">
        <v>244</v>
      </c>
      <c r="O1850" s="8">
        <v>4.41</v>
      </c>
      <c r="P1850" s="8">
        <v>4.42</v>
      </c>
      <c r="Q1850" s="8">
        <v>4.0999999999999996</v>
      </c>
      <c r="R1850" s="8">
        <v>4.7</v>
      </c>
      <c r="S1850" s="8">
        <v>3.8</v>
      </c>
      <c r="T1850" s="8">
        <v>5.23</v>
      </c>
      <c r="U1850" s="8">
        <v>0.4</v>
      </c>
      <c r="V1850" s="9">
        <v>24</v>
      </c>
      <c r="W1850" s="8">
        <v>0.60000000000000053</v>
      </c>
      <c r="X1850" s="8">
        <v>1.4300000000000006</v>
      </c>
      <c r="Y1850" s="8">
        <v>-9.9999999999997868E-3</v>
      </c>
      <c r="Z1850" s="8">
        <v>-8.0000000000000071E-2</v>
      </c>
      <c r="AA1850">
        <v>-4.9999999999999822E-2</v>
      </c>
      <c r="AF1850" t="s">
        <v>2052</v>
      </c>
      <c r="AG1850" t="s">
        <v>115</v>
      </c>
      <c r="AH1850" t="s">
        <v>116</v>
      </c>
      <c r="AI1850" t="s">
        <v>230</v>
      </c>
      <c r="AJ1850" s="7">
        <v>41274</v>
      </c>
      <c r="AK1850" t="s">
        <v>2276</v>
      </c>
      <c r="AL1850" t="s">
        <v>118</v>
      </c>
      <c r="AM1850" t="s">
        <v>1783</v>
      </c>
      <c r="AN1850" t="s">
        <v>2297</v>
      </c>
      <c r="AO1850" t="str">
        <f>TEXT(A1850,"yyyy-mm-dd")</f>
        <v>2011-10-31</v>
      </c>
    </row>
    <row r="1851" spans="1:41">
      <c r="A1851" s="6" t="s">
        <v>2275</v>
      </c>
      <c r="B1851">
        <v>2011</v>
      </c>
      <c r="C1851">
        <v>10</v>
      </c>
      <c r="E1851" t="s">
        <v>112</v>
      </c>
      <c r="F1851" t="s">
        <v>113</v>
      </c>
      <c r="G1851" t="s">
        <v>83</v>
      </c>
      <c r="H1851" t="s">
        <v>1589</v>
      </c>
      <c r="I1851">
        <v>2011</v>
      </c>
      <c r="K1851" s="6">
        <v>40908</v>
      </c>
      <c r="L1851">
        <v>2</v>
      </c>
      <c r="N1851" t="s">
        <v>104</v>
      </c>
      <c r="O1851" s="8">
        <v>4.34</v>
      </c>
      <c r="P1851" s="8">
        <v>4.38</v>
      </c>
      <c r="Q1851" s="8">
        <v>4.2</v>
      </c>
      <c r="R1851" s="8">
        <v>4.4400000000000004</v>
      </c>
      <c r="S1851" s="8">
        <v>4.0999999999999996</v>
      </c>
      <c r="T1851" s="8">
        <v>4.51</v>
      </c>
      <c r="U1851" s="8">
        <v>0.13</v>
      </c>
      <c r="V1851" s="9">
        <v>24</v>
      </c>
      <c r="W1851" s="8">
        <v>0.24000000000000021</v>
      </c>
      <c r="X1851" s="8">
        <v>0.41000000000000014</v>
      </c>
      <c r="Y1851" s="8">
        <v>-4.0000000000000036E-2</v>
      </c>
      <c r="Z1851" s="8">
        <v>0</v>
      </c>
      <c r="AA1851">
        <v>-4.9999999999999822E-2</v>
      </c>
      <c r="AF1851" t="s">
        <v>1793</v>
      </c>
      <c r="AG1851" t="s">
        <v>115</v>
      </c>
      <c r="AH1851" t="s">
        <v>116</v>
      </c>
      <c r="AI1851" t="s">
        <v>117</v>
      </c>
      <c r="AJ1851" s="7">
        <v>40908</v>
      </c>
      <c r="AK1851" t="s">
        <v>2276</v>
      </c>
      <c r="AL1851" t="s">
        <v>118</v>
      </c>
      <c r="AM1851" t="s">
        <v>1591</v>
      </c>
      <c r="AN1851" t="s">
        <v>2296</v>
      </c>
      <c r="AO1851" t="str">
        <f>TEXT(A1851,"yyyy-mm-dd")</f>
        <v>2011-10-31</v>
      </c>
    </row>
    <row r="1852" spans="1:41">
      <c r="A1852" s="6" t="s">
        <v>2298</v>
      </c>
      <c r="B1852">
        <v>2011</v>
      </c>
      <c r="C1852">
        <v>11</v>
      </c>
      <c r="E1852" t="s">
        <v>1907</v>
      </c>
      <c r="F1852" t="s">
        <v>1908</v>
      </c>
      <c r="G1852" t="s">
        <v>102</v>
      </c>
      <c r="H1852" t="s">
        <v>2267</v>
      </c>
      <c r="I1852">
        <v>2013</v>
      </c>
      <c r="J1852">
        <v>3</v>
      </c>
      <c r="K1852" s="6">
        <v>41547</v>
      </c>
      <c r="L1852">
        <v>22</v>
      </c>
      <c r="M1852">
        <v>7</v>
      </c>
      <c r="N1852" t="s">
        <v>167</v>
      </c>
      <c r="O1852" s="8">
        <v>4.9400000000000004</v>
      </c>
      <c r="P1852" s="8">
        <v>4.88</v>
      </c>
      <c r="Q1852" s="8">
        <v>4.3099999999999996</v>
      </c>
      <c r="R1852" s="8">
        <v>5.68</v>
      </c>
      <c r="S1852" s="8">
        <v>3.75</v>
      </c>
      <c r="T1852" s="8">
        <v>6.27</v>
      </c>
      <c r="U1852" s="8">
        <v>0.79</v>
      </c>
      <c r="V1852" s="9">
        <v>22</v>
      </c>
      <c r="W1852" s="8">
        <v>1.37</v>
      </c>
      <c r="X1852" s="8">
        <v>2.5199999999999996</v>
      </c>
      <c r="Y1852" s="8">
        <v>6.0000000000000497E-2</v>
      </c>
      <c r="Z1852" s="8">
        <v>0.12999999999999989</v>
      </c>
      <c r="AA1852">
        <v>0.49000000000000021</v>
      </c>
      <c r="AF1852" t="s">
        <v>2268</v>
      </c>
      <c r="AG1852" t="s">
        <v>1910</v>
      </c>
      <c r="AH1852" t="s">
        <v>1911</v>
      </c>
      <c r="AI1852" t="s">
        <v>1944</v>
      </c>
      <c r="AJ1852" s="7">
        <v>41547</v>
      </c>
      <c r="AK1852" t="s">
        <v>2299</v>
      </c>
      <c r="AL1852" t="s">
        <v>1908</v>
      </c>
      <c r="AM1852" t="s">
        <v>2269</v>
      </c>
      <c r="AN1852" t="s">
        <v>2315</v>
      </c>
      <c r="AO1852" t="str">
        <f>TEXT(A1852,"yyyy-mm-dd")</f>
        <v>2011-11-30</v>
      </c>
    </row>
    <row r="1853" spans="1:41">
      <c r="A1853" s="6" t="s">
        <v>2298</v>
      </c>
      <c r="B1853">
        <v>2011</v>
      </c>
      <c r="C1853">
        <v>11</v>
      </c>
      <c r="E1853" t="s">
        <v>1907</v>
      </c>
      <c r="F1853" t="s">
        <v>1908</v>
      </c>
      <c r="G1853" t="s">
        <v>102</v>
      </c>
      <c r="H1853" t="s">
        <v>2194</v>
      </c>
      <c r="I1853">
        <v>2013</v>
      </c>
      <c r="J1853">
        <v>2</v>
      </c>
      <c r="K1853" s="6">
        <v>41455</v>
      </c>
      <c r="L1853">
        <v>19</v>
      </c>
      <c r="M1853">
        <v>6</v>
      </c>
      <c r="N1853" t="s">
        <v>195</v>
      </c>
      <c r="O1853" s="8">
        <v>4.72</v>
      </c>
      <c r="P1853" s="8">
        <v>4.63</v>
      </c>
      <c r="Q1853" s="8">
        <v>4.25</v>
      </c>
      <c r="R1853" s="8">
        <v>5.19</v>
      </c>
      <c r="S1853" s="8">
        <v>3.75</v>
      </c>
      <c r="T1853" s="8">
        <v>6.5</v>
      </c>
      <c r="U1853" s="8">
        <v>0.7</v>
      </c>
      <c r="V1853" s="9">
        <v>22</v>
      </c>
      <c r="W1853" s="8">
        <v>0.94000000000000039</v>
      </c>
      <c r="X1853" s="8">
        <v>2.75</v>
      </c>
      <c r="Y1853" s="8">
        <v>8.9999999999999858E-2</v>
      </c>
      <c r="Z1853" s="8">
        <v>0.12999999999999989</v>
      </c>
      <c r="AA1853">
        <v>0.38000000000000078</v>
      </c>
      <c r="AF1853" t="s">
        <v>2195</v>
      </c>
      <c r="AG1853" t="s">
        <v>1910</v>
      </c>
      <c r="AH1853" t="s">
        <v>1911</v>
      </c>
      <c r="AI1853" t="s">
        <v>1939</v>
      </c>
      <c r="AJ1853" s="7">
        <v>41455</v>
      </c>
      <c r="AK1853" t="s">
        <v>2299</v>
      </c>
      <c r="AL1853" t="s">
        <v>1908</v>
      </c>
      <c r="AM1853" t="s">
        <v>2196</v>
      </c>
      <c r="AN1853" t="s">
        <v>2314</v>
      </c>
      <c r="AO1853" t="str">
        <f>TEXT(A1853,"yyyy-mm-dd")</f>
        <v>2011-11-30</v>
      </c>
    </row>
    <row r="1854" spans="1:41">
      <c r="A1854" s="6" t="s">
        <v>2298</v>
      </c>
      <c r="B1854">
        <v>2011</v>
      </c>
      <c r="C1854">
        <v>11</v>
      </c>
      <c r="E1854" t="s">
        <v>1907</v>
      </c>
      <c r="F1854" t="s">
        <v>1908</v>
      </c>
      <c r="G1854" t="s">
        <v>102</v>
      </c>
      <c r="H1854" t="s">
        <v>2121</v>
      </c>
      <c r="I1854">
        <v>2013</v>
      </c>
      <c r="J1854">
        <v>1</v>
      </c>
      <c r="K1854" s="6">
        <v>41364</v>
      </c>
      <c r="L1854">
        <v>16</v>
      </c>
      <c r="M1854">
        <v>5</v>
      </c>
      <c r="N1854" t="s">
        <v>222</v>
      </c>
      <c r="O1854" s="8">
        <v>4.62</v>
      </c>
      <c r="P1854" s="8">
        <v>4.5</v>
      </c>
      <c r="Q1854" s="8">
        <v>4.0599999999999996</v>
      </c>
      <c r="R1854" s="8">
        <v>4.75</v>
      </c>
      <c r="S1854" s="8">
        <v>3.75</v>
      </c>
      <c r="T1854" s="8">
        <v>6.5</v>
      </c>
      <c r="U1854" s="8">
        <v>0.67</v>
      </c>
      <c r="V1854" s="9">
        <v>22</v>
      </c>
      <c r="W1854" s="8">
        <v>0.69000000000000039</v>
      </c>
      <c r="X1854" s="8">
        <v>2.75</v>
      </c>
      <c r="Y1854" s="8">
        <v>0.12000000000000011</v>
      </c>
      <c r="Z1854" s="8">
        <v>0</v>
      </c>
      <c r="AA1854">
        <v>-5.9999999999999609E-2</v>
      </c>
      <c r="AF1854" t="s">
        <v>2122</v>
      </c>
      <c r="AG1854" t="s">
        <v>1910</v>
      </c>
      <c r="AH1854" t="s">
        <v>1911</v>
      </c>
      <c r="AI1854" t="s">
        <v>1934</v>
      </c>
      <c r="AJ1854" s="7">
        <v>41364</v>
      </c>
      <c r="AK1854" t="s">
        <v>2299</v>
      </c>
      <c r="AL1854" t="s">
        <v>1908</v>
      </c>
      <c r="AM1854" t="s">
        <v>2123</v>
      </c>
      <c r="AN1854" t="s">
        <v>2313</v>
      </c>
      <c r="AO1854" t="str">
        <f>TEXT(A1854,"yyyy-mm-dd")</f>
        <v>2011-11-30</v>
      </c>
    </row>
    <row r="1855" spans="1:41">
      <c r="A1855" s="6" t="s">
        <v>2298</v>
      </c>
      <c r="B1855">
        <v>2011</v>
      </c>
      <c r="C1855">
        <v>11</v>
      </c>
      <c r="E1855" t="s">
        <v>1907</v>
      </c>
      <c r="F1855" t="s">
        <v>1908</v>
      </c>
      <c r="G1855" t="s">
        <v>102</v>
      </c>
      <c r="H1855" t="s">
        <v>2045</v>
      </c>
      <c r="I1855">
        <v>2012</v>
      </c>
      <c r="J1855">
        <v>4</v>
      </c>
      <c r="K1855" s="6">
        <v>41274</v>
      </c>
      <c r="L1855">
        <v>13</v>
      </c>
      <c r="M1855">
        <v>4</v>
      </c>
      <c r="N1855" t="s">
        <v>252</v>
      </c>
      <c r="O1855" s="8">
        <v>4.4400000000000004</v>
      </c>
      <c r="P1855" s="8">
        <v>4.5</v>
      </c>
      <c r="Q1855" s="8">
        <v>4</v>
      </c>
      <c r="R1855" s="8">
        <v>4.5</v>
      </c>
      <c r="S1855" s="8">
        <v>3.75</v>
      </c>
      <c r="T1855" s="8">
        <v>6</v>
      </c>
      <c r="U1855" s="8">
        <v>0.55000000000000004</v>
      </c>
      <c r="V1855" s="9">
        <v>23</v>
      </c>
      <c r="W1855" s="8">
        <v>0.5</v>
      </c>
      <c r="X1855" s="8">
        <v>2.25</v>
      </c>
      <c r="Y1855" s="8">
        <v>-5.9999999999999609E-2</v>
      </c>
      <c r="Z1855" s="8">
        <v>9.9999999999999645E-2</v>
      </c>
      <c r="AA1855">
        <v>0</v>
      </c>
      <c r="AF1855" t="s">
        <v>2046</v>
      </c>
      <c r="AG1855" t="s">
        <v>1910</v>
      </c>
      <c r="AH1855" t="s">
        <v>1911</v>
      </c>
      <c r="AI1855" t="s">
        <v>1929</v>
      </c>
      <c r="AJ1855" s="7">
        <v>41274</v>
      </c>
      <c r="AK1855" t="s">
        <v>2299</v>
      </c>
      <c r="AL1855" t="s">
        <v>1908</v>
      </c>
      <c r="AM1855" t="s">
        <v>2047</v>
      </c>
      <c r="AN1855" t="s">
        <v>2312</v>
      </c>
      <c r="AO1855" t="str">
        <f>TEXT(A1855,"yyyy-mm-dd")</f>
        <v>2011-11-30</v>
      </c>
    </row>
    <row r="1856" spans="1:41">
      <c r="A1856" s="6" t="s">
        <v>2298</v>
      </c>
      <c r="B1856">
        <v>2011</v>
      </c>
      <c r="C1856">
        <v>11</v>
      </c>
      <c r="E1856" t="s">
        <v>1907</v>
      </c>
      <c r="F1856" t="s">
        <v>1908</v>
      </c>
      <c r="G1856" t="s">
        <v>102</v>
      </c>
      <c r="H1856" t="s">
        <v>1969</v>
      </c>
      <c r="I1856">
        <v>2012</v>
      </c>
      <c r="J1856">
        <v>3</v>
      </c>
      <c r="K1856" s="6">
        <v>41182</v>
      </c>
      <c r="L1856">
        <v>10</v>
      </c>
      <c r="M1856">
        <v>3</v>
      </c>
      <c r="N1856" t="s">
        <v>164</v>
      </c>
      <c r="O1856" s="8">
        <v>4.4000000000000004</v>
      </c>
      <c r="P1856" s="8">
        <v>4.5</v>
      </c>
      <c r="Q1856" s="8">
        <v>4</v>
      </c>
      <c r="R1856" s="8">
        <v>4.5</v>
      </c>
      <c r="S1856" s="8">
        <v>3.75</v>
      </c>
      <c r="T1856" s="8">
        <v>5.25</v>
      </c>
      <c r="U1856" s="8">
        <v>0.41</v>
      </c>
      <c r="V1856" s="9">
        <v>23</v>
      </c>
      <c r="W1856" s="8">
        <v>0.5</v>
      </c>
      <c r="X1856" s="8">
        <v>1.5</v>
      </c>
      <c r="Y1856" s="8">
        <v>-9.9999999999999645E-2</v>
      </c>
      <c r="Z1856" s="8">
        <v>9.9999999999999645E-2</v>
      </c>
      <c r="AA1856">
        <v>0</v>
      </c>
      <c r="AF1856" t="s">
        <v>1970</v>
      </c>
      <c r="AG1856" t="s">
        <v>1910</v>
      </c>
      <c r="AH1856" t="s">
        <v>1911</v>
      </c>
      <c r="AI1856" t="s">
        <v>1924</v>
      </c>
      <c r="AJ1856" s="7">
        <v>41182</v>
      </c>
      <c r="AK1856" t="s">
        <v>2299</v>
      </c>
      <c r="AL1856" t="s">
        <v>1908</v>
      </c>
      <c r="AM1856" t="s">
        <v>1972</v>
      </c>
      <c r="AN1856" t="s">
        <v>2311</v>
      </c>
      <c r="AO1856" t="str">
        <f>TEXT(A1856,"yyyy-mm-dd")</f>
        <v>2011-11-30</v>
      </c>
    </row>
    <row r="1857" spans="1:41">
      <c r="A1857" s="6" t="s">
        <v>2298</v>
      </c>
      <c r="B1857">
        <v>2011</v>
      </c>
      <c r="C1857">
        <v>11</v>
      </c>
      <c r="E1857" t="s">
        <v>1907</v>
      </c>
      <c r="F1857" t="s">
        <v>1908</v>
      </c>
      <c r="G1857" t="s">
        <v>102</v>
      </c>
      <c r="H1857" t="s">
        <v>1942</v>
      </c>
      <c r="I1857">
        <v>2012</v>
      </c>
      <c r="J1857">
        <v>2</v>
      </c>
      <c r="K1857" s="6">
        <v>41090</v>
      </c>
      <c r="L1857">
        <v>7</v>
      </c>
      <c r="M1857">
        <v>2</v>
      </c>
      <c r="N1857" t="s">
        <v>192</v>
      </c>
      <c r="O1857" s="8">
        <v>4.3600000000000003</v>
      </c>
      <c r="P1857" s="8">
        <v>4.5</v>
      </c>
      <c r="Q1857" s="8">
        <v>4.05</v>
      </c>
      <c r="R1857" s="8">
        <v>4.5</v>
      </c>
      <c r="S1857" s="8">
        <v>3.75</v>
      </c>
      <c r="T1857" s="8">
        <v>5</v>
      </c>
      <c r="U1857" s="8">
        <v>0.34</v>
      </c>
      <c r="V1857" s="9">
        <v>23</v>
      </c>
      <c r="W1857" s="8">
        <v>0.45000000000000018</v>
      </c>
      <c r="X1857" s="8">
        <v>1.25</v>
      </c>
      <c r="Y1857" s="8">
        <v>-0.13999999999999968</v>
      </c>
      <c r="Z1857" s="8">
        <v>9.9999999999999645E-2</v>
      </c>
      <c r="AA1857">
        <v>-4.9999999999999822E-2</v>
      </c>
      <c r="AF1857" t="s">
        <v>1943</v>
      </c>
      <c r="AG1857" t="s">
        <v>1910</v>
      </c>
      <c r="AH1857" t="s">
        <v>1911</v>
      </c>
      <c r="AI1857" t="s">
        <v>1919</v>
      </c>
      <c r="AJ1857" s="7">
        <v>41090</v>
      </c>
      <c r="AK1857" t="s">
        <v>2299</v>
      </c>
      <c r="AL1857" t="s">
        <v>1908</v>
      </c>
      <c r="AM1857" t="s">
        <v>1945</v>
      </c>
      <c r="AN1857" t="s">
        <v>2310</v>
      </c>
      <c r="AO1857" t="str">
        <f>TEXT(A1857,"yyyy-mm-dd")</f>
        <v>2011-11-30</v>
      </c>
    </row>
    <row r="1858" spans="1:41">
      <c r="A1858" s="6" t="s">
        <v>2298</v>
      </c>
      <c r="B1858">
        <v>2011</v>
      </c>
      <c r="C1858">
        <v>11</v>
      </c>
      <c r="E1858" t="s">
        <v>1907</v>
      </c>
      <c r="F1858" t="s">
        <v>1908</v>
      </c>
      <c r="G1858" t="s">
        <v>102</v>
      </c>
      <c r="H1858" t="s">
        <v>1937</v>
      </c>
      <c r="I1858">
        <v>2012</v>
      </c>
      <c r="J1858">
        <v>1</v>
      </c>
      <c r="K1858" s="6">
        <v>40999</v>
      </c>
      <c r="L1858">
        <v>4</v>
      </c>
      <c r="M1858">
        <v>1</v>
      </c>
      <c r="N1858" t="s">
        <v>219</v>
      </c>
      <c r="O1858" s="8">
        <v>4.43</v>
      </c>
      <c r="P1858" s="8">
        <v>4.5</v>
      </c>
      <c r="Q1858" s="8">
        <v>4.28</v>
      </c>
      <c r="R1858" s="8">
        <v>4.5</v>
      </c>
      <c r="S1858" s="8">
        <v>4</v>
      </c>
      <c r="T1858" s="8">
        <v>4.91</v>
      </c>
      <c r="U1858" s="8">
        <v>0.2</v>
      </c>
      <c r="V1858" s="9">
        <v>23</v>
      </c>
      <c r="W1858" s="8">
        <v>0.21999999999999975</v>
      </c>
      <c r="X1858" s="8">
        <v>0.91000000000000014</v>
      </c>
      <c r="Y1858" s="8">
        <v>-7.0000000000000284E-2</v>
      </c>
      <c r="Z1858" s="8">
        <v>0</v>
      </c>
      <c r="AA1858">
        <v>-8.9999999999999858E-2</v>
      </c>
      <c r="AF1858" t="s">
        <v>1938</v>
      </c>
      <c r="AG1858" t="s">
        <v>1910</v>
      </c>
      <c r="AH1858" t="s">
        <v>1911</v>
      </c>
      <c r="AI1858" t="s">
        <v>1915</v>
      </c>
      <c r="AJ1858" s="7">
        <v>40999</v>
      </c>
      <c r="AK1858" t="s">
        <v>2299</v>
      </c>
      <c r="AL1858" t="s">
        <v>1908</v>
      </c>
      <c r="AM1858" t="s">
        <v>1940</v>
      </c>
      <c r="AN1858" t="s">
        <v>2309</v>
      </c>
      <c r="AO1858" t="str">
        <f>TEXT(A1858,"yyyy-mm-dd")</f>
        <v>2011-11-30</v>
      </c>
    </row>
    <row r="1859" spans="1:41">
      <c r="A1859" s="6" t="s">
        <v>2298</v>
      </c>
      <c r="B1859">
        <v>2011</v>
      </c>
      <c r="C1859">
        <v>11</v>
      </c>
      <c r="E1859" t="s">
        <v>1907</v>
      </c>
      <c r="F1859" t="s">
        <v>1908</v>
      </c>
      <c r="G1859" t="s">
        <v>102</v>
      </c>
      <c r="H1859" t="s">
        <v>1932</v>
      </c>
      <c r="I1859">
        <v>2011</v>
      </c>
      <c r="J1859">
        <v>4</v>
      </c>
      <c r="K1859" s="6">
        <v>40908</v>
      </c>
      <c r="L1859">
        <v>1</v>
      </c>
      <c r="M1859">
        <v>0</v>
      </c>
      <c r="N1859" t="s">
        <v>169</v>
      </c>
      <c r="O1859" s="8">
        <v>4.5199999999999996</v>
      </c>
      <c r="P1859" s="8">
        <v>4.5</v>
      </c>
      <c r="Q1859" s="8">
        <v>4.5</v>
      </c>
      <c r="R1859" s="8">
        <v>4.5</v>
      </c>
      <c r="S1859" s="8">
        <v>4.25</v>
      </c>
      <c r="T1859" s="8">
        <v>4.84</v>
      </c>
      <c r="U1859" s="8">
        <v>0.11</v>
      </c>
      <c r="V1859" s="9">
        <v>23</v>
      </c>
      <c r="W1859" s="8">
        <v>0</v>
      </c>
      <c r="X1859" s="8">
        <v>0.58999999999999986</v>
      </c>
      <c r="Y1859" s="8">
        <v>1.9999999999999574E-2</v>
      </c>
      <c r="Z1859" s="8">
        <v>0</v>
      </c>
      <c r="AA1859">
        <v>-1.9999999999999574E-2</v>
      </c>
      <c r="AF1859" t="s">
        <v>1933</v>
      </c>
      <c r="AG1859" t="s">
        <v>1910</v>
      </c>
      <c r="AH1859" t="s">
        <v>1911</v>
      </c>
      <c r="AI1859" t="s">
        <v>1912</v>
      </c>
      <c r="AJ1859" s="7">
        <v>40908</v>
      </c>
      <c r="AK1859" t="s">
        <v>2299</v>
      </c>
      <c r="AL1859" t="s">
        <v>1908</v>
      </c>
      <c r="AM1859" t="s">
        <v>1935</v>
      </c>
      <c r="AN1859" t="s">
        <v>2308</v>
      </c>
      <c r="AO1859" t="str">
        <f>TEXT(A1859,"yyyy-mm-dd")</f>
        <v>2011-11-30</v>
      </c>
    </row>
    <row r="1860" spans="1:41">
      <c r="A1860" s="6" t="s">
        <v>2298</v>
      </c>
      <c r="B1860">
        <v>2011</v>
      </c>
      <c r="C1860">
        <v>11</v>
      </c>
      <c r="E1860" t="s">
        <v>100</v>
      </c>
      <c r="F1860" t="s">
        <v>101</v>
      </c>
      <c r="G1860" t="s">
        <v>83</v>
      </c>
      <c r="H1860" t="s">
        <v>2028</v>
      </c>
      <c r="I1860">
        <v>2013</v>
      </c>
      <c r="K1860" s="6">
        <v>41639</v>
      </c>
      <c r="L1860">
        <v>25</v>
      </c>
      <c r="N1860" t="s">
        <v>357</v>
      </c>
      <c r="O1860" s="8">
        <v>3.37</v>
      </c>
      <c r="P1860" s="8">
        <v>3.4</v>
      </c>
      <c r="Q1860" s="8">
        <v>3</v>
      </c>
      <c r="R1860" s="8">
        <v>3.8</v>
      </c>
      <c r="S1860" s="8">
        <v>2.2000000000000002</v>
      </c>
      <c r="T1860" s="8">
        <v>4.2</v>
      </c>
      <c r="U1860" s="8">
        <v>0.56999999999999995</v>
      </c>
      <c r="V1860" s="9">
        <v>19</v>
      </c>
      <c r="W1860" s="8">
        <v>0.79999999999999982</v>
      </c>
      <c r="X1860" s="8">
        <v>2</v>
      </c>
      <c r="Y1860" s="8">
        <v>-2.9999999999999805E-2</v>
      </c>
      <c r="Z1860" s="8">
        <v>-0.10000000000000009</v>
      </c>
      <c r="AA1860">
        <v>0.19999999999999973</v>
      </c>
      <c r="AF1860" t="s">
        <v>10004</v>
      </c>
      <c r="AG1860" t="s">
        <v>9655</v>
      </c>
      <c r="AH1860" t="s">
        <v>9656</v>
      </c>
      <c r="AI1860" t="s">
        <v>9708</v>
      </c>
      <c r="AJ1860" s="7">
        <v>41639</v>
      </c>
      <c r="AK1860" t="s">
        <v>2299</v>
      </c>
      <c r="AL1860" t="s">
        <v>109</v>
      </c>
      <c r="AM1860" t="s">
        <v>2030</v>
      </c>
      <c r="AN1860" t="s">
        <v>10007</v>
      </c>
    </row>
    <row r="1861" spans="1:41">
      <c r="A1861" s="6" t="s">
        <v>2298</v>
      </c>
      <c r="B1861">
        <v>2011</v>
      </c>
      <c r="C1861">
        <v>11</v>
      </c>
      <c r="E1861" t="s">
        <v>100</v>
      </c>
      <c r="F1861" t="s">
        <v>101</v>
      </c>
      <c r="G1861" t="s">
        <v>83</v>
      </c>
      <c r="H1861" t="s">
        <v>1781</v>
      </c>
      <c r="I1861">
        <v>2012</v>
      </c>
      <c r="K1861" s="6">
        <v>41274</v>
      </c>
      <c r="L1861">
        <v>13</v>
      </c>
      <c r="N1861" t="s">
        <v>252</v>
      </c>
      <c r="O1861" s="8">
        <v>3.25</v>
      </c>
      <c r="P1861" s="8">
        <v>3.2</v>
      </c>
      <c r="Q1861" s="8">
        <v>2.9</v>
      </c>
      <c r="R1861" s="8">
        <v>3.53</v>
      </c>
      <c r="S1861" s="8">
        <v>2.5</v>
      </c>
      <c r="T1861" s="8">
        <v>4.5</v>
      </c>
      <c r="U1861" s="8">
        <v>0.51</v>
      </c>
      <c r="V1861" s="9">
        <v>24</v>
      </c>
      <c r="W1861" s="8">
        <v>0.62999999999999989</v>
      </c>
      <c r="X1861" s="8">
        <v>2</v>
      </c>
      <c r="Y1861" s="8">
        <v>4.9999999999999822E-2</v>
      </c>
      <c r="Z1861" s="8">
        <v>0</v>
      </c>
      <c r="AA1861">
        <v>6.0000000000000053E-2</v>
      </c>
      <c r="AF1861" t="s">
        <v>9973</v>
      </c>
      <c r="AG1861" t="s">
        <v>9655</v>
      </c>
      <c r="AH1861" t="s">
        <v>9656</v>
      </c>
      <c r="AI1861" t="s">
        <v>9669</v>
      </c>
      <c r="AJ1861" s="7">
        <v>41274</v>
      </c>
      <c r="AK1861" t="s">
        <v>2299</v>
      </c>
      <c r="AL1861" t="s">
        <v>109</v>
      </c>
      <c r="AM1861" t="s">
        <v>1783</v>
      </c>
      <c r="AN1861" t="s">
        <v>9989</v>
      </c>
    </row>
    <row r="1862" spans="1:41">
      <c r="A1862" s="6" t="s">
        <v>2298</v>
      </c>
      <c r="B1862">
        <v>2011</v>
      </c>
      <c r="C1862">
        <v>11</v>
      </c>
      <c r="E1862" t="s">
        <v>100</v>
      </c>
      <c r="F1862" t="s">
        <v>101</v>
      </c>
      <c r="G1862" t="s">
        <v>102</v>
      </c>
      <c r="H1862" t="s">
        <v>1942</v>
      </c>
      <c r="I1862">
        <v>2012</v>
      </c>
      <c r="J1862">
        <v>2</v>
      </c>
      <c r="K1862" s="6">
        <v>41090</v>
      </c>
      <c r="L1862">
        <v>7</v>
      </c>
      <c r="M1862">
        <v>2</v>
      </c>
      <c r="N1862" t="s">
        <v>192</v>
      </c>
      <c r="O1862" s="8">
        <v>3.49</v>
      </c>
      <c r="P1862" s="8">
        <v>3.4</v>
      </c>
      <c r="Q1862" s="8">
        <v>3.15</v>
      </c>
      <c r="R1862" s="8">
        <v>3.9</v>
      </c>
      <c r="S1862" s="8">
        <v>1.5</v>
      </c>
      <c r="T1862" s="8">
        <v>5.8</v>
      </c>
      <c r="U1862" s="8">
        <v>0.82</v>
      </c>
      <c r="V1862" s="9">
        <v>23</v>
      </c>
      <c r="W1862" s="8">
        <v>0.75</v>
      </c>
      <c r="X1862" s="8">
        <v>4.3</v>
      </c>
      <c r="Y1862" s="8">
        <v>9.0000000000000302E-2</v>
      </c>
      <c r="Z1862" s="8">
        <v>-0.10000000000000009</v>
      </c>
      <c r="AA1862">
        <v>-8.9999999999999858E-2</v>
      </c>
      <c r="AF1862" t="s">
        <v>2235</v>
      </c>
      <c r="AG1862" t="s">
        <v>106</v>
      </c>
      <c r="AH1862" t="s">
        <v>107</v>
      </c>
      <c r="AI1862" t="s">
        <v>427</v>
      </c>
      <c r="AJ1862" s="7">
        <v>41090</v>
      </c>
      <c r="AK1862" t="s">
        <v>2299</v>
      </c>
      <c r="AL1862" t="s">
        <v>109</v>
      </c>
      <c r="AM1862" t="s">
        <v>1945</v>
      </c>
      <c r="AN1862" t="s">
        <v>2307</v>
      </c>
      <c r="AO1862" t="str">
        <f>TEXT(A1862,"yyyy-mm-dd")</f>
        <v>2011-11-30</v>
      </c>
    </row>
    <row r="1863" spans="1:41">
      <c r="A1863" s="6" t="s">
        <v>2298</v>
      </c>
      <c r="B1863">
        <v>2011</v>
      </c>
      <c r="C1863">
        <v>11</v>
      </c>
      <c r="E1863" t="s">
        <v>100</v>
      </c>
      <c r="F1863" t="s">
        <v>101</v>
      </c>
      <c r="G1863" t="s">
        <v>102</v>
      </c>
      <c r="H1863" t="s">
        <v>1937</v>
      </c>
      <c r="I1863">
        <v>2012</v>
      </c>
      <c r="J1863">
        <v>1</v>
      </c>
      <c r="K1863" s="6">
        <v>40999</v>
      </c>
      <c r="L1863">
        <v>4</v>
      </c>
      <c r="M1863">
        <v>1</v>
      </c>
      <c r="N1863" t="s">
        <v>219</v>
      </c>
      <c r="O1863" s="8">
        <v>3.51</v>
      </c>
      <c r="P1863" s="8">
        <v>3.5</v>
      </c>
      <c r="Q1863" s="8">
        <v>3.1</v>
      </c>
      <c r="R1863" s="8">
        <v>3.95</v>
      </c>
      <c r="S1863" s="8">
        <v>1.1000000000000001</v>
      </c>
      <c r="T1863" s="8">
        <v>5.2</v>
      </c>
      <c r="U1863" s="8">
        <v>0.88</v>
      </c>
      <c r="V1863" s="9">
        <v>23</v>
      </c>
      <c r="W1863" s="8">
        <v>0.85000000000000009</v>
      </c>
      <c r="X1863" s="8">
        <v>4.0999999999999996</v>
      </c>
      <c r="Y1863" s="8">
        <v>9.9999999999997868E-3</v>
      </c>
      <c r="Z1863" s="8">
        <v>0.10000000000000009</v>
      </c>
      <c r="AA1863">
        <v>0.25</v>
      </c>
      <c r="AF1863" t="s">
        <v>2162</v>
      </c>
      <c r="AG1863" t="s">
        <v>106</v>
      </c>
      <c r="AH1863" t="s">
        <v>107</v>
      </c>
      <c r="AI1863" t="s">
        <v>340</v>
      </c>
      <c r="AJ1863" s="7">
        <v>40999</v>
      </c>
      <c r="AK1863" t="s">
        <v>2299</v>
      </c>
      <c r="AL1863" t="s">
        <v>109</v>
      </c>
      <c r="AM1863" t="s">
        <v>1940</v>
      </c>
      <c r="AN1863" t="s">
        <v>2306</v>
      </c>
      <c r="AO1863" t="str">
        <f>TEXT(A1863,"yyyy-mm-dd")</f>
        <v>2011-11-30</v>
      </c>
    </row>
    <row r="1864" spans="1:41">
      <c r="A1864" s="6" t="s">
        <v>2298</v>
      </c>
      <c r="B1864">
        <v>2011</v>
      </c>
      <c r="C1864">
        <v>11</v>
      </c>
      <c r="E1864" t="s">
        <v>100</v>
      </c>
      <c r="F1864" t="s">
        <v>101</v>
      </c>
      <c r="G1864" t="s">
        <v>102</v>
      </c>
      <c r="H1864" t="s">
        <v>1932</v>
      </c>
      <c r="I1864">
        <v>2011</v>
      </c>
      <c r="J1864">
        <v>4</v>
      </c>
      <c r="K1864" s="6">
        <v>40908</v>
      </c>
      <c r="L1864">
        <v>1</v>
      </c>
      <c r="M1864">
        <v>0</v>
      </c>
      <c r="N1864" t="s">
        <v>169</v>
      </c>
      <c r="O1864" s="8">
        <v>3.6</v>
      </c>
      <c r="P1864" s="8">
        <v>3.55</v>
      </c>
      <c r="Q1864" s="8">
        <v>3.3</v>
      </c>
      <c r="R1864" s="8">
        <v>3.8</v>
      </c>
      <c r="S1864" s="8">
        <v>3.1</v>
      </c>
      <c r="T1864" s="8">
        <v>4.0999999999999996</v>
      </c>
      <c r="U1864" s="8">
        <v>0.31</v>
      </c>
      <c r="V1864" s="9">
        <v>24</v>
      </c>
      <c r="W1864" s="8">
        <v>0.5</v>
      </c>
      <c r="X1864" s="8">
        <v>0.99999999999999956</v>
      </c>
      <c r="Y1864" s="8">
        <v>5.0000000000000266E-2</v>
      </c>
      <c r="Z1864" s="8">
        <v>4.9999999999999822E-2</v>
      </c>
      <c r="AA1864">
        <v>-9.9999999999999645E-2</v>
      </c>
      <c r="AF1864" t="s">
        <v>2066</v>
      </c>
      <c r="AG1864" t="s">
        <v>106</v>
      </c>
      <c r="AH1864" t="s">
        <v>107</v>
      </c>
      <c r="AI1864" t="s">
        <v>108</v>
      </c>
      <c r="AJ1864" s="7">
        <v>40908</v>
      </c>
      <c r="AK1864" t="s">
        <v>2299</v>
      </c>
      <c r="AL1864" t="s">
        <v>109</v>
      </c>
      <c r="AM1864" t="s">
        <v>1935</v>
      </c>
      <c r="AN1864" t="s">
        <v>2305</v>
      </c>
      <c r="AO1864" t="str">
        <f>TEXT(A1864,"yyyy-mm-dd")</f>
        <v>2011-11-30</v>
      </c>
    </row>
    <row r="1865" spans="1:41">
      <c r="A1865" s="6" t="s">
        <v>2298</v>
      </c>
      <c r="B1865">
        <v>2011</v>
      </c>
      <c r="C1865">
        <v>11</v>
      </c>
      <c r="E1865" t="s">
        <v>100</v>
      </c>
      <c r="F1865" t="s">
        <v>101</v>
      </c>
      <c r="G1865" t="s">
        <v>83</v>
      </c>
      <c r="H1865" t="s">
        <v>1589</v>
      </c>
      <c r="I1865">
        <v>2011</v>
      </c>
      <c r="K1865" s="6">
        <v>40908</v>
      </c>
      <c r="L1865">
        <v>1</v>
      </c>
      <c r="N1865" t="s">
        <v>169</v>
      </c>
      <c r="O1865" s="8">
        <v>3.87</v>
      </c>
      <c r="P1865" s="8">
        <v>3.9</v>
      </c>
      <c r="Q1865" s="8">
        <v>3.8</v>
      </c>
      <c r="R1865" s="8">
        <v>4</v>
      </c>
      <c r="S1865" s="8">
        <v>3.6</v>
      </c>
      <c r="T1865" s="8">
        <v>4.0999999999999996</v>
      </c>
      <c r="U1865" s="8">
        <v>0.14000000000000001</v>
      </c>
      <c r="V1865" s="9">
        <v>24</v>
      </c>
      <c r="W1865" s="8">
        <v>0.20000000000000018</v>
      </c>
      <c r="X1865" s="8">
        <v>0.49999999999999956</v>
      </c>
      <c r="Y1865" s="8">
        <v>-2.9999999999999805E-2</v>
      </c>
      <c r="Z1865" s="8">
        <v>0.19999999999999973</v>
      </c>
      <c r="AA1865">
        <v>1.0000000000000231E-2</v>
      </c>
      <c r="AF1865" t="s">
        <v>9939</v>
      </c>
      <c r="AG1865" t="s">
        <v>9655</v>
      </c>
      <c r="AH1865" t="s">
        <v>9656</v>
      </c>
      <c r="AI1865" t="s">
        <v>9657</v>
      </c>
      <c r="AJ1865" s="7">
        <v>40908</v>
      </c>
      <c r="AK1865" t="s">
        <v>2299</v>
      </c>
      <c r="AL1865" t="s">
        <v>109</v>
      </c>
      <c r="AM1865" t="s">
        <v>1591</v>
      </c>
      <c r="AN1865" t="s">
        <v>9970</v>
      </c>
    </row>
    <row r="1866" spans="1:41">
      <c r="A1866" s="6" t="s">
        <v>2298</v>
      </c>
      <c r="B1866">
        <v>2011</v>
      </c>
      <c r="C1866">
        <v>11</v>
      </c>
      <c r="E1866" t="s">
        <v>81</v>
      </c>
      <c r="F1866" t="s">
        <v>82</v>
      </c>
      <c r="G1866" t="s">
        <v>83</v>
      </c>
      <c r="H1866" t="s">
        <v>2028</v>
      </c>
      <c r="I1866">
        <v>2013</v>
      </c>
      <c r="K1866" s="6">
        <v>41639</v>
      </c>
      <c r="L1866">
        <v>25</v>
      </c>
      <c r="N1866" t="s">
        <v>357</v>
      </c>
      <c r="O1866" s="8">
        <v>3.55</v>
      </c>
      <c r="P1866" s="8">
        <v>3.5</v>
      </c>
      <c r="Q1866" s="8">
        <v>3.5</v>
      </c>
      <c r="R1866" s="8">
        <v>3.65</v>
      </c>
      <c r="S1866" s="8">
        <v>2.9</v>
      </c>
      <c r="T1866" s="8">
        <v>4.0999999999999996</v>
      </c>
      <c r="U1866" s="8">
        <v>0.28000000000000003</v>
      </c>
      <c r="V1866" s="9">
        <v>23</v>
      </c>
      <c r="W1866" s="8">
        <v>0.14999999999999991</v>
      </c>
      <c r="X1866" s="8">
        <v>1.1999999999999997</v>
      </c>
      <c r="Y1866" s="8">
        <v>4.9999999999999822E-2</v>
      </c>
      <c r="Z1866" s="8">
        <v>-4.0000000000000036E-2</v>
      </c>
      <c r="AA1866">
        <v>-6.0000000000000053E-2</v>
      </c>
      <c r="AF1866" t="s">
        <v>2029</v>
      </c>
      <c r="AG1866" t="s">
        <v>87</v>
      </c>
      <c r="AH1866" t="s">
        <v>88</v>
      </c>
      <c r="AI1866" t="s">
        <v>359</v>
      </c>
      <c r="AJ1866" s="7">
        <v>41639</v>
      </c>
      <c r="AK1866" t="s">
        <v>2299</v>
      </c>
      <c r="AL1866" t="s">
        <v>91</v>
      </c>
      <c r="AM1866" t="s">
        <v>2030</v>
      </c>
      <c r="AN1866" t="s">
        <v>2302</v>
      </c>
      <c r="AO1866" t="str">
        <f>TEXT(A1866,"yyyy-mm-dd")</f>
        <v>2011-11-30</v>
      </c>
    </row>
    <row r="1867" spans="1:41">
      <c r="A1867" s="6" t="s">
        <v>2298</v>
      </c>
      <c r="B1867">
        <v>2011</v>
      </c>
      <c r="C1867">
        <v>11</v>
      </c>
      <c r="E1867" t="s">
        <v>81</v>
      </c>
      <c r="F1867" t="s">
        <v>82</v>
      </c>
      <c r="G1867" t="s">
        <v>83</v>
      </c>
      <c r="H1867" t="s">
        <v>1781</v>
      </c>
      <c r="I1867">
        <v>2012</v>
      </c>
      <c r="K1867" s="6">
        <v>41274</v>
      </c>
      <c r="L1867">
        <v>13</v>
      </c>
      <c r="N1867" t="s">
        <v>252</v>
      </c>
      <c r="O1867" s="8">
        <v>3.68</v>
      </c>
      <c r="P1867" s="8">
        <v>3.6</v>
      </c>
      <c r="Q1867" s="8">
        <v>3.5</v>
      </c>
      <c r="R1867" s="8">
        <v>3.7</v>
      </c>
      <c r="S1867" s="8">
        <v>3.3</v>
      </c>
      <c r="T1867" s="8">
        <v>4.5</v>
      </c>
      <c r="U1867" s="8">
        <v>0.28000000000000003</v>
      </c>
      <c r="V1867" s="9">
        <v>25</v>
      </c>
      <c r="W1867" s="8">
        <v>0.20000000000000018</v>
      </c>
      <c r="X1867" s="8">
        <v>1.2000000000000002</v>
      </c>
      <c r="Y1867" s="8">
        <v>8.0000000000000071E-2</v>
      </c>
      <c r="Z1867" s="8">
        <v>0</v>
      </c>
      <c r="AA1867">
        <v>-7.9999999999999627E-2</v>
      </c>
      <c r="AF1867" t="s">
        <v>1782</v>
      </c>
      <c r="AG1867" t="s">
        <v>87</v>
      </c>
      <c r="AH1867" t="s">
        <v>88</v>
      </c>
      <c r="AI1867" t="s">
        <v>97</v>
      </c>
      <c r="AJ1867" s="7">
        <v>41274</v>
      </c>
      <c r="AK1867" t="s">
        <v>2299</v>
      </c>
      <c r="AL1867" t="s">
        <v>91</v>
      </c>
      <c r="AM1867" t="s">
        <v>1783</v>
      </c>
      <c r="AN1867" t="s">
        <v>2301</v>
      </c>
      <c r="AO1867" t="str">
        <f>TEXT(A1867,"yyyy-mm-dd")</f>
        <v>2011-11-30</v>
      </c>
    </row>
    <row r="1868" spans="1:41">
      <c r="A1868" s="6" t="s">
        <v>2298</v>
      </c>
      <c r="B1868">
        <v>2011</v>
      </c>
      <c r="C1868">
        <v>11</v>
      </c>
      <c r="E1868" t="s">
        <v>392</v>
      </c>
      <c r="F1868" t="s">
        <v>82</v>
      </c>
      <c r="G1868" t="s">
        <v>83</v>
      </c>
      <c r="H1868" t="s">
        <v>1781</v>
      </c>
      <c r="I1868">
        <v>2012</v>
      </c>
      <c r="K1868" s="6">
        <v>41274</v>
      </c>
      <c r="L1868">
        <v>13</v>
      </c>
      <c r="N1868" t="s">
        <v>252</v>
      </c>
      <c r="O1868" s="8">
        <v>3.48</v>
      </c>
      <c r="P1868" s="8">
        <v>3.4</v>
      </c>
      <c r="Q1868" s="8">
        <v>3.3</v>
      </c>
      <c r="R1868" s="8">
        <v>3.6</v>
      </c>
      <c r="S1868" s="8">
        <v>2.9</v>
      </c>
      <c r="T1868" s="8">
        <v>4.2</v>
      </c>
      <c r="U1868" s="8">
        <v>0.31</v>
      </c>
      <c r="V1868" s="9">
        <v>25</v>
      </c>
      <c r="W1868" s="8">
        <v>0.30000000000000027</v>
      </c>
      <c r="X1868" s="8">
        <v>1.3000000000000003</v>
      </c>
      <c r="Y1868" s="8">
        <v>8.0000000000000071E-2</v>
      </c>
      <c r="Z1868" s="8">
        <v>-0.10000000000000009</v>
      </c>
      <c r="AA1868">
        <v>-2.0000000000000018E-2</v>
      </c>
      <c r="AF1868" t="s">
        <v>1782</v>
      </c>
      <c r="AG1868" t="s">
        <v>87</v>
      </c>
      <c r="AH1868" t="s">
        <v>88</v>
      </c>
      <c r="AI1868" t="s">
        <v>97</v>
      </c>
      <c r="AJ1868" s="7">
        <v>41274</v>
      </c>
      <c r="AK1868" t="s">
        <v>2299</v>
      </c>
      <c r="AL1868" t="s">
        <v>393</v>
      </c>
      <c r="AM1868" t="s">
        <v>1783</v>
      </c>
      <c r="AN1868" t="s">
        <v>2304</v>
      </c>
      <c r="AO1868" t="str">
        <f>TEXT(A1868,"yyyy-mm-dd")</f>
        <v>2011-11-30</v>
      </c>
    </row>
    <row r="1869" spans="1:41">
      <c r="A1869" s="6" t="s">
        <v>2298</v>
      </c>
      <c r="B1869">
        <v>2011</v>
      </c>
      <c r="C1869">
        <v>11</v>
      </c>
      <c r="E1869" t="s">
        <v>81</v>
      </c>
      <c r="F1869" t="s">
        <v>82</v>
      </c>
      <c r="G1869" t="s">
        <v>83</v>
      </c>
      <c r="H1869" t="s">
        <v>1589</v>
      </c>
      <c r="I1869">
        <v>2011</v>
      </c>
      <c r="K1869" s="6">
        <v>40908</v>
      </c>
      <c r="L1869">
        <v>1</v>
      </c>
      <c r="N1869" t="s">
        <v>169</v>
      </c>
      <c r="O1869" s="8">
        <v>3.36</v>
      </c>
      <c r="P1869" s="8">
        <v>3.4</v>
      </c>
      <c r="Q1869" s="8">
        <v>3.3</v>
      </c>
      <c r="R1869" s="8">
        <v>3.5</v>
      </c>
      <c r="S1869" s="8">
        <v>3</v>
      </c>
      <c r="T1869" s="8">
        <v>3.6</v>
      </c>
      <c r="U1869" s="8">
        <v>0.15</v>
      </c>
      <c r="V1869" s="9">
        <v>25</v>
      </c>
      <c r="W1869" s="8">
        <v>0.20000000000000018</v>
      </c>
      <c r="X1869" s="8">
        <v>0.60000000000000009</v>
      </c>
      <c r="Y1869" s="8">
        <v>-4.0000000000000036E-2</v>
      </c>
      <c r="Z1869" s="8">
        <v>8.0000000000000071E-2</v>
      </c>
      <c r="AA1869">
        <v>-5.9999999999999609E-2</v>
      </c>
      <c r="AF1869" t="s">
        <v>1590</v>
      </c>
      <c r="AG1869" t="s">
        <v>87</v>
      </c>
      <c r="AH1869" t="s">
        <v>88</v>
      </c>
      <c r="AI1869" t="s">
        <v>89</v>
      </c>
      <c r="AJ1869" s="7">
        <v>40908</v>
      </c>
      <c r="AK1869" t="s">
        <v>2299</v>
      </c>
      <c r="AL1869" t="s">
        <v>91</v>
      </c>
      <c r="AM1869" t="s">
        <v>1591</v>
      </c>
      <c r="AN1869" t="s">
        <v>2300</v>
      </c>
      <c r="AO1869" t="str">
        <f>TEXT(A1869,"yyyy-mm-dd")</f>
        <v>2011-11-30</v>
      </c>
    </row>
    <row r="1870" spans="1:41">
      <c r="A1870" s="6" t="s">
        <v>2298</v>
      </c>
      <c r="B1870">
        <v>2011</v>
      </c>
      <c r="C1870">
        <v>11</v>
      </c>
      <c r="E1870" t="s">
        <v>392</v>
      </c>
      <c r="F1870" t="s">
        <v>82</v>
      </c>
      <c r="G1870" t="s">
        <v>83</v>
      </c>
      <c r="H1870" t="s">
        <v>1589</v>
      </c>
      <c r="I1870">
        <v>2011</v>
      </c>
      <c r="K1870" s="6">
        <v>40908</v>
      </c>
      <c r="L1870">
        <v>1</v>
      </c>
      <c r="N1870" t="s">
        <v>169</v>
      </c>
      <c r="O1870" s="8">
        <v>3.22</v>
      </c>
      <c r="P1870" s="8">
        <v>3.2</v>
      </c>
      <c r="Q1870" s="8">
        <v>3.2</v>
      </c>
      <c r="R1870" s="8">
        <v>3.3</v>
      </c>
      <c r="S1870" s="8">
        <v>2.6</v>
      </c>
      <c r="T1870" s="8">
        <v>3.7</v>
      </c>
      <c r="U1870" s="8">
        <v>0.19</v>
      </c>
      <c r="V1870" s="9">
        <v>25</v>
      </c>
      <c r="W1870" s="8">
        <v>9.9999999999999645E-2</v>
      </c>
      <c r="X1870" s="8">
        <v>1.1000000000000001</v>
      </c>
      <c r="Y1870" s="8">
        <v>2.0000000000000018E-2</v>
      </c>
      <c r="Z1870" s="8">
        <v>-6.999999999999984E-2</v>
      </c>
      <c r="AA1870">
        <v>-6.0000000000000053E-2</v>
      </c>
      <c r="AF1870" t="s">
        <v>1590</v>
      </c>
      <c r="AG1870" t="s">
        <v>87</v>
      </c>
      <c r="AH1870" t="s">
        <v>88</v>
      </c>
      <c r="AI1870" t="s">
        <v>89</v>
      </c>
      <c r="AJ1870" s="7">
        <v>40908</v>
      </c>
      <c r="AK1870" t="s">
        <v>2299</v>
      </c>
      <c r="AL1870" t="s">
        <v>393</v>
      </c>
      <c r="AM1870" t="s">
        <v>1591</v>
      </c>
      <c r="AN1870" t="s">
        <v>2303</v>
      </c>
      <c r="AO1870" t="str">
        <f>TEXT(A1870,"yyyy-mm-dd")</f>
        <v>2011-11-30</v>
      </c>
    </row>
    <row r="1871" spans="1:41">
      <c r="A1871" s="6" t="s">
        <v>2298</v>
      </c>
      <c r="B1871">
        <v>2011</v>
      </c>
      <c r="C1871">
        <v>11</v>
      </c>
      <c r="E1871" t="s">
        <v>81</v>
      </c>
      <c r="F1871" t="s">
        <v>82</v>
      </c>
      <c r="G1871" t="s">
        <v>774</v>
      </c>
      <c r="H1871" t="s">
        <v>775</v>
      </c>
      <c r="K1871" s="6"/>
      <c r="O1871" s="8">
        <v>3.6</v>
      </c>
      <c r="P1871" s="8">
        <v>3.6</v>
      </c>
      <c r="Q1871" s="8">
        <v>3.5</v>
      </c>
      <c r="R1871" s="8">
        <v>3.75</v>
      </c>
      <c r="S1871" s="8">
        <v>3.1</v>
      </c>
      <c r="T1871" s="8">
        <v>4.0999999999999996</v>
      </c>
      <c r="U1871" s="8">
        <v>0.25</v>
      </c>
      <c r="V1871" s="9">
        <v>23</v>
      </c>
      <c r="W1871" s="8">
        <v>0.25</v>
      </c>
      <c r="X1871" s="8">
        <v>0.99999999999999956</v>
      </c>
      <c r="Y1871" s="8">
        <v>0</v>
      </c>
      <c r="Z1871" s="8">
        <v>0</v>
      </c>
      <c r="AA1871">
        <v>-2.0000000000000018E-2</v>
      </c>
      <c r="AF1871" t="s">
        <v>776</v>
      </c>
      <c r="AG1871" t="s">
        <v>777</v>
      </c>
      <c r="AH1871" t="s">
        <v>778</v>
      </c>
      <c r="AI1871" t="s">
        <v>779</v>
      </c>
      <c r="AJ1871" s="7"/>
      <c r="AK1871" t="s">
        <v>2299</v>
      </c>
      <c r="AL1871" t="s">
        <v>91</v>
      </c>
      <c r="AM1871" t="s">
        <v>775</v>
      </c>
      <c r="AN1871" t="s">
        <v>2316</v>
      </c>
      <c r="AO1871" t="str">
        <f>TEXT(A1871,"yyyy-mm-dd")</f>
        <v>2011-11-30</v>
      </c>
    </row>
    <row r="1872" spans="1:41">
      <c r="A1872" s="6" t="s">
        <v>2298</v>
      </c>
      <c r="B1872">
        <v>2011</v>
      </c>
      <c r="C1872">
        <v>11</v>
      </c>
      <c r="E1872" t="s">
        <v>81</v>
      </c>
      <c r="F1872" t="s">
        <v>82</v>
      </c>
      <c r="G1872" t="s">
        <v>774</v>
      </c>
      <c r="H1872" t="s">
        <v>1536</v>
      </c>
      <c r="K1872" s="6"/>
      <c r="O1872" s="8">
        <v>3.53</v>
      </c>
      <c r="P1872" s="8">
        <v>3.5</v>
      </c>
      <c r="Q1872" s="8">
        <v>3.4</v>
      </c>
      <c r="R1872" s="8">
        <v>3.7</v>
      </c>
      <c r="S1872" s="8">
        <v>3</v>
      </c>
      <c r="T1872" s="8">
        <v>4.2</v>
      </c>
      <c r="U1872" s="8">
        <v>0.31</v>
      </c>
      <c r="V1872" s="9">
        <v>21</v>
      </c>
      <c r="W1872" s="8">
        <v>0.30000000000000027</v>
      </c>
      <c r="X1872" s="8">
        <v>1.2000000000000002</v>
      </c>
      <c r="Y1872" s="8">
        <v>2.9999999999999805E-2</v>
      </c>
      <c r="Z1872" s="8">
        <v>0</v>
      </c>
      <c r="AA1872">
        <v>0.12000000000000011</v>
      </c>
      <c r="AF1872" t="s">
        <v>1537</v>
      </c>
      <c r="AG1872" t="s">
        <v>777</v>
      </c>
      <c r="AH1872" t="s">
        <v>778</v>
      </c>
      <c r="AI1872" t="s">
        <v>1538</v>
      </c>
      <c r="AJ1872" s="7"/>
      <c r="AK1872" t="s">
        <v>2299</v>
      </c>
      <c r="AL1872" t="s">
        <v>91</v>
      </c>
      <c r="AM1872" t="s">
        <v>1536</v>
      </c>
      <c r="AN1872" t="s">
        <v>2317</v>
      </c>
      <c r="AO1872" t="str">
        <f>TEXT(A1872,"yyyy-mm-dd")</f>
        <v>2011-11-30</v>
      </c>
    </row>
    <row r="1873" spans="1:41">
      <c r="A1873" s="6" t="s">
        <v>2298</v>
      </c>
      <c r="B1873">
        <v>2011</v>
      </c>
      <c r="C1873">
        <v>11</v>
      </c>
      <c r="E1873" t="s">
        <v>112</v>
      </c>
      <c r="F1873" t="s">
        <v>113</v>
      </c>
      <c r="G1873" t="s">
        <v>83</v>
      </c>
      <c r="H1873" t="s">
        <v>1781</v>
      </c>
      <c r="I1873">
        <v>2012</v>
      </c>
      <c r="K1873" s="6">
        <v>41274</v>
      </c>
      <c r="L1873">
        <v>13</v>
      </c>
      <c r="N1873" t="s">
        <v>252</v>
      </c>
      <c r="O1873" s="8">
        <v>4.4000000000000004</v>
      </c>
      <c r="P1873" s="8">
        <v>4.4000000000000004</v>
      </c>
      <c r="Q1873" s="8">
        <v>4.12</v>
      </c>
      <c r="R1873" s="8">
        <v>4.5</v>
      </c>
      <c r="S1873" s="8">
        <v>3.65</v>
      </c>
      <c r="T1873" s="8">
        <v>5.98</v>
      </c>
      <c r="U1873" s="8">
        <v>0.46</v>
      </c>
      <c r="V1873" s="9">
        <v>22</v>
      </c>
      <c r="W1873" s="8">
        <v>0.37999999999999989</v>
      </c>
      <c r="X1873" s="8">
        <v>2.3300000000000005</v>
      </c>
      <c r="Y1873" s="8">
        <v>0</v>
      </c>
      <c r="Z1873" s="8">
        <v>-1.9999999999999574E-2</v>
      </c>
      <c r="AA1873">
        <v>-0.22000000000000064</v>
      </c>
      <c r="AF1873" t="s">
        <v>2052</v>
      </c>
      <c r="AG1873" t="s">
        <v>115</v>
      </c>
      <c r="AH1873" t="s">
        <v>116</v>
      </c>
      <c r="AI1873" t="s">
        <v>230</v>
      </c>
      <c r="AJ1873" s="7">
        <v>41274</v>
      </c>
      <c r="AK1873" t="s">
        <v>2299</v>
      </c>
      <c r="AL1873" t="s">
        <v>118</v>
      </c>
      <c r="AM1873" t="s">
        <v>1783</v>
      </c>
      <c r="AN1873" t="s">
        <v>2319</v>
      </c>
      <c r="AO1873" t="str">
        <f>TEXT(A1873,"yyyy-mm-dd")</f>
        <v>2011-11-30</v>
      </c>
    </row>
    <row r="1874" spans="1:41">
      <c r="A1874" s="6" t="s">
        <v>2298</v>
      </c>
      <c r="B1874">
        <v>2011</v>
      </c>
      <c r="C1874">
        <v>11</v>
      </c>
      <c r="E1874" t="s">
        <v>112</v>
      </c>
      <c r="F1874" t="s">
        <v>113</v>
      </c>
      <c r="G1874" t="s">
        <v>83</v>
      </c>
      <c r="H1874" t="s">
        <v>1589</v>
      </c>
      <c r="I1874">
        <v>2011</v>
      </c>
      <c r="K1874" s="6">
        <v>40908</v>
      </c>
      <c r="L1874">
        <v>1</v>
      </c>
      <c r="N1874" t="s">
        <v>169</v>
      </c>
      <c r="O1874" s="8">
        <v>4.37</v>
      </c>
      <c r="P1874" s="8">
        <v>4.38</v>
      </c>
      <c r="Q1874" s="8">
        <v>4.34</v>
      </c>
      <c r="R1874" s="8">
        <v>4.42</v>
      </c>
      <c r="S1874" s="8">
        <v>4.18</v>
      </c>
      <c r="T1874" s="8">
        <v>4.5</v>
      </c>
      <c r="U1874" s="8">
        <v>0.1</v>
      </c>
      <c r="V1874" s="9">
        <v>22</v>
      </c>
      <c r="W1874" s="8">
        <v>8.0000000000000071E-2</v>
      </c>
      <c r="X1874" s="8">
        <v>0.32000000000000028</v>
      </c>
      <c r="Y1874" s="8">
        <v>-9.9999999999997868E-3</v>
      </c>
      <c r="Z1874" s="8">
        <v>0</v>
      </c>
      <c r="AA1874">
        <v>-0.16000000000000014</v>
      </c>
      <c r="AF1874" t="s">
        <v>1793</v>
      </c>
      <c r="AG1874" t="s">
        <v>115</v>
      </c>
      <c r="AH1874" t="s">
        <v>116</v>
      </c>
      <c r="AI1874" t="s">
        <v>117</v>
      </c>
      <c r="AJ1874" s="7">
        <v>40908</v>
      </c>
      <c r="AK1874" t="s">
        <v>2299</v>
      </c>
      <c r="AL1874" t="s">
        <v>118</v>
      </c>
      <c r="AM1874" t="s">
        <v>1591</v>
      </c>
      <c r="AN1874" t="s">
        <v>2318</v>
      </c>
      <c r="AO1874" t="str">
        <f>TEXT(A1874,"yyyy-mm-dd")</f>
        <v>2011-11-30</v>
      </c>
    </row>
    <row r="1875" spans="1:41">
      <c r="A1875" s="6" t="s">
        <v>2320</v>
      </c>
      <c r="B1875">
        <v>2011</v>
      </c>
      <c r="C1875">
        <v>12</v>
      </c>
      <c r="E1875" t="s">
        <v>1907</v>
      </c>
      <c r="F1875" t="s">
        <v>1908</v>
      </c>
      <c r="G1875" t="s">
        <v>102</v>
      </c>
      <c r="H1875" t="s">
        <v>2342</v>
      </c>
      <c r="I1875">
        <v>2013</v>
      </c>
      <c r="J1875">
        <v>4</v>
      </c>
      <c r="K1875" s="6">
        <v>41639</v>
      </c>
      <c r="L1875">
        <v>24</v>
      </c>
      <c r="M1875">
        <v>8</v>
      </c>
      <c r="N1875" t="s">
        <v>368</v>
      </c>
      <c r="O1875" s="8">
        <v>4.92</v>
      </c>
      <c r="P1875" s="8">
        <v>5</v>
      </c>
      <c r="Q1875" s="8">
        <v>4.0599999999999996</v>
      </c>
      <c r="R1875" s="8">
        <v>5.61</v>
      </c>
      <c r="S1875" s="8">
        <v>3.75</v>
      </c>
      <c r="T1875" s="8">
        <v>6.39</v>
      </c>
      <c r="U1875" s="8">
        <v>0.86</v>
      </c>
      <c r="V1875" s="9">
        <v>22</v>
      </c>
      <c r="W1875" s="8">
        <v>1.5500000000000007</v>
      </c>
      <c r="X1875" s="8">
        <v>2.6399999999999997</v>
      </c>
      <c r="Y1875" s="8">
        <v>-8.0000000000000071E-2</v>
      </c>
      <c r="Z1875" s="8"/>
      <c r="AF1875" t="s">
        <v>2343</v>
      </c>
      <c r="AG1875" t="s">
        <v>1910</v>
      </c>
      <c r="AH1875" t="s">
        <v>1911</v>
      </c>
      <c r="AI1875" t="s">
        <v>1971</v>
      </c>
      <c r="AJ1875" s="7">
        <v>41639</v>
      </c>
      <c r="AK1875" t="s">
        <v>2321</v>
      </c>
      <c r="AL1875" t="s">
        <v>1908</v>
      </c>
      <c r="AM1875" t="s">
        <v>2344</v>
      </c>
      <c r="AN1875" t="s">
        <v>2345</v>
      </c>
      <c r="AO1875" t="str">
        <f>TEXT(A1875,"yyyy-mm-dd")</f>
        <v>2011-12-31</v>
      </c>
    </row>
    <row r="1876" spans="1:41">
      <c r="A1876" s="6" t="s">
        <v>2320</v>
      </c>
      <c r="B1876">
        <v>2011</v>
      </c>
      <c r="C1876">
        <v>12</v>
      </c>
      <c r="E1876" t="s">
        <v>1907</v>
      </c>
      <c r="F1876" t="s">
        <v>1908</v>
      </c>
      <c r="G1876" t="s">
        <v>102</v>
      </c>
      <c r="H1876" t="s">
        <v>2267</v>
      </c>
      <c r="I1876">
        <v>2013</v>
      </c>
      <c r="J1876">
        <v>3</v>
      </c>
      <c r="K1876" s="6">
        <v>41547</v>
      </c>
      <c r="L1876">
        <v>21</v>
      </c>
      <c r="M1876">
        <v>7</v>
      </c>
      <c r="N1876" t="s">
        <v>176</v>
      </c>
      <c r="O1876" s="8">
        <v>4.83</v>
      </c>
      <c r="P1876" s="8">
        <v>4.75</v>
      </c>
      <c r="Q1876" s="8">
        <v>4</v>
      </c>
      <c r="R1876" s="8">
        <v>5.42</v>
      </c>
      <c r="S1876" s="8">
        <v>3.75</v>
      </c>
      <c r="T1876" s="8">
        <v>6.5</v>
      </c>
      <c r="U1876" s="8">
        <v>0.83</v>
      </c>
      <c r="V1876" s="9">
        <v>22</v>
      </c>
      <c r="W1876" s="8">
        <v>1.42</v>
      </c>
      <c r="X1876" s="8">
        <v>2.75</v>
      </c>
      <c r="Y1876" s="8">
        <v>8.0000000000000071E-2</v>
      </c>
      <c r="Z1876" s="8">
        <v>-0.12999999999999989</v>
      </c>
      <c r="AA1876">
        <v>4.9999999999999822E-2</v>
      </c>
      <c r="AF1876" t="s">
        <v>2268</v>
      </c>
      <c r="AG1876" t="s">
        <v>1910</v>
      </c>
      <c r="AH1876" t="s">
        <v>1911</v>
      </c>
      <c r="AI1876" t="s">
        <v>1944</v>
      </c>
      <c r="AJ1876" s="7">
        <v>41547</v>
      </c>
      <c r="AK1876" t="s">
        <v>2321</v>
      </c>
      <c r="AL1876" t="s">
        <v>1908</v>
      </c>
      <c r="AM1876" t="s">
        <v>2269</v>
      </c>
      <c r="AN1876" t="s">
        <v>2341</v>
      </c>
      <c r="AO1876" t="str">
        <f>TEXT(A1876,"yyyy-mm-dd")</f>
        <v>2011-12-31</v>
      </c>
    </row>
    <row r="1877" spans="1:41">
      <c r="A1877" s="6" t="s">
        <v>2320</v>
      </c>
      <c r="B1877">
        <v>2011</v>
      </c>
      <c r="C1877">
        <v>12</v>
      </c>
      <c r="E1877" t="s">
        <v>1907</v>
      </c>
      <c r="F1877" t="s">
        <v>1908</v>
      </c>
      <c r="G1877" t="s">
        <v>102</v>
      </c>
      <c r="H1877" t="s">
        <v>2194</v>
      </c>
      <c r="I1877">
        <v>2013</v>
      </c>
      <c r="J1877">
        <v>2</v>
      </c>
      <c r="K1877" s="6">
        <v>41455</v>
      </c>
      <c r="L1877">
        <v>18</v>
      </c>
      <c r="M1877">
        <v>6</v>
      </c>
      <c r="N1877" t="s">
        <v>206</v>
      </c>
      <c r="O1877" s="8">
        <v>4.6100000000000003</v>
      </c>
      <c r="P1877" s="8">
        <v>4.5</v>
      </c>
      <c r="Q1877" s="8">
        <v>4</v>
      </c>
      <c r="R1877" s="8">
        <v>4.9400000000000004</v>
      </c>
      <c r="S1877" s="8">
        <v>3.75</v>
      </c>
      <c r="T1877" s="8">
        <v>6.5</v>
      </c>
      <c r="U1877" s="8">
        <v>0.69</v>
      </c>
      <c r="V1877" s="9">
        <v>22</v>
      </c>
      <c r="W1877" s="8">
        <v>0.94000000000000039</v>
      </c>
      <c r="X1877" s="8">
        <v>2.75</v>
      </c>
      <c r="Y1877" s="8">
        <v>0.11000000000000032</v>
      </c>
      <c r="Z1877" s="8">
        <v>-0.12999999999999989</v>
      </c>
      <c r="AA1877">
        <v>0</v>
      </c>
      <c r="AF1877" t="s">
        <v>2195</v>
      </c>
      <c r="AG1877" t="s">
        <v>1910</v>
      </c>
      <c r="AH1877" t="s">
        <v>1911</v>
      </c>
      <c r="AI1877" t="s">
        <v>1939</v>
      </c>
      <c r="AJ1877" s="7">
        <v>41455</v>
      </c>
      <c r="AK1877" t="s">
        <v>2321</v>
      </c>
      <c r="AL1877" t="s">
        <v>1908</v>
      </c>
      <c r="AM1877" t="s">
        <v>2196</v>
      </c>
      <c r="AN1877" t="s">
        <v>2340</v>
      </c>
      <c r="AO1877" t="str">
        <f>TEXT(A1877,"yyyy-mm-dd")</f>
        <v>2011-12-31</v>
      </c>
    </row>
    <row r="1878" spans="1:41">
      <c r="A1878" s="6" t="s">
        <v>2320</v>
      </c>
      <c r="B1878">
        <v>2011</v>
      </c>
      <c r="C1878">
        <v>12</v>
      </c>
      <c r="E1878" t="s">
        <v>1907</v>
      </c>
      <c r="F1878" t="s">
        <v>1908</v>
      </c>
      <c r="G1878" t="s">
        <v>102</v>
      </c>
      <c r="H1878" t="s">
        <v>2121</v>
      </c>
      <c r="I1878">
        <v>2013</v>
      </c>
      <c r="J1878">
        <v>1</v>
      </c>
      <c r="K1878" s="6">
        <v>41364</v>
      </c>
      <c r="L1878">
        <v>15</v>
      </c>
      <c r="M1878">
        <v>5</v>
      </c>
      <c r="N1878" t="s">
        <v>236</v>
      </c>
      <c r="O1878" s="8">
        <v>4.5199999999999996</v>
      </c>
      <c r="P1878" s="8">
        <v>4.5</v>
      </c>
      <c r="Q1878" s="8">
        <v>4</v>
      </c>
      <c r="R1878" s="8">
        <v>4.75</v>
      </c>
      <c r="S1878" s="8">
        <v>3.75</v>
      </c>
      <c r="T1878" s="8">
        <v>6.25</v>
      </c>
      <c r="U1878" s="8">
        <v>0.6</v>
      </c>
      <c r="V1878" s="9">
        <v>22</v>
      </c>
      <c r="W1878" s="8">
        <v>0.75</v>
      </c>
      <c r="X1878" s="8">
        <v>2.5</v>
      </c>
      <c r="Y1878" s="8">
        <v>1.9999999999999574E-2</v>
      </c>
      <c r="Z1878" s="8">
        <v>0</v>
      </c>
      <c r="AA1878">
        <v>5.9999999999999609E-2</v>
      </c>
      <c r="AF1878" t="s">
        <v>2122</v>
      </c>
      <c r="AG1878" t="s">
        <v>1910</v>
      </c>
      <c r="AH1878" t="s">
        <v>1911</v>
      </c>
      <c r="AI1878" t="s">
        <v>1934</v>
      </c>
      <c r="AJ1878" s="7">
        <v>41364</v>
      </c>
      <c r="AK1878" t="s">
        <v>2321</v>
      </c>
      <c r="AL1878" t="s">
        <v>1908</v>
      </c>
      <c r="AM1878" t="s">
        <v>2123</v>
      </c>
      <c r="AN1878" t="s">
        <v>2339</v>
      </c>
      <c r="AO1878" t="str">
        <f>TEXT(A1878,"yyyy-mm-dd")</f>
        <v>2011-12-31</v>
      </c>
    </row>
    <row r="1879" spans="1:41">
      <c r="A1879" s="6" t="s">
        <v>2320</v>
      </c>
      <c r="B1879">
        <v>2011</v>
      </c>
      <c r="C1879">
        <v>12</v>
      </c>
      <c r="E1879" t="s">
        <v>1907</v>
      </c>
      <c r="F1879" t="s">
        <v>1908</v>
      </c>
      <c r="G1879" t="s">
        <v>102</v>
      </c>
      <c r="H1879" t="s">
        <v>2045</v>
      </c>
      <c r="I1879">
        <v>2012</v>
      </c>
      <c r="J1879">
        <v>4</v>
      </c>
      <c r="K1879" s="6">
        <v>41274</v>
      </c>
      <c r="L1879">
        <v>12</v>
      </c>
      <c r="M1879">
        <v>4</v>
      </c>
      <c r="N1879" t="s">
        <v>261</v>
      </c>
      <c r="O1879" s="8">
        <v>4.41</v>
      </c>
      <c r="P1879" s="8">
        <v>4.5</v>
      </c>
      <c r="Q1879" s="8">
        <v>4.13</v>
      </c>
      <c r="R1879" s="8">
        <v>4.5</v>
      </c>
      <c r="S1879" s="8">
        <v>3.75</v>
      </c>
      <c r="T1879" s="8">
        <v>5.75</v>
      </c>
      <c r="U1879" s="8">
        <v>0.44</v>
      </c>
      <c r="V1879" s="9">
        <v>23</v>
      </c>
      <c r="W1879" s="8">
        <v>0.37000000000000011</v>
      </c>
      <c r="X1879" s="8">
        <v>2</v>
      </c>
      <c r="Y1879" s="8">
        <v>-8.9999999999999858E-2</v>
      </c>
      <c r="Z1879" s="8">
        <v>0</v>
      </c>
      <c r="AA1879">
        <v>-0.12999999999999989</v>
      </c>
      <c r="AF1879" t="s">
        <v>2046</v>
      </c>
      <c r="AG1879" t="s">
        <v>1910</v>
      </c>
      <c r="AH1879" t="s">
        <v>1911</v>
      </c>
      <c r="AI1879" t="s">
        <v>1929</v>
      </c>
      <c r="AJ1879" s="7">
        <v>41274</v>
      </c>
      <c r="AK1879" t="s">
        <v>2321</v>
      </c>
      <c r="AL1879" t="s">
        <v>1908</v>
      </c>
      <c r="AM1879" t="s">
        <v>2047</v>
      </c>
      <c r="AN1879" t="s">
        <v>2338</v>
      </c>
      <c r="AO1879" t="str">
        <f>TEXT(A1879,"yyyy-mm-dd")</f>
        <v>2011-12-31</v>
      </c>
    </row>
    <row r="1880" spans="1:41">
      <c r="A1880" s="6" t="s">
        <v>2320</v>
      </c>
      <c r="B1880">
        <v>2011</v>
      </c>
      <c r="C1880">
        <v>12</v>
      </c>
      <c r="E1880" t="s">
        <v>1907</v>
      </c>
      <c r="F1880" t="s">
        <v>1908</v>
      </c>
      <c r="G1880" t="s">
        <v>102</v>
      </c>
      <c r="H1880" t="s">
        <v>1969</v>
      </c>
      <c r="I1880">
        <v>2012</v>
      </c>
      <c r="J1880">
        <v>3</v>
      </c>
      <c r="K1880" s="6">
        <v>41182</v>
      </c>
      <c r="L1880">
        <v>9</v>
      </c>
      <c r="M1880">
        <v>3</v>
      </c>
      <c r="N1880" t="s">
        <v>173</v>
      </c>
      <c r="O1880" s="8">
        <v>4.38</v>
      </c>
      <c r="P1880" s="8">
        <v>4.5</v>
      </c>
      <c r="Q1880" s="8">
        <v>4.13</v>
      </c>
      <c r="R1880" s="8">
        <v>4.5</v>
      </c>
      <c r="S1880" s="8">
        <v>3.75</v>
      </c>
      <c r="T1880" s="8">
        <v>5.25</v>
      </c>
      <c r="U1880" s="8">
        <v>0.37</v>
      </c>
      <c r="V1880" s="9">
        <v>23</v>
      </c>
      <c r="W1880" s="8">
        <v>0.37000000000000011</v>
      </c>
      <c r="X1880" s="8">
        <v>1.5</v>
      </c>
      <c r="Y1880" s="8">
        <v>-0.12000000000000011</v>
      </c>
      <c r="Z1880" s="8">
        <v>0</v>
      </c>
      <c r="AA1880">
        <v>-0.12999999999999989</v>
      </c>
      <c r="AF1880" t="s">
        <v>1970</v>
      </c>
      <c r="AG1880" t="s">
        <v>1910</v>
      </c>
      <c r="AH1880" t="s">
        <v>1911</v>
      </c>
      <c r="AI1880" t="s">
        <v>1924</v>
      </c>
      <c r="AJ1880" s="7">
        <v>41182</v>
      </c>
      <c r="AK1880" t="s">
        <v>2321</v>
      </c>
      <c r="AL1880" t="s">
        <v>1908</v>
      </c>
      <c r="AM1880" t="s">
        <v>1972</v>
      </c>
      <c r="AN1880" t="s">
        <v>2337</v>
      </c>
      <c r="AO1880" t="str">
        <f>TEXT(A1880,"yyyy-mm-dd")</f>
        <v>2011-12-31</v>
      </c>
    </row>
    <row r="1881" spans="1:41">
      <c r="A1881" s="6" t="s">
        <v>2320</v>
      </c>
      <c r="B1881">
        <v>2011</v>
      </c>
      <c r="C1881">
        <v>12</v>
      </c>
      <c r="E1881" t="s">
        <v>1907</v>
      </c>
      <c r="F1881" t="s">
        <v>1908</v>
      </c>
      <c r="G1881" t="s">
        <v>102</v>
      </c>
      <c r="H1881" t="s">
        <v>1942</v>
      </c>
      <c r="I1881">
        <v>2012</v>
      </c>
      <c r="J1881">
        <v>2</v>
      </c>
      <c r="K1881" s="6">
        <v>41090</v>
      </c>
      <c r="L1881">
        <v>6</v>
      </c>
      <c r="M1881">
        <v>2</v>
      </c>
      <c r="N1881" t="s">
        <v>203</v>
      </c>
      <c r="O1881" s="8">
        <v>4.3899999999999997</v>
      </c>
      <c r="P1881" s="8">
        <v>4.5</v>
      </c>
      <c r="Q1881" s="8">
        <v>4.25</v>
      </c>
      <c r="R1881" s="8">
        <v>4.5</v>
      </c>
      <c r="S1881" s="8">
        <v>3.8</v>
      </c>
      <c r="T1881" s="8">
        <v>5.0199999999999996</v>
      </c>
      <c r="U1881" s="8">
        <v>0.3</v>
      </c>
      <c r="V1881" s="9">
        <v>23</v>
      </c>
      <c r="W1881" s="8">
        <v>0.25</v>
      </c>
      <c r="X1881" s="8">
        <v>1.2199999999999998</v>
      </c>
      <c r="Y1881" s="8">
        <v>-0.11000000000000032</v>
      </c>
      <c r="Z1881" s="8">
        <v>0</v>
      </c>
      <c r="AA1881">
        <v>-0.20000000000000018</v>
      </c>
      <c r="AF1881" t="s">
        <v>1943</v>
      </c>
      <c r="AG1881" t="s">
        <v>1910</v>
      </c>
      <c r="AH1881" t="s">
        <v>1911</v>
      </c>
      <c r="AI1881" t="s">
        <v>1919</v>
      </c>
      <c r="AJ1881" s="7">
        <v>41090</v>
      </c>
      <c r="AK1881" t="s">
        <v>2321</v>
      </c>
      <c r="AL1881" t="s">
        <v>1908</v>
      </c>
      <c r="AM1881" t="s">
        <v>1945</v>
      </c>
      <c r="AN1881" t="s">
        <v>2336</v>
      </c>
      <c r="AO1881" t="str">
        <f>TEXT(A1881,"yyyy-mm-dd")</f>
        <v>2011-12-31</v>
      </c>
    </row>
    <row r="1882" spans="1:41">
      <c r="A1882" s="6" t="s">
        <v>2320</v>
      </c>
      <c r="B1882">
        <v>2011</v>
      </c>
      <c r="C1882">
        <v>12</v>
      </c>
      <c r="E1882" t="s">
        <v>1907</v>
      </c>
      <c r="F1882" t="s">
        <v>1908</v>
      </c>
      <c r="G1882" t="s">
        <v>102</v>
      </c>
      <c r="H1882" t="s">
        <v>1937</v>
      </c>
      <c r="I1882">
        <v>2012</v>
      </c>
      <c r="J1882">
        <v>1</v>
      </c>
      <c r="K1882" s="6">
        <v>40999</v>
      </c>
      <c r="L1882">
        <v>3</v>
      </c>
      <c r="M1882">
        <v>1</v>
      </c>
      <c r="N1882" t="s">
        <v>233</v>
      </c>
      <c r="O1882" s="8">
        <v>4.47</v>
      </c>
      <c r="P1882" s="8">
        <v>4.5</v>
      </c>
      <c r="Q1882" s="8">
        <v>4.5</v>
      </c>
      <c r="R1882" s="8">
        <v>4.5</v>
      </c>
      <c r="S1882" s="8">
        <v>4</v>
      </c>
      <c r="T1882" s="8">
        <v>4.96</v>
      </c>
      <c r="U1882" s="8">
        <v>0.21</v>
      </c>
      <c r="V1882" s="9">
        <v>23</v>
      </c>
      <c r="W1882" s="8">
        <v>0</v>
      </c>
      <c r="X1882" s="8">
        <v>0.96</v>
      </c>
      <c r="Y1882" s="8">
        <v>-3.0000000000000249E-2</v>
      </c>
      <c r="Z1882" s="8">
        <v>0</v>
      </c>
      <c r="AA1882">
        <v>-0.21999999999999975</v>
      </c>
      <c r="AF1882" t="s">
        <v>1938</v>
      </c>
      <c r="AG1882" t="s">
        <v>1910</v>
      </c>
      <c r="AH1882" t="s">
        <v>1911</v>
      </c>
      <c r="AI1882" t="s">
        <v>1915</v>
      </c>
      <c r="AJ1882" s="7">
        <v>40999</v>
      </c>
      <c r="AK1882" t="s">
        <v>2321</v>
      </c>
      <c r="AL1882" t="s">
        <v>1908</v>
      </c>
      <c r="AM1882" t="s">
        <v>1940</v>
      </c>
      <c r="AN1882" t="s">
        <v>2335</v>
      </c>
      <c r="AO1882" t="str">
        <f>TEXT(A1882,"yyyy-mm-dd")</f>
        <v>2011-12-31</v>
      </c>
    </row>
    <row r="1883" spans="1:41">
      <c r="A1883" s="6" t="s">
        <v>2320</v>
      </c>
      <c r="B1883">
        <v>2011</v>
      </c>
      <c r="C1883">
        <v>12</v>
      </c>
      <c r="E1883" t="s">
        <v>100</v>
      </c>
      <c r="F1883" t="s">
        <v>101</v>
      </c>
      <c r="G1883" t="s">
        <v>83</v>
      </c>
      <c r="H1883" t="s">
        <v>2028</v>
      </c>
      <c r="I1883">
        <v>2013</v>
      </c>
      <c r="K1883" s="6">
        <v>41639</v>
      </c>
      <c r="L1883">
        <v>24</v>
      </c>
      <c r="N1883" t="s">
        <v>368</v>
      </c>
      <c r="O1883" s="8">
        <v>3.44</v>
      </c>
      <c r="P1883" s="8">
        <v>3.4</v>
      </c>
      <c r="Q1883" s="8">
        <v>3.3</v>
      </c>
      <c r="R1883" s="8">
        <v>3.6</v>
      </c>
      <c r="S1883" s="8">
        <v>2.2999999999999998</v>
      </c>
      <c r="T1883" s="8">
        <v>5</v>
      </c>
      <c r="U1883" s="8">
        <v>0.57999999999999996</v>
      </c>
      <c r="V1883" s="9">
        <v>22</v>
      </c>
      <c r="W1883" s="8">
        <v>0.30000000000000027</v>
      </c>
      <c r="X1883" s="8">
        <v>2.7</v>
      </c>
      <c r="Y1883" s="8">
        <v>4.0000000000000036E-2</v>
      </c>
      <c r="Z1883" s="8">
        <v>0</v>
      </c>
      <c r="AA1883">
        <v>-0.49999999999999956</v>
      </c>
      <c r="AF1883" t="s">
        <v>10004</v>
      </c>
      <c r="AG1883" t="s">
        <v>9655</v>
      </c>
      <c r="AH1883" t="s">
        <v>9656</v>
      </c>
      <c r="AI1883" t="s">
        <v>9708</v>
      </c>
      <c r="AJ1883" s="7">
        <v>41639</v>
      </c>
      <c r="AK1883" t="s">
        <v>2321</v>
      </c>
      <c r="AL1883" t="s">
        <v>109</v>
      </c>
      <c r="AM1883" t="s">
        <v>2030</v>
      </c>
      <c r="AN1883" t="s">
        <v>10008</v>
      </c>
    </row>
    <row r="1884" spans="1:41">
      <c r="A1884" s="6" t="s">
        <v>2320</v>
      </c>
      <c r="B1884">
        <v>2011</v>
      </c>
      <c r="C1884">
        <v>12</v>
      </c>
      <c r="E1884" t="s">
        <v>100</v>
      </c>
      <c r="F1884" t="s">
        <v>101</v>
      </c>
      <c r="G1884" t="s">
        <v>83</v>
      </c>
      <c r="H1884" t="s">
        <v>1781</v>
      </c>
      <c r="I1884">
        <v>2012</v>
      </c>
      <c r="K1884" s="6">
        <v>41274</v>
      </c>
      <c r="L1884">
        <v>12</v>
      </c>
      <c r="N1884" t="s">
        <v>261</v>
      </c>
      <c r="O1884" s="8">
        <v>3.23</v>
      </c>
      <c r="P1884" s="8">
        <v>3.2</v>
      </c>
      <c r="Q1884" s="8">
        <v>2.8</v>
      </c>
      <c r="R1884" s="8">
        <v>3.5</v>
      </c>
      <c r="S1884" s="8">
        <v>2.5</v>
      </c>
      <c r="T1884" s="8">
        <v>4.5</v>
      </c>
      <c r="U1884" s="8">
        <v>0.51</v>
      </c>
      <c r="V1884" s="9">
        <v>25</v>
      </c>
      <c r="W1884" s="8">
        <v>0.70000000000000018</v>
      </c>
      <c r="X1884" s="8">
        <v>2</v>
      </c>
      <c r="Y1884" s="8">
        <v>2.9999999999999805E-2</v>
      </c>
      <c r="Z1884" s="8">
        <v>0</v>
      </c>
      <c r="AA1884">
        <v>7.0000000000000284E-2</v>
      </c>
      <c r="AF1884" t="s">
        <v>9973</v>
      </c>
      <c r="AG1884" t="s">
        <v>9655</v>
      </c>
      <c r="AH1884" t="s">
        <v>9656</v>
      </c>
      <c r="AI1884" t="s">
        <v>9669</v>
      </c>
      <c r="AJ1884" s="7">
        <v>41274</v>
      </c>
      <c r="AK1884" t="s">
        <v>2321</v>
      </c>
      <c r="AL1884" t="s">
        <v>109</v>
      </c>
      <c r="AM1884" t="s">
        <v>1783</v>
      </c>
      <c r="AN1884" t="s">
        <v>9990</v>
      </c>
    </row>
    <row r="1885" spans="1:41">
      <c r="A1885" s="6" t="s">
        <v>2320</v>
      </c>
      <c r="B1885">
        <v>2011</v>
      </c>
      <c r="C1885">
        <v>12</v>
      </c>
      <c r="E1885" t="s">
        <v>100</v>
      </c>
      <c r="F1885" t="s">
        <v>101</v>
      </c>
      <c r="G1885" t="s">
        <v>102</v>
      </c>
      <c r="H1885" t="s">
        <v>1942</v>
      </c>
      <c r="I1885">
        <v>2012</v>
      </c>
      <c r="J1885">
        <v>2</v>
      </c>
      <c r="K1885" s="6">
        <v>41090</v>
      </c>
      <c r="L1885">
        <v>6</v>
      </c>
      <c r="M1885">
        <v>2</v>
      </c>
      <c r="N1885" t="s">
        <v>203</v>
      </c>
      <c r="O1885" s="8">
        <v>3.46</v>
      </c>
      <c r="P1885" s="8">
        <v>3.4</v>
      </c>
      <c r="Q1885" s="8">
        <v>3.1</v>
      </c>
      <c r="R1885" s="8">
        <v>3.93</v>
      </c>
      <c r="S1885" s="8">
        <v>1.7</v>
      </c>
      <c r="T1885" s="8">
        <v>5.8</v>
      </c>
      <c r="U1885" s="8">
        <v>0.76</v>
      </c>
      <c r="V1885" s="9">
        <v>26</v>
      </c>
      <c r="W1885" s="8">
        <v>0.83000000000000007</v>
      </c>
      <c r="X1885" s="8">
        <v>4.0999999999999996</v>
      </c>
      <c r="Y1885" s="8">
        <v>6.0000000000000053E-2</v>
      </c>
      <c r="Z1885" s="8">
        <v>0</v>
      </c>
      <c r="AA1885">
        <v>8.0000000000000071E-2</v>
      </c>
      <c r="AF1885" t="s">
        <v>2235</v>
      </c>
      <c r="AG1885" t="s">
        <v>106</v>
      </c>
      <c r="AH1885" t="s">
        <v>107</v>
      </c>
      <c r="AI1885" t="s">
        <v>427</v>
      </c>
      <c r="AJ1885" s="7">
        <v>41090</v>
      </c>
      <c r="AK1885" t="s">
        <v>2321</v>
      </c>
      <c r="AL1885" t="s">
        <v>109</v>
      </c>
      <c r="AM1885" t="s">
        <v>1945</v>
      </c>
      <c r="AN1885" t="s">
        <v>2334</v>
      </c>
      <c r="AO1885" t="str">
        <f>TEXT(A1885,"yyyy-mm-dd")</f>
        <v>2011-12-31</v>
      </c>
    </row>
    <row r="1886" spans="1:41">
      <c r="A1886" s="6" t="s">
        <v>2320</v>
      </c>
      <c r="B1886">
        <v>2011</v>
      </c>
      <c r="C1886">
        <v>12</v>
      </c>
      <c r="E1886" t="s">
        <v>100</v>
      </c>
      <c r="F1886" t="s">
        <v>101</v>
      </c>
      <c r="G1886" t="s">
        <v>102</v>
      </c>
      <c r="H1886" t="s">
        <v>1937</v>
      </c>
      <c r="I1886">
        <v>2012</v>
      </c>
      <c r="J1886">
        <v>1</v>
      </c>
      <c r="K1886" s="6">
        <v>40999</v>
      </c>
      <c r="L1886">
        <v>3</v>
      </c>
      <c r="M1886">
        <v>1</v>
      </c>
      <c r="N1886" t="s">
        <v>233</v>
      </c>
      <c r="O1886" s="8">
        <v>3.42</v>
      </c>
      <c r="P1886" s="8">
        <v>3.35</v>
      </c>
      <c r="Q1886" s="8">
        <v>3.1</v>
      </c>
      <c r="R1886" s="8">
        <v>3.85</v>
      </c>
      <c r="S1886" s="8">
        <v>1.5</v>
      </c>
      <c r="T1886" s="8">
        <v>5.2</v>
      </c>
      <c r="U1886" s="8">
        <v>0.73</v>
      </c>
      <c r="V1886" s="9">
        <v>26</v>
      </c>
      <c r="W1886" s="8">
        <v>0.75</v>
      </c>
      <c r="X1886" s="8">
        <v>3.7</v>
      </c>
      <c r="Y1886" s="8">
        <v>6.999999999999984E-2</v>
      </c>
      <c r="Z1886" s="8">
        <v>-0.14999999999999991</v>
      </c>
      <c r="AA1886">
        <v>-0.10000000000000009</v>
      </c>
      <c r="AF1886" t="s">
        <v>2162</v>
      </c>
      <c r="AG1886" t="s">
        <v>106</v>
      </c>
      <c r="AH1886" t="s">
        <v>107</v>
      </c>
      <c r="AI1886" t="s">
        <v>340</v>
      </c>
      <c r="AJ1886" s="7">
        <v>40999</v>
      </c>
      <c r="AK1886" t="s">
        <v>2321</v>
      </c>
      <c r="AL1886" t="s">
        <v>109</v>
      </c>
      <c r="AM1886" t="s">
        <v>1940</v>
      </c>
      <c r="AN1886" t="s">
        <v>2333</v>
      </c>
      <c r="AO1886" t="str">
        <f>TEXT(A1886,"yyyy-mm-dd")</f>
        <v>2011-12-31</v>
      </c>
    </row>
    <row r="1887" spans="1:41">
      <c r="A1887" s="6" t="s">
        <v>2320</v>
      </c>
      <c r="B1887">
        <v>2011</v>
      </c>
      <c r="C1887">
        <v>12</v>
      </c>
      <c r="E1887" t="s">
        <v>100</v>
      </c>
      <c r="F1887" t="s">
        <v>101</v>
      </c>
      <c r="G1887" t="s">
        <v>102</v>
      </c>
      <c r="H1887" t="s">
        <v>1932</v>
      </c>
      <c r="I1887">
        <v>2011</v>
      </c>
      <c r="J1887">
        <v>4</v>
      </c>
      <c r="K1887" s="6">
        <v>40908</v>
      </c>
      <c r="L1887">
        <v>0</v>
      </c>
      <c r="M1887">
        <v>0</v>
      </c>
      <c r="N1887" t="s">
        <v>178</v>
      </c>
      <c r="O1887" s="8">
        <v>3.6</v>
      </c>
      <c r="P1887" s="8">
        <v>3.5</v>
      </c>
      <c r="Q1887" s="8">
        <v>3.4</v>
      </c>
      <c r="R1887" s="8">
        <v>3.8</v>
      </c>
      <c r="S1887" s="8">
        <v>2.8</v>
      </c>
      <c r="T1887" s="8">
        <v>4.4800000000000004</v>
      </c>
      <c r="U1887" s="8">
        <v>0.36</v>
      </c>
      <c r="V1887" s="9">
        <v>26</v>
      </c>
      <c r="W1887" s="8">
        <v>0.39999999999999991</v>
      </c>
      <c r="X1887" s="8">
        <v>1.6800000000000006</v>
      </c>
      <c r="Y1887" s="8">
        <v>0.10000000000000009</v>
      </c>
      <c r="Z1887" s="8">
        <v>-4.9999999999999822E-2</v>
      </c>
      <c r="AA1887">
        <v>-0.10000000000000009</v>
      </c>
      <c r="AF1887" t="s">
        <v>2066</v>
      </c>
      <c r="AG1887" t="s">
        <v>106</v>
      </c>
      <c r="AH1887" t="s">
        <v>107</v>
      </c>
      <c r="AI1887" t="s">
        <v>108</v>
      </c>
      <c r="AJ1887" s="7">
        <v>40908</v>
      </c>
      <c r="AK1887" t="s">
        <v>2321</v>
      </c>
      <c r="AL1887" t="s">
        <v>109</v>
      </c>
      <c r="AM1887" t="s">
        <v>1935</v>
      </c>
      <c r="AN1887" t="s">
        <v>2332</v>
      </c>
      <c r="AO1887" t="str">
        <f>TEXT(A1887,"yyyy-mm-dd")</f>
        <v>2011-12-31</v>
      </c>
    </row>
    <row r="1888" spans="1:41">
      <c r="A1888" s="6" t="s">
        <v>2320</v>
      </c>
      <c r="B1888">
        <v>2011</v>
      </c>
      <c r="C1888">
        <v>12</v>
      </c>
      <c r="E1888" t="s">
        <v>100</v>
      </c>
      <c r="F1888" t="s">
        <v>101</v>
      </c>
      <c r="G1888" t="s">
        <v>83</v>
      </c>
      <c r="H1888" t="s">
        <v>1589</v>
      </c>
      <c r="I1888">
        <v>2011</v>
      </c>
      <c r="K1888" s="6">
        <v>40908</v>
      </c>
      <c r="L1888">
        <v>0</v>
      </c>
      <c r="N1888" t="s">
        <v>178</v>
      </c>
      <c r="O1888" s="8">
        <v>3.9</v>
      </c>
      <c r="P1888" s="8">
        <v>3.9</v>
      </c>
      <c r="Q1888" s="8">
        <v>3.83</v>
      </c>
      <c r="R1888" s="8">
        <v>4</v>
      </c>
      <c r="S1888" s="8">
        <v>3.3</v>
      </c>
      <c r="T1888" s="8">
        <v>4.12</v>
      </c>
      <c r="U1888" s="8">
        <v>0.17</v>
      </c>
      <c r="V1888" s="9">
        <v>26</v>
      </c>
      <c r="W1888" s="8">
        <v>0.16999999999999993</v>
      </c>
      <c r="X1888" s="8">
        <v>0.82000000000000028</v>
      </c>
      <c r="Y1888" s="8">
        <v>0</v>
      </c>
      <c r="Z1888" s="8">
        <v>0</v>
      </c>
      <c r="AA1888">
        <v>-3.0000000000000249E-2</v>
      </c>
      <c r="AF1888" t="s">
        <v>9939</v>
      </c>
      <c r="AG1888" t="s">
        <v>9655</v>
      </c>
      <c r="AH1888" t="s">
        <v>9656</v>
      </c>
      <c r="AI1888" t="s">
        <v>9657</v>
      </c>
      <c r="AJ1888" s="7">
        <v>40908</v>
      </c>
      <c r="AK1888" t="s">
        <v>2321</v>
      </c>
      <c r="AL1888" t="s">
        <v>109</v>
      </c>
      <c r="AM1888" t="s">
        <v>1591</v>
      </c>
      <c r="AN1888" t="s">
        <v>9971</v>
      </c>
    </row>
    <row r="1889" spans="1:41">
      <c r="A1889" s="6" t="s">
        <v>2320</v>
      </c>
      <c r="B1889">
        <v>2011</v>
      </c>
      <c r="C1889">
        <v>12</v>
      </c>
      <c r="E1889" t="s">
        <v>81</v>
      </c>
      <c r="F1889" t="s">
        <v>82</v>
      </c>
      <c r="G1889" t="s">
        <v>83</v>
      </c>
      <c r="H1889" t="s">
        <v>2325</v>
      </c>
      <c r="I1889">
        <v>2014</v>
      </c>
      <c r="K1889" s="6">
        <v>42004</v>
      </c>
      <c r="L1889">
        <v>36</v>
      </c>
      <c r="N1889" t="s">
        <v>924</v>
      </c>
      <c r="O1889" s="8">
        <v>3.59</v>
      </c>
      <c r="P1889" s="8">
        <v>3.6</v>
      </c>
      <c r="Q1889" s="8">
        <v>3.4</v>
      </c>
      <c r="R1889" s="8">
        <v>3.8</v>
      </c>
      <c r="S1889" s="8">
        <v>3</v>
      </c>
      <c r="T1889" s="8">
        <v>4.0999999999999996</v>
      </c>
      <c r="U1889" s="8">
        <v>0.31</v>
      </c>
      <c r="V1889" s="9">
        <v>21</v>
      </c>
      <c r="W1889" s="8">
        <v>0.39999999999999991</v>
      </c>
      <c r="X1889" s="8">
        <v>1.0999999999999996</v>
      </c>
      <c r="Y1889" s="8">
        <v>-1.0000000000000231E-2</v>
      </c>
      <c r="Z1889" s="8"/>
      <c r="AF1889" t="s">
        <v>2326</v>
      </c>
      <c r="AG1889" t="s">
        <v>87</v>
      </c>
      <c r="AH1889" t="s">
        <v>88</v>
      </c>
      <c r="AI1889" t="s">
        <v>926</v>
      </c>
      <c r="AJ1889" s="7">
        <v>42004</v>
      </c>
      <c r="AK1889" t="s">
        <v>2321</v>
      </c>
      <c r="AL1889" t="s">
        <v>91</v>
      </c>
      <c r="AM1889" t="s">
        <v>2327</v>
      </c>
      <c r="AN1889" t="s">
        <v>2328</v>
      </c>
      <c r="AO1889" t="str">
        <f>TEXT(A1889,"yyyy-mm-dd")</f>
        <v>2011-12-31</v>
      </c>
    </row>
    <row r="1890" spans="1:41">
      <c r="A1890" s="6" t="s">
        <v>2320</v>
      </c>
      <c r="B1890">
        <v>2011</v>
      </c>
      <c r="C1890">
        <v>12</v>
      </c>
      <c r="E1890" t="s">
        <v>81</v>
      </c>
      <c r="F1890" t="s">
        <v>82</v>
      </c>
      <c r="G1890" t="s">
        <v>83</v>
      </c>
      <c r="H1890" t="s">
        <v>2028</v>
      </c>
      <c r="I1890">
        <v>2013</v>
      </c>
      <c r="K1890" s="6">
        <v>41639</v>
      </c>
      <c r="L1890">
        <v>24</v>
      </c>
      <c r="N1890" t="s">
        <v>368</v>
      </c>
      <c r="O1890" s="8">
        <v>3.57</v>
      </c>
      <c r="P1890" s="8">
        <v>3.6</v>
      </c>
      <c r="Q1890" s="8">
        <v>3.4</v>
      </c>
      <c r="R1890" s="8">
        <v>3.7</v>
      </c>
      <c r="S1890" s="8">
        <v>2.9</v>
      </c>
      <c r="T1890" s="8">
        <v>4.0999999999999996</v>
      </c>
      <c r="U1890" s="8">
        <v>0.28000000000000003</v>
      </c>
      <c r="V1890" s="9">
        <v>24</v>
      </c>
      <c r="W1890" s="8">
        <v>0.30000000000000027</v>
      </c>
      <c r="X1890" s="8">
        <v>1.1999999999999997</v>
      </c>
      <c r="Y1890" s="8">
        <v>-3.0000000000000249E-2</v>
      </c>
      <c r="Z1890" s="8">
        <v>0.10000000000000009</v>
      </c>
      <c r="AA1890">
        <v>0.15000000000000036</v>
      </c>
      <c r="AF1890" t="s">
        <v>2029</v>
      </c>
      <c r="AG1890" t="s">
        <v>87</v>
      </c>
      <c r="AH1890" t="s">
        <v>88</v>
      </c>
      <c r="AI1890" t="s">
        <v>359</v>
      </c>
      <c r="AJ1890" s="7">
        <v>41639</v>
      </c>
      <c r="AK1890" t="s">
        <v>2321</v>
      </c>
      <c r="AL1890" t="s">
        <v>91</v>
      </c>
      <c r="AM1890" t="s">
        <v>2030</v>
      </c>
      <c r="AN1890" t="s">
        <v>2324</v>
      </c>
      <c r="AO1890" t="str">
        <f>TEXT(A1890,"yyyy-mm-dd")</f>
        <v>2011-12-31</v>
      </c>
    </row>
    <row r="1891" spans="1:41">
      <c r="A1891" s="6" t="s">
        <v>2320</v>
      </c>
      <c r="B1891">
        <v>2011</v>
      </c>
      <c r="C1891">
        <v>12</v>
      </c>
      <c r="E1891" t="s">
        <v>392</v>
      </c>
      <c r="F1891" t="s">
        <v>82</v>
      </c>
      <c r="G1891" t="s">
        <v>83</v>
      </c>
      <c r="H1891" t="s">
        <v>2028</v>
      </c>
      <c r="I1891">
        <v>2013</v>
      </c>
      <c r="K1891" s="6">
        <v>41639</v>
      </c>
      <c r="L1891">
        <v>24</v>
      </c>
      <c r="N1891" t="s">
        <v>368</v>
      </c>
      <c r="O1891" s="8">
        <v>3.42</v>
      </c>
      <c r="P1891" s="8">
        <v>3.45</v>
      </c>
      <c r="Q1891" s="8">
        <v>3.2</v>
      </c>
      <c r="R1891" s="8">
        <v>3.6</v>
      </c>
      <c r="S1891" s="8">
        <v>3</v>
      </c>
      <c r="T1891" s="8">
        <v>3.9</v>
      </c>
      <c r="U1891" s="8">
        <v>0.26</v>
      </c>
      <c r="V1891" s="9">
        <v>20</v>
      </c>
      <c r="W1891" s="8">
        <v>0.39999999999999991</v>
      </c>
      <c r="X1891" s="8">
        <v>0.89999999999999991</v>
      </c>
      <c r="Y1891" s="8">
        <v>-3.0000000000000249E-2</v>
      </c>
      <c r="Z1891" s="8"/>
      <c r="AF1891" t="s">
        <v>2029</v>
      </c>
      <c r="AG1891" t="s">
        <v>87</v>
      </c>
      <c r="AH1891" t="s">
        <v>88</v>
      </c>
      <c r="AI1891" t="s">
        <v>359</v>
      </c>
      <c r="AJ1891" s="7">
        <v>41639</v>
      </c>
      <c r="AK1891" t="s">
        <v>2321</v>
      </c>
      <c r="AL1891" t="s">
        <v>393</v>
      </c>
      <c r="AM1891" t="s">
        <v>2030</v>
      </c>
      <c r="AN1891" t="s">
        <v>2331</v>
      </c>
      <c r="AO1891" t="str">
        <f>TEXT(A1891,"yyyy-mm-dd")</f>
        <v>2011-12-31</v>
      </c>
    </row>
    <row r="1892" spans="1:41">
      <c r="A1892" s="6" t="s">
        <v>2320</v>
      </c>
      <c r="B1892">
        <v>2011</v>
      </c>
      <c r="C1892">
        <v>12</v>
      </c>
      <c r="E1892" t="s">
        <v>81</v>
      </c>
      <c r="F1892" t="s">
        <v>82</v>
      </c>
      <c r="G1892" t="s">
        <v>83</v>
      </c>
      <c r="H1892" t="s">
        <v>1781</v>
      </c>
      <c r="I1892">
        <v>2012</v>
      </c>
      <c r="K1892" s="6">
        <v>41274</v>
      </c>
      <c r="L1892">
        <v>12</v>
      </c>
      <c r="N1892" t="s">
        <v>261</v>
      </c>
      <c r="O1892" s="8">
        <v>3.69</v>
      </c>
      <c r="P1892" s="8">
        <v>3.6</v>
      </c>
      <c r="Q1892" s="8">
        <v>3.5</v>
      </c>
      <c r="R1892" s="8">
        <v>3.78</v>
      </c>
      <c r="S1892" s="8">
        <v>3.3</v>
      </c>
      <c r="T1892" s="8">
        <v>4.5999999999999996</v>
      </c>
      <c r="U1892" s="8">
        <v>0.3</v>
      </c>
      <c r="V1892" s="9">
        <v>26</v>
      </c>
      <c r="W1892" s="8">
        <v>0.2799999999999998</v>
      </c>
      <c r="X1892" s="8">
        <v>1.2999999999999998</v>
      </c>
      <c r="Y1892" s="8">
        <v>8.9999999999999858E-2</v>
      </c>
      <c r="Z1892" s="8">
        <v>0</v>
      </c>
      <c r="AA1892">
        <v>7.9999999999999627E-2</v>
      </c>
      <c r="AF1892" t="s">
        <v>1782</v>
      </c>
      <c r="AG1892" t="s">
        <v>87</v>
      </c>
      <c r="AH1892" t="s">
        <v>88</v>
      </c>
      <c r="AI1892" t="s">
        <v>97</v>
      </c>
      <c r="AJ1892" s="7">
        <v>41274</v>
      </c>
      <c r="AK1892" t="s">
        <v>2321</v>
      </c>
      <c r="AL1892" t="s">
        <v>91</v>
      </c>
      <c r="AM1892" t="s">
        <v>1783</v>
      </c>
      <c r="AN1892" t="s">
        <v>2323</v>
      </c>
      <c r="AO1892" t="str">
        <f>TEXT(A1892,"yyyy-mm-dd")</f>
        <v>2011-12-31</v>
      </c>
    </row>
    <row r="1893" spans="1:41">
      <c r="A1893" s="6" t="s">
        <v>2320</v>
      </c>
      <c r="B1893">
        <v>2011</v>
      </c>
      <c r="C1893">
        <v>12</v>
      </c>
      <c r="E1893" t="s">
        <v>392</v>
      </c>
      <c r="F1893" t="s">
        <v>82</v>
      </c>
      <c r="G1893" t="s">
        <v>83</v>
      </c>
      <c r="H1893" t="s">
        <v>1781</v>
      </c>
      <c r="I1893">
        <v>2012</v>
      </c>
      <c r="K1893" s="6">
        <v>41274</v>
      </c>
      <c r="L1893">
        <v>12</v>
      </c>
      <c r="N1893" t="s">
        <v>261</v>
      </c>
      <c r="O1893" s="8">
        <v>3.4</v>
      </c>
      <c r="P1893" s="8">
        <v>3.4</v>
      </c>
      <c r="Q1893" s="8">
        <v>3.2</v>
      </c>
      <c r="R1893" s="8">
        <v>3.5</v>
      </c>
      <c r="S1893" s="8">
        <v>2.9</v>
      </c>
      <c r="T1893" s="8">
        <v>4.2</v>
      </c>
      <c r="U1893" s="8">
        <v>0.3</v>
      </c>
      <c r="V1893" s="9">
        <v>25</v>
      </c>
      <c r="W1893" s="8">
        <v>0.29999999999999982</v>
      </c>
      <c r="X1893" s="8">
        <v>1.3000000000000003</v>
      </c>
      <c r="Y1893" s="8">
        <v>0</v>
      </c>
      <c r="Z1893" s="8">
        <v>0</v>
      </c>
      <c r="AA1893">
        <v>-4.4408920985006262E-16</v>
      </c>
      <c r="AF1893" t="s">
        <v>1782</v>
      </c>
      <c r="AG1893" t="s">
        <v>87</v>
      </c>
      <c r="AH1893" t="s">
        <v>88</v>
      </c>
      <c r="AI1893" t="s">
        <v>97</v>
      </c>
      <c r="AJ1893" s="7">
        <v>41274</v>
      </c>
      <c r="AK1893" t="s">
        <v>2321</v>
      </c>
      <c r="AL1893" t="s">
        <v>393</v>
      </c>
      <c r="AM1893" t="s">
        <v>1783</v>
      </c>
      <c r="AN1893" t="s">
        <v>2330</v>
      </c>
      <c r="AO1893" t="str">
        <f>TEXT(A1893,"yyyy-mm-dd")</f>
        <v>2011-12-31</v>
      </c>
    </row>
    <row r="1894" spans="1:41">
      <c r="A1894" s="6" t="s">
        <v>2320</v>
      </c>
      <c r="B1894">
        <v>2011</v>
      </c>
      <c r="C1894">
        <v>12</v>
      </c>
      <c r="E1894" t="s">
        <v>81</v>
      </c>
      <c r="F1894" t="s">
        <v>82</v>
      </c>
      <c r="G1894" t="s">
        <v>83</v>
      </c>
      <c r="H1894" t="s">
        <v>1589</v>
      </c>
      <c r="I1894">
        <v>2011</v>
      </c>
      <c r="K1894" s="6">
        <v>40908</v>
      </c>
      <c r="L1894">
        <v>0</v>
      </c>
      <c r="N1894" t="s">
        <v>178</v>
      </c>
      <c r="O1894" s="8">
        <v>3.53</v>
      </c>
      <c r="P1894" s="8">
        <v>3.5</v>
      </c>
      <c r="Q1894" s="8">
        <v>3.43</v>
      </c>
      <c r="R1894" s="8">
        <v>3.6</v>
      </c>
      <c r="S1894" s="8">
        <v>3.1</v>
      </c>
      <c r="T1894" s="8">
        <v>4.5</v>
      </c>
      <c r="U1894" s="8">
        <v>0.25</v>
      </c>
      <c r="V1894" s="9">
        <v>26</v>
      </c>
      <c r="W1894" s="8">
        <v>0.16999999999999993</v>
      </c>
      <c r="X1894" s="8">
        <v>1.4</v>
      </c>
      <c r="Y1894" s="8">
        <v>2.9999999999999805E-2</v>
      </c>
      <c r="Z1894" s="8">
        <v>0.10000000000000009</v>
      </c>
      <c r="AA1894">
        <v>-3.0000000000000249E-2</v>
      </c>
      <c r="AF1894" t="s">
        <v>1590</v>
      </c>
      <c r="AG1894" t="s">
        <v>87</v>
      </c>
      <c r="AH1894" t="s">
        <v>88</v>
      </c>
      <c r="AI1894" t="s">
        <v>89</v>
      </c>
      <c r="AJ1894" s="7">
        <v>40908</v>
      </c>
      <c r="AK1894" t="s">
        <v>2321</v>
      </c>
      <c r="AL1894" t="s">
        <v>91</v>
      </c>
      <c r="AM1894" t="s">
        <v>1591</v>
      </c>
      <c r="AN1894" t="s">
        <v>2322</v>
      </c>
      <c r="AO1894" t="str">
        <f>TEXT(A1894,"yyyy-mm-dd")</f>
        <v>2011-12-31</v>
      </c>
    </row>
    <row r="1895" spans="1:41">
      <c r="A1895" s="6" t="s">
        <v>2320</v>
      </c>
      <c r="B1895">
        <v>2011</v>
      </c>
      <c r="C1895">
        <v>12</v>
      </c>
      <c r="E1895" t="s">
        <v>392</v>
      </c>
      <c r="F1895" t="s">
        <v>82</v>
      </c>
      <c r="G1895" t="s">
        <v>83</v>
      </c>
      <c r="H1895" t="s">
        <v>1589</v>
      </c>
      <c r="I1895">
        <v>2011</v>
      </c>
      <c r="K1895" s="6">
        <v>40908</v>
      </c>
      <c r="L1895">
        <v>0</v>
      </c>
      <c r="N1895" t="s">
        <v>178</v>
      </c>
      <c r="O1895" s="8">
        <v>3.28</v>
      </c>
      <c r="P1895" s="8">
        <v>3.26</v>
      </c>
      <c r="Q1895" s="8">
        <v>3.22</v>
      </c>
      <c r="R1895" s="8">
        <v>3.31</v>
      </c>
      <c r="S1895" s="8">
        <v>3.16</v>
      </c>
      <c r="T1895" s="8">
        <v>3.45</v>
      </c>
      <c r="U1895" s="8">
        <v>0.08</v>
      </c>
      <c r="V1895" s="9">
        <v>22</v>
      </c>
      <c r="W1895" s="8">
        <v>8.9999999999999858E-2</v>
      </c>
      <c r="X1895" s="8">
        <v>0.29000000000000004</v>
      </c>
      <c r="Y1895" s="8">
        <v>2.0000000000000018E-2</v>
      </c>
      <c r="Z1895" s="8">
        <v>5.9999999999999609E-2</v>
      </c>
      <c r="AA1895">
        <v>-9.9999999999997868E-3</v>
      </c>
      <c r="AF1895" t="s">
        <v>1590</v>
      </c>
      <c r="AG1895" t="s">
        <v>87</v>
      </c>
      <c r="AH1895" t="s">
        <v>88</v>
      </c>
      <c r="AI1895" t="s">
        <v>89</v>
      </c>
      <c r="AJ1895" s="7">
        <v>40908</v>
      </c>
      <c r="AK1895" t="s">
        <v>2321</v>
      </c>
      <c r="AL1895" t="s">
        <v>393</v>
      </c>
      <c r="AM1895" t="s">
        <v>1591</v>
      </c>
      <c r="AN1895" t="s">
        <v>2329</v>
      </c>
      <c r="AO1895" t="str">
        <f>TEXT(A1895,"yyyy-mm-dd")</f>
        <v>2011-12-31</v>
      </c>
    </row>
    <row r="1896" spans="1:41">
      <c r="A1896" s="6" t="s">
        <v>2320</v>
      </c>
      <c r="B1896">
        <v>2011</v>
      </c>
      <c r="C1896">
        <v>12</v>
      </c>
      <c r="E1896" t="s">
        <v>81</v>
      </c>
      <c r="F1896" t="s">
        <v>82</v>
      </c>
      <c r="G1896" t="s">
        <v>774</v>
      </c>
      <c r="H1896" t="s">
        <v>775</v>
      </c>
      <c r="K1896" s="6"/>
      <c r="O1896" s="8">
        <v>3.61</v>
      </c>
      <c r="P1896" s="8">
        <v>3.6</v>
      </c>
      <c r="Q1896" s="8">
        <v>3.48</v>
      </c>
      <c r="R1896" s="8">
        <v>3.73</v>
      </c>
      <c r="S1896" s="8">
        <v>3.1</v>
      </c>
      <c r="T1896" s="8">
        <v>4.0999999999999996</v>
      </c>
      <c r="U1896" s="8">
        <v>0.24</v>
      </c>
      <c r="V1896" s="9">
        <v>24</v>
      </c>
      <c r="W1896" s="8">
        <v>0.25</v>
      </c>
      <c r="X1896" s="8">
        <v>0.99999999999999956</v>
      </c>
      <c r="Y1896" s="8">
        <v>9.9999999999997868E-3</v>
      </c>
      <c r="Z1896" s="8">
        <v>0</v>
      </c>
      <c r="AA1896">
        <v>0</v>
      </c>
      <c r="AF1896" t="s">
        <v>776</v>
      </c>
      <c r="AG1896" t="s">
        <v>777</v>
      </c>
      <c r="AH1896" t="s">
        <v>778</v>
      </c>
      <c r="AI1896" t="s">
        <v>779</v>
      </c>
      <c r="AJ1896" s="7"/>
      <c r="AK1896" t="s">
        <v>2321</v>
      </c>
      <c r="AL1896" t="s">
        <v>91</v>
      </c>
      <c r="AM1896" t="s">
        <v>775</v>
      </c>
      <c r="AN1896" t="s">
        <v>2346</v>
      </c>
      <c r="AO1896" t="str">
        <f>TEXT(A1896,"yyyy-mm-dd")</f>
        <v>2011-12-31</v>
      </c>
    </row>
    <row r="1897" spans="1:41">
      <c r="A1897" s="6" t="s">
        <v>2320</v>
      </c>
      <c r="B1897">
        <v>2011</v>
      </c>
      <c r="C1897">
        <v>12</v>
      </c>
      <c r="E1897" t="s">
        <v>81</v>
      </c>
      <c r="F1897" t="s">
        <v>82</v>
      </c>
      <c r="G1897" t="s">
        <v>774</v>
      </c>
      <c r="H1897" t="s">
        <v>1536</v>
      </c>
      <c r="K1897" s="6"/>
      <c r="O1897" s="8">
        <v>3.54</v>
      </c>
      <c r="P1897" s="8">
        <v>3.5</v>
      </c>
      <c r="Q1897" s="8">
        <v>3.4</v>
      </c>
      <c r="R1897" s="8">
        <v>3.83</v>
      </c>
      <c r="S1897" s="8">
        <v>3</v>
      </c>
      <c r="T1897" s="8">
        <v>4.2</v>
      </c>
      <c r="U1897" s="8">
        <v>0.35</v>
      </c>
      <c r="V1897" s="9">
        <v>22</v>
      </c>
      <c r="W1897" s="8">
        <v>0.43000000000000016</v>
      </c>
      <c r="X1897" s="8">
        <v>1.2000000000000002</v>
      </c>
      <c r="Y1897" s="8">
        <v>4.0000000000000036E-2</v>
      </c>
      <c r="Z1897" s="8">
        <v>0</v>
      </c>
      <c r="AA1897">
        <v>0.12999999999999989</v>
      </c>
      <c r="AF1897" t="s">
        <v>1537</v>
      </c>
      <c r="AG1897" t="s">
        <v>777</v>
      </c>
      <c r="AH1897" t="s">
        <v>778</v>
      </c>
      <c r="AI1897" t="s">
        <v>1538</v>
      </c>
      <c r="AJ1897" s="7"/>
      <c r="AK1897" t="s">
        <v>2321</v>
      </c>
      <c r="AL1897" t="s">
        <v>91</v>
      </c>
      <c r="AM1897" t="s">
        <v>1536</v>
      </c>
      <c r="AN1897" t="s">
        <v>2347</v>
      </c>
      <c r="AO1897" t="str">
        <f>TEXT(A1897,"yyyy-mm-dd")</f>
        <v>2011-12-31</v>
      </c>
    </row>
    <row r="1898" spans="1:41">
      <c r="A1898" s="6" t="s">
        <v>2320</v>
      </c>
      <c r="B1898">
        <v>2011</v>
      </c>
      <c r="C1898">
        <v>12</v>
      </c>
      <c r="E1898" t="s">
        <v>112</v>
      </c>
      <c r="F1898" t="s">
        <v>113</v>
      </c>
      <c r="G1898" t="s">
        <v>83</v>
      </c>
      <c r="H1898" t="s">
        <v>2028</v>
      </c>
      <c r="I1898">
        <v>2013</v>
      </c>
      <c r="K1898" s="6">
        <v>41639</v>
      </c>
      <c r="L1898">
        <v>24</v>
      </c>
      <c r="N1898" t="s">
        <v>368</v>
      </c>
      <c r="O1898" s="8">
        <v>5.0599999999999996</v>
      </c>
      <c r="P1898" s="8">
        <v>5.0599999999999996</v>
      </c>
      <c r="Q1898" s="8">
        <v>4.5</v>
      </c>
      <c r="R1898" s="8">
        <v>5.52</v>
      </c>
      <c r="S1898" s="8">
        <v>3.65</v>
      </c>
      <c r="T1898" s="8">
        <v>6.25</v>
      </c>
      <c r="U1898" s="8">
        <v>0.72</v>
      </c>
      <c r="V1898" s="9">
        <v>21</v>
      </c>
      <c r="W1898" s="8">
        <v>1.0199999999999996</v>
      </c>
      <c r="X1898" s="8">
        <v>2.6</v>
      </c>
      <c r="Y1898" s="8">
        <v>0</v>
      </c>
      <c r="Z1898" s="8"/>
      <c r="AF1898" t="s">
        <v>2349</v>
      </c>
      <c r="AG1898" t="s">
        <v>115</v>
      </c>
      <c r="AH1898" t="s">
        <v>116</v>
      </c>
      <c r="AI1898" t="s">
        <v>359</v>
      </c>
      <c r="AJ1898" s="7">
        <v>41639</v>
      </c>
      <c r="AK1898" t="s">
        <v>2321</v>
      </c>
      <c r="AL1898" t="s">
        <v>118</v>
      </c>
      <c r="AM1898" t="s">
        <v>2030</v>
      </c>
      <c r="AN1898" t="s">
        <v>2350</v>
      </c>
      <c r="AO1898" t="str">
        <f>TEXT(A1898,"yyyy-mm-dd")</f>
        <v>2011-12-31</v>
      </c>
    </row>
    <row r="1899" spans="1:41">
      <c r="A1899" s="6" t="s">
        <v>2320</v>
      </c>
      <c r="B1899">
        <v>2011</v>
      </c>
      <c r="C1899">
        <v>12</v>
      </c>
      <c r="E1899" t="s">
        <v>112</v>
      </c>
      <c r="F1899" t="s">
        <v>113</v>
      </c>
      <c r="G1899" t="s">
        <v>83</v>
      </c>
      <c r="H1899" t="s">
        <v>1781</v>
      </c>
      <c r="I1899">
        <v>2012</v>
      </c>
      <c r="K1899" s="6">
        <v>41274</v>
      </c>
      <c r="L1899">
        <v>12</v>
      </c>
      <c r="N1899" t="s">
        <v>261</v>
      </c>
      <c r="O1899" s="8">
        <v>4.4800000000000004</v>
      </c>
      <c r="P1899" s="8">
        <v>4.41</v>
      </c>
      <c r="Q1899" s="8">
        <v>4.18</v>
      </c>
      <c r="R1899" s="8">
        <v>4.6500000000000004</v>
      </c>
      <c r="S1899" s="8">
        <v>3.65</v>
      </c>
      <c r="T1899" s="8">
        <v>5.98</v>
      </c>
      <c r="U1899" s="8">
        <v>0.49</v>
      </c>
      <c r="V1899" s="9">
        <v>25</v>
      </c>
      <c r="W1899" s="8">
        <v>0.47000000000000064</v>
      </c>
      <c r="X1899" s="8">
        <v>2.3300000000000005</v>
      </c>
      <c r="Y1899" s="8">
        <v>7.0000000000000284E-2</v>
      </c>
      <c r="Z1899" s="8">
        <v>9.9999999999997868E-3</v>
      </c>
      <c r="AA1899">
        <v>9.0000000000000746E-2</v>
      </c>
      <c r="AF1899" t="s">
        <v>2052</v>
      </c>
      <c r="AG1899" t="s">
        <v>115</v>
      </c>
      <c r="AH1899" t="s">
        <v>116</v>
      </c>
      <c r="AI1899" t="s">
        <v>230</v>
      </c>
      <c r="AJ1899" s="7">
        <v>41274</v>
      </c>
      <c r="AK1899" t="s">
        <v>2321</v>
      </c>
      <c r="AL1899" t="s">
        <v>118</v>
      </c>
      <c r="AM1899" t="s">
        <v>1783</v>
      </c>
      <c r="AN1899" t="s">
        <v>2348</v>
      </c>
      <c r="AO1899" t="str">
        <f>TEXT(A1899,"yyyy-mm-dd")</f>
        <v>2011-12-31</v>
      </c>
    </row>
    <row r="1900" spans="1:41">
      <c r="A1900" s="6" t="s">
        <v>2351</v>
      </c>
      <c r="B1900">
        <v>2012</v>
      </c>
      <c r="C1900">
        <v>1</v>
      </c>
      <c r="E1900" t="s">
        <v>1907</v>
      </c>
      <c r="F1900" t="s">
        <v>1908</v>
      </c>
      <c r="G1900" t="s">
        <v>102</v>
      </c>
      <c r="H1900" t="s">
        <v>2342</v>
      </c>
      <c r="I1900">
        <v>2013</v>
      </c>
      <c r="J1900">
        <v>4</v>
      </c>
      <c r="K1900" s="6">
        <v>41639</v>
      </c>
      <c r="L1900">
        <v>23</v>
      </c>
      <c r="M1900">
        <v>8</v>
      </c>
      <c r="N1900" t="s">
        <v>95</v>
      </c>
      <c r="O1900" s="8">
        <v>5.03</v>
      </c>
      <c r="P1900" s="8">
        <v>5</v>
      </c>
      <c r="Q1900" s="8">
        <v>4.5</v>
      </c>
      <c r="R1900" s="8">
        <v>5.5</v>
      </c>
      <c r="S1900" s="8">
        <v>3.9</v>
      </c>
      <c r="T1900" s="8">
        <v>6.38</v>
      </c>
      <c r="U1900" s="8">
        <v>0.74</v>
      </c>
      <c r="V1900" s="9">
        <v>25</v>
      </c>
      <c r="W1900" s="8">
        <v>1</v>
      </c>
      <c r="X1900" s="8">
        <v>2.48</v>
      </c>
      <c r="Y1900" s="8">
        <v>3.0000000000000249E-2</v>
      </c>
      <c r="Z1900" s="8">
        <v>0</v>
      </c>
      <c r="AA1900">
        <v>-0.55000000000000071</v>
      </c>
      <c r="AF1900" t="s">
        <v>2343</v>
      </c>
      <c r="AG1900" t="s">
        <v>1910</v>
      </c>
      <c r="AH1900" t="s">
        <v>1911</v>
      </c>
      <c r="AI1900" t="s">
        <v>1944</v>
      </c>
      <c r="AJ1900" s="7">
        <v>41639</v>
      </c>
      <c r="AK1900" t="s">
        <v>2352</v>
      </c>
      <c r="AL1900" t="s">
        <v>1908</v>
      </c>
      <c r="AM1900" t="s">
        <v>2344</v>
      </c>
      <c r="AN1900" t="s">
        <v>2372</v>
      </c>
      <c r="AO1900" t="str">
        <f>TEXT(A1900,"yyyy-mm-dd")</f>
        <v>2012-01-31</v>
      </c>
    </row>
    <row r="1901" spans="1:41">
      <c r="A1901" s="6" t="s">
        <v>2351</v>
      </c>
      <c r="B1901">
        <v>2012</v>
      </c>
      <c r="C1901">
        <v>1</v>
      </c>
      <c r="E1901" t="s">
        <v>1907</v>
      </c>
      <c r="F1901" t="s">
        <v>1908</v>
      </c>
      <c r="G1901" t="s">
        <v>102</v>
      </c>
      <c r="H1901" t="s">
        <v>2267</v>
      </c>
      <c r="I1901">
        <v>2013</v>
      </c>
      <c r="J1901">
        <v>3</v>
      </c>
      <c r="K1901" s="6">
        <v>41547</v>
      </c>
      <c r="L1901">
        <v>20</v>
      </c>
      <c r="M1901">
        <v>7</v>
      </c>
      <c r="N1901" t="s">
        <v>185</v>
      </c>
      <c r="O1901" s="8">
        <v>4.92</v>
      </c>
      <c r="P1901" s="8">
        <v>4.78</v>
      </c>
      <c r="Q1901" s="8">
        <v>4.5</v>
      </c>
      <c r="R1901" s="8">
        <v>5.34</v>
      </c>
      <c r="S1901" s="8">
        <v>3.9</v>
      </c>
      <c r="T1901" s="8">
        <v>6.33</v>
      </c>
      <c r="U1901" s="8">
        <v>0.7</v>
      </c>
      <c r="V1901" s="9">
        <v>24</v>
      </c>
      <c r="W1901" s="8">
        <v>0.83999999999999986</v>
      </c>
      <c r="X1901" s="8">
        <v>2.4300000000000002</v>
      </c>
      <c r="Y1901" s="8">
        <v>0.13999999999999968</v>
      </c>
      <c r="Z1901" s="8">
        <v>3.0000000000000249E-2</v>
      </c>
      <c r="AA1901">
        <v>-0.58000000000000007</v>
      </c>
      <c r="AF1901" t="s">
        <v>2268</v>
      </c>
      <c r="AG1901" t="s">
        <v>1910</v>
      </c>
      <c r="AH1901" t="s">
        <v>1911</v>
      </c>
      <c r="AI1901" t="s">
        <v>1939</v>
      </c>
      <c r="AJ1901" s="7">
        <v>41547</v>
      </c>
      <c r="AK1901" t="s">
        <v>2352</v>
      </c>
      <c r="AL1901" t="s">
        <v>1908</v>
      </c>
      <c r="AM1901" t="s">
        <v>2269</v>
      </c>
      <c r="AN1901" t="s">
        <v>2371</v>
      </c>
      <c r="AO1901" t="str">
        <f>TEXT(A1901,"yyyy-mm-dd")</f>
        <v>2012-01-31</v>
      </c>
    </row>
    <row r="1902" spans="1:41">
      <c r="A1902" s="6" t="s">
        <v>2351</v>
      </c>
      <c r="B1902">
        <v>2012</v>
      </c>
      <c r="C1902">
        <v>1</v>
      </c>
      <c r="E1902" t="s">
        <v>1907</v>
      </c>
      <c r="F1902" t="s">
        <v>1908</v>
      </c>
      <c r="G1902" t="s">
        <v>102</v>
      </c>
      <c r="H1902" t="s">
        <v>2194</v>
      </c>
      <c r="I1902">
        <v>2013</v>
      </c>
      <c r="J1902">
        <v>2</v>
      </c>
      <c r="K1902" s="6">
        <v>41455</v>
      </c>
      <c r="L1902">
        <v>17</v>
      </c>
      <c r="M1902">
        <v>6</v>
      </c>
      <c r="N1902" t="s">
        <v>214</v>
      </c>
      <c r="O1902" s="8">
        <v>4.7300000000000004</v>
      </c>
      <c r="P1902" s="8">
        <v>4.7</v>
      </c>
      <c r="Q1902" s="8">
        <v>4.41</v>
      </c>
      <c r="R1902" s="8">
        <v>4.8</v>
      </c>
      <c r="S1902" s="8">
        <v>3.9</v>
      </c>
      <c r="T1902" s="8">
        <v>6.5</v>
      </c>
      <c r="U1902" s="8">
        <v>0.62</v>
      </c>
      <c r="V1902" s="9">
        <v>25</v>
      </c>
      <c r="W1902" s="8">
        <v>0.38999999999999968</v>
      </c>
      <c r="X1902" s="8">
        <v>2.6</v>
      </c>
      <c r="Y1902" s="8">
        <v>3.0000000000000249E-2</v>
      </c>
      <c r="Z1902" s="8">
        <v>0.20000000000000018</v>
      </c>
      <c r="AA1902">
        <v>-0.55000000000000071</v>
      </c>
      <c r="AF1902" t="s">
        <v>2195</v>
      </c>
      <c r="AG1902" t="s">
        <v>1910</v>
      </c>
      <c r="AH1902" t="s">
        <v>1911</v>
      </c>
      <c r="AI1902" t="s">
        <v>1934</v>
      </c>
      <c r="AJ1902" s="7">
        <v>41455</v>
      </c>
      <c r="AK1902" t="s">
        <v>2352</v>
      </c>
      <c r="AL1902" t="s">
        <v>1908</v>
      </c>
      <c r="AM1902" t="s">
        <v>2196</v>
      </c>
      <c r="AN1902" t="s">
        <v>2370</v>
      </c>
      <c r="AO1902" t="str">
        <f>TEXT(A1902,"yyyy-mm-dd")</f>
        <v>2012-01-31</v>
      </c>
    </row>
    <row r="1903" spans="1:41">
      <c r="A1903" s="6" t="s">
        <v>2351</v>
      </c>
      <c r="B1903">
        <v>2012</v>
      </c>
      <c r="C1903">
        <v>1</v>
      </c>
      <c r="E1903" t="s">
        <v>1907</v>
      </c>
      <c r="F1903" t="s">
        <v>1908</v>
      </c>
      <c r="G1903" t="s">
        <v>102</v>
      </c>
      <c r="H1903" t="s">
        <v>2121</v>
      </c>
      <c r="I1903">
        <v>2013</v>
      </c>
      <c r="J1903">
        <v>1</v>
      </c>
      <c r="K1903" s="6">
        <v>41364</v>
      </c>
      <c r="L1903">
        <v>14</v>
      </c>
      <c r="M1903">
        <v>5</v>
      </c>
      <c r="N1903" t="s">
        <v>244</v>
      </c>
      <c r="O1903" s="8">
        <v>4.5999999999999996</v>
      </c>
      <c r="P1903" s="8">
        <v>4.5</v>
      </c>
      <c r="Q1903" s="8">
        <v>4.41</v>
      </c>
      <c r="R1903" s="8">
        <v>4.75</v>
      </c>
      <c r="S1903" s="8">
        <v>3.9</v>
      </c>
      <c r="T1903" s="8">
        <v>6.5</v>
      </c>
      <c r="U1903" s="8">
        <v>0.54</v>
      </c>
      <c r="V1903" s="9">
        <v>25</v>
      </c>
      <c r="W1903" s="8">
        <v>0.33999999999999986</v>
      </c>
      <c r="X1903" s="8">
        <v>2.6</v>
      </c>
      <c r="Y1903" s="8">
        <v>9.9999999999999645E-2</v>
      </c>
      <c r="Z1903" s="8">
        <v>0</v>
      </c>
      <c r="AA1903">
        <v>-0.41000000000000014</v>
      </c>
      <c r="AF1903" t="s">
        <v>2122</v>
      </c>
      <c r="AG1903" t="s">
        <v>1910</v>
      </c>
      <c r="AH1903" t="s">
        <v>1911</v>
      </c>
      <c r="AI1903" t="s">
        <v>1929</v>
      </c>
      <c r="AJ1903" s="7">
        <v>41364</v>
      </c>
      <c r="AK1903" t="s">
        <v>2352</v>
      </c>
      <c r="AL1903" t="s">
        <v>1908</v>
      </c>
      <c r="AM1903" t="s">
        <v>2123</v>
      </c>
      <c r="AN1903" t="s">
        <v>2369</v>
      </c>
      <c r="AO1903" t="str">
        <f>TEXT(A1903,"yyyy-mm-dd")</f>
        <v>2012-01-31</v>
      </c>
    </row>
    <row r="1904" spans="1:41">
      <c r="A1904" s="6" t="s">
        <v>2351</v>
      </c>
      <c r="B1904">
        <v>2012</v>
      </c>
      <c r="C1904">
        <v>1</v>
      </c>
      <c r="E1904" t="s">
        <v>1907</v>
      </c>
      <c r="F1904" t="s">
        <v>1908</v>
      </c>
      <c r="G1904" t="s">
        <v>102</v>
      </c>
      <c r="H1904" t="s">
        <v>2045</v>
      </c>
      <c r="I1904">
        <v>2012</v>
      </c>
      <c r="J1904">
        <v>4</v>
      </c>
      <c r="K1904" s="6">
        <v>41274</v>
      </c>
      <c r="L1904">
        <v>11</v>
      </c>
      <c r="M1904">
        <v>4</v>
      </c>
      <c r="N1904" t="s">
        <v>85</v>
      </c>
      <c r="O1904" s="8">
        <v>4.5199999999999996</v>
      </c>
      <c r="P1904" s="8">
        <v>4.5</v>
      </c>
      <c r="Q1904" s="8">
        <v>4.4800000000000004</v>
      </c>
      <c r="R1904" s="8">
        <v>4.5</v>
      </c>
      <c r="S1904" s="8">
        <v>3.9</v>
      </c>
      <c r="T1904" s="8">
        <v>6</v>
      </c>
      <c r="U1904" s="8">
        <v>0.38</v>
      </c>
      <c r="V1904" s="9">
        <v>27</v>
      </c>
      <c r="W1904" s="8">
        <v>1.9999999999999574E-2</v>
      </c>
      <c r="X1904" s="8">
        <v>2.1</v>
      </c>
      <c r="Y1904" s="8">
        <v>1.9999999999999574E-2</v>
      </c>
      <c r="Z1904" s="8">
        <v>0</v>
      </c>
      <c r="AA1904">
        <v>-0.35000000000000053</v>
      </c>
      <c r="AF1904" t="s">
        <v>2046</v>
      </c>
      <c r="AG1904" t="s">
        <v>1910</v>
      </c>
      <c r="AH1904" t="s">
        <v>1911</v>
      </c>
      <c r="AI1904" t="s">
        <v>1924</v>
      </c>
      <c r="AJ1904" s="7">
        <v>41274</v>
      </c>
      <c r="AK1904" t="s">
        <v>2352</v>
      </c>
      <c r="AL1904" t="s">
        <v>1908</v>
      </c>
      <c r="AM1904" t="s">
        <v>2047</v>
      </c>
      <c r="AN1904" t="s">
        <v>2368</v>
      </c>
      <c r="AO1904" t="str">
        <f>TEXT(A1904,"yyyy-mm-dd")</f>
        <v>2012-01-31</v>
      </c>
    </row>
    <row r="1905" spans="1:41">
      <c r="A1905" s="6" t="s">
        <v>2351</v>
      </c>
      <c r="B1905">
        <v>2012</v>
      </c>
      <c r="C1905">
        <v>1</v>
      </c>
      <c r="E1905" t="s">
        <v>1907</v>
      </c>
      <c r="F1905" t="s">
        <v>1908</v>
      </c>
      <c r="G1905" t="s">
        <v>102</v>
      </c>
      <c r="H1905" t="s">
        <v>1969</v>
      </c>
      <c r="I1905">
        <v>2012</v>
      </c>
      <c r="J1905">
        <v>3</v>
      </c>
      <c r="K1905" s="6">
        <v>41182</v>
      </c>
      <c r="L1905">
        <v>8</v>
      </c>
      <c r="M1905">
        <v>3</v>
      </c>
      <c r="N1905" t="s">
        <v>182</v>
      </c>
      <c r="O1905" s="8">
        <v>4.33</v>
      </c>
      <c r="P1905" s="8">
        <v>4.5</v>
      </c>
      <c r="Q1905" s="8">
        <v>4.43</v>
      </c>
      <c r="R1905" s="8">
        <v>4.5</v>
      </c>
      <c r="S1905" s="8">
        <v>0.5</v>
      </c>
      <c r="T1905" s="8">
        <v>5.09</v>
      </c>
      <c r="U1905" s="8">
        <v>0.81</v>
      </c>
      <c r="V1905" s="9">
        <v>27</v>
      </c>
      <c r="W1905" s="8">
        <v>7.0000000000000284E-2</v>
      </c>
      <c r="X1905" s="8">
        <v>4.59</v>
      </c>
      <c r="Y1905" s="8">
        <v>-0.16999999999999993</v>
      </c>
      <c r="Z1905" s="8">
        <v>0</v>
      </c>
      <c r="AA1905">
        <v>-0.29999999999999982</v>
      </c>
      <c r="AF1905" t="s">
        <v>1970</v>
      </c>
      <c r="AG1905" t="s">
        <v>1910</v>
      </c>
      <c r="AH1905" t="s">
        <v>1911</v>
      </c>
      <c r="AI1905" t="s">
        <v>1919</v>
      </c>
      <c r="AJ1905" s="7">
        <v>41182</v>
      </c>
      <c r="AK1905" t="s">
        <v>2352</v>
      </c>
      <c r="AL1905" t="s">
        <v>1908</v>
      </c>
      <c r="AM1905" t="s">
        <v>1972</v>
      </c>
      <c r="AN1905" t="s">
        <v>2367</v>
      </c>
      <c r="AO1905" t="str">
        <f>TEXT(A1905,"yyyy-mm-dd")</f>
        <v>2012-01-31</v>
      </c>
    </row>
    <row r="1906" spans="1:41">
      <c r="A1906" s="6" t="s">
        <v>2351</v>
      </c>
      <c r="B1906">
        <v>2012</v>
      </c>
      <c r="C1906">
        <v>1</v>
      </c>
      <c r="E1906" t="s">
        <v>1907</v>
      </c>
      <c r="F1906" t="s">
        <v>1908</v>
      </c>
      <c r="G1906" t="s">
        <v>102</v>
      </c>
      <c r="H1906" t="s">
        <v>1942</v>
      </c>
      <c r="I1906">
        <v>2012</v>
      </c>
      <c r="J1906">
        <v>2</v>
      </c>
      <c r="K1906" s="6">
        <v>41090</v>
      </c>
      <c r="L1906">
        <v>5</v>
      </c>
      <c r="M1906">
        <v>2</v>
      </c>
      <c r="N1906" t="s">
        <v>211</v>
      </c>
      <c r="O1906" s="8">
        <v>4.47</v>
      </c>
      <c r="P1906" s="8">
        <v>4.5</v>
      </c>
      <c r="Q1906" s="8">
        <v>4.5</v>
      </c>
      <c r="R1906" s="8">
        <v>4.5</v>
      </c>
      <c r="S1906" s="8">
        <v>4</v>
      </c>
      <c r="T1906" s="8">
        <v>5.03</v>
      </c>
      <c r="U1906" s="8">
        <v>0.21</v>
      </c>
      <c r="V1906" s="9">
        <v>27</v>
      </c>
      <c r="W1906" s="8">
        <v>0</v>
      </c>
      <c r="X1906" s="8">
        <v>1.0300000000000002</v>
      </c>
      <c r="Y1906" s="8">
        <v>-3.0000000000000249E-2</v>
      </c>
      <c r="Z1906" s="8">
        <v>0</v>
      </c>
      <c r="AA1906">
        <v>-0.25</v>
      </c>
      <c r="AF1906" t="s">
        <v>1943</v>
      </c>
      <c r="AG1906" t="s">
        <v>1910</v>
      </c>
      <c r="AH1906" t="s">
        <v>1911</v>
      </c>
      <c r="AI1906" t="s">
        <v>1915</v>
      </c>
      <c r="AJ1906" s="7">
        <v>41090</v>
      </c>
      <c r="AK1906" t="s">
        <v>2352</v>
      </c>
      <c r="AL1906" t="s">
        <v>1908</v>
      </c>
      <c r="AM1906" t="s">
        <v>1945</v>
      </c>
      <c r="AN1906" t="s">
        <v>2366</v>
      </c>
      <c r="AO1906" t="str">
        <f>TEXT(A1906,"yyyy-mm-dd")</f>
        <v>2012-01-31</v>
      </c>
    </row>
    <row r="1907" spans="1:41">
      <c r="A1907" s="6" t="s">
        <v>2351</v>
      </c>
      <c r="B1907">
        <v>2012</v>
      </c>
      <c r="C1907">
        <v>1</v>
      </c>
      <c r="E1907" t="s">
        <v>1907</v>
      </c>
      <c r="F1907" t="s">
        <v>1908</v>
      </c>
      <c r="G1907" t="s">
        <v>102</v>
      </c>
      <c r="H1907" t="s">
        <v>1937</v>
      </c>
      <c r="I1907">
        <v>2012</v>
      </c>
      <c r="J1907">
        <v>1</v>
      </c>
      <c r="K1907" s="6">
        <v>40999</v>
      </c>
      <c r="L1907">
        <v>2</v>
      </c>
      <c r="M1907">
        <v>1</v>
      </c>
      <c r="N1907" t="s">
        <v>104</v>
      </c>
      <c r="O1907" s="8">
        <v>4.51</v>
      </c>
      <c r="P1907" s="8">
        <v>4.5</v>
      </c>
      <c r="Q1907" s="8">
        <v>4.5</v>
      </c>
      <c r="R1907" s="8">
        <v>4.5</v>
      </c>
      <c r="S1907" s="8">
        <v>4.25</v>
      </c>
      <c r="T1907" s="8">
        <v>4.93</v>
      </c>
      <c r="U1907" s="8">
        <v>0.14000000000000001</v>
      </c>
      <c r="V1907" s="9">
        <v>27</v>
      </c>
      <c r="W1907" s="8">
        <v>0</v>
      </c>
      <c r="X1907" s="8">
        <v>0.67999999999999972</v>
      </c>
      <c r="Y1907" s="8">
        <v>9.9999999999997868E-3</v>
      </c>
      <c r="Z1907" s="8">
        <v>0</v>
      </c>
      <c r="AA1907">
        <v>0</v>
      </c>
      <c r="AF1907" t="s">
        <v>1938</v>
      </c>
      <c r="AG1907" t="s">
        <v>1910</v>
      </c>
      <c r="AH1907" t="s">
        <v>1911</v>
      </c>
      <c r="AI1907" t="s">
        <v>1912</v>
      </c>
      <c r="AJ1907" s="7">
        <v>40999</v>
      </c>
      <c r="AK1907" t="s">
        <v>2352</v>
      </c>
      <c r="AL1907" t="s">
        <v>1908</v>
      </c>
      <c r="AM1907" t="s">
        <v>1940</v>
      </c>
      <c r="AN1907" t="s">
        <v>2365</v>
      </c>
      <c r="AO1907" t="str">
        <f>TEXT(A1907,"yyyy-mm-dd")</f>
        <v>2012-01-31</v>
      </c>
    </row>
    <row r="1908" spans="1:41">
      <c r="A1908" s="6" t="s">
        <v>2351</v>
      </c>
      <c r="B1908">
        <v>2012</v>
      </c>
      <c r="C1908">
        <v>1</v>
      </c>
      <c r="E1908" t="s">
        <v>100</v>
      </c>
      <c r="F1908" t="s">
        <v>101</v>
      </c>
      <c r="G1908" t="s">
        <v>83</v>
      </c>
      <c r="H1908" t="s">
        <v>2028</v>
      </c>
      <c r="I1908">
        <v>2013</v>
      </c>
      <c r="K1908" s="6">
        <v>41639</v>
      </c>
      <c r="L1908">
        <v>23</v>
      </c>
      <c r="N1908" t="s">
        <v>95</v>
      </c>
      <c r="O1908" s="8">
        <v>3.37</v>
      </c>
      <c r="P1908" s="8">
        <v>3.4</v>
      </c>
      <c r="Q1908" s="8">
        <v>3.2</v>
      </c>
      <c r="R1908" s="8">
        <v>3.5</v>
      </c>
      <c r="S1908" s="8">
        <v>2.2999999999999998</v>
      </c>
      <c r="T1908" s="8">
        <v>4.2</v>
      </c>
      <c r="U1908" s="8">
        <v>0.4</v>
      </c>
      <c r="V1908" s="9">
        <v>26</v>
      </c>
      <c r="W1908" s="8">
        <v>0.29999999999999982</v>
      </c>
      <c r="X1908" s="8">
        <v>1.9000000000000004</v>
      </c>
      <c r="Y1908" s="8">
        <v>-2.9999999999999805E-2</v>
      </c>
      <c r="Z1908" s="8">
        <v>0</v>
      </c>
      <c r="AA1908">
        <v>-4.4408920985006262E-16</v>
      </c>
      <c r="AF1908" t="s">
        <v>10004</v>
      </c>
      <c r="AG1908" t="s">
        <v>9655</v>
      </c>
      <c r="AH1908" t="s">
        <v>9656</v>
      </c>
      <c r="AI1908" t="s">
        <v>9669</v>
      </c>
      <c r="AJ1908" s="7">
        <v>41639</v>
      </c>
      <c r="AK1908" t="s">
        <v>2352</v>
      </c>
      <c r="AL1908" t="s">
        <v>109</v>
      </c>
      <c r="AM1908" t="s">
        <v>2030</v>
      </c>
      <c r="AN1908" t="s">
        <v>10009</v>
      </c>
    </row>
    <row r="1909" spans="1:41">
      <c r="A1909" s="6" t="s">
        <v>2351</v>
      </c>
      <c r="B1909">
        <v>2012</v>
      </c>
      <c r="C1909">
        <v>1</v>
      </c>
      <c r="E1909" t="s">
        <v>100</v>
      </c>
      <c r="F1909" t="s">
        <v>101</v>
      </c>
      <c r="G1909" t="s">
        <v>102</v>
      </c>
      <c r="H1909" t="s">
        <v>2045</v>
      </c>
      <c r="I1909">
        <v>2012</v>
      </c>
      <c r="J1909">
        <v>4</v>
      </c>
      <c r="K1909" s="6">
        <v>41274</v>
      </c>
      <c r="L1909">
        <v>11</v>
      </c>
      <c r="M1909">
        <v>4</v>
      </c>
      <c r="N1909" t="s">
        <v>85</v>
      </c>
      <c r="O1909" s="8">
        <v>3.08</v>
      </c>
      <c r="P1909" s="8">
        <v>3.21</v>
      </c>
      <c r="Q1909" s="8">
        <v>2.73</v>
      </c>
      <c r="R1909" s="8">
        <v>3.58</v>
      </c>
      <c r="S1909" s="8">
        <v>1.5</v>
      </c>
      <c r="T1909" s="8">
        <v>4.2</v>
      </c>
      <c r="U1909" s="8">
        <v>0.7</v>
      </c>
      <c r="V1909" s="9">
        <v>26</v>
      </c>
      <c r="W1909" s="8">
        <v>0.85000000000000009</v>
      </c>
      <c r="X1909" s="8">
        <v>2.7</v>
      </c>
      <c r="Y1909" s="8">
        <v>-0.12999999999999989</v>
      </c>
      <c r="Z1909" s="8"/>
      <c r="AF1909" t="s">
        <v>2363</v>
      </c>
      <c r="AG1909" t="s">
        <v>106</v>
      </c>
      <c r="AH1909" t="s">
        <v>107</v>
      </c>
      <c r="AI1909" t="s">
        <v>497</v>
      </c>
      <c r="AJ1909" s="7">
        <v>41274</v>
      </c>
      <c r="AK1909" t="s">
        <v>2352</v>
      </c>
      <c r="AL1909" t="s">
        <v>109</v>
      </c>
      <c r="AM1909" t="s">
        <v>2047</v>
      </c>
      <c r="AN1909" t="s">
        <v>2364</v>
      </c>
      <c r="AO1909" t="str">
        <f>TEXT(A1909,"yyyy-mm-dd")</f>
        <v>2012-01-31</v>
      </c>
    </row>
    <row r="1910" spans="1:41">
      <c r="A1910" s="6" t="s">
        <v>2351</v>
      </c>
      <c r="B1910">
        <v>2012</v>
      </c>
      <c r="C1910">
        <v>1</v>
      </c>
      <c r="E1910" t="s">
        <v>100</v>
      </c>
      <c r="F1910" t="s">
        <v>101</v>
      </c>
      <c r="G1910" t="s">
        <v>83</v>
      </c>
      <c r="H1910" t="s">
        <v>1781</v>
      </c>
      <c r="I1910">
        <v>2012</v>
      </c>
      <c r="K1910" s="6">
        <v>41274</v>
      </c>
      <c r="L1910">
        <v>11</v>
      </c>
      <c r="N1910" t="s">
        <v>85</v>
      </c>
      <c r="O1910" s="8">
        <v>3.33</v>
      </c>
      <c r="P1910" s="8">
        <v>3.3</v>
      </c>
      <c r="Q1910" s="8">
        <v>3.1</v>
      </c>
      <c r="R1910" s="8">
        <v>3.45</v>
      </c>
      <c r="S1910" s="8">
        <v>2.6</v>
      </c>
      <c r="T1910" s="8">
        <v>4.4800000000000004</v>
      </c>
      <c r="U1910" s="8">
        <v>0.4</v>
      </c>
      <c r="V1910" s="9">
        <v>28</v>
      </c>
      <c r="W1910" s="8">
        <v>0.35000000000000009</v>
      </c>
      <c r="X1910" s="8">
        <v>1.8800000000000003</v>
      </c>
      <c r="Y1910" s="8">
        <v>3.0000000000000249E-2</v>
      </c>
      <c r="Z1910" s="8">
        <v>9.9999999999999645E-2</v>
      </c>
      <c r="AA1910">
        <v>-0.35000000000000009</v>
      </c>
      <c r="AF1910" t="s">
        <v>9973</v>
      </c>
      <c r="AG1910" t="s">
        <v>9655</v>
      </c>
      <c r="AH1910" t="s">
        <v>9656</v>
      </c>
      <c r="AI1910" t="s">
        <v>9657</v>
      </c>
      <c r="AJ1910" s="7">
        <v>41274</v>
      </c>
      <c r="AK1910" t="s">
        <v>2352</v>
      </c>
      <c r="AL1910" t="s">
        <v>109</v>
      </c>
      <c r="AM1910" t="s">
        <v>1783</v>
      </c>
      <c r="AN1910" t="s">
        <v>9991</v>
      </c>
    </row>
    <row r="1911" spans="1:41">
      <c r="A1911" s="6" t="s">
        <v>2351</v>
      </c>
      <c r="B1911">
        <v>2012</v>
      </c>
      <c r="C1911">
        <v>1</v>
      </c>
      <c r="E1911" t="s">
        <v>100</v>
      </c>
      <c r="F1911" t="s">
        <v>101</v>
      </c>
      <c r="G1911" t="s">
        <v>102</v>
      </c>
      <c r="H1911" t="s">
        <v>1969</v>
      </c>
      <c r="I1911">
        <v>2012</v>
      </c>
      <c r="J1911">
        <v>3</v>
      </c>
      <c r="K1911" s="6">
        <v>41182</v>
      </c>
      <c r="L1911">
        <v>8</v>
      </c>
      <c r="M1911">
        <v>3</v>
      </c>
      <c r="N1911" t="s">
        <v>182</v>
      </c>
      <c r="O1911" s="8">
        <v>2.99</v>
      </c>
      <c r="P1911" s="8">
        <v>3</v>
      </c>
      <c r="Q1911" s="8">
        <v>2.7</v>
      </c>
      <c r="R1911" s="8">
        <v>3.4</v>
      </c>
      <c r="S1911" s="8">
        <v>1</v>
      </c>
      <c r="T1911" s="8">
        <v>4.58</v>
      </c>
      <c r="U1911" s="8">
        <v>0.78</v>
      </c>
      <c r="V1911" s="9">
        <v>27</v>
      </c>
      <c r="W1911" s="8">
        <v>0.69999999999999973</v>
      </c>
      <c r="X1911" s="8">
        <v>3.58</v>
      </c>
      <c r="Y1911" s="8">
        <v>-9.9999999999997868E-3</v>
      </c>
      <c r="Z1911" s="8"/>
      <c r="AF1911" t="s">
        <v>2361</v>
      </c>
      <c r="AG1911" t="s">
        <v>106</v>
      </c>
      <c r="AH1911" t="s">
        <v>107</v>
      </c>
      <c r="AI1911" t="s">
        <v>427</v>
      </c>
      <c r="AJ1911" s="7">
        <v>41182</v>
      </c>
      <c r="AK1911" t="s">
        <v>2352</v>
      </c>
      <c r="AL1911" t="s">
        <v>109</v>
      </c>
      <c r="AM1911" t="s">
        <v>1972</v>
      </c>
      <c r="AN1911" t="s">
        <v>2362</v>
      </c>
      <c r="AO1911" t="str">
        <f>TEXT(A1911,"yyyy-mm-dd")</f>
        <v>2012-01-31</v>
      </c>
    </row>
    <row r="1912" spans="1:41">
      <c r="A1912" s="6" t="s">
        <v>2351</v>
      </c>
      <c r="B1912">
        <v>2012</v>
      </c>
      <c r="C1912">
        <v>1</v>
      </c>
      <c r="E1912" t="s">
        <v>100</v>
      </c>
      <c r="F1912" t="s">
        <v>101</v>
      </c>
      <c r="G1912" t="s">
        <v>102</v>
      </c>
      <c r="H1912" t="s">
        <v>1942</v>
      </c>
      <c r="I1912">
        <v>2012</v>
      </c>
      <c r="J1912">
        <v>2</v>
      </c>
      <c r="K1912" s="6">
        <v>41090</v>
      </c>
      <c r="L1912">
        <v>5</v>
      </c>
      <c r="M1912">
        <v>2</v>
      </c>
      <c r="N1912" t="s">
        <v>211</v>
      </c>
      <c r="O1912" s="8">
        <v>3.65</v>
      </c>
      <c r="P1912" s="8">
        <v>3.5</v>
      </c>
      <c r="Q1912" s="8">
        <v>3.18</v>
      </c>
      <c r="R1912" s="8">
        <v>4</v>
      </c>
      <c r="S1912" s="8">
        <v>1.7</v>
      </c>
      <c r="T1912" s="8">
        <v>6</v>
      </c>
      <c r="U1912" s="8">
        <v>0.87</v>
      </c>
      <c r="V1912" s="9">
        <v>27</v>
      </c>
      <c r="W1912" s="8">
        <v>0.81999999999999984</v>
      </c>
      <c r="X1912" s="8">
        <v>4.3</v>
      </c>
      <c r="Y1912" s="8">
        <v>0.14999999999999991</v>
      </c>
      <c r="Z1912" s="8">
        <v>0.10000000000000009</v>
      </c>
      <c r="AA1912">
        <v>-1.0000000000000231E-2</v>
      </c>
      <c r="AF1912" t="s">
        <v>2235</v>
      </c>
      <c r="AG1912" t="s">
        <v>106</v>
      </c>
      <c r="AH1912" t="s">
        <v>107</v>
      </c>
      <c r="AI1912" t="s">
        <v>340</v>
      </c>
      <c r="AJ1912" s="7">
        <v>41090</v>
      </c>
      <c r="AK1912" t="s">
        <v>2352</v>
      </c>
      <c r="AL1912" t="s">
        <v>109</v>
      </c>
      <c r="AM1912" t="s">
        <v>1945</v>
      </c>
      <c r="AN1912" t="s">
        <v>2360</v>
      </c>
      <c r="AO1912" t="str">
        <f>TEXT(A1912,"yyyy-mm-dd")</f>
        <v>2012-01-31</v>
      </c>
    </row>
    <row r="1913" spans="1:41">
      <c r="A1913" s="6" t="s">
        <v>2351</v>
      </c>
      <c r="B1913">
        <v>2012</v>
      </c>
      <c r="C1913">
        <v>1</v>
      </c>
      <c r="E1913" t="s">
        <v>100</v>
      </c>
      <c r="F1913" t="s">
        <v>101</v>
      </c>
      <c r="G1913" t="s">
        <v>102</v>
      </c>
      <c r="H1913" t="s">
        <v>1937</v>
      </c>
      <c r="I1913">
        <v>2012</v>
      </c>
      <c r="J1913">
        <v>1</v>
      </c>
      <c r="K1913" s="6">
        <v>40999</v>
      </c>
      <c r="L1913">
        <v>2</v>
      </c>
      <c r="M1913">
        <v>1</v>
      </c>
      <c r="N1913" t="s">
        <v>104</v>
      </c>
      <c r="O1913" s="8">
        <v>3.51</v>
      </c>
      <c r="P1913" s="8">
        <v>3.6</v>
      </c>
      <c r="Q1913" s="8">
        <v>3.15</v>
      </c>
      <c r="R1913" s="8">
        <v>3.95</v>
      </c>
      <c r="S1913" s="8">
        <v>1.5</v>
      </c>
      <c r="T1913" s="8">
        <v>4.8</v>
      </c>
      <c r="U1913" s="8">
        <v>0.68</v>
      </c>
      <c r="V1913" s="9">
        <v>27</v>
      </c>
      <c r="W1913" s="8">
        <v>0.80000000000000027</v>
      </c>
      <c r="X1913" s="8">
        <v>3.3</v>
      </c>
      <c r="Y1913" s="8">
        <v>-9.0000000000000302E-2</v>
      </c>
      <c r="Z1913" s="8">
        <v>0.25</v>
      </c>
      <c r="AA1913">
        <v>5.0000000000000266E-2</v>
      </c>
      <c r="AF1913" t="s">
        <v>2162</v>
      </c>
      <c r="AG1913" t="s">
        <v>106</v>
      </c>
      <c r="AH1913" t="s">
        <v>107</v>
      </c>
      <c r="AI1913" t="s">
        <v>108</v>
      </c>
      <c r="AJ1913" s="7">
        <v>40999</v>
      </c>
      <c r="AK1913" t="s">
        <v>2352</v>
      </c>
      <c r="AL1913" t="s">
        <v>109</v>
      </c>
      <c r="AM1913" t="s">
        <v>1940</v>
      </c>
      <c r="AN1913" t="s">
        <v>2359</v>
      </c>
      <c r="AO1913" t="str">
        <f>TEXT(A1913,"yyyy-mm-dd")</f>
        <v>2012-01-31</v>
      </c>
    </row>
    <row r="1914" spans="1:41">
      <c r="A1914" s="6" t="s">
        <v>2351</v>
      </c>
      <c r="B1914">
        <v>2012</v>
      </c>
      <c r="C1914">
        <v>1</v>
      </c>
      <c r="E1914" t="s">
        <v>100</v>
      </c>
      <c r="F1914" t="s">
        <v>101</v>
      </c>
      <c r="G1914" t="s">
        <v>102</v>
      </c>
      <c r="H1914" t="s">
        <v>1932</v>
      </c>
      <c r="I1914">
        <v>2011</v>
      </c>
      <c r="J1914">
        <v>4</v>
      </c>
      <c r="K1914" s="6">
        <v>40908</v>
      </c>
      <c r="L1914">
        <v>-1</v>
      </c>
      <c r="M1914">
        <v>0</v>
      </c>
      <c r="N1914" t="s">
        <v>187</v>
      </c>
      <c r="O1914" s="8">
        <v>3.57</v>
      </c>
      <c r="P1914" s="8">
        <v>3.6</v>
      </c>
      <c r="Q1914" s="8">
        <v>3.4</v>
      </c>
      <c r="R1914" s="8">
        <v>3.8</v>
      </c>
      <c r="S1914" s="8">
        <v>3</v>
      </c>
      <c r="T1914" s="8">
        <v>4.0999999999999996</v>
      </c>
      <c r="U1914" s="8">
        <v>0.31</v>
      </c>
      <c r="V1914" s="9">
        <v>28</v>
      </c>
      <c r="W1914" s="8">
        <v>0.39999999999999991</v>
      </c>
      <c r="X1914" s="8">
        <v>1.0999999999999996</v>
      </c>
      <c r="Y1914" s="8">
        <v>-3.0000000000000249E-2</v>
      </c>
      <c r="Z1914" s="8">
        <v>0.10000000000000009</v>
      </c>
      <c r="AA1914">
        <v>0</v>
      </c>
      <c r="AF1914" t="s">
        <v>2066</v>
      </c>
      <c r="AG1914" t="s">
        <v>106</v>
      </c>
      <c r="AH1914" t="s">
        <v>107</v>
      </c>
      <c r="AI1914" t="s">
        <v>188</v>
      </c>
      <c r="AJ1914" s="7">
        <v>40908</v>
      </c>
      <c r="AK1914" t="s">
        <v>2352</v>
      </c>
      <c r="AL1914" t="s">
        <v>109</v>
      </c>
      <c r="AM1914" t="s">
        <v>1935</v>
      </c>
      <c r="AN1914" t="s">
        <v>2358</v>
      </c>
      <c r="AO1914" t="str">
        <f>TEXT(A1914,"yyyy-mm-dd")</f>
        <v>2012-01-31</v>
      </c>
    </row>
    <row r="1915" spans="1:41">
      <c r="A1915" s="6" t="s">
        <v>2351</v>
      </c>
      <c r="B1915">
        <v>2012</v>
      </c>
      <c r="C1915">
        <v>1</v>
      </c>
      <c r="E1915" t="s">
        <v>100</v>
      </c>
      <c r="F1915" t="s">
        <v>101</v>
      </c>
      <c r="G1915" t="s">
        <v>83</v>
      </c>
      <c r="H1915" t="s">
        <v>1589</v>
      </c>
      <c r="I1915">
        <v>2011</v>
      </c>
      <c r="K1915" s="6">
        <v>40908</v>
      </c>
      <c r="L1915">
        <v>-1</v>
      </c>
      <c r="N1915" t="s">
        <v>187</v>
      </c>
      <c r="O1915" s="8">
        <v>3.9</v>
      </c>
      <c r="P1915" s="8">
        <v>3.91</v>
      </c>
      <c r="Q1915" s="8">
        <v>3.9</v>
      </c>
      <c r="R1915" s="8">
        <v>4</v>
      </c>
      <c r="S1915" s="8">
        <v>2.94</v>
      </c>
      <c r="T1915" s="8">
        <v>4.0999999999999996</v>
      </c>
      <c r="U1915" s="8">
        <v>0.21</v>
      </c>
      <c r="V1915" s="9">
        <v>28</v>
      </c>
      <c r="W1915" s="8">
        <v>0.10000000000000009</v>
      </c>
      <c r="X1915" s="8">
        <v>1.1599999999999997</v>
      </c>
      <c r="Y1915" s="8">
        <v>-1.0000000000000231E-2</v>
      </c>
      <c r="Z1915" s="8">
        <v>1.0000000000000231E-2</v>
      </c>
      <c r="AA1915">
        <v>-6.999999999999984E-2</v>
      </c>
      <c r="AF1915" t="s">
        <v>9939</v>
      </c>
      <c r="AG1915" t="s">
        <v>9655</v>
      </c>
      <c r="AH1915" t="s">
        <v>9656</v>
      </c>
      <c r="AI1915" t="s">
        <v>9841</v>
      </c>
      <c r="AJ1915" s="7">
        <v>40908</v>
      </c>
      <c r="AK1915" t="s">
        <v>2352</v>
      </c>
      <c r="AL1915" t="s">
        <v>109</v>
      </c>
      <c r="AM1915" t="s">
        <v>1591</v>
      </c>
      <c r="AN1915" t="s">
        <v>9972</v>
      </c>
    </row>
    <row r="1916" spans="1:41">
      <c r="A1916" s="6" t="s">
        <v>2351</v>
      </c>
      <c r="B1916">
        <v>2012</v>
      </c>
      <c r="C1916">
        <v>1</v>
      </c>
      <c r="E1916" t="s">
        <v>81</v>
      </c>
      <c r="F1916" t="s">
        <v>82</v>
      </c>
      <c r="G1916" t="s">
        <v>83</v>
      </c>
      <c r="H1916" t="s">
        <v>2325</v>
      </c>
      <c r="I1916">
        <v>2014</v>
      </c>
      <c r="K1916" s="6">
        <v>42004</v>
      </c>
      <c r="L1916">
        <v>35</v>
      </c>
      <c r="N1916" t="s">
        <v>943</v>
      </c>
      <c r="O1916" s="8">
        <v>3.66</v>
      </c>
      <c r="P1916" s="8">
        <v>3.6</v>
      </c>
      <c r="Q1916" s="8">
        <v>3.5</v>
      </c>
      <c r="R1916" s="8">
        <v>3.84</v>
      </c>
      <c r="S1916" s="8">
        <v>3.02</v>
      </c>
      <c r="T1916" s="8">
        <v>4.47</v>
      </c>
      <c r="U1916" s="8">
        <v>0.31</v>
      </c>
      <c r="V1916" s="9">
        <v>25</v>
      </c>
      <c r="W1916" s="8">
        <v>0.33999999999999986</v>
      </c>
      <c r="X1916" s="8">
        <v>1.4499999999999997</v>
      </c>
      <c r="Y1916" s="8">
        <v>6.0000000000000053E-2</v>
      </c>
      <c r="Z1916" s="8">
        <v>0</v>
      </c>
      <c r="AA1916">
        <v>-6.0000000000000053E-2</v>
      </c>
      <c r="AF1916" t="s">
        <v>2326</v>
      </c>
      <c r="AG1916" t="s">
        <v>87</v>
      </c>
      <c r="AH1916" t="s">
        <v>88</v>
      </c>
      <c r="AI1916" t="s">
        <v>359</v>
      </c>
      <c r="AJ1916" s="7">
        <v>42004</v>
      </c>
      <c r="AK1916" t="s">
        <v>2352</v>
      </c>
      <c r="AL1916" t="s">
        <v>91</v>
      </c>
      <c r="AM1916" t="s">
        <v>2327</v>
      </c>
      <c r="AN1916" t="s">
        <v>2355</v>
      </c>
      <c r="AO1916" t="str">
        <f>TEXT(A1916,"yyyy-mm-dd")</f>
        <v>2012-01-31</v>
      </c>
    </row>
    <row r="1917" spans="1:41">
      <c r="A1917" s="6" t="s">
        <v>2351</v>
      </c>
      <c r="B1917">
        <v>2012</v>
      </c>
      <c r="C1917">
        <v>1</v>
      </c>
      <c r="E1917" t="s">
        <v>81</v>
      </c>
      <c r="F1917" t="s">
        <v>82</v>
      </c>
      <c r="G1917" t="s">
        <v>83</v>
      </c>
      <c r="H1917" t="s">
        <v>2028</v>
      </c>
      <c r="I1917">
        <v>2013</v>
      </c>
      <c r="K1917" s="6">
        <v>41639</v>
      </c>
      <c r="L1917">
        <v>23</v>
      </c>
      <c r="N1917" t="s">
        <v>95</v>
      </c>
      <c r="O1917" s="8">
        <v>3.64</v>
      </c>
      <c r="P1917" s="8">
        <v>3.61</v>
      </c>
      <c r="Q1917" s="8">
        <v>3.5</v>
      </c>
      <c r="R1917" s="8">
        <v>3.8</v>
      </c>
      <c r="S1917" s="8">
        <v>2.86</v>
      </c>
      <c r="T1917" s="8">
        <v>4.16</v>
      </c>
      <c r="U1917" s="8">
        <v>0.27</v>
      </c>
      <c r="V1917" s="9">
        <v>28</v>
      </c>
      <c r="W1917" s="8">
        <v>0.29999999999999982</v>
      </c>
      <c r="X1917" s="8">
        <v>1.3000000000000003</v>
      </c>
      <c r="Y1917" s="8">
        <v>3.0000000000000249E-2</v>
      </c>
      <c r="Z1917" s="8">
        <v>9.9999999999997868E-3</v>
      </c>
      <c r="AA1917">
        <v>-4.4408920985006262E-16</v>
      </c>
      <c r="AF1917" t="s">
        <v>2029</v>
      </c>
      <c r="AG1917" t="s">
        <v>87</v>
      </c>
      <c r="AH1917" t="s">
        <v>88</v>
      </c>
      <c r="AI1917" t="s">
        <v>97</v>
      </c>
      <c r="AJ1917" s="7">
        <v>41639</v>
      </c>
      <c r="AK1917" t="s">
        <v>2352</v>
      </c>
      <c r="AL1917" t="s">
        <v>91</v>
      </c>
      <c r="AM1917" t="s">
        <v>2030</v>
      </c>
      <c r="AN1917" t="s">
        <v>2354</v>
      </c>
      <c r="AO1917" t="str">
        <f>TEXT(A1917,"yyyy-mm-dd")</f>
        <v>2012-01-31</v>
      </c>
    </row>
    <row r="1918" spans="1:41">
      <c r="A1918" s="6" t="s">
        <v>2351</v>
      </c>
      <c r="B1918">
        <v>2012</v>
      </c>
      <c r="C1918">
        <v>1</v>
      </c>
      <c r="E1918" t="s">
        <v>392</v>
      </c>
      <c r="F1918" t="s">
        <v>82</v>
      </c>
      <c r="G1918" t="s">
        <v>83</v>
      </c>
      <c r="H1918" t="s">
        <v>2028</v>
      </c>
      <c r="I1918">
        <v>2013</v>
      </c>
      <c r="K1918" s="6">
        <v>41639</v>
      </c>
      <c r="L1918">
        <v>23</v>
      </c>
      <c r="N1918" t="s">
        <v>95</v>
      </c>
      <c r="O1918" s="8">
        <v>3.49</v>
      </c>
      <c r="P1918" s="8">
        <v>3.45</v>
      </c>
      <c r="Q1918" s="8">
        <v>3.35</v>
      </c>
      <c r="R1918" s="8">
        <v>3.6</v>
      </c>
      <c r="S1918" s="8">
        <v>3.1</v>
      </c>
      <c r="T1918" s="8">
        <v>4.05</v>
      </c>
      <c r="U1918" s="8">
        <v>0.25</v>
      </c>
      <c r="V1918" s="9">
        <v>26</v>
      </c>
      <c r="W1918" s="8">
        <v>0.25</v>
      </c>
      <c r="X1918" s="8">
        <v>0.94999999999999973</v>
      </c>
      <c r="Y1918" s="8">
        <v>4.0000000000000036E-2</v>
      </c>
      <c r="Z1918" s="8">
        <v>0</v>
      </c>
      <c r="AA1918">
        <v>-0.14999999999999991</v>
      </c>
      <c r="AF1918" t="s">
        <v>2029</v>
      </c>
      <c r="AG1918" t="s">
        <v>87</v>
      </c>
      <c r="AH1918" t="s">
        <v>88</v>
      </c>
      <c r="AI1918" t="s">
        <v>97</v>
      </c>
      <c r="AJ1918" s="7">
        <v>41639</v>
      </c>
      <c r="AK1918" t="s">
        <v>2352</v>
      </c>
      <c r="AL1918" t="s">
        <v>393</v>
      </c>
      <c r="AM1918" t="s">
        <v>2030</v>
      </c>
      <c r="AN1918" t="s">
        <v>2357</v>
      </c>
      <c r="AO1918" t="str">
        <f>TEXT(A1918,"yyyy-mm-dd")</f>
        <v>2012-01-31</v>
      </c>
    </row>
    <row r="1919" spans="1:41">
      <c r="A1919" s="6" t="s">
        <v>2351</v>
      </c>
      <c r="B1919">
        <v>2012</v>
      </c>
      <c r="C1919">
        <v>1</v>
      </c>
      <c r="E1919" t="s">
        <v>81</v>
      </c>
      <c r="F1919" t="s">
        <v>82</v>
      </c>
      <c r="G1919" t="s">
        <v>83</v>
      </c>
      <c r="H1919" t="s">
        <v>1781</v>
      </c>
      <c r="I1919">
        <v>2012</v>
      </c>
      <c r="K1919" s="6">
        <v>41274</v>
      </c>
      <c r="L1919">
        <v>11</v>
      </c>
      <c r="N1919" t="s">
        <v>85</v>
      </c>
      <c r="O1919" s="8">
        <v>3.79</v>
      </c>
      <c r="P1919" s="8">
        <v>3.74</v>
      </c>
      <c r="Q1919" s="8">
        <v>3.6</v>
      </c>
      <c r="R1919" s="8">
        <v>3.9</v>
      </c>
      <c r="S1919" s="8">
        <v>3.37</v>
      </c>
      <c r="T1919" s="8">
        <v>4.63</v>
      </c>
      <c r="U1919" s="8">
        <v>0.28999999999999998</v>
      </c>
      <c r="V1919" s="9">
        <v>29</v>
      </c>
      <c r="W1919" s="8">
        <v>0.29999999999999982</v>
      </c>
      <c r="X1919" s="8">
        <v>1.2599999999999998</v>
      </c>
      <c r="Y1919" s="8">
        <v>4.9999999999999822E-2</v>
      </c>
      <c r="Z1919" s="8">
        <v>0.14000000000000012</v>
      </c>
      <c r="AA1919">
        <v>2.0000000000000018E-2</v>
      </c>
      <c r="AF1919" t="s">
        <v>1782</v>
      </c>
      <c r="AG1919" t="s">
        <v>87</v>
      </c>
      <c r="AH1919" t="s">
        <v>88</v>
      </c>
      <c r="AI1919" t="s">
        <v>89</v>
      </c>
      <c r="AJ1919" s="7">
        <v>41274</v>
      </c>
      <c r="AK1919" t="s">
        <v>2352</v>
      </c>
      <c r="AL1919" t="s">
        <v>91</v>
      </c>
      <c r="AM1919" t="s">
        <v>1783</v>
      </c>
      <c r="AN1919" t="s">
        <v>2353</v>
      </c>
      <c r="AO1919" t="str">
        <f>TEXT(A1919,"yyyy-mm-dd")</f>
        <v>2012-01-31</v>
      </c>
    </row>
    <row r="1920" spans="1:41">
      <c r="A1920" s="6" t="s">
        <v>2351</v>
      </c>
      <c r="B1920">
        <v>2012</v>
      </c>
      <c r="C1920">
        <v>1</v>
      </c>
      <c r="E1920" t="s">
        <v>392</v>
      </c>
      <c r="F1920" t="s">
        <v>82</v>
      </c>
      <c r="G1920" t="s">
        <v>83</v>
      </c>
      <c r="H1920" t="s">
        <v>1781</v>
      </c>
      <c r="I1920">
        <v>2012</v>
      </c>
      <c r="K1920" s="6">
        <v>41274</v>
      </c>
      <c r="L1920">
        <v>11</v>
      </c>
      <c r="N1920" t="s">
        <v>85</v>
      </c>
      <c r="O1920" s="8">
        <v>3.5</v>
      </c>
      <c r="P1920" s="8">
        <v>3.48</v>
      </c>
      <c r="Q1920" s="8">
        <v>3.3</v>
      </c>
      <c r="R1920" s="8">
        <v>3.66</v>
      </c>
      <c r="S1920" s="8">
        <v>2.82</v>
      </c>
      <c r="T1920" s="8">
        <v>4.28</v>
      </c>
      <c r="U1920" s="8">
        <v>0.31</v>
      </c>
      <c r="V1920" s="9">
        <v>28</v>
      </c>
      <c r="W1920" s="8">
        <v>0.36000000000000032</v>
      </c>
      <c r="X1920" s="8">
        <v>1.4600000000000004</v>
      </c>
      <c r="Y1920" s="8">
        <v>2.0000000000000018E-2</v>
      </c>
      <c r="Z1920" s="8">
        <v>8.0000000000000071E-2</v>
      </c>
      <c r="AA1920">
        <v>6.0000000000000497E-2</v>
      </c>
      <c r="AF1920" t="s">
        <v>1782</v>
      </c>
      <c r="AG1920" t="s">
        <v>87</v>
      </c>
      <c r="AH1920" t="s">
        <v>88</v>
      </c>
      <c r="AI1920" t="s">
        <v>89</v>
      </c>
      <c r="AJ1920" s="7">
        <v>41274</v>
      </c>
      <c r="AK1920" t="s">
        <v>2352</v>
      </c>
      <c r="AL1920" t="s">
        <v>393</v>
      </c>
      <c r="AM1920" t="s">
        <v>1783</v>
      </c>
      <c r="AN1920" t="s">
        <v>2356</v>
      </c>
      <c r="AO1920" t="str">
        <f>TEXT(A1920,"yyyy-mm-dd")</f>
        <v>2012-01-31</v>
      </c>
    </row>
    <row r="1921" spans="1:41">
      <c r="A1921" s="6" t="s">
        <v>2351</v>
      </c>
      <c r="B1921">
        <v>2012</v>
      </c>
      <c r="C1921">
        <v>1</v>
      </c>
      <c r="E1921" t="s">
        <v>81</v>
      </c>
      <c r="F1921" t="s">
        <v>82</v>
      </c>
      <c r="G1921" t="s">
        <v>774</v>
      </c>
      <c r="H1921" t="s">
        <v>775</v>
      </c>
      <c r="K1921" s="6"/>
      <c r="O1921" s="8">
        <v>3.61</v>
      </c>
      <c r="P1921" s="8">
        <v>3.6</v>
      </c>
      <c r="Q1921" s="8">
        <v>3.5</v>
      </c>
      <c r="R1921" s="8">
        <v>3.77</v>
      </c>
      <c r="S1921" s="8">
        <v>2.97</v>
      </c>
      <c r="T1921" s="8">
        <v>4.25</v>
      </c>
      <c r="U1921" s="8">
        <v>0.28000000000000003</v>
      </c>
      <c r="V1921" s="9">
        <v>26</v>
      </c>
      <c r="W1921" s="8">
        <v>0.27</v>
      </c>
      <c r="X1921" s="8">
        <v>1.2799999999999998</v>
      </c>
      <c r="Y1921" s="8">
        <v>9.9999999999997868E-3</v>
      </c>
      <c r="Z1921" s="8">
        <v>0</v>
      </c>
      <c r="AA1921">
        <v>2.0000000000000018E-2</v>
      </c>
      <c r="AF1921" t="s">
        <v>776</v>
      </c>
      <c r="AG1921" t="s">
        <v>777</v>
      </c>
      <c r="AH1921" t="s">
        <v>778</v>
      </c>
      <c r="AI1921" t="s">
        <v>779</v>
      </c>
      <c r="AJ1921" s="7"/>
      <c r="AK1921" t="s">
        <v>2352</v>
      </c>
      <c r="AL1921" t="s">
        <v>91</v>
      </c>
      <c r="AM1921" t="s">
        <v>775</v>
      </c>
      <c r="AN1921" t="s">
        <v>2373</v>
      </c>
      <c r="AO1921" t="str">
        <f>TEXT(A1921,"yyyy-mm-dd")</f>
        <v>2012-01-31</v>
      </c>
    </row>
    <row r="1922" spans="1:41">
      <c r="A1922" s="6" t="s">
        <v>2351</v>
      </c>
      <c r="B1922">
        <v>2012</v>
      </c>
      <c r="C1922">
        <v>1</v>
      </c>
      <c r="E1922" t="s">
        <v>81</v>
      </c>
      <c r="F1922" t="s">
        <v>82</v>
      </c>
      <c r="G1922" t="s">
        <v>774</v>
      </c>
      <c r="H1922" t="s">
        <v>1536</v>
      </c>
      <c r="K1922" s="6"/>
      <c r="O1922" s="8">
        <v>3.5</v>
      </c>
      <c r="P1922" s="8">
        <v>3.5</v>
      </c>
      <c r="Q1922" s="8">
        <v>3.4</v>
      </c>
      <c r="R1922" s="8">
        <v>3.53</v>
      </c>
      <c r="S1922" s="8">
        <v>2.97</v>
      </c>
      <c r="T1922" s="8">
        <v>4.2</v>
      </c>
      <c r="U1922" s="8">
        <v>0.31</v>
      </c>
      <c r="V1922" s="9">
        <v>25</v>
      </c>
      <c r="W1922" s="8">
        <v>0.12999999999999989</v>
      </c>
      <c r="X1922" s="8">
        <v>1.23</v>
      </c>
      <c r="Y1922" s="8">
        <v>0</v>
      </c>
      <c r="Z1922" s="8">
        <v>0</v>
      </c>
      <c r="AA1922">
        <v>-0.30000000000000027</v>
      </c>
      <c r="AF1922" t="s">
        <v>1537</v>
      </c>
      <c r="AG1922" t="s">
        <v>777</v>
      </c>
      <c r="AH1922" t="s">
        <v>778</v>
      </c>
      <c r="AI1922" t="s">
        <v>1538</v>
      </c>
      <c r="AJ1922" s="7"/>
      <c r="AK1922" t="s">
        <v>2352</v>
      </c>
      <c r="AL1922" t="s">
        <v>91</v>
      </c>
      <c r="AM1922" t="s">
        <v>1536</v>
      </c>
      <c r="AN1922" t="s">
        <v>2374</v>
      </c>
      <c r="AO1922" t="str">
        <f>TEXT(A1922,"yyyy-mm-dd")</f>
        <v>2012-01-31</v>
      </c>
    </row>
    <row r="1923" spans="1:41">
      <c r="A1923" s="6" t="s">
        <v>2351</v>
      </c>
      <c r="B1923">
        <v>2012</v>
      </c>
      <c r="C1923">
        <v>1</v>
      </c>
      <c r="E1923" t="s">
        <v>112</v>
      </c>
      <c r="F1923" t="s">
        <v>113</v>
      </c>
      <c r="G1923" t="s">
        <v>83</v>
      </c>
      <c r="H1923" t="s">
        <v>2028</v>
      </c>
      <c r="I1923">
        <v>2013</v>
      </c>
      <c r="K1923" s="6">
        <v>41639</v>
      </c>
      <c r="L1923">
        <v>23</v>
      </c>
      <c r="N1923" t="s">
        <v>95</v>
      </c>
      <c r="O1923" s="8">
        <v>4.96</v>
      </c>
      <c r="P1923" s="8">
        <v>4.8</v>
      </c>
      <c r="Q1923" s="8">
        <v>4.42</v>
      </c>
      <c r="R1923" s="8">
        <v>5.5</v>
      </c>
      <c r="S1923" s="8">
        <v>4</v>
      </c>
      <c r="T1923" s="8">
        <v>6.35</v>
      </c>
      <c r="U1923" s="8">
        <v>0.7</v>
      </c>
      <c r="V1923" s="9">
        <v>25</v>
      </c>
      <c r="W1923" s="8">
        <v>1.08</v>
      </c>
      <c r="X1923" s="8">
        <v>2.3499999999999996</v>
      </c>
      <c r="Y1923" s="8">
        <v>0.16000000000000014</v>
      </c>
      <c r="Z1923" s="8">
        <v>-0.25999999999999979</v>
      </c>
      <c r="AA1923">
        <v>6.0000000000000497E-2</v>
      </c>
      <c r="AF1923" t="s">
        <v>2349</v>
      </c>
      <c r="AG1923" t="s">
        <v>115</v>
      </c>
      <c r="AH1923" t="s">
        <v>116</v>
      </c>
      <c r="AI1923" t="s">
        <v>230</v>
      </c>
      <c r="AJ1923" s="7">
        <v>41639</v>
      </c>
      <c r="AK1923" t="s">
        <v>2352</v>
      </c>
      <c r="AL1923" t="s">
        <v>118</v>
      </c>
      <c r="AM1923" t="s">
        <v>2030</v>
      </c>
      <c r="AN1923" t="s">
        <v>2376</v>
      </c>
      <c r="AO1923" t="str">
        <f>TEXT(A1923,"yyyy-mm-dd")</f>
        <v>2012-01-31</v>
      </c>
    </row>
    <row r="1924" spans="1:41">
      <c r="A1924" s="6" t="s">
        <v>2351</v>
      </c>
      <c r="B1924">
        <v>2012</v>
      </c>
      <c r="C1924">
        <v>1</v>
      </c>
      <c r="E1924" t="s">
        <v>112</v>
      </c>
      <c r="F1924" t="s">
        <v>113</v>
      </c>
      <c r="G1924" t="s">
        <v>83</v>
      </c>
      <c r="H1924" t="s">
        <v>1781</v>
      </c>
      <c r="I1924">
        <v>2012</v>
      </c>
      <c r="K1924" s="6">
        <v>41274</v>
      </c>
      <c r="L1924">
        <v>11</v>
      </c>
      <c r="N1924" t="s">
        <v>85</v>
      </c>
      <c r="O1924" s="8">
        <v>4.43</v>
      </c>
      <c r="P1924" s="8">
        <v>4.4000000000000004</v>
      </c>
      <c r="Q1924" s="8">
        <v>4.32</v>
      </c>
      <c r="R1924" s="8">
        <v>4.5</v>
      </c>
      <c r="S1924" s="8">
        <v>3.8</v>
      </c>
      <c r="T1924" s="8">
        <v>6.02</v>
      </c>
      <c r="U1924" s="8">
        <v>0.38</v>
      </c>
      <c r="V1924" s="9">
        <v>27</v>
      </c>
      <c r="W1924" s="8">
        <v>0.17999999999999972</v>
      </c>
      <c r="X1924" s="8">
        <v>2.2199999999999998</v>
      </c>
      <c r="Y1924" s="8">
        <v>2.9999999999999361E-2</v>
      </c>
      <c r="Z1924" s="8">
        <v>-9.9999999999997868E-3</v>
      </c>
      <c r="AA1924">
        <v>-0.29000000000000092</v>
      </c>
      <c r="AF1924" t="s">
        <v>2052</v>
      </c>
      <c r="AG1924" t="s">
        <v>115</v>
      </c>
      <c r="AH1924" t="s">
        <v>116</v>
      </c>
      <c r="AI1924" t="s">
        <v>117</v>
      </c>
      <c r="AJ1924" s="7">
        <v>41274</v>
      </c>
      <c r="AK1924" t="s">
        <v>2352</v>
      </c>
      <c r="AL1924" t="s">
        <v>118</v>
      </c>
      <c r="AM1924" t="s">
        <v>1783</v>
      </c>
      <c r="AN1924" t="s">
        <v>2375</v>
      </c>
      <c r="AO1924" t="str">
        <f>TEXT(A1924,"yyyy-mm-dd")</f>
        <v>2012-01-31</v>
      </c>
    </row>
    <row r="1925" spans="1:41">
      <c r="A1925" s="6" t="s">
        <v>2377</v>
      </c>
      <c r="B1925">
        <v>2012</v>
      </c>
      <c r="C1925">
        <v>2</v>
      </c>
      <c r="E1925" t="s">
        <v>1907</v>
      </c>
      <c r="F1925" t="s">
        <v>1908</v>
      </c>
      <c r="G1925" t="s">
        <v>102</v>
      </c>
      <c r="H1925" t="s">
        <v>2342</v>
      </c>
      <c r="I1925">
        <v>2013</v>
      </c>
      <c r="J1925">
        <v>4</v>
      </c>
      <c r="K1925" s="6">
        <v>41639</v>
      </c>
      <c r="L1925">
        <v>22</v>
      </c>
      <c r="M1925">
        <v>7</v>
      </c>
      <c r="N1925" t="s">
        <v>167</v>
      </c>
      <c r="O1925" s="8">
        <v>5.05</v>
      </c>
      <c r="P1925" s="8">
        <v>5</v>
      </c>
      <c r="Q1925" s="8">
        <v>4.75</v>
      </c>
      <c r="R1925" s="8">
        <v>5.45</v>
      </c>
      <c r="S1925" s="8">
        <v>3.97</v>
      </c>
      <c r="T1925" s="8">
        <v>6.32</v>
      </c>
      <c r="U1925" s="8">
        <v>0.71</v>
      </c>
      <c r="V1925" s="9">
        <v>22</v>
      </c>
      <c r="W1925" s="8">
        <v>0.70000000000000018</v>
      </c>
      <c r="X1925" s="8">
        <v>2.35</v>
      </c>
      <c r="Y1925" s="8">
        <v>4.9999999999999822E-2</v>
      </c>
      <c r="Z1925" s="8">
        <v>0</v>
      </c>
      <c r="AA1925">
        <v>-0.29999999999999982</v>
      </c>
      <c r="AF1925" t="s">
        <v>2343</v>
      </c>
      <c r="AG1925" t="s">
        <v>1910</v>
      </c>
      <c r="AH1925" t="s">
        <v>1911</v>
      </c>
      <c r="AI1925" t="s">
        <v>1944</v>
      </c>
      <c r="AJ1925" s="7">
        <v>41639</v>
      </c>
      <c r="AK1925" t="s">
        <v>2378</v>
      </c>
      <c r="AL1925" t="s">
        <v>1908</v>
      </c>
      <c r="AM1925" t="s">
        <v>2344</v>
      </c>
      <c r="AN1925" t="s">
        <v>2395</v>
      </c>
      <c r="AO1925" t="str">
        <f>TEXT(A1925,"yyyy-mm-dd")</f>
        <v>2012-02-29</v>
      </c>
    </row>
    <row r="1926" spans="1:41">
      <c r="A1926" s="6" t="s">
        <v>2377</v>
      </c>
      <c r="B1926">
        <v>2012</v>
      </c>
      <c r="C1926">
        <v>2</v>
      </c>
      <c r="E1926" t="s">
        <v>1907</v>
      </c>
      <c r="F1926" t="s">
        <v>1908</v>
      </c>
      <c r="G1926" t="s">
        <v>102</v>
      </c>
      <c r="H1926" t="s">
        <v>2267</v>
      </c>
      <c r="I1926">
        <v>2013</v>
      </c>
      <c r="J1926">
        <v>3</v>
      </c>
      <c r="K1926" s="6">
        <v>41547</v>
      </c>
      <c r="L1926">
        <v>19</v>
      </c>
      <c r="M1926">
        <v>6</v>
      </c>
      <c r="N1926" t="s">
        <v>195</v>
      </c>
      <c r="O1926" s="8">
        <v>4.9800000000000004</v>
      </c>
      <c r="P1926" s="8">
        <v>4.9000000000000004</v>
      </c>
      <c r="Q1926" s="8">
        <v>4.75</v>
      </c>
      <c r="R1926" s="8">
        <v>5.29</v>
      </c>
      <c r="S1926" s="8">
        <v>3.97</v>
      </c>
      <c r="T1926" s="8">
        <v>6.26</v>
      </c>
      <c r="U1926" s="8">
        <v>0.64</v>
      </c>
      <c r="V1926" s="9">
        <v>22</v>
      </c>
      <c r="W1926" s="8">
        <v>0.54</v>
      </c>
      <c r="X1926" s="8">
        <v>2.2899999999999996</v>
      </c>
      <c r="Y1926" s="8">
        <v>8.0000000000000071E-2</v>
      </c>
      <c r="Z1926" s="8">
        <v>0.12000000000000011</v>
      </c>
      <c r="AA1926">
        <v>-0.29999999999999982</v>
      </c>
      <c r="AF1926" t="s">
        <v>2268</v>
      </c>
      <c r="AG1926" t="s">
        <v>1910</v>
      </c>
      <c r="AH1926" t="s">
        <v>1911</v>
      </c>
      <c r="AI1926" t="s">
        <v>1939</v>
      </c>
      <c r="AJ1926" s="7">
        <v>41547</v>
      </c>
      <c r="AK1926" t="s">
        <v>2378</v>
      </c>
      <c r="AL1926" t="s">
        <v>1908</v>
      </c>
      <c r="AM1926" t="s">
        <v>2269</v>
      </c>
      <c r="AN1926" t="s">
        <v>2394</v>
      </c>
      <c r="AO1926" t="str">
        <f>TEXT(A1926,"yyyy-mm-dd")</f>
        <v>2012-02-29</v>
      </c>
    </row>
    <row r="1927" spans="1:41">
      <c r="A1927" s="6" t="s">
        <v>2377</v>
      </c>
      <c r="B1927">
        <v>2012</v>
      </c>
      <c r="C1927">
        <v>2</v>
      </c>
      <c r="E1927" t="s">
        <v>1907</v>
      </c>
      <c r="F1927" t="s">
        <v>1908</v>
      </c>
      <c r="G1927" t="s">
        <v>102</v>
      </c>
      <c r="H1927" t="s">
        <v>2194</v>
      </c>
      <c r="I1927">
        <v>2013</v>
      </c>
      <c r="J1927">
        <v>2</v>
      </c>
      <c r="K1927" s="6">
        <v>41455</v>
      </c>
      <c r="L1927">
        <v>16</v>
      </c>
      <c r="M1927">
        <v>5</v>
      </c>
      <c r="N1927" t="s">
        <v>222</v>
      </c>
      <c r="O1927" s="8">
        <v>4.7699999999999996</v>
      </c>
      <c r="P1927" s="8">
        <v>4.75</v>
      </c>
      <c r="Q1927" s="8">
        <v>4.5</v>
      </c>
      <c r="R1927" s="8">
        <v>4.95</v>
      </c>
      <c r="S1927" s="8">
        <v>3.97</v>
      </c>
      <c r="T1927" s="8">
        <v>6.5</v>
      </c>
      <c r="U1927" s="8">
        <v>0.59</v>
      </c>
      <c r="V1927" s="9">
        <v>22</v>
      </c>
      <c r="W1927" s="8">
        <v>0.45000000000000018</v>
      </c>
      <c r="X1927" s="8">
        <v>2.5299999999999998</v>
      </c>
      <c r="Y1927" s="8">
        <v>1.9999999999999574E-2</v>
      </c>
      <c r="Z1927" s="8">
        <v>4.9999999999999822E-2</v>
      </c>
      <c r="AA1927">
        <v>6.0000000000000497E-2</v>
      </c>
      <c r="AF1927" t="s">
        <v>2195</v>
      </c>
      <c r="AG1927" t="s">
        <v>1910</v>
      </c>
      <c r="AH1927" t="s">
        <v>1911</v>
      </c>
      <c r="AI1927" t="s">
        <v>1934</v>
      </c>
      <c r="AJ1927" s="7">
        <v>41455</v>
      </c>
      <c r="AK1927" t="s">
        <v>2378</v>
      </c>
      <c r="AL1927" t="s">
        <v>1908</v>
      </c>
      <c r="AM1927" t="s">
        <v>2196</v>
      </c>
      <c r="AN1927" t="s">
        <v>2393</v>
      </c>
      <c r="AO1927" t="str">
        <f>TEXT(A1927,"yyyy-mm-dd")</f>
        <v>2012-02-29</v>
      </c>
    </row>
    <row r="1928" spans="1:41">
      <c r="A1928" s="6" t="s">
        <v>2377</v>
      </c>
      <c r="B1928">
        <v>2012</v>
      </c>
      <c r="C1928">
        <v>2</v>
      </c>
      <c r="E1928" t="s">
        <v>1907</v>
      </c>
      <c r="F1928" t="s">
        <v>1908</v>
      </c>
      <c r="G1928" t="s">
        <v>102</v>
      </c>
      <c r="H1928" t="s">
        <v>2121</v>
      </c>
      <c r="I1928">
        <v>2013</v>
      </c>
      <c r="J1928">
        <v>1</v>
      </c>
      <c r="K1928" s="6">
        <v>41364</v>
      </c>
      <c r="L1928">
        <v>13</v>
      </c>
      <c r="M1928">
        <v>4</v>
      </c>
      <c r="N1928" t="s">
        <v>252</v>
      </c>
      <c r="O1928" s="8">
        <v>4.6500000000000004</v>
      </c>
      <c r="P1928" s="8">
        <v>4.5</v>
      </c>
      <c r="Q1928" s="8">
        <v>4.5</v>
      </c>
      <c r="R1928" s="8">
        <v>4.75</v>
      </c>
      <c r="S1928" s="8">
        <v>3.97</v>
      </c>
      <c r="T1928" s="8">
        <v>6.5</v>
      </c>
      <c r="U1928" s="8">
        <v>0.54</v>
      </c>
      <c r="V1928" s="9">
        <v>22</v>
      </c>
      <c r="W1928" s="8">
        <v>0.25</v>
      </c>
      <c r="X1928" s="8">
        <v>2.5299999999999998</v>
      </c>
      <c r="Y1928" s="8">
        <v>0.15000000000000036</v>
      </c>
      <c r="Z1928" s="8">
        <v>0</v>
      </c>
      <c r="AA1928">
        <v>-8.9999999999999858E-2</v>
      </c>
      <c r="AF1928" t="s">
        <v>2122</v>
      </c>
      <c r="AG1928" t="s">
        <v>1910</v>
      </c>
      <c r="AH1928" t="s">
        <v>1911</v>
      </c>
      <c r="AI1928" t="s">
        <v>1929</v>
      </c>
      <c r="AJ1928" s="7">
        <v>41364</v>
      </c>
      <c r="AK1928" t="s">
        <v>2378</v>
      </c>
      <c r="AL1928" t="s">
        <v>1908</v>
      </c>
      <c r="AM1928" t="s">
        <v>2123</v>
      </c>
      <c r="AN1928" t="s">
        <v>2392</v>
      </c>
      <c r="AO1928" t="str">
        <f>TEXT(A1928,"yyyy-mm-dd")</f>
        <v>2012-02-29</v>
      </c>
    </row>
    <row r="1929" spans="1:41">
      <c r="A1929" s="6" t="s">
        <v>2377</v>
      </c>
      <c r="B1929">
        <v>2012</v>
      </c>
      <c r="C1929">
        <v>2</v>
      </c>
      <c r="E1929" t="s">
        <v>1907</v>
      </c>
      <c r="F1929" t="s">
        <v>1908</v>
      </c>
      <c r="G1929" t="s">
        <v>102</v>
      </c>
      <c r="H1929" t="s">
        <v>2045</v>
      </c>
      <c r="I1929">
        <v>2012</v>
      </c>
      <c r="J1929">
        <v>4</v>
      </c>
      <c r="K1929" s="6">
        <v>41274</v>
      </c>
      <c r="L1929">
        <v>10</v>
      </c>
      <c r="M1929">
        <v>3</v>
      </c>
      <c r="N1929" t="s">
        <v>164</v>
      </c>
      <c r="O1929" s="8">
        <v>4.53</v>
      </c>
      <c r="P1929" s="8">
        <v>4.5</v>
      </c>
      <c r="Q1929" s="8">
        <v>4.49</v>
      </c>
      <c r="R1929" s="8">
        <v>4.5</v>
      </c>
      <c r="S1929" s="8">
        <v>3.97</v>
      </c>
      <c r="T1929" s="8">
        <v>6</v>
      </c>
      <c r="U1929" s="8">
        <v>0.39</v>
      </c>
      <c r="V1929" s="9">
        <v>24</v>
      </c>
      <c r="W1929" s="8">
        <v>9.9999999999997868E-3</v>
      </c>
      <c r="X1929" s="8">
        <v>2.0299999999999998</v>
      </c>
      <c r="Y1929" s="8">
        <v>3.0000000000000249E-2</v>
      </c>
      <c r="Z1929" s="8">
        <v>0</v>
      </c>
      <c r="AA1929">
        <v>-9.9999999999997868E-3</v>
      </c>
      <c r="AF1929" t="s">
        <v>2046</v>
      </c>
      <c r="AG1929" t="s">
        <v>1910</v>
      </c>
      <c r="AH1929" t="s">
        <v>1911</v>
      </c>
      <c r="AI1929" t="s">
        <v>1924</v>
      </c>
      <c r="AJ1929" s="7">
        <v>41274</v>
      </c>
      <c r="AK1929" t="s">
        <v>2378</v>
      </c>
      <c r="AL1929" t="s">
        <v>1908</v>
      </c>
      <c r="AM1929" t="s">
        <v>2047</v>
      </c>
      <c r="AN1929" t="s">
        <v>2391</v>
      </c>
      <c r="AO1929" t="str">
        <f>TEXT(A1929,"yyyy-mm-dd")</f>
        <v>2012-02-29</v>
      </c>
    </row>
    <row r="1930" spans="1:41">
      <c r="A1930" s="6" t="s">
        <v>2377</v>
      </c>
      <c r="B1930">
        <v>2012</v>
      </c>
      <c r="C1930">
        <v>2</v>
      </c>
      <c r="E1930" t="s">
        <v>1907</v>
      </c>
      <c r="F1930" t="s">
        <v>1908</v>
      </c>
      <c r="G1930" t="s">
        <v>102</v>
      </c>
      <c r="H1930" t="s">
        <v>1969</v>
      </c>
      <c r="I1930">
        <v>2012</v>
      </c>
      <c r="J1930">
        <v>3</v>
      </c>
      <c r="K1930" s="6">
        <v>41182</v>
      </c>
      <c r="L1930">
        <v>7</v>
      </c>
      <c r="M1930">
        <v>2</v>
      </c>
      <c r="N1930" t="s">
        <v>192</v>
      </c>
      <c r="O1930" s="8">
        <v>4.49</v>
      </c>
      <c r="P1930" s="8">
        <v>4.5</v>
      </c>
      <c r="Q1930" s="8">
        <v>4.49</v>
      </c>
      <c r="R1930" s="8">
        <v>4.5</v>
      </c>
      <c r="S1930" s="8">
        <v>3.97</v>
      </c>
      <c r="T1930" s="8">
        <v>5.04</v>
      </c>
      <c r="U1930" s="8">
        <v>0.26</v>
      </c>
      <c r="V1930" s="9">
        <v>24</v>
      </c>
      <c r="W1930" s="8">
        <v>9.9999999999997868E-3</v>
      </c>
      <c r="X1930" s="8">
        <v>1.0699999999999998</v>
      </c>
      <c r="Y1930" s="8">
        <v>-9.9999999999997868E-3</v>
      </c>
      <c r="Z1930" s="8">
        <v>0</v>
      </c>
      <c r="AA1930">
        <v>-6.0000000000000497E-2</v>
      </c>
      <c r="AF1930" t="s">
        <v>1970</v>
      </c>
      <c r="AG1930" t="s">
        <v>1910</v>
      </c>
      <c r="AH1930" t="s">
        <v>1911</v>
      </c>
      <c r="AI1930" t="s">
        <v>1919</v>
      </c>
      <c r="AJ1930" s="7">
        <v>41182</v>
      </c>
      <c r="AK1930" t="s">
        <v>2378</v>
      </c>
      <c r="AL1930" t="s">
        <v>1908</v>
      </c>
      <c r="AM1930" t="s">
        <v>1972</v>
      </c>
      <c r="AN1930" t="s">
        <v>2390</v>
      </c>
      <c r="AO1930" t="str">
        <f>TEXT(A1930,"yyyy-mm-dd")</f>
        <v>2012-02-29</v>
      </c>
    </row>
    <row r="1931" spans="1:41">
      <c r="A1931" s="6" t="s">
        <v>2377</v>
      </c>
      <c r="B1931">
        <v>2012</v>
      </c>
      <c r="C1931">
        <v>2</v>
      </c>
      <c r="E1931" t="s">
        <v>1907</v>
      </c>
      <c r="F1931" t="s">
        <v>1908</v>
      </c>
      <c r="G1931" t="s">
        <v>102</v>
      </c>
      <c r="H1931" t="s">
        <v>1942</v>
      </c>
      <c r="I1931">
        <v>2012</v>
      </c>
      <c r="J1931">
        <v>2</v>
      </c>
      <c r="K1931" s="6">
        <v>41090</v>
      </c>
      <c r="L1931">
        <v>4</v>
      </c>
      <c r="M1931">
        <v>1</v>
      </c>
      <c r="N1931" t="s">
        <v>219</v>
      </c>
      <c r="O1931" s="8">
        <v>4.4800000000000004</v>
      </c>
      <c r="P1931" s="8">
        <v>4.5</v>
      </c>
      <c r="Q1931" s="8">
        <v>4.5</v>
      </c>
      <c r="R1931" s="8">
        <v>4.5</v>
      </c>
      <c r="S1931" s="8">
        <v>4</v>
      </c>
      <c r="T1931" s="8">
        <v>4.9800000000000004</v>
      </c>
      <c r="U1931" s="8">
        <v>0.19</v>
      </c>
      <c r="V1931" s="9">
        <v>24</v>
      </c>
      <c r="W1931" s="8">
        <v>0</v>
      </c>
      <c r="X1931" s="8">
        <v>0.98000000000000043</v>
      </c>
      <c r="Y1931" s="8">
        <v>-1.9999999999999574E-2</v>
      </c>
      <c r="Z1931" s="8">
        <v>0</v>
      </c>
      <c r="AA1931">
        <v>0</v>
      </c>
      <c r="AF1931" t="s">
        <v>1943</v>
      </c>
      <c r="AG1931" t="s">
        <v>1910</v>
      </c>
      <c r="AH1931" t="s">
        <v>1911</v>
      </c>
      <c r="AI1931" t="s">
        <v>1915</v>
      </c>
      <c r="AJ1931" s="7">
        <v>41090</v>
      </c>
      <c r="AK1931" t="s">
        <v>2378</v>
      </c>
      <c r="AL1931" t="s">
        <v>1908</v>
      </c>
      <c r="AM1931" t="s">
        <v>1945</v>
      </c>
      <c r="AN1931" t="s">
        <v>2389</v>
      </c>
      <c r="AO1931" t="str">
        <f>TEXT(A1931,"yyyy-mm-dd")</f>
        <v>2012-02-29</v>
      </c>
    </row>
    <row r="1932" spans="1:41">
      <c r="A1932" s="6" t="s">
        <v>2377</v>
      </c>
      <c r="B1932">
        <v>2012</v>
      </c>
      <c r="C1932">
        <v>2</v>
      </c>
      <c r="E1932" t="s">
        <v>1907</v>
      </c>
      <c r="F1932" t="s">
        <v>1908</v>
      </c>
      <c r="G1932" t="s">
        <v>102</v>
      </c>
      <c r="H1932" t="s">
        <v>1937</v>
      </c>
      <c r="I1932">
        <v>2012</v>
      </c>
      <c r="J1932">
        <v>1</v>
      </c>
      <c r="K1932" s="6">
        <v>40999</v>
      </c>
      <c r="L1932">
        <v>1</v>
      </c>
      <c r="M1932">
        <v>0</v>
      </c>
      <c r="N1932" t="s">
        <v>169</v>
      </c>
      <c r="O1932" s="8">
        <v>4.53</v>
      </c>
      <c r="P1932" s="8">
        <v>4.5</v>
      </c>
      <c r="Q1932" s="8">
        <v>4.5</v>
      </c>
      <c r="R1932" s="8">
        <v>4.5</v>
      </c>
      <c r="S1932" s="8">
        <v>4.25</v>
      </c>
      <c r="T1932" s="8">
        <v>4.91</v>
      </c>
      <c r="U1932" s="8">
        <v>0.13</v>
      </c>
      <c r="V1932" s="9">
        <v>24</v>
      </c>
      <c r="W1932" s="8">
        <v>0</v>
      </c>
      <c r="X1932" s="8">
        <v>0.66000000000000014</v>
      </c>
      <c r="Y1932" s="8">
        <v>3.0000000000000249E-2</v>
      </c>
      <c r="Z1932" s="8">
        <v>0</v>
      </c>
      <c r="AA1932">
        <v>0</v>
      </c>
      <c r="AF1932" t="s">
        <v>1938</v>
      </c>
      <c r="AG1932" t="s">
        <v>1910</v>
      </c>
      <c r="AH1932" t="s">
        <v>1911</v>
      </c>
      <c r="AI1932" t="s">
        <v>1912</v>
      </c>
      <c r="AJ1932" s="7">
        <v>40999</v>
      </c>
      <c r="AK1932" t="s">
        <v>2378</v>
      </c>
      <c r="AL1932" t="s">
        <v>1908</v>
      </c>
      <c r="AM1932" t="s">
        <v>1940</v>
      </c>
      <c r="AN1932" t="s">
        <v>2388</v>
      </c>
      <c r="AO1932" t="str">
        <f>TEXT(A1932,"yyyy-mm-dd")</f>
        <v>2012-02-29</v>
      </c>
    </row>
    <row r="1933" spans="1:41">
      <c r="A1933" s="6" t="s">
        <v>2377</v>
      </c>
      <c r="B1933">
        <v>2012</v>
      </c>
      <c r="C1933">
        <v>2</v>
      </c>
      <c r="E1933" t="s">
        <v>100</v>
      </c>
      <c r="F1933" t="s">
        <v>101</v>
      </c>
      <c r="G1933" t="s">
        <v>83</v>
      </c>
      <c r="H1933" t="s">
        <v>2028</v>
      </c>
      <c r="I1933">
        <v>2013</v>
      </c>
      <c r="K1933" s="6">
        <v>41639</v>
      </c>
      <c r="L1933">
        <v>22</v>
      </c>
      <c r="N1933" t="s">
        <v>167</v>
      </c>
      <c r="O1933" s="8">
        <v>3.43</v>
      </c>
      <c r="P1933" s="8">
        <v>3.49</v>
      </c>
      <c r="Q1933" s="8">
        <v>3.3</v>
      </c>
      <c r="R1933" s="8">
        <v>3.6</v>
      </c>
      <c r="S1933" s="8">
        <v>2.2999999999999998</v>
      </c>
      <c r="T1933" s="8">
        <v>4.2</v>
      </c>
      <c r="U1933" s="8">
        <v>0.41</v>
      </c>
      <c r="V1933" s="9">
        <v>26</v>
      </c>
      <c r="W1933" s="8">
        <v>0.30000000000000027</v>
      </c>
      <c r="X1933" s="8">
        <v>1.9000000000000004</v>
      </c>
      <c r="Y1933" s="8">
        <v>-6.0000000000000053E-2</v>
      </c>
      <c r="Z1933" s="8">
        <v>9.0000000000000302E-2</v>
      </c>
      <c r="AA1933">
        <v>4.4408920985006262E-16</v>
      </c>
      <c r="AF1933" t="s">
        <v>10004</v>
      </c>
      <c r="AG1933" t="s">
        <v>9655</v>
      </c>
      <c r="AH1933" t="s">
        <v>9656</v>
      </c>
      <c r="AI1933" t="s">
        <v>9669</v>
      </c>
      <c r="AJ1933" s="7">
        <v>41639</v>
      </c>
      <c r="AK1933" t="s">
        <v>2378</v>
      </c>
      <c r="AL1933" t="s">
        <v>109</v>
      </c>
      <c r="AM1933" t="s">
        <v>2030</v>
      </c>
      <c r="AN1933" t="s">
        <v>10010</v>
      </c>
    </row>
    <row r="1934" spans="1:41">
      <c r="A1934" s="6" t="s">
        <v>2377</v>
      </c>
      <c r="B1934">
        <v>2012</v>
      </c>
      <c r="C1934">
        <v>2</v>
      </c>
      <c r="E1934" t="s">
        <v>100</v>
      </c>
      <c r="F1934" t="s">
        <v>101</v>
      </c>
      <c r="G1934" t="s">
        <v>102</v>
      </c>
      <c r="H1934" t="s">
        <v>2045</v>
      </c>
      <c r="I1934">
        <v>2012</v>
      </c>
      <c r="J1934">
        <v>4</v>
      </c>
      <c r="K1934" s="6">
        <v>41274</v>
      </c>
      <c r="L1934">
        <v>10</v>
      </c>
      <c r="M1934">
        <v>3</v>
      </c>
      <c r="N1934" t="s">
        <v>164</v>
      </c>
      <c r="O1934" s="8">
        <v>3.19</v>
      </c>
      <c r="P1934" s="8">
        <v>3.2</v>
      </c>
      <c r="Q1934" s="8">
        <v>2.85</v>
      </c>
      <c r="R1934" s="8">
        <v>3.6</v>
      </c>
      <c r="S1934" s="8">
        <v>2</v>
      </c>
      <c r="T1934" s="8">
        <v>4.8</v>
      </c>
      <c r="U1934" s="8">
        <v>0.65</v>
      </c>
      <c r="V1934" s="9">
        <v>27</v>
      </c>
      <c r="W1934" s="8">
        <v>0.75</v>
      </c>
      <c r="X1934" s="8">
        <v>2.8</v>
      </c>
      <c r="Y1934" s="8">
        <v>-1.0000000000000231E-2</v>
      </c>
      <c r="Z1934" s="8">
        <v>-9.9999999999997868E-3</v>
      </c>
      <c r="AA1934">
        <v>-0.10000000000000009</v>
      </c>
      <c r="AF1934" t="s">
        <v>2363</v>
      </c>
      <c r="AG1934" t="s">
        <v>106</v>
      </c>
      <c r="AH1934" t="s">
        <v>107</v>
      </c>
      <c r="AI1934" t="s">
        <v>497</v>
      </c>
      <c r="AJ1934" s="7">
        <v>41274</v>
      </c>
      <c r="AK1934" t="s">
        <v>2378</v>
      </c>
      <c r="AL1934" t="s">
        <v>109</v>
      </c>
      <c r="AM1934" t="s">
        <v>2047</v>
      </c>
      <c r="AN1934" t="s">
        <v>2387</v>
      </c>
      <c r="AO1934" t="str">
        <f>TEXT(A1934,"yyyy-mm-dd")</f>
        <v>2012-02-29</v>
      </c>
    </row>
    <row r="1935" spans="1:41">
      <c r="A1935" s="6" t="s">
        <v>2377</v>
      </c>
      <c r="B1935">
        <v>2012</v>
      </c>
      <c r="C1935">
        <v>2</v>
      </c>
      <c r="E1935" t="s">
        <v>100</v>
      </c>
      <c r="F1935" t="s">
        <v>101</v>
      </c>
      <c r="G1935" t="s">
        <v>83</v>
      </c>
      <c r="H1935" t="s">
        <v>1781</v>
      </c>
      <c r="I1935">
        <v>2012</v>
      </c>
      <c r="K1935" s="6">
        <v>41274</v>
      </c>
      <c r="L1935">
        <v>10</v>
      </c>
      <c r="N1935" t="s">
        <v>164</v>
      </c>
      <c r="O1935" s="8">
        <v>3.34</v>
      </c>
      <c r="P1935" s="8">
        <v>3.3</v>
      </c>
      <c r="Q1935" s="8">
        <v>3.1</v>
      </c>
      <c r="R1935" s="8">
        <v>3.47</v>
      </c>
      <c r="S1935" s="8">
        <v>2.6</v>
      </c>
      <c r="T1935" s="8">
        <v>4.54</v>
      </c>
      <c r="U1935" s="8">
        <v>0.37</v>
      </c>
      <c r="V1935" s="9">
        <v>27</v>
      </c>
      <c r="W1935" s="8">
        <v>0.37000000000000011</v>
      </c>
      <c r="X1935" s="8">
        <v>1.94</v>
      </c>
      <c r="Y1935" s="8">
        <v>4.0000000000000036E-2</v>
      </c>
      <c r="Z1935" s="8">
        <v>0</v>
      </c>
      <c r="AA1935">
        <v>2.0000000000000018E-2</v>
      </c>
      <c r="AF1935" t="s">
        <v>9973</v>
      </c>
      <c r="AG1935" t="s">
        <v>9655</v>
      </c>
      <c r="AH1935" t="s">
        <v>9656</v>
      </c>
      <c r="AI1935" t="s">
        <v>9657</v>
      </c>
      <c r="AJ1935" s="7">
        <v>41274</v>
      </c>
      <c r="AK1935" t="s">
        <v>2378</v>
      </c>
      <c r="AL1935" t="s">
        <v>109</v>
      </c>
      <c r="AM1935" t="s">
        <v>1783</v>
      </c>
      <c r="AN1935" t="s">
        <v>9992</v>
      </c>
    </row>
    <row r="1936" spans="1:41">
      <c r="A1936" s="6" t="s">
        <v>2377</v>
      </c>
      <c r="B1936">
        <v>2012</v>
      </c>
      <c r="C1936">
        <v>2</v>
      </c>
      <c r="E1936" t="s">
        <v>100</v>
      </c>
      <c r="F1936" t="s">
        <v>101</v>
      </c>
      <c r="G1936" t="s">
        <v>102</v>
      </c>
      <c r="H1936" t="s">
        <v>1969</v>
      </c>
      <c r="I1936">
        <v>2012</v>
      </c>
      <c r="J1936">
        <v>3</v>
      </c>
      <c r="K1936" s="6">
        <v>41182</v>
      </c>
      <c r="L1936">
        <v>7</v>
      </c>
      <c r="M1936">
        <v>2</v>
      </c>
      <c r="N1936" t="s">
        <v>192</v>
      </c>
      <c r="O1936" s="8">
        <v>3.13</v>
      </c>
      <c r="P1936" s="8">
        <v>3.2</v>
      </c>
      <c r="Q1936" s="8">
        <v>2.8</v>
      </c>
      <c r="R1936" s="8">
        <v>3.4</v>
      </c>
      <c r="S1936" s="8">
        <v>1.8</v>
      </c>
      <c r="T1936" s="8">
        <v>5.18</v>
      </c>
      <c r="U1936" s="8">
        <v>0.66</v>
      </c>
      <c r="V1936" s="9">
        <v>27</v>
      </c>
      <c r="W1936" s="8">
        <v>0.60000000000000009</v>
      </c>
      <c r="X1936" s="8">
        <v>3.38</v>
      </c>
      <c r="Y1936" s="8">
        <v>-7.0000000000000284E-2</v>
      </c>
      <c r="Z1936" s="8">
        <v>0.20000000000000018</v>
      </c>
      <c r="AA1936">
        <v>-9.9999999999999645E-2</v>
      </c>
      <c r="AF1936" t="s">
        <v>2361</v>
      </c>
      <c r="AG1936" t="s">
        <v>106</v>
      </c>
      <c r="AH1936" t="s">
        <v>107</v>
      </c>
      <c r="AI1936" t="s">
        <v>427</v>
      </c>
      <c r="AJ1936" s="7">
        <v>41182</v>
      </c>
      <c r="AK1936" t="s">
        <v>2378</v>
      </c>
      <c r="AL1936" t="s">
        <v>109</v>
      </c>
      <c r="AM1936" t="s">
        <v>1972</v>
      </c>
      <c r="AN1936" t="s">
        <v>2386</v>
      </c>
      <c r="AO1936" t="str">
        <f>TEXT(A1936,"yyyy-mm-dd")</f>
        <v>2012-02-29</v>
      </c>
    </row>
    <row r="1937" spans="1:41">
      <c r="A1937" s="6" t="s">
        <v>2377</v>
      </c>
      <c r="B1937">
        <v>2012</v>
      </c>
      <c r="C1937">
        <v>2</v>
      </c>
      <c r="E1937" t="s">
        <v>100</v>
      </c>
      <c r="F1937" t="s">
        <v>101</v>
      </c>
      <c r="G1937" t="s">
        <v>102</v>
      </c>
      <c r="H1937" t="s">
        <v>1942</v>
      </c>
      <c r="I1937">
        <v>2012</v>
      </c>
      <c r="J1937">
        <v>2</v>
      </c>
      <c r="K1937" s="6">
        <v>41090</v>
      </c>
      <c r="L1937">
        <v>4</v>
      </c>
      <c r="M1937">
        <v>1</v>
      </c>
      <c r="N1937" t="s">
        <v>219</v>
      </c>
      <c r="O1937" s="8">
        <v>3.55</v>
      </c>
      <c r="P1937" s="8">
        <v>3.4</v>
      </c>
      <c r="Q1937" s="8">
        <v>3.1</v>
      </c>
      <c r="R1937" s="8">
        <v>3.85</v>
      </c>
      <c r="S1937" s="8">
        <v>2.7</v>
      </c>
      <c r="T1937" s="8">
        <v>5.84</v>
      </c>
      <c r="U1937" s="8">
        <v>0.67</v>
      </c>
      <c r="V1937" s="9">
        <v>27</v>
      </c>
      <c r="W1937" s="8">
        <v>0.75</v>
      </c>
      <c r="X1937" s="8">
        <v>3.1399999999999997</v>
      </c>
      <c r="Y1937" s="8">
        <v>0.14999999999999991</v>
      </c>
      <c r="Z1937" s="8">
        <v>-0.10000000000000009</v>
      </c>
      <c r="AA1937">
        <v>-6.999999999999984E-2</v>
      </c>
      <c r="AF1937" t="s">
        <v>2235</v>
      </c>
      <c r="AG1937" t="s">
        <v>106</v>
      </c>
      <c r="AH1937" t="s">
        <v>107</v>
      </c>
      <c r="AI1937" t="s">
        <v>340</v>
      </c>
      <c r="AJ1937" s="7">
        <v>41090</v>
      </c>
      <c r="AK1937" t="s">
        <v>2378</v>
      </c>
      <c r="AL1937" t="s">
        <v>109</v>
      </c>
      <c r="AM1937" t="s">
        <v>1945</v>
      </c>
      <c r="AN1937" t="s">
        <v>2385</v>
      </c>
      <c r="AO1937" t="str">
        <f>TEXT(A1937,"yyyy-mm-dd")</f>
        <v>2012-02-29</v>
      </c>
    </row>
    <row r="1938" spans="1:41">
      <c r="A1938" s="6" t="s">
        <v>2377</v>
      </c>
      <c r="B1938">
        <v>2012</v>
      </c>
      <c r="C1938">
        <v>2</v>
      </c>
      <c r="E1938" t="s">
        <v>100</v>
      </c>
      <c r="F1938" t="s">
        <v>101</v>
      </c>
      <c r="G1938" t="s">
        <v>102</v>
      </c>
      <c r="H1938" t="s">
        <v>1937</v>
      </c>
      <c r="I1938">
        <v>2012</v>
      </c>
      <c r="J1938">
        <v>1</v>
      </c>
      <c r="K1938" s="6">
        <v>40999</v>
      </c>
      <c r="L1938">
        <v>1</v>
      </c>
      <c r="M1938">
        <v>0</v>
      </c>
      <c r="N1938" t="s">
        <v>169</v>
      </c>
      <c r="O1938" s="8">
        <v>3.47</v>
      </c>
      <c r="P1938" s="8">
        <v>3.6</v>
      </c>
      <c r="Q1938" s="8">
        <v>3.1</v>
      </c>
      <c r="R1938" s="8">
        <v>3.8</v>
      </c>
      <c r="S1938" s="8">
        <v>1.5</v>
      </c>
      <c r="T1938" s="8">
        <v>4.3499999999999996</v>
      </c>
      <c r="U1938" s="8">
        <v>0.6</v>
      </c>
      <c r="V1938" s="9">
        <v>27</v>
      </c>
      <c r="W1938" s="8">
        <v>0.69999999999999973</v>
      </c>
      <c r="X1938" s="8">
        <v>2.8499999999999996</v>
      </c>
      <c r="Y1938" s="8">
        <v>-0.12999999999999989</v>
      </c>
      <c r="Z1938" s="8">
        <v>0</v>
      </c>
      <c r="AA1938">
        <v>-0.10000000000000053</v>
      </c>
      <c r="AF1938" t="s">
        <v>2162</v>
      </c>
      <c r="AG1938" t="s">
        <v>106</v>
      </c>
      <c r="AH1938" t="s">
        <v>107</v>
      </c>
      <c r="AI1938" t="s">
        <v>108</v>
      </c>
      <c r="AJ1938" s="7">
        <v>40999</v>
      </c>
      <c r="AK1938" t="s">
        <v>2378</v>
      </c>
      <c r="AL1938" t="s">
        <v>109</v>
      </c>
      <c r="AM1938" t="s">
        <v>1940</v>
      </c>
      <c r="AN1938" t="s">
        <v>2384</v>
      </c>
      <c r="AO1938" t="str">
        <f>TEXT(A1938,"yyyy-mm-dd")</f>
        <v>2012-02-29</v>
      </c>
    </row>
    <row r="1939" spans="1:41">
      <c r="A1939" s="6" t="s">
        <v>2377</v>
      </c>
      <c r="B1939">
        <v>2012</v>
      </c>
      <c r="C1939">
        <v>2</v>
      </c>
      <c r="E1939" t="s">
        <v>81</v>
      </c>
      <c r="F1939" t="s">
        <v>82</v>
      </c>
      <c r="G1939" t="s">
        <v>83</v>
      </c>
      <c r="H1939" t="s">
        <v>2325</v>
      </c>
      <c r="I1939">
        <v>2014</v>
      </c>
      <c r="K1939" s="6">
        <v>42004</v>
      </c>
      <c r="L1939">
        <v>34</v>
      </c>
      <c r="N1939" t="s">
        <v>789</v>
      </c>
      <c r="O1939" s="8">
        <v>3.64</v>
      </c>
      <c r="P1939" s="8">
        <v>3.6</v>
      </c>
      <c r="Q1939" s="8">
        <v>3.5</v>
      </c>
      <c r="R1939" s="8">
        <v>3.81</v>
      </c>
      <c r="S1939" s="8">
        <v>3</v>
      </c>
      <c r="T1939" s="8">
        <v>4.5</v>
      </c>
      <c r="U1939" s="8">
        <v>0.32</v>
      </c>
      <c r="V1939" s="9">
        <v>24</v>
      </c>
      <c r="W1939" s="8">
        <v>0.31000000000000005</v>
      </c>
      <c r="X1939" s="8">
        <v>1.5</v>
      </c>
      <c r="Y1939" s="8">
        <v>4.0000000000000036E-2</v>
      </c>
      <c r="Z1939" s="8">
        <v>0</v>
      </c>
      <c r="AA1939">
        <v>-2.9999999999999805E-2</v>
      </c>
      <c r="AF1939" t="s">
        <v>2326</v>
      </c>
      <c r="AG1939" t="s">
        <v>87</v>
      </c>
      <c r="AH1939" t="s">
        <v>88</v>
      </c>
      <c r="AI1939" t="s">
        <v>359</v>
      </c>
      <c r="AJ1939" s="7">
        <v>42004</v>
      </c>
      <c r="AK1939" t="s">
        <v>2378</v>
      </c>
      <c r="AL1939" t="s">
        <v>91</v>
      </c>
      <c r="AM1939" t="s">
        <v>2327</v>
      </c>
      <c r="AN1939" t="s">
        <v>2381</v>
      </c>
      <c r="AO1939" t="str">
        <f>TEXT(A1939,"yyyy-mm-dd")</f>
        <v>2012-02-29</v>
      </c>
    </row>
    <row r="1940" spans="1:41">
      <c r="A1940" s="6" t="s">
        <v>2377</v>
      </c>
      <c r="B1940">
        <v>2012</v>
      </c>
      <c r="C1940">
        <v>2</v>
      </c>
      <c r="E1940" t="s">
        <v>81</v>
      </c>
      <c r="F1940" t="s">
        <v>82</v>
      </c>
      <c r="G1940" t="s">
        <v>83</v>
      </c>
      <c r="H1940" t="s">
        <v>2028</v>
      </c>
      <c r="I1940">
        <v>2013</v>
      </c>
      <c r="K1940" s="6">
        <v>41639</v>
      </c>
      <c r="L1940">
        <v>22</v>
      </c>
      <c r="N1940" t="s">
        <v>167</v>
      </c>
      <c r="O1940" s="8">
        <v>3.68</v>
      </c>
      <c r="P1940" s="8">
        <v>3.6</v>
      </c>
      <c r="Q1940" s="8">
        <v>3.5</v>
      </c>
      <c r="R1940" s="8">
        <v>3.9</v>
      </c>
      <c r="S1940" s="8">
        <v>3.2</v>
      </c>
      <c r="T1940" s="8">
        <v>4.2</v>
      </c>
      <c r="U1940" s="8">
        <v>0.24</v>
      </c>
      <c r="V1940" s="9">
        <v>27</v>
      </c>
      <c r="W1940" s="8">
        <v>0.39999999999999991</v>
      </c>
      <c r="X1940" s="8">
        <v>1</v>
      </c>
      <c r="Y1940" s="8">
        <v>8.0000000000000071E-2</v>
      </c>
      <c r="Z1940" s="8">
        <v>-9.9999999999997868E-3</v>
      </c>
      <c r="AA1940">
        <v>0.10000000000000009</v>
      </c>
      <c r="AF1940" t="s">
        <v>2029</v>
      </c>
      <c r="AG1940" t="s">
        <v>87</v>
      </c>
      <c r="AH1940" t="s">
        <v>88</v>
      </c>
      <c r="AI1940" t="s">
        <v>97</v>
      </c>
      <c r="AJ1940" s="7">
        <v>41639</v>
      </c>
      <c r="AK1940" t="s">
        <v>2378</v>
      </c>
      <c r="AL1940" t="s">
        <v>91</v>
      </c>
      <c r="AM1940" t="s">
        <v>2030</v>
      </c>
      <c r="AN1940" t="s">
        <v>2380</v>
      </c>
      <c r="AO1940" t="str">
        <f>TEXT(A1940,"yyyy-mm-dd")</f>
        <v>2012-02-29</v>
      </c>
    </row>
    <row r="1941" spans="1:41">
      <c r="A1941" s="6" t="s">
        <v>2377</v>
      </c>
      <c r="B1941">
        <v>2012</v>
      </c>
      <c r="C1941">
        <v>2</v>
      </c>
      <c r="E1941" t="s">
        <v>392</v>
      </c>
      <c r="F1941" t="s">
        <v>82</v>
      </c>
      <c r="G1941" t="s">
        <v>83</v>
      </c>
      <c r="H1941" t="s">
        <v>2028</v>
      </c>
      <c r="I1941">
        <v>2013</v>
      </c>
      <c r="K1941" s="6">
        <v>41639</v>
      </c>
      <c r="L1941">
        <v>22</v>
      </c>
      <c r="N1941" t="s">
        <v>167</v>
      </c>
      <c r="O1941" s="8">
        <v>3.52</v>
      </c>
      <c r="P1941" s="8">
        <v>3.5</v>
      </c>
      <c r="Q1941" s="8">
        <v>3.4</v>
      </c>
      <c r="R1941" s="8">
        <v>3.7</v>
      </c>
      <c r="S1941" s="8">
        <v>3.1</v>
      </c>
      <c r="T1941" s="8">
        <v>4.0999999999999996</v>
      </c>
      <c r="U1941" s="8">
        <v>0.26</v>
      </c>
      <c r="V1941" s="9">
        <v>25</v>
      </c>
      <c r="W1941" s="8">
        <v>0.30000000000000027</v>
      </c>
      <c r="X1941" s="8">
        <v>0.99999999999999956</v>
      </c>
      <c r="Y1941" s="8">
        <v>2.0000000000000018E-2</v>
      </c>
      <c r="Z1941" s="8">
        <v>4.9999999999999822E-2</v>
      </c>
      <c r="AA1941">
        <v>5.0000000000000266E-2</v>
      </c>
      <c r="AF1941" t="s">
        <v>2029</v>
      </c>
      <c r="AG1941" t="s">
        <v>87</v>
      </c>
      <c r="AH1941" t="s">
        <v>88</v>
      </c>
      <c r="AI1941" t="s">
        <v>97</v>
      </c>
      <c r="AJ1941" s="7">
        <v>41639</v>
      </c>
      <c r="AK1941" t="s">
        <v>2378</v>
      </c>
      <c r="AL1941" t="s">
        <v>393</v>
      </c>
      <c r="AM1941" t="s">
        <v>2030</v>
      </c>
      <c r="AN1941" t="s">
        <v>2383</v>
      </c>
      <c r="AO1941" t="str">
        <f>TEXT(A1941,"yyyy-mm-dd")</f>
        <v>2012-02-29</v>
      </c>
    </row>
    <row r="1942" spans="1:41">
      <c r="A1942" s="6" t="s">
        <v>2377</v>
      </c>
      <c r="B1942">
        <v>2012</v>
      </c>
      <c r="C1942">
        <v>2</v>
      </c>
      <c r="E1942" t="s">
        <v>81</v>
      </c>
      <c r="F1942" t="s">
        <v>82</v>
      </c>
      <c r="G1942" t="s">
        <v>83</v>
      </c>
      <c r="H1942" t="s">
        <v>1781</v>
      </c>
      <c r="I1942">
        <v>2012</v>
      </c>
      <c r="K1942" s="6">
        <v>41274</v>
      </c>
      <c r="L1942">
        <v>10</v>
      </c>
      <c r="N1942" t="s">
        <v>164</v>
      </c>
      <c r="O1942" s="8">
        <v>3.88</v>
      </c>
      <c r="P1942" s="8">
        <v>3.9</v>
      </c>
      <c r="Q1942" s="8">
        <v>3.7</v>
      </c>
      <c r="R1942" s="8">
        <v>3.9</v>
      </c>
      <c r="S1942" s="8">
        <v>3.4</v>
      </c>
      <c r="T1942" s="8">
        <v>4.5999999999999996</v>
      </c>
      <c r="U1942" s="8">
        <v>0.25</v>
      </c>
      <c r="V1942" s="9">
        <v>27</v>
      </c>
      <c r="W1942" s="8">
        <v>0.19999999999999973</v>
      </c>
      <c r="X1942" s="8">
        <v>1.1999999999999997</v>
      </c>
      <c r="Y1942" s="8">
        <v>-2.0000000000000018E-2</v>
      </c>
      <c r="Z1942" s="8">
        <v>0.1599999999999997</v>
      </c>
      <c r="AA1942">
        <v>-0.10000000000000009</v>
      </c>
      <c r="AF1942" t="s">
        <v>1782</v>
      </c>
      <c r="AG1942" t="s">
        <v>87</v>
      </c>
      <c r="AH1942" t="s">
        <v>88</v>
      </c>
      <c r="AI1942" t="s">
        <v>89</v>
      </c>
      <c r="AJ1942" s="7">
        <v>41274</v>
      </c>
      <c r="AK1942" t="s">
        <v>2378</v>
      </c>
      <c r="AL1942" t="s">
        <v>91</v>
      </c>
      <c r="AM1942" t="s">
        <v>1783</v>
      </c>
      <c r="AN1942" t="s">
        <v>2379</v>
      </c>
      <c r="AO1942" t="str">
        <f>TEXT(A1942,"yyyy-mm-dd")</f>
        <v>2012-02-29</v>
      </c>
    </row>
    <row r="1943" spans="1:41">
      <c r="A1943" s="6" t="s">
        <v>2377</v>
      </c>
      <c r="B1943">
        <v>2012</v>
      </c>
      <c r="C1943">
        <v>2</v>
      </c>
      <c r="E1943" t="s">
        <v>392</v>
      </c>
      <c r="F1943" t="s">
        <v>82</v>
      </c>
      <c r="G1943" t="s">
        <v>83</v>
      </c>
      <c r="H1943" t="s">
        <v>1781</v>
      </c>
      <c r="I1943">
        <v>2012</v>
      </c>
      <c r="K1943" s="6">
        <v>41274</v>
      </c>
      <c r="L1943">
        <v>10</v>
      </c>
      <c r="N1943" t="s">
        <v>164</v>
      </c>
      <c r="O1943" s="8">
        <v>3.55</v>
      </c>
      <c r="P1943" s="8">
        <v>3.5</v>
      </c>
      <c r="Q1943" s="8">
        <v>3.4</v>
      </c>
      <c r="R1943" s="8">
        <v>3.68</v>
      </c>
      <c r="S1943" s="8">
        <v>3.2</v>
      </c>
      <c r="T1943" s="8">
        <v>4.01</v>
      </c>
      <c r="U1943" s="8">
        <v>0.25</v>
      </c>
      <c r="V1943" s="9">
        <v>26</v>
      </c>
      <c r="W1943" s="8">
        <v>0.28000000000000025</v>
      </c>
      <c r="X1943" s="8">
        <v>0.80999999999999961</v>
      </c>
      <c r="Y1943" s="8">
        <v>4.9999999999999822E-2</v>
      </c>
      <c r="Z1943" s="8">
        <v>2.0000000000000018E-2</v>
      </c>
      <c r="AA1943">
        <v>-8.0000000000000071E-2</v>
      </c>
      <c r="AF1943" t="s">
        <v>1782</v>
      </c>
      <c r="AG1943" t="s">
        <v>87</v>
      </c>
      <c r="AH1943" t="s">
        <v>88</v>
      </c>
      <c r="AI1943" t="s">
        <v>89</v>
      </c>
      <c r="AJ1943" s="7">
        <v>41274</v>
      </c>
      <c r="AK1943" t="s">
        <v>2378</v>
      </c>
      <c r="AL1943" t="s">
        <v>393</v>
      </c>
      <c r="AM1943" t="s">
        <v>1783</v>
      </c>
      <c r="AN1943" t="s">
        <v>2382</v>
      </c>
      <c r="AO1943" t="str">
        <f>TEXT(A1943,"yyyy-mm-dd")</f>
        <v>2012-02-29</v>
      </c>
    </row>
    <row r="1944" spans="1:41">
      <c r="A1944" s="6" t="s">
        <v>2377</v>
      </c>
      <c r="B1944">
        <v>2012</v>
      </c>
      <c r="C1944">
        <v>2</v>
      </c>
      <c r="E1944" t="s">
        <v>81</v>
      </c>
      <c r="F1944" t="s">
        <v>82</v>
      </c>
      <c r="G1944" t="s">
        <v>774</v>
      </c>
      <c r="H1944" t="s">
        <v>775</v>
      </c>
      <c r="K1944" s="6"/>
      <c r="O1944" s="8">
        <v>3.61</v>
      </c>
      <c r="P1944" s="8">
        <v>3.6</v>
      </c>
      <c r="Q1944" s="8">
        <v>3.5</v>
      </c>
      <c r="R1944" s="8">
        <v>3.8</v>
      </c>
      <c r="S1944" s="8">
        <v>3.1</v>
      </c>
      <c r="T1944" s="8">
        <v>4.3</v>
      </c>
      <c r="U1944" s="8">
        <v>0.28000000000000003</v>
      </c>
      <c r="V1944" s="9">
        <v>25</v>
      </c>
      <c r="W1944" s="8">
        <v>0.29999999999999982</v>
      </c>
      <c r="X1944" s="8">
        <v>1.1999999999999997</v>
      </c>
      <c r="Y1944" s="8">
        <v>9.9999999999997868E-3</v>
      </c>
      <c r="Z1944" s="8">
        <v>0</v>
      </c>
      <c r="AA1944">
        <v>2.9999999999999805E-2</v>
      </c>
      <c r="AF1944" t="s">
        <v>776</v>
      </c>
      <c r="AG1944" t="s">
        <v>777</v>
      </c>
      <c r="AH1944" t="s">
        <v>778</v>
      </c>
      <c r="AI1944" t="s">
        <v>779</v>
      </c>
      <c r="AJ1944" s="7"/>
      <c r="AK1944" t="s">
        <v>2378</v>
      </c>
      <c r="AL1944" t="s">
        <v>91</v>
      </c>
      <c r="AM1944" t="s">
        <v>775</v>
      </c>
      <c r="AN1944" t="s">
        <v>2396</v>
      </c>
      <c r="AO1944" t="str">
        <f>TEXT(A1944,"yyyy-mm-dd")</f>
        <v>2012-02-29</v>
      </c>
    </row>
    <row r="1945" spans="1:41">
      <c r="A1945" s="6" t="s">
        <v>2377</v>
      </c>
      <c r="B1945">
        <v>2012</v>
      </c>
      <c r="C1945">
        <v>2</v>
      </c>
      <c r="E1945" t="s">
        <v>81</v>
      </c>
      <c r="F1945" t="s">
        <v>82</v>
      </c>
      <c r="G1945" t="s">
        <v>774</v>
      </c>
      <c r="H1945" t="s">
        <v>1536</v>
      </c>
      <c r="K1945" s="6"/>
      <c r="O1945" s="8">
        <v>3.49</v>
      </c>
      <c r="P1945" s="8">
        <v>3.5</v>
      </c>
      <c r="Q1945" s="8">
        <v>3.38</v>
      </c>
      <c r="R1945" s="8">
        <v>3.53</v>
      </c>
      <c r="S1945" s="8">
        <v>3</v>
      </c>
      <c r="T1945" s="8">
        <v>4.4000000000000004</v>
      </c>
      <c r="U1945" s="8">
        <v>0.33</v>
      </c>
      <c r="V1945" s="9">
        <v>24</v>
      </c>
      <c r="W1945" s="8">
        <v>0.14999999999999991</v>
      </c>
      <c r="X1945" s="8">
        <v>1.4000000000000004</v>
      </c>
      <c r="Y1945" s="8">
        <v>-9.9999999999997868E-3</v>
      </c>
      <c r="Z1945" s="8">
        <v>0</v>
      </c>
      <c r="AA1945">
        <v>2.0000000000000018E-2</v>
      </c>
      <c r="AF1945" t="s">
        <v>1537</v>
      </c>
      <c r="AG1945" t="s">
        <v>777</v>
      </c>
      <c r="AH1945" t="s">
        <v>778</v>
      </c>
      <c r="AI1945" t="s">
        <v>1538</v>
      </c>
      <c r="AJ1945" s="7"/>
      <c r="AK1945" t="s">
        <v>2378</v>
      </c>
      <c r="AL1945" t="s">
        <v>91</v>
      </c>
      <c r="AM1945" t="s">
        <v>1536</v>
      </c>
      <c r="AN1945" t="s">
        <v>2397</v>
      </c>
      <c r="AO1945" t="str">
        <f>TEXT(A1945,"yyyy-mm-dd")</f>
        <v>2012-02-29</v>
      </c>
    </row>
    <row r="1946" spans="1:41">
      <c r="A1946" s="6" t="s">
        <v>2377</v>
      </c>
      <c r="B1946">
        <v>2012</v>
      </c>
      <c r="C1946">
        <v>2</v>
      </c>
      <c r="E1946" t="s">
        <v>112</v>
      </c>
      <c r="F1946" t="s">
        <v>113</v>
      </c>
      <c r="G1946" t="s">
        <v>83</v>
      </c>
      <c r="H1946" t="s">
        <v>2028</v>
      </c>
      <c r="I1946">
        <v>2013</v>
      </c>
      <c r="K1946" s="6">
        <v>41639</v>
      </c>
      <c r="L1946">
        <v>22</v>
      </c>
      <c r="N1946" t="s">
        <v>167</v>
      </c>
      <c r="O1946" s="8">
        <v>4.9000000000000004</v>
      </c>
      <c r="P1946" s="8">
        <v>4.8</v>
      </c>
      <c r="Q1946" s="8">
        <v>4.5</v>
      </c>
      <c r="R1946" s="8">
        <v>5.36</v>
      </c>
      <c r="S1946" s="8">
        <v>3.97</v>
      </c>
      <c r="T1946" s="8">
        <v>6.25</v>
      </c>
      <c r="U1946" s="8">
        <v>0.67</v>
      </c>
      <c r="V1946" s="9">
        <v>26</v>
      </c>
      <c r="W1946" s="8">
        <v>0.86000000000000032</v>
      </c>
      <c r="X1946" s="8">
        <v>2.2799999999999998</v>
      </c>
      <c r="Y1946" s="8">
        <v>0.10000000000000053</v>
      </c>
      <c r="Z1946" s="8">
        <v>0</v>
      </c>
      <c r="AA1946">
        <v>-0.21999999999999975</v>
      </c>
      <c r="AF1946" t="s">
        <v>2349</v>
      </c>
      <c r="AG1946" t="s">
        <v>115</v>
      </c>
      <c r="AH1946" t="s">
        <v>116</v>
      </c>
      <c r="AI1946" t="s">
        <v>230</v>
      </c>
      <c r="AJ1946" s="7">
        <v>41639</v>
      </c>
      <c r="AK1946" t="s">
        <v>2378</v>
      </c>
      <c r="AL1946" t="s">
        <v>118</v>
      </c>
      <c r="AM1946" t="s">
        <v>2030</v>
      </c>
      <c r="AN1946" t="s">
        <v>2399</v>
      </c>
      <c r="AO1946" t="str">
        <f>TEXT(A1946,"yyyy-mm-dd")</f>
        <v>2012-02-29</v>
      </c>
    </row>
    <row r="1947" spans="1:41">
      <c r="A1947" s="6" t="s">
        <v>2377</v>
      </c>
      <c r="B1947">
        <v>2012</v>
      </c>
      <c r="C1947">
        <v>2</v>
      </c>
      <c r="E1947" t="s">
        <v>112</v>
      </c>
      <c r="F1947" t="s">
        <v>113</v>
      </c>
      <c r="G1947" t="s">
        <v>83</v>
      </c>
      <c r="H1947" t="s">
        <v>1781</v>
      </c>
      <c r="I1947">
        <v>2012</v>
      </c>
      <c r="K1947" s="6">
        <v>41274</v>
      </c>
      <c r="L1947">
        <v>10</v>
      </c>
      <c r="N1947" t="s">
        <v>164</v>
      </c>
      <c r="O1947" s="8">
        <v>4.45</v>
      </c>
      <c r="P1947" s="8">
        <v>4.4400000000000004</v>
      </c>
      <c r="Q1947" s="8">
        <v>4.3600000000000003</v>
      </c>
      <c r="R1947" s="8">
        <v>4.5</v>
      </c>
      <c r="S1947" s="8">
        <v>3.74</v>
      </c>
      <c r="T1947" s="8">
        <v>6.02</v>
      </c>
      <c r="U1947" s="8">
        <v>0.38</v>
      </c>
      <c r="V1947" s="9">
        <v>26</v>
      </c>
      <c r="W1947" s="8">
        <v>0.13999999999999968</v>
      </c>
      <c r="X1947" s="8">
        <v>2.2799999999999994</v>
      </c>
      <c r="Y1947" s="8">
        <v>9.9999999999997868E-3</v>
      </c>
      <c r="Z1947" s="8">
        <v>4.0000000000000036E-2</v>
      </c>
      <c r="AA1947">
        <v>-4.0000000000000036E-2</v>
      </c>
      <c r="AF1947" t="s">
        <v>2052</v>
      </c>
      <c r="AG1947" t="s">
        <v>115</v>
      </c>
      <c r="AH1947" t="s">
        <v>116</v>
      </c>
      <c r="AI1947" t="s">
        <v>117</v>
      </c>
      <c r="AJ1947" s="7">
        <v>41274</v>
      </c>
      <c r="AK1947" t="s">
        <v>2378</v>
      </c>
      <c r="AL1947" t="s">
        <v>118</v>
      </c>
      <c r="AM1947" t="s">
        <v>1783</v>
      </c>
      <c r="AN1947" t="s">
        <v>2398</v>
      </c>
      <c r="AO1947" t="str">
        <f>TEXT(A1947,"yyyy-mm-dd")</f>
        <v>2012-02-29</v>
      </c>
    </row>
    <row r="1948" spans="1:41">
      <c r="A1948" s="6" t="s">
        <v>2400</v>
      </c>
      <c r="B1948">
        <v>2012</v>
      </c>
      <c r="C1948">
        <v>3</v>
      </c>
      <c r="E1948" t="s">
        <v>1907</v>
      </c>
      <c r="F1948" t="s">
        <v>1908</v>
      </c>
      <c r="G1948" t="s">
        <v>102</v>
      </c>
      <c r="H1948" t="s">
        <v>2418</v>
      </c>
      <c r="I1948">
        <v>2014</v>
      </c>
      <c r="J1948">
        <v>1</v>
      </c>
      <c r="K1948" s="6">
        <v>41729</v>
      </c>
      <c r="L1948">
        <v>24</v>
      </c>
      <c r="M1948">
        <v>8</v>
      </c>
      <c r="N1948" t="s">
        <v>368</v>
      </c>
      <c r="O1948" s="8">
        <v>5.17</v>
      </c>
      <c r="P1948" s="8">
        <v>5.25</v>
      </c>
      <c r="Q1948" s="8">
        <v>4.75</v>
      </c>
      <c r="R1948" s="8">
        <v>5.5</v>
      </c>
      <c r="S1948" s="8">
        <v>4</v>
      </c>
      <c r="T1948" s="8">
        <v>6.75</v>
      </c>
      <c r="U1948" s="8">
        <v>0.67</v>
      </c>
      <c r="V1948" s="9">
        <v>24</v>
      </c>
      <c r="W1948" s="8">
        <v>0.75</v>
      </c>
      <c r="X1948" s="8">
        <v>2.75</v>
      </c>
      <c r="Y1948" s="8">
        <v>-8.0000000000000071E-2</v>
      </c>
      <c r="Z1948" s="8"/>
      <c r="AF1948" t="s">
        <v>2419</v>
      </c>
      <c r="AG1948" t="s">
        <v>1910</v>
      </c>
      <c r="AH1948" t="s">
        <v>1911</v>
      </c>
      <c r="AI1948" t="s">
        <v>1971</v>
      </c>
      <c r="AJ1948" s="7">
        <v>41729</v>
      </c>
      <c r="AK1948" t="s">
        <v>2401</v>
      </c>
      <c r="AL1948" t="s">
        <v>1908</v>
      </c>
      <c r="AM1948" t="s">
        <v>2420</v>
      </c>
      <c r="AN1948" t="s">
        <v>2421</v>
      </c>
      <c r="AO1948" t="str">
        <f>TEXT(A1948,"yyyy-mm-dd")</f>
        <v>2012-03-31</v>
      </c>
    </row>
    <row r="1949" spans="1:41">
      <c r="A1949" s="6" t="s">
        <v>2400</v>
      </c>
      <c r="B1949">
        <v>2012</v>
      </c>
      <c r="C1949">
        <v>3</v>
      </c>
      <c r="E1949" t="s">
        <v>1907</v>
      </c>
      <c r="F1949" t="s">
        <v>1908</v>
      </c>
      <c r="G1949" t="s">
        <v>102</v>
      </c>
      <c r="H1949" t="s">
        <v>2342</v>
      </c>
      <c r="I1949">
        <v>2013</v>
      </c>
      <c r="J1949">
        <v>4</v>
      </c>
      <c r="K1949" s="6">
        <v>41639</v>
      </c>
      <c r="L1949">
        <v>21</v>
      </c>
      <c r="M1949">
        <v>7</v>
      </c>
      <c r="N1949" t="s">
        <v>176</v>
      </c>
      <c r="O1949" s="8">
        <v>5.04</v>
      </c>
      <c r="P1949" s="8">
        <v>5</v>
      </c>
      <c r="Q1949" s="8">
        <v>4.75</v>
      </c>
      <c r="R1949" s="8">
        <v>5.3</v>
      </c>
      <c r="S1949" s="8">
        <v>4</v>
      </c>
      <c r="T1949" s="8">
        <v>6.25</v>
      </c>
      <c r="U1949" s="8">
        <v>0.6</v>
      </c>
      <c r="V1949" s="9">
        <v>25</v>
      </c>
      <c r="W1949" s="8">
        <v>0.54999999999999982</v>
      </c>
      <c r="X1949" s="8">
        <v>2.25</v>
      </c>
      <c r="Y1949" s="8">
        <v>4.0000000000000036E-2</v>
      </c>
      <c r="Z1949" s="8">
        <v>0</v>
      </c>
      <c r="AA1949">
        <v>-0.15000000000000036</v>
      </c>
      <c r="AF1949" t="s">
        <v>2343</v>
      </c>
      <c r="AG1949" t="s">
        <v>1910</v>
      </c>
      <c r="AH1949" t="s">
        <v>1911</v>
      </c>
      <c r="AI1949" t="s">
        <v>1944</v>
      </c>
      <c r="AJ1949" s="7">
        <v>41639</v>
      </c>
      <c r="AK1949" t="s">
        <v>2401</v>
      </c>
      <c r="AL1949" t="s">
        <v>1908</v>
      </c>
      <c r="AM1949" t="s">
        <v>2344</v>
      </c>
      <c r="AN1949" t="s">
        <v>2417</v>
      </c>
      <c r="AO1949" t="str">
        <f>TEXT(A1949,"yyyy-mm-dd")</f>
        <v>2012-03-31</v>
      </c>
    </row>
    <row r="1950" spans="1:41">
      <c r="A1950" s="6" t="s">
        <v>2400</v>
      </c>
      <c r="B1950">
        <v>2012</v>
      </c>
      <c r="C1950">
        <v>3</v>
      </c>
      <c r="E1950" t="s">
        <v>1907</v>
      </c>
      <c r="F1950" t="s">
        <v>1908</v>
      </c>
      <c r="G1950" t="s">
        <v>102</v>
      </c>
      <c r="H1950" t="s">
        <v>2267</v>
      </c>
      <c r="I1950">
        <v>2013</v>
      </c>
      <c r="J1950">
        <v>3</v>
      </c>
      <c r="K1950" s="6">
        <v>41547</v>
      </c>
      <c r="L1950">
        <v>18</v>
      </c>
      <c r="M1950">
        <v>6</v>
      </c>
      <c r="N1950" t="s">
        <v>206</v>
      </c>
      <c r="O1950" s="8">
        <v>4.96</v>
      </c>
      <c r="P1950" s="8">
        <v>4.8</v>
      </c>
      <c r="Q1950" s="8">
        <v>4.75</v>
      </c>
      <c r="R1950" s="8">
        <v>5.25</v>
      </c>
      <c r="S1950" s="8">
        <v>4</v>
      </c>
      <c r="T1950" s="8">
        <v>6.25</v>
      </c>
      <c r="U1950" s="8">
        <v>0.56000000000000005</v>
      </c>
      <c r="V1950" s="9">
        <v>25</v>
      </c>
      <c r="W1950" s="8">
        <v>0.5</v>
      </c>
      <c r="X1950" s="8">
        <v>2.25</v>
      </c>
      <c r="Y1950" s="8">
        <v>0.16000000000000014</v>
      </c>
      <c r="Z1950" s="8">
        <v>-0.10000000000000053</v>
      </c>
      <c r="AA1950">
        <v>-4.0000000000000036E-2</v>
      </c>
      <c r="AF1950" t="s">
        <v>2268</v>
      </c>
      <c r="AG1950" t="s">
        <v>1910</v>
      </c>
      <c r="AH1950" t="s">
        <v>1911</v>
      </c>
      <c r="AI1950" t="s">
        <v>1939</v>
      </c>
      <c r="AJ1950" s="7">
        <v>41547</v>
      </c>
      <c r="AK1950" t="s">
        <v>2401</v>
      </c>
      <c r="AL1950" t="s">
        <v>1908</v>
      </c>
      <c r="AM1950" t="s">
        <v>2269</v>
      </c>
      <c r="AN1950" t="s">
        <v>2416</v>
      </c>
      <c r="AO1950" t="str">
        <f>TEXT(A1950,"yyyy-mm-dd")</f>
        <v>2012-03-31</v>
      </c>
    </row>
    <row r="1951" spans="1:41">
      <c r="A1951" s="6" t="s">
        <v>2400</v>
      </c>
      <c r="B1951">
        <v>2012</v>
      </c>
      <c r="C1951">
        <v>3</v>
      </c>
      <c r="E1951" t="s">
        <v>1907</v>
      </c>
      <c r="F1951" t="s">
        <v>1908</v>
      </c>
      <c r="G1951" t="s">
        <v>102</v>
      </c>
      <c r="H1951" t="s">
        <v>2194</v>
      </c>
      <c r="I1951">
        <v>2013</v>
      </c>
      <c r="J1951">
        <v>2</v>
      </c>
      <c r="K1951" s="6">
        <v>41455</v>
      </c>
      <c r="L1951">
        <v>15</v>
      </c>
      <c r="M1951">
        <v>5</v>
      </c>
      <c r="N1951" t="s">
        <v>236</v>
      </c>
      <c r="O1951" s="8">
        <v>4.8099999999999996</v>
      </c>
      <c r="P1951" s="8">
        <v>4.75</v>
      </c>
      <c r="Q1951" s="8">
        <v>4.5</v>
      </c>
      <c r="R1951" s="8">
        <v>5</v>
      </c>
      <c r="S1951" s="8">
        <v>4</v>
      </c>
      <c r="T1951" s="8">
        <v>6.5</v>
      </c>
      <c r="U1951" s="8">
        <v>0.55000000000000004</v>
      </c>
      <c r="V1951" s="9">
        <v>25</v>
      </c>
      <c r="W1951" s="8">
        <v>0.5</v>
      </c>
      <c r="X1951" s="8">
        <v>2.5</v>
      </c>
      <c r="Y1951" s="8">
        <v>5.9999999999999609E-2</v>
      </c>
      <c r="Z1951" s="8">
        <v>0</v>
      </c>
      <c r="AA1951">
        <v>4.9999999999999822E-2</v>
      </c>
      <c r="AF1951" t="s">
        <v>2195</v>
      </c>
      <c r="AG1951" t="s">
        <v>1910</v>
      </c>
      <c r="AH1951" t="s">
        <v>1911</v>
      </c>
      <c r="AI1951" t="s">
        <v>1934</v>
      </c>
      <c r="AJ1951" s="7">
        <v>41455</v>
      </c>
      <c r="AK1951" t="s">
        <v>2401</v>
      </c>
      <c r="AL1951" t="s">
        <v>1908</v>
      </c>
      <c r="AM1951" t="s">
        <v>2196</v>
      </c>
      <c r="AN1951" t="s">
        <v>2415</v>
      </c>
      <c r="AO1951" t="str">
        <f>TEXT(A1951,"yyyy-mm-dd")</f>
        <v>2012-03-31</v>
      </c>
    </row>
    <row r="1952" spans="1:41">
      <c r="A1952" s="6" t="s">
        <v>2400</v>
      </c>
      <c r="B1952">
        <v>2012</v>
      </c>
      <c r="C1952">
        <v>3</v>
      </c>
      <c r="E1952" t="s">
        <v>1907</v>
      </c>
      <c r="F1952" t="s">
        <v>1908</v>
      </c>
      <c r="G1952" t="s">
        <v>102</v>
      </c>
      <c r="H1952" t="s">
        <v>2121</v>
      </c>
      <c r="I1952">
        <v>2013</v>
      </c>
      <c r="J1952">
        <v>1</v>
      </c>
      <c r="K1952" s="6">
        <v>41364</v>
      </c>
      <c r="L1952">
        <v>12</v>
      </c>
      <c r="M1952">
        <v>4</v>
      </c>
      <c r="N1952" t="s">
        <v>261</v>
      </c>
      <c r="O1952" s="8">
        <v>4.67</v>
      </c>
      <c r="P1952" s="8">
        <v>4.5</v>
      </c>
      <c r="Q1952" s="8">
        <v>4.5</v>
      </c>
      <c r="R1952" s="8">
        <v>4.75</v>
      </c>
      <c r="S1952" s="8">
        <v>4</v>
      </c>
      <c r="T1952" s="8">
        <v>6.5</v>
      </c>
      <c r="U1952" s="8">
        <v>0.48</v>
      </c>
      <c r="V1952" s="9">
        <v>26</v>
      </c>
      <c r="W1952" s="8">
        <v>0.25</v>
      </c>
      <c r="X1952" s="8">
        <v>2.5</v>
      </c>
      <c r="Y1952" s="8">
        <v>0.16999999999999993</v>
      </c>
      <c r="Z1952" s="8">
        <v>0</v>
      </c>
      <c r="AA1952">
        <v>0</v>
      </c>
      <c r="AF1952" t="s">
        <v>2122</v>
      </c>
      <c r="AG1952" t="s">
        <v>1910</v>
      </c>
      <c r="AH1952" t="s">
        <v>1911</v>
      </c>
      <c r="AI1952" t="s">
        <v>1929</v>
      </c>
      <c r="AJ1952" s="7">
        <v>41364</v>
      </c>
      <c r="AK1952" t="s">
        <v>2401</v>
      </c>
      <c r="AL1952" t="s">
        <v>1908</v>
      </c>
      <c r="AM1952" t="s">
        <v>2123</v>
      </c>
      <c r="AN1952" t="s">
        <v>2414</v>
      </c>
      <c r="AO1952" t="str">
        <f>TEXT(A1952,"yyyy-mm-dd")</f>
        <v>2012-03-31</v>
      </c>
    </row>
    <row r="1953" spans="1:41">
      <c r="A1953" s="6" t="s">
        <v>2400</v>
      </c>
      <c r="B1953">
        <v>2012</v>
      </c>
      <c r="C1953">
        <v>3</v>
      </c>
      <c r="E1953" t="s">
        <v>1907</v>
      </c>
      <c r="F1953" t="s">
        <v>1908</v>
      </c>
      <c r="G1953" t="s">
        <v>102</v>
      </c>
      <c r="H1953" t="s">
        <v>2045</v>
      </c>
      <c r="I1953">
        <v>2012</v>
      </c>
      <c r="J1953">
        <v>4</v>
      </c>
      <c r="K1953" s="6">
        <v>41274</v>
      </c>
      <c r="L1953">
        <v>9</v>
      </c>
      <c r="M1953">
        <v>3</v>
      </c>
      <c r="N1953" t="s">
        <v>173</v>
      </c>
      <c r="O1953" s="8">
        <v>4.57</v>
      </c>
      <c r="P1953" s="8">
        <v>4.5</v>
      </c>
      <c r="Q1953" s="8">
        <v>4.5</v>
      </c>
      <c r="R1953" s="8">
        <v>4.5</v>
      </c>
      <c r="S1953" s="8">
        <v>4</v>
      </c>
      <c r="T1953" s="8">
        <v>6</v>
      </c>
      <c r="U1953" s="8">
        <v>0.36</v>
      </c>
      <c r="V1953" s="9">
        <v>26</v>
      </c>
      <c r="W1953" s="8">
        <v>0</v>
      </c>
      <c r="X1953" s="8">
        <v>2</v>
      </c>
      <c r="Y1953" s="8">
        <v>7.0000000000000284E-2</v>
      </c>
      <c r="Z1953" s="8">
        <v>0</v>
      </c>
      <c r="AA1953">
        <v>-9.9999999999997868E-3</v>
      </c>
      <c r="AF1953" t="s">
        <v>2046</v>
      </c>
      <c r="AG1953" t="s">
        <v>1910</v>
      </c>
      <c r="AH1953" t="s">
        <v>1911</v>
      </c>
      <c r="AI1953" t="s">
        <v>1924</v>
      </c>
      <c r="AJ1953" s="7">
        <v>41274</v>
      </c>
      <c r="AK1953" t="s">
        <v>2401</v>
      </c>
      <c r="AL1953" t="s">
        <v>1908</v>
      </c>
      <c r="AM1953" t="s">
        <v>2047</v>
      </c>
      <c r="AN1953" t="s">
        <v>2413</v>
      </c>
      <c r="AO1953" t="str">
        <f>TEXT(A1953,"yyyy-mm-dd")</f>
        <v>2012-03-31</v>
      </c>
    </row>
    <row r="1954" spans="1:41">
      <c r="A1954" s="6" t="s">
        <v>2400</v>
      </c>
      <c r="B1954">
        <v>2012</v>
      </c>
      <c r="C1954">
        <v>3</v>
      </c>
      <c r="E1954" t="s">
        <v>1907</v>
      </c>
      <c r="F1954" t="s">
        <v>1908</v>
      </c>
      <c r="G1954" t="s">
        <v>102</v>
      </c>
      <c r="H1954" t="s">
        <v>1969</v>
      </c>
      <c r="I1954">
        <v>2012</v>
      </c>
      <c r="J1954">
        <v>3</v>
      </c>
      <c r="K1954" s="6">
        <v>41182</v>
      </c>
      <c r="L1954">
        <v>6</v>
      </c>
      <c r="M1954">
        <v>2</v>
      </c>
      <c r="N1954" t="s">
        <v>203</v>
      </c>
      <c r="O1954" s="8">
        <v>4.5199999999999996</v>
      </c>
      <c r="P1954" s="8">
        <v>4.5</v>
      </c>
      <c r="Q1954" s="8">
        <v>4.5</v>
      </c>
      <c r="R1954" s="8">
        <v>4.5</v>
      </c>
      <c r="S1954" s="8">
        <v>4</v>
      </c>
      <c r="T1954" s="8">
        <v>5</v>
      </c>
      <c r="U1954" s="8">
        <v>0.19</v>
      </c>
      <c r="V1954" s="9">
        <v>27</v>
      </c>
      <c r="W1954" s="8">
        <v>0</v>
      </c>
      <c r="X1954" s="8">
        <v>1</v>
      </c>
      <c r="Y1954" s="8">
        <v>1.9999999999999574E-2</v>
      </c>
      <c r="Z1954" s="8">
        <v>0</v>
      </c>
      <c r="AA1954">
        <v>-9.9999999999997868E-3</v>
      </c>
      <c r="AF1954" t="s">
        <v>1970</v>
      </c>
      <c r="AG1954" t="s">
        <v>1910</v>
      </c>
      <c r="AH1954" t="s">
        <v>1911</v>
      </c>
      <c r="AI1954" t="s">
        <v>1919</v>
      </c>
      <c r="AJ1954" s="7">
        <v>41182</v>
      </c>
      <c r="AK1954" t="s">
        <v>2401</v>
      </c>
      <c r="AL1954" t="s">
        <v>1908</v>
      </c>
      <c r="AM1954" t="s">
        <v>1972</v>
      </c>
      <c r="AN1954" t="s">
        <v>2412</v>
      </c>
      <c r="AO1954" t="str">
        <f>TEXT(A1954,"yyyy-mm-dd")</f>
        <v>2012-03-31</v>
      </c>
    </row>
    <row r="1955" spans="1:41">
      <c r="A1955" s="6" t="s">
        <v>2400</v>
      </c>
      <c r="B1955">
        <v>2012</v>
      </c>
      <c r="C1955">
        <v>3</v>
      </c>
      <c r="E1955" t="s">
        <v>1907</v>
      </c>
      <c r="F1955" t="s">
        <v>1908</v>
      </c>
      <c r="G1955" t="s">
        <v>102</v>
      </c>
      <c r="H1955" t="s">
        <v>1942</v>
      </c>
      <c r="I1955">
        <v>2012</v>
      </c>
      <c r="J1955">
        <v>2</v>
      </c>
      <c r="K1955" s="6">
        <v>41090</v>
      </c>
      <c r="L1955">
        <v>3</v>
      </c>
      <c r="M1955">
        <v>1</v>
      </c>
      <c r="N1955" t="s">
        <v>233</v>
      </c>
      <c r="O1955" s="8">
        <v>4.5199999999999996</v>
      </c>
      <c r="P1955" s="8">
        <v>4.5</v>
      </c>
      <c r="Q1955" s="8">
        <v>4.5</v>
      </c>
      <c r="R1955" s="8">
        <v>4.5</v>
      </c>
      <c r="S1955" s="8">
        <v>4.25</v>
      </c>
      <c r="T1955" s="8">
        <v>4.8600000000000003</v>
      </c>
      <c r="U1955" s="8">
        <v>0.13</v>
      </c>
      <c r="V1955" s="9">
        <v>27</v>
      </c>
      <c r="W1955" s="8">
        <v>0</v>
      </c>
      <c r="X1955" s="8">
        <v>0.61000000000000032</v>
      </c>
      <c r="Y1955" s="8">
        <v>1.9999999999999574E-2</v>
      </c>
      <c r="Z1955" s="8">
        <v>0</v>
      </c>
      <c r="AA1955">
        <v>0</v>
      </c>
      <c r="AF1955" t="s">
        <v>1943</v>
      </c>
      <c r="AG1955" t="s">
        <v>1910</v>
      </c>
      <c r="AH1955" t="s">
        <v>1911</v>
      </c>
      <c r="AI1955" t="s">
        <v>1915</v>
      </c>
      <c r="AJ1955" s="7">
        <v>41090</v>
      </c>
      <c r="AK1955" t="s">
        <v>2401</v>
      </c>
      <c r="AL1955" t="s">
        <v>1908</v>
      </c>
      <c r="AM1955" t="s">
        <v>1945</v>
      </c>
      <c r="AN1955" t="s">
        <v>2411</v>
      </c>
      <c r="AO1955" t="str">
        <f>TEXT(A1955,"yyyy-mm-dd")</f>
        <v>2012-03-31</v>
      </c>
    </row>
    <row r="1956" spans="1:41">
      <c r="A1956" s="6" t="s">
        <v>2400</v>
      </c>
      <c r="B1956">
        <v>2012</v>
      </c>
      <c r="C1956">
        <v>3</v>
      </c>
      <c r="E1956" t="s">
        <v>100</v>
      </c>
      <c r="F1956" t="s">
        <v>101</v>
      </c>
      <c r="G1956" t="s">
        <v>83</v>
      </c>
      <c r="H1956" t="s">
        <v>2028</v>
      </c>
      <c r="I1956">
        <v>2013</v>
      </c>
      <c r="K1956" s="6">
        <v>41639</v>
      </c>
      <c r="L1956">
        <v>21</v>
      </c>
      <c r="N1956" t="s">
        <v>176</v>
      </c>
      <c r="O1956" s="8">
        <v>3.5</v>
      </c>
      <c r="P1956" s="8">
        <v>3.5</v>
      </c>
      <c r="Q1956" s="8">
        <v>3.4</v>
      </c>
      <c r="R1956" s="8">
        <v>3.7</v>
      </c>
      <c r="S1956" s="8">
        <v>2.2999999999999998</v>
      </c>
      <c r="T1956" s="8">
        <v>4.22</v>
      </c>
      <c r="U1956" s="8">
        <v>0.4</v>
      </c>
      <c r="V1956" s="9">
        <v>28</v>
      </c>
      <c r="W1956" s="8">
        <v>0.30000000000000027</v>
      </c>
      <c r="X1956" s="8">
        <v>1.92</v>
      </c>
      <c r="Y1956" s="8">
        <v>0</v>
      </c>
      <c r="Z1956" s="8">
        <v>9.9999999999997868E-3</v>
      </c>
      <c r="AA1956">
        <v>0</v>
      </c>
      <c r="AF1956" t="s">
        <v>10004</v>
      </c>
      <c r="AG1956" t="s">
        <v>9655</v>
      </c>
      <c r="AH1956" t="s">
        <v>9656</v>
      </c>
      <c r="AI1956" t="s">
        <v>9669</v>
      </c>
      <c r="AJ1956" s="7">
        <v>41639</v>
      </c>
      <c r="AK1956" t="s">
        <v>2401</v>
      </c>
      <c r="AL1956" t="s">
        <v>109</v>
      </c>
      <c r="AM1956" t="s">
        <v>2030</v>
      </c>
      <c r="AN1956" t="s">
        <v>10011</v>
      </c>
    </row>
    <row r="1957" spans="1:41">
      <c r="A1957" s="6" t="s">
        <v>2400</v>
      </c>
      <c r="B1957">
        <v>2012</v>
      </c>
      <c r="C1957">
        <v>3</v>
      </c>
      <c r="E1957" t="s">
        <v>100</v>
      </c>
      <c r="F1957" t="s">
        <v>101</v>
      </c>
      <c r="G1957" t="s">
        <v>102</v>
      </c>
      <c r="H1957" t="s">
        <v>2045</v>
      </c>
      <c r="I1957">
        <v>2012</v>
      </c>
      <c r="J1957">
        <v>4</v>
      </c>
      <c r="K1957" s="6">
        <v>41274</v>
      </c>
      <c r="L1957">
        <v>9</v>
      </c>
      <c r="M1957">
        <v>3</v>
      </c>
      <c r="N1957" t="s">
        <v>173</v>
      </c>
      <c r="O1957" s="8">
        <v>3.32</v>
      </c>
      <c r="P1957" s="8">
        <v>3.4</v>
      </c>
      <c r="Q1957" s="8">
        <v>3.08</v>
      </c>
      <c r="R1957" s="8">
        <v>3.6</v>
      </c>
      <c r="S1957" s="8">
        <v>2.1</v>
      </c>
      <c r="T1957" s="8">
        <v>4.8</v>
      </c>
      <c r="U1957" s="8">
        <v>0.56999999999999995</v>
      </c>
      <c r="V1957" s="9">
        <v>28</v>
      </c>
      <c r="W1957" s="8">
        <v>0.52</v>
      </c>
      <c r="X1957" s="8">
        <v>2.6999999999999997</v>
      </c>
      <c r="Y1957" s="8">
        <v>-8.0000000000000071E-2</v>
      </c>
      <c r="Z1957" s="8">
        <v>0.19999999999999973</v>
      </c>
      <c r="AA1957">
        <v>-0.22999999999999998</v>
      </c>
      <c r="AF1957" t="s">
        <v>2363</v>
      </c>
      <c r="AG1957" t="s">
        <v>106</v>
      </c>
      <c r="AH1957" t="s">
        <v>107</v>
      </c>
      <c r="AI1957" t="s">
        <v>497</v>
      </c>
      <c r="AJ1957" s="7">
        <v>41274</v>
      </c>
      <c r="AK1957" t="s">
        <v>2401</v>
      </c>
      <c r="AL1957" t="s">
        <v>109</v>
      </c>
      <c r="AM1957" t="s">
        <v>2047</v>
      </c>
      <c r="AN1957" t="s">
        <v>2410</v>
      </c>
      <c r="AO1957" t="str">
        <f>TEXT(A1957,"yyyy-mm-dd")</f>
        <v>2012-03-31</v>
      </c>
    </row>
    <row r="1958" spans="1:41">
      <c r="A1958" s="6" t="s">
        <v>2400</v>
      </c>
      <c r="B1958">
        <v>2012</v>
      </c>
      <c r="C1958">
        <v>3</v>
      </c>
      <c r="E1958" t="s">
        <v>100</v>
      </c>
      <c r="F1958" t="s">
        <v>101</v>
      </c>
      <c r="G1958" t="s">
        <v>83</v>
      </c>
      <c r="H1958" t="s">
        <v>1781</v>
      </c>
      <c r="I1958">
        <v>2012</v>
      </c>
      <c r="K1958" s="6">
        <v>41274</v>
      </c>
      <c r="L1958">
        <v>9</v>
      </c>
      <c r="N1958" t="s">
        <v>173</v>
      </c>
      <c r="O1958" s="8">
        <v>3.43</v>
      </c>
      <c r="P1958" s="8">
        <v>3.35</v>
      </c>
      <c r="Q1958" s="8">
        <v>3.2</v>
      </c>
      <c r="R1958" s="8">
        <v>3.64</v>
      </c>
      <c r="S1958" s="8">
        <v>2.6</v>
      </c>
      <c r="T1958" s="8">
        <v>4.54</v>
      </c>
      <c r="U1958" s="8">
        <v>0.37</v>
      </c>
      <c r="V1958" s="9">
        <v>28</v>
      </c>
      <c r="W1958" s="8">
        <v>0.43999999999999995</v>
      </c>
      <c r="X1958" s="8">
        <v>1.94</v>
      </c>
      <c r="Y1958" s="8">
        <v>8.0000000000000071E-2</v>
      </c>
      <c r="Z1958" s="8">
        <v>5.0000000000000266E-2</v>
      </c>
      <c r="AA1958">
        <v>6.999999999999984E-2</v>
      </c>
      <c r="AF1958" t="s">
        <v>9973</v>
      </c>
      <c r="AG1958" t="s">
        <v>9655</v>
      </c>
      <c r="AH1958" t="s">
        <v>9656</v>
      </c>
      <c r="AI1958" t="s">
        <v>9657</v>
      </c>
      <c r="AJ1958" s="7">
        <v>41274</v>
      </c>
      <c r="AK1958" t="s">
        <v>2401</v>
      </c>
      <c r="AL1958" t="s">
        <v>109</v>
      </c>
      <c r="AM1958" t="s">
        <v>1783</v>
      </c>
      <c r="AN1958" t="s">
        <v>9993</v>
      </c>
    </row>
    <row r="1959" spans="1:41">
      <c r="A1959" s="6" t="s">
        <v>2400</v>
      </c>
      <c r="B1959">
        <v>2012</v>
      </c>
      <c r="C1959">
        <v>3</v>
      </c>
      <c r="E1959" t="s">
        <v>100</v>
      </c>
      <c r="F1959" t="s">
        <v>101</v>
      </c>
      <c r="G1959" t="s">
        <v>102</v>
      </c>
      <c r="H1959" t="s">
        <v>1969</v>
      </c>
      <c r="I1959">
        <v>2012</v>
      </c>
      <c r="J1959">
        <v>3</v>
      </c>
      <c r="K1959" s="6">
        <v>41182</v>
      </c>
      <c r="L1959">
        <v>6</v>
      </c>
      <c r="M1959">
        <v>2</v>
      </c>
      <c r="N1959" t="s">
        <v>203</v>
      </c>
      <c r="O1959" s="8">
        <v>3.17</v>
      </c>
      <c r="P1959" s="8">
        <v>3.1</v>
      </c>
      <c r="Q1959" s="8">
        <v>2.8</v>
      </c>
      <c r="R1959" s="8">
        <v>3.4</v>
      </c>
      <c r="S1959" s="8">
        <v>1.8</v>
      </c>
      <c r="T1959" s="8">
        <v>5.18</v>
      </c>
      <c r="U1959" s="8">
        <v>0.63</v>
      </c>
      <c r="V1959" s="9">
        <v>28</v>
      </c>
      <c r="W1959" s="8">
        <v>0.60000000000000009</v>
      </c>
      <c r="X1959" s="8">
        <v>3.38</v>
      </c>
      <c r="Y1959" s="8">
        <v>6.999999999999984E-2</v>
      </c>
      <c r="Z1959" s="8">
        <v>-0.10000000000000009</v>
      </c>
      <c r="AA1959">
        <v>0</v>
      </c>
      <c r="AF1959" t="s">
        <v>2361</v>
      </c>
      <c r="AG1959" t="s">
        <v>106</v>
      </c>
      <c r="AH1959" t="s">
        <v>107</v>
      </c>
      <c r="AI1959" t="s">
        <v>427</v>
      </c>
      <c r="AJ1959" s="7">
        <v>41182</v>
      </c>
      <c r="AK1959" t="s">
        <v>2401</v>
      </c>
      <c r="AL1959" t="s">
        <v>109</v>
      </c>
      <c r="AM1959" t="s">
        <v>1972</v>
      </c>
      <c r="AN1959" t="s">
        <v>2409</v>
      </c>
      <c r="AO1959" t="str">
        <f>TEXT(A1959,"yyyy-mm-dd")</f>
        <v>2012-03-31</v>
      </c>
    </row>
    <row r="1960" spans="1:41">
      <c r="A1960" s="6" t="s">
        <v>2400</v>
      </c>
      <c r="B1960">
        <v>2012</v>
      </c>
      <c r="C1960">
        <v>3</v>
      </c>
      <c r="E1960" t="s">
        <v>100</v>
      </c>
      <c r="F1960" t="s">
        <v>101</v>
      </c>
      <c r="G1960" t="s">
        <v>102</v>
      </c>
      <c r="H1960" t="s">
        <v>1942</v>
      </c>
      <c r="I1960">
        <v>2012</v>
      </c>
      <c r="J1960">
        <v>2</v>
      </c>
      <c r="K1960" s="6">
        <v>41090</v>
      </c>
      <c r="L1960">
        <v>3</v>
      </c>
      <c r="M1960">
        <v>1</v>
      </c>
      <c r="N1960" t="s">
        <v>233</v>
      </c>
      <c r="O1960" s="8">
        <v>3.6</v>
      </c>
      <c r="P1960" s="8">
        <v>3.45</v>
      </c>
      <c r="Q1960" s="8">
        <v>3.22</v>
      </c>
      <c r="R1960" s="8">
        <v>3.9</v>
      </c>
      <c r="S1960" s="8">
        <v>2.8</v>
      </c>
      <c r="T1960" s="8">
        <v>5.84</v>
      </c>
      <c r="U1960" s="8">
        <v>0.62</v>
      </c>
      <c r="V1960" s="9">
        <v>28</v>
      </c>
      <c r="W1960" s="8">
        <v>0.67999999999999972</v>
      </c>
      <c r="X1960" s="8">
        <v>3.04</v>
      </c>
      <c r="Y1960" s="8">
        <v>0.14999999999999991</v>
      </c>
      <c r="Z1960" s="8">
        <v>5.0000000000000266E-2</v>
      </c>
      <c r="AA1960">
        <v>-7.0000000000000284E-2</v>
      </c>
      <c r="AF1960" t="s">
        <v>2235</v>
      </c>
      <c r="AG1960" t="s">
        <v>106</v>
      </c>
      <c r="AH1960" t="s">
        <v>107</v>
      </c>
      <c r="AI1960" t="s">
        <v>340</v>
      </c>
      <c r="AJ1960" s="7">
        <v>41090</v>
      </c>
      <c r="AK1960" t="s">
        <v>2401</v>
      </c>
      <c r="AL1960" t="s">
        <v>109</v>
      </c>
      <c r="AM1960" t="s">
        <v>1945</v>
      </c>
      <c r="AN1960" t="s">
        <v>2408</v>
      </c>
      <c r="AO1960" t="str">
        <f>TEXT(A1960,"yyyy-mm-dd")</f>
        <v>2012-03-31</v>
      </c>
    </row>
    <row r="1961" spans="1:41">
      <c r="A1961" s="6" t="s">
        <v>2400</v>
      </c>
      <c r="B1961">
        <v>2012</v>
      </c>
      <c r="C1961">
        <v>3</v>
      </c>
      <c r="E1961" t="s">
        <v>100</v>
      </c>
      <c r="F1961" t="s">
        <v>101</v>
      </c>
      <c r="G1961" t="s">
        <v>102</v>
      </c>
      <c r="H1961" t="s">
        <v>1937</v>
      </c>
      <c r="I1961">
        <v>2012</v>
      </c>
      <c r="J1961">
        <v>1</v>
      </c>
      <c r="K1961" s="6">
        <v>40999</v>
      </c>
      <c r="L1961">
        <v>0</v>
      </c>
      <c r="M1961">
        <v>0</v>
      </c>
      <c r="N1961" t="s">
        <v>178</v>
      </c>
      <c r="O1961" s="8">
        <v>3.69</v>
      </c>
      <c r="P1961" s="8">
        <v>3.77</v>
      </c>
      <c r="Q1961" s="8">
        <v>3.5</v>
      </c>
      <c r="R1961" s="8">
        <v>4.03</v>
      </c>
      <c r="S1961" s="8">
        <v>1.5</v>
      </c>
      <c r="T1961" s="8">
        <v>4.8</v>
      </c>
      <c r="U1961" s="8">
        <v>0.63</v>
      </c>
      <c r="V1961" s="9">
        <v>28</v>
      </c>
      <c r="W1961" s="8">
        <v>0.53000000000000025</v>
      </c>
      <c r="X1961" s="8">
        <v>3.3</v>
      </c>
      <c r="Y1961" s="8">
        <v>-8.0000000000000071E-2</v>
      </c>
      <c r="Z1961" s="8">
        <v>0.16999999999999993</v>
      </c>
      <c r="AA1961">
        <v>-0.16999999999999948</v>
      </c>
      <c r="AF1961" t="s">
        <v>2162</v>
      </c>
      <c r="AG1961" t="s">
        <v>106</v>
      </c>
      <c r="AH1961" t="s">
        <v>107</v>
      </c>
      <c r="AI1961" t="s">
        <v>108</v>
      </c>
      <c r="AJ1961" s="7">
        <v>40999</v>
      </c>
      <c r="AK1961" t="s">
        <v>2401</v>
      </c>
      <c r="AL1961" t="s">
        <v>109</v>
      </c>
      <c r="AM1961" t="s">
        <v>1940</v>
      </c>
      <c r="AN1961" t="s">
        <v>2407</v>
      </c>
      <c r="AO1961" t="str">
        <f>TEXT(A1961,"yyyy-mm-dd")</f>
        <v>2012-03-31</v>
      </c>
    </row>
    <row r="1962" spans="1:41">
      <c r="A1962" s="6" t="s">
        <v>2400</v>
      </c>
      <c r="B1962">
        <v>2012</v>
      </c>
      <c r="C1962">
        <v>3</v>
      </c>
      <c r="E1962" t="s">
        <v>81</v>
      </c>
      <c r="F1962" t="s">
        <v>82</v>
      </c>
      <c r="G1962" t="s">
        <v>83</v>
      </c>
      <c r="H1962" t="s">
        <v>2325</v>
      </c>
      <c r="I1962">
        <v>2014</v>
      </c>
      <c r="K1962" s="6">
        <v>42004</v>
      </c>
      <c r="L1962">
        <v>33</v>
      </c>
      <c r="N1962" t="s">
        <v>810</v>
      </c>
      <c r="O1962" s="8">
        <v>3.65</v>
      </c>
      <c r="P1962" s="8">
        <v>3.6</v>
      </c>
      <c r="Q1962" s="8">
        <v>3.5</v>
      </c>
      <c r="R1962" s="8">
        <v>3.8</v>
      </c>
      <c r="S1962" s="8">
        <v>3.1</v>
      </c>
      <c r="T1962" s="8">
        <v>4.5</v>
      </c>
      <c r="U1962" s="8">
        <v>0.31</v>
      </c>
      <c r="V1962" s="9">
        <v>26</v>
      </c>
      <c r="W1962" s="8">
        <v>0.29999999999999982</v>
      </c>
      <c r="X1962" s="8">
        <v>1.4</v>
      </c>
      <c r="Y1962" s="8">
        <v>4.9999999999999822E-2</v>
      </c>
      <c r="Z1962" s="8">
        <v>0</v>
      </c>
      <c r="AA1962">
        <v>-1.0000000000000231E-2</v>
      </c>
      <c r="AF1962" t="s">
        <v>2326</v>
      </c>
      <c r="AG1962" t="s">
        <v>87</v>
      </c>
      <c r="AH1962" t="s">
        <v>88</v>
      </c>
      <c r="AI1962" t="s">
        <v>359</v>
      </c>
      <c r="AJ1962" s="7">
        <v>42004</v>
      </c>
      <c r="AK1962" t="s">
        <v>2401</v>
      </c>
      <c r="AL1962" t="s">
        <v>91</v>
      </c>
      <c r="AM1962" t="s">
        <v>2327</v>
      </c>
      <c r="AN1962" t="s">
        <v>2404</v>
      </c>
      <c r="AO1962" t="str">
        <f>TEXT(A1962,"yyyy-mm-dd")</f>
        <v>2012-03-31</v>
      </c>
    </row>
    <row r="1963" spans="1:41">
      <c r="A1963" s="6" t="s">
        <v>2400</v>
      </c>
      <c r="B1963">
        <v>2012</v>
      </c>
      <c r="C1963">
        <v>3</v>
      </c>
      <c r="E1963" t="s">
        <v>81</v>
      </c>
      <c r="F1963" t="s">
        <v>82</v>
      </c>
      <c r="G1963" t="s">
        <v>83</v>
      </c>
      <c r="H1963" t="s">
        <v>2028</v>
      </c>
      <c r="I1963">
        <v>2013</v>
      </c>
      <c r="K1963" s="6">
        <v>41639</v>
      </c>
      <c r="L1963">
        <v>21</v>
      </c>
      <c r="N1963" t="s">
        <v>176</v>
      </c>
      <c r="O1963" s="8">
        <v>3.65</v>
      </c>
      <c r="P1963" s="8">
        <v>3.6</v>
      </c>
      <c r="Q1963" s="8">
        <v>3.5</v>
      </c>
      <c r="R1963" s="8">
        <v>3.9</v>
      </c>
      <c r="S1963" s="8">
        <v>3.1</v>
      </c>
      <c r="T1963" s="8">
        <v>4</v>
      </c>
      <c r="U1963" s="8">
        <v>0.25</v>
      </c>
      <c r="V1963" s="9">
        <v>29</v>
      </c>
      <c r="W1963" s="8">
        <v>0.39999999999999991</v>
      </c>
      <c r="X1963" s="8">
        <v>0.89999999999999991</v>
      </c>
      <c r="Y1963" s="8">
        <v>4.9999999999999822E-2</v>
      </c>
      <c r="Z1963" s="8">
        <v>0</v>
      </c>
      <c r="AA1963">
        <v>0</v>
      </c>
      <c r="AF1963" t="s">
        <v>2029</v>
      </c>
      <c r="AG1963" t="s">
        <v>87</v>
      </c>
      <c r="AH1963" t="s">
        <v>88</v>
      </c>
      <c r="AI1963" t="s">
        <v>97</v>
      </c>
      <c r="AJ1963" s="7">
        <v>41639</v>
      </c>
      <c r="AK1963" t="s">
        <v>2401</v>
      </c>
      <c r="AL1963" t="s">
        <v>91</v>
      </c>
      <c r="AM1963" t="s">
        <v>2030</v>
      </c>
      <c r="AN1963" t="s">
        <v>2403</v>
      </c>
      <c r="AO1963" t="str">
        <f>TEXT(A1963,"yyyy-mm-dd")</f>
        <v>2012-03-31</v>
      </c>
    </row>
    <row r="1964" spans="1:41">
      <c r="A1964" s="6" t="s">
        <v>2400</v>
      </c>
      <c r="B1964">
        <v>2012</v>
      </c>
      <c r="C1964">
        <v>3</v>
      </c>
      <c r="E1964" t="s">
        <v>392</v>
      </c>
      <c r="F1964" t="s">
        <v>82</v>
      </c>
      <c r="G1964" t="s">
        <v>83</v>
      </c>
      <c r="H1964" t="s">
        <v>2028</v>
      </c>
      <c r="I1964">
        <v>2013</v>
      </c>
      <c r="K1964" s="6">
        <v>41639</v>
      </c>
      <c r="L1964">
        <v>21</v>
      </c>
      <c r="N1964" t="s">
        <v>176</v>
      </c>
      <c r="O1964" s="8">
        <v>3.53</v>
      </c>
      <c r="P1964" s="8">
        <v>3.5</v>
      </c>
      <c r="Q1964" s="8">
        <v>3.4</v>
      </c>
      <c r="R1964" s="8">
        <v>3.7</v>
      </c>
      <c r="S1964" s="8">
        <v>3.1</v>
      </c>
      <c r="T1964" s="8">
        <v>4.0999999999999996</v>
      </c>
      <c r="U1964" s="8">
        <v>0.26</v>
      </c>
      <c r="V1964" s="9">
        <v>26</v>
      </c>
      <c r="W1964" s="8">
        <v>0.30000000000000027</v>
      </c>
      <c r="X1964" s="8">
        <v>0.99999999999999956</v>
      </c>
      <c r="Y1964" s="8">
        <v>2.9999999999999805E-2</v>
      </c>
      <c r="Z1964" s="8">
        <v>0</v>
      </c>
      <c r="AA1964">
        <v>0</v>
      </c>
      <c r="AF1964" t="s">
        <v>2029</v>
      </c>
      <c r="AG1964" t="s">
        <v>87</v>
      </c>
      <c r="AH1964" t="s">
        <v>88</v>
      </c>
      <c r="AI1964" t="s">
        <v>97</v>
      </c>
      <c r="AJ1964" s="7">
        <v>41639</v>
      </c>
      <c r="AK1964" t="s">
        <v>2401</v>
      </c>
      <c r="AL1964" t="s">
        <v>393</v>
      </c>
      <c r="AM1964" t="s">
        <v>2030</v>
      </c>
      <c r="AN1964" t="s">
        <v>2406</v>
      </c>
      <c r="AO1964" t="str">
        <f>TEXT(A1964,"yyyy-mm-dd")</f>
        <v>2012-03-31</v>
      </c>
    </row>
    <row r="1965" spans="1:41">
      <c r="A1965" s="6" t="s">
        <v>2400</v>
      </c>
      <c r="B1965">
        <v>2012</v>
      </c>
      <c r="C1965">
        <v>3</v>
      </c>
      <c r="E1965" t="s">
        <v>81</v>
      </c>
      <c r="F1965" t="s">
        <v>82</v>
      </c>
      <c r="G1965" t="s">
        <v>83</v>
      </c>
      <c r="H1965" t="s">
        <v>1781</v>
      </c>
      <c r="I1965">
        <v>2012</v>
      </c>
      <c r="K1965" s="6">
        <v>41274</v>
      </c>
      <c r="L1965">
        <v>9</v>
      </c>
      <c r="N1965" t="s">
        <v>173</v>
      </c>
      <c r="O1965" s="8">
        <v>3.78</v>
      </c>
      <c r="P1965" s="8">
        <v>3.8</v>
      </c>
      <c r="Q1965" s="8">
        <v>3.7</v>
      </c>
      <c r="R1965" s="8">
        <v>3.9</v>
      </c>
      <c r="S1965" s="8">
        <v>3.4</v>
      </c>
      <c r="T1965" s="8">
        <v>4.4000000000000004</v>
      </c>
      <c r="U1965" s="8">
        <v>0.23</v>
      </c>
      <c r="V1965" s="9">
        <v>29</v>
      </c>
      <c r="W1965" s="8">
        <v>0.19999999999999973</v>
      </c>
      <c r="X1965" s="8">
        <v>1.0000000000000004</v>
      </c>
      <c r="Y1965" s="8">
        <v>-2.0000000000000018E-2</v>
      </c>
      <c r="Z1965" s="8">
        <v>-0.10000000000000009</v>
      </c>
      <c r="AA1965">
        <v>0</v>
      </c>
      <c r="AF1965" t="s">
        <v>1782</v>
      </c>
      <c r="AG1965" t="s">
        <v>87</v>
      </c>
      <c r="AH1965" t="s">
        <v>88</v>
      </c>
      <c r="AI1965" t="s">
        <v>89</v>
      </c>
      <c r="AJ1965" s="7">
        <v>41274</v>
      </c>
      <c r="AK1965" t="s">
        <v>2401</v>
      </c>
      <c r="AL1965" t="s">
        <v>91</v>
      </c>
      <c r="AM1965" t="s">
        <v>1783</v>
      </c>
      <c r="AN1965" t="s">
        <v>2402</v>
      </c>
      <c r="AO1965" t="str">
        <f>TEXT(A1965,"yyyy-mm-dd")</f>
        <v>2012-03-31</v>
      </c>
    </row>
    <row r="1966" spans="1:41">
      <c r="A1966" s="6" t="s">
        <v>2400</v>
      </c>
      <c r="B1966">
        <v>2012</v>
      </c>
      <c r="C1966">
        <v>3</v>
      </c>
      <c r="E1966" t="s">
        <v>392</v>
      </c>
      <c r="F1966" t="s">
        <v>82</v>
      </c>
      <c r="G1966" t="s">
        <v>83</v>
      </c>
      <c r="H1966" t="s">
        <v>1781</v>
      </c>
      <c r="I1966">
        <v>2012</v>
      </c>
      <c r="K1966" s="6">
        <v>41274</v>
      </c>
      <c r="L1966">
        <v>9</v>
      </c>
      <c r="N1966" t="s">
        <v>173</v>
      </c>
      <c r="O1966" s="8">
        <v>3.55</v>
      </c>
      <c r="P1966" s="8">
        <v>3.5</v>
      </c>
      <c r="Q1966" s="8">
        <v>3.4</v>
      </c>
      <c r="R1966" s="8">
        <v>3.6</v>
      </c>
      <c r="S1966" s="8">
        <v>3.2</v>
      </c>
      <c r="T1966" s="8">
        <v>4.2</v>
      </c>
      <c r="U1966" s="8">
        <v>0.26</v>
      </c>
      <c r="V1966" s="9">
        <v>27</v>
      </c>
      <c r="W1966" s="8">
        <v>0.20000000000000018</v>
      </c>
      <c r="X1966" s="8">
        <v>1</v>
      </c>
      <c r="Y1966" s="8">
        <v>4.9999999999999822E-2</v>
      </c>
      <c r="Z1966" s="8">
        <v>0</v>
      </c>
      <c r="AA1966">
        <v>-8.0000000000000071E-2</v>
      </c>
      <c r="AF1966" t="s">
        <v>1782</v>
      </c>
      <c r="AG1966" t="s">
        <v>87</v>
      </c>
      <c r="AH1966" t="s">
        <v>88</v>
      </c>
      <c r="AI1966" t="s">
        <v>89</v>
      </c>
      <c r="AJ1966" s="7">
        <v>41274</v>
      </c>
      <c r="AK1966" t="s">
        <v>2401</v>
      </c>
      <c r="AL1966" t="s">
        <v>393</v>
      </c>
      <c r="AM1966" t="s">
        <v>1783</v>
      </c>
      <c r="AN1966" t="s">
        <v>2405</v>
      </c>
      <c r="AO1966" t="str">
        <f>TEXT(A1966,"yyyy-mm-dd")</f>
        <v>2012-03-31</v>
      </c>
    </row>
    <row r="1967" spans="1:41">
      <c r="A1967" s="6" t="s">
        <v>2400</v>
      </c>
      <c r="B1967">
        <v>2012</v>
      </c>
      <c r="C1967">
        <v>3</v>
      </c>
      <c r="E1967" t="s">
        <v>81</v>
      </c>
      <c r="F1967" t="s">
        <v>82</v>
      </c>
      <c r="G1967" t="s">
        <v>774</v>
      </c>
      <c r="H1967" t="s">
        <v>775</v>
      </c>
      <c r="K1967" s="6"/>
      <c r="O1967" s="8">
        <v>3.61</v>
      </c>
      <c r="P1967" s="8">
        <v>3.6</v>
      </c>
      <c r="Q1967" s="8">
        <v>3.45</v>
      </c>
      <c r="R1967" s="8">
        <v>3.8</v>
      </c>
      <c r="S1967" s="8">
        <v>3.1</v>
      </c>
      <c r="T1967" s="8">
        <v>4.2</v>
      </c>
      <c r="U1967" s="8">
        <v>0.28000000000000003</v>
      </c>
      <c r="V1967" s="9">
        <v>27</v>
      </c>
      <c r="W1967" s="8">
        <v>0.34999999999999964</v>
      </c>
      <c r="X1967" s="8">
        <v>1.1000000000000001</v>
      </c>
      <c r="Y1967" s="8">
        <v>9.9999999999997868E-3</v>
      </c>
      <c r="Z1967" s="8">
        <v>0</v>
      </c>
      <c r="AA1967">
        <v>4.9999999999999822E-2</v>
      </c>
      <c r="AF1967" t="s">
        <v>776</v>
      </c>
      <c r="AG1967" t="s">
        <v>777</v>
      </c>
      <c r="AH1967" t="s">
        <v>778</v>
      </c>
      <c r="AI1967" t="s">
        <v>779</v>
      </c>
      <c r="AJ1967" s="7"/>
      <c r="AK1967" t="s">
        <v>2401</v>
      </c>
      <c r="AL1967" t="s">
        <v>91</v>
      </c>
      <c r="AM1967" t="s">
        <v>775</v>
      </c>
      <c r="AN1967" t="s">
        <v>2422</v>
      </c>
      <c r="AO1967" t="str">
        <f>TEXT(A1967,"yyyy-mm-dd")</f>
        <v>2012-03-31</v>
      </c>
    </row>
    <row r="1968" spans="1:41">
      <c r="A1968" s="6" t="s">
        <v>2400</v>
      </c>
      <c r="B1968">
        <v>2012</v>
      </c>
      <c r="C1968">
        <v>3</v>
      </c>
      <c r="E1968" t="s">
        <v>81</v>
      </c>
      <c r="F1968" t="s">
        <v>82</v>
      </c>
      <c r="G1968" t="s">
        <v>774</v>
      </c>
      <c r="H1968" t="s">
        <v>1536</v>
      </c>
      <c r="K1968" s="6"/>
      <c r="O1968" s="8">
        <v>3.5</v>
      </c>
      <c r="P1968" s="8">
        <v>3.45</v>
      </c>
      <c r="Q1968" s="8">
        <v>3.3</v>
      </c>
      <c r="R1968" s="8">
        <v>3.68</v>
      </c>
      <c r="S1968" s="8">
        <v>3</v>
      </c>
      <c r="T1968" s="8">
        <v>4.5</v>
      </c>
      <c r="U1968" s="8">
        <v>0.35</v>
      </c>
      <c r="V1968" s="9">
        <v>26</v>
      </c>
      <c r="W1968" s="8">
        <v>0.38000000000000034</v>
      </c>
      <c r="X1968" s="8">
        <v>1.5</v>
      </c>
      <c r="Y1968" s="8">
        <v>4.9999999999999822E-2</v>
      </c>
      <c r="Z1968" s="8">
        <v>-4.9999999999999822E-2</v>
      </c>
      <c r="AA1968">
        <v>0.23000000000000043</v>
      </c>
      <c r="AF1968" t="s">
        <v>1537</v>
      </c>
      <c r="AG1968" t="s">
        <v>777</v>
      </c>
      <c r="AH1968" t="s">
        <v>778</v>
      </c>
      <c r="AI1968" t="s">
        <v>1538</v>
      </c>
      <c r="AJ1968" s="7"/>
      <c r="AK1968" t="s">
        <v>2401</v>
      </c>
      <c r="AL1968" t="s">
        <v>91</v>
      </c>
      <c r="AM1968" t="s">
        <v>1536</v>
      </c>
      <c r="AN1968" t="s">
        <v>2423</v>
      </c>
      <c r="AO1968" t="str">
        <f>TEXT(A1968,"yyyy-mm-dd")</f>
        <v>2012-03-31</v>
      </c>
    </row>
    <row r="1969" spans="1:41">
      <c r="A1969" s="6" t="s">
        <v>2400</v>
      </c>
      <c r="B1969">
        <v>2012</v>
      </c>
      <c r="C1969">
        <v>3</v>
      </c>
      <c r="E1969" t="s">
        <v>112</v>
      </c>
      <c r="F1969" t="s">
        <v>113</v>
      </c>
      <c r="G1969" t="s">
        <v>83</v>
      </c>
      <c r="H1969" t="s">
        <v>2028</v>
      </c>
      <c r="I1969">
        <v>2013</v>
      </c>
      <c r="K1969" s="6">
        <v>41639</v>
      </c>
      <c r="L1969">
        <v>21</v>
      </c>
      <c r="N1969" t="s">
        <v>176</v>
      </c>
      <c r="O1969" s="8">
        <v>4.8099999999999996</v>
      </c>
      <c r="P1969" s="8">
        <v>4.78</v>
      </c>
      <c r="Q1969" s="8">
        <v>4.49</v>
      </c>
      <c r="R1969" s="8">
        <v>5.0999999999999996</v>
      </c>
      <c r="S1969" s="8">
        <v>3.99</v>
      </c>
      <c r="T1969" s="8">
        <v>6.19</v>
      </c>
      <c r="U1969" s="8">
        <v>0.54</v>
      </c>
      <c r="V1969" s="9">
        <v>28</v>
      </c>
      <c r="W1969" s="8">
        <v>0.60999999999999943</v>
      </c>
      <c r="X1969" s="8">
        <v>2.2000000000000002</v>
      </c>
      <c r="Y1969" s="8">
        <v>2.9999999999999361E-2</v>
      </c>
      <c r="Z1969" s="8">
        <v>-1.9999999999999574E-2</v>
      </c>
      <c r="AA1969">
        <v>-0.25000000000000089</v>
      </c>
      <c r="AF1969" t="s">
        <v>2349</v>
      </c>
      <c r="AG1969" t="s">
        <v>115</v>
      </c>
      <c r="AH1969" t="s">
        <v>116</v>
      </c>
      <c r="AI1969" t="s">
        <v>230</v>
      </c>
      <c r="AJ1969" s="7">
        <v>41639</v>
      </c>
      <c r="AK1969" t="s">
        <v>2401</v>
      </c>
      <c r="AL1969" t="s">
        <v>118</v>
      </c>
      <c r="AM1969" t="s">
        <v>2030</v>
      </c>
      <c r="AN1969" t="s">
        <v>2425</v>
      </c>
      <c r="AO1969" t="str">
        <f>TEXT(A1969,"yyyy-mm-dd")</f>
        <v>2012-03-31</v>
      </c>
    </row>
    <row r="1970" spans="1:41">
      <c r="A1970" s="6" t="s">
        <v>2400</v>
      </c>
      <c r="B1970">
        <v>2012</v>
      </c>
      <c r="C1970">
        <v>3</v>
      </c>
      <c r="E1970" t="s">
        <v>112</v>
      </c>
      <c r="F1970" t="s">
        <v>113</v>
      </c>
      <c r="G1970" t="s">
        <v>83</v>
      </c>
      <c r="H1970" t="s">
        <v>1781</v>
      </c>
      <c r="I1970">
        <v>2012</v>
      </c>
      <c r="K1970" s="6">
        <v>41274</v>
      </c>
      <c r="L1970">
        <v>9</v>
      </c>
      <c r="N1970" t="s">
        <v>173</v>
      </c>
      <c r="O1970" s="8">
        <v>4.4400000000000004</v>
      </c>
      <c r="P1970" s="8">
        <v>4.42</v>
      </c>
      <c r="Q1970" s="8">
        <v>4.33</v>
      </c>
      <c r="R1970" s="8">
        <v>4.5</v>
      </c>
      <c r="S1970" s="8">
        <v>3.85</v>
      </c>
      <c r="T1970" s="8">
        <v>6.02</v>
      </c>
      <c r="U1970" s="8">
        <v>0.36</v>
      </c>
      <c r="V1970" s="9">
        <v>28</v>
      </c>
      <c r="W1970" s="8">
        <v>0.16999999999999993</v>
      </c>
      <c r="X1970" s="8">
        <v>2.1699999999999995</v>
      </c>
      <c r="Y1970" s="8">
        <v>2.0000000000000462E-2</v>
      </c>
      <c r="Z1970" s="8">
        <v>-2.0000000000000462E-2</v>
      </c>
      <c r="AA1970">
        <v>3.0000000000000249E-2</v>
      </c>
      <c r="AF1970" t="s">
        <v>2052</v>
      </c>
      <c r="AG1970" t="s">
        <v>115</v>
      </c>
      <c r="AH1970" t="s">
        <v>116</v>
      </c>
      <c r="AI1970" t="s">
        <v>117</v>
      </c>
      <c r="AJ1970" s="7">
        <v>41274</v>
      </c>
      <c r="AK1970" t="s">
        <v>2401</v>
      </c>
      <c r="AL1970" t="s">
        <v>118</v>
      </c>
      <c r="AM1970" t="s">
        <v>1783</v>
      </c>
      <c r="AN1970" t="s">
        <v>2424</v>
      </c>
      <c r="AO1970" t="str">
        <f>TEXT(A1970,"yyyy-mm-dd")</f>
        <v>2012-03-31</v>
      </c>
    </row>
    <row r="1971" spans="1:41">
      <c r="A1971" s="6" t="s">
        <v>2426</v>
      </c>
      <c r="B1971">
        <v>2012</v>
      </c>
      <c r="C1971">
        <v>4</v>
      </c>
      <c r="E1971" t="s">
        <v>1907</v>
      </c>
      <c r="F1971" t="s">
        <v>1908</v>
      </c>
      <c r="G1971" t="s">
        <v>102</v>
      </c>
      <c r="H1971" t="s">
        <v>2418</v>
      </c>
      <c r="I1971">
        <v>2014</v>
      </c>
      <c r="J1971">
        <v>1</v>
      </c>
      <c r="K1971" s="6">
        <v>41729</v>
      </c>
      <c r="L1971">
        <v>23</v>
      </c>
      <c r="M1971">
        <v>8</v>
      </c>
      <c r="N1971" t="s">
        <v>95</v>
      </c>
      <c r="O1971" s="8">
        <v>5.12</v>
      </c>
      <c r="P1971" s="8">
        <v>5.25</v>
      </c>
      <c r="Q1971" s="8">
        <v>4.63</v>
      </c>
      <c r="R1971" s="8">
        <v>5.5</v>
      </c>
      <c r="S1971" s="8">
        <v>4</v>
      </c>
      <c r="T1971" s="8">
        <v>6.28</v>
      </c>
      <c r="U1971" s="8">
        <v>0.66</v>
      </c>
      <c r="V1971" s="9">
        <v>19</v>
      </c>
      <c r="W1971" s="8">
        <v>0.87000000000000011</v>
      </c>
      <c r="X1971" s="8">
        <v>2.2800000000000002</v>
      </c>
      <c r="Y1971" s="8">
        <v>-0.12999999999999989</v>
      </c>
      <c r="Z1971" s="8">
        <v>0</v>
      </c>
      <c r="AA1971">
        <v>0.12000000000000011</v>
      </c>
      <c r="AF1971" t="s">
        <v>2419</v>
      </c>
      <c r="AG1971" t="s">
        <v>1910</v>
      </c>
      <c r="AH1971" t="s">
        <v>1911</v>
      </c>
      <c r="AI1971" t="s">
        <v>1944</v>
      </c>
      <c r="AJ1971" s="7">
        <v>41729</v>
      </c>
      <c r="AK1971" t="s">
        <v>2427</v>
      </c>
      <c r="AL1971" t="s">
        <v>1908</v>
      </c>
      <c r="AM1971" t="s">
        <v>2420</v>
      </c>
      <c r="AN1971" t="s">
        <v>2444</v>
      </c>
      <c r="AO1971" t="str">
        <f>TEXT(A1971,"yyyy-mm-dd")</f>
        <v>2012-04-30</v>
      </c>
    </row>
    <row r="1972" spans="1:41">
      <c r="A1972" s="6" t="s">
        <v>2426</v>
      </c>
      <c r="B1972">
        <v>2012</v>
      </c>
      <c r="C1972">
        <v>4</v>
      </c>
      <c r="E1972" t="s">
        <v>1907</v>
      </c>
      <c r="F1972" t="s">
        <v>1908</v>
      </c>
      <c r="G1972" t="s">
        <v>102</v>
      </c>
      <c r="H1972" t="s">
        <v>2342</v>
      </c>
      <c r="I1972">
        <v>2013</v>
      </c>
      <c r="J1972">
        <v>4</v>
      </c>
      <c r="K1972" s="6">
        <v>41639</v>
      </c>
      <c r="L1972">
        <v>20</v>
      </c>
      <c r="M1972">
        <v>7</v>
      </c>
      <c r="N1972" t="s">
        <v>185</v>
      </c>
      <c r="O1972" s="8">
        <v>4.87</v>
      </c>
      <c r="P1972" s="8">
        <v>4.75</v>
      </c>
      <c r="Q1972" s="8">
        <v>4.5</v>
      </c>
      <c r="R1972" s="8">
        <v>5.28</v>
      </c>
      <c r="S1972" s="8">
        <v>4</v>
      </c>
      <c r="T1972" s="8">
        <v>6.08</v>
      </c>
      <c r="U1972" s="8">
        <v>0.63</v>
      </c>
      <c r="V1972" s="9">
        <v>23</v>
      </c>
      <c r="W1972" s="8">
        <v>0.78000000000000025</v>
      </c>
      <c r="X1972" s="8">
        <v>2.08</v>
      </c>
      <c r="Y1972" s="8">
        <v>0.12000000000000011</v>
      </c>
      <c r="Z1972" s="8">
        <v>-0.25</v>
      </c>
      <c r="AA1972">
        <v>0.23000000000000043</v>
      </c>
      <c r="AF1972" t="s">
        <v>2343</v>
      </c>
      <c r="AG1972" t="s">
        <v>1910</v>
      </c>
      <c r="AH1972" t="s">
        <v>1911</v>
      </c>
      <c r="AI1972" t="s">
        <v>1939</v>
      </c>
      <c r="AJ1972" s="7">
        <v>41639</v>
      </c>
      <c r="AK1972" t="s">
        <v>2427</v>
      </c>
      <c r="AL1972" t="s">
        <v>1908</v>
      </c>
      <c r="AM1972" t="s">
        <v>2344</v>
      </c>
      <c r="AN1972" t="s">
        <v>2443</v>
      </c>
      <c r="AO1972" t="str">
        <f>TEXT(A1972,"yyyy-mm-dd")</f>
        <v>2012-04-30</v>
      </c>
    </row>
    <row r="1973" spans="1:41">
      <c r="A1973" s="6" t="s">
        <v>2426</v>
      </c>
      <c r="B1973">
        <v>2012</v>
      </c>
      <c r="C1973">
        <v>4</v>
      </c>
      <c r="E1973" t="s">
        <v>1907</v>
      </c>
      <c r="F1973" t="s">
        <v>1908</v>
      </c>
      <c r="G1973" t="s">
        <v>102</v>
      </c>
      <c r="H1973" t="s">
        <v>2267</v>
      </c>
      <c r="I1973">
        <v>2013</v>
      </c>
      <c r="J1973">
        <v>3</v>
      </c>
      <c r="K1973" s="6">
        <v>41547</v>
      </c>
      <c r="L1973">
        <v>17</v>
      </c>
      <c r="M1973">
        <v>6</v>
      </c>
      <c r="N1973" t="s">
        <v>214</v>
      </c>
      <c r="O1973" s="8">
        <v>4.82</v>
      </c>
      <c r="P1973" s="8">
        <v>4.75</v>
      </c>
      <c r="Q1973" s="8">
        <v>4.5</v>
      </c>
      <c r="R1973" s="8">
        <v>5.13</v>
      </c>
      <c r="S1973" s="8">
        <v>4</v>
      </c>
      <c r="T1973" s="8">
        <v>6.25</v>
      </c>
      <c r="U1973" s="8">
        <v>0.61</v>
      </c>
      <c r="V1973" s="9">
        <v>23</v>
      </c>
      <c r="W1973" s="8">
        <v>0.62999999999999989</v>
      </c>
      <c r="X1973" s="8">
        <v>2.25</v>
      </c>
      <c r="Y1973" s="8">
        <v>7.0000000000000284E-2</v>
      </c>
      <c r="Z1973" s="8">
        <v>-4.9999999999999822E-2</v>
      </c>
      <c r="AA1973">
        <v>0.12999999999999989</v>
      </c>
      <c r="AF1973" t="s">
        <v>2268</v>
      </c>
      <c r="AG1973" t="s">
        <v>1910</v>
      </c>
      <c r="AH1973" t="s">
        <v>1911</v>
      </c>
      <c r="AI1973" t="s">
        <v>1934</v>
      </c>
      <c r="AJ1973" s="7">
        <v>41547</v>
      </c>
      <c r="AK1973" t="s">
        <v>2427</v>
      </c>
      <c r="AL1973" t="s">
        <v>1908</v>
      </c>
      <c r="AM1973" t="s">
        <v>2269</v>
      </c>
      <c r="AN1973" t="s">
        <v>2442</v>
      </c>
      <c r="AO1973" t="str">
        <f>TEXT(A1973,"yyyy-mm-dd")</f>
        <v>2012-04-30</v>
      </c>
    </row>
    <row r="1974" spans="1:41">
      <c r="A1974" s="6" t="s">
        <v>2426</v>
      </c>
      <c r="B1974">
        <v>2012</v>
      </c>
      <c r="C1974">
        <v>4</v>
      </c>
      <c r="E1974" t="s">
        <v>1907</v>
      </c>
      <c r="F1974" t="s">
        <v>1908</v>
      </c>
      <c r="G1974" t="s">
        <v>102</v>
      </c>
      <c r="H1974" t="s">
        <v>2194</v>
      </c>
      <c r="I1974">
        <v>2013</v>
      </c>
      <c r="J1974">
        <v>2</v>
      </c>
      <c r="K1974" s="6">
        <v>41455</v>
      </c>
      <c r="L1974">
        <v>14</v>
      </c>
      <c r="M1974">
        <v>5</v>
      </c>
      <c r="N1974" t="s">
        <v>244</v>
      </c>
      <c r="O1974" s="8">
        <v>4.6900000000000004</v>
      </c>
      <c r="P1974" s="8">
        <v>4.5</v>
      </c>
      <c r="Q1974" s="8">
        <v>4.5</v>
      </c>
      <c r="R1974" s="8">
        <v>4.8</v>
      </c>
      <c r="S1974" s="8">
        <v>4</v>
      </c>
      <c r="T1974" s="8">
        <v>6.5</v>
      </c>
      <c r="U1974" s="8">
        <v>0.6</v>
      </c>
      <c r="V1974" s="9">
        <v>23</v>
      </c>
      <c r="W1974" s="8">
        <v>0.29999999999999982</v>
      </c>
      <c r="X1974" s="8">
        <v>2.5</v>
      </c>
      <c r="Y1974" s="8">
        <v>0.19000000000000039</v>
      </c>
      <c r="Z1974" s="8">
        <v>-0.25</v>
      </c>
      <c r="AA1974">
        <v>-0.20000000000000018</v>
      </c>
      <c r="AF1974" t="s">
        <v>2195</v>
      </c>
      <c r="AG1974" t="s">
        <v>1910</v>
      </c>
      <c r="AH1974" t="s">
        <v>1911</v>
      </c>
      <c r="AI1974" t="s">
        <v>1929</v>
      </c>
      <c r="AJ1974" s="7">
        <v>41455</v>
      </c>
      <c r="AK1974" t="s">
        <v>2427</v>
      </c>
      <c r="AL1974" t="s">
        <v>1908</v>
      </c>
      <c r="AM1974" t="s">
        <v>2196</v>
      </c>
      <c r="AN1974" t="s">
        <v>2441</v>
      </c>
      <c r="AO1974" t="str">
        <f>TEXT(A1974,"yyyy-mm-dd")</f>
        <v>2012-04-30</v>
      </c>
    </row>
    <row r="1975" spans="1:41">
      <c r="A1975" s="6" t="s">
        <v>2426</v>
      </c>
      <c r="B1975">
        <v>2012</v>
      </c>
      <c r="C1975">
        <v>4</v>
      </c>
      <c r="E1975" t="s">
        <v>1907</v>
      </c>
      <c r="F1975" t="s">
        <v>1908</v>
      </c>
      <c r="G1975" t="s">
        <v>102</v>
      </c>
      <c r="H1975" t="s">
        <v>2121</v>
      </c>
      <c r="I1975">
        <v>2013</v>
      </c>
      <c r="J1975">
        <v>1</v>
      </c>
      <c r="K1975" s="6">
        <v>41364</v>
      </c>
      <c r="L1975">
        <v>11</v>
      </c>
      <c r="M1975">
        <v>4</v>
      </c>
      <c r="N1975" t="s">
        <v>85</v>
      </c>
      <c r="O1975" s="8">
        <v>4.59</v>
      </c>
      <c r="P1975" s="8">
        <v>4.5</v>
      </c>
      <c r="Q1975" s="8">
        <v>4.46</v>
      </c>
      <c r="R1975" s="8">
        <v>4.76</v>
      </c>
      <c r="S1975" s="8">
        <v>3.99</v>
      </c>
      <c r="T1975" s="8">
        <v>6.5</v>
      </c>
      <c r="U1975" s="8">
        <v>0.53</v>
      </c>
      <c r="V1975" s="9">
        <v>24</v>
      </c>
      <c r="W1975" s="8">
        <v>0.29999999999999982</v>
      </c>
      <c r="X1975" s="8">
        <v>2.5099999999999998</v>
      </c>
      <c r="Y1975" s="8">
        <v>8.9999999999999858E-2</v>
      </c>
      <c r="Z1975" s="8">
        <v>0</v>
      </c>
      <c r="AA1975">
        <v>4.9999999999999822E-2</v>
      </c>
      <c r="AF1975" t="s">
        <v>2122</v>
      </c>
      <c r="AG1975" t="s">
        <v>1910</v>
      </c>
      <c r="AH1975" t="s">
        <v>1911</v>
      </c>
      <c r="AI1975" t="s">
        <v>1924</v>
      </c>
      <c r="AJ1975" s="7">
        <v>41364</v>
      </c>
      <c r="AK1975" t="s">
        <v>2427</v>
      </c>
      <c r="AL1975" t="s">
        <v>1908</v>
      </c>
      <c r="AM1975" t="s">
        <v>2123</v>
      </c>
      <c r="AN1975" t="s">
        <v>2440</v>
      </c>
      <c r="AO1975" t="str">
        <f>TEXT(A1975,"yyyy-mm-dd")</f>
        <v>2012-04-30</v>
      </c>
    </row>
    <row r="1976" spans="1:41">
      <c r="A1976" s="6" t="s">
        <v>2426</v>
      </c>
      <c r="B1976">
        <v>2012</v>
      </c>
      <c r="C1976">
        <v>4</v>
      </c>
      <c r="E1976" t="s">
        <v>1907</v>
      </c>
      <c r="F1976" t="s">
        <v>1908</v>
      </c>
      <c r="G1976" t="s">
        <v>102</v>
      </c>
      <c r="H1976" t="s">
        <v>2045</v>
      </c>
      <c r="I1976">
        <v>2012</v>
      </c>
      <c r="J1976">
        <v>4</v>
      </c>
      <c r="K1976" s="6">
        <v>41274</v>
      </c>
      <c r="L1976">
        <v>8</v>
      </c>
      <c r="M1976">
        <v>3</v>
      </c>
      <c r="N1976" t="s">
        <v>182</v>
      </c>
      <c r="O1976" s="8">
        <v>4.5</v>
      </c>
      <c r="P1976" s="8">
        <v>4.5</v>
      </c>
      <c r="Q1976" s="8">
        <v>4.4400000000000004</v>
      </c>
      <c r="R1976" s="8">
        <v>4.5</v>
      </c>
      <c r="S1976" s="8">
        <v>3.99</v>
      </c>
      <c r="T1976" s="8">
        <v>6</v>
      </c>
      <c r="U1976" s="8">
        <v>0.41</v>
      </c>
      <c r="V1976" s="9">
        <v>24</v>
      </c>
      <c r="W1976" s="8">
        <v>5.9999999999999609E-2</v>
      </c>
      <c r="X1976" s="8">
        <v>2.0099999999999998</v>
      </c>
      <c r="Y1976" s="8">
        <v>0</v>
      </c>
      <c r="Z1976" s="8">
        <v>0</v>
      </c>
      <c r="AA1976">
        <v>5.9999999999999609E-2</v>
      </c>
      <c r="AF1976" t="s">
        <v>2046</v>
      </c>
      <c r="AG1976" t="s">
        <v>1910</v>
      </c>
      <c r="AH1976" t="s">
        <v>1911</v>
      </c>
      <c r="AI1976" t="s">
        <v>1919</v>
      </c>
      <c r="AJ1976" s="7">
        <v>41274</v>
      </c>
      <c r="AK1976" t="s">
        <v>2427</v>
      </c>
      <c r="AL1976" t="s">
        <v>1908</v>
      </c>
      <c r="AM1976" t="s">
        <v>2047</v>
      </c>
      <c r="AN1976" t="s">
        <v>2439</v>
      </c>
      <c r="AO1976" t="str">
        <f>TEXT(A1976,"yyyy-mm-dd")</f>
        <v>2012-04-30</v>
      </c>
    </row>
    <row r="1977" spans="1:41">
      <c r="A1977" s="6" t="s">
        <v>2426</v>
      </c>
      <c r="B1977">
        <v>2012</v>
      </c>
      <c r="C1977">
        <v>4</v>
      </c>
      <c r="E1977" t="s">
        <v>1907</v>
      </c>
      <c r="F1977" t="s">
        <v>1908</v>
      </c>
      <c r="G1977" t="s">
        <v>102</v>
      </c>
      <c r="H1977" t="s">
        <v>1969</v>
      </c>
      <c r="I1977">
        <v>2012</v>
      </c>
      <c r="J1977">
        <v>3</v>
      </c>
      <c r="K1977" s="6">
        <v>41182</v>
      </c>
      <c r="L1977">
        <v>5</v>
      </c>
      <c r="M1977">
        <v>2</v>
      </c>
      <c r="N1977" t="s">
        <v>211</v>
      </c>
      <c r="O1977" s="8">
        <v>4.4800000000000004</v>
      </c>
      <c r="P1977" s="8">
        <v>4.5</v>
      </c>
      <c r="Q1977" s="8">
        <v>4.49</v>
      </c>
      <c r="R1977" s="8">
        <v>4.5</v>
      </c>
      <c r="S1977" s="8">
        <v>3.99</v>
      </c>
      <c r="T1977" s="8">
        <v>5</v>
      </c>
      <c r="U1977" s="8">
        <v>0.25</v>
      </c>
      <c r="V1977" s="9">
        <v>24</v>
      </c>
      <c r="W1977" s="8">
        <v>9.9999999999997868E-3</v>
      </c>
      <c r="X1977" s="8">
        <v>1.0099999999999998</v>
      </c>
      <c r="Y1977" s="8">
        <v>-1.9999999999999574E-2</v>
      </c>
      <c r="Z1977" s="8">
        <v>0</v>
      </c>
      <c r="AA1977">
        <v>9.9999999999997868E-3</v>
      </c>
      <c r="AF1977" t="s">
        <v>1970</v>
      </c>
      <c r="AG1977" t="s">
        <v>1910</v>
      </c>
      <c r="AH1977" t="s">
        <v>1911</v>
      </c>
      <c r="AI1977" t="s">
        <v>1915</v>
      </c>
      <c r="AJ1977" s="7">
        <v>41182</v>
      </c>
      <c r="AK1977" t="s">
        <v>2427</v>
      </c>
      <c r="AL1977" t="s">
        <v>1908</v>
      </c>
      <c r="AM1977" t="s">
        <v>1972</v>
      </c>
      <c r="AN1977" t="s">
        <v>2438</v>
      </c>
      <c r="AO1977" t="str">
        <f>TEXT(A1977,"yyyy-mm-dd")</f>
        <v>2012-04-30</v>
      </c>
    </row>
    <row r="1978" spans="1:41">
      <c r="A1978" s="6" t="s">
        <v>2426</v>
      </c>
      <c r="B1978">
        <v>2012</v>
      </c>
      <c r="C1978">
        <v>4</v>
      </c>
      <c r="E1978" t="s">
        <v>1907</v>
      </c>
      <c r="F1978" t="s">
        <v>1908</v>
      </c>
      <c r="G1978" t="s">
        <v>102</v>
      </c>
      <c r="H1978" t="s">
        <v>1942</v>
      </c>
      <c r="I1978">
        <v>2012</v>
      </c>
      <c r="J1978">
        <v>2</v>
      </c>
      <c r="K1978" s="6">
        <v>41090</v>
      </c>
      <c r="L1978">
        <v>2</v>
      </c>
      <c r="M1978">
        <v>1</v>
      </c>
      <c r="N1978" t="s">
        <v>104</v>
      </c>
      <c r="O1978" s="8">
        <v>4.4800000000000004</v>
      </c>
      <c r="P1978" s="8">
        <v>4.5</v>
      </c>
      <c r="Q1978" s="8">
        <v>4.5</v>
      </c>
      <c r="R1978" s="8">
        <v>4.5</v>
      </c>
      <c r="S1978" s="8">
        <v>4</v>
      </c>
      <c r="T1978" s="8">
        <v>4.83</v>
      </c>
      <c r="U1978" s="8">
        <v>0.19</v>
      </c>
      <c r="V1978" s="9">
        <v>24</v>
      </c>
      <c r="W1978" s="8">
        <v>0</v>
      </c>
      <c r="X1978" s="8">
        <v>0.83000000000000007</v>
      </c>
      <c r="Y1978" s="8">
        <v>-1.9999999999999574E-2</v>
      </c>
      <c r="Z1978" s="8">
        <v>0</v>
      </c>
      <c r="AA1978">
        <v>0</v>
      </c>
      <c r="AF1978" t="s">
        <v>1943</v>
      </c>
      <c r="AG1978" t="s">
        <v>1910</v>
      </c>
      <c r="AH1978" t="s">
        <v>1911</v>
      </c>
      <c r="AI1978" t="s">
        <v>1912</v>
      </c>
      <c r="AJ1978" s="7">
        <v>41090</v>
      </c>
      <c r="AK1978" t="s">
        <v>2427</v>
      </c>
      <c r="AL1978" t="s">
        <v>1908</v>
      </c>
      <c r="AM1978" t="s">
        <v>1945</v>
      </c>
      <c r="AN1978" t="s">
        <v>2437</v>
      </c>
      <c r="AO1978" t="str">
        <f>TEXT(A1978,"yyyy-mm-dd")</f>
        <v>2012-04-30</v>
      </c>
    </row>
    <row r="1979" spans="1:41">
      <c r="A1979" s="6" t="s">
        <v>2426</v>
      </c>
      <c r="B1979">
        <v>2012</v>
      </c>
      <c r="C1979">
        <v>4</v>
      </c>
      <c r="E1979" t="s">
        <v>100</v>
      </c>
      <c r="F1979" t="s">
        <v>101</v>
      </c>
      <c r="G1979" t="s">
        <v>83</v>
      </c>
      <c r="H1979" t="s">
        <v>2028</v>
      </c>
      <c r="I1979">
        <v>2013</v>
      </c>
      <c r="K1979" s="6">
        <v>41639</v>
      </c>
      <c r="L1979">
        <v>20</v>
      </c>
      <c r="N1979" t="s">
        <v>185</v>
      </c>
      <c r="O1979" s="8">
        <v>3.5</v>
      </c>
      <c r="P1979" s="8">
        <v>3.52</v>
      </c>
      <c r="Q1979" s="8">
        <v>3.3</v>
      </c>
      <c r="R1979" s="8">
        <v>3.6</v>
      </c>
      <c r="S1979" s="8">
        <v>2.2999999999999998</v>
      </c>
      <c r="T1979" s="8">
        <v>4.4000000000000004</v>
      </c>
      <c r="U1979" s="8">
        <v>0.42</v>
      </c>
      <c r="V1979" s="9">
        <v>25</v>
      </c>
      <c r="W1979" s="8">
        <v>0.30000000000000027</v>
      </c>
      <c r="X1979" s="8">
        <v>2.1000000000000005</v>
      </c>
      <c r="Y1979" s="8">
        <v>-2.0000000000000018E-2</v>
      </c>
      <c r="Z1979" s="8">
        <v>2.0000000000000018E-2</v>
      </c>
      <c r="AA1979">
        <v>0</v>
      </c>
      <c r="AF1979" t="s">
        <v>10004</v>
      </c>
      <c r="AG1979" t="s">
        <v>9655</v>
      </c>
      <c r="AH1979" t="s">
        <v>9656</v>
      </c>
      <c r="AI1979" t="s">
        <v>9669</v>
      </c>
      <c r="AJ1979" s="7">
        <v>41639</v>
      </c>
      <c r="AK1979" t="s">
        <v>2427</v>
      </c>
      <c r="AL1979" t="s">
        <v>109</v>
      </c>
      <c r="AM1979" t="s">
        <v>2030</v>
      </c>
      <c r="AN1979" t="s">
        <v>10012</v>
      </c>
    </row>
    <row r="1980" spans="1:41">
      <c r="A1980" s="6" t="s">
        <v>2426</v>
      </c>
      <c r="B1980">
        <v>2012</v>
      </c>
      <c r="C1980">
        <v>4</v>
      </c>
      <c r="E1980" t="s">
        <v>100</v>
      </c>
      <c r="F1980" t="s">
        <v>101</v>
      </c>
      <c r="G1980" t="s">
        <v>102</v>
      </c>
      <c r="H1980" t="s">
        <v>2045</v>
      </c>
      <c r="I1980">
        <v>2012</v>
      </c>
      <c r="J1980">
        <v>4</v>
      </c>
      <c r="K1980" s="6">
        <v>41274</v>
      </c>
      <c r="L1980">
        <v>8</v>
      </c>
      <c r="M1980">
        <v>3</v>
      </c>
      <c r="N1980" t="s">
        <v>182</v>
      </c>
      <c r="O1980" s="8">
        <v>3.31</v>
      </c>
      <c r="P1980" s="8">
        <v>3.45</v>
      </c>
      <c r="Q1980" s="8">
        <v>3.14</v>
      </c>
      <c r="R1980" s="8">
        <v>3.6</v>
      </c>
      <c r="S1980" s="8">
        <v>1.9</v>
      </c>
      <c r="T1980" s="8">
        <v>4.2</v>
      </c>
      <c r="U1980" s="8">
        <v>0.54</v>
      </c>
      <c r="V1980" s="9">
        <v>26</v>
      </c>
      <c r="W1980" s="8">
        <v>0.45999999999999996</v>
      </c>
      <c r="X1980" s="8">
        <v>2.3000000000000003</v>
      </c>
      <c r="Y1980" s="8">
        <v>-0.14000000000000012</v>
      </c>
      <c r="Z1980" s="8">
        <v>5.0000000000000266E-2</v>
      </c>
      <c r="AA1980">
        <v>-6.0000000000000053E-2</v>
      </c>
      <c r="AF1980" t="s">
        <v>2363</v>
      </c>
      <c r="AG1980" t="s">
        <v>106</v>
      </c>
      <c r="AH1980" t="s">
        <v>107</v>
      </c>
      <c r="AI1980" t="s">
        <v>427</v>
      </c>
      <c r="AJ1980" s="7">
        <v>41274</v>
      </c>
      <c r="AK1980" t="s">
        <v>2427</v>
      </c>
      <c r="AL1980" t="s">
        <v>109</v>
      </c>
      <c r="AM1980" t="s">
        <v>2047</v>
      </c>
      <c r="AN1980" t="s">
        <v>2436</v>
      </c>
      <c r="AO1980" t="str">
        <f>TEXT(A1980,"yyyy-mm-dd")</f>
        <v>2012-04-30</v>
      </c>
    </row>
    <row r="1981" spans="1:41">
      <c r="A1981" s="6" t="s">
        <v>2426</v>
      </c>
      <c r="B1981">
        <v>2012</v>
      </c>
      <c r="C1981">
        <v>4</v>
      </c>
      <c r="E1981" t="s">
        <v>100</v>
      </c>
      <c r="F1981" t="s">
        <v>101</v>
      </c>
      <c r="G1981" t="s">
        <v>83</v>
      </c>
      <c r="H1981" t="s">
        <v>1781</v>
      </c>
      <c r="I1981">
        <v>2012</v>
      </c>
      <c r="K1981" s="6">
        <v>41274</v>
      </c>
      <c r="L1981">
        <v>8</v>
      </c>
      <c r="N1981" t="s">
        <v>182</v>
      </c>
      <c r="O1981" s="8">
        <v>3.62</v>
      </c>
      <c r="P1981" s="8">
        <v>3.6</v>
      </c>
      <c r="Q1981" s="8">
        <v>3.4</v>
      </c>
      <c r="R1981" s="8">
        <v>3.8</v>
      </c>
      <c r="S1981" s="8">
        <v>2.6</v>
      </c>
      <c r="T1981" s="8">
        <v>5.08</v>
      </c>
      <c r="U1981" s="8">
        <v>0.45</v>
      </c>
      <c r="V1981" s="9">
        <v>26</v>
      </c>
      <c r="W1981" s="8">
        <v>0.39999999999999991</v>
      </c>
      <c r="X1981" s="8">
        <v>2.48</v>
      </c>
      <c r="Y1981" s="8">
        <v>2.0000000000000018E-2</v>
      </c>
      <c r="Z1981" s="8">
        <v>0.25</v>
      </c>
      <c r="AA1981">
        <v>-4.0000000000000036E-2</v>
      </c>
      <c r="AF1981" t="s">
        <v>9973</v>
      </c>
      <c r="AG1981" t="s">
        <v>9655</v>
      </c>
      <c r="AH1981" t="s">
        <v>9656</v>
      </c>
      <c r="AI1981" t="s">
        <v>9657</v>
      </c>
      <c r="AJ1981" s="7">
        <v>41274</v>
      </c>
      <c r="AK1981" t="s">
        <v>2427</v>
      </c>
      <c r="AL1981" t="s">
        <v>109</v>
      </c>
      <c r="AM1981" t="s">
        <v>1783</v>
      </c>
      <c r="AN1981" t="s">
        <v>9994</v>
      </c>
    </row>
    <row r="1982" spans="1:41">
      <c r="A1982" s="6" t="s">
        <v>2426</v>
      </c>
      <c r="B1982">
        <v>2012</v>
      </c>
      <c r="C1982">
        <v>4</v>
      </c>
      <c r="E1982" t="s">
        <v>100</v>
      </c>
      <c r="F1982" t="s">
        <v>101</v>
      </c>
      <c r="G1982" t="s">
        <v>102</v>
      </c>
      <c r="H1982" t="s">
        <v>1969</v>
      </c>
      <c r="I1982">
        <v>2012</v>
      </c>
      <c r="J1982">
        <v>3</v>
      </c>
      <c r="K1982" s="6">
        <v>41182</v>
      </c>
      <c r="L1982">
        <v>5</v>
      </c>
      <c r="M1982">
        <v>2</v>
      </c>
      <c r="N1982" t="s">
        <v>211</v>
      </c>
      <c r="O1982" s="8">
        <v>3.33</v>
      </c>
      <c r="P1982" s="8">
        <v>3.35</v>
      </c>
      <c r="Q1982" s="8">
        <v>3.05</v>
      </c>
      <c r="R1982" s="8">
        <v>3.48</v>
      </c>
      <c r="S1982" s="8">
        <v>1.8</v>
      </c>
      <c r="T1982" s="8">
        <v>5.12</v>
      </c>
      <c r="U1982" s="8">
        <v>0.6</v>
      </c>
      <c r="V1982" s="9">
        <v>26</v>
      </c>
      <c r="W1982" s="8">
        <v>0.43000000000000016</v>
      </c>
      <c r="X1982" s="8">
        <v>3.3200000000000003</v>
      </c>
      <c r="Y1982" s="8">
        <v>-2.0000000000000018E-2</v>
      </c>
      <c r="Z1982" s="8">
        <v>0.25</v>
      </c>
      <c r="AA1982">
        <v>-0.16999999999999993</v>
      </c>
      <c r="AF1982" t="s">
        <v>2361</v>
      </c>
      <c r="AG1982" t="s">
        <v>106</v>
      </c>
      <c r="AH1982" t="s">
        <v>107</v>
      </c>
      <c r="AI1982" t="s">
        <v>340</v>
      </c>
      <c r="AJ1982" s="7">
        <v>41182</v>
      </c>
      <c r="AK1982" t="s">
        <v>2427</v>
      </c>
      <c r="AL1982" t="s">
        <v>109</v>
      </c>
      <c r="AM1982" t="s">
        <v>1972</v>
      </c>
      <c r="AN1982" t="s">
        <v>2435</v>
      </c>
      <c r="AO1982" t="str">
        <f>TEXT(A1982,"yyyy-mm-dd")</f>
        <v>2012-04-30</v>
      </c>
    </row>
    <row r="1983" spans="1:41">
      <c r="A1983" s="6" t="s">
        <v>2426</v>
      </c>
      <c r="B1983">
        <v>2012</v>
      </c>
      <c r="C1983">
        <v>4</v>
      </c>
      <c r="E1983" t="s">
        <v>100</v>
      </c>
      <c r="F1983" t="s">
        <v>101</v>
      </c>
      <c r="G1983" t="s">
        <v>102</v>
      </c>
      <c r="H1983" t="s">
        <v>1942</v>
      </c>
      <c r="I1983">
        <v>2012</v>
      </c>
      <c r="J1983">
        <v>2</v>
      </c>
      <c r="K1983" s="6">
        <v>41090</v>
      </c>
      <c r="L1983">
        <v>2</v>
      </c>
      <c r="M1983">
        <v>1</v>
      </c>
      <c r="N1983" t="s">
        <v>104</v>
      </c>
      <c r="O1983" s="8">
        <v>3.79</v>
      </c>
      <c r="P1983" s="8">
        <v>3.7</v>
      </c>
      <c r="Q1983" s="8">
        <v>3.43</v>
      </c>
      <c r="R1983" s="8">
        <v>3.98</v>
      </c>
      <c r="S1983" s="8">
        <v>2.8</v>
      </c>
      <c r="T1983" s="8">
        <v>6.54</v>
      </c>
      <c r="U1983" s="8">
        <v>0.72</v>
      </c>
      <c r="V1983" s="9">
        <v>26</v>
      </c>
      <c r="W1983" s="8">
        <v>0.54999999999999982</v>
      </c>
      <c r="X1983" s="8">
        <v>3.74</v>
      </c>
      <c r="Y1983" s="8">
        <v>8.9999999999999858E-2</v>
      </c>
      <c r="Z1983" s="8">
        <v>0.25</v>
      </c>
      <c r="AA1983">
        <v>-0.12999999999999989</v>
      </c>
      <c r="AF1983" t="s">
        <v>2235</v>
      </c>
      <c r="AG1983" t="s">
        <v>106</v>
      </c>
      <c r="AH1983" t="s">
        <v>107</v>
      </c>
      <c r="AI1983" t="s">
        <v>108</v>
      </c>
      <c r="AJ1983" s="7">
        <v>41090</v>
      </c>
      <c r="AK1983" t="s">
        <v>2427</v>
      </c>
      <c r="AL1983" t="s">
        <v>109</v>
      </c>
      <c r="AM1983" t="s">
        <v>1945</v>
      </c>
      <c r="AN1983" t="s">
        <v>2434</v>
      </c>
      <c r="AO1983" t="str">
        <f>TEXT(A1983,"yyyy-mm-dd")</f>
        <v>2012-04-30</v>
      </c>
    </row>
    <row r="1984" spans="1:41">
      <c r="A1984" s="6" t="s">
        <v>2426</v>
      </c>
      <c r="B1984">
        <v>2012</v>
      </c>
      <c r="C1984">
        <v>4</v>
      </c>
      <c r="E1984" t="s">
        <v>100</v>
      </c>
      <c r="F1984" t="s">
        <v>101</v>
      </c>
      <c r="G1984" t="s">
        <v>102</v>
      </c>
      <c r="H1984" t="s">
        <v>1937</v>
      </c>
      <c r="I1984">
        <v>2012</v>
      </c>
      <c r="J1984">
        <v>1</v>
      </c>
      <c r="K1984" s="6">
        <v>40999</v>
      </c>
      <c r="L1984">
        <v>-1</v>
      </c>
      <c r="M1984">
        <v>0</v>
      </c>
      <c r="N1984" t="s">
        <v>187</v>
      </c>
      <c r="O1984" s="8">
        <v>4.16</v>
      </c>
      <c r="P1984" s="8">
        <v>4.0999999999999996</v>
      </c>
      <c r="Q1984" s="8">
        <v>3.7</v>
      </c>
      <c r="R1984" s="8">
        <v>4.58</v>
      </c>
      <c r="S1984" s="8">
        <v>3.1</v>
      </c>
      <c r="T1984" s="8">
        <v>5.48</v>
      </c>
      <c r="U1984" s="8">
        <v>0.63</v>
      </c>
      <c r="V1984" s="9">
        <v>26</v>
      </c>
      <c r="W1984" s="8">
        <v>0.87999999999999989</v>
      </c>
      <c r="X1984" s="8">
        <v>2.3800000000000003</v>
      </c>
      <c r="Y1984" s="8">
        <v>6.0000000000000497E-2</v>
      </c>
      <c r="Z1984" s="8">
        <v>0.32999999999999963</v>
      </c>
      <c r="AA1984">
        <v>0.34999999999999964</v>
      </c>
      <c r="AF1984" t="s">
        <v>2162</v>
      </c>
      <c r="AG1984" t="s">
        <v>106</v>
      </c>
      <c r="AH1984" t="s">
        <v>107</v>
      </c>
      <c r="AI1984" t="s">
        <v>188</v>
      </c>
      <c r="AJ1984" s="7">
        <v>40999</v>
      </c>
      <c r="AK1984" t="s">
        <v>2427</v>
      </c>
      <c r="AL1984" t="s">
        <v>109</v>
      </c>
      <c r="AM1984" t="s">
        <v>1940</v>
      </c>
      <c r="AN1984" t="s">
        <v>2433</v>
      </c>
      <c r="AO1984" t="str">
        <f>TEXT(A1984,"yyyy-mm-dd")</f>
        <v>2012-04-30</v>
      </c>
    </row>
    <row r="1985" spans="1:41">
      <c r="A1985" s="6" t="s">
        <v>2426</v>
      </c>
      <c r="B1985">
        <v>2012</v>
      </c>
      <c r="C1985">
        <v>4</v>
      </c>
      <c r="E1985" t="s">
        <v>81</v>
      </c>
      <c r="F1985" t="s">
        <v>82</v>
      </c>
      <c r="G1985" t="s">
        <v>83</v>
      </c>
      <c r="H1985" t="s">
        <v>2325</v>
      </c>
      <c r="I1985">
        <v>2014</v>
      </c>
      <c r="K1985" s="6">
        <v>42004</v>
      </c>
      <c r="L1985">
        <v>32</v>
      </c>
      <c r="N1985" t="s">
        <v>823</v>
      </c>
      <c r="O1985" s="8">
        <v>3.66</v>
      </c>
      <c r="P1985" s="8">
        <v>3.6</v>
      </c>
      <c r="Q1985" s="8">
        <v>3.5</v>
      </c>
      <c r="R1985" s="8">
        <v>3.88</v>
      </c>
      <c r="S1985" s="8">
        <v>3</v>
      </c>
      <c r="T1985" s="8">
        <v>4.4000000000000004</v>
      </c>
      <c r="U1985" s="8">
        <v>0.32</v>
      </c>
      <c r="V1985" s="9">
        <v>22</v>
      </c>
      <c r="W1985" s="8">
        <v>0.37999999999999989</v>
      </c>
      <c r="X1985" s="8">
        <v>1.4000000000000004</v>
      </c>
      <c r="Y1985" s="8">
        <v>6.0000000000000053E-2</v>
      </c>
      <c r="Z1985" s="8">
        <v>0</v>
      </c>
      <c r="AA1985">
        <v>8.0000000000000071E-2</v>
      </c>
      <c r="AF1985" t="s">
        <v>2326</v>
      </c>
      <c r="AG1985" t="s">
        <v>87</v>
      </c>
      <c r="AH1985" t="s">
        <v>88</v>
      </c>
      <c r="AI1985" t="s">
        <v>359</v>
      </c>
      <c r="AJ1985" s="7">
        <v>42004</v>
      </c>
      <c r="AK1985" t="s">
        <v>2427</v>
      </c>
      <c r="AL1985" t="s">
        <v>91</v>
      </c>
      <c r="AM1985" t="s">
        <v>2327</v>
      </c>
      <c r="AN1985" t="s">
        <v>2430</v>
      </c>
      <c r="AO1985" t="str">
        <f>TEXT(A1985,"yyyy-mm-dd")</f>
        <v>2012-04-30</v>
      </c>
    </row>
    <row r="1986" spans="1:41">
      <c r="A1986" s="6" t="s">
        <v>2426</v>
      </c>
      <c r="B1986">
        <v>2012</v>
      </c>
      <c r="C1986">
        <v>4</v>
      </c>
      <c r="E1986" t="s">
        <v>81</v>
      </c>
      <c r="F1986" t="s">
        <v>82</v>
      </c>
      <c r="G1986" t="s">
        <v>83</v>
      </c>
      <c r="H1986" t="s">
        <v>2028</v>
      </c>
      <c r="I1986">
        <v>2013</v>
      </c>
      <c r="K1986" s="6">
        <v>41639</v>
      </c>
      <c r="L1986">
        <v>20</v>
      </c>
      <c r="N1986" t="s">
        <v>185</v>
      </c>
      <c r="O1986" s="8">
        <v>3.7</v>
      </c>
      <c r="P1986" s="8">
        <v>3.7</v>
      </c>
      <c r="Q1986" s="8">
        <v>3.6</v>
      </c>
      <c r="R1986" s="8">
        <v>3.9</v>
      </c>
      <c r="S1986" s="8">
        <v>3.2</v>
      </c>
      <c r="T1986" s="8">
        <v>4.2</v>
      </c>
      <c r="U1986" s="8">
        <v>0.27</v>
      </c>
      <c r="V1986" s="9">
        <v>26</v>
      </c>
      <c r="W1986" s="8">
        <v>0.29999999999999982</v>
      </c>
      <c r="X1986" s="8">
        <v>1</v>
      </c>
      <c r="Y1986" s="8">
        <v>0</v>
      </c>
      <c r="Z1986" s="8">
        <v>0.10000000000000009</v>
      </c>
      <c r="AA1986">
        <v>-0.10000000000000009</v>
      </c>
      <c r="AF1986" t="s">
        <v>2029</v>
      </c>
      <c r="AG1986" t="s">
        <v>87</v>
      </c>
      <c r="AH1986" t="s">
        <v>88</v>
      </c>
      <c r="AI1986" t="s">
        <v>97</v>
      </c>
      <c r="AJ1986" s="7">
        <v>41639</v>
      </c>
      <c r="AK1986" t="s">
        <v>2427</v>
      </c>
      <c r="AL1986" t="s">
        <v>91</v>
      </c>
      <c r="AM1986" t="s">
        <v>2030</v>
      </c>
      <c r="AN1986" t="s">
        <v>2429</v>
      </c>
      <c r="AO1986" t="str">
        <f>TEXT(A1986,"yyyy-mm-dd")</f>
        <v>2012-04-30</v>
      </c>
    </row>
    <row r="1987" spans="1:41">
      <c r="A1987" s="6" t="s">
        <v>2426</v>
      </c>
      <c r="B1987">
        <v>2012</v>
      </c>
      <c r="C1987">
        <v>4</v>
      </c>
      <c r="E1987" t="s">
        <v>392</v>
      </c>
      <c r="F1987" t="s">
        <v>82</v>
      </c>
      <c r="G1987" t="s">
        <v>83</v>
      </c>
      <c r="H1987" t="s">
        <v>2028</v>
      </c>
      <c r="I1987">
        <v>2013</v>
      </c>
      <c r="K1987" s="6">
        <v>41639</v>
      </c>
      <c r="L1987">
        <v>20</v>
      </c>
      <c r="N1987" t="s">
        <v>185</v>
      </c>
      <c r="O1987" s="8">
        <v>3.48</v>
      </c>
      <c r="P1987" s="8">
        <v>3.45</v>
      </c>
      <c r="Q1987" s="8">
        <v>3.38</v>
      </c>
      <c r="R1987" s="8">
        <v>3.6</v>
      </c>
      <c r="S1987" s="8">
        <v>3.1</v>
      </c>
      <c r="T1987" s="8">
        <v>4</v>
      </c>
      <c r="U1987" s="8">
        <v>0.22</v>
      </c>
      <c r="V1987" s="9">
        <v>24</v>
      </c>
      <c r="W1987" s="8">
        <v>0.2200000000000002</v>
      </c>
      <c r="X1987" s="8">
        <v>0.89999999999999991</v>
      </c>
      <c r="Y1987" s="8">
        <v>2.9999999999999805E-2</v>
      </c>
      <c r="Z1987" s="8">
        <v>-4.9999999999999822E-2</v>
      </c>
      <c r="AA1987">
        <v>-8.0000000000000071E-2</v>
      </c>
      <c r="AF1987" t="s">
        <v>2029</v>
      </c>
      <c r="AG1987" t="s">
        <v>87</v>
      </c>
      <c r="AH1987" t="s">
        <v>88</v>
      </c>
      <c r="AI1987" t="s">
        <v>97</v>
      </c>
      <c r="AJ1987" s="7">
        <v>41639</v>
      </c>
      <c r="AK1987" t="s">
        <v>2427</v>
      </c>
      <c r="AL1987" t="s">
        <v>393</v>
      </c>
      <c r="AM1987" t="s">
        <v>2030</v>
      </c>
      <c r="AN1987" t="s">
        <v>2432</v>
      </c>
      <c r="AO1987" t="str">
        <f>TEXT(A1987,"yyyy-mm-dd")</f>
        <v>2012-04-30</v>
      </c>
    </row>
    <row r="1988" spans="1:41">
      <c r="A1988" s="6" t="s">
        <v>2426</v>
      </c>
      <c r="B1988">
        <v>2012</v>
      </c>
      <c r="C1988">
        <v>4</v>
      </c>
      <c r="E1988" t="s">
        <v>81</v>
      </c>
      <c r="F1988" t="s">
        <v>82</v>
      </c>
      <c r="G1988" t="s">
        <v>83</v>
      </c>
      <c r="H1988" t="s">
        <v>1781</v>
      </c>
      <c r="I1988">
        <v>2012</v>
      </c>
      <c r="K1988" s="6">
        <v>41274</v>
      </c>
      <c r="L1988">
        <v>8</v>
      </c>
      <c r="N1988" t="s">
        <v>182</v>
      </c>
      <c r="O1988" s="8">
        <v>3.68</v>
      </c>
      <c r="P1988" s="8">
        <v>3.7</v>
      </c>
      <c r="Q1988" s="8">
        <v>3.5</v>
      </c>
      <c r="R1988" s="8">
        <v>3.88</v>
      </c>
      <c r="S1988" s="8">
        <v>2.8</v>
      </c>
      <c r="T1988" s="8">
        <v>4.3</v>
      </c>
      <c r="U1988" s="8">
        <v>0.3</v>
      </c>
      <c r="V1988" s="9">
        <v>26</v>
      </c>
      <c r="W1988" s="8">
        <v>0.37999999999999989</v>
      </c>
      <c r="X1988" s="8">
        <v>1.5</v>
      </c>
      <c r="Y1988" s="8">
        <v>-2.0000000000000018E-2</v>
      </c>
      <c r="Z1988" s="8">
        <v>-9.9999999999999645E-2</v>
      </c>
      <c r="AA1988">
        <v>0.18000000000000016</v>
      </c>
      <c r="AF1988" t="s">
        <v>1782</v>
      </c>
      <c r="AG1988" t="s">
        <v>87</v>
      </c>
      <c r="AH1988" t="s">
        <v>88</v>
      </c>
      <c r="AI1988" t="s">
        <v>89</v>
      </c>
      <c r="AJ1988" s="7">
        <v>41274</v>
      </c>
      <c r="AK1988" t="s">
        <v>2427</v>
      </c>
      <c r="AL1988" t="s">
        <v>91</v>
      </c>
      <c r="AM1988" t="s">
        <v>1783</v>
      </c>
      <c r="AN1988" t="s">
        <v>2428</v>
      </c>
      <c r="AO1988" t="str">
        <f>TEXT(A1988,"yyyy-mm-dd")</f>
        <v>2012-04-30</v>
      </c>
    </row>
    <row r="1989" spans="1:41">
      <c r="A1989" s="6" t="s">
        <v>2426</v>
      </c>
      <c r="B1989">
        <v>2012</v>
      </c>
      <c r="C1989">
        <v>4</v>
      </c>
      <c r="E1989" t="s">
        <v>392</v>
      </c>
      <c r="F1989" t="s">
        <v>82</v>
      </c>
      <c r="G1989" t="s">
        <v>83</v>
      </c>
      <c r="H1989" t="s">
        <v>1781</v>
      </c>
      <c r="I1989">
        <v>2012</v>
      </c>
      <c r="K1989" s="6">
        <v>41274</v>
      </c>
      <c r="L1989">
        <v>8</v>
      </c>
      <c r="N1989" t="s">
        <v>182</v>
      </c>
      <c r="O1989" s="8">
        <v>3.48</v>
      </c>
      <c r="P1989" s="8">
        <v>3.5</v>
      </c>
      <c r="Q1989" s="8">
        <v>3.3</v>
      </c>
      <c r="R1989" s="8">
        <v>3.5</v>
      </c>
      <c r="S1989" s="8">
        <v>3.2</v>
      </c>
      <c r="T1989" s="8">
        <v>4</v>
      </c>
      <c r="U1989" s="8">
        <v>0.2</v>
      </c>
      <c r="V1989" s="9">
        <v>25</v>
      </c>
      <c r="W1989" s="8">
        <v>0.20000000000000018</v>
      </c>
      <c r="X1989" s="8">
        <v>0.79999999999999982</v>
      </c>
      <c r="Y1989" s="8">
        <v>-2.0000000000000018E-2</v>
      </c>
      <c r="Z1989" s="8">
        <v>0</v>
      </c>
      <c r="AA1989">
        <v>0</v>
      </c>
      <c r="AF1989" t="s">
        <v>1782</v>
      </c>
      <c r="AG1989" t="s">
        <v>87</v>
      </c>
      <c r="AH1989" t="s">
        <v>88</v>
      </c>
      <c r="AI1989" t="s">
        <v>89</v>
      </c>
      <c r="AJ1989" s="7">
        <v>41274</v>
      </c>
      <c r="AK1989" t="s">
        <v>2427</v>
      </c>
      <c r="AL1989" t="s">
        <v>393</v>
      </c>
      <c r="AM1989" t="s">
        <v>1783</v>
      </c>
      <c r="AN1989" t="s">
        <v>2431</v>
      </c>
      <c r="AO1989" t="str">
        <f>TEXT(A1989,"yyyy-mm-dd")</f>
        <v>2012-04-30</v>
      </c>
    </row>
    <row r="1990" spans="1:41">
      <c r="A1990" s="6" t="s">
        <v>2426</v>
      </c>
      <c r="B1990">
        <v>2012</v>
      </c>
      <c r="C1990">
        <v>4</v>
      </c>
      <c r="E1990" t="s">
        <v>81</v>
      </c>
      <c r="F1990" t="s">
        <v>82</v>
      </c>
      <c r="G1990" t="s">
        <v>774</v>
      </c>
      <c r="H1990" t="s">
        <v>775</v>
      </c>
      <c r="K1990" s="6"/>
      <c r="O1990" s="8">
        <v>3.63</v>
      </c>
      <c r="P1990" s="8">
        <v>3.6</v>
      </c>
      <c r="Q1990" s="8">
        <v>3.5</v>
      </c>
      <c r="R1990" s="8">
        <v>3.8</v>
      </c>
      <c r="S1990" s="8">
        <v>3.2</v>
      </c>
      <c r="T1990" s="8">
        <v>4.2</v>
      </c>
      <c r="U1990" s="8">
        <v>0.27</v>
      </c>
      <c r="V1990" s="9">
        <v>23</v>
      </c>
      <c r="W1990" s="8">
        <v>0.29999999999999982</v>
      </c>
      <c r="X1990" s="8">
        <v>1</v>
      </c>
      <c r="Y1990" s="8">
        <v>2.9999999999999805E-2</v>
      </c>
      <c r="Z1990" s="8">
        <v>0</v>
      </c>
      <c r="AA1990">
        <v>-4.9999999999999822E-2</v>
      </c>
      <c r="AF1990" t="s">
        <v>776</v>
      </c>
      <c r="AG1990" t="s">
        <v>777</v>
      </c>
      <c r="AH1990" t="s">
        <v>778</v>
      </c>
      <c r="AI1990" t="s">
        <v>779</v>
      </c>
      <c r="AJ1990" s="7"/>
      <c r="AK1990" t="s">
        <v>2427</v>
      </c>
      <c r="AL1990" t="s">
        <v>91</v>
      </c>
      <c r="AM1990" t="s">
        <v>775</v>
      </c>
      <c r="AN1990" t="s">
        <v>2445</v>
      </c>
      <c r="AO1990" t="str">
        <f>TEXT(A1990,"yyyy-mm-dd")</f>
        <v>2012-04-30</v>
      </c>
    </row>
    <row r="1991" spans="1:41">
      <c r="A1991" s="6" t="s">
        <v>2426</v>
      </c>
      <c r="B1991">
        <v>2012</v>
      </c>
      <c r="C1991">
        <v>4</v>
      </c>
      <c r="E1991" t="s">
        <v>81</v>
      </c>
      <c r="F1991" t="s">
        <v>82</v>
      </c>
      <c r="G1991" t="s">
        <v>774</v>
      </c>
      <c r="H1991" t="s">
        <v>1536</v>
      </c>
      <c r="K1991" s="6"/>
      <c r="O1991" s="8">
        <v>3.48</v>
      </c>
      <c r="P1991" s="8">
        <v>3.5</v>
      </c>
      <c r="Q1991" s="8">
        <v>3.33</v>
      </c>
      <c r="R1991" s="8">
        <v>3.5</v>
      </c>
      <c r="S1991" s="8">
        <v>3</v>
      </c>
      <c r="T1991" s="8">
        <v>4.2</v>
      </c>
      <c r="U1991" s="8">
        <v>0.31</v>
      </c>
      <c r="V1991" s="9">
        <v>22</v>
      </c>
      <c r="W1991" s="8">
        <v>0.16999999999999993</v>
      </c>
      <c r="X1991" s="8">
        <v>1.2000000000000002</v>
      </c>
      <c r="Y1991" s="8">
        <v>-2.0000000000000018E-2</v>
      </c>
      <c r="Z1991" s="8">
        <v>4.9999999999999822E-2</v>
      </c>
      <c r="AA1991">
        <v>-0.21000000000000041</v>
      </c>
      <c r="AF1991" t="s">
        <v>1537</v>
      </c>
      <c r="AG1991" t="s">
        <v>777</v>
      </c>
      <c r="AH1991" t="s">
        <v>778</v>
      </c>
      <c r="AI1991" t="s">
        <v>1538</v>
      </c>
      <c r="AJ1991" s="7"/>
      <c r="AK1991" t="s">
        <v>2427</v>
      </c>
      <c r="AL1991" t="s">
        <v>91</v>
      </c>
      <c r="AM1991" t="s">
        <v>1536</v>
      </c>
      <c r="AN1991" t="s">
        <v>2446</v>
      </c>
      <c r="AO1991" t="str">
        <f>TEXT(A1991,"yyyy-mm-dd")</f>
        <v>2012-04-30</v>
      </c>
    </row>
    <row r="1992" spans="1:41">
      <c r="A1992" s="6" t="s">
        <v>2426</v>
      </c>
      <c r="B1992">
        <v>2012</v>
      </c>
      <c r="C1992">
        <v>4</v>
      </c>
      <c r="E1992" t="s">
        <v>112</v>
      </c>
      <c r="F1992" t="s">
        <v>113</v>
      </c>
      <c r="G1992" t="s">
        <v>83</v>
      </c>
      <c r="H1992" t="s">
        <v>2028</v>
      </c>
      <c r="I1992">
        <v>2013</v>
      </c>
      <c r="K1992" s="6">
        <v>41639</v>
      </c>
      <c r="L1992">
        <v>20</v>
      </c>
      <c r="N1992" t="s">
        <v>185</v>
      </c>
      <c r="O1992" s="8">
        <v>4.75</v>
      </c>
      <c r="P1992" s="8">
        <v>4.5599999999999996</v>
      </c>
      <c r="Q1992" s="8">
        <v>4.49</v>
      </c>
      <c r="R1992" s="8">
        <v>5.17</v>
      </c>
      <c r="S1992" s="8">
        <v>4</v>
      </c>
      <c r="T1992" s="8">
        <v>6</v>
      </c>
      <c r="U1992" s="8">
        <v>0.49</v>
      </c>
      <c r="V1992" s="9">
        <v>24</v>
      </c>
      <c r="W1992" s="8">
        <v>0.67999999999999972</v>
      </c>
      <c r="X1992" s="8">
        <v>2</v>
      </c>
      <c r="Y1992" s="8">
        <v>0.19000000000000039</v>
      </c>
      <c r="Z1992" s="8">
        <v>-0.22000000000000064</v>
      </c>
      <c r="AA1992">
        <v>7.0000000000000284E-2</v>
      </c>
      <c r="AF1992" t="s">
        <v>2349</v>
      </c>
      <c r="AG1992" t="s">
        <v>115</v>
      </c>
      <c r="AH1992" t="s">
        <v>116</v>
      </c>
      <c r="AI1992" t="s">
        <v>230</v>
      </c>
      <c r="AJ1992" s="7">
        <v>41639</v>
      </c>
      <c r="AK1992" t="s">
        <v>2427</v>
      </c>
      <c r="AL1992" t="s">
        <v>118</v>
      </c>
      <c r="AM1992" t="s">
        <v>2030</v>
      </c>
      <c r="AN1992" t="s">
        <v>2448</v>
      </c>
      <c r="AO1992" t="str">
        <f>TEXT(A1992,"yyyy-mm-dd")</f>
        <v>2012-04-30</v>
      </c>
    </row>
    <row r="1993" spans="1:41">
      <c r="A1993" s="6" t="s">
        <v>2426</v>
      </c>
      <c r="B1993">
        <v>2012</v>
      </c>
      <c r="C1993">
        <v>4</v>
      </c>
      <c r="E1993" t="s">
        <v>112</v>
      </c>
      <c r="F1993" t="s">
        <v>113</v>
      </c>
      <c r="G1993" t="s">
        <v>83</v>
      </c>
      <c r="H1993" t="s">
        <v>1781</v>
      </c>
      <c r="I1993">
        <v>2012</v>
      </c>
      <c r="K1993" s="6">
        <v>41274</v>
      </c>
      <c r="L1993">
        <v>8</v>
      </c>
      <c r="N1993" t="s">
        <v>182</v>
      </c>
      <c r="O1993" s="8">
        <v>4.43</v>
      </c>
      <c r="P1993" s="8">
        <v>4.41</v>
      </c>
      <c r="Q1993" s="8">
        <v>4.29</v>
      </c>
      <c r="R1993" s="8">
        <v>4.47</v>
      </c>
      <c r="S1993" s="8">
        <v>3.78</v>
      </c>
      <c r="T1993" s="8">
        <v>5.96</v>
      </c>
      <c r="U1993" s="8">
        <v>0.4</v>
      </c>
      <c r="V1993" s="9">
        <v>24</v>
      </c>
      <c r="W1993" s="8">
        <v>0.17999999999999972</v>
      </c>
      <c r="X1993" s="8">
        <v>2.1800000000000002</v>
      </c>
      <c r="Y1993" s="8">
        <v>1.9999999999999574E-2</v>
      </c>
      <c r="Z1993" s="8">
        <v>-9.9999999999997868E-3</v>
      </c>
      <c r="AA1993">
        <v>9.9999999999997868E-3</v>
      </c>
      <c r="AF1993" t="s">
        <v>2052</v>
      </c>
      <c r="AG1993" t="s">
        <v>115</v>
      </c>
      <c r="AH1993" t="s">
        <v>116</v>
      </c>
      <c r="AI1993" t="s">
        <v>117</v>
      </c>
      <c r="AJ1993" s="7">
        <v>41274</v>
      </c>
      <c r="AK1993" t="s">
        <v>2427</v>
      </c>
      <c r="AL1993" t="s">
        <v>118</v>
      </c>
      <c r="AM1993" t="s">
        <v>1783</v>
      </c>
      <c r="AN1993" t="s">
        <v>2447</v>
      </c>
      <c r="AO1993" t="str">
        <f>TEXT(A1993,"yyyy-mm-dd")</f>
        <v>2012-04-30</v>
      </c>
    </row>
    <row r="1994" spans="1:41">
      <c r="A1994" s="6" t="s">
        <v>2449</v>
      </c>
      <c r="B1994">
        <v>2012</v>
      </c>
      <c r="C1994">
        <v>5</v>
      </c>
      <c r="E1994" t="s">
        <v>1907</v>
      </c>
      <c r="F1994" t="s">
        <v>1908</v>
      </c>
      <c r="G1994" t="s">
        <v>102</v>
      </c>
      <c r="H1994" t="s">
        <v>2418</v>
      </c>
      <c r="I1994">
        <v>2014</v>
      </c>
      <c r="J1994">
        <v>1</v>
      </c>
      <c r="K1994" s="6">
        <v>41729</v>
      </c>
      <c r="L1994">
        <v>22</v>
      </c>
      <c r="M1994">
        <v>7</v>
      </c>
      <c r="N1994" t="s">
        <v>167</v>
      </c>
      <c r="O1994" s="8">
        <v>4.96</v>
      </c>
      <c r="P1994" s="8">
        <v>5</v>
      </c>
      <c r="Q1994" s="8">
        <v>4.5</v>
      </c>
      <c r="R1994" s="8">
        <v>5.34</v>
      </c>
      <c r="S1994" s="8">
        <v>4</v>
      </c>
      <c r="T1994" s="8">
        <v>6.27</v>
      </c>
      <c r="U1994" s="8">
        <v>0.56000000000000005</v>
      </c>
      <c r="V1994" s="9">
        <v>24</v>
      </c>
      <c r="W1994" s="8">
        <v>0.83999999999999986</v>
      </c>
      <c r="X1994" s="8">
        <v>2.2699999999999996</v>
      </c>
      <c r="Y1994" s="8">
        <v>-4.0000000000000036E-2</v>
      </c>
      <c r="Z1994" s="8">
        <v>-0.25</v>
      </c>
      <c r="AA1994">
        <v>-3.0000000000000249E-2</v>
      </c>
      <c r="AF1994" t="s">
        <v>2419</v>
      </c>
      <c r="AG1994" t="s">
        <v>1910</v>
      </c>
      <c r="AH1994" t="s">
        <v>1911</v>
      </c>
      <c r="AI1994" t="s">
        <v>1944</v>
      </c>
      <c r="AJ1994" s="7">
        <v>41729</v>
      </c>
      <c r="AK1994" t="s">
        <v>2450</v>
      </c>
      <c r="AL1994" t="s">
        <v>1908</v>
      </c>
      <c r="AM1994" t="s">
        <v>2420</v>
      </c>
      <c r="AN1994" t="s">
        <v>2468</v>
      </c>
      <c r="AO1994" t="str">
        <f>TEXT(A1994,"yyyy-mm-dd")</f>
        <v>2012-05-31</v>
      </c>
    </row>
    <row r="1995" spans="1:41">
      <c r="A1995" s="6" t="s">
        <v>2449</v>
      </c>
      <c r="B1995">
        <v>2012</v>
      </c>
      <c r="C1995">
        <v>5</v>
      </c>
      <c r="E1995" t="s">
        <v>1907</v>
      </c>
      <c r="F1995" t="s">
        <v>1908</v>
      </c>
      <c r="G1995" t="s">
        <v>102</v>
      </c>
      <c r="H1995" t="s">
        <v>2342</v>
      </c>
      <c r="I1995">
        <v>2013</v>
      </c>
      <c r="J1995">
        <v>4</v>
      </c>
      <c r="K1995" s="6">
        <v>41639</v>
      </c>
      <c r="L1995">
        <v>19</v>
      </c>
      <c r="M1995">
        <v>6</v>
      </c>
      <c r="N1995" t="s">
        <v>195</v>
      </c>
      <c r="O1995" s="8">
        <v>4.83</v>
      </c>
      <c r="P1995" s="8">
        <v>4.75</v>
      </c>
      <c r="Q1995" s="8">
        <v>4.5</v>
      </c>
      <c r="R1995" s="8">
        <v>5</v>
      </c>
      <c r="S1995" s="8">
        <v>4</v>
      </c>
      <c r="T1995" s="8">
        <v>6.07</v>
      </c>
      <c r="U1995" s="8">
        <v>0.51</v>
      </c>
      <c r="V1995" s="9">
        <v>26</v>
      </c>
      <c r="W1995" s="8">
        <v>0.5</v>
      </c>
      <c r="X1995" s="8">
        <v>2.0700000000000003</v>
      </c>
      <c r="Y1995" s="8">
        <v>8.0000000000000071E-2</v>
      </c>
      <c r="Z1995" s="8">
        <v>0</v>
      </c>
      <c r="AA1995">
        <v>-0.28000000000000025</v>
      </c>
      <c r="AF1995" t="s">
        <v>2343</v>
      </c>
      <c r="AG1995" t="s">
        <v>1910</v>
      </c>
      <c r="AH1995" t="s">
        <v>1911</v>
      </c>
      <c r="AI1995" t="s">
        <v>1939</v>
      </c>
      <c r="AJ1995" s="7">
        <v>41639</v>
      </c>
      <c r="AK1995" t="s">
        <v>2450</v>
      </c>
      <c r="AL1995" t="s">
        <v>1908</v>
      </c>
      <c r="AM1995" t="s">
        <v>2344</v>
      </c>
      <c r="AN1995" t="s">
        <v>2467</v>
      </c>
      <c r="AO1995" t="str">
        <f>TEXT(A1995,"yyyy-mm-dd")</f>
        <v>2012-05-31</v>
      </c>
    </row>
    <row r="1996" spans="1:41">
      <c r="A1996" s="6" t="s">
        <v>2449</v>
      </c>
      <c r="B1996">
        <v>2012</v>
      </c>
      <c r="C1996">
        <v>5</v>
      </c>
      <c r="E1996" t="s">
        <v>1907</v>
      </c>
      <c r="F1996" t="s">
        <v>1908</v>
      </c>
      <c r="G1996" t="s">
        <v>102</v>
      </c>
      <c r="H1996" t="s">
        <v>2267</v>
      </c>
      <c r="I1996">
        <v>2013</v>
      </c>
      <c r="J1996">
        <v>3</v>
      </c>
      <c r="K1996" s="6">
        <v>41547</v>
      </c>
      <c r="L1996">
        <v>16</v>
      </c>
      <c r="M1996">
        <v>5</v>
      </c>
      <c r="N1996" t="s">
        <v>222</v>
      </c>
      <c r="O1996" s="8">
        <v>4.7699999999999996</v>
      </c>
      <c r="P1996" s="8">
        <v>4.75</v>
      </c>
      <c r="Q1996" s="8">
        <v>4.5</v>
      </c>
      <c r="R1996" s="8">
        <v>4.95</v>
      </c>
      <c r="S1996" s="8">
        <v>4</v>
      </c>
      <c r="T1996" s="8">
        <v>6.05</v>
      </c>
      <c r="U1996" s="8">
        <v>0.49</v>
      </c>
      <c r="V1996" s="9">
        <v>26</v>
      </c>
      <c r="W1996" s="8">
        <v>0.45000000000000018</v>
      </c>
      <c r="X1996" s="8">
        <v>2.0499999999999998</v>
      </c>
      <c r="Y1996" s="8">
        <v>1.9999999999999574E-2</v>
      </c>
      <c r="Z1996" s="8">
        <v>0</v>
      </c>
      <c r="AA1996">
        <v>-0.17999999999999972</v>
      </c>
      <c r="AF1996" t="s">
        <v>2268</v>
      </c>
      <c r="AG1996" t="s">
        <v>1910</v>
      </c>
      <c r="AH1996" t="s">
        <v>1911</v>
      </c>
      <c r="AI1996" t="s">
        <v>1934</v>
      </c>
      <c r="AJ1996" s="7">
        <v>41547</v>
      </c>
      <c r="AK1996" t="s">
        <v>2450</v>
      </c>
      <c r="AL1996" t="s">
        <v>1908</v>
      </c>
      <c r="AM1996" t="s">
        <v>2269</v>
      </c>
      <c r="AN1996" t="s">
        <v>2466</v>
      </c>
      <c r="AO1996" t="str">
        <f>TEXT(A1996,"yyyy-mm-dd")</f>
        <v>2012-05-31</v>
      </c>
    </row>
    <row r="1997" spans="1:41">
      <c r="A1997" s="6" t="s">
        <v>2449</v>
      </c>
      <c r="B1997">
        <v>2012</v>
      </c>
      <c r="C1997">
        <v>5</v>
      </c>
      <c r="E1997" t="s">
        <v>1907</v>
      </c>
      <c r="F1997" t="s">
        <v>1908</v>
      </c>
      <c r="G1997" t="s">
        <v>102</v>
      </c>
      <c r="H1997" t="s">
        <v>2194</v>
      </c>
      <c r="I1997">
        <v>2013</v>
      </c>
      <c r="J1997">
        <v>2</v>
      </c>
      <c r="K1997" s="6">
        <v>41455</v>
      </c>
      <c r="L1997">
        <v>13</v>
      </c>
      <c r="M1997">
        <v>4</v>
      </c>
      <c r="N1997" t="s">
        <v>252</v>
      </c>
      <c r="O1997" s="8">
        <v>4.6500000000000004</v>
      </c>
      <c r="P1997" s="8">
        <v>4.5</v>
      </c>
      <c r="Q1997" s="8">
        <v>4.5</v>
      </c>
      <c r="R1997" s="8">
        <v>4.79</v>
      </c>
      <c r="S1997" s="8">
        <v>4</v>
      </c>
      <c r="T1997" s="8">
        <v>5.75</v>
      </c>
      <c r="U1997" s="8">
        <v>0.44</v>
      </c>
      <c r="V1997" s="9">
        <v>26</v>
      </c>
      <c r="W1997" s="8">
        <v>0.29000000000000004</v>
      </c>
      <c r="X1997" s="8">
        <v>1.75</v>
      </c>
      <c r="Y1997" s="8">
        <v>0.15000000000000036</v>
      </c>
      <c r="Z1997" s="8">
        <v>0</v>
      </c>
      <c r="AA1997">
        <v>-9.9999999999997868E-3</v>
      </c>
      <c r="AF1997" t="s">
        <v>2195</v>
      </c>
      <c r="AG1997" t="s">
        <v>1910</v>
      </c>
      <c r="AH1997" t="s">
        <v>1911</v>
      </c>
      <c r="AI1997" t="s">
        <v>1929</v>
      </c>
      <c r="AJ1997" s="7">
        <v>41455</v>
      </c>
      <c r="AK1997" t="s">
        <v>2450</v>
      </c>
      <c r="AL1997" t="s">
        <v>1908</v>
      </c>
      <c r="AM1997" t="s">
        <v>2196</v>
      </c>
      <c r="AN1997" t="s">
        <v>2465</v>
      </c>
      <c r="AO1997" t="str">
        <f>TEXT(A1997,"yyyy-mm-dd")</f>
        <v>2012-05-31</v>
      </c>
    </row>
    <row r="1998" spans="1:41">
      <c r="A1998" s="6" t="s">
        <v>2449</v>
      </c>
      <c r="B1998">
        <v>2012</v>
      </c>
      <c r="C1998">
        <v>5</v>
      </c>
      <c r="E1998" t="s">
        <v>1907</v>
      </c>
      <c r="F1998" t="s">
        <v>1908</v>
      </c>
      <c r="G1998" t="s">
        <v>102</v>
      </c>
      <c r="H1998" t="s">
        <v>2121</v>
      </c>
      <c r="I1998">
        <v>2013</v>
      </c>
      <c r="J1998">
        <v>1</v>
      </c>
      <c r="K1998" s="6">
        <v>41364</v>
      </c>
      <c r="L1998">
        <v>10</v>
      </c>
      <c r="M1998">
        <v>3</v>
      </c>
      <c r="N1998" t="s">
        <v>164</v>
      </c>
      <c r="O1998" s="8">
        <v>4.54</v>
      </c>
      <c r="P1998" s="8">
        <v>4.5</v>
      </c>
      <c r="Q1998" s="8">
        <v>4.5</v>
      </c>
      <c r="R1998" s="8">
        <v>4.75</v>
      </c>
      <c r="S1998" s="8">
        <v>4</v>
      </c>
      <c r="T1998" s="8">
        <v>5.3</v>
      </c>
      <c r="U1998" s="8">
        <v>0.31</v>
      </c>
      <c r="V1998" s="9">
        <v>27</v>
      </c>
      <c r="W1998" s="8">
        <v>0.25</v>
      </c>
      <c r="X1998" s="8">
        <v>1.2999999999999998</v>
      </c>
      <c r="Y1998" s="8">
        <v>4.0000000000000036E-2</v>
      </c>
      <c r="Z1998" s="8">
        <v>0</v>
      </c>
      <c r="AA1998">
        <v>-4.9999999999999822E-2</v>
      </c>
      <c r="AF1998" t="s">
        <v>2122</v>
      </c>
      <c r="AG1998" t="s">
        <v>1910</v>
      </c>
      <c r="AH1998" t="s">
        <v>1911</v>
      </c>
      <c r="AI1998" t="s">
        <v>1924</v>
      </c>
      <c r="AJ1998" s="7">
        <v>41364</v>
      </c>
      <c r="AK1998" t="s">
        <v>2450</v>
      </c>
      <c r="AL1998" t="s">
        <v>1908</v>
      </c>
      <c r="AM1998" t="s">
        <v>2123</v>
      </c>
      <c r="AN1998" t="s">
        <v>2464</v>
      </c>
      <c r="AO1998" t="str">
        <f>TEXT(A1998,"yyyy-mm-dd")</f>
        <v>2012-05-31</v>
      </c>
    </row>
    <row r="1999" spans="1:41">
      <c r="A1999" s="6" t="s">
        <v>2449</v>
      </c>
      <c r="B1999">
        <v>2012</v>
      </c>
      <c r="C1999">
        <v>5</v>
      </c>
      <c r="E1999" t="s">
        <v>1907</v>
      </c>
      <c r="F1999" t="s">
        <v>1908</v>
      </c>
      <c r="G1999" t="s">
        <v>102</v>
      </c>
      <c r="H1999" t="s">
        <v>2045</v>
      </c>
      <c r="I1999">
        <v>2012</v>
      </c>
      <c r="J1999">
        <v>4</v>
      </c>
      <c r="K1999" s="6">
        <v>41274</v>
      </c>
      <c r="L1999">
        <v>7</v>
      </c>
      <c r="M1999">
        <v>2</v>
      </c>
      <c r="N1999" t="s">
        <v>192</v>
      </c>
      <c r="O1999" s="8">
        <v>4.5</v>
      </c>
      <c r="P1999" s="8">
        <v>4.5</v>
      </c>
      <c r="Q1999" s="8">
        <v>4.5</v>
      </c>
      <c r="R1999" s="8">
        <v>4.5</v>
      </c>
      <c r="S1999" s="8">
        <v>4</v>
      </c>
      <c r="T1999" s="8">
        <v>4.95</v>
      </c>
      <c r="U1999" s="8">
        <v>0.23</v>
      </c>
      <c r="V1999" s="9">
        <v>27</v>
      </c>
      <c r="W1999" s="8">
        <v>0</v>
      </c>
      <c r="X1999" s="8">
        <v>0.95000000000000018</v>
      </c>
      <c r="Y1999" s="8">
        <v>0</v>
      </c>
      <c r="Z1999" s="8">
        <v>0</v>
      </c>
      <c r="AA1999">
        <v>-5.9999999999999609E-2</v>
      </c>
      <c r="AF1999" t="s">
        <v>2046</v>
      </c>
      <c r="AG1999" t="s">
        <v>1910</v>
      </c>
      <c r="AH1999" t="s">
        <v>1911</v>
      </c>
      <c r="AI1999" t="s">
        <v>1919</v>
      </c>
      <c r="AJ1999" s="7">
        <v>41274</v>
      </c>
      <c r="AK1999" t="s">
        <v>2450</v>
      </c>
      <c r="AL1999" t="s">
        <v>1908</v>
      </c>
      <c r="AM1999" t="s">
        <v>2047</v>
      </c>
      <c r="AN1999" t="s">
        <v>2463</v>
      </c>
      <c r="AO1999" t="str">
        <f>TEXT(A1999,"yyyy-mm-dd")</f>
        <v>2012-05-31</v>
      </c>
    </row>
    <row r="2000" spans="1:41">
      <c r="A2000" s="6" t="s">
        <v>2449</v>
      </c>
      <c r="B2000">
        <v>2012</v>
      </c>
      <c r="C2000">
        <v>5</v>
      </c>
      <c r="E2000" t="s">
        <v>1907</v>
      </c>
      <c r="F2000" t="s">
        <v>1908</v>
      </c>
      <c r="G2000" t="s">
        <v>102</v>
      </c>
      <c r="H2000" t="s">
        <v>1969</v>
      </c>
      <c r="I2000">
        <v>2012</v>
      </c>
      <c r="J2000">
        <v>3</v>
      </c>
      <c r="K2000" s="6">
        <v>41182</v>
      </c>
      <c r="L2000">
        <v>4</v>
      </c>
      <c r="M2000">
        <v>1</v>
      </c>
      <c r="N2000" t="s">
        <v>219</v>
      </c>
      <c r="O2000" s="8">
        <v>4.5199999999999996</v>
      </c>
      <c r="P2000" s="8">
        <v>4.5</v>
      </c>
      <c r="Q2000" s="8">
        <v>4.5</v>
      </c>
      <c r="R2000" s="8">
        <v>4.5</v>
      </c>
      <c r="S2000" s="8">
        <v>4.25</v>
      </c>
      <c r="T2000" s="8">
        <v>4.9000000000000004</v>
      </c>
      <c r="U2000" s="8">
        <v>0.16</v>
      </c>
      <c r="V2000" s="9">
        <v>27</v>
      </c>
      <c r="W2000" s="8">
        <v>0</v>
      </c>
      <c r="X2000" s="8">
        <v>0.65000000000000036</v>
      </c>
      <c r="Y2000" s="8">
        <v>1.9999999999999574E-2</v>
      </c>
      <c r="Z2000" s="8">
        <v>0</v>
      </c>
      <c r="AA2000">
        <v>-9.9999999999997868E-3</v>
      </c>
      <c r="AF2000" t="s">
        <v>1970</v>
      </c>
      <c r="AG2000" t="s">
        <v>1910</v>
      </c>
      <c r="AH2000" t="s">
        <v>1911</v>
      </c>
      <c r="AI2000" t="s">
        <v>1915</v>
      </c>
      <c r="AJ2000" s="7">
        <v>41182</v>
      </c>
      <c r="AK2000" t="s">
        <v>2450</v>
      </c>
      <c r="AL2000" t="s">
        <v>1908</v>
      </c>
      <c r="AM2000" t="s">
        <v>1972</v>
      </c>
      <c r="AN2000" t="s">
        <v>2462</v>
      </c>
      <c r="AO2000" t="str">
        <f>TEXT(A2000,"yyyy-mm-dd")</f>
        <v>2012-05-31</v>
      </c>
    </row>
    <row r="2001" spans="1:41">
      <c r="A2001" s="6" t="s">
        <v>2449</v>
      </c>
      <c r="B2001">
        <v>2012</v>
      </c>
      <c r="C2001">
        <v>5</v>
      </c>
      <c r="E2001" t="s">
        <v>1907</v>
      </c>
      <c r="F2001" t="s">
        <v>1908</v>
      </c>
      <c r="G2001" t="s">
        <v>102</v>
      </c>
      <c r="H2001" t="s">
        <v>1942</v>
      </c>
      <c r="I2001">
        <v>2012</v>
      </c>
      <c r="J2001">
        <v>2</v>
      </c>
      <c r="K2001" s="6">
        <v>41090</v>
      </c>
      <c r="L2001">
        <v>1</v>
      </c>
      <c r="M2001">
        <v>0</v>
      </c>
      <c r="N2001" t="s">
        <v>169</v>
      </c>
      <c r="O2001" s="8">
        <v>4.55</v>
      </c>
      <c r="P2001" s="8">
        <v>4.5</v>
      </c>
      <c r="Q2001" s="8">
        <v>4.5</v>
      </c>
      <c r="R2001" s="8">
        <v>4.5</v>
      </c>
      <c r="S2001" s="8">
        <v>4.49</v>
      </c>
      <c r="T2001" s="8">
        <v>4.87</v>
      </c>
      <c r="U2001" s="8">
        <v>0.12</v>
      </c>
      <c r="V2001" s="9">
        <v>27</v>
      </c>
      <c r="W2001" s="8">
        <v>0</v>
      </c>
      <c r="X2001" s="8">
        <v>0.37999999999999989</v>
      </c>
      <c r="Y2001" s="8">
        <v>4.9999999999999822E-2</v>
      </c>
      <c r="Z2001" s="8">
        <v>0</v>
      </c>
      <c r="AA2001">
        <v>0</v>
      </c>
      <c r="AF2001" t="s">
        <v>1943</v>
      </c>
      <c r="AG2001" t="s">
        <v>1910</v>
      </c>
      <c r="AH2001" t="s">
        <v>1911</v>
      </c>
      <c r="AI2001" t="s">
        <v>1912</v>
      </c>
      <c r="AJ2001" s="7">
        <v>41090</v>
      </c>
      <c r="AK2001" t="s">
        <v>2450</v>
      </c>
      <c r="AL2001" t="s">
        <v>1908</v>
      </c>
      <c r="AM2001" t="s">
        <v>1945</v>
      </c>
      <c r="AN2001" t="s">
        <v>2461</v>
      </c>
      <c r="AO2001" t="str">
        <f>TEXT(A2001,"yyyy-mm-dd")</f>
        <v>2012-05-31</v>
      </c>
    </row>
    <row r="2002" spans="1:41">
      <c r="A2002" s="6" t="s">
        <v>2449</v>
      </c>
      <c r="B2002">
        <v>2012</v>
      </c>
      <c r="C2002">
        <v>5</v>
      </c>
      <c r="E2002" t="s">
        <v>100</v>
      </c>
      <c r="F2002" t="s">
        <v>101</v>
      </c>
      <c r="G2002" t="s">
        <v>83</v>
      </c>
      <c r="H2002" t="s">
        <v>2028</v>
      </c>
      <c r="I2002">
        <v>2013</v>
      </c>
      <c r="K2002" s="6">
        <v>41639</v>
      </c>
      <c r="L2002">
        <v>19</v>
      </c>
      <c r="N2002" t="s">
        <v>195</v>
      </c>
      <c r="O2002" s="8">
        <v>3.5</v>
      </c>
      <c r="P2002" s="8">
        <v>3.51</v>
      </c>
      <c r="Q2002" s="8">
        <v>3.38</v>
      </c>
      <c r="R2002" s="8">
        <v>3.7</v>
      </c>
      <c r="S2002" s="8">
        <v>2.2999999999999998</v>
      </c>
      <c r="T2002" s="8">
        <v>4.2</v>
      </c>
      <c r="U2002" s="8">
        <v>0.37</v>
      </c>
      <c r="V2002" s="9">
        <v>28</v>
      </c>
      <c r="W2002" s="8">
        <v>0.32000000000000028</v>
      </c>
      <c r="X2002" s="8">
        <v>1.9000000000000004</v>
      </c>
      <c r="Y2002" s="8">
        <v>-9.9999999999997868E-3</v>
      </c>
      <c r="Z2002" s="8">
        <v>-1.0000000000000231E-2</v>
      </c>
      <c r="AA2002">
        <v>2.0000000000000018E-2</v>
      </c>
      <c r="AF2002" t="s">
        <v>10004</v>
      </c>
      <c r="AG2002" t="s">
        <v>9655</v>
      </c>
      <c r="AH2002" t="s">
        <v>9656</v>
      </c>
      <c r="AI2002" t="s">
        <v>9669</v>
      </c>
      <c r="AJ2002" s="7">
        <v>41639</v>
      </c>
      <c r="AK2002" t="s">
        <v>2450</v>
      </c>
      <c r="AL2002" t="s">
        <v>109</v>
      </c>
      <c r="AM2002" t="s">
        <v>2030</v>
      </c>
      <c r="AN2002" t="s">
        <v>10013</v>
      </c>
    </row>
    <row r="2003" spans="1:41">
      <c r="A2003" s="6" t="s">
        <v>2449</v>
      </c>
      <c r="B2003">
        <v>2012</v>
      </c>
      <c r="C2003">
        <v>5</v>
      </c>
      <c r="E2003" t="s">
        <v>100</v>
      </c>
      <c r="F2003" t="s">
        <v>101</v>
      </c>
      <c r="G2003" t="s">
        <v>102</v>
      </c>
      <c r="H2003" t="s">
        <v>2121</v>
      </c>
      <c r="I2003">
        <v>2013</v>
      </c>
      <c r="J2003">
        <v>1</v>
      </c>
      <c r="K2003" s="6">
        <v>41364</v>
      </c>
      <c r="L2003">
        <v>10</v>
      </c>
      <c r="M2003">
        <v>3</v>
      </c>
      <c r="N2003" t="s">
        <v>164</v>
      </c>
      <c r="O2003" s="8">
        <v>3.11</v>
      </c>
      <c r="P2003" s="8">
        <v>3.3</v>
      </c>
      <c r="Q2003" s="8">
        <v>2.7</v>
      </c>
      <c r="R2003" s="8">
        <v>3.5</v>
      </c>
      <c r="S2003" s="8">
        <v>-0.5</v>
      </c>
      <c r="T2003" s="8">
        <v>4.4000000000000004</v>
      </c>
      <c r="U2003" s="8">
        <v>0.94</v>
      </c>
      <c r="V2003" s="9">
        <v>26</v>
      </c>
      <c r="W2003" s="8">
        <v>0.79999999999999982</v>
      </c>
      <c r="X2003" s="8">
        <v>4.9000000000000004</v>
      </c>
      <c r="Y2003" s="8">
        <v>-0.18999999999999995</v>
      </c>
      <c r="Z2003" s="8"/>
      <c r="AF2003" t="s">
        <v>2459</v>
      </c>
      <c r="AG2003" t="s">
        <v>106</v>
      </c>
      <c r="AH2003" t="s">
        <v>107</v>
      </c>
      <c r="AI2003" t="s">
        <v>497</v>
      </c>
      <c r="AJ2003" s="7">
        <v>41364</v>
      </c>
      <c r="AK2003" t="s">
        <v>2450</v>
      </c>
      <c r="AL2003" t="s">
        <v>109</v>
      </c>
      <c r="AM2003" t="s">
        <v>2123</v>
      </c>
      <c r="AN2003" t="s">
        <v>2460</v>
      </c>
      <c r="AO2003" t="str">
        <f>TEXT(A2003,"yyyy-mm-dd")</f>
        <v>2012-05-31</v>
      </c>
    </row>
    <row r="2004" spans="1:41">
      <c r="A2004" s="6" t="s">
        <v>2449</v>
      </c>
      <c r="B2004">
        <v>2012</v>
      </c>
      <c r="C2004">
        <v>5</v>
      </c>
      <c r="E2004" t="s">
        <v>100</v>
      </c>
      <c r="F2004" t="s">
        <v>101</v>
      </c>
      <c r="G2004" t="s">
        <v>102</v>
      </c>
      <c r="H2004" t="s">
        <v>2045</v>
      </c>
      <c r="I2004">
        <v>2012</v>
      </c>
      <c r="J2004">
        <v>4</v>
      </c>
      <c r="K2004" s="6">
        <v>41274</v>
      </c>
      <c r="L2004">
        <v>7</v>
      </c>
      <c r="M2004">
        <v>2</v>
      </c>
      <c r="N2004" t="s">
        <v>192</v>
      </c>
      <c r="O2004" s="8">
        <v>3.34</v>
      </c>
      <c r="P2004" s="8">
        <v>3.4</v>
      </c>
      <c r="Q2004" s="8">
        <v>3.12</v>
      </c>
      <c r="R2004" s="8">
        <v>3.65</v>
      </c>
      <c r="S2004" s="8">
        <v>1</v>
      </c>
      <c r="T2004" s="8">
        <v>4.3</v>
      </c>
      <c r="U2004" s="8">
        <v>0.67</v>
      </c>
      <c r="V2004" s="9">
        <v>27</v>
      </c>
      <c r="W2004" s="8">
        <v>0.5299999999999998</v>
      </c>
      <c r="X2004" s="8">
        <v>3.3</v>
      </c>
      <c r="Y2004" s="8">
        <v>-6.0000000000000053E-2</v>
      </c>
      <c r="Z2004" s="8">
        <v>-5.0000000000000266E-2</v>
      </c>
      <c r="AA2004">
        <v>6.999999999999984E-2</v>
      </c>
      <c r="AF2004" t="s">
        <v>2363</v>
      </c>
      <c r="AG2004" t="s">
        <v>106</v>
      </c>
      <c r="AH2004" t="s">
        <v>107</v>
      </c>
      <c r="AI2004" t="s">
        <v>427</v>
      </c>
      <c r="AJ2004" s="7">
        <v>41274</v>
      </c>
      <c r="AK2004" t="s">
        <v>2450</v>
      </c>
      <c r="AL2004" t="s">
        <v>109</v>
      </c>
      <c r="AM2004" t="s">
        <v>2047</v>
      </c>
      <c r="AN2004" t="s">
        <v>2458</v>
      </c>
      <c r="AO2004" t="str">
        <f>TEXT(A2004,"yyyy-mm-dd")</f>
        <v>2012-05-31</v>
      </c>
    </row>
    <row r="2005" spans="1:41">
      <c r="A2005" s="6" t="s">
        <v>2449</v>
      </c>
      <c r="B2005">
        <v>2012</v>
      </c>
      <c r="C2005">
        <v>5</v>
      </c>
      <c r="E2005" t="s">
        <v>100</v>
      </c>
      <c r="F2005" t="s">
        <v>101</v>
      </c>
      <c r="G2005" t="s">
        <v>83</v>
      </c>
      <c r="H2005" t="s">
        <v>1781</v>
      </c>
      <c r="I2005">
        <v>2012</v>
      </c>
      <c r="K2005" s="6">
        <v>41274</v>
      </c>
      <c r="L2005">
        <v>7</v>
      </c>
      <c r="N2005" t="s">
        <v>192</v>
      </c>
      <c r="O2005" s="8">
        <v>3.72</v>
      </c>
      <c r="P2005" s="8">
        <v>3.71</v>
      </c>
      <c r="Q2005" s="8">
        <v>3.68</v>
      </c>
      <c r="R2005" s="8">
        <v>3.85</v>
      </c>
      <c r="S2005" s="8">
        <v>2.6</v>
      </c>
      <c r="T2005" s="8">
        <v>4.0999999999999996</v>
      </c>
      <c r="U2005" s="8">
        <v>0.28000000000000003</v>
      </c>
      <c r="V2005" s="9">
        <v>28</v>
      </c>
      <c r="W2005" s="8">
        <v>0.16999999999999993</v>
      </c>
      <c r="X2005" s="8">
        <v>1.4999999999999996</v>
      </c>
      <c r="Y2005" s="8">
        <v>1.0000000000000231E-2</v>
      </c>
      <c r="Z2005" s="8">
        <v>0.10999999999999988</v>
      </c>
      <c r="AA2005">
        <v>-0.22999999999999998</v>
      </c>
      <c r="AF2005" t="s">
        <v>9973</v>
      </c>
      <c r="AG2005" t="s">
        <v>9655</v>
      </c>
      <c r="AH2005" t="s">
        <v>9656</v>
      </c>
      <c r="AI2005" t="s">
        <v>9657</v>
      </c>
      <c r="AJ2005" s="7">
        <v>41274</v>
      </c>
      <c r="AK2005" t="s">
        <v>2450</v>
      </c>
      <c r="AL2005" t="s">
        <v>109</v>
      </c>
      <c r="AM2005" t="s">
        <v>1783</v>
      </c>
      <c r="AN2005" t="s">
        <v>9995</v>
      </c>
    </row>
    <row r="2006" spans="1:41">
      <c r="A2006" s="6" t="s">
        <v>2449</v>
      </c>
      <c r="B2006">
        <v>2012</v>
      </c>
      <c r="C2006">
        <v>5</v>
      </c>
      <c r="E2006" t="s">
        <v>100</v>
      </c>
      <c r="F2006" t="s">
        <v>101</v>
      </c>
      <c r="G2006" t="s">
        <v>102</v>
      </c>
      <c r="H2006" t="s">
        <v>1969</v>
      </c>
      <c r="I2006">
        <v>2012</v>
      </c>
      <c r="J2006">
        <v>3</v>
      </c>
      <c r="K2006" s="6">
        <v>41182</v>
      </c>
      <c r="L2006">
        <v>4</v>
      </c>
      <c r="M2006">
        <v>1</v>
      </c>
      <c r="N2006" t="s">
        <v>219</v>
      </c>
      <c r="O2006" s="8">
        <v>3.37</v>
      </c>
      <c r="P2006" s="8">
        <v>3.3</v>
      </c>
      <c r="Q2006" s="8">
        <v>3.2</v>
      </c>
      <c r="R2006" s="8">
        <v>3.55</v>
      </c>
      <c r="S2006" s="8">
        <v>1.6</v>
      </c>
      <c r="T2006" s="8">
        <v>4.38</v>
      </c>
      <c r="U2006" s="8">
        <v>0.48</v>
      </c>
      <c r="V2006" s="9">
        <v>27</v>
      </c>
      <c r="W2006" s="8">
        <v>0.34999999999999964</v>
      </c>
      <c r="X2006" s="8">
        <v>2.78</v>
      </c>
      <c r="Y2006" s="8">
        <v>7.0000000000000284E-2</v>
      </c>
      <c r="Z2006" s="8">
        <v>-5.0000000000000266E-2</v>
      </c>
      <c r="AA2006">
        <v>-8.0000000000000515E-2</v>
      </c>
      <c r="AF2006" t="s">
        <v>2361</v>
      </c>
      <c r="AG2006" t="s">
        <v>106</v>
      </c>
      <c r="AH2006" t="s">
        <v>107</v>
      </c>
      <c r="AI2006" t="s">
        <v>340</v>
      </c>
      <c r="AJ2006" s="7">
        <v>41182</v>
      </c>
      <c r="AK2006" t="s">
        <v>2450</v>
      </c>
      <c r="AL2006" t="s">
        <v>109</v>
      </c>
      <c r="AM2006" t="s">
        <v>1972</v>
      </c>
      <c r="AN2006" t="s">
        <v>2457</v>
      </c>
      <c r="AO2006" t="str">
        <f>TEXT(A2006,"yyyy-mm-dd")</f>
        <v>2012-05-31</v>
      </c>
    </row>
    <row r="2007" spans="1:41">
      <c r="A2007" s="6" t="s">
        <v>2449</v>
      </c>
      <c r="B2007">
        <v>2012</v>
      </c>
      <c r="C2007">
        <v>5</v>
      </c>
      <c r="E2007" t="s">
        <v>100</v>
      </c>
      <c r="F2007" t="s">
        <v>101</v>
      </c>
      <c r="G2007" t="s">
        <v>102</v>
      </c>
      <c r="H2007" t="s">
        <v>1942</v>
      </c>
      <c r="I2007">
        <v>2012</v>
      </c>
      <c r="J2007">
        <v>2</v>
      </c>
      <c r="K2007" s="6">
        <v>41090</v>
      </c>
      <c r="L2007">
        <v>1</v>
      </c>
      <c r="M2007">
        <v>0</v>
      </c>
      <c r="N2007" t="s">
        <v>169</v>
      </c>
      <c r="O2007" s="8">
        <v>3.86</v>
      </c>
      <c r="P2007" s="8">
        <v>3.82</v>
      </c>
      <c r="Q2007" s="8">
        <v>3.65</v>
      </c>
      <c r="R2007" s="8">
        <v>4</v>
      </c>
      <c r="S2007" s="8">
        <v>3.3</v>
      </c>
      <c r="T2007" s="8">
        <v>4.7</v>
      </c>
      <c r="U2007" s="8">
        <v>0.36</v>
      </c>
      <c r="V2007" s="9">
        <v>27</v>
      </c>
      <c r="W2007" s="8">
        <v>0.35000000000000009</v>
      </c>
      <c r="X2007" s="8">
        <v>1.4000000000000004</v>
      </c>
      <c r="Y2007" s="8">
        <v>4.0000000000000036E-2</v>
      </c>
      <c r="Z2007" s="8">
        <v>0.11999999999999966</v>
      </c>
      <c r="AA2007">
        <v>-0.19999999999999973</v>
      </c>
      <c r="AF2007" t="s">
        <v>2235</v>
      </c>
      <c r="AG2007" t="s">
        <v>106</v>
      </c>
      <c r="AH2007" t="s">
        <v>107</v>
      </c>
      <c r="AI2007" t="s">
        <v>108</v>
      </c>
      <c r="AJ2007" s="7">
        <v>41090</v>
      </c>
      <c r="AK2007" t="s">
        <v>2450</v>
      </c>
      <c r="AL2007" t="s">
        <v>109</v>
      </c>
      <c r="AM2007" t="s">
        <v>1945</v>
      </c>
      <c r="AN2007" t="s">
        <v>2456</v>
      </c>
      <c r="AO2007" t="str">
        <f>TEXT(A2007,"yyyy-mm-dd")</f>
        <v>2012-05-31</v>
      </c>
    </row>
    <row r="2008" spans="1:41">
      <c r="A2008" s="6" t="s">
        <v>2449</v>
      </c>
      <c r="B2008">
        <v>2012</v>
      </c>
      <c r="C2008">
        <v>5</v>
      </c>
      <c r="E2008" t="s">
        <v>81</v>
      </c>
      <c r="F2008" t="s">
        <v>82</v>
      </c>
      <c r="G2008" t="s">
        <v>83</v>
      </c>
      <c r="H2008" t="s">
        <v>2325</v>
      </c>
      <c r="I2008">
        <v>2014</v>
      </c>
      <c r="K2008" s="6">
        <v>42004</v>
      </c>
      <c r="L2008">
        <v>31</v>
      </c>
      <c r="N2008" t="s">
        <v>837</v>
      </c>
      <c r="O2008" s="8">
        <v>3.63</v>
      </c>
      <c r="P2008" s="8">
        <v>3.6</v>
      </c>
      <c r="Q2008" s="8">
        <v>3.5</v>
      </c>
      <c r="R2008" s="8">
        <v>3.78</v>
      </c>
      <c r="S2008" s="8">
        <v>3.1</v>
      </c>
      <c r="T2008" s="8">
        <v>4.4000000000000004</v>
      </c>
      <c r="U2008" s="8">
        <v>0.28000000000000003</v>
      </c>
      <c r="V2008" s="9">
        <v>26</v>
      </c>
      <c r="W2008" s="8">
        <v>0.2799999999999998</v>
      </c>
      <c r="X2008" s="8">
        <v>1.3000000000000003</v>
      </c>
      <c r="Y2008" s="8">
        <v>2.9999999999999805E-2</v>
      </c>
      <c r="Z2008" s="8">
        <v>0</v>
      </c>
      <c r="AA2008">
        <v>-0.10000000000000009</v>
      </c>
      <c r="AF2008" t="s">
        <v>2326</v>
      </c>
      <c r="AG2008" t="s">
        <v>87</v>
      </c>
      <c r="AH2008" t="s">
        <v>88</v>
      </c>
      <c r="AI2008" t="s">
        <v>359</v>
      </c>
      <c r="AJ2008" s="7">
        <v>42004</v>
      </c>
      <c r="AK2008" t="s">
        <v>2450</v>
      </c>
      <c r="AL2008" t="s">
        <v>91</v>
      </c>
      <c r="AM2008" t="s">
        <v>2327</v>
      </c>
      <c r="AN2008" t="s">
        <v>2453</v>
      </c>
      <c r="AO2008" t="str">
        <f>TEXT(A2008,"yyyy-mm-dd")</f>
        <v>2012-05-31</v>
      </c>
    </row>
    <row r="2009" spans="1:41">
      <c r="A2009" s="6" t="s">
        <v>2449</v>
      </c>
      <c r="B2009">
        <v>2012</v>
      </c>
      <c r="C2009">
        <v>5</v>
      </c>
      <c r="E2009" t="s">
        <v>81</v>
      </c>
      <c r="F2009" t="s">
        <v>82</v>
      </c>
      <c r="G2009" t="s">
        <v>83</v>
      </c>
      <c r="H2009" t="s">
        <v>2028</v>
      </c>
      <c r="I2009">
        <v>2013</v>
      </c>
      <c r="K2009" s="6">
        <v>41639</v>
      </c>
      <c r="L2009">
        <v>19</v>
      </c>
      <c r="N2009" t="s">
        <v>195</v>
      </c>
      <c r="O2009" s="8">
        <v>3.65</v>
      </c>
      <c r="P2009" s="8">
        <v>3.6</v>
      </c>
      <c r="Q2009" s="8">
        <v>3.5</v>
      </c>
      <c r="R2009" s="8">
        <v>3.82</v>
      </c>
      <c r="S2009" s="8">
        <v>3.2</v>
      </c>
      <c r="T2009" s="8">
        <v>4.2</v>
      </c>
      <c r="U2009" s="8">
        <v>0.25</v>
      </c>
      <c r="V2009" s="9">
        <v>29</v>
      </c>
      <c r="W2009" s="8">
        <v>0.31999999999999984</v>
      </c>
      <c r="X2009" s="8">
        <v>1</v>
      </c>
      <c r="Y2009" s="8">
        <v>4.9999999999999822E-2</v>
      </c>
      <c r="Z2009" s="8">
        <v>-0.10000000000000009</v>
      </c>
      <c r="AA2009">
        <v>2.0000000000000018E-2</v>
      </c>
      <c r="AF2009" t="s">
        <v>2029</v>
      </c>
      <c r="AG2009" t="s">
        <v>87</v>
      </c>
      <c r="AH2009" t="s">
        <v>88</v>
      </c>
      <c r="AI2009" t="s">
        <v>97</v>
      </c>
      <c r="AJ2009" s="7">
        <v>41639</v>
      </c>
      <c r="AK2009" t="s">
        <v>2450</v>
      </c>
      <c r="AL2009" t="s">
        <v>91</v>
      </c>
      <c r="AM2009" t="s">
        <v>2030</v>
      </c>
      <c r="AN2009" t="s">
        <v>2452</v>
      </c>
      <c r="AO2009" t="str">
        <f>TEXT(A2009,"yyyy-mm-dd")</f>
        <v>2012-05-31</v>
      </c>
    </row>
    <row r="2010" spans="1:41">
      <c r="A2010" s="6" t="s">
        <v>2449</v>
      </c>
      <c r="B2010">
        <v>2012</v>
      </c>
      <c r="C2010">
        <v>5</v>
      </c>
      <c r="E2010" t="s">
        <v>392</v>
      </c>
      <c r="F2010" t="s">
        <v>82</v>
      </c>
      <c r="G2010" t="s">
        <v>83</v>
      </c>
      <c r="H2010" t="s">
        <v>2028</v>
      </c>
      <c r="I2010">
        <v>2013</v>
      </c>
      <c r="K2010" s="6">
        <v>41639</v>
      </c>
      <c r="L2010">
        <v>19</v>
      </c>
      <c r="N2010" t="s">
        <v>195</v>
      </c>
      <c r="O2010" s="8">
        <v>3.46</v>
      </c>
      <c r="P2010" s="8">
        <v>3.4</v>
      </c>
      <c r="Q2010" s="8">
        <v>3.3</v>
      </c>
      <c r="R2010" s="8">
        <v>3.55</v>
      </c>
      <c r="S2010" s="8">
        <v>3.1</v>
      </c>
      <c r="T2010" s="8">
        <v>4</v>
      </c>
      <c r="U2010" s="8">
        <v>0.21</v>
      </c>
      <c r="V2010" s="9">
        <v>27</v>
      </c>
      <c r="W2010" s="8">
        <v>0.25</v>
      </c>
      <c r="X2010" s="8">
        <v>0.89999999999999991</v>
      </c>
      <c r="Y2010" s="8">
        <v>6.0000000000000053E-2</v>
      </c>
      <c r="Z2010" s="8">
        <v>-5.0000000000000266E-2</v>
      </c>
      <c r="AA2010">
        <v>2.9999999999999805E-2</v>
      </c>
      <c r="AF2010" t="s">
        <v>2029</v>
      </c>
      <c r="AG2010" t="s">
        <v>87</v>
      </c>
      <c r="AH2010" t="s">
        <v>88</v>
      </c>
      <c r="AI2010" t="s">
        <v>97</v>
      </c>
      <c r="AJ2010" s="7">
        <v>41639</v>
      </c>
      <c r="AK2010" t="s">
        <v>2450</v>
      </c>
      <c r="AL2010" t="s">
        <v>393</v>
      </c>
      <c r="AM2010" t="s">
        <v>2030</v>
      </c>
      <c r="AN2010" t="s">
        <v>2455</v>
      </c>
      <c r="AO2010" t="str">
        <f>TEXT(A2010,"yyyy-mm-dd")</f>
        <v>2012-05-31</v>
      </c>
    </row>
    <row r="2011" spans="1:41">
      <c r="A2011" s="6" t="s">
        <v>2449</v>
      </c>
      <c r="B2011">
        <v>2012</v>
      </c>
      <c r="C2011">
        <v>5</v>
      </c>
      <c r="E2011" t="s">
        <v>81</v>
      </c>
      <c r="F2011" t="s">
        <v>82</v>
      </c>
      <c r="G2011" t="s">
        <v>83</v>
      </c>
      <c r="H2011" t="s">
        <v>1781</v>
      </c>
      <c r="I2011">
        <v>2012</v>
      </c>
      <c r="K2011" s="6">
        <v>41274</v>
      </c>
      <c r="L2011">
        <v>7</v>
      </c>
      <c r="N2011" t="s">
        <v>192</v>
      </c>
      <c r="O2011" s="8">
        <v>3.65</v>
      </c>
      <c r="P2011" s="8">
        <v>3.7</v>
      </c>
      <c r="Q2011" s="8">
        <v>3.5</v>
      </c>
      <c r="R2011" s="8">
        <v>3.8</v>
      </c>
      <c r="S2011" s="8">
        <v>3.1</v>
      </c>
      <c r="T2011" s="8">
        <v>4.0999999999999996</v>
      </c>
      <c r="U2011" s="8">
        <v>0.23</v>
      </c>
      <c r="V2011" s="9">
        <v>29</v>
      </c>
      <c r="W2011" s="8">
        <v>0.29999999999999982</v>
      </c>
      <c r="X2011" s="8">
        <v>0.99999999999999956</v>
      </c>
      <c r="Y2011" s="8">
        <v>-5.0000000000000266E-2</v>
      </c>
      <c r="Z2011" s="8">
        <v>0</v>
      </c>
      <c r="AA2011">
        <v>-8.0000000000000071E-2</v>
      </c>
      <c r="AF2011" t="s">
        <v>1782</v>
      </c>
      <c r="AG2011" t="s">
        <v>87</v>
      </c>
      <c r="AH2011" t="s">
        <v>88</v>
      </c>
      <c r="AI2011" t="s">
        <v>89</v>
      </c>
      <c r="AJ2011" s="7">
        <v>41274</v>
      </c>
      <c r="AK2011" t="s">
        <v>2450</v>
      </c>
      <c r="AL2011" t="s">
        <v>91</v>
      </c>
      <c r="AM2011" t="s">
        <v>1783</v>
      </c>
      <c r="AN2011" t="s">
        <v>2451</v>
      </c>
      <c r="AO2011" t="str">
        <f>TEXT(A2011,"yyyy-mm-dd")</f>
        <v>2012-05-31</v>
      </c>
    </row>
    <row r="2012" spans="1:41">
      <c r="A2012" s="6" t="s">
        <v>2449</v>
      </c>
      <c r="B2012">
        <v>2012</v>
      </c>
      <c r="C2012">
        <v>5</v>
      </c>
      <c r="E2012" t="s">
        <v>392</v>
      </c>
      <c r="F2012" t="s">
        <v>82</v>
      </c>
      <c r="G2012" t="s">
        <v>83</v>
      </c>
      <c r="H2012" t="s">
        <v>1781</v>
      </c>
      <c r="I2012">
        <v>2012</v>
      </c>
      <c r="K2012" s="6">
        <v>41274</v>
      </c>
      <c r="L2012">
        <v>7</v>
      </c>
      <c r="N2012" t="s">
        <v>192</v>
      </c>
      <c r="O2012" s="8">
        <v>3.5</v>
      </c>
      <c r="P2012" s="8">
        <v>3.5</v>
      </c>
      <c r="Q2012" s="8">
        <v>3.4</v>
      </c>
      <c r="R2012" s="8">
        <v>3.6</v>
      </c>
      <c r="S2012" s="8">
        <v>3.2</v>
      </c>
      <c r="T2012" s="8">
        <v>3.9</v>
      </c>
      <c r="U2012" s="8">
        <v>0.17</v>
      </c>
      <c r="V2012" s="9">
        <v>28</v>
      </c>
      <c r="W2012" s="8">
        <v>0.20000000000000018</v>
      </c>
      <c r="X2012" s="8">
        <v>0.69999999999999973</v>
      </c>
      <c r="Y2012" s="8">
        <v>0</v>
      </c>
      <c r="Z2012" s="8">
        <v>0</v>
      </c>
      <c r="AA2012">
        <v>0</v>
      </c>
      <c r="AF2012" t="s">
        <v>1782</v>
      </c>
      <c r="AG2012" t="s">
        <v>87</v>
      </c>
      <c r="AH2012" t="s">
        <v>88</v>
      </c>
      <c r="AI2012" t="s">
        <v>89</v>
      </c>
      <c r="AJ2012" s="7">
        <v>41274</v>
      </c>
      <c r="AK2012" t="s">
        <v>2450</v>
      </c>
      <c r="AL2012" t="s">
        <v>393</v>
      </c>
      <c r="AM2012" t="s">
        <v>1783</v>
      </c>
      <c r="AN2012" t="s">
        <v>2454</v>
      </c>
      <c r="AO2012" t="str">
        <f>TEXT(A2012,"yyyy-mm-dd")</f>
        <v>2012-05-31</v>
      </c>
    </row>
    <row r="2013" spans="1:41">
      <c r="A2013" s="6" t="s">
        <v>2449</v>
      </c>
      <c r="B2013">
        <v>2012</v>
      </c>
      <c r="C2013">
        <v>5</v>
      </c>
      <c r="E2013" t="s">
        <v>81</v>
      </c>
      <c r="F2013" t="s">
        <v>82</v>
      </c>
      <c r="G2013" t="s">
        <v>774</v>
      </c>
      <c r="H2013" t="s">
        <v>775</v>
      </c>
      <c r="K2013" s="6"/>
      <c r="O2013" s="8">
        <v>3.6</v>
      </c>
      <c r="P2013" s="8">
        <v>3.6</v>
      </c>
      <c r="Q2013" s="8">
        <v>3.5</v>
      </c>
      <c r="R2013" s="8">
        <v>3.7</v>
      </c>
      <c r="S2013" s="8">
        <v>3.2</v>
      </c>
      <c r="T2013" s="8">
        <v>4.2</v>
      </c>
      <c r="U2013" s="8">
        <v>0.23</v>
      </c>
      <c r="V2013" s="9">
        <v>27</v>
      </c>
      <c r="W2013" s="8">
        <v>0.20000000000000018</v>
      </c>
      <c r="X2013" s="8">
        <v>1</v>
      </c>
      <c r="Y2013" s="8">
        <v>0</v>
      </c>
      <c r="Z2013" s="8">
        <v>0</v>
      </c>
      <c r="AA2013">
        <v>-9.9999999999999645E-2</v>
      </c>
      <c r="AF2013" t="s">
        <v>776</v>
      </c>
      <c r="AG2013" t="s">
        <v>777</v>
      </c>
      <c r="AH2013" t="s">
        <v>778</v>
      </c>
      <c r="AI2013" t="s">
        <v>779</v>
      </c>
      <c r="AJ2013" s="7"/>
      <c r="AK2013" t="s">
        <v>2450</v>
      </c>
      <c r="AL2013" t="s">
        <v>91</v>
      </c>
      <c r="AM2013" t="s">
        <v>775</v>
      </c>
      <c r="AN2013" t="s">
        <v>2469</v>
      </c>
      <c r="AO2013" t="str">
        <f>TEXT(A2013,"yyyy-mm-dd")</f>
        <v>2012-05-31</v>
      </c>
    </row>
    <row r="2014" spans="1:41">
      <c r="A2014" s="6" t="s">
        <v>2449</v>
      </c>
      <c r="B2014">
        <v>2012</v>
      </c>
      <c r="C2014">
        <v>5</v>
      </c>
      <c r="E2014" t="s">
        <v>81</v>
      </c>
      <c r="F2014" t="s">
        <v>82</v>
      </c>
      <c r="G2014" t="s">
        <v>774</v>
      </c>
      <c r="H2014" t="s">
        <v>1536</v>
      </c>
      <c r="K2014" s="6"/>
      <c r="O2014" s="8">
        <v>3.47</v>
      </c>
      <c r="P2014" s="8">
        <v>3.5</v>
      </c>
      <c r="Q2014" s="8">
        <v>3.4</v>
      </c>
      <c r="R2014" s="8">
        <v>3.58</v>
      </c>
      <c r="S2014" s="8">
        <v>3</v>
      </c>
      <c r="T2014" s="8">
        <v>4</v>
      </c>
      <c r="U2014" s="8">
        <v>0.25</v>
      </c>
      <c r="V2014" s="9">
        <v>26</v>
      </c>
      <c r="W2014" s="8">
        <v>0.18000000000000016</v>
      </c>
      <c r="X2014" s="8">
        <v>1</v>
      </c>
      <c r="Y2014" s="8">
        <v>-2.9999999999999805E-2</v>
      </c>
      <c r="Z2014" s="8">
        <v>0</v>
      </c>
      <c r="AA2014">
        <v>1.0000000000000231E-2</v>
      </c>
      <c r="AF2014" t="s">
        <v>1537</v>
      </c>
      <c r="AG2014" t="s">
        <v>777</v>
      </c>
      <c r="AH2014" t="s">
        <v>778</v>
      </c>
      <c r="AI2014" t="s">
        <v>1538</v>
      </c>
      <c r="AJ2014" s="7"/>
      <c r="AK2014" t="s">
        <v>2450</v>
      </c>
      <c r="AL2014" t="s">
        <v>91</v>
      </c>
      <c r="AM2014" t="s">
        <v>1536</v>
      </c>
      <c r="AN2014" t="s">
        <v>2470</v>
      </c>
      <c r="AO2014" t="str">
        <f>TEXT(A2014,"yyyy-mm-dd")</f>
        <v>2012-05-31</v>
      </c>
    </row>
    <row r="2015" spans="1:41">
      <c r="A2015" s="6" t="s">
        <v>2449</v>
      </c>
      <c r="B2015">
        <v>2012</v>
      </c>
      <c r="C2015">
        <v>5</v>
      </c>
      <c r="E2015" t="s">
        <v>112</v>
      </c>
      <c r="F2015" t="s">
        <v>113</v>
      </c>
      <c r="G2015" t="s">
        <v>83</v>
      </c>
      <c r="H2015" t="s">
        <v>2028</v>
      </c>
      <c r="I2015">
        <v>2013</v>
      </c>
      <c r="K2015" s="6">
        <v>41639</v>
      </c>
      <c r="L2015">
        <v>19</v>
      </c>
      <c r="N2015" t="s">
        <v>195</v>
      </c>
      <c r="O2015" s="8">
        <v>4.72</v>
      </c>
      <c r="P2015" s="8">
        <v>4.5999999999999996</v>
      </c>
      <c r="Q2015" s="8">
        <v>4.46</v>
      </c>
      <c r="R2015" s="8">
        <v>5</v>
      </c>
      <c r="S2015" s="8">
        <v>4</v>
      </c>
      <c r="T2015" s="8">
        <v>5.9</v>
      </c>
      <c r="U2015" s="8">
        <v>0.46</v>
      </c>
      <c r="V2015" s="9">
        <v>28</v>
      </c>
      <c r="W2015" s="8">
        <v>0.54</v>
      </c>
      <c r="X2015" s="8">
        <v>1.9000000000000004</v>
      </c>
      <c r="Y2015" s="8">
        <v>0.12000000000000011</v>
      </c>
      <c r="Z2015" s="8">
        <v>4.0000000000000036E-2</v>
      </c>
      <c r="AA2015">
        <v>-0.13999999999999968</v>
      </c>
      <c r="AF2015" t="s">
        <v>2349</v>
      </c>
      <c r="AG2015" t="s">
        <v>115</v>
      </c>
      <c r="AH2015" t="s">
        <v>116</v>
      </c>
      <c r="AI2015" t="s">
        <v>230</v>
      </c>
      <c r="AJ2015" s="7">
        <v>41639</v>
      </c>
      <c r="AK2015" t="s">
        <v>2450</v>
      </c>
      <c r="AL2015" t="s">
        <v>118</v>
      </c>
      <c r="AM2015" t="s">
        <v>2030</v>
      </c>
      <c r="AN2015" t="s">
        <v>2472</v>
      </c>
      <c r="AO2015" t="str">
        <f>TEXT(A2015,"yyyy-mm-dd")</f>
        <v>2012-05-31</v>
      </c>
    </row>
    <row r="2016" spans="1:41">
      <c r="A2016" s="6" t="s">
        <v>2449</v>
      </c>
      <c r="B2016">
        <v>2012</v>
      </c>
      <c r="C2016">
        <v>5</v>
      </c>
      <c r="E2016" t="s">
        <v>112</v>
      </c>
      <c r="F2016" t="s">
        <v>113</v>
      </c>
      <c r="G2016" t="s">
        <v>83</v>
      </c>
      <c r="H2016" t="s">
        <v>1781</v>
      </c>
      <c r="I2016">
        <v>2012</v>
      </c>
      <c r="K2016" s="6">
        <v>41274</v>
      </c>
      <c r="L2016">
        <v>7</v>
      </c>
      <c r="N2016" t="s">
        <v>192</v>
      </c>
      <c r="O2016" s="8">
        <v>4.4400000000000004</v>
      </c>
      <c r="P2016" s="8">
        <v>4.45</v>
      </c>
      <c r="Q2016" s="8">
        <v>4.3</v>
      </c>
      <c r="R2016" s="8">
        <v>4.5</v>
      </c>
      <c r="S2016" s="8">
        <v>3.83</v>
      </c>
      <c r="T2016" s="8">
        <v>5.1100000000000003</v>
      </c>
      <c r="U2016" s="8">
        <v>0.23</v>
      </c>
      <c r="V2016" s="9">
        <v>28</v>
      </c>
      <c r="W2016" s="8">
        <v>0.20000000000000018</v>
      </c>
      <c r="X2016" s="8">
        <v>1.2800000000000002</v>
      </c>
      <c r="Y2016" s="8">
        <v>-9.9999999999997868E-3</v>
      </c>
      <c r="Z2016" s="8">
        <v>4.0000000000000036E-2</v>
      </c>
      <c r="AA2016">
        <v>2.0000000000000462E-2</v>
      </c>
      <c r="AF2016" t="s">
        <v>2052</v>
      </c>
      <c r="AG2016" t="s">
        <v>115</v>
      </c>
      <c r="AH2016" t="s">
        <v>116</v>
      </c>
      <c r="AI2016" t="s">
        <v>117</v>
      </c>
      <c r="AJ2016" s="7">
        <v>41274</v>
      </c>
      <c r="AK2016" t="s">
        <v>2450</v>
      </c>
      <c r="AL2016" t="s">
        <v>118</v>
      </c>
      <c r="AM2016" t="s">
        <v>1783</v>
      </c>
      <c r="AN2016" t="s">
        <v>2471</v>
      </c>
      <c r="AO2016" t="str">
        <f>TEXT(A2016,"yyyy-mm-dd")</f>
        <v>2012-05-31</v>
      </c>
    </row>
    <row r="2017" spans="1:41">
      <c r="A2017" s="6" t="s">
        <v>2473</v>
      </c>
      <c r="B2017">
        <v>2012</v>
      </c>
      <c r="C2017">
        <v>6</v>
      </c>
      <c r="E2017" t="s">
        <v>1907</v>
      </c>
      <c r="F2017" t="s">
        <v>1908</v>
      </c>
      <c r="G2017" t="s">
        <v>102</v>
      </c>
      <c r="H2017" t="s">
        <v>2491</v>
      </c>
      <c r="I2017">
        <v>2014</v>
      </c>
      <c r="J2017">
        <v>2</v>
      </c>
      <c r="K2017" s="6">
        <v>41820</v>
      </c>
      <c r="L2017">
        <v>24</v>
      </c>
      <c r="M2017">
        <v>8</v>
      </c>
      <c r="N2017" t="s">
        <v>368</v>
      </c>
      <c r="O2017" s="8">
        <v>5.0999999999999996</v>
      </c>
      <c r="P2017" s="8">
        <v>5</v>
      </c>
      <c r="Q2017" s="8">
        <v>4.75</v>
      </c>
      <c r="R2017" s="8">
        <v>5.5</v>
      </c>
      <c r="S2017" s="8">
        <v>4</v>
      </c>
      <c r="T2017" s="8">
        <v>6.5</v>
      </c>
      <c r="U2017" s="8">
        <v>0.62</v>
      </c>
      <c r="V2017" s="9">
        <v>22</v>
      </c>
      <c r="W2017" s="8">
        <v>0.75</v>
      </c>
      <c r="X2017" s="8">
        <v>2.5</v>
      </c>
      <c r="Y2017" s="8">
        <v>9.9999999999999645E-2</v>
      </c>
      <c r="Z2017" s="8"/>
      <c r="AF2017" t="s">
        <v>2492</v>
      </c>
      <c r="AG2017" t="s">
        <v>1910</v>
      </c>
      <c r="AH2017" t="s">
        <v>1911</v>
      </c>
      <c r="AI2017" t="s">
        <v>1971</v>
      </c>
      <c r="AJ2017" s="7">
        <v>41820</v>
      </c>
      <c r="AK2017" t="s">
        <v>2474</v>
      </c>
      <c r="AL2017" t="s">
        <v>1908</v>
      </c>
      <c r="AM2017" t="s">
        <v>2493</v>
      </c>
      <c r="AN2017" t="s">
        <v>2494</v>
      </c>
      <c r="AO2017" t="str">
        <f>TEXT(A2017,"yyyy-mm-dd")</f>
        <v>2012-06-30</v>
      </c>
    </row>
    <row r="2018" spans="1:41">
      <c r="A2018" s="6" t="s">
        <v>2473</v>
      </c>
      <c r="B2018">
        <v>2012</v>
      </c>
      <c r="C2018">
        <v>6</v>
      </c>
      <c r="E2018" t="s">
        <v>1907</v>
      </c>
      <c r="F2018" t="s">
        <v>1908</v>
      </c>
      <c r="G2018" t="s">
        <v>102</v>
      </c>
      <c r="H2018" t="s">
        <v>2418</v>
      </c>
      <c r="I2018">
        <v>2014</v>
      </c>
      <c r="J2018">
        <v>1</v>
      </c>
      <c r="K2018" s="6">
        <v>41729</v>
      </c>
      <c r="L2018">
        <v>21</v>
      </c>
      <c r="M2018">
        <v>7</v>
      </c>
      <c r="N2018" t="s">
        <v>176</v>
      </c>
      <c r="O2018" s="8">
        <v>4.93</v>
      </c>
      <c r="P2018" s="8">
        <v>4.93</v>
      </c>
      <c r="Q2018" s="8">
        <v>4.5</v>
      </c>
      <c r="R2018" s="8">
        <v>5.27</v>
      </c>
      <c r="S2018" s="8">
        <v>4</v>
      </c>
      <c r="T2018" s="8">
        <v>6.19</v>
      </c>
      <c r="U2018" s="8">
        <v>0.53</v>
      </c>
      <c r="V2018" s="9">
        <v>22</v>
      </c>
      <c r="W2018" s="8">
        <v>0.76999999999999957</v>
      </c>
      <c r="X2018" s="8">
        <v>2.1900000000000004</v>
      </c>
      <c r="Y2018" s="8">
        <v>0</v>
      </c>
      <c r="Z2018" s="8">
        <v>-7.0000000000000284E-2</v>
      </c>
      <c r="AA2018">
        <v>-7.0000000000000284E-2</v>
      </c>
      <c r="AF2018" t="s">
        <v>2419</v>
      </c>
      <c r="AG2018" t="s">
        <v>1910</v>
      </c>
      <c r="AH2018" t="s">
        <v>1911</v>
      </c>
      <c r="AI2018" t="s">
        <v>1944</v>
      </c>
      <c r="AJ2018" s="7">
        <v>41729</v>
      </c>
      <c r="AK2018" t="s">
        <v>2474</v>
      </c>
      <c r="AL2018" t="s">
        <v>1908</v>
      </c>
      <c r="AM2018" t="s">
        <v>2420</v>
      </c>
      <c r="AN2018" t="s">
        <v>2490</v>
      </c>
      <c r="AO2018" t="str">
        <f>TEXT(A2018,"yyyy-mm-dd")</f>
        <v>2012-06-30</v>
      </c>
    </row>
    <row r="2019" spans="1:41">
      <c r="A2019" s="6" t="s">
        <v>2473</v>
      </c>
      <c r="B2019">
        <v>2012</v>
      </c>
      <c r="C2019">
        <v>6</v>
      </c>
      <c r="E2019" t="s">
        <v>1907</v>
      </c>
      <c r="F2019" t="s">
        <v>1908</v>
      </c>
      <c r="G2019" t="s">
        <v>102</v>
      </c>
      <c r="H2019" t="s">
        <v>2342</v>
      </c>
      <c r="I2019">
        <v>2013</v>
      </c>
      <c r="J2019">
        <v>4</v>
      </c>
      <c r="K2019" s="6">
        <v>41639</v>
      </c>
      <c r="L2019">
        <v>18</v>
      </c>
      <c r="M2019">
        <v>6</v>
      </c>
      <c r="N2019" t="s">
        <v>206</v>
      </c>
      <c r="O2019" s="8">
        <v>4.78</v>
      </c>
      <c r="P2019" s="8">
        <v>4.63</v>
      </c>
      <c r="Q2019" s="8">
        <v>4.5</v>
      </c>
      <c r="R2019" s="8">
        <v>5</v>
      </c>
      <c r="S2019" s="8">
        <v>4</v>
      </c>
      <c r="T2019" s="8">
        <v>6.15</v>
      </c>
      <c r="U2019" s="8">
        <v>0.52</v>
      </c>
      <c r="V2019" s="9">
        <v>24</v>
      </c>
      <c r="W2019" s="8">
        <v>0.5</v>
      </c>
      <c r="X2019" s="8">
        <v>2.1500000000000004</v>
      </c>
      <c r="Y2019" s="8">
        <v>0.15000000000000036</v>
      </c>
      <c r="Z2019" s="8">
        <v>-0.12000000000000011</v>
      </c>
      <c r="AA2019">
        <v>0</v>
      </c>
      <c r="AF2019" t="s">
        <v>2343</v>
      </c>
      <c r="AG2019" t="s">
        <v>1910</v>
      </c>
      <c r="AH2019" t="s">
        <v>1911</v>
      </c>
      <c r="AI2019" t="s">
        <v>1939</v>
      </c>
      <c r="AJ2019" s="7">
        <v>41639</v>
      </c>
      <c r="AK2019" t="s">
        <v>2474</v>
      </c>
      <c r="AL2019" t="s">
        <v>1908</v>
      </c>
      <c r="AM2019" t="s">
        <v>2344</v>
      </c>
      <c r="AN2019" t="s">
        <v>2489</v>
      </c>
      <c r="AO2019" t="str">
        <f>TEXT(A2019,"yyyy-mm-dd")</f>
        <v>2012-06-30</v>
      </c>
    </row>
    <row r="2020" spans="1:41">
      <c r="A2020" s="6" t="s">
        <v>2473</v>
      </c>
      <c r="B2020">
        <v>2012</v>
      </c>
      <c r="C2020">
        <v>6</v>
      </c>
      <c r="E2020" t="s">
        <v>1907</v>
      </c>
      <c r="F2020" t="s">
        <v>1908</v>
      </c>
      <c r="G2020" t="s">
        <v>102</v>
      </c>
      <c r="H2020" t="s">
        <v>2267</v>
      </c>
      <c r="I2020">
        <v>2013</v>
      </c>
      <c r="J2020">
        <v>3</v>
      </c>
      <c r="K2020" s="6">
        <v>41547</v>
      </c>
      <c r="L2020">
        <v>15</v>
      </c>
      <c r="M2020">
        <v>5</v>
      </c>
      <c r="N2020" t="s">
        <v>236</v>
      </c>
      <c r="O2020" s="8">
        <v>4.72</v>
      </c>
      <c r="P2020" s="8">
        <v>4.5</v>
      </c>
      <c r="Q2020" s="8">
        <v>4.5</v>
      </c>
      <c r="R2020" s="8">
        <v>4.83</v>
      </c>
      <c r="S2020" s="8">
        <v>4</v>
      </c>
      <c r="T2020" s="8">
        <v>6.25</v>
      </c>
      <c r="U2020" s="8">
        <v>0.45</v>
      </c>
      <c r="V2020" s="9">
        <v>24</v>
      </c>
      <c r="W2020" s="8">
        <v>0.33000000000000007</v>
      </c>
      <c r="X2020" s="8">
        <v>2.25</v>
      </c>
      <c r="Y2020" s="8">
        <v>0.21999999999999975</v>
      </c>
      <c r="Z2020" s="8">
        <v>-0.25</v>
      </c>
      <c r="AA2020">
        <v>-0.12000000000000011</v>
      </c>
      <c r="AF2020" t="s">
        <v>2268</v>
      </c>
      <c r="AG2020" t="s">
        <v>1910</v>
      </c>
      <c r="AH2020" t="s">
        <v>1911</v>
      </c>
      <c r="AI2020" t="s">
        <v>1934</v>
      </c>
      <c r="AJ2020" s="7">
        <v>41547</v>
      </c>
      <c r="AK2020" t="s">
        <v>2474</v>
      </c>
      <c r="AL2020" t="s">
        <v>1908</v>
      </c>
      <c r="AM2020" t="s">
        <v>2269</v>
      </c>
      <c r="AN2020" t="s">
        <v>2488</v>
      </c>
      <c r="AO2020" t="str">
        <f>TEXT(A2020,"yyyy-mm-dd")</f>
        <v>2012-06-30</v>
      </c>
    </row>
    <row r="2021" spans="1:41">
      <c r="A2021" s="6" t="s">
        <v>2473</v>
      </c>
      <c r="B2021">
        <v>2012</v>
      </c>
      <c r="C2021">
        <v>6</v>
      </c>
      <c r="E2021" t="s">
        <v>1907</v>
      </c>
      <c r="F2021" t="s">
        <v>1908</v>
      </c>
      <c r="G2021" t="s">
        <v>102</v>
      </c>
      <c r="H2021" t="s">
        <v>2194</v>
      </c>
      <c r="I2021">
        <v>2013</v>
      </c>
      <c r="J2021">
        <v>2</v>
      </c>
      <c r="K2021" s="6">
        <v>41455</v>
      </c>
      <c r="L2021">
        <v>12</v>
      </c>
      <c r="M2021">
        <v>4</v>
      </c>
      <c r="N2021" t="s">
        <v>261</v>
      </c>
      <c r="O2021" s="8">
        <v>4.6100000000000003</v>
      </c>
      <c r="P2021" s="8">
        <v>4.5</v>
      </c>
      <c r="Q2021" s="8">
        <v>4.5</v>
      </c>
      <c r="R2021" s="8">
        <v>4.75</v>
      </c>
      <c r="S2021" s="8">
        <v>4</v>
      </c>
      <c r="T2021" s="8">
        <v>6.5</v>
      </c>
      <c r="U2021" s="8">
        <v>0.47</v>
      </c>
      <c r="V2021" s="9">
        <v>24</v>
      </c>
      <c r="W2021" s="8">
        <v>0.25</v>
      </c>
      <c r="X2021" s="8">
        <v>2.5</v>
      </c>
      <c r="Y2021" s="8">
        <v>0.11000000000000032</v>
      </c>
      <c r="Z2021" s="8">
        <v>0</v>
      </c>
      <c r="AA2021">
        <v>-4.0000000000000036E-2</v>
      </c>
      <c r="AF2021" t="s">
        <v>2195</v>
      </c>
      <c r="AG2021" t="s">
        <v>1910</v>
      </c>
      <c r="AH2021" t="s">
        <v>1911</v>
      </c>
      <c r="AI2021" t="s">
        <v>1929</v>
      </c>
      <c r="AJ2021" s="7">
        <v>41455</v>
      </c>
      <c r="AK2021" t="s">
        <v>2474</v>
      </c>
      <c r="AL2021" t="s">
        <v>1908</v>
      </c>
      <c r="AM2021" t="s">
        <v>2196</v>
      </c>
      <c r="AN2021" t="s">
        <v>2487</v>
      </c>
      <c r="AO2021" t="str">
        <f>TEXT(A2021,"yyyy-mm-dd")</f>
        <v>2012-06-30</v>
      </c>
    </row>
    <row r="2022" spans="1:41">
      <c r="A2022" s="6" t="s">
        <v>2473</v>
      </c>
      <c r="B2022">
        <v>2012</v>
      </c>
      <c r="C2022">
        <v>6</v>
      </c>
      <c r="E2022" t="s">
        <v>1907</v>
      </c>
      <c r="F2022" t="s">
        <v>1908</v>
      </c>
      <c r="G2022" t="s">
        <v>102</v>
      </c>
      <c r="H2022" t="s">
        <v>2121</v>
      </c>
      <c r="I2022">
        <v>2013</v>
      </c>
      <c r="J2022">
        <v>1</v>
      </c>
      <c r="K2022" s="6">
        <v>41364</v>
      </c>
      <c r="L2022">
        <v>9</v>
      </c>
      <c r="M2022">
        <v>3</v>
      </c>
      <c r="N2022" t="s">
        <v>173</v>
      </c>
      <c r="O2022" s="8">
        <v>4.59</v>
      </c>
      <c r="P2022" s="8">
        <v>4.5</v>
      </c>
      <c r="Q2022" s="8">
        <v>4.5</v>
      </c>
      <c r="R2022" s="8">
        <v>4.5599999999999996</v>
      </c>
      <c r="S2022" s="8">
        <v>4</v>
      </c>
      <c r="T2022" s="8">
        <v>6.5</v>
      </c>
      <c r="U2022" s="8">
        <v>0.46</v>
      </c>
      <c r="V2022" s="9">
        <v>24</v>
      </c>
      <c r="W2022" s="8">
        <v>5.9999999999999609E-2</v>
      </c>
      <c r="X2022" s="8">
        <v>2.5</v>
      </c>
      <c r="Y2022" s="8">
        <v>8.9999999999999858E-2</v>
      </c>
      <c r="Z2022" s="8">
        <v>0</v>
      </c>
      <c r="AA2022">
        <v>-0.19000000000000039</v>
      </c>
      <c r="AF2022" t="s">
        <v>2122</v>
      </c>
      <c r="AG2022" t="s">
        <v>1910</v>
      </c>
      <c r="AH2022" t="s">
        <v>1911</v>
      </c>
      <c r="AI2022" t="s">
        <v>1924</v>
      </c>
      <c r="AJ2022" s="7">
        <v>41364</v>
      </c>
      <c r="AK2022" t="s">
        <v>2474</v>
      </c>
      <c r="AL2022" t="s">
        <v>1908</v>
      </c>
      <c r="AM2022" t="s">
        <v>2123</v>
      </c>
      <c r="AN2022" t="s">
        <v>2486</v>
      </c>
      <c r="AO2022" t="str">
        <f>TEXT(A2022,"yyyy-mm-dd")</f>
        <v>2012-06-30</v>
      </c>
    </row>
    <row r="2023" spans="1:41">
      <c r="A2023" s="6" t="s">
        <v>2473</v>
      </c>
      <c r="B2023">
        <v>2012</v>
      </c>
      <c r="C2023">
        <v>6</v>
      </c>
      <c r="E2023" t="s">
        <v>1907</v>
      </c>
      <c r="F2023" t="s">
        <v>1908</v>
      </c>
      <c r="G2023" t="s">
        <v>102</v>
      </c>
      <c r="H2023" t="s">
        <v>2045</v>
      </c>
      <c r="I2023">
        <v>2012</v>
      </c>
      <c r="J2023">
        <v>4</v>
      </c>
      <c r="K2023" s="6">
        <v>41274</v>
      </c>
      <c r="L2023">
        <v>6</v>
      </c>
      <c r="M2023">
        <v>2</v>
      </c>
      <c r="N2023" t="s">
        <v>203</v>
      </c>
      <c r="O2023" s="8">
        <v>4.5599999999999996</v>
      </c>
      <c r="P2023" s="8">
        <v>4.5</v>
      </c>
      <c r="Q2023" s="8">
        <v>4.5</v>
      </c>
      <c r="R2023" s="8">
        <v>4.5</v>
      </c>
      <c r="S2023" s="8">
        <v>4</v>
      </c>
      <c r="T2023" s="8">
        <v>5.75</v>
      </c>
      <c r="U2023" s="8">
        <v>0.3</v>
      </c>
      <c r="V2023" s="9">
        <v>25</v>
      </c>
      <c r="W2023" s="8">
        <v>0</v>
      </c>
      <c r="X2023" s="8">
        <v>1.75</v>
      </c>
      <c r="Y2023" s="8">
        <v>5.9999999999999609E-2</v>
      </c>
      <c r="Z2023" s="8">
        <v>0</v>
      </c>
      <c r="AA2023">
        <v>0</v>
      </c>
      <c r="AF2023" t="s">
        <v>2046</v>
      </c>
      <c r="AG2023" t="s">
        <v>1910</v>
      </c>
      <c r="AH2023" t="s">
        <v>1911</v>
      </c>
      <c r="AI2023" t="s">
        <v>1919</v>
      </c>
      <c r="AJ2023" s="7">
        <v>41274</v>
      </c>
      <c r="AK2023" t="s">
        <v>2474</v>
      </c>
      <c r="AL2023" t="s">
        <v>1908</v>
      </c>
      <c r="AM2023" t="s">
        <v>2047</v>
      </c>
      <c r="AN2023" t="s">
        <v>2485</v>
      </c>
      <c r="AO2023" t="str">
        <f>TEXT(A2023,"yyyy-mm-dd")</f>
        <v>2012-06-30</v>
      </c>
    </row>
    <row r="2024" spans="1:41">
      <c r="A2024" s="6" t="s">
        <v>2473</v>
      </c>
      <c r="B2024">
        <v>2012</v>
      </c>
      <c r="C2024">
        <v>6</v>
      </c>
      <c r="E2024" t="s">
        <v>1907</v>
      </c>
      <c r="F2024" t="s">
        <v>1908</v>
      </c>
      <c r="G2024" t="s">
        <v>102</v>
      </c>
      <c r="H2024" t="s">
        <v>1969</v>
      </c>
      <c r="I2024">
        <v>2012</v>
      </c>
      <c r="J2024">
        <v>3</v>
      </c>
      <c r="K2024" s="6">
        <v>41182</v>
      </c>
      <c r="L2024">
        <v>3</v>
      </c>
      <c r="M2024">
        <v>1</v>
      </c>
      <c r="N2024" t="s">
        <v>233</v>
      </c>
      <c r="O2024" s="8">
        <v>4.54</v>
      </c>
      <c r="P2024" s="8">
        <v>4.5</v>
      </c>
      <c r="Q2024" s="8">
        <v>4.5</v>
      </c>
      <c r="R2024" s="8">
        <v>4.5</v>
      </c>
      <c r="S2024" s="8">
        <v>4.25</v>
      </c>
      <c r="T2024" s="8">
        <v>4.83</v>
      </c>
      <c r="U2024" s="8">
        <v>0.12</v>
      </c>
      <c r="V2024" s="9">
        <v>25</v>
      </c>
      <c r="W2024" s="8">
        <v>0</v>
      </c>
      <c r="X2024" s="8">
        <v>0.58000000000000007</v>
      </c>
      <c r="Y2024" s="8">
        <v>4.0000000000000036E-2</v>
      </c>
      <c r="Z2024" s="8">
        <v>0</v>
      </c>
      <c r="AA2024">
        <v>0</v>
      </c>
      <c r="AF2024" t="s">
        <v>1970</v>
      </c>
      <c r="AG2024" t="s">
        <v>1910</v>
      </c>
      <c r="AH2024" t="s">
        <v>1911</v>
      </c>
      <c r="AI2024" t="s">
        <v>1915</v>
      </c>
      <c r="AJ2024" s="7">
        <v>41182</v>
      </c>
      <c r="AK2024" t="s">
        <v>2474</v>
      </c>
      <c r="AL2024" t="s">
        <v>1908</v>
      </c>
      <c r="AM2024" t="s">
        <v>1972</v>
      </c>
      <c r="AN2024" t="s">
        <v>2484</v>
      </c>
      <c r="AO2024" t="str">
        <f>TEXT(A2024,"yyyy-mm-dd")</f>
        <v>2012-06-30</v>
      </c>
    </row>
    <row r="2025" spans="1:41">
      <c r="A2025" s="6" t="s">
        <v>2473</v>
      </c>
      <c r="B2025">
        <v>2012</v>
      </c>
      <c r="C2025">
        <v>6</v>
      </c>
      <c r="E2025" t="s">
        <v>100</v>
      </c>
      <c r="F2025" t="s">
        <v>101</v>
      </c>
      <c r="G2025" t="s">
        <v>83</v>
      </c>
      <c r="H2025" t="s">
        <v>2028</v>
      </c>
      <c r="I2025">
        <v>2013</v>
      </c>
      <c r="K2025" s="6">
        <v>41639</v>
      </c>
      <c r="L2025">
        <v>18</v>
      </c>
      <c r="N2025" t="s">
        <v>206</v>
      </c>
      <c r="O2025" s="8">
        <v>3.42</v>
      </c>
      <c r="P2025" s="8">
        <v>3.5</v>
      </c>
      <c r="Q2025" s="8">
        <v>3.13</v>
      </c>
      <c r="R2025" s="8">
        <v>3.69</v>
      </c>
      <c r="S2025" s="8">
        <v>2.2999999999999998</v>
      </c>
      <c r="T2025" s="8">
        <v>4.2</v>
      </c>
      <c r="U2025" s="8">
        <v>0.41</v>
      </c>
      <c r="V2025" s="9">
        <v>26</v>
      </c>
      <c r="W2025" s="8">
        <v>0.56000000000000005</v>
      </c>
      <c r="X2025" s="8">
        <v>1.9000000000000004</v>
      </c>
      <c r="Y2025" s="8">
        <v>-8.0000000000000071E-2</v>
      </c>
      <c r="Z2025" s="8">
        <v>-9.9999999999997868E-3</v>
      </c>
      <c r="AA2025">
        <v>0.23999999999999977</v>
      </c>
      <c r="AF2025" t="s">
        <v>10004</v>
      </c>
      <c r="AG2025" t="s">
        <v>9655</v>
      </c>
      <c r="AH2025" t="s">
        <v>9656</v>
      </c>
      <c r="AI2025" t="s">
        <v>9669</v>
      </c>
      <c r="AJ2025" s="7">
        <v>41639</v>
      </c>
      <c r="AK2025" t="s">
        <v>2474</v>
      </c>
      <c r="AL2025" t="s">
        <v>109</v>
      </c>
      <c r="AM2025" t="s">
        <v>2030</v>
      </c>
      <c r="AN2025" t="s">
        <v>10014</v>
      </c>
    </row>
    <row r="2026" spans="1:41">
      <c r="A2026" s="6" t="s">
        <v>2473</v>
      </c>
      <c r="B2026">
        <v>2012</v>
      </c>
      <c r="C2026">
        <v>6</v>
      </c>
      <c r="E2026" t="s">
        <v>100</v>
      </c>
      <c r="F2026" t="s">
        <v>101</v>
      </c>
      <c r="G2026" t="s">
        <v>102</v>
      </c>
      <c r="H2026" t="s">
        <v>2121</v>
      </c>
      <c r="I2026">
        <v>2013</v>
      </c>
      <c r="J2026">
        <v>1</v>
      </c>
      <c r="K2026" s="6">
        <v>41364</v>
      </c>
      <c r="L2026">
        <v>9</v>
      </c>
      <c r="M2026">
        <v>3</v>
      </c>
      <c r="N2026" t="s">
        <v>173</v>
      </c>
      <c r="O2026" s="8">
        <v>2.79</v>
      </c>
      <c r="P2026" s="8">
        <v>2.85</v>
      </c>
      <c r="Q2026" s="8">
        <v>2.64</v>
      </c>
      <c r="R2026" s="8">
        <v>3.23</v>
      </c>
      <c r="S2026" s="8">
        <v>-0.5</v>
      </c>
      <c r="T2026" s="8">
        <v>4.0999999999999996</v>
      </c>
      <c r="U2026" s="8">
        <v>0.93</v>
      </c>
      <c r="V2026" s="9">
        <v>24</v>
      </c>
      <c r="W2026" s="8">
        <v>0.58999999999999986</v>
      </c>
      <c r="X2026" s="8">
        <v>4.5999999999999996</v>
      </c>
      <c r="Y2026" s="8">
        <v>-6.0000000000000053E-2</v>
      </c>
      <c r="Z2026" s="8">
        <v>-0.44999999999999973</v>
      </c>
      <c r="AA2026">
        <v>-0.20999999999999996</v>
      </c>
      <c r="AF2026" t="s">
        <v>2459</v>
      </c>
      <c r="AG2026" t="s">
        <v>106</v>
      </c>
      <c r="AH2026" t="s">
        <v>107</v>
      </c>
      <c r="AI2026" t="s">
        <v>497</v>
      </c>
      <c r="AJ2026" s="7">
        <v>41364</v>
      </c>
      <c r="AK2026" t="s">
        <v>2474</v>
      </c>
      <c r="AL2026" t="s">
        <v>109</v>
      </c>
      <c r="AM2026" t="s">
        <v>2123</v>
      </c>
      <c r="AN2026" t="s">
        <v>2483</v>
      </c>
      <c r="AO2026" t="str">
        <f>TEXT(A2026,"yyyy-mm-dd")</f>
        <v>2012-06-30</v>
      </c>
    </row>
    <row r="2027" spans="1:41">
      <c r="A2027" s="6" t="s">
        <v>2473</v>
      </c>
      <c r="B2027">
        <v>2012</v>
      </c>
      <c r="C2027">
        <v>6</v>
      </c>
      <c r="E2027" t="s">
        <v>100</v>
      </c>
      <c r="F2027" t="s">
        <v>101</v>
      </c>
      <c r="G2027" t="s">
        <v>102</v>
      </c>
      <c r="H2027" t="s">
        <v>2045</v>
      </c>
      <c r="I2027">
        <v>2012</v>
      </c>
      <c r="J2027">
        <v>4</v>
      </c>
      <c r="K2027" s="6">
        <v>41274</v>
      </c>
      <c r="L2027">
        <v>6</v>
      </c>
      <c r="M2027">
        <v>2</v>
      </c>
      <c r="N2027" t="s">
        <v>203</v>
      </c>
      <c r="O2027" s="8">
        <v>3.18</v>
      </c>
      <c r="P2027" s="8">
        <v>3.14</v>
      </c>
      <c r="Q2027" s="8">
        <v>3</v>
      </c>
      <c r="R2027" s="8">
        <v>3.55</v>
      </c>
      <c r="S2027" s="8">
        <v>1</v>
      </c>
      <c r="T2027" s="8">
        <v>4.3</v>
      </c>
      <c r="U2027" s="8">
        <v>0.61</v>
      </c>
      <c r="V2027" s="9">
        <v>26</v>
      </c>
      <c r="W2027" s="8">
        <v>0.54999999999999982</v>
      </c>
      <c r="X2027" s="8">
        <v>3.3</v>
      </c>
      <c r="Y2027" s="8">
        <v>4.0000000000000036E-2</v>
      </c>
      <c r="Z2027" s="8">
        <v>-0.25999999999999979</v>
      </c>
      <c r="AA2027">
        <v>2.0000000000000018E-2</v>
      </c>
      <c r="AF2027" t="s">
        <v>2363</v>
      </c>
      <c r="AG2027" t="s">
        <v>106</v>
      </c>
      <c r="AH2027" t="s">
        <v>107</v>
      </c>
      <c r="AI2027" t="s">
        <v>427</v>
      </c>
      <c r="AJ2027" s="7">
        <v>41274</v>
      </c>
      <c r="AK2027" t="s">
        <v>2474</v>
      </c>
      <c r="AL2027" t="s">
        <v>109</v>
      </c>
      <c r="AM2027" t="s">
        <v>2047</v>
      </c>
      <c r="AN2027" t="s">
        <v>2482</v>
      </c>
      <c r="AO2027" t="str">
        <f>TEXT(A2027,"yyyy-mm-dd")</f>
        <v>2012-06-30</v>
      </c>
    </row>
    <row r="2028" spans="1:41">
      <c r="A2028" s="6" t="s">
        <v>2473</v>
      </c>
      <c r="B2028">
        <v>2012</v>
      </c>
      <c r="C2028">
        <v>6</v>
      </c>
      <c r="E2028" t="s">
        <v>100</v>
      </c>
      <c r="F2028" t="s">
        <v>101</v>
      </c>
      <c r="G2028" t="s">
        <v>83</v>
      </c>
      <c r="H2028" t="s">
        <v>1781</v>
      </c>
      <c r="I2028">
        <v>2012</v>
      </c>
      <c r="K2028" s="6">
        <v>41274</v>
      </c>
      <c r="L2028">
        <v>6</v>
      </c>
      <c r="N2028" t="s">
        <v>203</v>
      </c>
      <c r="O2028" s="8">
        <v>3.72</v>
      </c>
      <c r="P2028" s="8">
        <v>3.7</v>
      </c>
      <c r="Q2028" s="8">
        <v>3.6</v>
      </c>
      <c r="R2028" s="8">
        <v>3.88</v>
      </c>
      <c r="S2028" s="8">
        <v>2.6</v>
      </c>
      <c r="T2028" s="8">
        <v>4.5</v>
      </c>
      <c r="U2028" s="8">
        <v>0.32</v>
      </c>
      <c r="V2028" s="9">
        <v>26</v>
      </c>
      <c r="W2028" s="8">
        <v>0.2799999999999998</v>
      </c>
      <c r="X2028" s="8">
        <v>1.9</v>
      </c>
      <c r="Y2028" s="8">
        <v>2.0000000000000018E-2</v>
      </c>
      <c r="Z2028" s="8">
        <v>-9.9999999999997868E-3</v>
      </c>
      <c r="AA2028">
        <v>0.10999999999999988</v>
      </c>
      <c r="AF2028" t="s">
        <v>9973</v>
      </c>
      <c r="AG2028" t="s">
        <v>9655</v>
      </c>
      <c r="AH2028" t="s">
        <v>9656</v>
      </c>
      <c r="AI2028" t="s">
        <v>9657</v>
      </c>
      <c r="AJ2028" s="7">
        <v>41274</v>
      </c>
      <c r="AK2028" t="s">
        <v>2474</v>
      </c>
      <c r="AL2028" t="s">
        <v>109</v>
      </c>
      <c r="AM2028" t="s">
        <v>1783</v>
      </c>
      <c r="AN2028" t="s">
        <v>9996</v>
      </c>
    </row>
    <row r="2029" spans="1:41">
      <c r="A2029" s="6" t="s">
        <v>2473</v>
      </c>
      <c r="B2029">
        <v>2012</v>
      </c>
      <c r="C2029">
        <v>6</v>
      </c>
      <c r="E2029" t="s">
        <v>100</v>
      </c>
      <c r="F2029" t="s">
        <v>101</v>
      </c>
      <c r="G2029" t="s">
        <v>102</v>
      </c>
      <c r="H2029" t="s">
        <v>1969</v>
      </c>
      <c r="I2029">
        <v>2012</v>
      </c>
      <c r="J2029">
        <v>3</v>
      </c>
      <c r="K2029" s="6">
        <v>41182</v>
      </c>
      <c r="L2029">
        <v>3</v>
      </c>
      <c r="M2029">
        <v>1</v>
      </c>
      <c r="N2029" t="s">
        <v>233</v>
      </c>
      <c r="O2029" s="8">
        <v>3.34</v>
      </c>
      <c r="P2029" s="8">
        <v>3.3</v>
      </c>
      <c r="Q2029" s="8">
        <v>3.2</v>
      </c>
      <c r="R2029" s="8">
        <v>3.42</v>
      </c>
      <c r="S2029" s="8">
        <v>1.6</v>
      </c>
      <c r="T2029" s="8">
        <v>5.5</v>
      </c>
      <c r="U2029" s="8">
        <v>0.63</v>
      </c>
      <c r="V2029" s="9">
        <v>26</v>
      </c>
      <c r="W2029" s="8">
        <v>0.21999999999999975</v>
      </c>
      <c r="X2029" s="8">
        <v>3.9</v>
      </c>
      <c r="Y2029" s="8">
        <v>4.0000000000000036E-2</v>
      </c>
      <c r="Z2029" s="8">
        <v>0</v>
      </c>
      <c r="AA2029">
        <v>-0.12999999999999989</v>
      </c>
      <c r="AF2029" t="s">
        <v>2361</v>
      </c>
      <c r="AG2029" t="s">
        <v>106</v>
      </c>
      <c r="AH2029" t="s">
        <v>107</v>
      </c>
      <c r="AI2029" t="s">
        <v>340</v>
      </c>
      <c r="AJ2029" s="7">
        <v>41182</v>
      </c>
      <c r="AK2029" t="s">
        <v>2474</v>
      </c>
      <c r="AL2029" t="s">
        <v>109</v>
      </c>
      <c r="AM2029" t="s">
        <v>1972</v>
      </c>
      <c r="AN2029" t="s">
        <v>2481</v>
      </c>
      <c r="AO2029" t="str">
        <f>TEXT(A2029,"yyyy-mm-dd")</f>
        <v>2012-06-30</v>
      </c>
    </row>
    <row r="2030" spans="1:41">
      <c r="A2030" s="6" t="s">
        <v>2473</v>
      </c>
      <c r="B2030">
        <v>2012</v>
      </c>
      <c r="C2030">
        <v>6</v>
      </c>
      <c r="E2030" t="s">
        <v>100</v>
      </c>
      <c r="F2030" t="s">
        <v>101</v>
      </c>
      <c r="G2030" t="s">
        <v>102</v>
      </c>
      <c r="H2030" t="s">
        <v>1942</v>
      </c>
      <c r="I2030">
        <v>2012</v>
      </c>
      <c r="J2030">
        <v>2</v>
      </c>
      <c r="K2030" s="6">
        <v>41090</v>
      </c>
      <c r="L2030">
        <v>0</v>
      </c>
      <c r="M2030">
        <v>0</v>
      </c>
      <c r="N2030" t="s">
        <v>178</v>
      </c>
      <c r="O2030" s="8">
        <v>3.94</v>
      </c>
      <c r="P2030" s="8">
        <v>3.87</v>
      </c>
      <c r="Q2030" s="8">
        <v>3.63</v>
      </c>
      <c r="R2030" s="8">
        <v>4.0999999999999996</v>
      </c>
      <c r="S2030" s="8">
        <v>3.3</v>
      </c>
      <c r="T2030" s="8">
        <v>5.2</v>
      </c>
      <c r="U2030" s="8">
        <v>0.45</v>
      </c>
      <c r="V2030" s="9">
        <v>26</v>
      </c>
      <c r="W2030" s="8">
        <v>0.46999999999999975</v>
      </c>
      <c r="X2030" s="8">
        <v>1.9000000000000004</v>
      </c>
      <c r="Y2030" s="8">
        <v>6.999999999999984E-2</v>
      </c>
      <c r="Z2030" s="8">
        <v>5.0000000000000266E-2</v>
      </c>
      <c r="AA2030">
        <v>0.11999999999999966</v>
      </c>
      <c r="AF2030" t="s">
        <v>2235</v>
      </c>
      <c r="AG2030" t="s">
        <v>106</v>
      </c>
      <c r="AH2030" t="s">
        <v>107</v>
      </c>
      <c r="AI2030" t="s">
        <v>108</v>
      </c>
      <c r="AJ2030" s="7">
        <v>41090</v>
      </c>
      <c r="AK2030" t="s">
        <v>2474</v>
      </c>
      <c r="AL2030" t="s">
        <v>109</v>
      </c>
      <c r="AM2030" t="s">
        <v>1945</v>
      </c>
      <c r="AN2030" t="s">
        <v>2480</v>
      </c>
      <c r="AO2030" t="str">
        <f>TEXT(A2030,"yyyy-mm-dd")</f>
        <v>2012-06-30</v>
      </c>
    </row>
    <row r="2031" spans="1:41">
      <c r="A2031" s="6" t="s">
        <v>2473</v>
      </c>
      <c r="B2031">
        <v>2012</v>
      </c>
      <c r="C2031">
        <v>6</v>
      </c>
      <c r="E2031" t="s">
        <v>81</v>
      </c>
      <c r="F2031" t="s">
        <v>82</v>
      </c>
      <c r="G2031" t="s">
        <v>83</v>
      </c>
      <c r="H2031" t="s">
        <v>2325</v>
      </c>
      <c r="I2031">
        <v>2014</v>
      </c>
      <c r="K2031" s="6">
        <v>42004</v>
      </c>
      <c r="L2031">
        <v>30</v>
      </c>
      <c r="N2031" t="s">
        <v>567</v>
      </c>
      <c r="O2031" s="8">
        <v>3.69</v>
      </c>
      <c r="P2031" s="8">
        <v>3.6</v>
      </c>
      <c r="Q2031" s="8">
        <v>3.5</v>
      </c>
      <c r="R2031" s="8">
        <v>3.8</v>
      </c>
      <c r="S2031" s="8">
        <v>3.1</v>
      </c>
      <c r="T2031" s="8">
        <v>4.4000000000000004</v>
      </c>
      <c r="U2031" s="8">
        <v>0.3</v>
      </c>
      <c r="V2031" s="9">
        <v>24</v>
      </c>
      <c r="W2031" s="8">
        <v>0.29999999999999982</v>
      </c>
      <c r="X2031" s="8">
        <v>1.3000000000000003</v>
      </c>
      <c r="Y2031" s="8">
        <v>8.9999999999999858E-2</v>
      </c>
      <c r="Z2031" s="8">
        <v>0</v>
      </c>
      <c r="AA2031">
        <v>2.0000000000000018E-2</v>
      </c>
      <c r="AF2031" t="s">
        <v>2326</v>
      </c>
      <c r="AG2031" t="s">
        <v>87</v>
      </c>
      <c r="AH2031" t="s">
        <v>88</v>
      </c>
      <c r="AI2031" t="s">
        <v>359</v>
      </c>
      <c r="AJ2031" s="7">
        <v>42004</v>
      </c>
      <c r="AK2031" t="s">
        <v>2474</v>
      </c>
      <c r="AL2031" t="s">
        <v>91</v>
      </c>
      <c r="AM2031" t="s">
        <v>2327</v>
      </c>
      <c r="AN2031" t="s">
        <v>2477</v>
      </c>
      <c r="AO2031" t="str">
        <f>TEXT(A2031,"yyyy-mm-dd")</f>
        <v>2012-06-30</v>
      </c>
    </row>
    <row r="2032" spans="1:41">
      <c r="A2032" s="6" t="s">
        <v>2473</v>
      </c>
      <c r="B2032">
        <v>2012</v>
      </c>
      <c r="C2032">
        <v>6</v>
      </c>
      <c r="E2032" t="s">
        <v>81</v>
      </c>
      <c r="F2032" t="s">
        <v>82</v>
      </c>
      <c r="G2032" t="s">
        <v>83</v>
      </c>
      <c r="H2032" t="s">
        <v>2028</v>
      </c>
      <c r="I2032">
        <v>2013</v>
      </c>
      <c r="K2032" s="6">
        <v>41639</v>
      </c>
      <c r="L2032">
        <v>18</v>
      </c>
      <c r="N2032" t="s">
        <v>206</v>
      </c>
      <c r="O2032" s="8">
        <v>3.69</v>
      </c>
      <c r="P2032" s="8">
        <v>3.7</v>
      </c>
      <c r="Q2032" s="8">
        <v>3.5</v>
      </c>
      <c r="R2032" s="8">
        <v>3.9</v>
      </c>
      <c r="S2032" s="8">
        <v>3.2</v>
      </c>
      <c r="T2032" s="8">
        <v>4.2</v>
      </c>
      <c r="U2032" s="8">
        <v>0.25</v>
      </c>
      <c r="V2032" s="9">
        <v>27</v>
      </c>
      <c r="W2032" s="8">
        <v>0.39999999999999991</v>
      </c>
      <c r="X2032" s="8">
        <v>1</v>
      </c>
      <c r="Y2032" s="8">
        <v>-1.0000000000000231E-2</v>
      </c>
      <c r="Z2032" s="8">
        <v>0.10000000000000009</v>
      </c>
      <c r="AA2032">
        <v>8.0000000000000071E-2</v>
      </c>
      <c r="AF2032" t="s">
        <v>2029</v>
      </c>
      <c r="AG2032" t="s">
        <v>87</v>
      </c>
      <c r="AH2032" t="s">
        <v>88</v>
      </c>
      <c r="AI2032" t="s">
        <v>97</v>
      </c>
      <c r="AJ2032" s="7">
        <v>41639</v>
      </c>
      <c r="AK2032" t="s">
        <v>2474</v>
      </c>
      <c r="AL2032" t="s">
        <v>91</v>
      </c>
      <c r="AM2032" t="s">
        <v>2030</v>
      </c>
      <c r="AN2032" t="s">
        <v>2476</v>
      </c>
      <c r="AO2032" t="str">
        <f>TEXT(A2032,"yyyy-mm-dd")</f>
        <v>2012-06-30</v>
      </c>
    </row>
    <row r="2033" spans="1:41">
      <c r="A2033" s="6" t="s">
        <v>2473</v>
      </c>
      <c r="B2033">
        <v>2012</v>
      </c>
      <c r="C2033">
        <v>6</v>
      </c>
      <c r="E2033" t="s">
        <v>392</v>
      </c>
      <c r="F2033" t="s">
        <v>82</v>
      </c>
      <c r="G2033" t="s">
        <v>83</v>
      </c>
      <c r="H2033" t="s">
        <v>2028</v>
      </c>
      <c r="I2033">
        <v>2013</v>
      </c>
      <c r="K2033" s="6">
        <v>41639</v>
      </c>
      <c r="L2033">
        <v>18</v>
      </c>
      <c r="N2033" t="s">
        <v>206</v>
      </c>
      <c r="O2033" s="8">
        <v>3.47</v>
      </c>
      <c r="P2033" s="8">
        <v>3.4</v>
      </c>
      <c r="Q2033" s="8">
        <v>3.3</v>
      </c>
      <c r="R2033" s="8">
        <v>3.5</v>
      </c>
      <c r="S2033" s="8">
        <v>3.2</v>
      </c>
      <c r="T2033" s="8">
        <v>4.0999999999999996</v>
      </c>
      <c r="U2033" s="8">
        <v>0.21</v>
      </c>
      <c r="V2033" s="9">
        <v>26</v>
      </c>
      <c r="W2033" s="8">
        <v>0.20000000000000018</v>
      </c>
      <c r="X2033" s="8">
        <v>0.89999999999999947</v>
      </c>
      <c r="Y2033" s="8">
        <v>7.0000000000000284E-2</v>
      </c>
      <c r="Z2033" s="8">
        <v>0</v>
      </c>
      <c r="AA2033">
        <v>-4.9999999999999822E-2</v>
      </c>
      <c r="AF2033" t="s">
        <v>2029</v>
      </c>
      <c r="AG2033" t="s">
        <v>87</v>
      </c>
      <c r="AH2033" t="s">
        <v>88</v>
      </c>
      <c r="AI2033" t="s">
        <v>97</v>
      </c>
      <c r="AJ2033" s="7">
        <v>41639</v>
      </c>
      <c r="AK2033" t="s">
        <v>2474</v>
      </c>
      <c r="AL2033" t="s">
        <v>393</v>
      </c>
      <c r="AM2033" t="s">
        <v>2030</v>
      </c>
      <c r="AN2033" t="s">
        <v>2479</v>
      </c>
      <c r="AO2033" t="str">
        <f>TEXT(A2033,"yyyy-mm-dd")</f>
        <v>2012-06-30</v>
      </c>
    </row>
    <row r="2034" spans="1:41">
      <c r="A2034" s="6" t="s">
        <v>2473</v>
      </c>
      <c r="B2034">
        <v>2012</v>
      </c>
      <c r="C2034">
        <v>6</v>
      </c>
      <c r="E2034" t="s">
        <v>81</v>
      </c>
      <c r="F2034" t="s">
        <v>82</v>
      </c>
      <c r="G2034" t="s">
        <v>83</v>
      </c>
      <c r="H2034" t="s">
        <v>1781</v>
      </c>
      <c r="I2034">
        <v>2012</v>
      </c>
      <c r="K2034" s="6">
        <v>41274</v>
      </c>
      <c r="L2034">
        <v>6</v>
      </c>
      <c r="N2034" t="s">
        <v>203</v>
      </c>
      <c r="O2034" s="8">
        <v>3.81</v>
      </c>
      <c r="P2034" s="8">
        <v>3.8</v>
      </c>
      <c r="Q2034" s="8">
        <v>3.7</v>
      </c>
      <c r="R2034" s="8">
        <v>3.9</v>
      </c>
      <c r="S2034" s="8">
        <v>3.3</v>
      </c>
      <c r="T2034" s="8">
        <v>4.7</v>
      </c>
      <c r="U2034" s="8">
        <v>0.28000000000000003</v>
      </c>
      <c r="V2034" s="9">
        <v>27</v>
      </c>
      <c r="W2034" s="8">
        <v>0.19999999999999973</v>
      </c>
      <c r="X2034" s="8">
        <v>1.4000000000000004</v>
      </c>
      <c r="Y2034" s="8">
        <v>1.0000000000000231E-2</v>
      </c>
      <c r="Z2034" s="8">
        <v>9.9999999999999645E-2</v>
      </c>
      <c r="AA2034">
        <v>-0.10000000000000009</v>
      </c>
      <c r="AF2034" t="s">
        <v>1782</v>
      </c>
      <c r="AG2034" t="s">
        <v>87</v>
      </c>
      <c r="AH2034" t="s">
        <v>88</v>
      </c>
      <c r="AI2034" t="s">
        <v>89</v>
      </c>
      <c r="AJ2034" s="7">
        <v>41274</v>
      </c>
      <c r="AK2034" t="s">
        <v>2474</v>
      </c>
      <c r="AL2034" t="s">
        <v>91</v>
      </c>
      <c r="AM2034" t="s">
        <v>1783</v>
      </c>
      <c r="AN2034" t="s">
        <v>2475</v>
      </c>
      <c r="AO2034" t="str">
        <f>TEXT(A2034,"yyyy-mm-dd")</f>
        <v>2012-06-30</v>
      </c>
    </row>
    <row r="2035" spans="1:41">
      <c r="A2035" s="6" t="s">
        <v>2473</v>
      </c>
      <c r="B2035">
        <v>2012</v>
      </c>
      <c r="C2035">
        <v>6</v>
      </c>
      <c r="E2035" t="s">
        <v>392</v>
      </c>
      <c r="F2035" t="s">
        <v>82</v>
      </c>
      <c r="G2035" t="s">
        <v>83</v>
      </c>
      <c r="H2035" t="s">
        <v>1781</v>
      </c>
      <c r="I2035">
        <v>2012</v>
      </c>
      <c r="K2035" s="6">
        <v>41274</v>
      </c>
      <c r="L2035">
        <v>6</v>
      </c>
      <c r="N2035" t="s">
        <v>203</v>
      </c>
      <c r="O2035" s="8">
        <v>3.54</v>
      </c>
      <c r="P2035" s="8">
        <v>3.5</v>
      </c>
      <c r="Q2035" s="8">
        <v>3.4</v>
      </c>
      <c r="R2035" s="8">
        <v>3.6</v>
      </c>
      <c r="S2035" s="8">
        <v>3.3</v>
      </c>
      <c r="T2035" s="8">
        <v>3.9</v>
      </c>
      <c r="U2035" s="8">
        <v>0.15</v>
      </c>
      <c r="V2035" s="9">
        <v>27</v>
      </c>
      <c r="W2035" s="8">
        <v>0.20000000000000018</v>
      </c>
      <c r="X2035" s="8">
        <v>0.60000000000000009</v>
      </c>
      <c r="Y2035" s="8">
        <v>4.0000000000000036E-2</v>
      </c>
      <c r="Z2035" s="8">
        <v>0</v>
      </c>
      <c r="AA2035">
        <v>0</v>
      </c>
      <c r="AF2035" t="s">
        <v>1782</v>
      </c>
      <c r="AG2035" t="s">
        <v>87</v>
      </c>
      <c r="AH2035" t="s">
        <v>88</v>
      </c>
      <c r="AI2035" t="s">
        <v>89</v>
      </c>
      <c r="AJ2035" s="7">
        <v>41274</v>
      </c>
      <c r="AK2035" t="s">
        <v>2474</v>
      </c>
      <c r="AL2035" t="s">
        <v>393</v>
      </c>
      <c r="AM2035" t="s">
        <v>1783</v>
      </c>
      <c r="AN2035" t="s">
        <v>2478</v>
      </c>
      <c r="AO2035" t="str">
        <f>TEXT(A2035,"yyyy-mm-dd")</f>
        <v>2012-06-30</v>
      </c>
    </row>
    <row r="2036" spans="1:41">
      <c r="A2036" s="6" t="s">
        <v>2473</v>
      </c>
      <c r="B2036">
        <v>2012</v>
      </c>
      <c r="C2036">
        <v>6</v>
      </c>
      <c r="E2036" t="s">
        <v>81</v>
      </c>
      <c r="F2036" t="s">
        <v>82</v>
      </c>
      <c r="G2036" t="s">
        <v>774</v>
      </c>
      <c r="H2036" t="s">
        <v>775</v>
      </c>
      <c r="K2036" s="6"/>
      <c r="O2036" s="8">
        <v>3.62</v>
      </c>
      <c r="P2036" s="8">
        <v>3.6</v>
      </c>
      <c r="Q2036" s="8">
        <v>3.5</v>
      </c>
      <c r="R2036" s="8">
        <v>3.8</v>
      </c>
      <c r="S2036" s="8">
        <v>3.1</v>
      </c>
      <c r="T2036" s="8">
        <v>4.3</v>
      </c>
      <c r="U2036" s="8">
        <v>0.27</v>
      </c>
      <c r="V2036" s="9">
        <v>25</v>
      </c>
      <c r="W2036" s="8">
        <v>0.29999999999999982</v>
      </c>
      <c r="X2036" s="8">
        <v>1.1999999999999997</v>
      </c>
      <c r="Y2036" s="8">
        <v>2.0000000000000018E-2</v>
      </c>
      <c r="Z2036" s="8">
        <v>0</v>
      </c>
      <c r="AA2036">
        <v>9.9999999999999645E-2</v>
      </c>
      <c r="AF2036" t="s">
        <v>776</v>
      </c>
      <c r="AG2036" t="s">
        <v>777</v>
      </c>
      <c r="AH2036" t="s">
        <v>778</v>
      </c>
      <c r="AI2036" t="s">
        <v>779</v>
      </c>
      <c r="AJ2036" s="7"/>
      <c r="AK2036" t="s">
        <v>2474</v>
      </c>
      <c r="AL2036" t="s">
        <v>91</v>
      </c>
      <c r="AM2036" t="s">
        <v>775</v>
      </c>
      <c r="AN2036" t="s">
        <v>2495</v>
      </c>
      <c r="AO2036" t="str">
        <f>TEXT(A2036,"yyyy-mm-dd")</f>
        <v>2012-06-30</v>
      </c>
    </row>
    <row r="2037" spans="1:41">
      <c r="A2037" s="6" t="s">
        <v>2473</v>
      </c>
      <c r="B2037">
        <v>2012</v>
      </c>
      <c r="C2037">
        <v>6</v>
      </c>
      <c r="E2037" t="s">
        <v>81</v>
      </c>
      <c r="F2037" t="s">
        <v>82</v>
      </c>
      <c r="G2037" t="s">
        <v>774</v>
      </c>
      <c r="H2037" t="s">
        <v>1536</v>
      </c>
      <c r="K2037" s="6"/>
      <c r="O2037" s="8">
        <v>3.5</v>
      </c>
      <c r="P2037" s="8">
        <v>3.5</v>
      </c>
      <c r="Q2037" s="8">
        <v>3.4</v>
      </c>
      <c r="R2037" s="8">
        <v>3.6</v>
      </c>
      <c r="S2037" s="8">
        <v>3</v>
      </c>
      <c r="T2037" s="8">
        <v>4</v>
      </c>
      <c r="U2037" s="8">
        <v>0.3</v>
      </c>
      <c r="V2037" s="9">
        <v>23</v>
      </c>
      <c r="W2037" s="8">
        <v>0.20000000000000018</v>
      </c>
      <c r="X2037" s="8">
        <v>1</v>
      </c>
      <c r="Y2037" s="8">
        <v>0</v>
      </c>
      <c r="Z2037" s="8">
        <v>0</v>
      </c>
      <c r="AA2037">
        <v>2.0000000000000018E-2</v>
      </c>
      <c r="AF2037" t="s">
        <v>1537</v>
      </c>
      <c r="AG2037" t="s">
        <v>777</v>
      </c>
      <c r="AH2037" t="s">
        <v>778</v>
      </c>
      <c r="AI2037" t="s">
        <v>1538</v>
      </c>
      <c r="AJ2037" s="7"/>
      <c r="AK2037" t="s">
        <v>2474</v>
      </c>
      <c r="AL2037" t="s">
        <v>91</v>
      </c>
      <c r="AM2037" t="s">
        <v>1536</v>
      </c>
      <c r="AN2037" t="s">
        <v>2496</v>
      </c>
      <c r="AO2037" t="str">
        <f>TEXT(A2037,"yyyy-mm-dd")</f>
        <v>2012-06-30</v>
      </c>
    </row>
    <row r="2038" spans="1:41">
      <c r="A2038" s="6" t="s">
        <v>2473</v>
      </c>
      <c r="B2038">
        <v>2012</v>
      </c>
      <c r="C2038">
        <v>6</v>
      </c>
      <c r="E2038" t="s">
        <v>112</v>
      </c>
      <c r="F2038" t="s">
        <v>113</v>
      </c>
      <c r="G2038" t="s">
        <v>83</v>
      </c>
      <c r="H2038" t="s">
        <v>2028</v>
      </c>
      <c r="I2038">
        <v>2013</v>
      </c>
      <c r="K2038" s="6">
        <v>41639</v>
      </c>
      <c r="L2038">
        <v>18</v>
      </c>
      <c r="N2038" t="s">
        <v>206</v>
      </c>
      <c r="O2038" s="8">
        <v>4.74</v>
      </c>
      <c r="P2038" s="8">
        <v>4.5199999999999996</v>
      </c>
      <c r="Q2038" s="8">
        <v>4.45</v>
      </c>
      <c r="R2038" s="8">
        <v>5</v>
      </c>
      <c r="S2038" s="8">
        <v>4.2</v>
      </c>
      <c r="T2038" s="8">
        <v>5.88</v>
      </c>
      <c r="U2038" s="8">
        <v>0.45</v>
      </c>
      <c r="V2038" s="9">
        <v>25</v>
      </c>
      <c r="W2038" s="8">
        <v>0.54999999999999982</v>
      </c>
      <c r="X2038" s="8">
        <v>1.6799999999999997</v>
      </c>
      <c r="Y2038" s="8">
        <v>0.22000000000000064</v>
      </c>
      <c r="Z2038" s="8">
        <v>-8.0000000000000071E-2</v>
      </c>
      <c r="AA2038">
        <v>9.9999999999997868E-3</v>
      </c>
      <c r="AF2038" t="s">
        <v>2349</v>
      </c>
      <c r="AG2038" t="s">
        <v>115</v>
      </c>
      <c r="AH2038" t="s">
        <v>116</v>
      </c>
      <c r="AI2038" t="s">
        <v>230</v>
      </c>
      <c r="AJ2038" s="7">
        <v>41639</v>
      </c>
      <c r="AK2038" t="s">
        <v>2474</v>
      </c>
      <c r="AL2038" t="s">
        <v>118</v>
      </c>
      <c r="AM2038" t="s">
        <v>2030</v>
      </c>
      <c r="AN2038" t="s">
        <v>2498</v>
      </c>
      <c r="AO2038" t="str">
        <f>TEXT(A2038,"yyyy-mm-dd")</f>
        <v>2012-06-30</v>
      </c>
    </row>
    <row r="2039" spans="1:41">
      <c r="A2039" s="6" t="s">
        <v>2473</v>
      </c>
      <c r="B2039">
        <v>2012</v>
      </c>
      <c r="C2039">
        <v>6</v>
      </c>
      <c r="E2039" t="s">
        <v>112</v>
      </c>
      <c r="F2039" t="s">
        <v>113</v>
      </c>
      <c r="G2039" t="s">
        <v>83</v>
      </c>
      <c r="H2039" t="s">
        <v>1781</v>
      </c>
      <c r="I2039">
        <v>2012</v>
      </c>
      <c r="K2039" s="6">
        <v>41274</v>
      </c>
      <c r="L2039">
        <v>6</v>
      </c>
      <c r="N2039" t="s">
        <v>203</v>
      </c>
      <c r="O2039" s="8">
        <v>4.47</v>
      </c>
      <c r="P2039" s="8">
        <v>4.41</v>
      </c>
      <c r="Q2039" s="8">
        <v>4.33</v>
      </c>
      <c r="R2039" s="8">
        <v>4.47</v>
      </c>
      <c r="S2039" s="8">
        <v>4.0999999999999996</v>
      </c>
      <c r="T2039" s="8">
        <v>5.87</v>
      </c>
      <c r="U2039" s="8">
        <v>0.34</v>
      </c>
      <c r="V2039" s="9">
        <v>25</v>
      </c>
      <c r="W2039" s="8">
        <v>0.13999999999999968</v>
      </c>
      <c r="X2039" s="8">
        <v>1.7700000000000005</v>
      </c>
      <c r="Y2039" s="8">
        <v>5.9999999999999609E-2</v>
      </c>
      <c r="Z2039" s="8">
        <v>-4.0000000000000036E-2</v>
      </c>
      <c r="AA2039">
        <v>-6.0000000000000497E-2</v>
      </c>
      <c r="AF2039" t="s">
        <v>2052</v>
      </c>
      <c r="AG2039" t="s">
        <v>115</v>
      </c>
      <c r="AH2039" t="s">
        <v>116</v>
      </c>
      <c r="AI2039" t="s">
        <v>117</v>
      </c>
      <c r="AJ2039" s="7">
        <v>41274</v>
      </c>
      <c r="AK2039" t="s">
        <v>2474</v>
      </c>
      <c r="AL2039" t="s">
        <v>118</v>
      </c>
      <c r="AM2039" t="s">
        <v>1783</v>
      </c>
      <c r="AN2039" t="s">
        <v>2497</v>
      </c>
      <c r="AO2039" t="str">
        <f>TEXT(A2039,"yyyy-mm-dd")</f>
        <v>2012-06-30</v>
      </c>
    </row>
    <row r="2040" spans="1:41">
      <c r="A2040" s="6" t="s">
        <v>2499</v>
      </c>
      <c r="B2040">
        <v>2012</v>
      </c>
      <c r="C2040">
        <v>7</v>
      </c>
      <c r="E2040" t="s">
        <v>1907</v>
      </c>
      <c r="F2040" t="s">
        <v>1908</v>
      </c>
      <c r="G2040" t="s">
        <v>102</v>
      </c>
      <c r="H2040" t="s">
        <v>2491</v>
      </c>
      <c r="I2040">
        <v>2014</v>
      </c>
      <c r="J2040">
        <v>2</v>
      </c>
      <c r="K2040" s="6">
        <v>41820</v>
      </c>
      <c r="L2040">
        <v>23</v>
      </c>
      <c r="M2040">
        <v>8</v>
      </c>
      <c r="N2040" t="s">
        <v>95</v>
      </c>
      <c r="O2040" s="8">
        <v>5</v>
      </c>
      <c r="P2040" s="8">
        <v>4.88</v>
      </c>
      <c r="Q2040" s="8">
        <v>4.5</v>
      </c>
      <c r="R2040" s="8">
        <v>5.28</v>
      </c>
      <c r="S2040" s="8">
        <v>4</v>
      </c>
      <c r="T2040" s="8">
        <v>6.5</v>
      </c>
      <c r="U2040" s="8">
        <v>0.66</v>
      </c>
      <c r="V2040" s="9">
        <v>20</v>
      </c>
      <c r="W2040" s="8">
        <v>0.78000000000000025</v>
      </c>
      <c r="X2040" s="8">
        <v>2.5</v>
      </c>
      <c r="Y2040" s="8">
        <v>0.12000000000000011</v>
      </c>
      <c r="Z2040" s="8">
        <v>-0.12000000000000011</v>
      </c>
      <c r="AA2040">
        <v>3.0000000000000249E-2</v>
      </c>
      <c r="AF2040" t="s">
        <v>2492</v>
      </c>
      <c r="AG2040" t="s">
        <v>1910</v>
      </c>
      <c r="AH2040" t="s">
        <v>1911</v>
      </c>
      <c r="AI2040" t="s">
        <v>1944</v>
      </c>
      <c r="AJ2040" s="7">
        <v>41820</v>
      </c>
      <c r="AK2040" t="s">
        <v>2500</v>
      </c>
      <c r="AL2040" t="s">
        <v>1908</v>
      </c>
      <c r="AM2040" t="s">
        <v>2493</v>
      </c>
      <c r="AN2040" t="s">
        <v>2517</v>
      </c>
      <c r="AO2040" t="str">
        <f>TEXT(A2040,"yyyy-mm-dd")</f>
        <v>2012-07-31</v>
      </c>
    </row>
    <row r="2041" spans="1:41">
      <c r="A2041" s="6" t="s">
        <v>2499</v>
      </c>
      <c r="B2041">
        <v>2012</v>
      </c>
      <c r="C2041">
        <v>7</v>
      </c>
      <c r="E2041" t="s">
        <v>1907</v>
      </c>
      <c r="F2041" t="s">
        <v>1908</v>
      </c>
      <c r="G2041" t="s">
        <v>102</v>
      </c>
      <c r="H2041" t="s">
        <v>2418</v>
      </c>
      <c r="I2041">
        <v>2014</v>
      </c>
      <c r="J2041">
        <v>1</v>
      </c>
      <c r="K2041" s="6">
        <v>41729</v>
      </c>
      <c r="L2041">
        <v>20</v>
      </c>
      <c r="M2041">
        <v>7</v>
      </c>
      <c r="N2041" t="s">
        <v>185</v>
      </c>
      <c r="O2041" s="8">
        <v>4.87</v>
      </c>
      <c r="P2041" s="8">
        <v>4.75</v>
      </c>
      <c r="Q2041" s="8">
        <v>4.5</v>
      </c>
      <c r="R2041" s="8">
        <v>5</v>
      </c>
      <c r="S2041" s="8">
        <v>4</v>
      </c>
      <c r="T2041" s="8">
        <v>6.19</v>
      </c>
      <c r="U2041" s="8">
        <v>0.56999999999999995</v>
      </c>
      <c r="V2041" s="9">
        <v>20</v>
      </c>
      <c r="W2041" s="8">
        <v>0.5</v>
      </c>
      <c r="X2041" s="8">
        <v>2.1900000000000004</v>
      </c>
      <c r="Y2041" s="8">
        <v>0.12000000000000011</v>
      </c>
      <c r="Z2041" s="8">
        <v>-0.17999999999999972</v>
      </c>
      <c r="AA2041">
        <v>-0.26999999999999957</v>
      </c>
      <c r="AF2041" t="s">
        <v>2419</v>
      </c>
      <c r="AG2041" t="s">
        <v>1910</v>
      </c>
      <c r="AH2041" t="s">
        <v>1911</v>
      </c>
      <c r="AI2041" t="s">
        <v>1939</v>
      </c>
      <c r="AJ2041" s="7">
        <v>41729</v>
      </c>
      <c r="AK2041" t="s">
        <v>2500</v>
      </c>
      <c r="AL2041" t="s">
        <v>1908</v>
      </c>
      <c r="AM2041" t="s">
        <v>2420</v>
      </c>
      <c r="AN2041" t="s">
        <v>2516</v>
      </c>
      <c r="AO2041" t="str">
        <f>TEXT(A2041,"yyyy-mm-dd")</f>
        <v>2012-07-31</v>
      </c>
    </row>
    <row r="2042" spans="1:41">
      <c r="A2042" s="6" t="s">
        <v>2499</v>
      </c>
      <c r="B2042">
        <v>2012</v>
      </c>
      <c r="C2042">
        <v>7</v>
      </c>
      <c r="E2042" t="s">
        <v>1907</v>
      </c>
      <c r="F2042" t="s">
        <v>1908</v>
      </c>
      <c r="G2042" t="s">
        <v>102</v>
      </c>
      <c r="H2042" t="s">
        <v>2342</v>
      </c>
      <c r="I2042">
        <v>2013</v>
      </c>
      <c r="J2042">
        <v>4</v>
      </c>
      <c r="K2042" s="6">
        <v>41639</v>
      </c>
      <c r="L2042">
        <v>17</v>
      </c>
      <c r="M2042">
        <v>6</v>
      </c>
      <c r="N2042" t="s">
        <v>214</v>
      </c>
      <c r="O2042" s="8">
        <v>4.72</v>
      </c>
      <c r="P2042" s="8">
        <v>4.5</v>
      </c>
      <c r="Q2042" s="8">
        <v>4.5</v>
      </c>
      <c r="R2042" s="8">
        <v>4.93</v>
      </c>
      <c r="S2042" s="8">
        <v>4</v>
      </c>
      <c r="T2042" s="8">
        <v>6.04</v>
      </c>
      <c r="U2042" s="8">
        <v>0.5</v>
      </c>
      <c r="V2042" s="9">
        <v>23</v>
      </c>
      <c r="W2042" s="8">
        <v>0.42999999999999972</v>
      </c>
      <c r="X2042" s="8">
        <v>2.04</v>
      </c>
      <c r="Y2042" s="8">
        <v>0.21999999999999975</v>
      </c>
      <c r="Z2042" s="8">
        <v>-0.12999999999999989</v>
      </c>
      <c r="AA2042">
        <v>-7.0000000000000284E-2</v>
      </c>
      <c r="AF2042" t="s">
        <v>2343</v>
      </c>
      <c r="AG2042" t="s">
        <v>1910</v>
      </c>
      <c r="AH2042" t="s">
        <v>1911</v>
      </c>
      <c r="AI2042" t="s">
        <v>1934</v>
      </c>
      <c r="AJ2042" s="7">
        <v>41639</v>
      </c>
      <c r="AK2042" t="s">
        <v>2500</v>
      </c>
      <c r="AL2042" t="s">
        <v>1908</v>
      </c>
      <c r="AM2042" t="s">
        <v>2344</v>
      </c>
      <c r="AN2042" t="s">
        <v>2515</v>
      </c>
      <c r="AO2042" t="str">
        <f>TEXT(A2042,"yyyy-mm-dd")</f>
        <v>2012-07-31</v>
      </c>
    </row>
    <row r="2043" spans="1:41">
      <c r="A2043" s="6" t="s">
        <v>2499</v>
      </c>
      <c r="B2043">
        <v>2012</v>
      </c>
      <c r="C2043">
        <v>7</v>
      </c>
      <c r="E2043" t="s">
        <v>1907</v>
      </c>
      <c r="F2043" t="s">
        <v>1908</v>
      </c>
      <c r="G2043" t="s">
        <v>102</v>
      </c>
      <c r="H2043" t="s">
        <v>2267</v>
      </c>
      <c r="I2043">
        <v>2013</v>
      </c>
      <c r="J2043">
        <v>3</v>
      </c>
      <c r="K2043" s="6">
        <v>41547</v>
      </c>
      <c r="L2043">
        <v>14</v>
      </c>
      <c r="M2043">
        <v>5</v>
      </c>
      <c r="N2043" t="s">
        <v>244</v>
      </c>
      <c r="O2043" s="8">
        <v>4.62</v>
      </c>
      <c r="P2043" s="8">
        <v>4.5</v>
      </c>
      <c r="Q2043" s="8">
        <v>4.5</v>
      </c>
      <c r="R2043" s="8">
        <v>4.78</v>
      </c>
      <c r="S2043" s="8">
        <v>4</v>
      </c>
      <c r="T2043" s="8">
        <v>5.4</v>
      </c>
      <c r="U2043" s="8">
        <v>0.32</v>
      </c>
      <c r="V2043" s="9">
        <v>23</v>
      </c>
      <c r="W2043" s="8">
        <v>0.28000000000000025</v>
      </c>
      <c r="X2043" s="8">
        <v>1.4000000000000004</v>
      </c>
      <c r="Y2043" s="8">
        <v>0.12000000000000011</v>
      </c>
      <c r="Z2043" s="8">
        <v>0</v>
      </c>
      <c r="AA2043">
        <v>-4.9999999999999822E-2</v>
      </c>
      <c r="AF2043" t="s">
        <v>2268</v>
      </c>
      <c r="AG2043" t="s">
        <v>1910</v>
      </c>
      <c r="AH2043" t="s">
        <v>1911</v>
      </c>
      <c r="AI2043" t="s">
        <v>1929</v>
      </c>
      <c r="AJ2043" s="7">
        <v>41547</v>
      </c>
      <c r="AK2043" t="s">
        <v>2500</v>
      </c>
      <c r="AL2043" t="s">
        <v>1908</v>
      </c>
      <c r="AM2043" t="s">
        <v>2269</v>
      </c>
      <c r="AN2043" t="s">
        <v>2514</v>
      </c>
      <c r="AO2043" t="str">
        <f>TEXT(A2043,"yyyy-mm-dd")</f>
        <v>2012-07-31</v>
      </c>
    </row>
    <row r="2044" spans="1:41">
      <c r="A2044" s="6" t="s">
        <v>2499</v>
      </c>
      <c r="B2044">
        <v>2012</v>
      </c>
      <c r="C2044">
        <v>7</v>
      </c>
      <c r="E2044" t="s">
        <v>1907</v>
      </c>
      <c r="F2044" t="s">
        <v>1908</v>
      </c>
      <c r="G2044" t="s">
        <v>102</v>
      </c>
      <c r="H2044" t="s">
        <v>2194</v>
      </c>
      <c r="I2044">
        <v>2013</v>
      </c>
      <c r="J2044">
        <v>2</v>
      </c>
      <c r="K2044" s="6">
        <v>41455</v>
      </c>
      <c r="L2044">
        <v>11</v>
      </c>
      <c r="M2044">
        <v>4</v>
      </c>
      <c r="N2044" t="s">
        <v>85</v>
      </c>
      <c r="O2044" s="8">
        <v>4.54</v>
      </c>
      <c r="P2044" s="8">
        <v>4.5</v>
      </c>
      <c r="Q2044" s="8">
        <v>4.5</v>
      </c>
      <c r="R2044" s="8">
        <v>4.67</v>
      </c>
      <c r="S2044" s="8">
        <v>4</v>
      </c>
      <c r="T2044" s="8">
        <v>5</v>
      </c>
      <c r="U2044" s="8">
        <v>0.24</v>
      </c>
      <c r="V2044" s="9">
        <v>23</v>
      </c>
      <c r="W2044" s="8">
        <v>0.16999999999999993</v>
      </c>
      <c r="X2044" s="8">
        <v>1</v>
      </c>
      <c r="Y2044" s="8">
        <v>4.0000000000000036E-2</v>
      </c>
      <c r="Z2044" s="8">
        <v>0</v>
      </c>
      <c r="AA2044">
        <v>-8.0000000000000071E-2</v>
      </c>
      <c r="AF2044" t="s">
        <v>2195</v>
      </c>
      <c r="AG2044" t="s">
        <v>1910</v>
      </c>
      <c r="AH2044" t="s">
        <v>1911</v>
      </c>
      <c r="AI2044" t="s">
        <v>1924</v>
      </c>
      <c r="AJ2044" s="7">
        <v>41455</v>
      </c>
      <c r="AK2044" t="s">
        <v>2500</v>
      </c>
      <c r="AL2044" t="s">
        <v>1908</v>
      </c>
      <c r="AM2044" t="s">
        <v>2196</v>
      </c>
      <c r="AN2044" t="s">
        <v>2513</v>
      </c>
      <c r="AO2044" t="str">
        <f>TEXT(A2044,"yyyy-mm-dd")</f>
        <v>2012-07-31</v>
      </c>
    </row>
    <row r="2045" spans="1:41">
      <c r="A2045" s="6" t="s">
        <v>2499</v>
      </c>
      <c r="B2045">
        <v>2012</v>
      </c>
      <c r="C2045">
        <v>7</v>
      </c>
      <c r="E2045" t="s">
        <v>1907</v>
      </c>
      <c r="F2045" t="s">
        <v>1908</v>
      </c>
      <c r="G2045" t="s">
        <v>102</v>
      </c>
      <c r="H2045" t="s">
        <v>2121</v>
      </c>
      <c r="I2045">
        <v>2013</v>
      </c>
      <c r="J2045">
        <v>1</v>
      </c>
      <c r="K2045" s="6">
        <v>41364</v>
      </c>
      <c r="L2045">
        <v>8</v>
      </c>
      <c r="M2045">
        <v>3</v>
      </c>
      <c r="N2045" t="s">
        <v>182</v>
      </c>
      <c r="O2045" s="8">
        <v>4.5</v>
      </c>
      <c r="P2045" s="8">
        <v>4.5</v>
      </c>
      <c r="Q2045" s="8">
        <v>4.5</v>
      </c>
      <c r="R2045" s="8">
        <v>4.5</v>
      </c>
      <c r="S2045" s="8">
        <v>4</v>
      </c>
      <c r="T2045" s="8">
        <v>4.9000000000000004</v>
      </c>
      <c r="U2045" s="8">
        <v>0.21</v>
      </c>
      <c r="V2045" s="9">
        <v>23</v>
      </c>
      <c r="W2045" s="8">
        <v>0</v>
      </c>
      <c r="X2045" s="8">
        <v>0.90000000000000036</v>
      </c>
      <c r="Y2045" s="8">
        <v>0</v>
      </c>
      <c r="Z2045" s="8">
        <v>0</v>
      </c>
      <c r="AA2045">
        <v>-5.9999999999999609E-2</v>
      </c>
      <c r="AF2045" t="s">
        <v>2122</v>
      </c>
      <c r="AG2045" t="s">
        <v>1910</v>
      </c>
      <c r="AH2045" t="s">
        <v>1911</v>
      </c>
      <c r="AI2045" t="s">
        <v>1919</v>
      </c>
      <c r="AJ2045" s="7">
        <v>41364</v>
      </c>
      <c r="AK2045" t="s">
        <v>2500</v>
      </c>
      <c r="AL2045" t="s">
        <v>1908</v>
      </c>
      <c r="AM2045" t="s">
        <v>2123</v>
      </c>
      <c r="AN2045" t="s">
        <v>2512</v>
      </c>
      <c r="AO2045" t="str">
        <f>TEXT(A2045,"yyyy-mm-dd")</f>
        <v>2012-07-31</v>
      </c>
    </row>
    <row r="2046" spans="1:41">
      <c r="A2046" s="6" t="s">
        <v>2499</v>
      </c>
      <c r="B2046">
        <v>2012</v>
      </c>
      <c r="C2046">
        <v>7</v>
      </c>
      <c r="E2046" t="s">
        <v>1907</v>
      </c>
      <c r="F2046" t="s">
        <v>1908</v>
      </c>
      <c r="G2046" t="s">
        <v>102</v>
      </c>
      <c r="H2046" t="s">
        <v>2045</v>
      </c>
      <c r="I2046">
        <v>2012</v>
      </c>
      <c r="J2046">
        <v>4</v>
      </c>
      <c r="K2046" s="6">
        <v>41274</v>
      </c>
      <c r="L2046">
        <v>5</v>
      </c>
      <c r="M2046">
        <v>2</v>
      </c>
      <c r="N2046" t="s">
        <v>211</v>
      </c>
      <c r="O2046" s="8">
        <v>4.4800000000000004</v>
      </c>
      <c r="P2046" s="8">
        <v>4.5</v>
      </c>
      <c r="Q2046" s="8">
        <v>4.5</v>
      </c>
      <c r="R2046" s="8">
        <v>4.5</v>
      </c>
      <c r="S2046" s="8">
        <v>4</v>
      </c>
      <c r="T2046" s="8">
        <v>4.8099999999999996</v>
      </c>
      <c r="U2046" s="8">
        <v>0.19</v>
      </c>
      <c r="V2046" s="9">
        <v>23</v>
      </c>
      <c r="W2046" s="8">
        <v>0</v>
      </c>
      <c r="X2046" s="8">
        <v>0.80999999999999961</v>
      </c>
      <c r="Y2046" s="8">
        <v>-1.9999999999999574E-2</v>
      </c>
      <c r="Z2046" s="8">
        <v>0</v>
      </c>
      <c r="AA2046">
        <v>0</v>
      </c>
      <c r="AF2046" t="s">
        <v>2046</v>
      </c>
      <c r="AG2046" t="s">
        <v>1910</v>
      </c>
      <c r="AH2046" t="s">
        <v>1911</v>
      </c>
      <c r="AI2046" t="s">
        <v>1915</v>
      </c>
      <c r="AJ2046" s="7">
        <v>41274</v>
      </c>
      <c r="AK2046" t="s">
        <v>2500</v>
      </c>
      <c r="AL2046" t="s">
        <v>1908</v>
      </c>
      <c r="AM2046" t="s">
        <v>2047</v>
      </c>
      <c r="AN2046" t="s">
        <v>2511</v>
      </c>
      <c r="AO2046" t="str">
        <f>TEXT(A2046,"yyyy-mm-dd")</f>
        <v>2012-07-31</v>
      </c>
    </row>
    <row r="2047" spans="1:41">
      <c r="A2047" s="6" t="s">
        <v>2499</v>
      </c>
      <c r="B2047">
        <v>2012</v>
      </c>
      <c r="C2047">
        <v>7</v>
      </c>
      <c r="E2047" t="s">
        <v>1907</v>
      </c>
      <c r="F2047" t="s">
        <v>1908</v>
      </c>
      <c r="G2047" t="s">
        <v>102</v>
      </c>
      <c r="H2047" t="s">
        <v>1969</v>
      </c>
      <c r="I2047">
        <v>2012</v>
      </c>
      <c r="J2047">
        <v>3</v>
      </c>
      <c r="K2047" s="6">
        <v>41182</v>
      </c>
      <c r="L2047">
        <v>2</v>
      </c>
      <c r="M2047">
        <v>1</v>
      </c>
      <c r="N2047" t="s">
        <v>104</v>
      </c>
      <c r="O2047" s="8">
        <v>4.54</v>
      </c>
      <c r="P2047" s="8">
        <v>4.5</v>
      </c>
      <c r="Q2047" s="8">
        <v>4.5</v>
      </c>
      <c r="R2047" s="8">
        <v>4.5</v>
      </c>
      <c r="S2047" s="8">
        <v>4.49</v>
      </c>
      <c r="T2047" s="8">
        <v>4.82</v>
      </c>
      <c r="U2047" s="8">
        <v>0.1</v>
      </c>
      <c r="V2047" s="9">
        <v>23</v>
      </c>
      <c r="W2047" s="8">
        <v>0</v>
      </c>
      <c r="X2047" s="8">
        <v>0.33000000000000007</v>
      </c>
      <c r="Y2047" s="8">
        <v>4.0000000000000036E-2</v>
      </c>
      <c r="Z2047" s="8">
        <v>0</v>
      </c>
      <c r="AA2047">
        <v>0</v>
      </c>
      <c r="AF2047" t="s">
        <v>1970</v>
      </c>
      <c r="AG2047" t="s">
        <v>1910</v>
      </c>
      <c r="AH2047" t="s">
        <v>1911</v>
      </c>
      <c r="AI2047" t="s">
        <v>1912</v>
      </c>
      <c r="AJ2047" s="7">
        <v>41182</v>
      </c>
      <c r="AK2047" t="s">
        <v>2500</v>
      </c>
      <c r="AL2047" t="s">
        <v>1908</v>
      </c>
      <c r="AM2047" t="s">
        <v>1972</v>
      </c>
      <c r="AN2047" t="s">
        <v>2510</v>
      </c>
      <c r="AO2047" t="str">
        <f>TEXT(A2047,"yyyy-mm-dd")</f>
        <v>2012-07-31</v>
      </c>
    </row>
    <row r="2048" spans="1:41">
      <c r="A2048" s="6" t="s">
        <v>2499</v>
      </c>
      <c r="B2048">
        <v>2012</v>
      </c>
      <c r="C2048">
        <v>7</v>
      </c>
      <c r="E2048" t="s">
        <v>100</v>
      </c>
      <c r="F2048" t="s">
        <v>101</v>
      </c>
      <c r="G2048" t="s">
        <v>83</v>
      </c>
      <c r="H2048" t="s">
        <v>2028</v>
      </c>
      <c r="I2048">
        <v>2013</v>
      </c>
      <c r="K2048" s="6">
        <v>41639</v>
      </c>
      <c r="L2048">
        <v>17</v>
      </c>
      <c r="N2048" t="s">
        <v>214</v>
      </c>
      <c r="O2048" s="8">
        <v>3.4</v>
      </c>
      <c r="P2048" s="8">
        <v>3.4</v>
      </c>
      <c r="Q2048" s="8">
        <v>3.21</v>
      </c>
      <c r="R2048" s="8">
        <v>3.55</v>
      </c>
      <c r="S2048" s="8">
        <v>2.2999999999999998</v>
      </c>
      <c r="T2048" s="8">
        <v>4.7</v>
      </c>
      <c r="U2048" s="8">
        <v>0.45</v>
      </c>
      <c r="V2048" s="9">
        <v>26</v>
      </c>
      <c r="W2048" s="8">
        <v>0.33999999999999986</v>
      </c>
      <c r="X2048" s="8">
        <v>2.4000000000000004</v>
      </c>
      <c r="Y2048" s="8">
        <v>0</v>
      </c>
      <c r="Z2048" s="8">
        <v>-0.10000000000000009</v>
      </c>
      <c r="AA2048">
        <v>-0.2200000000000002</v>
      </c>
      <c r="AF2048" t="s">
        <v>10004</v>
      </c>
      <c r="AG2048" t="s">
        <v>9655</v>
      </c>
      <c r="AH2048" t="s">
        <v>9656</v>
      </c>
      <c r="AI2048" t="s">
        <v>9669</v>
      </c>
      <c r="AJ2048" s="7">
        <v>41639</v>
      </c>
      <c r="AK2048" t="s">
        <v>2500</v>
      </c>
      <c r="AL2048" t="s">
        <v>109</v>
      </c>
      <c r="AM2048" t="s">
        <v>2030</v>
      </c>
      <c r="AN2048" t="s">
        <v>10015</v>
      </c>
    </row>
    <row r="2049" spans="1:41">
      <c r="A2049" s="6" t="s">
        <v>2499</v>
      </c>
      <c r="B2049">
        <v>2012</v>
      </c>
      <c r="C2049">
        <v>7</v>
      </c>
      <c r="E2049" t="s">
        <v>100</v>
      </c>
      <c r="F2049" t="s">
        <v>101</v>
      </c>
      <c r="G2049" t="s">
        <v>102</v>
      </c>
      <c r="H2049" t="s">
        <v>2121</v>
      </c>
      <c r="I2049">
        <v>2013</v>
      </c>
      <c r="J2049">
        <v>1</v>
      </c>
      <c r="K2049" s="6">
        <v>41364</v>
      </c>
      <c r="L2049">
        <v>8</v>
      </c>
      <c r="M2049">
        <v>3</v>
      </c>
      <c r="N2049" t="s">
        <v>182</v>
      </c>
      <c r="O2049" s="8">
        <v>2.81</v>
      </c>
      <c r="P2049" s="8">
        <v>2.9</v>
      </c>
      <c r="Q2049" s="8">
        <v>2.6</v>
      </c>
      <c r="R2049" s="8">
        <v>3.3</v>
      </c>
      <c r="S2049" s="8">
        <v>-0.5</v>
      </c>
      <c r="T2049" s="8">
        <v>4.2</v>
      </c>
      <c r="U2049" s="8">
        <v>0.95</v>
      </c>
      <c r="V2049" s="9">
        <v>25</v>
      </c>
      <c r="W2049" s="8">
        <v>0.69999999999999973</v>
      </c>
      <c r="X2049" s="8">
        <v>4.7</v>
      </c>
      <c r="Y2049" s="8">
        <v>-8.9999999999999858E-2</v>
      </c>
      <c r="Z2049" s="8">
        <v>4.9999999999999822E-2</v>
      </c>
      <c r="AA2049">
        <v>0.10999999999999988</v>
      </c>
      <c r="AF2049" t="s">
        <v>2459</v>
      </c>
      <c r="AG2049" t="s">
        <v>106</v>
      </c>
      <c r="AH2049" t="s">
        <v>107</v>
      </c>
      <c r="AI2049" t="s">
        <v>427</v>
      </c>
      <c r="AJ2049" s="7">
        <v>41364</v>
      </c>
      <c r="AK2049" t="s">
        <v>2500</v>
      </c>
      <c r="AL2049" t="s">
        <v>109</v>
      </c>
      <c r="AM2049" t="s">
        <v>2123</v>
      </c>
      <c r="AN2049" t="s">
        <v>2509</v>
      </c>
      <c r="AO2049" t="str">
        <f>TEXT(A2049,"yyyy-mm-dd")</f>
        <v>2012-07-31</v>
      </c>
    </row>
    <row r="2050" spans="1:41">
      <c r="A2050" s="6" t="s">
        <v>2499</v>
      </c>
      <c r="B2050">
        <v>2012</v>
      </c>
      <c r="C2050">
        <v>7</v>
      </c>
      <c r="E2050" t="s">
        <v>100</v>
      </c>
      <c r="F2050" t="s">
        <v>101</v>
      </c>
      <c r="G2050" t="s">
        <v>102</v>
      </c>
      <c r="H2050" t="s">
        <v>2045</v>
      </c>
      <c r="I2050">
        <v>2012</v>
      </c>
      <c r="J2050">
        <v>4</v>
      </c>
      <c r="K2050" s="6">
        <v>41274</v>
      </c>
      <c r="L2050">
        <v>5</v>
      </c>
      <c r="M2050">
        <v>2</v>
      </c>
      <c r="N2050" t="s">
        <v>211</v>
      </c>
      <c r="O2050" s="8">
        <v>3.15</v>
      </c>
      <c r="P2050" s="8">
        <v>3.2</v>
      </c>
      <c r="Q2050" s="8">
        <v>2.93</v>
      </c>
      <c r="R2050" s="8">
        <v>3.5</v>
      </c>
      <c r="S2050" s="8">
        <v>1</v>
      </c>
      <c r="T2050" s="8">
        <v>4.3</v>
      </c>
      <c r="U2050" s="8">
        <v>0.65</v>
      </c>
      <c r="V2050" s="9">
        <v>25</v>
      </c>
      <c r="W2050" s="8">
        <v>0.56999999999999984</v>
      </c>
      <c r="X2050" s="8">
        <v>3.3</v>
      </c>
      <c r="Y2050" s="8">
        <v>-5.0000000000000266E-2</v>
      </c>
      <c r="Z2050" s="8">
        <v>6.0000000000000053E-2</v>
      </c>
      <c r="AA2050">
        <v>2.0000000000000018E-2</v>
      </c>
      <c r="AF2050" t="s">
        <v>2363</v>
      </c>
      <c r="AG2050" t="s">
        <v>106</v>
      </c>
      <c r="AH2050" t="s">
        <v>107</v>
      </c>
      <c r="AI2050" t="s">
        <v>340</v>
      </c>
      <c r="AJ2050" s="7">
        <v>41274</v>
      </c>
      <c r="AK2050" t="s">
        <v>2500</v>
      </c>
      <c r="AL2050" t="s">
        <v>109</v>
      </c>
      <c r="AM2050" t="s">
        <v>2047</v>
      </c>
      <c r="AN2050" t="s">
        <v>2508</v>
      </c>
      <c r="AO2050" t="str">
        <f>TEXT(A2050,"yyyy-mm-dd")</f>
        <v>2012-07-31</v>
      </c>
    </row>
    <row r="2051" spans="1:41">
      <c r="A2051" s="6" t="s">
        <v>2499</v>
      </c>
      <c r="B2051">
        <v>2012</v>
      </c>
      <c r="C2051">
        <v>7</v>
      </c>
      <c r="E2051" t="s">
        <v>100</v>
      </c>
      <c r="F2051" t="s">
        <v>101</v>
      </c>
      <c r="G2051" t="s">
        <v>83</v>
      </c>
      <c r="H2051" t="s">
        <v>1781</v>
      </c>
      <c r="I2051">
        <v>2012</v>
      </c>
      <c r="K2051" s="6">
        <v>41274</v>
      </c>
      <c r="L2051">
        <v>5</v>
      </c>
      <c r="N2051" t="s">
        <v>211</v>
      </c>
      <c r="O2051" s="8">
        <v>3.71</v>
      </c>
      <c r="P2051" s="8">
        <v>3.7</v>
      </c>
      <c r="Q2051" s="8">
        <v>3.6</v>
      </c>
      <c r="R2051" s="8">
        <v>3.82</v>
      </c>
      <c r="S2051" s="8">
        <v>2.6</v>
      </c>
      <c r="T2051" s="8">
        <v>4.3</v>
      </c>
      <c r="U2051" s="8">
        <v>0.31</v>
      </c>
      <c r="V2051" s="9">
        <v>26</v>
      </c>
      <c r="W2051" s="8">
        <v>0.21999999999999975</v>
      </c>
      <c r="X2051" s="8">
        <v>1.6999999999999997</v>
      </c>
      <c r="Y2051" s="8">
        <v>9.9999999999997868E-3</v>
      </c>
      <c r="Z2051" s="8">
        <v>0</v>
      </c>
      <c r="AA2051">
        <v>-6.0000000000000053E-2</v>
      </c>
      <c r="AF2051" t="s">
        <v>9973</v>
      </c>
      <c r="AG2051" t="s">
        <v>9655</v>
      </c>
      <c r="AH2051" t="s">
        <v>9656</v>
      </c>
      <c r="AI2051" t="s">
        <v>9657</v>
      </c>
      <c r="AJ2051" s="7">
        <v>41274</v>
      </c>
      <c r="AK2051" t="s">
        <v>2500</v>
      </c>
      <c r="AL2051" t="s">
        <v>109</v>
      </c>
      <c r="AM2051" t="s">
        <v>1783</v>
      </c>
      <c r="AN2051" t="s">
        <v>9997</v>
      </c>
    </row>
    <row r="2052" spans="1:41">
      <c r="A2052" s="6" t="s">
        <v>2499</v>
      </c>
      <c r="B2052">
        <v>2012</v>
      </c>
      <c r="C2052">
        <v>7</v>
      </c>
      <c r="E2052" t="s">
        <v>100</v>
      </c>
      <c r="F2052" t="s">
        <v>101</v>
      </c>
      <c r="G2052" t="s">
        <v>102</v>
      </c>
      <c r="H2052" t="s">
        <v>1969</v>
      </c>
      <c r="I2052">
        <v>2012</v>
      </c>
      <c r="J2052">
        <v>3</v>
      </c>
      <c r="K2052" s="6">
        <v>41182</v>
      </c>
      <c r="L2052">
        <v>2</v>
      </c>
      <c r="M2052">
        <v>1</v>
      </c>
      <c r="N2052" t="s">
        <v>104</v>
      </c>
      <c r="O2052" s="8">
        <v>3.21</v>
      </c>
      <c r="P2052" s="8">
        <v>3.3</v>
      </c>
      <c r="Q2052" s="8">
        <v>3.1</v>
      </c>
      <c r="R2052" s="8">
        <v>3.4</v>
      </c>
      <c r="S2052" s="8">
        <v>1.6</v>
      </c>
      <c r="T2052" s="8">
        <v>3.8</v>
      </c>
      <c r="U2052" s="8">
        <v>0.43</v>
      </c>
      <c r="V2052" s="9">
        <v>25</v>
      </c>
      <c r="W2052" s="8">
        <v>0.29999999999999982</v>
      </c>
      <c r="X2052" s="8">
        <v>2.1999999999999997</v>
      </c>
      <c r="Y2052" s="8">
        <v>-8.9999999999999858E-2</v>
      </c>
      <c r="Z2052" s="8">
        <v>0</v>
      </c>
      <c r="AA2052">
        <v>8.0000000000000071E-2</v>
      </c>
      <c r="AF2052" t="s">
        <v>2361</v>
      </c>
      <c r="AG2052" t="s">
        <v>106</v>
      </c>
      <c r="AH2052" t="s">
        <v>107</v>
      </c>
      <c r="AI2052" t="s">
        <v>108</v>
      </c>
      <c r="AJ2052" s="7">
        <v>41182</v>
      </c>
      <c r="AK2052" t="s">
        <v>2500</v>
      </c>
      <c r="AL2052" t="s">
        <v>109</v>
      </c>
      <c r="AM2052" t="s">
        <v>1972</v>
      </c>
      <c r="AN2052" t="s">
        <v>2507</v>
      </c>
      <c r="AO2052" t="str">
        <f>TEXT(A2052,"yyyy-mm-dd")</f>
        <v>2012-07-31</v>
      </c>
    </row>
    <row r="2053" spans="1:41">
      <c r="A2053" s="6" t="s">
        <v>2499</v>
      </c>
      <c r="B2053">
        <v>2012</v>
      </c>
      <c r="C2053">
        <v>7</v>
      </c>
      <c r="E2053" t="s">
        <v>100</v>
      </c>
      <c r="F2053" t="s">
        <v>101</v>
      </c>
      <c r="G2053" t="s">
        <v>102</v>
      </c>
      <c r="H2053" t="s">
        <v>1942</v>
      </c>
      <c r="I2053">
        <v>2012</v>
      </c>
      <c r="J2053">
        <v>2</v>
      </c>
      <c r="K2053" s="6">
        <v>41090</v>
      </c>
      <c r="L2053">
        <v>-1</v>
      </c>
      <c r="M2053">
        <v>0</v>
      </c>
      <c r="N2053" t="s">
        <v>187</v>
      </c>
      <c r="O2053" s="8">
        <v>3.95</v>
      </c>
      <c r="P2053" s="8">
        <v>4</v>
      </c>
      <c r="Q2053" s="8">
        <v>3.7</v>
      </c>
      <c r="R2053" s="8">
        <v>4.2</v>
      </c>
      <c r="S2053" s="8">
        <v>3.1</v>
      </c>
      <c r="T2053" s="8">
        <v>4.5</v>
      </c>
      <c r="U2053" s="8">
        <v>0.38</v>
      </c>
      <c r="V2053" s="9">
        <v>25</v>
      </c>
      <c r="W2053" s="8">
        <v>0.5</v>
      </c>
      <c r="X2053" s="8">
        <v>1.4</v>
      </c>
      <c r="Y2053" s="8">
        <v>-4.9999999999999822E-2</v>
      </c>
      <c r="Z2053" s="8">
        <v>0.12999999999999989</v>
      </c>
      <c r="AA2053">
        <v>3.0000000000000249E-2</v>
      </c>
      <c r="AF2053" t="s">
        <v>2235</v>
      </c>
      <c r="AG2053" t="s">
        <v>106</v>
      </c>
      <c r="AH2053" t="s">
        <v>107</v>
      </c>
      <c r="AI2053" t="s">
        <v>188</v>
      </c>
      <c r="AJ2053" s="7">
        <v>41090</v>
      </c>
      <c r="AK2053" t="s">
        <v>2500</v>
      </c>
      <c r="AL2053" t="s">
        <v>109</v>
      </c>
      <c r="AM2053" t="s">
        <v>1945</v>
      </c>
      <c r="AN2053" t="s">
        <v>2506</v>
      </c>
      <c r="AO2053" t="str">
        <f>TEXT(A2053,"yyyy-mm-dd")</f>
        <v>2012-07-31</v>
      </c>
    </row>
    <row r="2054" spans="1:41">
      <c r="A2054" s="6" t="s">
        <v>2499</v>
      </c>
      <c r="B2054">
        <v>2012</v>
      </c>
      <c r="C2054">
        <v>7</v>
      </c>
      <c r="E2054" t="s">
        <v>81</v>
      </c>
      <c r="F2054" t="s">
        <v>82</v>
      </c>
      <c r="G2054" t="s">
        <v>83</v>
      </c>
      <c r="H2054" t="s">
        <v>2325</v>
      </c>
      <c r="I2054">
        <v>2014</v>
      </c>
      <c r="K2054" s="6">
        <v>42004</v>
      </c>
      <c r="L2054">
        <v>29</v>
      </c>
      <c r="N2054" t="s">
        <v>581</v>
      </c>
      <c r="O2054" s="8">
        <v>3.6</v>
      </c>
      <c r="P2054" s="8">
        <v>3.5</v>
      </c>
      <c r="Q2054" s="8">
        <v>3.45</v>
      </c>
      <c r="R2054" s="8">
        <v>3.7</v>
      </c>
      <c r="S2054" s="8">
        <v>3</v>
      </c>
      <c r="T2054" s="8">
        <v>4.5</v>
      </c>
      <c r="U2054" s="8">
        <v>0.34</v>
      </c>
      <c r="V2054" s="9">
        <v>23</v>
      </c>
      <c r="W2054" s="8">
        <v>0.25</v>
      </c>
      <c r="X2054" s="8">
        <v>1.5</v>
      </c>
      <c r="Y2054" s="8">
        <v>0.10000000000000009</v>
      </c>
      <c r="Z2054" s="8">
        <v>-0.10000000000000009</v>
      </c>
      <c r="AA2054">
        <v>-4.9999999999999822E-2</v>
      </c>
      <c r="AF2054" t="s">
        <v>2326</v>
      </c>
      <c r="AG2054" t="s">
        <v>87</v>
      </c>
      <c r="AH2054" t="s">
        <v>88</v>
      </c>
      <c r="AI2054" t="s">
        <v>359</v>
      </c>
      <c r="AJ2054" s="7">
        <v>42004</v>
      </c>
      <c r="AK2054" t="s">
        <v>2500</v>
      </c>
      <c r="AL2054" t="s">
        <v>91</v>
      </c>
      <c r="AM2054" t="s">
        <v>2327</v>
      </c>
      <c r="AN2054" t="s">
        <v>2503</v>
      </c>
      <c r="AO2054" t="str">
        <f>TEXT(A2054,"yyyy-mm-dd")</f>
        <v>2012-07-31</v>
      </c>
    </row>
    <row r="2055" spans="1:41">
      <c r="A2055" s="6" t="s">
        <v>2499</v>
      </c>
      <c r="B2055">
        <v>2012</v>
      </c>
      <c r="C2055">
        <v>7</v>
      </c>
      <c r="E2055" t="s">
        <v>81</v>
      </c>
      <c r="F2055" t="s">
        <v>82</v>
      </c>
      <c r="G2055" t="s">
        <v>83</v>
      </c>
      <c r="H2055" t="s">
        <v>2028</v>
      </c>
      <c r="I2055">
        <v>2013</v>
      </c>
      <c r="K2055" s="6">
        <v>41639</v>
      </c>
      <c r="L2055">
        <v>17</v>
      </c>
      <c r="N2055" t="s">
        <v>214</v>
      </c>
      <c r="O2055" s="8">
        <v>3.65</v>
      </c>
      <c r="P2055" s="8">
        <v>3.6</v>
      </c>
      <c r="Q2055" s="8">
        <v>3.45</v>
      </c>
      <c r="R2055" s="8">
        <v>3.75</v>
      </c>
      <c r="S2055" s="8">
        <v>3</v>
      </c>
      <c r="T2055" s="8">
        <v>4.9000000000000004</v>
      </c>
      <c r="U2055" s="8">
        <v>0.36</v>
      </c>
      <c r="V2055" s="9">
        <v>27</v>
      </c>
      <c r="W2055" s="8">
        <v>0.29999999999999982</v>
      </c>
      <c r="X2055" s="8">
        <v>1.9000000000000004</v>
      </c>
      <c r="Y2055" s="8">
        <v>4.9999999999999822E-2</v>
      </c>
      <c r="Z2055" s="8">
        <v>-0.10000000000000009</v>
      </c>
      <c r="AA2055">
        <v>-0.10000000000000009</v>
      </c>
      <c r="AF2055" t="s">
        <v>2029</v>
      </c>
      <c r="AG2055" t="s">
        <v>87</v>
      </c>
      <c r="AH2055" t="s">
        <v>88</v>
      </c>
      <c r="AI2055" t="s">
        <v>97</v>
      </c>
      <c r="AJ2055" s="7">
        <v>41639</v>
      </c>
      <c r="AK2055" t="s">
        <v>2500</v>
      </c>
      <c r="AL2055" t="s">
        <v>91</v>
      </c>
      <c r="AM2055" t="s">
        <v>2030</v>
      </c>
      <c r="AN2055" t="s">
        <v>2502</v>
      </c>
      <c r="AO2055" t="str">
        <f>TEXT(A2055,"yyyy-mm-dd")</f>
        <v>2012-07-31</v>
      </c>
    </row>
    <row r="2056" spans="1:41">
      <c r="A2056" s="6" t="s">
        <v>2499</v>
      </c>
      <c r="B2056">
        <v>2012</v>
      </c>
      <c r="C2056">
        <v>7</v>
      </c>
      <c r="E2056" t="s">
        <v>392</v>
      </c>
      <c r="F2056" t="s">
        <v>82</v>
      </c>
      <c r="G2056" t="s">
        <v>83</v>
      </c>
      <c r="H2056" t="s">
        <v>2028</v>
      </c>
      <c r="I2056">
        <v>2013</v>
      </c>
      <c r="K2056" s="6">
        <v>41639</v>
      </c>
      <c r="L2056">
        <v>17</v>
      </c>
      <c r="N2056" t="s">
        <v>214</v>
      </c>
      <c r="O2056" s="8">
        <v>3.42</v>
      </c>
      <c r="P2056" s="8">
        <v>3.4</v>
      </c>
      <c r="Q2056" s="8">
        <v>3.3</v>
      </c>
      <c r="R2056" s="8">
        <v>3.5</v>
      </c>
      <c r="S2056" s="8">
        <v>2.7</v>
      </c>
      <c r="T2056" s="8">
        <v>4</v>
      </c>
      <c r="U2056" s="8">
        <v>0.27</v>
      </c>
      <c r="V2056" s="9">
        <v>25</v>
      </c>
      <c r="W2056" s="8">
        <v>0.20000000000000018</v>
      </c>
      <c r="X2056" s="8">
        <v>1.2999999999999998</v>
      </c>
      <c r="Y2056" s="8">
        <v>2.0000000000000018E-2</v>
      </c>
      <c r="Z2056" s="8">
        <v>0</v>
      </c>
      <c r="AA2056">
        <v>0</v>
      </c>
      <c r="AF2056" t="s">
        <v>2029</v>
      </c>
      <c r="AG2056" t="s">
        <v>87</v>
      </c>
      <c r="AH2056" t="s">
        <v>88</v>
      </c>
      <c r="AI2056" t="s">
        <v>97</v>
      </c>
      <c r="AJ2056" s="7">
        <v>41639</v>
      </c>
      <c r="AK2056" t="s">
        <v>2500</v>
      </c>
      <c r="AL2056" t="s">
        <v>393</v>
      </c>
      <c r="AM2056" t="s">
        <v>2030</v>
      </c>
      <c r="AN2056" t="s">
        <v>2505</v>
      </c>
      <c r="AO2056" t="str">
        <f>TEXT(A2056,"yyyy-mm-dd")</f>
        <v>2012-07-31</v>
      </c>
    </row>
    <row r="2057" spans="1:41">
      <c r="A2057" s="6" t="s">
        <v>2499</v>
      </c>
      <c r="B2057">
        <v>2012</v>
      </c>
      <c r="C2057">
        <v>7</v>
      </c>
      <c r="E2057" t="s">
        <v>81</v>
      </c>
      <c r="F2057" t="s">
        <v>82</v>
      </c>
      <c r="G2057" t="s">
        <v>83</v>
      </c>
      <c r="H2057" t="s">
        <v>1781</v>
      </c>
      <c r="I2057">
        <v>2012</v>
      </c>
      <c r="K2057" s="6">
        <v>41274</v>
      </c>
      <c r="L2057">
        <v>5</v>
      </c>
      <c r="N2057" t="s">
        <v>211</v>
      </c>
      <c r="O2057" s="8">
        <v>3.91</v>
      </c>
      <c r="P2057" s="8">
        <v>3.9</v>
      </c>
      <c r="Q2057" s="8">
        <v>3.8</v>
      </c>
      <c r="R2057" s="8">
        <v>4</v>
      </c>
      <c r="S2057" s="8">
        <v>3.5</v>
      </c>
      <c r="T2057" s="8">
        <v>4.4000000000000004</v>
      </c>
      <c r="U2057" s="8">
        <v>0.23</v>
      </c>
      <c r="V2057" s="9">
        <v>27</v>
      </c>
      <c r="W2057" s="8">
        <v>0.20000000000000018</v>
      </c>
      <c r="X2057" s="8">
        <v>0.90000000000000036</v>
      </c>
      <c r="Y2057" s="8">
        <v>1.0000000000000231E-2</v>
      </c>
      <c r="Z2057" s="8">
        <v>0.10000000000000009</v>
      </c>
      <c r="AA2057">
        <v>4.4408920985006262E-16</v>
      </c>
      <c r="AF2057" t="s">
        <v>1782</v>
      </c>
      <c r="AG2057" t="s">
        <v>87</v>
      </c>
      <c r="AH2057" t="s">
        <v>88</v>
      </c>
      <c r="AI2057" t="s">
        <v>89</v>
      </c>
      <c r="AJ2057" s="7">
        <v>41274</v>
      </c>
      <c r="AK2057" t="s">
        <v>2500</v>
      </c>
      <c r="AL2057" t="s">
        <v>91</v>
      </c>
      <c r="AM2057" t="s">
        <v>1783</v>
      </c>
      <c r="AN2057" t="s">
        <v>2501</v>
      </c>
      <c r="AO2057" t="str">
        <f>TEXT(A2057,"yyyy-mm-dd")</f>
        <v>2012-07-31</v>
      </c>
    </row>
    <row r="2058" spans="1:41">
      <c r="A2058" s="6" t="s">
        <v>2499</v>
      </c>
      <c r="B2058">
        <v>2012</v>
      </c>
      <c r="C2058">
        <v>7</v>
      </c>
      <c r="E2058" t="s">
        <v>392</v>
      </c>
      <c r="F2058" t="s">
        <v>82</v>
      </c>
      <c r="G2058" t="s">
        <v>83</v>
      </c>
      <c r="H2058" t="s">
        <v>1781</v>
      </c>
      <c r="I2058">
        <v>2012</v>
      </c>
      <c r="K2058" s="6">
        <v>41274</v>
      </c>
      <c r="L2058">
        <v>5</v>
      </c>
      <c r="N2058" t="s">
        <v>211</v>
      </c>
      <c r="O2058" s="8">
        <v>3.56</v>
      </c>
      <c r="P2058" s="8">
        <v>3.5</v>
      </c>
      <c r="Q2058" s="8">
        <v>3.5</v>
      </c>
      <c r="R2058" s="8">
        <v>3.6</v>
      </c>
      <c r="S2058" s="8">
        <v>3.3</v>
      </c>
      <c r="T2058" s="8">
        <v>4</v>
      </c>
      <c r="U2058" s="8">
        <v>0.14000000000000001</v>
      </c>
      <c r="V2058" s="9">
        <v>25</v>
      </c>
      <c r="W2058" s="8">
        <v>0.10000000000000009</v>
      </c>
      <c r="X2058" s="8">
        <v>0.70000000000000018</v>
      </c>
      <c r="Y2058" s="8">
        <v>6.0000000000000053E-2</v>
      </c>
      <c r="Z2058" s="8">
        <v>0</v>
      </c>
      <c r="AA2058">
        <v>-0.10000000000000009</v>
      </c>
      <c r="AF2058" t="s">
        <v>1782</v>
      </c>
      <c r="AG2058" t="s">
        <v>87</v>
      </c>
      <c r="AH2058" t="s">
        <v>88</v>
      </c>
      <c r="AI2058" t="s">
        <v>89</v>
      </c>
      <c r="AJ2058" s="7">
        <v>41274</v>
      </c>
      <c r="AK2058" t="s">
        <v>2500</v>
      </c>
      <c r="AL2058" t="s">
        <v>393</v>
      </c>
      <c r="AM2058" t="s">
        <v>1783</v>
      </c>
      <c r="AN2058" t="s">
        <v>2504</v>
      </c>
      <c r="AO2058" t="str">
        <f>TEXT(A2058,"yyyy-mm-dd")</f>
        <v>2012-07-31</v>
      </c>
    </row>
    <row r="2059" spans="1:41">
      <c r="A2059" s="6" t="s">
        <v>2499</v>
      </c>
      <c r="B2059">
        <v>2012</v>
      </c>
      <c r="C2059">
        <v>7</v>
      </c>
      <c r="E2059" t="s">
        <v>81</v>
      </c>
      <c r="F2059" t="s">
        <v>82</v>
      </c>
      <c r="G2059" t="s">
        <v>774</v>
      </c>
      <c r="H2059" t="s">
        <v>775</v>
      </c>
      <c r="K2059" s="6"/>
      <c r="O2059" s="8">
        <v>3.58</v>
      </c>
      <c r="P2059" s="8">
        <v>3.5</v>
      </c>
      <c r="Q2059" s="8">
        <v>3.4</v>
      </c>
      <c r="R2059" s="8">
        <v>3.7</v>
      </c>
      <c r="S2059" s="8">
        <v>3</v>
      </c>
      <c r="T2059" s="8">
        <v>4.2</v>
      </c>
      <c r="U2059" s="8">
        <v>0.28000000000000003</v>
      </c>
      <c r="V2059" s="9">
        <v>25</v>
      </c>
      <c r="W2059" s="8">
        <v>0.30000000000000027</v>
      </c>
      <c r="X2059" s="8">
        <v>1.2000000000000002</v>
      </c>
      <c r="Y2059" s="8">
        <v>8.0000000000000071E-2</v>
      </c>
      <c r="Z2059" s="8">
        <v>-0.10000000000000009</v>
      </c>
      <c r="AA2059">
        <v>4.4408920985006262E-16</v>
      </c>
      <c r="AF2059" t="s">
        <v>776</v>
      </c>
      <c r="AG2059" t="s">
        <v>777</v>
      </c>
      <c r="AH2059" t="s">
        <v>778</v>
      </c>
      <c r="AI2059" t="s">
        <v>779</v>
      </c>
      <c r="AJ2059" s="7"/>
      <c r="AK2059" t="s">
        <v>2500</v>
      </c>
      <c r="AL2059" t="s">
        <v>91</v>
      </c>
      <c r="AM2059" t="s">
        <v>775</v>
      </c>
      <c r="AN2059" t="s">
        <v>2518</v>
      </c>
      <c r="AO2059" t="str">
        <f>TEXT(A2059,"yyyy-mm-dd")</f>
        <v>2012-07-31</v>
      </c>
    </row>
    <row r="2060" spans="1:41">
      <c r="A2060" s="6" t="s">
        <v>2499</v>
      </c>
      <c r="B2060">
        <v>2012</v>
      </c>
      <c r="C2060">
        <v>7</v>
      </c>
      <c r="E2060" t="s">
        <v>81</v>
      </c>
      <c r="F2060" t="s">
        <v>82</v>
      </c>
      <c r="G2060" t="s">
        <v>774</v>
      </c>
      <c r="H2060" t="s">
        <v>1536</v>
      </c>
      <c r="K2060" s="6"/>
      <c r="O2060" s="8">
        <v>3.45</v>
      </c>
      <c r="P2060" s="8">
        <v>3.4</v>
      </c>
      <c r="Q2060" s="8">
        <v>3.3</v>
      </c>
      <c r="R2060" s="8">
        <v>3.6</v>
      </c>
      <c r="S2060" s="8">
        <v>3</v>
      </c>
      <c r="T2060" s="8">
        <v>4.2</v>
      </c>
      <c r="U2060" s="8">
        <v>0.31</v>
      </c>
      <c r="V2060" s="9">
        <v>25</v>
      </c>
      <c r="W2060" s="8">
        <v>0.30000000000000027</v>
      </c>
      <c r="X2060" s="8">
        <v>1.2000000000000002</v>
      </c>
      <c r="Y2060" s="8">
        <v>5.0000000000000266E-2</v>
      </c>
      <c r="Z2060" s="8">
        <v>-0.10000000000000009</v>
      </c>
      <c r="AA2060">
        <v>0.10000000000000009</v>
      </c>
      <c r="AF2060" t="s">
        <v>1537</v>
      </c>
      <c r="AG2060" t="s">
        <v>777</v>
      </c>
      <c r="AH2060" t="s">
        <v>778</v>
      </c>
      <c r="AI2060" t="s">
        <v>1538</v>
      </c>
      <c r="AJ2060" s="7"/>
      <c r="AK2060" t="s">
        <v>2500</v>
      </c>
      <c r="AL2060" t="s">
        <v>91</v>
      </c>
      <c r="AM2060" t="s">
        <v>1536</v>
      </c>
      <c r="AN2060" t="s">
        <v>2519</v>
      </c>
      <c r="AO2060" t="str">
        <f>TEXT(A2060,"yyyy-mm-dd")</f>
        <v>2012-07-31</v>
      </c>
    </row>
    <row r="2061" spans="1:41">
      <c r="A2061" s="6" t="s">
        <v>2499</v>
      </c>
      <c r="B2061">
        <v>2012</v>
      </c>
      <c r="C2061">
        <v>7</v>
      </c>
      <c r="E2061" t="s">
        <v>112</v>
      </c>
      <c r="F2061" t="s">
        <v>113</v>
      </c>
      <c r="G2061" t="s">
        <v>83</v>
      </c>
      <c r="H2061" t="s">
        <v>2028</v>
      </c>
      <c r="I2061">
        <v>2013</v>
      </c>
      <c r="K2061" s="6">
        <v>41639</v>
      </c>
      <c r="L2061">
        <v>17</v>
      </c>
      <c r="N2061" t="s">
        <v>214</v>
      </c>
      <c r="O2061" s="8">
        <v>4.6100000000000003</v>
      </c>
      <c r="P2061" s="8">
        <v>4.5</v>
      </c>
      <c r="Q2061" s="8">
        <v>4.4000000000000004</v>
      </c>
      <c r="R2061" s="8">
        <v>4.75</v>
      </c>
      <c r="S2061" s="8">
        <v>3.9</v>
      </c>
      <c r="T2061" s="8">
        <v>5.6</v>
      </c>
      <c r="U2061" s="8">
        <v>0.41</v>
      </c>
      <c r="V2061" s="9">
        <v>25</v>
      </c>
      <c r="W2061" s="8">
        <v>0.34999999999999964</v>
      </c>
      <c r="X2061" s="8">
        <v>1.6999999999999997</v>
      </c>
      <c r="Y2061" s="8">
        <v>0.11000000000000032</v>
      </c>
      <c r="Z2061" s="8">
        <v>-1.9999999999999574E-2</v>
      </c>
      <c r="AA2061">
        <v>-0.20000000000000018</v>
      </c>
      <c r="AF2061" t="s">
        <v>2349</v>
      </c>
      <c r="AG2061" t="s">
        <v>115</v>
      </c>
      <c r="AH2061" t="s">
        <v>116</v>
      </c>
      <c r="AI2061" t="s">
        <v>230</v>
      </c>
      <c r="AJ2061" s="7">
        <v>41639</v>
      </c>
      <c r="AK2061" t="s">
        <v>2500</v>
      </c>
      <c r="AL2061" t="s">
        <v>118</v>
      </c>
      <c r="AM2061" t="s">
        <v>2030</v>
      </c>
      <c r="AN2061" t="s">
        <v>2521</v>
      </c>
      <c r="AO2061" t="str">
        <f>TEXT(A2061,"yyyy-mm-dd")</f>
        <v>2012-07-31</v>
      </c>
    </row>
    <row r="2062" spans="1:41">
      <c r="A2062" s="6" t="s">
        <v>2499</v>
      </c>
      <c r="B2062">
        <v>2012</v>
      </c>
      <c r="C2062">
        <v>7</v>
      </c>
      <c r="E2062" t="s">
        <v>112</v>
      </c>
      <c r="F2062" t="s">
        <v>113</v>
      </c>
      <c r="G2062" t="s">
        <v>83</v>
      </c>
      <c r="H2062" t="s">
        <v>1781</v>
      </c>
      <c r="I2062">
        <v>2012</v>
      </c>
      <c r="K2062" s="6">
        <v>41274</v>
      </c>
      <c r="L2062">
        <v>5</v>
      </c>
      <c r="N2062" t="s">
        <v>211</v>
      </c>
      <c r="O2062" s="8">
        <v>4.37</v>
      </c>
      <c r="P2062" s="8">
        <v>4.4000000000000004</v>
      </c>
      <c r="Q2062" s="8">
        <v>4.3</v>
      </c>
      <c r="R2062" s="8">
        <v>4.4400000000000004</v>
      </c>
      <c r="S2062" s="8">
        <v>3.9</v>
      </c>
      <c r="T2062" s="8">
        <v>4.8</v>
      </c>
      <c r="U2062" s="8">
        <v>0.15</v>
      </c>
      <c r="V2062" s="9">
        <v>25</v>
      </c>
      <c r="W2062" s="8">
        <v>0.14000000000000057</v>
      </c>
      <c r="X2062" s="8">
        <v>0.89999999999999991</v>
      </c>
      <c r="Y2062" s="8">
        <v>-3.0000000000000249E-2</v>
      </c>
      <c r="Z2062" s="8">
        <v>-9.9999999999997868E-3</v>
      </c>
      <c r="AA2062">
        <v>8.8817841970012523E-16</v>
      </c>
      <c r="AF2062" t="s">
        <v>2052</v>
      </c>
      <c r="AG2062" t="s">
        <v>115</v>
      </c>
      <c r="AH2062" t="s">
        <v>116</v>
      </c>
      <c r="AI2062" t="s">
        <v>117</v>
      </c>
      <c r="AJ2062" s="7">
        <v>41274</v>
      </c>
      <c r="AK2062" t="s">
        <v>2500</v>
      </c>
      <c r="AL2062" t="s">
        <v>118</v>
      </c>
      <c r="AM2062" t="s">
        <v>1783</v>
      </c>
      <c r="AN2062" t="s">
        <v>2520</v>
      </c>
      <c r="AO2062" t="str">
        <f>TEXT(A2062,"yyyy-mm-dd")</f>
        <v>2012-07-31</v>
      </c>
    </row>
    <row r="2063" spans="1:41">
      <c r="A2063" s="6" t="s">
        <v>2522</v>
      </c>
      <c r="B2063">
        <v>2012</v>
      </c>
      <c r="C2063">
        <v>8</v>
      </c>
      <c r="E2063" t="s">
        <v>1907</v>
      </c>
      <c r="F2063" t="s">
        <v>1908</v>
      </c>
      <c r="G2063" t="s">
        <v>102</v>
      </c>
      <c r="H2063" t="s">
        <v>2491</v>
      </c>
      <c r="I2063">
        <v>2014</v>
      </c>
      <c r="J2063">
        <v>2</v>
      </c>
      <c r="K2063" s="6">
        <v>41820</v>
      </c>
      <c r="L2063">
        <v>22</v>
      </c>
      <c r="M2063">
        <v>7</v>
      </c>
      <c r="N2063" t="s">
        <v>167</v>
      </c>
      <c r="O2063" s="8">
        <v>4.9400000000000004</v>
      </c>
      <c r="P2063" s="8">
        <v>4.78</v>
      </c>
      <c r="Q2063" s="8">
        <v>4.5</v>
      </c>
      <c r="R2063" s="8">
        <v>5.13</v>
      </c>
      <c r="S2063" s="8">
        <v>4</v>
      </c>
      <c r="T2063" s="8">
        <v>6</v>
      </c>
      <c r="U2063" s="8">
        <v>0.5</v>
      </c>
      <c r="V2063" s="9">
        <v>24</v>
      </c>
      <c r="W2063" s="8">
        <v>0.62999999999999989</v>
      </c>
      <c r="X2063" s="8">
        <v>2</v>
      </c>
      <c r="Y2063" s="8">
        <v>0.16000000000000014</v>
      </c>
      <c r="Z2063" s="8">
        <v>-9.9999999999999645E-2</v>
      </c>
      <c r="AA2063">
        <v>-0.15000000000000036</v>
      </c>
      <c r="AF2063" t="s">
        <v>2492</v>
      </c>
      <c r="AG2063" t="s">
        <v>1910</v>
      </c>
      <c r="AH2063" t="s">
        <v>1911</v>
      </c>
      <c r="AI2063" t="s">
        <v>1944</v>
      </c>
      <c r="AJ2063" s="7">
        <v>41820</v>
      </c>
      <c r="AK2063" t="s">
        <v>2523</v>
      </c>
      <c r="AL2063" t="s">
        <v>1908</v>
      </c>
      <c r="AM2063" t="s">
        <v>2493</v>
      </c>
      <c r="AN2063" t="s">
        <v>2541</v>
      </c>
      <c r="AO2063" t="str">
        <f>TEXT(A2063,"yyyy-mm-dd")</f>
        <v>2012-08-31</v>
      </c>
    </row>
    <row r="2064" spans="1:41">
      <c r="A2064" s="6" t="s">
        <v>2522</v>
      </c>
      <c r="B2064">
        <v>2012</v>
      </c>
      <c r="C2064">
        <v>8</v>
      </c>
      <c r="E2064" t="s">
        <v>1907</v>
      </c>
      <c r="F2064" t="s">
        <v>1908</v>
      </c>
      <c r="G2064" t="s">
        <v>102</v>
      </c>
      <c r="H2064" t="s">
        <v>2418</v>
      </c>
      <c r="I2064">
        <v>2014</v>
      </c>
      <c r="J2064">
        <v>1</v>
      </c>
      <c r="K2064" s="6">
        <v>41729</v>
      </c>
      <c r="L2064">
        <v>19</v>
      </c>
      <c r="M2064">
        <v>6</v>
      </c>
      <c r="N2064" t="s">
        <v>195</v>
      </c>
      <c r="O2064" s="8">
        <v>4.84</v>
      </c>
      <c r="P2064" s="8">
        <v>4.75</v>
      </c>
      <c r="Q2064" s="8">
        <v>4.5</v>
      </c>
      <c r="R2064" s="8">
        <v>5.0599999999999996</v>
      </c>
      <c r="S2064" s="8">
        <v>4</v>
      </c>
      <c r="T2064" s="8">
        <v>5.75</v>
      </c>
      <c r="U2064" s="8">
        <v>0.42</v>
      </c>
      <c r="V2064" s="9">
        <v>24</v>
      </c>
      <c r="W2064" s="8">
        <v>0.55999999999999961</v>
      </c>
      <c r="X2064" s="8">
        <v>1.75</v>
      </c>
      <c r="Y2064" s="8">
        <v>8.9999999999999858E-2</v>
      </c>
      <c r="Z2064" s="8">
        <v>0</v>
      </c>
      <c r="AA2064">
        <v>5.9999999999999609E-2</v>
      </c>
      <c r="AF2064" t="s">
        <v>2419</v>
      </c>
      <c r="AG2064" t="s">
        <v>1910</v>
      </c>
      <c r="AH2064" t="s">
        <v>1911</v>
      </c>
      <c r="AI2064" t="s">
        <v>1939</v>
      </c>
      <c r="AJ2064" s="7">
        <v>41729</v>
      </c>
      <c r="AK2064" t="s">
        <v>2523</v>
      </c>
      <c r="AL2064" t="s">
        <v>1908</v>
      </c>
      <c r="AM2064" t="s">
        <v>2420</v>
      </c>
      <c r="AN2064" t="s">
        <v>2540</v>
      </c>
      <c r="AO2064" t="str">
        <f>TEXT(A2064,"yyyy-mm-dd")</f>
        <v>2012-08-31</v>
      </c>
    </row>
    <row r="2065" spans="1:41">
      <c r="A2065" s="6" t="s">
        <v>2522</v>
      </c>
      <c r="B2065">
        <v>2012</v>
      </c>
      <c r="C2065">
        <v>8</v>
      </c>
      <c r="E2065" t="s">
        <v>1907</v>
      </c>
      <c r="F2065" t="s">
        <v>1908</v>
      </c>
      <c r="G2065" t="s">
        <v>102</v>
      </c>
      <c r="H2065" t="s">
        <v>2342</v>
      </c>
      <c r="I2065">
        <v>2013</v>
      </c>
      <c r="J2065">
        <v>4</v>
      </c>
      <c r="K2065" s="6">
        <v>41639</v>
      </c>
      <c r="L2065">
        <v>16</v>
      </c>
      <c r="M2065">
        <v>5</v>
      </c>
      <c r="N2065" t="s">
        <v>222</v>
      </c>
      <c r="O2065" s="8">
        <v>4.6500000000000004</v>
      </c>
      <c r="P2065" s="8">
        <v>4.5</v>
      </c>
      <c r="Q2065" s="8">
        <v>4.5</v>
      </c>
      <c r="R2065" s="8">
        <v>4.83</v>
      </c>
      <c r="S2065" s="8">
        <v>4</v>
      </c>
      <c r="T2065" s="8">
        <v>5.5</v>
      </c>
      <c r="U2065" s="8">
        <v>0.34</v>
      </c>
      <c r="V2065" s="9">
        <v>27</v>
      </c>
      <c r="W2065" s="8">
        <v>0.33000000000000007</v>
      </c>
      <c r="X2065" s="8">
        <v>1.5</v>
      </c>
      <c r="Y2065" s="8">
        <v>0.15000000000000036</v>
      </c>
      <c r="Z2065" s="8">
        <v>0</v>
      </c>
      <c r="AA2065">
        <v>-9.9999999999999645E-2</v>
      </c>
      <c r="AF2065" t="s">
        <v>2343</v>
      </c>
      <c r="AG2065" t="s">
        <v>1910</v>
      </c>
      <c r="AH2065" t="s">
        <v>1911</v>
      </c>
      <c r="AI2065" t="s">
        <v>1934</v>
      </c>
      <c r="AJ2065" s="7">
        <v>41639</v>
      </c>
      <c r="AK2065" t="s">
        <v>2523</v>
      </c>
      <c r="AL2065" t="s">
        <v>1908</v>
      </c>
      <c r="AM2065" t="s">
        <v>2344</v>
      </c>
      <c r="AN2065" t="s">
        <v>2539</v>
      </c>
      <c r="AO2065" t="str">
        <f>TEXT(A2065,"yyyy-mm-dd")</f>
        <v>2012-08-31</v>
      </c>
    </row>
    <row r="2066" spans="1:41">
      <c r="A2066" s="6" t="s">
        <v>2522</v>
      </c>
      <c r="B2066">
        <v>2012</v>
      </c>
      <c r="C2066">
        <v>8</v>
      </c>
      <c r="E2066" t="s">
        <v>1907</v>
      </c>
      <c r="F2066" t="s">
        <v>1908</v>
      </c>
      <c r="G2066" t="s">
        <v>102</v>
      </c>
      <c r="H2066" t="s">
        <v>2267</v>
      </c>
      <c r="I2066">
        <v>2013</v>
      </c>
      <c r="J2066">
        <v>3</v>
      </c>
      <c r="K2066" s="6">
        <v>41547</v>
      </c>
      <c r="L2066">
        <v>13</v>
      </c>
      <c r="M2066">
        <v>4</v>
      </c>
      <c r="N2066" t="s">
        <v>252</v>
      </c>
      <c r="O2066" s="8">
        <v>4.6100000000000003</v>
      </c>
      <c r="P2066" s="8">
        <v>4.5</v>
      </c>
      <c r="Q2066" s="8">
        <v>4.5</v>
      </c>
      <c r="R2066" s="8">
        <v>4.75</v>
      </c>
      <c r="S2066" s="8">
        <v>4</v>
      </c>
      <c r="T2066" s="8">
        <v>5.25</v>
      </c>
      <c r="U2066" s="8">
        <v>0.26</v>
      </c>
      <c r="V2066" s="9">
        <v>27</v>
      </c>
      <c r="W2066" s="8">
        <v>0.25</v>
      </c>
      <c r="X2066" s="8">
        <v>1.25</v>
      </c>
      <c r="Y2066" s="8">
        <v>0.11000000000000032</v>
      </c>
      <c r="Z2066" s="8">
        <v>0</v>
      </c>
      <c r="AA2066">
        <v>-3.0000000000000249E-2</v>
      </c>
      <c r="AF2066" t="s">
        <v>2268</v>
      </c>
      <c r="AG2066" t="s">
        <v>1910</v>
      </c>
      <c r="AH2066" t="s">
        <v>1911</v>
      </c>
      <c r="AI2066" t="s">
        <v>1929</v>
      </c>
      <c r="AJ2066" s="7">
        <v>41547</v>
      </c>
      <c r="AK2066" t="s">
        <v>2523</v>
      </c>
      <c r="AL2066" t="s">
        <v>1908</v>
      </c>
      <c r="AM2066" t="s">
        <v>2269</v>
      </c>
      <c r="AN2066" t="s">
        <v>2538</v>
      </c>
      <c r="AO2066" t="str">
        <f>TEXT(A2066,"yyyy-mm-dd")</f>
        <v>2012-08-31</v>
      </c>
    </row>
    <row r="2067" spans="1:41">
      <c r="A2067" s="6" t="s">
        <v>2522</v>
      </c>
      <c r="B2067">
        <v>2012</v>
      </c>
      <c r="C2067">
        <v>8</v>
      </c>
      <c r="E2067" t="s">
        <v>1907</v>
      </c>
      <c r="F2067" t="s">
        <v>1908</v>
      </c>
      <c r="G2067" t="s">
        <v>102</v>
      </c>
      <c r="H2067" t="s">
        <v>2194</v>
      </c>
      <c r="I2067">
        <v>2013</v>
      </c>
      <c r="J2067">
        <v>2</v>
      </c>
      <c r="K2067" s="6">
        <v>41455</v>
      </c>
      <c r="L2067">
        <v>10</v>
      </c>
      <c r="M2067">
        <v>3</v>
      </c>
      <c r="N2067" t="s">
        <v>164</v>
      </c>
      <c r="O2067" s="8">
        <v>4.53</v>
      </c>
      <c r="P2067" s="8">
        <v>4.5</v>
      </c>
      <c r="Q2067" s="8">
        <v>4.5</v>
      </c>
      <c r="R2067" s="8">
        <v>4.55</v>
      </c>
      <c r="S2067" s="8">
        <v>4</v>
      </c>
      <c r="T2067" s="8">
        <v>4.88</v>
      </c>
      <c r="U2067" s="8">
        <v>0.18</v>
      </c>
      <c r="V2067" s="9">
        <v>27</v>
      </c>
      <c r="W2067" s="8">
        <v>4.9999999999999822E-2</v>
      </c>
      <c r="X2067" s="8">
        <v>0.87999999999999989</v>
      </c>
      <c r="Y2067" s="8">
        <v>3.0000000000000249E-2</v>
      </c>
      <c r="Z2067" s="8">
        <v>0</v>
      </c>
      <c r="AA2067">
        <v>-0.12000000000000011</v>
      </c>
      <c r="AF2067" t="s">
        <v>2195</v>
      </c>
      <c r="AG2067" t="s">
        <v>1910</v>
      </c>
      <c r="AH2067" t="s">
        <v>1911</v>
      </c>
      <c r="AI2067" t="s">
        <v>1924</v>
      </c>
      <c r="AJ2067" s="7">
        <v>41455</v>
      </c>
      <c r="AK2067" t="s">
        <v>2523</v>
      </c>
      <c r="AL2067" t="s">
        <v>1908</v>
      </c>
      <c r="AM2067" t="s">
        <v>2196</v>
      </c>
      <c r="AN2067" t="s">
        <v>2537</v>
      </c>
      <c r="AO2067" t="str">
        <f>TEXT(A2067,"yyyy-mm-dd")</f>
        <v>2012-08-31</v>
      </c>
    </row>
    <row r="2068" spans="1:41">
      <c r="A2068" s="6" t="s">
        <v>2522</v>
      </c>
      <c r="B2068">
        <v>2012</v>
      </c>
      <c r="C2068">
        <v>8</v>
      </c>
      <c r="E2068" t="s">
        <v>1907</v>
      </c>
      <c r="F2068" t="s">
        <v>1908</v>
      </c>
      <c r="G2068" t="s">
        <v>102</v>
      </c>
      <c r="H2068" t="s">
        <v>2121</v>
      </c>
      <c r="I2068">
        <v>2013</v>
      </c>
      <c r="J2068">
        <v>1</v>
      </c>
      <c r="K2068" s="6">
        <v>41364</v>
      </c>
      <c r="L2068">
        <v>7</v>
      </c>
      <c r="M2068">
        <v>2</v>
      </c>
      <c r="N2068" t="s">
        <v>192</v>
      </c>
      <c r="O2068" s="8">
        <v>4.5</v>
      </c>
      <c r="P2068" s="8">
        <v>4.5</v>
      </c>
      <c r="Q2068" s="8">
        <v>4.5</v>
      </c>
      <c r="R2068" s="8">
        <v>4.5</v>
      </c>
      <c r="S2068" s="8">
        <v>4.22</v>
      </c>
      <c r="T2068" s="8">
        <v>4.8600000000000003</v>
      </c>
      <c r="U2068" s="8">
        <v>0.12</v>
      </c>
      <c r="V2068" s="9">
        <v>27</v>
      </c>
      <c r="W2068" s="8">
        <v>0</v>
      </c>
      <c r="X2068" s="8">
        <v>0.64000000000000057</v>
      </c>
      <c r="Y2068" s="8">
        <v>0</v>
      </c>
      <c r="Z2068" s="8">
        <v>0</v>
      </c>
      <c r="AA2068">
        <v>0</v>
      </c>
      <c r="AF2068" t="s">
        <v>2122</v>
      </c>
      <c r="AG2068" t="s">
        <v>1910</v>
      </c>
      <c r="AH2068" t="s">
        <v>1911</v>
      </c>
      <c r="AI2068" t="s">
        <v>1919</v>
      </c>
      <c r="AJ2068" s="7">
        <v>41364</v>
      </c>
      <c r="AK2068" t="s">
        <v>2523</v>
      </c>
      <c r="AL2068" t="s">
        <v>1908</v>
      </c>
      <c r="AM2068" t="s">
        <v>2123</v>
      </c>
      <c r="AN2068" t="s">
        <v>2536</v>
      </c>
      <c r="AO2068" t="str">
        <f>TEXT(A2068,"yyyy-mm-dd")</f>
        <v>2012-08-31</v>
      </c>
    </row>
    <row r="2069" spans="1:41">
      <c r="A2069" s="6" t="s">
        <v>2522</v>
      </c>
      <c r="B2069">
        <v>2012</v>
      </c>
      <c r="C2069">
        <v>8</v>
      </c>
      <c r="E2069" t="s">
        <v>1907</v>
      </c>
      <c r="F2069" t="s">
        <v>1908</v>
      </c>
      <c r="G2069" t="s">
        <v>102</v>
      </c>
      <c r="H2069" t="s">
        <v>2045</v>
      </c>
      <c r="I2069">
        <v>2012</v>
      </c>
      <c r="J2069">
        <v>4</v>
      </c>
      <c r="K2069" s="6">
        <v>41274</v>
      </c>
      <c r="L2069">
        <v>4</v>
      </c>
      <c r="M2069">
        <v>1</v>
      </c>
      <c r="N2069" t="s">
        <v>219</v>
      </c>
      <c r="O2069" s="8">
        <v>4.51</v>
      </c>
      <c r="P2069" s="8">
        <v>4.5</v>
      </c>
      <c r="Q2069" s="8">
        <v>4.5</v>
      </c>
      <c r="R2069" s="8">
        <v>4.5</v>
      </c>
      <c r="S2069" s="8">
        <v>4.22</v>
      </c>
      <c r="T2069" s="8">
        <v>4.83</v>
      </c>
      <c r="U2069" s="8">
        <v>0.11</v>
      </c>
      <c r="V2069" s="9">
        <v>27</v>
      </c>
      <c r="W2069" s="8">
        <v>0</v>
      </c>
      <c r="X2069" s="8">
        <v>0.61000000000000032</v>
      </c>
      <c r="Y2069" s="8">
        <v>9.9999999999997868E-3</v>
      </c>
      <c r="Z2069" s="8">
        <v>0</v>
      </c>
      <c r="AA2069">
        <v>0</v>
      </c>
      <c r="AF2069" t="s">
        <v>2046</v>
      </c>
      <c r="AG2069" t="s">
        <v>1910</v>
      </c>
      <c r="AH2069" t="s">
        <v>1911</v>
      </c>
      <c r="AI2069" t="s">
        <v>1915</v>
      </c>
      <c r="AJ2069" s="7">
        <v>41274</v>
      </c>
      <c r="AK2069" t="s">
        <v>2523</v>
      </c>
      <c r="AL2069" t="s">
        <v>1908</v>
      </c>
      <c r="AM2069" t="s">
        <v>2047</v>
      </c>
      <c r="AN2069" t="s">
        <v>2535</v>
      </c>
      <c r="AO2069" t="str">
        <f>TEXT(A2069,"yyyy-mm-dd")</f>
        <v>2012-08-31</v>
      </c>
    </row>
    <row r="2070" spans="1:41">
      <c r="A2070" s="6" t="s">
        <v>2522</v>
      </c>
      <c r="B2070">
        <v>2012</v>
      </c>
      <c r="C2070">
        <v>8</v>
      </c>
      <c r="E2070" t="s">
        <v>1907</v>
      </c>
      <c r="F2070" t="s">
        <v>1908</v>
      </c>
      <c r="G2070" t="s">
        <v>102</v>
      </c>
      <c r="H2070" t="s">
        <v>1969</v>
      </c>
      <c r="I2070">
        <v>2012</v>
      </c>
      <c r="J2070">
        <v>3</v>
      </c>
      <c r="K2070" s="6">
        <v>41182</v>
      </c>
      <c r="L2070">
        <v>1</v>
      </c>
      <c r="M2070">
        <v>0</v>
      </c>
      <c r="N2070" t="s">
        <v>169</v>
      </c>
      <c r="O2070" s="8">
        <v>4.5199999999999996</v>
      </c>
      <c r="P2070" s="8">
        <v>4.5</v>
      </c>
      <c r="Q2070" s="8">
        <v>4.5</v>
      </c>
      <c r="R2070" s="8">
        <v>4.5</v>
      </c>
      <c r="S2070" s="8">
        <v>4.41</v>
      </c>
      <c r="T2070" s="8">
        <v>4.76</v>
      </c>
      <c r="U2070" s="8">
        <v>7.0000000000000007E-2</v>
      </c>
      <c r="V2070" s="9">
        <v>27</v>
      </c>
      <c r="W2070" s="8">
        <v>0</v>
      </c>
      <c r="X2070" s="8">
        <v>0.34999999999999964</v>
      </c>
      <c r="Y2070" s="8">
        <v>1.9999999999999574E-2</v>
      </c>
      <c r="Z2070" s="8">
        <v>0</v>
      </c>
      <c r="AA2070">
        <v>0</v>
      </c>
      <c r="AF2070" t="s">
        <v>1970</v>
      </c>
      <c r="AG2070" t="s">
        <v>1910</v>
      </c>
      <c r="AH2070" t="s">
        <v>1911</v>
      </c>
      <c r="AI2070" t="s">
        <v>1912</v>
      </c>
      <c r="AJ2070" s="7">
        <v>41182</v>
      </c>
      <c r="AK2070" t="s">
        <v>2523</v>
      </c>
      <c r="AL2070" t="s">
        <v>1908</v>
      </c>
      <c r="AM2070" t="s">
        <v>1972</v>
      </c>
      <c r="AN2070" t="s">
        <v>2534</v>
      </c>
      <c r="AO2070" t="str">
        <f>TEXT(A2070,"yyyy-mm-dd")</f>
        <v>2012-08-31</v>
      </c>
    </row>
    <row r="2071" spans="1:41">
      <c r="A2071" s="6" t="s">
        <v>2522</v>
      </c>
      <c r="B2071">
        <v>2012</v>
      </c>
      <c r="C2071">
        <v>8</v>
      </c>
      <c r="E2071" t="s">
        <v>100</v>
      </c>
      <c r="F2071" t="s">
        <v>101</v>
      </c>
      <c r="G2071" t="s">
        <v>83</v>
      </c>
      <c r="H2071" t="s">
        <v>2028</v>
      </c>
      <c r="I2071">
        <v>2013</v>
      </c>
      <c r="K2071" s="6">
        <v>41639</v>
      </c>
      <c r="L2071">
        <v>16</v>
      </c>
      <c r="N2071" t="s">
        <v>222</v>
      </c>
      <c r="O2071" s="8">
        <v>3.44</v>
      </c>
      <c r="P2071" s="8">
        <v>3.5</v>
      </c>
      <c r="Q2071" s="8">
        <v>3.22</v>
      </c>
      <c r="R2071" s="8">
        <v>3.6</v>
      </c>
      <c r="S2071" s="8">
        <v>2.7</v>
      </c>
      <c r="T2071" s="8">
        <v>4.7</v>
      </c>
      <c r="U2071" s="8">
        <v>0.37</v>
      </c>
      <c r="V2071" s="9">
        <v>31</v>
      </c>
      <c r="W2071" s="8">
        <v>0.37999999999999989</v>
      </c>
      <c r="X2071" s="8">
        <v>2</v>
      </c>
      <c r="Y2071" s="8">
        <v>-6.0000000000000053E-2</v>
      </c>
      <c r="Z2071" s="8">
        <v>0.10000000000000009</v>
      </c>
      <c r="AA2071">
        <v>4.0000000000000036E-2</v>
      </c>
      <c r="AF2071" t="s">
        <v>10004</v>
      </c>
      <c r="AG2071" t="s">
        <v>9655</v>
      </c>
      <c r="AH2071" t="s">
        <v>9656</v>
      </c>
      <c r="AI2071" t="s">
        <v>9669</v>
      </c>
      <c r="AJ2071" s="7">
        <v>41639</v>
      </c>
      <c r="AK2071" t="s">
        <v>2523</v>
      </c>
      <c r="AL2071" t="s">
        <v>109</v>
      </c>
      <c r="AM2071" t="s">
        <v>2030</v>
      </c>
      <c r="AN2071" t="s">
        <v>10016</v>
      </c>
    </row>
    <row r="2072" spans="1:41">
      <c r="A2072" s="6" t="s">
        <v>2522</v>
      </c>
      <c r="B2072">
        <v>2012</v>
      </c>
      <c r="C2072">
        <v>8</v>
      </c>
      <c r="E2072" t="s">
        <v>100</v>
      </c>
      <c r="F2072" t="s">
        <v>101</v>
      </c>
      <c r="G2072" t="s">
        <v>102</v>
      </c>
      <c r="H2072" t="s">
        <v>2194</v>
      </c>
      <c r="I2072">
        <v>2013</v>
      </c>
      <c r="J2072">
        <v>2</v>
      </c>
      <c r="K2072" s="6">
        <v>41455</v>
      </c>
      <c r="L2072">
        <v>10</v>
      </c>
      <c r="M2072">
        <v>3</v>
      </c>
      <c r="N2072" t="s">
        <v>164</v>
      </c>
      <c r="O2072" s="8">
        <v>3.52</v>
      </c>
      <c r="P2072" s="8">
        <v>3.5</v>
      </c>
      <c r="Q2072" s="8">
        <v>3.3</v>
      </c>
      <c r="R2072" s="8">
        <v>3.7</v>
      </c>
      <c r="S2072" s="8">
        <v>2.6</v>
      </c>
      <c r="T2072" s="8">
        <v>4.5999999999999996</v>
      </c>
      <c r="U2072" s="8">
        <v>0.5</v>
      </c>
      <c r="V2072" s="9">
        <v>29</v>
      </c>
      <c r="W2072" s="8">
        <v>0.40000000000000036</v>
      </c>
      <c r="X2072" s="8">
        <v>1.9999999999999996</v>
      </c>
      <c r="Y2072" s="8">
        <v>2.0000000000000018E-2</v>
      </c>
      <c r="Z2072" s="8"/>
      <c r="AF2072" t="s">
        <v>2532</v>
      </c>
      <c r="AG2072" t="s">
        <v>106</v>
      </c>
      <c r="AH2072" t="s">
        <v>107</v>
      </c>
      <c r="AI2072" t="s">
        <v>497</v>
      </c>
      <c r="AJ2072" s="7">
        <v>41455</v>
      </c>
      <c r="AK2072" t="s">
        <v>2523</v>
      </c>
      <c r="AL2072" t="s">
        <v>109</v>
      </c>
      <c r="AM2072" t="s">
        <v>2196</v>
      </c>
      <c r="AN2072" t="s">
        <v>2533</v>
      </c>
      <c r="AO2072" t="str">
        <f>TEXT(A2072,"yyyy-mm-dd")</f>
        <v>2012-08-31</v>
      </c>
    </row>
    <row r="2073" spans="1:41">
      <c r="A2073" s="6" t="s">
        <v>2522</v>
      </c>
      <c r="B2073">
        <v>2012</v>
      </c>
      <c r="C2073">
        <v>8</v>
      </c>
      <c r="E2073" t="s">
        <v>100</v>
      </c>
      <c r="F2073" t="s">
        <v>101</v>
      </c>
      <c r="G2073" t="s">
        <v>102</v>
      </c>
      <c r="H2073" t="s">
        <v>2121</v>
      </c>
      <c r="I2073">
        <v>2013</v>
      </c>
      <c r="J2073">
        <v>1</v>
      </c>
      <c r="K2073" s="6">
        <v>41364</v>
      </c>
      <c r="L2073">
        <v>7</v>
      </c>
      <c r="M2073">
        <v>2</v>
      </c>
      <c r="N2073" t="s">
        <v>192</v>
      </c>
      <c r="O2073" s="8">
        <v>3.05</v>
      </c>
      <c r="P2073" s="8">
        <v>3.1</v>
      </c>
      <c r="Q2073" s="8">
        <v>2.7</v>
      </c>
      <c r="R2073" s="8">
        <v>3.39</v>
      </c>
      <c r="S2073" s="8">
        <v>1.22</v>
      </c>
      <c r="T2073" s="8">
        <v>4.2</v>
      </c>
      <c r="U2073" s="8">
        <v>0.64</v>
      </c>
      <c r="V2073" s="9">
        <v>29</v>
      </c>
      <c r="W2073" s="8">
        <v>0.69</v>
      </c>
      <c r="X2073" s="8">
        <v>2.9800000000000004</v>
      </c>
      <c r="Y2073" s="8">
        <v>-5.0000000000000266E-2</v>
      </c>
      <c r="Z2073" s="8">
        <v>0.20000000000000018</v>
      </c>
      <c r="AA2073">
        <v>-9.9999999999997868E-3</v>
      </c>
      <c r="AF2073" t="s">
        <v>2459</v>
      </c>
      <c r="AG2073" t="s">
        <v>106</v>
      </c>
      <c r="AH2073" t="s">
        <v>107</v>
      </c>
      <c r="AI2073" t="s">
        <v>427</v>
      </c>
      <c r="AJ2073" s="7">
        <v>41364</v>
      </c>
      <c r="AK2073" t="s">
        <v>2523</v>
      </c>
      <c r="AL2073" t="s">
        <v>109</v>
      </c>
      <c r="AM2073" t="s">
        <v>2123</v>
      </c>
      <c r="AN2073" t="s">
        <v>2531</v>
      </c>
      <c r="AO2073" t="str">
        <f>TEXT(A2073,"yyyy-mm-dd")</f>
        <v>2012-08-31</v>
      </c>
    </row>
    <row r="2074" spans="1:41">
      <c r="A2074" s="6" t="s">
        <v>2522</v>
      </c>
      <c r="B2074">
        <v>2012</v>
      </c>
      <c r="C2074">
        <v>8</v>
      </c>
      <c r="E2074" t="s">
        <v>100</v>
      </c>
      <c r="F2074" t="s">
        <v>101</v>
      </c>
      <c r="G2074" t="s">
        <v>102</v>
      </c>
      <c r="H2074" t="s">
        <v>2045</v>
      </c>
      <c r="I2074">
        <v>2012</v>
      </c>
      <c r="J2074">
        <v>4</v>
      </c>
      <c r="K2074" s="6">
        <v>41274</v>
      </c>
      <c r="L2074">
        <v>4</v>
      </c>
      <c r="M2074">
        <v>1</v>
      </c>
      <c r="N2074" t="s">
        <v>219</v>
      </c>
      <c r="O2074" s="8">
        <v>3.26</v>
      </c>
      <c r="P2074" s="8">
        <v>3.19</v>
      </c>
      <c r="Q2074" s="8">
        <v>3</v>
      </c>
      <c r="R2074" s="8">
        <v>3.55</v>
      </c>
      <c r="S2074" s="8">
        <v>2.4</v>
      </c>
      <c r="T2074" s="8">
        <v>4.3</v>
      </c>
      <c r="U2074" s="8">
        <v>0.43</v>
      </c>
      <c r="V2074" s="9">
        <v>30</v>
      </c>
      <c r="W2074" s="8">
        <v>0.54999999999999982</v>
      </c>
      <c r="X2074" s="8">
        <v>1.9</v>
      </c>
      <c r="Y2074" s="8">
        <v>6.999999999999984E-2</v>
      </c>
      <c r="Z2074" s="8">
        <v>-1.0000000000000231E-2</v>
      </c>
      <c r="AA2074">
        <v>-2.0000000000000018E-2</v>
      </c>
      <c r="AF2074" t="s">
        <v>2363</v>
      </c>
      <c r="AG2074" t="s">
        <v>106</v>
      </c>
      <c r="AH2074" t="s">
        <v>107</v>
      </c>
      <c r="AI2074" t="s">
        <v>340</v>
      </c>
      <c r="AJ2074" s="7">
        <v>41274</v>
      </c>
      <c r="AK2074" t="s">
        <v>2523</v>
      </c>
      <c r="AL2074" t="s">
        <v>109</v>
      </c>
      <c r="AM2074" t="s">
        <v>2047</v>
      </c>
      <c r="AN2074" t="s">
        <v>2530</v>
      </c>
      <c r="AO2074" t="str">
        <f>TEXT(A2074,"yyyy-mm-dd")</f>
        <v>2012-08-31</v>
      </c>
    </row>
    <row r="2075" spans="1:41">
      <c r="A2075" s="6" t="s">
        <v>2522</v>
      </c>
      <c r="B2075">
        <v>2012</v>
      </c>
      <c r="C2075">
        <v>8</v>
      </c>
      <c r="E2075" t="s">
        <v>100</v>
      </c>
      <c r="F2075" t="s">
        <v>101</v>
      </c>
      <c r="G2075" t="s">
        <v>83</v>
      </c>
      <c r="H2075" t="s">
        <v>1781</v>
      </c>
      <c r="I2075">
        <v>2012</v>
      </c>
      <c r="K2075" s="6">
        <v>41274</v>
      </c>
      <c r="L2075">
        <v>4</v>
      </c>
      <c r="N2075" t="s">
        <v>219</v>
      </c>
      <c r="O2075" s="8">
        <v>3.75</v>
      </c>
      <c r="P2075" s="8">
        <v>3.8</v>
      </c>
      <c r="Q2075" s="8">
        <v>3.65</v>
      </c>
      <c r="R2075" s="8">
        <v>3.9</v>
      </c>
      <c r="S2075" s="8">
        <v>2.8</v>
      </c>
      <c r="T2075" s="8">
        <v>4.0999999999999996</v>
      </c>
      <c r="U2075" s="8">
        <v>0.25</v>
      </c>
      <c r="V2075" s="9">
        <v>31</v>
      </c>
      <c r="W2075" s="8">
        <v>0.25</v>
      </c>
      <c r="X2075" s="8">
        <v>1.2999999999999998</v>
      </c>
      <c r="Y2075" s="8">
        <v>-4.9999999999999822E-2</v>
      </c>
      <c r="Z2075" s="8">
        <v>9.9999999999999645E-2</v>
      </c>
      <c r="AA2075">
        <v>3.0000000000000249E-2</v>
      </c>
      <c r="AF2075" t="s">
        <v>9973</v>
      </c>
      <c r="AG2075" t="s">
        <v>9655</v>
      </c>
      <c r="AH2075" t="s">
        <v>9656</v>
      </c>
      <c r="AI2075" t="s">
        <v>9657</v>
      </c>
      <c r="AJ2075" s="7">
        <v>41274</v>
      </c>
      <c r="AK2075" t="s">
        <v>2523</v>
      </c>
      <c r="AL2075" t="s">
        <v>109</v>
      </c>
      <c r="AM2075" t="s">
        <v>1783</v>
      </c>
      <c r="AN2075" t="s">
        <v>9998</v>
      </c>
    </row>
    <row r="2076" spans="1:41">
      <c r="A2076" s="6" t="s">
        <v>2522</v>
      </c>
      <c r="B2076">
        <v>2012</v>
      </c>
      <c r="C2076">
        <v>8</v>
      </c>
      <c r="E2076" t="s">
        <v>100</v>
      </c>
      <c r="F2076" t="s">
        <v>101</v>
      </c>
      <c r="G2076" t="s">
        <v>102</v>
      </c>
      <c r="H2076" t="s">
        <v>1969</v>
      </c>
      <c r="I2076">
        <v>2012</v>
      </c>
      <c r="J2076">
        <v>3</v>
      </c>
      <c r="K2076" s="6">
        <v>41182</v>
      </c>
      <c r="L2076">
        <v>1</v>
      </c>
      <c r="M2076">
        <v>0</v>
      </c>
      <c r="N2076" t="s">
        <v>169</v>
      </c>
      <c r="O2076" s="8">
        <v>3.4</v>
      </c>
      <c r="P2076" s="8">
        <v>3.41</v>
      </c>
      <c r="Q2076" s="8">
        <v>3.22</v>
      </c>
      <c r="R2076" s="8">
        <v>3.5</v>
      </c>
      <c r="S2076" s="8">
        <v>2.7</v>
      </c>
      <c r="T2076" s="8">
        <v>4.18</v>
      </c>
      <c r="U2076" s="8">
        <v>0.34</v>
      </c>
      <c r="V2076" s="9">
        <v>30</v>
      </c>
      <c r="W2076" s="8">
        <v>0.2799999999999998</v>
      </c>
      <c r="X2076" s="8">
        <v>1.4799999999999995</v>
      </c>
      <c r="Y2076" s="8">
        <v>-1.0000000000000231E-2</v>
      </c>
      <c r="Z2076" s="8">
        <v>0.11000000000000032</v>
      </c>
      <c r="AA2076">
        <v>-2.0000000000000018E-2</v>
      </c>
      <c r="AF2076" t="s">
        <v>2361</v>
      </c>
      <c r="AG2076" t="s">
        <v>106</v>
      </c>
      <c r="AH2076" t="s">
        <v>107</v>
      </c>
      <c r="AI2076" t="s">
        <v>108</v>
      </c>
      <c r="AJ2076" s="7">
        <v>41182</v>
      </c>
      <c r="AK2076" t="s">
        <v>2523</v>
      </c>
      <c r="AL2076" t="s">
        <v>109</v>
      </c>
      <c r="AM2076" t="s">
        <v>1972</v>
      </c>
      <c r="AN2076" t="s">
        <v>2529</v>
      </c>
      <c r="AO2076" t="str">
        <f>TEXT(A2076,"yyyy-mm-dd")</f>
        <v>2012-08-31</v>
      </c>
    </row>
    <row r="2077" spans="1:41">
      <c r="A2077" s="6" t="s">
        <v>2522</v>
      </c>
      <c r="B2077">
        <v>2012</v>
      </c>
      <c r="C2077">
        <v>8</v>
      </c>
      <c r="E2077" t="s">
        <v>81</v>
      </c>
      <c r="F2077" t="s">
        <v>82</v>
      </c>
      <c r="G2077" t="s">
        <v>83</v>
      </c>
      <c r="H2077" t="s">
        <v>2325</v>
      </c>
      <c r="I2077">
        <v>2014</v>
      </c>
      <c r="K2077" s="6">
        <v>42004</v>
      </c>
      <c r="L2077">
        <v>28</v>
      </c>
      <c r="N2077" t="s">
        <v>593</v>
      </c>
      <c r="O2077" s="8">
        <v>3.64</v>
      </c>
      <c r="P2077" s="8">
        <v>3.6</v>
      </c>
      <c r="Q2077" s="8">
        <v>3.5</v>
      </c>
      <c r="R2077" s="8">
        <v>3.75</v>
      </c>
      <c r="S2077" s="8">
        <v>3.1</v>
      </c>
      <c r="T2077" s="8">
        <v>4.5</v>
      </c>
      <c r="U2077" s="8">
        <v>0.3</v>
      </c>
      <c r="V2077" s="9">
        <v>27</v>
      </c>
      <c r="W2077" s="8">
        <v>0.25</v>
      </c>
      <c r="X2077" s="8">
        <v>1.4</v>
      </c>
      <c r="Y2077" s="8">
        <v>4.0000000000000036E-2</v>
      </c>
      <c r="Z2077" s="8">
        <v>0.10000000000000009</v>
      </c>
      <c r="AA2077">
        <v>0</v>
      </c>
      <c r="AF2077" t="s">
        <v>2326</v>
      </c>
      <c r="AG2077" t="s">
        <v>87</v>
      </c>
      <c r="AH2077" t="s">
        <v>88</v>
      </c>
      <c r="AI2077" t="s">
        <v>359</v>
      </c>
      <c r="AJ2077" s="7">
        <v>42004</v>
      </c>
      <c r="AK2077" t="s">
        <v>2523</v>
      </c>
      <c r="AL2077" t="s">
        <v>91</v>
      </c>
      <c r="AM2077" t="s">
        <v>2327</v>
      </c>
      <c r="AN2077" t="s">
        <v>2526</v>
      </c>
      <c r="AO2077" t="str">
        <f>TEXT(A2077,"yyyy-mm-dd")</f>
        <v>2012-08-31</v>
      </c>
    </row>
    <row r="2078" spans="1:41">
      <c r="A2078" s="6" t="s">
        <v>2522</v>
      </c>
      <c r="B2078">
        <v>2012</v>
      </c>
      <c r="C2078">
        <v>8</v>
      </c>
      <c r="E2078" t="s">
        <v>81</v>
      </c>
      <c r="F2078" t="s">
        <v>82</v>
      </c>
      <c r="G2078" t="s">
        <v>83</v>
      </c>
      <c r="H2078" t="s">
        <v>2028</v>
      </c>
      <c r="I2078">
        <v>2013</v>
      </c>
      <c r="K2078" s="6">
        <v>41639</v>
      </c>
      <c r="L2078">
        <v>16</v>
      </c>
      <c r="N2078" t="s">
        <v>222</v>
      </c>
      <c r="O2078" s="8">
        <v>3.71</v>
      </c>
      <c r="P2078" s="8">
        <v>3.7</v>
      </c>
      <c r="Q2078" s="8">
        <v>3.5</v>
      </c>
      <c r="R2078" s="8">
        <v>3.8</v>
      </c>
      <c r="S2078" s="8">
        <v>3.2</v>
      </c>
      <c r="T2078" s="8">
        <v>5.0999999999999996</v>
      </c>
      <c r="U2078" s="8">
        <v>0.34</v>
      </c>
      <c r="V2078" s="9">
        <v>31</v>
      </c>
      <c r="W2078" s="8">
        <v>0.29999999999999982</v>
      </c>
      <c r="X2078" s="8">
        <v>1.8999999999999995</v>
      </c>
      <c r="Y2078" s="8">
        <v>9.9999999999997868E-3</v>
      </c>
      <c r="Z2078" s="8">
        <v>0.10000000000000009</v>
      </c>
      <c r="AA2078">
        <v>0</v>
      </c>
      <c r="AF2078" t="s">
        <v>2029</v>
      </c>
      <c r="AG2078" t="s">
        <v>87</v>
      </c>
      <c r="AH2078" t="s">
        <v>88</v>
      </c>
      <c r="AI2078" t="s">
        <v>97</v>
      </c>
      <c r="AJ2078" s="7">
        <v>41639</v>
      </c>
      <c r="AK2078" t="s">
        <v>2523</v>
      </c>
      <c r="AL2078" t="s">
        <v>91</v>
      </c>
      <c r="AM2078" t="s">
        <v>2030</v>
      </c>
      <c r="AN2078" t="s">
        <v>2525</v>
      </c>
      <c r="AO2078" t="str">
        <f>TEXT(A2078,"yyyy-mm-dd")</f>
        <v>2012-08-31</v>
      </c>
    </row>
    <row r="2079" spans="1:41">
      <c r="A2079" s="6" t="s">
        <v>2522</v>
      </c>
      <c r="B2079">
        <v>2012</v>
      </c>
      <c r="C2079">
        <v>8</v>
      </c>
      <c r="E2079" t="s">
        <v>392</v>
      </c>
      <c r="F2079" t="s">
        <v>82</v>
      </c>
      <c r="G2079" t="s">
        <v>83</v>
      </c>
      <c r="H2079" t="s">
        <v>2028</v>
      </c>
      <c r="I2079">
        <v>2013</v>
      </c>
      <c r="K2079" s="6">
        <v>41639</v>
      </c>
      <c r="L2079">
        <v>16</v>
      </c>
      <c r="N2079" t="s">
        <v>222</v>
      </c>
      <c r="O2079" s="8">
        <v>3.49</v>
      </c>
      <c r="P2079" s="8">
        <v>3.4</v>
      </c>
      <c r="Q2079" s="8">
        <v>3.3</v>
      </c>
      <c r="R2079" s="8">
        <v>3.7</v>
      </c>
      <c r="S2079" s="8">
        <v>3.1</v>
      </c>
      <c r="T2079" s="8">
        <v>4</v>
      </c>
      <c r="U2079" s="8">
        <v>0.24</v>
      </c>
      <c r="V2079" s="9">
        <v>29</v>
      </c>
      <c r="W2079" s="8">
        <v>0.40000000000000036</v>
      </c>
      <c r="X2079" s="8">
        <v>0.89999999999999991</v>
      </c>
      <c r="Y2079" s="8">
        <v>9.0000000000000302E-2</v>
      </c>
      <c r="Z2079" s="8">
        <v>0</v>
      </c>
      <c r="AA2079">
        <v>0.20000000000000018</v>
      </c>
      <c r="AF2079" t="s">
        <v>2029</v>
      </c>
      <c r="AG2079" t="s">
        <v>87</v>
      </c>
      <c r="AH2079" t="s">
        <v>88</v>
      </c>
      <c r="AI2079" t="s">
        <v>97</v>
      </c>
      <c r="AJ2079" s="7">
        <v>41639</v>
      </c>
      <c r="AK2079" t="s">
        <v>2523</v>
      </c>
      <c r="AL2079" t="s">
        <v>393</v>
      </c>
      <c r="AM2079" t="s">
        <v>2030</v>
      </c>
      <c r="AN2079" t="s">
        <v>2528</v>
      </c>
      <c r="AO2079" t="str">
        <f>TEXT(A2079,"yyyy-mm-dd")</f>
        <v>2012-08-31</v>
      </c>
    </row>
    <row r="2080" spans="1:41">
      <c r="A2080" s="6" t="s">
        <v>2522</v>
      </c>
      <c r="B2080">
        <v>2012</v>
      </c>
      <c r="C2080">
        <v>8</v>
      </c>
      <c r="E2080" t="s">
        <v>81</v>
      </c>
      <c r="F2080" t="s">
        <v>82</v>
      </c>
      <c r="G2080" t="s">
        <v>83</v>
      </c>
      <c r="H2080" t="s">
        <v>1781</v>
      </c>
      <c r="I2080">
        <v>2012</v>
      </c>
      <c r="K2080" s="6">
        <v>41274</v>
      </c>
      <c r="L2080">
        <v>4</v>
      </c>
      <c r="N2080" t="s">
        <v>219</v>
      </c>
      <c r="O2080" s="8">
        <v>4.01</v>
      </c>
      <c r="P2080" s="8">
        <v>4</v>
      </c>
      <c r="Q2080" s="8">
        <v>3.9</v>
      </c>
      <c r="R2080" s="8">
        <v>4.0999999999999996</v>
      </c>
      <c r="S2080" s="8">
        <v>3.7</v>
      </c>
      <c r="T2080" s="8">
        <v>4.5</v>
      </c>
      <c r="U2080" s="8">
        <v>0.2</v>
      </c>
      <c r="V2080" s="9">
        <v>31</v>
      </c>
      <c r="W2080" s="8">
        <v>0.19999999999999973</v>
      </c>
      <c r="X2080" s="8">
        <v>0.79999999999999982</v>
      </c>
      <c r="Y2080" s="8">
        <v>9.9999999999997868E-3</v>
      </c>
      <c r="Z2080" s="8">
        <v>0.10000000000000009</v>
      </c>
      <c r="AA2080">
        <v>-4.4408920985006262E-16</v>
      </c>
      <c r="AF2080" t="s">
        <v>1782</v>
      </c>
      <c r="AG2080" t="s">
        <v>87</v>
      </c>
      <c r="AH2080" t="s">
        <v>88</v>
      </c>
      <c r="AI2080" t="s">
        <v>89</v>
      </c>
      <c r="AJ2080" s="7">
        <v>41274</v>
      </c>
      <c r="AK2080" t="s">
        <v>2523</v>
      </c>
      <c r="AL2080" t="s">
        <v>91</v>
      </c>
      <c r="AM2080" t="s">
        <v>1783</v>
      </c>
      <c r="AN2080" t="s">
        <v>2524</v>
      </c>
      <c r="AO2080" t="str">
        <f>TEXT(A2080,"yyyy-mm-dd")</f>
        <v>2012-08-31</v>
      </c>
    </row>
    <row r="2081" spans="1:41">
      <c r="A2081" s="6" t="s">
        <v>2522</v>
      </c>
      <c r="B2081">
        <v>2012</v>
      </c>
      <c r="C2081">
        <v>8</v>
      </c>
      <c r="E2081" t="s">
        <v>392</v>
      </c>
      <c r="F2081" t="s">
        <v>82</v>
      </c>
      <c r="G2081" t="s">
        <v>83</v>
      </c>
      <c r="H2081" t="s">
        <v>1781</v>
      </c>
      <c r="I2081">
        <v>2012</v>
      </c>
      <c r="K2081" s="6">
        <v>41274</v>
      </c>
      <c r="L2081">
        <v>4</v>
      </c>
      <c r="N2081" t="s">
        <v>219</v>
      </c>
      <c r="O2081" s="8">
        <v>3.61</v>
      </c>
      <c r="P2081" s="8">
        <v>3.6</v>
      </c>
      <c r="Q2081" s="8">
        <v>3.5</v>
      </c>
      <c r="R2081" s="8">
        <v>3.7</v>
      </c>
      <c r="S2081" s="8">
        <v>3.4</v>
      </c>
      <c r="T2081" s="8">
        <v>4</v>
      </c>
      <c r="U2081" s="8">
        <v>0.13</v>
      </c>
      <c r="V2081" s="9">
        <v>29</v>
      </c>
      <c r="W2081" s="8">
        <v>0.20000000000000018</v>
      </c>
      <c r="X2081" s="8">
        <v>0.60000000000000009</v>
      </c>
      <c r="Y2081" s="8">
        <v>9.9999999999997868E-3</v>
      </c>
      <c r="Z2081" s="8">
        <v>0.10000000000000009</v>
      </c>
      <c r="AA2081">
        <v>0.10000000000000009</v>
      </c>
      <c r="AF2081" t="s">
        <v>1782</v>
      </c>
      <c r="AG2081" t="s">
        <v>87</v>
      </c>
      <c r="AH2081" t="s">
        <v>88</v>
      </c>
      <c r="AI2081" t="s">
        <v>89</v>
      </c>
      <c r="AJ2081" s="7">
        <v>41274</v>
      </c>
      <c r="AK2081" t="s">
        <v>2523</v>
      </c>
      <c r="AL2081" t="s">
        <v>393</v>
      </c>
      <c r="AM2081" t="s">
        <v>1783</v>
      </c>
      <c r="AN2081" t="s">
        <v>2527</v>
      </c>
      <c r="AO2081" t="str">
        <f>TEXT(A2081,"yyyy-mm-dd")</f>
        <v>2012-08-31</v>
      </c>
    </row>
    <row r="2082" spans="1:41">
      <c r="A2082" s="6" t="s">
        <v>2522</v>
      </c>
      <c r="B2082">
        <v>2012</v>
      </c>
      <c r="C2082">
        <v>8</v>
      </c>
      <c r="E2082" t="s">
        <v>81</v>
      </c>
      <c r="F2082" t="s">
        <v>82</v>
      </c>
      <c r="G2082" t="s">
        <v>774</v>
      </c>
      <c r="H2082" t="s">
        <v>775</v>
      </c>
      <c r="K2082" s="6"/>
      <c r="O2082" s="8">
        <v>3.6</v>
      </c>
      <c r="P2082" s="8">
        <v>3.55</v>
      </c>
      <c r="Q2082" s="8">
        <v>3.5</v>
      </c>
      <c r="R2082" s="8">
        <v>3.73</v>
      </c>
      <c r="S2082" s="8">
        <v>3</v>
      </c>
      <c r="T2082" s="8">
        <v>4.3</v>
      </c>
      <c r="U2082" s="8">
        <v>0.26</v>
      </c>
      <c r="V2082" s="9">
        <v>28</v>
      </c>
      <c r="W2082" s="8">
        <v>0.22999999999999998</v>
      </c>
      <c r="X2082" s="8">
        <v>1.2999999999999998</v>
      </c>
      <c r="Y2082" s="8">
        <v>5.0000000000000266E-2</v>
      </c>
      <c r="Z2082" s="8">
        <v>4.9999999999999822E-2</v>
      </c>
      <c r="AA2082">
        <v>-7.0000000000000284E-2</v>
      </c>
      <c r="AF2082" t="s">
        <v>776</v>
      </c>
      <c r="AG2082" t="s">
        <v>777</v>
      </c>
      <c r="AH2082" t="s">
        <v>778</v>
      </c>
      <c r="AI2082" t="s">
        <v>779</v>
      </c>
      <c r="AJ2082" s="7"/>
      <c r="AK2082" t="s">
        <v>2523</v>
      </c>
      <c r="AL2082" t="s">
        <v>91</v>
      </c>
      <c r="AM2082" t="s">
        <v>775</v>
      </c>
      <c r="AN2082" t="s">
        <v>2542</v>
      </c>
      <c r="AO2082" t="str">
        <f>TEXT(A2082,"yyyy-mm-dd")</f>
        <v>2012-08-31</v>
      </c>
    </row>
    <row r="2083" spans="1:41">
      <c r="A2083" s="6" t="s">
        <v>2522</v>
      </c>
      <c r="B2083">
        <v>2012</v>
      </c>
      <c r="C2083">
        <v>8</v>
      </c>
      <c r="E2083" t="s">
        <v>81</v>
      </c>
      <c r="F2083" t="s">
        <v>82</v>
      </c>
      <c r="G2083" t="s">
        <v>774</v>
      </c>
      <c r="H2083" t="s">
        <v>1536</v>
      </c>
      <c r="K2083" s="6"/>
      <c r="O2083" s="8">
        <v>3.44</v>
      </c>
      <c r="P2083" s="8">
        <v>3.5</v>
      </c>
      <c r="Q2083" s="8">
        <v>3.2</v>
      </c>
      <c r="R2083" s="8">
        <v>3.53</v>
      </c>
      <c r="S2083" s="8">
        <v>3</v>
      </c>
      <c r="T2083" s="8">
        <v>4.4000000000000004</v>
      </c>
      <c r="U2083" s="8">
        <v>0.33</v>
      </c>
      <c r="V2083" s="9">
        <v>28</v>
      </c>
      <c r="W2083" s="8">
        <v>0.32999999999999963</v>
      </c>
      <c r="X2083" s="8">
        <v>1.4000000000000004</v>
      </c>
      <c r="Y2083" s="8">
        <v>-6.0000000000000053E-2</v>
      </c>
      <c r="Z2083" s="8">
        <v>0.10000000000000009</v>
      </c>
      <c r="AA2083">
        <v>2.9999999999999361E-2</v>
      </c>
      <c r="AF2083" t="s">
        <v>1537</v>
      </c>
      <c r="AG2083" t="s">
        <v>777</v>
      </c>
      <c r="AH2083" t="s">
        <v>778</v>
      </c>
      <c r="AI2083" t="s">
        <v>1538</v>
      </c>
      <c r="AJ2083" s="7"/>
      <c r="AK2083" t="s">
        <v>2523</v>
      </c>
      <c r="AL2083" t="s">
        <v>91</v>
      </c>
      <c r="AM2083" t="s">
        <v>1536</v>
      </c>
      <c r="AN2083" t="s">
        <v>2543</v>
      </c>
      <c r="AO2083" t="str">
        <f>TEXT(A2083,"yyyy-mm-dd")</f>
        <v>2012-08-31</v>
      </c>
    </row>
    <row r="2084" spans="1:41">
      <c r="A2084" s="6" t="s">
        <v>2522</v>
      </c>
      <c r="B2084">
        <v>2012</v>
      </c>
      <c r="C2084">
        <v>8</v>
      </c>
      <c r="E2084" t="s">
        <v>112</v>
      </c>
      <c r="F2084" t="s">
        <v>113</v>
      </c>
      <c r="G2084" t="s">
        <v>83</v>
      </c>
      <c r="H2084" t="s">
        <v>2028</v>
      </c>
      <c r="I2084">
        <v>2013</v>
      </c>
      <c r="K2084" s="6">
        <v>41639</v>
      </c>
      <c r="L2084">
        <v>16</v>
      </c>
      <c r="N2084" t="s">
        <v>222</v>
      </c>
      <c r="O2084" s="8">
        <v>4.59</v>
      </c>
      <c r="P2084" s="8">
        <v>4.5</v>
      </c>
      <c r="Q2084" s="8">
        <v>4.41</v>
      </c>
      <c r="R2084" s="8">
        <v>4.67</v>
      </c>
      <c r="S2084" s="8">
        <v>4.0999999999999996</v>
      </c>
      <c r="T2084" s="8">
        <v>5.5</v>
      </c>
      <c r="U2084" s="8">
        <v>0.32</v>
      </c>
      <c r="V2084" s="9">
        <v>28</v>
      </c>
      <c r="W2084" s="8">
        <v>0.25999999999999979</v>
      </c>
      <c r="X2084" s="8">
        <v>1.4000000000000004</v>
      </c>
      <c r="Y2084" s="8">
        <v>8.9999999999999858E-2</v>
      </c>
      <c r="Z2084" s="8">
        <v>0</v>
      </c>
      <c r="AA2084">
        <v>-8.9999999999999858E-2</v>
      </c>
      <c r="AF2084" t="s">
        <v>2349</v>
      </c>
      <c r="AG2084" t="s">
        <v>115</v>
      </c>
      <c r="AH2084" t="s">
        <v>116</v>
      </c>
      <c r="AI2084" t="s">
        <v>230</v>
      </c>
      <c r="AJ2084" s="7">
        <v>41639</v>
      </c>
      <c r="AK2084" t="s">
        <v>2523</v>
      </c>
      <c r="AL2084" t="s">
        <v>118</v>
      </c>
      <c r="AM2084" t="s">
        <v>2030</v>
      </c>
      <c r="AN2084" t="s">
        <v>2545</v>
      </c>
      <c r="AO2084" t="str">
        <f>TEXT(A2084,"yyyy-mm-dd")</f>
        <v>2012-08-31</v>
      </c>
    </row>
    <row r="2085" spans="1:41">
      <c r="A2085" s="6" t="s">
        <v>2522</v>
      </c>
      <c r="B2085">
        <v>2012</v>
      </c>
      <c r="C2085">
        <v>8</v>
      </c>
      <c r="E2085" t="s">
        <v>112</v>
      </c>
      <c r="F2085" t="s">
        <v>113</v>
      </c>
      <c r="G2085" t="s">
        <v>83</v>
      </c>
      <c r="H2085" t="s">
        <v>1781</v>
      </c>
      <c r="I2085">
        <v>2012</v>
      </c>
      <c r="K2085" s="6">
        <v>41274</v>
      </c>
      <c r="L2085">
        <v>4</v>
      </c>
      <c r="N2085" t="s">
        <v>219</v>
      </c>
      <c r="O2085" s="8">
        <v>4.3600000000000003</v>
      </c>
      <c r="P2085" s="8">
        <v>4.3600000000000003</v>
      </c>
      <c r="Q2085" s="8">
        <v>4.3099999999999996</v>
      </c>
      <c r="R2085" s="8">
        <v>4.43</v>
      </c>
      <c r="S2085" s="8">
        <v>3.95</v>
      </c>
      <c r="T2085" s="8">
        <v>4.75</v>
      </c>
      <c r="U2085" s="8">
        <v>0.14000000000000001</v>
      </c>
      <c r="V2085" s="9">
        <v>28</v>
      </c>
      <c r="W2085" s="8">
        <v>0.12000000000000011</v>
      </c>
      <c r="X2085" s="8">
        <v>0.79999999999999982</v>
      </c>
      <c r="Y2085" s="8">
        <v>0</v>
      </c>
      <c r="Z2085" s="8">
        <v>-4.0000000000000036E-2</v>
      </c>
      <c r="AA2085">
        <v>-2.0000000000000462E-2</v>
      </c>
      <c r="AF2085" t="s">
        <v>2052</v>
      </c>
      <c r="AG2085" t="s">
        <v>115</v>
      </c>
      <c r="AH2085" t="s">
        <v>116</v>
      </c>
      <c r="AI2085" t="s">
        <v>117</v>
      </c>
      <c r="AJ2085" s="7">
        <v>41274</v>
      </c>
      <c r="AK2085" t="s">
        <v>2523</v>
      </c>
      <c r="AL2085" t="s">
        <v>118</v>
      </c>
      <c r="AM2085" t="s">
        <v>1783</v>
      </c>
      <c r="AN2085" t="s">
        <v>2544</v>
      </c>
      <c r="AO2085" t="str">
        <f>TEXT(A2085,"yyyy-mm-dd")</f>
        <v>2012-08-31</v>
      </c>
    </row>
    <row r="2086" spans="1:41">
      <c r="A2086" s="6" t="s">
        <v>2546</v>
      </c>
      <c r="B2086">
        <v>2012</v>
      </c>
      <c r="C2086">
        <v>9</v>
      </c>
      <c r="E2086" t="s">
        <v>1907</v>
      </c>
      <c r="F2086" t="s">
        <v>1908</v>
      </c>
      <c r="G2086" t="s">
        <v>102</v>
      </c>
      <c r="H2086" t="s">
        <v>2564</v>
      </c>
      <c r="I2086">
        <v>2014</v>
      </c>
      <c r="J2086">
        <v>3</v>
      </c>
      <c r="K2086" s="6">
        <v>41912</v>
      </c>
      <c r="L2086">
        <v>24</v>
      </c>
      <c r="M2086">
        <v>8</v>
      </c>
      <c r="N2086" t="s">
        <v>368</v>
      </c>
      <c r="O2086" s="8">
        <v>5.01</v>
      </c>
      <c r="P2086" s="8">
        <v>4.93</v>
      </c>
      <c r="Q2086" s="8">
        <v>4.5</v>
      </c>
      <c r="R2086" s="8">
        <v>5.13</v>
      </c>
      <c r="S2086" s="8">
        <v>4</v>
      </c>
      <c r="T2086" s="8">
        <v>6.75</v>
      </c>
      <c r="U2086" s="8">
        <v>0.7</v>
      </c>
      <c r="V2086" s="9">
        <v>24</v>
      </c>
      <c r="W2086" s="8">
        <v>0.62999999999999989</v>
      </c>
      <c r="X2086" s="8">
        <v>2.75</v>
      </c>
      <c r="Y2086" s="8">
        <v>8.0000000000000071E-2</v>
      </c>
      <c r="Z2086" s="8"/>
      <c r="AF2086" t="s">
        <v>2565</v>
      </c>
      <c r="AG2086" t="s">
        <v>1910</v>
      </c>
      <c r="AH2086" t="s">
        <v>1911</v>
      </c>
      <c r="AI2086" t="s">
        <v>1971</v>
      </c>
      <c r="AJ2086" s="7">
        <v>41912</v>
      </c>
      <c r="AK2086" t="s">
        <v>2547</v>
      </c>
      <c r="AL2086" t="s">
        <v>1908</v>
      </c>
      <c r="AM2086" t="s">
        <v>2566</v>
      </c>
      <c r="AN2086" t="s">
        <v>2567</v>
      </c>
      <c r="AO2086" t="str">
        <f>TEXT(A2086,"yyyy-mm-dd")</f>
        <v>2012-09-30</v>
      </c>
    </row>
    <row r="2087" spans="1:41">
      <c r="A2087" s="6" t="s">
        <v>2546</v>
      </c>
      <c r="B2087">
        <v>2012</v>
      </c>
      <c r="C2087">
        <v>9</v>
      </c>
      <c r="E2087" t="s">
        <v>1907</v>
      </c>
      <c r="F2087" t="s">
        <v>1908</v>
      </c>
      <c r="G2087" t="s">
        <v>102</v>
      </c>
      <c r="H2087" t="s">
        <v>2491</v>
      </c>
      <c r="I2087">
        <v>2014</v>
      </c>
      <c r="J2087">
        <v>2</v>
      </c>
      <c r="K2087" s="6">
        <v>41820</v>
      </c>
      <c r="L2087">
        <v>21</v>
      </c>
      <c r="M2087">
        <v>7</v>
      </c>
      <c r="N2087" t="s">
        <v>176</v>
      </c>
      <c r="O2087" s="8">
        <v>4.8499999999999996</v>
      </c>
      <c r="P2087" s="8">
        <v>4.75</v>
      </c>
      <c r="Q2087" s="8">
        <v>4.5</v>
      </c>
      <c r="R2087" s="8">
        <v>5</v>
      </c>
      <c r="S2087" s="8">
        <v>4</v>
      </c>
      <c r="T2087" s="8">
        <v>6.5</v>
      </c>
      <c r="U2087" s="8">
        <v>0.55000000000000004</v>
      </c>
      <c r="V2087" s="9">
        <v>24</v>
      </c>
      <c r="W2087" s="8">
        <v>0.5</v>
      </c>
      <c r="X2087" s="8">
        <v>2.5</v>
      </c>
      <c r="Y2087" s="8">
        <v>9.9999999999999645E-2</v>
      </c>
      <c r="Z2087" s="8">
        <v>-3.0000000000000249E-2</v>
      </c>
      <c r="AA2087">
        <v>-0.12999999999999989</v>
      </c>
      <c r="AF2087" t="s">
        <v>2492</v>
      </c>
      <c r="AG2087" t="s">
        <v>1910</v>
      </c>
      <c r="AH2087" t="s">
        <v>1911</v>
      </c>
      <c r="AI2087" t="s">
        <v>1944</v>
      </c>
      <c r="AJ2087" s="7">
        <v>41820</v>
      </c>
      <c r="AK2087" t="s">
        <v>2547</v>
      </c>
      <c r="AL2087" t="s">
        <v>1908</v>
      </c>
      <c r="AM2087" t="s">
        <v>2493</v>
      </c>
      <c r="AN2087" t="s">
        <v>2563</v>
      </c>
      <c r="AO2087" t="str">
        <f>TEXT(A2087,"yyyy-mm-dd")</f>
        <v>2012-09-30</v>
      </c>
    </row>
    <row r="2088" spans="1:41">
      <c r="A2088" s="6" t="s">
        <v>2546</v>
      </c>
      <c r="B2088">
        <v>2012</v>
      </c>
      <c r="C2088">
        <v>9</v>
      </c>
      <c r="E2088" t="s">
        <v>1907</v>
      </c>
      <c r="F2088" t="s">
        <v>1908</v>
      </c>
      <c r="G2088" t="s">
        <v>102</v>
      </c>
      <c r="H2088" t="s">
        <v>2418</v>
      </c>
      <c r="I2088">
        <v>2014</v>
      </c>
      <c r="J2088">
        <v>1</v>
      </c>
      <c r="K2088" s="6">
        <v>41729</v>
      </c>
      <c r="L2088">
        <v>18</v>
      </c>
      <c r="M2088">
        <v>6</v>
      </c>
      <c r="N2088" t="s">
        <v>206</v>
      </c>
      <c r="O2088" s="8">
        <v>4.75</v>
      </c>
      <c r="P2088" s="8">
        <v>4.75</v>
      </c>
      <c r="Q2088" s="8">
        <v>4.5</v>
      </c>
      <c r="R2088" s="8">
        <v>5</v>
      </c>
      <c r="S2088" s="8">
        <v>4</v>
      </c>
      <c r="T2088" s="8">
        <v>5.75</v>
      </c>
      <c r="U2088" s="8">
        <v>0.4</v>
      </c>
      <c r="V2088" s="9">
        <v>24</v>
      </c>
      <c r="W2088" s="8">
        <v>0.5</v>
      </c>
      <c r="X2088" s="8">
        <v>1.75</v>
      </c>
      <c r="Y2088" s="8">
        <v>0</v>
      </c>
      <c r="Z2088" s="8">
        <v>0</v>
      </c>
      <c r="AA2088">
        <v>-5.9999999999999609E-2</v>
      </c>
      <c r="AF2088" t="s">
        <v>2419</v>
      </c>
      <c r="AG2088" t="s">
        <v>1910</v>
      </c>
      <c r="AH2088" t="s">
        <v>1911</v>
      </c>
      <c r="AI2088" t="s">
        <v>1939</v>
      </c>
      <c r="AJ2088" s="7">
        <v>41729</v>
      </c>
      <c r="AK2088" t="s">
        <v>2547</v>
      </c>
      <c r="AL2088" t="s">
        <v>1908</v>
      </c>
      <c r="AM2088" t="s">
        <v>2420</v>
      </c>
      <c r="AN2088" t="s">
        <v>2562</v>
      </c>
      <c r="AO2088" t="str">
        <f>TEXT(A2088,"yyyy-mm-dd")</f>
        <v>2012-09-30</v>
      </c>
    </row>
    <row r="2089" spans="1:41">
      <c r="A2089" s="6" t="s">
        <v>2546</v>
      </c>
      <c r="B2089">
        <v>2012</v>
      </c>
      <c r="C2089">
        <v>9</v>
      </c>
      <c r="E2089" t="s">
        <v>1907</v>
      </c>
      <c r="F2089" t="s">
        <v>1908</v>
      </c>
      <c r="G2089" t="s">
        <v>102</v>
      </c>
      <c r="H2089" t="s">
        <v>2342</v>
      </c>
      <c r="I2089">
        <v>2013</v>
      </c>
      <c r="J2089">
        <v>4</v>
      </c>
      <c r="K2089" s="6">
        <v>41639</v>
      </c>
      <c r="L2089">
        <v>15</v>
      </c>
      <c r="M2089">
        <v>5</v>
      </c>
      <c r="N2089" t="s">
        <v>236</v>
      </c>
      <c r="O2089" s="8">
        <v>4.66</v>
      </c>
      <c r="P2089" s="8">
        <v>4.5</v>
      </c>
      <c r="Q2089" s="8">
        <v>4.5</v>
      </c>
      <c r="R2089" s="8">
        <v>4.84</v>
      </c>
      <c r="S2089" s="8">
        <v>4</v>
      </c>
      <c r="T2089" s="8">
        <v>5.25</v>
      </c>
      <c r="U2089" s="8">
        <v>0.28000000000000003</v>
      </c>
      <c r="V2089" s="9">
        <v>26</v>
      </c>
      <c r="W2089" s="8">
        <v>0.33999999999999986</v>
      </c>
      <c r="X2089" s="8">
        <v>1.25</v>
      </c>
      <c r="Y2089" s="8">
        <v>0.16000000000000014</v>
      </c>
      <c r="Z2089" s="8">
        <v>0</v>
      </c>
      <c r="AA2089">
        <v>9.9999999999997868E-3</v>
      </c>
      <c r="AF2089" t="s">
        <v>2343</v>
      </c>
      <c r="AG2089" t="s">
        <v>1910</v>
      </c>
      <c r="AH2089" t="s">
        <v>1911</v>
      </c>
      <c r="AI2089" t="s">
        <v>1934</v>
      </c>
      <c r="AJ2089" s="7">
        <v>41639</v>
      </c>
      <c r="AK2089" t="s">
        <v>2547</v>
      </c>
      <c r="AL2089" t="s">
        <v>1908</v>
      </c>
      <c r="AM2089" t="s">
        <v>2344</v>
      </c>
      <c r="AN2089" t="s">
        <v>2561</v>
      </c>
      <c r="AO2089" t="str">
        <f>TEXT(A2089,"yyyy-mm-dd")</f>
        <v>2012-09-30</v>
      </c>
    </row>
    <row r="2090" spans="1:41">
      <c r="A2090" s="6" t="s">
        <v>2546</v>
      </c>
      <c r="B2090">
        <v>2012</v>
      </c>
      <c r="C2090">
        <v>9</v>
      </c>
      <c r="E2090" t="s">
        <v>1907</v>
      </c>
      <c r="F2090" t="s">
        <v>1908</v>
      </c>
      <c r="G2090" t="s">
        <v>102</v>
      </c>
      <c r="H2090" t="s">
        <v>2267</v>
      </c>
      <c r="I2090">
        <v>2013</v>
      </c>
      <c r="J2090">
        <v>3</v>
      </c>
      <c r="K2090" s="6">
        <v>41547</v>
      </c>
      <c r="L2090">
        <v>12</v>
      </c>
      <c r="M2090">
        <v>4</v>
      </c>
      <c r="N2090" t="s">
        <v>261</v>
      </c>
      <c r="O2090" s="8">
        <v>4.63</v>
      </c>
      <c r="P2090" s="8">
        <v>4.5</v>
      </c>
      <c r="Q2090" s="8">
        <v>4.5</v>
      </c>
      <c r="R2090" s="8">
        <v>4.75</v>
      </c>
      <c r="S2090" s="8">
        <v>4.25</v>
      </c>
      <c r="T2090" s="8">
        <v>5.5</v>
      </c>
      <c r="U2090" s="8">
        <v>0.24</v>
      </c>
      <c r="V2090" s="9">
        <v>26</v>
      </c>
      <c r="W2090" s="8">
        <v>0.25</v>
      </c>
      <c r="X2090" s="8">
        <v>1.25</v>
      </c>
      <c r="Y2090" s="8">
        <v>0.12999999999999989</v>
      </c>
      <c r="Z2090" s="8">
        <v>0</v>
      </c>
      <c r="AA2090">
        <v>0</v>
      </c>
      <c r="AF2090" t="s">
        <v>2268</v>
      </c>
      <c r="AG2090" t="s">
        <v>1910</v>
      </c>
      <c r="AH2090" t="s">
        <v>1911</v>
      </c>
      <c r="AI2090" t="s">
        <v>1929</v>
      </c>
      <c r="AJ2090" s="7">
        <v>41547</v>
      </c>
      <c r="AK2090" t="s">
        <v>2547</v>
      </c>
      <c r="AL2090" t="s">
        <v>1908</v>
      </c>
      <c r="AM2090" t="s">
        <v>2269</v>
      </c>
      <c r="AN2090" t="s">
        <v>2560</v>
      </c>
      <c r="AO2090" t="str">
        <f>TEXT(A2090,"yyyy-mm-dd")</f>
        <v>2012-09-30</v>
      </c>
    </row>
    <row r="2091" spans="1:41">
      <c r="A2091" s="6" t="s">
        <v>2546</v>
      </c>
      <c r="B2091">
        <v>2012</v>
      </c>
      <c r="C2091">
        <v>9</v>
      </c>
      <c r="E2091" t="s">
        <v>1907</v>
      </c>
      <c r="F2091" t="s">
        <v>1908</v>
      </c>
      <c r="G2091" t="s">
        <v>102</v>
      </c>
      <c r="H2091" t="s">
        <v>2194</v>
      </c>
      <c r="I2091">
        <v>2013</v>
      </c>
      <c r="J2091">
        <v>2</v>
      </c>
      <c r="K2091" s="6">
        <v>41455</v>
      </c>
      <c r="L2091">
        <v>9</v>
      </c>
      <c r="M2091">
        <v>3</v>
      </c>
      <c r="N2091" t="s">
        <v>173</v>
      </c>
      <c r="O2091" s="8">
        <v>4.6100000000000003</v>
      </c>
      <c r="P2091" s="8">
        <v>4.5</v>
      </c>
      <c r="Q2091" s="8">
        <v>4.5</v>
      </c>
      <c r="R2091" s="8">
        <v>4.55</v>
      </c>
      <c r="S2091" s="8">
        <v>4.25</v>
      </c>
      <c r="T2091" s="8">
        <v>6</v>
      </c>
      <c r="U2091" s="8">
        <v>0.32</v>
      </c>
      <c r="V2091" s="9">
        <v>26</v>
      </c>
      <c r="W2091" s="8">
        <v>4.9999999999999822E-2</v>
      </c>
      <c r="X2091" s="8">
        <v>1.75</v>
      </c>
      <c r="Y2091" s="8">
        <v>0.11000000000000032</v>
      </c>
      <c r="Z2091" s="8">
        <v>0</v>
      </c>
      <c r="AA2091">
        <v>0</v>
      </c>
      <c r="AF2091" t="s">
        <v>2195</v>
      </c>
      <c r="AG2091" t="s">
        <v>1910</v>
      </c>
      <c r="AH2091" t="s">
        <v>1911</v>
      </c>
      <c r="AI2091" t="s">
        <v>1924</v>
      </c>
      <c r="AJ2091" s="7">
        <v>41455</v>
      </c>
      <c r="AK2091" t="s">
        <v>2547</v>
      </c>
      <c r="AL2091" t="s">
        <v>1908</v>
      </c>
      <c r="AM2091" t="s">
        <v>2196</v>
      </c>
      <c r="AN2091" t="s">
        <v>2559</v>
      </c>
      <c r="AO2091" t="str">
        <f>TEXT(A2091,"yyyy-mm-dd")</f>
        <v>2012-09-30</v>
      </c>
    </row>
    <row r="2092" spans="1:41">
      <c r="A2092" s="6" t="s">
        <v>2546</v>
      </c>
      <c r="B2092">
        <v>2012</v>
      </c>
      <c r="C2092">
        <v>9</v>
      </c>
      <c r="E2092" t="s">
        <v>1907</v>
      </c>
      <c r="F2092" t="s">
        <v>1908</v>
      </c>
      <c r="G2092" t="s">
        <v>102</v>
      </c>
      <c r="H2092" t="s">
        <v>2121</v>
      </c>
      <c r="I2092">
        <v>2013</v>
      </c>
      <c r="J2092">
        <v>1</v>
      </c>
      <c r="K2092" s="6">
        <v>41364</v>
      </c>
      <c r="L2092">
        <v>6</v>
      </c>
      <c r="M2092">
        <v>2</v>
      </c>
      <c r="N2092" t="s">
        <v>203</v>
      </c>
      <c r="O2092" s="8">
        <v>4.5999999999999996</v>
      </c>
      <c r="P2092" s="8">
        <v>4.5</v>
      </c>
      <c r="Q2092" s="8">
        <v>4.5</v>
      </c>
      <c r="R2092" s="8">
        <v>4.5</v>
      </c>
      <c r="S2092" s="8">
        <v>4.5</v>
      </c>
      <c r="T2092" s="8">
        <v>6</v>
      </c>
      <c r="U2092" s="8">
        <v>0.31</v>
      </c>
      <c r="V2092" s="9">
        <v>26</v>
      </c>
      <c r="W2092" s="8">
        <v>0</v>
      </c>
      <c r="X2092" s="8">
        <v>1.5</v>
      </c>
      <c r="Y2092" s="8">
        <v>9.9999999999999645E-2</v>
      </c>
      <c r="Z2092" s="8">
        <v>0</v>
      </c>
      <c r="AA2092">
        <v>0</v>
      </c>
      <c r="AF2092" t="s">
        <v>2122</v>
      </c>
      <c r="AG2092" t="s">
        <v>1910</v>
      </c>
      <c r="AH2092" t="s">
        <v>1911</v>
      </c>
      <c r="AI2092" t="s">
        <v>1919</v>
      </c>
      <c r="AJ2092" s="7">
        <v>41364</v>
      </c>
      <c r="AK2092" t="s">
        <v>2547</v>
      </c>
      <c r="AL2092" t="s">
        <v>1908</v>
      </c>
      <c r="AM2092" t="s">
        <v>2123</v>
      </c>
      <c r="AN2092" t="s">
        <v>2558</v>
      </c>
      <c r="AO2092" t="str">
        <f>TEXT(A2092,"yyyy-mm-dd")</f>
        <v>2012-09-30</v>
      </c>
    </row>
    <row r="2093" spans="1:41">
      <c r="A2093" s="6" t="s">
        <v>2546</v>
      </c>
      <c r="B2093">
        <v>2012</v>
      </c>
      <c r="C2093">
        <v>9</v>
      </c>
      <c r="E2093" t="s">
        <v>1907</v>
      </c>
      <c r="F2093" t="s">
        <v>1908</v>
      </c>
      <c r="G2093" t="s">
        <v>102</v>
      </c>
      <c r="H2093" t="s">
        <v>2045</v>
      </c>
      <c r="I2093">
        <v>2012</v>
      </c>
      <c r="J2093">
        <v>4</v>
      </c>
      <c r="K2093" s="6">
        <v>41274</v>
      </c>
      <c r="L2093">
        <v>3</v>
      </c>
      <c r="M2093">
        <v>1</v>
      </c>
      <c r="N2093" t="s">
        <v>233</v>
      </c>
      <c r="O2093" s="8">
        <v>4.57</v>
      </c>
      <c r="P2093" s="8">
        <v>4.5</v>
      </c>
      <c r="Q2093" s="8">
        <v>4.5</v>
      </c>
      <c r="R2093" s="8">
        <v>4.5</v>
      </c>
      <c r="S2093" s="8">
        <v>4.5</v>
      </c>
      <c r="T2093" s="8">
        <v>5.25</v>
      </c>
      <c r="U2093" s="8">
        <v>0.18</v>
      </c>
      <c r="V2093" s="9">
        <v>26</v>
      </c>
      <c r="W2093" s="8">
        <v>0</v>
      </c>
      <c r="X2093" s="8">
        <v>0.75</v>
      </c>
      <c r="Y2093" s="8">
        <v>7.0000000000000284E-2</v>
      </c>
      <c r="Z2093" s="8">
        <v>0</v>
      </c>
      <c r="AA2093">
        <v>0</v>
      </c>
      <c r="AF2093" t="s">
        <v>2046</v>
      </c>
      <c r="AG2093" t="s">
        <v>1910</v>
      </c>
      <c r="AH2093" t="s">
        <v>1911</v>
      </c>
      <c r="AI2093" t="s">
        <v>1915</v>
      </c>
      <c r="AJ2093" s="7">
        <v>41274</v>
      </c>
      <c r="AK2093" t="s">
        <v>2547</v>
      </c>
      <c r="AL2093" t="s">
        <v>1908</v>
      </c>
      <c r="AM2093" t="s">
        <v>2047</v>
      </c>
      <c r="AN2093" t="s">
        <v>2557</v>
      </c>
      <c r="AO2093" t="str">
        <f>TEXT(A2093,"yyyy-mm-dd")</f>
        <v>2012-09-30</v>
      </c>
    </row>
    <row r="2094" spans="1:41">
      <c r="A2094" s="6" t="s">
        <v>2546</v>
      </c>
      <c r="B2094">
        <v>2012</v>
      </c>
      <c r="C2094">
        <v>9</v>
      </c>
      <c r="E2094" t="s">
        <v>100</v>
      </c>
      <c r="F2094" t="s">
        <v>101</v>
      </c>
      <c r="G2094" t="s">
        <v>83</v>
      </c>
      <c r="H2094" t="s">
        <v>2028</v>
      </c>
      <c r="I2094">
        <v>2013</v>
      </c>
      <c r="K2094" s="6">
        <v>41639</v>
      </c>
      <c r="L2094">
        <v>15</v>
      </c>
      <c r="N2094" t="s">
        <v>236</v>
      </c>
      <c r="O2094" s="8">
        <v>3.53</v>
      </c>
      <c r="P2094" s="8">
        <v>3.52</v>
      </c>
      <c r="Q2094" s="8">
        <v>3.4</v>
      </c>
      <c r="R2094" s="8">
        <v>3.6</v>
      </c>
      <c r="S2094" s="8">
        <v>2.2999999999999998</v>
      </c>
      <c r="T2094" s="8">
        <v>4.8</v>
      </c>
      <c r="U2094" s="8">
        <v>0.43</v>
      </c>
      <c r="V2094" s="9">
        <v>31</v>
      </c>
      <c r="W2094" s="8">
        <v>0.20000000000000018</v>
      </c>
      <c r="X2094" s="8">
        <v>2.5</v>
      </c>
      <c r="Y2094" s="8">
        <v>9.9999999999997868E-3</v>
      </c>
      <c r="Z2094" s="8">
        <v>2.0000000000000018E-2</v>
      </c>
      <c r="AA2094">
        <v>-0.17999999999999972</v>
      </c>
      <c r="AF2094" t="s">
        <v>10004</v>
      </c>
      <c r="AG2094" t="s">
        <v>9655</v>
      </c>
      <c r="AH2094" t="s">
        <v>9656</v>
      </c>
      <c r="AI2094" t="s">
        <v>9669</v>
      </c>
      <c r="AJ2094" s="7">
        <v>41639</v>
      </c>
      <c r="AK2094" t="s">
        <v>2547</v>
      </c>
      <c r="AL2094" t="s">
        <v>109</v>
      </c>
      <c r="AM2094" t="s">
        <v>2030</v>
      </c>
      <c r="AN2094" t="s">
        <v>10017</v>
      </c>
    </row>
    <row r="2095" spans="1:41">
      <c r="A2095" s="6" t="s">
        <v>2546</v>
      </c>
      <c r="B2095">
        <v>2012</v>
      </c>
      <c r="C2095">
        <v>9</v>
      </c>
      <c r="E2095" t="s">
        <v>100</v>
      </c>
      <c r="F2095" t="s">
        <v>101</v>
      </c>
      <c r="G2095" t="s">
        <v>102</v>
      </c>
      <c r="H2095" t="s">
        <v>2194</v>
      </c>
      <c r="I2095">
        <v>2013</v>
      </c>
      <c r="J2095">
        <v>2</v>
      </c>
      <c r="K2095" s="6">
        <v>41455</v>
      </c>
      <c r="L2095">
        <v>9</v>
      </c>
      <c r="M2095">
        <v>3</v>
      </c>
      <c r="N2095" t="s">
        <v>173</v>
      </c>
      <c r="O2095" s="8">
        <v>3.55</v>
      </c>
      <c r="P2095" s="8">
        <v>3.4</v>
      </c>
      <c r="Q2095" s="8">
        <v>3.05</v>
      </c>
      <c r="R2095" s="8">
        <v>4.04</v>
      </c>
      <c r="S2095" s="8">
        <v>2.6</v>
      </c>
      <c r="T2095" s="8">
        <v>5</v>
      </c>
      <c r="U2095" s="8">
        <v>0.62</v>
      </c>
      <c r="V2095" s="9">
        <v>30</v>
      </c>
      <c r="W2095" s="8">
        <v>0.99000000000000021</v>
      </c>
      <c r="X2095" s="8">
        <v>2.4</v>
      </c>
      <c r="Y2095" s="8">
        <v>0.14999999999999991</v>
      </c>
      <c r="Z2095" s="8">
        <v>-0.10000000000000009</v>
      </c>
      <c r="AA2095">
        <v>0.58999999999999986</v>
      </c>
      <c r="AF2095" t="s">
        <v>2532</v>
      </c>
      <c r="AG2095" t="s">
        <v>106</v>
      </c>
      <c r="AH2095" t="s">
        <v>107</v>
      </c>
      <c r="AI2095" t="s">
        <v>497</v>
      </c>
      <c r="AJ2095" s="7">
        <v>41455</v>
      </c>
      <c r="AK2095" t="s">
        <v>2547</v>
      </c>
      <c r="AL2095" t="s">
        <v>109</v>
      </c>
      <c r="AM2095" t="s">
        <v>2196</v>
      </c>
      <c r="AN2095" t="s">
        <v>2556</v>
      </c>
      <c r="AO2095" t="str">
        <f>TEXT(A2095,"yyyy-mm-dd")</f>
        <v>2012-09-30</v>
      </c>
    </row>
    <row r="2096" spans="1:41">
      <c r="A2096" s="6" t="s">
        <v>2546</v>
      </c>
      <c r="B2096">
        <v>2012</v>
      </c>
      <c r="C2096">
        <v>9</v>
      </c>
      <c r="E2096" t="s">
        <v>100</v>
      </c>
      <c r="F2096" t="s">
        <v>101</v>
      </c>
      <c r="G2096" t="s">
        <v>102</v>
      </c>
      <c r="H2096" t="s">
        <v>2121</v>
      </c>
      <c r="I2096">
        <v>2013</v>
      </c>
      <c r="J2096">
        <v>1</v>
      </c>
      <c r="K2096" s="6">
        <v>41364</v>
      </c>
      <c r="L2096">
        <v>6</v>
      </c>
      <c r="M2096">
        <v>2</v>
      </c>
      <c r="N2096" t="s">
        <v>203</v>
      </c>
      <c r="O2096" s="8">
        <v>3.1</v>
      </c>
      <c r="P2096" s="8">
        <v>3.15</v>
      </c>
      <c r="Q2096" s="8">
        <v>2.7</v>
      </c>
      <c r="R2096" s="8">
        <v>3.6</v>
      </c>
      <c r="S2096" s="8">
        <v>1.24</v>
      </c>
      <c r="T2096" s="8">
        <v>4.3</v>
      </c>
      <c r="U2096" s="8">
        <v>0.67</v>
      </c>
      <c r="V2096" s="9">
        <v>30</v>
      </c>
      <c r="W2096" s="8">
        <v>0.89999999999999991</v>
      </c>
      <c r="X2096" s="8">
        <v>3.0599999999999996</v>
      </c>
      <c r="Y2096" s="8">
        <v>-4.9999999999999822E-2</v>
      </c>
      <c r="Z2096" s="8">
        <v>4.9999999999999822E-2</v>
      </c>
      <c r="AA2096">
        <v>0.20999999999999996</v>
      </c>
      <c r="AF2096" t="s">
        <v>2459</v>
      </c>
      <c r="AG2096" t="s">
        <v>106</v>
      </c>
      <c r="AH2096" t="s">
        <v>107</v>
      </c>
      <c r="AI2096" t="s">
        <v>427</v>
      </c>
      <c r="AJ2096" s="7">
        <v>41364</v>
      </c>
      <c r="AK2096" t="s">
        <v>2547</v>
      </c>
      <c r="AL2096" t="s">
        <v>109</v>
      </c>
      <c r="AM2096" t="s">
        <v>2123</v>
      </c>
      <c r="AN2096" t="s">
        <v>2555</v>
      </c>
      <c r="AO2096" t="str">
        <f>TEXT(A2096,"yyyy-mm-dd")</f>
        <v>2012-09-30</v>
      </c>
    </row>
    <row r="2097" spans="1:41">
      <c r="A2097" s="6" t="s">
        <v>2546</v>
      </c>
      <c r="B2097">
        <v>2012</v>
      </c>
      <c r="C2097">
        <v>9</v>
      </c>
      <c r="E2097" t="s">
        <v>100</v>
      </c>
      <c r="F2097" t="s">
        <v>101</v>
      </c>
      <c r="G2097" t="s">
        <v>102</v>
      </c>
      <c r="H2097" t="s">
        <v>2045</v>
      </c>
      <c r="I2097">
        <v>2012</v>
      </c>
      <c r="J2097">
        <v>4</v>
      </c>
      <c r="K2097" s="6">
        <v>41274</v>
      </c>
      <c r="L2097">
        <v>3</v>
      </c>
      <c r="M2097">
        <v>1</v>
      </c>
      <c r="N2097" t="s">
        <v>233</v>
      </c>
      <c r="O2097" s="8">
        <v>3.34</v>
      </c>
      <c r="P2097" s="8">
        <v>3.3</v>
      </c>
      <c r="Q2097" s="8">
        <v>3.08</v>
      </c>
      <c r="R2097" s="8">
        <v>3.6</v>
      </c>
      <c r="S2097" s="8">
        <v>2.4</v>
      </c>
      <c r="T2097" s="8">
        <v>4.4000000000000004</v>
      </c>
      <c r="U2097" s="8">
        <v>0.44</v>
      </c>
      <c r="V2097" s="9">
        <v>31</v>
      </c>
      <c r="W2097" s="8">
        <v>0.52</v>
      </c>
      <c r="X2097" s="8">
        <v>2.0000000000000004</v>
      </c>
      <c r="Y2097" s="8">
        <v>4.0000000000000036E-2</v>
      </c>
      <c r="Z2097" s="8">
        <v>0.10999999999999988</v>
      </c>
      <c r="AA2097">
        <v>-2.9999999999999805E-2</v>
      </c>
      <c r="AF2097" t="s">
        <v>2363</v>
      </c>
      <c r="AG2097" t="s">
        <v>106</v>
      </c>
      <c r="AH2097" t="s">
        <v>107</v>
      </c>
      <c r="AI2097" t="s">
        <v>340</v>
      </c>
      <c r="AJ2097" s="7">
        <v>41274</v>
      </c>
      <c r="AK2097" t="s">
        <v>2547</v>
      </c>
      <c r="AL2097" t="s">
        <v>109</v>
      </c>
      <c r="AM2097" t="s">
        <v>2047</v>
      </c>
      <c r="AN2097" t="s">
        <v>2554</v>
      </c>
      <c r="AO2097" t="str">
        <f>TEXT(A2097,"yyyy-mm-dd")</f>
        <v>2012-09-30</v>
      </c>
    </row>
    <row r="2098" spans="1:41">
      <c r="A2098" s="6" t="s">
        <v>2546</v>
      </c>
      <c r="B2098">
        <v>2012</v>
      </c>
      <c r="C2098">
        <v>9</v>
      </c>
      <c r="E2098" t="s">
        <v>100</v>
      </c>
      <c r="F2098" t="s">
        <v>101</v>
      </c>
      <c r="G2098" t="s">
        <v>83</v>
      </c>
      <c r="H2098" t="s">
        <v>1781</v>
      </c>
      <c r="I2098">
        <v>2012</v>
      </c>
      <c r="K2098" s="6">
        <v>41274</v>
      </c>
      <c r="L2098">
        <v>3</v>
      </c>
      <c r="N2098" t="s">
        <v>233</v>
      </c>
      <c r="O2098" s="8">
        <v>3.85</v>
      </c>
      <c r="P2098" s="8">
        <v>3.9</v>
      </c>
      <c r="Q2098" s="8">
        <v>3.7</v>
      </c>
      <c r="R2098" s="8">
        <v>4</v>
      </c>
      <c r="S2098" s="8">
        <v>3.1</v>
      </c>
      <c r="T2098" s="8">
        <v>4.3</v>
      </c>
      <c r="U2098" s="8">
        <v>0.25</v>
      </c>
      <c r="V2098" s="9">
        <v>31</v>
      </c>
      <c r="W2098" s="8">
        <v>0.29999999999999982</v>
      </c>
      <c r="X2098" s="8">
        <v>1.1999999999999997</v>
      </c>
      <c r="Y2098" s="8">
        <v>-4.9999999999999822E-2</v>
      </c>
      <c r="Z2098" s="8">
        <v>0.10000000000000009</v>
      </c>
      <c r="AA2098">
        <v>4.9999999999999822E-2</v>
      </c>
      <c r="AF2098" t="s">
        <v>9973</v>
      </c>
      <c r="AG2098" t="s">
        <v>9655</v>
      </c>
      <c r="AH2098" t="s">
        <v>9656</v>
      </c>
      <c r="AI2098" t="s">
        <v>9657</v>
      </c>
      <c r="AJ2098" s="7">
        <v>41274</v>
      </c>
      <c r="AK2098" t="s">
        <v>2547</v>
      </c>
      <c r="AL2098" t="s">
        <v>109</v>
      </c>
      <c r="AM2098" t="s">
        <v>1783</v>
      </c>
      <c r="AN2098" t="s">
        <v>9999</v>
      </c>
    </row>
    <row r="2099" spans="1:41">
      <c r="A2099" s="6" t="s">
        <v>2546</v>
      </c>
      <c r="B2099">
        <v>2012</v>
      </c>
      <c r="C2099">
        <v>9</v>
      </c>
      <c r="E2099" t="s">
        <v>100</v>
      </c>
      <c r="F2099" t="s">
        <v>101</v>
      </c>
      <c r="G2099" t="s">
        <v>102</v>
      </c>
      <c r="H2099" t="s">
        <v>1969</v>
      </c>
      <c r="I2099">
        <v>2012</v>
      </c>
      <c r="J2099">
        <v>3</v>
      </c>
      <c r="K2099" s="6">
        <v>41182</v>
      </c>
      <c r="L2099">
        <v>0</v>
      </c>
      <c r="M2099">
        <v>0</v>
      </c>
      <c r="N2099" t="s">
        <v>178</v>
      </c>
      <c r="O2099" s="8">
        <v>3.64</v>
      </c>
      <c r="P2099" s="8">
        <v>3.6</v>
      </c>
      <c r="Q2099" s="8">
        <v>3.3</v>
      </c>
      <c r="R2099" s="8">
        <v>3.97</v>
      </c>
      <c r="S2099" s="8">
        <v>3</v>
      </c>
      <c r="T2099" s="8">
        <v>4.3</v>
      </c>
      <c r="U2099" s="8">
        <v>0.39</v>
      </c>
      <c r="V2099" s="9">
        <v>31</v>
      </c>
      <c r="W2099" s="8">
        <v>0.67000000000000037</v>
      </c>
      <c r="X2099" s="8">
        <v>1.2999999999999998</v>
      </c>
      <c r="Y2099" s="8">
        <v>4.0000000000000036E-2</v>
      </c>
      <c r="Z2099" s="8">
        <v>0.18999999999999995</v>
      </c>
      <c r="AA2099">
        <v>0.39000000000000057</v>
      </c>
      <c r="AF2099" t="s">
        <v>2361</v>
      </c>
      <c r="AG2099" t="s">
        <v>106</v>
      </c>
      <c r="AH2099" t="s">
        <v>107</v>
      </c>
      <c r="AI2099" t="s">
        <v>108</v>
      </c>
      <c r="AJ2099" s="7">
        <v>41182</v>
      </c>
      <c r="AK2099" t="s">
        <v>2547</v>
      </c>
      <c r="AL2099" t="s">
        <v>109</v>
      </c>
      <c r="AM2099" t="s">
        <v>1972</v>
      </c>
      <c r="AN2099" t="s">
        <v>2553</v>
      </c>
      <c r="AO2099" t="str">
        <f>TEXT(A2099,"yyyy-mm-dd")</f>
        <v>2012-09-30</v>
      </c>
    </row>
    <row r="2100" spans="1:41">
      <c r="A2100" s="6" t="s">
        <v>2546</v>
      </c>
      <c r="B2100">
        <v>2012</v>
      </c>
      <c r="C2100">
        <v>9</v>
      </c>
      <c r="E2100" t="s">
        <v>81</v>
      </c>
      <c r="F2100" t="s">
        <v>82</v>
      </c>
      <c r="G2100" t="s">
        <v>83</v>
      </c>
      <c r="H2100" t="s">
        <v>2325</v>
      </c>
      <c r="I2100">
        <v>2014</v>
      </c>
      <c r="K2100" s="6">
        <v>42004</v>
      </c>
      <c r="L2100">
        <v>27</v>
      </c>
      <c r="N2100" t="s">
        <v>604</v>
      </c>
      <c r="O2100" s="8">
        <v>3.62</v>
      </c>
      <c r="P2100" s="8">
        <v>3.6</v>
      </c>
      <c r="Q2100" s="8">
        <v>3.5</v>
      </c>
      <c r="R2100" s="8">
        <v>3.78</v>
      </c>
      <c r="S2100" s="8">
        <v>3.1</v>
      </c>
      <c r="T2100" s="8">
        <v>4.2</v>
      </c>
      <c r="U2100" s="8">
        <v>0.26</v>
      </c>
      <c r="V2100" s="9">
        <v>26</v>
      </c>
      <c r="W2100" s="8">
        <v>0.2799999999999998</v>
      </c>
      <c r="X2100" s="8">
        <v>1.1000000000000001</v>
      </c>
      <c r="Y2100" s="8">
        <v>2.0000000000000018E-2</v>
      </c>
      <c r="Z2100" s="8">
        <v>0</v>
      </c>
      <c r="AA2100">
        <v>2.9999999999999805E-2</v>
      </c>
      <c r="AF2100" t="s">
        <v>2326</v>
      </c>
      <c r="AG2100" t="s">
        <v>87</v>
      </c>
      <c r="AH2100" t="s">
        <v>88</v>
      </c>
      <c r="AI2100" t="s">
        <v>359</v>
      </c>
      <c r="AJ2100" s="7">
        <v>42004</v>
      </c>
      <c r="AK2100" t="s">
        <v>2547</v>
      </c>
      <c r="AL2100" t="s">
        <v>91</v>
      </c>
      <c r="AM2100" t="s">
        <v>2327</v>
      </c>
      <c r="AN2100" t="s">
        <v>2550</v>
      </c>
      <c r="AO2100" t="str">
        <f>TEXT(A2100,"yyyy-mm-dd")</f>
        <v>2012-09-30</v>
      </c>
    </row>
    <row r="2101" spans="1:41">
      <c r="A2101" s="6" t="s">
        <v>2546</v>
      </c>
      <c r="B2101">
        <v>2012</v>
      </c>
      <c r="C2101">
        <v>9</v>
      </c>
      <c r="E2101" t="s">
        <v>81</v>
      </c>
      <c r="F2101" t="s">
        <v>82</v>
      </c>
      <c r="G2101" t="s">
        <v>83</v>
      </c>
      <c r="H2101" t="s">
        <v>2028</v>
      </c>
      <c r="I2101">
        <v>2013</v>
      </c>
      <c r="K2101" s="6">
        <v>41639</v>
      </c>
      <c r="L2101">
        <v>15</v>
      </c>
      <c r="N2101" t="s">
        <v>236</v>
      </c>
      <c r="O2101" s="8">
        <v>3.76</v>
      </c>
      <c r="P2101" s="8">
        <v>3.7</v>
      </c>
      <c r="Q2101" s="8">
        <v>3.6</v>
      </c>
      <c r="R2101" s="8">
        <v>3.9</v>
      </c>
      <c r="S2101" s="8">
        <v>3.2</v>
      </c>
      <c r="T2101" s="8">
        <v>5.3</v>
      </c>
      <c r="U2101" s="8">
        <v>0.36</v>
      </c>
      <c r="V2101" s="9">
        <v>32</v>
      </c>
      <c r="W2101" s="8">
        <v>0.29999999999999982</v>
      </c>
      <c r="X2101" s="8">
        <v>2.0999999999999996</v>
      </c>
      <c r="Y2101" s="8">
        <v>5.9999999999999609E-2</v>
      </c>
      <c r="Z2101" s="8">
        <v>0</v>
      </c>
      <c r="AA2101">
        <v>0</v>
      </c>
      <c r="AF2101" t="s">
        <v>2029</v>
      </c>
      <c r="AG2101" t="s">
        <v>87</v>
      </c>
      <c r="AH2101" t="s">
        <v>88</v>
      </c>
      <c r="AI2101" t="s">
        <v>97</v>
      </c>
      <c r="AJ2101" s="7">
        <v>41639</v>
      </c>
      <c r="AK2101" t="s">
        <v>2547</v>
      </c>
      <c r="AL2101" t="s">
        <v>91</v>
      </c>
      <c r="AM2101" t="s">
        <v>2030</v>
      </c>
      <c r="AN2101" t="s">
        <v>2549</v>
      </c>
      <c r="AO2101" t="str">
        <f>TEXT(A2101,"yyyy-mm-dd")</f>
        <v>2012-09-30</v>
      </c>
    </row>
    <row r="2102" spans="1:41">
      <c r="A2102" s="6" t="s">
        <v>2546</v>
      </c>
      <c r="B2102">
        <v>2012</v>
      </c>
      <c r="C2102">
        <v>9</v>
      </c>
      <c r="E2102" t="s">
        <v>392</v>
      </c>
      <c r="F2102" t="s">
        <v>82</v>
      </c>
      <c r="G2102" t="s">
        <v>83</v>
      </c>
      <c r="H2102" t="s">
        <v>2028</v>
      </c>
      <c r="I2102">
        <v>2013</v>
      </c>
      <c r="K2102" s="6">
        <v>41639</v>
      </c>
      <c r="L2102">
        <v>15</v>
      </c>
      <c r="N2102" t="s">
        <v>236</v>
      </c>
      <c r="O2102" s="8">
        <v>3.47</v>
      </c>
      <c r="P2102" s="8">
        <v>3.4</v>
      </c>
      <c r="Q2102" s="8">
        <v>3.3</v>
      </c>
      <c r="R2102" s="8">
        <v>3.6</v>
      </c>
      <c r="S2102" s="8">
        <v>3.1</v>
      </c>
      <c r="T2102" s="8">
        <v>4</v>
      </c>
      <c r="U2102" s="8">
        <v>0.22</v>
      </c>
      <c r="V2102" s="9">
        <v>30</v>
      </c>
      <c r="W2102" s="8">
        <v>0.30000000000000027</v>
      </c>
      <c r="X2102" s="8">
        <v>0.89999999999999991</v>
      </c>
      <c r="Y2102" s="8">
        <v>7.0000000000000284E-2</v>
      </c>
      <c r="Z2102" s="8">
        <v>0</v>
      </c>
      <c r="AA2102">
        <v>-0.10000000000000009</v>
      </c>
      <c r="AF2102" t="s">
        <v>2029</v>
      </c>
      <c r="AG2102" t="s">
        <v>87</v>
      </c>
      <c r="AH2102" t="s">
        <v>88</v>
      </c>
      <c r="AI2102" t="s">
        <v>97</v>
      </c>
      <c r="AJ2102" s="7">
        <v>41639</v>
      </c>
      <c r="AK2102" t="s">
        <v>2547</v>
      </c>
      <c r="AL2102" t="s">
        <v>393</v>
      </c>
      <c r="AM2102" t="s">
        <v>2030</v>
      </c>
      <c r="AN2102" t="s">
        <v>2552</v>
      </c>
      <c r="AO2102" t="str">
        <f>TEXT(A2102,"yyyy-mm-dd")</f>
        <v>2012-09-30</v>
      </c>
    </row>
    <row r="2103" spans="1:41">
      <c r="A2103" s="6" t="s">
        <v>2546</v>
      </c>
      <c r="B2103">
        <v>2012</v>
      </c>
      <c r="C2103">
        <v>9</v>
      </c>
      <c r="E2103" t="s">
        <v>81</v>
      </c>
      <c r="F2103" t="s">
        <v>82</v>
      </c>
      <c r="G2103" t="s">
        <v>83</v>
      </c>
      <c r="H2103" t="s">
        <v>1781</v>
      </c>
      <c r="I2103">
        <v>2012</v>
      </c>
      <c r="K2103" s="6">
        <v>41274</v>
      </c>
      <c r="L2103">
        <v>3</v>
      </c>
      <c r="N2103" t="s">
        <v>233</v>
      </c>
      <c r="O2103" s="8">
        <v>4.1500000000000004</v>
      </c>
      <c r="P2103" s="8">
        <v>4.0999999999999996</v>
      </c>
      <c r="Q2103" s="8">
        <v>4</v>
      </c>
      <c r="R2103" s="8">
        <v>4.2</v>
      </c>
      <c r="S2103" s="8">
        <v>3.7</v>
      </c>
      <c r="T2103" s="8">
        <v>4.8</v>
      </c>
      <c r="U2103" s="8">
        <v>0.26</v>
      </c>
      <c r="V2103" s="9">
        <v>32</v>
      </c>
      <c r="W2103" s="8">
        <v>0.20000000000000018</v>
      </c>
      <c r="X2103" s="8">
        <v>1.0999999999999996</v>
      </c>
      <c r="Y2103" s="8">
        <v>5.0000000000000711E-2</v>
      </c>
      <c r="Z2103" s="8">
        <v>9.9999999999999645E-2</v>
      </c>
      <c r="AA2103">
        <v>4.4408920985006262E-16</v>
      </c>
      <c r="AF2103" t="s">
        <v>1782</v>
      </c>
      <c r="AG2103" t="s">
        <v>87</v>
      </c>
      <c r="AH2103" t="s">
        <v>88</v>
      </c>
      <c r="AI2103" t="s">
        <v>89</v>
      </c>
      <c r="AJ2103" s="7">
        <v>41274</v>
      </c>
      <c r="AK2103" t="s">
        <v>2547</v>
      </c>
      <c r="AL2103" t="s">
        <v>91</v>
      </c>
      <c r="AM2103" t="s">
        <v>1783</v>
      </c>
      <c r="AN2103" t="s">
        <v>2548</v>
      </c>
      <c r="AO2103" t="str">
        <f>TEXT(A2103,"yyyy-mm-dd")</f>
        <v>2012-09-30</v>
      </c>
    </row>
    <row r="2104" spans="1:41">
      <c r="A2104" s="6" t="s">
        <v>2546</v>
      </c>
      <c r="B2104">
        <v>2012</v>
      </c>
      <c r="C2104">
        <v>9</v>
      </c>
      <c r="E2104" t="s">
        <v>392</v>
      </c>
      <c r="F2104" t="s">
        <v>82</v>
      </c>
      <c r="G2104" t="s">
        <v>83</v>
      </c>
      <c r="H2104" t="s">
        <v>1781</v>
      </c>
      <c r="I2104">
        <v>2012</v>
      </c>
      <c r="K2104" s="6">
        <v>41274</v>
      </c>
      <c r="L2104">
        <v>3</v>
      </c>
      <c r="N2104" t="s">
        <v>233</v>
      </c>
      <c r="O2104" s="8">
        <v>3.59</v>
      </c>
      <c r="P2104" s="8">
        <v>3.6</v>
      </c>
      <c r="Q2104" s="8">
        <v>3.5</v>
      </c>
      <c r="R2104" s="8">
        <v>3.7</v>
      </c>
      <c r="S2104" s="8">
        <v>3.3</v>
      </c>
      <c r="T2104" s="8">
        <v>4</v>
      </c>
      <c r="U2104" s="8">
        <v>0.15</v>
      </c>
      <c r="V2104" s="9">
        <v>30</v>
      </c>
      <c r="W2104" s="8">
        <v>0.20000000000000018</v>
      </c>
      <c r="X2104" s="8">
        <v>0.70000000000000018</v>
      </c>
      <c r="Y2104" s="8">
        <v>-1.0000000000000231E-2</v>
      </c>
      <c r="Z2104" s="8">
        <v>0</v>
      </c>
      <c r="AA2104">
        <v>0</v>
      </c>
      <c r="AF2104" t="s">
        <v>1782</v>
      </c>
      <c r="AG2104" t="s">
        <v>87</v>
      </c>
      <c r="AH2104" t="s">
        <v>88</v>
      </c>
      <c r="AI2104" t="s">
        <v>89</v>
      </c>
      <c r="AJ2104" s="7">
        <v>41274</v>
      </c>
      <c r="AK2104" t="s">
        <v>2547</v>
      </c>
      <c r="AL2104" t="s">
        <v>393</v>
      </c>
      <c r="AM2104" t="s">
        <v>1783</v>
      </c>
      <c r="AN2104" t="s">
        <v>2551</v>
      </c>
      <c r="AO2104" t="str">
        <f>TEXT(A2104,"yyyy-mm-dd")</f>
        <v>2012-09-30</v>
      </c>
    </row>
    <row r="2105" spans="1:41">
      <c r="A2105" s="6" t="s">
        <v>2546</v>
      </c>
      <c r="B2105">
        <v>2012</v>
      </c>
      <c r="C2105">
        <v>9</v>
      </c>
      <c r="E2105" t="s">
        <v>81</v>
      </c>
      <c r="F2105" t="s">
        <v>82</v>
      </c>
      <c r="G2105" t="s">
        <v>774</v>
      </c>
      <c r="H2105" t="s">
        <v>775</v>
      </c>
      <c r="K2105" s="6"/>
      <c r="O2105" s="8">
        <v>3.6</v>
      </c>
      <c r="P2105" s="8">
        <v>3.6</v>
      </c>
      <c r="Q2105" s="8">
        <v>3.4</v>
      </c>
      <c r="R2105" s="8">
        <v>3.7</v>
      </c>
      <c r="S2105" s="8">
        <v>3</v>
      </c>
      <c r="T2105" s="8">
        <v>4.2</v>
      </c>
      <c r="U2105" s="8">
        <v>0.26</v>
      </c>
      <c r="V2105" s="9">
        <v>29</v>
      </c>
      <c r="W2105" s="8">
        <v>0.30000000000000027</v>
      </c>
      <c r="X2105" s="8">
        <v>1.2000000000000002</v>
      </c>
      <c r="Y2105" s="8">
        <v>0</v>
      </c>
      <c r="Z2105" s="8">
        <v>5.0000000000000266E-2</v>
      </c>
      <c r="AA2105">
        <v>7.0000000000000284E-2</v>
      </c>
      <c r="AF2105" t="s">
        <v>776</v>
      </c>
      <c r="AG2105" t="s">
        <v>777</v>
      </c>
      <c r="AH2105" t="s">
        <v>778</v>
      </c>
      <c r="AI2105" t="s">
        <v>779</v>
      </c>
      <c r="AJ2105" s="7"/>
      <c r="AK2105" t="s">
        <v>2547</v>
      </c>
      <c r="AL2105" t="s">
        <v>91</v>
      </c>
      <c r="AM2105" t="s">
        <v>775</v>
      </c>
      <c r="AN2105" t="s">
        <v>2568</v>
      </c>
      <c r="AO2105" t="str">
        <f>TEXT(A2105,"yyyy-mm-dd")</f>
        <v>2012-09-30</v>
      </c>
    </row>
    <row r="2106" spans="1:41">
      <c r="A2106" s="6" t="s">
        <v>2546</v>
      </c>
      <c r="B2106">
        <v>2012</v>
      </c>
      <c r="C2106">
        <v>9</v>
      </c>
      <c r="E2106" t="s">
        <v>81</v>
      </c>
      <c r="F2106" t="s">
        <v>82</v>
      </c>
      <c r="G2106" t="s">
        <v>774</v>
      </c>
      <c r="H2106" t="s">
        <v>1536</v>
      </c>
      <c r="K2106" s="6"/>
      <c r="O2106" s="8">
        <v>3.42</v>
      </c>
      <c r="P2106" s="8">
        <v>3.45</v>
      </c>
      <c r="Q2106" s="8">
        <v>3.2</v>
      </c>
      <c r="R2106" s="8">
        <v>3.6</v>
      </c>
      <c r="S2106" s="8">
        <v>3</v>
      </c>
      <c r="T2106" s="8">
        <v>4</v>
      </c>
      <c r="U2106" s="8">
        <v>0.28999999999999998</v>
      </c>
      <c r="V2106" s="9">
        <v>28</v>
      </c>
      <c r="W2106" s="8">
        <v>0.39999999999999991</v>
      </c>
      <c r="X2106" s="8">
        <v>1</v>
      </c>
      <c r="Y2106" s="8">
        <v>-3.0000000000000249E-2</v>
      </c>
      <c r="Z2106" s="8">
        <v>-4.9999999999999822E-2</v>
      </c>
      <c r="AA2106">
        <v>7.0000000000000284E-2</v>
      </c>
      <c r="AF2106" t="s">
        <v>1537</v>
      </c>
      <c r="AG2106" t="s">
        <v>777</v>
      </c>
      <c r="AH2106" t="s">
        <v>778</v>
      </c>
      <c r="AI2106" t="s">
        <v>1538</v>
      </c>
      <c r="AJ2106" s="7"/>
      <c r="AK2106" t="s">
        <v>2547</v>
      </c>
      <c r="AL2106" t="s">
        <v>91</v>
      </c>
      <c r="AM2106" t="s">
        <v>1536</v>
      </c>
      <c r="AN2106" t="s">
        <v>2569</v>
      </c>
      <c r="AO2106" t="str">
        <f>TEXT(A2106,"yyyy-mm-dd")</f>
        <v>2012-09-30</v>
      </c>
    </row>
    <row r="2107" spans="1:41">
      <c r="A2107" s="6" t="s">
        <v>2546</v>
      </c>
      <c r="B2107">
        <v>2012</v>
      </c>
      <c r="C2107">
        <v>9</v>
      </c>
      <c r="E2107" t="s">
        <v>112</v>
      </c>
      <c r="F2107" t="s">
        <v>113</v>
      </c>
      <c r="G2107" t="s">
        <v>83</v>
      </c>
      <c r="H2107" t="s">
        <v>2028</v>
      </c>
      <c r="I2107">
        <v>2013</v>
      </c>
      <c r="K2107" s="6">
        <v>41639</v>
      </c>
      <c r="L2107">
        <v>15</v>
      </c>
      <c r="N2107" t="s">
        <v>236</v>
      </c>
      <c r="O2107" s="8">
        <v>4.54</v>
      </c>
      <c r="P2107" s="8">
        <v>4.5</v>
      </c>
      <c r="Q2107" s="8">
        <v>4.3499999999999996</v>
      </c>
      <c r="R2107" s="8">
        <v>4.58</v>
      </c>
      <c r="S2107" s="8">
        <v>4.2</v>
      </c>
      <c r="T2107" s="8">
        <v>5.25</v>
      </c>
      <c r="U2107" s="8">
        <v>0.31</v>
      </c>
      <c r="V2107" s="9">
        <v>26</v>
      </c>
      <c r="W2107" s="8">
        <v>0.23000000000000043</v>
      </c>
      <c r="X2107" s="8">
        <v>1.0499999999999998</v>
      </c>
      <c r="Y2107" s="8">
        <v>4.0000000000000036E-2</v>
      </c>
      <c r="Z2107" s="8">
        <v>0</v>
      </c>
      <c r="AA2107">
        <v>-2.9999999999999361E-2</v>
      </c>
      <c r="AF2107" t="s">
        <v>2349</v>
      </c>
      <c r="AG2107" t="s">
        <v>115</v>
      </c>
      <c r="AH2107" t="s">
        <v>116</v>
      </c>
      <c r="AI2107" t="s">
        <v>230</v>
      </c>
      <c r="AJ2107" s="7">
        <v>41639</v>
      </c>
      <c r="AK2107" t="s">
        <v>2547</v>
      </c>
      <c r="AL2107" t="s">
        <v>118</v>
      </c>
      <c r="AM2107" t="s">
        <v>2030</v>
      </c>
      <c r="AN2107" t="s">
        <v>2571</v>
      </c>
      <c r="AO2107" t="str">
        <f>TEXT(A2107,"yyyy-mm-dd")</f>
        <v>2012-09-30</v>
      </c>
    </row>
    <row r="2108" spans="1:41">
      <c r="A2108" s="6" t="s">
        <v>2546</v>
      </c>
      <c r="B2108">
        <v>2012</v>
      </c>
      <c r="C2108">
        <v>9</v>
      </c>
      <c r="E2108" t="s">
        <v>112</v>
      </c>
      <c r="F2108" t="s">
        <v>113</v>
      </c>
      <c r="G2108" t="s">
        <v>83</v>
      </c>
      <c r="H2108" t="s">
        <v>1781</v>
      </c>
      <c r="I2108">
        <v>2012</v>
      </c>
      <c r="K2108" s="6">
        <v>41274</v>
      </c>
      <c r="L2108">
        <v>3</v>
      </c>
      <c r="N2108" t="s">
        <v>233</v>
      </c>
      <c r="O2108" s="8">
        <v>4.3499999999999996</v>
      </c>
      <c r="P2108" s="8">
        <v>4.3</v>
      </c>
      <c r="Q2108" s="8">
        <v>4.24</v>
      </c>
      <c r="R2108" s="8">
        <v>4.4000000000000004</v>
      </c>
      <c r="S2108" s="8">
        <v>4.0999999999999996</v>
      </c>
      <c r="T2108" s="8">
        <v>5.12</v>
      </c>
      <c r="U2108" s="8">
        <v>0.2</v>
      </c>
      <c r="V2108" s="9">
        <v>26</v>
      </c>
      <c r="W2108" s="8">
        <v>0.16000000000000014</v>
      </c>
      <c r="X2108" s="8">
        <v>1.0200000000000005</v>
      </c>
      <c r="Y2108" s="8">
        <v>4.9999999999999822E-2</v>
      </c>
      <c r="Z2108" s="8">
        <v>-6.0000000000000497E-2</v>
      </c>
      <c r="AA2108">
        <v>4.0000000000000036E-2</v>
      </c>
      <c r="AF2108" t="s">
        <v>2052</v>
      </c>
      <c r="AG2108" t="s">
        <v>115</v>
      </c>
      <c r="AH2108" t="s">
        <v>116</v>
      </c>
      <c r="AI2108" t="s">
        <v>117</v>
      </c>
      <c r="AJ2108" s="7">
        <v>41274</v>
      </c>
      <c r="AK2108" t="s">
        <v>2547</v>
      </c>
      <c r="AL2108" t="s">
        <v>118</v>
      </c>
      <c r="AM2108" t="s">
        <v>1783</v>
      </c>
      <c r="AN2108" t="s">
        <v>2570</v>
      </c>
      <c r="AO2108" t="str">
        <f>TEXT(A2108,"yyyy-mm-dd")</f>
        <v>2012-09-30</v>
      </c>
    </row>
    <row r="2109" spans="1:41">
      <c r="A2109" s="6" t="s">
        <v>2572</v>
      </c>
      <c r="B2109">
        <v>2012</v>
      </c>
      <c r="C2109">
        <v>10</v>
      </c>
      <c r="E2109" t="s">
        <v>1907</v>
      </c>
      <c r="F2109" t="s">
        <v>1908</v>
      </c>
      <c r="G2109" t="s">
        <v>102</v>
      </c>
      <c r="H2109" t="s">
        <v>2564</v>
      </c>
      <c r="I2109">
        <v>2014</v>
      </c>
      <c r="J2109">
        <v>3</v>
      </c>
      <c r="K2109" s="6">
        <v>41912</v>
      </c>
      <c r="L2109">
        <v>23</v>
      </c>
      <c r="M2109">
        <v>8</v>
      </c>
      <c r="N2109" t="s">
        <v>95</v>
      </c>
      <c r="O2109" s="8">
        <v>5.0199999999999996</v>
      </c>
      <c r="P2109" s="8">
        <v>5</v>
      </c>
      <c r="Q2109" s="8">
        <v>4.5</v>
      </c>
      <c r="R2109" s="8">
        <v>5</v>
      </c>
      <c r="S2109" s="8">
        <v>4</v>
      </c>
      <c r="T2109" s="8">
        <v>6.75</v>
      </c>
      <c r="U2109" s="8">
        <v>0.67</v>
      </c>
      <c r="V2109" s="9">
        <v>21</v>
      </c>
      <c r="W2109" s="8">
        <v>0.5</v>
      </c>
      <c r="X2109" s="8">
        <v>2.75</v>
      </c>
      <c r="Y2109" s="8">
        <v>1.9999999999999574E-2</v>
      </c>
      <c r="Z2109" s="8">
        <v>7.0000000000000284E-2</v>
      </c>
      <c r="AA2109">
        <v>-0.12999999999999989</v>
      </c>
      <c r="AF2109" t="s">
        <v>2565</v>
      </c>
      <c r="AG2109" t="s">
        <v>1910</v>
      </c>
      <c r="AH2109" t="s">
        <v>1911</v>
      </c>
      <c r="AI2109" t="s">
        <v>1944</v>
      </c>
      <c r="AJ2109" s="7">
        <v>41912</v>
      </c>
      <c r="AK2109" t="s">
        <v>2573</v>
      </c>
      <c r="AL2109" t="s">
        <v>1908</v>
      </c>
      <c r="AM2109" t="s">
        <v>2566</v>
      </c>
      <c r="AN2109" t="s">
        <v>2590</v>
      </c>
      <c r="AO2109" t="str">
        <f>TEXT(A2109,"yyyy-mm-dd")</f>
        <v>2012-10-31</v>
      </c>
    </row>
    <row r="2110" spans="1:41">
      <c r="A2110" s="6" t="s">
        <v>2572</v>
      </c>
      <c r="B2110">
        <v>2012</v>
      </c>
      <c r="C2110">
        <v>10</v>
      </c>
      <c r="E2110" t="s">
        <v>1907</v>
      </c>
      <c r="F2110" t="s">
        <v>1908</v>
      </c>
      <c r="G2110" t="s">
        <v>102</v>
      </c>
      <c r="H2110" t="s">
        <v>2491</v>
      </c>
      <c r="I2110">
        <v>2014</v>
      </c>
      <c r="J2110">
        <v>2</v>
      </c>
      <c r="K2110" s="6">
        <v>41820</v>
      </c>
      <c r="L2110">
        <v>20</v>
      </c>
      <c r="M2110">
        <v>7</v>
      </c>
      <c r="N2110" t="s">
        <v>185</v>
      </c>
      <c r="O2110" s="8">
        <v>4.88</v>
      </c>
      <c r="P2110" s="8">
        <v>4.75</v>
      </c>
      <c r="Q2110" s="8">
        <v>4.5</v>
      </c>
      <c r="R2110" s="8">
        <v>5</v>
      </c>
      <c r="S2110" s="8">
        <v>4</v>
      </c>
      <c r="T2110" s="8">
        <v>6.5</v>
      </c>
      <c r="U2110" s="8">
        <v>0.55000000000000004</v>
      </c>
      <c r="V2110" s="9">
        <v>21</v>
      </c>
      <c r="W2110" s="8">
        <v>0.5</v>
      </c>
      <c r="X2110" s="8">
        <v>2.5</v>
      </c>
      <c r="Y2110" s="8">
        <v>0.12999999999999989</v>
      </c>
      <c r="Z2110" s="8">
        <v>0</v>
      </c>
      <c r="AA2110">
        <v>0</v>
      </c>
      <c r="AF2110" t="s">
        <v>2492</v>
      </c>
      <c r="AG2110" t="s">
        <v>1910</v>
      </c>
      <c r="AH2110" t="s">
        <v>1911</v>
      </c>
      <c r="AI2110" t="s">
        <v>1939</v>
      </c>
      <c r="AJ2110" s="7">
        <v>41820</v>
      </c>
      <c r="AK2110" t="s">
        <v>2573</v>
      </c>
      <c r="AL2110" t="s">
        <v>1908</v>
      </c>
      <c r="AM2110" t="s">
        <v>2493</v>
      </c>
      <c r="AN2110" t="s">
        <v>2589</v>
      </c>
      <c r="AO2110" t="str">
        <f>TEXT(A2110,"yyyy-mm-dd")</f>
        <v>2012-10-31</v>
      </c>
    </row>
    <row r="2111" spans="1:41">
      <c r="A2111" s="6" t="s">
        <v>2572</v>
      </c>
      <c r="B2111">
        <v>2012</v>
      </c>
      <c r="C2111">
        <v>10</v>
      </c>
      <c r="E2111" t="s">
        <v>1907</v>
      </c>
      <c r="F2111" t="s">
        <v>1908</v>
      </c>
      <c r="G2111" t="s">
        <v>102</v>
      </c>
      <c r="H2111" t="s">
        <v>2418</v>
      </c>
      <c r="I2111">
        <v>2014</v>
      </c>
      <c r="J2111">
        <v>1</v>
      </c>
      <c r="K2111" s="6">
        <v>41729</v>
      </c>
      <c r="L2111">
        <v>17</v>
      </c>
      <c r="M2111">
        <v>6</v>
      </c>
      <c r="N2111" t="s">
        <v>214</v>
      </c>
      <c r="O2111" s="8">
        <v>4.7699999999999996</v>
      </c>
      <c r="P2111" s="8">
        <v>4.75</v>
      </c>
      <c r="Q2111" s="8">
        <v>4.5</v>
      </c>
      <c r="R2111" s="8">
        <v>5</v>
      </c>
      <c r="S2111" s="8">
        <v>4</v>
      </c>
      <c r="T2111" s="8">
        <v>5.75</v>
      </c>
      <c r="U2111" s="8">
        <v>0.38</v>
      </c>
      <c r="V2111" s="9">
        <v>21</v>
      </c>
      <c r="W2111" s="8">
        <v>0.5</v>
      </c>
      <c r="X2111" s="8">
        <v>1.75</v>
      </c>
      <c r="Y2111" s="8">
        <v>1.9999999999999574E-2</v>
      </c>
      <c r="Z2111" s="8">
        <v>0</v>
      </c>
      <c r="AA2111">
        <v>0</v>
      </c>
      <c r="AF2111" t="s">
        <v>2419</v>
      </c>
      <c r="AG2111" t="s">
        <v>1910</v>
      </c>
      <c r="AH2111" t="s">
        <v>1911</v>
      </c>
      <c r="AI2111" t="s">
        <v>1934</v>
      </c>
      <c r="AJ2111" s="7">
        <v>41729</v>
      </c>
      <c r="AK2111" t="s">
        <v>2573</v>
      </c>
      <c r="AL2111" t="s">
        <v>1908</v>
      </c>
      <c r="AM2111" t="s">
        <v>2420</v>
      </c>
      <c r="AN2111" t="s">
        <v>2588</v>
      </c>
      <c r="AO2111" t="str">
        <f>TEXT(A2111,"yyyy-mm-dd")</f>
        <v>2012-10-31</v>
      </c>
    </row>
    <row r="2112" spans="1:41">
      <c r="A2112" s="6" t="s">
        <v>2572</v>
      </c>
      <c r="B2112">
        <v>2012</v>
      </c>
      <c r="C2112">
        <v>10</v>
      </c>
      <c r="E2112" t="s">
        <v>1907</v>
      </c>
      <c r="F2112" t="s">
        <v>1908</v>
      </c>
      <c r="G2112" t="s">
        <v>102</v>
      </c>
      <c r="H2112" t="s">
        <v>2342</v>
      </c>
      <c r="I2112">
        <v>2013</v>
      </c>
      <c r="J2112">
        <v>4</v>
      </c>
      <c r="K2112" s="6">
        <v>41639</v>
      </c>
      <c r="L2112">
        <v>14</v>
      </c>
      <c r="M2112">
        <v>5</v>
      </c>
      <c r="N2112" t="s">
        <v>244</v>
      </c>
      <c r="O2112" s="8">
        <v>4.6399999999999997</v>
      </c>
      <c r="P2112" s="8">
        <v>4.5</v>
      </c>
      <c r="Q2112" s="8">
        <v>4.5</v>
      </c>
      <c r="R2112" s="8">
        <v>4.7699999999999996</v>
      </c>
      <c r="S2112" s="8">
        <v>4.25</v>
      </c>
      <c r="T2112" s="8">
        <v>5.25</v>
      </c>
      <c r="U2112" s="8">
        <v>0.24</v>
      </c>
      <c r="V2112" s="9">
        <v>24</v>
      </c>
      <c r="W2112" s="8">
        <v>0.26999999999999957</v>
      </c>
      <c r="X2112" s="8">
        <v>1</v>
      </c>
      <c r="Y2112" s="8">
        <v>0.13999999999999968</v>
      </c>
      <c r="Z2112" s="8">
        <v>0</v>
      </c>
      <c r="AA2112">
        <v>-7.0000000000000284E-2</v>
      </c>
      <c r="AF2112" t="s">
        <v>2343</v>
      </c>
      <c r="AG2112" t="s">
        <v>1910</v>
      </c>
      <c r="AH2112" t="s">
        <v>1911</v>
      </c>
      <c r="AI2112" t="s">
        <v>1929</v>
      </c>
      <c r="AJ2112" s="7">
        <v>41639</v>
      </c>
      <c r="AK2112" t="s">
        <v>2573</v>
      </c>
      <c r="AL2112" t="s">
        <v>1908</v>
      </c>
      <c r="AM2112" t="s">
        <v>2344</v>
      </c>
      <c r="AN2112" t="s">
        <v>2587</v>
      </c>
      <c r="AO2112" t="str">
        <f>TEXT(A2112,"yyyy-mm-dd")</f>
        <v>2012-10-31</v>
      </c>
    </row>
    <row r="2113" spans="1:41">
      <c r="A2113" s="6" t="s">
        <v>2572</v>
      </c>
      <c r="B2113">
        <v>2012</v>
      </c>
      <c r="C2113">
        <v>10</v>
      </c>
      <c r="E2113" t="s">
        <v>1907</v>
      </c>
      <c r="F2113" t="s">
        <v>1908</v>
      </c>
      <c r="G2113" t="s">
        <v>102</v>
      </c>
      <c r="H2113" t="s">
        <v>2267</v>
      </c>
      <c r="I2113">
        <v>2013</v>
      </c>
      <c r="J2113">
        <v>3</v>
      </c>
      <c r="K2113" s="6">
        <v>41547</v>
      </c>
      <c r="L2113">
        <v>11</v>
      </c>
      <c r="M2113">
        <v>4</v>
      </c>
      <c r="N2113" t="s">
        <v>85</v>
      </c>
      <c r="O2113" s="8">
        <v>4.5999999999999996</v>
      </c>
      <c r="P2113" s="8">
        <v>4.5</v>
      </c>
      <c r="Q2113" s="8">
        <v>4.5</v>
      </c>
      <c r="R2113" s="8">
        <v>4.75</v>
      </c>
      <c r="S2113" s="8">
        <v>4.25</v>
      </c>
      <c r="T2113" s="8">
        <v>5</v>
      </c>
      <c r="U2113" s="8">
        <v>0.2</v>
      </c>
      <c r="V2113" s="9">
        <v>24</v>
      </c>
      <c r="W2113" s="8">
        <v>0.25</v>
      </c>
      <c r="X2113" s="8">
        <v>0.75</v>
      </c>
      <c r="Y2113" s="8">
        <v>9.9999999999999645E-2</v>
      </c>
      <c r="Z2113" s="8">
        <v>0</v>
      </c>
      <c r="AA2113">
        <v>0</v>
      </c>
      <c r="AF2113" t="s">
        <v>2268</v>
      </c>
      <c r="AG2113" t="s">
        <v>1910</v>
      </c>
      <c r="AH2113" t="s">
        <v>1911</v>
      </c>
      <c r="AI2113" t="s">
        <v>1924</v>
      </c>
      <c r="AJ2113" s="7">
        <v>41547</v>
      </c>
      <c r="AK2113" t="s">
        <v>2573</v>
      </c>
      <c r="AL2113" t="s">
        <v>1908</v>
      </c>
      <c r="AM2113" t="s">
        <v>2269</v>
      </c>
      <c r="AN2113" t="s">
        <v>2586</v>
      </c>
      <c r="AO2113" t="str">
        <f>TEXT(A2113,"yyyy-mm-dd")</f>
        <v>2012-10-31</v>
      </c>
    </row>
    <row r="2114" spans="1:41">
      <c r="A2114" s="6" t="s">
        <v>2572</v>
      </c>
      <c r="B2114">
        <v>2012</v>
      </c>
      <c r="C2114">
        <v>10</v>
      </c>
      <c r="E2114" t="s">
        <v>1907</v>
      </c>
      <c r="F2114" t="s">
        <v>1908</v>
      </c>
      <c r="G2114" t="s">
        <v>102</v>
      </c>
      <c r="H2114" t="s">
        <v>2194</v>
      </c>
      <c r="I2114">
        <v>2013</v>
      </c>
      <c r="J2114">
        <v>2</v>
      </c>
      <c r="K2114" s="6">
        <v>41455</v>
      </c>
      <c r="L2114">
        <v>8</v>
      </c>
      <c r="M2114">
        <v>3</v>
      </c>
      <c r="N2114" t="s">
        <v>182</v>
      </c>
      <c r="O2114" s="8">
        <v>4.59</v>
      </c>
      <c r="P2114" s="8">
        <v>4.5</v>
      </c>
      <c r="Q2114" s="8">
        <v>4.5</v>
      </c>
      <c r="R2114" s="8">
        <v>4.5999999999999996</v>
      </c>
      <c r="S2114" s="8">
        <v>4.4800000000000004</v>
      </c>
      <c r="T2114" s="8">
        <v>5</v>
      </c>
      <c r="U2114" s="8">
        <v>0.16</v>
      </c>
      <c r="V2114" s="9">
        <v>24</v>
      </c>
      <c r="W2114" s="8">
        <v>9.9999999999999645E-2</v>
      </c>
      <c r="X2114" s="8">
        <v>0.51999999999999957</v>
      </c>
      <c r="Y2114" s="8">
        <v>8.9999999999999858E-2</v>
      </c>
      <c r="Z2114" s="8">
        <v>0</v>
      </c>
      <c r="AA2114">
        <v>4.9999999999999822E-2</v>
      </c>
      <c r="AF2114" t="s">
        <v>2195</v>
      </c>
      <c r="AG2114" t="s">
        <v>1910</v>
      </c>
      <c r="AH2114" t="s">
        <v>1911</v>
      </c>
      <c r="AI2114" t="s">
        <v>1919</v>
      </c>
      <c r="AJ2114" s="7">
        <v>41455</v>
      </c>
      <c r="AK2114" t="s">
        <v>2573</v>
      </c>
      <c r="AL2114" t="s">
        <v>1908</v>
      </c>
      <c r="AM2114" t="s">
        <v>2196</v>
      </c>
      <c r="AN2114" t="s">
        <v>2585</v>
      </c>
      <c r="AO2114" t="str">
        <f>TEXT(A2114,"yyyy-mm-dd")</f>
        <v>2012-10-31</v>
      </c>
    </row>
    <row r="2115" spans="1:41">
      <c r="A2115" s="6" t="s">
        <v>2572</v>
      </c>
      <c r="B2115">
        <v>2012</v>
      </c>
      <c r="C2115">
        <v>10</v>
      </c>
      <c r="E2115" t="s">
        <v>1907</v>
      </c>
      <c r="F2115" t="s">
        <v>1908</v>
      </c>
      <c r="G2115" t="s">
        <v>102</v>
      </c>
      <c r="H2115" t="s">
        <v>2121</v>
      </c>
      <c r="I2115">
        <v>2013</v>
      </c>
      <c r="J2115">
        <v>1</v>
      </c>
      <c r="K2115" s="6">
        <v>41364</v>
      </c>
      <c r="L2115">
        <v>5</v>
      </c>
      <c r="M2115">
        <v>2</v>
      </c>
      <c r="N2115" t="s">
        <v>211</v>
      </c>
      <c r="O2115" s="8">
        <v>4.55</v>
      </c>
      <c r="P2115" s="8">
        <v>4.5</v>
      </c>
      <c r="Q2115" s="8">
        <v>4.5</v>
      </c>
      <c r="R2115" s="8">
        <v>4.5</v>
      </c>
      <c r="S2115" s="8">
        <v>4.41</v>
      </c>
      <c r="T2115" s="8">
        <v>4.8099999999999996</v>
      </c>
      <c r="U2115" s="8">
        <v>0.11</v>
      </c>
      <c r="V2115" s="9">
        <v>24</v>
      </c>
      <c r="W2115" s="8">
        <v>0</v>
      </c>
      <c r="X2115" s="8">
        <v>0.39999999999999947</v>
      </c>
      <c r="Y2115" s="8">
        <v>4.9999999999999822E-2</v>
      </c>
      <c r="Z2115" s="8">
        <v>0</v>
      </c>
      <c r="AA2115">
        <v>0</v>
      </c>
      <c r="AF2115" t="s">
        <v>2122</v>
      </c>
      <c r="AG2115" t="s">
        <v>1910</v>
      </c>
      <c r="AH2115" t="s">
        <v>1911</v>
      </c>
      <c r="AI2115" t="s">
        <v>1915</v>
      </c>
      <c r="AJ2115" s="7">
        <v>41364</v>
      </c>
      <c r="AK2115" t="s">
        <v>2573</v>
      </c>
      <c r="AL2115" t="s">
        <v>1908</v>
      </c>
      <c r="AM2115" t="s">
        <v>2123</v>
      </c>
      <c r="AN2115" t="s">
        <v>2584</v>
      </c>
      <c r="AO2115" t="str">
        <f>TEXT(A2115,"yyyy-mm-dd")</f>
        <v>2012-10-31</v>
      </c>
    </row>
    <row r="2116" spans="1:41">
      <c r="A2116" s="6" t="s">
        <v>2572</v>
      </c>
      <c r="B2116">
        <v>2012</v>
      </c>
      <c r="C2116">
        <v>10</v>
      </c>
      <c r="E2116" t="s">
        <v>1907</v>
      </c>
      <c r="F2116" t="s">
        <v>1908</v>
      </c>
      <c r="G2116" t="s">
        <v>102</v>
      </c>
      <c r="H2116" t="s">
        <v>2045</v>
      </c>
      <c r="I2116">
        <v>2012</v>
      </c>
      <c r="J2116">
        <v>4</v>
      </c>
      <c r="K2116" s="6">
        <v>41274</v>
      </c>
      <c r="L2116">
        <v>2</v>
      </c>
      <c r="M2116">
        <v>1</v>
      </c>
      <c r="N2116" t="s">
        <v>104</v>
      </c>
      <c r="O2116" s="8">
        <v>4.53</v>
      </c>
      <c r="P2116" s="8">
        <v>4.5</v>
      </c>
      <c r="Q2116" s="8">
        <v>4.5</v>
      </c>
      <c r="R2116" s="8">
        <v>4.5</v>
      </c>
      <c r="S2116" s="8">
        <v>4.41</v>
      </c>
      <c r="T2116" s="8">
        <v>4.83</v>
      </c>
      <c r="U2116" s="8">
        <v>0.09</v>
      </c>
      <c r="V2116" s="9">
        <v>24</v>
      </c>
      <c r="W2116" s="8">
        <v>0</v>
      </c>
      <c r="X2116" s="8">
        <v>0.41999999999999993</v>
      </c>
      <c r="Y2116" s="8">
        <v>3.0000000000000249E-2</v>
      </c>
      <c r="Z2116" s="8">
        <v>0</v>
      </c>
      <c r="AA2116">
        <v>0</v>
      </c>
      <c r="AF2116" t="s">
        <v>2046</v>
      </c>
      <c r="AG2116" t="s">
        <v>1910</v>
      </c>
      <c r="AH2116" t="s">
        <v>1911</v>
      </c>
      <c r="AI2116" t="s">
        <v>1912</v>
      </c>
      <c r="AJ2116" s="7">
        <v>41274</v>
      </c>
      <c r="AK2116" t="s">
        <v>2573</v>
      </c>
      <c r="AL2116" t="s">
        <v>1908</v>
      </c>
      <c r="AM2116" t="s">
        <v>2047</v>
      </c>
      <c r="AN2116" t="s">
        <v>2583</v>
      </c>
      <c r="AO2116" t="str">
        <f>TEXT(A2116,"yyyy-mm-dd")</f>
        <v>2012-10-31</v>
      </c>
    </row>
    <row r="2117" spans="1:41">
      <c r="A2117" s="6" t="s">
        <v>2572</v>
      </c>
      <c r="B2117">
        <v>2012</v>
      </c>
      <c r="C2117">
        <v>10</v>
      </c>
      <c r="E2117" t="s">
        <v>100</v>
      </c>
      <c r="F2117" t="s">
        <v>101</v>
      </c>
      <c r="G2117" t="s">
        <v>83</v>
      </c>
      <c r="H2117" t="s">
        <v>2028</v>
      </c>
      <c r="I2117">
        <v>2013</v>
      </c>
      <c r="K2117" s="6">
        <v>41639</v>
      </c>
      <c r="L2117">
        <v>14</v>
      </c>
      <c r="N2117" t="s">
        <v>244</v>
      </c>
      <c r="O2117" s="8">
        <v>3.56</v>
      </c>
      <c r="P2117" s="8">
        <v>3.6</v>
      </c>
      <c r="Q2117" s="8">
        <v>3.4</v>
      </c>
      <c r="R2117" s="8">
        <v>3.64</v>
      </c>
      <c r="S2117" s="8">
        <v>3</v>
      </c>
      <c r="T2117" s="8">
        <v>4.7</v>
      </c>
      <c r="U2117" s="8">
        <v>0.32</v>
      </c>
      <c r="V2117" s="9">
        <v>27</v>
      </c>
      <c r="W2117" s="8">
        <v>0.24000000000000021</v>
      </c>
      <c r="X2117" s="8">
        <v>1.7000000000000002</v>
      </c>
      <c r="Y2117" s="8">
        <v>-4.0000000000000036E-2</v>
      </c>
      <c r="Z2117" s="8">
        <v>8.0000000000000071E-2</v>
      </c>
      <c r="AA2117">
        <v>4.0000000000000036E-2</v>
      </c>
      <c r="AF2117" t="s">
        <v>10004</v>
      </c>
      <c r="AG2117" t="s">
        <v>9655</v>
      </c>
      <c r="AH2117" t="s">
        <v>9656</v>
      </c>
      <c r="AI2117" t="s">
        <v>9669</v>
      </c>
      <c r="AJ2117" s="7">
        <v>41639</v>
      </c>
      <c r="AK2117" t="s">
        <v>2573</v>
      </c>
      <c r="AL2117" t="s">
        <v>109</v>
      </c>
      <c r="AM2117" t="s">
        <v>2030</v>
      </c>
      <c r="AN2117" t="s">
        <v>10018</v>
      </c>
    </row>
    <row r="2118" spans="1:41">
      <c r="A2118" s="6" t="s">
        <v>2572</v>
      </c>
      <c r="B2118">
        <v>2012</v>
      </c>
      <c r="C2118">
        <v>10</v>
      </c>
      <c r="E2118" t="s">
        <v>100</v>
      </c>
      <c r="F2118" t="s">
        <v>101</v>
      </c>
      <c r="G2118" t="s">
        <v>102</v>
      </c>
      <c r="H2118" t="s">
        <v>2194</v>
      </c>
      <c r="I2118">
        <v>2013</v>
      </c>
      <c r="J2118">
        <v>2</v>
      </c>
      <c r="K2118" s="6">
        <v>41455</v>
      </c>
      <c r="L2118">
        <v>8</v>
      </c>
      <c r="M2118">
        <v>3</v>
      </c>
      <c r="N2118" t="s">
        <v>182</v>
      </c>
      <c r="O2118" s="8">
        <v>3.65</v>
      </c>
      <c r="P2118" s="8">
        <v>3.4</v>
      </c>
      <c r="Q2118" s="8">
        <v>3.23</v>
      </c>
      <c r="R2118" s="8">
        <v>4.08</v>
      </c>
      <c r="S2118" s="8">
        <v>2.71</v>
      </c>
      <c r="T2118" s="8">
        <v>4.9000000000000004</v>
      </c>
      <c r="U2118" s="8">
        <v>0.61</v>
      </c>
      <c r="V2118" s="9">
        <v>26</v>
      </c>
      <c r="W2118" s="8">
        <v>0.85000000000000009</v>
      </c>
      <c r="X2118" s="8">
        <v>2.1900000000000004</v>
      </c>
      <c r="Y2118" s="8">
        <v>0.25</v>
      </c>
      <c r="Z2118" s="8">
        <v>0</v>
      </c>
      <c r="AA2118">
        <v>-0.14000000000000012</v>
      </c>
      <c r="AF2118" t="s">
        <v>2532</v>
      </c>
      <c r="AG2118" t="s">
        <v>106</v>
      </c>
      <c r="AH2118" t="s">
        <v>107</v>
      </c>
      <c r="AI2118" t="s">
        <v>427</v>
      </c>
      <c r="AJ2118" s="7">
        <v>41455</v>
      </c>
      <c r="AK2118" t="s">
        <v>2573</v>
      </c>
      <c r="AL2118" t="s">
        <v>109</v>
      </c>
      <c r="AM2118" t="s">
        <v>2196</v>
      </c>
      <c r="AN2118" t="s">
        <v>2582</v>
      </c>
      <c r="AO2118" t="str">
        <f>TEXT(A2118,"yyyy-mm-dd")</f>
        <v>2012-10-31</v>
      </c>
    </row>
    <row r="2119" spans="1:41">
      <c r="A2119" s="6" t="s">
        <v>2572</v>
      </c>
      <c r="B2119">
        <v>2012</v>
      </c>
      <c r="C2119">
        <v>10</v>
      </c>
      <c r="E2119" t="s">
        <v>100</v>
      </c>
      <c r="F2119" t="s">
        <v>101</v>
      </c>
      <c r="G2119" t="s">
        <v>102</v>
      </c>
      <c r="H2119" t="s">
        <v>2121</v>
      </c>
      <c r="I2119">
        <v>2013</v>
      </c>
      <c r="J2119">
        <v>1</v>
      </c>
      <c r="K2119" s="6">
        <v>41364</v>
      </c>
      <c r="L2119">
        <v>5</v>
      </c>
      <c r="M2119">
        <v>2</v>
      </c>
      <c r="N2119" t="s">
        <v>211</v>
      </c>
      <c r="O2119" s="8">
        <v>3.03</v>
      </c>
      <c r="P2119" s="8">
        <v>3.15</v>
      </c>
      <c r="Q2119" s="8">
        <v>2.7</v>
      </c>
      <c r="R2119" s="8">
        <v>3.5</v>
      </c>
      <c r="S2119" s="8">
        <v>0.6</v>
      </c>
      <c r="T2119" s="8">
        <v>4.2</v>
      </c>
      <c r="U2119" s="8">
        <v>0.83</v>
      </c>
      <c r="V2119" s="9">
        <v>26</v>
      </c>
      <c r="W2119" s="8">
        <v>0.79999999999999982</v>
      </c>
      <c r="X2119" s="8">
        <v>3.6</v>
      </c>
      <c r="Y2119" s="8">
        <v>-0.12000000000000011</v>
      </c>
      <c r="Z2119" s="8">
        <v>0</v>
      </c>
      <c r="AA2119">
        <v>-0.10000000000000009</v>
      </c>
      <c r="AF2119" t="s">
        <v>2459</v>
      </c>
      <c r="AG2119" t="s">
        <v>106</v>
      </c>
      <c r="AH2119" t="s">
        <v>107</v>
      </c>
      <c r="AI2119" t="s">
        <v>340</v>
      </c>
      <c r="AJ2119" s="7">
        <v>41364</v>
      </c>
      <c r="AK2119" t="s">
        <v>2573</v>
      </c>
      <c r="AL2119" t="s">
        <v>109</v>
      </c>
      <c r="AM2119" t="s">
        <v>2123</v>
      </c>
      <c r="AN2119" t="s">
        <v>2581</v>
      </c>
      <c r="AO2119" t="str">
        <f>TEXT(A2119,"yyyy-mm-dd")</f>
        <v>2012-10-31</v>
      </c>
    </row>
    <row r="2120" spans="1:41">
      <c r="A2120" s="6" t="s">
        <v>2572</v>
      </c>
      <c r="B2120">
        <v>2012</v>
      </c>
      <c r="C2120">
        <v>10</v>
      </c>
      <c r="E2120" t="s">
        <v>100</v>
      </c>
      <c r="F2120" t="s">
        <v>101</v>
      </c>
      <c r="G2120" t="s">
        <v>102</v>
      </c>
      <c r="H2120" t="s">
        <v>2045</v>
      </c>
      <c r="I2120">
        <v>2012</v>
      </c>
      <c r="J2120">
        <v>4</v>
      </c>
      <c r="K2120" s="6">
        <v>41274</v>
      </c>
      <c r="L2120">
        <v>2</v>
      </c>
      <c r="M2120">
        <v>1</v>
      </c>
      <c r="N2120" t="s">
        <v>104</v>
      </c>
      <c r="O2120" s="8">
        <v>3.37</v>
      </c>
      <c r="P2120" s="8">
        <v>3.4</v>
      </c>
      <c r="Q2120" s="8">
        <v>3.12</v>
      </c>
      <c r="R2120" s="8">
        <v>3.6</v>
      </c>
      <c r="S2120" s="8">
        <v>2.4300000000000002</v>
      </c>
      <c r="T2120" s="8">
        <v>4.2</v>
      </c>
      <c r="U2120" s="8">
        <v>0.37</v>
      </c>
      <c r="V2120" s="9">
        <v>26</v>
      </c>
      <c r="W2120" s="8">
        <v>0.48</v>
      </c>
      <c r="X2120" s="8">
        <v>1.77</v>
      </c>
      <c r="Y2120" s="8">
        <v>-2.9999999999999805E-2</v>
      </c>
      <c r="Z2120" s="8">
        <v>0.10000000000000009</v>
      </c>
      <c r="AA2120">
        <v>-4.0000000000000036E-2</v>
      </c>
      <c r="AF2120" t="s">
        <v>2363</v>
      </c>
      <c r="AG2120" t="s">
        <v>106</v>
      </c>
      <c r="AH2120" t="s">
        <v>107</v>
      </c>
      <c r="AI2120" t="s">
        <v>108</v>
      </c>
      <c r="AJ2120" s="7">
        <v>41274</v>
      </c>
      <c r="AK2120" t="s">
        <v>2573</v>
      </c>
      <c r="AL2120" t="s">
        <v>109</v>
      </c>
      <c r="AM2120" t="s">
        <v>2047</v>
      </c>
      <c r="AN2120" t="s">
        <v>2580</v>
      </c>
      <c r="AO2120" t="str">
        <f>TEXT(A2120,"yyyy-mm-dd")</f>
        <v>2012-10-31</v>
      </c>
    </row>
    <row r="2121" spans="1:41">
      <c r="A2121" s="6" t="s">
        <v>2572</v>
      </c>
      <c r="B2121">
        <v>2012</v>
      </c>
      <c r="C2121">
        <v>10</v>
      </c>
      <c r="E2121" t="s">
        <v>100</v>
      </c>
      <c r="F2121" t="s">
        <v>101</v>
      </c>
      <c r="G2121" t="s">
        <v>83</v>
      </c>
      <c r="H2121" t="s">
        <v>1781</v>
      </c>
      <c r="I2121">
        <v>2012</v>
      </c>
      <c r="K2121" s="6">
        <v>41274</v>
      </c>
      <c r="L2121">
        <v>2</v>
      </c>
      <c r="N2121" t="s">
        <v>104</v>
      </c>
      <c r="O2121" s="8">
        <v>3.87</v>
      </c>
      <c r="P2121" s="8">
        <v>3.9</v>
      </c>
      <c r="Q2121" s="8">
        <v>3.8</v>
      </c>
      <c r="R2121" s="8">
        <v>4</v>
      </c>
      <c r="S2121" s="8">
        <v>3.6</v>
      </c>
      <c r="T2121" s="8">
        <v>4.2</v>
      </c>
      <c r="U2121" s="8">
        <v>0.14000000000000001</v>
      </c>
      <c r="V2121" s="9">
        <v>27</v>
      </c>
      <c r="W2121" s="8">
        <v>0.20000000000000018</v>
      </c>
      <c r="X2121" s="8">
        <v>0.60000000000000009</v>
      </c>
      <c r="Y2121" s="8">
        <v>-2.9999999999999805E-2</v>
      </c>
      <c r="Z2121" s="8">
        <v>0</v>
      </c>
      <c r="AA2121">
        <v>-9.9999999999999645E-2</v>
      </c>
      <c r="AF2121" t="s">
        <v>9973</v>
      </c>
      <c r="AG2121" t="s">
        <v>9655</v>
      </c>
      <c r="AH2121" t="s">
        <v>9656</v>
      </c>
      <c r="AI2121" t="s">
        <v>9657</v>
      </c>
      <c r="AJ2121" s="7">
        <v>41274</v>
      </c>
      <c r="AK2121" t="s">
        <v>2573</v>
      </c>
      <c r="AL2121" t="s">
        <v>109</v>
      </c>
      <c r="AM2121" t="s">
        <v>1783</v>
      </c>
      <c r="AN2121" t="s">
        <v>10000</v>
      </c>
    </row>
    <row r="2122" spans="1:41">
      <c r="A2122" s="6" t="s">
        <v>2572</v>
      </c>
      <c r="B2122">
        <v>2012</v>
      </c>
      <c r="C2122">
        <v>10</v>
      </c>
      <c r="E2122" t="s">
        <v>100</v>
      </c>
      <c r="F2122" t="s">
        <v>101</v>
      </c>
      <c r="G2122" t="s">
        <v>102</v>
      </c>
      <c r="H2122" t="s">
        <v>1969</v>
      </c>
      <c r="I2122">
        <v>2012</v>
      </c>
      <c r="J2122">
        <v>3</v>
      </c>
      <c r="K2122" s="6">
        <v>41182</v>
      </c>
      <c r="L2122">
        <v>-1</v>
      </c>
      <c r="M2122">
        <v>0</v>
      </c>
      <c r="N2122" t="s">
        <v>187</v>
      </c>
      <c r="O2122" s="8">
        <v>3.59</v>
      </c>
      <c r="P2122" s="8">
        <v>3.55</v>
      </c>
      <c r="Q2122" s="8">
        <v>3.4</v>
      </c>
      <c r="R2122" s="8">
        <v>3.84</v>
      </c>
      <c r="S2122" s="8">
        <v>3.03</v>
      </c>
      <c r="T2122" s="8">
        <v>4.2</v>
      </c>
      <c r="U2122" s="8">
        <v>0.28999999999999998</v>
      </c>
      <c r="V2122" s="9">
        <v>26</v>
      </c>
      <c r="W2122" s="8">
        <v>0.43999999999999995</v>
      </c>
      <c r="X2122" s="8">
        <v>1.1700000000000004</v>
      </c>
      <c r="Y2122" s="8">
        <v>4.0000000000000036E-2</v>
      </c>
      <c r="Z2122" s="8">
        <v>-5.0000000000000266E-2</v>
      </c>
      <c r="AA2122">
        <v>-0.23000000000000043</v>
      </c>
      <c r="AF2122" t="s">
        <v>2361</v>
      </c>
      <c r="AG2122" t="s">
        <v>106</v>
      </c>
      <c r="AH2122" t="s">
        <v>107</v>
      </c>
      <c r="AI2122" t="s">
        <v>188</v>
      </c>
      <c r="AJ2122" s="7">
        <v>41182</v>
      </c>
      <c r="AK2122" t="s">
        <v>2573</v>
      </c>
      <c r="AL2122" t="s">
        <v>109</v>
      </c>
      <c r="AM2122" t="s">
        <v>1972</v>
      </c>
      <c r="AN2122" t="s">
        <v>2579</v>
      </c>
      <c r="AO2122" t="str">
        <f>TEXT(A2122,"yyyy-mm-dd")</f>
        <v>2012-10-31</v>
      </c>
    </row>
    <row r="2123" spans="1:41">
      <c r="A2123" s="6" t="s">
        <v>2572</v>
      </c>
      <c r="B2123">
        <v>2012</v>
      </c>
      <c r="C2123">
        <v>10</v>
      </c>
      <c r="E2123" t="s">
        <v>81</v>
      </c>
      <c r="F2123" t="s">
        <v>82</v>
      </c>
      <c r="G2123" t="s">
        <v>83</v>
      </c>
      <c r="H2123" t="s">
        <v>2325</v>
      </c>
      <c r="I2123">
        <v>2014</v>
      </c>
      <c r="K2123" s="6">
        <v>42004</v>
      </c>
      <c r="L2123">
        <v>26</v>
      </c>
      <c r="N2123" t="s">
        <v>463</v>
      </c>
      <c r="O2123" s="8">
        <v>3.62</v>
      </c>
      <c r="P2123" s="8">
        <v>3.6</v>
      </c>
      <c r="Q2123" s="8">
        <v>3.5</v>
      </c>
      <c r="R2123" s="8">
        <v>3.8</v>
      </c>
      <c r="S2123" s="8">
        <v>3</v>
      </c>
      <c r="T2123" s="8">
        <v>4.5</v>
      </c>
      <c r="U2123" s="8">
        <v>0.31</v>
      </c>
      <c r="V2123" s="9">
        <v>25</v>
      </c>
      <c r="W2123" s="8">
        <v>0.29999999999999982</v>
      </c>
      <c r="X2123" s="8">
        <v>1.5</v>
      </c>
      <c r="Y2123" s="8">
        <v>2.0000000000000018E-2</v>
      </c>
      <c r="Z2123" s="8">
        <v>0</v>
      </c>
      <c r="AA2123">
        <v>2.0000000000000018E-2</v>
      </c>
      <c r="AF2123" t="s">
        <v>2326</v>
      </c>
      <c r="AG2123" t="s">
        <v>87</v>
      </c>
      <c r="AH2123" t="s">
        <v>88</v>
      </c>
      <c r="AI2123" t="s">
        <v>359</v>
      </c>
      <c r="AJ2123" s="7">
        <v>42004</v>
      </c>
      <c r="AK2123" t="s">
        <v>2573</v>
      </c>
      <c r="AL2123" t="s">
        <v>91</v>
      </c>
      <c r="AM2123" t="s">
        <v>2327</v>
      </c>
      <c r="AN2123" t="s">
        <v>2576</v>
      </c>
      <c r="AO2123" t="str">
        <f>TEXT(A2123,"yyyy-mm-dd")</f>
        <v>2012-10-31</v>
      </c>
    </row>
    <row r="2124" spans="1:41">
      <c r="A2124" s="6" t="s">
        <v>2572</v>
      </c>
      <c r="B2124">
        <v>2012</v>
      </c>
      <c r="C2124">
        <v>10</v>
      </c>
      <c r="E2124" t="s">
        <v>81</v>
      </c>
      <c r="F2124" t="s">
        <v>82</v>
      </c>
      <c r="G2124" t="s">
        <v>83</v>
      </c>
      <c r="H2124" t="s">
        <v>2028</v>
      </c>
      <c r="I2124">
        <v>2013</v>
      </c>
      <c r="K2124" s="6">
        <v>41639</v>
      </c>
      <c r="L2124">
        <v>14</v>
      </c>
      <c r="N2124" t="s">
        <v>244</v>
      </c>
      <c r="O2124" s="8">
        <v>3.76</v>
      </c>
      <c r="P2124" s="8">
        <v>3.7</v>
      </c>
      <c r="Q2124" s="8">
        <v>3.6</v>
      </c>
      <c r="R2124" s="8">
        <v>3.9</v>
      </c>
      <c r="S2124" s="8">
        <v>3</v>
      </c>
      <c r="T2124" s="8">
        <v>4.7</v>
      </c>
      <c r="U2124" s="8">
        <v>0.28999999999999998</v>
      </c>
      <c r="V2124" s="9">
        <v>29</v>
      </c>
      <c r="W2124" s="8">
        <v>0.29999999999999982</v>
      </c>
      <c r="X2124" s="8">
        <v>1.7000000000000002</v>
      </c>
      <c r="Y2124" s="8">
        <v>5.9999999999999609E-2</v>
      </c>
      <c r="Z2124" s="8">
        <v>0</v>
      </c>
      <c r="AA2124">
        <v>0</v>
      </c>
      <c r="AF2124" t="s">
        <v>2029</v>
      </c>
      <c r="AG2124" t="s">
        <v>87</v>
      </c>
      <c r="AH2124" t="s">
        <v>88</v>
      </c>
      <c r="AI2124" t="s">
        <v>97</v>
      </c>
      <c r="AJ2124" s="7">
        <v>41639</v>
      </c>
      <c r="AK2124" t="s">
        <v>2573</v>
      </c>
      <c r="AL2124" t="s">
        <v>91</v>
      </c>
      <c r="AM2124" t="s">
        <v>2030</v>
      </c>
      <c r="AN2124" t="s">
        <v>2575</v>
      </c>
      <c r="AO2124" t="str">
        <f>TEXT(A2124,"yyyy-mm-dd")</f>
        <v>2012-10-31</v>
      </c>
    </row>
    <row r="2125" spans="1:41">
      <c r="A2125" s="6" t="s">
        <v>2572</v>
      </c>
      <c r="B2125">
        <v>2012</v>
      </c>
      <c r="C2125">
        <v>10</v>
      </c>
      <c r="E2125" t="s">
        <v>392</v>
      </c>
      <c r="F2125" t="s">
        <v>82</v>
      </c>
      <c r="G2125" t="s">
        <v>83</v>
      </c>
      <c r="H2125" t="s">
        <v>2028</v>
      </c>
      <c r="I2125">
        <v>2013</v>
      </c>
      <c r="K2125" s="6">
        <v>41639</v>
      </c>
      <c r="L2125">
        <v>14</v>
      </c>
      <c r="N2125" t="s">
        <v>244</v>
      </c>
      <c r="O2125" s="8">
        <v>3.51</v>
      </c>
      <c r="P2125" s="8">
        <v>3.4</v>
      </c>
      <c r="Q2125" s="8">
        <v>3.3</v>
      </c>
      <c r="R2125" s="8">
        <v>3.65</v>
      </c>
      <c r="S2125" s="8">
        <v>3</v>
      </c>
      <c r="T2125" s="8">
        <v>4.8</v>
      </c>
      <c r="U2125" s="8">
        <v>0.36</v>
      </c>
      <c r="V2125" s="9">
        <v>27</v>
      </c>
      <c r="W2125" s="8">
        <v>0.35000000000000009</v>
      </c>
      <c r="X2125" s="8">
        <v>1.7999999999999998</v>
      </c>
      <c r="Y2125" s="8">
        <v>0.10999999999999988</v>
      </c>
      <c r="Z2125" s="8">
        <v>0</v>
      </c>
      <c r="AA2125">
        <v>4.9999999999999822E-2</v>
      </c>
      <c r="AF2125" t="s">
        <v>2029</v>
      </c>
      <c r="AG2125" t="s">
        <v>87</v>
      </c>
      <c r="AH2125" t="s">
        <v>88</v>
      </c>
      <c r="AI2125" t="s">
        <v>97</v>
      </c>
      <c r="AJ2125" s="7">
        <v>41639</v>
      </c>
      <c r="AK2125" t="s">
        <v>2573</v>
      </c>
      <c r="AL2125" t="s">
        <v>393</v>
      </c>
      <c r="AM2125" t="s">
        <v>2030</v>
      </c>
      <c r="AN2125" t="s">
        <v>2578</v>
      </c>
      <c r="AO2125" t="str">
        <f>TEXT(A2125,"yyyy-mm-dd")</f>
        <v>2012-10-31</v>
      </c>
    </row>
    <row r="2126" spans="1:41">
      <c r="A2126" s="6" t="s">
        <v>2572</v>
      </c>
      <c r="B2126">
        <v>2012</v>
      </c>
      <c r="C2126">
        <v>10</v>
      </c>
      <c r="E2126" t="s">
        <v>81</v>
      </c>
      <c r="F2126" t="s">
        <v>82</v>
      </c>
      <c r="G2126" t="s">
        <v>83</v>
      </c>
      <c r="H2126" t="s">
        <v>1781</v>
      </c>
      <c r="I2126">
        <v>2012</v>
      </c>
      <c r="K2126" s="6">
        <v>41274</v>
      </c>
      <c r="L2126">
        <v>2</v>
      </c>
      <c r="N2126" t="s">
        <v>104</v>
      </c>
      <c r="O2126" s="8">
        <v>4.16</v>
      </c>
      <c r="P2126" s="8">
        <v>4.0999999999999996</v>
      </c>
      <c r="Q2126" s="8">
        <v>4</v>
      </c>
      <c r="R2126" s="8">
        <v>4.3</v>
      </c>
      <c r="S2126" s="8">
        <v>3.9</v>
      </c>
      <c r="T2126" s="8">
        <v>4.5999999999999996</v>
      </c>
      <c r="U2126" s="8">
        <v>0.18</v>
      </c>
      <c r="V2126" s="9">
        <v>29</v>
      </c>
      <c r="W2126" s="8">
        <v>0.29999999999999982</v>
      </c>
      <c r="X2126" s="8">
        <v>0.69999999999999973</v>
      </c>
      <c r="Y2126" s="8">
        <v>6.0000000000000497E-2</v>
      </c>
      <c r="Z2126" s="8">
        <v>0</v>
      </c>
      <c r="AA2126">
        <v>9.9999999999999645E-2</v>
      </c>
      <c r="AF2126" t="s">
        <v>1782</v>
      </c>
      <c r="AG2126" t="s">
        <v>87</v>
      </c>
      <c r="AH2126" t="s">
        <v>88</v>
      </c>
      <c r="AI2126" t="s">
        <v>89</v>
      </c>
      <c r="AJ2126" s="7">
        <v>41274</v>
      </c>
      <c r="AK2126" t="s">
        <v>2573</v>
      </c>
      <c r="AL2126" t="s">
        <v>91</v>
      </c>
      <c r="AM2126" t="s">
        <v>1783</v>
      </c>
      <c r="AN2126" t="s">
        <v>2574</v>
      </c>
      <c r="AO2126" t="str">
        <f>TEXT(A2126,"yyyy-mm-dd")</f>
        <v>2012-10-31</v>
      </c>
    </row>
    <row r="2127" spans="1:41">
      <c r="A2127" s="6" t="s">
        <v>2572</v>
      </c>
      <c r="B2127">
        <v>2012</v>
      </c>
      <c r="C2127">
        <v>10</v>
      </c>
      <c r="E2127" t="s">
        <v>392</v>
      </c>
      <c r="F2127" t="s">
        <v>82</v>
      </c>
      <c r="G2127" t="s">
        <v>83</v>
      </c>
      <c r="H2127" t="s">
        <v>1781</v>
      </c>
      <c r="I2127">
        <v>2012</v>
      </c>
      <c r="K2127" s="6">
        <v>41274</v>
      </c>
      <c r="L2127">
        <v>2</v>
      </c>
      <c r="N2127" t="s">
        <v>104</v>
      </c>
      <c r="O2127" s="8">
        <v>3.61</v>
      </c>
      <c r="P2127" s="8">
        <v>3.6</v>
      </c>
      <c r="Q2127" s="8">
        <v>3.5</v>
      </c>
      <c r="R2127" s="8">
        <v>3.7</v>
      </c>
      <c r="S2127" s="8">
        <v>3.2</v>
      </c>
      <c r="T2127" s="8">
        <v>5</v>
      </c>
      <c r="U2127" s="8">
        <v>0.32</v>
      </c>
      <c r="V2127" s="9">
        <v>27</v>
      </c>
      <c r="W2127" s="8">
        <v>0.20000000000000018</v>
      </c>
      <c r="X2127" s="8">
        <v>1.7999999999999998</v>
      </c>
      <c r="Y2127" s="8">
        <v>9.9999999999997868E-3</v>
      </c>
      <c r="Z2127" s="8">
        <v>0</v>
      </c>
      <c r="AA2127">
        <v>0</v>
      </c>
      <c r="AF2127" t="s">
        <v>1782</v>
      </c>
      <c r="AG2127" t="s">
        <v>87</v>
      </c>
      <c r="AH2127" t="s">
        <v>88</v>
      </c>
      <c r="AI2127" t="s">
        <v>89</v>
      </c>
      <c r="AJ2127" s="7">
        <v>41274</v>
      </c>
      <c r="AK2127" t="s">
        <v>2573</v>
      </c>
      <c r="AL2127" t="s">
        <v>393</v>
      </c>
      <c r="AM2127" t="s">
        <v>1783</v>
      </c>
      <c r="AN2127" t="s">
        <v>2577</v>
      </c>
      <c r="AO2127" t="str">
        <f>TEXT(A2127,"yyyy-mm-dd")</f>
        <v>2012-10-31</v>
      </c>
    </row>
    <row r="2128" spans="1:41">
      <c r="A2128" s="6" t="s">
        <v>2572</v>
      </c>
      <c r="B2128">
        <v>2012</v>
      </c>
      <c r="C2128">
        <v>10</v>
      </c>
      <c r="E2128" t="s">
        <v>81</v>
      </c>
      <c r="F2128" t="s">
        <v>82</v>
      </c>
      <c r="G2128" t="s">
        <v>774</v>
      </c>
      <c r="H2128" t="s">
        <v>775</v>
      </c>
      <c r="K2128" s="6"/>
      <c r="O2128" s="8">
        <v>3.59</v>
      </c>
      <c r="P2128" s="8">
        <v>3.6</v>
      </c>
      <c r="Q2128" s="8">
        <v>3.5</v>
      </c>
      <c r="R2128" s="8">
        <v>3.7</v>
      </c>
      <c r="S2128" s="8">
        <v>3</v>
      </c>
      <c r="T2128" s="8">
        <v>4</v>
      </c>
      <c r="U2128" s="8">
        <v>0.24</v>
      </c>
      <c r="V2128" s="9">
        <v>25</v>
      </c>
      <c r="W2128" s="8">
        <v>0.20000000000000018</v>
      </c>
      <c r="X2128" s="8">
        <v>1</v>
      </c>
      <c r="Y2128" s="8">
        <v>-1.0000000000000231E-2</v>
      </c>
      <c r="Z2128" s="8">
        <v>0</v>
      </c>
      <c r="AA2128">
        <v>-0.10000000000000009</v>
      </c>
      <c r="AF2128" t="s">
        <v>776</v>
      </c>
      <c r="AG2128" t="s">
        <v>777</v>
      </c>
      <c r="AH2128" t="s">
        <v>778</v>
      </c>
      <c r="AI2128" t="s">
        <v>779</v>
      </c>
      <c r="AJ2128" s="7"/>
      <c r="AK2128" t="s">
        <v>2573</v>
      </c>
      <c r="AL2128" t="s">
        <v>91</v>
      </c>
      <c r="AM2128" t="s">
        <v>775</v>
      </c>
      <c r="AN2128" t="s">
        <v>2591</v>
      </c>
      <c r="AO2128" t="str">
        <f>TEXT(A2128,"yyyy-mm-dd")</f>
        <v>2012-10-31</v>
      </c>
    </row>
    <row r="2129" spans="1:41">
      <c r="A2129" s="6" t="s">
        <v>2572</v>
      </c>
      <c r="B2129">
        <v>2012</v>
      </c>
      <c r="C2129">
        <v>10</v>
      </c>
      <c r="E2129" t="s">
        <v>81</v>
      </c>
      <c r="F2129" t="s">
        <v>82</v>
      </c>
      <c r="G2129" t="s">
        <v>774</v>
      </c>
      <c r="H2129" t="s">
        <v>1536</v>
      </c>
      <c r="K2129" s="6"/>
      <c r="O2129" s="8">
        <v>3.42</v>
      </c>
      <c r="P2129" s="8">
        <v>3.4</v>
      </c>
      <c r="Q2129" s="8">
        <v>3.2</v>
      </c>
      <c r="R2129" s="8">
        <v>3.6</v>
      </c>
      <c r="S2129" s="8">
        <v>3</v>
      </c>
      <c r="T2129" s="8">
        <v>4</v>
      </c>
      <c r="U2129" s="8">
        <v>0.28999999999999998</v>
      </c>
      <c r="V2129" s="9">
        <v>25</v>
      </c>
      <c r="W2129" s="8">
        <v>0.39999999999999991</v>
      </c>
      <c r="X2129" s="8">
        <v>1</v>
      </c>
      <c r="Y2129" s="8">
        <v>2.0000000000000018E-2</v>
      </c>
      <c r="Z2129" s="8">
        <v>-5.0000000000000266E-2</v>
      </c>
      <c r="AA2129">
        <v>0</v>
      </c>
      <c r="AF2129" t="s">
        <v>1537</v>
      </c>
      <c r="AG2129" t="s">
        <v>777</v>
      </c>
      <c r="AH2129" t="s">
        <v>778</v>
      </c>
      <c r="AI2129" t="s">
        <v>1538</v>
      </c>
      <c r="AJ2129" s="7"/>
      <c r="AK2129" t="s">
        <v>2573</v>
      </c>
      <c r="AL2129" t="s">
        <v>91</v>
      </c>
      <c r="AM2129" t="s">
        <v>1536</v>
      </c>
      <c r="AN2129" t="s">
        <v>2592</v>
      </c>
      <c r="AO2129" t="str">
        <f>TEXT(A2129,"yyyy-mm-dd")</f>
        <v>2012-10-31</v>
      </c>
    </row>
    <row r="2130" spans="1:41">
      <c r="A2130" s="6" t="s">
        <v>2572</v>
      </c>
      <c r="B2130">
        <v>2012</v>
      </c>
      <c r="C2130">
        <v>10</v>
      </c>
      <c r="E2130" t="s">
        <v>112</v>
      </c>
      <c r="F2130" t="s">
        <v>113</v>
      </c>
      <c r="G2130" t="s">
        <v>83</v>
      </c>
      <c r="H2130" t="s">
        <v>2028</v>
      </c>
      <c r="I2130">
        <v>2013</v>
      </c>
      <c r="K2130" s="6">
        <v>41639</v>
      </c>
      <c r="L2130">
        <v>14</v>
      </c>
      <c r="N2130" t="s">
        <v>244</v>
      </c>
      <c r="O2130" s="8">
        <v>4.54</v>
      </c>
      <c r="P2130" s="8">
        <v>4.5</v>
      </c>
      <c r="Q2130" s="8">
        <v>4.3600000000000003</v>
      </c>
      <c r="R2130" s="8">
        <v>4.59</v>
      </c>
      <c r="S2130" s="8">
        <v>4.22</v>
      </c>
      <c r="T2130" s="8">
        <v>5.2</v>
      </c>
      <c r="U2130" s="8">
        <v>0.25</v>
      </c>
      <c r="V2130" s="9">
        <v>26</v>
      </c>
      <c r="W2130" s="8">
        <v>0.22999999999999954</v>
      </c>
      <c r="X2130" s="8">
        <v>0.98000000000000043</v>
      </c>
      <c r="Y2130" s="8">
        <v>4.0000000000000036E-2</v>
      </c>
      <c r="Z2130" s="8">
        <v>0</v>
      </c>
      <c r="AA2130">
        <v>-8.8817841970012523E-16</v>
      </c>
      <c r="AF2130" t="s">
        <v>2349</v>
      </c>
      <c r="AG2130" t="s">
        <v>115</v>
      </c>
      <c r="AH2130" t="s">
        <v>116</v>
      </c>
      <c r="AI2130" t="s">
        <v>230</v>
      </c>
      <c r="AJ2130" s="7">
        <v>41639</v>
      </c>
      <c r="AK2130" t="s">
        <v>2573</v>
      </c>
      <c r="AL2130" t="s">
        <v>118</v>
      </c>
      <c r="AM2130" t="s">
        <v>2030</v>
      </c>
      <c r="AN2130" t="s">
        <v>2594</v>
      </c>
      <c r="AO2130" t="str">
        <f>TEXT(A2130,"yyyy-mm-dd")</f>
        <v>2012-10-31</v>
      </c>
    </row>
    <row r="2131" spans="1:41">
      <c r="A2131" s="6" t="s">
        <v>2572</v>
      </c>
      <c r="B2131">
        <v>2012</v>
      </c>
      <c r="C2131">
        <v>10</v>
      </c>
      <c r="E2131" t="s">
        <v>112</v>
      </c>
      <c r="F2131" t="s">
        <v>113</v>
      </c>
      <c r="G2131" t="s">
        <v>83</v>
      </c>
      <c r="H2131" t="s">
        <v>1781</v>
      </c>
      <c r="I2131">
        <v>2012</v>
      </c>
      <c r="K2131" s="6">
        <v>41274</v>
      </c>
      <c r="L2131">
        <v>2</v>
      </c>
      <c r="N2131" t="s">
        <v>104</v>
      </c>
      <c r="O2131" s="8">
        <v>4.33</v>
      </c>
      <c r="P2131" s="8">
        <v>4.3</v>
      </c>
      <c r="Q2131" s="8">
        <v>4.24</v>
      </c>
      <c r="R2131" s="8">
        <v>4.4000000000000004</v>
      </c>
      <c r="S2131" s="8">
        <v>4.0999999999999996</v>
      </c>
      <c r="T2131" s="8">
        <v>4.7</v>
      </c>
      <c r="U2131" s="8">
        <v>0.13</v>
      </c>
      <c r="V2131" s="9">
        <v>26</v>
      </c>
      <c r="W2131" s="8">
        <v>0.16000000000000014</v>
      </c>
      <c r="X2131" s="8">
        <v>0.60000000000000053</v>
      </c>
      <c r="Y2131" s="8">
        <v>3.0000000000000249E-2</v>
      </c>
      <c r="Z2131" s="8">
        <v>0</v>
      </c>
      <c r="AA2131">
        <v>0</v>
      </c>
      <c r="AF2131" t="s">
        <v>2052</v>
      </c>
      <c r="AG2131" t="s">
        <v>115</v>
      </c>
      <c r="AH2131" t="s">
        <v>116</v>
      </c>
      <c r="AI2131" t="s">
        <v>117</v>
      </c>
      <c r="AJ2131" s="7">
        <v>41274</v>
      </c>
      <c r="AK2131" t="s">
        <v>2573</v>
      </c>
      <c r="AL2131" t="s">
        <v>118</v>
      </c>
      <c r="AM2131" t="s">
        <v>1783</v>
      </c>
      <c r="AN2131" t="s">
        <v>2593</v>
      </c>
      <c r="AO2131" t="str">
        <f>TEXT(A2131,"yyyy-mm-dd")</f>
        <v>2012-10-31</v>
      </c>
    </row>
    <row r="2132" spans="1:41">
      <c r="A2132" s="6" t="s">
        <v>2595</v>
      </c>
      <c r="B2132">
        <v>2012</v>
      </c>
      <c r="C2132">
        <v>11</v>
      </c>
      <c r="E2132" t="s">
        <v>1907</v>
      </c>
      <c r="F2132" t="s">
        <v>1908</v>
      </c>
      <c r="G2132" t="s">
        <v>102</v>
      </c>
      <c r="H2132" t="s">
        <v>2564</v>
      </c>
      <c r="I2132">
        <v>2014</v>
      </c>
      <c r="J2132">
        <v>3</v>
      </c>
      <c r="K2132" s="6">
        <v>41912</v>
      </c>
      <c r="L2132">
        <v>22</v>
      </c>
      <c r="M2132">
        <v>7</v>
      </c>
      <c r="N2132" t="s">
        <v>167</v>
      </c>
      <c r="O2132" s="8">
        <v>4.99</v>
      </c>
      <c r="P2132" s="8">
        <v>4.88</v>
      </c>
      <c r="Q2132" s="8">
        <v>4.5</v>
      </c>
      <c r="R2132" s="8">
        <v>5.19</v>
      </c>
      <c r="S2132" s="8">
        <v>4</v>
      </c>
      <c r="T2132" s="8">
        <v>6.75</v>
      </c>
      <c r="U2132" s="8">
        <v>0.65</v>
      </c>
      <c r="V2132" s="9">
        <v>22</v>
      </c>
      <c r="W2132" s="8">
        <v>0.69000000000000039</v>
      </c>
      <c r="X2132" s="8">
        <v>2.75</v>
      </c>
      <c r="Y2132" s="8">
        <v>0.11000000000000032</v>
      </c>
      <c r="Z2132" s="8">
        <v>-0.12000000000000011</v>
      </c>
      <c r="AA2132">
        <v>0.19000000000000039</v>
      </c>
      <c r="AF2132" t="s">
        <v>2565</v>
      </c>
      <c r="AG2132" t="s">
        <v>1910</v>
      </c>
      <c r="AH2132" t="s">
        <v>1911</v>
      </c>
      <c r="AI2132" t="s">
        <v>1944</v>
      </c>
      <c r="AJ2132" s="7">
        <v>41912</v>
      </c>
      <c r="AK2132" t="s">
        <v>2596</v>
      </c>
      <c r="AL2132" t="s">
        <v>1908</v>
      </c>
      <c r="AM2132" t="s">
        <v>2566</v>
      </c>
      <c r="AN2132" t="s">
        <v>2614</v>
      </c>
      <c r="AO2132" t="str">
        <f>TEXT(A2132,"yyyy-mm-dd")</f>
        <v>2012-11-30</v>
      </c>
    </row>
    <row r="2133" spans="1:41">
      <c r="A2133" s="6" t="s">
        <v>2595</v>
      </c>
      <c r="B2133">
        <v>2012</v>
      </c>
      <c r="C2133">
        <v>11</v>
      </c>
      <c r="E2133" t="s">
        <v>1907</v>
      </c>
      <c r="F2133" t="s">
        <v>1908</v>
      </c>
      <c r="G2133" t="s">
        <v>102</v>
      </c>
      <c r="H2133" t="s">
        <v>2491</v>
      </c>
      <c r="I2133">
        <v>2014</v>
      </c>
      <c r="J2133">
        <v>2</v>
      </c>
      <c r="K2133" s="6">
        <v>41820</v>
      </c>
      <c r="L2133">
        <v>19</v>
      </c>
      <c r="M2133">
        <v>6</v>
      </c>
      <c r="N2133" t="s">
        <v>195</v>
      </c>
      <c r="O2133" s="8">
        <v>4.8099999999999996</v>
      </c>
      <c r="P2133" s="8">
        <v>4.75</v>
      </c>
      <c r="Q2133" s="8">
        <v>4.5</v>
      </c>
      <c r="R2133" s="8">
        <v>5</v>
      </c>
      <c r="S2133" s="8">
        <v>4</v>
      </c>
      <c r="T2133" s="8">
        <v>6.5</v>
      </c>
      <c r="U2133" s="8">
        <v>0.51</v>
      </c>
      <c r="V2133" s="9">
        <v>22</v>
      </c>
      <c r="W2133" s="8">
        <v>0.5</v>
      </c>
      <c r="X2133" s="8">
        <v>2.5</v>
      </c>
      <c r="Y2133" s="8">
        <v>5.9999999999999609E-2</v>
      </c>
      <c r="Z2133" s="8">
        <v>0</v>
      </c>
      <c r="AA2133">
        <v>0</v>
      </c>
      <c r="AF2133" t="s">
        <v>2492</v>
      </c>
      <c r="AG2133" t="s">
        <v>1910</v>
      </c>
      <c r="AH2133" t="s">
        <v>1911</v>
      </c>
      <c r="AI2133" t="s">
        <v>1939</v>
      </c>
      <c r="AJ2133" s="7">
        <v>41820</v>
      </c>
      <c r="AK2133" t="s">
        <v>2596</v>
      </c>
      <c r="AL2133" t="s">
        <v>1908</v>
      </c>
      <c r="AM2133" t="s">
        <v>2493</v>
      </c>
      <c r="AN2133" t="s">
        <v>2613</v>
      </c>
      <c r="AO2133" t="str">
        <f>TEXT(A2133,"yyyy-mm-dd")</f>
        <v>2012-11-30</v>
      </c>
    </row>
    <row r="2134" spans="1:41">
      <c r="A2134" s="6" t="s">
        <v>2595</v>
      </c>
      <c r="B2134">
        <v>2012</v>
      </c>
      <c r="C2134">
        <v>11</v>
      </c>
      <c r="E2134" t="s">
        <v>1907</v>
      </c>
      <c r="F2134" t="s">
        <v>1908</v>
      </c>
      <c r="G2134" t="s">
        <v>102</v>
      </c>
      <c r="H2134" t="s">
        <v>2418</v>
      </c>
      <c r="I2134">
        <v>2014</v>
      </c>
      <c r="J2134">
        <v>1</v>
      </c>
      <c r="K2134" s="6">
        <v>41729</v>
      </c>
      <c r="L2134">
        <v>16</v>
      </c>
      <c r="M2134">
        <v>5</v>
      </c>
      <c r="N2134" t="s">
        <v>222</v>
      </c>
      <c r="O2134" s="8">
        <v>4.71</v>
      </c>
      <c r="P2134" s="8">
        <v>4.5999999999999996</v>
      </c>
      <c r="Q2134" s="8">
        <v>4.5</v>
      </c>
      <c r="R2134" s="8">
        <v>5</v>
      </c>
      <c r="S2134" s="8">
        <v>4</v>
      </c>
      <c r="T2134" s="8">
        <v>5.75</v>
      </c>
      <c r="U2134" s="8">
        <v>0.37</v>
      </c>
      <c r="V2134" s="9">
        <v>23</v>
      </c>
      <c r="W2134" s="8">
        <v>0.5</v>
      </c>
      <c r="X2134" s="8">
        <v>1.75</v>
      </c>
      <c r="Y2134" s="8">
        <v>0.11000000000000032</v>
      </c>
      <c r="Z2134" s="8">
        <v>-0.15000000000000036</v>
      </c>
      <c r="AA2134">
        <v>0</v>
      </c>
      <c r="AF2134" t="s">
        <v>2419</v>
      </c>
      <c r="AG2134" t="s">
        <v>1910</v>
      </c>
      <c r="AH2134" t="s">
        <v>1911</v>
      </c>
      <c r="AI2134" t="s">
        <v>1934</v>
      </c>
      <c r="AJ2134" s="7">
        <v>41729</v>
      </c>
      <c r="AK2134" t="s">
        <v>2596</v>
      </c>
      <c r="AL2134" t="s">
        <v>1908</v>
      </c>
      <c r="AM2134" t="s">
        <v>2420</v>
      </c>
      <c r="AN2134" t="s">
        <v>2612</v>
      </c>
      <c r="AO2134" t="str">
        <f>TEXT(A2134,"yyyy-mm-dd")</f>
        <v>2012-11-30</v>
      </c>
    </row>
    <row r="2135" spans="1:41">
      <c r="A2135" s="6" t="s">
        <v>2595</v>
      </c>
      <c r="B2135">
        <v>2012</v>
      </c>
      <c r="C2135">
        <v>11</v>
      </c>
      <c r="E2135" t="s">
        <v>1907</v>
      </c>
      <c r="F2135" t="s">
        <v>1908</v>
      </c>
      <c r="G2135" t="s">
        <v>102</v>
      </c>
      <c r="H2135" t="s">
        <v>2342</v>
      </c>
      <c r="I2135">
        <v>2013</v>
      </c>
      <c r="J2135">
        <v>4</v>
      </c>
      <c r="K2135" s="6">
        <v>41639</v>
      </c>
      <c r="L2135">
        <v>13</v>
      </c>
      <c r="M2135">
        <v>4</v>
      </c>
      <c r="N2135" t="s">
        <v>252</v>
      </c>
      <c r="O2135" s="8">
        <v>4.6500000000000004</v>
      </c>
      <c r="P2135" s="8">
        <v>4.5</v>
      </c>
      <c r="Q2135" s="8">
        <v>4.5</v>
      </c>
      <c r="R2135" s="8">
        <v>4.8</v>
      </c>
      <c r="S2135" s="8">
        <v>4.25</v>
      </c>
      <c r="T2135" s="8">
        <v>5.25</v>
      </c>
      <c r="U2135" s="8">
        <v>0.24</v>
      </c>
      <c r="V2135" s="9">
        <v>26</v>
      </c>
      <c r="W2135" s="8">
        <v>0.29999999999999982</v>
      </c>
      <c r="X2135" s="8">
        <v>1</v>
      </c>
      <c r="Y2135" s="8">
        <v>0.15000000000000036</v>
      </c>
      <c r="Z2135" s="8">
        <v>0</v>
      </c>
      <c r="AA2135">
        <v>3.0000000000000249E-2</v>
      </c>
      <c r="AF2135" t="s">
        <v>2343</v>
      </c>
      <c r="AG2135" t="s">
        <v>1910</v>
      </c>
      <c r="AH2135" t="s">
        <v>1911</v>
      </c>
      <c r="AI2135" t="s">
        <v>1929</v>
      </c>
      <c r="AJ2135" s="7">
        <v>41639</v>
      </c>
      <c r="AK2135" t="s">
        <v>2596</v>
      </c>
      <c r="AL2135" t="s">
        <v>1908</v>
      </c>
      <c r="AM2135" t="s">
        <v>2344</v>
      </c>
      <c r="AN2135" t="s">
        <v>2611</v>
      </c>
      <c r="AO2135" t="str">
        <f>TEXT(A2135,"yyyy-mm-dd")</f>
        <v>2012-11-30</v>
      </c>
    </row>
    <row r="2136" spans="1:41">
      <c r="A2136" s="6" t="s">
        <v>2595</v>
      </c>
      <c r="B2136">
        <v>2012</v>
      </c>
      <c r="C2136">
        <v>11</v>
      </c>
      <c r="E2136" t="s">
        <v>1907</v>
      </c>
      <c r="F2136" t="s">
        <v>1908</v>
      </c>
      <c r="G2136" t="s">
        <v>102</v>
      </c>
      <c r="H2136" t="s">
        <v>2267</v>
      </c>
      <c r="I2136">
        <v>2013</v>
      </c>
      <c r="J2136">
        <v>3</v>
      </c>
      <c r="K2136" s="6">
        <v>41547</v>
      </c>
      <c r="L2136">
        <v>10</v>
      </c>
      <c r="M2136">
        <v>3</v>
      </c>
      <c r="N2136" t="s">
        <v>164</v>
      </c>
      <c r="O2136" s="8">
        <v>4.58</v>
      </c>
      <c r="P2136" s="8">
        <v>4.5</v>
      </c>
      <c r="Q2136" s="8">
        <v>4.5</v>
      </c>
      <c r="R2136" s="8">
        <v>4.75</v>
      </c>
      <c r="S2136" s="8">
        <v>4.25</v>
      </c>
      <c r="T2136" s="8">
        <v>5</v>
      </c>
      <c r="U2136" s="8">
        <v>0.16</v>
      </c>
      <c r="V2136" s="9">
        <v>26</v>
      </c>
      <c r="W2136" s="8">
        <v>0.25</v>
      </c>
      <c r="X2136" s="8">
        <v>0.75</v>
      </c>
      <c r="Y2136" s="8">
        <v>8.0000000000000071E-2</v>
      </c>
      <c r="Z2136" s="8">
        <v>0</v>
      </c>
      <c r="AA2136">
        <v>0</v>
      </c>
      <c r="AF2136" t="s">
        <v>2268</v>
      </c>
      <c r="AG2136" t="s">
        <v>1910</v>
      </c>
      <c r="AH2136" t="s">
        <v>1911</v>
      </c>
      <c r="AI2136" t="s">
        <v>1924</v>
      </c>
      <c r="AJ2136" s="7">
        <v>41547</v>
      </c>
      <c r="AK2136" t="s">
        <v>2596</v>
      </c>
      <c r="AL2136" t="s">
        <v>1908</v>
      </c>
      <c r="AM2136" t="s">
        <v>2269</v>
      </c>
      <c r="AN2136" t="s">
        <v>2610</v>
      </c>
      <c r="AO2136" t="str">
        <f>TEXT(A2136,"yyyy-mm-dd")</f>
        <v>2012-11-30</v>
      </c>
    </row>
    <row r="2137" spans="1:41">
      <c r="A2137" s="6" t="s">
        <v>2595</v>
      </c>
      <c r="B2137">
        <v>2012</v>
      </c>
      <c r="C2137">
        <v>11</v>
      </c>
      <c r="E2137" t="s">
        <v>1907</v>
      </c>
      <c r="F2137" t="s">
        <v>1908</v>
      </c>
      <c r="G2137" t="s">
        <v>102</v>
      </c>
      <c r="H2137" t="s">
        <v>2194</v>
      </c>
      <c r="I2137">
        <v>2013</v>
      </c>
      <c r="J2137">
        <v>2</v>
      </c>
      <c r="K2137" s="6">
        <v>41455</v>
      </c>
      <c r="L2137">
        <v>7</v>
      </c>
      <c r="M2137">
        <v>2</v>
      </c>
      <c r="N2137" t="s">
        <v>192</v>
      </c>
      <c r="O2137" s="8">
        <v>4.57</v>
      </c>
      <c r="P2137" s="8">
        <v>4.5</v>
      </c>
      <c r="Q2137" s="8">
        <v>4.5</v>
      </c>
      <c r="R2137" s="8">
        <v>4.55</v>
      </c>
      <c r="S2137" s="8">
        <v>4.5</v>
      </c>
      <c r="T2137" s="8">
        <v>5</v>
      </c>
      <c r="U2137" s="8">
        <v>0.13</v>
      </c>
      <c r="V2137" s="9">
        <v>26</v>
      </c>
      <c r="W2137" s="8">
        <v>4.9999999999999822E-2</v>
      </c>
      <c r="X2137" s="8">
        <v>0.5</v>
      </c>
      <c r="Y2137" s="8">
        <v>7.0000000000000284E-2</v>
      </c>
      <c r="Z2137" s="8">
        <v>0</v>
      </c>
      <c r="AA2137">
        <v>-4.9999999999999822E-2</v>
      </c>
      <c r="AF2137" t="s">
        <v>2195</v>
      </c>
      <c r="AG2137" t="s">
        <v>1910</v>
      </c>
      <c r="AH2137" t="s">
        <v>1911</v>
      </c>
      <c r="AI2137" t="s">
        <v>1919</v>
      </c>
      <c r="AJ2137" s="7">
        <v>41455</v>
      </c>
      <c r="AK2137" t="s">
        <v>2596</v>
      </c>
      <c r="AL2137" t="s">
        <v>1908</v>
      </c>
      <c r="AM2137" t="s">
        <v>2196</v>
      </c>
      <c r="AN2137" t="s">
        <v>2609</v>
      </c>
      <c r="AO2137" t="str">
        <f>TEXT(A2137,"yyyy-mm-dd")</f>
        <v>2012-11-30</v>
      </c>
    </row>
    <row r="2138" spans="1:41">
      <c r="A2138" s="6" t="s">
        <v>2595</v>
      </c>
      <c r="B2138">
        <v>2012</v>
      </c>
      <c r="C2138">
        <v>11</v>
      </c>
      <c r="E2138" t="s">
        <v>1907</v>
      </c>
      <c r="F2138" t="s">
        <v>1908</v>
      </c>
      <c r="G2138" t="s">
        <v>102</v>
      </c>
      <c r="H2138" t="s">
        <v>2121</v>
      </c>
      <c r="I2138">
        <v>2013</v>
      </c>
      <c r="J2138">
        <v>1</v>
      </c>
      <c r="K2138" s="6">
        <v>41364</v>
      </c>
      <c r="L2138">
        <v>4</v>
      </c>
      <c r="M2138">
        <v>1</v>
      </c>
      <c r="N2138" t="s">
        <v>219</v>
      </c>
      <c r="O2138" s="8">
        <v>4.54</v>
      </c>
      <c r="P2138" s="8">
        <v>4.5</v>
      </c>
      <c r="Q2138" s="8">
        <v>4.5</v>
      </c>
      <c r="R2138" s="8">
        <v>4.5</v>
      </c>
      <c r="S2138" s="8">
        <v>4.5</v>
      </c>
      <c r="T2138" s="8">
        <v>4.78</v>
      </c>
      <c r="U2138" s="8">
        <v>0.09</v>
      </c>
      <c r="V2138" s="9">
        <v>26</v>
      </c>
      <c r="W2138" s="8">
        <v>0</v>
      </c>
      <c r="X2138" s="8">
        <v>0.28000000000000025</v>
      </c>
      <c r="Y2138" s="8">
        <v>4.0000000000000036E-2</v>
      </c>
      <c r="Z2138" s="8">
        <v>0</v>
      </c>
      <c r="AA2138">
        <v>0</v>
      </c>
      <c r="AF2138" t="s">
        <v>2122</v>
      </c>
      <c r="AG2138" t="s">
        <v>1910</v>
      </c>
      <c r="AH2138" t="s">
        <v>1911</v>
      </c>
      <c r="AI2138" t="s">
        <v>1915</v>
      </c>
      <c r="AJ2138" s="7">
        <v>41364</v>
      </c>
      <c r="AK2138" t="s">
        <v>2596</v>
      </c>
      <c r="AL2138" t="s">
        <v>1908</v>
      </c>
      <c r="AM2138" t="s">
        <v>2123</v>
      </c>
      <c r="AN2138" t="s">
        <v>2608</v>
      </c>
      <c r="AO2138" t="str">
        <f>TEXT(A2138,"yyyy-mm-dd")</f>
        <v>2012-11-30</v>
      </c>
    </row>
    <row r="2139" spans="1:41">
      <c r="A2139" s="6" t="s">
        <v>2595</v>
      </c>
      <c r="B2139">
        <v>2012</v>
      </c>
      <c r="C2139">
        <v>11</v>
      </c>
      <c r="E2139" t="s">
        <v>1907</v>
      </c>
      <c r="F2139" t="s">
        <v>1908</v>
      </c>
      <c r="G2139" t="s">
        <v>102</v>
      </c>
      <c r="H2139" t="s">
        <v>2045</v>
      </c>
      <c r="I2139">
        <v>2012</v>
      </c>
      <c r="J2139">
        <v>4</v>
      </c>
      <c r="K2139" s="6">
        <v>41274</v>
      </c>
      <c r="L2139">
        <v>1</v>
      </c>
      <c r="M2139">
        <v>0</v>
      </c>
      <c r="N2139" t="s">
        <v>169</v>
      </c>
      <c r="O2139" s="8">
        <v>4.5199999999999996</v>
      </c>
      <c r="P2139" s="8">
        <v>4.5</v>
      </c>
      <c r="Q2139" s="8">
        <v>4.5</v>
      </c>
      <c r="R2139" s="8">
        <v>4.5</v>
      </c>
      <c r="S2139" s="8">
        <v>4.5</v>
      </c>
      <c r="T2139" s="8">
        <v>4.8099999999999996</v>
      </c>
      <c r="U2139" s="8">
        <v>0.08</v>
      </c>
      <c r="V2139" s="9">
        <v>26</v>
      </c>
      <c r="W2139" s="8">
        <v>0</v>
      </c>
      <c r="X2139" s="8">
        <v>0.30999999999999961</v>
      </c>
      <c r="Y2139" s="8">
        <v>1.9999999999999574E-2</v>
      </c>
      <c r="Z2139" s="8">
        <v>0</v>
      </c>
      <c r="AA2139">
        <v>0</v>
      </c>
      <c r="AF2139" t="s">
        <v>2046</v>
      </c>
      <c r="AG2139" t="s">
        <v>1910</v>
      </c>
      <c r="AH2139" t="s">
        <v>1911</v>
      </c>
      <c r="AI2139" t="s">
        <v>1912</v>
      </c>
      <c r="AJ2139" s="7">
        <v>41274</v>
      </c>
      <c r="AK2139" t="s">
        <v>2596</v>
      </c>
      <c r="AL2139" t="s">
        <v>1908</v>
      </c>
      <c r="AM2139" t="s">
        <v>2047</v>
      </c>
      <c r="AN2139" t="s">
        <v>2607</v>
      </c>
      <c r="AO2139" t="str">
        <f>TEXT(A2139,"yyyy-mm-dd")</f>
        <v>2012-11-30</v>
      </c>
    </row>
    <row r="2140" spans="1:41">
      <c r="A2140" s="6" t="s">
        <v>2595</v>
      </c>
      <c r="B2140">
        <v>2012</v>
      </c>
      <c r="C2140">
        <v>11</v>
      </c>
      <c r="E2140" t="s">
        <v>100</v>
      </c>
      <c r="F2140" t="s">
        <v>101</v>
      </c>
      <c r="G2140" t="s">
        <v>83</v>
      </c>
      <c r="H2140" t="s">
        <v>2028</v>
      </c>
      <c r="I2140">
        <v>2013</v>
      </c>
      <c r="K2140" s="6">
        <v>41639</v>
      </c>
      <c r="L2140">
        <v>13</v>
      </c>
      <c r="N2140" t="s">
        <v>252</v>
      </c>
      <c r="O2140" s="8">
        <v>3.44</v>
      </c>
      <c r="P2140" s="8">
        <v>3.5</v>
      </c>
      <c r="Q2140" s="8">
        <v>3.27</v>
      </c>
      <c r="R2140" s="8">
        <v>3.6</v>
      </c>
      <c r="S2140" s="8">
        <v>2.5</v>
      </c>
      <c r="T2140" s="8">
        <v>3.9</v>
      </c>
      <c r="U2140" s="8">
        <v>0.3</v>
      </c>
      <c r="V2140" s="9">
        <v>30</v>
      </c>
      <c r="W2140" s="8">
        <v>0.33000000000000007</v>
      </c>
      <c r="X2140" s="8">
        <v>1.4</v>
      </c>
      <c r="Y2140" s="8">
        <v>-6.0000000000000053E-2</v>
      </c>
      <c r="Z2140" s="8">
        <v>-0.10000000000000009</v>
      </c>
      <c r="AA2140">
        <v>8.9999999999999858E-2</v>
      </c>
      <c r="AF2140" t="s">
        <v>10004</v>
      </c>
      <c r="AG2140" t="s">
        <v>9655</v>
      </c>
      <c r="AH2140" t="s">
        <v>9656</v>
      </c>
      <c r="AI2140" t="s">
        <v>9669</v>
      </c>
      <c r="AJ2140" s="7">
        <v>41639</v>
      </c>
      <c r="AK2140" t="s">
        <v>2596</v>
      </c>
      <c r="AL2140" t="s">
        <v>109</v>
      </c>
      <c r="AM2140" t="s">
        <v>2030</v>
      </c>
      <c r="AN2140" t="s">
        <v>10019</v>
      </c>
    </row>
    <row r="2141" spans="1:41">
      <c r="A2141" s="6" t="s">
        <v>2595</v>
      </c>
      <c r="B2141">
        <v>2012</v>
      </c>
      <c r="C2141">
        <v>11</v>
      </c>
      <c r="E2141" t="s">
        <v>100</v>
      </c>
      <c r="F2141" t="s">
        <v>101</v>
      </c>
      <c r="G2141" t="s">
        <v>102</v>
      </c>
      <c r="H2141" t="s">
        <v>2267</v>
      </c>
      <c r="I2141">
        <v>2013</v>
      </c>
      <c r="J2141">
        <v>3</v>
      </c>
      <c r="K2141" s="6">
        <v>41547</v>
      </c>
      <c r="L2141">
        <v>10</v>
      </c>
      <c r="M2141">
        <v>3</v>
      </c>
      <c r="N2141" t="s">
        <v>164</v>
      </c>
      <c r="O2141" s="8">
        <v>3.49</v>
      </c>
      <c r="P2141" s="8">
        <v>3.5</v>
      </c>
      <c r="Q2141" s="8">
        <v>3.3</v>
      </c>
      <c r="R2141" s="8">
        <v>3.8</v>
      </c>
      <c r="S2141" s="8">
        <v>2.2999999999999998</v>
      </c>
      <c r="T2141" s="8">
        <v>4.0999999999999996</v>
      </c>
      <c r="U2141" s="8">
        <v>0.39</v>
      </c>
      <c r="V2141" s="9">
        <v>29</v>
      </c>
      <c r="W2141" s="8">
        <v>0.5</v>
      </c>
      <c r="X2141" s="8">
        <v>1.7999999999999998</v>
      </c>
      <c r="Y2141" s="8">
        <v>-9.9999999999997868E-3</v>
      </c>
      <c r="Z2141" s="8"/>
      <c r="AF2141" t="s">
        <v>2605</v>
      </c>
      <c r="AG2141" t="s">
        <v>106</v>
      </c>
      <c r="AH2141" t="s">
        <v>107</v>
      </c>
      <c r="AI2141" t="s">
        <v>497</v>
      </c>
      <c r="AJ2141" s="7">
        <v>41547</v>
      </c>
      <c r="AK2141" t="s">
        <v>2596</v>
      </c>
      <c r="AL2141" t="s">
        <v>109</v>
      </c>
      <c r="AM2141" t="s">
        <v>2269</v>
      </c>
      <c r="AN2141" t="s">
        <v>2606</v>
      </c>
      <c r="AO2141" t="str">
        <f>TEXT(A2141,"yyyy-mm-dd")</f>
        <v>2012-11-30</v>
      </c>
    </row>
    <row r="2142" spans="1:41">
      <c r="A2142" s="6" t="s">
        <v>2595</v>
      </c>
      <c r="B2142">
        <v>2012</v>
      </c>
      <c r="C2142">
        <v>11</v>
      </c>
      <c r="E2142" t="s">
        <v>100</v>
      </c>
      <c r="F2142" t="s">
        <v>101</v>
      </c>
      <c r="G2142" t="s">
        <v>102</v>
      </c>
      <c r="H2142" t="s">
        <v>2194</v>
      </c>
      <c r="I2142">
        <v>2013</v>
      </c>
      <c r="J2142">
        <v>2</v>
      </c>
      <c r="K2142" s="6">
        <v>41455</v>
      </c>
      <c r="L2142">
        <v>7</v>
      </c>
      <c r="M2142">
        <v>2</v>
      </c>
      <c r="N2142" t="s">
        <v>192</v>
      </c>
      <c r="O2142" s="8">
        <v>3.39</v>
      </c>
      <c r="P2142" s="8">
        <v>3.4</v>
      </c>
      <c r="Q2142" s="8">
        <v>3.2</v>
      </c>
      <c r="R2142" s="8">
        <v>3.64</v>
      </c>
      <c r="S2142" s="8">
        <v>1.2</v>
      </c>
      <c r="T2142" s="8">
        <v>4.9000000000000004</v>
      </c>
      <c r="U2142" s="8">
        <v>0.67</v>
      </c>
      <c r="V2142" s="9">
        <v>29</v>
      </c>
      <c r="W2142" s="8">
        <v>0.43999999999999995</v>
      </c>
      <c r="X2142" s="8">
        <v>3.7</v>
      </c>
      <c r="Y2142" s="8">
        <v>-9.9999999999997868E-3</v>
      </c>
      <c r="Z2142" s="8">
        <v>0</v>
      </c>
      <c r="AA2142">
        <v>-0.41000000000000014</v>
      </c>
      <c r="AF2142" t="s">
        <v>2532</v>
      </c>
      <c r="AG2142" t="s">
        <v>106</v>
      </c>
      <c r="AH2142" t="s">
        <v>107</v>
      </c>
      <c r="AI2142" t="s">
        <v>427</v>
      </c>
      <c r="AJ2142" s="7">
        <v>41455</v>
      </c>
      <c r="AK2142" t="s">
        <v>2596</v>
      </c>
      <c r="AL2142" t="s">
        <v>109</v>
      </c>
      <c r="AM2142" t="s">
        <v>2196</v>
      </c>
      <c r="AN2142" t="s">
        <v>2604</v>
      </c>
      <c r="AO2142" t="str">
        <f>TEXT(A2142,"yyyy-mm-dd")</f>
        <v>2012-11-30</v>
      </c>
    </row>
    <row r="2143" spans="1:41">
      <c r="A2143" s="6" t="s">
        <v>2595</v>
      </c>
      <c r="B2143">
        <v>2012</v>
      </c>
      <c r="C2143">
        <v>11</v>
      </c>
      <c r="E2143" t="s">
        <v>100</v>
      </c>
      <c r="F2143" t="s">
        <v>101</v>
      </c>
      <c r="G2143" t="s">
        <v>102</v>
      </c>
      <c r="H2143" t="s">
        <v>2121</v>
      </c>
      <c r="I2143">
        <v>2013</v>
      </c>
      <c r="J2143">
        <v>1</v>
      </c>
      <c r="K2143" s="6">
        <v>41364</v>
      </c>
      <c r="L2143">
        <v>4</v>
      </c>
      <c r="M2143">
        <v>1</v>
      </c>
      <c r="N2143" t="s">
        <v>219</v>
      </c>
      <c r="O2143" s="8">
        <v>2.97</v>
      </c>
      <c r="P2143" s="8">
        <v>3.1</v>
      </c>
      <c r="Q2143" s="8">
        <v>2.7</v>
      </c>
      <c r="R2143" s="8">
        <v>3.44</v>
      </c>
      <c r="S2143" s="8">
        <v>0.7</v>
      </c>
      <c r="T2143" s="8">
        <v>4.0999999999999996</v>
      </c>
      <c r="U2143" s="8">
        <v>0.71</v>
      </c>
      <c r="V2143" s="9">
        <v>29</v>
      </c>
      <c r="W2143" s="8">
        <v>0.73999999999999977</v>
      </c>
      <c r="X2143" s="8">
        <v>3.3999999999999995</v>
      </c>
      <c r="Y2143" s="8">
        <v>-0.12999999999999989</v>
      </c>
      <c r="Z2143" s="8">
        <v>-4.9999999999999822E-2</v>
      </c>
      <c r="AA2143">
        <v>-6.0000000000000053E-2</v>
      </c>
      <c r="AF2143" t="s">
        <v>2459</v>
      </c>
      <c r="AG2143" t="s">
        <v>106</v>
      </c>
      <c r="AH2143" t="s">
        <v>107</v>
      </c>
      <c r="AI2143" t="s">
        <v>340</v>
      </c>
      <c r="AJ2143" s="7">
        <v>41364</v>
      </c>
      <c r="AK2143" t="s">
        <v>2596</v>
      </c>
      <c r="AL2143" t="s">
        <v>109</v>
      </c>
      <c r="AM2143" t="s">
        <v>2123</v>
      </c>
      <c r="AN2143" t="s">
        <v>2603</v>
      </c>
      <c r="AO2143" t="str">
        <f>TEXT(A2143,"yyyy-mm-dd")</f>
        <v>2012-11-30</v>
      </c>
    </row>
    <row r="2144" spans="1:41">
      <c r="A2144" s="6" t="s">
        <v>2595</v>
      </c>
      <c r="B2144">
        <v>2012</v>
      </c>
      <c r="C2144">
        <v>11</v>
      </c>
      <c r="E2144" t="s">
        <v>100</v>
      </c>
      <c r="F2144" t="s">
        <v>101</v>
      </c>
      <c r="G2144" t="s">
        <v>102</v>
      </c>
      <c r="H2144" t="s">
        <v>2045</v>
      </c>
      <c r="I2144">
        <v>2012</v>
      </c>
      <c r="J2144">
        <v>4</v>
      </c>
      <c r="K2144" s="6">
        <v>41274</v>
      </c>
      <c r="L2144">
        <v>1</v>
      </c>
      <c r="M2144">
        <v>0</v>
      </c>
      <c r="N2144" t="s">
        <v>169</v>
      </c>
      <c r="O2144" s="8">
        <v>3.01</v>
      </c>
      <c r="P2144" s="8">
        <v>3</v>
      </c>
      <c r="Q2144" s="8">
        <v>2.8</v>
      </c>
      <c r="R2144" s="8">
        <v>3.2</v>
      </c>
      <c r="S2144" s="8">
        <v>2.2999999999999998</v>
      </c>
      <c r="T2144" s="8">
        <v>3.6</v>
      </c>
      <c r="U2144" s="8">
        <v>0.32</v>
      </c>
      <c r="V2144" s="9">
        <v>29</v>
      </c>
      <c r="W2144" s="8">
        <v>0.40000000000000036</v>
      </c>
      <c r="X2144" s="8">
        <v>1.3000000000000003</v>
      </c>
      <c r="Y2144" s="8">
        <v>9.9999999999997868E-3</v>
      </c>
      <c r="Z2144" s="8">
        <v>-0.39999999999999991</v>
      </c>
      <c r="AA2144">
        <v>-7.9999999999999627E-2</v>
      </c>
      <c r="AF2144" t="s">
        <v>2363</v>
      </c>
      <c r="AG2144" t="s">
        <v>106</v>
      </c>
      <c r="AH2144" t="s">
        <v>107</v>
      </c>
      <c r="AI2144" t="s">
        <v>108</v>
      </c>
      <c r="AJ2144" s="7">
        <v>41274</v>
      </c>
      <c r="AK2144" t="s">
        <v>2596</v>
      </c>
      <c r="AL2144" t="s">
        <v>109</v>
      </c>
      <c r="AM2144" t="s">
        <v>2047</v>
      </c>
      <c r="AN2144" t="s">
        <v>2602</v>
      </c>
      <c r="AO2144" t="str">
        <f>TEXT(A2144,"yyyy-mm-dd")</f>
        <v>2012-11-30</v>
      </c>
    </row>
    <row r="2145" spans="1:41">
      <c r="A2145" s="6" t="s">
        <v>2595</v>
      </c>
      <c r="B2145">
        <v>2012</v>
      </c>
      <c r="C2145">
        <v>11</v>
      </c>
      <c r="E2145" t="s">
        <v>100</v>
      </c>
      <c r="F2145" t="s">
        <v>101</v>
      </c>
      <c r="G2145" t="s">
        <v>83</v>
      </c>
      <c r="H2145" t="s">
        <v>1781</v>
      </c>
      <c r="I2145">
        <v>2012</v>
      </c>
      <c r="K2145" s="6">
        <v>41274</v>
      </c>
      <c r="L2145">
        <v>1</v>
      </c>
      <c r="N2145" t="s">
        <v>169</v>
      </c>
      <c r="O2145" s="8">
        <v>3.8</v>
      </c>
      <c r="P2145" s="8">
        <v>3.9</v>
      </c>
      <c r="Q2145" s="8">
        <v>3.8</v>
      </c>
      <c r="R2145" s="8">
        <v>3.9</v>
      </c>
      <c r="S2145" s="8">
        <v>2.7</v>
      </c>
      <c r="T2145" s="8">
        <v>4.0999999999999996</v>
      </c>
      <c r="U2145" s="8">
        <v>0.28000000000000003</v>
      </c>
      <c r="V2145" s="9">
        <v>30</v>
      </c>
      <c r="W2145" s="8">
        <v>0.10000000000000009</v>
      </c>
      <c r="X2145" s="8">
        <v>1.3999999999999995</v>
      </c>
      <c r="Y2145" s="8">
        <v>-0.10000000000000009</v>
      </c>
      <c r="Z2145" s="8">
        <v>0</v>
      </c>
      <c r="AA2145">
        <v>-0.10000000000000009</v>
      </c>
      <c r="AF2145" t="s">
        <v>9973</v>
      </c>
      <c r="AG2145" t="s">
        <v>9655</v>
      </c>
      <c r="AH2145" t="s">
        <v>9656</v>
      </c>
      <c r="AI2145" t="s">
        <v>9657</v>
      </c>
      <c r="AJ2145" s="7">
        <v>41274</v>
      </c>
      <c r="AK2145" t="s">
        <v>2596</v>
      </c>
      <c r="AL2145" t="s">
        <v>109</v>
      </c>
      <c r="AM2145" t="s">
        <v>1783</v>
      </c>
      <c r="AN2145" t="s">
        <v>10001</v>
      </c>
    </row>
    <row r="2146" spans="1:41">
      <c r="A2146" s="6" t="s">
        <v>2595</v>
      </c>
      <c r="B2146">
        <v>2012</v>
      </c>
      <c r="C2146">
        <v>11</v>
      </c>
      <c r="E2146" t="s">
        <v>81</v>
      </c>
      <c r="F2146" t="s">
        <v>82</v>
      </c>
      <c r="G2146" t="s">
        <v>83</v>
      </c>
      <c r="H2146" t="s">
        <v>2325</v>
      </c>
      <c r="I2146">
        <v>2014</v>
      </c>
      <c r="K2146" s="6">
        <v>42004</v>
      </c>
      <c r="L2146">
        <v>25</v>
      </c>
      <c r="N2146" t="s">
        <v>357</v>
      </c>
      <c r="O2146" s="8">
        <v>3.58</v>
      </c>
      <c r="P2146" s="8">
        <v>3.6</v>
      </c>
      <c r="Q2146" s="8">
        <v>3.5</v>
      </c>
      <c r="R2146" s="8">
        <v>3.7</v>
      </c>
      <c r="S2146" s="8">
        <v>3</v>
      </c>
      <c r="T2146" s="8">
        <v>3.9</v>
      </c>
      <c r="U2146" s="8">
        <v>0.2</v>
      </c>
      <c r="V2146" s="9">
        <v>27</v>
      </c>
      <c r="W2146" s="8">
        <v>0.20000000000000018</v>
      </c>
      <c r="X2146" s="8">
        <v>0.89999999999999991</v>
      </c>
      <c r="Y2146" s="8">
        <v>-2.0000000000000018E-2</v>
      </c>
      <c r="Z2146" s="8">
        <v>0</v>
      </c>
      <c r="AA2146">
        <v>-9.9999999999999645E-2</v>
      </c>
      <c r="AF2146" t="s">
        <v>2326</v>
      </c>
      <c r="AG2146" t="s">
        <v>87</v>
      </c>
      <c r="AH2146" t="s">
        <v>88</v>
      </c>
      <c r="AI2146" t="s">
        <v>359</v>
      </c>
      <c r="AJ2146" s="7">
        <v>42004</v>
      </c>
      <c r="AK2146" t="s">
        <v>2596</v>
      </c>
      <c r="AL2146" t="s">
        <v>91</v>
      </c>
      <c r="AM2146" t="s">
        <v>2327</v>
      </c>
      <c r="AN2146" t="s">
        <v>2599</v>
      </c>
      <c r="AO2146" t="str">
        <f>TEXT(A2146,"yyyy-mm-dd")</f>
        <v>2012-11-30</v>
      </c>
    </row>
    <row r="2147" spans="1:41">
      <c r="A2147" s="6" t="s">
        <v>2595</v>
      </c>
      <c r="B2147">
        <v>2012</v>
      </c>
      <c r="C2147">
        <v>11</v>
      </c>
      <c r="E2147" t="s">
        <v>81</v>
      </c>
      <c r="F2147" t="s">
        <v>82</v>
      </c>
      <c r="G2147" t="s">
        <v>83</v>
      </c>
      <c r="H2147" t="s">
        <v>2028</v>
      </c>
      <c r="I2147">
        <v>2013</v>
      </c>
      <c r="K2147" s="6">
        <v>41639</v>
      </c>
      <c r="L2147">
        <v>13</v>
      </c>
      <c r="N2147" t="s">
        <v>252</v>
      </c>
      <c r="O2147" s="8">
        <v>3.77</v>
      </c>
      <c r="P2147" s="8">
        <v>3.7</v>
      </c>
      <c r="Q2147" s="8">
        <v>3.6</v>
      </c>
      <c r="R2147" s="8">
        <v>3.9</v>
      </c>
      <c r="S2147" s="8">
        <v>3</v>
      </c>
      <c r="T2147" s="8">
        <v>5.0999999999999996</v>
      </c>
      <c r="U2147" s="8">
        <v>0.35</v>
      </c>
      <c r="V2147" s="9">
        <v>30</v>
      </c>
      <c r="W2147" s="8">
        <v>0.29999999999999982</v>
      </c>
      <c r="X2147" s="8">
        <v>2.0999999999999996</v>
      </c>
      <c r="Y2147" s="8">
        <v>6.999999999999984E-2</v>
      </c>
      <c r="Z2147" s="8">
        <v>0</v>
      </c>
      <c r="AA2147">
        <v>0</v>
      </c>
      <c r="AF2147" t="s">
        <v>2029</v>
      </c>
      <c r="AG2147" t="s">
        <v>87</v>
      </c>
      <c r="AH2147" t="s">
        <v>88</v>
      </c>
      <c r="AI2147" t="s">
        <v>97</v>
      </c>
      <c r="AJ2147" s="7">
        <v>41639</v>
      </c>
      <c r="AK2147" t="s">
        <v>2596</v>
      </c>
      <c r="AL2147" t="s">
        <v>91</v>
      </c>
      <c r="AM2147" t="s">
        <v>2030</v>
      </c>
      <c r="AN2147" t="s">
        <v>2598</v>
      </c>
      <c r="AO2147" t="str">
        <f>TEXT(A2147,"yyyy-mm-dd")</f>
        <v>2012-11-30</v>
      </c>
    </row>
    <row r="2148" spans="1:41">
      <c r="A2148" s="6" t="s">
        <v>2595</v>
      </c>
      <c r="B2148">
        <v>2012</v>
      </c>
      <c r="C2148">
        <v>11</v>
      </c>
      <c r="E2148" t="s">
        <v>392</v>
      </c>
      <c r="F2148" t="s">
        <v>82</v>
      </c>
      <c r="G2148" t="s">
        <v>83</v>
      </c>
      <c r="H2148" t="s">
        <v>2028</v>
      </c>
      <c r="I2148">
        <v>2013</v>
      </c>
      <c r="K2148" s="6">
        <v>41639</v>
      </c>
      <c r="L2148">
        <v>13</v>
      </c>
      <c r="N2148" t="s">
        <v>252</v>
      </c>
      <c r="O2148" s="8">
        <v>3.47</v>
      </c>
      <c r="P2148" s="8">
        <v>3.4</v>
      </c>
      <c r="Q2148" s="8">
        <v>3.3</v>
      </c>
      <c r="R2148" s="8">
        <v>3.6</v>
      </c>
      <c r="S2148" s="8">
        <v>3.2</v>
      </c>
      <c r="T2148" s="8">
        <v>4</v>
      </c>
      <c r="U2148" s="8">
        <v>0.21</v>
      </c>
      <c r="V2148" s="9">
        <v>27</v>
      </c>
      <c r="W2148" s="8">
        <v>0.30000000000000027</v>
      </c>
      <c r="X2148" s="8">
        <v>0.79999999999999982</v>
      </c>
      <c r="Y2148" s="8">
        <v>7.0000000000000284E-2</v>
      </c>
      <c r="Z2148" s="8">
        <v>0</v>
      </c>
      <c r="AA2148">
        <v>-4.9999999999999822E-2</v>
      </c>
      <c r="AF2148" t="s">
        <v>2029</v>
      </c>
      <c r="AG2148" t="s">
        <v>87</v>
      </c>
      <c r="AH2148" t="s">
        <v>88</v>
      </c>
      <c r="AI2148" t="s">
        <v>97</v>
      </c>
      <c r="AJ2148" s="7">
        <v>41639</v>
      </c>
      <c r="AK2148" t="s">
        <v>2596</v>
      </c>
      <c r="AL2148" t="s">
        <v>393</v>
      </c>
      <c r="AM2148" t="s">
        <v>2030</v>
      </c>
      <c r="AN2148" t="s">
        <v>2601</v>
      </c>
      <c r="AO2148" t="str">
        <f>TEXT(A2148,"yyyy-mm-dd")</f>
        <v>2012-11-30</v>
      </c>
    </row>
    <row r="2149" spans="1:41">
      <c r="A2149" s="6" t="s">
        <v>2595</v>
      </c>
      <c r="B2149">
        <v>2012</v>
      </c>
      <c r="C2149">
        <v>11</v>
      </c>
      <c r="E2149" t="s">
        <v>81</v>
      </c>
      <c r="F2149" t="s">
        <v>82</v>
      </c>
      <c r="G2149" t="s">
        <v>83</v>
      </c>
      <c r="H2149" t="s">
        <v>1781</v>
      </c>
      <c r="I2149">
        <v>2012</v>
      </c>
      <c r="K2149" s="6">
        <v>41274</v>
      </c>
      <c r="L2149">
        <v>1</v>
      </c>
      <c r="N2149" t="s">
        <v>169</v>
      </c>
      <c r="O2149" s="8">
        <v>4.0999999999999996</v>
      </c>
      <c r="P2149" s="8">
        <v>4.0999999999999996</v>
      </c>
      <c r="Q2149" s="8">
        <v>4</v>
      </c>
      <c r="R2149" s="8">
        <v>4.0999999999999996</v>
      </c>
      <c r="S2149" s="8">
        <v>3.8</v>
      </c>
      <c r="T2149" s="8">
        <v>4.5999999999999996</v>
      </c>
      <c r="U2149" s="8">
        <v>0.14000000000000001</v>
      </c>
      <c r="V2149" s="9">
        <v>30</v>
      </c>
      <c r="W2149" s="8">
        <v>9.9999999999999645E-2</v>
      </c>
      <c r="X2149" s="8">
        <v>0.79999999999999982</v>
      </c>
      <c r="Y2149" s="8">
        <v>0</v>
      </c>
      <c r="Z2149" s="8">
        <v>0</v>
      </c>
      <c r="AA2149">
        <v>-0.20000000000000018</v>
      </c>
      <c r="AF2149" t="s">
        <v>1782</v>
      </c>
      <c r="AG2149" t="s">
        <v>87</v>
      </c>
      <c r="AH2149" t="s">
        <v>88</v>
      </c>
      <c r="AI2149" t="s">
        <v>89</v>
      </c>
      <c r="AJ2149" s="7">
        <v>41274</v>
      </c>
      <c r="AK2149" t="s">
        <v>2596</v>
      </c>
      <c r="AL2149" t="s">
        <v>91</v>
      </c>
      <c r="AM2149" t="s">
        <v>1783</v>
      </c>
      <c r="AN2149" t="s">
        <v>2597</v>
      </c>
      <c r="AO2149" t="str">
        <f>TEXT(A2149,"yyyy-mm-dd")</f>
        <v>2012-11-30</v>
      </c>
    </row>
    <row r="2150" spans="1:41">
      <c r="A2150" s="6" t="s">
        <v>2595</v>
      </c>
      <c r="B2150">
        <v>2012</v>
      </c>
      <c r="C2150">
        <v>11</v>
      </c>
      <c r="E2150" t="s">
        <v>392</v>
      </c>
      <c r="F2150" t="s">
        <v>82</v>
      </c>
      <c r="G2150" t="s">
        <v>83</v>
      </c>
      <c r="H2150" t="s">
        <v>1781</v>
      </c>
      <c r="I2150">
        <v>2012</v>
      </c>
      <c r="K2150" s="6">
        <v>41274</v>
      </c>
      <c r="L2150">
        <v>1</v>
      </c>
      <c r="N2150" t="s">
        <v>169</v>
      </c>
      <c r="O2150" s="8">
        <v>3.48</v>
      </c>
      <c r="P2150" s="8">
        <v>3.5</v>
      </c>
      <c r="Q2150" s="8">
        <v>3.4</v>
      </c>
      <c r="R2150" s="8">
        <v>3.5</v>
      </c>
      <c r="S2150" s="8">
        <v>3.3</v>
      </c>
      <c r="T2150" s="8">
        <v>3.8</v>
      </c>
      <c r="U2150" s="8">
        <v>0.12</v>
      </c>
      <c r="V2150" s="9">
        <v>27</v>
      </c>
      <c r="W2150" s="8">
        <v>0.10000000000000009</v>
      </c>
      <c r="X2150" s="8">
        <v>0.5</v>
      </c>
      <c r="Y2150" s="8">
        <v>-2.0000000000000018E-2</v>
      </c>
      <c r="Z2150" s="8">
        <v>-0.10000000000000009</v>
      </c>
      <c r="AA2150">
        <v>-0.10000000000000009</v>
      </c>
      <c r="AF2150" t="s">
        <v>1782</v>
      </c>
      <c r="AG2150" t="s">
        <v>87</v>
      </c>
      <c r="AH2150" t="s">
        <v>88</v>
      </c>
      <c r="AI2150" t="s">
        <v>89</v>
      </c>
      <c r="AJ2150" s="7">
        <v>41274</v>
      </c>
      <c r="AK2150" t="s">
        <v>2596</v>
      </c>
      <c r="AL2150" t="s">
        <v>393</v>
      </c>
      <c r="AM2150" t="s">
        <v>1783</v>
      </c>
      <c r="AN2150" t="s">
        <v>2600</v>
      </c>
      <c r="AO2150" t="str">
        <f>TEXT(A2150,"yyyy-mm-dd")</f>
        <v>2012-11-30</v>
      </c>
    </row>
    <row r="2151" spans="1:41">
      <c r="A2151" s="6" t="s">
        <v>2595</v>
      </c>
      <c r="B2151">
        <v>2012</v>
      </c>
      <c r="C2151">
        <v>11</v>
      </c>
      <c r="E2151" t="s">
        <v>81</v>
      </c>
      <c r="F2151" t="s">
        <v>82</v>
      </c>
      <c r="G2151" t="s">
        <v>774</v>
      </c>
      <c r="H2151" t="s">
        <v>775</v>
      </c>
      <c r="K2151" s="6"/>
      <c r="O2151" s="8">
        <v>3.58</v>
      </c>
      <c r="P2151" s="8">
        <v>3.6</v>
      </c>
      <c r="Q2151" s="8">
        <v>3.5</v>
      </c>
      <c r="R2151" s="8">
        <v>3.7</v>
      </c>
      <c r="S2151" s="8">
        <v>3</v>
      </c>
      <c r="T2151" s="8">
        <v>3.9</v>
      </c>
      <c r="U2151" s="8">
        <v>0.21</v>
      </c>
      <c r="V2151" s="9">
        <v>26</v>
      </c>
      <c r="W2151" s="8">
        <v>0.20000000000000018</v>
      </c>
      <c r="X2151" s="8">
        <v>0.89999999999999991</v>
      </c>
      <c r="Y2151" s="8">
        <v>-2.0000000000000018E-2</v>
      </c>
      <c r="Z2151" s="8">
        <v>0</v>
      </c>
      <c r="AA2151">
        <v>0</v>
      </c>
      <c r="AF2151" t="s">
        <v>776</v>
      </c>
      <c r="AG2151" t="s">
        <v>777</v>
      </c>
      <c r="AH2151" t="s">
        <v>778</v>
      </c>
      <c r="AI2151" t="s">
        <v>779</v>
      </c>
      <c r="AJ2151" s="7"/>
      <c r="AK2151" t="s">
        <v>2596</v>
      </c>
      <c r="AL2151" t="s">
        <v>91</v>
      </c>
      <c r="AM2151" t="s">
        <v>775</v>
      </c>
      <c r="AN2151" t="s">
        <v>2615</v>
      </c>
      <c r="AO2151" t="str">
        <f>TEXT(A2151,"yyyy-mm-dd")</f>
        <v>2012-11-30</v>
      </c>
    </row>
    <row r="2152" spans="1:41">
      <c r="A2152" s="6" t="s">
        <v>2595</v>
      </c>
      <c r="B2152">
        <v>2012</v>
      </c>
      <c r="C2152">
        <v>11</v>
      </c>
      <c r="E2152" t="s">
        <v>81</v>
      </c>
      <c r="F2152" t="s">
        <v>82</v>
      </c>
      <c r="G2152" t="s">
        <v>774</v>
      </c>
      <c r="H2152" t="s">
        <v>1536</v>
      </c>
      <c r="K2152" s="6"/>
      <c r="O2152" s="8">
        <v>3.47</v>
      </c>
      <c r="P2152" s="8">
        <v>3.5</v>
      </c>
      <c r="Q2152" s="8">
        <v>3.3</v>
      </c>
      <c r="R2152" s="8">
        <v>3.58</v>
      </c>
      <c r="S2152" s="8">
        <v>3</v>
      </c>
      <c r="T2152" s="8">
        <v>4.0999999999999996</v>
      </c>
      <c r="U2152" s="8">
        <v>0.28000000000000003</v>
      </c>
      <c r="V2152" s="9">
        <v>26</v>
      </c>
      <c r="W2152" s="8">
        <v>0.28000000000000025</v>
      </c>
      <c r="X2152" s="8">
        <v>1.0999999999999996</v>
      </c>
      <c r="Y2152" s="8">
        <v>-2.9999999999999805E-2</v>
      </c>
      <c r="Z2152" s="8">
        <v>0.10000000000000009</v>
      </c>
      <c r="AA2152">
        <v>-0.11999999999999966</v>
      </c>
      <c r="AF2152" t="s">
        <v>1537</v>
      </c>
      <c r="AG2152" t="s">
        <v>777</v>
      </c>
      <c r="AH2152" t="s">
        <v>778</v>
      </c>
      <c r="AI2152" t="s">
        <v>1538</v>
      </c>
      <c r="AJ2152" s="7"/>
      <c r="AK2152" t="s">
        <v>2596</v>
      </c>
      <c r="AL2152" t="s">
        <v>91</v>
      </c>
      <c r="AM2152" t="s">
        <v>1536</v>
      </c>
      <c r="AN2152" t="s">
        <v>2616</v>
      </c>
      <c r="AO2152" t="str">
        <f>TEXT(A2152,"yyyy-mm-dd")</f>
        <v>2012-11-30</v>
      </c>
    </row>
    <row r="2153" spans="1:41">
      <c r="A2153" s="6" t="s">
        <v>2595</v>
      </c>
      <c r="B2153">
        <v>2012</v>
      </c>
      <c r="C2153">
        <v>11</v>
      </c>
      <c r="E2153" t="s">
        <v>112</v>
      </c>
      <c r="F2153" t="s">
        <v>113</v>
      </c>
      <c r="G2153" t="s">
        <v>83</v>
      </c>
      <c r="H2153" t="s">
        <v>2028</v>
      </c>
      <c r="I2153">
        <v>2013</v>
      </c>
      <c r="K2153" s="6">
        <v>41639</v>
      </c>
      <c r="L2153">
        <v>13</v>
      </c>
      <c r="N2153" t="s">
        <v>252</v>
      </c>
      <c r="O2153" s="8">
        <v>4.54</v>
      </c>
      <c r="P2153" s="8">
        <v>4.5</v>
      </c>
      <c r="Q2153" s="8">
        <v>4.3600000000000003</v>
      </c>
      <c r="R2153" s="8">
        <v>4.63</v>
      </c>
      <c r="S2153" s="8">
        <v>4</v>
      </c>
      <c r="T2153" s="8">
        <v>5.25</v>
      </c>
      <c r="U2153" s="8">
        <v>0.28999999999999998</v>
      </c>
      <c r="V2153" s="9">
        <v>29</v>
      </c>
      <c r="W2153" s="8">
        <v>0.26999999999999957</v>
      </c>
      <c r="X2153" s="8">
        <v>1.25</v>
      </c>
      <c r="Y2153" s="8">
        <v>4.0000000000000036E-2</v>
      </c>
      <c r="Z2153" s="8">
        <v>0</v>
      </c>
      <c r="AA2153">
        <v>4.0000000000000036E-2</v>
      </c>
      <c r="AF2153" t="s">
        <v>2349</v>
      </c>
      <c r="AG2153" t="s">
        <v>115</v>
      </c>
      <c r="AH2153" t="s">
        <v>116</v>
      </c>
      <c r="AI2153" t="s">
        <v>230</v>
      </c>
      <c r="AJ2153" s="7">
        <v>41639</v>
      </c>
      <c r="AK2153" t="s">
        <v>2596</v>
      </c>
      <c r="AL2153" t="s">
        <v>118</v>
      </c>
      <c r="AM2153" t="s">
        <v>2030</v>
      </c>
      <c r="AN2153" t="s">
        <v>2618</v>
      </c>
      <c r="AO2153" t="str">
        <f>TEXT(A2153,"yyyy-mm-dd")</f>
        <v>2012-11-30</v>
      </c>
    </row>
    <row r="2154" spans="1:41">
      <c r="A2154" s="6" t="s">
        <v>2595</v>
      </c>
      <c r="B2154">
        <v>2012</v>
      </c>
      <c r="C2154">
        <v>11</v>
      </c>
      <c r="E2154" t="s">
        <v>112</v>
      </c>
      <c r="F2154" t="s">
        <v>113</v>
      </c>
      <c r="G2154" t="s">
        <v>83</v>
      </c>
      <c r="H2154" t="s">
        <v>1781</v>
      </c>
      <c r="I2154">
        <v>2012</v>
      </c>
      <c r="K2154" s="6">
        <v>41274</v>
      </c>
      <c r="L2154">
        <v>1</v>
      </c>
      <c r="N2154" t="s">
        <v>169</v>
      </c>
      <c r="O2154" s="8">
        <v>4.3499999999999996</v>
      </c>
      <c r="P2154" s="8">
        <v>4.32</v>
      </c>
      <c r="Q2154" s="8">
        <v>4.28</v>
      </c>
      <c r="R2154" s="8">
        <v>4.3899999999999997</v>
      </c>
      <c r="S2154" s="8">
        <v>4</v>
      </c>
      <c r="T2154" s="8">
        <v>4.75</v>
      </c>
      <c r="U2154" s="8">
        <v>0.14000000000000001</v>
      </c>
      <c r="V2154" s="9">
        <v>28</v>
      </c>
      <c r="W2154" s="8">
        <v>0.10999999999999943</v>
      </c>
      <c r="X2154" s="8">
        <v>0.75</v>
      </c>
      <c r="Y2154" s="8">
        <v>2.9999999999999361E-2</v>
      </c>
      <c r="Z2154" s="8">
        <v>2.0000000000000462E-2</v>
      </c>
      <c r="AA2154">
        <v>-5.0000000000000711E-2</v>
      </c>
      <c r="AF2154" t="s">
        <v>2052</v>
      </c>
      <c r="AG2154" t="s">
        <v>115</v>
      </c>
      <c r="AH2154" t="s">
        <v>116</v>
      </c>
      <c r="AI2154" t="s">
        <v>117</v>
      </c>
      <c r="AJ2154" s="7">
        <v>41274</v>
      </c>
      <c r="AK2154" t="s">
        <v>2596</v>
      </c>
      <c r="AL2154" t="s">
        <v>118</v>
      </c>
      <c r="AM2154" t="s">
        <v>1783</v>
      </c>
      <c r="AN2154" t="s">
        <v>2617</v>
      </c>
      <c r="AO2154" t="str">
        <f>TEXT(A2154,"yyyy-mm-dd")</f>
        <v>2012-11-30</v>
      </c>
    </row>
    <row r="2155" spans="1:41">
      <c r="A2155" s="6" t="s">
        <v>2619</v>
      </c>
      <c r="B2155">
        <v>2012</v>
      </c>
      <c r="C2155">
        <v>12</v>
      </c>
      <c r="E2155" t="s">
        <v>1907</v>
      </c>
      <c r="F2155" t="s">
        <v>1908</v>
      </c>
      <c r="G2155" t="s">
        <v>102</v>
      </c>
      <c r="H2155" t="s">
        <v>2641</v>
      </c>
      <c r="I2155">
        <v>2014</v>
      </c>
      <c r="J2155">
        <v>4</v>
      </c>
      <c r="K2155" s="6">
        <v>42004</v>
      </c>
      <c r="L2155">
        <v>24</v>
      </c>
      <c r="M2155">
        <v>8</v>
      </c>
      <c r="N2155" t="s">
        <v>368</v>
      </c>
      <c r="O2155" s="8">
        <v>5.26</v>
      </c>
      <c r="P2155" s="8">
        <v>5</v>
      </c>
      <c r="Q2155" s="8">
        <v>4.8099999999999996</v>
      </c>
      <c r="R2155" s="8">
        <v>5.46</v>
      </c>
      <c r="S2155" s="8">
        <v>4</v>
      </c>
      <c r="T2155" s="8">
        <v>7</v>
      </c>
      <c r="U2155" s="8">
        <v>0.77</v>
      </c>
      <c r="V2155" s="9">
        <v>18</v>
      </c>
      <c r="W2155" s="8">
        <v>0.65000000000000036</v>
      </c>
      <c r="X2155" s="8">
        <v>3</v>
      </c>
      <c r="Y2155" s="8">
        <v>0.25999999999999979</v>
      </c>
      <c r="Z2155" s="8"/>
      <c r="AF2155" t="s">
        <v>2642</v>
      </c>
      <c r="AG2155" t="s">
        <v>1910</v>
      </c>
      <c r="AH2155" t="s">
        <v>1911</v>
      </c>
      <c r="AI2155" t="s">
        <v>1971</v>
      </c>
      <c r="AJ2155" s="7">
        <v>42004</v>
      </c>
      <c r="AK2155" t="s">
        <v>2620</v>
      </c>
      <c r="AL2155" t="s">
        <v>1908</v>
      </c>
      <c r="AM2155" t="s">
        <v>2643</v>
      </c>
      <c r="AN2155" t="s">
        <v>2644</v>
      </c>
      <c r="AO2155" t="str">
        <f>TEXT(A2155,"yyyy-mm-dd")</f>
        <v>2012-12-31</v>
      </c>
    </row>
    <row r="2156" spans="1:41">
      <c r="A2156" s="6" t="s">
        <v>2619</v>
      </c>
      <c r="B2156">
        <v>2012</v>
      </c>
      <c r="C2156">
        <v>12</v>
      </c>
      <c r="E2156" t="s">
        <v>1907</v>
      </c>
      <c r="F2156" t="s">
        <v>1908</v>
      </c>
      <c r="G2156" t="s">
        <v>102</v>
      </c>
      <c r="H2156" t="s">
        <v>2564</v>
      </c>
      <c r="I2156">
        <v>2014</v>
      </c>
      <c r="J2156">
        <v>3</v>
      </c>
      <c r="K2156" s="6">
        <v>41912</v>
      </c>
      <c r="L2156">
        <v>21</v>
      </c>
      <c r="M2156">
        <v>7</v>
      </c>
      <c r="N2156" t="s">
        <v>176</v>
      </c>
      <c r="O2156" s="8">
        <v>5.08</v>
      </c>
      <c r="P2156" s="8">
        <v>5</v>
      </c>
      <c r="Q2156" s="8">
        <v>4.75</v>
      </c>
      <c r="R2156" s="8">
        <v>5.29</v>
      </c>
      <c r="S2156" s="8">
        <v>4</v>
      </c>
      <c r="T2156" s="8">
        <v>6.75</v>
      </c>
      <c r="U2156" s="8">
        <v>0.67</v>
      </c>
      <c r="V2156" s="9">
        <v>18</v>
      </c>
      <c r="W2156" s="8">
        <v>0.54</v>
      </c>
      <c r="X2156" s="8">
        <v>2.75</v>
      </c>
      <c r="Y2156" s="8">
        <v>8.0000000000000071E-2</v>
      </c>
      <c r="Z2156" s="8">
        <v>0.12000000000000011</v>
      </c>
      <c r="AA2156">
        <v>-0.15000000000000036</v>
      </c>
      <c r="AF2156" t="s">
        <v>2565</v>
      </c>
      <c r="AG2156" t="s">
        <v>1910</v>
      </c>
      <c r="AH2156" t="s">
        <v>1911</v>
      </c>
      <c r="AI2156" t="s">
        <v>1944</v>
      </c>
      <c r="AJ2156" s="7">
        <v>41912</v>
      </c>
      <c r="AK2156" t="s">
        <v>2620</v>
      </c>
      <c r="AL2156" t="s">
        <v>1908</v>
      </c>
      <c r="AM2156" t="s">
        <v>2566</v>
      </c>
      <c r="AN2156" t="s">
        <v>2640</v>
      </c>
      <c r="AO2156" t="str">
        <f>TEXT(A2156,"yyyy-mm-dd")</f>
        <v>2012-12-31</v>
      </c>
    </row>
    <row r="2157" spans="1:41">
      <c r="A2157" s="6" t="s">
        <v>2619</v>
      </c>
      <c r="B2157">
        <v>2012</v>
      </c>
      <c r="C2157">
        <v>12</v>
      </c>
      <c r="E2157" t="s">
        <v>1907</v>
      </c>
      <c r="F2157" t="s">
        <v>1908</v>
      </c>
      <c r="G2157" t="s">
        <v>102</v>
      </c>
      <c r="H2157" t="s">
        <v>2491</v>
      </c>
      <c r="I2157">
        <v>2014</v>
      </c>
      <c r="J2157">
        <v>2</v>
      </c>
      <c r="K2157" s="6">
        <v>41820</v>
      </c>
      <c r="L2157">
        <v>18</v>
      </c>
      <c r="M2157">
        <v>6</v>
      </c>
      <c r="N2157" t="s">
        <v>206</v>
      </c>
      <c r="O2157" s="8">
        <v>4.9000000000000004</v>
      </c>
      <c r="P2157" s="8">
        <v>4.75</v>
      </c>
      <c r="Q2157" s="8">
        <v>4.5599999999999996</v>
      </c>
      <c r="R2157" s="8">
        <v>5</v>
      </c>
      <c r="S2157" s="8">
        <v>4</v>
      </c>
      <c r="T2157" s="8">
        <v>6.5</v>
      </c>
      <c r="U2157" s="8">
        <v>0.55000000000000004</v>
      </c>
      <c r="V2157" s="9">
        <v>18</v>
      </c>
      <c r="W2157" s="8">
        <v>0.44000000000000039</v>
      </c>
      <c r="X2157" s="8">
        <v>2.5</v>
      </c>
      <c r="Y2157" s="8">
        <v>0.15000000000000036</v>
      </c>
      <c r="Z2157" s="8">
        <v>0</v>
      </c>
      <c r="AA2157">
        <v>-5.9999999999999609E-2</v>
      </c>
      <c r="AF2157" t="s">
        <v>2492</v>
      </c>
      <c r="AG2157" t="s">
        <v>1910</v>
      </c>
      <c r="AH2157" t="s">
        <v>1911</v>
      </c>
      <c r="AI2157" t="s">
        <v>1939</v>
      </c>
      <c r="AJ2157" s="7">
        <v>41820</v>
      </c>
      <c r="AK2157" t="s">
        <v>2620</v>
      </c>
      <c r="AL2157" t="s">
        <v>1908</v>
      </c>
      <c r="AM2157" t="s">
        <v>2493</v>
      </c>
      <c r="AN2157" t="s">
        <v>2639</v>
      </c>
      <c r="AO2157" t="str">
        <f>TEXT(A2157,"yyyy-mm-dd")</f>
        <v>2012-12-31</v>
      </c>
    </row>
    <row r="2158" spans="1:41">
      <c r="A2158" s="6" t="s">
        <v>2619</v>
      </c>
      <c r="B2158">
        <v>2012</v>
      </c>
      <c r="C2158">
        <v>12</v>
      </c>
      <c r="E2158" t="s">
        <v>1907</v>
      </c>
      <c r="F2158" t="s">
        <v>1908</v>
      </c>
      <c r="G2158" t="s">
        <v>102</v>
      </c>
      <c r="H2158" t="s">
        <v>2418</v>
      </c>
      <c r="I2158">
        <v>2014</v>
      </c>
      <c r="J2158">
        <v>1</v>
      </c>
      <c r="K2158" s="6">
        <v>41729</v>
      </c>
      <c r="L2158">
        <v>15</v>
      </c>
      <c r="M2158">
        <v>5</v>
      </c>
      <c r="N2158" t="s">
        <v>236</v>
      </c>
      <c r="O2158" s="8">
        <v>4.7699999999999996</v>
      </c>
      <c r="P2158" s="8">
        <v>4.75</v>
      </c>
      <c r="Q2158" s="8">
        <v>4.5</v>
      </c>
      <c r="R2158" s="8">
        <v>4.93</v>
      </c>
      <c r="S2158" s="8">
        <v>4</v>
      </c>
      <c r="T2158" s="8">
        <v>5.75</v>
      </c>
      <c r="U2158" s="8">
        <v>0.37</v>
      </c>
      <c r="V2158" s="9">
        <v>19</v>
      </c>
      <c r="W2158" s="8">
        <v>0.42999999999999972</v>
      </c>
      <c r="X2158" s="8">
        <v>1.75</v>
      </c>
      <c r="Y2158" s="8">
        <v>1.9999999999999574E-2</v>
      </c>
      <c r="Z2158" s="8">
        <v>0.15000000000000036</v>
      </c>
      <c r="AA2158">
        <v>-7.0000000000000284E-2</v>
      </c>
      <c r="AF2158" t="s">
        <v>2419</v>
      </c>
      <c r="AG2158" t="s">
        <v>1910</v>
      </c>
      <c r="AH2158" t="s">
        <v>1911</v>
      </c>
      <c r="AI2158" t="s">
        <v>1934</v>
      </c>
      <c r="AJ2158" s="7">
        <v>41729</v>
      </c>
      <c r="AK2158" t="s">
        <v>2620</v>
      </c>
      <c r="AL2158" t="s">
        <v>1908</v>
      </c>
      <c r="AM2158" t="s">
        <v>2420</v>
      </c>
      <c r="AN2158" t="s">
        <v>2638</v>
      </c>
      <c r="AO2158" t="str">
        <f>TEXT(A2158,"yyyy-mm-dd")</f>
        <v>2012-12-31</v>
      </c>
    </row>
    <row r="2159" spans="1:41">
      <c r="A2159" s="6" t="s">
        <v>2619</v>
      </c>
      <c r="B2159">
        <v>2012</v>
      </c>
      <c r="C2159">
        <v>12</v>
      </c>
      <c r="E2159" t="s">
        <v>1907</v>
      </c>
      <c r="F2159" t="s">
        <v>1908</v>
      </c>
      <c r="G2159" t="s">
        <v>102</v>
      </c>
      <c r="H2159" t="s">
        <v>2342</v>
      </c>
      <c r="I2159">
        <v>2013</v>
      </c>
      <c r="J2159">
        <v>4</v>
      </c>
      <c r="K2159" s="6">
        <v>41639</v>
      </c>
      <c r="L2159">
        <v>12</v>
      </c>
      <c r="M2159">
        <v>4</v>
      </c>
      <c r="N2159" t="s">
        <v>261</v>
      </c>
      <c r="O2159" s="8">
        <v>4.63</v>
      </c>
      <c r="P2159" s="8">
        <v>4.5</v>
      </c>
      <c r="Q2159" s="8">
        <v>4.5</v>
      </c>
      <c r="R2159" s="8">
        <v>4.7699999999999996</v>
      </c>
      <c r="S2159" s="8">
        <v>4.25</v>
      </c>
      <c r="T2159" s="8">
        <v>5.25</v>
      </c>
      <c r="U2159" s="8">
        <v>0.24</v>
      </c>
      <c r="V2159" s="9">
        <v>20</v>
      </c>
      <c r="W2159" s="8">
        <v>0.26999999999999957</v>
      </c>
      <c r="X2159" s="8">
        <v>1</v>
      </c>
      <c r="Y2159" s="8">
        <v>0.12999999999999989</v>
      </c>
      <c r="Z2159" s="8">
        <v>0</v>
      </c>
      <c r="AA2159">
        <v>-3.0000000000000249E-2</v>
      </c>
      <c r="AF2159" t="s">
        <v>2343</v>
      </c>
      <c r="AG2159" t="s">
        <v>1910</v>
      </c>
      <c r="AH2159" t="s">
        <v>1911</v>
      </c>
      <c r="AI2159" t="s">
        <v>1929</v>
      </c>
      <c r="AJ2159" s="7">
        <v>41639</v>
      </c>
      <c r="AK2159" t="s">
        <v>2620</v>
      </c>
      <c r="AL2159" t="s">
        <v>1908</v>
      </c>
      <c r="AM2159" t="s">
        <v>2344</v>
      </c>
      <c r="AN2159" t="s">
        <v>2637</v>
      </c>
      <c r="AO2159" t="str">
        <f>TEXT(A2159,"yyyy-mm-dd")</f>
        <v>2012-12-31</v>
      </c>
    </row>
    <row r="2160" spans="1:41">
      <c r="A2160" s="6" t="s">
        <v>2619</v>
      </c>
      <c r="B2160">
        <v>2012</v>
      </c>
      <c r="C2160">
        <v>12</v>
      </c>
      <c r="E2160" t="s">
        <v>1907</v>
      </c>
      <c r="F2160" t="s">
        <v>1908</v>
      </c>
      <c r="G2160" t="s">
        <v>102</v>
      </c>
      <c r="H2160" t="s">
        <v>2267</v>
      </c>
      <c r="I2160">
        <v>2013</v>
      </c>
      <c r="J2160">
        <v>3</v>
      </c>
      <c r="K2160" s="6">
        <v>41547</v>
      </c>
      <c r="L2160">
        <v>9</v>
      </c>
      <c r="M2160">
        <v>3</v>
      </c>
      <c r="N2160" t="s">
        <v>173</v>
      </c>
      <c r="O2160" s="8">
        <v>4.59</v>
      </c>
      <c r="P2160" s="8">
        <v>4.5</v>
      </c>
      <c r="Q2160" s="8">
        <v>4.5</v>
      </c>
      <c r="R2160" s="8">
        <v>4.68</v>
      </c>
      <c r="S2160" s="8">
        <v>4.25</v>
      </c>
      <c r="T2160" s="8">
        <v>5</v>
      </c>
      <c r="U2160" s="8">
        <v>0.19</v>
      </c>
      <c r="V2160" s="9">
        <v>20</v>
      </c>
      <c r="W2160" s="8">
        <v>0.17999999999999972</v>
      </c>
      <c r="X2160" s="8">
        <v>0.75</v>
      </c>
      <c r="Y2160" s="8">
        <v>8.9999999999999858E-2</v>
      </c>
      <c r="Z2160" s="8">
        <v>0</v>
      </c>
      <c r="AA2160">
        <v>-7.0000000000000284E-2</v>
      </c>
      <c r="AF2160" t="s">
        <v>2268</v>
      </c>
      <c r="AG2160" t="s">
        <v>1910</v>
      </c>
      <c r="AH2160" t="s">
        <v>1911</v>
      </c>
      <c r="AI2160" t="s">
        <v>1924</v>
      </c>
      <c r="AJ2160" s="7">
        <v>41547</v>
      </c>
      <c r="AK2160" t="s">
        <v>2620</v>
      </c>
      <c r="AL2160" t="s">
        <v>1908</v>
      </c>
      <c r="AM2160" t="s">
        <v>2269</v>
      </c>
      <c r="AN2160" t="s">
        <v>2636</v>
      </c>
      <c r="AO2160" t="str">
        <f>TEXT(A2160,"yyyy-mm-dd")</f>
        <v>2012-12-31</v>
      </c>
    </row>
    <row r="2161" spans="1:41">
      <c r="A2161" s="6" t="s">
        <v>2619</v>
      </c>
      <c r="B2161">
        <v>2012</v>
      </c>
      <c r="C2161">
        <v>12</v>
      </c>
      <c r="E2161" t="s">
        <v>1907</v>
      </c>
      <c r="F2161" t="s">
        <v>1908</v>
      </c>
      <c r="G2161" t="s">
        <v>102</v>
      </c>
      <c r="H2161" t="s">
        <v>2194</v>
      </c>
      <c r="I2161">
        <v>2013</v>
      </c>
      <c r="J2161">
        <v>2</v>
      </c>
      <c r="K2161" s="6">
        <v>41455</v>
      </c>
      <c r="L2161">
        <v>6</v>
      </c>
      <c r="M2161">
        <v>2</v>
      </c>
      <c r="N2161" t="s">
        <v>203</v>
      </c>
      <c r="O2161" s="8">
        <v>4.6100000000000003</v>
      </c>
      <c r="P2161" s="8">
        <v>4.5</v>
      </c>
      <c r="Q2161" s="8">
        <v>4.5</v>
      </c>
      <c r="R2161" s="8">
        <v>4.76</v>
      </c>
      <c r="S2161" s="8">
        <v>4.5</v>
      </c>
      <c r="T2161" s="8">
        <v>5</v>
      </c>
      <c r="U2161" s="8">
        <v>0.18</v>
      </c>
      <c r="V2161" s="9">
        <v>20</v>
      </c>
      <c r="W2161" s="8">
        <v>0.25999999999999979</v>
      </c>
      <c r="X2161" s="8">
        <v>0.5</v>
      </c>
      <c r="Y2161" s="8">
        <v>0.11000000000000032</v>
      </c>
      <c r="Z2161" s="8">
        <v>0</v>
      </c>
      <c r="AA2161">
        <v>0.20999999999999996</v>
      </c>
      <c r="AF2161" t="s">
        <v>2195</v>
      </c>
      <c r="AG2161" t="s">
        <v>1910</v>
      </c>
      <c r="AH2161" t="s">
        <v>1911</v>
      </c>
      <c r="AI2161" t="s">
        <v>1919</v>
      </c>
      <c r="AJ2161" s="7">
        <v>41455</v>
      </c>
      <c r="AK2161" t="s">
        <v>2620</v>
      </c>
      <c r="AL2161" t="s">
        <v>1908</v>
      </c>
      <c r="AM2161" t="s">
        <v>2196</v>
      </c>
      <c r="AN2161" t="s">
        <v>2635</v>
      </c>
      <c r="AO2161" t="str">
        <f>TEXT(A2161,"yyyy-mm-dd")</f>
        <v>2012-12-31</v>
      </c>
    </row>
    <row r="2162" spans="1:41">
      <c r="A2162" s="6" t="s">
        <v>2619</v>
      </c>
      <c r="B2162">
        <v>2012</v>
      </c>
      <c r="C2162">
        <v>12</v>
      </c>
      <c r="E2162" t="s">
        <v>1907</v>
      </c>
      <c r="F2162" t="s">
        <v>1908</v>
      </c>
      <c r="G2162" t="s">
        <v>102</v>
      </c>
      <c r="H2162" t="s">
        <v>2121</v>
      </c>
      <c r="I2162">
        <v>2013</v>
      </c>
      <c r="J2162">
        <v>1</v>
      </c>
      <c r="K2162" s="6">
        <v>41364</v>
      </c>
      <c r="L2162">
        <v>3</v>
      </c>
      <c r="M2162">
        <v>1</v>
      </c>
      <c r="N2162" t="s">
        <v>233</v>
      </c>
      <c r="O2162" s="8">
        <v>4.59</v>
      </c>
      <c r="P2162" s="8">
        <v>4.5</v>
      </c>
      <c r="Q2162" s="8">
        <v>4.5</v>
      </c>
      <c r="R2162" s="8">
        <v>4.5599999999999996</v>
      </c>
      <c r="S2162" s="8">
        <v>4.5</v>
      </c>
      <c r="T2162" s="8">
        <v>4.92</v>
      </c>
      <c r="U2162" s="8">
        <v>0.16</v>
      </c>
      <c r="V2162" s="9">
        <v>20</v>
      </c>
      <c r="W2162" s="8">
        <v>5.9999999999999609E-2</v>
      </c>
      <c r="X2162" s="8">
        <v>0.41999999999999993</v>
      </c>
      <c r="Y2162" s="8">
        <v>8.9999999999999858E-2</v>
      </c>
      <c r="Z2162" s="8">
        <v>0</v>
      </c>
      <c r="AA2162">
        <v>5.9999999999999609E-2</v>
      </c>
      <c r="AF2162" t="s">
        <v>2122</v>
      </c>
      <c r="AG2162" t="s">
        <v>1910</v>
      </c>
      <c r="AH2162" t="s">
        <v>1911</v>
      </c>
      <c r="AI2162" t="s">
        <v>1915</v>
      </c>
      <c r="AJ2162" s="7">
        <v>41364</v>
      </c>
      <c r="AK2162" t="s">
        <v>2620</v>
      </c>
      <c r="AL2162" t="s">
        <v>1908</v>
      </c>
      <c r="AM2162" t="s">
        <v>2123</v>
      </c>
      <c r="AN2162" t="s">
        <v>2634</v>
      </c>
      <c r="AO2162" t="str">
        <f>TEXT(A2162,"yyyy-mm-dd")</f>
        <v>2012-12-31</v>
      </c>
    </row>
    <row r="2163" spans="1:41">
      <c r="A2163" s="6" t="s">
        <v>2619</v>
      </c>
      <c r="B2163">
        <v>2012</v>
      </c>
      <c r="C2163">
        <v>12</v>
      </c>
      <c r="E2163" t="s">
        <v>100</v>
      </c>
      <c r="F2163" t="s">
        <v>101</v>
      </c>
      <c r="G2163" t="s">
        <v>83</v>
      </c>
      <c r="H2163" t="s">
        <v>2028</v>
      </c>
      <c r="I2163">
        <v>2013</v>
      </c>
      <c r="K2163" s="6">
        <v>41639</v>
      </c>
      <c r="L2163">
        <v>12</v>
      </c>
      <c r="N2163" t="s">
        <v>261</v>
      </c>
      <c r="O2163" s="8">
        <v>3.45</v>
      </c>
      <c r="P2163" s="8">
        <v>3.5</v>
      </c>
      <c r="Q2163" s="8">
        <v>3.23</v>
      </c>
      <c r="R2163" s="8">
        <v>3.6</v>
      </c>
      <c r="S2163" s="8">
        <v>3</v>
      </c>
      <c r="T2163" s="8">
        <v>3.9</v>
      </c>
      <c r="U2163" s="8">
        <v>0.24</v>
      </c>
      <c r="V2163" s="9">
        <v>22</v>
      </c>
      <c r="W2163" s="8">
        <v>0.37000000000000011</v>
      </c>
      <c r="X2163" s="8">
        <v>0.89999999999999991</v>
      </c>
      <c r="Y2163" s="8">
        <v>-4.9999999999999822E-2</v>
      </c>
      <c r="Z2163" s="8">
        <v>0</v>
      </c>
      <c r="AA2163">
        <v>4.0000000000000036E-2</v>
      </c>
      <c r="AF2163" t="s">
        <v>10004</v>
      </c>
      <c r="AG2163" t="s">
        <v>9655</v>
      </c>
      <c r="AH2163" t="s">
        <v>9656</v>
      </c>
      <c r="AI2163" t="s">
        <v>9669</v>
      </c>
      <c r="AJ2163" s="7">
        <v>41639</v>
      </c>
      <c r="AK2163" t="s">
        <v>2620</v>
      </c>
      <c r="AL2163" t="s">
        <v>109</v>
      </c>
      <c r="AM2163" t="s">
        <v>2030</v>
      </c>
      <c r="AN2163" t="s">
        <v>10020</v>
      </c>
    </row>
    <row r="2164" spans="1:41">
      <c r="A2164" s="6" t="s">
        <v>2619</v>
      </c>
      <c r="B2164">
        <v>2012</v>
      </c>
      <c r="C2164">
        <v>12</v>
      </c>
      <c r="E2164" t="s">
        <v>100</v>
      </c>
      <c r="F2164" t="s">
        <v>101</v>
      </c>
      <c r="G2164" t="s">
        <v>102</v>
      </c>
      <c r="H2164" t="s">
        <v>2267</v>
      </c>
      <c r="I2164">
        <v>2013</v>
      </c>
      <c r="J2164">
        <v>3</v>
      </c>
      <c r="K2164" s="6">
        <v>41547</v>
      </c>
      <c r="L2164">
        <v>9</v>
      </c>
      <c r="M2164">
        <v>3</v>
      </c>
      <c r="N2164" t="s">
        <v>173</v>
      </c>
      <c r="O2164" s="8">
        <v>3.54</v>
      </c>
      <c r="P2164" s="8">
        <v>3.5</v>
      </c>
      <c r="Q2164" s="8">
        <v>3.3</v>
      </c>
      <c r="R2164" s="8">
        <v>3.87</v>
      </c>
      <c r="S2164" s="8">
        <v>3</v>
      </c>
      <c r="T2164" s="8">
        <v>4.09</v>
      </c>
      <c r="U2164" s="8">
        <v>0.31</v>
      </c>
      <c r="V2164" s="9">
        <v>22</v>
      </c>
      <c r="W2164" s="8">
        <v>0.57000000000000028</v>
      </c>
      <c r="X2164" s="8">
        <v>1.0899999999999999</v>
      </c>
      <c r="Y2164" s="8">
        <v>4.0000000000000036E-2</v>
      </c>
      <c r="Z2164" s="8">
        <v>0</v>
      </c>
      <c r="AA2164">
        <v>7.0000000000000284E-2</v>
      </c>
      <c r="AF2164" t="s">
        <v>2605</v>
      </c>
      <c r="AG2164" t="s">
        <v>106</v>
      </c>
      <c r="AH2164" t="s">
        <v>107</v>
      </c>
      <c r="AI2164" t="s">
        <v>497</v>
      </c>
      <c r="AJ2164" s="7">
        <v>41547</v>
      </c>
      <c r="AK2164" t="s">
        <v>2620</v>
      </c>
      <c r="AL2164" t="s">
        <v>109</v>
      </c>
      <c r="AM2164" t="s">
        <v>2269</v>
      </c>
      <c r="AN2164" t="s">
        <v>2633</v>
      </c>
      <c r="AO2164" t="str">
        <f>TEXT(A2164,"yyyy-mm-dd")</f>
        <v>2012-12-31</v>
      </c>
    </row>
    <row r="2165" spans="1:41">
      <c r="A2165" s="6" t="s">
        <v>2619</v>
      </c>
      <c r="B2165">
        <v>2012</v>
      </c>
      <c r="C2165">
        <v>12</v>
      </c>
      <c r="E2165" t="s">
        <v>100</v>
      </c>
      <c r="F2165" t="s">
        <v>101</v>
      </c>
      <c r="G2165" t="s">
        <v>102</v>
      </c>
      <c r="H2165" t="s">
        <v>2194</v>
      </c>
      <c r="I2165">
        <v>2013</v>
      </c>
      <c r="J2165">
        <v>2</v>
      </c>
      <c r="K2165" s="6">
        <v>41455</v>
      </c>
      <c r="L2165">
        <v>6</v>
      </c>
      <c r="M2165">
        <v>2</v>
      </c>
      <c r="N2165" t="s">
        <v>203</v>
      </c>
      <c r="O2165" s="8">
        <v>3.51</v>
      </c>
      <c r="P2165" s="8">
        <v>3.4</v>
      </c>
      <c r="Q2165" s="8">
        <v>3.2</v>
      </c>
      <c r="R2165" s="8">
        <v>3.68</v>
      </c>
      <c r="S2165" s="8">
        <v>2.8</v>
      </c>
      <c r="T2165" s="8">
        <v>4.9000000000000004</v>
      </c>
      <c r="U2165" s="8">
        <v>0.52</v>
      </c>
      <c r="V2165" s="9">
        <v>22</v>
      </c>
      <c r="W2165" s="8">
        <v>0.48</v>
      </c>
      <c r="X2165" s="8">
        <v>2.1000000000000005</v>
      </c>
      <c r="Y2165" s="8">
        <v>0.10999999999999988</v>
      </c>
      <c r="Z2165" s="8">
        <v>0</v>
      </c>
      <c r="AA2165">
        <v>4.0000000000000036E-2</v>
      </c>
      <c r="AF2165" t="s">
        <v>2532</v>
      </c>
      <c r="AG2165" t="s">
        <v>106</v>
      </c>
      <c r="AH2165" t="s">
        <v>107</v>
      </c>
      <c r="AI2165" t="s">
        <v>427</v>
      </c>
      <c r="AJ2165" s="7">
        <v>41455</v>
      </c>
      <c r="AK2165" t="s">
        <v>2620</v>
      </c>
      <c r="AL2165" t="s">
        <v>109</v>
      </c>
      <c r="AM2165" t="s">
        <v>2196</v>
      </c>
      <c r="AN2165" t="s">
        <v>2632</v>
      </c>
      <c r="AO2165" t="str">
        <f>TEXT(A2165,"yyyy-mm-dd")</f>
        <v>2012-12-31</v>
      </c>
    </row>
    <row r="2166" spans="1:41">
      <c r="A2166" s="6" t="s">
        <v>2619</v>
      </c>
      <c r="B2166">
        <v>2012</v>
      </c>
      <c r="C2166">
        <v>12</v>
      </c>
      <c r="E2166" t="s">
        <v>100</v>
      </c>
      <c r="F2166" t="s">
        <v>101</v>
      </c>
      <c r="G2166" t="s">
        <v>102</v>
      </c>
      <c r="H2166" t="s">
        <v>2121</v>
      </c>
      <c r="I2166">
        <v>2013</v>
      </c>
      <c r="J2166">
        <v>1</v>
      </c>
      <c r="K2166" s="6">
        <v>41364</v>
      </c>
      <c r="L2166">
        <v>3</v>
      </c>
      <c r="M2166">
        <v>1</v>
      </c>
      <c r="N2166" t="s">
        <v>233</v>
      </c>
      <c r="O2166" s="8">
        <v>2.84</v>
      </c>
      <c r="P2166" s="8">
        <v>3.05</v>
      </c>
      <c r="Q2166" s="8">
        <v>2.5299999999999998</v>
      </c>
      <c r="R2166" s="8">
        <v>3.3</v>
      </c>
      <c r="S2166" s="8">
        <v>0.65</v>
      </c>
      <c r="T2166" s="8">
        <v>3.9</v>
      </c>
      <c r="U2166" s="8">
        <v>0.72</v>
      </c>
      <c r="V2166" s="9">
        <v>22</v>
      </c>
      <c r="W2166" s="8">
        <v>0.77</v>
      </c>
      <c r="X2166" s="8">
        <v>3.25</v>
      </c>
      <c r="Y2166" s="8">
        <v>-0.20999999999999996</v>
      </c>
      <c r="Z2166" s="8">
        <v>-5.0000000000000266E-2</v>
      </c>
      <c r="AA2166">
        <v>3.0000000000000249E-2</v>
      </c>
      <c r="AF2166" t="s">
        <v>2459</v>
      </c>
      <c r="AG2166" t="s">
        <v>106</v>
      </c>
      <c r="AH2166" t="s">
        <v>107</v>
      </c>
      <c r="AI2166" t="s">
        <v>340</v>
      </c>
      <c r="AJ2166" s="7">
        <v>41364</v>
      </c>
      <c r="AK2166" t="s">
        <v>2620</v>
      </c>
      <c r="AL2166" t="s">
        <v>109</v>
      </c>
      <c r="AM2166" t="s">
        <v>2123</v>
      </c>
      <c r="AN2166" t="s">
        <v>2631</v>
      </c>
      <c r="AO2166" t="str">
        <f>TEXT(A2166,"yyyy-mm-dd")</f>
        <v>2012-12-31</v>
      </c>
    </row>
    <row r="2167" spans="1:41">
      <c r="A2167" s="6" t="s">
        <v>2619</v>
      </c>
      <c r="B2167">
        <v>2012</v>
      </c>
      <c r="C2167">
        <v>12</v>
      </c>
      <c r="E2167" t="s">
        <v>100</v>
      </c>
      <c r="F2167" t="s">
        <v>101</v>
      </c>
      <c r="G2167" t="s">
        <v>102</v>
      </c>
      <c r="H2167" t="s">
        <v>2045</v>
      </c>
      <c r="I2167">
        <v>2012</v>
      </c>
      <c r="J2167">
        <v>4</v>
      </c>
      <c r="K2167" s="6">
        <v>41274</v>
      </c>
      <c r="L2167">
        <v>0</v>
      </c>
      <c r="M2167">
        <v>0</v>
      </c>
      <c r="N2167" t="s">
        <v>178</v>
      </c>
      <c r="O2167" s="8">
        <v>3.04</v>
      </c>
      <c r="P2167" s="8">
        <v>3.05</v>
      </c>
      <c r="Q2167" s="8">
        <v>2.93</v>
      </c>
      <c r="R2167" s="8">
        <v>3.2</v>
      </c>
      <c r="S2167" s="8">
        <v>2.16</v>
      </c>
      <c r="T2167" s="8">
        <v>3.6</v>
      </c>
      <c r="U2167" s="8">
        <v>0.3</v>
      </c>
      <c r="V2167" s="9">
        <v>22</v>
      </c>
      <c r="W2167" s="8">
        <v>0.27</v>
      </c>
      <c r="X2167" s="8">
        <v>1.44</v>
      </c>
      <c r="Y2167" s="8">
        <v>-9.9999999999997868E-3</v>
      </c>
      <c r="Z2167" s="8">
        <v>4.9999999999999822E-2</v>
      </c>
      <c r="AA2167">
        <v>-0.13000000000000034</v>
      </c>
      <c r="AF2167" t="s">
        <v>2363</v>
      </c>
      <c r="AG2167" t="s">
        <v>106</v>
      </c>
      <c r="AH2167" t="s">
        <v>107</v>
      </c>
      <c r="AI2167" t="s">
        <v>108</v>
      </c>
      <c r="AJ2167" s="7">
        <v>41274</v>
      </c>
      <c r="AK2167" t="s">
        <v>2620</v>
      </c>
      <c r="AL2167" t="s">
        <v>109</v>
      </c>
      <c r="AM2167" t="s">
        <v>2047</v>
      </c>
      <c r="AN2167" t="s">
        <v>2630</v>
      </c>
      <c r="AO2167" t="str">
        <f>TEXT(A2167,"yyyy-mm-dd")</f>
        <v>2012-12-31</v>
      </c>
    </row>
    <row r="2168" spans="1:41">
      <c r="A2168" s="6" t="s">
        <v>2619</v>
      </c>
      <c r="B2168">
        <v>2012</v>
      </c>
      <c r="C2168">
        <v>12</v>
      </c>
      <c r="E2168" t="s">
        <v>100</v>
      </c>
      <c r="F2168" t="s">
        <v>101</v>
      </c>
      <c r="G2168" t="s">
        <v>83</v>
      </c>
      <c r="H2168" t="s">
        <v>1781</v>
      </c>
      <c r="I2168">
        <v>2012</v>
      </c>
      <c r="K2168" s="6">
        <v>41274</v>
      </c>
      <c r="L2168">
        <v>0</v>
      </c>
      <c r="N2168" t="s">
        <v>178</v>
      </c>
      <c r="O2168" s="8">
        <v>3.87</v>
      </c>
      <c r="P2168" s="8">
        <v>3.9</v>
      </c>
      <c r="Q2168" s="8">
        <v>3.8</v>
      </c>
      <c r="R2168" s="8">
        <v>3.9</v>
      </c>
      <c r="S2168" s="8">
        <v>3</v>
      </c>
      <c r="T2168" s="8">
        <v>4.72</v>
      </c>
      <c r="U2168" s="8">
        <v>0.28000000000000003</v>
      </c>
      <c r="V2168" s="9">
        <v>22</v>
      </c>
      <c r="W2168" s="8">
        <v>0.10000000000000009</v>
      </c>
      <c r="X2168" s="8">
        <v>1.7199999999999998</v>
      </c>
      <c r="Y2168" s="8">
        <v>-2.9999999999999805E-2</v>
      </c>
      <c r="Z2168" s="8">
        <v>0</v>
      </c>
      <c r="AA2168">
        <v>0</v>
      </c>
      <c r="AF2168" t="s">
        <v>9973</v>
      </c>
      <c r="AG2168" t="s">
        <v>9655</v>
      </c>
      <c r="AH2168" t="s">
        <v>9656</v>
      </c>
      <c r="AI2168" t="s">
        <v>9657</v>
      </c>
      <c r="AJ2168" s="7">
        <v>41274</v>
      </c>
      <c r="AK2168" t="s">
        <v>2620</v>
      </c>
      <c r="AL2168" t="s">
        <v>109</v>
      </c>
      <c r="AM2168" t="s">
        <v>1783</v>
      </c>
      <c r="AN2168" t="s">
        <v>10002</v>
      </c>
    </row>
    <row r="2169" spans="1:41">
      <c r="A2169" s="6" t="s">
        <v>2619</v>
      </c>
      <c r="B2169">
        <v>2012</v>
      </c>
      <c r="C2169">
        <v>12</v>
      </c>
      <c r="E2169" t="s">
        <v>81</v>
      </c>
      <c r="F2169" t="s">
        <v>82</v>
      </c>
      <c r="G2169" t="s">
        <v>83</v>
      </c>
      <c r="H2169" t="s">
        <v>2624</v>
      </c>
      <c r="I2169">
        <v>2015</v>
      </c>
      <c r="K2169" s="6">
        <v>42369</v>
      </c>
      <c r="L2169">
        <v>36</v>
      </c>
      <c r="N2169" t="s">
        <v>924</v>
      </c>
      <c r="O2169" s="8">
        <v>3.46</v>
      </c>
      <c r="P2169" s="8">
        <v>3.5</v>
      </c>
      <c r="Q2169" s="8">
        <v>3.3</v>
      </c>
      <c r="R2169" s="8">
        <v>3.6</v>
      </c>
      <c r="S2169" s="8">
        <v>3</v>
      </c>
      <c r="T2169" s="8">
        <v>4</v>
      </c>
      <c r="U2169" s="8">
        <v>0.23</v>
      </c>
      <c r="V2169" s="9">
        <v>17</v>
      </c>
      <c r="W2169" s="8">
        <v>0.30000000000000027</v>
      </c>
      <c r="X2169" s="8">
        <v>1</v>
      </c>
      <c r="Y2169" s="8">
        <v>-4.0000000000000036E-2</v>
      </c>
      <c r="Z2169" s="8"/>
      <c r="AF2169" t="s">
        <v>2625</v>
      </c>
      <c r="AG2169" t="s">
        <v>87</v>
      </c>
      <c r="AH2169" t="s">
        <v>88</v>
      </c>
      <c r="AI2169" t="s">
        <v>926</v>
      </c>
      <c r="AJ2169" s="7">
        <v>42369</v>
      </c>
      <c r="AK2169" t="s">
        <v>2620</v>
      </c>
      <c r="AL2169" t="s">
        <v>91</v>
      </c>
      <c r="AM2169" t="s">
        <v>2626</v>
      </c>
      <c r="AN2169" t="s">
        <v>2627</v>
      </c>
      <c r="AO2169" t="str">
        <f>TEXT(A2169,"yyyy-mm-dd")</f>
        <v>2012-12-31</v>
      </c>
    </row>
    <row r="2170" spans="1:41">
      <c r="A2170" s="6" t="s">
        <v>2619</v>
      </c>
      <c r="B2170">
        <v>2012</v>
      </c>
      <c r="C2170">
        <v>12</v>
      </c>
      <c r="E2170" t="s">
        <v>81</v>
      </c>
      <c r="F2170" t="s">
        <v>82</v>
      </c>
      <c r="G2170" t="s">
        <v>83</v>
      </c>
      <c r="H2170" t="s">
        <v>2325</v>
      </c>
      <c r="I2170">
        <v>2014</v>
      </c>
      <c r="K2170" s="6">
        <v>42004</v>
      </c>
      <c r="L2170">
        <v>24</v>
      </c>
      <c r="N2170" t="s">
        <v>368</v>
      </c>
      <c r="O2170" s="8">
        <v>3.52</v>
      </c>
      <c r="P2170" s="8">
        <v>3.6</v>
      </c>
      <c r="Q2170" s="8">
        <v>3.4</v>
      </c>
      <c r="R2170" s="8">
        <v>3.61</v>
      </c>
      <c r="S2170" s="8">
        <v>3</v>
      </c>
      <c r="T2170" s="8">
        <v>3.8</v>
      </c>
      <c r="U2170" s="8">
        <v>0.19</v>
      </c>
      <c r="V2170" s="9">
        <v>20</v>
      </c>
      <c r="W2170" s="8">
        <v>0.20999999999999996</v>
      </c>
      <c r="X2170" s="8">
        <v>0.79999999999999982</v>
      </c>
      <c r="Y2170" s="8">
        <v>-8.0000000000000071E-2</v>
      </c>
      <c r="Z2170" s="8">
        <v>0</v>
      </c>
      <c r="AA2170">
        <v>9.9999999999997868E-3</v>
      </c>
      <c r="AF2170" t="s">
        <v>2326</v>
      </c>
      <c r="AG2170" t="s">
        <v>87</v>
      </c>
      <c r="AH2170" t="s">
        <v>88</v>
      </c>
      <c r="AI2170" t="s">
        <v>359</v>
      </c>
      <c r="AJ2170" s="7">
        <v>42004</v>
      </c>
      <c r="AK2170" t="s">
        <v>2620</v>
      </c>
      <c r="AL2170" t="s">
        <v>91</v>
      </c>
      <c r="AM2170" t="s">
        <v>2327</v>
      </c>
      <c r="AN2170" t="s">
        <v>2623</v>
      </c>
      <c r="AO2170" t="str">
        <f>TEXT(A2170,"yyyy-mm-dd")</f>
        <v>2012-12-31</v>
      </c>
    </row>
    <row r="2171" spans="1:41">
      <c r="A2171" s="6" t="s">
        <v>2619</v>
      </c>
      <c r="B2171">
        <v>2012</v>
      </c>
      <c r="C2171">
        <v>12</v>
      </c>
      <c r="E2171" t="s">
        <v>81</v>
      </c>
      <c r="F2171" t="s">
        <v>82</v>
      </c>
      <c r="G2171" t="s">
        <v>83</v>
      </c>
      <c r="H2171" t="s">
        <v>2028</v>
      </c>
      <c r="I2171">
        <v>2013</v>
      </c>
      <c r="K2171" s="6">
        <v>41639</v>
      </c>
      <c r="L2171">
        <v>12</v>
      </c>
      <c r="N2171" t="s">
        <v>261</v>
      </c>
      <c r="O2171" s="8">
        <v>3.69</v>
      </c>
      <c r="P2171" s="8">
        <v>3.65</v>
      </c>
      <c r="Q2171" s="8">
        <v>3.6</v>
      </c>
      <c r="R2171" s="8">
        <v>3.9</v>
      </c>
      <c r="S2171" s="8">
        <v>2.7</v>
      </c>
      <c r="T2171" s="8">
        <v>4.3</v>
      </c>
      <c r="U2171" s="8">
        <v>0.33</v>
      </c>
      <c r="V2171" s="9">
        <v>22</v>
      </c>
      <c r="W2171" s="8">
        <v>0.29999999999999982</v>
      </c>
      <c r="X2171" s="8">
        <v>1.5999999999999996</v>
      </c>
      <c r="Y2171" s="8">
        <v>4.0000000000000036E-2</v>
      </c>
      <c r="Z2171" s="8">
        <v>-5.0000000000000266E-2</v>
      </c>
      <c r="AA2171">
        <v>0</v>
      </c>
      <c r="AF2171" t="s">
        <v>2029</v>
      </c>
      <c r="AG2171" t="s">
        <v>87</v>
      </c>
      <c r="AH2171" t="s">
        <v>88</v>
      </c>
      <c r="AI2171" t="s">
        <v>97</v>
      </c>
      <c r="AJ2171" s="7">
        <v>41639</v>
      </c>
      <c r="AK2171" t="s">
        <v>2620</v>
      </c>
      <c r="AL2171" t="s">
        <v>91</v>
      </c>
      <c r="AM2171" t="s">
        <v>2030</v>
      </c>
      <c r="AN2171" t="s">
        <v>2622</v>
      </c>
      <c r="AO2171" t="str">
        <f>TEXT(A2171,"yyyy-mm-dd")</f>
        <v>2012-12-31</v>
      </c>
    </row>
    <row r="2172" spans="1:41">
      <c r="A2172" s="6" t="s">
        <v>2619</v>
      </c>
      <c r="B2172">
        <v>2012</v>
      </c>
      <c r="C2172">
        <v>12</v>
      </c>
      <c r="E2172" t="s">
        <v>392</v>
      </c>
      <c r="F2172" t="s">
        <v>82</v>
      </c>
      <c r="G2172" t="s">
        <v>83</v>
      </c>
      <c r="H2172" t="s">
        <v>2028</v>
      </c>
      <c r="I2172">
        <v>2013</v>
      </c>
      <c r="K2172" s="6">
        <v>41639</v>
      </c>
      <c r="L2172">
        <v>12</v>
      </c>
      <c r="N2172" t="s">
        <v>261</v>
      </c>
      <c r="O2172" s="8">
        <v>3.45</v>
      </c>
      <c r="P2172" s="8">
        <v>3.4</v>
      </c>
      <c r="Q2172" s="8">
        <v>3.3</v>
      </c>
      <c r="R2172" s="8">
        <v>3.5</v>
      </c>
      <c r="S2172" s="8">
        <v>3.1</v>
      </c>
      <c r="T2172" s="8">
        <v>4.5</v>
      </c>
      <c r="U2172" s="8">
        <v>0.31</v>
      </c>
      <c r="V2172" s="9">
        <v>21</v>
      </c>
      <c r="W2172" s="8">
        <v>0.20000000000000018</v>
      </c>
      <c r="X2172" s="8">
        <v>1.4</v>
      </c>
      <c r="Y2172" s="8">
        <v>5.0000000000000266E-2</v>
      </c>
      <c r="Z2172" s="8">
        <v>0</v>
      </c>
      <c r="AA2172">
        <v>-0.10000000000000009</v>
      </c>
      <c r="AF2172" t="s">
        <v>2029</v>
      </c>
      <c r="AG2172" t="s">
        <v>87</v>
      </c>
      <c r="AH2172" t="s">
        <v>88</v>
      </c>
      <c r="AI2172" t="s">
        <v>97</v>
      </c>
      <c r="AJ2172" s="7">
        <v>41639</v>
      </c>
      <c r="AK2172" t="s">
        <v>2620</v>
      </c>
      <c r="AL2172" t="s">
        <v>393</v>
      </c>
      <c r="AM2172" t="s">
        <v>2030</v>
      </c>
      <c r="AN2172" t="s">
        <v>2629</v>
      </c>
      <c r="AO2172" t="str">
        <f>TEXT(A2172,"yyyy-mm-dd")</f>
        <v>2012-12-31</v>
      </c>
    </row>
    <row r="2173" spans="1:41">
      <c r="A2173" s="6" t="s">
        <v>2619</v>
      </c>
      <c r="B2173">
        <v>2012</v>
      </c>
      <c r="C2173">
        <v>12</v>
      </c>
      <c r="E2173" t="s">
        <v>81</v>
      </c>
      <c r="F2173" t="s">
        <v>82</v>
      </c>
      <c r="G2173" t="s">
        <v>83</v>
      </c>
      <c r="H2173" t="s">
        <v>1781</v>
      </c>
      <c r="I2173">
        <v>2012</v>
      </c>
      <c r="K2173" s="6">
        <v>41274</v>
      </c>
      <c r="L2173">
        <v>0</v>
      </c>
      <c r="N2173" t="s">
        <v>178</v>
      </c>
      <c r="O2173" s="8">
        <v>4</v>
      </c>
      <c r="P2173" s="8">
        <v>4</v>
      </c>
      <c r="Q2173" s="8">
        <v>4</v>
      </c>
      <c r="R2173" s="8">
        <v>4.0999999999999996</v>
      </c>
      <c r="S2173" s="8">
        <v>3.4</v>
      </c>
      <c r="T2173" s="8">
        <v>4.2</v>
      </c>
      <c r="U2173" s="8">
        <v>0.19</v>
      </c>
      <c r="V2173" s="9">
        <v>22</v>
      </c>
      <c r="W2173" s="8">
        <v>9.9999999999999645E-2</v>
      </c>
      <c r="X2173" s="8">
        <v>0.80000000000000027</v>
      </c>
      <c r="Y2173" s="8">
        <v>0</v>
      </c>
      <c r="Z2173" s="8">
        <v>-9.9999999999999645E-2</v>
      </c>
      <c r="AA2173">
        <v>0</v>
      </c>
      <c r="AF2173" t="s">
        <v>1782</v>
      </c>
      <c r="AG2173" t="s">
        <v>87</v>
      </c>
      <c r="AH2173" t="s">
        <v>88</v>
      </c>
      <c r="AI2173" t="s">
        <v>89</v>
      </c>
      <c r="AJ2173" s="7">
        <v>41274</v>
      </c>
      <c r="AK2173" t="s">
        <v>2620</v>
      </c>
      <c r="AL2173" t="s">
        <v>91</v>
      </c>
      <c r="AM2173" t="s">
        <v>1783</v>
      </c>
      <c r="AN2173" t="s">
        <v>2621</v>
      </c>
      <c r="AO2173" t="str">
        <f>TEXT(A2173,"yyyy-mm-dd")</f>
        <v>2012-12-31</v>
      </c>
    </row>
    <row r="2174" spans="1:41">
      <c r="A2174" s="6" t="s">
        <v>2619</v>
      </c>
      <c r="B2174">
        <v>2012</v>
      </c>
      <c r="C2174">
        <v>12</v>
      </c>
      <c r="E2174" t="s">
        <v>392</v>
      </c>
      <c r="F2174" t="s">
        <v>82</v>
      </c>
      <c r="G2174" t="s">
        <v>83</v>
      </c>
      <c r="H2174" t="s">
        <v>1781</v>
      </c>
      <c r="I2174">
        <v>2012</v>
      </c>
      <c r="K2174" s="6">
        <v>41274</v>
      </c>
      <c r="L2174">
        <v>0</v>
      </c>
      <c r="N2174" t="s">
        <v>178</v>
      </c>
      <c r="O2174" s="8">
        <v>3.32</v>
      </c>
      <c r="P2174" s="8">
        <v>3.3</v>
      </c>
      <c r="Q2174" s="8">
        <v>3.1</v>
      </c>
      <c r="R2174" s="8">
        <v>3.4</v>
      </c>
      <c r="S2174" s="8">
        <v>3</v>
      </c>
      <c r="T2174" s="8">
        <v>4.2</v>
      </c>
      <c r="U2174" s="8">
        <v>0.27</v>
      </c>
      <c r="V2174" s="9">
        <v>21</v>
      </c>
      <c r="W2174" s="8">
        <v>0.29999999999999982</v>
      </c>
      <c r="X2174" s="8">
        <v>1.2000000000000002</v>
      </c>
      <c r="Y2174" s="8">
        <v>2.0000000000000018E-2</v>
      </c>
      <c r="Z2174" s="8">
        <v>-0.20000000000000018</v>
      </c>
      <c r="AA2174">
        <v>0.19999999999999973</v>
      </c>
      <c r="AF2174" t="s">
        <v>1782</v>
      </c>
      <c r="AG2174" t="s">
        <v>87</v>
      </c>
      <c r="AH2174" t="s">
        <v>88</v>
      </c>
      <c r="AI2174" t="s">
        <v>89</v>
      </c>
      <c r="AJ2174" s="7">
        <v>41274</v>
      </c>
      <c r="AK2174" t="s">
        <v>2620</v>
      </c>
      <c r="AL2174" t="s">
        <v>393</v>
      </c>
      <c r="AM2174" t="s">
        <v>1783</v>
      </c>
      <c r="AN2174" t="s">
        <v>2628</v>
      </c>
      <c r="AO2174" t="str">
        <f>TEXT(A2174,"yyyy-mm-dd")</f>
        <v>2012-12-31</v>
      </c>
    </row>
    <row r="2175" spans="1:41">
      <c r="A2175" s="6" t="s">
        <v>2619</v>
      </c>
      <c r="B2175">
        <v>2012</v>
      </c>
      <c r="C2175">
        <v>12</v>
      </c>
      <c r="E2175" t="s">
        <v>81</v>
      </c>
      <c r="F2175" t="s">
        <v>82</v>
      </c>
      <c r="G2175" t="s">
        <v>774</v>
      </c>
      <c r="H2175" t="s">
        <v>775</v>
      </c>
      <c r="K2175" s="6"/>
      <c r="O2175" s="8">
        <v>3.53</v>
      </c>
      <c r="P2175" s="8">
        <v>3.6</v>
      </c>
      <c r="Q2175" s="8">
        <v>3.4</v>
      </c>
      <c r="R2175" s="8">
        <v>3.65</v>
      </c>
      <c r="S2175" s="8">
        <v>3</v>
      </c>
      <c r="T2175" s="8">
        <v>3.9</v>
      </c>
      <c r="U2175" s="8">
        <v>0.23</v>
      </c>
      <c r="V2175" s="9">
        <v>19</v>
      </c>
      <c r="W2175" s="8">
        <v>0.25</v>
      </c>
      <c r="X2175" s="8">
        <v>0.89999999999999991</v>
      </c>
      <c r="Y2175" s="8">
        <v>-7.0000000000000284E-2</v>
      </c>
      <c r="Z2175" s="8">
        <v>0</v>
      </c>
      <c r="AA2175">
        <v>4.9999999999999822E-2</v>
      </c>
      <c r="AF2175" t="s">
        <v>776</v>
      </c>
      <c r="AG2175" t="s">
        <v>777</v>
      </c>
      <c r="AH2175" t="s">
        <v>778</v>
      </c>
      <c r="AI2175" t="s">
        <v>779</v>
      </c>
      <c r="AJ2175" s="7"/>
      <c r="AK2175" t="s">
        <v>2620</v>
      </c>
      <c r="AL2175" t="s">
        <v>91</v>
      </c>
      <c r="AM2175" t="s">
        <v>775</v>
      </c>
      <c r="AN2175" t="s">
        <v>2645</v>
      </c>
      <c r="AO2175" t="str">
        <f>TEXT(A2175,"yyyy-mm-dd")</f>
        <v>2012-12-31</v>
      </c>
    </row>
    <row r="2176" spans="1:41">
      <c r="A2176" s="6" t="s">
        <v>2619</v>
      </c>
      <c r="B2176">
        <v>2012</v>
      </c>
      <c r="C2176">
        <v>12</v>
      </c>
      <c r="E2176" t="s">
        <v>81</v>
      </c>
      <c r="F2176" t="s">
        <v>82</v>
      </c>
      <c r="G2176" t="s">
        <v>774</v>
      </c>
      <c r="H2176" t="s">
        <v>1536</v>
      </c>
      <c r="K2176" s="6"/>
      <c r="O2176" s="8">
        <v>3.44</v>
      </c>
      <c r="P2176" s="8">
        <v>3.5</v>
      </c>
      <c r="Q2176" s="8">
        <v>3.3</v>
      </c>
      <c r="R2176" s="8">
        <v>3.58</v>
      </c>
      <c r="S2176" s="8">
        <v>3</v>
      </c>
      <c r="T2176" s="8">
        <v>4</v>
      </c>
      <c r="U2176" s="8">
        <v>0.25</v>
      </c>
      <c r="V2176" s="9">
        <v>18</v>
      </c>
      <c r="W2176" s="8">
        <v>0.28000000000000025</v>
      </c>
      <c r="X2176" s="8">
        <v>1</v>
      </c>
      <c r="Y2176" s="8">
        <v>-6.0000000000000053E-2</v>
      </c>
      <c r="Z2176" s="8">
        <v>0</v>
      </c>
      <c r="AA2176">
        <v>0</v>
      </c>
      <c r="AF2176" t="s">
        <v>1537</v>
      </c>
      <c r="AG2176" t="s">
        <v>777</v>
      </c>
      <c r="AH2176" t="s">
        <v>778</v>
      </c>
      <c r="AI2176" t="s">
        <v>1538</v>
      </c>
      <c r="AJ2176" s="7"/>
      <c r="AK2176" t="s">
        <v>2620</v>
      </c>
      <c r="AL2176" t="s">
        <v>91</v>
      </c>
      <c r="AM2176" t="s">
        <v>1536</v>
      </c>
      <c r="AN2176" t="s">
        <v>2646</v>
      </c>
      <c r="AO2176" t="str">
        <f>TEXT(A2176,"yyyy-mm-dd")</f>
        <v>2012-12-31</v>
      </c>
    </row>
    <row r="2177" spans="1:41">
      <c r="A2177" s="6" t="s">
        <v>2619</v>
      </c>
      <c r="B2177">
        <v>2012</v>
      </c>
      <c r="C2177">
        <v>12</v>
      </c>
      <c r="E2177" t="s">
        <v>112</v>
      </c>
      <c r="F2177" t="s">
        <v>113</v>
      </c>
      <c r="G2177" t="s">
        <v>83</v>
      </c>
      <c r="H2177" t="s">
        <v>2325</v>
      </c>
      <c r="I2177">
        <v>2014</v>
      </c>
      <c r="K2177" s="6">
        <v>42004</v>
      </c>
      <c r="L2177">
        <v>24</v>
      </c>
      <c r="N2177" t="s">
        <v>368</v>
      </c>
      <c r="O2177" s="8">
        <v>5.13</v>
      </c>
      <c r="P2177" s="8">
        <v>5</v>
      </c>
      <c r="Q2177" s="8">
        <v>4.8</v>
      </c>
      <c r="R2177" s="8">
        <v>5.58</v>
      </c>
      <c r="S2177" s="8">
        <v>4.05</v>
      </c>
      <c r="T2177" s="8">
        <v>6.24</v>
      </c>
      <c r="U2177" s="8">
        <v>0.6</v>
      </c>
      <c r="V2177" s="9">
        <v>17</v>
      </c>
      <c r="W2177" s="8">
        <v>0.78000000000000025</v>
      </c>
      <c r="X2177" s="8">
        <v>2.1900000000000004</v>
      </c>
      <c r="Y2177" s="8">
        <v>0.12999999999999989</v>
      </c>
      <c r="Z2177" s="8"/>
      <c r="AF2177" t="s">
        <v>2648</v>
      </c>
      <c r="AG2177" t="s">
        <v>115</v>
      </c>
      <c r="AH2177" t="s">
        <v>116</v>
      </c>
      <c r="AI2177" t="s">
        <v>359</v>
      </c>
      <c r="AJ2177" s="7">
        <v>42004</v>
      </c>
      <c r="AK2177" t="s">
        <v>2620</v>
      </c>
      <c r="AL2177" t="s">
        <v>118</v>
      </c>
      <c r="AM2177" t="s">
        <v>2327</v>
      </c>
      <c r="AN2177" t="s">
        <v>2649</v>
      </c>
      <c r="AO2177" t="str">
        <f>TEXT(A2177,"yyyy-mm-dd")</f>
        <v>2012-12-31</v>
      </c>
    </row>
    <row r="2178" spans="1:41">
      <c r="A2178" s="6" t="s">
        <v>2619</v>
      </c>
      <c r="B2178">
        <v>2012</v>
      </c>
      <c r="C2178">
        <v>12</v>
      </c>
      <c r="E2178" t="s">
        <v>112</v>
      </c>
      <c r="F2178" t="s">
        <v>113</v>
      </c>
      <c r="G2178" t="s">
        <v>83</v>
      </c>
      <c r="H2178" t="s">
        <v>2028</v>
      </c>
      <c r="I2178">
        <v>2013</v>
      </c>
      <c r="K2178" s="6">
        <v>41639</v>
      </c>
      <c r="L2178">
        <v>12</v>
      </c>
      <c r="N2178" t="s">
        <v>261</v>
      </c>
      <c r="O2178" s="8">
        <v>4.53</v>
      </c>
      <c r="P2178" s="8">
        <v>4.5</v>
      </c>
      <c r="Q2178" s="8">
        <v>4.3600000000000003</v>
      </c>
      <c r="R2178" s="8">
        <v>4.54</v>
      </c>
      <c r="S2178" s="8">
        <v>4.05</v>
      </c>
      <c r="T2178" s="8">
        <v>5.25</v>
      </c>
      <c r="U2178" s="8">
        <v>0.28999999999999998</v>
      </c>
      <c r="V2178" s="9">
        <v>21</v>
      </c>
      <c r="W2178" s="8">
        <v>0.17999999999999972</v>
      </c>
      <c r="X2178" s="8">
        <v>1.2000000000000002</v>
      </c>
      <c r="Y2178" s="8">
        <v>3.0000000000000249E-2</v>
      </c>
      <c r="Z2178" s="8">
        <v>0</v>
      </c>
      <c r="AA2178">
        <v>-8.9999999999999858E-2</v>
      </c>
      <c r="AF2178" t="s">
        <v>2349</v>
      </c>
      <c r="AG2178" t="s">
        <v>115</v>
      </c>
      <c r="AH2178" t="s">
        <v>116</v>
      </c>
      <c r="AI2178" t="s">
        <v>230</v>
      </c>
      <c r="AJ2178" s="7">
        <v>41639</v>
      </c>
      <c r="AK2178" t="s">
        <v>2620</v>
      </c>
      <c r="AL2178" t="s">
        <v>118</v>
      </c>
      <c r="AM2178" t="s">
        <v>2030</v>
      </c>
      <c r="AN2178" t="s">
        <v>2647</v>
      </c>
      <c r="AO2178" t="str">
        <f>TEXT(A2178,"yyyy-mm-dd")</f>
        <v>2012-12-31</v>
      </c>
    </row>
    <row r="2179" spans="1:41">
      <c r="A2179" s="6" t="s">
        <v>2650</v>
      </c>
      <c r="B2179">
        <v>2013</v>
      </c>
      <c r="C2179">
        <v>1</v>
      </c>
      <c r="E2179" t="s">
        <v>1907</v>
      </c>
      <c r="F2179" t="s">
        <v>1908</v>
      </c>
      <c r="G2179" t="s">
        <v>102</v>
      </c>
      <c r="H2179" t="s">
        <v>2641</v>
      </c>
      <c r="I2179">
        <v>2014</v>
      </c>
      <c r="J2179">
        <v>4</v>
      </c>
      <c r="K2179" s="6">
        <v>42004</v>
      </c>
      <c r="L2179">
        <v>23</v>
      </c>
      <c r="M2179">
        <v>8</v>
      </c>
      <c r="N2179" t="s">
        <v>95</v>
      </c>
      <c r="O2179" s="8">
        <v>5.09</v>
      </c>
      <c r="P2179" s="8">
        <v>5</v>
      </c>
      <c r="Q2179" s="8">
        <v>5</v>
      </c>
      <c r="R2179" s="8">
        <v>5.25</v>
      </c>
      <c r="S2179" s="8">
        <v>4.25</v>
      </c>
      <c r="T2179" s="8">
        <v>6.71</v>
      </c>
      <c r="U2179" s="8">
        <v>0.54</v>
      </c>
      <c r="V2179" s="9">
        <v>23</v>
      </c>
      <c r="W2179" s="8">
        <v>0.25</v>
      </c>
      <c r="X2179" s="8">
        <v>2.46</v>
      </c>
      <c r="Y2179" s="8">
        <v>8.9999999999999858E-2</v>
      </c>
      <c r="Z2179" s="8">
        <v>0</v>
      </c>
      <c r="AA2179">
        <v>-0.40000000000000036</v>
      </c>
      <c r="AF2179" t="s">
        <v>2642</v>
      </c>
      <c r="AG2179" t="s">
        <v>1910</v>
      </c>
      <c r="AH2179" t="s">
        <v>1911</v>
      </c>
      <c r="AI2179" t="s">
        <v>1944</v>
      </c>
      <c r="AJ2179" s="7">
        <v>42004</v>
      </c>
      <c r="AK2179" t="s">
        <v>2651</v>
      </c>
      <c r="AL2179" t="s">
        <v>1908</v>
      </c>
      <c r="AM2179" t="s">
        <v>2643</v>
      </c>
      <c r="AN2179" t="s">
        <v>2682</v>
      </c>
      <c r="AO2179" t="str">
        <f>TEXT(A2179,"yyyy-mm-dd")</f>
        <v>2013-01-31</v>
      </c>
    </row>
    <row r="2180" spans="1:41">
      <c r="A2180" s="6" t="s">
        <v>2650</v>
      </c>
      <c r="B2180">
        <v>2013</v>
      </c>
      <c r="C2180">
        <v>1</v>
      </c>
      <c r="E2180" t="s">
        <v>1907</v>
      </c>
      <c r="F2180" t="s">
        <v>1908</v>
      </c>
      <c r="G2180" t="s">
        <v>102</v>
      </c>
      <c r="H2180" t="s">
        <v>2564</v>
      </c>
      <c r="I2180">
        <v>2014</v>
      </c>
      <c r="J2180">
        <v>3</v>
      </c>
      <c r="K2180" s="6">
        <v>41912</v>
      </c>
      <c r="L2180">
        <v>20</v>
      </c>
      <c r="M2180">
        <v>7</v>
      </c>
      <c r="N2180" t="s">
        <v>185</v>
      </c>
      <c r="O2180" s="8">
        <v>4.91</v>
      </c>
      <c r="P2180" s="8">
        <v>5</v>
      </c>
      <c r="Q2180" s="8">
        <v>4.5</v>
      </c>
      <c r="R2180" s="8">
        <v>5</v>
      </c>
      <c r="S2180" s="8">
        <v>4.25</v>
      </c>
      <c r="T2180" s="8">
        <v>6.21</v>
      </c>
      <c r="U2180" s="8">
        <v>0.46</v>
      </c>
      <c r="V2180" s="9">
        <v>23</v>
      </c>
      <c r="W2180" s="8">
        <v>0.5</v>
      </c>
      <c r="X2180" s="8">
        <v>1.96</v>
      </c>
      <c r="Y2180" s="8">
        <v>-8.9999999999999858E-2</v>
      </c>
      <c r="Z2180" s="8">
        <v>0</v>
      </c>
      <c r="AA2180">
        <v>-4.0000000000000036E-2</v>
      </c>
      <c r="AF2180" t="s">
        <v>2565</v>
      </c>
      <c r="AG2180" t="s">
        <v>1910</v>
      </c>
      <c r="AH2180" t="s">
        <v>1911</v>
      </c>
      <c r="AI2180" t="s">
        <v>1939</v>
      </c>
      <c r="AJ2180" s="7">
        <v>41912</v>
      </c>
      <c r="AK2180" t="s">
        <v>2651</v>
      </c>
      <c r="AL2180" t="s">
        <v>1908</v>
      </c>
      <c r="AM2180" t="s">
        <v>2566</v>
      </c>
      <c r="AN2180" t="s">
        <v>2681</v>
      </c>
      <c r="AO2180" t="str">
        <f>TEXT(A2180,"yyyy-mm-dd")</f>
        <v>2013-01-31</v>
      </c>
    </row>
    <row r="2181" spans="1:41">
      <c r="A2181" s="6" t="s">
        <v>2650</v>
      </c>
      <c r="B2181">
        <v>2013</v>
      </c>
      <c r="C2181">
        <v>1</v>
      </c>
      <c r="E2181" t="s">
        <v>1907</v>
      </c>
      <c r="F2181" t="s">
        <v>1908</v>
      </c>
      <c r="G2181" t="s">
        <v>102</v>
      </c>
      <c r="H2181" t="s">
        <v>2491</v>
      </c>
      <c r="I2181">
        <v>2014</v>
      </c>
      <c r="J2181">
        <v>2</v>
      </c>
      <c r="K2181" s="6">
        <v>41820</v>
      </c>
      <c r="L2181">
        <v>17</v>
      </c>
      <c r="M2181">
        <v>6</v>
      </c>
      <c r="N2181" t="s">
        <v>214</v>
      </c>
      <c r="O2181" s="8">
        <v>4.71</v>
      </c>
      <c r="P2181" s="8">
        <v>4.5</v>
      </c>
      <c r="Q2181" s="8">
        <v>4.5</v>
      </c>
      <c r="R2181" s="8">
        <v>4.8600000000000003</v>
      </c>
      <c r="S2181" s="8">
        <v>4.25</v>
      </c>
      <c r="T2181" s="8">
        <v>5.6</v>
      </c>
      <c r="U2181" s="8">
        <v>0.31</v>
      </c>
      <c r="V2181" s="9">
        <v>23</v>
      </c>
      <c r="W2181" s="8">
        <v>0.36000000000000032</v>
      </c>
      <c r="X2181" s="8">
        <v>1.3499999999999996</v>
      </c>
      <c r="Y2181" s="8">
        <v>0.20999999999999996</v>
      </c>
      <c r="Z2181" s="8">
        <v>-0.25</v>
      </c>
      <c r="AA2181">
        <v>-8.0000000000000071E-2</v>
      </c>
      <c r="AF2181" t="s">
        <v>2492</v>
      </c>
      <c r="AG2181" t="s">
        <v>1910</v>
      </c>
      <c r="AH2181" t="s">
        <v>1911</v>
      </c>
      <c r="AI2181" t="s">
        <v>1934</v>
      </c>
      <c r="AJ2181" s="7">
        <v>41820</v>
      </c>
      <c r="AK2181" t="s">
        <v>2651</v>
      </c>
      <c r="AL2181" t="s">
        <v>1908</v>
      </c>
      <c r="AM2181" t="s">
        <v>2493</v>
      </c>
      <c r="AN2181" t="s">
        <v>2680</v>
      </c>
      <c r="AO2181" t="str">
        <f>TEXT(A2181,"yyyy-mm-dd")</f>
        <v>2013-01-31</v>
      </c>
    </row>
    <row r="2182" spans="1:41">
      <c r="A2182" s="6" t="s">
        <v>2650</v>
      </c>
      <c r="B2182">
        <v>2013</v>
      </c>
      <c r="C2182">
        <v>1</v>
      </c>
      <c r="E2182" t="s">
        <v>1907</v>
      </c>
      <c r="F2182" t="s">
        <v>1908</v>
      </c>
      <c r="G2182" t="s">
        <v>102</v>
      </c>
      <c r="H2182" t="s">
        <v>2418</v>
      </c>
      <c r="I2182">
        <v>2014</v>
      </c>
      <c r="J2182">
        <v>1</v>
      </c>
      <c r="K2182" s="6">
        <v>41729</v>
      </c>
      <c r="L2182">
        <v>14</v>
      </c>
      <c r="M2182">
        <v>5</v>
      </c>
      <c r="N2182" t="s">
        <v>244</v>
      </c>
      <c r="O2182" s="8">
        <v>4.5999999999999996</v>
      </c>
      <c r="P2182" s="8">
        <v>4.5</v>
      </c>
      <c r="Q2182" s="8">
        <v>4.5</v>
      </c>
      <c r="R2182" s="8">
        <v>4.75</v>
      </c>
      <c r="S2182" s="8">
        <v>3.5</v>
      </c>
      <c r="T2182" s="8">
        <v>5.39</v>
      </c>
      <c r="U2182" s="8">
        <v>0.36</v>
      </c>
      <c r="V2182" s="9">
        <v>25</v>
      </c>
      <c r="W2182" s="8">
        <v>0.25</v>
      </c>
      <c r="X2182" s="8">
        <v>1.8899999999999997</v>
      </c>
      <c r="Y2182" s="8">
        <v>9.9999999999999645E-2</v>
      </c>
      <c r="Z2182" s="8">
        <v>-0.25</v>
      </c>
      <c r="AA2182">
        <v>-0.17999999999999972</v>
      </c>
      <c r="AF2182" t="s">
        <v>2419</v>
      </c>
      <c r="AG2182" t="s">
        <v>1910</v>
      </c>
      <c r="AH2182" t="s">
        <v>1911</v>
      </c>
      <c r="AI2182" t="s">
        <v>1929</v>
      </c>
      <c r="AJ2182" s="7">
        <v>41729</v>
      </c>
      <c r="AK2182" t="s">
        <v>2651</v>
      </c>
      <c r="AL2182" t="s">
        <v>1908</v>
      </c>
      <c r="AM2182" t="s">
        <v>2420</v>
      </c>
      <c r="AN2182" t="s">
        <v>2679</v>
      </c>
      <c r="AO2182" t="str">
        <f>TEXT(A2182,"yyyy-mm-dd")</f>
        <v>2013-01-31</v>
      </c>
    </row>
    <row r="2183" spans="1:41">
      <c r="A2183" s="6" t="s">
        <v>2650</v>
      </c>
      <c r="B2183">
        <v>2013</v>
      </c>
      <c r="C2183">
        <v>1</v>
      </c>
      <c r="E2183" t="s">
        <v>1907</v>
      </c>
      <c r="F2183" t="s">
        <v>1908</v>
      </c>
      <c r="G2183" t="s">
        <v>102</v>
      </c>
      <c r="H2183" t="s">
        <v>2342</v>
      </c>
      <c r="I2183">
        <v>2013</v>
      </c>
      <c r="J2183">
        <v>4</v>
      </c>
      <c r="K2183" s="6">
        <v>41639</v>
      </c>
      <c r="L2183">
        <v>11</v>
      </c>
      <c r="M2183">
        <v>4</v>
      </c>
      <c r="N2183" t="s">
        <v>85</v>
      </c>
      <c r="O2183" s="8">
        <v>4.5</v>
      </c>
      <c r="P2183" s="8">
        <v>4.5</v>
      </c>
      <c r="Q2183" s="8">
        <v>4.5</v>
      </c>
      <c r="R2183" s="8">
        <v>4.5</v>
      </c>
      <c r="S2183" s="8">
        <v>3.7</v>
      </c>
      <c r="T2183" s="8">
        <v>4.9800000000000004</v>
      </c>
      <c r="U2183" s="8">
        <v>0.22</v>
      </c>
      <c r="V2183" s="9">
        <v>25</v>
      </c>
      <c r="W2183" s="8">
        <v>0</v>
      </c>
      <c r="X2183" s="8">
        <v>1.2800000000000002</v>
      </c>
      <c r="Y2183" s="8">
        <v>0</v>
      </c>
      <c r="Z2183" s="8">
        <v>0</v>
      </c>
      <c r="AA2183">
        <v>-0.26999999999999957</v>
      </c>
      <c r="AF2183" t="s">
        <v>2343</v>
      </c>
      <c r="AG2183" t="s">
        <v>1910</v>
      </c>
      <c r="AH2183" t="s">
        <v>1911</v>
      </c>
      <c r="AI2183" t="s">
        <v>1924</v>
      </c>
      <c r="AJ2183" s="7">
        <v>41639</v>
      </c>
      <c r="AK2183" t="s">
        <v>2651</v>
      </c>
      <c r="AL2183" t="s">
        <v>1908</v>
      </c>
      <c r="AM2183" t="s">
        <v>2344</v>
      </c>
      <c r="AN2183" t="s">
        <v>2678</v>
      </c>
      <c r="AO2183" t="str">
        <f>TEXT(A2183,"yyyy-mm-dd")</f>
        <v>2013-01-31</v>
      </c>
    </row>
    <row r="2184" spans="1:41">
      <c r="A2184" s="6" t="s">
        <v>2650</v>
      </c>
      <c r="B2184">
        <v>2013</v>
      </c>
      <c r="C2184">
        <v>1</v>
      </c>
      <c r="E2184" t="s">
        <v>1907</v>
      </c>
      <c r="F2184" t="s">
        <v>1908</v>
      </c>
      <c r="G2184" t="s">
        <v>102</v>
      </c>
      <c r="H2184" t="s">
        <v>2267</v>
      </c>
      <c r="I2184">
        <v>2013</v>
      </c>
      <c r="J2184">
        <v>3</v>
      </c>
      <c r="K2184" s="6">
        <v>41547</v>
      </c>
      <c r="L2184">
        <v>8</v>
      </c>
      <c r="M2184">
        <v>3</v>
      </c>
      <c r="N2184" t="s">
        <v>182</v>
      </c>
      <c r="O2184" s="8">
        <v>4.51</v>
      </c>
      <c r="P2184" s="8">
        <v>4.5</v>
      </c>
      <c r="Q2184" s="8">
        <v>4.5</v>
      </c>
      <c r="R2184" s="8">
        <v>4.5</v>
      </c>
      <c r="S2184" s="8">
        <v>3.9</v>
      </c>
      <c r="T2184" s="8">
        <v>4.95</v>
      </c>
      <c r="U2184" s="8">
        <v>0.18</v>
      </c>
      <c r="V2184" s="9">
        <v>25</v>
      </c>
      <c r="W2184" s="8">
        <v>0</v>
      </c>
      <c r="X2184" s="8">
        <v>1.0500000000000003</v>
      </c>
      <c r="Y2184" s="8">
        <v>9.9999999999997868E-3</v>
      </c>
      <c r="Z2184" s="8">
        <v>0</v>
      </c>
      <c r="AA2184">
        <v>-0.17999999999999972</v>
      </c>
      <c r="AF2184" t="s">
        <v>2268</v>
      </c>
      <c r="AG2184" t="s">
        <v>1910</v>
      </c>
      <c r="AH2184" t="s">
        <v>1911</v>
      </c>
      <c r="AI2184" t="s">
        <v>1919</v>
      </c>
      <c r="AJ2184" s="7">
        <v>41547</v>
      </c>
      <c r="AK2184" t="s">
        <v>2651</v>
      </c>
      <c r="AL2184" t="s">
        <v>1908</v>
      </c>
      <c r="AM2184" t="s">
        <v>2269</v>
      </c>
      <c r="AN2184" t="s">
        <v>2677</v>
      </c>
      <c r="AO2184" t="str">
        <f>TEXT(A2184,"yyyy-mm-dd")</f>
        <v>2013-01-31</v>
      </c>
    </row>
    <row r="2185" spans="1:41">
      <c r="A2185" s="6" t="s">
        <v>2650</v>
      </c>
      <c r="B2185">
        <v>2013</v>
      </c>
      <c r="C2185">
        <v>1</v>
      </c>
      <c r="E2185" t="s">
        <v>1907</v>
      </c>
      <c r="F2185" t="s">
        <v>1908</v>
      </c>
      <c r="G2185" t="s">
        <v>102</v>
      </c>
      <c r="H2185" t="s">
        <v>2194</v>
      </c>
      <c r="I2185">
        <v>2013</v>
      </c>
      <c r="J2185">
        <v>2</v>
      </c>
      <c r="K2185" s="6">
        <v>41455</v>
      </c>
      <c r="L2185">
        <v>5</v>
      </c>
      <c r="M2185">
        <v>2</v>
      </c>
      <c r="N2185" t="s">
        <v>211</v>
      </c>
      <c r="O2185" s="8">
        <v>4.51</v>
      </c>
      <c r="P2185" s="8">
        <v>4.5</v>
      </c>
      <c r="Q2185" s="8">
        <v>4.5</v>
      </c>
      <c r="R2185" s="8">
        <v>4.5</v>
      </c>
      <c r="S2185" s="8">
        <v>4.0999999999999996</v>
      </c>
      <c r="T2185" s="8">
        <v>4.91</v>
      </c>
      <c r="U2185" s="8">
        <v>0.15</v>
      </c>
      <c r="V2185" s="9">
        <v>25</v>
      </c>
      <c r="W2185" s="8">
        <v>0</v>
      </c>
      <c r="X2185" s="8">
        <v>0.8100000000000005</v>
      </c>
      <c r="Y2185" s="8">
        <v>9.9999999999997868E-3</v>
      </c>
      <c r="Z2185" s="8">
        <v>0</v>
      </c>
      <c r="AA2185">
        <v>-0.25999999999999979</v>
      </c>
      <c r="AF2185" t="s">
        <v>2195</v>
      </c>
      <c r="AG2185" t="s">
        <v>1910</v>
      </c>
      <c r="AH2185" t="s">
        <v>1911</v>
      </c>
      <c r="AI2185" t="s">
        <v>1915</v>
      </c>
      <c r="AJ2185" s="7">
        <v>41455</v>
      </c>
      <c r="AK2185" t="s">
        <v>2651</v>
      </c>
      <c r="AL2185" t="s">
        <v>1908</v>
      </c>
      <c r="AM2185" t="s">
        <v>2196</v>
      </c>
      <c r="AN2185" t="s">
        <v>2676</v>
      </c>
      <c r="AO2185" t="str">
        <f>TEXT(A2185,"yyyy-mm-dd")</f>
        <v>2013-01-31</v>
      </c>
    </row>
    <row r="2186" spans="1:41">
      <c r="A2186" s="6" t="s">
        <v>2650</v>
      </c>
      <c r="B2186">
        <v>2013</v>
      </c>
      <c r="C2186">
        <v>1</v>
      </c>
      <c r="E2186" t="s">
        <v>1907</v>
      </c>
      <c r="F2186" t="s">
        <v>1908</v>
      </c>
      <c r="G2186" t="s">
        <v>102</v>
      </c>
      <c r="H2186" t="s">
        <v>2121</v>
      </c>
      <c r="I2186">
        <v>2013</v>
      </c>
      <c r="J2186">
        <v>1</v>
      </c>
      <c r="K2186" s="6">
        <v>41364</v>
      </c>
      <c r="L2186">
        <v>2</v>
      </c>
      <c r="M2186">
        <v>1</v>
      </c>
      <c r="N2186" t="s">
        <v>104</v>
      </c>
      <c r="O2186" s="8">
        <v>4.5199999999999996</v>
      </c>
      <c r="P2186" s="8">
        <v>4.5</v>
      </c>
      <c r="Q2186" s="8">
        <v>4.5</v>
      </c>
      <c r="R2186" s="8">
        <v>4.5</v>
      </c>
      <c r="S2186" s="8">
        <v>4.3</v>
      </c>
      <c r="T2186" s="8">
        <v>4.87</v>
      </c>
      <c r="U2186" s="8">
        <v>0.1</v>
      </c>
      <c r="V2186" s="9">
        <v>25</v>
      </c>
      <c r="W2186" s="8">
        <v>0</v>
      </c>
      <c r="X2186" s="8">
        <v>0.57000000000000028</v>
      </c>
      <c r="Y2186" s="8">
        <v>1.9999999999999574E-2</v>
      </c>
      <c r="Z2186" s="8">
        <v>0</v>
      </c>
      <c r="AA2186">
        <v>-5.9999999999999609E-2</v>
      </c>
      <c r="AF2186" t="s">
        <v>2122</v>
      </c>
      <c r="AG2186" t="s">
        <v>1910</v>
      </c>
      <c r="AH2186" t="s">
        <v>1911</v>
      </c>
      <c r="AI2186" t="s">
        <v>1912</v>
      </c>
      <c r="AJ2186" s="7">
        <v>41364</v>
      </c>
      <c r="AK2186" t="s">
        <v>2651</v>
      </c>
      <c r="AL2186" t="s">
        <v>1908</v>
      </c>
      <c r="AM2186" t="s">
        <v>2123</v>
      </c>
      <c r="AN2186" t="s">
        <v>2675</v>
      </c>
      <c r="AO2186" t="str">
        <f>TEXT(A2186,"yyyy-mm-dd")</f>
        <v>2013-01-31</v>
      </c>
    </row>
    <row r="2187" spans="1:41">
      <c r="A2187" s="6" t="s">
        <v>2650</v>
      </c>
      <c r="B2187">
        <v>2013</v>
      </c>
      <c r="C2187">
        <v>1</v>
      </c>
      <c r="E2187" t="s">
        <v>100</v>
      </c>
      <c r="F2187" t="s">
        <v>101</v>
      </c>
      <c r="G2187" t="s">
        <v>83</v>
      </c>
      <c r="H2187" t="s">
        <v>2624</v>
      </c>
      <c r="I2187">
        <v>2015</v>
      </c>
      <c r="K2187" s="6">
        <v>42369</v>
      </c>
      <c r="L2187">
        <v>35</v>
      </c>
      <c r="N2187" t="s">
        <v>943</v>
      </c>
      <c r="O2187" s="8">
        <v>4.13</v>
      </c>
      <c r="P2187" s="8">
        <v>4</v>
      </c>
      <c r="Q2187" s="8">
        <v>3.8</v>
      </c>
      <c r="R2187" s="8">
        <v>4.2</v>
      </c>
      <c r="S2187" s="8">
        <v>3</v>
      </c>
      <c r="T2187" s="8">
        <v>5.7</v>
      </c>
      <c r="U2187" s="8">
        <v>0.62</v>
      </c>
      <c r="V2187" s="9">
        <v>26</v>
      </c>
      <c r="W2187" s="8">
        <v>0.40000000000000036</v>
      </c>
      <c r="X2187" s="8">
        <v>2.7</v>
      </c>
      <c r="Y2187" s="8">
        <v>0.12999999999999989</v>
      </c>
      <c r="Z2187" s="8"/>
      <c r="AF2187" t="s">
        <v>10060</v>
      </c>
      <c r="AG2187" t="s">
        <v>9655</v>
      </c>
      <c r="AH2187" t="s">
        <v>9656</v>
      </c>
      <c r="AI2187" t="s">
        <v>9708</v>
      </c>
      <c r="AJ2187" s="7">
        <v>42369</v>
      </c>
      <c r="AK2187" t="s">
        <v>2651</v>
      </c>
      <c r="AL2187" t="s">
        <v>109</v>
      </c>
      <c r="AM2187" t="s">
        <v>2626</v>
      </c>
      <c r="AN2187" t="s">
        <v>10061</v>
      </c>
    </row>
    <row r="2188" spans="1:41">
      <c r="A2188" s="6" t="s">
        <v>2650</v>
      </c>
      <c r="B2188">
        <v>2013</v>
      </c>
      <c r="C2188">
        <v>1</v>
      </c>
      <c r="E2188" t="s">
        <v>100</v>
      </c>
      <c r="F2188" t="s">
        <v>101</v>
      </c>
      <c r="G2188" t="s">
        <v>102</v>
      </c>
      <c r="H2188" t="s">
        <v>2641</v>
      </c>
      <c r="I2188">
        <v>2014</v>
      </c>
      <c r="J2188">
        <v>4</v>
      </c>
      <c r="K2188" s="6">
        <v>42004</v>
      </c>
      <c r="L2188">
        <v>23</v>
      </c>
      <c r="M2188">
        <v>8</v>
      </c>
      <c r="N2188" t="s">
        <v>95</v>
      </c>
      <c r="O2188" s="8">
        <v>3.98</v>
      </c>
      <c r="P2188" s="8">
        <v>3.95</v>
      </c>
      <c r="Q2188" s="8">
        <v>3.4</v>
      </c>
      <c r="R2188" s="8">
        <v>4.4000000000000004</v>
      </c>
      <c r="S2188" s="8">
        <v>2.6</v>
      </c>
      <c r="T2188" s="8">
        <v>6.23</v>
      </c>
      <c r="U2188" s="8">
        <v>0.76</v>
      </c>
      <c r="V2188" s="9">
        <v>29</v>
      </c>
      <c r="W2188" s="8">
        <v>1.0000000000000004</v>
      </c>
      <c r="X2188" s="8">
        <v>3.6300000000000003</v>
      </c>
      <c r="Y2188" s="8">
        <v>2.9999999999999805E-2</v>
      </c>
      <c r="Z2188" s="8"/>
      <c r="AF2188" t="s">
        <v>2672</v>
      </c>
      <c r="AG2188" t="s">
        <v>106</v>
      </c>
      <c r="AH2188" t="s">
        <v>107</v>
      </c>
      <c r="AI2188" t="s">
        <v>2673</v>
      </c>
      <c r="AJ2188" s="7">
        <v>42004</v>
      </c>
      <c r="AK2188" t="s">
        <v>2651</v>
      </c>
      <c r="AL2188" t="s">
        <v>109</v>
      </c>
      <c r="AM2188" t="s">
        <v>2643</v>
      </c>
      <c r="AN2188" t="s">
        <v>2674</v>
      </c>
      <c r="AO2188" t="str">
        <f>TEXT(A2188,"yyyy-mm-dd")</f>
        <v>2013-01-31</v>
      </c>
    </row>
    <row r="2189" spans="1:41">
      <c r="A2189" s="6" t="s">
        <v>2650</v>
      </c>
      <c r="B2189">
        <v>2013</v>
      </c>
      <c r="C2189">
        <v>1</v>
      </c>
      <c r="E2189" t="s">
        <v>100</v>
      </c>
      <c r="F2189" t="s">
        <v>101</v>
      </c>
      <c r="G2189" t="s">
        <v>83</v>
      </c>
      <c r="H2189" t="s">
        <v>2325</v>
      </c>
      <c r="I2189">
        <v>2014</v>
      </c>
      <c r="K2189" s="6">
        <v>42004</v>
      </c>
      <c r="L2189">
        <v>23</v>
      </c>
      <c r="N2189" t="s">
        <v>95</v>
      </c>
      <c r="O2189" s="8">
        <v>4.03</v>
      </c>
      <c r="P2189" s="8">
        <v>4</v>
      </c>
      <c r="Q2189" s="8">
        <v>3.69</v>
      </c>
      <c r="R2189" s="8">
        <v>4.2</v>
      </c>
      <c r="S2189" s="8">
        <v>3.15</v>
      </c>
      <c r="T2189" s="8">
        <v>5.13</v>
      </c>
      <c r="U2189" s="8">
        <v>0.48</v>
      </c>
      <c r="V2189" s="9">
        <v>32</v>
      </c>
      <c r="W2189" s="8">
        <v>0.51000000000000023</v>
      </c>
      <c r="X2189" s="8">
        <v>1.98</v>
      </c>
      <c r="Y2189" s="8">
        <v>3.0000000000000249E-2</v>
      </c>
      <c r="Z2189" s="8"/>
      <c r="AF2189" t="s">
        <v>10034</v>
      </c>
      <c r="AG2189" t="s">
        <v>9655</v>
      </c>
      <c r="AH2189" t="s">
        <v>9656</v>
      </c>
      <c r="AI2189" t="s">
        <v>9669</v>
      </c>
      <c r="AJ2189" s="7">
        <v>42004</v>
      </c>
      <c r="AK2189" t="s">
        <v>2651</v>
      </c>
      <c r="AL2189" t="s">
        <v>109</v>
      </c>
      <c r="AM2189" t="s">
        <v>2327</v>
      </c>
      <c r="AN2189" t="s">
        <v>10035</v>
      </c>
    </row>
    <row r="2190" spans="1:41">
      <c r="A2190" s="6" t="s">
        <v>2650</v>
      </c>
      <c r="B2190">
        <v>2013</v>
      </c>
      <c r="C2190">
        <v>1</v>
      </c>
      <c r="E2190" t="s">
        <v>100</v>
      </c>
      <c r="F2190" t="s">
        <v>101</v>
      </c>
      <c r="G2190" t="s">
        <v>102</v>
      </c>
      <c r="H2190" t="s">
        <v>2564</v>
      </c>
      <c r="I2190">
        <v>2014</v>
      </c>
      <c r="J2190">
        <v>3</v>
      </c>
      <c r="K2190" s="6">
        <v>41912</v>
      </c>
      <c r="L2190">
        <v>20</v>
      </c>
      <c r="M2190">
        <v>7</v>
      </c>
      <c r="N2190" t="s">
        <v>185</v>
      </c>
      <c r="O2190" s="8">
        <v>3.89</v>
      </c>
      <c r="P2190" s="8">
        <v>3.9</v>
      </c>
      <c r="Q2190" s="8">
        <v>3.56</v>
      </c>
      <c r="R2190" s="8">
        <v>4.2</v>
      </c>
      <c r="S2190" s="8">
        <v>2.9</v>
      </c>
      <c r="T2190" s="8">
        <v>5.28</v>
      </c>
      <c r="U2190" s="8">
        <v>0.57999999999999996</v>
      </c>
      <c r="V2190" s="9">
        <v>29</v>
      </c>
      <c r="W2190" s="8">
        <v>0.64000000000000012</v>
      </c>
      <c r="X2190" s="8">
        <v>2.3800000000000003</v>
      </c>
      <c r="Y2190" s="8">
        <v>-9.9999999999997868E-3</v>
      </c>
      <c r="Z2190" s="8"/>
      <c r="AF2190" t="s">
        <v>2669</v>
      </c>
      <c r="AG2190" t="s">
        <v>106</v>
      </c>
      <c r="AH2190" t="s">
        <v>107</v>
      </c>
      <c r="AI2190" t="s">
        <v>2670</v>
      </c>
      <c r="AJ2190" s="7">
        <v>41912</v>
      </c>
      <c r="AK2190" t="s">
        <v>2651</v>
      </c>
      <c r="AL2190" t="s">
        <v>109</v>
      </c>
      <c r="AM2190" t="s">
        <v>2566</v>
      </c>
      <c r="AN2190" t="s">
        <v>2671</v>
      </c>
      <c r="AO2190" t="str">
        <f>TEXT(A2190,"yyyy-mm-dd")</f>
        <v>2013-01-31</v>
      </c>
    </row>
    <row r="2191" spans="1:41">
      <c r="A2191" s="6" t="s">
        <v>2650</v>
      </c>
      <c r="B2191">
        <v>2013</v>
      </c>
      <c r="C2191">
        <v>1</v>
      </c>
      <c r="E2191" t="s">
        <v>100</v>
      </c>
      <c r="F2191" t="s">
        <v>101</v>
      </c>
      <c r="G2191" t="s">
        <v>102</v>
      </c>
      <c r="H2191" t="s">
        <v>2491</v>
      </c>
      <c r="I2191">
        <v>2014</v>
      </c>
      <c r="J2191">
        <v>2</v>
      </c>
      <c r="K2191" s="6">
        <v>41820</v>
      </c>
      <c r="L2191">
        <v>17</v>
      </c>
      <c r="M2191">
        <v>6</v>
      </c>
      <c r="N2191" t="s">
        <v>214</v>
      </c>
      <c r="O2191" s="8">
        <v>4.01</v>
      </c>
      <c r="P2191" s="8">
        <v>4</v>
      </c>
      <c r="Q2191" s="8">
        <v>3.7</v>
      </c>
      <c r="R2191" s="8">
        <v>4.26</v>
      </c>
      <c r="S2191" s="8">
        <v>2.6</v>
      </c>
      <c r="T2191" s="8">
        <v>5.6</v>
      </c>
      <c r="U2191" s="8">
        <v>0.66</v>
      </c>
      <c r="V2191" s="9">
        <v>29</v>
      </c>
      <c r="W2191" s="8">
        <v>0.55999999999999961</v>
      </c>
      <c r="X2191" s="8">
        <v>2.9999999999999996</v>
      </c>
      <c r="Y2191" s="8">
        <v>9.9999999999997868E-3</v>
      </c>
      <c r="Z2191" s="8"/>
      <c r="AF2191" t="s">
        <v>2666</v>
      </c>
      <c r="AG2191" t="s">
        <v>106</v>
      </c>
      <c r="AH2191" t="s">
        <v>107</v>
      </c>
      <c r="AI2191" t="s">
        <v>2667</v>
      </c>
      <c r="AJ2191" s="7">
        <v>41820</v>
      </c>
      <c r="AK2191" t="s">
        <v>2651</v>
      </c>
      <c r="AL2191" t="s">
        <v>109</v>
      </c>
      <c r="AM2191" t="s">
        <v>2493</v>
      </c>
      <c r="AN2191" t="s">
        <v>2668</v>
      </c>
      <c r="AO2191" t="str">
        <f>TEXT(A2191,"yyyy-mm-dd")</f>
        <v>2013-01-31</v>
      </c>
    </row>
    <row r="2192" spans="1:41">
      <c r="A2192" s="6" t="s">
        <v>2650</v>
      </c>
      <c r="B2192">
        <v>2013</v>
      </c>
      <c r="C2192">
        <v>1</v>
      </c>
      <c r="E2192" t="s">
        <v>100</v>
      </c>
      <c r="F2192" t="s">
        <v>101</v>
      </c>
      <c r="G2192" t="s">
        <v>102</v>
      </c>
      <c r="H2192" t="s">
        <v>2418</v>
      </c>
      <c r="I2192">
        <v>2014</v>
      </c>
      <c r="J2192">
        <v>1</v>
      </c>
      <c r="K2192" s="6">
        <v>41729</v>
      </c>
      <c r="L2192">
        <v>14</v>
      </c>
      <c r="M2192">
        <v>5</v>
      </c>
      <c r="N2192" t="s">
        <v>244</v>
      </c>
      <c r="O2192" s="8">
        <v>4.2</v>
      </c>
      <c r="P2192" s="8">
        <v>4.0999999999999996</v>
      </c>
      <c r="Q2192" s="8">
        <v>3.8</v>
      </c>
      <c r="R2192" s="8">
        <v>4.4000000000000004</v>
      </c>
      <c r="S2192" s="8">
        <v>3.2</v>
      </c>
      <c r="T2192" s="8">
        <v>6.3</v>
      </c>
      <c r="U2192" s="8">
        <v>0.64</v>
      </c>
      <c r="V2192" s="9">
        <v>29</v>
      </c>
      <c r="W2192" s="8">
        <v>0.60000000000000053</v>
      </c>
      <c r="X2192" s="8">
        <v>3.0999999999999996</v>
      </c>
      <c r="Y2192" s="8">
        <v>0.10000000000000053</v>
      </c>
      <c r="Z2192" s="8"/>
      <c r="AF2192" t="s">
        <v>2664</v>
      </c>
      <c r="AG2192" t="s">
        <v>106</v>
      </c>
      <c r="AH2192" t="s">
        <v>107</v>
      </c>
      <c r="AI2192" t="s">
        <v>502</v>
      </c>
      <c r="AJ2192" s="7">
        <v>41729</v>
      </c>
      <c r="AK2192" t="s">
        <v>2651</v>
      </c>
      <c r="AL2192" t="s">
        <v>109</v>
      </c>
      <c r="AM2192" t="s">
        <v>2420</v>
      </c>
      <c r="AN2192" t="s">
        <v>2665</v>
      </c>
      <c r="AO2192" t="str">
        <f>TEXT(A2192,"yyyy-mm-dd")</f>
        <v>2013-01-31</v>
      </c>
    </row>
    <row r="2193" spans="1:41">
      <c r="A2193" s="6" t="s">
        <v>2650</v>
      </c>
      <c r="B2193">
        <v>2013</v>
      </c>
      <c r="C2193">
        <v>1</v>
      </c>
      <c r="E2193" t="s">
        <v>100</v>
      </c>
      <c r="F2193" t="s">
        <v>101</v>
      </c>
      <c r="G2193" t="s">
        <v>102</v>
      </c>
      <c r="H2193" t="s">
        <v>2342</v>
      </c>
      <c r="I2193">
        <v>2013</v>
      </c>
      <c r="J2193">
        <v>4</v>
      </c>
      <c r="K2193" s="6">
        <v>41639</v>
      </c>
      <c r="L2193">
        <v>11</v>
      </c>
      <c r="M2193">
        <v>4</v>
      </c>
      <c r="N2193" t="s">
        <v>85</v>
      </c>
      <c r="O2193" s="8">
        <v>3.86</v>
      </c>
      <c r="P2193" s="8">
        <v>3.92</v>
      </c>
      <c r="Q2193" s="8">
        <v>3.68</v>
      </c>
      <c r="R2193" s="8">
        <v>4</v>
      </c>
      <c r="S2193" s="8">
        <v>2.9</v>
      </c>
      <c r="T2193" s="8">
        <v>4.8</v>
      </c>
      <c r="U2193" s="8">
        <v>0.43</v>
      </c>
      <c r="V2193" s="9">
        <v>31</v>
      </c>
      <c r="W2193" s="8">
        <v>0.31999999999999984</v>
      </c>
      <c r="X2193" s="8">
        <v>1.9</v>
      </c>
      <c r="Y2193" s="8">
        <v>-6.0000000000000053E-2</v>
      </c>
      <c r="Z2193" s="8"/>
      <c r="AF2193" t="s">
        <v>2662</v>
      </c>
      <c r="AG2193" t="s">
        <v>106</v>
      </c>
      <c r="AH2193" t="s">
        <v>107</v>
      </c>
      <c r="AI2193" t="s">
        <v>497</v>
      </c>
      <c r="AJ2193" s="7">
        <v>41639</v>
      </c>
      <c r="AK2193" t="s">
        <v>2651</v>
      </c>
      <c r="AL2193" t="s">
        <v>109</v>
      </c>
      <c r="AM2193" t="s">
        <v>2344</v>
      </c>
      <c r="AN2193" t="s">
        <v>2663</v>
      </c>
      <c r="AO2193" t="str">
        <f>TEXT(A2193,"yyyy-mm-dd")</f>
        <v>2013-01-31</v>
      </c>
    </row>
    <row r="2194" spans="1:41">
      <c r="A2194" s="6" t="s">
        <v>2650</v>
      </c>
      <c r="B2194">
        <v>2013</v>
      </c>
      <c r="C2194">
        <v>1</v>
      </c>
      <c r="E2194" t="s">
        <v>100</v>
      </c>
      <c r="F2194" t="s">
        <v>101</v>
      </c>
      <c r="G2194" t="s">
        <v>83</v>
      </c>
      <c r="H2194" t="s">
        <v>2028</v>
      </c>
      <c r="I2194">
        <v>2013</v>
      </c>
      <c r="K2194" s="6">
        <v>41639</v>
      </c>
      <c r="L2194">
        <v>11</v>
      </c>
      <c r="N2194" t="s">
        <v>85</v>
      </c>
      <c r="O2194" s="8">
        <v>3.55</v>
      </c>
      <c r="P2194" s="8">
        <v>3.57</v>
      </c>
      <c r="Q2194" s="8">
        <v>3.3</v>
      </c>
      <c r="R2194" s="8">
        <v>3.7</v>
      </c>
      <c r="S2194" s="8">
        <v>3</v>
      </c>
      <c r="T2194" s="8">
        <v>4.2</v>
      </c>
      <c r="U2194" s="8">
        <v>0.32</v>
      </c>
      <c r="V2194" s="9">
        <v>32</v>
      </c>
      <c r="W2194" s="8">
        <v>0.40000000000000036</v>
      </c>
      <c r="X2194" s="8">
        <v>1.2000000000000002</v>
      </c>
      <c r="Y2194" s="8">
        <v>-2.0000000000000018E-2</v>
      </c>
      <c r="Z2194" s="8">
        <v>6.999999999999984E-2</v>
      </c>
      <c r="AA2194">
        <v>3.0000000000000249E-2</v>
      </c>
      <c r="AF2194" t="s">
        <v>10004</v>
      </c>
      <c r="AG2194" t="s">
        <v>9655</v>
      </c>
      <c r="AH2194" t="s">
        <v>9656</v>
      </c>
      <c r="AI2194" t="s">
        <v>9657</v>
      </c>
      <c r="AJ2194" s="7">
        <v>41639</v>
      </c>
      <c r="AK2194" t="s">
        <v>2651</v>
      </c>
      <c r="AL2194" t="s">
        <v>109</v>
      </c>
      <c r="AM2194" t="s">
        <v>2030</v>
      </c>
      <c r="AN2194" t="s">
        <v>10021</v>
      </c>
    </row>
    <row r="2195" spans="1:41">
      <c r="A2195" s="6" t="s">
        <v>2650</v>
      </c>
      <c r="B2195">
        <v>2013</v>
      </c>
      <c r="C2195">
        <v>1</v>
      </c>
      <c r="E2195" t="s">
        <v>100</v>
      </c>
      <c r="F2195" t="s">
        <v>101</v>
      </c>
      <c r="G2195" t="s">
        <v>102</v>
      </c>
      <c r="H2195" t="s">
        <v>2267</v>
      </c>
      <c r="I2195">
        <v>2013</v>
      </c>
      <c r="J2195">
        <v>3</v>
      </c>
      <c r="K2195" s="6">
        <v>41547</v>
      </c>
      <c r="L2195">
        <v>8</v>
      </c>
      <c r="M2195">
        <v>3</v>
      </c>
      <c r="N2195" t="s">
        <v>182</v>
      </c>
      <c r="O2195" s="8">
        <v>3.63</v>
      </c>
      <c r="P2195" s="8">
        <v>3.7</v>
      </c>
      <c r="Q2195" s="8">
        <v>3.3</v>
      </c>
      <c r="R2195" s="8">
        <v>3.9</v>
      </c>
      <c r="S2195" s="8">
        <v>3.1</v>
      </c>
      <c r="T2195" s="8">
        <v>4.71</v>
      </c>
      <c r="U2195" s="8">
        <v>0.37</v>
      </c>
      <c r="V2195" s="9">
        <v>31</v>
      </c>
      <c r="W2195" s="8">
        <v>0.60000000000000009</v>
      </c>
      <c r="X2195" s="8">
        <v>1.6099999999999999</v>
      </c>
      <c r="Y2195" s="8">
        <v>-7.0000000000000284E-2</v>
      </c>
      <c r="Z2195" s="8">
        <v>0.20000000000000018</v>
      </c>
      <c r="AA2195">
        <v>2.9999999999999805E-2</v>
      </c>
      <c r="AF2195" t="s">
        <v>2605</v>
      </c>
      <c r="AG2195" t="s">
        <v>106</v>
      </c>
      <c r="AH2195" t="s">
        <v>107</v>
      </c>
      <c r="AI2195" t="s">
        <v>427</v>
      </c>
      <c r="AJ2195" s="7">
        <v>41547</v>
      </c>
      <c r="AK2195" t="s">
        <v>2651</v>
      </c>
      <c r="AL2195" t="s">
        <v>109</v>
      </c>
      <c r="AM2195" t="s">
        <v>2269</v>
      </c>
      <c r="AN2195" t="s">
        <v>2661</v>
      </c>
      <c r="AO2195" t="str">
        <f>TEXT(A2195,"yyyy-mm-dd")</f>
        <v>2013-01-31</v>
      </c>
    </row>
    <row r="2196" spans="1:41">
      <c r="A2196" s="6" t="s">
        <v>2650</v>
      </c>
      <c r="B2196">
        <v>2013</v>
      </c>
      <c r="C2196">
        <v>1</v>
      </c>
      <c r="E2196" t="s">
        <v>100</v>
      </c>
      <c r="F2196" t="s">
        <v>101</v>
      </c>
      <c r="G2196" t="s">
        <v>102</v>
      </c>
      <c r="H2196" t="s">
        <v>2194</v>
      </c>
      <c r="I2196">
        <v>2013</v>
      </c>
      <c r="J2196">
        <v>2</v>
      </c>
      <c r="K2196" s="6">
        <v>41455</v>
      </c>
      <c r="L2196">
        <v>5</v>
      </c>
      <c r="M2196">
        <v>2</v>
      </c>
      <c r="N2196" t="s">
        <v>211</v>
      </c>
      <c r="O2196" s="8">
        <v>3.57</v>
      </c>
      <c r="P2196" s="8">
        <v>3.5</v>
      </c>
      <c r="Q2196" s="8">
        <v>3.25</v>
      </c>
      <c r="R2196" s="8">
        <v>4</v>
      </c>
      <c r="S2196" s="8">
        <v>2.6</v>
      </c>
      <c r="T2196" s="8">
        <v>4.9000000000000004</v>
      </c>
      <c r="U2196" s="8">
        <v>0.56000000000000005</v>
      </c>
      <c r="V2196" s="9">
        <v>31</v>
      </c>
      <c r="W2196" s="8">
        <v>0.75</v>
      </c>
      <c r="X2196" s="8">
        <v>2.3000000000000003</v>
      </c>
      <c r="Y2196" s="8">
        <v>6.999999999999984E-2</v>
      </c>
      <c r="Z2196" s="8">
        <v>0.10000000000000009</v>
      </c>
      <c r="AA2196">
        <v>0.27</v>
      </c>
      <c r="AF2196" t="s">
        <v>2532</v>
      </c>
      <c r="AG2196" t="s">
        <v>106</v>
      </c>
      <c r="AH2196" t="s">
        <v>107</v>
      </c>
      <c r="AI2196" t="s">
        <v>340</v>
      </c>
      <c r="AJ2196" s="7">
        <v>41455</v>
      </c>
      <c r="AK2196" t="s">
        <v>2651</v>
      </c>
      <c r="AL2196" t="s">
        <v>109</v>
      </c>
      <c r="AM2196" t="s">
        <v>2196</v>
      </c>
      <c r="AN2196" t="s">
        <v>2660</v>
      </c>
      <c r="AO2196" t="str">
        <f>TEXT(A2196,"yyyy-mm-dd")</f>
        <v>2013-01-31</v>
      </c>
    </row>
    <row r="2197" spans="1:41">
      <c r="A2197" s="6" t="s">
        <v>2650</v>
      </c>
      <c r="B2197">
        <v>2013</v>
      </c>
      <c r="C2197">
        <v>1</v>
      </c>
      <c r="E2197" t="s">
        <v>100</v>
      </c>
      <c r="F2197" t="s">
        <v>101</v>
      </c>
      <c r="G2197" t="s">
        <v>102</v>
      </c>
      <c r="H2197" t="s">
        <v>2121</v>
      </c>
      <c r="I2197">
        <v>2013</v>
      </c>
      <c r="J2197">
        <v>1</v>
      </c>
      <c r="K2197" s="6">
        <v>41364</v>
      </c>
      <c r="L2197">
        <v>2</v>
      </c>
      <c r="M2197">
        <v>1</v>
      </c>
      <c r="N2197" t="s">
        <v>104</v>
      </c>
      <c r="O2197" s="8">
        <v>2.94</v>
      </c>
      <c r="P2197" s="8">
        <v>3</v>
      </c>
      <c r="Q2197" s="8">
        <v>2.5</v>
      </c>
      <c r="R2197" s="8">
        <v>3.34</v>
      </c>
      <c r="S2197" s="8">
        <v>1.2</v>
      </c>
      <c r="T2197" s="8">
        <v>4.1399999999999997</v>
      </c>
      <c r="U2197" s="8">
        <v>0.72</v>
      </c>
      <c r="V2197" s="9">
        <v>31</v>
      </c>
      <c r="W2197" s="8">
        <v>0.83999999999999986</v>
      </c>
      <c r="X2197" s="8">
        <v>2.9399999999999995</v>
      </c>
      <c r="Y2197" s="8">
        <v>-6.0000000000000053E-2</v>
      </c>
      <c r="Z2197" s="8">
        <v>-4.9999999999999822E-2</v>
      </c>
      <c r="AA2197">
        <v>6.999999999999984E-2</v>
      </c>
      <c r="AF2197" t="s">
        <v>2459</v>
      </c>
      <c r="AG2197" t="s">
        <v>106</v>
      </c>
      <c r="AH2197" t="s">
        <v>107</v>
      </c>
      <c r="AI2197" t="s">
        <v>108</v>
      </c>
      <c r="AJ2197" s="7">
        <v>41364</v>
      </c>
      <c r="AK2197" t="s">
        <v>2651</v>
      </c>
      <c r="AL2197" t="s">
        <v>109</v>
      </c>
      <c r="AM2197" t="s">
        <v>2123</v>
      </c>
      <c r="AN2197" t="s">
        <v>2659</v>
      </c>
      <c r="AO2197" t="str">
        <f>TEXT(A2197,"yyyy-mm-dd")</f>
        <v>2013-01-31</v>
      </c>
    </row>
    <row r="2198" spans="1:41">
      <c r="A2198" s="6" t="s">
        <v>2650</v>
      </c>
      <c r="B2198">
        <v>2013</v>
      </c>
      <c r="C2198">
        <v>1</v>
      </c>
      <c r="E2198" t="s">
        <v>100</v>
      </c>
      <c r="F2198" t="s">
        <v>101</v>
      </c>
      <c r="G2198" t="s">
        <v>102</v>
      </c>
      <c r="H2198" t="s">
        <v>2045</v>
      </c>
      <c r="I2198">
        <v>2012</v>
      </c>
      <c r="J2198">
        <v>4</v>
      </c>
      <c r="K2198" s="6">
        <v>41274</v>
      </c>
      <c r="L2198">
        <v>-1</v>
      </c>
      <c r="M2198">
        <v>0</v>
      </c>
      <c r="N2198" t="s">
        <v>187</v>
      </c>
      <c r="O2198" s="8">
        <v>3.3</v>
      </c>
      <c r="P2198" s="8">
        <v>3.2</v>
      </c>
      <c r="Q2198" s="8">
        <v>3.1</v>
      </c>
      <c r="R2198" s="8">
        <v>3.53</v>
      </c>
      <c r="S2198" s="8">
        <v>2.8</v>
      </c>
      <c r="T2198" s="8">
        <v>4.5</v>
      </c>
      <c r="U2198" s="8">
        <v>0.38</v>
      </c>
      <c r="V2198" s="9">
        <v>32</v>
      </c>
      <c r="W2198" s="8">
        <v>0.42999999999999972</v>
      </c>
      <c r="X2198" s="8">
        <v>1.7000000000000002</v>
      </c>
      <c r="Y2198" s="8">
        <v>9.9999999999999645E-2</v>
      </c>
      <c r="Z2198" s="8">
        <v>0.15000000000000036</v>
      </c>
      <c r="AA2198">
        <v>0.1599999999999997</v>
      </c>
      <c r="AF2198" t="s">
        <v>2363</v>
      </c>
      <c r="AG2198" t="s">
        <v>106</v>
      </c>
      <c r="AH2198" t="s">
        <v>107</v>
      </c>
      <c r="AI2198" t="s">
        <v>188</v>
      </c>
      <c r="AJ2198" s="7">
        <v>41274</v>
      </c>
      <c r="AK2198" t="s">
        <v>2651</v>
      </c>
      <c r="AL2198" t="s">
        <v>109</v>
      </c>
      <c r="AM2198" t="s">
        <v>2047</v>
      </c>
      <c r="AN2198" t="s">
        <v>2658</v>
      </c>
      <c r="AO2198" t="str">
        <f>TEXT(A2198,"yyyy-mm-dd")</f>
        <v>2013-01-31</v>
      </c>
    </row>
    <row r="2199" spans="1:41">
      <c r="A2199" s="6" t="s">
        <v>2650</v>
      </c>
      <c r="B2199">
        <v>2013</v>
      </c>
      <c r="C2199">
        <v>1</v>
      </c>
      <c r="E2199" t="s">
        <v>100</v>
      </c>
      <c r="F2199" t="s">
        <v>101</v>
      </c>
      <c r="G2199" t="s">
        <v>83</v>
      </c>
      <c r="H2199" t="s">
        <v>1781</v>
      </c>
      <c r="I2199">
        <v>2012</v>
      </c>
      <c r="K2199" s="6">
        <v>41274</v>
      </c>
      <c r="L2199">
        <v>-1</v>
      </c>
      <c r="N2199" t="s">
        <v>187</v>
      </c>
      <c r="O2199" s="8">
        <v>3.96</v>
      </c>
      <c r="P2199" s="8">
        <v>3.9</v>
      </c>
      <c r="Q2199" s="8">
        <v>3.9</v>
      </c>
      <c r="R2199" s="8">
        <v>4</v>
      </c>
      <c r="S2199" s="8">
        <v>3.5</v>
      </c>
      <c r="T2199" s="8">
        <v>4.5999999999999996</v>
      </c>
      <c r="U2199" s="8">
        <v>0.18</v>
      </c>
      <c r="V2199" s="9">
        <v>32</v>
      </c>
      <c r="W2199" s="8">
        <v>0.10000000000000009</v>
      </c>
      <c r="X2199" s="8">
        <v>1.0999999999999996</v>
      </c>
      <c r="Y2199" s="8">
        <v>6.0000000000000053E-2</v>
      </c>
      <c r="Z2199" s="8">
        <v>0</v>
      </c>
      <c r="AA2199">
        <v>0</v>
      </c>
      <c r="AF2199" t="s">
        <v>9973</v>
      </c>
      <c r="AG2199" t="s">
        <v>9655</v>
      </c>
      <c r="AH2199" t="s">
        <v>9656</v>
      </c>
      <c r="AI2199" t="s">
        <v>9841</v>
      </c>
      <c r="AJ2199" s="7">
        <v>41274</v>
      </c>
      <c r="AK2199" t="s">
        <v>2651</v>
      </c>
      <c r="AL2199" t="s">
        <v>109</v>
      </c>
      <c r="AM2199" t="s">
        <v>1783</v>
      </c>
      <c r="AN2199" t="s">
        <v>10003</v>
      </c>
    </row>
    <row r="2200" spans="1:41">
      <c r="A2200" s="6" t="s">
        <v>2650</v>
      </c>
      <c r="B2200">
        <v>2013</v>
      </c>
      <c r="C2200">
        <v>1</v>
      </c>
      <c r="E2200" t="s">
        <v>2685</v>
      </c>
      <c r="F2200" t="s">
        <v>101</v>
      </c>
      <c r="G2200" t="s">
        <v>774</v>
      </c>
      <c r="H2200" t="s">
        <v>2686</v>
      </c>
      <c r="K2200" s="6"/>
      <c r="O2200" s="8">
        <v>4.01</v>
      </c>
      <c r="P2200" s="8">
        <v>3.95</v>
      </c>
      <c r="Q2200" s="8">
        <v>3.7</v>
      </c>
      <c r="R2200" s="8">
        <v>4.5</v>
      </c>
      <c r="S2200" s="8">
        <v>3</v>
      </c>
      <c r="T2200" s="8">
        <v>5</v>
      </c>
      <c r="U2200" s="8">
        <v>0.52</v>
      </c>
      <c r="V2200" s="9">
        <v>26</v>
      </c>
      <c r="W2200" s="8">
        <v>0.79999999999999982</v>
      </c>
      <c r="X2200" s="8">
        <v>2</v>
      </c>
      <c r="Y2200" s="8">
        <v>5.9999999999999609E-2</v>
      </c>
      <c r="Z2200" s="8"/>
      <c r="AF2200" t="s">
        <v>2687</v>
      </c>
      <c r="AG2200" t="s">
        <v>2688</v>
      </c>
      <c r="AH2200" t="s">
        <v>2689</v>
      </c>
      <c r="AI2200" t="s">
        <v>2690</v>
      </c>
      <c r="AJ2200" s="7"/>
      <c r="AK2200" t="s">
        <v>2651</v>
      </c>
      <c r="AL2200" t="s">
        <v>109</v>
      </c>
      <c r="AM2200" t="s">
        <v>2686</v>
      </c>
      <c r="AN2200" t="s">
        <v>2691</v>
      </c>
      <c r="AO2200" t="str">
        <f>TEXT(A2200,"yyyy-mm-dd")</f>
        <v>2013-01-31</v>
      </c>
    </row>
    <row r="2201" spans="1:41">
      <c r="A2201" s="6" t="s">
        <v>2650</v>
      </c>
      <c r="B2201">
        <v>2013</v>
      </c>
      <c r="C2201">
        <v>1</v>
      </c>
      <c r="E2201" t="s">
        <v>81</v>
      </c>
      <c r="F2201" t="s">
        <v>82</v>
      </c>
      <c r="G2201" t="s">
        <v>83</v>
      </c>
      <c r="H2201" t="s">
        <v>2624</v>
      </c>
      <c r="I2201">
        <v>2015</v>
      </c>
      <c r="K2201" s="6">
        <v>42369</v>
      </c>
      <c r="L2201">
        <v>35</v>
      </c>
      <c r="N2201" t="s">
        <v>943</v>
      </c>
      <c r="O2201" s="8">
        <v>3.51</v>
      </c>
      <c r="P2201" s="8">
        <v>3.5</v>
      </c>
      <c r="Q2201" s="8">
        <v>3.39</v>
      </c>
      <c r="R2201" s="8">
        <v>3.66</v>
      </c>
      <c r="S2201" s="8">
        <v>3</v>
      </c>
      <c r="T2201" s="8">
        <v>4.45</v>
      </c>
      <c r="U2201" s="8">
        <v>0.28999999999999998</v>
      </c>
      <c r="V2201" s="9">
        <v>28</v>
      </c>
      <c r="W2201" s="8">
        <v>0.27</v>
      </c>
      <c r="X2201" s="8">
        <v>1.4500000000000002</v>
      </c>
      <c r="Y2201" s="8">
        <v>9.9999999999997868E-3</v>
      </c>
      <c r="Z2201" s="8">
        <v>0</v>
      </c>
      <c r="AA2201">
        <v>-3.0000000000000249E-2</v>
      </c>
      <c r="AF2201" t="s">
        <v>2625</v>
      </c>
      <c r="AG2201" t="s">
        <v>87</v>
      </c>
      <c r="AH2201" t="s">
        <v>88</v>
      </c>
      <c r="AI2201" t="s">
        <v>359</v>
      </c>
      <c r="AJ2201" s="7">
        <v>42369</v>
      </c>
      <c r="AK2201" t="s">
        <v>2651</v>
      </c>
      <c r="AL2201" t="s">
        <v>91</v>
      </c>
      <c r="AM2201" t="s">
        <v>2626</v>
      </c>
      <c r="AN2201" t="s">
        <v>2654</v>
      </c>
      <c r="AO2201" t="str">
        <f>TEXT(A2201,"yyyy-mm-dd")</f>
        <v>2013-01-31</v>
      </c>
    </row>
    <row r="2202" spans="1:41">
      <c r="A2202" s="6" t="s">
        <v>2650</v>
      </c>
      <c r="B2202">
        <v>2013</v>
      </c>
      <c r="C2202">
        <v>1</v>
      </c>
      <c r="E2202" t="s">
        <v>392</v>
      </c>
      <c r="F2202" t="s">
        <v>82</v>
      </c>
      <c r="G2202" t="s">
        <v>83</v>
      </c>
      <c r="H2202" t="s">
        <v>2624</v>
      </c>
      <c r="I2202">
        <v>2015</v>
      </c>
      <c r="K2202" s="6">
        <v>42369</v>
      </c>
      <c r="L2202">
        <v>35</v>
      </c>
      <c r="N2202" t="s">
        <v>943</v>
      </c>
      <c r="O2202" s="8">
        <v>3.29</v>
      </c>
      <c r="P2202" s="8">
        <v>3.26</v>
      </c>
      <c r="Q2202" s="8">
        <v>3.07</v>
      </c>
      <c r="R2202" s="8">
        <v>3.49</v>
      </c>
      <c r="S2202" s="8">
        <v>2.73</v>
      </c>
      <c r="T2202" s="8">
        <v>4.05</v>
      </c>
      <c r="U2202" s="8">
        <v>0.3</v>
      </c>
      <c r="V2202" s="9">
        <v>26</v>
      </c>
      <c r="W2202" s="8">
        <v>0.42000000000000037</v>
      </c>
      <c r="X2202" s="8">
        <v>1.3199999999999998</v>
      </c>
      <c r="Y2202" s="8">
        <v>3.0000000000000249E-2</v>
      </c>
      <c r="Z2202" s="8"/>
      <c r="AF2202" t="s">
        <v>2625</v>
      </c>
      <c r="AG2202" t="s">
        <v>87</v>
      </c>
      <c r="AH2202" t="s">
        <v>88</v>
      </c>
      <c r="AI2202" t="s">
        <v>359</v>
      </c>
      <c r="AJ2202" s="7">
        <v>42369</v>
      </c>
      <c r="AK2202" t="s">
        <v>2651</v>
      </c>
      <c r="AL2202" t="s">
        <v>393</v>
      </c>
      <c r="AM2202" t="s">
        <v>2626</v>
      </c>
      <c r="AN2202" t="s">
        <v>2657</v>
      </c>
      <c r="AO2202" t="str">
        <f>TEXT(A2202,"yyyy-mm-dd")</f>
        <v>2013-01-31</v>
      </c>
    </row>
    <row r="2203" spans="1:41">
      <c r="A2203" s="6" t="s">
        <v>2650</v>
      </c>
      <c r="B2203">
        <v>2013</v>
      </c>
      <c r="C2203">
        <v>1</v>
      </c>
      <c r="E2203" t="s">
        <v>81</v>
      </c>
      <c r="F2203" t="s">
        <v>82</v>
      </c>
      <c r="G2203" t="s">
        <v>83</v>
      </c>
      <c r="H2203" t="s">
        <v>2325</v>
      </c>
      <c r="I2203">
        <v>2014</v>
      </c>
      <c r="K2203" s="6">
        <v>42004</v>
      </c>
      <c r="L2203">
        <v>23</v>
      </c>
      <c r="N2203" t="s">
        <v>95</v>
      </c>
      <c r="O2203" s="8">
        <v>3.66</v>
      </c>
      <c r="P2203" s="8">
        <v>3.6</v>
      </c>
      <c r="Q2203" s="8">
        <v>3.5</v>
      </c>
      <c r="R2203" s="8">
        <v>3.76</v>
      </c>
      <c r="S2203" s="8">
        <v>3.1</v>
      </c>
      <c r="T2203" s="8">
        <v>4.3600000000000003</v>
      </c>
      <c r="U2203" s="8">
        <v>0.28999999999999998</v>
      </c>
      <c r="V2203" s="9">
        <v>31</v>
      </c>
      <c r="W2203" s="8">
        <v>0.25999999999999979</v>
      </c>
      <c r="X2203" s="8">
        <v>1.2600000000000002</v>
      </c>
      <c r="Y2203" s="8">
        <v>6.0000000000000053E-2</v>
      </c>
      <c r="Z2203" s="8">
        <v>0</v>
      </c>
      <c r="AA2203">
        <v>4.9999999999999822E-2</v>
      </c>
      <c r="AF2203" t="s">
        <v>2326</v>
      </c>
      <c r="AG2203" t="s">
        <v>87</v>
      </c>
      <c r="AH2203" t="s">
        <v>88</v>
      </c>
      <c r="AI2203" t="s">
        <v>97</v>
      </c>
      <c r="AJ2203" s="7">
        <v>42004</v>
      </c>
      <c r="AK2203" t="s">
        <v>2651</v>
      </c>
      <c r="AL2203" t="s">
        <v>91</v>
      </c>
      <c r="AM2203" t="s">
        <v>2327</v>
      </c>
      <c r="AN2203" t="s">
        <v>2653</v>
      </c>
      <c r="AO2203" t="str">
        <f>TEXT(A2203,"yyyy-mm-dd")</f>
        <v>2013-01-31</v>
      </c>
    </row>
    <row r="2204" spans="1:41">
      <c r="A2204" s="6" t="s">
        <v>2650</v>
      </c>
      <c r="B2204">
        <v>2013</v>
      </c>
      <c r="C2204">
        <v>1</v>
      </c>
      <c r="E2204" t="s">
        <v>392</v>
      </c>
      <c r="F2204" t="s">
        <v>82</v>
      </c>
      <c r="G2204" t="s">
        <v>83</v>
      </c>
      <c r="H2204" t="s">
        <v>2325</v>
      </c>
      <c r="I2204">
        <v>2014</v>
      </c>
      <c r="K2204" s="6">
        <v>42004</v>
      </c>
      <c r="L2204">
        <v>23</v>
      </c>
      <c r="N2204" t="s">
        <v>95</v>
      </c>
      <c r="O2204" s="8">
        <v>3.29</v>
      </c>
      <c r="P2204" s="8">
        <v>3.27</v>
      </c>
      <c r="Q2204" s="8">
        <v>3.2</v>
      </c>
      <c r="R2204" s="8">
        <v>3.43</v>
      </c>
      <c r="S2204" s="8">
        <v>2.44</v>
      </c>
      <c r="T2204" s="8">
        <v>3.84</v>
      </c>
      <c r="U2204" s="8">
        <v>0.28000000000000003</v>
      </c>
      <c r="V2204" s="9">
        <v>29</v>
      </c>
      <c r="W2204" s="8">
        <v>0.22999999999999998</v>
      </c>
      <c r="X2204" s="8">
        <v>1.4</v>
      </c>
      <c r="Y2204" s="8">
        <v>2.0000000000000018E-2</v>
      </c>
      <c r="Z2204" s="8"/>
      <c r="AF2204" t="s">
        <v>2326</v>
      </c>
      <c r="AG2204" t="s">
        <v>87</v>
      </c>
      <c r="AH2204" t="s">
        <v>88</v>
      </c>
      <c r="AI2204" t="s">
        <v>97</v>
      </c>
      <c r="AJ2204" s="7">
        <v>42004</v>
      </c>
      <c r="AK2204" t="s">
        <v>2651</v>
      </c>
      <c r="AL2204" t="s">
        <v>393</v>
      </c>
      <c r="AM2204" t="s">
        <v>2327</v>
      </c>
      <c r="AN2204" t="s">
        <v>2656</v>
      </c>
      <c r="AO2204" t="str">
        <f>TEXT(A2204,"yyyy-mm-dd")</f>
        <v>2013-01-31</v>
      </c>
    </row>
    <row r="2205" spans="1:41">
      <c r="A2205" s="6" t="s">
        <v>2650</v>
      </c>
      <c r="B2205">
        <v>2013</v>
      </c>
      <c r="C2205">
        <v>1</v>
      </c>
      <c r="E2205" t="s">
        <v>81</v>
      </c>
      <c r="F2205" t="s">
        <v>82</v>
      </c>
      <c r="G2205" t="s">
        <v>83</v>
      </c>
      <c r="H2205" t="s">
        <v>2028</v>
      </c>
      <c r="I2205">
        <v>2013</v>
      </c>
      <c r="K2205" s="6">
        <v>41639</v>
      </c>
      <c r="L2205">
        <v>11</v>
      </c>
      <c r="N2205" t="s">
        <v>85</v>
      </c>
      <c r="O2205" s="8">
        <v>3.67</v>
      </c>
      <c r="P2205" s="8">
        <v>3.7</v>
      </c>
      <c r="Q2205" s="8">
        <v>3.6</v>
      </c>
      <c r="R2205" s="8">
        <v>3.8</v>
      </c>
      <c r="S2205" s="8">
        <v>2.9</v>
      </c>
      <c r="T2205" s="8">
        <v>4.1500000000000004</v>
      </c>
      <c r="U2205" s="8">
        <v>0.25</v>
      </c>
      <c r="V2205" s="9">
        <v>31</v>
      </c>
      <c r="W2205" s="8">
        <v>0.19999999999999973</v>
      </c>
      <c r="X2205" s="8">
        <v>1.2500000000000004</v>
      </c>
      <c r="Y2205" s="8">
        <v>-3.0000000000000249E-2</v>
      </c>
      <c r="Z2205" s="8">
        <v>5.0000000000000266E-2</v>
      </c>
      <c r="AA2205">
        <v>-0.10000000000000009</v>
      </c>
      <c r="AF2205" t="s">
        <v>2029</v>
      </c>
      <c r="AG2205" t="s">
        <v>87</v>
      </c>
      <c r="AH2205" t="s">
        <v>88</v>
      </c>
      <c r="AI2205" t="s">
        <v>89</v>
      </c>
      <c r="AJ2205" s="7">
        <v>41639</v>
      </c>
      <c r="AK2205" t="s">
        <v>2651</v>
      </c>
      <c r="AL2205" t="s">
        <v>91</v>
      </c>
      <c r="AM2205" t="s">
        <v>2030</v>
      </c>
      <c r="AN2205" t="s">
        <v>2652</v>
      </c>
      <c r="AO2205" t="str">
        <f>TEXT(A2205,"yyyy-mm-dd")</f>
        <v>2013-01-31</v>
      </c>
    </row>
    <row r="2206" spans="1:41">
      <c r="A2206" s="6" t="s">
        <v>2650</v>
      </c>
      <c r="B2206">
        <v>2013</v>
      </c>
      <c r="C2206">
        <v>1</v>
      </c>
      <c r="E2206" t="s">
        <v>392</v>
      </c>
      <c r="F2206" t="s">
        <v>82</v>
      </c>
      <c r="G2206" t="s">
        <v>83</v>
      </c>
      <c r="H2206" t="s">
        <v>2028</v>
      </c>
      <c r="I2206">
        <v>2013</v>
      </c>
      <c r="K2206" s="6">
        <v>41639</v>
      </c>
      <c r="L2206">
        <v>11</v>
      </c>
      <c r="N2206" t="s">
        <v>85</v>
      </c>
      <c r="O2206" s="8">
        <v>3.3</v>
      </c>
      <c r="P2206" s="8">
        <v>3.32</v>
      </c>
      <c r="Q2206" s="8">
        <v>3.2</v>
      </c>
      <c r="R2206" s="8">
        <v>3.43</v>
      </c>
      <c r="S2206" s="8">
        <v>2.82</v>
      </c>
      <c r="T2206" s="8">
        <v>3.7</v>
      </c>
      <c r="U2206" s="8">
        <v>0.21</v>
      </c>
      <c r="V2206" s="9">
        <v>30</v>
      </c>
      <c r="W2206" s="8">
        <v>0.22999999999999998</v>
      </c>
      <c r="X2206" s="8">
        <v>0.88000000000000034</v>
      </c>
      <c r="Y2206" s="8">
        <v>-2.0000000000000018E-2</v>
      </c>
      <c r="Z2206" s="8">
        <v>-8.0000000000000071E-2</v>
      </c>
      <c r="AA2206">
        <v>2.9999999999999805E-2</v>
      </c>
      <c r="AF2206" t="s">
        <v>2029</v>
      </c>
      <c r="AG2206" t="s">
        <v>87</v>
      </c>
      <c r="AH2206" t="s">
        <v>88</v>
      </c>
      <c r="AI2206" t="s">
        <v>89</v>
      </c>
      <c r="AJ2206" s="7">
        <v>41639</v>
      </c>
      <c r="AK2206" t="s">
        <v>2651</v>
      </c>
      <c r="AL2206" t="s">
        <v>393</v>
      </c>
      <c r="AM2206" t="s">
        <v>2030</v>
      </c>
      <c r="AN2206" t="s">
        <v>2655</v>
      </c>
      <c r="AO2206" t="str">
        <f>TEXT(A2206,"yyyy-mm-dd")</f>
        <v>2013-01-31</v>
      </c>
    </row>
    <row r="2207" spans="1:41">
      <c r="A2207" s="6" t="s">
        <v>2650</v>
      </c>
      <c r="B2207">
        <v>2013</v>
      </c>
      <c r="C2207">
        <v>1</v>
      </c>
      <c r="E2207" t="s">
        <v>81</v>
      </c>
      <c r="F2207" t="s">
        <v>82</v>
      </c>
      <c r="G2207" t="s">
        <v>774</v>
      </c>
      <c r="H2207" t="s">
        <v>775</v>
      </c>
      <c r="K2207" s="6"/>
      <c r="O2207" s="8">
        <v>3.53</v>
      </c>
      <c r="P2207" s="8">
        <v>3.5</v>
      </c>
      <c r="Q2207" s="8">
        <v>3.4</v>
      </c>
      <c r="R2207" s="8">
        <v>3.65</v>
      </c>
      <c r="S2207" s="8">
        <v>3</v>
      </c>
      <c r="T2207" s="8">
        <v>4.25</v>
      </c>
      <c r="U2207" s="8">
        <v>0.25</v>
      </c>
      <c r="V2207" s="9">
        <v>28</v>
      </c>
      <c r="W2207" s="8">
        <v>0.25</v>
      </c>
      <c r="X2207" s="8">
        <v>1.25</v>
      </c>
      <c r="Y2207" s="8">
        <v>2.9999999999999805E-2</v>
      </c>
      <c r="Z2207" s="8">
        <v>-0.10000000000000009</v>
      </c>
      <c r="AA2207">
        <v>0</v>
      </c>
      <c r="AF2207" t="s">
        <v>776</v>
      </c>
      <c r="AG2207" t="s">
        <v>777</v>
      </c>
      <c r="AH2207" t="s">
        <v>778</v>
      </c>
      <c r="AI2207" t="s">
        <v>779</v>
      </c>
      <c r="AJ2207" s="7"/>
      <c r="AK2207" t="s">
        <v>2651</v>
      </c>
      <c r="AL2207" t="s">
        <v>91</v>
      </c>
      <c r="AM2207" t="s">
        <v>775</v>
      </c>
      <c r="AN2207" t="s">
        <v>2683</v>
      </c>
      <c r="AO2207" t="str">
        <f>TEXT(A2207,"yyyy-mm-dd")</f>
        <v>2013-01-31</v>
      </c>
    </row>
    <row r="2208" spans="1:41">
      <c r="A2208" s="6" t="s">
        <v>2650</v>
      </c>
      <c r="B2208">
        <v>2013</v>
      </c>
      <c r="C2208">
        <v>1</v>
      </c>
      <c r="E2208" t="s">
        <v>81</v>
      </c>
      <c r="F2208" t="s">
        <v>82</v>
      </c>
      <c r="G2208" t="s">
        <v>774</v>
      </c>
      <c r="H2208" t="s">
        <v>1536</v>
      </c>
      <c r="K2208" s="6"/>
      <c r="O2208" s="8">
        <v>3.43</v>
      </c>
      <c r="P2208" s="8">
        <v>3.5</v>
      </c>
      <c r="Q2208" s="8">
        <v>3.3</v>
      </c>
      <c r="R2208" s="8">
        <v>3.6</v>
      </c>
      <c r="S2208" s="8">
        <v>3</v>
      </c>
      <c r="T2208" s="8">
        <v>4</v>
      </c>
      <c r="U2208" s="8">
        <v>0.26</v>
      </c>
      <c r="V2208" s="9">
        <v>28</v>
      </c>
      <c r="W2208" s="8">
        <v>0.30000000000000027</v>
      </c>
      <c r="X2208" s="8">
        <v>1</v>
      </c>
      <c r="Y2208" s="8">
        <v>-6.999999999999984E-2</v>
      </c>
      <c r="Z2208" s="8">
        <v>0</v>
      </c>
      <c r="AA2208">
        <v>2.0000000000000018E-2</v>
      </c>
      <c r="AF2208" t="s">
        <v>1537</v>
      </c>
      <c r="AG2208" t="s">
        <v>777</v>
      </c>
      <c r="AH2208" t="s">
        <v>778</v>
      </c>
      <c r="AI2208" t="s">
        <v>1538</v>
      </c>
      <c r="AJ2208" s="7"/>
      <c r="AK2208" t="s">
        <v>2651</v>
      </c>
      <c r="AL2208" t="s">
        <v>91</v>
      </c>
      <c r="AM2208" t="s">
        <v>1536</v>
      </c>
      <c r="AN2208" t="s">
        <v>2684</v>
      </c>
      <c r="AO2208" t="str">
        <f>TEXT(A2208,"yyyy-mm-dd")</f>
        <v>2013-01-31</v>
      </c>
    </row>
    <row r="2209" spans="1:41">
      <c r="A2209" s="6" t="s">
        <v>2650</v>
      </c>
      <c r="B2209">
        <v>2013</v>
      </c>
      <c r="C2209">
        <v>1</v>
      </c>
      <c r="E2209" t="s">
        <v>112</v>
      </c>
      <c r="F2209" t="s">
        <v>113</v>
      </c>
      <c r="G2209" t="s">
        <v>83</v>
      </c>
      <c r="H2209" t="s">
        <v>2624</v>
      </c>
      <c r="I2209">
        <v>2015</v>
      </c>
      <c r="K2209" s="6">
        <v>42369</v>
      </c>
      <c r="L2209">
        <v>35</v>
      </c>
      <c r="N2209" t="s">
        <v>943</v>
      </c>
      <c r="O2209" s="8">
        <v>5.32</v>
      </c>
      <c r="P2209" s="8">
        <v>5.28</v>
      </c>
      <c r="Q2209" s="8">
        <v>4.8</v>
      </c>
      <c r="R2209" s="8">
        <v>5.59</v>
      </c>
      <c r="S2209" s="8">
        <v>3.6</v>
      </c>
      <c r="T2209" s="8">
        <v>7.84</v>
      </c>
      <c r="U2209" s="8">
        <v>0.89</v>
      </c>
      <c r="V2209" s="9">
        <v>22</v>
      </c>
      <c r="W2209" s="8">
        <v>0.79</v>
      </c>
      <c r="X2209" s="8">
        <v>4.24</v>
      </c>
      <c r="Y2209" s="8">
        <v>4.0000000000000036E-2</v>
      </c>
      <c r="Z2209" s="8"/>
      <c r="AF2209" t="s">
        <v>2694</v>
      </c>
      <c r="AG2209" t="s">
        <v>115</v>
      </c>
      <c r="AH2209" t="s">
        <v>116</v>
      </c>
      <c r="AI2209" t="s">
        <v>359</v>
      </c>
      <c r="AJ2209" s="7">
        <v>42369</v>
      </c>
      <c r="AK2209" t="s">
        <v>2651</v>
      </c>
      <c r="AL2209" t="s">
        <v>118</v>
      </c>
      <c r="AM2209" t="s">
        <v>2626</v>
      </c>
      <c r="AN2209" t="s">
        <v>2695</v>
      </c>
      <c r="AO2209" t="str">
        <f>TEXT(A2209,"yyyy-mm-dd")</f>
        <v>2013-01-31</v>
      </c>
    </row>
    <row r="2210" spans="1:41">
      <c r="A2210" s="6" t="s">
        <v>2650</v>
      </c>
      <c r="B2210">
        <v>2013</v>
      </c>
      <c r="C2210">
        <v>1</v>
      </c>
      <c r="E2210" t="s">
        <v>112</v>
      </c>
      <c r="F2210" t="s">
        <v>113</v>
      </c>
      <c r="G2210" t="s">
        <v>83</v>
      </c>
      <c r="H2210" t="s">
        <v>2325</v>
      </c>
      <c r="I2210">
        <v>2014</v>
      </c>
      <c r="K2210" s="6">
        <v>42004</v>
      </c>
      <c r="L2210">
        <v>23</v>
      </c>
      <c r="N2210" t="s">
        <v>95</v>
      </c>
      <c r="O2210" s="8">
        <v>4.8600000000000003</v>
      </c>
      <c r="P2210" s="8">
        <v>4.92</v>
      </c>
      <c r="Q2210" s="8">
        <v>4.5</v>
      </c>
      <c r="R2210" s="8">
        <v>5.15</v>
      </c>
      <c r="S2210" s="8">
        <v>3.8</v>
      </c>
      <c r="T2210" s="8">
        <v>6.24</v>
      </c>
      <c r="U2210" s="8">
        <v>0.53</v>
      </c>
      <c r="V2210" s="9">
        <v>26</v>
      </c>
      <c r="W2210" s="8">
        <v>0.65000000000000036</v>
      </c>
      <c r="X2210" s="8">
        <v>2.4400000000000004</v>
      </c>
      <c r="Y2210" s="8">
        <v>-5.9999999999999609E-2</v>
      </c>
      <c r="Z2210" s="8">
        <v>-8.0000000000000071E-2</v>
      </c>
      <c r="AA2210">
        <v>-0.12999999999999989</v>
      </c>
      <c r="AF2210" t="s">
        <v>2648</v>
      </c>
      <c r="AG2210" t="s">
        <v>115</v>
      </c>
      <c r="AH2210" t="s">
        <v>116</v>
      </c>
      <c r="AI2210" t="s">
        <v>230</v>
      </c>
      <c r="AJ2210" s="7">
        <v>42004</v>
      </c>
      <c r="AK2210" t="s">
        <v>2651</v>
      </c>
      <c r="AL2210" t="s">
        <v>118</v>
      </c>
      <c r="AM2210" t="s">
        <v>2327</v>
      </c>
      <c r="AN2210" t="s">
        <v>2693</v>
      </c>
      <c r="AO2210" t="str">
        <f>TEXT(A2210,"yyyy-mm-dd")</f>
        <v>2013-01-31</v>
      </c>
    </row>
    <row r="2211" spans="1:41">
      <c r="A2211" s="6" t="s">
        <v>2650</v>
      </c>
      <c r="B2211">
        <v>2013</v>
      </c>
      <c r="C2211">
        <v>1</v>
      </c>
      <c r="E2211" t="s">
        <v>112</v>
      </c>
      <c r="F2211" t="s">
        <v>113</v>
      </c>
      <c r="G2211" t="s">
        <v>83</v>
      </c>
      <c r="H2211" t="s">
        <v>2028</v>
      </c>
      <c r="I2211">
        <v>2013</v>
      </c>
      <c r="K2211" s="6">
        <v>41639</v>
      </c>
      <c r="L2211">
        <v>11</v>
      </c>
      <c r="N2211" t="s">
        <v>85</v>
      </c>
      <c r="O2211" s="8">
        <v>4.41</v>
      </c>
      <c r="P2211" s="8">
        <v>4.43</v>
      </c>
      <c r="Q2211" s="8">
        <v>4.3099999999999996</v>
      </c>
      <c r="R2211" s="8">
        <v>4.5</v>
      </c>
      <c r="S2211" s="8">
        <v>4</v>
      </c>
      <c r="T2211" s="8">
        <v>4.9000000000000004</v>
      </c>
      <c r="U2211" s="8">
        <v>0.2</v>
      </c>
      <c r="V2211" s="9">
        <v>26</v>
      </c>
      <c r="W2211" s="8">
        <v>0.19000000000000039</v>
      </c>
      <c r="X2211" s="8">
        <v>0.90000000000000036</v>
      </c>
      <c r="Y2211" s="8">
        <v>-1.9999999999999574E-2</v>
      </c>
      <c r="Z2211" s="8">
        <v>-7.0000000000000284E-2</v>
      </c>
      <c r="AA2211">
        <v>1.0000000000000675E-2</v>
      </c>
      <c r="AF2211" t="s">
        <v>2349</v>
      </c>
      <c r="AG2211" t="s">
        <v>115</v>
      </c>
      <c r="AH2211" t="s">
        <v>116</v>
      </c>
      <c r="AI2211" t="s">
        <v>117</v>
      </c>
      <c r="AJ2211" s="7">
        <v>41639</v>
      </c>
      <c r="AK2211" t="s">
        <v>2651</v>
      </c>
      <c r="AL2211" t="s">
        <v>118</v>
      </c>
      <c r="AM2211" t="s">
        <v>2030</v>
      </c>
      <c r="AN2211" t="s">
        <v>2692</v>
      </c>
      <c r="AO2211" t="str">
        <f>TEXT(A2211,"yyyy-mm-dd")</f>
        <v>2013-01-31</v>
      </c>
    </row>
    <row r="2212" spans="1:41">
      <c r="A2212" s="6" t="s">
        <v>2696</v>
      </c>
      <c r="B2212">
        <v>2013</v>
      </c>
      <c r="C2212">
        <v>2</v>
      </c>
      <c r="E2212" t="s">
        <v>1907</v>
      </c>
      <c r="F2212" t="s">
        <v>1908</v>
      </c>
      <c r="G2212" t="s">
        <v>102</v>
      </c>
      <c r="H2212" t="s">
        <v>2641</v>
      </c>
      <c r="I2212">
        <v>2014</v>
      </c>
      <c r="J2212">
        <v>4</v>
      </c>
      <c r="K2212" s="6">
        <v>42004</v>
      </c>
      <c r="L2212">
        <v>22</v>
      </c>
      <c r="M2212">
        <v>7</v>
      </c>
      <c r="N2212" t="s">
        <v>167</v>
      </c>
      <c r="O2212" s="8">
        <v>4.4800000000000004</v>
      </c>
      <c r="P2212" s="8">
        <v>4.25</v>
      </c>
      <c r="Q2212" s="8">
        <v>4</v>
      </c>
      <c r="R2212" s="8">
        <v>4.88</v>
      </c>
      <c r="S2212" s="8">
        <v>3.75</v>
      </c>
      <c r="T2212" s="8">
        <v>6.21</v>
      </c>
      <c r="U2212" s="8">
        <v>0.62</v>
      </c>
      <c r="V2212" s="9">
        <v>27</v>
      </c>
      <c r="W2212" s="8">
        <v>0.87999999999999989</v>
      </c>
      <c r="X2212" s="8">
        <v>2.46</v>
      </c>
      <c r="Y2212" s="8">
        <v>0.23000000000000043</v>
      </c>
      <c r="Z2212" s="8">
        <v>-0.75</v>
      </c>
      <c r="AA2212">
        <v>0.62999999999999989</v>
      </c>
      <c r="AF2212" t="s">
        <v>2642</v>
      </c>
      <c r="AG2212" t="s">
        <v>1910</v>
      </c>
      <c r="AH2212" t="s">
        <v>1911</v>
      </c>
      <c r="AI2212" t="s">
        <v>1944</v>
      </c>
      <c r="AJ2212" s="7">
        <v>42004</v>
      </c>
      <c r="AK2212" t="s">
        <v>2697</v>
      </c>
      <c r="AL2212" t="s">
        <v>1908</v>
      </c>
      <c r="AM2212" t="s">
        <v>2643</v>
      </c>
      <c r="AN2212" t="s">
        <v>2719</v>
      </c>
      <c r="AO2212" t="str">
        <f>TEXT(A2212,"yyyy-mm-dd")</f>
        <v>2013-02-28</v>
      </c>
    </row>
    <row r="2213" spans="1:41">
      <c r="A2213" s="6" t="s">
        <v>2696</v>
      </c>
      <c r="B2213">
        <v>2013</v>
      </c>
      <c r="C2213">
        <v>2</v>
      </c>
      <c r="E2213" t="s">
        <v>1907</v>
      </c>
      <c r="F2213" t="s">
        <v>1908</v>
      </c>
      <c r="G2213" t="s">
        <v>102</v>
      </c>
      <c r="H2213" t="s">
        <v>2564</v>
      </c>
      <c r="I2213">
        <v>2014</v>
      </c>
      <c r="J2213">
        <v>3</v>
      </c>
      <c r="K2213" s="6">
        <v>41912</v>
      </c>
      <c r="L2213">
        <v>19</v>
      </c>
      <c r="M2213">
        <v>6</v>
      </c>
      <c r="N2213" t="s">
        <v>195</v>
      </c>
      <c r="O2213" s="8">
        <v>4.41</v>
      </c>
      <c r="P2213" s="8">
        <v>4.25</v>
      </c>
      <c r="Q2213" s="8">
        <v>4</v>
      </c>
      <c r="R2213" s="8">
        <v>4.75</v>
      </c>
      <c r="S2213" s="8">
        <v>3.75</v>
      </c>
      <c r="T2213" s="8">
        <v>5.71</v>
      </c>
      <c r="U2213" s="8">
        <v>0.52</v>
      </c>
      <c r="V2213" s="9">
        <v>27</v>
      </c>
      <c r="W2213" s="8">
        <v>0.75</v>
      </c>
      <c r="X2213" s="8">
        <v>1.96</v>
      </c>
      <c r="Y2213" s="8">
        <v>0.16000000000000014</v>
      </c>
      <c r="Z2213" s="8">
        <v>-0.75</v>
      </c>
      <c r="AA2213">
        <v>0.25</v>
      </c>
      <c r="AF2213" t="s">
        <v>2565</v>
      </c>
      <c r="AG2213" t="s">
        <v>1910</v>
      </c>
      <c r="AH2213" t="s">
        <v>1911</v>
      </c>
      <c r="AI2213" t="s">
        <v>1939</v>
      </c>
      <c r="AJ2213" s="7">
        <v>41912</v>
      </c>
      <c r="AK2213" t="s">
        <v>2697</v>
      </c>
      <c r="AL2213" t="s">
        <v>1908</v>
      </c>
      <c r="AM2213" t="s">
        <v>2566</v>
      </c>
      <c r="AN2213" t="s">
        <v>2718</v>
      </c>
      <c r="AO2213" t="str">
        <f>TEXT(A2213,"yyyy-mm-dd")</f>
        <v>2013-02-28</v>
      </c>
    </row>
    <row r="2214" spans="1:41">
      <c r="A2214" s="6" t="s">
        <v>2696</v>
      </c>
      <c r="B2214">
        <v>2013</v>
      </c>
      <c r="C2214">
        <v>2</v>
      </c>
      <c r="E2214" t="s">
        <v>1907</v>
      </c>
      <c r="F2214" t="s">
        <v>1908</v>
      </c>
      <c r="G2214" t="s">
        <v>102</v>
      </c>
      <c r="H2214" t="s">
        <v>2491</v>
      </c>
      <c r="I2214">
        <v>2014</v>
      </c>
      <c r="J2214">
        <v>2</v>
      </c>
      <c r="K2214" s="6">
        <v>41820</v>
      </c>
      <c r="L2214">
        <v>16</v>
      </c>
      <c r="M2214">
        <v>5</v>
      </c>
      <c r="N2214" t="s">
        <v>222</v>
      </c>
      <c r="O2214" s="8">
        <v>4.32</v>
      </c>
      <c r="P2214" s="8">
        <v>4.25</v>
      </c>
      <c r="Q2214" s="8">
        <v>4</v>
      </c>
      <c r="R2214" s="8">
        <v>4.5</v>
      </c>
      <c r="S2214" s="8">
        <v>3.75</v>
      </c>
      <c r="T2214" s="8">
        <v>5.13</v>
      </c>
      <c r="U2214" s="8">
        <v>0.38</v>
      </c>
      <c r="V2214" s="9">
        <v>28</v>
      </c>
      <c r="W2214" s="8">
        <v>0.5</v>
      </c>
      <c r="X2214" s="8">
        <v>1.38</v>
      </c>
      <c r="Y2214" s="8">
        <v>7.0000000000000284E-2</v>
      </c>
      <c r="Z2214" s="8">
        <v>-0.25</v>
      </c>
      <c r="AA2214">
        <v>0.13999999999999968</v>
      </c>
      <c r="AF2214" t="s">
        <v>2492</v>
      </c>
      <c r="AG2214" t="s">
        <v>1910</v>
      </c>
      <c r="AH2214" t="s">
        <v>1911</v>
      </c>
      <c r="AI2214" t="s">
        <v>1934</v>
      </c>
      <c r="AJ2214" s="7">
        <v>41820</v>
      </c>
      <c r="AK2214" t="s">
        <v>2697</v>
      </c>
      <c r="AL2214" t="s">
        <v>1908</v>
      </c>
      <c r="AM2214" t="s">
        <v>2493</v>
      </c>
      <c r="AN2214" t="s">
        <v>2717</v>
      </c>
      <c r="AO2214" t="str">
        <f>TEXT(A2214,"yyyy-mm-dd")</f>
        <v>2013-02-28</v>
      </c>
    </row>
    <row r="2215" spans="1:41">
      <c r="A2215" s="6" t="s">
        <v>2696</v>
      </c>
      <c r="B2215">
        <v>2013</v>
      </c>
      <c r="C2215">
        <v>2</v>
      </c>
      <c r="E2215" t="s">
        <v>1907</v>
      </c>
      <c r="F2215" t="s">
        <v>1908</v>
      </c>
      <c r="G2215" t="s">
        <v>102</v>
      </c>
      <c r="H2215" t="s">
        <v>2418</v>
      </c>
      <c r="I2215">
        <v>2014</v>
      </c>
      <c r="J2215">
        <v>1</v>
      </c>
      <c r="K2215" s="6">
        <v>41729</v>
      </c>
      <c r="L2215">
        <v>13</v>
      </c>
      <c r="M2215">
        <v>4</v>
      </c>
      <c r="N2215" t="s">
        <v>252</v>
      </c>
      <c r="O2215" s="8">
        <v>4.25</v>
      </c>
      <c r="P2215" s="8">
        <v>4</v>
      </c>
      <c r="Q2215" s="8">
        <v>4</v>
      </c>
      <c r="R2215" s="8">
        <v>4.5</v>
      </c>
      <c r="S2215" s="8">
        <v>3.75</v>
      </c>
      <c r="T2215" s="8">
        <v>5.25</v>
      </c>
      <c r="U2215" s="8">
        <v>0.35</v>
      </c>
      <c r="V2215" s="9">
        <v>28</v>
      </c>
      <c r="W2215" s="8">
        <v>0.5</v>
      </c>
      <c r="X2215" s="8">
        <v>1.5</v>
      </c>
      <c r="Y2215" s="8">
        <v>0.25</v>
      </c>
      <c r="Z2215" s="8">
        <v>-0.5</v>
      </c>
      <c r="AA2215">
        <v>0.25</v>
      </c>
      <c r="AF2215" t="s">
        <v>2419</v>
      </c>
      <c r="AG2215" t="s">
        <v>1910</v>
      </c>
      <c r="AH2215" t="s">
        <v>1911</v>
      </c>
      <c r="AI2215" t="s">
        <v>1929</v>
      </c>
      <c r="AJ2215" s="7">
        <v>41729</v>
      </c>
      <c r="AK2215" t="s">
        <v>2697</v>
      </c>
      <c r="AL2215" t="s">
        <v>1908</v>
      </c>
      <c r="AM2215" t="s">
        <v>2420</v>
      </c>
      <c r="AN2215" t="s">
        <v>2716</v>
      </c>
      <c r="AO2215" t="str">
        <f>TEXT(A2215,"yyyy-mm-dd")</f>
        <v>2013-02-28</v>
      </c>
    </row>
    <row r="2216" spans="1:41">
      <c r="A2216" s="6" t="s">
        <v>2696</v>
      </c>
      <c r="B2216">
        <v>2013</v>
      </c>
      <c r="C2216">
        <v>2</v>
      </c>
      <c r="E2216" t="s">
        <v>1907</v>
      </c>
      <c r="F2216" t="s">
        <v>1908</v>
      </c>
      <c r="G2216" t="s">
        <v>102</v>
      </c>
      <c r="H2216" t="s">
        <v>2342</v>
      </c>
      <c r="I2216">
        <v>2013</v>
      </c>
      <c r="J2216">
        <v>4</v>
      </c>
      <c r="K2216" s="6">
        <v>41639</v>
      </c>
      <c r="L2216">
        <v>10</v>
      </c>
      <c r="M2216">
        <v>3</v>
      </c>
      <c r="N2216" t="s">
        <v>164</v>
      </c>
      <c r="O2216" s="8">
        <v>4.25</v>
      </c>
      <c r="P2216" s="8">
        <v>4</v>
      </c>
      <c r="Q2216" s="8">
        <v>4</v>
      </c>
      <c r="R2216" s="8">
        <v>4.5</v>
      </c>
      <c r="S2216" s="8">
        <v>3.75</v>
      </c>
      <c r="T2216" s="8">
        <v>5.5</v>
      </c>
      <c r="U2216" s="8">
        <v>0.39</v>
      </c>
      <c r="V2216" s="9">
        <v>28</v>
      </c>
      <c r="W2216" s="8">
        <v>0.5</v>
      </c>
      <c r="X2216" s="8">
        <v>1.75</v>
      </c>
      <c r="Y2216" s="8">
        <v>0.25</v>
      </c>
      <c r="Z2216" s="8">
        <v>-0.5</v>
      </c>
      <c r="AA2216">
        <v>0.5</v>
      </c>
      <c r="AF2216" t="s">
        <v>2343</v>
      </c>
      <c r="AG2216" t="s">
        <v>1910</v>
      </c>
      <c r="AH2216" t="s">
        <v>1911</v>
      </c>
      <c r="AI2216" t="s">
        <v>1924</v>
      </c>
      <c r="AJ2216" s="7">
        <v>41639</v>
      </c>
      <c r="AK2216" t="s">
        <v>2697</v>
      </c>
      <c r="AL2216" t="s">
        <v>1908</v>
      </c>
      <c r="AM2216" t="s">
        <v>2344</v>
      </c>
      <c r="AN2216" t="s">
        <v>2715</v>
      </c>
      <c r="AO2216" t="str">
        <f>TEXT(A2216,"yyyy-mm-dd")</f>
        <v>2013-02-28</v>
      </c>
    </row>
    <row r="2217" spans="1:41">
      <c r="A2217" s="6" t="s">
        <v>2696</v>
      </c>
      <c r="B2217">
        <v>2013</v>
      </c>
      <c r="C2217">
        <v>2</v>
      </c>
      <c r="E2217" t="s">
        <v>1907</v>
      </c>
      <c r="F2217" t="s">
        <v>1908</v>
      </c>
      <c r="G2217" t="s">
        <v>102</v>
      </c>
      <c r="H2217" t="s">
        <v>2267</v>
      </c>
      <c r="I2217">
        <v>2013</v>
      </c>
      <c r="J2217">
        <v>3</v>
      </c>
      <c r="K2217" s="6">
        <v>41547</v>
      </c>
      <c r="L2217">
        <v>7</v>
      </c>
      <c r="M2217">
        <v>2</v>
      </c>
      <c r="N2217" t="s">
        <v>192</v>
      </c>
      <c r="O2217" s="8">
        <v>4.26</v>
      </c>
      <c r="P2217" s="8">
        <v>4</v>
      </c>
      <c r="Q2217" s="8">
        <v>4</v>
      </c>
      <c r="R2217" s="8">
        <v>4.5</v>
      </c>
      <c r="S2217" s="8">
        <v>3.75</v>
      </c>
      <c r="T2217" s="8">
        <v>5.5</v>
      </c>
      <c r="U2217" s="8">
        <v>0.37</v>
      </c>
      <c r="V2217" s="9">
        <v>28</v>
      </c>
      <c r="W2217" s="8">
        <v>0.5</v>
      </c>
      <c r="X2217" s="8">
        <v>1.75</v>
      </c>
      <c r="Y2217" s="8">
        <v>0.25999999999999979</v>
      </c>
      <c r="Z2217" s="8">
        <v>-0.5</v>
      </c>
      <c r="AA2217">
        <v>0.5</v>
      </c>
      <c r="AF2217" t="s">
        <v>2268</v>
      </c>
      <c r="AG2217" t="s">
        <v>1910</v>
      </c>
      <c r="AH2217" t="s">
        <v>1911</v>
      </c>
      <c r="AI2217" t="s">
        <v>1919</v>
      </c>
      <c r="AJ2217" s="7">
        <v>41547</v>
      </c>
      <c r="AK2217" t="s">
        <v>2697</v>
      </c>
      <c r="AL2217" t="s">
        <v>1908</v>
      </c>
      <c r="AM2217" t="s">
        <v>2269</v>
      </c>
      <c r="AN2217" t="s">
        <v>2714</v>
      </c>
      <c r="AO2217" t="str">
        <f>TEXT(A2217,"yyyy-mm-dd")</f>
        <v>2013-02-28</v>
      </c>
    </row>
    <row r="2218" spans="1:41">
      <c r="A2218" s="6" t="s">
        <v>2696</v>
      </c>
      <c r="B2218">
        <v>2013</v>
      </c>
      <c r="C2218">
        <v>2</v>
      </c>
      <c r="E2218" t="s">
        <v>1907</v>
      </c>
      <c r="F2218" t="s">
        <v>1908</v>
      </c>
      <c r="G2218" t="s">
        <v>102</v>
      </c>
      <c r="H2218" t="s">
        <v>2194</v>
      </c>
      <c r="I2218">
        <v>2013</v>
      </c>
      <c r="J2218">
        <v>2</v>
      </c>
      <c r="K2218" s="6">
        <v>41455</v>
      </c>
      <c r="L2218">
        <v>4</v>
      </c>
      <c r="M2218">
        <v>1</v>
      </c>
      <c r="N2218" t="s">
        <v>219</v>
      </c>
      <c r="O2218" s="8">
        <v>4.26</v>
      </c>
      <c r="P2218" s="8">
        <v>4.13</v>
      </c>
      <c r="Q2218" s="8">
        <v>4</v>
      </c>
      <c r="R2218" s="8">
        <v>4.5</v>
      </c>
      <c r="S2218" s="8">
        <v>3.75</v>
      </c>
      <c r="T2218" s="8">
        <v>5</v>
      </c>
      <c r="U2218" s="8">
        <v>0.31</v>
      </c>
      <c r="V2218" s="9">
        <v>28</v>
      </c>
      <c r="W2218" s="8">
        <v>0.5</v>
      </c>
      <c r="X2218" s="8">
        <v>1.25</v>
      </c>
      <c r="Y2218" s="8">
        <v>0.12999999999999989</v>
      </c>
      <c r="Z2218" s="8">
        <v>-0.37000000000000011</v>
      </c>
      <c r="AA2218">
        <v>0.5</v>
      </c>
      <c r="AF2218" t="s">
        <v>2195</v>
      </c>
      <c r="AG2218" t="s">
        <v>1910</v>
      </c>
      <c r="AH2218" t="s">
        <v>1911</v>
      </c>
      <c r="AI2218" t="s">
        <v>1915</v>
      </c>
      <c r="AJ2218" s="7">
        <v>41455</v>
      </c>
      <c r="AK2218" t="s">
        <v>2697</v>
      </c>
      <c r="AL2218" t="s">
        <v>1908</v>
      </c>
      <c r="AM2218" t="s">
        <v>2196</v>
      </c>
      <c r="AN2218" t="s">
        <v>2713</v>
      </c>
      <c r="AO2218" t="str">
        <f>TEXT(A2218,"yyyy-mm-dd")</f>
        <v>2013-02-28</v>
      </c>
    </row>
    <row r="2219" spans="1:41">
      <c r="A2219" s="6" t="s">
        <v>2696</v>
      </c>
      <c r="B2219">
        <v>2013</v>
      </c>
      <c r="C2219">
        <v>2</v>
      </c>
      <c r="E2219" t="s">
        <v>1907</v>
      </c>
      <c r="F2219" t="s">
        <v>1908</v>
      </c>
      <c r="G2219" t="s">
        <v>102</v>
      </c>
      <c r="H2219" t="s">
        <v>2121</v>
      </c>
      <c r="I2219">
        <v>2013</v>
      </c>
      <c r="J2219">
        <v>1</v>
      </c>
      <c r="K2219" s="6">
        <v>41364</v>
      </c>
      <c r="L2219">
        <v>1</v>
      </c>
      <c r="M2219">
        <v>0</v>
      </c>
      <c r="N2219" t="s">
        <v>169</v>
      </c>
      <c r="O2219" s="8">
        <v>4.3899999999999997</v>
      </c>
      <c r="P2219" s="8">
        <v>4.5</v>
      </c>
      <c r="Q2219" s="8">
        <v>4.38</v>
      </c>
      <c r="R2219" s="8">
        <v>4.5</v>
      </c>
      <c r="S2219" s="8">
        <v>4</v>
      </c>
      <c r="T2219" s="8">
        <v>4.71</v>
      </c>
      <c r="U2219" s="8">
        <v>0.24</v>
      </c>
      <c r="V2219" s="9">
        <v>28</v>
      </c>
      <c r="W2219" s="8">
        <v>0.12000000000000011</v>
      </c>
      <c r="X2219" s="8">
        <v>0.71</v>
      </c>
      <c r="Y2219" s="8">
        <v>-0.11000000000000032</v>
      </c>
      <c r="Z2219" s="8">
        <v>0</v>
      </c>
      <c r="AA2219">
        <v>0.12000000000000011</v>
      </c>
      <c r="AF2219" t="s">
        <v>2122</v>
      </c>
      <c r="AG2219" t="s">
        <v>1910</v>
      </c>
      <c r="AH2219" t="s">
        <v>1911</v>
      </c>
      <c r="AI2219" t="s">
        <v>1912</v>
      </c>
      <c r="AJ2219" s="7">
        <v>41364</v>
      </c>
      <c r="AK2219" t="s">
        <v>2697</v>
      </c>
      <c r="AL2219" t="s">
        <v>1908</v>
      </c>
      <c r="AM2219" t="s">
        <v>2123</v>
      </c>
      <c r="AN2219" t="s">
        <v>2712</v>
      </c>
      <c r="AO2219" t="str">
        <f>TEXT(A2219,"yyyy-mm-dd")</f>
        <v>2013-02-28</v>
      </c>
    </row>
    <row r="2220" spans="1:41">
      <c r="A2220" s="6" t="s">
        <v>2696</v>
      </c>
      <c r="B2220">
        <v>2013</v>
      </c>
      <c r="C2220">
        <v>2</v>
      </c>
      <c r="E2220" t="s">
        <v>100</v>
      </c>
      <c r="F2220" t="s">
        <v>101</v>
      </c>
      <c r="G2220" t="s">
        <v>83</v>
      </c>
      <c r="H2220" t="s">
        <v>2624</v>
      </c>
      <c r="I2220">
        <v>2015</v>
      </c>
      <c r="K2220" s="6">
        <v>42369</v>
      </c>
      <c r="L2220">
        <v>34</v>
      </c>
      <c r="N2220" t="s">
        <v>789</v>
      </c>
      <c r="O2220" s="8">
        <v>4.16</v>
      </c>
      <c r="P2220" s="8">
        <v>4.05</v>
      </c>
      <c r="Q2220" s="8">
        <v>3.8</v>
      </c>
      <c r="R2220" s="8">
        <v>4.5</v>
      </c>
      <c r="S2220" s="8">
        <v>2.8</v>
      </c>
      <c r="T2220" s="8">
        <v>5.7</v>
      </c>
      <c r="U2220" s="8">
        <v>0.67</v>
      </c>
      <c r="V2220" s="9">
        <v>22</v>
      </c>
      <c r="W2220" s="8">
        <v>0.70000000000000018</v>
      </c>
      <c r="X2220" s="8">
        <v>2.9000000000000004</v>
      </c>
      <c r="Y2220" s="8">
        <v>0.11000000000000032</v>
      </c>
      <c r="Z2220" s="8">
        <v>4.9999999999999822E-2</v>
      </c>
      <c r="AA2220">
        <v>0.29999999999999982</v>
      </c>
      <c r="AF2220" t="s">
        <v>10060</v>
      </c>
      <c r="AG2220" t="s">
        <v>9655</v>
      </c>
      <c r="AH2220" t="s">
        <v>9656</v>
      </c>
      <c r="AI2220" t="s">
        <v>9708</v>
      </c>
      <c r="AJ2220" s="7">
        <v>42369</v>
      </c>
      <c r="AK2220" t="s">
        <v>2697</v>
      </c>
      <c r="AL2220" t="s">
        <v>109</v>
      </c>
      <c r="AM2220" t="s">
        <v>2626</v>
      </c>
      <c r="AN2220" t="s">
        <v>10062</v>
      </c>
    </row>
    <row r="2221" spans="1:41">
      <c r="A2221" s="6" t="s">
        <v>2696</v>
      </c>
      <c r="B2221">
        <v>2013</v>
      </c>
      <c r="C2221">
        <v>2</v>
      </c>
      <c r="E2221" t="s">
        <v>100</v>
      </c>
      <c r="F2221" t="s">
        <v>101</v>
      </c>
      <c r="G2221" t="s">
        <v>102</v>
      </c>
      <c r="H2221" t="s">
        <v>2641</v>
      </c>
      <c r="I2221">
        <v>2014</v>
      </c>
      <c r="J2221">
        <v>4</v>
      </c>
      <c r="K2221" s="6">
        <v>42004</v>
      </c>
      <c r="L2221">
        <v>22</v>
      </c>
      <c r="M2221">
        <v>7</v>
      </c>
      <c r="N2221" t="s">
        <v>167</v>
      </c>
      <c r="O2221" s="8">
        <v>3.86</v>
      </c>
      <c r="P2221" s="8">
        <v>4</v>
      </c>
      <c r="Q2221" s="8">
        <v>3.33</v>
      </c>
      <c r="R2221" s="8">
        <v>4.2</v>
      </c>
      <c r="S2221" s="8">
        <v>2.4</v>
      </c>
      <c r="T2221" s="8">
        <v>5.31</v>
      </c>
      <c r="U2221" s="8">
        <v>0.69</v>
      </c>
      <c r="V2221" s="9">
        <v>26</v>
      </c>
      <c r="W2221" s="8">
        <v>0.87000000000000011</v>
      </c>
      <c r="X2221" s="8">
        <v>2.9099999999999997</v>
      </c>
      <c r="Y2221" s="8">
        <v>-0.14000000000000012</v>
      </c>
      <c r="Z2221" s="8">
        <v>4.9999999999999822E-2</v>
      </c>
      <c r="AA2221">
        <v>-0.13000000000000034</v>
      </c>
      <c r="AF2221" t="s">
        <v>2672</v>
      </c>
      <c r="AG2221" t="s">
        <v>106</v>
      </c>
      <c r="AH2221" t="s">
        <v>107</v>
      </c>
      <c r="AI2221" t="s">
        <v>2673</v>
      </c>
      <c r="AJ2221" s="7">
        <v>42004</v>
      </c>
      <c r="AK2221" t="s">
        <v>2697</v>
      </c>
      <c r="AL2221" t="s">
        <v>109</v>
      </c>
      <c r="AM2221" t="s">
        <v>2643</v>
      </c>
      <c r="AN2221" t="s">
        <v>2711</v>
      </c>
      <c r="AO2221" t="str">
        <f>TEXT(A2221,"yyyy-mm-dd")</f>
        <v>2013-02-28</v>
      </c>
    </row>
    <row r="2222" spans="1:41">
      <c r="A2222" s="6" t="s">
        <v>2696</v>
      </c>
      <c r="B2222">
        <v>2013</v>
      </c>
      <c r="C2222">
        <v>2</v>
      </c>
      <c r="E2222" t="s">
        <v>100</v>
      </c>
      <c r="F2222" t="s">
        <v>101</v>
      </c>
      <c r="G2222" t="s">
        <v>83</v>
      </c>
      <c r="H2222" t="s">
        <v>2325</v>
      </c>
      <c r="I2222">
        <v>2014</v>
      </c>
      <c r="K2222" s="6">
        <v>42004</v>
      </c>
      <c r="L2222">
        <v>22</v>
      </c>
      <c r="N2222" t="s">
        <v>167</v>
      </c>
      <c r="O2222" s="8">
        <v>3.97</v>
      </c>
      <c r="P2222" s="8">
        <v>4</v>
      </c>
      <c r="Q2222" s="8">
        <v>3.6</v>
      </c>
      <c r="R2222" s="8">
        <v>4.18</v>
      </c>
      <c r="S2222" s="8">
        <v>3.1</v>
      </c>
      <c r="T2222" s="8">
        <v>4.9000000000000004</v>
      </c>
      <c r="U2222" s="8">
        <v>0.42</v>
      </c>
      <c r="V2222" s="9">
        <v>30</v>
      </c>
      <c r="W2222" s="8">
        <v>0.57999999999999963</v>
      </c>
      <c r="X2222" s="8">
        <v>1.8000000000000003</v>
      </c>
      <c r="Y2222" s="8">
        <v>-2.9999999999999805E-2</v>
      </c>
      <c r="Z2222" s="8">
        <v>0</v>
      </c>
      <c r="AA2222">
        <v>6.9999999999999396E-2</v>
      </c>
      <c r="AF2222" t="s">
        <v>10034</v>
      </c>
      <c r="AG2222" t="s">
        <v>9655</v>
      </c>
      <c r="AH2222" t="s">
        <v>9656</v>
      </c>
      <c r="AI2222" t="s">
        <v>9669</v>
      </c>
      <c r="AJ2222" s="7">
        <v>42004</v>
      </c>
      <c r="AK2222" t="s">
        <v>2697</v>
      </c>
      <c r="AL2222" t="s">
        <v>109</v>
      </c>
      <c r="AM2222" t="s">
        <v>2327</v>
      </c>
      <c r="AN2222" t="s">
        <v>10036</v>
      </c>
    </row>
    <row r="2223" spans="1:41">
      <c r="A2223" s="6" t="s">
        <v>2696</v>
      </c>
      <c r="B2223">
        <v>2013</v>
      </c>
      <c r="C2223">
        <v>2</v>
      </c>
      <c r="E2223" t="s">
        <v>100</v>
      </c>
      <c r="F2223" t="s">
        <v>101</v>
      </c>
      <c r="G2223" t="s">
        <v>102</v>
      </c>
      <c r="H2223" t="s">
        <v>2564</v>
      </c>
      <c r="I2223">
        <v>2014</v>
      </c>
      <c r="J2223">
        <v>3</v>
      </c>
      <c r="K2223" s="6">
        <v>41912</v>
      </c>
      <c r="L2223">
        <v>19</v>
      </c>
      <c r="M2223">
        <v>6</v>
      </c>
      <c r="N2223" t="s">
        <v>195</v>
      </c>
      <c r="O2223" s="8">
        <v>3.92</v>
      </c>
      <c r="P2223" s="8">
        <v>4</v>
      </c>
      <c r="Q2223" s="8">
        <v>3.55</v>
      </c>
      <c r="R2223" s="8">
        <v>4.2</v>
      </c>
      <c r="S2223" s="8">
        <v>2.9</v>
      </c>
      <c r="T2223" s="8">
        <v>4.8</v>
      </c>
      <c r="U2223" s="8">
        <v>0.53</v>
      </c>
      <c r="V2223" s="9">
        <v>26</v>
      </c>
      <c r="W2223" s="8">
        <v>0.65000000000000036</v>
      </c>
      <c r="X2223" s="8">
        <v>1.9</v>
      </c>
      <c r="Y2223" s="8">
        <v>-8.0000000000000071E-2</v>
      </c>
      <c r="Z2223" s="8">
        <v>0.10000000000000009</v>
      </c>
      <c r="AA2223">
        <v>1.0000000000000231E-2</v>
      </c>
      <c r="AF2223" t="s">
        <v>2669</v>
      </c>
      <c r="AG2223" t="s">
        <v>106</v>
      </c>
      <c r="AH2223" t="s">
        <v>107</v>
      </c>
      <c r="AI2223" t="s">
        <v>2670</v>
      </c>
      <c r="AJ2223" s="7">
        <v>41912</v>
      </c>
      <c r="AK2223" t="s">
        <v>2697</v>
      </c>
      <c r="AL2223" t="s">
        <v>109</v>
      </c>
      <c r="AM2223" t="s">
        <v>2566</v>
      </c>
      <c r="AN2223" t="s">
        <v>2710</v>
      </c>
      <c r="AO2223" t="str">
        <f>TEXT(A2223,"yyyy-mm-dd")</f>
        <v>2013-02-28</v>
      </c>
    </row>
    <row r="2224" spans="1:41">
      <c r="A2224" s="6" t="s">
        <v>2696</v>
      </c>
      <c r="B2224">
        <v>2013</v>
      </c>
      <c r="C2224">
        <v>2</v>
      </c>
      <c r="E2224" t="s">
        <v>100</v>
      </c>
      <c r="F2224" t="s">
        <v>101</v>
      </c>
      <c r="G2224" t="s">
        <v>102</v>
      </c>
      <c r="H2224" t="s">
        <v>2491</v>
      </c>
      <c r="I2224">
        <v>2014</v>
      </c>
      <c r="J2224">
        <v>2</v>
      </c>
      <c r="K2224" s="6">
        <v>41820</v>
      </c>
      <c r="L2224">
        <v>16</v>
      </c>
      <c r="M2224">
        <v>5</v>
      </c>
      <c r="N2224" t="s">
        <v>222</v>
      </c>
      <c r="O2224" s="8">
        <v>3.87</v>
      </c>
      <c r="P2224" s="8">
        <v>4</v>
      </c>
      <c r="Q2224" s="8">
        <v>3.73</v>
      </c>
      <c r="R2224" s="8">
        <v>4.1399999999999997</v>
      </c>
      <c r="S2224" s="8">
        <v>2.67</v>
      </c>
      <c r="T2224" s="8">
        <v>4.8</v>
      </c>
      <c r="U2224" s="8">
        <v>0.49</v>
      </c>
      <c r="V2224" s="9">
        <v>26</v>
      </c>
      <c r="W2224" s="8">
        <v>0.4099999999999997</v>
      </c>
      <c r="X2224" s="8">
        <v>2.13</v>
      </c>
      <c r="Y2224" s="8">
        <v>-0.12999999999999989</v>
      </c>
      <c r="Z2224" s="8">
        <v>0</v>
      </c>
      <c r="AA2224">
        <v>-0.14999999999999991</v>
      </c>
      <c r="AF2224" t="s">
        <v>2666</v>
      </c>
      <c r="AG2224" t="s">
        <v>106</v>
      </c>
      <c r="AH2224" t="s">
        <v>107</v>
      </c>
      <c r="AI2224" t="s">
        <v>2667</v>
      </c>
      <c r="AJ2224" s="7">
        <v>41820</v>
      </c>
      <c r="AK2224" t="s">
        <v>2697</v>
      </c>
      <c r="AL2224" t="s">
        <v>109</v>
      </c>
      <c r="AM2224" t="s">
        <v>2493</v>
      </c>
      <c r="AN2224" t="s">
        <v>2709</v>
      </c>
      <c r="AO2224" t="str">
        <f>TEXT(A2224,"yyyy-mm-dd")</f>
        <v>2013-02-28</v>
      </c>
    </row>
    <row r="2225" spans="1:41">
      <c r="A2225" s="6" t="s">
        <v>2696</v>
      </c>
      <c r="B2225">
        <v>2013</v>
      </c>
      <c r="C2225">
        <v>2</v>
      </c>
      <c r="E2225" t="s">
        <v>100</v>
      </c>
      <c r="F2225" t="s">
        <v>101</v>
      </c>
      <c r="G2225" t="s">
        <v>102</v>
      </c>
      <c r="H2225" t="s">
        <v>2418</v>
      </c>
      <c r="I2225">
        <v>2014</v>
      </c>
      <c r="J2225">
        <v>1</v>
      </c>
      <c r="K2225" s="6">
        <v>41729</v>
      </c>
      <c r="L2225">
        <v>13</v>
      </c>
      <c r="M2225">
        <v>4</v>
      </c>
      <c r="N2225" t="s">
        <v>252</v>
      </c>
      <c r="O2225" s="8">
        <v>4.13</v>
      </c>
      <c r="P2225" s="8">
        <v>4.05</v>
      </c>
      <c r="Q2225" s="8">
        <v>3.62</v>
      </c>
      <c r="R2225" s="8">
        <v>4.4800000000000004</v>
      </c>
      <c r="S2225" s="8">
        <v>3</v>
      </c>
      <c r="T2225" s="8">
        <v>6.3</v>
      </c>
      <c r="U2225" s="8">
        <v>0.69</v>
      </c>
      <c r="V2225" s="9">
        <v>26</v>
      </c>
      <c r="W2225" s="8">
        <v>0.86000000000000032</v>
      </c>
      <c r="X2225" s="8">
        <v>3.3</v>
      </c>
      <c r="Y2225" s="8">
        <v>8.0000000000000071E-2</v>
      </c>
      <c r="Z2225" s="8">
        <v>-4.9999999999999822E-2</v>
      </c>
      <c r="AA2225">
        <v>0.25999999999999979</v>
      </c>
      <c r="AF2225" t="s">
        <v>2664</v>
      </c>
      <c r="AG2225" t="s">
        <v>106</v>
      </c>
      <c r="AH2225" t="s">
        <v>107</v>
      </c>
      <c r="AI2225" t="s">
        <v>502</v>
      </c>
      <c r="AJ2225" s="7">
        <v>41729</v>
      </c>
      <c r="AK2225" t="s">
        <v>2697</v>
      </c>
      <c r="AL2225" t="s">
        <v>109</v>
      </c>
      <c r="AM2225" t="s">
        <v>2420</v>
      </c>
      <c r="AN2225" t="s">
        <v>2708</v>
      </c>
      <c r="AO2225" t="str">
        <f>TEXT(A2225,"yyyy-mm-dd")</f>
        <v>2013-02-28</v>
      </c>
    </row>
    <row r="2226" spans="1:41">
      <c r="A2226" s="6" t="s">
        <v>2696</v>
      </c>
      <c r="B2226">
        <v>2013</v>
      </c>
      <c r="C2226">
        <v>2</v>
      </c>
      <c r="E2226" t="s">
        <v>100</v>
      </c>
      <c r="F2226" t="s">
        <v>101</v>
      </c>
      <c r="G2226" t="s">
        <v>102</v>
      </c>
      <c r="H2226" t="s">
        <v>2342</v>
      </c>
      <c r="I2226">
        <v>2013</v>
      </c>
      <c r="J2226">
        <v>4</v>
      </c>
      <c r="K2226" s="6">
        <v>41639</v>
      </c>
      <c r="L2226">
        <v>10</v>
      </c>
      <c r="M2226">
        <v>3</v>
      </c>
      <c r="N2226" t="s">
        <v>164</v>
      </c>
      <c r="O2226" s="8">
        <v>3.92</v>
      </c>
      <c r="P2226" s="8">
        <v>3.91</v>
      </c>
      <c r="Q2226" s="8">
        <v>3.7</v>
      </c>
      <c r="R2226" s="8">
        <v>4.0599999999999996</v>
      </c>
      <c r="S2226" s="8">
        <v>3</v>
      </c>
      <c r="T2226" s="8">
        <v>4.8</v>
      </c>
      <c r="U2226" s="8">
        <v>0.37</v>
      </c>
      <c r="V2226" s="9">
        <v>28</v>
      </c>
      <c r="W2226" s="8">
        <v>0.35999999999999943</v>
      </c>
      <c r="X2226" s="8">
        <v>1.7999999999999998</v>
      </c>
      <c r="Y2226" s="8">
        <v>9.9999999999997868E-3</v>
      </c>
      <c r="Z2226" s="8">
        <v>-9.9999999999997868E-3</v>
      </c>
      <c r="AA2226">
        <v>3.9999999999999591E-2</v>
      </c>
      <c r="AF2226" t="s">
        <v>2662</v>
      </c>
      <c r="AG2226" t="s">
        <v>106</v>
      </c>
      <c r="AH2226" t="s">
        <v>107</v>
      </c>
      <c r="AI2226" t="s">
        <v>497</v>
      </c>
      <c r="AJ2226" s="7">
        <v>41639</v>
      </c>
      <c r="AK2226" t="s">
        <v>2697</v>
      </c>
      <c r="AL2226" t="s">
        <v>109</v>
      </c>
      <c r="AM2226" t="s">
        <v>2344</v>
      </c>
      <c r="AN2226" t="s">
        <v>2707</v>
      </c>
      <c r="AO2226" t="str">
        <f>TEXT(A2226,"yyyy-mm-dd")</f>
        <v>2013-02-28</v>
      </c>
    </row>
    <row r="2227" spans="1:41">
      <c r="A2227" s="6" t="s">
        <v>2696</v>
      </c>
      <c r="B2227">
        <v>2013</v>
      </c>
      <c r="C2227">
        <v>2</v>
      </c>
      <c r="E2227" t="s">
        <v>100</v>
      </c>
      <c r="F2227" t="s">
        <v>101</v>
      </c>
      <c r="G2227" t="s">
        <v>83</v>
      </c>
      <c r="H2227" t="s">
        <v>2028</v>
      </c>
      <c r="I2227">
        <v>2013</v>
      </c>
      <c r="K2227" s="6">
        <v>41639</v>
      </c>
      <c r="L2227">
        <v>10</v>
      </c>
      <c r="N2227" t="s">
        <v>164</v>
      </c>
      <c r="O2227" s="8">
        <v>3.54</v>
      </c>
      <c r="P2227" s="8">
        <v>3.5</v>
      </c>
      <c r="Q2227" s="8">
        <v>3.41</v>
      </c>
      <c r="R2227" s="8">
        <v>3.6</v>
      </c>
      <c r="S2227" s="8">
        <v>3.1</v>
      </c>
      <c r="T2227" s="8">
        <v>4.5</v>
      </c>
      <c r="U2227" s="8">
        <v>0.27</v>
      </c>
      <c r="V2227" s="9">
        <v>30</v>
      </c>
      <c r="W2227" s="8">
        <v>0.18999999999999995</v>
      </c>
      <c r="X2227" s="8">
        <v>1.4</v>
      </c>
      <c r="Y2227" s="8">
        <v>4.0000000000000036E-2</v>
      </c>
      <c r="Z2227" s="8">
        <v>-6.999999999999984E-2</v>
      </c>
      <c r="AA2227">
        <v>-0.21000000000000041</v>
      </c>
      <c r="AF2227" t="s">
        <v>10004</v>
      </c>
      <c r="AG2227" t="s">
        <v>9655</v>
      </c>
      <c r="AH2227" t="s">
        <v>9656</v>
      </c>
      <c r="AI2227" t="s">
        <v>9657</v>
      </c>
      <c r="AJ2227" s="7">
        <v>41639</v>
      </c>
      <c r="AK2227" t="s">
        <v>2697</v>
      </c>
      <c r="AL2227" t="s">
        <v>109</v>
      </c>
      <c r="AM2227" t="s">
        <v>2030</v>
      </c>
      <c r="AN2227" t="s">
        <v>10022</v>
      </c>
    </row>
    <row r="2228" spans="1:41">
      <c r="A2228" s="6" t="s">
        <v>2696</v>
      </c>
      <c r="B2228">
        <v>2013</v>
      </c>
      <c r="C2228">
        <v>2</v>
      </c>
      <c r="E2228" t="s">
        <v>100</v>
      </c>
      <c r="F2228" t="s">
        <v>101</v>
      </c>
      <c r="G2228" t="s">
        <v>102</v>
      </c>
      <c r="H2228" t="s">
        <v>2267</v>
      </c>
      <c r="I2228">
        <v>2013</v>
      </c>
      <c r="J2228">
        <v>3</v>
      </c>
      <c r="K2228" s="6">
        <v>41547</v>
      </c>
      <c r="L2228">
        <v>7</v>
      </c>
      <c r="M2228">
        <v>2</v>
      </c>
      <c r="N2228" t="s">
        <v>192</v>
      </c>
      <c r="O2228" s="8">
        <v>3.74</v>
      </c>
      <c r="P2228" s="8">
        <v>3.7</v>
      </c>
      <c r="Q2228" s="8">
        <v>3.5</v>
      </c>
      <c r="R2228" s="8">
        <v>3.9</v>
      </c>
      <c r="S2228" s="8">
        <v>3.2</v>
      </c>
      <c r="T2228" s="8">
        <v>4.5</v>
      </c>
      <c r="U2228" s="8">
        <v>0.28999999999999998</v>
      </c>
      <c r="V2228" s="9">
        <v>29</v>
      </c>
      <c r="W2228" s="8">
        <v>0.39999999999999991</v>
      </c>
      <c r="X2228" s="8">
        <v>1.2999999999999998</v>
      </c>
      <c r="Y2228" s="8">
        <v>4.0000000000000036E-2</v>
      </c>
      <c r="Z2228" s="8">
        <v>0</v>
      </c>
      <c r="AA2228">
        <v>-0.20000000000000018</v>
      </c>
      <c r="AF2228" t="s">
        <v>2605</v>
      </c>
      <c r="AG2228" t="s">
        <v>106</v>
      </c>
      <c r="AH2228" t="s">
        <v>107</v>
      </c>
      <c r="AI2228" t="s">
        <v>427</v>
      </c>
      <c r="AJ2228" s="7">
        <v>41547</v>
      </c>
      <c r="AK2228" t="s">
        <v>2697</v>
      </c>
      <c r="AL2228" t="s">
        <v>109</v>
      </c>
      <c r="AM2228" t="s">
        <v>2269</v>
      </c>
      <c r="AN2228" t="s">
        <v>2706</v>
      </c>
      <c r="AO2228" t="str">
        <f>TEXT(A2228,"yyyy-mm-dd")</f>
        <v>2013-02-28</v>
      </c>
    </row>
    <row r="2229" spans="1:41">
      <c r="A2229" s="6" t="s">
        <v>2696</v>
      </c>
      <c r="B2229">
        <v>2013</v>
      </c>
      <c r="C2229">
        <v>2</v>
      </c>
      <c r="E2229" t="s">
        <v>100</v>
      </c>
      <c r="F2229" t="s">
        <v>101</v>
      </c>
      <c r="G2229" t="s">
        <v>102</v>
      </c>
      <c r="H2229" t="s">
        <v>2194</v>
      </c>
      <c r="I2229">
        <v>2013</v>
      </c>
      <c r="J2229">
        <v>2</v>
      </c>
      <c r="K2229" s="6">
        <v>41455</v>
      </c>
      <c r="L2229">
        <v>4</v>
      </c>
      <c r="M2229">
        <v>1</v>
      </c>
      <c r="N2229" t="s">
        <v>219</v>
      </c>
      <c r="O2229" s="8">
        <v>3.55</v>
      </c>
      <c r="P2229" s="8">
        <v>3.4</v>
      </c>
      <c r="Q2229" s="8">
        <v>3.1</v>
      </c>
      <c r="R2229" s="8">
        <v>3.8</v>
      </c>
      <c r="S2229" s="8">
        <v>2.6</v>
      </c>
      <c r="T2229" s="8">
        <v>4.9000000000000004</v>
      </c>
      <c r="U2229" s="8">
        <v>0.59</v>
      </c>
      <c r="V2229" s="9">
        <v>29</v>
      </c>
      <c r="W2229" s="8">
        <v>0.69999999999999973</v>
      </c>
      <c r="X2229" s="8">
        <v>2.3000000000000003</v>
      </c>
      <c r="Y2229" s="8">
        <v>0.14999999999999991</v>
      </c>
      <c r="Z2229" s="8">
        <v>-0.10000000000000009</v>
      </c>
      <c r="AA2229">
        <v>-5.0000000000000266E-2</v>
      </c>
      <c r="AF2229" t="s">
        <v>2532</v>
      </c>
      <c r="AG2229" t="s">
        <v>106</v>
      </c>
      <c r="AH2229" t="s">
        <v>107</v>
      </c>
      <c r="AI2229" t="s">
        <v>340</v>
      </c>
      <c r="AJ2229" s="7">
        <v>41455</v>
      </c>
      <c r="AK2229" t="s">
        <v>2697</v>
      </c>
      <c r="AL2229" t="s">
        <v>109</v>
      </c>
      <c r="AM2229" t="s">
        <v>2196</v>
      </c>
      <c r="AN2229" t="s">
        <v>2705</v>
      </c>
      <c r="AO2229" t="str">
        <f>TEXT(A2229,"yyyy-mm-dd")</f>
        <v>2013-02-28</v>
      </c>
    </row>
    <row r="2230" spans="1:41">
      <c r="A2230" s="6" t="s">
        <v>2696</v>
      </c>
      <c r="B2230">
        <v>2013</v>
      </c>
      <c r="C2230">
        <v>2</v>
      </c>
      <c r="E2230" t="s">
        <v>100</v>
      </c>
      <c r="F2230" t="s">
        <v>101</v>
      </c>
      <c r="G2230" t="s">
        <v>102</v>
      </c>
      <c r="H2230" t="s">
        <v>2121</v>
      </c>
      <c r="I2230">
        <v>2013</v>
      </c>
      <c r="J2230">
        <v>1</v>
      </c>
      <c r="K2230" s="6">
        <v>41364</v>
      </c>
      <c r="L2230">
        <v>1</v>
      </c>
      <c r="M2230">
        <v>0</v>
      </c>
      <c r="N2230" t="s">
        <v>169</v>
      </c>
      <c r="O2230" s="8">
        <v>2.83</v>
      </c>
      <c r="P2230" s="8">
        <v>2.9</v>
      </c>
      <c r="Q2230" s="8">
        <v>2.6</v>
      </c>
      <c r="R2230" s="8">
        <v>3.1</v>
      </c>
      <c r="S2230" s="8">
        <v>1.48</v>
      </c>
      <c r="T2230" s="8">
        <v>4.5</v>
      </c>
      <c r="U2230" s="8">
        <v>0.72</v>
      </c>
      <c r="V2230" s="9">
        <v>29</v>
      </c>
      <c r="W2230" s="8">
        <v>0.5</v>
      </c>
      <c r="X2230" s="8">
        <v>3.02</v>
      </c>
      <c r="Y2230" s="8">
        <v>-6.999999999999984E-2</v>
      </c>
      <c r="Z2230" s="8">
        <v>-0.10000000000000009</v>
      </c>
      <c r="AA2230">
        <v>-0.33999999999999986</v>
      </c>
      <c r="AF2230" t="s">
        <v>2459</v>
      </c>
      <c r="AG2230" t="s">
        <v>106</v>
      </c>
      <c r="AH2230" t="s">
        <v>107</v>
      </c>
      <c r="AI2230" t="s">
        <v>108</v>
      </c>
      <c r="AJ2230" s="7">
        <v>41364</v>
      </c>
      <c r="AK2230" t="s">
        <v>2697</v>
      </c>
      <c r="AL2230" t="s">
        <v>109</v>
      </c>
      <c r="AM2230" t="s">
        <v>2123</v>
      </c>
      <c r="AN2230" t="s">
        <v>2704</v>
      </c>
      <c r="AO2230" t="str">
        <f>TEXT(A2230,"yyyy-mm-dd")</f>
        <v>2013-02-28</v>
      </c>
    </row>
    <row r="2231" spans="1:41">
      <c r="A2231" s="6" t="s">
        <v>2696</v>
      </c>
      <c r="B2231">
        <v>2013</v>
      </c>
      <c r="C2231">
        <v>2</v>
      </c>
      <c r="E2231" t="s">
        <v>2685</v>
      </c>
      <c r="F2231" t="s">
        <v>101</v>
      </c>
      <c r="G2231" t="s">
        <v>774</v>
      </c>
      <c r="H2231" t="s">
        <v>2686</v>
      </c>
      <c r="K2231" s="6"/>
      <c r="O2231" s="8">
        <v>3.96</v>
      </c>
      <c r="P2231" s="8">
        <v>4</v>
      </c>
      <c r="Q2231" s="8">
        <v>3.6</v>
      </c>
      <c r="R2231" s="8">
        <v>4.5</v>
      </c>
      <c r="S2231" s="8">
        <v>3</v>
      </c>
      <c r="T2231" s="8">
        <v>5</v>
      </c>
      <c r="U2231" s="8">
        <v>0.55000000000000004</v>
      </c>
      <c r="V2231" s="9">
        <v>21</v>
      </c>
      <c r="W2231" s="8">
        <v>0.89999999999999991</v>
      </c>
      <c r="X2231" s="8">
        <v>2</v>
      </c>
      <c r="Y2231" s="8">
        <v>-4.0000000000000036E-2</v>
      </c>
      <c r="Z2231" s="8">
        <v>4.9999999999999822E-2</v>
      </c>
      <c r="AA2231">
        <v>0.10000000000000009</v>
      </c>
      <c r="AF2231" t="s">
        <v>2687</v>
      </c>
      <c r="AG2231" t="s">
        <v>2688</v>
      </c>
      <c r="AH2231" t="s">
        <v>2689</v>
      </c>
      <c r="AI2231" t="s">
        <v>2690</v>
      </c>
      <c r="AJ2231" s="7"/>
      <c r="AK2231" t="s">
        <v>2697</v>
      </c>
      <c r="AL2231" t="s">
        <v>109</v>
      </c>
      <c r="AM2231" t="s">
        <v>2686</v>
      </c>
      <c r="AN2231" t="s">
        <v>2722</v>
      </c>
      <c r="AO2231" t="str">
        <f>TEXT(A2231,"yyyy-mm-dd")</f>
        <v>2013-02-28</v>
      </c>
    </row>
    <row r="2232" spans="1:41">
      <c r="A2232" s="6" t="s">
        <v>2696</v>
      </c>
      <c r="B2232">
        <v>2013</v>
      </c>
      <c r="C2232">
        <v>2</v>
      </c>
      <c r="E2232" t="s">
        <v>81</v>
      </c>
      <c r="F2232" t="s">
        <v>82</v>
      </c>
      <c r="G2232" t="s">
        <v>83</v>
      </c>
      <c r="H2232" t="s">
        <v>2624</v>
      </c>
      <c r="I2232">
        <v>2015</v>
      </c>
      <c r="K2232" s="6">
        <v>42369</v>
      </c>
      <c r="L2232">
        <v>34</v>
      </c>
      <c r="N2232" t="s">
        <v>789</v>
      </c>
      <c r="O2232" s="8">
        <v>3.49</v>
      </c>
      <c r="P2232" s="8">
        <v>3.48</v>
      </c>
      <c r="Q2232" s="8">
        <v>3.39</v>
      </c>
      <c r="R2232" s="8">
        <v>3.57</v>
      </c>
      <c r="S2232" s="8">
        <v>3</v>
      </c>
      <c r="T2232" s="8">
        <v>4.25</v>
      </c>
      <c r="U2232" s="8">
        <v>0.26</v>
      </c>
      <c r="V2232" s="9">
        <v>29</v>
      </c>
      <c r="W2232" s="8">
        <v>0.17999999999999972</v>
      </c>
      <c r="X2232" s="8">
        <v>1.25</v>
      </c>
      <c r="Y2232" s="8">
        <v>1.0000000000000231E-2</v>
      </c>
      <c r="Z2232" s="8">
        <v>-2.0000000000000018E-2</v>
      </c>
      <c r="AA2232">
        <v>-9.0000000000000302E-2</v>
      </c>
      <c r="AF2232" t="s">
        <v>2625</v>
      </c>
      <c r="AG2232" t="s">
        <v>87</v>
      </c>
      <c r="AH2232" t="s">
        <v>88</v>
      </c>
      <c r="AI2232" t="s">
        <v>359</v>
      </c>
      <c r="AJ2232" s="7">
        <v>42369</v>
      </c>
      <c r="AK2232" t="s">
        <v>2697</v>
      </c>
      <c r="AL2232" t="s">
        <v>91</v>
      </c>
      <c r="AM2232" t="s">
        <v>2626</v>
      </c>
      <c r="AN2232" t="s">
        <v>2700</v>
      </c>
      <c r="AO2232" t="str">
        <f>TEXT(A2232,"yyyy-mm-dd")</f>
        <v>2013-02-28</v>
      </c>
    </row>
    <row r="2233" spans="1:41">
      <c r="A2233" s="6" t="s">
        <v>2696</v>
      </c>
      <c r="B2233">
        <v>2013</v>
      </c>
      <c r="C2233">
        <v>2</v>
      </c>
      <c r="E2233" t="s">
        <v>392</v>
      </c>
      <c r="F2233" t="s">
        <v>82</v>
      </c>
      <c r="G2233" t="s">
        <v>83</v>
      </c>
      <c r="H2233" t="s">
        <v>2624</v>
      </c>
      <c r="I2233">
        <v>2015</v>
      </c>
      <c r="K2233" s="6">
        <v>42369</v>
      </c>
      <c r="L2233">
        <v>34</v>
      </c>
      <c r="N2233" t="s">
        <v>789</v>
      </c>
      <c r="O2233" s="8">
        <v>3.27</v>
      </c>
      <c r="P2233" s="8">
        <v>3.22</v>
      </c>
      <c r="Q2233" s="8">
        <v>3.09</v>
      </c>
      <c r="R2233" s="8">
        <v>3.5</v>
      </c>
      <c r="S2233" s="8">
        <v>2.7</v>
      </c>
      <c r="T2233" s="8">
        <v>3.94</v>
      </c>
      <c r="U2233" s="8">
        <v>0.31</v>
      </c>
      <c r="V2233" s="9">
        <v>28</v>
      </c>
      <c r="W2233" s="8">
        <v>0.41000000000000014</v>
      </c>
      <c r="X2233" s="8">
        <v>1.2399999999999998</v>
      </c>
      <c r="Y2233" s="8">
        <v>4.9999999999999822E-2</v>
      </c>
      <c r="Z2233" s="8">
        <v>-3.9999999999999591E-2</v>
      </c>
      <c r="AA2233">
        <v>-1.0000000000000231E-2</v>
      </c>
      <c r="AF2233" t="s">
        <v>2625</v>
      </c>
      <c r="AG2233" t="s">
        <v>87</v>
      </c>
      <c r="AH2233" t="s">
        <v>88</v>
      </c>
      <c r="AI2233" t="s">
        <v>359</v>
      </c>
      <c r="AJ2233" s="7">
        <v>42369</v>
      </c>
      <c r="AK2233" t="s">
        <v>2697</v>
      </c>
      <c r="AL2233" t="s">
        <v>393</v>
      </c>
      <c r="AM2233" t="s">
        <v>2626</v>
      </c>
      <c r="AN2233" t="s">
        <v>2703</v>
      </c>
      <c r="AO2233" t="str">
        <f>TEXT(A2233,"yyyy-mm-dd")</f>
        <v>2013-02-28</v>
      </c>
    </row>
    <row r="2234" spans="1:41">
      <c r="A2234" s="6" t="s">
        <v>2696</v>
      </c>
      <c r="B2234">
        <v>2013</v>
      </c>
      <c r="C2234">
        <v>2</v>
      </c>
      <c r="E2234" t="s">
        <v>81</v>
      </c>
      <c r="F2234" t="s">
        <v>82</v>
      </c>
      <c r="G2234" t="s">
        <v>83</v>
      </c>
      <c r="H2234" t="s">
        <v>2325</v>
      </c>
      <c r="I2234">
        <v>2014</v>
      </c>
      <c r="K2234" s="6">
        <v>42004</v>
      </c>
      <c r="L2234">
        <v>22</v>
      </c>
      <c r="N2234" t="s">
        <v>167</v>
      </c>
      <c r="O2234" s="8">
        <v>3.62</v>
      </c>
      <c r="P2234" s="8">
        <v>3.6</v>
      </c>
      <c r="Q2234" s="8">
        <v>3.5</v>
      </c>
      <c r="R2234" s="8">
        <v>3.71</v>
      </c>
      <c r="S2234" s="8">
        <v>3.17</v>
      </c>
      <c r="T2234" s="8">
        <v>4.4800000000000004</v>
      </c>
      <c r="U2234" s="8">
        <v>0.27</v>
      </c>
      <c r="V2234" s="9">
        <v>32</v>
      </c>
      <c r="W2234" s="8">
        <v>0.20999999999999996</v>
      </c>
      <c r="X2234" s="8">
        <v>1.3100000000000005</v>
      </c>
      <c r="Y2234" s="8">
        <v>2.0000000000000018E-2</v>
      </c>
      <c r="Z2234" s="8">
        <v>0</v>
      </c>
      <c r="AA2234">
        <v>-4.9999999999999822E-2</v>
      </c>
      <c r="AF2234" t="s">
        <v>2326</v>
      </c>
      <c r="AG2234" t="s">
        <v>87</v>
      </c>
      <c r="AH2234" t="s">
        <v>88</v>
      </c>
      <c r="AI2234" t="s">
        <v>97</v>
      </c>
      <c r="AJ2234" s="7">
        <v>42004</v>
      </c>
      <c r="AK2234" t="s">
        <v>2697</v>
      </c>
      <c r="AL2234" t="s">
        <v>91</v>
      </c>
      <c r="AM2234" t="s">
        <v>2327</v>
      </c>
      <c r="AN2234" t="s">
        <v>2699</v>
      </c>
      <c r="AO2234" t="str">
        <f>TEXT(A2234,"yyyy-mm-dd")</f>
        <v>2013-02-28</v>
      </c>
    </row>
    <row r="2235" spans="1:41">
      <c r="A2235" s="6" t="s">
        <v>2696</v>
      </c>
      <c r="B2235">
        <v>2013</v>
      </c>
      <c r="C2235">
        <v>2</v>
      </c>
      <c r="E2235" t="s">
        <v>392</v>
      </c>
      <c r="F2235" t="s">
        <v>82</v>
      </c>
      <c r="G2235" t="s">
        <v>83</v>
      </c>
      <c r="H2235" t="s">
        <v>2325</v>
      </c>
      <c r="I2235">
        <v>2014</v>
      </c>
      <c r="K2235" s="6">
        <v>42004</v>
      </c>
      <c r="L2235">
        <v>22</v>
      </c>
      <c r="N2235" t="s">
        <v>167</v>
      </c>
      <c r="O2235" s="8">
        <v>3.32</v>
      </c>
      <c r="P2235" s="8">
        <v>3.3</v>
      </c>
      <c r="Q2235" s="8">
        <v>3.17</v>
      </c>
      <c r="R2235" s="8">
        <v>3.5</v>
      </c>
      <c r="S2235" s="8">
        <v>2.4900000000000002</v>
      </c>
      <c r="T2235" s="8">
        <v>4</v>
      </c>
      <c r="U2235" s="8">
        <v>0.3</v>
      </c>
      <c r="V2235" s="9">
        <v>31</v>
      </c>
      <c r="W2235" s="8">
        <v>0.33000000000000007</v>
      </c>
      <c r="X2235" s="8">
        <v>1.5099999999999998</v>
      </c>
      <c r="Y2235" s="8">
        <v>2.0000000000000018E-2</v>
      </c>
      <c r="Z2235" s="8">
        <v>2.9999999999999805E-2</v>
      </c>
      <c r="AA2235">
        <v>0.10000000000000009</v>
      </c>
      <c r="AF2235" t="s">
        <v>2326</v>
      </c>
      <c r="AG2235" t="s">
        <v>87</v>
      </c>
      <c r="AH2235" t="s">
        <v>88</v>
      </c>
      <c r="AI2235" t="s">
        <v>97</v>
      </c>
      <c r="AJ2235" s="7">
        <v>42004</v>
      </c>
      <c r="AK2235" t="s">
        <v>2697</v>
      </c>
      <c r="AL2235" t="s">
        <v>393</v>
      </c>
      <c r="AM2235" t="s">
        <v>2327</v>
      </c>
      <c r="AN2235" t="s">
        <v>2702</v>
      </c>
      <c r="AO2235" t="str">
        <f>TEXT(A2235,"yyyy-mm-dd")</f>
        <v>2013-02-28</v>
      </c>
    </row>
    <row r="2236" spans="1:41">
      <c r="A2236" s="6" t="s">
        <v>2696</v>
      </c>
      <c r="B2236">
        <v>2013</v>
      </c>
      <c r="C2236">
        <v>2</v>
      </c>
      <c r="E2236" t="s">
        <v>81</v>
      </c>
      <c r="F2236" t="s">
        <v>82</v>
      </c>
      <c r="G2236" t="s">
        <v>83</v>
      </c>
      <c r="H2236" t="s">
        <v>2028</v>
      </c>
      <c r="I2236">
        <v>2013</v>
      </c>
      <c r="K2236" s="6">
        <v>41639</v>
      </c>
      <c r="L2236">
        <v>10</v>
      </c>
      <c r="N2236" t="s">
        <v>164</v>
      </c>
      <c r="O2236" s="8">
        <v>3.66</v>
      </c>
      <c r="P2236" s="8">
        <v>3.65</v>
      </c>
      <c r="Q2236" s="8">
        <v>3.57</v>
      </c>
      <c r="R2236" s="8">
        <v>3.78</v>
      </c>
      <c r="S2236" s="8">
        <v>3.1</v>
      </c>
      <c r="T2236" s="8">
        <v>3.99</v>
      </c>
      <c r="U2236" s="8">
        <v>0.17</v>
      </c>
      <c r="V2236" s="9">
        <v>32</v>
      </c>
      <c r="W2236" s="8">
        <v>0.20999999999999996</v>
      </c>
      <c r="X2236" s="8">
        <v>0.89000000000000012</v>
      </c>
      <c r="Y2236" s="8">
        <v>1.0000000000000231E-2</v>
      </c>
      <c r="Z2236" s="8">
        <v>-5.0000000000000266E-2</v>
      </c>
      <c r="AA2236">
        <v>1.0000000000000231E-2</v>
      </c>
      <c r="AF2236" t="s">
        <v>2029</v>
      </c>
      <c r="AG2236" t="s">
        <v>87</v>
      </c>
      <c r="AH2236" t="s">
        <v>88</v>
      </c>
      <c r="AI2236" t="s">
        <v>89</v>
      </c>
      <c r="AJ2236" s="7">
        <v>41639</v>
      </c>
      <c r="AK2236" t="s">
        <v>2697</v>
      </c>
      <c r="AL2236" t="s">
        <v>91</v>
      </c>
      <c r="AM2236" t="s">
        <v>2030</v>
      </c>
      <c r="AN2236" t="s">
        <v>2698</v>
      </c>
      <c r="AO2236" t="str">
        <f>TEXT(A2236,"yyyy-mm-dd")</f>
        <v>2013-02-28</v>
      </c>
    </row>
    <row r="2237" spans="1:41">
      <c r="A2237" s="6" t="s">
        <v>2696</v>
      </c>
      <c r="B2237">
        <v>2013</v>
      </c>
      <c r="C2237">
        <v>2</v>
      </c>
      <c r="E2237" t="s">
        <v>392</v>
      </c>
      <c r="F2237" t="s">
        <v>82</v>
      </c>
      <c r="G2237" t="s">
        <v>83</v>
      </c>
      <c r="H2237" t="s">
        <v>2028</v>
      </c>
      <c r="I2237">
        <v>2013</v>
      </c>
      <c r="K2237" s="6">
        <v>41639</v>
      </c>
      <c r="L2237">
        <v>10</v>
      </c>
      <c r="N2237" t="s">
        <v>164</v>
      </c>
      <c r="O2237" s="8">
        <v>3.35</v>
      </c>
      <c r="P2237" s="8">
        <v>3.34</v>
      </c>
      <c r="Q2237" s="8">
        <v>3.3</v>
      </c>
      <c r="R2237" s="8">
        <v>3.5</v>
      </c>
      <c r="S2237" s="8">
        <v>2.87</v>
      </c>
      <c r="T2237" s="8">
        <v>3.68</v>
      </c>
      <c r="U2237" s="8">
        <v>0.2</v>
      </c>
      <c r="V2237" s="9">
        <v>31</v>
      </c>
      <c r="W2237" s="8">
        <v>0.20000000000000018</v>
      </c>
      <c r="X2237" s="8">
        <v>0.81</v>
      </c>
      <c r="Y2237" s="8">
        <v>1.0000000000000231E-2</v>
      </c>
      <c r="Z2237" s="8">
        <v>2.0000000000000018E-2</v>
      </c>
      <c r="AA2237">
        <v>-2.9999999999999805E-2</v>
      </c>
      <c r="AF2237" t="s">
        <v>2029</v>
      </c>
      <c r="AG2237" t="s">
        <v>87</v>
      </c>
      <c r="AH2237" t="s">
        <v>88</v>
      </c>
      <c r="AI2237" t="s">
        <v>89</v>
      </c>
      <c r="AJ2237" s="7">
        <v>41639</v>
      </c>
      <c r="AK2237" t="s">
        <v>2697</v>
      </c>
      <c r="AL2237" t="s">
        <v>393</v>
      </c>
      <c r="AM2237" t="s">
        <v>2030</v>
      </c>
      <c r="AN2237" t="s">
        <v>2701</v>
      </c>
      <c r="AO2237" t="str">
        <f>TEXT(A2237,"yyyy-mm-dd")</f>
        <v>2013-02-28</v>
      </c>
    </row>
    <row r="2238" spans="1:41">
      <c r="A2238" s="6" t="s">
        <v>2696</v>
      </c>
      <c r="B2238">
        <v>2013</v>
      </c>
      <c r="C2238">
        <v>2</v>
      </c>
      <c r="E2238" t="s">
        <v>81</v>
      </c>
      <c r="F2238" t="s">
        <v>82</v>
      </c>
      <c r="G2238" t="s">
        <v>774</v>
      </c>
      <c r="H2238" t="s">
        <v>775</v>
      </c>
      <c r="K2238" s="6"/>
      <c r="O2238" s="8">
        <v>3.5</v>
      </c>
      <c r="P2238" s="8">
        <v>3.5</v>
      </c>
      <c r="Q2238" s="8">
        <v>3.4</v>
      </c>
      <c r="R2238" s="8">
        <v>3.6</v>
      </c>
      <c r="S2238" s="8">
        <v>3</v>
      </c>
      <c r="T2238" s="8">
        <v>4.2</v>
      </c>
      <c r="U2238" s="8">
        <v>0.24</v>
      </c>
      <c r="V2238" s="9">
        <v>29</v>
      </c>
      <c r="W2238" s="8">
        <v>0.20000000000000018</v>
      </c>
      <c r="X2238" s="8">
        <v>1.2000000000000002</v>
      </c>
      <c r="Y2238" s="8">
        <v>0</v>
      </c>
      <c r="Z2238" s="8">
        <v>0</v>
      </c>
      <c r="AA2238">
        <v>-4.9999999999999822E-2</v>
      </c>
      <c r="AF2238" t="s">
        <v>776</v>
      </c>
      <c r="AG2238" t="s">
        <v>777</v>
      </c>
      <c r="AH2238" t="s">
        <v>778</v>
      </c>
      <c r="AI2238" t="s">
        <v>779</v>
      </c>
      <c r="AJ2238" s="7"/>
      <c r="AK2238" t="s">
        <v>2697</v>
      </c>
      <c r="AL2238" t="s">
        <v>91</v>
      </c>
      <c r="AM2238" t="s">
        <v>775</v>
      </c>
      <c r="AN2238" t="s">
        <v>2720</v>
      </c>
      <c r="AO2238" t="str">
        <f>TEXT(A2238,"yyyy-mm-dd")</f>
        <v>2013-02-28</v>
      </c>
    </row>
    <row r="2239" spans="1:41">
      <c r="A2239" s="6" t="s">
        <v>2696</v>
      </c>
      <c r="B2239">
        <v>2013</v>
      </c>
      <c r="C2239">
        <v>2</v>
      </c>
      <c r="E2239" t="s">
        <v>81</v>
      </c>
      <c r="F2239" t="s">
        <v>82</v>
      </c>
      <c r="G2239" t="s">
        <v>774</v>
      </c>
      <c r="H2239" t="s">
        <v>1536</v>
      </c>
      <c r="K2239" s="6"/>
      <c r="O2239" s="8">
        <v>3.41</v>
      </c>
      <c r="P2239" s="8">
        <v>3.4</v>
      </c>
      <c r="Q2239" s="8">
        <v>3.23</v>
      </c>
      <c r="R2239" s="8">
        <v>3.5</v>
      </c>
      <c r="S2239" s="8">
        <v>3</v>
      </c>
      <c r="T2239" s="8">
        <v>4</v>
      </c>
      <c r="U2239" s="8">
        <v>0.25</v>
      </c>
      <c r="V2239" s="9">
        <v>29</v>
      </c>
      <c r="W2239" s="8">
        <v>0.27</v>
      </c>
      <c r="X2239" s="8">
        <v>1</v>
      </c>
      <c r="Y2239" s="8">
        <v>1.0000000000000231E-2</v>
      </c>
      <c r="Z2239" s="8">
        <v>-0.10000000000000009</v>
      </c>
      <c r="AA2239">
        <v>-3.0000000000000249E-2</v>
      </c>
      <c r="AF2239" t="s">
        <v>1537</v>
      </c>
      <c r="AG2239" t="s">
        <v>777</v>
      </c>
      <c r="AH2239" t="s">
        <v>778</v>
      </c>
      <c r="AI2239" t="s">
        <v>1538</v>
      </c>
      <c r="AJ2239" s="7"/>
      <c r="AK2239" t="s">
        <v>2697</v>
      </c>
      <c r="AL2239" t="s">
        <v>91</v>
      </c>
      <c r="AM2239" t="s">
        <v>1536</v>
      </c>
      <c r="AN2239" t="s">
        <v>2721</v>
      </c>
      <c r="AO2239" t="str">
        <f>TEXT(A2239,"yyyy-mm-dd")</f>
        <v>2013-02-28</v>
      </c>
    </row>
    <row r="2240" spans="1:41">
      <c r="A2240" s="6" t="s">
        <v>2696</v>
      </c>
      <c r="B2240">
        <v>2013</v>
      </c>
      <c r="C2240">
        <v>2</v>
      </c>
      <c r="E2240" t="s">
        <v>112</v>
      </c>
      <c r="F2240" t="s">
        <v>113</v>
      </c>
      <c r="G2240" t="s">
        <v>83</v>
      </c>
      <c r="H2240" t="s">
        <v>2624</v>
      </c>
      <c r="I2240">
        <v>2015</v>
      </c>
      <c r="K2240" s="6">
        <v>42369</v>
      </c>
      <c r="L2240">
        <v>34</v>
      </c>
      <c r="N2240" t="s">
        <v>789</v>
      </c>
      <c r="O2240" s="8">
        <v>5.0199999999999996</v>
      </c>
      <c r="P2240" s="8">
        <v>4.67</v>
      </c>
      <c r="Q2240" s="8">
        <v>4.45</v>
      </c>
      <c r="R2240" s="8">
        <v>5.47</v>
      </c>
      <c r="S2240" s="8">
        <v>3.95</v>
      </c>
      <c r="T2240" s="8">
        <v>7.92</v>
      </c>
      <c r="U2240" s="8">
        <v>0.99</v>
      </c>
      <c r="V2240" s="9">
        <v>24</v>
      </c>
      <c r="W2240" s="8">
        <v>1.0199999999999996</v>
      </c>
      <c r="X2240" s="8">
        <v>3.9699999999999998</v>
      </c>
      <c r="Y2240" s="8">
        <v>0.34999999999999964</v>
      </c>
      <c r="Z2240" s="8">
        <v>-0.61000000000000032</v>
      </c>
      <c r="AA2240">
        <v>0.22999999999999954</v>
      </c>
      <c r="AF2240" t="s">
        <v>2694</v>
      </c>
      <c r="AG2240" t="s">
        <v>115</v>
      </c>
      <c r="AH2240" t="s">
        <v>116</v>
      </c>
      <c r="AI2240" t="s">
        <v>359</v>
      </c>
      <c r="AJ2240" s="7">
        <v>42369</v>
      </c>
      <c r="AK2240" t="s">
        <v>2697</v>
      </c>
      <c r="AL2240" t="s">
        <v>118</v>
      </c>
      <c r="AM2240" t="s">
        <v>2626</v>
      </c>
      <c r="AN2240" t="s">
        <v>2725</v>
      </c>
      <c r="AO2240" t="str">
        <f>TEXT(A2240,"yyyy-mm-dd")</f>
        <v>2013-02-28</v>
      </c>
    </row>
    <row r="2241" spans="1:41">
      <c r="A2241" s="6" t="s">
        <v>2696</v>
      </c>
      <c r="B2241">
        <v>2013</v>
      </c>
      <c r="C2241">
        <v>2</v>
      </c>
      <c r="E2241" t="s">
        <v>112</v>
      </c>
      <c r="F2241" t="s">
        <v>113</v>
      </c>
      <c r="G2241" t="s">
        <v>83</v>
      </c>
      <c r="H2241" t="s">
        <v>2325</v>
      </c>
      <c r="I2241">
        <v>2014</v>
      </c>
      <c r="K2241" s="6">
        <v>42004</v>
      </c>
      <c r="L2241">
        <v>22</v>
      </c>
      <c r="N2241" t="s">
        <v>167</v>
      </c>
      <c r="O2241" s="8">
        <v>4.47</v>
      </c>
      <c r="P2241" s="8">
        <v>4.25</v>
      </c>
      <c r="Q2241" s="8">
        <v>4</v>
      </c>
      <c r="R2241" s="8">
        <v>4.88</v>
      </c>
      <c r="S2241" s="8">
        <v>3.75</v>
      </c>
      <c r="T2241" s="8">
        <v>5.74</v>
      </c>
      <c r="U2241" s="8">
        <v>0.53</v>
      </c>
      <c r="V2241" s="9">
        <v>27</v>
      </c>
      <c r="W2241" s="8">
        <v>0.87999999999999989</v>
      </c>
      <c r="X2241" s="8">
        <v>1.9900000000000002</v>
      </c>
      <c r="Y2241" s="8">
        <v>0.21999999999999975</v>
      </c>
      <c r="Z2241" s="8">
        <v>-0.66999999999999993</v>
      </c>
      <c r="AA2241">
        <v>0.22999999999999954</v>
      </c>
      <c r="AF2241" t="s">
        <v>2648</v>
      </c>
      <c r="AG2241" t="s">
        <v>115</v>
      </c>
      <c r="AH2241" t="s">
        <v>116</v>
      </c>
      <c r="AI2241" t="s">
        <v>230</v>
      </c>
      <c r="AJ2241" s="7">
        <v>42004</v>
      </c>
      <c r="AK2241" t="s">
        <v>2697</v>
      </c>
      <c r="AL2241" t="s">
        <v>118</v>
      </c>
      <c r="AM2241" t="s">
        <v>2327</v>
      </c>
      <c r="AN2241" t="s">
        <v>2724</v>
      </c>
      <c r="AO2241" t="str">
        <f>TEXT(A2241,"yyyy-mm-dd")</f>
        <v>2013-02-28</v>
      </c>
    </row>
    <row r="2242" spans="1:41">
      <c r="A2242" s="6" t="s">
        <v>2696</v>
      </c>
      <c r="B2242">
        <v>2013</v>
      </c>
      <c r="C2242">
        <v>2</v>
      </c>
      <c r="E2242" t="s">
        <v>112</v>
      </c>
      <c r="F2242" t="s">
        <v>113</v>
      </c>
      <c r="G2242" t="s">
        <v>83</v>
      </c>
      <c r="H2242" t="s">
        <v>2028</v>
      </c>
      <c r="I2242">
        <v>2013</v>
      </c>
      <c r="K2242" s="6">
        <v>41639</v>
      </c>
      <c r="L2242">
        <v>10</v>
      </c>
      <c r="N2242" t="s">
        <v>164</v>
      </c>
      <c r="O2242" s="8">
        <v>4.22</v>
      </c>
      <c r="P2242" s="8">
        <v>4.07</v>
      </c>
      <c r="Q2242" s="8">
        <v>4</v>
      </c>
      <c r="R2242" s="8">
        <v>4.4000000000000004</v>
      </c>
      <c r="S2242" s="8">
        <v>3.75</v>
      </c>
      <c r="T2242" s="8">
        <v>5.5</v>
      </c>
      <c r="U2242" s="8">
        <v>0.38</v>
      </c>
      <c r="V2242" s="9">
        <v>27</v>
      </c>
      <c r="W2242" s="8">
        <v>0.40000000000000036</v>
      </c>
      <c r="X2242" s="8">
        <v>1.75</v>
      </c>
      <c r="Y2242" s="8">
        <v>0.14999999999999947</v>
      </c>
      <c r="Z2242" s="8">
        <v>-0.35999999999999943</v>
      </c>
      <c r="AA2242">
        <v>0.20999999999999996</v>
      </c>
      <c r="AF2242" t="s">
        <v>2349</v>
      </c>
      <c r="AG2242" t="s">
        <v>115</v>
      </c>
      <c r="AH2242" t="s">
        <v>116</v>
      </c>
      <c r="AI2242" t="s">
        <v>117</v>
      </c>
      <c r="AJ2242" s="7">
        <v>41639</v>
      </c>
      <c r="AK2242" t="s">
        <v>2697</v>
      </c>
      <c r="AL2242" t="s">
        <v>118</v>
      </c>
      <c r="AM2242" t="s">
        <v>2030</v>
      </c>
      <c r="AN2242" t="s">
        <v>2723</v>
      </c>
      <c r="AO2242" t="str">
        <f>TEXT(A2242,"yyyy-mm-dd")</f>
        <v>2013-02-28</v>
      </c>
    </row>
    <row r="2243" spans="1:41">
      <c r="A2243" s="6" t="s">
        <v>2726</v>
      </c>
      <c r="B2243">
        <v>2013</v>
      </c>
      <c r="C2243">
        <v>3</v>
      </c>
      <c r="E2243" t="s">
        <v>1907</v>
      </c>
      <c r="F2243" t="s">
        <v>1908</v>
      </c>
      <c r="G2243" t="s">
        <v>102</v>
      </c>
      <c r="H2243" t="s">
        <v>2749</v>
      </c>
      <c r="I2243">
        <v>2015</v>
      </c>
      <c r="J2243">
        <v>1</v>
      </c>
      <c r="K2243" s="6">
        <v>42094</v>
      </c>
      <c r="L2243">
        <v>24</v>
      </c>
      <c r="M2243">
        <v>8</v>
      </c>
      <c r="N2243" t="s">
        <v>368</v>
      </c>
      <c r="O2243" s="8">
        <v>4.4800000000000004</v>
      </c>
      <c r="P2243" s="8">
        <v>4.5</v>
      </c>
      <c r="Q2243" s="8">
        <v>4</v>
      </c>
      <c r="R2243" s="8">
        <v>4.5</v>
      </c>
      <c r="S2243" s="8">
        <v>4</v>
      </c>
      <c r="T2243" s="8">
        <v>6.54</v>
      </c>
      <c r="U2243" s="8">
        <v>0.59</v>
      </c>
      <c r="V2243" s="9">
        <v>22</v>
      </c>
      <c r="W2243" s="8">
        <v>0.5</v>
      </c>
      <c r="X2243" s="8">
        <v>2.54</v>
      </c>
      <c r="Y2243" s="8">
        <v>-1.9999999999999574E-2</v>
      </c>
      <c r="Z2243" s="8"/>
      <c r="AF2243" t="s">
        <v>2750</v>
      </c>
      <c r="AG2243" t="s">
        <v>1910</v>
      </c>
      <c r="AH2243" t="s">
        <v>1911</v>
      </c>
      <c r="AI2243" t="s">
        <v>1971</v>
      </c>
      <c r="AJ2243" s="7">
        <v>42094</v>
      </c>
      <c r="AK2243" t="s">
        <v>2727</v>
      </c>
      <c r="AL2243" t="s">
        <v>1908</v>
      </c>
      <c r="AM2243" t="s">
        <v>2751</v>
      </c>
      <c r="AN2243" t="s">
        <v>2752</v>
      </c>
      <c r="AO2243" t="str">
        <f>TEXT(A2243,"yyyy-mm-dd")</f>
        <v>2013-03-31</v>
      </c>
    </row>
    <row r="2244" spans="1:41">
      <c r="A2244" s="6" t="s">
        <v>2726</v>
      </c>
      <c r="B2244">
        <v>2013</v>
      </c>
      <c r="C2244">
        <v>3</v>
      </c>
      <c r="E2244" t="s">
        <v>1907</v>
      </c>
      <c r="F2244" t="s">
        <v>1908</v>
      </c>
      <c r="G2244" t="s">
        <v>102</v>
      </c>
      <c r="H2244" t="s">
        <v>2641</v>
      </c>
      <c r="I2244">
        <v>2014</v>
      </c>
      <c r="J2244">
        <v>4</v>
      </c>
      <c r="K2244" s="6">
        <v>42004</v>
      </c>
      <c r="L2244">
        <v>21</v>
      </c>
      <c r="M2244">
        <v>7</v>
      </c>
      <c r="N2244" t="s">
        <v>176</v>
      </c>
      <c r="O2244" s="8">
        <v>4.33</v>
      </c>
      <c r="P2244" s="8">
        <v>4</v>
      </c>
      <c r="Q2244" s="8">
        <v>4</v>
      </c>
      <c r="R2244" s="8">
        <v>4.5</v>
      </c>
      <c r="S2244" s="8">
        <v>4</v>
      </c>
      <c r="T2244" s="8">
        <v>6.14</v>
      </c>
      <c r="U2244" s="8">
        <v>0.53</v>
      </c>
      <c r="V2244" s="9">
        <v>25</v>
      </c>
      <c r="W2244" s="8">
        <v>0.5</v>
      </c>
      <c r="X2244" s="8">
        <v>2.1399999999999997</v>
      </c>
      <c r="Y2244" s="8">
        <v>0.33000000000000007</v>
      </c>
      <c r="Z2244" s="8">
        <v>-0.25</v>
      </c>
      <c r="AA2244">
        <v>-0.37999999999999989</v>
      </c>
      <c r="AF2244" t="s">
        <v>2642</v>
      </c>
      <c r="AG2244" t="s">
        <v>1910</v>
      </c>
      <c r="AH2244" t="s">
        <v>1911</v>
      </c>
      <c r="AI2244" t="s">
        <v>1944</v>
      </c>
      <c r="AJ2244" s="7">
        <v>42004</v>
      </c>
      <c r="AK2244" t="s">
        <v>2727</v>
      </c>
      <c r="AL2244" t="s">
        <v>1908</v>
      </c>
      <c r="AM2244" t="s">
        <v>2643</v>
      </c>
      <c r="AN2244" t="s">
        <v>2748</v>
      </c>
      <c r="AO2244" t="str">
        <f>TEXT(A2244,"yyyy-mm-dd")</f>
        <v>2013-03-31</v>
      </c>
    </row>
    <row r="2245" spans="1:41">
      <c r="A2245" s="6" t="s">
        <v>2726</v>
      </c>
      <c r="B2245">
        <v>2013</v>
      </c>
      <c r="C2245">
        <v>3</v>
      </c>
      <c r="E2245" t="s">
        <v>1907</v>
      </c>
      <c r="F2245" t="s">
        <v>1908</v>
      </c>
      <c r="G2245" t="s">
        <v>102</v>
      </c>
      <c r="H2245" t="s">
        <v>2564</v>
      </c>
      <c r="I2245">
        <v>2014</v>
      </c>
      <c r="J2245">
        <v>3</v>
      </c>
      <c r="K2245" s="6">
        <v>41912</v>
      </c>
      <c r="L2245">
        <v>18</v>
      </c>
      <c r="M2245">
        <v>6</v>
      </c>
      <c r="N2245" t="s">
        <v>206</v>
      </c>
      <c r="O2245" s="8">
        <v>4.21</v>
      </c>
      <c r="P2245" s="8">
        <v>4</v>
      </c>
      <c r="Q2245" s="8">
        <v>4</v>
      </c>
      <c r="R2245" s="8">
        <v>4.25</v>
      </c>
      <c r="S2245" s="8">
        <v>4</v>
      </c>
      <c r="T2245" s="8">
        <v>5.64</v>
      </c>
      <c r="U2245" s="8">
        <v>0.41</v>
      </c>
      <c r="V2245" s="9">
        <v>25</v>
      </c>
      <c r="W2245" s="8">
        <v>0.25</v>
      </c>
      <c r="X2245" s="8">
        <v>1.6399999999999997</v>
      </c>
      <c r="Y2245" s="8">
        <v>0.20999999999999996</v>
      </c>
      <c r="Z2245" s="8">
        <v>-0.25</v>
      </c>
      <c r="AA2245">
        <v>-0.5</v>
      </c>
      <c r="AF2245" t="s">
        <v>2565</v>
      </c>
      <c r="AG2245" t="s">
        <v>1910</v>
      </c>
      <c r="AH2245" t="s">
        <v>1911</v>
      </c>
      <c r="AI2245" t="s">
        <v>1939</v>
      </c>
      <c r="AJ2245" s="7">
        <v>41912</v>
      </c>
      <c r="AK2245" t="s">
        <v>2727</v>
      </c>
      <c r="AL2245" t="s">
        <v>1908</v>
      </c>
      <c r="AM2245" t="s">
        <v>2566</v>
      </c>
      <c r="AN2245" t="s">
        <v>2747</v>
      </c>
      <c r="AO2245" t="str">
        <f>TEXT(A2245,"yyyy-mm-dd")</f>
        <v>2013-03-31</v>
      </c>
    </row>
    <row r="2246" spans="1:41">
      <c r="A2246" s="6" t="s">
        <v>2726</v>
      </c>
      <c r="B2246">
        <v>2013</v>
      </c>
      <c r="C2246">
        <v>3</v>
      </c>
      <c r="E2246" t="s">
        <v>1907</v>
      </c>
      <c r="F2246" t="s">
        <v>1908</v>
      </c>
      <c r="G2246" t="s">
        <v>102</v>
      </c>
      <c r="H2246" t="s">
        <v>2491</v>
      </c>
      <c r="I2246">
        <v>2014</v>
      </c>
      <c r="J2246">
        <v>2</v>
      </c>
      <c r="K2246" s="6">
        <v>41820</v>
      </c>
      <c r="L2246">
        <v>15</v>
      </c>
      <c r="M2246">
        <v>5</v>
      </c>
      <c r="N2246" t="s">
        <v>236</v>
      </c>
      <c r="O2246" s="8">
        <v>4.16</v>
      </c>
      <c r="P2246" s="8">
        <v>4</v>
      </c>
      <c r="Q2246" s="8">
        <v>4</v>
      </c>
      <c r="R2246" s="8">
        <v>4.3</v>
      </c>
      <c r="S2246" s="8">
        <v>4</v>
      </c>
      <c r="T2246" s="8">
        <v>5</v>
      </c>
      <c r="U2246" s="8">
        <v>0.28000000000000003</v>
      </c>
      <c r="V2246" s="9">
        <v>25</v>
      </c>
      <c r="W2246" s="8">
        <v>0.29999999999999982</v>
      </c>
      <c r="X2246" s="8">
        <v>1</v>
      </c>
      <c r="Y2246" s="8">
        <v>0.16000000000000014</v>
      </c>
      <c r="Z2246" s="8">
        <v>-0.25</v>
      </c>
      <c r="AA2246">
        <v>-0.20000000000000018</v>
      </c>
      <c r="AF2246" t="s">
        <v>2492</v>
      </c>
      <c r="AG2246" t="s">
        <v>1910</v>
      </c>
      <c r="AH2246" t="s">
        <v>1911</v>
      </c>
      <c r="AI2246" t="s">
        <v>1934</v>
      </c>
      <c r="AJ2246" s="7">
        <v>41820</v>
      </c>
      <c r="AK2246" t="s">
        <v>2727</v>
      </c>
      <c r="AL2246" t="s">
        <v>1908</v>
      </c>
      <c r="AM2246" t="s">
        <v>2493</v>
      </c>
      <c r="AN2246" t="s">
        <v>2746</v>
      </c>
      <c r="AO2246" t="str">
        <f>TEXT(A2246,"yyyy-mm-dd")</f>
        <v>2013-03-31</v>
      </c>
    </row>
    <row r="2247" spans="1:41">
      <c r="A2247" s="6" t="s">
        <v>2726</v>
      </c>
      <c r="B2247">
        <v>2013</v>
      </c>
      <c r="C2247">
        <v>3</v>
      </c>
      <c r="E2247" t="s">
        <v>1907</v>
      </c>
      <c r="F2247" t="s">
        <v>1908</v>
      </c>
      <c r="G2247" t="s">
        <v>102</v>
      </c>
      <c r="H2247" t="s">
        <v>2418</v>
      </c>
      <c r="I2247">
        <v>2014</v>
      </c>
      <c r="J2247">
        <v>1</v>
      </c>
      <c r="K2247" s="6">
        <v>41729</v>
      </c>
      <c r="L2247">
        <v>12</v>
      </c>
      <c r="M2247">
        <v>4</v>
      </c>
      <c r="N2247" t="s">
        <v>261</v>
      </c>
      <c r="O2247" s="8">
        <v>4.0999999999999996</v>
      </c>
      <c r="P2247" s="8">
        <v>4</v>
      </c>
      <c r="Q2247" s="8">
        <v>4</v>
      </c>
      <c r="R2247" s="8">
        <v>4.0999999999999996</v>
      </c>
      <c r="S2247" s="8">
        <v>4</v>
      </c>
      <c r="T2247" s="8">
        <v>4.6399999999999997</v>
      </c>
      <c r="U2247" s="8">
        <v>0.19</v>
      </c>
      <c r="V2247" s="9">
        <v>25</v>
      </c>
      <c r="W2247" s="8">
        <v>9.9999999999999645E-2</v>
      </c>
      <c r="X2247" s="8">
        <v>0.63999999999999968</v>
      </c>
      <c r="Y2247" s="8">
        <v>9.9999999999999645E-2</v>
      </c>
      <c r="Z2247" s="8">
        <v>0</v>
      </c>
      <c r="AA2247">
        <v>-0.40000000000000036</v>
      </c>
      <c r="AF2247" t="s">
        <v>2419</v>
      </c>
      <c r="AG2247" t="s">
        <v>1910</v>
      </c>
      <c r="AH2247" t="s">
        <v>1911</v>
      </c>
      <c r="AI2247" t="s">
        <v>1929</v>
      </c>
      <c r="AJ2247" s="7">
        <v>41729</v>
      </c>
      <c r="AK2247" t="s">
        <v>2727</v>
      </c>
      <c r="AL2247" t="s">
        <v>1908</v>
      </c>
      <c r="AM2247" t="s">
        <v>2420</v>
      </c>
      <c r="AN2247" t="s">
        <v>2745</v>
      </c>
      <c r="AO2247" t="str">
        <f>TEXT(A2247,"yyyy-mm-dd")</f>
        <v>2013-03-31</v>
      </c>
    </row>
    <row r="2248" spans="1:41">
      <c r="A2248" s="6" t="s">
        <v>2726</v>
      </c>
      <c r="B2248">
        <v>2013</v>
      </c>
      <c r="C2248">
        <v>3</v>
      </c>
      <c r="E2248" t="s">
        <v>1907</v>
      </c>
      <c r="F2248" t="s">
        <v>1908</v>
      </c>
      <c r="G2248" t="s">
        <v>102</v>
      </c>
      <c r="H2248" t="s">
        <v>2342</v>
      </c>
      <c r="I2248">
        <v>2013</v>
      </c>
      <c r="J2248">
        <v>4</v>
      </c>
      <c r="K2248" s="6">
        <v>41639</v>
      </c>
      <c r="L2248">
        <v>9</v>
      </c>
      <c r="M2248">
        <v>3</v>
      </c>
      <c r="N2248" t="s">
        <v>173</v>
      </c>
      <c r="O2248" s="8">
        <v>4.05</v>
      </c>
      <c r="P2248" s="8">
        <v>4</v>
      </c>
      <c r="Q2248" s="8">
        <v>4</v>
      </c>
      <c r="R2248" s="8">
        <v>4</v>
      </c>
      <c r="S2248" s="8">
        <v>4</v>
      </c>
      <c r="T2248" s="8">
        <v>4.5</v>
      </c>
      <c r="U2248" s="8">
        <v>0.14000000000000001</v>
      </c>
      <c r="V2248" s="9">
        <v>26</v>
      </c>
      <c r="W2248" s="8">
        <v>0</v>
      </c>
      <c r="X2248" s="8">
        <v>0.5</v>
      </c>
      <c r="Y2248" s="8">
        <v>4.9999999999999822E-2</v>
      </c>
      <c r="Z2248" s="8">
        <v>0</v>
      </c>
      <c r="AA2248">
        <v>-0.5</v>
      </c>
      <c r="AF2248" t="s">
        <v>2343</v>
      </c>
      <c r="AG2248" t="s">
        <v>1910</v>
      </c>
      <c r="AH2248" t="s">
        <v>1911</v>
      </c>
      <c r="AI2248" t="s">
        <v>1924</v>
      </c>
      <c r="AJ2248" s="7">
        <v>41639</v>
      </c>
      <c r="AK2248" t="s">
        <v>2727</v>
      </c>
      <c r="AL2248" t="s">
        <v>1908</v>
      </c>
      <c r="AM2248" t="s">
        <v>2344</v>
      </c>
      <c r="AN2248" t="s">
        <v>2744</v>
      </c>
      <c r="AO2248" t="str">
        <f>TEXT(A2248,"yyyy-mm-dd")</f>
        <v>2013-03-31</v>
      </c>
    </row>
    <row r="2249" spans="1:41">
      <c r="A2249" s="6" t="s">
        <v>2726</v>
      </c>
      <c r="B2249">
        <v>2013</v>
      </c>
      <c r="C2249">
        <v>3</v>
      </c>
      <c r="E2249" t="s">
        <v>1907</v>
      </c>
      <c r="F2249" t="s">
        <v>1908</v>
      </c>
      <c r="G2249" t="s">
        <v>102</v>
      </c>
      <c r="H2249" t="s">
        <v>2267</v>
      </c>
      <c r="I2249">
        <v>2013</v>
      </c>
      <c r="J2249">
        <v>3</v>
      </c>
      <c r="K2249" s="6">
        <v>41547</v>
      </c>
      <c r="L2249">
        <v>6</v>
      </c>
      <c r="M2249">
        <v>2</v>
      </c>
      <c r="N2249" t="s">
        <v>203</v>
      </c>
      <c r="O2249" s="8">
        <v>4.04</v>
      </c>
      <c r="P2249" s="8">
        <v>4</v>
      </c>
      <c r="Q2249" s="8">
        <v>4</v>
      </c>
      <c r="R2249" s="8">
        <v>4</v>
      </c>
      <c r="S2249" s="8">
        <v>4</v>
      </c>
      <c r="T2249" s="8">
        <v>4.3600000000000003</v>
      </c>
      <c r="U2249" s="8">
        <v>0.1</v>
      </c>
      <c r="V2249" s="9">
        <v>25</v>
      </c>
      <c r="W2249" s="8">
        <v>0</v>
      </c>
      <c r="X2249" s="8">
        <v>0.36000000000000032</v>
      </c>
      <c r="Y2249" s="8">
        <v>4.0000000000000036E-2</v>
      </c>
      <c r="Z2249" s="8">
        <v>0</v>
      </c>
      <c r="AA2249">
        <v>-0.5</v>
      </c>
      <c r="AF2249" t="s">
        <v>2268</v>
      </c>
      <c r="AG2249" t="s">
        <v>1910</v>
      </c>
      <c r="AH2249" t="s">
        <v>1911</v>
      </c>
      <c r="AI2249" t="s">
        <v>1919</v>
      </c>
      <c r="AJ2249" s="7">
        <v>41547</v>
      </c>
      <c r="AK2249" t="s">
        <v>2727</v>
      </c>
      <c r="AL2249" t="s">
        <v>1908</v>
      </c>
      <c r="AM2249" t="s">
        <v>2269</v>
      </c>
      <c r="AN2249" t="s">
        <v>2743</v>
      </c>
      <c r="AO2249" t="str">
        <f>TEXT(A2249,"yyyy-mm-dd")</f>
        <v>2013-03-31</v>
      </c>
    </row>
    <row r="2250" spans="1:41">
      <c r="A2250" s="6" t="s">
        <v>2726</v>
      </c>
      <c r="B2250">
        <v>2013</v>
      </c>
      <c r="C2250">
        <v>3</v>
      </c>
      <c r="E2250" t="s">
        <v>1907</v>
      </c>
      <c r="F2250" t="s">
        <v>1908</v>
      </c>
      <c r="G2250" t="s">
        <v>102</v>
      </c>
      <c r="H2250" t="s">
        <v>2194</v>
      </c>
      <c r="I2250">
        <v>2013</v>
      </c>
      <c r="J2250">
        <v>2</v>
      </c>
      <c r="K2250" s="6">
        <v>41455</v>
      </c>
      <c r="L2250">
        <v>3</v>
      </c>
      <c r="M2250">
        <v>1</v>
      </c>
      <c r="N2250" t="s">
        <v>233</v>
      </c>
      <c r="O2250" s="8">
        <v>4.05</v>
      </c>
      <c r="P2250" s="8">
        <v>4</v>
      </c>
      <c r="Q2250" s="8">
        <v>4</v>
      </c>
      <c r="R2250" s="8">
        <v>4</v>
      </c>
      <c r="S2250" s="8">
        <v>4</v>
      </c>
      <c r="T2250" s="8">
        <v>4.5</v>
      </c>
      <c r="U2250" s="8">
        <v>0.13</v>
      </c>
      <c r="V2250" s="9">
        <v>25</v>
      </c>
      <c r="W2250" s="8">
        <v>0</v>
      </c>
      <c r="X2250" s="8">
        <v>0.5</v>
      </c>
      <c r="Y2250" s="8">
        <v>4.9999999999999822E-2</v>
      </c>
      <c r="Z2250" s="8">
        <v>-0.12999999999999989</v>
      </c>
      <c r="AA2250">
        <v>-0.5</v>
      </c>
      <c r="AF2250" t="s">
        <v>2195</v>
      </c>
      <c r="AG2250" t="s">
        <v>1910</v>
      </c>
      <c r="AH2250" t="s">
        <v>1911</v>
      </c>
      <c r="AI2250" t="s">
        <v>1915</v>
      </c>
      <c r="AJ2250" s="7">
        <v>41455</v>
      </c>
      <c r="AK2250" t="s">
        <v>2727</v>
      </c>
      <c r="AL2250" t="s">
        <v>1908</v>
      </c>
      <c r="AM2250" t="s">
        <v>2196</v>
      </c>
      <c r="AN2250" t="s">
        <v>2742</v>
      </c>
      <c r="AO2250" t="str">
        <f>TEXT(A2250,"yyyy-mm-dd")</f>
        <v>2013-03-31</v>
      </c>
    </row>
    <row r="2251" spans="1:41">
      <c r="A2251" s="6" t="s">
        <v>2726</v>
      </c>
      <c r="B2251">
        <v>2013</v>
      </c>
      <c r="C2251">
        <v>3</v>
      </c>
      <c r="E2251" t="s">
        <v>100</v>
      </c>
      <c r="F2251" t="s">
        <v>101</v>
      </c>
      <c r="G2251" t="s">
        <v>83</v>
      </c>
      <c r="H2251" t="s">
        <v>2624</v>
      </c>
      <c r="I2251">
        <v>2015</v>
      </c>
      <c r="K2251" s="6">
        <v>42369</v>
      </c>
      <c r="L2251">
        <v>33</v>
      </c>
      <c r="N2251" t="s">
        <v>810</v>
      </c>
      <c r="O2251" s="8">
        <v>3.94</v>
      </c>
      <c r="P2251" s="8">
        <v>4</v>
      </c>
      <c r="Q2251" s="8">
        <v>3.63</v>
      </c>
      <c r="R2251" s="8">
        <v>4.28</v>
      </c>
      <c r="S2251" s="8">
        <v>2.8</v>
      </c>
      <c r="T2251" s="8">
        <v>5.3</v>
      </c>
      <c r="U2251" s="8">
        <v>0.56999999999999995</v>
      </c>
      <c r="V2251" s="9">
        <v>22</v>
      </c>
      <c r="W2251" s="8">
        <v>0.65000000000000036</v>
      </c>
      <c r="X2251" s="8">
        <v>2.5</v>
      </c>
      <c r="Y2251" s="8">
        <v>-6.0000000000000053E-2</v>
      </c>
      <c r="Z2251" s="8">
        <v>-4.9999999999999822E-2</v>
      </c>
      <c r="AA2251">
        <v>-4.9999999999999822E-2</v>
      </c>
      <c r="AF2251" t="s">
        <v>10060</v>
      </c>
      <c r="AG2251" t="s">
        <v>9655</v>
      </c>
      <c r="AH2251" t="s">
        <v>9656</v>
      </c>
      <c r="AI2251" t="s">
        <v>9708</v>
      </c>
      <c r="AJ2251" s="7">
        <v>42369</v>
      </c>
      <c r="AK2251" t="s">
        <v>2727</v>
      </c>
      <c r="AL2251" t="s">
        <v>109</v>
      </c>
      <c r="AM2251" t="s">
        <v>2626</v>
      </c>
      <c r="AN2251" t="s">
        <v>10063</v>
      </c>
    </row>
    <row r="2252" spans="1:41">
      <c r="A2252" s="6" t="s">
        <v>2726</v>
      </c>
      <c r="B2252">
        <v>2013</v>
      </c>
      <c r="C2252">
        <v>3</v>
      </c>
      <c r="E2252" t="s">
        <v>100</v>
      </c>
      <c r="F2252" t="s">
        <v>101</v>
      </c>
      <c r="G2252" t="s">
        <v>102</v>
      </c>
      <c r="H2252" t="s">
        <v>2641</v>
      </c>
      <c r="I2252">
        <v>2014</v>
      </c>
      <c r="J2252">
        <v>4</v>
      </c>
      <c r="K2252" s="6">
        <v>42004</v>
      </c>
      <c r="L2252">
        <v>21</v>
      </c>
      <c r="M2252">
        <v>7</v>
      </c>
      <c r="N2252" t="s">
        <v>176</v>
      </c>
      <c r="O2252" s="8">
        <v>3.95</v>
      </c>
      <c r="P2252" s="8">
        <v>3.8</v>
      </c>
      <c r="Q2252" s="8">
        <v>3.5</v>
      </c>
      <c r="R2252" s="8">
        <v>4.3</v>
      </c>
      <c r="S2252" s="8">
        <v>2.4</v>
      </c>
      <c r="T2252" s="8">
        <v>5.69</v>
      </c>
      <c r="U2252" s="8">
        <v>0.67</v>
      </c>
      <c r="V2252" s="9">
        <v>29</v>
      </c>
      <c r="W2252" s="8">
        <v>0.79999999999999982</v>
      </c>
      <c r="X2252" s="8">
        <v>3.2900000000000005</v>
      </c>
      <c r="Y2252" s="8">
        <v>0.15000000000000036</v>
      </c>
      <c r="Z2252" s="8">
        <v>-0.20000000000000018</v>
      </c>
      <c r="AA2252">
        <v>-7.0000000000000284E-2</v>
      </c>
      <c r="AF2252" t="s">
        <v>2672</v>
      </c>
      <c r="AG2252" t="s">
        <v>106</v>
      </c>
      <c r="AH2252" t="s">
        <v>107</v>
      </c>
      <c r="AI2252" t="s">
        <v>2673</v>
      </c>
      <c r="AJ2252" s="7">
        <v>42004</v>
      </c>
      <c r="AK2252" t="s">
        <v>2727</v>
      </c>
      <c r="AL2252" t="s">
        <v>109</v>
      </c>
      <c r="AM2252" t="s">
        <v>2643</v>
      </c>
      <c r="AN2252" t="s">
        <v>2741</v>
      </c>
      <c r="AO2252" t="str">
        <f>TEXT(A2252,"yyyy-mm-dd")</f>
        <v>2013-03-31</v>
      </c>
    </row>
    <row r="2253" spans="1:41">
      <c r="A2253" s="6" t="s">
        <v>2726</v>
      </c>
      <c r="B2253">
        <v>2013</v>
      </c>
      <c r="C2253">
        <v>3</v>
      </c>
      <c r="E2253" t="s">
        <v>100</v>
      </c>
      <c r="F2253" t="s">
        <v>101</v>
      </c>
      <c r="G2253" t="s">
        <v>83</v>
      </c>
      <c r="H2253" t="s">
        <v>2325</v>
      </c>
      <c r="I2253">
        <v>2014</v>
      </c>
      <c r="K2253" s="6">
        <v>42004</v>
      </c>
      <c r="L2253">
        <v>21</v>
      </c>
      <c r="N2253" t="s">
        <v>176</v>
      </c>
      <c r="O2253" s="8">
        <v>3.95</v>
      </c>
      <c r="P2253" s="8">
        <v>4</v>
      </c>
      <c r="Q2253" s="8">
        <v>3.61</v>
      </c>
      <c r="R2253" s="8">
        <v>4.18</v>
      </c>
      <c r="S2253" s="8">
        <v>3.1</v>
      </c>
      <c r="T2253" s="8">
        <v>4.9000000000000004</v>
      </c>
      <c r="U2253" s="8">
        <v>0.4</v>
      </c>
      <c r="V2253" s="9">
        <v>30</v>
      </c>
      <c r="W2253" s="8">
        <v>0.56999999999999984</v>
      </c>
      <c r="X2253" s="8">
        <v>1.8000000000000003</v>
      </c>
      <c r="Y2253" s="8">
        <v>-4.9999999999999822E-2</v>
      </c>
      <c r="Z2253" s="8">
        <v>0</v>
      </c>
      <c r="AA2253">
        <v>-9.9999999999997868E-3</v>
      </c>
      <c r="AF2253" t="s">
        <v>10034</v>
      </c>
      <c r="AG2253" t="s">
        <v>9655</v>
      </c>
      <c r="AH2253" t="s">
        <v>9656</v>
      </c>
      <c r="AI2253" t="s">
        <v>9669</v>
      </c>
      <c r="AJ2253" s="7">
        <v>42004</v>
      </c>
      <c r="AK2253" t="s">
        <v>2727</v>
      </c>
      <c r="AL2253" t="s">
        <v>109</v>
      </c>
      <c r="AM2253" t="s">
        <v>2327</v>
      </c>
      <c r="AN2253" t="s">
        <v>10037</v>
      </c>
    </row>
    <row r="2254" spans="1:41">
      <c r="A2254" s="6" t="s">
        <v>2726</v>
      </c>
      <c r="B2254">
        <v>2013</v>
      </c>
      <c r="C2254">
        <v>3</v>
      </c>
      <c r="E2254" t="s">
        <v>100</v>
      </c>
      <c r="F2254" t="s">
        <v>101</v>
      </c>
      <c r="G2254" t="s">
        <v>102</v>
      </c>
      <c r="H2254" t="s">
        <v>2564</v>
      </c>
      <c r="I2254">
        <v>2014</v>
      </c>
      <c r="J2254">
        <v>3</v>
      </c>
      <c r="K2254" s="6">
        <v>41912</v>
      </c>
      <c r="L2254">
        <v>18</v>
      </c>
      <c r="M2254">
        <v>6</v>
      </c>
      <c r="N2254" t="s">
        <v>206</v>
      </c>
      <c r="O2254" s="8">
        <v>3.91</v>
      </c>
      <c r="P2254" s="8">
        <v>3.9</v>
      </c>
      <c r="Q2254" s="8">
        <v>3.6</v>
      </c>
      <c r="R2254" s="8">
        <v>4.2</v>
      </c>
      <c r="S2254" s="8">
        <v>2.9</v>
      </c>
      <c r="T2254" s="8">
        <v>4.9000000000000004</v>
      </c>
      <c r="U2254" s="8">
        <v>0.48</v>
      </c>
      <c r="V2254" s="9">
        <v>29</v>
      </c>
      <c r="W2254" s="8">
        <v>0.60000000000000009</v>
      </c>
      <c r="X2254" s="8">
        <v>2.0000000000000004</v>
      </c>
      <c r="Y2254" s="8">
        <v>1.0000000000000231E-2</v>
      </c>
      <c r="Z2254" s="8">
        <v>-0.10000000000000009</v>
      </c>
      <c r="AA2254">
        <v>-5.0000000000000266E-2</v>
      </c>
      <c r="AF2254" t="s">
        <v>2669</v>
      </c>
      <c r="AG2254" t="s">
        <v>106</v>
      </c>
      <c r="AH2254" t="s">
        <v>107</v>
      </c>
      <c r="AI2254" t="s">
        <v>2670</v>
      </c>
      <c r="AJ2254" s="7">
        <v>41912</v>
      </c>
      <c r="AK2254" t="s">
        <v>2727</v>
      </c>
      <c r="AL2254" t="s">
        <v>109</v>
      </c>
      <c r="AM2254" t="s">
        <v>2566</v>
      </c>
      <c r="AN2254" t="s">
        <v>2740</v>
      </c>
      <c r="AO2254" t="str">
        <f>TEXT(A2254,"yyyy-mm-dd")</f>
        <v>2013-03-31</v>
      </c>
    </row>
    <row r="2255" spans="1:41">
      <c r="A2255" s="6" t="s">
        <v>2726</v>
      </c>
      <c r="B2255">
        <v>2013</v>
      </c>
      <c r="C2255">
        <v>3</v>
      </c>
      <c r="E2255" t="s">
        <v>100</v>
      </c>
      <c r="F2255" t="s">
        <v>101</v>
      </c>
      <c r="G2255" t="s">
        <v>102</v>
      </c>
      <c r="H2255" t="s">
        <v>2491</v>
      </c>
      <c r="I2255">
        <v>2014</v>
      </c>
      <c r="J2255">
        <v>2</v>
      </c>
      <c r="K2255" s="6">
        <v>41820</v>
      </c>
      <c r="L2255">
        <v>15</v>
      </c>
      <c r="M2255">
        <v>5</v>
      </c>
      <c r="N2255" t="s">
        <v>236</v>
      </c>
      <c r="O2255" s="8">
        <v>3.76</v>
      </c>
      <c r="P2255" s="8">
        <v>3.8</v>
      </c>
      <c r="Q2255" s="8">
        <v>3.4</v>
      </c>
      <c r="R2255" s="8">
        <v>4.0999999999999996</v>
      </c>
      <c r="S2255" s="8">
        <v>2.67</v>
      </c>
      <c r="T2255" s="8">
        <v>4.7</v>
      </c>
      <c r="U2255" s="8">
        <v>0.48</v>
      </c>
      <c r="V2255" s="9">
        <v>29</v>
      </c>
      <c r="W2255" s="8">
        <v>0.69999999999999973</v>
      </c>
      <c r="X2255" s="8">
        <v>2.0300000000000002</v>
      </c>
      <c r="Y2255" s="8">
        <v>-4.0000000000000036E-2</v>
      </c>
      <c r="Z2255" s="8">
        <v>-0.20000000000000018</v>
      </c>
      <c r="AA2255">
        <v>0.29000000000000004</v>
      </c>
      <c r="AF2255" t="s">
        <v>2666</v>
      </c>
      <c r="AG2255" t="s">
        <v>106</v>
      </c>
      <c r="AH2255" t="s">
        <v>107</v>
      </c>
      <c r="AI2255" t="s">
        <v>2667</v>
      </c>
      <c r="AJ2255" s="7">
        <v>41820</v>
      </c>
      <c r="AK2255" t="s">
        <v>2727</v>
      </c>
      <c r="AL2255" t="s">
        <v>109</v>
      </c>
      <c r="AM2255" t="s">
        <v>2493</v>
      </c>
      <c r="AN2255" t="s">
        <v>2739</v>
      </c>
      <c r="AO2255" t="str">
        <f>TEXT(A2255,"yyyy-mm-dd")</f>
        <v>2013-03-31</v>
      </c>
    </row>
    <row r="2256" spans="1:41">
      <c r="A2256" s="6" t="s">
        <v>2726</v>
      </c>
      <c r="B2256">
        <v>2013</v>
      </c>
      <c r="C2256">
        <v>3</v>
      </c>
      <c r="E2256" t="s">
        <v>100</v>
      </c>
      <c r="F2256" t="s">
        <v>101</v>
      </c>
      <c r="G2256" t="s">
        <v>102</v>
      </c>
      <c r="H2256" t="s">
        <v>2418</v>
      </c>
      <c r="I2256">
        <v>2014</v>
      </c>
      <c r="J2256">
        <v>1</v>
      </c>
      <c r="K2256" s="6">
        <v>41729</v>
      </c>
      <c r="L2256">
        <v>12</v>
      </c>
      <c r="M2256">
        <v>4</v>
      </c>
      <c r="N2256" t="s">
        <v>261</v>
      </c>
      <c r="O2256" s="8">
        <v>4.08</v>
      </c>
      <c r="P2256" s="8">
        <v>3.9</v>
      </c>
      <c r="Q2256" s="8">
        <v>3.67</v>
      </c>
      <c r="R2256" s="8">
        <v>4.34</v>
      </c>
      <c r="S2256" s="8">
        <v>3.18</v>
      </c>
      <c r="T2256" s="8">
        <v>6.3</v>
      </c>
      <c r="U2256" s="8">
        <v>0.66</v>
      </c>
      <c r="V2256" s="9">
        <v>29</v>
      </c>
      <c r="W2256" s="8">
        <v>0.66999999999999993</v>
      </c>
      <c r="X2256" s="8">
        <v>3.1199999999999997</v>
      </c>
      <c r="Y2256" s="8">
        <v>0.18000000000000016</v>
      </c>
      <c r="Z2256" s="8">
        <v>-0.14999999999999991</v>
      </c>
      <c r="AA2256">
        <v>-0.19000000000000039</v>
      </c>
      <c r="AF2256" t="s">
        <v>2664</v>
      </c>
      <c r="AG2256" t="s">
        <v>106</v>
      </c>
      <c r="AH2256" t="s">
        <v>107</v>
      </c>
      <c r="AI2256" t="s">
        <v>502</v>
      </c>
      <c r="AJ2256" s="7">
        <v>41729</v>
      </c>
      <c r="AK2256" t="s">
        <v>2727</v>
      </c>
      <c r="AL2256" t="s">
        <v>109</v>
      </c>
      <c r="AM2256" t="s">
        <v>2420</v>
      </c>
      <c r="AN2256" t="s">
        <v>2738</v>
      </c>
      <c r="AO2256" t="str">
        <f>TEXT(A2256,"yyyy-mm-dd")</f>
        <v>2013-03-31</v>
      </c>
    </row>
    <row r="2257" spans="1:41">
      <c r="A2257" s="6" t="s">
        <v>2726</v>
      </c>
      <c r="B2257">
        <v>2013</v>
      </c>
      <c r="C2257">
        <v>3</v>
      </c>
      <c r="E2257" t="s">
        <v>100</v>
      </c>
      <c r="F2257" t="s">
        <v>101</v>
      </c>
      <c r="G2257" t="s">
        <v>102</v>
      </c>
      <c r="H2257" t="s">
        <v>2342</v>
      </c>
      <c r="I2257">
        <v>2013</v>
      </c>
      <c r="J2257">
        <v>4</v>
      </c>
      <c r="K2257" s="6">
        <v>41639</v>
      </c>
      <c r="L2257">
        <v>9</v>
      </c>
      <c r="M2257">
        <v>3</v>
      </c>
      <c r="N2257" t="s">
        <v>173</v>
      </c>
      <c r="O2257" s="8">
        <v>3.75</v>
      </c>
      <c r="P2257" s="8">
        <v>3.9</v>
      </c>
      <c r="Q2257" s="8">
        <v>3.5</v>
      </c>
      <c r="R2257" s="8">
        <v>4</v>
      </c>
      <c r="S2257" s="8">
        <v>2.9</v>
      </c>
      <c r="T2257" s="8">
        <v>4.8600000000000003</v>
      </c>
      <c r="U2257" s="8">
        <v>0.43</v>
      </c>
      <c r="V2257" s="9">
        <v>29</v>
      </c>
      <c r="W2257" s="8">
        <v>0.5</v>
      </c>
      <c r="X2257" s="8">
        <v>1.9600000000000004</v>
      </c>
      <c r="Y2257" s="8">
        <v>-0.14999999999999991</v>
      </c>
      <c r="Z2257" s="8">
        <v>-1.0000000000000231E-2</v>
      </c>
      <c r="AA2257">
        <v>0.14000000000000057</v>
      </c>
      <c r="AF2257" t="s">
        <v>2662</v>
      </c>
      <c r="AG2257" t="s">
        <v>106</v>
      </c>
      <c r="AH2257" t="s">
        <v>107</v>
      </c>
      <c r="AI2257" t="s">
        <v>497</v>
      </c>
      <c r="AJ2257" s="7">
        <v>41639</v>
      </c>
      <c r="AK2257" t="s">
        <v>2727</v>
      </c>
      <c r="AL2257" t="s">
        <v>109</v>
      </c>
      <c r="AM2257" t="s">
        <v>2344</v>
      </c>
      <c r="AN2257" t="s">
        <v>2737</v>
      </c>
      <c r="AO2257" t="str">
        <f>TEXT(A2257,"yyyy-mm-dd")</f>
        <v>2013-03-31</v>
      </c>
    </row>
    <row r="2258" spans="1:41">
      <c r="A2258" s="6" t="s">
        <v>2726</v>
      </c>
      <c r="B2258">
        <v>2013</v>
      </c>
      <c r="C2258">
        <v>3</v>
      </c>
      <c r="E2258" t="s">
        <v>100</v>
      </c>
      <c r="F2258" t="s">
        <v>101</v>
      </c>
      <c r="G2258" t="s">
        <v>83</v>
      </c>
      <c r="H2258" t="s">
        <v>2028</v>
      </c>
      <c r="I2258">
        <v>2013</v>
      </c>
      <c r="K2258" s="6">
        <v>41639</v>
      </c>
      <c r="L2258">
        <v>9</v>
      </c>
      <c r="N2258" t="s">
        <v>173</v>
      </c>
      <c r="O2258" s="8">
        <v>3.46</v>
      </c>
      <c r="P2258" s="8">
        <v>3.5</v>
      </c>
      <c r="Q2258" s="8">
        <v>3.2</v>
      </c>
      <c r="R2258" s="8">
        <v>3.6</v>
      </c>
      <c r="S2258" s="8">
        <v>2.9</v>
      </c>
      <c r="T2258" s="8">
        <v>4.0199999999999996</v>
      </c>
      <c r="U2258" s="8">
        <v>0.33</v>
      </c>
      <c r="V2258" s="9">
        <v>30</v>
      </c>
      <c r="W2258" s="8">
        <v>0.39999999999999991</v>
      </c>
      <c r="X2258" s="8">
        <v>1.1199999999999997</v>
      </c>
      <c r="Y2258" s="8">
        <v>-4.0000000000000036E-2</v>
      </c>
      <c r="Z2258" s="8">
        <v>0</v>
      </c>
      <c r="AA2258">
        <v>0.20999999999999996</v>
      </c>
      <c r="AF2258" t="s">
        <v>10004</v>
      </c>
      <c r="AG2258" t="s">
        <v>9655</v>
      </c>
      <c r="AH2258" t="s">
        <v>9656</v>
      </c>
      <c r="AI2258" t="s">
        <v>9657</v>
      </c>
      <c r="AJ2258" s="7">
        <v>41639</v>
      </c>
      <c r="AK2258" t="s">
        <v>2727</v>
      </c>
      <c r="AL2258" t="s">
        <v>109</v>
      </c>
      <c r="AM2258" t="s">
        <v>2030</v>
      </c>
      <c r="AN2258" t="s">
        <v>10023</v>
      </c>
    </row>
    <row r="2259" spans="1:41">
      <c r="A2259" s="6" t="s">
        <v>2726</v>
      </c>
      <c r="B2259">
        <v>2013</v>
      </c>
      <c r="C2259">
        <v>3</v>
      </c>
      <c r="E2259" t="s">
        <v>100</v>
      </c>
      <c r="F2259" t="s">
        <v>101</v>
      </c>
      <c r="G2259" t="s">
        <v>102</v>
      </c>
      <c r="H2259" t="s">
        <v>2267</v>
      </c>
      <c r="I2259">
        <v>2013</v>
      </c>
      <c r="J2259">
        <v>3</v>
      </c>
      <c r="K2259" s="6">
        <v>41547</v>
      </c>
      <c r="L2259">
        <v>6</v>
      </c>
      <c r="M2259">
        <v>2</v>
      </c>
      <c r="N2259" t="s">
        <v>203</v>
      </c>
      <c r="O2259" s="8">
        <v>3.61</v>
      </c>
      <c r="P2259" s="8">
        <v>3.7</v>
      </c>
      <c r="Q2259" s="8">
        <v>3.38</v>
      </c>
      <c r="R2259" s="8">
        <v>3.9</v>
      </c>
      <c r="S2259" s="8">
        <v>2.9</v>
      </c>
      <c r="T2259" s="8">
        <v>4.12</v>
      </c>
      <c r="U2259" s="8">
        <v>0.36</v>
      </c>
      <c r="V2259" s="9">
        <v>29</v>
      </c>
      <c r="W2259" s="8">
        <v>0.52</v>
      </c>
      <c r="X2259" s="8">
        <v>1.2200000000000002</v>
      </c>
      <c r="Y2259" s="8">
        <v>-9.0000000000000302E-2</v>
      </c>
      <c r="Z2259" s="8">
        <v>0</v>
      </c>
      <c r="AA2259">
        <v>0.12000000000000011</v>
      </c>
      <c r="AF2259" t="s">
        <v>2605</v>
      </c>
      <c r="AG2259" t="s">
        <v>106</v>
      </c>
      <c r="AH2259" t="s">
        <v>107</v>
      </c>
      <c r="AI2259" t="s">
        <v>427</v>
      </c>
      <c r="AJ2259" s="7">
        <v>41547</v>
      </c>
      <c r="AK2259" t="s">
        <v>2727</v>
      </c>
      <c r="AL2259" t="s">
        <v>109</v>
      </c>
      <c r="AM2259" t="s">
        <v>2269</v>
      </c>
      <c r="AN2259" t="s">
        <v>2736</v>
      </c>
      <c r="AO2259" t="str">
        <f>TEXT(A2259,"yyyy-mm-dd")</f>
        <v>2013-03-31</v>
      </c>
    </row>
    <row r="2260" spans="1:41">
      <c r="A2260" s="6" t="s">
        <v>2726</v>
      </c>
      <c r="B2260">
        <v>2013</v>
      </c>
      <c r="C2260">
        <v>3</v>
      </c>
      <c r="E2260" t="s">
        <v>100</v>
      </c>
      <c r="F2260" t="s">
        <v>101</v>
      </c>
      <c r="G2260" t="s">
        <v>102</v>
      </c>
      <c r="H2260" t="s">
        <v>2194</v>
      </c>
      <c r="I2260">
        <v>2013</v>
      </c>
      <c r="J2260">
        <v>2</v>
      </c>
      <c r="K2260" s="6">
        <v>41455</v>
      </c>
      <c r="L2260">
        <v>3</v>
      </c>
      <c r="M2260">
        <v>1</v>
      </c>
      <c r="N2260" t="s">
        <v>233</v>
      </c>
      <c r="O2260" s="8">
        <v>3.61</v>
      </c>
      <c r="P2260" s="8">
        <v>3.5</v>
      </c>
      <c r="Q2260" s="8">
        <v>3.2</v>
      </c>
      <c r="R2260" s="8">
        <v>3.9</v>
      </c>
      <c r="S2260" s="8">
        <v>2.6</v>
      </c>
      <c r="T2260" s="8">
        <v>4.7</v>
      </c>
      <c r="U2260" s="8">
        <v>0.52</v>
      </c>
      <c r="V2260" s="9">
        <v>29</v>
      </c>
      <c r="W2260" s="8">
        <v>0.69999999999999973</v>
      </c>
      <c r="X2260" s="8">
        <v>2.1</v>
      </c>
      <c r="Y2260" s="8">
        <v>0.10999999999999988</v>
      </c>
      <c r="Z2260" s="8">
        <v>0.10000000000000009</v>
      </c>
      <c r="AA2260">
        <v>0</v>
      </c>
      <c r="AF2260" t="s">
        <v>2532</v>
      </c>
      <c r="AG2260" t="s">
        <v>106</v>
      </c>
      <c r="AH2260" t="s">
        <v>107</v>
      </c>
      <c r="AI2260" t="s">
        <v>340</v>
      </c>
      <c r="AJ2260" s="7">
        <v>41455</v>
      </c>
      <c r="AK2260" t="s">
        <v>2727</v>
      </c>
      <c r="AL2260" t="s">
        <v>109</v>
      </c>
      <c r="AM2260" t="s">
        <v>2196</v>
      </c>
      <c r="AN2260" t="s">
        <v>2735</v>
      </c>
      <c r="AO2260" t="str">
        <f>TEXT(A2260,"yyyy-mm-dd")</f>
        <v>2013-03-31</v>
      </c>
    </row>
    <row r="2261" spans="1:41">
      <c r="A2261" s="6" t="s">
        <v>2726</v>
      </c>
      <c r="B2261">
        <v>2013</v>
      </c>
      <c r="C2261">
        <v>3</v>
      </c>
      <c r="E2261" t="s">
        <v>100</v>
      </c>
      <c r="F2261" t="s">
        <v>101</v>
      </c>
      <c r="G2261" t="s">
        <v>102</v>
      </c>
      <c r="H2261" t="s">
        <v>2121</v>
      </c>
      <c r="I2261">
        <v>2013</v>
      </c>
      <c r="J2261">
        <v>1</v>
      </c>
      <c r="K2261" s="6">
        <v>41364</v>
      </c>
      <c r="L2261">
        <v>0</v>
      </c>
      <c r="M2261">
        <v>0</v>
      </c>
      <c r="N2261" t="s">
        <v>178</v>
      </c>
      <c r="O2261" s="8">
        <v>2.65</v>
      </c>
      <c r="P2261" s="8">
        <v>2.8</v>
      </c>
      <c r="Q2261" s="8">
        <v>2.1</v>
      </c>
      <c r="R2261" s="8">
        <v>3</v>
      </c>
      <c r="S2261" s="8">
        <v>1.48</v>
      </c>
      <c r="T2261" s="8">
        <v>4.0999999999999996</v>
      </c>
      <c r="U2261" s="8">
        <v>0.75</v>
      </c>
      <c r="V2261" s="9">
        <v>29</v>
      </c>
      <c r="W2261" s="8">
        <v>0.89999999999999991</v>
      </c>
      <c r="X2261" s="8">
        <v>2.6199999999999997</v>
      </c>
      <c r="Y2261" s="8">
        <v>-0.14999999999999991</v>
      </c>
      <c r="Z2261" s="8">
        <v>-0.10000000000000009</v>
      </c>
      <c r="AA2261">
        <v>0.39999999999999991</v>
      </c>
      <c r="AF2261" t="s">
        <v>2459</v>
      </c>
      <c r="AG2261" t="s">
        <v>106</v>
      </c>
      <c r="AH2261" t="s">
        <v>107</v>
      </c>
      <c r="AI2261" t="s">
        <v>108</v>
      </c>
      <c r="AJ2261" s="7">
        <v>41364</v>
      </c>
      <c r="AK2261" t="s">
        <v>2727</v>
      </c>
      <c r="AL2261" t="s">
        <v>109</v>
      </c>
      <c r="AM2261" t="s">
        <v>2123</v>
      </c>
      <c r="AN2261" t="s">
        <v>2734</v>
      </c>
      <c r="AO2261" t="str">
        <f>TEXT(A2261,"yyyy-mm-dd")</f>
        <v>2013-03-31</v>
      </c>
    </row>
    <row r="2262" spans="1:41">
      <c r="A2262" s="6" t="s">
        <v>2726</v>
      </c>
      <c r="B2262">
        <v>2013</v>
      </c>
      <c r="C2262">
        <v>3</v>
      </c>
      <c r="E2262" t="s">
        <v>2685</v>
      </c>
      <c r="F2262" t="s">
        <v>101</v>
      </c>
      <c r="G2262" t="s">
        <v>774</v>
      </c>
      <c r="H2262" t="s">
        <v>2686</v>
      </c>
      <c r="K2262" s="6"/>
      <c r="O2262" s="8">
        <v>3.81</v>
      </c>
      <c r="P2262" s="8">
        <v>3.77</v>
      </c>
      <c r="Q2262" s="8">
        <v>3.53</v>
      </c>
      <c r="R2262" s="8">
        <v>4</v>
      </c>
      <c r="S2262" s="8">
        <v>2.9</v>
      </c>
      <c r="T2262" s="8">
        <v>5</v>
      </c>
      <c r="U2262" s="8">
        <v>0.51</v>
      </c>
      <c r="V2262" s="9">
        <v>22</v>
      </c>
      <c r="W2262" s="8">
        <v>0.4700000000000002</v>
      </c>
      <c r="X2262" s="8">
        <v>2.1</v>
      </c>
      <c r="Y2262" s="8">
        <v>4.0000000000000036E-2</v>
      </c>
      <c r="Z2262" s="8">
        <v>-0.22999999999999998</v>
      </c>
      <c r="AA2262">
        <v>-0.42999999999999972</v>
      </c>
      <c r="AF2262" t="s">
        <v>2687</v>
      </c>
      <c r="AG2262" t="s">
        <v>2688</v>
      </c>
      <c r="AH2262" t="s">
        <v>2689</v>
      </c>
      <c r="AI2262" t="s">
        <v>2690</v>
      </c>
      <c r="AJ2262" s="7"/>
      <c r="AK2262" t="s">
        <v>2727</v>
      </c>
      <c r="AL2262" t="s">
        <v>109</v>
      </c>
      <c r="AM2262" t="s">
        <v>2686</v>
      </c>
      <c r="AN2262" t="s">
        <v>2755</v>
      </c>
      <c r="AO2262" t="str">
        <f>TEXT(A2262,"yyyy-mm-dd")</f>
        <v>2013-03-31</v>
      </c>
    </row>
    <row r="2263" spans="1:41">
      <c r="A2263" s="6" t="s">
        <v>2726</v>
      </c>
      <c r="B2263">
        <v>2013</v>
      </c>
      <c r="C2263">
        <v>3</v>
      </c>
      <c r="E2263" t="s">
        <v>81</v>
      </c>
      <c r="F2263" t="s">
        <v>82</v>
      </c>
      <c r="G2263" t="s">
        <v>83</v>
      </c>
      <c r="H2263" t="s">
        <v>2624</v>
      </c>
      <c r="I2263">
        <v>2015</v>
      </c>
      <c r="K2263" s="6">
        <v>42369</v>
      </c>
      <c r="L2263">
        <v>33</v>
      </c>
      <c r="N2263" t="s">
        <v>810</v>
      </c>
      <c r="O2263" s="8">
        <v>3.53</v>
      </c>
      <c r="P2263" s="8">
        <v>3.52</v>
      </c>
      <c r="Q2263" s="8">
        <v>3.39</v>
      </c>
      <c r="R2263" s="8">
        <v>3.7</v>
      </c>
      <c r="S2263" s="8">
        <v>3</v>
      </c>
      <c r="T2263" s="8">
        <v>3.95</v>
      </c>
      <c r="U2263" s="8">
        <v>0.23</v>
      </c>
      <c r="V2263" s="9">
        <v>29</v>
      </c>
      <c r="W2263" s="8">
        <v>0.31000000000000005</v>
      </c>
      <c r="X2263" s="8">
        <v>0.95000000000000018</v>
      </c>
      <c r="Y2263" s="8">
        <v>9.9999999999997868E-3</v>
      </c>
      <c r="Z2263" s="8">
        <v>4.0000000000000036E-2</v>
      </c>
      <c r="AA2263">
        <v>0.13000000000000034</v>
      </c>
      <c r="AF2263" t="s">
        <v>2625</v>
      </c>
      <c r="AG2263" t="s">
        <v>87</v>
      </c>
      <c r="AH2263" t="s">
        <v>88</v>
      </c>
      <c r="AI2263" t="s">
        <v>359</v>
      </c>
      <c r="AJ2263" s="7">
        <v>42369</v>
      </c>
      <c r="AK2263" t="s">
        <v>2727</v>
      </c>
      <c r="AL2263" t="s">
        <v>91</v>
      </c>
      <c r="AM2263" t="s">
        <v>2626</v>
      </c>
      <c r="AN2263" t="s">
        <v>2730</v>
      </c>
      <c r="AO2263" t="str">
        <f>TEXT(A2263,"yyyy-mm-dd")</f>
        <v>2013-03-31</v>
      </c>
    </row>
    <row r="2264" spans="1:41">
      <c r="A2264" s="6" t="s">
        <v>2726</v>
      </c>
      <c r="B2264">
        <v>2013</v>
      </c>
      <c r="C2264">
        <v>3</v>
      </c>
      <c r="E2264" t="s">
        <v>392</v>
      </c>
      <c r="F2264" t="s">
        <v>82</v>
      </c>
      <c r="G2264" t="s">
        <v>83</v>
      </c>
      <c r="H2264" t="s">
        <v>2624</v>
      </c>
      <c r="I2264">
        <v>2015</v>
      </c>
      <c r="K2264" s="6">
        <v>42369</v>
      </c>
      <c r="L2264">
        <v>33</v>
      </c>
      <c r="N2264" t="s">
        <v>810</v>
      </c>
      <c r="O2264" s="8">
        <v>3.3</v>
      </c>
      <c r="P2264" s="8">
        <v>3.3</v>
      </c>
      <c r="Q2264" s="8">
        <v>3.03</v>
      </c>
      <c r="R2264" s="8">
        <v>3.5</v>
      </c>
      <c r="S2264" s="8">
        <v>2.5</v>
      </c>
      <c r="T2264" s="8">
        <v>3.88</v>
      </c>
      <c r="U2264" s="8">
        <v>0.33</v>
      </c>
      <c r="V2264" s="9">
        <v>27</v>
      </c>
      <c r="W2264" s="8">
        <v>0.4700000000000002</v>
      </c>
      <c r="X2264" s="8">
        <v>1.38</v>
      </c>
      <c r="Y2264" s="8">
        <v>0</v>
      </c>
      <c r="Z2264" s="8">
        <v>7.9999999999999627E-2</v>
      </c>
      <c r="AA2264">
        <v>6.0000000000000053E-2</v>
      </c>
      <c r="AF2264" t="s">
        <v>2625</v>
      </c>
      <c r="AG2264" t="s">
        <v>87</v>
      </c>
      <c r="AH2264" t="s">
        <v>88</v>
      </c>
      <c r="AI2264" t="s">
        <v>359</v>
      </c>
      <c r="AJ2264" s="7">
        <v>42369</v>
      </c>
      <c r="AK2264" t="s">
        <v>2727</v>
      </c>
      <c r="AL2264" t="s">
        <v>393</v>
      </c>
      <c r="AM2264" t="s">
        <v>2626</v>
      </c>
      <c r="AN2264" t="s">
        <v>2733</v>
      </c>
      <c r="AO2264" t="str">
        <f>TEXT(A2264,"yyyy-mm-dd")</f>
        <v>2013-03-31</v>
      </c>
    </row>
    <row r="2265" spans="1:41">
      <c r="A2265" s="6" t="s">
        <v>2726</v>
      </c>
      <c r="B2265">
        <v>2013</v>
      </c>
      <c r="C2265">
        <v>3</v>
      </c>
      <c r="E2265" t="s">
        <v>81</v>
      </c>
      <c r="F2265" t="s">
        <v>82</v>
      </c>
      <c r="G2265" t="s">
        <v>83</v>
      </c>
      <c r="H2265" t="s">
        <v>2325</v>
      </c>
      <c r="I2265">
        <v>2014</v>
      </c>
      <c r="K2265" s="6">
        <v>42004</v>
      </c>
      <c r="L2265">
        <v>21</v>
      </c>
      <c r="N2265" t="s">
        <v>176</v>
      </c>
      <c r="O2265" s="8">
        <v>3.73</v>
      </c>
      <c r="P2265" s="8">
        <v>3.61</v>
      </c>
      <c r="Q2265" s="8">
        <v>3.49</v>
      </c>
      <c r="R2265" s="8">
        <v>3.8</v>
      </c>
      <c r="S2265" s="8">
        <v>3.28</v>
      </c>
      <c r="T2265" s="8">
        <v>6.42</v>
      </c>
      <c r="U2265" s="8">
        <v>0.57999999999999996</v>
      </c>
      <c r="V2265" s="9">
        <v>32</v>
      </c>
      <c r="W2265" s="8">
        <v>0.30999999999999961</v>
      </c>
      <c r="X2265" s="8">
        <v>3.14</v>
      </c>
      <c r="Y2265" s="8">
        <v>0.12000000000000011</v>
      </c>
      <c r="Z2265" s="8">
        <v>9.9999999999997868E-3</v>
      </c>
      <c r="AA2265">
        <v>9.9999999999999645E-2</v>
      </c>
      <c r="AF2265" t="s">
        <v>2326</v>
      </c>
      <c r="AG2265" t="s">
        <v>87</v>
      </c>
      <c r="AH2265" t="s">
        <v>88</v>
      </c>
      <c r="AI2265" t="s">
        <v>97</v>
      </c>
      <c r="AJ2265" s="7">
        <v>42004</v>
      </c>
      <c r="AK2265" t="s">
        <v>2727</v>
      </c>
      <c r="AL2265" t="s">
        <v>91</v>
      </c>
      <c r="AM2265" t="s">
        <v>2327</v>
      </c>
      <c r="AN2265" t="s">
        <v>2729</v>
      </c>
      <c r="AO2265" t="str">
        <f>TEXT(A2265,"yyyy-mm-dd")</f>
        <v>2013-03-31</v>
      </c>
    </row>
    <row r="2266" spans="1:41">
      <c r="A2266" s="6" t="s">
        <v>2726</v>
      </c>
      <c r="B2266">
        <v>2013</v>
      </c>
      <c r="C2266">
        <v>3</v>
      </c>
      <c r="E2266" t="s">
        <v>392</v>
      </c>
      <c r="F2266" t="s">
        <v>82</v>
      </c>
      <c r="G2266" t="s">
        <v>83</v>
      </c>
      <c r="H2266" t="s">
        <v>2325</v>
      </c>
      <c r="I2266">
        <v>2014</v>
      </c>
      <c r="K2266" s="6">
        <v>42004</v>
      </c>
      <c r="L2266">
        <v>21</v>
      </c>
      <c r="N2266" t="s">
        <v>176</v>
      </c>
      <c r="O2266" s="8">
        <v>3.39</v>
      </c>
      <c r="P2266" s="8">
        <v>3.3</v>
      </c>
      <c r="Q2266" s="8">
        <v>3.12</v>
      </c>
      <c r="R2266" s="8">
        <v>3.5</v>
      </c>
      <c r="S2266" s="8">
        <v>2.56</v>
      </c>
      <c r="T2266" s="8">
        <v>6.15</v>
      </c>
      <c r="U2266" s="8">
        <v>0.6</v>
      </c>
      <c r="V2266" s="9">
        <v>30</v>
      </c>
      <c r="W2266" s="8">
        <v>0.37999999999999989</v>
      </c>
      <c r="X2266" s="8">
        <v>3.5900000000000003</v>
      </c>
      <c r="Y2266" s="8">
        <v>9.0000000000000302E-2</v>
      </c>
      <c r="Z2266" s="8">
        <v>0</v>
      </c>
      <c r="AA2266">
        <v>4.9999999999999822E-2</v>
      </c>
      <c r="AF2266" t="s">
        <v>2326</v>
      </c>
      <c r="AG2266" t="s">
        <v>87</v>
      </c>
      <c r="AH2266" t="s">
        <v>88</v>
      </c>
      <c r="AI2266" t="s">
        <v>97</v>
      </c>
      <c r="AJ2266" s="7">
        <v>42004</v>
      </c>
      <c r="AK2266" t="s">
        <v>2727</v>
      </c>
      <c r="AL2266" t="s">
        <v>393</v>
      </c>
      <c r="AM2266" t="s">
        <v>2327</v>
      </c>
      <c r="AN2266" t="s">
        <v>2732</v>
      </c>
      <c r="AO2266" t="str">
        <f>TEXT(A2266,"yyyy-mm-dd")</f>
        <v>2013-03-31</v>
      </c>
    </row>
    <row r="2267" spans="1:41">
      <c r="A2267" s="6" t="s">
        <v>2726</v>
      </c>
      <c r="B2267">
        <v>2013</v>
      </c>
      <c r="C2267">
        <v>3</v>
      </c>
      <c r="E2267" t="s">
        <v>81</v>
      </c>
      <c r="F2267" t="s">
        <v>82</v>
      </c>
      <c r="G2267" t="s">
        <v>83</v>
      </c>
      <c r="H2267" t="s">
        <v>2028</v>
      </c>
      <c r="I2267">
        <v>2013</v>
      </c>
      <c r="K2267" s="6">
        <v>41639</v>
      </c>
      <c r="L2267">
        <v>9</v>
      </c>
      <c r="N2267" t="s">
        <v>173</v>
      </c>
      <c r="O2267" s="8">
        <v>3.75</v>
      </c>
      <c r="P2267" s="8">
        <v>3.7</v>
      </c>
      <c r="Q2267" s="8">
        <v>3.6</v>
      </c>
      <c r="R2267" s="8">
        <v>3.93</v>
      </c>
      <c r="S2267" s="8">
        <v>3.3</v>
      </c>
      <c r="T2267" s="8">
        <v>4.1100000000000003</v>
      </c>
      <c r="U2267" s="8">
        <v>0.21</v>
      </c>
      <c r="V2267" s="9">
        <v>32</v>
      </c>
      <c r="W2267" s="8">
        <v>0.33000000000000007</v>
      </c>
      <c r="X2267" s="8">
        <v>0.8100000000000005</v>
      </c>
      <c r="Y2267" s="8">
        <v>4.9999999999999822E-2</v>
      </c>
      <c r="Z2267" s="8">
        <v>5.0000000000000266E-2</v>
      </c>
      <c r="AA2267">
        <v>0.12000000000000011</v>
      </c>
      <c r="AF2267" t="s">
        <v>2029</v>
      </c>
      <c r="AG2267" t="s">
        <v>87</v>
      </c>
      <c r="AH2267" t="s">
        <v>88</v>
      </c>
      <c r="AI2267" t="s">
        <v>89</v>
      </c>
      <c r="AJ2267" s="7">
        <v>41639</v>
      </c>
      <c r="AK2267" t="s">
        <v>2727</v>
      </c>
      <c r="AL2267" t="s">
        <v>91</v>
      </c>
      <c r="AM2267" t="s">
        <v>2030</v>
      </c>
      <c r="AN2267" t="s">
        <v>2728</v>
      </c>
      <c r="AO2267" t="str">
        <f>TEXT(A2267,"yyyy-mm-dd")</f>
        <v>2013-03-31</v>
      </c>
    </row>
    <row r="2268" spans="1:41">
      <c r="A2268" s="6" t="s">
        <v>2726</v>
      </c>
      <c r="B2268">
        <v>2013</v>
      </c>
      <c r="C2268">
        <v>3</v>
      </c>
      <c r="E2268" t="s">
        <v>392</v>
      </c>
      <c r="F2268" t="s">
        <v>82</v>
      </c>
      <c r="G2268" t="s">
        <v>83</v>
      </c>
      <c r="H2268" t="s">
        <v>2028</v>
      </c>
      <c r="I2268">
        <v>2013</v>
      </c>
      <c r="K2268" s="6">
        <v>41639</v>
      </c>
      <c r="L2268">
        <v>9</v>
      </c>
      <c r="N2268" t="s">
        <v>173</v>
      </c>
      <c r="O2268" s="8">
        <v>3.37</v>
      </c>
      <c r="P2268" s="8">
        <v>3.36</v>
      </c>
      <c r="Q2268" s="8">
        <v>3.22</v>
      </c>
      <c r="R2268" s="8">
        <v>3.5</v>
      </c>
      <c r="S2268" s="8">
        <v>2.9</v>
      </c>
      <c r="T2268" s="8">
        <v>3.81</v>
      </c>
      <c r="U2268" s="8">
        <v>0.21</v>
      </c>
      <c r="V2268" s="9">
        <v>30</v>
      </c>
      <c r="W2268" s="8">
        <v>0.2799999999999998</v>
      </c>
      <c r="X2268" s="8">
        <v>0.91000000000000014</v>
      </c>
      <c r="Y2268" s="8">
        <v>1.0000000000000231E-2</v>
      </c>
      <c r="Z2268" s="8">
        <v>2.0000000000000018E-2</v>
      </c>
      <c r="AA2268">
        <v>7.9999999999999627E-2</v>
      </c>
      <c r="AF2268" t="s">
        <v>2029</v>
      </c>
      <c r="AG2268" t="s">
        <v>87</v>
      </c>
      <c r="AH2268" t="s">
        <v>88</v>
      </c>
      <c r="AI2268" t="s">
        <v>89</v>
      </c>
      <c r="AJ2268" s="7">
        <v>41639</v>
      </c>
      <c r="AK2268" t="s">
        <v>2727</v>
      </c>
      <c r="AL2268" t="s">
        <v>393</v>
      </c>
      <c r="AM2268" t="s">
        <v>2030</v>
      </c>
      <c r="AN2268" t="s">
        <v>2731</v>
      </c>
      <c r="AO2268" t="str">
        <f>TEXT(A2268,"yyyy-mm-dd")</f>
        <v>2013-03-31</v>
      </c>
    </row>
    <row r="2269" spans="1:41">
      <c r="A2269" s="6" t="s">
        <v>2726</v>
      </c>
      <c r="B2269">
        <v>2013</v>
      </c>
      <c r="C2269">
        <v>3</v>
      </c>
      <c r="E2269" t="s">
        <v>81</v>
      </c>
      <c r="F2269" t="s">
        <v>82</v>
      </c>
      <c r="G2269" t="s">
        <v>774</v>
      </c>
      <c r="H2269" t="s">
        <v>775</v>
      </c>
      <c r="K2269" s="6"/>
      <c r="O2269" s="8">
        <v>3.57</v>
      </c>
      <c r="P2269" s="8">
        <v>3.54</v>
      </c>
      <c r="Q2269" s="8">
        <v>3.4</v>
      </c>
      <c r="R2269" s="8">
        <v>3.6</v>
      </c>
      <c r="S2269" s="8">
        <v>3</v>
      </c>
      <c r="T2269" s="8">
        <v>4.3</v>
      </c>
      <c r="U2269" s="8">
        <v>0.28000000000000003</v>
      </c>
      <c r="V2269" s="9">
        <v>29</v>
      </c>
      <c r="W2269" s="8">
        <v>0.20000000000000018</v>
      </c>
      <c r="X2269" s="8">
        <v>1.2999999999999998</v>
      </c>
      <c r="Y2269" s="8">
        <v>2.9999999999999805E-2</v>
      </c>
      <c r="Z2269" s="8">
        <v>4.0000000000000036E-2</v>
      </c>
      <c r="AA2269">
        <v>0</v>
      </c>
      <c r="AF2269" t="s">
        <v>776</v>
      </c>
      <c r="AG2269" t="s">
        <v>777</v>
      </c>
      <c r="AH2269" t="s">
        <v>778</v>
      </c>
      <c r="AI2269" t="s">
        <v>779</v>
      </c>
      <c r="AJ2269" s="7"/>
      <c r="AK2269" t="s">
        <v>2727</v>
      </c>
      <c r="AL2269" t="s">
        <v>91</v>
      </c>
      <c r="AM2269" t="s">
        <v>775</v>
      </c>
      <c r="AN2269" t="s">
        <v>2753</v>
      </c>
      <c r="AO2269" t="str">
        <f>TEXT(A2269,"yyyy-mm-dd")</f>
        <v>2013-03-31</v>
      </c>
    </row>
    <row r="2270" spans="1:41">
      <c r="A2270" s="6" t="s">
        <v>2726</v>
      </c>
      <c r="B2270">
        <v>2013</v>
      </c>
      <c r="C2270">
        <v>3</v>
      </c>
      <c r="E2270" t="s">
        <v>81</v>
      </c>
      <c r="F2270" t="s">
        <v>82</v>
      </c>
      <c r="G2270" t="s">
        <v>774</v>
      </c>
      <c r="H2270" t="s">
        <v>1536</v>
      </c>
      <c r="K2270" s="6"/>
      <c r="O2270" s="8">
        <v>3.47</v>
      </c>
      <c r="P2270" s="8">
        <v>3.5</v>
      </c>
      <c r="Q2270" s="8">
        <v>3.3</v>
      </c>
      <c r="R2270" s="8">
        <v>3.6</v>
      </c>
      <c r="S2270" s="8">
        <v>3</v>
      </c>
      <c r="T2270" s="8">
        <v>4.0999999999999996</v>
      </c>
      <c r="U2270" s="8">
        <v>0.28999999999999998</v>
      </c>
      <c r="V2270" s="9">
        <v>29</v>
      </c>
      <c r="W2270" s="8">
        <v>0.30000000000000027</v>
      </c>
      <c r="X2270" s="8">
        <v>1.0999999999999996</v>
      </c>
      <c r="Y2270" s="8">
        <v>-2.9999999999999805E-2</v>
      </c>
      <c r="Z2270" s="8">
        <v>0.10000000000000009</v>
      </c>
      <c r="AA2270">
        <v>3.0000000000000249E-2</v>
      </c>
      <c r="AF2270" t="s">
        <v>1537</v>
      </c>
      <c r="AG2270" t="s">
        <v>777</v>
      </c>
      <c r="AH2270" t="s">
        <v>778</v>
      </c>
      <c r="AI2270" t="s">
        <v>1538</v>
      </c>
      <c r="AJ2270" s="7"/>
      <c r="AK2270" t="s">
        <v>2727</v>
      </c>
      <c r="AL2270" t="s">
        <v>91</v>
      </c>
      <c r="AM2270" t="s">
        <v>1536</v>
      </c>
      <c r="AN2270" t="s">
        <v>2754</v>
      </c>
      <c r="AO2270" t="str">
        <f>TEXT(A2270,"yyyy-mm-dd")</f>
        <v>2013-03-31</v>
      </c>
    </row>
    <row r="2271" spans="1:41">
      <c r="A2271" s="6" t="s">
        <v>2726</v>
      </c>
      <c r="B2271">
        <v>2013</v>
      </c>
      <c r="C2271">
        <v>3</v>
      </c>
      <c r="E2271" t="s">
        <v>112</v>
      </c>
      <c r="F2271" t="s">
        <v>113</v>
      </c>
      <c r="G2271" t="s">
        <v>83</v>
      </c>
      <c r="H2271" t="s">
        <v>2624</v>
      </c>
      <c r="I2271">
        <v>2015</v>
      </c>
      <c r="K2271" s="6">
        <v>42369</v>
      </c>
      <c r="L2271">
        <v>33</v>
      </c>
      <c r="N2271" t="s">
        <v>810</v>
      </c>
      <c r="O2271" s="8">
        <v>4.99</v>
      </c>
      <c r="P2271" s="8">
        <v>4.8</v>
      </c>
      <c r="Q2271" s="8">
        <v>4.4000000000000004</v>
      </c>
      <c r="R2271" s="8">
        <v>5.45</v>
      </c>
      <c r="S2271" s="8">
        <v>3</v>
      </c>
      <c r="T2271" s="8">
        <v>7.84</v>
      </c>
      <c r="U2271" s="8">
        <v>1.03</v>
      </c>
      <c r="V2271" s="9">
        <v>21</v>
      </c>
      <c r="W2271" s="8">
        <v>1.0499999999999998</v>
      </c>
      <c r="X2271" s="8">
        <v>4.84</v>
      </c>
      <c r="Y2271" s="8">
        <v>0.19000000000000039</v>
      </c>
      <c r="Z2271" s="8">
        <v>0.12999999999999989</v>
      </c>
      <c r="AA2271">
        <v>3.0000000000000249E-2</v>
      </c>
      <c r="AF2271" t="s">
        <v>2694</v>
      </c>
      <c r="AG2271" t="s">
        <v>115</v>
      </c>
      <c r="AH2271" t="s">
        <v>116</v>
      </c>
      <c r="AI2271" t="s">
        <v>359</v>
      </c>
      <c r="AJ2271" s="7">
        <v>42369</v>
      </c>
      <c r="AK2271" t="s">
        <v>2727</v>
      </c>
      <c r="AL2271" t="s">
        <v>118</v>
      </c>
      <c r="AM2271" t="s">
        <v>2626</v>
      </c>
      <c r="AN2271" t="s">
        <v>2758</v>
      </c>
      <c r="AO2271" t="str">
        <f>TEXT(A2271,"yyyy-mm-dd")</f>
        <v>2013-03-31</v>
      </c>
    </row>
    <row r="2272" spans="1:41">
      <c r="A2272" s="6" t="s">
        <v>2726</v>
      </c>
      <c r="B2272">
        <v>2013</v>
      </c>
      <c r="C2272">
        <v>3</v>
      </c>
      <c r="E2272" t="s">
        <v>112</v>
      </c>
      <c r="F2272" t="s">
        <v>113</v>
      </c>
      <c r="G2272" t="s">
        <v>83</v>
      </c>
      <c r="H2272" t="s">
        <v>2325</v>
      </c>
      <c r="I2272">
        <v>2014</v>
      </c>
      <c r="K2272" s="6">
        <v>42004</v>
      </c>
      <c r="L2272">
        <v>21</v>
      </c>
      <c r="N2272" t="s">
        <v>176</v>
      </c>
      <c r="O2272" s="8">
        <v>4.43</v>
      </c>
      <c r="P2272" s="8">
        <v>4.3</v>
      </c>
      <c r="Q2272" s="8">
        <v>4.03</v>
      </c>
      <c r="R2272" s="8">
        <v>4.5999999999999996</v>
      </c>
      <c r="S2272" s="8">
        <v>3.5</v>
      </c>
      <c r="T2272" s="8">
        <v>5.5</v>
      </c>
      <c r="U2272" s="8">
        <v>0.47</v>
      </c>
      <c r="V2272" s="9">
        <v>25</v>
      </c>
      <c r="W2272" s="8">
        <v>0.5699999999999994</v>
      </c>
      <c r="X2272" s="8">
        <v>2</v>
      </c>
      <c r="Y2272" s="8">
        <v>0.12999999999999989</v>
      </c>
      <c r="Z2272" s="8">
        <v>4.9999999999999822E-2</v>
      </c>
      <c r="AA2272">
        <v>-0.3100000000000005</v>
      </c>
      <c r="AF2272" t="s">
        <v>2648</v>
      </c>
      <c r="AG2272" t="s">
        <v>115</v>
      </c>
      <c r="AH2272" t="s">
        <v>116</v>
      </c>
      <c r="AI2272" t="s">
        <v>230</v>
      </c>
      <c r="AJ2272" s="7">
        <v>42004</v>
      </c>
      <c r="AK2272" t="s">
        <v>2727</v>
      </c>
      <c r="AL2272" t="s">
        <v>118</v>
      </c>
      <c r="AM2272" t="s">
        <v>2327</v>
      </c>
      <c r="AN2272" t="s">
        <v>2757</v>
      </c>
      <c r="AO2272" t="str">
        <f>TEXT(A2272,"yyyy-mm-dd")</f>
        <v>2013-03-31</v>
      </c>
    </row>
    <row r="2273" spans="1:41">
      <c r="A2273" s="6" t="s">
        <v>2726</v>
      </c>
      <c r="B2273">
        <v>2013</v>
      </c>
      <c r="C2273">
        <v>3</v>
      </c>
      <c r="E2273" t="s">
        <v>112</v>
      </c>
      <c r="F2273" t="s">
        <v>113</v>
      </c>
      <c r="G2273" t="s">
        <v>83</v>
      </c>
      <c r="H2273" t="s">
        <v>2028</v>
      </c>
      <c r="I2273">
        <v>2013</v>
      </c>
      <c r="K2273" s="6">
        <v>41639</v>
      </c>
      <c r="L2273">
        <v>9</v>
      </c>
      <c r="N2273" t="s">
        <v>173</v>
      </c>
      <c r="O2273" s="8">
        <v>4.08</v>
      </c>
      <c r="P2273" s="8">
        <v>4</v>
      </c>
      <c r="Q2273" s="8">
        <v>3.95</v>
      </c>
      <c r="R2273" s="8">
        <v>4.01</v>
      </c>
      <c r="S2273" s="8">
        <v>3.5</v>
      </c>
      <c r="T2273" s="8">
        <v>4.9000000000000004</v>
      </c>
      <c r="U2273" s="8">
        <v>0.32</v>
      </c>
      <c r="V2273" s="9">
        <v>25</v>
      </c>
      <c r="W2273" s="8">
        <v>5.9999999999999609E-2</v>
      </c>
      <c r="X2273" s="8">
        <v>1.4000000000000004</v>
      </c>
      <c r="Y2273" s="8">
        <v>8.0000000000000071E-2</v>
      </c>
      <c r="Z2273" s="8">
        <v>-7.0000000000000284E-2</v>
      </c>
      <c r="AA2273">
        <v>-0.34000000000000075</v>
      </c>
      <c r="AF2273" t="s">
        <v>2349</v>
      </c>
      <c r="AG2273" t="s">
        <v>115</v>
      </c>
      <c r="AH2273" t="s">
        <v>116</v>
      </c>
      <c r="AI2273" t="s">
        <v>117</v>
      </c>
      <c r="AJ2273" s="7">
        <v>41639</v>
      </c>
      <c r="AK2273" t="s">
        <v>2727</v>
      </c>
      <c r="AL2273" t="s">
        <v>118</v>
      </c>
      <c r="AM2273" t="s">
        <v>2030</v>
      </c>
      <c r="AN2273" t="s">
        <v>2756</v>
      </c>
      <c r="AO2273" t="str">
        <f>TEXT(A2273,"yyyy-mm-dd")</f>
        <v>2013-03-31</v>
      </c>
    </row>
    <row r="2274" spans="1:41">
      <c r="A2274" s="6" t="s">
        <v>2759</v>
      </c>
      <c r="B2274">
        <v>2013</v>
      </c>
      <c r="C2274">
        <v>4</v>
      </c>
      <c r="E2274" t="s">
        <v>1907</v>
      </c>
      <c r="F2274" t="s">
        <v>1908</v>
      </c>
      <c r="G2274" t="s">
        <v>102</v>
      </c>
      <c r="H2274" t="s">
        <v>2749</v>
      </c>
      <c r="I2274">
        <v>2015</v>
      </c>
      <c r="J2274">
        <v>1</v>
      </c>
      <c r="K2274" s="6">
        <v>42094</v>
      </c>
      <c r="L2274">
        <v>23</v>
      </c>
      <c r="M2274">
        <v>8</v>
      </c>
      <c r="N2274" t="s">
        <v>95</v>
      </c>
      <c r="O2274" s="8">
        <v>4.43</v>
      </c>
      <c r="P2274" s="8">
        <v>4.4000000000000004</v>
      </c>
      <c r="Q2274" s="8">
        <v>4</v>
      </c>
      <c r="R2274" s="8">
        <v>4.5</v>
      </c>
      <c r="S2274" s="8">
        <v>3.5</v>
      </c>
      <c r="T2274" s="8">
        <v>6.5</v>
      </c>
      <c r="U2274" s="8">
        <v>0.56000000000000005</v>
      </c>
      <c r="V2274" s="9">
        <v>24</v>
      </c>
      <c r="W2274" s="8">
        <v>0.5</v>
      </c>
      <c r="X2274" s="8">
        <v>3</v>
      </c>
      <c r="Y2274" s="8">
        <v>2.9999999999999361E-2</v>
      </c>
      <c r="Z2274" s="8">
        <v>-9.9999999999999645E-2</v>
      </c>
      <c r="AA2274">
        <v>0</v>
      </c>
      <c r="AF2274" t="s">
        <v>2750</v>
      </c>
      <c r="AG2274" t="s">
        <v>1910</v>
      </c>
      <c r="AH2274" t="s">
        <v>1911</v>
      </c>
      <c r="AI2274" t="s">
        <v>1944</v>
      </c>
      <c r="AJ2274" s="7">
        <v>42094</v>
      </c>
      <c r="AK2274" t="s">
        <v>2760</v>
      </c>
      <c r="AL2274" t="s">
        <v>1908</v>
      </c>
      <c r="AM2274" t="s">
        <v>2751</v>
      </c>
      <c r="AN2274" t="s">
        <v>2782</v>
      </c>
      <c r="AO2274" t="str">
        <f>TEXT(A2274,"yyyy-mm-dd")</f>
        <v>2013-04-30</v>
      </c>
    </row>
    <row r="2275" spans="1:41">
      <c r="A2275" s="6" t="s">
        <v>2759</v>
      </c>
      <c r="B2275">
        <v>2013</v>
      </c>
      <c r="C2275">
        <v>4</v>
      </c>
      <c r="E2275" t="s">
        <v>1907</v>
      </c>
      <c r="F2275" t="s">
        <v>1908</v>
      </c>
      <c r="G2275" t="s">
        <v>102</v>
      </c>
      <c r="H2275" t="s">
        <v>2641</v>
      </c>
      <c r="I2275">
        <v>2014</v>
      </c>
      <c r="J2275">
        <v>4</v>
      </c>
      <c r="K2275" s="6">
        <v>42004</v>
      </c>
      <c r="L2275">
        <v>20</v>
      </c>
      <c r="M2275">
        <v>7</v>
      </c>
      <c r="N2275" t="s">
        <v>185</v>
      </c>
      <c r="O2275" s="8">
        <v>4.2</v>
      </c>
      <c r="P2275" s="8">
        <v>4</v>
      </c>
      <c r="Q2275" s="8">
        <v>4</v>
      </c>
      <c r="R2275" s="8">
        <v>4.5</v>
      </c>
      <c r="S2275" s="8">
        <v>3.5</v>
      </c>
      <c r="T2275" s="8">
        <v>5.6</v>
      </c>
      <c r="U2275" s="8">
        <v>0.4</v>
      </c>
      <c r="V2275" s="9">
        <v>25</v>
      </c>
      <c r="W2275" s="8">
        <v>0.5</v>
      </c>
      <c r="X2275" s="8">
        <v>2.0999999999999996</v>
      </c>
      <c r="Y2275" s="8">
        <v>0.20000000000000018</v>
      </c>
      <c r="Z2275" s="8">
        <v>0</v>
      </c>
      <c r="AA2275">
        <v>0</v>
      </c>
      <c r="AF2275" t="s">
        <v>2642</v>
      </c>
      <c r="AG2275" t="s">
        <v>1910</v>
      </c>
      <c r="AH2275" t="s">
        <v>1911</v>
      </c>
      <c r="AI2275" t="s">
        <v>1939</v>
      </c>
      <c r="AJ2275" s="7">
        <v>42004</v>
      </c>
      <c r="AK2275" t="s">
        <v>2760</v>
      </c>
      <c r="AL2275" t="s">
        <v>1908</v>
      </c>
      <c r="AM2275" t="s">
        <v>2643</v>
      </c>
      <c r="AN2275" t="s">
        <v>2781</v>
      </c>
      <c r="AO2275" t="str">
        <f>TEXT(A2275,"yyyy-mm-dd")</f>
        <v>2013-04-30</v>
      </c>
    </row>
    <row r="2276" spans="1:41">
      <c r="A2276" s="6" t="s">
        <v>2759</v>
      </c>
      <c r="B2276">
        <v>2013</v>
      </c>
      <c r="C2276">
        <v>4</v>
      </c>
      <c r="E2276" t="s">
        <v>1907</v>
      </c>
      <c r="F2276" t="s">
        <v>1908</v>
      </c>
      <c r="G2276" t="s">
        <v>102</v>
      </c>
      <c r="H2276" t="s">
        <v>2564</v>
      </c>
      <c r="I2276">
        <v>2014</v>
      </c>
      <c r="J2276">
        <v>3</v>
      </c>
      <c r="K2276" s="6">
        <v>41912</v>
      </c>
      <c r="L2276">
        <v>17</v>
      </c>
      <c r="M2276">
        <v>6</v>
      </c>
      <c r="N2276" t="s">
        <v>214</v>
      </c>
      <c r="O2276" s="8">
        <v>4.1399999999999997</v>
      </c>
      <c r="P2276" s="8">
        <v>4</v>
      </c>
      <c r="Q2276" s="8">
        <v>4</v>
      </c>
      <c r="R2276" s="8">
        <v>4.25</v>
      </c>
      <c r="S2276" s="8">
        <v>3.5</v>
      </c>
      <c r="T2276" s="8">
        <v>5.6</v>
      </c>
      <c r="U2276" s="8">
        <v>0.37</v>
      </c>
      <c r="V2276" s="9">
        <v>25</v>
      </c>
      <c r="W2276" s="8">
        <v>0.25</v>
      </c>
      <c r="X2276" s="8">
        <v>2.0999999999999996</v>
      </c>
      <c r="Y2276" s="8">
        <v>0.13999999999999968</v>
      </c>
      <c r="Z2276" s="8">
        <v>0</v>
      </c>
      <c r="AA2276">
        <v>0</v>
      </c>
      <c r="AF2276" t="s">
        <v>2565</v>
      </c>
      <c r="AG2276" t="s">
        <v>1910</v>
      </c>
      <c r="AH2276" t="s">
        <v>1911</v>
      </c>
      <c r="AI2276" t="s">
        <v>1934</v>
      </c>
      <c r="AJ2276" s="7">
        <v>41912</v>
      </c>
      <c r="AK2276" t="s">
        <v>2760</v>
      </c>
      <c r="AL2276" t="s">
        <v>1908</v>
      </c>
      <c r="AM2276" t="s">
        <v>2566</v>
      </c>
      <c r="AN2276" t="s">
        <v>2780</v>
      </c>
      <c r="AO2276" t="str">
        <f>TEXT(A2276,"yyyy-mm-dd")</f>
        <v>2013-04-30</v>
      </c>
    </row>
    <row r="2277" spans="1:41">
      <c r="A2277" s="6" t="s">
        <v>2759</v>
      </c>
      <c r="B2277">
        <v>2013</v>
      </c>
      <c r="C2277">
        <v>4</v>
      </c>
      <c r="E2277" t="s">
        <v>1907</v>
      </c>
      <c r="F2277" t="s">
        <v>1908</v>
      </c>
      <c r="G2277" t="s">
        <v>102</v>
      </c>
      <c r="H2277" t="s">
        <v>2491</v>
      </c>
      <c r="I2277">
        <v>2014</v>
      </c>
      <c r="J2277">
        <v>2</v>
      </c>
      <c r="K2277" s="6">
        <v>41820</v>
      </c>
      <c r="L2277">
        <v>14</v>
      </c>
      <c r="M2277">
        <v>5</v>
      </c>
      <c r="N2277" t="s">
        <v>244</v>
      </c>
      <c r="O2277" s="8">
        <v>4.07</v>
      </c>
      <c r="P2277" s="8">
        <v>4</v>
      </c>
      <c r="Q2277" s="8">
        <v>4</v>
      </c>
      <c r="R2277" s="8">
        <v>4</v>
      </c>
      <c r="S2277" s="8">
        <v>3.5</v>
      </c>
      <c r="T2277" s="8">
        <v>4.7</v>
      </c>
      <c r="U2277" s="8">
        <v>0.22</v>
      </c>
      <c r="V2277" s="9">
        <v>25</v>
      </c>
      <c r="W2277" s="8">
        <v>0</v>
      </c>
      <c r="X2277" s="8">
        <v>1.2000000000000002</v>
      </c>
      <c r="Y2277" s="8">
        <v>7.0000000000000284E-2</v>
      </c>
      <c r="Z2277" s="8">
        <v>0</v>
      </c>
      <c r="AA2277">
        <v>-0.29999999999999982</v>
      </c>
      <c r="AF2277" t="s">
        <v>2492</v>
      </c>
      <c r="AG2277" t="s">
        <v>1910</v>
      </c>
      <c r="AH2277" t="s">
        <v>1911</v>
      </c>
      <c r="AI2277" t="s">
        <v>1929</v>
      </c>
      <c r="AJ2277" s="7">
        <v>41820</v>
      </c>
      <c r="AK2277" t="s">
        <v>2760</v>
      </c>
      <c r="AL2277" t="s">
        <v>1908</v>
      </c>
      <c r="AM2277" t="s">
        <v>2493</v>
      </c>
      <c r="AN2277" t="s">
        <v>2779</v>
      </c>
      <c r="AO2277" t="str">
        <f>TEXT(A2277,"yyyy-mm-dd")</f>
        <v>2013-04-30</v>
      </c>
    </row>
    <row r="2278" spans="1:41">
      <c r="A2278" s="6" t="s">
        <v>2759</v>
      </c>
      <c r="B2278">
        <v>2013</v>
      </c>
      <c r="C2278">
        <v>4</v>
      </c>
      <c r="E2278" t="s">
        <v>1907</v>
      </c>
      <c r="F2278" t="s">
        <v>1908</v>
      </c>
      <c r="G2278" t="s">
        <v>102</v>
      </c>
      <c r="H2278" t="s">
        <v>2418</v>
      </c>
      <c r="I2278">
        <v>2014</v>
      </c>
      <c r="J2278">
        <v>1</v>
      </c>
      <c r="K2278" s="6">
        <v>41729</v>
      </c>
      <c r="L2278">
        <v>11</v>
      </c>
      <c r="M2278">
        <v>4</v>
      </c>
      <c r="N2278" t="s">
        <v>85</v>
      </c>
      <c r="O2278" s="8">
        <v>4.05</v>
      </c>
      <c r="P2278" s="8">
        <v>4</v>
      </c>
      <c r="Q2278" s="8">
        <v>4</v>
      </c>
      <c r="R2278" s="8">
        <v>4</v>
      </c>
      <c r="S2278" s="8">
        <v>3.5</v>
      </c>
      <c r="T2278" s="8">
        <v>4.5999999999999996</v>
      </c>
      <c r="U2278" s="8">
        <v>0.19</v>
      </c>
      <c r="V2278" s="9">
        <v>25</v>
      </c>
      <c r="W2278" s="8">
        <v>0</v>
      </c>
      <c r="X2278" s="8">
        <v>1.0999999999999996</v>
      </c>
      <c r="Y2278" s="8">
        <v>4.9999999999999822E-2</v>
      </c>
      <c r="Z2278" s="8">
        <v>0</v>
      </c>
      <c r="AA2278">
        <v>-9.9999999999999645E-2</v>
      </c>
      <c r="AF2278" t="s">
        <v>2419</v>
      </c>
      <c r="AG2278" t="s">
        <v>1910</v>
      </c>
      <c r="AH2278" t="s">
        <v>1911</v>
      </c>
      <c r="AI2278" t="s">
        <v>1924</v>
      </c>
      <c r="AJ2278" s="7">
        <v>41729</v>
      </c>
      <c r="AK2278" t="s">
        <v>2760</v>
      </c>
      <c r="AL2278" t="s">
        <v>1908</v>
      </c>
      <c r="AM2278" t="s">
        <v>2420</v>
      </c>
      <c r="AN2278" t="s">
        <v>2778</v>
      </c>
      <c r="AO2278" t="str">
        <f>TEXT(A2278,"yyyy-mm-dd")</f>
        <v>2013-04-30</v>
      </c>
    </row>
    <row r="2279" spans="1:41">
      <c r="A2279" s="6" t="s">
        <v>2759</v>
      </c>
      <c r="B2279">
        <v>2013</v>
      </c>
      <c r="C2279">
        <v>4</v>
      </c>
      <c r="E2279" t="s">
        <v>1907</v>
      </c>
      <c r="F2279" t="s">
        <v>1908</v>
      </c>
      <c r="G2279" t="s">
        <v>102</v>
      </c>
      <c r="H2279" t="s">
        <v>2342</v>
      </c>
      <c r="I2279">
        <v>2013</v>
      </c>
      <c r="J2279">
        <v>4</v>
      </c>
      <c r="K2279" s="6">
        <v>41639</v>
      </c>
      <c r="L2279">
        <v>8</v>
      </c>
      <c r="M2279">
        <v>3</v>
      </c>
      <c r="N2279" t="s">
        <v>182</v>
      </c>
      <c r="O2279" s="8">
        <v>4.0199999999999996</v>
      </c>
      <c r="P2279" s="8">
        <v>4</v>
      </c>
      <c r="Q2279" s="8">
        <v>4</v>
      </c>
      <c r="R2279" s="8">
        <v>4</v>
      </c>
      <c r="S2279" s="8">
        <v>3.5</v>
      </c>
      <c r="T2279" s="8">
        <v>4.4000000000000004</v>
      </c>
      <c r="U2279" s="8">
        <v>0.15</v>
      </c>
      <c r="V2279" s="9">
        <v>25</v>
      </c>
      <c r="W2279" s="8">
        <v>0</v>
      </c>
      <c r="X2279" s="8">
        <v>0.90000000000000036</v>
      </c>
      <c r="Y2279" s="8">
        <v>1.9999999999999574E-2</v>
      </c>
      <c r="Z2279" s="8">
        <v>0</v>
      </c>
      <c r="AA2279">
        <v>0</v>
      </c>
      <c r="AF2279" t="s">
        <v>2343</v>
      </c>
      <c r="AG2279" t="s">
        <v>1910</v>
      </c>
      <c r="AH2279" t="s">
        <v>1911</v>
      </c>
      <c r="AI2279" t="s">
        <v>1919</v>
      </c>
      <c r="AJ2279" s="7">
        <v>41639</v>
      </c>
      <c r="AK2279" t="s">
        <v>2760</v>
      </c>
      <c r="AL2279" t="s">
        <v>1908</v>
      </c>
      <c r="AM2279" t="s">
        <v>2344</v>
      </c>
      <c r="AN2279" t="s">
        <v>2777</v>
      </c>
      <c r="AO2279" t="str">
        <f>TEXT(A2279,"yyyy-mm-dd")</f>
        <v>2013-04-30</v>
      </c>
    </row>
    <row r="2280" spans="1:41">
      <c r="A2280" s="6" t="s">
        <v>2759</v>
      </c>
      <c r="B2280">
        <v>2013</v>
      </c>
      <c r="C2280">
        <v>4</v>
      </c>
      <c r="E2280" t="s">
        <v>1907</v>
      </c>
      <c r="F2280" t="s">
        <v>1908</v>
      </c>
      <c r="G2280" t="s">
        <v>102</v>
      </c>
      <c r="H2280" t="s">
        <v>2267</v>
      </c>
      <c r="I2280">
        <v>2013</v>
      </c>
      <c r="J2280">
        <v>3</v>
      </c>
      <c r="K2280" s="6">
        <v>41547</v>
      </c>
      <c r="L2280">
        <v>5</v>
      </c>
      <c r="M2280">
        <v>2</v>
      </c>
      <c r="N2280" t="s">
        <v>211</v>
      </c>
      <c r="O2280" s="8">
        <v>4.0199999999999996</v>
      </c>
      <c r="P2280" s="8">
        <v>4</v>
      </c>
      <c r="Q2280" s="8">
        <v>4</v>
      </c>
      <c r="R2280" s="8">
        <v>4</v>
      </c>
      <c r="S2280" s="8">
        <v>3.5</v>
      </c>
      <c r="T2280" s="8">
        <v>4.4000000000000004</v>
      </c>
      <c r="U2280" s="8">
        <v>0.15</v>
      </c>
      <c r="V2280" s="9">
        <v>25</v>
      </c>
      <c r="W2280" s="8">
        <v>0</v>
      </c>
      <c r="X2280" s="8">
        <v>0.90000000000000036</v>
      </c>
      <c r="Y2280" s="8">
        <v>1.9999999999999574E-2</v>
      </c>
      <c r="Z2280" s="8">
        <v>0</v>
      </c>
      <c r="AA2280">
        <v>0</v>
      </c>
      <c r="AF2280" t="s">
        <v>2268</v>
      </c>
      <c r="AG2280" t="s">
        <v>1910</v>
      </c>
      <c r="AH2280" t="s">
        <v>1911</v>
      </c>
      <c r="AI2280" t="s">
        <v>1915</v>
      </c>
      <c r="AJ2280" s="7">
        <v>41547</v>
      </c>
      <c r="AK2280" t="s">
        <v>2760</v>
      </c>
      <c r="AL2280" t="s">
        <v>1908</v>
      </c>
      <c r="AM2280" t="s">
        <v>2269</v>
      </c>
      <c r="AN2280" t="s">
        <v>2776</v>
      </c>
      <c r="AO2280" t="str">
        <f>TEXT(A2280,"yyyy-mm-dd")</f>
        <v>2013-04-30</v>
      </c>
    </row>
    <row r="2281" spans="1:41">
      <c r="A2281" s="6" t="s">
        <v>2759</v>
      </c>
      <c r="B2281">
        <v>2013</v>
      </c>
      <c r="C2281">
        <v>4</v>
      </c>
      <c r="E2281" t="s">
        <v>1907</v>
      </c>
      <c r="F2281" t="s">
        <v>1908</v>
      </c>
      <c r="G2281" t="s">
        <v>102</v>
      </c>
      <c r="H2281" t="s">
        <v>2194</v>
      </c>
      <c r="I2281">
        <v>2013</v>
      </c>
      <c r="J2281">
        <v>2</v>
      </c>
      <c r="K2281" s="6">
        <v>41455</v>
      </c>
      <c r="L2281">
        <v>2</v>
      </c>
      <c r="M2281">
        <v>1</v>
      </c>
      <c r="N2281" t="s">
        <v>104</v>
      </c>
      <c r="O2281" s="8">
        <v>4.04</v>
      </c>
      <c r="P2281" s="8">
        <v>4</v>
      </c>
      <c r="Q2281" s="8">
        <v>4</v>
      </c>
      <c r="R2281" s="8">
        <v>4</v>
      </c>
      <c r="S2281" s="8">
        <v>4</v>
      </c>
      <c r="T2281" s="8">
        <v>4.4000000000000004</v>
      </c>
      <c r="U2281" s="8">
        <v>0.11</v>
      </c>
      <c r="V2281" s="9">
        <v>25</v>
      </c>
      <c r="W2281" s="8">
        <v>0</v>
      </c>
      <c r="X2281" s="8">
        <v>0.40000000000000036</v>
      </c>
      <c r="Y2281" s="8">
        <v>4.0000000000000036E-2</v>
      </c>
      <c r="Z2281" s="8">
        <v>0</v>
      </c>
      <c r="AA2281">
        <v>0</v>
      </c>
      <c r="AF2281" t="s">
        <v>2195</v>
      </c>
      <c r="AG2281" t="s">
        <v>1910</v>
      </c>
      <c r="AH2281" t="s">
        <v>1911</v>
      </c>
      <c r="AI2281" t="s">
        <v>1912</v>
      </c>
      <c r="AJ2281" s="7">
        <v>41455</v>
      </c>
      <c r="AK2281" t="s">
        <v>2760</v>
      </c>
      <c r="AL2281" t="s">
        <v>1908</v>
      </c>
      <c r="AM2281" t="s">
        <v>2196</v>
      </c>
      <c r="AN2281" t="s">
        <v>2775</v>
      </c>
      <c r="AO2281" t="str">
        <f>TEXT(A2281,"yyyy-mm-dd")</f>
        <v>2013-04-30</v>
      </c>
    </row>
    <row r="2282" spans="1:41">
      <c r="A2282" s="6" t="s">
        <v>2759</v>
      </c>
      <c r="B2282">
        <v>2013</v>
      </c>
      <c r="C2282">
        <v>4</v>
      </c>
      <c r="E2282" t="s">
        <v>100</v>
      </c>
      <c r="F2282" t="s">
        <v>101</v>
      </c>
      <c r="G2282" t="s">
        <v>83</v>
      </c>
      <c r="H2282" t="s">
        <v>2624</v>
      </c>
      <c r="I2282">
        <v>2015</v>
      </c>
      <c r="K2282" s="6">
        <v>42369</v>
      </c>
      <c r="L2282">
        <v>32</v>
      </c>
      <c r="N2282" t="s">
        <v>823</v>
      </c>
      <c r="O2282" s="8">
        <v>3.99</v>
      </c>
      <c r="P2282" s="8">
        <v>4</v>
      </c>
      <c r="Q2282" s="8">
        <v>3.7</v>
      </c>
      <c r="R2282" s="8">
        <v>4.2300000000000004</v>
      </c>
      <c r="S2282" s="8">
        <v>2.8</v>
      </c>
      <c r="T2282" s="8">
        <v>5</v>
      </c>
      <c r="U2282" s="8">
        <v>0.52</v>
      </c>
      <c r="V2282" s="9">
        <v>27</v>
      </c>
      <c r="W2282" s="8">
        <v>0.53000000000000025</v>
      </c>
      <c r="X2282" s="8">
        <v>2.2000000000000002</v>
      </c>
      <c r="Y2282" s="8">
        <v>-9.9999999999997868E-3</v>
      </c>
      <c r="Z2282" s="8">
        <v>0</v>
      </c>
      <c r="AA2282">
        <v>-0.12000000000000011</v>
      </c>
      <c r="AF2282" t="s">
        <v>10060</v>
      </c>
      <c r="AG2282" t="s">
        <v>9655</v>
      </c>
      <c r="AH2282" t="s">
        <v>9656</v>
      </c>
      <c r="AI2282" t="s">
        <v>9708</v>
      </c>
      <c r="AJ2282" s="7">
        <v>42369</v>
      </c>
      <c r="AK2282" t="s">
        <v>2760</v>
      </c>
      <c r="AL2282" t="s">
        <v>109</v>
      </c>
      <c r="AM2282" t="s">
        <v>2626</v>
      </c>
      <c r="AN2282" t="s">
        <v>10064</v>
      </c>
    </row>
    <row r="2283" spans="1:41">
      <c r="A2283" s="6" t="s">
        <v>2759</v>
      </c>
      <c r="B2283">
        <v>2013</v>
      </c>
      <c r="C2283">
        <v>4</v>
      </c>
      <c r="E2283" t="s">
        <v>100</v>
      </c>
      <c r="F2283" t="s">
        <v>101</v>
      </c>
      <c r="G2283" t="s">
        <v>102</v>
      </c>
      <c r="H2283" t="s">
        <v>2641</v>
      </c>
      <c r="I2283">
        <v>2014</v>
      </c>
      <c r="J2283">
        <v>4</v>
      </c>
      <c r="K2283" s="6">
        <v>42004</v>
      </c>
      <c r="L2283">
        <v>20</v>
      </c>
      <c r="M2283">
        <v>7</v>
      </c>
      <c r="N2283" t="s">
        <v>185</v>
      </c>
      <c r="O2283" s="8">
        <v>3.92</v>
      </c>
      <c r="P2283" s="8">
        <v>3.9</v>
      </c>
      <c r="Q2283" s="8">
        <v>3.6</v>
      </c>
      <c r="R2283" s="8">
        <v>4.2</v>
      </c>
      <c r="S2283" s="8">
        <v>2.4</v>
      </c>
      <c r="T2283" s="8">
        <v>5.75</v>
      </c>
      <c r="U2283" s="8">
        <v>0.66</v>
      </c>
      <c r="V2283" s="9">
        <v>29</v>
      </c>
      <c r="W2283" s="8">
        <v>0.60000000000000009</v>
      </c>
      <c r="X2283" s="8">
        <v>3.35</v>
      </c>
      <c r="Y2283" s="8">
        <v>2.0000000000000018E-2</v>
      </c>
      <c r="Z2283" s="8">
        <v>0.10000000000000009</v>
      </c>
      <c r="AA2283">
        <v>-0.19999999999999973</v>
      </c>
      <c r="AF2283" t="s">
        <v>2672</v>
      </c>
      <c r="AG2283" t="s">
        <v>106</v>
      </c>
      <c r="AH2283" t="s">
        <v>107</v>
      </c>
      <c r="AI2283" t="s">
        <v>2670</v>
      </c>
      <c r="AJ2283" s="7">
        <v>42004</v>
      </c>
      <c r="AK2283" t="s">
        <v>2760</v>
      </c>
      <c r="AL2283" t="s">
        <v>109</v>
      </c>
      <c r="AM2283" t="s">
        <v>2643</v>
      </c>
      <c r="AN2283" t="s">
        <v>2774</v>
      </c>
      <c r="AO2283" t="str">
        <f>TEXT(A2283,"yyyy-mm-dd")</f>
        <v>2013-04-30</v>
      </c>
    </row>
    <row r="2284" spans="1:41">
      <c r="A2284" s="6" t="s">
        <v>2759</v>
      </c>
      <c r="B2284">
        <v>2013</v>
      </c>
      <c r="C2284">
        <v>4</v>
      </c>
      <c r="E2284" t="s">
        <v>100</v>
      </c>
      <c r="F2284" t="s">
        <v>101</v>
      </c>
      <c r="G2284" t="s">
        <v>83</v>
      </c>
      <c r="H2284" t="s">
        <v>2325</v>
      </c>
      <c r="I2284">
        <v>2014</v>
      </c>
      <c r="K2284" s="6">
        <v>42004</v>
      </c>
      <c r="L2284">
        <v>20</v>
      </c>
      <c r="N2284" t="s">
        <v>185</v>
      </c>
      <c r="O2284" s="8">
        <v>3.96</v>
      </c>
      <c r="P2284" s="8">
        <v>3.9</v>
      </c>
      <c r="Q2284" s="8">
        <v>3.8</v>
      </c>
      <c r="R2284" s="8">
        <v>4.0999999999999996</v>
      </c>
      <c r="S2284" s="8">
        <v>3.1</v>
      </c>
      <c r="T2284" s="8">
        <v>5</v>
      </c>
      <c r="U2284" s="8">
        <v>0.39</v>
      </c>
      <c r="V2284" s="9">
        <v>30</v>
      </c>
      <c r="W2284" s="8">
        <v>0.29999999999999982</v>
      </c>
      <c r="X2284" s="8">
        <v>1.9</v>
      </c>
      <c r="Y2284" s="8">
        <v>6.0000000000000053E-2</v>
      </c>
      <c r="Z2284" s="8">
        <v>-0.10000000000000009</v>
      </c>
      <c r="AA2284">
        <v>-0.27</v>
      </c>
      <c r="AF2284" t="s">
        <v>10034</v>
      </c>
      <c r="AG2284" t="s">
        <v>9655</v>
      </c>
      <c r="AH2284" t="s">
        <v>9656</v>
      </c>
      <c r="AI2284" t="s">
        <v>9669</v>
      </c>
      <c r="AJ2284" s="7">
        <v>42004</v>
      </c>
      <c r="AK2284" t="s">
        <v>2760</v>
      </c>
      <c r="AL2284" t="s">
        <v>109</v>
      </c>
      <c r="AM2284" t="s">
        <v>2327</v>
      </c>
      <c r="AN2284" t="s">
        <v>10038</v>
      </c>
    </row>
    <row r="2285" spans="1:41">
      <c r="A2285" s="6" t="s">
        <v>2759</v>
      </c>
      <c r="B2285">
        <v>2013</v>
      </c>
      <c r="C2285">
        <v>4</v>
      </c>
      <c r="E2285" t="s">
        <v>100</v>
      </c>
      <c r="F2285" t="s">
        <v>101</v>
      </c>
      <c r="G2285" t="s">
        <v>102</v>
      </c>
      <c r="H2285" t="s">
        <v>2564</v>
      </c>
      <c r="I2285">
        <v>2014</v>
      </c>
      <c r="J2285">
        <v>3</v>
      </c>
      <c r="K2285" s="6">
        <v>41912</v>
      </c>
      <c r="L2285">
        <v>17</v>
      </c>
      <c r="M2285">
        <v>6</v>
      </c>
      <c r="N2285" t="s">
        <v>214</v>
      </c>
      <c r="O2285" s="8">
        <v>3.87</v>
      </c>
      <c r="P2285" s="8">
        <v>3.8</v>
      </c>
      <c r="Q2285" s="8">
        <v>3.6</v>
      </c>
      <c r="R2285" s="8">
        <v>4.0999999999999996</v>
      </c>
      <c r="S2285" s="8">
        <v>2.9</v>
      </c>
      <c r="T2285" s="8">
        <v>5.13</v>
      </c>
      <c r="U2285" s="8">
        <v>0.47</v>
      </c>
      <c r="V2285" s="9">
        <v>29</v>
      </c>
      <c r="W2285" s="8">
        <v>0.49999999999999956</v>
      </c>
      <c r="X2285" s="8">
        <v>2.23</v>
      </c>
      <c r="Y2285" s="8">
        <v>7.0000000000000284E-2</v>
      </c>
      <c r="Z2285" s="8">
        <v>-0.10000000000000009</v>
      </c>
      <c r="AA2285">
        <v>-0.10000000000000053</v>
      </c>
      <c r="AF2285" t="s">
        <v>2669</v>
      </c>
      <c r="AG2285" t="s">
        <v>106</v>
      </c>
      <c r="AH2285" t="s">
        <v>107</v>
      </c>
      <c r="AI2285" t="s">
        <v>2667</v>
      </c>
      <c r="AJ2285" s="7">
        <v>41912</v>
      </c>
      <c r="AK2285" t="s">
        <v>2760</v>
      </c>
      <c r="AL2285" t="s">
        <v>109</v>
      </c>
      <c r="AM2285" t="s">
        <v>2566</v>
      </c>
      <c r="AN2285" t="s">
        <v>2773</v>
      </c>
      <c r="AO2285" t="str">
        <f>TEXT(A2285,"yyyy-mm-dd")</f>
        <v>2013-04-30</v>
      </c>
    </row>
    <row r="2286" spans="1:41">
      <c r="A2286" s="6" t="s">
        <v>2759</v>
      </c>
      <c r="B2286">
        <v>2013</v>
      </c>
      <c r="C2286">
        <v>4</v>
      </c>
      <c r="E2286" t="s">
        <v>100</v>
      </c>
      <c r="F2286" t="s">
        <v>101</v>
      </c>
      <c r="G2286" t="s">
        <v>102</v>
      </c>
      <c r="H2286" t="s">
        <v>2491</v>
      </c>
      <c r="I2286">
        <v>2014</v>
      </c>
      <c r="J2286">
        <v>2</v>
      </c>
      <c r="K2286" s="6">
        <v>41820</v>
      </c>
      <c r="L2286">
        <v>14</v>
      </c>
      <c r="M2286">
        <v>5</v>
      </c>
      <c r="N2286" t="s">
        <v>244</v>
      </c>
      <c r="O2286" s="8">
        <v>3.9</v>
      </c>
      <c r="P2286" s="8">
        <v>3.8</v>
      </c>
      <c r="Q2286" s="8">
        <v>3.6</v>
      </c>
      <c r="R2286" s="8">
        <v>4.0999999999999996</v>
      </c>
      <c r="S2286" s="8">
        <v>2.8</v>
      </c>
      <c r="T2286" s="8">
        <v>5.6</v>
      </c>
      <c r="U2286" s="8">
        <v>0.67</v>
      </c>
      <c r="V2286" s="9">
        <v>29</v>
      </c>
      <c r="W2286" s="8">
        <v>0.49999999999999956</v>
      </c>
      <c r="X2286" s="8">
        <v>2.8</v>
      </c>
      <c r="Y2286" s="8">
        <v>0.10000000000000009</v>
      </c>
      <c r="Z2286" s="8">
        <v>0</v>
      </c>
      <c r="AA2286">
        <v>-0.20000000000000018</v>
      </c>
      <c r="AF2286" t="s">
        <v>2666</v>
      </c>
      <c r="AG2286" t="s">
        <v>106</v>
      </c>
      <c r="AH2286" t="s">
        <v>107</v>
      </c>
      <c r="AI2286" t="s">
        <v>502</v>
      </c>
      <c r="AJ2286" s="7">
        <v>41820</v>
      </c>
      <c r="AK2286" t="s">
        <v>2760</v>
      </c>
      <c r="AL2286" t="s">
        <v>109</v>
      </c>
      <c r="AM2286" t="s">
        <v>2493</v>
      </c>
      <c r="AN2286" t="s">
        <v>2772</v>
      </c>
      <c r="AO2286" t="str">
        <f>TEXT(A2286,"yyyy-mm-dd")</f>
        <v>2013-04-30</v>
      </c>
    </row>
    <row r="2287" spans="1:41">
      <c r="A2287" s="6" t="s">
        <v>2759</v>
      </c>
      <c r="B2287">
        <v>2013</v>
      </c>
      <c r="C2287">
        <v>4</v>
      </c>
      <c r="E2287" t="s">
        <v>100</v>
      </c>
      <c r="F2287" t="s">
        <v>101</v>
      </c>
      <c r="G2287" t="s">
        <v>102</v>
      </c>
      <c r="H2287" t="s">
        <v>2418</v>
      </c>
      <c r="I2287">
        <v>2014</v>
      </c>
      <c r="J2287">
        <v>1</v>
      </c>
      <c r="K2287" s="6">
        <v>41729</v>
      </c>
      <c r="L2287">
        <v>11</v>
      </c>
      <c r="M2287">
        <v>4</v>
      </c>
      <c r="N2287" t="s">
        <v>85</v>
      </c>
      <c r="O2287" s="8">
        <v>4.07</v>
      </c>
      <c r="P2287" s="8">
        <v>3.9</v>
      </c>
      <c r="Q2287" s="8">
        <v>3.67</v>
      </c>
      <c r="R2287" s="8">
        <v>4.5</v>
      </c>
      <c r="S2287" s="8">
        <v>3.2</v>
      </c>
      <c r="T2287" s="8">
        <v>5.3</v>
      </c>
      <c r="U2287" s="8">
        <v>0.53</v>
      </c>
      <c r="V2287" s="9">
        <v>29</v>
      </c>
      <c r="W2287" s="8">
        <v>0.83000000000000007</v>
      </c>
      <c r="X2287" s="8">
        <v>2.0999999999999996</v>
      </c>
      <c r="Y2287" s="8">
        <v>0.17000000000000037</v>
      </c>
      <c r="Z2287" s="8">
        <v>0</v>
      </c>
      <c r="AA2287">
        <v>0.16000000000000014</v>
      </c>
      <c r="AF2287" t="s">
        <v>2664</v>
      </c>
      <c r="AG2287" t="s">
        <v>106</v>
      </c>
      <c r="AH2287" t="s">
        <v>107</v>
      </c>
      <c r="AI2287" t="s">
        <v>497</v>
      </c>
      <c r="AJ2287" s="7">
        <v>41729</v>
      </c>
      <c r="AK2287" t="s">
        <v>2760</v>
      </c>
      <c r="AL2287" t="s">
        <v>109</v>
      </c>
      <c r="AM2287" t="s">
        <v>2420</v>
      </c>
      <c r="AN2287" t="s">
        <v>2771</v>
      </c>
      <c r="AO2287" t="str">
        <f>TEXT(A2287,"yyyy-mm-dd")</f>
        <v>2013-04-30</v>
      </c>
    </row>
    <row r="2288" spans="1:41">
      <c r="A2288" s="6" t="s">
        <v>2759</v>
      </c>
      <c r="B2288">
        <v>2013</v>
      </c>
      <c r="C2288">
        <v>4</v>
      </c>
      <c r="E2288" t="s">
        <v>100</v>
      </c>
      <c r="F2288" t="s">
        <v>101</v>
      </c>
      <c r="G2288" t="s">
        <v>102</v>
      </c>
      <c r="H2288" t="s">
        <v>2342</v>
      </c>
      <c r="I2288">
        <v>2013</v>
      </c>
      <c r="J2288">
        <v>4</v>
      </c>
      <c r="K2288" s="6">
        <v>41639</v>
      </c>
      <c r="L2288">
        <v>8</v>
      </c>
      <c r="M2288">
        <v>3</v>
      </c>
      <c r="N2288" t="s">
        <v>182</v>
      </c>
      <c r="O2288" s="8">
        <v>3.79</v>
      </c>
      <c r="P2288" s="8">
        <v>3.9</v>
      </c>
      <c r="Q2288" s="8">
        <v>3.6</v>
      </c>
      <c r="R2288" s="8">
        <v>4</v>
      </c>
      <c r="S2288" s="8">
        <v>2.9</v>
      </c>
      <c r="T2288" s="8">
        <v>4.54</v>
      </c>
      <c r="U2288" s="8">
        <v>0.38</v>
      </c>
      <c r="V2288" s="9">
        <v>29</v>
      </c>
      <c r="W2288" s="8">
        <v>0.39999999999999991</v>
      </c>
      <c r="X2288" s="8">
        <v>1.6400000000000001</v>
      </c>
      <c r="Y2288" s="8">
        <v>-0.10999999999999988</v>
      </c>
      <c r="Z2288" s="8">
        <v>0</v>
      </c>
      <c r="AA2288">
        <v>-0.10000000000000009</v>
      </c>
      <c r="AF2288" t="s">
        <v>2662</v>
      </c>
      <c r="AG2288" t="s">
        <v>106</v>
      </c>
      <c r="AH2288" t="s">
        <v>107</v>
      </c>
      <c r="AI2288" t="s">
        <v>427</v>
      </c>
      <c r="AJ2288" s="7">
        <v>41639</v>
      </c>
      <c r="AK2288" t="s">
        <v>2760</v>
      </c>
      <c r="AL2288" t="s">
        <v>109</v>
      </c>
      <c r="AM2288" t="s">
        <v>2344</v>
      </c>
      <c r="AN2288" t="s">
        <v>2770</v>
      </c>
      <c r="AO2288" t="str">
        <f>TEXT(A2288,"yyyy-mm-dd")</f>
        <v>2013-04-30</v>
      </c>
    </row>
    <row r="2289" spans="1:41">
      <c r="A2289" s="6" t="s">
        <v>2759</v>
      </c>
      <c r="B2289">
        <v>2013</v>
      </c>
      <c r="C2289">
        <v>4</v>
      </c>
      <c r="E2289" t="s">
        <v>100</v>
      </c>
      <c r="F2289" t="s">
        <v>101</v>
      </c>
      <c r="G2289" t="s">
        <v>83</v>
      </c>
      <c r="H2289" t="s">
        <v>2028</v>
      </c>
      <c r="I2289">
        <v>2013</v>
      </c>
      <c r="K2289" s="6">
        <v>41639</v>
      </c>
      <c r="L2289">
        <v>8</v>
      </c>
      <c r="N2289" t="s">
        <v>182</v>
      </c>
      <c r="O2289" s="8">
        <v>3.35</v>
      </c>
      <c r="P2289" s="8">
        <v>3.35</v>
      </c>
      <c r="Q2289" s="8">
        <v>3.13</v>
      </c>
      <c r="R2289" s="8">
        <v>3.52</v>
      </c>
      <c r="S2289" s="8">
        <v>2.7</v>
      </c>
      <c r="T2289" s="8">
        <v>4</v>
      </c>
      <c r="U2289" s="8">
        <v>0.31</v>
      </c>
      <c r="V2289" s="9">
        <v>30</v>
      </c>
      <c r="W2289" s="8">
        <v>0.39000000000000012</v>
      </c>
      <c r="X2289" s="8">
        <v>1.2999999999999998</v>
      </c>
      <c r="Y2289" s="8">
        <v>0</v>
      </c>
      <c r="Z2289" s="8">
        <v>-0.14999999999999991</v>
      </c>
      <c r="AA2289">
        <v>-9.9999999999997868E-3</v>
      </c>
      <c r="AF2289" t="s">
        <v>10004</v>
      </c>
      <c r="AG2289" t="s">
        <v>9655</v>
      </c>
      <c r="AH2289" t="s">
        <v>9656</v>
      </c>
      <c r="AI2289" t="s">
        <v>9657</v>
      </c>
      <c r="AJ2289" s="7">
        <v>41639</v>
      </c>
      <c r="AK2289" t="s">
        <v>2760</v>
      </c>
      <c r="AL2289" t="s">
        <v>109</v>
      </c>
      <c r="AM2289" t="s">
        <v>2030</v>
      </c>
      <c r="AN2289" t="s">
        <v>10024</v>
      </c>
    </row>
    <row r="2290" spans="1:41">
      <c r="A2290" s="6" t="s">
        <v>2759</v>
      </c>
      <c r="B2290">
        <v>2013</v>
      </c>
      <c r="C2290">
        <v>4</v>
      </c>
      <c r="E2290" t="s">
        <v>100</v>
      </c>
      <c r="F2290" t="s">
        <v>101</v>
      </c>
      <c r="G2290" t="s">
        <v>102</v>
      </c>
      <c r="H2290" t="s">
        <v>2267</v>
      </c>
      <c r="I2290">
        <v>2013</v>
      </c>
      <c r="J2290">
        <v>3</v>
      </c>
      <c r="K2290" s="6">
        <v>41547</v>
      </c>
      <c r="L2290">
        <v>5</v>
      </c>
      <c r="M2290">
        <v>2</v>
      </c>
      <c r="N2290" t="s">
        <v>211</v>
      </c>
      <c r="O2290" s="8">
        <v>3.67</v>
      </c>
      <c r="P2290" s="8">
        <v>3.7</v>
      </c>
      <c r="Q2290" s="8">
        <v>3.4</v>
      </c>
      <c r="R2290" s="8">
        <v>3.9</v>
      </c>
      <c r="S2290" s="8">
        <v>3.2</v>
      </c>
      <c r="T2290" s="8">
        <v>4.4000000000000004</v>
      </c>
      <c r="U2290" s="8">
        <v>0.31</v>
      </c>
      <c r="V2290" s="9">
        <v>29</v>
      </c>
      <c r="W2290" s="8">
        <v>0.5</v>
      </c>
      <c r="X2290" s="8">
        <v>1.2000000000000002</v>
      </c>
      <c r="Y2290" s="8">
        <v>-3.0000000000000249E-2</v>
      </c>
      <c r="Z2290" s="8">
        <v>0</v>
      </c>
      <c r="AA2290">
        <v>-2.0000000000000018E-2</v>
      </c>
      <c r="AF2290" t="s">
        <v>2605</v>
      </c>
      <c r="AG2290" t="s">
        <v>106</v>
      </c>
      <c r="AH2290" t="s">
        <v>107</v>
      </c>
      <c r="AI2290" t="s">
        <v>340</v>
      </c>
      <c r="AJ2290" s="7">
        <v>41547</v>
      </c>
      <c r="AK2290" t="s">
        <v>2760</v>
      </c>
      <c r="AL2290" t="s">
        <v>109</v>
      </c>
      <c r="AM2290" t="s">
        <v>2269</v>
      </c>
      <c r="AN2290" t="s">
        <v>2769</v>
      </c>
      <c r="AO2290" t="str">
        <f>TEXT(A2290,"yyyy-mm-dd")</f>
        <v>2013-04-30</v>
      </c>
    </row>
    <row r="2291" spans="1:41">
      <c r="A2291" s="6" t="s">
        <v>2759</v>
      </c>
      <c r="B2291">
        <v>2013</v>
      </c>
      <c r="C2291">
        <v>4</v>
      </c>
      <c r="E2291" t="s">
        <v>100</v>
      </c>
      <c r="F2291" t="s">
        <v>101</v>
      </c>
      <c r="G2291" t="s">
        <v>102</v>
      </c>
      <c r="H2291" t="s">
        <v>2194</v>
      </c>
      <c r="I2291">
        <v>2013</v>
      </c>
      <c r="J2291">
        <v>2</v>
      </c>
      <c r="K2291" s="6">
        <v>41455</v>
      </c>
      <c r="L2291">
        <v>2</v>
      </c>
      <c r="M2291">
        <v>1</v>
      </c>
      <c r="N2291" t="s">
        <v>104</v>
      </c>
      <c r="O2291" s="8">
        <v>3.35</v>
      </c>
      <c r="P2291" s="8">
        <v>3.4</v>
      </c>
      <c r="Q2291" s="8">
        <v>3</v>
      </c>
      <c r="R2291" s="8">
        <v>3.6</v>
      </c>
      <c r="S2291" s="8">
        <v>2.4</v>
      </c>
      <c r="T2291" s="8">
        <v>4.3</v>
      </c>
      <c r="U2291" s="8">
        <v>0.49</v>
      </c>
      <c r="V2291" s="9">
        <v>29</v>
      </c>
      <c r="W2291" s="8">
        <v>0.60000000000000009</v>
      </c>
      <c r="X2291" s="8">
        <v>1.9</v>
      </c>
      <c r="Y2291" s="8">
        <v>-4.9999999999999822E-2</v>
      </c>
      <c r="Z2291" s="8">
        <v>-0.10000000000000009</v>
      </c>
      <c r="AA2291">
        <v>-9.9999999999999645E-2</v>
      </c>
      <c r="AF2291" t="s">
        <v>2532</v>
      </c>
      <c r="AG2291" t="s">
        <v>106</v>
      </c>
      <c r="AH2291" t="s">
        <v>107</v>
      </c>
      <c r="AI2291" t="s">
        <v>108</v>
      </c>
      <c r="AJ2291" s="7">
        <v>41455</v>
      </c>
      <c r="AK2291" t="s">
        <v>2760</v>
      </c>
      <c r="AL2291" t="s">
        <v>109</v>
      </c>
      <c r="AM2291" t="s">
        <v>2196</v>
      </c>
      <c r="AN2291" t="s">
        <v>2768</v>
      </c>
      <c r="AO2291" t="str">
        <f>TEXT(A2291,"yyyy-mm-dd")</f>
        <v>2013-04-30</v>
      </c>
    </row>
    <row r="2292" spans="1:41">
      <c r="A2292" s="6" t="s">
        <v>2759</v>
      </c>
      <c r="B2292">
        <v>2013</v>
      </c>
      <c r="C2292">
        <v>4</v>
      </c>
      <c r="E2292" t="s">
        <v>100</v>
      </c>
      <c r="F2292" t="s">
        <v>101</v>
      </c>
      <c r="G2292" t="s">
        <v>102</v>
      </c>
      <c r="H2292" t="s">
        <v>2121</v>
      </c>
      <c r="I2292">
        <v>2013</v>
      </c>
      <c r="J2292">
        <v>1</v>
      </c>
      <c r="K2292" s="6">
        <v>41364</v>
      </c>
      <c r="L2292">
        <v>-1</v>
      </c>
      <c r="M2292">
        <v>0</v>
      </c>
      <c r="N2292" t="s">
        <v>187</v>
      </c>
      <c r="O2292" s="8">
        <v>2.46</v>
      </c>
      <c r="P2292" s="8">
        <v>2.4</v>
      </c>
      <c r="Q2292" s="8">
        <v>2</v>
      </c>
      <c r="R2292" s="8">
        <v>2.8</v>
      </c>
      <c r="S2292" s="8">
        <v>0.9</v>
      </c>
      <c r="T2292" s="8">
        <v>4.0999999999999996</v>
      </c>
      <c r="U2292" s="8">
        <v>0.75</v>
      </c>
      <c r="V2292" s="9">
        <v>29</v>
      </c>
      <c r="W2292" s="8">
        <v>0.79999999999999982</v>
      </c>
      <c r="X2292" s="8">
        <v>3.1999999999999997</v>
      </c>
      <c r="Y2292" s="8">
        <v>6.0000000000000053E-2</v>
      </c>
      <c r="Z2292" s="8">
        <v>-0.39999999999999991</v>
      </c>
      <c r="AA2292">
        <v>-0.10000000000000009</v>
      </c>
      <c r="AF2292" t="s">
        <v>2459</v>
      </c>
      <c r="AG2292" t="s">
        <v>106</v>
      </c>
      <c r="AH2292" t="s">
        <v>107</v>
      </c>
      <c r="AI2292" t="s">
        <v>188</v>
      </c>
      <c r="AJ2292" s="7">
        <v>41364</v>
      </c>
      <c r="AK2292" t="s">
        <v>2760</v>
      </c>
      <c r="AL2292" t="s">
        <v>109</v>
      </c>
      <c r="AM2292" t="s">
        <v>2123</v>
      </c>
      <c r="AN2292" t="s">
        <v>2767</v>
      </c>
      <c r="AO2292" t="str">
        <f>TEXT(A2292,"yyyy-mm-dd")</f>
        <v>2013-04-30</v>
      </c>
    </row>
    <row r="2293" spans="1:41">
      <c r="A2293" s="6" t="s">
        <v>2759</v>
      </c>
      <c r="B2293">
        <v>2013</v>
      </c>
      <c r="C2293">
        <v>4</v>
      </c>
      <c r="E2293" t="s">
        <v>2685</v>
      </c>
      <c r="F2293" t="s">
        <v>101</v>
      </c>
      <c r="G2293" t="s">
        <v>774</v>
      </c>
      <c r="H2293" t="s">
        <v>2686</v>
      </c>
      <c r="K2293" s="6"/>
      <c r="O2293" s="8">
        <v>3.93</v>
      </c>
      <c r="P2293" s="8">
        <v>3.8</v>
      </c>
      <c r="Q2293" s="8">
        <v>3.5</v>
      </c>
      <c r="R2293" s="8">
        <v>4.13</v>
      </c>
      <c r="S2293" s="8">
        <v>3</v>
      </c>
      <c r="T2293" s="8">
        <v>5</v>
      </c>
      <c r="U2293" s="8">
        <v>0.54</v>
      </c>
      <c r="V2293" s="9">
        <v>24</v>
      </c>
      <c r="W2293" s="8">
        <v>0.62999999999999989</v>
      </c>
      <c r="X2293" s="8">
        <v>2</v>
      </c>
      <c r="Y2293" s="8">
        <v>0.13000000000000034</v>
      </c>
      <c r="Z2293" s="8">
        <v>2.9999999999999805E-2</v>
      </c>
      <c r="AA2293">
        <v>0.1599999999999997</v>
      </c>
      <c r="AF2293" t="s">
        <v>2687</v>
      </c>
      <c r="AG2293" t="s">
        <v>2688</v>
      </c>
      <c r="AH2293" t="s">
        <v>2689</v>
      </c>
      <c r="AI2293" t="s">
        <v>2690</v>
      </c>
      <c r="AJ2293" s="7"/>
      <c r="AK2293" t="s">
        <v>2760</v>
      </c>
      <c r="AL2293" t="s">
        <v>109</v>
      </c>
      <c r="AM2293" t="s">
        <v>2686</v>
      </c>
      <c r="AN2293" t="s">
        <v>2785</v>
      </c>
      <c r="AO2293" t="str">
        <f>TEXT(A2293,"yyyy-mm-dd")</f>
        <v>2013-04-30</v>
      </c>
    </row>
    <row r="2294" spans="1:41">
      <c r="A2294" s="6" t="s">
        <v>2759</v>
      </c>
      <c r="B2294">
        <v>2013</v>
      </c>
      <c r="C2294">
        <v>4</v>
      </c>
      <c r="E2294" t="s">
        <v>81</v>
      </c>
      <c r="F2294" t="s">
        <v>82</v>
      </c>
      <c r="G2294" t="s">
        <v>83</v>
      </c>
      <c r="H2294" t="s">
        <v>2624</v>
      </c>
      <c r="I2294">
        <v>2015</v>
      </c>
      <c r="K2294" s="6">
        <v>42369</v>
      </c>
      <c r="L2294">
        <v>32</v>
      </c>
      <c r="N2294" t="s">
        <v>823</v>
      </c>
      <c r="O2294" s="8">
        <v>3.54</v>
      </c>
      <c r="P2294" s="8">
        <v>3.51</v>
      </c>
      <c r="Q2294" s="8">
        <v>3.4</v>
      </c>
      <c r="R2294" s="8">
        <v>3.61</v>
      </c>
      <c r="S2294" s="8">
        <v>3.2</v>
      </c>
      <c r="T2294" s="8">
        <v>4.21</v>
      </c>
      <c r="U2294" s="8">
        <v>0.23</v>
      </c>
      <c r="V2294" s="9">
        <v>30</v>
      </c>
      <c r="W2294" s="8">
        <v>0.20999999999999996</v>
      </c>
      <c r="X2294" s="8">
        <v>1.0099999999999998</v>
      </c>
      <c r="Y2294" s="8">
        <v>3.0000000000000249E-2</v>
      </c>
      <c r="Z2294" s="8">
        <v>-1.0000000000000231E-2</v>
      </c>
      <c r="AA2294">
        <v>-0.10000000000000009</v>
      </c>
      <c r="AF2294" t="s">
        <v>2625</v>
      </c>
      <c r="AG2294" t="s">
        <v>87</v>
      </c>
      <c r="AH2294" t="s">
        <v>88</v>
      </c>
      <c r="AI2294" t="s">
        <v>359</v>
      </c>
      <c r="AJ2294" s="7">
        <v>42369</v>
      </c>
      <c r="AK2294" t="s">
        <v>2760</v>
      </c>
      <c r="AL2294" t="s">
        <v>91</v>
      </c>
      <c r="AM2294" t="s">
        <v>2626</v>
      </c>
      <c r="AN2294" t="s">
        <v>2763</v>
      </c>
      <c r="AO2294" t="str">
        <f>TEXT(A2294,"yyyy-mm-dd")</f>
        <v>2013-04-30</v>
      </c>
    </row>
    <row r="2295" spans="1:41">
      <c r="A2295" s="6" t="s">
        <v>2759</v>
      </c>
      <c r="B2295">
        <v>2013</v>
      </c>
      <c r="C2295">
        <v>4</v>
      </c>
      <c r="E2295" t="s">
        <v>392</v>
      </c>
      <c r="F2295" t="s">
        <v>82</v>
      </c>
      <c r="G2295" t="s">
        <v>83</v>
      </c>
      <c r="H2295" t="s">
        <v>2624</v>
      </c>
      <c r="I2295">
        <v>2015</v>
      </c>
      <c r="K2295" s="6">
        <v>42369</v>
      </c>
      <c r="L2295">
        <v>32</v>
      </c>
      <c r="N2295" t="s">
        <v>823</v>
      </c>
      <c r="O2295" s="8">
        <v>3.29</v>
      </c>
      <c r="P2295" s="8">
        <v>3.28</v>
      </c>
      <c r="Q2295" s="8">
        <v>3.11</v>
      </c>
      <c r="R2295" s="8">
        <v>3.46</v>
      </c>
      <c r="S2295" s="8">
        <v>2.73</v>
      </c>
      <c r="T2295" s="8">
        <v>3.9</v>
      </c>
      <c r="U2295" s="8">
        <v>0.26</v>
      </c>
      <c r="V2295" s="9">
        <v>28</v>
      </c>
      <c r="W2295" s="8">
        <v>0.35000000000000009</v>
      </c>
      <c r="X2295" s="8">
        <v>1.17</v>
      </c>
      <c r="Y2295" s="8">
        <v>1.0000000000000231E-2</v>
      </c>
      <c r="Z2295" s="8">
        <v>-2.0000000000000018E-2</v>
      </c>
      <c r="AA2295">
        <v>-0.12000000000000011</v>
      </c>
      <c r="AF2295" t="s">
        <v>2625</v>
      </c>
      <c r="AG2295" t="s">
        <v>87</v>
      </c>
      <c r="AH2295" t="s">
        <v>88</v>
      </c>
      <c r="AI2295" t="s">
        <v>359</v>
      </c>
      <c r="AJ2295" s="7">
        <v>42369</v>
      </c>
      <c r="AK2295" t="s">
        <v>2760</v>
      </c>
      <c r="AL2295" t="s">
        <v>393</v>
      </c>
      <c r="AM2295" t="s">
        <v>2626</v>
      </c>
      <c r="AN2295" t="s">
        <v>2766</v>
      </c>
      <c r="AO2295" t="str">
        <f>TEXT(A2295,"yyyy-mm-dd")</f>
        <v>2013-04-30</v>
      </c>
    </row>
    <row r="2296" spans="1:41">
      <c r="A2296" s="6" t="s">
        <v>2759</v>
      </c>
      <c r="B2296">
        <v>2013</v>
      </c>
      <c r="C2296">
        <v>4</v>
      </c>
      <c r="E2296" t="s">
        <v>81</v>
      </c>
      <c r="F2296" t="s">
        <v>82</v>
      </c>
      <c r="G2296" t="s">
        <v>83</v>
      </c>
      <c r="H2296" t="s">
        <v>2325</v>
      </c>
      <c r="I2296">
        <v>2014</v>
      </c>
      <c r="K2296" s="6">
        <v>42004</v>
      </c>
      <c r="L2296">
        <v>20</v>
      </c>
      <c r="N2296" t="s">
        <v>185</v>
      </c>
      <c r="O2296" s="8">
        <v>3.77</v>
      </c>
      <c r="P2296" s="8">
        <v>3.62</v>
      </c>
      <c r="Q2296" s="8">
        <v>3.5</v>
      </c>
      <c r="R2296" s="8">
        <v>3.76</v>
      </c>
      <c r="S2296" s="8">
        <v>3.04</v>
      </c>
      <c r="T2296" s="8">
        <v>5.59</v>
      </c>
      <c r="U2296" s="8">
        <v>0.53</v>
      </c>
      <c r="V2296" s="9">
        <v>33</v>
      </c>
      <c r="W2296" s="8">
        <v>0.25999999999999979</v>
      </c>
      <c r="X2296" s="8">
        <v>2.5499999999999998</v>
      </c>
      <c r="Y2296" s="8">
        <v>0.14999999999999991</v>
      </c>
      <c r="Z2296" s="8">
        <v>1.0000000000000231E-2</v>
      </c>
      <c r="AA2296">
        <v>-4.9999999999999822E-2</v>
      </c>
      <c r="AF2296" t="s">
        <v>2326</v>
      </c>
      <c r="AG2296" t="s">
        <v>87</v>
      </c>
      <c r="AH2296" t="s">
        <v>88</v>
      </c>
      <c r="AI2296" t="s">
        <v>97</v>
      </c>
      <c r="AJ2296" s="7">
        <v>42004</v>
      </c>
      <c r="AK2296" t="s">
        <v>2760</v>
      </c>
      <c r="AL2296" t="s">
        <v>91</v>
      </c>
      <c r="AM2296" t="s">
        <v>2327</v>
      </c>
      <c r="AN2296" t="s">
        <v>2762</v>
      </c>
      <c r="AO2296" t="str">
        <f>TEXT(A2296,"yyyy-mm-dd")</f>
        <v>2013-04-30</v>
      </c>
    </row>
    <row r="2297" spans="1:41">
      <c r="A2297" s="6" t="s">
        <v>2759</v>
      </c>
      <c r="B2297">
        <v>2013</v>
      </c>
      <c r="C2297">
        <v>4</v>
      </c>
      <c r="E2297" t="s">
        <v>392</v>
      </c>
      <c r="F2297" t="s">
        <v>82</v>
      </c>
      <c r="G2297" t="s">
        <v>83</v>
      </c>
      <c r="H2297" t="s">
        <v>2325</v>
      </c>
      <c r="I2297">
        <v>2014</v>
      </c>
      <c r="K2297" s="6">
        <v>42004</v>
      </c>
      <c r="L2297">
        <v>20</v>
      </c>
      <c r="N2297" t="s">
        <v>185</v>
      </c>
      <c r="O2297" s="8">
        <v>3.38</v>
      </c>
      <c r="P2297" s="8">
        <v>3.31</v>
      </c>
      <c r="Q2297" s="8">
        <v>3.19</v>
      </c>
      <c r="R2297" s="8">
        <v>3.51</v>
      </c>
      <c r="S2297" s="8">
        <v>2.6</v>
      </c>
      <c r="T2297" s="8">
        <v>4.8</v>
      </c>
      <c r="U2297" s="8">
        <v>0.41</v>
      </c>
      <c r="V2297" s="9">
        <v>31</v>
      </c>
      <c r="W2297" s="8">
        <v>0.31999999999999984</v>
      </c>
      <c r="X2297" s="8">
        <v>2.1999999999999997</v>
      </c>
      <c r="Y2297" s="8">
        <v>6.999999999999984E-2</v>
      </c>
      <c r="Z2297" s="8">
        <v>1.0000000000000231E-2</v>
      </c>
      <c r="AA2297">
        <v>-6.0000000000000053E-2</v>
      </c>
      <c r="AF2297" t="s">
        <v>2326</v>
      </c>
      <c r="AG2297" t="s">
        <v>87</v>
      </c>
      <c r="AH2297" t="s">
        <v>88</v>
      </c>
      <c r="AI2297" t="s">
        <v>97</v>
      </c>
      <c r="AJ2297" s="7">
        <v>42004</v>
      </c>
      <c r="AK2297" t="s">
        <v>2760</v>
      </c>
      <c r="AL2297" t="s">
        <v>393</v>
      </c>
      <c r="AM2297" t="s">
        <v>2327</v>
      </c>
      <c r="AN2297" t="s">
        <v>2765</v>
      </c>
      <c r="AO2297" t="str">
        <f>TEXT(A2297,"yyyy-mm-dd")</f>
        <v>2013-04-30</v>
      </c>
    </row>
    <row r="2298" spans="1:41">
      <c r="A2298" s="6" t="s">
        <v>2759</v>
      </c>
      <c r="B2298">
        <v>2013</v>
      </c>
      <c r="C2298">
        <v>4</v>
      </c>
      <c r="E2298" t="s">
        <v>81</v>
      </c>
      <c r="F2298" t="s">
        <v>82</v>
      </c>
      <c r="G2298" t="s">
        <v>83</v>
      </c>
      <c r="H2298" t="s">
        <v>2028</v>
      </c>
      <c r="I2298">
        <v>2013</v>
      </c>
      <c r="K2298" s="6">
        <v>41639</v>
      </c>
      <c r="L2298">
        <v>8</v>
      </c>
      <c r="N2298" t="s">
        <v>182</v>
      </c>
      <c r="O2298" s="8">
        <v>3.9</v>
      </c>
      <c r="P2298" s="8">
        <v>3.9</v>
      </c>
      <c r="Q2298" s="8">
        <v>3.75</v>
      </c>
      <c r="R2298" s="8">
        <v>4.09</v>
      </c>
      <c r="S2298" s="8">
        <v>3.3</v>
      </c>
      <c r="T2298" s="8">
        <v>4.63</v>
      </c>
      <c r="U2298" s="8">
        <v>0.27</v>
      </c>
      <c r="V2298" s="9">
        <v>33</v>
      </c>
      <c r="W2298" s="8">
        <v>0.33999999999999986</v>
      </c>
      <c r="X2298" s="8">
        <v>1.33</v>
      </c>
      <c r="Y2298" s="8">
        <v>0</v>
      </c>
      <c r="Z2298" s="8">
        <v>0.19999999999999973</v>
      </c>
      <c r="AA2298">
        <v>9.9999999999997868E-3</v>
      </c>
      <c r="AF2298" t="s">
        <v>2029</v>
      </c>
      <c r="AG2298" t="s">
        <v>87</v>
      </c>
      <c r="AH2298" t="s">
        <v>88</v>
      </c>
      <c r="AI2298" t="s">
        <v>89</v>
      </c>
      <c r="AJ2298" s="7">
        <v>41639</v>
      </c>
      <c r="AK2298" t="s">
        <v>2760</v>
      </c>
      <c r="AL2298" t="s">
        <v>91</v>
      </c>
      <c r="AM2298" t="s">
        <v>2030</v>
      </c>
      <c r="AN2298" t="s">
        <v>2761</v>
      </c>
      <c r="AO2298" t="str">
        <f>TEXT(A2298,"yyyy-mm-dd")</f>
        <v>2013-04-30</v>
      </c>
    </row>
    <row r="2299" spans="1:41">
      <c r="A2299" s="6" t="s">
        <v>2759</v>
      </c>
      <c r="B2299">
        <v>2013</v>
      </c>
      <c r="C2299">
        <v>4</v>
      </c>
      <c r="E2299" t="s">
        <v>392</v>
      </c>
      <c r="F2299" t="s">
        <v>82</v>
      </c>
      <c r="G2299" t="s">
        <v>83</v>
      </c>
      <c r="H2299" t="s">
        <v>2028</v>
      </c>
      <c r="I2299">
        <v>2013</v>
      </c>
      <c r="K2299" s="6">
        <v>41639</v>
      </c>
      <c r="L2299">
        <v>8</v>
      </c>
      <c r="N2299" t="s">
        <v>182</v>
      </c>
      <c r="O2299" s="8">
        <v>3.35</v>
      </c>
      <c r="P2299" s="8">
        <v>3.3</v>
      </c>
      <c r="Q2299" s="8">
        <v>3.22</v>
      </c>
      <c r="R2299" s="8">
        <v>3.48</v>
      </c>
      <c r="S2299" s="8">
        <v>2.94</v>
      </c>
      <c r="T2299" s="8">
        <v>3.84</v>
      </c>
      <c r="U2299" s="8">
        <v>0.21</v>
      </c>
      <c r="V2299" s="9">
        <v>31</v>
      </c>
      <c r="W2299" s="8">
        <v>0.25999999999999979</v>
      </c>
      <c r="X2299" s="8">
        <v>0.89999999999999991</v>
      </c>
      <c r="Y2299" s="8">
        <v>5.0000000000000266E-2</v>
      </c>
      <c r="Z2299" s="8">
        <v>-6.0000000000000053E-2</v>
      </c>
      <c r="AA2299">
        <v>-2.0000000000000018E-2</v>
      </c>
      <c r="AF2299" t="s">
        <v>2029</v>
      </c>
      <c r="AG2299" t="s">
        <v>87</v>
      </c>
      <c r="AH2299" t="s">
        <v>88</v>
      </c>
      <c r="AI2299" t="s">
        <v>89</v>
      </c>
      <c r="AJ2299" s="7">
        <v>41639</v>
      </c>
      <c r="AK2299" t="s">
        <v>2760</v>
      </c>
      <c r="AL2299" t="s">
        <v>393</v>
      </c>
      <c r="AM2299" t="s">
        <v>2030</v>
      </c>
      <c r="AN2299" t="s">
        <v>2764</v>
      </c>
      <c r="AO2299" t="str">
        <f>TEXT(A2299,"yyyy-mm-dd")</f>
        <v>2013-04-30</v>
      </c>
    </row>
    <row r="2300" spans="1:41">
      <c r="A2300" s="6" t="s">
        <v>2759</v>
      </c>
      <c r="B2300">
        <v>2013</v>
      </c>
      <c r="C2300">
        <v>4</v>
      </c>
      <c r="E2300" t="s">
        <v>81</v>
      </c>
      <c r="F2300" t="s">
        <v>82</v>
      </c>
      <c r="G2300" t="s">
        <v>774</v>
      </c>
      <c r="H2300" t="s">
        <v>775</v>
      </c>
      <c r="K2300" s="6"/>
      <c r="O2300" s="8">
        <v>3.6</v>
      </c>
      <c r="P2300" s="8">
        <v>3.52</v>
      </c>
      <c r="Q2300" s="8">
        <v>3.41</v>
      </c>
      <c r="R2300" s="8">
        <v>3.73</v>
      </c>
      <c r="S2300" s="8">
        <v>3.2</v>
      </c>
      <c r="T2300" s="8">
        <v>4.0999999999999996</v>
      </c>
      <c r="U2300" s="8">
        <v>0.26</v>
      </c>
      <c r="V2300" s="9">
        <v>30</v>
      </c>
      <c r="W2300" s="8">
        <v>0.31999999999999984</v>
      </c>
      <c r="X2300" s="8">
        <v>0.89999999999999947</v>
      </c>
      <c r="Y2300" s="8">
        <v>8.0000000000000071E-2</v>
      </c>
      <c r="Z2300" s="8">
        <v>-2.0000000000000018E-2</v>
      </c>
      <c r="AA2300">
        <v>0.11999999999999966</v>
      </c>
      <c r="AF2300" t="s">
        <v>776</v>
      </c>
      <c r="AG2300" t="s">
        <v>777</v>
      </c>
      <c r="AH2300" t="s">
        <v>778</v>
      </c>
      <c r="AI2300" t="s">
        <v>779</v>
      </c>
      <c r="AJ2300" s="7"/>
      <c r="AK2300" t="s">
        <v>2760</v>
      </c>
      <c r="AL2300" t="s">
        <v>91</v>
      </c>
      <c r="AM2300" t="s">
        <v>775</v>
      </c>
      <c r="AN2300" t="s">
        <v>2783</v>
      </c>
      <c r="AO2300" t="str">
        <f>TEXT(A2300,"yyyy-mm-dd")</f>
        <v>2013-04-30</v>
      </c>
    </row>
    <row r="2301" spans="1:41">
      <c r="A2301" s="6" t="s">
        <v>2759</v>
      </c>
      <c r="B2301">
        <v>2013</v>
      </c>
      <c r="C2301">
        <v>4</v>
      </c>
      <c r="E2301" t="s">
        <v>81</v>
      </c>
      <c r="F2301" t="s">
        <v>82</v>
      </c>
      <c r="G2301" t="s">
        <v>774</v>
      </c>
      <c r="H2301" t="s">
        <v>1536</v>
      </c>
      <c r="K2301" s="6"/>
      <c r="O2301" s="8">
        <v>3.53</v>
      </c>
      <c r="P2301" s="8">
        <v>3.5</v>
      </c>
      <c r="Q2301" s="8">
        <v>3.4</v>
      </c>
      <c r="R2301" s="8">
        <v>3.6</v>
      </c>
      <c r="S2301" s="8">
        <v>3</v>
      </c>
      <c r="T2301" s="8">
        <v>4</v>
      </c>
      <c r="U2301" s="8">
        <v>0.26</v>
      </c>
      <c r="V2301" s="9">
        <v>30</v>
      </c>
      <c r="W2301" s="8">
        <v>0.20000000000000018</v>
      </c>
      <c r="X2301" s="8">
        <v>1</v>
      </c>
      <c r="Y2301" s="8">
        <v>2.9999999999999805E-2</v>
      </c>
      <c r="Z2301" s="8">
        <v>0</v>
      </c>
      <c r="AA2301">
        <v>-0.10000000000000009</v>
      </c>
      <c r="AF2301" t="s">
        <v>1537</v>
      </c>
      <c r="AG2301" t="s">
        <v>777</v>
      </c>
      <c r="AH2301" t="s">
        <v>778</v>
      </c>
      <c r="AI2301" t="s">
        <v>1538</v>
      </c>
      <c r="AJ2301" s="7"/>
      <c r="AK2301" t="s">
        <v>2760</v>
      </c>
      <c r="AL2301" t="s">
        <v>91</v>
      </c>
      <c r="AM2301" t="s">
        <v>1536</v>
      </c>
      <c r="AN2301" t="s">
        <v>2784</v>
      </c>
      <c r="AO2301" t="str">
        <f>TEXT(A2301,"yyyy-mm-dd")</f>
        <v>2013-04-30</v>
      </c>
    </row>
    <row r="2302" spans="1:41">
      <c r="A2302" s="6" t="s">
        <v>2759</v>
      </c>
      <c r="B2302">
        <v>2013</v>
      </c>
      <c r="C2302">
        <v>4</v>
      </c>
      <c r="E2302" t="s">
        <v>112</v>
      </c>
      <c r="F2302" t="s">
        <v>113</v>
      </c>
      <c r="G2302" t="s">
        <v>83</v>
      </c>
      <c r="H2302" t="s">
        <v>2624</v>
      </c>
      <c r="I2302">
        <v>2015</v>
      </c>
      <c r="K2302" s="6">
        <v>42369</v>
      </c>
      <c r="L2302">
        <v>32</v>
      </c>
      <c r="N2302" t="s">
        <v>823</v>
      </c>
      <c r="O2302" s="8">
        <v>4.79</v>
      </c>
      <c r="P2302" s="8">
        <v>4.5</v>
      </c>
      <c r="Q2302" s="8">
        <v>4.3499999999999996</v>
      </c>
      <c r="R2302" s="8">
        <v>5.28</v>
      </c>
      <c r="S2302" s="8">
        <v>3.5</v>
      </c>
      <c r="T2302" s="8">
        <v>6.94</v>
      </c>
      <c r="U2302" s="8">
        <v>0.75</v>
      </c>
      <c r="V2302" s="9">
        <v>23</v>
      </c>
      <c r="W2302" s="8">
        <v>0.9300000000000006</v>
      </c>
      <c r="X2302" s="8">
        <v>3.4400000000000004</v>
      </c>
      <c r="Y2302" s="8">
        <v>0.29000000000000004</v>
      </c>
      <c r="Z2302" s="8">
        <v>-0.29999999999999982</v>
      </c>
      <c r="AA2302">
        <v>-0.11999999999999922</v>
      </c>
      <c r="AF2302" t="s">
        <v>2694</v>
      </c>
      <c r="AG2302" t="s">
        <v>115</v>
      </c>
      <c r="AH2302" t="s">
        <v>116</v>
      </c>
      <c r="AI2302" t="s">
        <v>359</v>
      </c>
      <c r="AJ2302" s="7">
        <v>42369</v>
      </c>
      <c r="AK2302" t="s">
        <v>2760</v>
      </c>
      <c r="AL2302" t="s">
        <v>118</v>
      </c>
      <c r="AM2302" t="s">
        <v>2626</v>
      </c>
      <c r="AN2302" t="s">
        <v>2788</v>
      </c>
      <c r="AO2302" t="str">
        <f>TEXT(A2302,"yyyy-mm-dd")</f>
        <v>2013-04-30</v>
      </c>
    </row>
    <row r="2303" spans="1:41">
      <c r="A2303" s="6" t="s">
        <v>2759</v>
      </c>
      <c r="B2303">
        <v>2013</v>
      </c>
      <c r="C2303">
        <v>4</v>
      </c>
      <c r="E2303" t="s">
        <v>112</v>
      </c>
      <c r="F2303" t="s">
        <v>113</v>
      </c>
      <c r="G2303" t="s">
        <v>83</v>
      </c>
      <c r="H2303" t="s">
        <v>2325</v>
      </c>
      <c r="I2303">
        <v>2014</v>
      </c>
      <c r="K2303" s="6">
        <v>42004</v>
      </c>
      <c r="L2303">
        <v>20</v>
      </c>
      <c r="N2303" t="s">
        <v>185</v>
      </c>
      <c r="O2303" s="8">
        <v>4.24</v>
      </c>
      <c r="P2303" s="8">
        <v>4.18</v>
      </c>
      <c r="Q2303" s="8">
        <v>4</v>
      </c>
      <c r="R2303" s="8">
        <v>4.4800000000000004</v>
      </c>
      <c r="S2303" s="8">
        <v>3.5</v>
      </c>
      <c r="T2303" s="8">
        <v>5.0999999999999996</v>
      </c>
      <c r="U2303" s="8">
        <v>0.35</v>
      </c>
      <c r="V2303" s="9">
        <v>27</v>
      </c>
      <c r="W2303" s="8">
        <v>0.48000000000000043</v>
      </c>
      <c r="X2303" s="8">
        <v>1.5999999999999996</v>
      </c>
      <c r="Y2303" s="8">
        <v>6.0000000000000497E-2</v>
      </c>
      <c r="Z2303" s="8">
        <v>-0.12000000000000011</v>
      </c>
      <c r="AA2303">
        <v>-8.999999999999897E-2</v>
      </c>
      <c r="AF2303" t="s">
        <v>2648</v>
      </c>
      <c r="AG2303" t="s">
        <v>115</v>
      </c>
      <c r="AH2303" t="s">
        <v>116</v>
      </c>
      <c r="AI2303" t="s">
        <v>230</v>
      </c>
      <c r="AJ2303" s="7">
        <v>42004</v>
      </c>
      <c r="AK2303" t="s">
        <v>2760</v>
      </c>
      <c r="AL2303" t="s">
        <v>118</v>
      </c>
      <c r="AM2303" t="s">
        <v>2327</v>
      </c>
      <c r="AN2303" t="s">
        <v>2787</v>
      </c>
      <c r="AO2303" t="str">
        <f>TEXT(A2303,"yyyy-mm-dd")</f>
        <v>2013-04-30</v>
      </c>
    </row>
    <row r="2304" spans="1:41">
      <c r="A2304" s="6" t="s">
        <v>2759</v>
      </c>
      <c r="B2304">
        <v>2013</v>
      </c>
      <c r="C2304">
        <v>4</v>
      </c>
      <c r="E2304" t="s">
        <v>112</v>
      </c>
      <c r="F2304" t="s">
        <v>113</v>
      </c>
      <c r="G2304" t="s">
        <v>83</v>
      </c>
      <c r="H2304" t="s">
        <v>2028</v>
      </c>
      <c r="I2304">
        <v>2013</v>
      </c>
      <c r="K2304" s="6">
        <v>41639</v>
      </c>
      <c r="L2304">
        <v>8</v>
      </c>
      <c r="N2304" t="s">
        <v>182</v>
      </c>
      <c r="O2304" s="8">
        <v>4.05</v>
      </c>
      <c r="P2304" s="8">
        <v>4</v>
      </c>
      <c r="Q2304" s="8">
        <v>3.94</v>
      </c>
      <c r="R2304" s="8">
        <v>4.1100000000000003</v>
      </c>
      <c r="S2304" s="8">
        <v>3.5</v>
      </c>
      <c r="T2304" s="8">
        <v>4.75</v>
      </c>
      <c r="U2304" s="8">
        <v>0.25</v>
      </c>
      <c r="V2304" s="9">
        <v>28</v>
      </c>
      <c r="W2304" s="8">
        <v>0.17000000000000037</v>
      </c>
      <c r="X2304" s="8">
        <v>1.25</v>
      </c>
      <c r="Y2304" s="8">
        <v>4.9999999999999822E-2</v>
      </c>
      <c r="Z2304" s="8">
        <v>0</v>
      </c>
      <c r="AA2304">
        <v>0.11000000000000076</v>
      </c>
      <c r="AF2304" t="s">
        <v>2349</v>
      </c>
      <c r="AG2304" t="s">
        <v>115</v>
      </c>
      <c r="AH2304" t="s">
        <v>116</v>
      </c>
      <c r="AI2304" t="s">
        <v>117</v>
      </c>
      <c r="AJ2304" s="7">
        <v>41639</v>
      </c>
      <c r="AK2304" t="s">
        <v>2760</v>
      </c>
      <c r="AL2304" t="s">
        <v>118</v>
      </c>
      <c r="AM2304" t="s">
        <v>2030</v>
      </c>
      <c r="AN2304" t="s">
        <v>2786</v>
      </c>
      <c r="AO2304" t="str">
        <f>TEXT(A2304,"yyyy-mm-dd")</f>
        <v>2013-04-30</v>
      </c>
    </row>
    <row r="2305" spans="1:41">
      <c r="A2305" s="6" t="s">
        <v>2789</v>
      </c>
      <c r="B2305">
        <v>2013</v>
      </c>
      <c r="C2305">
        <v>5</v>
      </c>
      <c r="E2305" t="s">
        <v>1907</v>
      </c>
      <c r="F2305" t="s">
        <v>1908</v>
      </c>
      <c r="G2305" t="s">
        <v>102</v>
      </c>
      <c r="H2305" t="s">
        <v>2749</v>
      </c>
      <c r="I2305">
        <v>2015</v>
      </c>
      <c r="J2305">
        <v>1</v>
      </c>
      <c r="K2305" s="6">
        <v>42094</v>
      </c>
      <c r="L2305">
        <v>22</v>
      </c>
      <c r="M2305">
        <v>7</v>
      </c>
      <c r="N2305" t="s">
        <v>167</v>
      </c>
      <c r="O2305" s="8">
        <v>4.17</v>
      </c>
      <c r="P2305" s="8">
        <v>4.13</v>
      </c>
      <c r="Q2305" s="8">
        <v>4</v>
      </c>
      <c r="R2305" s="8">
        <v>4.5</v>
      </c>
      <c r="S2305" s="8">
        <v>3.5</v>
      </c>
      <c r="T2305" s="8">
        <v>4.75</v>
      </c>
      <c r="U2305" s="8">
        <v>0.36</v>
      </c>
      <c r="V2305" s="9">
        <v>24</v>
      </c>
      <c r="W2305" s="8">
        <v>0.5</v>
      </c>
      <c r="X2305" s="8">
        <v>1.25</v>
      </c>
      <c r="Y2305" s="8">
        <v>4.0000000000000036E-2</v>
      </c>
      <c r="Z2305" s="8">
        <v>-0.27000000000000046</v>
      </c>
      <c r="AA2305">
        <v>0</v>
      </c>
      <c r="AF2305" t="s">
        <v>2750</v>
      </c>
      <c r="AG2305" t="s">
        <v>1910</v>
      </c>
      <c r="AH2305" t="s">
        <v>1911</v>
      </c>
      <c r="AI2305" t="s">
        <v>1944</v>
      </c>
      <c r="AJ2305" s="7">
        <v>42094</v>
      </c>
      <c r="AK2305" t="s">
        <v>2790</v>
      </c>
      <c r="AL2305" t="s">
        <v>1908</v>
      </c>
      <c r="AM2305" t="s">
        <v>2751</v>
      </c>
      <c r="AN2305" t="s">
        <v>2811</v>
      </c>
      <c r="AO2305" t="str">
        <f>TEXT(A2305,"yyyy-mm-dd")</f>
        <v>2013-05-31</v>
      </c>
    </row>
    <row r="2306" spans="1:41">
      <c r="A2306" s="6" t="s">
        <v>2789</v>
      </c>
      <c r="B2306">
        <v>2013</v>
      </c>
      <c r="C2306">
        <v>5</v>
      </c>
      <c r="E2306" t="s">
        <v>1907</v>
      </c>
      <c r="F2306" t="s">
        <v>1908</v>
      </c>
      <c r="G2306" t="s">
        <v>102</v>
      </c>
      <c r="H2306" t="s">
        <v>2641</v>
      </c>
      <c r="I2306">
        <v>2014</v>
      </c>
      <c r="J2306">
        <v>4</v>
      </c>
      <c r="K2306" s="6">
        <v>42004</v>
      </c>
      <c r="L2306">
        <v>19</v>
      </c>
      <c r="M2306">
        <v>6</v>
      </c>
      <c r="N2306" t="s">
        <v>195</v>
      </c>
      <c r="O2306" s="8">
        <v>4.05</v>
      </c>
      <c r="P2306" s="8">
        <v>4</v>
      </c>
      <c r="Q2306" s="8">
        <v>3.97</v>
      </c>
      <c r="R2306" s="8">
        <v>4.28</v>
      </c>
      <c r="S2306" s="8">
        <v>3.5</v>
      </c>
      <c r="T2306" s="8">
        <v>4.5</v>
      </c>
      <c r="U2306" s="8">
        <v>0.31</v>
      </c>
      <c r="V2306" s="9">
        <v>27</v>
      </c>
      <c r="W2306" s="8">
        <v>0.31000000000000005</v>
      </c>
      <c r="X2306" s="8">
        <v>1</v>
      </c>
      <c r="Y2306" s="8">
        <v>4.9999999999999822E-2</v>
      </c>
      <c r="Z2306" s="8">
        <v>0</v>
      </c>
      <c r="AA2306">
        <v>-0.18999999999999995</v>
      </c>
      <c r="AF2306" t="s">
        <v>2642</v>
      </c>
      <c r="AG2306" t="s">
        <v>1910</v>
      </c>
      <c r="AH2306" t="s">
        <v>1911</v>
      </c>
      <c r="AI2306" t="s">
        <v>1939</v>
      </c>
      <c r="AJ2306" s="7">
        <v>42004</v>
      </c>
      <c r="AK2306" t="s">
        <v>2790</v>
      </c>
      <c r="AL2306" t="s">
        <v>1908</v>
      </c>
      <c r="AM2306" t="s">
        <v>2643</v>
      </c>
      <c r="AN2306" t="s">
        <v>2810</v>
      </c>
      <c r="AO2306" t="str">
        <f>TEXT(A2306,"yyyy-mm-dd")</f>
        <v>2013-05-31</v>
      </c>
    </row>
    <row r="2307" spans="1:41">
      <c r="A2307" s="6" t="s">
        <v>2789</v>
      </c>
      <c r="B2307">
        <v>2013</v>
      </c>
      <c r="C2307">
        <v>5</v>
      </c>
      <c r="E2307" t="s">
        <v>1907</v>
      </c>
      <c r="F2307" t="s">
        <v>1908</v>
      </c>
      <c r="G2307" t="s">
        <v>102</v>
      </c>
      <c r="H2307" t="s">
        <v>2564</v>
      </c>
      <c r="I2307">
        <v>2014</v>
      </c>
      <c r="J2307">
        <v>3</v>
      </c>
      <c r="K2307" s="6">
        <v>41912</v>
      </c>
      <c r="L2307">
        <v>16</v>
      </c>
      <c r="M2307">
        <v>5</v>
      </c>
      <c r="N2307" t="s">
        <v>222</v>
      </c>
      <c r="O2307" s="8">
        <v>3.97</v>
      </c>
      <c r="P2307" s="8">
        <v>4</v>
      </c>
      <c r="Q2307" s="8">
        <v>3.75</v>
      </c>
      <c r="R2307" s="8">
        <v>4.0999999999999996</v>
      </c>
      <c r="S2307" s="8">
        <v>3.5</v>
      </c>
      <c r="T2307" s="8">
        <v>4.5</v>
      </c>
      <c r="U2307" s="8">
        <v>0.28999999999999998</v>
      </c>
      <c r="V2307" s="9">
        <v>27</v>
      </c>
      <c r="W2307" s="8">
        <v>0.34999999999999964</v>
      </c>
      <c r="X2307" s="8">
        <v>1</v>
      </c>
      <c r="Y2307" s="8">
        <v>-2.9999999999999805E-2</v>
      </c>
      <c r="Z2307" s="8">
        <v>0</v>
      </c>
      <c r="AA2307">
        <v>9.9999999999999645E-2</v>
      </c>
      <c r="AF2307" t="s">
        <v>2565</v>
      </c>
      <c r="AG2307" t="s">
        <v>1910</v>
      </c>
      <c r="AH2307" t="s">
        <v>1911</v>
      </c>
      <c r="AI2307" t="s">
        <v>1934</v>
      </c>
      <c r="AJ2307" s="7">
        <v>41912</v>
      </c>
      <c r="AK2307" t="s">
        <v>2790</v>
      </c>
      <c r="AL2307" t="s">
        <v>1908</v>
      </c>
      <c r="AM2307" t="s">
        <v>2566</v>
      </c>
      <c r="AN2307" t="s">
        <v>2809</v>
      </c>
      <c r="AO2307" t="str">
        <f>TEXT(A2307,"yyyy-mm-dd")</f>
        <v>2013-05-31</v>
      </c>
    </row>
    <row r="2308" spans="1:41">
      <c r="A2308" s="6" t="s">
        <v>2789</v>
      </c>
      <c r="B2308">
        <v>2013</v>
      </c>
      <c r="C2308">
        <v>5</v>
      </c>
      <c r="E2308" t="s">
        <v>1907</v>
      </c>
      <c r="F2308" t="s">
        <v>1908</v>
      </c>
      <c r="G2308" t="s">
        <v>102</v>
      </c>
      <c r="H2308" t="s">
        <v>2491</v>
      </c>
      <c r="I2308">
        <v>2014</v>
      </c>
      <c r="J2308">
        <v>2</v>
      </c>
      <c r="K2308" s="6">
        <v>41820</v>
      </c>
      <c r="L2308">
        <v>13</v>
      </c>
      <c r="M2308">
        <v>4</v>
      </c>
      <c r="N2308" t="s">
        <v>252</v>
      </c>
      <c r="O2308" s="8">
        <v>3.9</v>
      </c>
      <c r="P2308" s="8">
        <v>4</v>
      </c>
      <c r="Q2308" s="8">
        <v>3.75</v>
      </c>
      <c r="R2308" s="8">
        <v>4</v>
      </c>
      <c r="S2308" s="8">
        <v>3.5</v>
      </c>
      <c r="T2308" s="8">
        <v>4.3</v>
      </c>
      <c r="U2308" s="8">
        <v>0.22</v>
      </c>
      <c r="V2308" s="9">
        <v>27</v>
      </c>
      <c r="W2308" s="8">
        <v>0.25</v>
      </c>
      <c r="X2308" s="8">
        <v>0.79999999999999982</v>
      </c>
      <c r="Y2308" s="8">
        <v>-0.10000000000000009</v>
      </c>
      <c r="Z2308" s="8">
        <v>0</v>
      </c>
      <c r="AA2308">
        <v>0.25</v>
      </c>
      <c r="AF2308" t="s">
        <v>2492</v>
      </c>
      <c r="AG2308" t="s">
        <v>1910</v>
      </c>
      <c r="AH2308" t="s">
        <v>1911</v>
      </c>
      <c r="AI2308" t="s">
        <v>1929</v>
      </c>
      <c r="AJ2308" s="7">
        <v>41820</v>
      </c>
      <c r="AK2308" t="s">
        <v>2790</v>
      </c>
      <c r="AL2308" t="s">
        <v>1908</v>
      </c>
      <c r="AM2308" t="s">
        <v>2493</v>
      </c>
      <c r="AN2308" t="s">
        <v>2808</v>
      </c>
      <c r="AO2308" t="str">
        <f>TEXT(A2308,"yyyy-mm-dd")</f>
        <v>2013-05-31</v>
      </c>
    </row>
    <row r="2309" spans="1:41">
      <c r="A2309" s="6" t="s">
        <v>2789</v>
      </c>
      <c r="B2309">
        <v>2013</v>
      </c>
      <c r="C2309">
        <v>5</v>
      </c>
      <c r="E2309" t="s">
        <v>1907</v>
      </c>
      <c r="F2309" t="s">
        <v>1908</v>
      </c>
      <c r="G2309" t="s">
        <v>102</v>
      </c>
      <c r="H2309" t="s">
        <v>2418</v>
      </c>
      <c r="I2309">
        <v>2014</v>
      </c>
      <c r="J2309">
        <v>1</v>
      </c>
      <c r="K2309" s="6">
        <v>41729</v>
      </c>
      <c r="L2309">
        <v>10</v>
      </c>
      <c r="M2309">
        <v>3</v>
      </c>
      <c r="N2309" t="s">
        <v>164</v>
      </c>
      <c r="O2309" s="8">
        <v>3.91</v>
      </c>
      <c r="P2309" s="8">
        <v>4</v>
      </c>
      <c r="Q2309" s="8">
        <v>3.75</v>
      </c>
      <c r="R2309" s="8">
        <v>4</v>
      </c>
      <c r="S2309" s="8">
        <v>3.5</v>
      </c>
      <c r="T2309" s="8">
        <v>4.3</v>
      </c>
      <c r="U2309" s="8">
        <v>0.21</v>
      </c>
      <c r="V2309" s="9">
        <v>27</v>
      </c>
      <c r="W2309" s="8">
        <v>0.25</v>
      </c>
      <c r="X2309" s="8">
        <v>0.79999999999999982</v>
      </c>
      <c r="Y2309" s="8">
        <v>-8.9999999999999858E-2</v>
      </c>
      <c r="Z2309" s="8">
        <v>0</v>
      </c>
      <c r="AA2309">
        <v>0.25</v>
      </c>
      <c r="AF2309" t="s">
        <v>2419</v>
      </c>
      <c r="AG2309" t="s">
        <v>1910</v>
      </c>
      <c r="AH2309" t="s">
        <v>1911</v>
      </c>
      <c r="AI2309" t="s">
        <v>1924</v>
      </c>
      <c r="AJ2309" s="7">
        <v>41729</v>
      </c>
      <c r="AK2309" t="s">
        <v>2790</v>
      </c>
      <c r="AL2309" t="s">
        <v>1908</v>
      </c>
      <c r="AM2309" t="s">
        <v>2420</v>
      </c>
      <c r="AN2309" t="s">
        <v>2807</v>
      </c>
      <c r="AO2309" t="str">
        <f>TEXT(A2309,"yyyy-mm-dd")</f>
        <v>2013-05-31</v>
      </c>
    </row>
    <row r="2310" spans="1:41">
      <c r="A2310" s="6" t="s">
        <v>2789</v>
      </c>
      <c r="B2310">
        <v>2013</v>
      </c>
      <c r="C2310">
        <v>5</v>
      </c>
      <c r="E2310" t="s">
        <v>1907</v>
      </c>
      <c r="F2310" t="s">
        <v>1908</v>
      </c>
      <c r="G2310" t="s">
        <v>102</v>
      </c>
      <c r="H2310" t="s">
        <v>2342</v>
      </c>
      <c r="I2310">
        <v>2013</v>
      </c>
      <c r="J2310">
        <v>4</v>
      </c>
      <c r="K2310" s="6">
        <v>41639</v>
      </c>
      <c r="L2310">
        <v>7</v>
      </c>
      <c r="M2310">
        <v>2</v>
      </c>
      <c r="N2310" t="s">
        <v>192</v>
      </c>
      <c r="O2310" s="8">
        <v>3.88</v>
      </c>
      <c r="P2310" s="8">
        <v>4</v>
      </c>
      <c r="Q2310" s="8">
        <v>3.75</v>
      </c>
      <c r="R2310" s="8">
        <v>4</v>
      </c>
      <c r="S2310" s="8">
        <v>3.5</v>
      </c>
      <c r="T2310" s="8">
        <v>4.0999999999999996</v>
      </c>
      <c r="U2310" s="8">
        <v>0.19</v>
      </c>
      <c r="V2310" s="9">
        <v>27</v>
      </c>
      <c r="W2310" s="8">
        <v>0.25</v>
      </c>
      <c r="X2310" s="8">
        <v>0.59999999999999964</v>
      </c>
      <c r="Y2310" s="8">
        <v>-0.12000000000000011</v>
      </c>
      <c r="Z2310" s="8">
        <v>0</v>
      </c>
      <c r="AA2310">
        <v>0.25</v>
      </c>
      <c r="AF2310" t="s">
        <v>2343</v>
      </c>
      <c r="AG2310" t="s">
        <v>1910</v>
      </c>
      <c r="AH2310" t="s">
        <v>1911</v>
      </c>
      <c r="AI2310" t="s">
        <v>1919</v>
      </c>
      <c r="AJ2310" s="7">
        <v>41639</v>
      </c>
      <c r="AK2310" t="s">
        <v>2790</v>
      </c>
      <c r="AL2310" t="s">
        <v>1908</v>
      </c>
      <c r="AM2310" t="s">
        <v>2344</v>
      </c>
      <c r="AN2310" t="s">
        <v>2806</v>
      </c>
      <c r="AO2310" t="str">
        <f>TEXT(A2310,"yyyy-mm-dd")</f>
        <v>2013-05-31</v>
      </c>
    </row>
    <row r="2311" spans="1:41">
      <c r="A2311" s="6" t="s">
        <v>2789</v>
      </c>
      <c r="B2311">
        <v>2013</v>
      </c>
      <c r="C2311">
        <v>5</v>
      </c>
      <c r="E2311" t="s">
        <v>1907</v>
      </c>
      <c r="F2311" t="s">
        <v>1908</v>
      </c>
      <c r="G2311" t="s">
        <v>102</v>
      </c>
      <c r="H2311" t="s">
        <v>2267</v>
      </c>
      <c r="I2311">
        <v>2013</v>
      </c>
      <c r="J2311">
        <v>3</v>
      </c>
      <c r="K2311" s="6">
        <v>41547</v>
      </c>
      <c r="L2311">
        <v>4</v>
      </c>
      <c r="M2311">
        <v>1</v>
      </c>
      <c r="N2311" t="s">
        <v>219</v>
      </c>
      <c r="O2311" s="8">
        <v>3.88</v>
      </c>
      <c r="P2311" s="8">
        <v>4</v>
      </c>
      <c r="Q2311" s="8">
        <v>3.75</v>
      </c>
      <c r="R2311" s="8">
        <v>4</v>
      </c>
      <c r="S2311" s="8">
        <v>3.5</v>
      </c>
      <c r="T2311" s="8">
        <v>4.0199999999999996</v>
      </c>
      <c r="U2311" s="8">
        <v>0.19</v>
      </c>
      <c r="V2311" s="9">
        <v>27</v>
      </c>
      <c r="W2311" s="8">
        <v>0.25</v>
      </c>
      <c r="X2311" s="8">
        <v>0.51999999999999957</v>
      </c>
      <c r="Y2311" s="8">
        <v>-0.12000000000000011</v>
      </c>
      <c r="Z2311" s="8">
        <v>0</v>
      </c>
      <c r="AA2311">
        <v>0.25</v>
      </c>
      <c r="AF2311" t="s">
        <v>2268</v>
      </c>
      <c r="AG2311" t="s">
        <v>1910</v>
      </c>
      <c r="AH2311" t="s">
        <v>1911</v>
      </c>
      <c r="AI2311" t="s">
        <v>1915</v>
      </c>
      <c r="AJ2311" s="7">
        <v>41547</v>
      </c>
      <c r="AK2311" t="s">
        <v>2790</v>
      </c>
      <c r="AL2311" t="s">
        <v>1908</v>
      </c>
      <c r="AM2311" t="s">
        <v>2269</v>
      </c>
      <c r="AN2311" t="s">
        <v>2805</v>
      </c>
      <c r="AO2311" t="str">
        <f>TEXT(A2311,"yyyy-mm-dd")</f>
        <v>2013-05-31</v>
      </c>
    </row>
    <row r="2312" spans="1:41">
      <c r="A2312" s="6" t="s">
        <v>2789</v>
      </c>
      <c r="B2312">
        <v>2013</v>
      </c>
      <c r="C2312">
        <v>5</v>
      </c>
      <c r="E2312" t="s">
        <v>1907</v>
      </c>
      <c r="F2312" t="s">
        <v>1908</v>
      </c>
      <c r="G2312" t="s">
        <v>102</v>
      </c>
      <c r="H2312" t="s">
        <v>2194</v>
      </c>
      <c r="I2312">
        <v>2013</v>
      </c>
      <c r="J2312">
        <v>2</v>
      </c>
      <c r="K2312" s="6">
        <v>41455</v>
      </c>
      <c r="L2312">
        <v>1</v>
      </c>
      <c r="M2312">
        <v>0</v>
      </c>
      <c r="N2312" t="s">
        <v>169</v>
      </c>
      <c r="O2312" s="8">
        <v>3.98</v>
      </c>
      <c r="P2312" s="8">
        <v>4</v>
      </c>
      <c r="Q2312" s="8">
        <v>4</v>
      </c>
      <c r="R2312" s="8">
        <v>4</v>
      </c>
      <c r="S2312" s="8">
        <v>3.5</v>
      </c>
      <c r="T2312" s="8">
        <v>4.25</v>
      </c>
      <c r="U2312" s="8">
        <v>0.11</v>
      </c>
      <c r="V2312" s="9">
        <v>27</v>
      </c>
      <c r="W2312" s="8">
        <v>0</v>
      </c>
      <c r="X2312" s="8">
        <v>0.75</v>
      </c>
      <c r="Y2312" s="8">
        <v>-2.0000000000000018E-2</v>
      </c>
      <c r="Z2312" s="8">
        <v>0</v>
      </c>
      <c r="AA2312">
        <v>0</v>
      </c>
      <c r="AF2312" t="s">
        <v>2195</v>
      </c>
      <c r="AG2312" t="s">
        <v>1910</v>
      </c>
      <c r="AH2312" t="s">
        <v>1911</v>
      </c>
      <c r="AI2312" t="s">
        <v>1912</v>
      </c>
      <c r="AJ2312" s="7">
        <v>41455</v>
      </c>
      <c r="AK2312" t="s">
        <v>2790</v>
      </c>
      <c r="AL2312" t="s">
        <v>1908</v>
      </c>
      <c r="AM2312" t="s">
        <v>2196</v>
      </c>
      <c r="AN2312" t="s">
        <v>2804</v>
      </c>
      <c r="AO2312" t="str">
        <f>TEXT(A2312,"yyyy-mm-dd")</f>
        <v>2013-05-31</v>
      </c>
    </row>
    <row r="2313" spans="1:41">
      <c r="A2313" s="6" t="s">
        <v>2789</v>
      </c>
      <c r="B2313">
        <v>2013</v>
      </c>
      <c r="C2313">
        <v>5</v>
      </c>
      <c r="E2313" t="s">
        <v>100</v>
      </c>
      <c r="F2313" t="s">
        <v>101</v>
      </c>
      <c r="G2313" t="s">
        <v>83</v>
      </c>
      <c r="H2313" t="s">
        <v>2624</v>
      </c>
      <c r="I2313">
        <v>2015</v>
      </c>
      <c r="K2313" s="6">
        <v>42369</v>
      </c>
      <c r="L2313">
        <v>31</v>
      </c>
      <c r="N2313" t="s">
        <v>837</v>
      </c>
      <c r="O2313" s="8">
        <v>4</v>
      </c>
      <c r="P2313" s="8">
        <v>4</v>
      </c>
      <c r="Q2313" s="8">
        <v>3.7</v>
      </c>
      <c r="R2313" s="8">
        <v>4.3</v>
      </c>
      <c r="S2313" s="8">
        <v>2.8</v>
      </c>
      <c r="T2313" s="8">
        <v>5</v>
      </c>
      <c r="U2313" s="8">
        <v>0.51</v>
      </c>
      <c r="V2313" s="9">
        <v>25</v>
      </c>
      <c r="W2313" s="8">
        <v>0.59999999999999964</v>
      </c>
      <c r="X2313" s="8">
        <v>2.2000000000000002</v>
      </c>
      <c r="Y2313" s="8">
        <v>0</v>
      </c>
      <c r="Z2313" s="8">
        <v>0</v>
      </c>
      <c r="AA2313">
        <v>6.9999999999999396E-2</v>
      </c>
      <c r="AF2313" t="s">
        <v>10060</v>
      </c>
      <c r="AG2313" t="s">
        <v>9655</v>
      </c>
      <c r="AH2313" t="s">
        <v>9656</v>
      </c>
      <c r="AI2313" t="s">
        <v>9708</v>
      </c>
      <c r="AJ2313" s="7">
        <v>42369</v>
      </c>
      <c r="AK2313" t="s">
        <v>2790</v>
      </c>
      <c r="AL2313" t="s">
        <v>109</v>
      </c>
      <c r="AM2313" t="s">
        <v>2626</v>
      </c>
      <c r="AN2313" t="s">
        <v>10065</v>
      </c>
    </row>
    <row r="2314" spans="1:41">
      <c r="A2314" s="6" t="s">
        <v>2789</v>
      </c>
      <c r="B2314">
        <v>2013</v>
      </c>
      <c r="C2314">
        <v>5</v>
      </c>
      <c r="E2314" t="s">
        <v>100</v>
      </c>
      <c r="F2314" t="s">
        <v>101</v>
      </c>
      <c r="G2314" t="s">
        <v>102</v>
      </c>
      <c r="H2314" t="s">
        <v>2641</v>
      </c>
      <c r="I2314">
        <v>2014</v>
      </c>
      <c r="J2314">
        <v>4</v>
      </c>
      <c r="K2314" s="6">
        <v>42004</v>
      </c>
      <c r="L2314">
        <v>19</v>
      </c>
      <c r="M2314">
        <v>6</v>
      </c>
      <c r="N2314" t="s">
        <v>195</v>
      </c>
      <c r="O2314" s="8">
        <v>3.92</v>
      </c>
      <c r="P2314" s="8">
        <v>4.05</v>
      </c>
      <c r="Q2314" s="8">
        <v>3.68</v>
      </c>
      <c r="R2314" s="8">
        <v>4.3</v>
      </c>
      <c r="S2314" s="8">
        <v>2</v>
      </c>
      <c r="T2314" s="8">
        <v>4.8</v>
      </c>
      <c r="U2314" s="8">
        <v>0.56000000000000005</v>
      </c>
      <c r="V2314" s="9">
        <v>32</v>
      </c>
      <c r="W2314" s="8">
        <v>0.61999999999999966</v>
      </c>
      <c r="X2314" s="8">
        <v>2.8</v>
      </c>
      <c r="Y2314" s="8">
        <v>-0.12999999999999989</v>
      </c>
      <c r="Z2314" s="8">
        <v>0.14999999999999991</v>
      </c>
      <c r="AA2314">
        <v>1.9999999999999574E-2</v>
      </c>
      <c r="AF2314" t="s">
        <v>2672</v>
      </c>
      <c r="AG2314" t="s">
        <v>106</v>
      </c>
      <c r="AH2314" t="s">
        <v>107</v>
      </c>
      <c r="AI2314" t="s">
        <v>2670</v>
      </c>
      <c r="AJ2314" s="7">
        <v>42004</v>
      </c>
      <c r="AK2314" t="s">
        <v>2790</v>
      </c>
      <c r="AL2314" t="s">
        <v>109</v>
      </c>
      <c r="AM2314" t="s">
        <v>2643</v>
      </c>
      <c r="AN2314" t="s">
        <v>2803</v>
      </c>
      <c r="AO2314" t="str">
        <f>TEXT(A2314,"yyyy-mm-dd")</f>
        <v>2013-05-31</v>
      </c>
    </row>
    <row r="2315" spans="1:41">
      <c r="A2315" s="6" t="s">
        <v>2789</v>
      </c>
      <c r="B2315">
        <v>2013</v>
      </c>
      <c r="C2315">
        <v>5</v>
      </c>
      <c r="E2315" t="s">
        <v>100</v>
      </c>
      <c r="F2315" t="s">
        <v>101</v>
      </c>
      <c r="G2315" t="s">
        <v>83</v>
      </c>
      <c r="H2315" t="s">
        <v>2325</v>
      </c>
      <c r="I2315">
        <v>2014</v>
      </c>
      <c r="K2315" s="6">
        <v>42004</v>
      </c>
      <c r="L2315">
        <v>19</v>
      </c>
      <c r="N2315" t="s">
        <v>195</v>
      </c>
      <c r="O2315" s="8">
        <v>3.98</v>
      </c>
      <c r="P2315" s="8">
        <v>4</v>
      </c>
      <c r="Q2315" s="8">
        <v>3.8</v>
      </c>
      <c r="R2315" s="8">
        <v>4.2</v>
      </c>
      <c r="S2315" s="8">
        <v>3.1</v>
      </c>
      <c r="T2315" s="8">
        <v>4.8</v>
      </c>
      <c r="U2315" s="8">
        <v>0.36</v>
      </c>
      <c r="V2315" s="9">
        <v>32</v>
      </c>
      <c r="W2315" s="8">
        <v>0.40000000000000036</v>
      </c>
      <c r="X2315" s="8">
        <v>1.6999999999999997</v>
      </c>
      <c r="Y2315" s="8">
        <v>-2.0000000000000018E-2</v>
      </c>
      <c r="Z2315" s="8">
        <v>0.10000000000000009</v>
      </c>
      <c r="AA2315">
        <v>0.10000000000000053</v>
      </c>
      <c r="AF2315" t="s">
        <v>10034</v>
      </c>
      <c r="AG2315" t="s">
        <v>9655</v>
      </c>
      <c r="AH2315" t="s">
        <v>9656</v>
      </c>
      <c r="AI2315" t="s">
        <v>9669</v>
      </c>
      <c r="AJ2315" s="7">
        <v>42004</v>
      </c>
      <c r="AK2315" t="s">
        <v>2790</v>
      </c>
      <c r="AL2315" t="s">
        <v>109</v>
      </c>
      <c r="AM2315" t="s">
        <v>2327</v>
      </c>
      <c r="AN2315" t="s">
        <v>10039</v>
      </c>
    </row>
    <row r="2316" spans="1:41">
      <c r="A2316" s="6" t="s">
        <v>2789</v>
      </c>
      <c r="B2316">
        <v>2013</v>
      </c>
      <c r="C2316">
        <v>5</v>
      </c>
      <c r="E2316" t="s">
        <v>100</v>
      </c>
      <c r="F2316" t="s">
        <v>101</v>
      </c>
      <c r="G2316" t="s">
        <v>102</v>
      </c>
      <c r="H2316" t="s">
        <v>2564</v>
      </c>
      <c r="I2316">
        <v>2014</v>
      </c>
      <c r="J2316">
        <v>3</v>
      </c>
      <c r="K2316" s="6">
        <v>41912</v>
      </c>
      <c r="L2316">
        <v>16</v>
      </c>
      <c r="M2316">
        <v>5</v>
      </c>
      <c r="N2316" t="s">
        <v>222</v>
      </c>
      <c r="O2316" s="8">
        <v>3.85</v>
      </c>
      <c r="P2316" s="8">
        <v>3.88</v>
      </c>
      <c r="Q2316" s="8">
        <v>3.5</v>
      </c>
      <c r="R2316" s="8">
        <v>4.2</v>
      </c>
      <c r="S2316" s="8">
        <v>2.7</v>
      </c>
      <c r="T2316" s="8">
        <v>4.76</v>
      </c>
      <c r="U2316" s="8">
        <v>0.48</v>
      </c>
      <c r="V2316" s="9">
        <v>32</v>
      </c>
      <c r="W2316" s="8">
        <v>0.70000000000000018</v>
      </c>
      <c r="X2316" s="8">
        <v>2.0599999999999996</v>
      </c>
      <c r="Y2316" s="8">
        <v>-2.9999999999999805E-2</v>
      </c>
      <c r="Z2316" s="8">
        <v>8.0000000000000071E-2</v>
      </c>
      <c r="AA2316">
        <v>0.20000000000000062</v>
      </c>
      <c r="AF2316" t="s">
        <v>2669</v>
      </c>
      <c r="AG2316" t="s">
        <v>106</v>
      </c>
      <c r="AH2316" t="s">
        <v>107</v>
      </c>
      <c r="AI2316" t="s">
        <v>2667</v>
      </c>
      <c r="AJ2316" s="7">
        <v>41912</v>
      </c>
      <c r="AK2316" t="s">
        <v>2790</v>
      </c>
      <c r="AL2316" t="s">
        <v>109</v>
      </c>
      <c r="AM2316" t="s">
        <v>2566</v>
      </c>
      <c r="AN2316" t="s">
        <v>2802</v>
      </c>
      <c r="AO2316" t="str">
        <f>TEXT(A2316,"yyyy-mm-dd")</f>
        <v>2013-05-31</v>
      </c>
    </row>
    <row r="2317" spans="1:41">
      <c r="A2317" s="6" t="s">
        <v>2789</v>
      </c>
      <c r="B2317">
        <v>2013</v>
      </c>
      <c r="C2317">
        <v>5</v>
      </c>
      <c r="E2317" t="s">
        <v>100</v>
      </c>
      <c r="F2317" t="s">
        <v>101</v>
      </c>
      <c r="G2317" t="s">
        <v>102</v>
      </c>
      <c r="H2317" t="s">
        <v>2491</v>
      </c>
      <c r="I2317">
        <v>2014</v>
      </c>
      <c r="J2317">
        <v>2</v>
      </c>
      <c r="K2317" s="6">
        <v>41820</v>
      </c>
      <c r="L2317">
        <v>13</v>
      </c>
      <c r="M2317">
        <v>4</v>
      </c>
      <c r="N2317" t="s">
        <v>252</v>
      </c>
      <c r="O2317" s="8">
        <v>3.81</v>
      </c>
      <c r="P2317" s="8">
        <v>3.8</v>
      </c>
      <c r="Q2317" s="8">
        <v>3.38</v>
      </c>
      <c r="R2317" s="8">
        <v>4.21</v>
      </c>
      <c r="S2317" s="8">
        <v>2.2000000000000002</v>
      </c>
      <c r="T2317" s="8">
        <v>5.62</v>
      </c>
      <c r="U2317" s="8">
        <v>0.74</v>
      </c>
      <c r="V2317" s="9">
        <v>32</v>
      </c>
      <c r="W2317" s="8">
        <v>0.83000000000000007</v>
      </c>
      <c r="X2317" s="8">
        <v>3.42</v>
      </c>
      <c r="Y2317" s="8">
        <v>1.0000000000000231E-2</v>
      </c>
      <c r="Z2317" s="8">
        <v>0</v>
      </c>
      <c r="AA2317">
        <v>0.33000000000000052</v>
      </c>
      <c r="AF2317" t="s">
        <v>2666</v>
      </c>
      <c r="AG2317" t="s">
        <v>106</v>
      </c>
      <c r="AH2317" t="s">
        <v>107</v>
      </c>
      <c r="AI2317" t="s">
        <v>502</v>
      </c>
      <c r="AJ2317" s="7">
        <v>41820</v>
      </c>
      <c r="AK2317" t="s">
        <v>2790</v>
      </c>
      <c r="AL2317" t="s">
        <v>109</v>
      </c>
      <c r="AM2317" t="s">
        <v>2493</v>
      </c>
      <c r="AN2317" t="s">
        <v>2801</v>
      </c>
      <c r="AO2317" t="str">
        <f>TEXT(A2317,"yyyy-mm-dd")</f>
        <v>2013-05-31</v>
      </c>
    </row>
    <row r="2318" spans="1:41">
      <c r="A2318" s="6" t="s">
        <v>2789</v>
      </c>
      <c r="B2318">
        <v>2013</v>
      </c>
      <c r="C2318">
        <v>5</v>
      </c>
      <c r="E2318" t="s">
        <v>100</v>
      </c>
      <c r="F2318" t="s">
        <v>101</v>
      </c>
      <c r="G2318" t="s">
        <v>102</v>
      </c>
      <c r="H2318" t="s">
        <v>2418</v>
      </c>
      <c r="I2318">
        <v>2014</v>
      </c>
      <c r="J2318">
        <v>1</v>
      </c>
      <c r="K2318" s="6">
        <v>41729</v>
      </c>
      <c r="L2318">
        <v>10</v>
      </c>
      <c r="M2318">
        <v>3</v>
      </c>
      <c r="N2318" t="s">
        <v>164</v>
      </c>
      <c r="O2318" s="8">
        <v>4.32</v>
      </c>
      <c r="P2318" s="8">
        <v>4.1500000000000004</v>
      </c>
      <c r="Q2318" s="8">
        <v>3.78</v>
      </c>
      <c r="R2318" s="8">
        <v>4.6500000000000004</v>
      </c>
      <c r="S2318" s="8">
        <v>3.36</v>
      </c>
      <c r="T2318" s="8">
        <v>6.4</v>
      </c>
      <c r="U2318" s="8">
        <v>0.71</v>
      </c>
      <c r="V2318" s="9">
        <v>32</v>
      </c>
      <c r="W2318" s="8">
        <v>0.87000000000000055</v>
      </c>
      <c r="X2318" s="8">
        <v>3.0400000000000005</v>
      </c>
      <c r="Y2318" s="8">
        <v>0.16999999999999993</v>
      </c>
      <c r="Z2318" s="8">
        <v>0.25000000000000044</v>
      </c>
      <c r="AA2318">
        <v>4.000000000000048E-2</v>
      </c>
      <c r="AF2318" t="s">
        <v>2664</v>
      </c>
      <c r="AG2318" t="s">
        <v>106</v>
      </c>
      <c r="AH2318" t="s">
        <v>107</v>
      </c>
      <c r="AI2318" t="s">
        <v>497</v>
      </c>
      <c r="AJ2318" s="7">
        <v>41729</v>
      </c>
      <c r="AK2318" t="s">
        <v>2790</v>
      </c>
      <c r="AL2318" t="s">
        <v>109</v>
      </c>
      <c r="AM2318" t="s">
        <v>2420</v>
      </c>
      <c r="AN2318" t="s">
        <v>2800</v>
      </c>
      <c r="AO2318" t="str">
        <f>TEXT(A2318,"yyyy-mm-dd")</f>
        <v>2013-05-31</v>
      </c>
    </row>
    <row r="2319" spans="1:41">
      <c r="A2319" s="6" t="s">
        <v>2789</v>
      </c>
      <c r="B2319">
        <v>2013</v>
      </c>
      <c r="C2319">
        <v>5</v>
      </c>
      <c r="E2319" t="s">
        <v>100</v>
      </c>
      <c r="F2319" t="s">
        <v>101</v>
      </c>
      <c r="G2319" t="s">
        <v>102</v>
      </c>
      <c r="H2319" t="s">
        <v>2342</v>
      </c>
      <c r="I2319">
        <v>2013</v>
      </c>
      <c r="J2319">
        <v>4</v>
      </c>
      <c r="K2319" s="6">
        <v>41639</v>
      </c>
      <c r="L2319">
        <v>7</v>
      </c>
      <c r="M2319">
        <v>2</v>
      </c>
      <c r="N2319" t="s">
        <v>192</v>
      </c>
      <c r="O2319" s="8">
        <v>3.84</v>
      </c>
      <c r="P2319" s="8">
        <v>3.9</v>
      </c>
      <c r="Q2319" s="8">
        <v>3.58</v>
      </c>
      <c r="R2319" s="8">
        <v>4.0999999999999996</v>
      </c>
      <c r="S2319" s="8">
        <v>2.8</v>
      </c>
      <c r="T2319" s="8">
        <v>4.84</v>
      </c>
      <c r="U2319" s="8">
        <v>0.46</v>
      </c>
      <c r="V2319" s="9">
        <v>32</v>
      </c>
      <c r="W2319" s="8">
        <v>0.51999999999999957</v>
      </c>
      <c r="X2319" s="8">
        <v>2.04</v>
      </c>
      <c r="Y2319" s="8">
        <v>-6.0000000000000053E-2</v>
      </c>
      <c r="Z2319" s="8">
        <v>0</v>
      </c>
      <c r="AA2319">
        <v>0.11999999999999966</v>
      </c>
      <c r="AF2319" t="s">
        <v>2662</v>
      </c>
      <c r="AG2319" t="s">
        <v>106</v>
      </c>
      <c r="AH2319" t="s">
        <v>107</v>
      </c>
      <c r="AI2319" t="s">
        <v>427</v>
      </c>
      <c r="AJ2319" s="7">
        <v>41639</v>
      </c>
      <c r="AK2319" t="s">
        <v>2790</v>
      </c>
      <c r="AL2319" t="s">
        <v>109</v>
      </c>
      <c r="AM2319" t="s">
        <v>2344</v>
      </c>
      <c r="AN2319" t="s">
        <v>2799</v>
      </c>
      <c r="AO2319" t="str">
        <f>TEXT(A2319,"yyyy-mm-dd")</f>
        <v>2013-05-31</v>
      </c>
    </row>
    <row r="2320" spans="1:41">
      <c r="A2320" s="6" t="s">
        <v>2789</v>
      </c>
      <c r="B2320">
        <v>2013</v>
      </c>
      <c r="C2320">
        <v>5</v>
      </c>
      <c r="E2320" t="s">
        <v>100</v>
      </c>
      <c r="F2320" t="s">
        <v>101</v>
      </c>
      <c r="G2320" t="s">
        <v>83</v>
      </c>
      <c r="H2320" t="s">
        <v>2028</v>
      </c>
      <c r="I2320">
        <v>2013</v>
      </c>
      <c r="K2320" s="6">
        <v>41639</v>
      </c>
      <c r="L2320">
        <v>7</v>
      </c>
      <c r="N2320" t="s">
        <v>192</v>
      </c>
      <c r="O2320" s="8">
        <v>2.96</v>
      </c>
      <c r="P2320" s="8">
        <v>3</v>
      </c>
      <c r="Q2320" s="8">
        <v>2.88</v>
      </c>
      <c r="R2320" s="8">
        <v>3.17</v>
      </c>
      <c r="S2320" s="8">
        <v>2.1</v>
      </c>
      <c r="T2320" s="8">
        <v>3.4</v>
      </c>
      <c r="U2320" s="8">
        <v>0.28999999999999998</v>
      </c>
      <c r="V2320" s="9">
        <v>32</v>
      </c>
      <c r="W2320" s="8">
        <v>0.29000000000000004</v>
      </c>
      <c r="X2320" s="8">
        <v>1.2999999999999998</v>
      </c>
      <c r="Y2320" s="8">
        <v>-4.0000000000000036E-2</v>
      </c>
      <c r="Z2320" s="8">
        <v>-0.35000000000000009</v>
      </c>
      <c r="AA2320">
        <v>-0.10000000000000009</v>
      </c>
      <c r="AF2320" t="s">
        <v>10004</v>
      </c>
      <c r="AG2320" t="s">
        <v>9655</v>
      </c>
      <c r="AH2320" t="s">
        <v>9656</v>
      </c>
      <c r="AI2320" t="s">
        <v>9657</v>
      </c>
      <c r="AJ2320" s="7">
        <v>41639</v>
      </c>
      <c r="AK2320" t="s">
        <v>2790</v>
      </c>
      <c r="AL2320" t="s">
        <v>109</v>
      </c>
      <c r="AM2320" t="s">
        <v>2030</v>
      </c>
      <c r="AN2320" t="s">
        <v>10025</v>
      </c>
    </row>
    <row r="2321" spans="1:41">
      <c r="A2321" s="6" t="s">
        <v>2789</v>
      </c>
      <c r="B2321">
        <v>2013</v>
      </c>
      <c r="C2321">
        <v>5</v>
      </c>
      <c r="E2321" t="s">
        <v>100</v>
      </c>
      <c r="F2321" t="s">
        <v>101</v>
      </c>
      <c r="G2321" t="s">
        <v>102</v>
      </c>
      <c r="H2321" t="s">
        <v>2267</v>
      </c>
      <c r="I2321">
        <v>2013</v>
      </c>
      <c r="J2321">
        <v>3</v>
      </c>
      <c r="K2321" s="6">
        <v>41547</v>
      </c>
      <c r="L2321">
        <v>4</v>
      </c>
      <c r="M2321">
        <v>1</v>
      </c>
      <c r="N2321" t="s">
        <v>219</v>
      </c>
      <c r="O2321" s="8">
        <v>3.59</v>
      </c>
      <c r="P2321" s="8">
        <v>3.6</v>
      </c>
      <c r="Q2321" s="8">
        <v>3.3</v>
      </c>
      <c r="R2321" s="8">
        <v>3.91</v>
      </c>
      <c r="S2321" s="8">
        <v>2.5</v>
      </c>
      <c r="T2321" s="8">
        <v>4.4000000000000004</v>
      </c>
      <c r="U2321" s="8">
        <v>0.51</v>
      </c>
      <c r="V2321" s="9">
        <v>32</v>
      </c>
      <c r="W2321" s="8">
        <v>0.61000000000000032</v>
      </c>
      <c r="X2321" s="8">
        <v>1.9000000000000004</v>
      </c>
      <c r="Y2321" s="8">
        <v>-1.0000000000000231E-2</v>
      </c>
      <c r="Z2321" s="8">
        <v>-0.10000000000000009</v>
      </c>
      <c r="AA2321">
        <v>0.11000000000000032</v>
      </c>
      <c r="AF2321" t="s">
        <v>2605</v>
      </c>
      <c r="AG2321" t="s">
        <v>106</v>
      </c>
      <c r="AH2321" t="s">
        <v>107</v>
      </c>
      <c r="AI2321" t="s">
        <v>340</v>
      </c>
      <c r="AJ2321" s="7">
        <v>41547</v>
      </c>
      <c r="AK2321" t="s">
        <v>2790</v>
      </c>
      <c r="AL2321" t="s">
        <v>109</v>
      </c>
      <c r="AM2321" t="s">
        <v>2269</v>
      </c>
      <c r="AN2321" t="s">
        <v>2798</v>
      </c>
      <c r="AO2321" t="str">
        <f>TEXT(A2321,"yyyy-mm-dd")</f>
        <v>2013-05-31</v>
      </c>
    </row>
    <row r="2322" spans="1:41">
      <c r="A2322" s="6" t="s">
        <v>2789</v>
      </c>
      <c r="B2322">
        <v>2013</v>
      </c>
      <c r="C2322">
        <v>5</v>
      </c>
      <c r="E2322" t="s">
        <v>100</v>
      </c>
      <c r="F2322" t="s">
        <v>101</v>
      </c>
      <c r="G2322" t="s">
        <v>102</v>
      </c>
      <c r="H2322" t="s">
        <v>2194</v>
      </c>
      <c r="I2322">
        <v>2013</v>
      </c>
      <c r="J2322">
        <v>2</v>
      </c>
      <c r="K2322" s="6">
        <v>41455</v>
      </c>
      <c r="L2322">
        <v>1</v>
      </c>
      <c r="M2322">
        <v>0</v>
      </c>
      <c r="N2322" t="s">
        <v>169</v>
      </c>
      <c r="O2322" s="8">
        <v>3.28</v>
      </c>
      <c r="P2322" s="8">
        <v>3.4</v>
      </c>
      <c r="Q2322" s="8">
        <v>2.88</v>
      </c>
      <c r="R2322" s="8">
        <v>3.83</v>
      </c>
      <c r="S2322" s="8">
        <v>1.5</v>
      </c>
      <c r="T2322" s="8">
        <v>4.3</v>
      </c>
      <c r="U2322" s="8">
        <v>0.67</v>
      </c>
      <c r="V2322" s="9">
        <v>32</v>
      </c>
      <c r="W2322" s="8">
        <v>0.95000000000000018</v>
      </c>
      <c r="X2322" s="8">
        <v>2.8</v>
      </c>
      <c r="Y2322" s="8">
        <v>-0.12000000000000011</v>
      </c>
      <c r="Z2322" s="8">
        <v>0</v>
      </c>
      <c r="AA2322">
        <v>0.35000000000000009</v>
      </c>
      <c r="AF2322" t="s">
        <v>2532</v>
      </c>
      <c r="AG2322" t="s">
        <v>106</v>
      </c>
      <c r="AH2322" t="s">
        <v>107</v>
      </c>
      <c r="AI2322" t="s">
        <v>108</v>
      </c>
      <c r="AJ2322" s="7">
        <v>41455</v>
      </c>
      <c r="AK2322" t="s">
        <v>2790</v>
      </c>
      <c r="AL2322" t="s">
        <v>109</v>
      </c>
      <c r="AM2322" t="s">
        <v>2196</v>
      </c>
      <c r="AN2322" t="s">
        <v>2797</v>
      </c>
      <c r="AO2322" t="str">
        <f>TEXT(A2322,"yyyy-mm-dd")</f>
        <v>2013-05-31</v>
      </c>
    </row>
    <row r="2323" spans="1:41">
      <c r="A2323" s="6" t="s">
        <v>2789</v>
      </c>
      <c r="B2323">
        <v>2013</v>
      </c>
      <c r="C2323">
        <v>5</v>
      </c>
      <c r="E2323" t="s">
        <v>2685</v>
      </c>
      <c r="F2323" t="s">
        <v>101</v>
      </c>
      <c r="G2323" t="s">
        <v>774</v>
      </c>
      <c r="H2323" t="s">
        <v>2686</v>
      </c>
      <c r="K2323" s="6"/>
      <c r="O2323" s="8">
        <v>3.92</v>
      </c>
      <c r="P2323" s="8">
        <v>3.95</v>
      </c>
      <c r="Q2323" s="8">
        <v>3.5</v>
      </c>
      <c r="R2323" s="8">
        <v>4.13</v>
      </c>
      <c r="S2323" s="8">
        <v>2.9</v>
      </c>
      <c r="T2323" s="8">
        <v>5</v>
      </c>
      <c r="U2323" s="8">
        <v>0.53</v>
      </c>
      <c r="V2323" s="9">
        <v>24</v>
      </c>
      <c r="W2323" s="8">
        <v>0.62999999999999989</v>
      </c>
      <c r="X2323" s="8">
        <v>2.1</v>
      </c>
      <c r="Y2323" s="8">
        <v>-3.0000000000000249E-2</v>
      </c>
      <c r="Z2323" s="8">
        <v>0.15000000000000036</v>
      </c>
      <c r="AA2323">
        <v>0</v>
      </c>
      <c r="AF2323" t="s">
        <v>2687</v>
      </c>
      <c r="AG2323" t="s">
        <v>2688</v>
      </c>
      <c r="AH2323" t="s">
        <v>2689</v>
      </c>
      <c r="AI2323" t="s">
        <v>2690</v>
      </c>
      <c r="AJ2323" s="7"/>
      <c r="AK2323" t="s">
        <v>2790</v>
      </c>
      <c r="AL2323" t="s">
        <v>109</v>
      </c>
      <c r="AM2323" t="s">
        <v>2686</v>
      </c>
      <c r="AN2323" t="s">
        <v>2814</v>
      </c>
      <c r="AO2323" t="str">
        <f>TEXT(A2323,"yyyy-mm-dd")</f>
        <v>2013-05-31</v>
      </c>
    </row>
    <row r="2324" spans="1:41">
      <c r="A2324" s="6" t="s">
        <v>2789</v>
      </c>
      <c r="B2324">
        <v>2013</v>
      </c>
      <c r="C2324">
        <v>5</v>
      </c>
      <c r="E2324" t="s">
        <v>81</v>
      </c>
      <c r="F2324" t="s">
        <v>82</v>
      </c>
      <c r="G2324" t="s">
        <v>83</v>
      </c>
      <c r="H2324" t="s">
        <v>2624</v>
      </c>
      <c r="I2324">
        <v>2015</v>
      </c>
      <c r="K2324" s="6">
        <v>42369</v>
      </c>
      <c r="L2324">
        <v>31</v>
      </c>
      <c r="N2324" t="s">
        <v>837</v>
      </c>
      <c r="O2324" s="8">
        <v>3.56</v>
      </c>
      <c r="P2324" s="8">
        <v>3.5</v>
      </c>
      <c r="Q2324" s="8">
        <v>3.4</v>
      </c>
      <c r="R2324" s="8">
        <v>3.69</v>
      </c>
      <c r="S2324" s="8">
        <v>3.13</v>
      </c>
      <c r="T2324" s="8">
        <v>4.38</v>
      </c>
      <c r="U2324" s="8">
        <v>0.28000000000000003</v>
      </c>
      <c r="V2324" s="9">
        <v>31</v>
      </c>
      <c r="W2324" s="8">
        <v>0.29000000000000004</v>
      </c>
      <c r="X2324" s="8">
        <v>1.25</v>
      </c>
      <c r="Y2324" s="8">
        <v>6.0000000000000053E-2</v>
      </c>
      <c r="Z2324" s="8">
        <v>-9.9999999999997868E-3</v>
      </c>
      <c r="AA2324">
        <v>8.0000000000000071E-2</v>
      </c>
      <c r="AF2324" t="s">
        <v>2625</v>
      </c>
      <c r="AG2324" t="s">
        <v>87</v>
      </c>
      <c r="AH2324" t="s">
        <v>88</v>
      </c>
      <c r="AI2324" t="s">
        <v>359</v>
      </c>
      <c r="AJ2324" s="7">
        <v>42369</v>
      </c>
      <c r="AK2324" t="s">
        <v>2790</v>
      </c>
      <c r="AL2324" t="s">
        <v>91</v>
      </c>
      <c r="AM2324" t="s">
        <v>2626</v>
      </c>
      <c r="AN2324" t="s">
        <v>2793</v>
      </c>
      <c r="AO2324" t="str">
        <f>TEXT(A2324,"yyyy-mm-dd")</f>
        <v>2013-05-31</v>
      </c>
    </row>
    <row r="2325" spans="1:41">
      <c r="A2325" s="6" t="s">
        <v>2789</v>
      </c>
      <c r="B2325">
        <v>2013</v>
      </c>
      <c r="C2325">
        <v>5</v>
      </c>
      <c r="E2325" t="s">
        <v>392</v>
      </c>
      <c r="F2325" t="s">
        <v>82</v>
      </c>
      <c r="G2325" t="s">
        <v>83</v>
      </c>
      <c r="H2325" t="s">
        <v>2624</v>
      </c>
      <c r="I2325">
        <v>2015</v>
      </c>
      <c r="K2325" s="6">
        <v>42369</v>
      </c>
      <c r="L2325">
        <v>31</v>
      </c>
      <c r="N2325" t="s">
        <v>837</v>
      </c>
      <c r="O2325" s="8">
        <v>3.32</v>
      </c>
      <c r="P2325" s="8">
        <v>3.3</v>
      </c>
      <c r="Q2325" s="8">
        <v>3.08</v>
      </c>
      <c r="R2325" s="8">
        <v>3.5</v>
      </c>
      <c r="S2325" s="8">
        <v>2.73</v>
      </c>
      <c r="T2325" s="8">
        <v>4.04</v>
      </c>
      <c r="U2325" s="8">
        <v>0.33</v>
      </c>
      <c r="V2325" s="9">
        <v>27</v>
      </c>
      <c r="W2325" s="8">
        <v>0.41999999999999993</v>
      </c>
      <c r="X2325" s="8">
        <v>1.31</v>
      </c>
      <c r="Y2325" s="8">
        <v>2.0000000000000018E-2</v>
      </c>
      <c r="Z2325" s="8">
        <v>2.0000000000000018E-2</v>
      </c>
      <c r="AA2325">
        <v>6.999999999999984E-2</v>
      </c>
      <c r="AF2325" t="s">
        <v>2625</v>
      </c>
      <c r="AG2325" t="s">
        <v>87</v>
      </c>
      <c r="AH2325" t="s">
        <v>88</v>
      </c>
      <c r="AI2325" t="s">
        <v>359</v>
      </c>
      <c r="AJ2325" s="7">
        <v>42369</v>
      </c>
      <c r="AK2325" t="s">
        <v>2790</v>
      </c>
      <c r="AL2325" t="s">
        <v>393</v>
      </c>
      <c r="AM2325" t="s">
        <v>2626</v>
      </c>
      <c r="AN2325" t="s">
        <v>2796</v>
      </c>
      <c r="AO2325" t="str">
        <f>TEXT(A2325,"yyyy-mm-dd")</f>
        <v>2013-05-31</v>
      </c>
    </row>
    <row r="2326" spans="1:41">
      <c r="A2326" s="6" t="s">
        <v>2789</v>
      </c>
      <c r="B2326">
        <v>2013</v>
      </c>
      <c r="C2326">
        <v>5</v>
      </c>
      <c r="E2326" t="s">
        <v>81</v>
      </c>
      <c r="F2326" t="s">
        <v>82</v>
      </c>
      <c r="G2326" t="s">
        <v>83</v>
      </c>
      <c r="H2326" t="s">
        <v>2325</v>
      </c>
      <c r="I2326">
        <v>2014</v>
      </c>
      <c r="K2326" s="6">
        <v>42004</v>
      </c>
      <c r="L2326">
        <v>19</v>
      </c>
      <c r="N2326" t="s">
        <v>195</v>
      </c>
      <c r="O2326" s="8">
        <v>3.8</v>
      </c>
      <c r="P2326" s="8">
        <v>3.62</v>
      </c>
      <c r="Q2326" s="8">
        <v>3.42</v>
      </c>
      <c r="R2326" s="8">
        <v>3.88</v>
      </c>
      <c r="S2326" s="8">
        <v>3.09</v>
      </c>
      <c r="T2326" s="8">
        <v>5.59</v>
      </c>
      <c r="U2326" s="8">
        <v>0.59</v>
      </c>
      <c r="V2326" s="9">
        <v>35</v>
      </c>
      <c r="W2326" s="8">
        <v>0.45999999999999996</v>
      </c>
      <c r="X2326" s="8">
        <v>2.5</v>
      </c>
      <c r="Y2326" s="8">
        <v>0.17999999999999972</v>
      </c>
      <c r="Z2326" s="8">
        <v>0</v>
      </c>
      <c r="AA2326">
        <v>0.20000000000000018</v>
      </c>
      <c r="AF2326" t="s">
        <v>2326</v>
      </c>
      <c r="AG2326" t="s">
        <v>87</v>
      </c>
      <c r="AH2326" t="s">
        <v>88</v>
      </c>
      <c r="AI2326" t="s">
        <v>97</v>
      </c>
      <c r="AJ2326" s="7">
        <v>42004</v>
      </c>
      <c r="AK2326" t="s">
        <v>2790</v>
      </c>
      <c r="AL2326" t="s">
        <v>91</v>
      </c>
      <c r="AM2326" t="s">
        <v>2327</v>
      </c>
      <c r="AN2326" t="s">
        <v>2792</v>
      </c>
      <c r="AO2326" t="str">
        <f>TEXT(A2326,"yyyy-mm-dd")</f>
        <v>2013-05-31</v>
      </c>
    </row>
    <row r="2327" spans="1:41">
      <c r="A2327" s="6" t="s">
        <v>2789</v>
      </c>
      <c r="B2327">
        <v>2013</v>
      </c>
      <c r="C2327">
        <v>5</v>
      </c>
      <c r="E2327" t="s">
        <v>392</v>
      </c>
      <c r="F2327" t="s">
        <v>82</v>
      </c>
      <c r="G2327" t="s">
        <v>83</v>
      </c>
      <c r="H2327" t="s">
        <v>2325</v>
      </c>
      <c r="I2327">
        <v>2014</v>
      </c>
      <c r="K2327" s="6">
        <v>42004</v>
      </c>
      <c r="L2327">
        <v>19</v>
      </c>
      <c r="N2327" t="s">
        <v>195</v>
      </c>
      <c r="O2327" s="8">
        <v>3.32</v>
      </c>
      <c r="P2327" s="8">
        <v>3.2</v>
      </c>
      <c r="Q2327" s="8">
        <v>3.1</v>
      </c>
      <c r="R2327" s="8">
        <v>3.5</v>
      </c>
      <c r="S2327" s="8">
        <v>2.44</v>
      </c>
      <c r="T2327" s="8">
        <v>4.5999999999999996</v>
      </c>
      <c r="U2327" s="8">
        <v>0.47</v>
      </c>
      <c r="V2327" s="9">
        <v>31</v>
      </c>
      <c r="W2327" s="8">
        <v>0.39999999999999991</v>
      </c>
      <c r="X2327" s="8">
        <v>2.1599999999999997</v>
      </c>
      <c r="Y2327" s="8">
        <v>0.11999999999999966</v>
      </c>
      <c r="Z2327" s="8">
        <v>-0.10999999999999988</v>
      </c>
      <c r="AA2327">
        <v>8.0000000000000071E-2</v>
      </c>
      <c r="AF2327" t="s">
        <v>2326</v>
      </c>
      <c r="AG2327" t="s">
        <v>87</v>
      </c>
      <c r="AH2327" t="s">
        <v>88</v>
      </c>
      <c r="AI2327" t="s">
        <v>97</v>
      </c>
      <c r="AJ2327" s="7">
        <v>42004</v>
      </c>
      <c r="AK2327" t="s">
        <v>2790</v>
      </c>
      <c r="AL2327" t="s">
        <v>393</v>
      </c>
      <c r="AM2327" t="s">
        <v>2327</v>
      </c>
      <c r="AN2327" t="s">
        <v>2795</v>
      </c>
      <c r="AO2327" t="str">
        <f>TEXT(A2327,"yyyy-mm-dd")</f>
        <v>2013-05-31</v>
      </c>
    </row>
    <row r="2328" spans="1:41">
      <c r="A2328" s="6" t="s">
        <v>2789</v>
      </c>
      <c r="B2328">
        <v>2013</v>
      </c>
      <c r="C2328">
        <v>5</v>
      </c>
      <c r="E2328" t="s">
        <v>81</v>
      </c>
      <c r="F2328" t="s">
        <v>82</v>
      </c>
      <c r="G2328" t="s">
        <v>83</v>
      </c>
      <c r="H2328" t="s">
        <v>2028</v>
      </c>
      <c r="I2328">
        <v>2013</v>
      </c>
      <c r="K2328" s="6">
        <v>41639</v>
      </c>
      <c r="L2328">
        <v>7</v>
      </c>
      <c r="N2328" t="s">
        <v>192</v>
      </c>
      <c r="O2328" s="8">
        <v>3.93</v>
      </c>
      <c r="P2328" s="8">
        <v>3.94</v>
      </c>
      <c r="Q2328" s="8">
        <v>3.74</v>
      </c>
      <c r="R2328" s="8">
        <v>4.07</v>
      </c>
      <c r="S2328" s="8">
        <v>3.3</v>
      </c>
      <c r="T2328" s="8">
        <v>4.7</v>
      </c>
      <c r="U2328" s="8">
        <v>0.31</v>
      </c>
      <c r="V2328" s="9">
        <v>35</v>
      </c>
      <c r="W2328" s="8">
        <v>0.33000000000000007</v>
      </c>
      <c r="X2328" s="8">
        <v>1.4000000000000004</v>
      </c>
      <c r="Y2328" s="8">
        <v>-9.9999999999997868E-3</v>
      </c>
      <c r="Z2328" s="8">
        <v>4.0000000000000036E-2</v>
      </c>
      <c r="AA2328">
        <v>-9.9999999999997868E-3</v>
      </c>
      <c r="AF2328" t="s">
        <v>2029</v>
      </c>
      <c r="AG2328" t="s">
        <v>87</v>
      </c>
      <c r="AH2328" t="s">
        <v>88</v>
      </c>
      <c r="AI2328" t="s">
        <v>89</v>
      </c>
      <c r="AJ2328" s="7">
        <v>41639</v>
      </c>
      <c r="AK2328" t="s">
        <v>2790</v>
      </c>
      <c r="AL2328" t="s">
        <v>91</v>
      </c>
      <c r="AM2328" t="s">
        <v>2030</v>
      </c>
      <c r="AN2328" t="s">
        <v>2791</v>
      </c>
      <c r="AO2328" t="str">
        <f>TEXT(A2328,"yyyy-mm-dd")</f>
        <v>2013-05-31</v>
      </c>
    </row>
    <row r="2329" spans="1:41">
      <c r="A2329" s="6" t="s">
        <v>2789</v>
      </c>
      <c r="B2329">
        <v>2013</v>
      </c>
      <c r="C2329">
        <v>5</v>
      </c>
      <c r="E2329" t="s">
        <v>392</v>
      </c>
      <c r="F2329" t="s">
        <v>82</v>
      </c>
      <c r="G2329" t="s">
        <v>83</v>
      </c>
      <c r="H2329" t="s">
        <v>2028</v>
      </c>
      <c r="I2329">
        <v>2013</v>
      </c>
      <c r="K2329" s="6">
        <v>41639</v>
      </c>
      <c r="L2329">
        <v>7</v>
      </c>
      <c r="N2329" t="s">
        <v>192</v>
      </c>
      <c r="O2329" s="8">
        <v>3.24</v>
      </c>
      <c r="P2329" s="8">
        <v>3.21</v>
      </c>
      <c r="Q2329" s="8">
        <v>3.06</v>
      </c>
      <c r="R2329" s="8">
        <v>3.45</v>
      </c>
      <c r="S2329" s="8">
        <v>2.71</v>
      </c>
      <c r="T2329" s="8">
        <v>3.91</v>
      </c>
      <c r="U2329" s="8">
        <v>0.28000000000000003</v>
      </c>
      <c r="V2329" s="9">
        <v>31</v>
      </c>
      <c r="W2329" s="8">
        <v>0.39000000000000012</v>
      </c>
      <c r="X2329" s="8">
        <v>1.2000000000000002</v>
      </c>
      <c r="Y2329" s="8">
        <v>3.0000000000000249E-2</v>
      </c>
      <c r="Z2329" s="8">
        <v>-8.9999999999999858E-2</v>
      </c>
      <c r="AA2329">
        <v>0.13000000000000034</v>
      </c>
      <c r="AF2329" t="s">
        <v>2029</v>
      </c>
      <c r="AG2329" t="s">
        <v>87</v>
      </c>
      <c r="AH2329" t="s">
        <v>88</v>
      </c>
      <c r="AI2329" t="s">
        <v>89</v>
      </c>
      <c r="AJ2329" s="7">
        <v>41639</v>
      </c>
      <c r="AK2329" t="s">
        <v>2790</v>
      </c>
      <c r="AL2329" t="s">
        <v>393</v>
      </c>
      <c r="AM2329" t="s">
        <v>2030</v>
      </c>
      <c r="AN2329" t="s">
        <v>2794</v>
      </c>
      <c r="AO2329" t="str">
        <f>TEXT(A2329,"yyyy-mm-dd")</f>
        <v>2013-05-31</v>
      </c>
    </row>
    <row r="2330" spans="1:41">
      <c r="A2330" s="6" t="s">
        <v>2789</v>
      </c>
      <c r="B2330">
        <v>2013</v>
      </c>
      <c r="C2330">
        <v>5</v>
      </c>
      <c r="E2330" t="s">
        <v>81</v>
      </c>
      <c r="F2330" t="s">
        <v>82</v>
      </c>
      <c r="G2330" t="s">
        <v>774</v>
      </c>
      <c r="H2330" t="s">
        <v>775</v>
      </c>
      <c r="K2330" s="6"/>
      <c r="O2330" s="8">
        <v>3.6</v>
      </c>
      <c r="P2330" s="8">
        <v>3.55</v>
      </c>
      <c r="Q2330" s="8">
        <v>3.47</v>
      </c>
      <c r="R2330" s="8">
        <v>3.73</v>
      </c>
      <c r="S2330" s="8">
        <v>3.12</v>
      </c>
      <c r="T2330" s="8">
        <v>4.25</v>
      </c>
      <c r="U2330" s="8">
        <v>0.27</v>
      </c>
      <c r="V2330" s="9">
        <v>32</v>
      </c>
      <c r="W2330" s="8">
        <v>0.25999999999999979</v>
      </c>
      <c r="X2330" s="8">
        <v>1.1299999999999999</v>
      </c>
      <c r="Y2330" s="8">
        <v>5.0000000000000266E-2</v>
      </c>
      <c r="Z2330" s="8">
        <v>2.9999999999999805E-2</v>
      </c>
      <c r="AA2330">
        <v>-6.0000000000000053E-2</v>
      </c>
      <c r="AF2330" t="s">
        <v>776</v>
      </c>
      <c r="AG2330" t="s">
        <v>777</v>
      </c>
      <c r="AH2330" t="s">
        <v>778</v>
      </c>
      <c r="AI2330" t="s">
        <v>779</v>
      </c>
      <c r="AJ2330" s="7"/>
      <c r="AK2330" t="s">
        <v>2790</v>
      </c>
      <c r="AL2330" t="s">
        <v>91</v>
      </c>
      <c r="AM2330" t="s">
        <v>775</v>
      </c>
      <c r="AN2330" t="s">
        <v>2812</v>
      </c>
      <c r="AO2330" t="str">
        <f>TEXT(A2330,"yyyy-mm-dd")</f>
        <v>2013-05-31</v>
      </c>
    </row>
    <row r="2331" spans="1:41">
      <c r="A2331" s="6" t="s">
        <v>2789</v>
      </c>
      <c r="B2331">
        <v>2013</v>
      </c>
      <c r="C2331">
        <v>5</v>
      </c>
      <c r="E2331" t="s">
        <v>81</v>
      </c>
      <c r="F2331" t="s">
        <v>82</v>
      </c>
      <c r="G2331" t="s">
        <v>774</v>
      </c>
      <c r="H2331" t="s">
        <v>1536</v>
      </c>
      <c r="K2331" s="6"/>
      <c r="O2331" s="8">
        <v>3.51</v>
      </c>
      <c r="P2331" s="8">
        <v>3.5</v>
      </c>
      <c r="Q2331" s="8">
        <v>3.38</v>
      </c>
      <c r="R2331" s="8">
        <v>3.6</v>
      </c>
      <c r="S2331" s="8">
        <v>2.9</v>
      </c>
      <c r="T2331" s="8">
        <v>4</v>
      </c>
      <c r="U2331" s="8">
        <v>0.27</v>
      </c>
      <c r="V2331" s="9">
        <v>32</v>
      </c>
      <c r="W2331" s="8">
        <v>0.2200000000000002</v>
      </c>
      <c r="X2331" s="8">
        <v>1.1000000000000001</v>
      </c>
      <c r="Y2331" s="8">
        <v>9.9999999999997868E-3</v>
      </c>
      <c r="Z2331" s="8">
        <v>0</v>
      </c>
      <c r="AA2331">
        <v>2.0000000000000018E-2</v>
      </c>
      <c r="AF2331" t="s">
        <v>1537</v>
      </c>
      <c r="AG2331" t="s">
        <v>777</v>
      </c>
      <c r="AH2331" t="s">
        <v>778</v>
      </c>
      <c r="AI2331" t="s">
        <v>1538</v>
      </c>
      <c r="AJ2331" s="7"/>
      <c r="AK2331" t="s">
        <v>2790</v>
      </c>
      <c r="AL2331" t="s">
        <v>91</v>
      </c>
      <c r="AM2331" t="s">
        <v>1536</v>
      </c>
      <c r="AN2331" t="s">
        <v>2813</v>
      </c>
      <c r="AO2331" t="str">
        <f>TEXT(A2331,"yyyy-mm-dd")</f>
        <v>2013-05-31</v>
      </c>
    </row>
    <row r="2332" spans="1:41">
      <c r="A2332" s="6" t="s">
        <v>2789</v>
      </c>
      <c r="B2332">
        <v>2013</v>
      </c>
      <c r="C2332">
        <v>5</v>
      </c>
      <c r="E2332" t="s">
        <v>112</v>
      </c>
      <c r="F2332" t="s">
        <v>113</v>
      </c>
      <c r="G2332" t="s">
        <v>83</v>
      </c>
      <c r="H2332" t="s">
        <v>2624</v>
      </c>
      <c r="I2332">
        <v>2015</v>
      </c>
      <c r="K2332" s="6">
        <v>42369</v>
      </c>
      <c r="L2332">
        <v>31</v>
      </c>
      <c r="N2332" t="s">
        <v>837</v>
      </c>
      <c r="O2332" s="8">
        <v>4.6900000000000004</v>
      </c>
      <c r="P2332" s="8">
        <v>4.5</v>
      </c>
      <c r="Q2332" s="8">
        <v>4.37</v>
      </c>
      <c r="R2332" s="8">
        <v>5.03</v>
      </c>
      <c r="S2332" s="8">
        <v>3.5</v>
      </c>
      <c r="T2332" s="8">
        <v>7.7</v>
      </c>
      <c r="U2332" s="8">
        <v>0.79</v>
      </c>
      <c r="V2332" s="9">
        <v>24</v>
      </c>
      <c r="W2332" s="8">
        <v>0.66000000000000014</v>
      </c>
      <c r="X2332" s="8">
        <v>4.2</v>
      </c>
      <c r="Y2332" s="8">
        <v>0.19000000000000039</v>
      </c>
      <c r="Z2332" s="8">
        <v>0</v>
      </c>
      <c r="AA2332">
        <v>-0.27000000000000046</v>
      </c>
      <c r="AF2332" t="s">
        <v>2694</v>
      </c>
      <c r="AG2332" t="s">
        <v>115</v>
      </c>
      <c r="AH2332" t="s">
        <v>116</v>
      </c>
      <c r="AI2332" t="s">
        <v>359</v>
      </c>
      <c r="AJ2332" s="7">
        <v>42369</v>
      </c>
      <c r="AK2332" t="s">
        <v>2790</v>
      </c>
      <c r="AL2332" t="s">
        <v>118</v>
      </c>
      <c r="AM2332" t="s">
        <v>2626</v>
      </c>
      <c r="AN2332" t="s">
        <v>2817</v>
      </c>
      <c r="AO2332" t="str">
        <f>TEXT(A2332,"yyyy-mm-dd")</f>
        <v>2013-05-31</v>
      </c>
    </row>
    <row r="2333" spans="1:41">
      <c r="A2333" s="6" t="s">
        <v>2789</v>
      </c>
      <c r="B2333">
        <v>2013</v>
      </c>
      <c r="C2333">
        <v>5</v>
      </c>
      <c r="E2333" t="s">
        <v>112</v>
      </c>
      <c r="F2333" t="s">
        <v>113</v>
      </c>
      <c r="G2333" t="s">
        <v>83</v>
      </c>
      <c r="H2333" t="s">
        <v>2325</v>
      </c>
      <c r="I2333">
        <v>2014</v>
      </c>
      <c r="K2333" s="6">
        <v>42004</v>
      </c>
      <c r="L2333">
        <v>19</v>
      </c>
      <c r="N2333" t="s">
        <v>195</v>
      </c>
      <c r="O2333" s="8">
        <v>4.09</v>
      </c>
      <c r="P2333" s="8">
        <v>4</v>
      </c>
      <c r="Q2333" s="8">
        <v>3.8</v>
      </c>
      <c r="R2333" s="8">
        <v>4.28</v>
      </c>
      <c r="S2333" s="8">
        <v>3.45</v>
      </c>
      <c r="T2333" s="8">
        <v>5.67</v>
      </c>
      <c r="U2333" s="8">
        <v>0.45</v>
      </c>
      <c r="V2333" s="9">
        <v>27</v>
      </c>
      <c r="W2333" s="8">
        <v>0.48000000000000043</v>
      </c>
      <c r="X2333" s="8">
        <v>2.2199999999999998</v>
      </c>
      <c r="Y2333" s="8">
        <v>8.9999999999999858E-2</v>
      </c>
      <c r="Z2333" s="8">
        <v>-0.17999999999999972</v>
      </c>
      <c r="AA2333">
        <v>0</v>
      </c>
      <c r="AF2333" t="s">
        <v>2648</v>
      </c>
      <c r="AG2333" t="s">
        <v>115</v>
      </c>
      <c r="AH2333" t="s">
        <v>116</v>
      </c>
      <c r="AI2333" t="s">
        <v>230</v>
      </c>
      <c r="AJ2333" s="7">
        <v>42004</v>
      </c>
      <c r="AK2333" t="s">
        <v>2790</v>
      </c>
      <c r="AL2333" t="s">
        <v>118</v>
      </c>
      <c r="AM2333" t="s">
        <v>2327</v>
      </c>
      <c r="AN2333" t="s">
        <v>2816</v>
      </c>
      <c r="AO2333" t="str">
        <f>TEXT(A2333,"yyyy-mm-dd")</f>
        <v>2013-05-31</v>
      </c>
    </row>
    <row r="2334" spans="1:41">
      <c r="A2334" s="6" t="s">
        <v>2789</v>
      </c>
      <c r="B2334">
        <v>2013</v>
      </c>
      <c r="C2334">
        <v>5</v>
      </c>
      <c r="E2334" t="s">
        <v>112</v>
      </c>
      <c r="F2334" t="s">
        <v>113</v>
      </c>
      <c r="G2334" t="s">
        <v>83</v>
      </c>
      <c r="H2334" t="s">
        <v>2028</v>
      </c>
      <c r="I2334">
        <v>2013</v>
      </c>
      <c r="K2334" s="6">
        <v>41639</v>
      </c>
      <c r="L2334">
        <v>7</v>
      </c>
      <c r="N2334" t="s">
        <v>192</v>
      </c>
      <c r="O2334" s="8">
        <v>3.9</v>
      </c>
      <c r="P2334" s="8">
        <v>3.9</v>
      </c>
      <c r="Q2334" s="8">
        <v>3.78</v>
      </c>
      <c r="R2334" s="8">
        <v>4</v>
      </c>
      <c r="S2334" s="8">
        <v>3.31</v>
      </c>
      <c r="T2334" s="8">
        <v>4.9000000000000004</v>
      </c>
      <c r="U2334" s="8">
        <v>0.28999999999999998</v>
      </c>
      <c r="V2334" s="9">
        <v>27</v>
      </c>
      <c r="W2334" s="8">
        <v>0.2200000000000002</v>
      </c>
      <c r="X2334" s="8">
        <v>1.5900000000000003</v>
      </c>
      <c r="Y2334" s="8">
        <v>0</v>
      </c>
      <c r="Z2334" s="8">
        <v>-0.10000000000000009</v>
      </c>
      <c r="AA2334">
        <v>4.9999999999999822E-2</v>
      </c>
      <c r="AF2334" t="s">
        <v>2349</v>
      </c>
      <c r="AG2334" t="s">
        <v>115</v>
      </c>
      <c r="AH2334" t="s">
        <v>116</v>
      </c>
      <c r="AI2334" t="s">
        <v>117</v>
      </c>
      <c r="AJ2334" s="7">
        <v>41639</v>
      </c>
      <c r="AK2334" t="s">
        <v>2790</v>
      </c>
      <c r="AL2334" t="s">
        <v>118</v>
      </c>
      <c r="AM2334" t="s">
        <v>2030</v>
      </c>
      <c r="AN2334" t="s">
        <v>2815</v>
      </c>
      <c r="AO2334" t="str">
        <f>TEXT(A2334,"yyyy-mm-dd")</f>
        <v>2013-05-31</v>
      </c>
    </row>
    <row r="2335" spans="1:41">
      <c r="A2335" s="6" t="s">
        <v>2818</v>
      </c>
      <c r="B2335">
        <v>2013</v>
      </c>
      <c r="C2335">
        <v>6</v>
      </c>
      <c r="E2335" t="s">
        <v>1907</v>
      </c>
      <c r="F2335" t="s">
        <v>1908</v>
      </c>
      <c r="G2335" t="s">
        <v>102</v>
      </c>
      <c r="H2335" t="s">
        <v>2840</v>
      </c>
      <c r="I2335">
        <v>2015</v>
      </c>
      <c r="J2335">
        <v>2</v>
      </c>
      <c r="K2335" s="6">
        <v>42185</v>
      </c>
      <c r="L2335">
        <v>24</v>
      </c>
      <c r="M2335">
        <v>8</v>
      </c>
      <c r="N2335" t="s">
        <v>368</v>
      </c>
      <c r="O2335" s="8">
        <v>4.45</v>
      </c>
      <c r="P2335" s="8">
        <v>4.5</v>
      </c>
      <c r="Q2335" s="8">
        <v>4</v>
      </c>
      <c r="R2335" s="8">
        <v>4.63</v>
      </c>
      <c r="S2335" s="8">
        <v>3.5</v>
      </c>
      <c r="T2335" s="8">
        <v>6</v>
      </c>
      <c r="U2335" s="8">
        <v>0.57999999999999996</v>
      </c>
      <c r="V2335" s="9">
        <v>23</v>
      </c>
      <c r="W2335" s="8">
        <v>0.62999999999999989</v>
      </c>
      <c r="X2335" s="8">
        <v>2.5</v>
      </c>
      <c r="Y2335" s="8">
        <v>-4.9999999999999822E-2</v>
      </c>
      <c r="Z2335" s="8"/>
      <c r="AF2335" t="s">
        <v>2841</v>
      </c>
      <c r="AG2335" t="s">
        <v>1910</v>
      </c>
      <c r="AH2335" t="s">
        <v>1911</v>
      </c>
      <c r="AI2335" t="s">
        <v>1971</v>
      </c>
      <c r="AJ2335" s="7">
        <v>42185</v>
      </c>
      <c r="AK2335" t="s">
        <v>2819</v>
      </c>
      <c r="AL2335" t="s">
        <v>1908</v>
      </c>
      <c r="AM2335" t="s">
        <v>2842</v>
      </c>
      <c r="AN2335" t="s">
        <v>2843</v>
      </c>
      <c r="AO2335" t="str">
        <f>TEXT(A2335,"yyyy-mm-dd")</f>
        <v>2013-06-30</v>
      </c>
    </row>
    <row r="2336" spans="1:41">
      <c r="A2336" s="6" t="s">
        <v>2818</v>
      </c>
      <c r="B2336">
        <v>2013</v>
      </c>
      <c r="C2336">
        <v>6</v>
      </c>
      <c r="E2336" t="s">
        <v>1907</v>
      </c>
      <c r="F2336" t="s">
        <v>1908</v>
      </c>
      <c r="G2336" t="s">
        <v>102</v>
      </c>
      <c r="H2336" t="s">
        <v>2749</v>
      </c>
      <c r="I2336">
        <v>2015</v>
      </c>
      <c r="J2336">
        <v>1</v>
      </c>
      <c r="K2336" s="6">
        <v>42094</v>
      </c>
      <c r="L2336">
        <v>21</v>
      </c>
      <c r="M2336">
        <v>7</v>
      </c>
      <c r="N2336" t="s">
        <v>176</v>
      </c>
      <c r="O2336" s="8">
        <v>4.28</v>
      </c>
      <c r="P2336" s="8">
        <v>4.25</v>
      </c>
      <c r="Q2336" s="8">
        <v>4</v>
      </c>
      <c r="R2336" s="8">
        <v>4.5</v>
      </c>
      <c r="S2336" s="8">
        <v>3.5</v>
      </c>
      <c r="T2336" s="8">
        <v>5.5</v>
      </c>
      <c r="U2336" s="8">
        <v>0.53</v>
      </c>
      <c r="V2336" s="9">
        <v>23</v>
      </c>
      <c r="W2336" s="8">
        <v>0.5</v>
      </c>
      <c r="X2336" s="8">
        <v>2</v>
      </c>
      <c r="Y2336" s="8">
        <v>3.0000000000000249E-2</v>
      </c>
      <c r="Z2336" s="8">
        <v>0.12000000000000011</v>
      </c>
      <c r="AA2336">
        <v>0</v>
      </c>
      <c r="AF2336" t="s">
        <v>2750</v>
      </c>
      <c r="AG2336" t="s">
        <v>1910</v>
      </c>
      <c r="AH2336" t="s">
        <v>1911</v>
      </c>
      <c r="AI2336" t="s">
        <v>1944</v>
      </c>
      <c r="AJ2336" s="7">
        <v>42094</v>
      </c>
      <c r="AK2336" t="s">
        <v>2819</v>
      </c>
      <c r="AL2336" t="s">
        <v>1908</v>
      </c>
      <c r="AM2336" t="s">
        <v>2751</v>
      </c>
      <c r="AN2336" t="s">
        <v>2839</v>
      </c>
      <c r="AO2336" t="str">
        <f>TEXT(A2336,"yyyy-mm-dd")</f>
        <v>2013-06-30</v>
      </c>
    </row>
    <row r="2337" spans="1:41">
      <c r="A2337" s="6" t="s">
        <v>2818</v>
      </c>
      <c r="B2337">
        <v>2013</v>
      </c>
      <c r="C2337">
        <v>6</v>
      </c>
      <c r="E2337" t="s">
        <v>1907</v>
      </c>
      <c r="F2337" t="s">
        <v>1908</v>
      </c>
      <c r="G2337" t="s">
        <v>102</v>
      </c>
      <c r="H2337" t="s">
        <v>2641</v>
      </c>
      <c r="I2337">
        <v>2014</v>
      </c>
      <c r="J2337">
        <v>4</v>
      </c>
      <c r="K2337" s="6">
        <v>42004</v>
      </c>
      <c r="L2337">
        <v>18</v>
      </c>
      <c r="M2337">
        <v>6</v>
      </c>
      <c r="N2337" t="s">
        <v>206</v>
      </c>
      <c r="O2337" s="8">
        <v>4.0999999999999996</v>
      </c>
      <c r="P2337" s="8">
        <v>4</v>
      </c>
      <c r="Q2337" s="8">
        <v>4</v>
      </c>
      <c r="R2337" s="8">
        <v>4.5</v>
      </c>
      <c r="S2337" s="8">
        <v>3.5</v>
      </c>
      <c r="T2337" s="8">
        <v>5.5</v>
      </c>
      <c r="U2337" s="8">
        <v>0.45</v>
      </c>
      <c r="V2337" s="9">
        <v>25</v>
      </c>
      <c r="W2337" s="8">
        <v>0.5</v>
      </c>
      <c r="X2337" s="8">
        <v>2</v>
      </c>
      <c r="Y2337" s="8">
        <v>9.9999999999999645E-2</v>
      </c>
      <c r="Z2337" s="8">
        <v>0</v>
      </c>
      <c r="AA2337">
        <v>0.18999999999999995</v>
      </c>
      <c r="AF2337" t="s">
        <v>2642</v>
      </c>
      <c r="AG2337" t="s">
        <v>1910</v>
      </c>
      <c r="AH2337" t="s">
        <v>1911</v>
      </c>
      <c r="AI2337" t="s">
        <v>1939</v>
      </c>
      <c r="AJ2337" s="7">
        <v>42004</v>
      </c>
      <c r="AK2337" t="s">
        <v>2819</v>
      </c>
      <c r="AL2337" t="s">
        <v>1908</v>
      </c>
      <c r="AM2337" t="s">
        <v>2643</v>
      </c>
      <c r="AN2337" t="s">
        <v>2838</v>
      </c>
      <c r="AO2337" t="str">
        <f>TEXT(A2337,"yyyy-mm-dd")</f>
        <v>2013-06-30</v>
      </c>
    </row>
    <row r="2338" spans="1:41">
      <c r="A2338" s="6" t="s">
        <v>2818</v>
      </c>
      <c r="B2338">
        <v>2013</v>
      </c>
      <c r="C2338">
        <v>6</v>
      </c>
      <c r="E2338" t="s">
        <v>1907</v>
      </c>
      <c r="F2338" t="s">
        <v>1908</v>
      </c>
      <c r="G2338" t="s">
        <v>102</v>
      </c>
      <c r="H2338" t="s">
        <v>2564</v>
      </c>
      <c r="I2338">
        <v>2014</v>
      </c>
      <c r="J2338">
        <v>3</v>
      </c>
      <c r="K2338" s="6">
        <v>41912</v>
      </c>
      <c r="L2338">
        <v>15</v>
      </c>
      <c r="M2338">
        <v>5</v>
      </c>
      <c r="N2338" t="s">
        <v>236</v>
      </c>
      <c r="O2338" s="8">
        <v>3.98</v>
      </c>
      <c r="P2338" s="8">
        <v>4</v>
      </c>
      <c r="Q2338" s="8">
        <v>3.75</v>
      </c>
      <c r="R2338" s="8">
        <v>4.05</v>
      </c>
      <c r="S2338" s="8">
        <v>3.5</v>
      </c>
      <c r="T2338" s="8">
        <v>5</v>
      </c>
      <c r="U2338" s="8">
        <v>0.37</v>
      </c>
      <c r="V2338" s="9">
        <v>25</v>
      </c>
      <c r="W2338" s="8">
        <v>0.29999999999999982</v>
      </c>
      <c r="X2338" s="8">
        <v>1.5</v>
      </c>
      <c r="Y2338" s="8">
        <v>-2.0000000000000018E-2</v>
      </c>
      <c r="Z2338" s="8">
        <v>0</v>
      </c>
      <c r="AA2338">
        <v>-4.9999999999999822E-2</v>
      </c>
      <c r="AF2338" t="s">
        <v>2565</v>
      </c>
      <c r="AG2338" t="s">
        <v>1910</v>
      </c>
      <c r="AH2338" t="s">
        <v>1911</v>
      </c>
      <c r="AI2338" t="s">
        <v>1934</v>
      </c>
      <c r="AJ2338" s="7">
        <v>41912</v>
      </c>
      <c r="AK2338" t="s">
        <v>2819</v>
      </c>
      <c r="AL2338" t="s">
        <v>1908</v>
      </c>
      <c r="AM2338" t="s">
        <v>2566</v>
      </c>
      <c r="AN2338" t="s">
        <v>2837</v>
      </c>
      <c r="AO2338" t="str">
        <f>TEXT(A2338,"yyyy-mm-dd")</f>
        <v>2013-06-30</v>
      </c>
    </row>
    <row r="2339" spans="1:41">
      <c r="A2339" s="6" t="s">
        <v>2818</v>
      </c>
      <c r="B2339">
        <v>2013</v>
      </c>
      <c r="C2339">
        <v>6</v>
      </c>
      <c r="E2339" t="s">
        <v>1907</v>
      </c>
      <c r="F2339" t="s">
        <v>1908</v>
      </c>
      <c r="G2339" t="s">
        <v>102</v>
      </c>
      <c r="H2339" t="s">
        <v>2491</v>
      </c>
      <c r="I2339">
        <v>2014</v>
      </c>
      <c r="J2339">
        <v>2</v>
      </c>
      <c r="K2339" s="6">
        <v>41820</v>
      </c>
      <c r="L2339">
        <v>12</v>
      </c>
      <c r="M2339">
        <v>4</v>
      </c>
      <c r="N2339" t="s">
        <v>261</v>
      </c>
      <c r="O2339" s="8">
        <v>3.93</v>
      </c>
      <c r="P2339" s="8">
        <v>4</v>
      </c>
      <c r="Q2339" s="8">
        <v>3.75</v>
      </c>
      <c r="R2339" s="8">
        <v>4</v>
      </c>
      <c r="S2339" s="8">
        <v>3.5</v>
      </c>
      <c r="T2339" s="8">
        <v>5</v>
      </c>
      <c r="U2339" s="8">
        <v>0.33</v>
      </c>
      <c r="V2339" s="9">
        <v>25</v>
      </c>
      <c r="W2339" s="8">
        <v>0.25</v>
      </c>
      <c r="X2339" s="8">
        <v>1.5</v>
      </c>
      <c r="Y2339" s="8">
        <v>-6.999999999999984E-2</v>
      </c>
      <c r="Z2339" s="8">
        <v>0</v>
      </c>
      <c r="AA2339">
        <v>0</v>
      </c>
      <c r="AF2339" t="s">
        <v>2492</v>
      </c>
      <c r="AG2339" t="s">
        <v>1910</v>
      </c>
      <c r="AH2339" t="s">
        <v>1911</v>
      </c>
      <c r="AI2339" t="s">
        <v>1929</v>
      </c>
      <c r="AJ2339" s="7">
        <v>41820</v>
      </c>
      <c r="AK2339" t="s">
        <v>2819</v>
      </c>
      <c r="AL2339" t="s">
        <v>1908</v>
      </c>
      <c r="AM2339" t="s">
        <v>2493</v>
      </c>
      <c r="AN2339" t="s">
        <v>2836</v>
      </c>
      <c r="AO2339" t="str">
        <f>TEXT(A2339,"yyyy-mm-dd")</f>
        <v>2013-06-30</v>
      </c>
    </row>
    <row r="2340" spans="1:41">
      <c r="A2340" s="6" t="s">
        <v>2818</v>
      </c>
      <c r="B2340">
        <v>2013</v>
      </c>
      <c r="C2340">
        <v>6</v>
      </c>
      <c r="E2340" t="s">
        <v>1907</v>
      </c>
      <c r="F2340" t="s">
        <v>1908</v>
      </c>
      <c r="G2340" t="s">
        <v>102</v>
      </c>
      <c r="H2340" t="s">
        <v>2418</v>
      </c>
      <c r="I2340">
        <v>2014</v>
      </c>
      <c r="J2340">
        <v>1</v>
      </c>
      <c r="K2340" s="6">
        <v>41729</v>
      </c>
      <c r="L2340">
        <v>9</v>
      </c>
      <c r="M2340">
        <v>3</v>
      </c>
      <c r="N2340" t="s">
        <v>173</v>
      </c>
      <c r="O2340" s="8">
        <v>3.89</v>
      </c>
      <c r="P2340" s="8">
        <v>4</v>
      </c>
      <c r="Q2340" s="8">
        <v>3.75</v>
      </c>
      <c r="R2340" s="8">
        <v>4</v>
      </c>
      <c r="S2340" s="8">
        <v>3.5</v>
      </c>
      <c r="T2340" s="8">
        <v>4.25</v>
      </c>
      <c r="U2340" s="8">
        <v>0.24</v>
      </c>
      <c r="V2340" s="9">
        <v>25</v>
      </c>
      <c r="W2340" s="8">
        <v>0.25</v>
      </c>
      <c r="X2340" s="8">
        <v>0.75</v>
      </c>
      <c r="Y2340" s="8">
        <v>-0.10999999999999988</v>
      </c>
      <c r="Z2340" s="8">
        <v>0</v>
      </c>
      <c r="AA2340">
        <v>0</v>
      </c>
      <c r="AF2340" t="s">
        <v>2419</v>
      </c>
      <c r="AG2340" t="s">
        <v>1910</v>
      </c>
      <c r="AH2340" t="s">
        <v>1911</v>
      </c>
      <c r="AI2340" t="s">
        <v>1924</v>
      </c>
      <c r="AJ2340" s="7">
        <v>41729</v>
      </c>
      <c r="AK2340" t="s">
        <v>2819</v>
      </c>
      <c r="AL2340" t="s">
        <v>1908</v>
      </c>
      <c r="AM2340" t="s">
        <v>2420</v>
      </c>
      <c r="AN2340" t="s">
        <v>2835</v>
      </c>
      <c r="AO2340" t="str">
        <f>TEXT(A2340,"yyyy-mm-dd")</f>
        <v>2013-06-30</v>
      </c>
    </row>
    <row r="2341" spans="1:41">
      <c r="A2341" s="6" t="s">
        <v>2818</v>
      </c>
      <c r="B2341">
        <v>2013</v>
      </c>
      <c r="C2341">
        <v>6</v>
      </c>
      <c r="E2341" t="s">
        <v>1907</v>
      </c>
      <c r="F2341" t="s">
        <v>1908</v>
      </c>
      <c r="G2341" t="s">
        <v>102</v>
      </c>
      <c r="H2341" t="s">
        <v>2342</v>
      </c>
      <c r="I2341">
        <v>2013</v>
      </c>
      <c r="J2341">
        <v>4</v>
      </c>
      <c r="K2341" s="6">
        <v>41639</v>
      </c>
      <c r="L2341">
        <v>6</v>
      </c>
      <c r="M2341">
        <v>2</v>
      </c>
      <c r="N2341" t="s">
        <v>203</v>
      </c>
      <c r="O2341" s="8">
        <v>3.89</v>
      </c>
      <c r="P2341" s="8">
        <v>4</v>
      </c>
      <c r="Q2341" s="8">
        <v>4</v>
      </c>
      <c r="R2341" s="8">
        <v>4</v>
      </c>
      <c r="S2341" s="8">
        <v>3.5</v>
      </c>
      <c r="T2341" s="8">
        <v>4</v>
      </c>
      <c r="U2341" s="8">
        <v>0.21</v>
      </c>
      <c r="V2341" s="9">
        <v>25</v>
      </c>
      <c r="W2341" s="8">
        <v>0</v>
      </c>
      <c r="X2341" s="8">
        <v>0.5</v>
      </c>
      <c r="Y2341" s="8">
        <v>-0.10999999999999988</v>
      </c>
      <c r="Z2341" s="8">
        <v>0</v>
      </c>
      <c r="AA2341">
        <v>-0.25</v>
      </c>
      <c r="AF2341" t="s">
        <v>2343</v>
      </c>
      <c r="AG2341" t="s">
        <v>1910</v>
      </c>
      <c r="AH2341" t="s">
        <v>1911</v>
      </c>
      <c r="AI2341" t="s">
        <v>1919</v>
      </c>
      <c r="AJ2341" s="7">
        <v>41639</v>
      </c>
      <c r="AK2341" t="s">
        <v>2819</v>
      </c>
      <c r="AL2341" t="s">
        <v>1908</v>
      </c>
      <c r="AM2341" t="s">
        <v>2344</v>
      </c>
      <c r="AN2341" t="s">
        <v>2834</v>
      </c>
      <c r="AO2341" t="str">
        <f>TEXT(A2341,"yyyy-mm-dd")</f>
        <v>2013-06-30</v>
      </c>
    </row>
    <row r="2342" spans="1:41">
      <c r="A2342" s="6" t="s">
        <v>2818</v>
      </c>
      <c r="B2342">
        <v>2013</v>
      </c>
      <c r="C2342">
        <v>6</v>
      </c>
      <c r="E2342" t="s">
        <v>1907</v>
      </c>
      <c r="F2342" t="s">
        <v>1908</v>
      </c>
      <c r="G2342" t="s">
        <v>102</v>
      </c>
      <c r="H2342" t="s">
        <v>2267</v>
      </c>
      <c r="I2342">
        <v>2013</v>
      </c>
      <c r="J2342">
        <v>3</v>
      </c>
      <c r="K2342" s="6">
        <v>41547</v>
      </c>
      <c r="L2342">
        <v>3</v>
      </c>
      <c r="M2342">
        <v>1</v>
      </c>
      <c r="N2342" t="s">
        <v>233</v>
      </c>
      <c r="O2342" s="8">
        <v>3.91</v>
      </c>
      <c r="P2342" s="8">
        <v>4</v>
      </c>
      <c r="Q2342" s="8">
        <v>4</v>
      </c>
      <c r="R2342" s="8">
        <v>4</v>
      </c>
      <c r="S2342" s="8">
        <v>3.5</v>
      </c>
      <c r="T2342" s="8">
        <v>4.0199999999999996</v>
      </c>
      <c r="U2342" s="8">
        <v>0.19</v>
      </c>
      <c r="V2342" s="9">
        <v>25</v>
      </c>
      <c r="W2342" s="8">
        <v>0</v>
      </c>
      <c r="X2342" s="8">
        <v>0.51999999999999957</v>
      </c>
      <c r="Y2342" s="8">
        <v>-8.9999999999999858E-2</v>
      </c>
      <c r="Z2342" s="8">
        <v>0</v>
      </c>
      <c r="AA2342">
        <v>-0.25</v>
      </c>
      <c r="AF2342" t="s">
        <v>2268</v>
      </c>
      <c r="AG2342" t="s">
        <v>1910</v>
      </c>
      <c r="AH2342" t="s">
        <v>1911</v>
      </c>
      <c r="AI2342" t="s">
        <v>1915</v>
      </c>
      <c r="AJ2342" s="7">
        <v>41547</v>
      </c>
      <c r="AK2342" t="s">
        <v>2819</v>
      </c>
      <c r="AL2342" t="s">
        <v>1908</v>
      </c>
      <c r="AM2342" t="s">
        <v>2269</v>
      </c>
      <c r="AN2342" t="s">
        <v>2833</v>
      </c>
      <c r="AO2342" t="str">
        <f>TEXT(A2342,"yyyy-mm-dd")</f>
        <v>2013-06-30</v>
      </c>
    </row>
    <row r="2343" spans="1:41">
      <c r="A2343" s="6" t="s">
        <v>2818</v>
      </c>
      <c r="B2343">
        <v>2013</v>
      </c>
      <c r="C2343">
        <v>6</v>
      </c>
      <c r="E2343" t="s">
        <v>100</v>
      </c>
      <c r="F2343" t="s">
        <v>101</v>
      </c>
      <c r="G2343" t="s">
        <v>83</v>
      </c>
      <c r="H2343" t="s">
        <v>2624</v>
      </c>
      <c r="I2343">
        <v>2015</v>
      </c>
      <c r="K2343" s="6">
        <v>42369</v>
      </c>
      <c r="L2343">
        <v>30</v>
      </c>
      <c r="N2343" t="s">
        <v>567</v>
      </c>
      <c r="O2343" s="8">
        <v>4</v>
      </c>
      <c r="P2343" s="8">
        <v>3.95</v>
      </c>
      <c r="Q2343" s="8">
        <v>3.78</v>
      </c>
      <c r="R2343" s="8">
        <v>4.3</v>
      </c>
      <c r="S2343" s="8">
        <v>2.8</v>
      </c>
      <c r="T2343" s="8">
        <v>4.9000000000000004</v>
      </c>
      <c r="U2343" s="8">
        <v>0.48</v>
      </c>
      <c r="V2343" s="9">
        <v>20</v>
      </c>
      <c r="W2343" s="8">
        <v>0.52</v>
      </c>
      <c r="X2343" s="8">
        <v>2.1000000000000005</v>
      </c>
      <c r="Y2343" s="8">
        <v>4.9999999999999822E-2</v>
      </c>
      <c r="Z2343" s="8">
        <v>-4.9999999999999822E-2</v>
      </c>
      <c r="AA2343">
        <v>-7.9999999999999627E-2</v>
      </c>
      <c r="AF2343" t="s">
        <v>10060</v>
      </c>
      <c r="AG2343" t="s">
        <v>9655</v>
      </c>
      <c r="AH2343" t="s">
        <v>9656</v>
      </c>
      <c r="AI2343" t="s">
        <v>9708</v>
      </c>
      <c r="AJ2343" s="7">
        <v>42369</v>
      </c>
      <c r="AK2343" t="s">
        <v>2819</v>
      </c>
      <c r="AL2343" t="s">
        <v>109</v>
      </c>
      <c r="AM2343" t="s">
        <v>2626</v>
      </c>
      <c r="AN2343" t="s">
        <v>10066</v>
      </c>
    </row>
    <row r="2344" spans="1:41">
      <c r="A2344" s="6" t="s">
        <v>2818</v>
      </c>
      <c r="B2344">
        <v>2013</v>
      </c>
      <c r="C2344">
        <v>6</v>
      </c>
      <c r="E2344" t="s">
        <v>100</v>
      </c>
      <c r="F2344" t="s">
        <v>101</v>
      </c>
      <c r="G2344" t="s">
        <v>102</v>
      </c>
      <c r="H2344" t="s">
        <v>2641</v>
      </c>
      <c r="I2344">
        <v>2014</v>
      </c>
      <c r="J2344">
        <v>4</v>
      </c>
      <c r="K2344" s="6">
        <v>42004</v>
      </c>
      <c r="L2344">
        <v>18</v>
      </c>
      <c r="M2344">
        <v>6</v>
      </c>
      <c r="N2344" t="s">
        <v>206</v>
      </c>
      <c r="O2344" s="8">
        <v>3.87</v>
      </c>
      <c r="P2344" s="8">
        <v>3.99</v>
      </c>
      <c r="Q2344" s="8">
        <v>3.6</v>
      </c>
      <c r="R2344" s="8">
        <v>4.28</v>
      </c>
      <c r="S2344" s="8">
        <v>2</v>
      </c>
      <c r="T2344" s="8">
        <v>5.04</v>
      </c>
      <c r="U2344" s="8">
        <v>0.59</v>
      </c>
      <c r="V2344" s="9">
        <v>27</v>
      </c>
      <c r="W2344" s="8">
        <v>0.68000000000000016</v>
      </c>
      <c r="X2344" s="8">
        <v>3.04</v>
      </c>
      <c r="Y2344" s="8">
        <v>-0.12000000000000011</v>
      </c>
      <c r="Z2344" s="8">
        <v>-5.9999999999999609E-2</v>
      </c>
      <c r="AA2344">
        <v>6.0000000000000497E-2</v>
      </c>
      <c r="AF2344" t="s">
        <v>2672</v>
      </c>
      <c r="AG2344" t="s">
        <v>106</v>
      </c>
      <c r="AH2344" t="s">
        <v>107</v>
      </c>
      <c r="AI2344" t="s">
        <v>2670</v>
      </c>
      <c r="AJ2344" s="7">
        <v>42004</v>
      </c>
      <c r="AK2344" t="s">
        <v>2819</v>
      </c>
      <c r="AL2344" t="s">
        <v>109</v>
      </c>
      <c r="AM2344" t="s">
        <v>2643</v>
      </c>
      <c r="AN2344" t="s">
        <v>2832</v>
      </c>
      <c r="AO2344" t="str">
        <f>TEXT(A2344,"yyyy-mm-dd")</f>
        <v>2013-06-30</v>
      </c>
    </row>
    <row r="2345" spans="1:41">
      <c r="A2345" s="6" t="s">
        <v>2818</v>
      </c>
      <c r="B2345">
        <v>2013</v>
      </c>
      <c r="C2345">
        <v>6</v>
      </c>
      <c r="E2345" t="s">
        <v>100</v>
      </c>
      <c r="F2345" t="s">
        <v>101</v>
      </c>
      <c r="G2345" t="s">
        <v>83</v>
      </c>
      <c r="H2345" t="s">
        <v>2325</v>
      </c>
      <c r="I2345">
        <v>2014</v>
      </c>
      <c r="K2345" s="6">
        <v>42004</v>
      </c>
      <c r="L2345">
        <v>18</v>
      </c>
      <c r="N2345" t="s">
        <v>206</v>
      </c>
      <c r="O2345" s="8">
        <v>3.93</v>
      </c>
      <c r="P2345" s="8">
        <v>4</v>
      </c>
      <c r="Q2345" s="8">
        <v>3.8</v>
      </c>
      <c r="R2345" s="8">
        <v>4.1500000000000004</v>
      </c>
      <c r="S2345" s="8">
        <v>3.1</v>
      </c>
      <c r="T2345" s="8">
        <v>4.5</v>
      </c>
      <c r="U2345" s="8">
        <v>0.31</v>
      </c>
      <c r="V2345" s="9">
        <v>27</v>
      </c>
      <c r="W2345" s="8">
        <v>0.35000000000000053</v>
      </c>
      <c r="X2345" s="8">
        <v>1.4</v>
      </c>
      <c r="Y2345" s="8">
        <v>-6.999999999999984E-2</v>
      </c>
      <c r="Z2345" s="8">
        <v>0</v>
      </c>
      <c r="AA2345">
        <v>-4.9999999999999822E-2</v>
      </c>
      <c r="AF2345" t="s">
        <v>10034</v>
      </c>
      <c r="AG2345" t="s">
        <v>9655</v>
      </c>
      <c r="AH2345" t="s">
        <v>9656</v>
      </c>
      <c r="AI2345" t="s">
        <v>9669</v>
      </c>
      <c r="AJ2345" s="7">
        <v>42004</v>
      </c>
      <c r="AK2345" t="s">
        <v>2819</v>
      </c>
      <c r="AL2345" t="s">
        <v>109</v>
      </c>
      <c r="AM2345" t="s">
        <v>2327</v>
      </c>
      <c r="AN2345" t="s">
        <v>10040</v>
      </c>
    </row>
    <row r="2346" spans="1:41">
      <c r="A2346" s="6" t="s">
        <v>2818</v>
      </c>
      <c r="B2346">
        <v>2013</v>
      </c>
      <c r="C2346">
        <v>6</v>
      </c>
      <c r="E2346" t="s">
        <v>100</v>
      </c>
      <c r="F2346" t="s">
        <v>101</v>
      </c>
      <c r="G2346" t="s">
        <v>102</v>
      </c>
      <c r="H2346" t="s">
        <v>2564</v>
      </c>
      <c r="I2346">
        <v>2014</v>
      </c>
      <c r="J2346">
        <v>3</v>
      </c>
      <c r="K2346" s="6">
        <v>41912</v>
      </c>
      <c r="L2346">
        <v>15</v>
      </c>
      <c r="M2346">
        <v>5</v>
      </c>
      <c r="N2346" t="s">
        <v>236</v>
      </c>
      <c r="O2346" s="8">
        <v>3.85</v>
      </c>
      <c r="P2346" s="8">
        <v>3.9</v>
      </c>
      <c r="Q2346" s="8">
        <v>3.6</v>
      </c>
      <c r="R2346" s="8">
        <v>4</v>
      </c>
      <c r="S2346" s="8">
        <v>2.7</v>
      </c>
      <c r="T2346" s="8">
        <v>4.7699999999999996</v>
      </c>
      <c r="U2346" s="8">
        <v>0.47</v>
      </c>
      <c r="V2346" s="9">
        <v>27</v>
      </c>
      <c r="W2346" s="8">
        <v>0.39999999999999991</v>
      </c>
      <c r="X2346" s="8">
        <v>2.0699999999999994</v>
      </c>
      <c r="Y2346" s="8">
        <v>-4.9999999999999822E-2</v>
      </c>
      <c r="Z2346" s="8">
        <v>2.0000000000000018E-2</v>
      </c>
      <c r="AA2346">
        <v>-0.30000000000000027</v>
      </c>
      <c r="AF2346" t="s">
        <v>2669</v>
      </c>
      <c r="AG2346" t="s">
        <v>106</v>
      </c>
      <c r="AH2346" t="s">
        <v>107</v>
      </c>
      <c r="AI2346" t="s">
        <v>2667</v>
      </c>
      <c r="AJ2346" s="7">
        <v>41912</v>
      </c>
      <c r="AK2346" t="s">
        <v>2819</v>
      </c>
      <c r="AL2346" t="s">
        <v>109</v>
      </c>
      <c r="AM2346" t="s">
        <v>2566</v>
      </c>
      <c r="AN2346" t="s">
        <v>2831</v>
      </c>
      <c r="AO2346" t="str">
        <f>TEXT(A2346,"yyyy-mm-dd")</f>
        <v>2013-06-30</v>
      </c>
    </row>
    <row r="2347" spans="1:41">
      <c r="A2347" s="6" t="s">
        <v>2818</v>
      </c>
      <c r="B2347">
        <v>2013</v>
      </c>
      <c r="C2347">
        <v>6</v>
      </c>
      <c r="E2347" t="s">
        <v>100</v>
      </c>
      <c r="F2347" t="s">
        <v>101</v>
      </c>
      <c r="G2347" t="s">
        <v>102</v>
      </c>
      <c r="H2347" t="s">
        <v>2491</v>
      </c>
      <c r="I2347">
        <v>2014</v>
      </c>
      <c r="J2347">
        <v>2</v>
      </c>
      <c r="K2347" s="6">
        <v>41820</v>
      </c>
      <c r="L2347">
        <v>12</v>
      </c>
      <c r="M2347">
        <v>4</v>
      </c>
      <c r="N2347" t="s">
        <v>261</v>
      </c>
      <c r="O2347" s="8">
        <v>3.76</v>
      </c>
      <c r="P2347" s="8">
        <v>3.7</v>
      </c>
      <c r="Q2347" s="8">
        <v>3.35</v>
      </c>
      <c r="R2347" s="8">
        <v>4.05</v>
      </c>
      <c r="S2347" s="8">
        <v>2.5</v>
      </c>
      <c r="T2347" s="8">
        <v>5.62</v>
      </c>
      <c r="U2347" s="8">
        <v>0.62</v>
      </c>
      <c r="V2347" s="9">
        <v>27</v>
      </c>
      <c r="W2347" s="8">
        <v>0.69999999999999973</v>
      </c>
      <c r="X2347" s="8">
        <v>3.12</v>
      </c>
      <c r="Y2347" s="8">
        <v>5.9999999999999609E-2</v>
      </c>
      <c r="Z2347" s="8">
        <v>-9.9999999999999645E-2</v>
      </c>
      <c r="AA2347">
        <v>-0.13000000000000034</v>
      </c>
      <c r="AF2347" t="s">
        <v>2666</v>
      </c>
      <c r="AG2347" t="s">
        <v>106</v>
      </c>
      <c r="AH2347" t="s">
        <v>107</v>
      </c>
      <c r="AI2347" t="s">
        <v>502</v>
      </c>
      <c r="AJ2347" s="7">
        <v>41820</v>
      </c>
      <c r="AK2347" t="s">
        <v>2819</v>
      </c>
      <c r="AL2347" t="s">
        <v>109</v>
      </c>
      <c r="AM2347" t="s">
        <v>2493</v>
      </c>
      <c r="AN2347" t="s">
        <v>2830</v>
      </c>
      <c r="AO2347" t="str">
        <f>TEXT(A2347,"yyyy-mm-dd")</f>
        <v>2013-06-30</v>
      </c>
    </row>
    <row r="2348" spans="1:41">
      <c r="A2348" s="6" t="s">
        <v>2818</v>
      </c>
      <c r="B2348">
        <v>2013</v>
      </c>
      <c r="C2348">
        <v>6</v>
      </c>
      <c r="E2348" t="s">
        <v>100</v>
      </c>
      <c r="F2348" t="s">
        <v>101</v>
      </c>
      <c r="G2348" t="s">
        <v>102</v>
      </c>
      <c r="H2348" t="s">
        <v>2418</v>
      </c>
      <c r="I2348">
        <v>2014</v>
      </c>
      <c r="J2348">
        <v>1</v>
      </c>
      <c r="K2348" s="6">
        <v>41729</v>
      </c>
      <c r="L2348">
        <v>9</v>
      </c>
      <c r="M2348">
        <v>3</v>
      </c>
      <c r="N2348" t="s">
        <v>173</v>
      </c>
      <c r="O2348" s="8">
        <v>4.2699999999999996</v>
      </c>
      <c r="P2348" s="8">
        <v>4.2</v>
      </c>
      <c r="Q2348" s="8">
        <v>3.75</v>
      </c>
      <c r="R2348" s="8">
        <v>4.5999999999999996</v>
      </c>
      <c r="S2348" s="8">
        <v>3.36</v>
      </c>
      <c r="T2348" s="8">
        <v>6.4</v>
      </c>
      <c r="U2348" s="8">
        <v>0.67</v>
      </c>
      <c r="V2348" s="9">
        <v>27</v>
      </c>
      <c r="W2348" s="8">
        <v>0.84999999999999964</v>
      </c>
      <c r="X2348" s="8">
        <v>3.0400000000000005</v>
      </c>
      <c r="Y2348" s="8">
        <v>6.9999999999999396E-2</v>
      </c>
      <c r="Z2348" s="8">
        <v>4.9999999999999822E-2</v>
      </c>
      <c r="AA2348">
        <v>-2.0000000000000906E-2</v>
      </c>
      <c r="AF2348" t="s">
        <v>2664</v>
      </c>
      <c r="AG2348" t="s">
        <v>106</v>
      </c>
      <c r="AH2348" t="s">
        <v>107</v>
      </c>
      <c r="AI2348" t="s">
        <v>497</v>
      </c>
      <c r="AJ2348" s="7">
        <v>41729</v>
      </c>
      <c r="AK2348" t="s">
        <v>2819</v>
      </c>
      <c r="AL2348" t="s">
        <v>109</v>
      </c>
      <c r="AM2348" t="s">
        <v>2420</v>
      </c>
      <c r="AN2348" t="s">
        <v>2829</v>
      </c>
      <c r="AO2348" t="str">
        <f>TEXT(A2348,"yyyy-mm-dd")</f>
        <v>2013-06-30</v>
      </c>
    </row>
    <row r="2349" spans="1:41">
      <c r="A2349" s="6" t="s">
        <v>2818</v>
      </c>
      <c r="B2349">
        <v>2013</v>
      </c>
      <c r="C2349">
        <v>6</v>
      </c>
      <c r="E2349" t="s">
        <v>100</v>
      </c>
      <c r="F2349" t="s">
        <v>101</v>
      </c>
      <c r="G2349" t="s">
        <v>102</v>
      </c>
      <c r="H2349" t="s">
        <v>2342</v>
      </c>
      <c r="I2349">
        <v>2013</v>
      </c>
      <c r="J2349">
        <v>4</v>
      </c>
      <c r="K2349" s="6">
        <v>41639</v>
      </c>
      <c r="L2349">
        <v>6</v>
      </c>
      <c r="M2349">
        <v>2</v>
      </c>
      <c r="N2349" t="s">
        <v>203</v>
      </c>
      <c r="O2349" s="8">
        <v>3.73</v>
      </c>
      <c r="P2349" s="8">
        <v>3.75</v>
      </c>
      <c r="Q2349" s="8">
        <v>3.4</v>
      </c>
      <c r="R2349" s="8">
        <v>4.05</v>
      </c>
      <c r="S2349" s="8">
        <v>2.5</v>
      </c>
      <c r="T2349" s="8">
        <v>4.8</v>
      </c>
      <c r="U2349" s="8">
        <v>0.52</v>
      </c>
      <c r="V2349" s="9">
        <v>28</v>
      </c>
      <c r="W2349" s="8">
        <v>0.64999999999999991</v>
      </c>
      <c r="X2349" s="8">
        <v>2.2999999999999998</v>
      </c>
      <c r="Y2349" s="8">
        <v>-2.0000000000000018E-2</v>
      </c>
      <c r="Z2349" s="8">
        <v>-0.14999999999999991</v>
      </c>
      <c r="AA2349">
        <v>0.13000000000000034</v>
      </c>
      <c r="AF2349" t="s">
        <v>2662</v>
      </c>
      <c r="AG2349" t="s">
        <v>106</v>
      </c>
      <c r="AH2349" t="s">
        <v>107</v>
      </c>
      <c r="AI2349" t="s">
        <v>427</v>
      </c>
      <c r="AJ2349" s="7">
        <v>41639</v>
      </c>
      <c r="AK2349" t="s">
        <v>2819</v>
      </c>
      <c r="AL2349" t="s">
        <v>109</v>
      </c>
      <c r="AM2349" t="s">
        <v>2344</v>
      </c>
      <c r="AN2349" t="s">
        <v>2828</v>
      </c>
      <c r="AO2349" t="str">
        <f>TEXT(A2349,"yyyy-mm-dd")</f>
        <v>2013-06-30</v>
      </c>
    </row>
    <row r="2350" spans="1:41">
      <c r="A2350" s="6" t="s">
        <v>2818</v>
      </c>
      <c r="B2350">
        <v>2013</v>
      </c>
      <c r="C2350">
        <v>6</v>
      </c>
      <c r="E2350" t="s">
        <v>100</v>
      </c>
      <c r="F2350" t="s">
        <v>101</v>
      </c>
      <c r="G2350" t="s">
        <v>83</v>
      </c>
      <c r="H2350" t="s">
        <v>2028</v>
      </c>
      <c r="I2350">
        <v>2013</v>
      </c>
      <c r="K2350" s="6">
        <v>41639</v>
      </c>
      <c r="L2350">
        <v>6</v>
      </c>
      <c r="N2350" t="s">
        <v>203</v>
      </c>
      <c r="O2350" s="8">
        <v>2.84</v>
      </c>
      <c r="P2350" s="8">
        <v>2.75</v>
      </c>
      <c r="Q2350" s="8">
        <v>2.5499999999999998</v>
      </c>
      <c r="R2350" s="8">
        <v>3.02</v>
      </c>
      <c r="S2350" s="8">
        <v>2.1</v>
      </c>
      <c r="T2350" s="8">
        <v>4.4000000000000004</v>
      </c>
      <c r="U2350" s="8">
        <v>0.45</v>
      </c>
      <c r="V2350" s="9">
        <v>28</v>
      </c>
      <c r="W2350" s="8">
        <v>0.4700000000000002</v>
      </c>
      <c r="X2350" s="8">
        <v>2.3000000000000003</v>
      </c>
      <c r="Y2350" s="8">
        <v>8.9999999999999858E-2</v>
      </c>
      <c r="Z2350" s="8">
        <v>-0.25</v>
      </c>
      <c r="AA2350">
        <v>0.18000000000000016</v>
      </c>
      <c r="AF2350" t="s">
        <v>10004</v>
      </c>
      <c r="AG2350" t="s">
        <v>9655</v>
      </c>
      <c r="AH2350" t="s">
        <v>9656</v>
      </c>
      <c r="AI2350" t="s">
        <v>9657</v>
      </c>
      <c r="AJ2350" s="7">
        <v>41639</v>
      </c>
      <c r="AK2350" t="s">
        <v>2819</v>
      </c>
      <c r="AL2350" t="s">
        <v>109</v>
      </c>
      <c r="AM2350" t="s">
        <v>2030</v>
      </c>
      <c r="AN2350" t="s">
        <v>10026</v>
      </c>
    </row>
    <row r="2351" spans="1:41">
      <c r="A2351" s="6" t="s">
        <v>2818</v>
      </c>
      <c r="B2351">
        <v>2013</v>
      </c>
      <c r="C2351">
        <v>6</v>
      </c>
      <c r="E2351" t="s">
        <v>100</v>
      </c>
      <c r="F2351" t="s">
        <v>101</v>
      </c>
      <c r="G2351" t="s">
        <v>102</v>
      </c>
      <c r="H2351" t="s">
        <v>2267</v>
      </c>
      <c r="I2351">
        <v>2013</v>
      </c>
      <c r="J2351">
        <v>3</v>
      </c>
      <c r="K2351" s="6">
        <v>41547</v>
      </c>
      <c r="L2351">
        <v>3</v>
      </c>
      <c r="M2351">
        <v>1</v>
      </c>
      <c r="N2351" t="s">
        <v>233</v>
      </c>
      <c r="O2351" s="8">
        <v>3.4</v>
      </c>
      <c r="P2351" s="8">
        <v>3.42</v>
      </c>
      <c r="Q2351" s="8">
        <v>3</v>
      </c>
      <c r="R2351" s="8">
        <v>3.9</v>
      </c>
      <c r="S2351" s="8">
        <v>2.2999999999999998</v>
      </c>
      <c r="T2351" s="8">
        <v>4.25</v>
      </c>
      <c r="U2351" s="8">
        <v>0.56000000000000005</v>
      </c>
      <c r="V2351" s="9">
        <v>28</v>
      </c>
      <c r="W2351" s="8">
        <v>0.89999999999999991</v>
      </c>
      <c r="X2351" s="8">
        <v>1.9500000000000002</v>
      </c>
      <c r="Y2351" s="8">
        <v>-2.0000000000000018E-2</v>
      </c>
      <c r="Z2351" s="8">
        <v>-0.18000000000000016</v>
      </c>
      <c r="AA2351">
        <v>0.28999999999999959</v>
      </c>
      <c r="AF2351" t="s">
        <v>2605</v>
      </c>
      <c r="AG2351" t="s">
        <v>106</v>
      </c>
      <c r="AH2351" t="s">
        <v>107</v>
      </c>
      <c r="AI2351" t="s">
        <v>340</v>
      </c>
      <c r="AJ2351" s="7">
        <v>41547</v>
      </c>
      <c r="AK2351" t="s">
        <v>2819</v>
      </c>
      <c r="AL2351" t="s">
        <v>109</v>
      </c>
      <c r="AM2351" t="s">
        <v>2269</v>
      </c>
      <c r="AN2351" t="s">
        <v>2827</v>
      </c>
      <c r="AO2351" t="str">
        <f>TEXT(A2351,"yyyy-mm-dd")</f>
        <v>2013-06-30</v>
      </c>
    </row>
    <row r="2352" spans="1:41">
      <c r="A2352" s="6" t="s">
        <v>2818</v>
      </c>
      <c r="B2352">
        <v>2013</v>
      </c>
      <c r="C2352">
        <v>6</v>
      </c>
      <c r="E2352" t="s">
        <v>100</v>
      </c>
      <c r="F2352" t="s">
        <v>101</v>
      </c>
      <c r="G2352" t="s">
        <v>102</v>
      </c>
      <c r="H2352" t="s">
        <v>2194</v>
      </c>
      <c r="I2352">
        <v>2013</v>
      </c>
      <c r="J2352">
        <v>2</v>
      </c>
      <c r="K2352" s="6">
        <v>41455</v>
      </c>
      <c r="L2352">
        <v>0</v>
      </c>
      <c r="M2352">
        <v>0</v>
      </c>
      <c r="N2352" t="s">
        <v>178</v>
      </c>
      <c r="O2352" s="8">
        <v>2.93</v>
      </c>
      <c r="P2352" s="8">
        <v>2.79</v>
      </c>
      <c r="Q2352" s="8">
        <v>2.58</v>
      </c>
      <c r="R2352" s="8">
        <v>3.44</v>
      </c>
      <c r="S2352" s="8">
        <v>2</v>
      </c>
      <c r="T2352" s="8">
        <v>3.8</v>
      </c>
      <c r="U2352" s="8">
        <v>0.55000000000000004</v>
      </c>
      <c r="V2352" s="9">
        <v>28</v>
      </c>
      <c r="W2352" s="8">
        <v>0.85999999999999988</v>
      </c>
      <c r="X2352" s="8">
        <v>1.7999999999999998</v>
      </c>
      <c r="Y2352" s="8">
        <v>0.14000000000000012</v>
      </c>
      <c r="Z2352" s="8">
        <v>-0.60999999999999988</v>
      </c>
      <c r="AA2352">
        <v>-9.0000000000000302E-2</v>
      </c>
      <c r="AF2352" t="s">
        <v>2532</v>
      </c>
      <c r="AG2352" t="s">
        <v>106</v>
      </c>
      <c r="AH2352" t="s">
        <v>107</v>
      </c>
      <c r="AI2352" t="s">
        <v>108</v>
      </c>
      <c r="AJ2352" s="7">
        <v>41455</v>
      </c>
      <c r="AK2352" t="s">
        <v>2819</v>
      </c>
      <c r="AL2352" t="s">
        <v>109</v>
      </c>
      <c r="AM2352" t="s">
        <v>2196</v>
      </c>
      <c r="AN2352" t="s">
        <v>2826</v>
      </c>
      <c r="AO2352" t="str">
        <f>TEXT(A2352,"yyyy-mm-dd")</f>
        <v>2013-06-30</v>
      </c>
    </row>
    <row r="2353" spans="1:41">
      <c r="A2353" s="6" t="s">
        <v>2818</v>
      </c>
      <c r="B2353">
        <v>2013</v>
      </c>
      <c r="C2353">
        <v>6</v>
      </c>
      <c r="E2353" t="s">
        <v>2685</v>
      </c>
      <c r="F2353" t="s">
        <v>101</v>
      </c>
      <c r="G2353" t="s">
        <v>774</v>
      </c>
      <c r="H2353" t="s">
        <v>2686</v>
      </c>
      <c r="K2353" s="6"/>
      <c r="O2353" s="8">
        <v>3.86</v>
      </c>
      <c r="P2353" s="8">
        <v>3.8</v>
      </c>
      <c r="Q2353" s="8">
        <v>3.5</v>
      </c>
      <c r="R2353" s="8">
        <v>4.05</v>
      </c>
      <c r="S2353" s="8">
        <v>3</v>
      </c>
      <c r="T2353" s="8">
        <v>5</v>
      </c>
      <c r="U2353" s="8">
        <v>0.53</v>
      </c>
      <c r="V2353" s="9">
        <v>20</v>
      </c>
      <c r="W2353" s="8">
        <v>0.54999999999999982</v>
      </c>
      <c r="X2353" s="8">
        <v>2</v>
      </c>
      <c r="Y2353" s="8">
        <v>6.0000000000000053E-2</v>
      </c>
      <c r="Z2353" s="8">
        <v>-0.15000000000000036</v>
      </c>
      <c r="AA2353">
        <v>-8.0000000000000071E-2</v>
      </c>
      <c r="AF2353" t="s">
        <v>2687</v>
      </c>
      <c r="AG2353" t="s">
        <v>2688</v>
      </c>
      <c r="AH2353" t="s">
        <v>2689</v>
      </c>
      <c r="AI2353" t="s">
        <v>2690</v>
      </c>
      <c r="AJ2353" s="7"/>
      <c r="AK2353" t="s">
        <v>2819</v>
      </c>
      <c r="AL2353" t="s">
        <v>109</v>
      </c>
      <c r="AM2353" t="s">
        <v>2686</v>
      </c>
      <c r="AN2353" t="s">
        <v>2846</v>
      </c>
      <c r="AO2353" t="str">
        <f>TEXT(A2353,"yyyy-mm-dd")</f>
        <v>2013-06-30</v>
      </c>
    </row>
    <row r="2354" spans="1:41">
      <c r="A2354" s="6" t="s">
        <v>2818</v>
      </c>
      <c r="B2354">
        <v>2013</v>
      </c>
      <c r="C2354">
        <v>6</v>
      </c>
      <c r="E2354" t="s">
        <v>81</v>
      </c>
      <c r="F2354" t="s">
        <v>82</v>
      </c>
      <c r="G2354" t="s">
        <v>83</v>
      </c>
      <c r="H2354" t="s">
        <v>2624</v>
      </c>
      <c r="I2354">
        <v>2015</v>
      </c>
      <c r="K2354" s="6">
        <v>42369</v>
      </c>
      <c r="L2354">
        <v>30</v>
      </c>
      <c r="N2354" t="s">
        <v>567</v>
      </c>
      <c r="O2354" s="8">
        <v>3.52</v>
      </c>
      <c r="P2354" s="8">
        <v>3.5</v>
      </c>
      <c r="Q2354" s="8">
        <v>3.4</v>
      </c>
      <c r="R2354" s="8">
        <v>3.62</v>
      </c>
      <c r="S2354" s="8">
        <v>3.15</v>
      </c>
      <c r="T2354" s="8">
        <v>4.2300000000000004</v>
      </c>
      <c r="U2354" s="8">
        <v>0.24</v>
      </c>
      <c r="V2354" s="9">
        <v>28</v>
      </c>
      <c r="W2354" s="8">
        <v>0.2200000000000002</v>
      </c>
      <c r="X2354" s="8">
        <v>1.0800000000000005</v>
      </c>
      <c r="Y2354" s="8">
        <v>2.0000000000000018E-2</v>
      </c>
      <c r="Z2354" s="8">
        <v>0</v>
      </c>
      <c r="AA2354">
        <v>-6.999999999999984E-2</v>
      </c>
      <c r="AF2354" t="s">
        <v>2625</v>
      </c>
      <c r="AG2354" t="s">
        <v>87</v>
      </c>
      <c r="AH2354" t="s">
        <v>88</v>
      </c>
      <c r="AI2354" t="s">
        <v>359</v>
      </c>
      <c r="AJ2354" s="7">
        <v>42369</v>
      </c>
      <c r="AK2354" t="s">
        <v>2819</v>
      </c>
      <c r="AL2354" t="s">
        <v>91</v>
      </c>
      <c r="AM2354" t="s">
        <v>2626</v>
      </c>
      <c r="AN2354" t="s">
        <v>2822</v>
      </c>
      <c r="AO2354" t="str">
        <f>TEXT(A2354,"yyyy-mm-dd")</f>
        <v>2013-06-30</v>
      </c>
    </row>
    <row r="2355" spans="1:41">
      <c r="A2355" s="6" t="s">
        <v>2818</v>
      </c>
      <c r="B2355">
        <v>2013</v>
      </c>
      <c r="C2355">
        <v>6</v>
      </c>
      <c r="E2355" t="s">
        <v>392</v>
      </c>
      <c r="F2355" t="s">
        <v>82</v>
      </c>
      <c r="G2355" t="s">
        <v>83</v>
      </c>
      <c r="H2355" t="s">
        <v>2624</v>
      </c>
      <c r="I2355">
        <v>2015</v>
      </c>
      <c r="K2355" s="6">
        <v>42369</v>
      </c>
      <c r="L2355">
        <v>30</v>
      </c>
      <c r="N2355" t="s">
        <v>567</v>
      </c>
      <c r="O2355" s="8">
        <v>3.27</v>
      </c>
      <c r="P2355" s="8">
        <v>3.28</v>
      </c>
      <c r="Q2355" s="8">
        <v>3.09</v>
      </c>
      <c r="R2355" s="8">
        <v>3.5</v>
      </c>
      <c r="S2355" s="8">
        <v>2.2999999999999998</v>
      </c>
      <c r="T2355" s="8">
        <v>3.9</v>
      </c>
      <c r="U2355" s="8">
        <v>0.31</v>
      </c>
      <c r="V2355" s="9">
        <v>27</v>
      </c>
      <c r="W2355" s="8">
        <v>0.41000000000000014</v>
      </c>
      <c r="X2355" s="8">
        <v>1.6</v>
      </c>
      <c r="Y2355" s="8">
        <v>-9.9999999999997868E-3</v>
      </c>
      <c r="Z2355" s="8">
        <v>-2.0000000000000018E-2</v>
      </c>
      <c r="AA2355">
        <v>-9.9999999999997868E-3</v>
      </c>
      <c r="AF2355" t="s">
        <v>2625</v>
      </c>
      <c r="AG2355" t="s">
        <v>87</v>
      </c>
      <c r="AH2355" t="s">
        <v>88</v>
      </c>
      <c r="AI2355" t="s">
        <v>359</v>
      </c>
      <c r="AJ2355" s="7">
        <v>42369</v>
      </c>
      <c r="AK2355" t="s">
        <v>2819</v>
      </c>
      <c r="AL2355" t="s">
        <v>393</v>
      </c>
      <c r="AM2355" t="s">
        <v>2626</v>
      </c>
      <c r="AN2355" t="s">
        <v>2825</v>
      </c>
      <c r="AO2355" t="str">
        <f>TEXT(A2355,"yyyy-mm-dd")</f>
        <v>2013-06-30</v>
      </c>
    </row>
    <row r="2356" spans="1:41">
      <c r="A2356" s="6" t="s">
        <v>2818</v>
      </c>
      <c r="B2356">
        <v>2013</v>
      </c>
      <c r="C2356">
        <v>6</v>
      </c>
      <c r="E2356" t="s">
        <v>81</v>
      </c>
      <c r="F2356" t="s">
        <v>82</v>
      </c>
      <c r="G2356" t="s">
        <v>83</v>
      </c>
      <c r="H2356" t="s">
        <v>2325</v>
      </c>
      <c r="I2356">
        <v>2014</v>
      </c>
      <c r="K2356" s="6">
        <v>42004</v>
      </c>
      <c r="L2356">
        <v>18</v>
      </c>
      <c r="N2356" t="s">
        <v>206</v>
      </c>
      <c r="O2356" s="8">
        <v>3.78</v>
      </c>
      <c r="P2356" s="8">
        <v>3.6</v>
      </c>
      <c r="Q2356" s="8">
        <v>3.43</v>
      </c>
      <c r="R2356" s="8">
        <v>3.74</v>
      </c>
      <c r="S2356" s="8">
        <v>3.03</v>
      </c>
      <c r="T2356" s="8">
        <v>5.59</v>
      </c>
      <c r="U2356" s="8">
        <v>0.59</v>
      </c>
      <c r="V2356" s="9">
        <v>30</v>
      </c>
      <c r="W2356" s="8">
        <v>0.31000000000000005</v>
      </c>
      <c r="X2356" s="8">
        <v>2.56</v>
      </c>
      <c r="Y2356" s="8">
        <v>0.17999999999999972</v>
      </c>
      <c r="Z2356" s="8">
        <v>-2.0000000000000018E-2</v>
      </c>
      <c r="AA2356">
        <v>-0.14999999999999991</v>
      </c>
      <c r="AF2356" t="s">
        <v>2326</v>
      </c>
      <c r="AG2356" t="s">
        <v>87</v>
      </c>
      <c r="AH2356" t="s">
        <v>88</v>
      </c>
      <c r="AI2356" t="s">
        <v>97</v>
      </c>
      <c r="AJ2356" s="7">
        <v>42004</v>
      </c>
      <c r="AK2356" t="s">
        <v>2819</v>
      </c>
      <c r="AL2356" t="s">
        <v>91</v>
      </c>
      <c r="AM2356" t="s">
        <v>2327</v>
      </c>
      <c r="AN2356" t="s">
        <v>2821</v>
      </c>
      <c r="AO2356" t="str">
        <f>TEXT(A2356,"yyyy-mm-dd")</f>
        <v>2013-06-30</v>
      </c>
    </row>
    <row r="2357" spans="1:41">
      <c r="A2357" s="6" t="s">
        <v>2818</v>
      </c>
      <c r="B2357">
        <v>2013</v>
      </c>
      <c r="C2357">
        <v>6</v>
      </c>
      <c r="E2357" t="s">
        <v>392</v>
      </c>
      <c r="F2357" t="s">
        <v>82</v>
      </c>
      <c r="G2357" t="s">
        <v>83</v>
      </c>
      <c r="H2357" t="s">
        <v>2325</v>
      </c>
      <c r="I2357">
        <v>2014</v>
      </c>
      <c r="K2357" s="6">
        <v>42004</v>
      </c>
      <c r="L2357">
        <v>18</v>
      </c>
      <c r="N2357" t="s">
        <v>206</v>
      </c>
      <c r="O2357" s="8">
        <v>3.25</v>
      </c>
      <c r="P2357" s="8">
        <v>3.2</v>
      </c>
      <c r="Q2357" s="8">
        <v>3</v>
      </c>
      <c r="R2357" s="8">
        <v>3.4</v>
      </c>
      <c r="S2357" s="8">
        <v>2.38</v>
      </c>
      <c r="T2357" s="8">
        <v>4.5999999999999996</v>
      </c>
      <c r="U2357" s="8">
        <v>0.47</v>
      </c>
      <c r="V2357" s="9">
        <v>29</v>
      </c>
      <c r="W2357" s="8">
        <v>0.39999999999999991</v>
      </c>
      <c r="X2357" s="8">
        <v>2.2199999999999998</v>
      </c>
      <c r="Y2357" s="8">
        <v>4.9999999999999822E-2</v>
      </c>
      <c r="Z2357" s="8">
        <v>0</v>
      </c>
      <c r="AA2357">
        <v>0</v>
      </c>
      <c r="AF2357" t="s">
        <v>2326</v>
      </c>
      <c r="AG2357" t="s">
        <v>87</v>
      </c>
      <c r="AH2357" t="s">
        <v>88</v>
      </c>
      <c r="AI2357" t="s">
        <v>97</v>
      </c>
      <c r="AJ2357" s="7">
        <v>42004</v>
      </c>
      <c r="AK2357" t="s">
        <v>2819</v>
      </c>
      <c r="AL2357" t="s">
        <v>393</v>
      </c>
      <c r="AM2357" t="s">
        <v>2327</v>
      </c>
      <c r="AN2357" t="s">
        <v>2824</v>
      </c>
      <c r="AO2357" t="str">
        <f>TEXT(A2357,"yyyy-mm-dd")</f>
        <v>2013-06-30</v>
      </c>
    </row>
    <row r="2358" spans="1:41">
      <c r="A2358" s="6" t="s">
        <v>2818</v>
      </c>
      <c r="B2358">
        <v>2013</v>
      </c>
      <c r="C2358">
        <v>6</v>
      </c>
      <c r="E2358" t="s">
        <v>81</v>
      </c>
      <c r="F2358" t="s">
        <v>82</v>
      </c>
      <c r="G2358" t="s">
        <v>83</v>
      </c>
      <c r="H2358" t="s">
        <v>2028</v>
      </c>
      <c r="I2358">
        <v>2013</v>
      </c>
      <c r="K2358" s="6">
        <v>41639</v>
      </c>
      <c r="L2358">
        <v>6</v>
      </c>
      <c r="N2358" t="s">
        <v>203</v>
      </c>
      <c r="O2358" s="8">
        <v>3.79</v>
      </c>
      <c r="P2358" s="8">
        <v>3.8</v>
      </c>
      <c r="Q2358" s="8">
        <v>3.64</v>
      </c>
      <c r="R2358" s="8">
        <v>3.94</v>
      </c>
      <c r="S2358" s="8">
        <v>3.3</v>
      </c>
      <c r="T2358" s="8">
        <v>4.2699999999999996</v>
      </c>
      <c r="U2358" s="8">
        <v>0.24</v>
      </c>
      <c r="V2358" s="9">
        <v>30</v>
      </c>
      <c r="W2358" s="8">
        <v>0.29999999999999982</v>
      </c>
      <c r="X2358" s="8">
        <v>0.96999999999999975</v>
      </c>
      <c r="Y2358" s="8">
        <v>-9.9999999999997868E-3</v>
      </c>
      <c r="Z2358" s="8">
        <v>-0.14000000000000012</v>
      </c>
      <c r="AA2358">
        <v>-3.0000000000000249E-2</v>
      </c>
      <c r="AF2358" t="s">
        <v>2029</v>
      </c>
      <c r="AG2358" t="s">
        <v>87</v>
      </c>
      <c r="AH2358" t="s">
        <v>88</v>
      </c>
      <c r="AI2358" t="s">
        <v>89</v>
      </c>
      <c r="AJ2358" s="7">
        <v>41639</v>
      </c>
      <c r="AK2358" t="s">
        <v>2819</v>
      </c>
      <c r="AL2358" t="s">
        <v>91</v>
      </c>
      <c r="AM2358" t="s">
        <v>2030</v>
      </c>
      <c r="AN2358" t="s">
        <v>2820</v>
      </c>
      <c r="AO2358" t="str">
        <f>TEXT(A2358,"yyyy-mm-dd")</f>
        <v>2013-06-30</v>
      </c>
    </row>
    <row r="2359" spans="1:41">
      <c r="A2359" s="6" t="s">
        <v>2818</v>
      </c>
      <c r="B2359">
        <v>2013</v>
      </c>
      <c r="C2359">
        <v>6</v>
      </c>
      <c r="E2359" t="s">
        <v>392</v>
      </c>
      <c r="F2359" t="s">
        <v>82</v>
      </c>
      <c r="G2359" t="s">
        <v>83</v>
      </c>
      <c r="H2359" t="s">
        <v>2028</v>
      </c>
      <c r="I2359">
        <v>2013</v>
      </c>
      <c r="K2359" s="6">
        <v>41639</v>
      </c>
      <c r="L2359">
        <v>6</v>
      </c>
      <c r="N2359" t="s">
        <v>203</v>
      </c>
      <c r="O2359" s="8">
        <v>3.13</v>
      </c>
      <c r="P2359" s="8">
        <v>3.1</v>
      </c>
      <c r="Q2359" s="8">
        <v>2.97</v>
      </c>
      <c r="R2359" s="8">
        <v>3.19</v>
      </c>
      <c r="S2359" s="8">
        <v>2.7</v>
      </c>
      <c r="T2359" s="8">
        <v>3.83</v>
      </c>
      <c r="U2359" s="8">
        <v>0.27</v>
      </c>
      <c r="V2359" s="9">
        <v>29</v>
      </c>
      <c r="W2359" s="8">
        <v>0.21999999999999975</v>
      </c>
      <c r="X2359" s="8">
        <v>1.1299999999999999</v>
      </c>
      <c r="Y2359" s="8">
        <v>2.9999999999999805E-2</v>
      </c>
      <c r="Z2359" s="8">
        <v>-0.10999999999999988</v>
      </c>
      <c r="AA2359">
        <v>-0.17000000000000037</v>
      </c>
      <c r="AF2359" t="s">
        <v>2029</v>
      </c>
      <c r="AG2359" t="s">
        <v>87</v>
      </c>
      <c r="AH2359" t="s">
        <v>88</v>
      </c>
      <c r="AI2359" t="s">
        <v>89</v>
      </c>
      <c r="AJ2359" s="7">
        <v>41639</v>
      </c>
      <c r="AK2359" t="s">
        <v>2819</v>
      </c>
      <c r="AL2359" t="s">
        <v>393</v>
      </c>
      <c r="AM2359" t="s">
        <v>2030</v>
      </c>
      <c r="AN2359" t="s">
        <v>2823</v>
      </c>
      <c r="AO2359" t="str">
        <f>TEXT(A2359,"yyyy-mm-dd")</f>
        <v>2013-06-30</v>
      </c>
    </row>
    <row r="2360" spans="1:41">
      <c r="A2360" s="6" t="s">
        <v>2818</v>
      </c>
      <c r="B2360">
        <v>2013</v>
      </c>
      <c r="C2360">
        <v>6</v>
      </c>
      <c r="E2360" t="s">
        <v>81</v>
      </c>
      <c r="F2360" t="s">
        <v>82</v>
      </c>
      <c r="G2360" t="s">
        <v>774</v>
      </c>
      <c r="H2360" t="s">
        <v>775</v>
      </c>
      <c r="K2360" s="6"/>
      <c r="O2360" s="8">
        <v>3.56</v>
      </c>
      <c r="P2360" s="8">
        <v>3.5</v>
      </c>
      <c r="Q2360" s="8">
        <v>3.4</v>
      </c>
      <c r="R2360" s="8">
        <v>3.69</v>
      </c>
      <c r="S2360" s="8">
        <v>3.1</v>
      </c>
      <c r="T2360" s="8">
        <v>4.0999999999999996</v>
      </c>
      <c r="U2360" s="8">
        <v>0.27</v>
      </c>
      <c r="V2360" s="9">
        <v>28</v>
      </c>
      <c r="W2360" s="8">
        <v>0.29000000000000004</v>
      </c>
      <c r="X2360" s="8">
        <v>0.99999999999999956</v>
      </c>
      <c r="Y2360" s="8">
        <v>6.0000000000000053E-2</v>
      </c>
      <c r="Z2360" s="8">
        <v>-4.9999999999999822E-2</v>
      </c>
      <c r="AA2360">
        <v>3.0000000000000249E-2</v>
      </c>
      <c r="AF2360" t="s">
        <v>776</v>
      </c>
      <c r="AG2360" t="s">
        <v>777</v>
      </c>
      <c r="AH2360" t="s">
        <v>778</v>
      </c>
      <c r="AI2360" t="s">
        <v>779</v>
      </c>
      <c r="AJ2360" s="7"/>
      <c r="AK2360" t="s">
        <v>2819</v>
      </c>
      <c r="AL2360" t="s">
        <v>91</v>
      </c>
      <c r="AM2360" t="s">
        <v>775</v>
      </c>
      <c r="AN2360" t="s">
        <v>2844</v>
      </c>
      <c r="AO2360" t="str">
        <f>TEXT(A2360,"yyyy-mm-dd")</f>
        <v>2013-06-30</v>
      </c>
    </row>
    <row r="2361" spans="1:41">
      <c r="A2361" s="6" t="s">
        <v>2818</v>
      </c>
      <c r="B2361">
        <v>2013</v>
      </c>
      <c r="C2361">
        <v>6</v>
      </c>
      <c r="E2361" t="s">
        <v>81</v>
      </c>
      <c r="F2361" t="s">
        <v>82</v>
      </c>
      <c r="G2361" t="s">
        <v>774</v>
      </c>
      <c r="H2361" t="s">
        <v>1536</v>
      </c>
      <c r="K2361" s="6"/>
      <c r="O2361" s="8">
        <v>3.45</v>
      </c>
      <c r="P2361" s="8">
        <v>3.49</v>
      </c>
      <c r="Q2361" s="8">
        <v>3.34</v>
      </c>
      <c r="R2361" s="8">
        <v>3.58</v>
      </c>
      <c r="S2361" s="8">
        <v>2.8</v>
      </c>
      <c r="T2361" s="8">
        <v>4</v>
      </c>
      <c r="U2361" s="8">
        <v>0.28999999999999998</v>
      </c>
      <c r="V2361" s="9">
        <v>28</v>
      </c>
      <c r="W2361" s="8">
        <v>0.24000000000000021</v>
      </c>
      <c r="X2361" s="8">
        <v>1.2000000000000002</v>
      </c>
      <c r="Y2361" s="8">
        <v>-4.0000000000000036E-2</v>
      </c>
      <c r="Z2361" s="8">
        <v>-9.9999999999997868E-3</v>
      </c>
      <c r="AA2361">
        <v>2.0000000000000018E-2</v>
      </c>
      <c r="AF2361" t="s">
        <v>1537</v>
      </c>
      <c r="AG2361" t="s">
        <v>777</v>
      </c>
      <c r="AH2361" t="s">
        <v>778</v>
      </c>
      <c r="AI2361" t="s">
        <v>1538</v>
      </c>
      <c r="AJ2361" s="7"/>
      <c r="AK2361" t="s">
        <v>2819</v>
      </c>
      <c r="AL2361" t="s">
        <v>91</v>
      </c>
      <c r="AM2361" t="s">
        <v>1536</v>
      </c>
      <c r="AN2361" t="s">
        <v>2845</v>
      </c>
      <c r="AO2361" t="str">
        <f>TEXT(A2361,"yyyy-mm-dd")</f>
        <v>2013-06-30</v>
      </c>
    </row>
    <row r="2362" spans="1:41">
      <c r="A2362" s="6" t="s">
        <v>2818</v>
      </c>
      <c r="B2362">
        <v>2013</v>
      </c>
      <c r="C2362">
        <v>6</v>
      </c>
      <c r="E2362" t="s">
        <v>112</v>
      </c>
      <c r="F2362" t="s">
        <v>113</v>
      </c>
      <c r="G2362" t="s">
        <v>83</v>
      </c>
      <c r="H2362" t="s">
        <v>2624</v>
      </c>
      <c r="I2362">
        <v>2015</v>
      </c>
      <c r="K2362" s="6">
        <v>42369</v>
      </c>
      <c r="L2362">
        <v>30</v>
      </c>
      <c r="N2362" t="s">
        <v>567</v>
      </c>
      <c r="O2362" s="8">
        <v>4.8499999999999996</v>
      </c>
      <c r="P2362" s="8">
        <v>4.87</v>
      </c>
      <c r="Q2362" s="8">
        <v>4.21</v>
      </c>
      <c r="R2362" s="8">
        <v>5.19</v>
      </c>
      <c r="S2362" s="8">
        <v>3.5</v>
      </c>
      <c r="T2362" s="8">
        <v>7.19</v>
      </c>
      <c r="U2362" s="8">
        <v>0.93</v>
      </c>
      <c r="V2362" s="9">
        <v>22</v>
      </c>
      <c r="W2362" s="8">
        <v>0.98000000000000043</v>
      </c>
      <c r="X2362" s="8">
        <v>3.6900000000000004</v>
      </c>
      <c r="Y2362" s="8">
        <v>-2.0000000000000462E-2</v>
      </c>
      <c r="Z2362" s="8">
        <v>0.37000000000000011</v>
      </c>
      <c r="AA2362">
        <v>0.32000000000000028</v>
      </c>
      <c r="AF2362" t="s">
        <v>2694</v>
      </c>
      <c r="AG2362" t="s">
        <v>115</v>
      </c>
      <c r="AH2362" t="s">
        <v>116</v>
      </c>
      <c r="AI2362" t="s">
        <v>359</v>
      </c>
      <c r="AJ2362" s="7">
        <v>42369</v>
      </c>
      <c r="AK2362" t="s">
        <v>2819</v>
      </c>
      <c r="AL2362" t="s">
        <v>118</v>
      </c>
      <c r="AM2362" t="s">
        <v>2626</v>
      </c>
      <c r="AN2362" t="s">
        <v>2849</v>
      </c>
      <c r="AO2362" t="str">
        <f>TEXT(A2362,"yyyy-mm-dd")</f>
        <v>2013-06-30</v>
      </c>
    </row>
    <row r="2363" spans="1:41">
      <c r="A2363" s="6" t="s">
        <v>2818</v>
      </c>
      <c r="B2363">
        <v>2013</v>
      </c>
      <c r="C2363">
        <v>6</v>
      </c>
      <c r="E2363" t="s">
        <v>112</v>
      </c>
      <c r="F2363" t="s">
        <v>113</v>
      </c>
      <c r="G2363" t="s">
        <v>83</v>
      </c>
      <c r="H2363" t="s">
        <v>2325</v>
      </c>
      <c r="I2363">
        <v>2014</v>
      </c>
      <c r="K2363" s="6">
        <v>42004</v>
      </c>
      <c r="L2363">
        <v>18</v>
      </c>
      <c r="N2363" t="s">
        <v>206</v>
      </c>
      <c r="O2363" s="8">
        <v>4.08</v>
      </c>
      <c r="P2363" s="8">
        <v>4.0999999999999996</v>
      </c>
      <c r="Q2363" s="8">
        <v>3.85</v>
      </c>
      <c r="R2363" s="8">
        <v>4.28</v>
      </c>
      <c r="S2363" s="8">
        <v>3.4</v>
      </c>
      <c r="T2363" s="8">
        <v>4.99</v>
      </c>
      <c r="U2363" s="8">
        <v>0.37</v>
      </c>
      <c r="V2363" s="9">
        <v>25</v>
      </c>
      <c r="W2363" s="8">
        <v>0.43000000000000016</v>
      </c>
      <c r="X2363" s="8">
        <v>1.5900000000000003</v>
      </c>
      <c r="Y2363" s="8">
        <v>-1.9999999999999574E-2</v>
      </c>
      <c r="Z2363" s="8">
        <v>9.9999999999999645E-2</v>
      </c>
      <c r="AA2363">
        <v>-5.0000000000000266E-2</v>
      </c>
      <c r="AF2363" t="s">
        <v>2648</v>
      </c>
      <c r="AG2363" t="s">
        <v>115</v>
      </c>
      <c r="AH2363" t="s">
        <v>116</v>
      </c>
      <c r="AI2363" t="s">
        <v>230</v>
      </c>
      <c r="AJ2363" s="7">
        <v>42004</v>
      </c>
      <c r="AK2363" t="s">
        <v>2819</v>
      </c>
      <c r="AL2363" t="s">
        <v>118</v>
      </c>
      <c r="AM2363" t="s">
        <v>2327</v>
      </c>
      <c r="AN2363" t="s">
        <v>2848</v>
      </c>
      <c r="AO2363" t="str">
        <f>TEXT(A2363,"yyyy-mm-dd")</f>
        <v>2013-06-30</v>
      </c>
    </row>
    <row r="2364" spans="1:41">
      <c r="A2364" s="6" t="s">
        <v>2818</v>
      </c>
      <c r="B2364">
        <v>2013</v>
      </c>
      <c r="C2364">
        <v>6</v>
      </c>
      <c r="E2364" t="s">
        <v>112</v>
      </c>
      <c r="F2364" t="s">
        <v>113</v>
      </c>
      <c r="G2364" t="s">
        <v>83</v>
      </c>
      <c r="H2364" t="s">
        <v>2028</v>
      </c>
      <c r="I2364">
        <v>2013</v>
      </c>
      <c r="K2364" s="6">
        <v>41639</v>
      </c>
      <c r="L2364">
        <v>6</v>
      </c>
      <c r="N2364" t="s">
        <v>203</v>
      </c>
      <c r="O2364" s="8">
        <v>3.86</v>
      </c>
      <c r="P2364" s="8">
        <v>3.93</v>
      </c>
      <c r="Q2364" s="8">
        <v>3.75</v>
      </c>
      <c r="R2364" s="8">
        <v>4</v>
      </c>
      <c r="S2364" s="8">
        <v>3.31</v>
      </c>
      <c r="T2364" s="8">
        <v>4.2300000000000004</v>
      </c>
      <c r="U2364" s="8">
        <v>0.22</v>
      </c>
      <c r="V2364" s="9">
        <v>25</v>
      </c>
      <c r="W2364" s="8">
        <v>0.25</v>
      </c>
      <c r="X2364" s="8">
        <v>0.92000000000000037</v>
      </c>
      <c r="Y2364" s="8">
        <v>-7.0000000000000284E-2</v>
      </c>
      <c r="Z2364" s="8">
        <v>3.0000000000000249E-2</v>
      </c>
      <c r="AA2364">
        <v>2.9999999999999805E-2</v>
      </c>
      <c r="AF2364" t="s">
        <v>2349</v>
      </c>
      <c r="AG2364" t="s">
        <v>115</v>
      </c>
      <c r="AH2364" t="s">
        <v>116</v>
      </c>
      <c r="AI2364" t="s">
        <v>117</v>
      </c>
      <c r="AJ2364" s="7">
        <v>41639</v>
      </c>
      <c r="AK2364" t="s">
        <v>2819</v>
      </c>
      <c r="AL2364" t="s">
        <v>118</v>
      </c>
      <c r="AM2364" t="s">
        <v>2030</v>
      </c>
      <c r="AN2364" t="s">
        <v>2847</v>
      </c>
      <c r="AO2364" t="str">
        <f>TEXT(A2364,"yyyy-mm-dd")</f>
        <v>2013-06-30</v>
      </c>
    </row>
    <row r="2365" spans="1:41">
      <c r="A2365" s="6" t="s">
        <v>2850</v>
      </c>
      <c r="B2365">
        <v>2013</v>
      </c>
      <c r="C2365">
        <v>7</v>
      </c>
      <c r="E2365" t="s">
        <v>1907</v>
      </c>
      <c r="F2365" t="s">
        <v>1908</v>
      </c>
      <c r="G2365" t="s">
        <v>102</v>
      </c>
      <c r="H2365" t="s">
        <v>2840</v>
      </c>
      <c r="I2365">
        <v>2015</v>
      </c>
      <c r="J2365">
        <v>2</v>
      </c>
      <c r="K2365" s="6">
        <v>42185</v>
      </c>
      <c r="L2365">
        <v>23</v>
      </c>
      <c r="M2365">
        <v>8</v>
      </c>
      <c r="N2365" t="s">
        <v>95</v>
      </c>
      <c r="O2365" s="8">
        <v>4.47</v>
      </c>
      <c r="P2365" s="8">
        <v>4.5</v>
      </c>
      <c r="Q2365" s="8">
        <v>4.1900000000000004</v>
      </c>
      <c r="R2365" s="8">
        <v>4.5</v>
      </c>
      <c r="S2365" s="8">
        <v>4</v>
      </c>
      <c r="T2365" s="8">
        <v>5.5</v>
      </c>
      <c r="U2365" s="8">
        <v>0.44</v>
      </c>
      <c r="V2365" s="9">
        <v>24</v>
      </c>
      <c r="W2365" s="8">
        <v>0.30999999999999961</v>
      </c>
      <c r="X2365" s="8">
        <v>1.5</v>
      </c>
      <c r="Y2365" s="8">
        <v>-3.0000000000000249E-2</v>
      </c>
      <c r="Z2365" s="8">
        <v>0</v>
      </c>
      <c r="AA2365">
        <v>-0.32000000000000028</v>
      </c>
      <c r="AF2365" t="s">
        <v>2841</v>
      </c>
      <c r="AG2365" t="s">
        <v>1910</v>
      </c>
      <c r="AH2365" t="s">
        <v>1911</v>
      </c>
      <c r="AI2365" t="s">
        <v>1944</v>
      </c>
      <c r="AJ2365" s="7">
        <v>42185</v>
      </c>
      <c r="AK2365" t="s">
        <v>2851</v>
      </c>
      <c r="AL2365" t="s">
        <v>1908</v>
      </c>
      <c r="AM2365" t="s">
        <v>2842</v>
      </c>
      <c r="AN2365" t="s">
        <v>2872</v>
      </c>
      <c r="AO2365" t="str">
        <f>TEXT(A2365,"yyyy-mm-dd")</f>
        <v>2013-07-31</v>
      </c>
    </row>
    <row r="2366" spans="1:41">
      <c r="A2366" s="6" t="s">
        <v>2850</v>
      </c>
      <c r="B2366">
        <v>2013</v>
      </c>
      <c r="C2366">
        <v>7</v>
      </c>
      <c r="E2366" t="s">
        <v>1907</v>
      </c>
      <c r="F2366" t="s">
        <v>1908</v>
      </c>
      <c r="G2366" t="s">
        <v>102</v>
      </c>
      <c r="H2366" t="s">
        <v>2749</v>
      </c>
      <c r="I2366">
        <v>2015</v>
      </c>
      <c r="J2366">
        <v>1</v>
      </c>
      <c r="K2366" s="6">
        <v>42094</v>
      </c>
      <c r="L2366">
        <v>20</v>
      </c>
      <c r="M2366">
        <v>7</v>
      </c>
      <c r="N2366" t="s">
        <v>185</v>
      </c>
      <c r="O2366" s="8">
        <v>4.42</v>
      </c>
      <c r="P2366" s="8">
        <v>4.4000000000000004</v>
      </c>
      <c r="Q2366" s="8">
        <v>4.01</v>
      </c>
      <c r="R2366" s="8">
        <v>4.5</v>
      </c>
      <c r="S2366" s="8">
        <v>4</v>
      </c>
      <c r="T2366" s="8">
        <v>5.5</v>
      </c>
      <c r="U2366" s="8">
        <v>0.43</v>
      </c>
      <c r="V2366" s="9">
        <v>24</v>
      </c>
      <c r="W2366" s="8">
        <v>0.49000000000000021</v>
      </c>
      <c r="X2366" s="8">
        <v>1.5</v>
      </c>
      <c r="Y2366" s="8">
        <v>1.9999999999999574E-2</v>
      </c>
      <c r="Z2366" s="8">
        <v>0.15000000000000036</v>
      </c>
      <c r="AA2366">
        <v>-9.9999999999997868E-3</v>
      </c>
      <c r="AF2366" t="s">
        <v>2750</v>
      </c>
      <c r="AG2366" t="s">
        <v>1910</v>
      </c>
      <c r="AH2366" t="s">
        <v>1911</v>
      </c>
      <c r="AI2366" t="s">
        <v>1939</v>
      </c>
      <c r="AJ2366" s="7">
        <v>42094</v>
      </c>
      <c r="AK2366" t="s">
        <v>2851</v>
      </c>
      <c r="AL2366" t="s">
        <v>1908</v>
      </c>
      <c r="AM2366" t="s">
        <v>2751</v>
      </c>
      <c r="AN2366" t="s">
        <v>2871</v>
      </c>
      <c r="AO2366" t="str">
        <f>TEXT(A2366,"yyyy-mm-dd")</f>
        <v>2013-07-31</v>
      </c>
    </row>
    <row r="2367" spans="1:41">
      <c r="A2367" s="6" t="s">
        <v>2850</v>
      </c>
      <c r="B2367">
        <v>2013</v>
      </c>
      <c r="C2367">
        <v>7</v>
      </c>
      <c r="E2367" t="s">
        <v>1907</v>
      </c>
      <c r="F2367" t="s">
        <v>1908</v>
      </c>
      <c r="G2367" t="s">
        <v>102</v>
      </c>
      <c r="H2367" t="s">
        <v>2641</v>
      </c>
      <c r="I2367">
        <v>2014</v>
      </c>
      <c r="J2367">
        <v>4</v>
      </c>
      <c r="K2367" s="6">
        <v>42004</v>
      </c>
      <c r="L2367">
        <v>17</v>
      </c>
      <c r="M2367">
        <v>6</v>
      </c>
      <c r="N2367" t="s">
        <v>214</v>
      </c>
      <c r="O2367" s="8">
        <v>4.17</v>
      </c>
      <c r="P2367" s="8">
        <v>4</v>
      </c>
      <c r="Q2367" s="8">
        <v>4</v>
      </c>
      <c r="R2367" s="8">
        <v>4.45</v>
      </c>
      <c r="S2367" s="8">
        <v>3.5</v>
      </c>
      <c r="T2367" s="8">
        <v>5.25</v>
      </c>
      <c r="U2367" s="8">
        <v>0.39</v>
      </c>
      <c r="V2367" s="9">
        <v>26</v>
      </c>
      <c r="W2367" s="8">
        <v>0.45000000000000018</v>
      </c>
      <c r="X2367" s="8">
        <v>1.75</v>
      </c>
      <c r="Y2367" s="8">
        <v>0.16999999999999993</v>
      </c>
      <c r="Z2367" s="8">
        <v>0</v>
      </c>
      <c r="AA2367">
        <v>-4.9999999999999822E-2</v>
      </c>
      <c r="AF2367" t="s">
        <v>2642</v>
      </c>
      <c r="AG2367" t="s">
        <v>1910</v>
      </c>
      <c r="AH2367" t="s">
        <v>1911</v>
      </c>
      <c r="AI2367" t="s">
        <v>1934</v>
      </c>
      <c r="AJ2367" s="7">
        <v>42004</v>
      </c>
      <c r="AK2367" t="s">
        <v>2851</v>
      </c>
      <c r="AL2367" t="s">
        <v>1908</v>
      </c>
      <c r="AM2367" t="s">
        <v>2643</v>
      </c>
      <c r="AN2367" t="s">
        <v>2870</v>
      </c>
      <c r="AO2367" t="str">
        <f>TEXT(A2367,"yyyy-mm-dd")</f>
        <v>2013-07-31</v>
      </c>
    </row>
    <row r="2368" spans="1:41">
      <c r="A2368" s="6" t="s">
        <v>2850</v>
      </c>
      <c r="B2368">
        <v>2013</v>
      </c>
      <c r="C2368">
        <v>7</v>
      </c>
      <c r="E2368" t="s">
        <v>1907</v>
      </c>
      <c r="F2368" t="s">
        <v>1908</v>
      </c>
      <c r="G2368" t="s">
        <v>102</v>
      </c>
      <c r="H2368" t="s">
        <v>2564</v>
      </c>
      <c r="I2368">
        <v>2014</v>
      </c>
      <c r="J2368">
        <v>3</v>
      </c>
      <c r="K2368" s="6">
        <v>41912</v>
      </c>
      <c r="L2368">
        <v>14</v>
      </c>
      <c r="M2368">
        <v>5</v>
      </c>
      <c r="N2368" t="s">
        <v>244</v>
      </c>
      <c r="O2368" s="8">
        <v>4.08</v>
      </c>
      <c r="P2368" s="8">
        <v>4</v>
      </c>
      <c r="Q2368" s="8">
        <v>4</v>
      </c>
      <c r="R2368" s="8">
        <v>4.05</v>
      </c>
      <c r="S2368" s="8">
        <v>3.5</v>
      </c>
      <c r="T2368" s="8">
        <v>5</v>
      </c>
      <c r="U2368" s="8">
        <v>0.36</v>
      </c>
      <c r="V2368" s="9">
        <v>26</v>
      </c>
      <c r="W2368" s="8">
        <v>4.9999999999999822E-2</v>
      </c>
      <c r="X2368" s="8">
        <v>1.5</v>
      </c>
      <c r="Y2368" s="8">
        <v>8.0000000000000071E-2</v>
      </c>
      <c r="Z2368" s="8">
        <v>0</v>
      </c>
      <c r="AA2368">
        <v>-0.25</v>
      </c>
      <c r="AF2368" t="s">
        <v>2565</v>
      </c>
      <c r="AG2368" t="s">
        <v>1910</v>
      </c>
      <c r="AH2368" t="s">
        <v>1911</v>
      </c>
      <c r="AI2368" t="s">
        <v>1929</v>
      </c>
      <c r="AJ2368" s="7">
        <v>41912</v>
      </c>
      <c r="AK2368" t="s">
        <v>2851</v>
      </c>
      <c r="AL2368" t="s">
        <v>1908</v>
      </c>
      <c r="AM2368" t="s">
        <v>2566</v>
      </c>
      <c r="AN2368" t="s">
        <v>2869</v>
      </c>
      <c r="AO2368" t="str">
        <f>TEXT(A2368,"yyyy-mm-dd")</f>
        <v>2013-07-31</v>
      </c>
    </row>
    <row r="2369" spans="1:41">
      <c r="A2369" s="6" t="s">
        <v>2850</v>
      </c>
      <c r="B2369">
        <v>2013</v>
      </c>
      <c r="C2369">
        <v>7</v>
      </c>
      <c r="E2369" t="s">
        <v>1907</v>
      </c>
      <c r="F2369" t="s">
        <v>1908</v>
      </c>
      <c r="G2369" t="s">
        <v>102</v>
      </c>
      <c r="H2369" t="s">
        <v>2491</v>
      </c>
      <c r="I2369">
        <v>2014</v>
      </c>
      <c r="J2369">
        <v>2</v>
      </c>
      <c r="K2369" s="6">
        <v>41820</v>
      </c>
      <c r="L2369">
        <v>11</v>
      </c>
      <c r="M2369">
        <v>4</v>
      </c>
      <c r="N2369" t="s">
        <v>85</v>
      </c>
      <c r="O2369" s="8">
        <v>4.04</v>
      </c>
      <c r="P2369" s="8">
        <v>4</v>
      </c>
      <c r="Q2369" s="8">
        <v>4</v>
      </c>
      <c r="R2369" s="8">
        <v>4</v>
      </c>
      <c r="S2369" s="8">
        <v>3.5</v>
      </c>
      <c r="T2369" s="8">
        <v>5</v>
      </c>
      <c r="U2369" s="8">
        <v>0.31</v>
      </c>
      <c r="V2369" s="9">
        <v>26</v>
      </c>
      <c r="W2369" s="8">
        <v>0</v>
      </c>
      <c r="X2369" s="8">
        <v>1.5</v>
      </c>
      <c r="Y2369" s="8">
        <v>4.0000000000000036E-2</v>
      </c>
      <c r="Z2369" s="8">
        <v>0</v>
      </c>
      <c r="AA2369">
        <v>-0.25</v>
      </c>
      <c r="AF2369" t="s">
        <v>2492</v>
      </c>
      <c r="AG2369" t="s">
        <v>1910</v>
      </c>
      <c r="AH2369" t="s">
        <v>1911</v>
      </c>
      <c r="AI2369" t="s">
        <v>1924</v>
      </c>
      <c r="AJ2369" s="7">
        <v>41820</v>
      </c>
      <c r="AK2369" t="s">
        <v>2851</v>
      </c>
      <c r="AL2369" t="s">
        <v>1908</v>
      </c>
      <c r="AM2369" t="s">
        <v>2493</v>
      </c>
      <c r="AN2369" t="s">
        <v>2868</v>
      </c>
      <c r="AO2369" t="str">
        <f>TEXT(A2369,"yyyy-mm-dd")</f>
        <v>2013-07-31</v>
      </c>
    </row>
    <row r="2370" spans="1:41">
      <c r="A2370" s="6" t="s">
        <v>2850</v>
      </c>
      <c r="B2370">
        <v>2013</v>
      </c>
      <c r="C2370">
        <v>7</v>
      </c>
      <c r="E2370" t="s">
        <v>1907</v>
      </c>
      <c r="F2370" t="s">
        <v>1908</v>
      </c>
      <c r="G2370" t="s">
        <v>102</v>
      </c>
      <c r="H2370" t="s">
        <v>2418</v>
      </c>
      <c r="I2370">
        <v>2014</v>
      </c>
      <c r="J2370">
        <v>1</v>
      </c>
      <c r="K2370" s="6">
        <v>41729</v>
      </c>
      <c r="L2370">
        <v>8</v>
      </c>
      <c r="M2370">
        <v>3</v>
      </c>
      <c r="N2370" t="s">
        <v>182</v>
      </c>
      <c r="O2370" s="8">
        <v>4.01</v>
      </c>
      <c r="P2370" s="8">
        <v>4</v>
      </c>
      <c r="Q2370" s="8">
        <v>4</v>
      </c>
      <c r="R2370" s="8">
        <v>4</v>
      </c>
      <c r="S2370" s="8">
        <v>3.5</v>
      </c>
      <c r="T2370" s="8">
        <v>4.5</v>
      </c>
      <c r="U2370" s="8">
        <v>0.21</v>
      </c>
      <c r="V2370" s="9">
        <v>26</v>
      </c>
      <c r="W2370" s="8">
        <v>0</v>
      </c>
      <c r="X2370" s="8">
        <v>1</v>
      </c>
      <c r="Y2370" s="8">
        <v>9.9999999999997868E-3</v>
      </c>
      <c r="Z2370" s="8">
        <v>0</v>
      </c>
      <c r="AA2370">
        <v>-0.25</v>
      </c>
      <c r="AF2370" t="s">
        <v>2419</v>
      </c>
      <c r="AG2370" t="s">
        <v>1910</v>
      </c>
      <c r="AH2370" t="s">
        <v>1911</v>
      </c>
      <c r="AI2370" t="s">
        <v>1919</v>
      </c>
      <c r="AJ2370" s="7">
        <v>41729</v>
      </c>
      <c r="AK2370" t="s">
        <v>2851</v>
      </c>
      <c r="AL2370" t="s">
        <v>1908</v>
      </c>
      <c r="AM2370" t="s">
        <v>2420</v>
      </c>
      <c r="AN2370" t="s">
        <v>2867</v>
      </c>
      <c r="AO2370" t="str">
        <f>TEXT(A2370,"yyyy-mm-dd")</f>
        <v>2013-07-31</v>
      </c>
    </row>
    <row r="2371" spans="1:41">
      <c r="A2371" s="6" t="s">
        <v>2850</v>
      </c>
      <c r="B2371">
        <v>2013</v>
      </c>
      <c r="C2371">
        <v>7</v>
      </c>
      <c r="E2371" t="s">
        <v>1907</v>
      </c>
      <c r="F2371" t="s">
        <v>1908</v>
      </c>
      <c r="G2371" t="s">
        <v>102</v>
      </c>
      <c r="H2371" t="s">
        <v>2342</v>
      </c>
      <c r="I2371">
        <v>2013</v>
      </c>
      <c r="J2371">
        <v>4</v>
      </c>
      <c r="K2371" s="6">
        <v>41639</v>
      </c>
      <c r="L2371">
        <v>5</v>
      </c>
      <c r="M2371">
        <v>2</v>
      </c>
      <c r="N2371" t="s">
        <v>211</v>
      </c>
      <c r="O2371" s="8">
        <v>3.97</v>
      </c>
      <c r="P2371" s="8">
        <v>4</v>
      </c>
      <c r="Q2371" s="8">
        <v>4</v>
      </c>
      <c r="R2371" s="8">
        <v>4</v>
      </c>
      <c r="S2371" s="8">
        <v>3.5</v>
      </c>
      <c r="T2371" s="8">
        <v>4.25</v>
      </c>
      <c r="U2371" s="8">
        <v>0.15</v>
      </c>
      <c r="V2371" s="9">
        <v>26</v>
      </c>
      <c r="W2371" s="8">
        <v>0</v>
      </c>
      <c r="X2371" s="8">
        <v>0.75</v>
      </c>
      <c r="Y2371" s="8">
        <v>-2.9999999999999805E-2</v>
      </c>
      <c r="Z2371" s="8">
        <v>0</v>
      </c>
      <c r="AA2371">
        <v>0</v>
      </c>
      <c r="AF2371" t="s">
        <v>2343</v>
      </c>
      <c r="AG2371" t="s">
        <v>1910</v>
      </c>
      <c r="AH2371" t="s">
        <v>1911</v>
      </c>
      <c r="AI2371" t="s">
        <v>1915</v>
      </c>
      <c r="AJ2371" s="7">
        <v>41639</v>
      </c>
      <c r="AK2371" t="s">
        <v>2851</v>
      </c>
      <c r="AL2371" t="s">
        <v>1908</v>
      </c>
      <c r="AM2371" t="s">
        <v>2344</v>
      </c>
      <c r="AN2371" t="s">
        <v>2866</v>
      </c>
      <c r="AO2371" t="str">
        <f>TEXT(A2371,"yyyy-mm-dd")</f>
        <v>2013-07-31</v>
      </c>
    </row>
    <row r="2372" spans="1:41">
      <c r="A2372" s="6" t="s">
        <v>2850</v>
      </c>
      <c r="B2372">
        <v>2013</v>
      </c>
      <c r="C2372">
        <v>7</v>
      </c>
      <c r="E2372" t="s">
        <v>1907</v>
      </c>
      <c r="F2372" t="s">
        <v>1908</v>
      </c>
      <c r="G2372" t="s">
        <v>102</v>
      </c>
      <c r="H2372" t="s">
        <v>2267</v>
      </c>
      <c r="I2372">
        <v>2013</v>
      </c>
      <c r="J2372">
        <v>3</v>
      </c>
      <c r="K2372" s="6">
        <v>41547</v>
      </c>
      <c r="L2372">
        <v>2</v>
      </c>
      <c r="M2372">
        <v>1</v>
      </c>
      <c r="N2372" t="s">
        <v>104</v>
      </c>
      <c r="O2372" s="8">
        <v>3.96</v>
      </c>
      <c r="P2372" s="8">
        <v>4</v>
      </c>
      <c r="Q2372" s="8">
        <v>4</v>
      </c>
      <c r="R2372" s="8">
        <v>4</v>
      </c>
      <c r="S2372" s="8">
        <v>3.5</v>
      </c>
      <c r="T2372" s="8">
        <v>4.01</v>
      </c>
      <c r="U2372" s="8">
        <v>0.11</v>
      </c>
      <c r="V2372" s="9">
        <v>26</v>
      </c>
      <c r="W2372" s="8">
        <v>0</v>
      </c>
      <c r="X2372" s="8">
        <v>0.50999999999999979</v>
      </c>
      <c r="Y2372" s="8">
        <v>-4.0000000000000036E-2</v>
      </c>
      <c r="Z2372" s="8">
        <v>0</v>
      </c>
      <c r="AA2372">
        <v>0</v>
      </c>
      <c r="AF2372" t="s">
        <v>2268</v>
      </c>
      <c r="AG2372" t="s">
        <v>1910</v>
      </c>
      <c r="AH2372" t="s">
        <v>1911</v>
      </c>
      <c r="AI2372" t="s">
        <v>1912</v>
      </c>
      <c r="AJ2372" s="7">
        <v>41547</v>
      </c>
      <c r="AK2372" t="s">
        <v>2851</v>
      </c>
      <c r="AL2372" t="s">
        <v>1908</v>
      </c>
      <c r="AM2372" t="s">
        <v>2269</v>
      </c>
      <c r="AN2372" t="s">
        <v>2865</v>
      </c>
      <c r="AO2372" t="str">
        <f>TEXT(A2372,"yyyy-mm-dd")</f>
        <v>2013-07-31</v>
      </c>
    </row>
    <row r="2373" spans="1:41">
      <c r="A2373" s="6" t="s">
        <v>2850</v>
      </c>
      <c r="B2373">
        <v>2013</v>
      </c>
      <c r="C2373">
        <v>7</v>
      </c>
      <c r="E2373" t="s">
        <v>100</v>
      </c>
      <c r="F2373" t="s">
        <v>101</v>
      </c>
      <c r="G2373" t="s">
        <v>83</v>
      </c>
      <c r="H2373" t="s">
        <v>2624</v>
      </c>
      <c r="I2373">
        <v>2015</v>
      </c>
      <c r="K2373" s="6">
        <v>42369</v>
      </c>
      <c r="L2373">
        <v>29</v>
      </c>
      <c r="N2373" t="s">
        <v>581</v>
      </c>
      <c r="O2373" s="8">
        <v>4.09</v>
      </c>
      <c r="P2373" s="8">
        <v>4.1500000000000004</v>
      </c>
      <c r="Q2373" s="8">
        <v>3.8</v>
      </c>
      <c r="R2373" s="8">
        <v>4.3</v>
      </c>
      <c r="S2373" s="8">
        <v>3</v>
      </c>
      <c r="T2373" s="8">
        <v>4.9000000000000004</v>
      </c>
      <c r="U2373" s="8">
        <v>0.41</v>
      </c>
      <c r="V2373" s="9">
        <v>26</v>
      </c>
      <c r="W2373" s="8">
        <v>0.5</v>
      </c>
      <c r="X2373" s="8">
        <v>1.9000000000000004</v>
      </c>
      <c r="Y2373" s="8">
        <v>-6.0000000000000497E-2</v>
      </c>
      <c r="Z2373" s="8">
        <v>0.20000000000000018</v>
      </c>
      <c r="AA2373">
        <v>-2.0000000000000018E-2</v>
      </c>
      <c r="AF2373" t="s">
        <v>10060</v>
      </c>
      <c r="AG2373" t="s">
        <v>9655</v>
      </c>
      <c r="AH2373" t="s">
        <v>9656</v>
      </c>
      <c r="AI2373" t="s">
        <v>9708</v>
      </c>
      <c r="AJ2373" s="7">
        <v>42369</v>
      </c>
      <c r="AK2373" t="s">
        <v>2851</v>
      </c>
      <c r="AL2373" t="s">
        <v>109</v>
      </c>
      <c r="AM2373" t="s">
        <v>2626</v>
      </c>
      <c r="AN2373" t="s">
        <v>10067</v>
      </c>
    </row>
    <row r="2374" spans="1:41">
      <c r="A2374" s="6" t="s">
        <v>2850</v>
      </c>
      <c r="B2374">
        <v>2013</v>
      </c>
      <c r="C2374">
        <v>7</v>
      </c>
      <c r="E2374" t="s">
        <v>100</v>
      </c>
      <c r="F2374" t="s">
        <v>101</v>
      </c>
      <c r="G2374" t="s">
        <v>102</v>
      </c>
      <c r="H2374" t="s">
        <v>2641</v>
      </c>
      <c r="I2374">
        <v>2014</v>
      </c>
      <c r="J2374">
        <v>4</v>
      </c>
      <c r="K2374" s="6">
        <v>42004</v>
      </c>
      <c r="L2374">
        <v>17</v>
      </c>
      <c r="M2374">
        <v>6</v>
      </c>
      <c r="N2374" t="s">
        <v>214</v>
      </c>
      <c r="O2374" s="8">
        <v>3.96</v>
      </c>
      <c r="P2374" s="8">
        <v>4</v>
      </c>
      <c r="Q2374" s="8">
        <v>3.75</v>
      </c>
      <c r="R2374" s="8">
        <v>4.28</v>
      </c>
      <c r="S2374" s="8">
        <v>2.8</v>
      </c>
      <c r="T2374" s="8">
        <v>5.2</v>
      </c>
      <c r="U2374" s="8">
        <v>0.54</v>
      </c>
      <c r="V2374" s="9">
        <v>31</v>
      </c>
      <c r="W2374" s="8">
        <v>0.53000000000000025</v>
      </c>
      <c r="X2374" s="8">
        <v>2.4000000000000004</v>
      </c>
      <c r="Y2374" s="8">
        <v>-4.0000000000000036E-2</v>
      </c>
      <c r="Z2374" s="8">
        <v>9.9999999999997868E-3</v>
      </c>
      <c r="AA2374">
        <v>-0.14999999999999991</v>
      </c>
      <c r="AF2374" t="s">
        <v>2672</v>
      </c>
      <c r="AG2374" t="s">
        <v>106</v>
      </c>
      <c r="AH2374" t="s">
        <v>107</v>
      </c>
      <c r="AI2374" t="s">
        <v>2667</v>
      </c>
      <c r="AJ2374" s="7">
        <v>42004</v>
      </c>
      <c r="AK2374" t="s">
        <v>2851</v>
      </c>
      <c r="AL2374" t="s">
        <v>109</v>
      </c>
      <c r="AM2374" t="s">
        <v>2643</v>
      </c>
      <c r="AN2374" t="s">
        <v>2864</v>
      </c>
      <c r="AO2374" t="str">
        <f>TEXT(A2374,"yyyy-mm-dd")</f>
        <v>2013-07-31</v>
      </c>
    </row>
    <row r="2375" spans="1:41">
      <c r="A2375" s="6" t="s">
        <v>2850</v>
      </c>
      <c r="B2375">
        <v>2013</v>
      </c>
      <c r="C2375">
        <v>7</v>
      </c>
      <c r="E2375" t="s">
        <v>100</v>
      </c>
      <c r="F2375" t="s">
        <v>101</v>
      </c>
      <c r="G2375" t="s">
        <v>83</v>
      </c>
      <c r="H2375" t="s">
        <v>2325</v>
      </c>
      <c r="I2375">
        <v>2014</v>
      </c>
      <c r="K2375" s="6">
        <v>42004</v>
      </c>
      <c r="L2375">
        <v>17</v>
      </c>
      <c r="N2375" t="s">
        <v>214</v>
      </c>
      <c r="O2375" s="8">
        <v>3.98</v>
      </c>
      <c r="P2375" s="8">
        <v>4</v>
      </c>
      <c r="Q2375" s="8">
        <v>3.8</v>
      </c>
      <c r="R2375" s="8">
        <v>4.2</v>
      </c>
      <c r="S2375" s="8">
        <v>3.4</v>
      </c>
      <c r="T2375" s="8">
        <v>4.5999999999999996</v>
      </c>
      <c r="U2375" s="8">
        <v>0.28999999999999998</v>
      </c>
      <c r="V2375" s="9">
        <v>32</v>
      </c>
      <c r="W2375" s="8">
        <v>0.40000000000000036</v>
      </c>
      <c r="X2375" s="8">
        <v>1.1999999999999997</v>
      </c>
      <c r="Y2375" s="8">
        <v>-2.0000000000000018E-2</v>
      </c>
      <c r="Z2375" s="8">
        <v>0</v>
      </c>
      <c r="AA2375">
        <v>4.9999999999999822E-2</v>
      </c>
      <c r="AF2375" t="s">
        <v>10034</v>
      </c>
      <c r="AG2375" t="s">
        <v>9655</v>
      </c>
      <c r="AH2375" t="s">
        <v>9656</v>
      </c>
      <c r="AI2375" t="s">
        <v>9669</v>
      </c>
      <c r="AJ2375" s="7">
        <v>42004</v>
      </c>
      <c r="AK2375" t="s">
        <v>2851</v>
      </c>
      <c r="AL2375" t="s">
        <v>109</v>
      </c>
      <c r="AM2375" t="s">
        <v>2327</v>
      </c>
      <c r="AN2375" t="s">
        <v>10041</v>
      </c>
    </row>
    <row r="2376" spans="1:41">
      <c r="A2376" s="6" t="s">
        <v>2850</v>
      </c>
      <c r="B2376">
        <v>2013</v>
      </c>
      <c r="C2376">
        <v>7</v>
      </c>
      <c r="E2376" t="s">
        <v>100</v>
      </c>
      <c r="F2376" t="s">
        <v>101</v>
      </c>
      <c r="G2376" t="s">
        <v>102</v>
      </c>
      <c r="H2376" t="s">
        <v>2564</v>
      </c>
      <c r="I2376">
        <v>2014</v>
      </c>
      <c r="J2376">
        <v>3</v>
      </c>
      <c r="K2376" s="6">
        <v>41912</v>
      </c>
      <c r="L2376">
        <v>14</v>
      </c>
      <c r="M2376">
        <v>5</v>
      </c>
      <c r="N2376" t="s">
        <v>244</v>
      </c>
      <c r="O2376" s="8">
        <v>3.92</v>
      </c>
      <c r="P2376" s="8">
        <v>3.92</v>
      </c>
      <c r="Q2376" s="8">
        <v>3.63</v>
      </c>
      <c r="R2376" s="8">
        <v>4.1500000000000004</v>
      </c>
      <c r="S2376" s="8">
        <v>2.9</v>
      </c>
      <c r="T2376" s="8">
        <v>4.7699999999999996</v>
      </c>
      <c r="U2376" s="8">
        <v>0.41</v>
      </c>
      <c r="V2376" s="9">
        <v>31</v>
      </c>
      <c r="W2376" s="8">
        <v>0.52000000000000046</v>
      </c>
      <c r="X2376" s="8">
        <v>1.8699999999999997</v>
      </c>
      <c r="Y2376" s="8">
        <v>0</v>
      </c>
      <c r="Z2376" s="8">
        <v>2.0000000000000018E-2</v>
      </c>
      <c r="AA2376">
        <v>0.12000000000000055</v>
      </c>
      <c r="AF2376" t="s">
        <v>2669</v>
      </c>
      <c r="AG2376" t="s">
        <v>106</v>
      </c>
      <c r="AH2376" t="s">
        <v>107</v>
      </c>
      <c r="AI2376" t="s">
        <v>502</v>
      </c>
      <c r="AJ2376" s="7">
        <v>41912</v>
      </c>
      <c r="AK2376" t="s">
        <v>2851</v>
      </c>
      <c r="AL2376" t="s">
        <v>109</v>
      </c>
      <c r="AM2376" t="s">
        <v>2566</v>
      </c>
      <c r="AN2376" t="s">
        <v>2863</v>
      </c>
      <c r="AO2376" t="str">
        <f>TEXT(A2376,"yyyy-mm-dd")</f>
        <v>2013-07-31</v>
      </c>
    </row>
    <row r="2377" spans="1:41">
      <c r="A2377" s="6" t="s">
        <v>2850</v>
      </c>
      <c r="B2377">
        <v>2013</v>
      </c>
      <c r="C2377">
        <v>7</v>
      </c>
      <c r="E2377" t="s">
        <v>100</v>
      </c>
      <c r="F2377" t="s">
        <v>101</v>
      </c>
      <c r="G2377" t="s">
        <v>102</v>
      </c>
      <c r="H2377" t="s">
        <v>2491</v>
      </c>
      <c r="I2377">
        <v>2014</v>
      </c>
      <c r="J2377">
        <v>2</v>
      </c>
      <c r="K2377" s="6">
        <v>41820</v>
      </c>
      <c r="L2377">
        <v>11</v>
      </c>
      <c r="M2377">
        <v>4</v>
      </c>
      <c r="N2377" t="s">
        <v>85</v>
      </c>
      <c r="O2377" s="8">
        <v>3.7</v>
      </c>
      <c r="P2377" s="8">
        <v>3.7</v>
      </c>
      <c r="Q2377" s="8">
        <v>3.35</v>
      </c>
      <c r="R2377" s="8">
        <v>4</v>
      </c>
      <c r="S2377" s="8">
        <v>2.5</v>
      </c>
      <c r="T2377" s="8">
        <v>4.9000000000000004</v>
      </c>
      <c r="U2377" s="8">
        <v>0.52</v>
      </c>
      <c r="V2377" s="9">
        <v>31</v>
      </c>
      <c r="W2377" s="8">
        <v>0.64999999999999991</v>
      </c>
      <c r="X2377" s="8">
        <v>2.4000000000000004</v>
      </c>
      <c r="Y2377" s="8">
        <v>0</v>
      </c>
      <c r="Z2377" s="8">
        <v>0</v>
      </c>
      <c r="AA2377">
        <v>-4.9999999999999822E-2</v>
      </c>
      <c r="AF2377" t="s">
        <v>2666</v>
      </c>
      <c r="AG2377" t="s">
        <v>106</v>
      </c>
      <c r="AH2377" t="s">
        <v>107</v>
      </c>
      <c r="AI2377" t="s">
        <v>497</v>
      </c>
      <c r="AJ2377" s="7">
        <v>41820</v>
      </c>
      <c r="AK2377" t="s">
        <v>2851</v>
      </c>
      <c r="AL2377" t="s">
        <v>109</v>
      </c>
      <c r="AM2377" t="s">
        <v>2493</v>
      </c>
      <c r="AN2377" t="s">
        <v>2862</v>
      </c>
      <c r="AO2377" t="str">
        <f>TEXT(A2377,"yyyy-mm-dd")</f>
        <v>2013-07-31</v>
      </c>
    </row>
    <row r="2378" spans="1:41">
      <c r="A2378" s="6" t="s">
        <v>2850</v>
      </c>
      <c r="B2378">
        <v>2013</v>
      </c>
      <c r="C2378">
        <v>7</v>
      </c>
      <c r="E2378" t="s">
        <v>100</v>
      </c>
      <c r="F2378" t="s">
        <v>101</v>
      </c>
      <c r="G2378" t="s">
        <v>102</v>
      </c>
      <c r="H2378" t="s">
        <v>2418</v>
      </c>
      <c r="I2378">
        <v>2014</v>
      </c>
      <c r="J2378">
        <v>1</v>
      </c>
      <c r="K2378" s="6">
        <v>41729</v>
      </c>
      <c r="L2378">
        <v>8</v>
      </c>
      <c r="M2378">
        <v>3</v>
      </c>
      <c r="N2378" t="s">
        <v>182</v>
      </c>
      <c r="O2378" s="8">
        <v>4.3099999999999996</v>
      </c>
      <c r="P2378" s="8">
        <v>4.2</v>
      </c>
      <c r="Q2378" s="8">
        <v>4</v>
      </c>
      <c r="R2378" s="8">
        <v>4.5999999999999996</v>
      </c>
      <c r="S2378" s="8">
        <v>3.2</v>
      </c>
      <c r="T2378" s="8">
        <v>5.9</v>
      </c>
      <c r="U2378" s="8">
        <v>0.64</v>
      </c>
      <c r="V2378" s="9">
        <v>31</v>
      </c>
      <c r="W2378" s="8">
        <v>0.59999999999999964</v>
      </c>
      <c r="X2378" s="8">
        <v>2.7</v>
      </c>
      <c r="Y2378" s="8">
        <v>0.10999999999999943</v>
      </c>
      <c r="Z2378" s="8">
        <v>0</v>
      </c>
      <c r="AA2378">
        <v>-0.25</v>
      </c>
      <c r="AF2378" t="s">
        <v>2664</v>
      </c>
      <c r="AG2378" t="s">
        <v>106</v>
      </c>
      <c r="AH2378" t="s">
        <v>107</v>
      </c>
      <c r="AI2378" t="s">
        <v>427</v>
      </c>
      <c r="AJ2378" s="7">
        <v>41729</v>
      </c>
      <c r="AK2378" t="s">
        <v>2851</v>
      </c>
      <c r="AL2378" t="s">
        <v>109</v>
      </c>
      <c r="AM2378" t="s">
        <v>2420</v>
      </c>
      <c r="AN2378" t="s">
        <v>2861</v>
      </c>
      <c r="AO2378" t="str">
        <f>TEXT(A2378,"yyyy-mm-dd")</f>
        <v>2013-07-31</v>
      </c>
    </row>
    <row r="2379" spans="1:41">
      <c r="A2379" s="6" t="s">
        <v>2850</v>
      </c>
      <c r="B2379">
        <v>2013</v>
      </c>
      <c r="C2379">
        <v>7</v>
      </c>
      <c r="E2379" t="s">
        <v>100</v>
      </c>
      <c r="F2379" t="s">
        <v>101</v>
      </c>
      <c r="G2379" t="s">
        <v>102</v>
      </c>
      <c r="H2379" t="s">
        <v>2342</v>
      </c>
      <c r="I2379">
        <v>2013</v>
      </c>
      <c r="J2379">
        <v>4</v>
      </c>
      <c r="K2379" s="6">
        <v>41639</v>
      </c>
      <c r="L2379">
        <v>5</v>
      </c>
      <c r="M2379">
        <v>2</v>
      </c>
      <c r="N2379" t="s">
        <v>211</v>
      </c>
      <c r="O2379" s="8">
        <v>3.67</v>
      </c>
      <c r="P2379" s="8">
        <v>3.75</v>
      </c>
      <c r="Q2379" s="8">
        <v>3.3</v>
      </c>
      <c r="R2379" s="8">
        <v>3.97</v>
      </c>
      <c r="S2379" s="8">
        <v>2.5</v>
      </c>
      <c r="T2379" s="8">
        <v>4.5</v>
      </c>
      <c r="U2379" s="8">
        <v>0.48</v>
      </c>
      <c r="V2379" s="9">
        <v>32</v>
      </c>
      <c r="W2379" s="8">
        <v>0.67000000000000037</v>
      </c>
      <c r="X2379" s="8">
        <v>2</v>
      </c>
      <c r="Y2379" s="8">
        <v>-8.0000000000000071E-2</v>
      </c>
      <c r="Z2379" s="8">
        <v>0</v>
      </c>
      <c r="AA2379">
        <v>2.0000000000000462E-2</v>
      </c>
      <c r="AF2379" t="s">
        <v>2662</v>
      </c>
      <c r="AG2379" t="s">
        <v>106</v>
      </c>
      <c r="AH2379" t="s">
        <v>107</v>
      </c>
      <c r="AI2379" t="s">
        <v>340</v>
      </c>
      <c r="AJ2379" s="7">
        <v>41639</v>
      </c>
      <c r="AK2379" t="s">
        <v>2851</v>
      </c>
      <c r="AL2379" t="s">
        <v>109</v>
      </c>
      <c r="AM2379" t="s">
        <v>2344</v>
      </c>
      <c r="AN2379" t="s">
        <v>2860</v>
      </c>
      <c r="AO2379" t="str">
        <f>TEXT(A2379,"yyyy-mm-dd")</f>
        <v>2013-07-31</v>
      </c>
    </row>
    <row r="2380" spans="1:41">
      <c r="A2380" s="6" t="s">
        <v>2850</v>
      </c>
      <c r="B2380">
        <v>2013</v>
      </c>
      <c r="C2380">
        <v>7</v>
      </c>
      <c r="E2380" t="s">
        <v>100</v>
      </c>
      <c r="F2380" t="s">
        <v>101</v>
      </c>
      <c r="G2380" t="s">
        <v>83</v>
      </c>
      <c r="H2380" t="s">
        <v>2028</v>
      </c>
      <c r="I2380">
        <v>2013</v>
      </c>
      <c r="K2380" s="6">
        <v>41639</v>
      </c>
      <c r="L2380">
        <v>5</v>
      </c>
      <c r="N2380" t="s">
        <v>211</v>
      </c>
      <c r="O2380" s="8">
        <v>2.65</v>
      </c>
      <c r="P2380" s="8">
        <v>2.7</v>
      </c>
      <c r="Q2380" s="8">
        <v>2.5</v>
      </c>
      <c r="R2380" s="8">
        <v>2.81</v>
      </c>
      <c r="S2380" s="8">
        <v>2.1</v>
      </c>
      <c r="T2380" s="8">
        <v>3.1</v>
      </c>
      <c r="U2380" s="8">
        <v>0.26</v>
      </c>
      <c r="V2380" s="9">
        <v>33</v>
      </c>
      <c r="W2380" s="8">
        <v>0.31000000000000005</v>
      </c>
      <c r="X2380" s="8">
        <v>1</v>
      </c>
      <c r="Y2380" s="8">
        <v>-5.0000000000000266E-2</v>
      </c>
      <c r="Z2380" s="8">
        <v>-4.9999999999999822E-2</v>
      </c>
      <c r="AA2380">
        <v>-0.16000000000000014</v>
      </c>
      <c r="AF2380" t="s">
        <v>10004</v>
      </c>
      <c r="AG2380" t="s">
        <v>9655</v>
      </c>
      <c r="AH2380" t="s">
        <v>9656</v>
      </c>
      <c r="AI2380" t="s">
        <v>9657</v>
      </c>
      <c r="AJ2380" s="7">
        <v>41639</v>
      </c>
      <c r="AK2380" t="s">
        <v>2851</v>
      </c>
      <c r="AL2380" t="s">
        <v>109</v>
      </c>
      <c r="AM2380" t="s">
        <v>2030</v>
      </c>
      <c r="AN2380" t="s">
        <v>10027</v>
      </c>
    </row>
    <row r="2381" spans="1:41">
      <c r="A2381" s="6" t="s">
        <v>2850</v>
      </c>
      <c r="B2381">
        <v>2013</v>
      </c>
      <c r="C2381">
        <v>7</v>
      </c>
      <c r="E2381" t="s">
        <v>100</v>
      </c>
      <c r="F2381" t="s">
        <v>101</v>
      </c>
      <c r="G2381" t="s">
        <v>102</v>
      </c>
      <c r="H2381" t="s">
        <v>2267</v>
      </c>
      <c r="I2381">
        <v>2013</v>
      </c>
      <c r="J2381">
        <v>3</v>
      </c>
      <c r="K2381" s="6">
        <v>41547</v>
      </c>
      <c r="L2381">
        <v>2</v>
      </c>
      <c r="M2381">
        <v>1</v>
      </c>
      <c r="N2381" t="s">
        <v>104</v>
      </c>
      <c r="O2381" s="8">
        <v>3.27</v>
      </c>
      <c r="P2381" s="8">
        <v>3.2</v>
      </c>
      <c r="Q2381" s="8">
        <v>3</v>
      </c>
      <c r="R2381" s="8">
        <v>3.54</v>
      </c>
      <c r="S2381" s="8">
        <v>1.8</v>
      </c>
      <c r="T2381" s="8">
        <v>4.3</v>
      </c>
      <c r="U2381" s="8">
        <v>0.49</v>
      </c>
      <c r="V2381" s="9">
        <v>32</v>
      </c>
      <c r="W2381" s="8">
        <v>0.54</v>
      </c>
      <c r="X2381" s="8">
        <v>2.5</v>
      </c>
      <c r="Y2381" s="8">
        <v>6.999999999999984E-2</v>
      </c>
      <c r="Z2381" s="8">
        <v>-0.21999999999999975</v>
      </c>
      <c r="AA2381">
        <v>-0.35999999999999988</v>
      </c>
      <c r="AF2381" t="s">
        <v>2605</v>
      </c>
      <c r="AG2381" t="s">
        <v>106</v>
      </c>
      <c r="AH2381" t="s">
        <v>107</v>
      </c>
      <c r="AI2381" t="s">
        <v>108</v>
      </c>
      <c r="AJ2381" s="7">
        <v>41547</v>
      </c>
      <c r="AK2381" t="s">
        <v>2851</v>
      </c>
      <c r="AL2381" t="s">
        <v>109</v>
      </c>
      <c r="AM2381" t="s">
        <v>2269</v>
      </c>
      <c r="AN2381" t="s">
        <v>2859</v>
      </c>
      <c r="AO2381" t="str">
        <f>TEXT(A2381,"yyyy-mm-dd")</f>
        <v>2013-07-31</v>
      </c>
    </row>
    <row r="2382" spans="1:41">
      <c r="A2382" s="6" t="s">
        <v>2850</v>
      </c>
      <c r="B2382">
        <v>2013</v>
      </c>
      <c r="C2382">
        <v>7</v>
      </c>
      <c r="E2382" t="s">
        <v>100</v>
      </c>
      <c r="F2382" t="s">
        <v>101</v>
      </c>
      <c r="G2382" t="s">
        <v>102</v>
      </c>
      <c r="H2382" t="s">
        <v>2194</v>
      </c>
      <c r="I2382">
        <v>2013</v>
      </c>
      <c r="J2382">
        <v>2</v>
      </c>
      <c r="K2382" s="6">
        <v>41455</v>
      </c>
      <c r="L2382">
        <v>-1</v>
      </c>
      <c r="M2382">
        <v>0</v>
      </c>
      <c r="N2382" t="s">
        <v>187</v>
      </c>
      <c r="O2382" s="8">
        <v>2.75</v>
      </c>
      <c r="P2382" s="8">
        <v>2.73</v>
      </c>
      <c r="Q2382" s="8">
        <v>2.4</v>
      </c>
      <c r="R2382" s="8">
        <v>3.09</v>
      </c>
      <c r="S2382" s="8">
        <v>2</v>
      </c>
      <c r="T2382" s="8">
        <v>3.7</v>
      </c>
      <c r="U2382" s="8">
        <v>0.44</v>
      </c>
      <c r="V2382" s="9">
        <v>32</v>
      </c>
      <c r="W2382" s="8">
        <v>0.69</v>
      </c>
      <c r="X2382" s="8">
        <v>1.7000000000000002</v>
      </c>
      <c r="Y2382" s="8">
        <v>2.0000000000000018E-2</v>
      </c>
      <c r="Z2382" s="8">
        <v>-6.0000000000000053E-2</v>
      </c>
      <c r="AA2382">
        <v>-0.16999999999999993</v>
      </c>
      <c r="AF2382" t="s">
        <v>2532</v>
      </c>
      <c r="AG2382" t="s">
        <v>106</v>
      </c>
      <c r="AH2382" t="s">
        <v>107</v>
      </c>
      <c r="AI2382" t="s">
        <v>188</v>
      </c>
      <c r="AJ2382" s="7">
        <v>41455</v>
      </c>
      <c r="AK2382" t="s">
        <v>2851</v>
      </c>
      <c r="AL2382" t="s">
        <v>109</v>
      </c>
      <c r="AM2382" t="s">
        <v>2196</v>
      </c>
      <c r="AN2382" t="s">
        <v>2858</v>
      </c>
      <c r="AO2382" t="str">
        <f>TEXT(A2382,"yyyy-mm-dd")</f>
        <v>2013-07-31</v>
      </c>
    </row>
    <row r="2383" spans="1:41">
      <c r="A2383" s="6" t="s">
        <v>2850</v>
      </c>
      <c r="B2383">
        <v>2013</v>
      </c>
      <c r="C2383">
        <v>7</v>
      </c>
      <c r="E2383" t="s">
        <v>2685</v>
      </c>
      <c r="F2383" t="s">
        <v>101</v>
      </c>
      <c r="G2383" t="s">
        <v>774</v>
      </c>
      <c r="H2383" t="s">
        <v>2686</v>
      </c>
      <c r="K2383" s="6"/>
      <c r="O2383" s="8">
        <v>4.0599999999999996</v>
      </c>
      <c r="P2383" s="8">
        <v>4</v>
      </c>
      <c r="Q2383" s="8">
        <v>3.7</v>
      </c>
      <c r="R2383" s="8">
        <v>4.5</v>
      </c>
      <c r="S2383" s="8">
        <v>3</v>
      </c>
      <c r="T2383" s="8">
        <v>5</v>
      </c>
      <c r="U2383" s="8">
        <v>0.56999999999999995</v>
      </c>
      <c r="V2383" s="9">
        <v>23</v>
      </c>
      <c r="W2383" s="8">
        <v>0.79999999999999982</v>
      </c>
      <c r="X2383" s="8">
        <v>2</v>
      </c>
      <c r="Y2383" s="8">
        <v>5.9999999999999609E-2</v>
      </c>
      <c r="Z2383" s="8">
        <v>0.20000000000000018</v>
      </c>
      <c r="AA2383">
        <v>0.25</v>
      </c>
      <c r="AF2383" t="s">
        <v>2687</v>
      </c>
      <c r="AG2383" t="s">
        <v>2688</v>
      </c>
      <c r="AH2383" t="s">
        <v>2689</v>
      </c>
      <c r="AI2383" t="s">
        <v>2690</v>
      </c>
      <c r="AJ2383" s="7"/>
      <c r="AK2383" t="s">
        <v>2851</v>
      </c>
      <c r="AL2383" t="s">
        <v>109</v>
      </c>
      <c r="AM2383" t="s">
        <v>2686</v>
      </c>
      <c r="AN2383" t="s">
        <v>2877</v>
      </c>
      <c r="AO2383" t="str">
        <f>TEXT(A2383,"yyyy-mm-dd")</f>
        <v>2013-07-31</v>
      </c>
    </row>
    <row r="2384" spans="1:41">
      <c r="A2384" s="6" t="s">
        <v>2850</v>
      </c>
      <c r="B2384">
        <v>2013</v>
      </c>
      <c r="C2384">
        <v>7</v>
      </c>
      <c r="E2384" t="s">
        <v>81</v>
      </c>
      <c r="F2384" t="s">
        <v>82</v>
      </c>
      <c r="G2384" t="s">
        <v>83</v>
      </c>
      <c r="H2384" t="s">
        <v>2624</v>
      </c>
      <c r="I2384">
        <v>2015</v>
      </c>
      <c r="K2384" s="6">
        <v>42369</v>
      </c>
      <c r="L2384">
        <v>29</v>
      </c>
      <c r="N2384" t="s">
        <v>581</v>
      </c>
      <c r="O2384" s="8">
        <v>3.58</v>
      </c>
      <c r="P2384" s="8">
        <v>3.55</v>
      </c>
      <c r="Q2384" s="8">
        <v>3.4</v>
      </c>
      <c r="R2384" s="8">
        <v>3.7</v>
      </c>
      <c r="S2384" s="8">
        <v>3.17</v>
      </c>
      <c r="T2384" s="8">
        <v>4.5599999999999996</v>
      </c>
      <c r="U2384" s="8">
        <v>0.31</v>
      </c>
      <c r="V2384" s="9">
        <v>28</v>
      </c>
      <c r="W2384" s="8">
        <v>0.30000000000000027</v>
      </c>
      <c r="X2384" s="8">
        <v>1.3899999999999997</v>
      </c>
      <c r="Y2384" s="8">
        <v>3.0000000000000249E-2</v>
      </c>
      <c r="Z2384" s="8">
        <v>4.9999999999999822E-2</v>
      </c>
      <c r="AA2384">
        <v>8.0000000000000071E-2</v>
      </c>
      <c r="AF2384" t="s">
        <v>2625</v>
      </c>
      <c r="AG2384" t="s">
        <v>87</v>
      </c>
      <c r="AH2384" t="s">
        <v>88</v>
      </c>
      <c r="AI2384" t="s">
        <v>359</v>
      </c>
      <c r="AJ2384" s="7">
        <v>42369</v>
      </c>
      <c r="AK2384" t="s">
        <v>2851</v>
      </c>
      <c r="AL2384" t="s">
        <v>91</v>
      </c>
      <c r="AM2384" t="s">
        <v>2626</v>
      </c>
      <c r="AN2384" t="s">
        <v>2854</v>
      </c>
      <c r="AO2384" t="str">
        <f>TEXT(A2384,"yyyy-mm-dd")</f>
        <v>2013-07-31</v>
      </c>
    </row>
    <row r="2385" spans="1:41">
      <c r="A2385" s="6" t="s">
        <v>2850</v>
      </c>
      <c r="B2385">
        <v>2013</v>
      </c>
      <c r="C2385">
        <v>7</v>
      </c>
      <c r="E2385" t="s">
        <v>392</v>
      </c>
      <c r="F2385" t="s">
        <v>82</v>
      </c>
      <c r="G2385" t="s">
        <v>83</v>
      </c>
      <c r="H2385" t="s">
        <v>2624</v>
      </c>
      <c r="I2385">
        <v>2015</v>
      </c>
      <c r="K2385" s="6">
        <v>42369</v>
      </c>
      <c r="L2385">
        <v>29</v>
      </c>
      <c r="N2385" t="s">
        <v>581</v>
      </c>
      <c r="O2385" s="8">
        <v>3.28</v>
      </c>
      <c r="P2385" s="8">
        <v>3.2</v>
      </c>
      <c r="Q2385" s="8">
        <v>2.99</v>
      </c>
      <c r="R2385" s="8">
        <v>3.44</v>
      </c>
      <c r="S2385" s="8">
        <v>2.7</v>
      </c>
      <c r="T2385" s="8">
        <v>4.18</v>
      </c>
      <c r="U2385" s="8">
        <v>0.39</v>
      </c>
      <c r="V2385" s="9">
        <v>24</v>
      </c>
      <c r="W2385" s="8">
        <v>0.44999999999999973</v>
      </c>
      <c r="X2385" s="8">
        <v>1.4799999999999995</v>
      </c>
      <c r="Y2385" s="8">
        <v>7.9999999999999627E-2</v>
      </c>
      <c r="Z2385" s="8">
        <v>-7.9999999999999627E-2</v>
      </c>
      <c r="AA2385">
        <v>3.9999999999999591E-2</v>
      </c>
      <c r="AF2385" t="s">
        <v>2625</v>
      </c>
      <c r="AG2385" t="s">
        <v>87</v>
      </c>
      <c r="AH2385" t="s">
        <v>88</v>
      </c>
      <c r="AI2385" t="s">
        <v>359</v>
      </c>
      <c r="AJ2385" s="7">
        <v>42369</v>
      </c>
      <c r="AK2385" t="s">
        <v>2851</v>
      </c>
      <c r="AL2385" t="s">
        <v>393</v>
      </c>
      <c r="AM2385" t="s">
        <v>2626</v>
      </c>
      <c r="AN2385" t="s">
        <v>2857</v>
      </c>
      <c r="AO2385" t="str">
        <f>TEXT(A2385,"yyyy-mm-dd")</f>
        <v>2013-07-31</v>
      </c>
    </row>
    <row r="2386" spans="1:41">
      <c r="A2386" s="6" t="s">
        <v>2850</v>
      </c>
      <c r="B2386">
        <v>2013</v>
      </c>
      <c r="C2386">
        <v>7</v>
      </c>
      <c r="E2386" t="s">
        <v>81</v>
      </c>
      <c r="F2386" t="s">
        <v>82</v>
      </c>
      <c r="G2386" t="s">
        <v>83</v>
      </c>
      <c r="H2386" t="s">
        <v>2325</v>
      </c>
      <c r="I2386">
        <v>2014</v>
      </c>
      <c r="K2386" s="6">
        <v>42004</v>
      </c>
      <c r="L2386">
        <v>17</v>
      </c>
      <c r="N2386" t="s">
        <v>214</v>
      </c>
      <c r="O2386" s="8">
        <v>3.81</v>
      </c>
      <c r="P2386" s="8">
        <v>3.68</v>
      </c>
      <c r="Q2386" s="8">
        <v>3.49</v>
      </c>
      <c r="R2386" s="8">
        <v>3.95</v>
      </c>
      <c r="S2386" s="8">
        <v>3.11</v>
      </c>
      <c r="T2386" s="8">
        <v>5.18</v>
      </c>
      <c r="U2386" s="8">
        <v>0.51</v>
      </c>
      <c r="V2386" s="9">
        <v>33</v>
      </c>
      <c r="W2386" s="8">
        <v>0.45999999999999996</v>
      </c>
      <c r="X2386" s="8">
        <v>2.0699999999999998</v>
      </c>
      <c r="Y2386" s="8">
        <v>0.12999999999999989</v>
      </c>
      <c r="Z2386" s="8">
        <v>8.0000000000000071E-2</v>
      </c>
      <c r="AA2386">
        <v>0.14999999999999991</v>
      </c>
      <c r="AF2386" t="s">
        <v>2326</v>
      </c>
      <c r="AG2386" t="s">
        <v>87</v>
      </c>
      <c r="AH2386" t="s">
        <v>88</v>
      </c>
      <c r="AI2386" t="s">
        <v>97</v>
      </c>
      <c r="AJ2386" s="7">
        <v>42004</v>
      </c>
      <c r="AK2386" t="s">
        <v>2851</v>
      </c>
      <c r="AL2386" t="s">
        <v>91</v>
      </c>
      <c r="AM2386" t="s">
        <v>2327</v>
      </c>
      <c r="AN2386" t="s">
        <v>2853</v>
      </c>
      <c r="AO2386" t="str">
        <f>TEXT(A2386,"yyyy-mm-dd")</f>
        <v>2013-07-31</v>
      </c>
    </row>
    <row r="2387" spans="1:41">
      <c r="A2387" s="6" t="s">
        <v>2850</v>
      </c>
      <c r="B2387">
        <v>2013</v>
      </c>
      <c r="C2387">
        <v>7</v>
      </c>
      <c r="E2387" t="s">
        <v>392</v>
      </c>
      <c r="F2387" t="s">
        <v>82</v>
      </c>
      <c r="G2387" t="s">
        <v>83</v>
      </c>
      <c r="H2387" t="s">
        <v>2325</v>
      </c>
      <c r="I2387">
        <v>2014</v>
      </c>
      <c r="K2387" s="6">
        <v>42004</v>
      </c>
      <c r="L2387">
        <v>17</v>
      </c>
      <c r="N2387" t="s">
        <v>214</v>
      </c>
      <c r="O2387" s="8">
        <v>3.31</v>
      </c>
      <c r="P2387" s="8">
        <v>3.25</v>
      </c>
      <c r="Q2387" s="8">
        <v>3.1</v>
      </c>
      <c r="R2387" s="8">
        <v>3.55</v>
      </c>
      <c r="S2387" s="8">
        <v>2.27</v>
      </c>
      <c r="T2387" s="8">
        <v>4.5</v>
      </c>
      <c r="U2387" s="8">
        <v>0.5</v>
      </c>
      <c r="V2387" s="9">
        <v>29</v>
      </c>
      <c r="W2387" s="8">
        <v>0.44999999999999973</v>
      </c>
      <c r="X2387" s="8">
        <v>2.23</v>
      </c>
      <c r="Y2387" s="8">
        <v>6.0000000000000053E-2</v>
      </c>
      <c r="Z2387" s="8">
        <v>4.9999999999999822E-2</v>
      </c>
      <c r="AA2387">
        <v>4.9999999999999822E-2</v>
      </c>
      <c r="AF2387" t="s">
        <v>2326</v>
      </c>
      <c r="AG2387" t="s">
        <v>87</v>
      </c>
      <c r="AH2387" t="s">
        <v>88</v>
      </c>
      <c r="AI2387" t="s">
        <v>97</v>
      </c>
      <c r="AJ2387" s="7">
        <v>42004</v>
      </c>
      <c r="AK2387" t="s">
        <v>2851</v>
      </c>
      <c r="AL2387" t="s">
        <v>393</v>
      </c>
      <c r="AM2387" t="s">
        <v>2327</v>
      </c>
      <c r="AN2387" t="s">
        <v>2856</v>
      </c>
      <c r="AO2387" t="str">
        <f>TEXT(A2387,"yyyy-mm-dd")</f>
        <v>2013-07-31</v>
      </c>
    </row>
    <row r="2388" spans="1:41">
      <c r="A2388" s="6" t="s">
        <v>2850</v>
      </c>
      <c r="B2388">
        <v>2013</v>
      </c>
      <c r="C2388">
        <v>7</v>
      </c>
      <c r="E2388" t="s">
        <v>81</v>
      </c>
      <c r="F2388" t="s">
        <v>82</v>
      </c>
      <c r="G2388" t="s">
        <v>83</v>
      </c>
      <c r="H2388" t="s">
        <v>2028</v>
      </c>
      <c r="I2388">
        <v>2013</v>
      </c>
      <c r="K2388" s="6">
        <v>41639</v>
      </c>
      <c r="L2388">
        <v>5</v>
      </c>
      <c r="N2388" t="s">
        <v>211</v>
      </c>
      <c r="O2388" s="8">
        <v>3.64</v>
      </c>
      <c r="P2388" s="8">
        <v>3.59</v>
      </c>
      <c r="Q2388" s="8">
        <v>3.45</v>
      </c>
      <c r="R2388" s="8">
        <v>3.83</v>
      </c>
      <c r="S2388" s="8">
        <v>3.2</v>
      </c>
      <c r="T2388" s="8">
        <v>4.3099999999999996</v>
      </c>
      <c r="U2388" s="8">
        <v>0.27</v>
      </c>
      <c r="V2388" s="9">
        <v>33</v>
      </c>
      <c r="W2388" s="8">
        <v>0.37999999999999989</v>
      </c>
      <c r="X2388" s="8">
        <v>1.1099999999999994</v>
      </c>
      <c r="Y2388" s="8">
        <v>5.0000000000000266E-2</v>
      </c>
      <c r="Z2388" s="8">
        <v>-0.20999999999999996</v>
      </c>
      <c r="AA2388">
        <v>8.0000000000000071E-2</v>
      </c>
      <c r="AF2388" t="s">
        <v>2029</v>
      </c>
      <c r="AG2388" t="s">
        <v>87</v>
      </c>
      <c r="AH2388" t="s">
        <v>88</v>
      </c>
      <c r="AI2388" t="s">
        <v>89</v>
      </c>
      <c r="AJ2388" s="7">
        <v>41639</v>
      </c>
      <c r="AK2388" t="s">
        <v>2851</v>
      </c>
      <c r="AL2388" t="s">
        <v>91</v>
      </c>
      <c r="AM2388" t="s">
        <v>2030</v>
      </c>
      <c r="AN2388" t="s">
        <v>2852</v>
      </c>
      <c r="AO2388" t="str">
        <f>TEXT(A2388,"yyyy-mm-dd")</f>
        <v>2013-07-31</v>
      </c>
    </row>
    <row r="2389" spans="1:41">
      <c r="A2389" s="6" t="s">
        <v>2850</v>
      </c>
      <c r="B2389">
        <v>2013</v>
      </c>
      <c r="C2389">
        <v>7</v>
      </c>
      <c r="E2389" t="s">
        <v>392</v>
      </c>
      <c r="F2389" t="s">
        <v>82</v>
      </c>
      <c r="G2389" t="s">
        <v>83</v>
      </c>
      <c r="H2389" t="s">
        <v>2028</v>
      </c>
      <c r="I2389">
        <v>2013</v>
      </c>
      <c r="K2389" s="6">
        <v>41639</v>
      </c>
      <c r="L2389">
        <v>5</v>
      </c>
      <c r="N2389" t="s">
        <v>211</v>
      </c>
      <c r="O2389" s="8">
        <v>2.98</v>
      </c>
      <c r="P2389" s="8">
        <v>2.85</v>
      </c>
      <c r="Q2389" s="8">
        <v>2.8</v>
      </c>
      <c r="R2389" s="8">
        <v>3.1</v>
      </c>
      <c r="S2389" s="8">
        <v>2.54</v>
      </c>
      <c r="T2389" s="8">
        <v>3.7</v>
      </c>
      <c r="U2389" s="8">
        <v>0.3</v>
      </c>
      <c r="V2389" s="9">
        <v>29</v>
      </c>
      <c r="W2389" s="8">
        <v>0.30000000000000027</v>
      </c>
      <c r="X2389" s="8">
        <v>1.1600000000000001</v>
      </c>
      <c r="Y2389" s="8">
        <v>0.12999999999999989</v>
      </c>
      <c r="Z2389" s="8">
        <v>-0.25</v>
      </c>
      <c r="AA2389">
        <v>8.0000000000000515E-2</v>
      </c>
      <c r="AF2389" t="s">
        <v>2029</v>
      </c>
      <c r="AG2389" t="s">
        <v>87</v>
      </c>
      <c r="AH2389" t="s">
        <v>88</v>
      </c>
      <c r="AI2389" t="s">
        <v>89</v>
      </c>
      <c r="AJ2389" s="7">
        <v>41639</v>
      </c>
      <c r="AK2389" t="s">
        <v>2851</v>
      </c>
      <c r="AL2389" t="s">
        <v>393</v>
      </c>
      <c r="AM2389" t="s">
        <v>2030</v>
      </c>
      <c r="AN2389" t="s">
        <v>2855</v>
      </c>
      <c r="AO2389" t="str">
        <f>TEXT(A2389,"yyyy-mm-dd")</f>
        <v>2013-07-31</v>
      </c>
    </row>
    <row r="2390" spans="1:41">
      <c r="A2390" s="6" t="s">
        <v>2850</v>
      </c>
      <c r="B2390">
        <v>2013</v>
      </c>
      <c r="C2390">
        <v>7</v>
      </c>
      <c r="E2390" t="s">
        <v>81</v>
      </c>
      <c r="F2390" t="s">
        <v>82</v>
      </c>
      <c r="G2390" t="s">
        <v>774</v>
      </c>
      <c r="H2390" t="s">
        <v>775</v>
      </c>
      <c r="K2390" s="6"/>
      <c r="O2390" s="8">
        <v>3.6</v>
      </c>
      <c r="P2390" s="8">
        <v>3.6</v>
      </c>
      <c r="Q2390" s="8">
        <v>3.4</v>
      </c>
      <c r="R2390" s="8">
        <v>3.76</v>
      </c>
      <c r="S2390" s="8">
        <v>3</v>
      </c>
      <c r="T2390" s="8">
        <v>4.5199999999999996</v>
      </c>
      <c r="U2390" s="8">
        <v>0.32</v>
      </c>
      <c r="V2390" s="9">
        <v>28</v>
      </c>
      <c r="W2390" s="8">
        <v>0.35999999999999988</v>
      </c>
      <c r="X2390" s="8">
        <v>1.5199999999999996</v>
      </c>
      <c r="Y2390" s="8">
        <v>0</v>
      </c>
      <c r="Z2390" s="8">
        <v>0.10000000000000009</v>
      </c>
      <c r="AA2390">
        <v>6.999999999999984E-2</v>
      </c>
      <c r="AF2390" t="s">
        <v>776</v>
      </c>
      <c r="AG2390" t="s">
        <v>777</v>
      </c>
      <c r="AH2390" t="s">
        <v>778</v>
      </c>
      <c r="AI2390" t="s">
        <v>779</v>
      </c>
      <c r="AJ2390" s="7"/>
      <c r="AK2390" t="s">
        <v>2851</v>
      </c>
      <c r="AL2390" t="s">
        <v>91</v>
      </c>
      <c r="AM2390" t="s">
        <v>775</v>
      </c>
      <c r="AN2390" t="s">
        <v>2873</v>
      </c>
      <c r="AO2390" t="str">
        <f>TEXT(A2390,"yyyy-mm-dd")</f>
        <v>2013-07-31</v>
      </c>
    </row>
    <row r="2391" spans="1:41">
      <c r="A2391" s="6" t="s">
        <v>2850</v>
      </c>
      <c r="B2391">
        <v>2013</v>
      </c>
      <c r="C2391">
        <v>7</v>
      </c>
      <c r="E2391" t="s">
        <v>81</v>
      </c>
      <c r="F2391" t="s">
        <v>82</v>
      </c>
      <c r="G2391" t="s">
        <v>774</v>
      </c>
      <c r="H2391" t="s">
        <v>1536</v>
      </c>
      <c r="K2391" s="6"/>
      <c r="O2391" s="8">
        <v>3.5</v>
      </c>
      <c r="P2391" s="8">
        <v>3.5</v>
      </c>
      <c r="Q2391" s="8">
        <v>3.31</v>
      </c>
      <c r="R2391" s="8">
        <v>3.71</v>
      </c>
      <c r="S2391" s="8">
        <v>2.8</v>
      </c>
      <c r="T2391" s="8">
        <v>4</v>
      </c>
      <c r="U2391" s="8">
        <v>0.32</v>
      </c>
      <c r="V2391" s="9">
        <v>28</v>
      </c>
      <c r="W2391" s="8">
        <v>0.39999999999999991</v>
      </c>
      <c r="X2391" s="8">
        <v>1.2000000000000002</v>
      </c>
      <c r="Y2391" s="8">
        <v>0</v>
      </c>
      <c r="Z2391" s="8">
        <v>9.9999999999997868E-3</v>
      </c>
      <c r="AA2391">
        <v>0.1599999999999997</v>
      </c>
      <c r="AF2391" t="s">
        <v>1537</v>
      </c>
      <c r="AG2391" t="s">
        <v>777</v>
      </c>
      <c r="AH2391" t="s">
        <v>778</v>
      </c>
      <c r="AI2391" t="s">
        <v>1538</v>
      </c>
      <c r="AJ2391" s="7"/>
      <c r="AK2391" t="s">
        <v>2851</v>
      </c>
      <c r="AL2391" t="s">
        <v>91</v>
      </c>
      <c r="AM2391" t="s">
        <v>1536</v>
      </c>
      <c r="AN2391" t="s">
        <v>2874</v>
      </c>
      <c r="AO2391" t="str">
        <f>TEXT(A2391,"yyyy-mm-dd")</f>
        <v>2013-07-31</v>
      </c>
    </row>
    <row r="2392" spans="1:41">
      <c r="A2392" s="6" t="s">
        <v>2850</v>
      </c>
      <c r="B2392">
        <v>2013</v>
      </c>
      <c r="C2392">
        <v>7</v>
      </c>
      <c r="E2392" t="s">
        <v>392</v>
      </c>
      <c r="F2392" t="s">
        <v>82</v>
      </c>
      <c r="G2392" t="s">
        <v>774</v>
      </c>
      <c r="H2392" t="s">
        <v>775</v>
      </c>
      <c r="K2392" s="6"/>
      <c r="O2392" s="8">
        <v>3.29</v>
      </c>
      <c r="P2392" s="8">
        <v>3.2</v>
      </c>
      <c r="Q2392" s="8">
        <v>3.04</v>
      </c>
      <c r="R2392" s="8">
        <v>3.53</v>
      </c>
      <c r="S2392" s="8">
        <v>2.75</v>
      </c>
      <c r="T2392" s="8">
        <v>4.0599999999999996</v>
      </c>
      <c r="U2392" s="8">
        <v>0.36</v>
      </c>
      <c r="V2392" s="9">
        <v>23</v>
      </c>
      <c r="W2392" s="8">
        <v>0.48999999999999977</v>
      </c>
      <c r="X2392" s="8">
        <v>1.3099999999999996</v>
      </c>
      <c r="Y2392" s="8">
        <v>8.9999999999999858E-2</v>
      </c>
      <c r="Z2392" s="8"/>
      <c r="AF2392" t="s">
        <v>776</v>
      </c>
      <c r="AG2392" t="s">
        <v>777</v>
      </c>
      <c r="AH2392" t="s">
        <v>778</v>
      </c>
      <c r="AI2392" t="s">
        <v>779</v>
      </c>
      <c r="AJ2392" s="7"/>
      <c r="AK2392" t="s">
        <v>2851</v>
      </c>
      <c r="AL2392" t="s">
        <v>393</v>
      </c>
      <c r="AM2392" t="s">
        <v>775</v>
      </c>
      <c r="AN2392" t="s">
        <v>2875</v>
      </c>
      <c r="AO2392" t="str">
        <f>TEXT(A2392,"yyyy-mm-dd")</f>
        <v>2013-07-31</v>
      </c>
    </row>
    <row r="2393" spans="1:41">
      <c r="A2393" s="6" t="s">
        <v>2850</v>
      </c>
      <c r="B2393">
        <v>2013</v>
      </c>
      <c r="C2393">
        <v>7</v>
      </c>
      <c r="E2393" t="s">
        <v>392</v>
      </c>
      <c r="F2393" t="s">
        <v>82</v>
      </c>
      <c r="G2393" t="s">
        <v>774</v>
      </c>
      <c r="H2393" t="s">
        <v>1536</v>
      </c>
      <c r="K2393" s="6"/>
      <c r="O2393" s="8">
        <v>3.24</v>
      </c>
      <c r="P2393" s="8">
        <v>3.23</v>
      </c>
      <c r="Q2393" s="8">
        <v>3</v>
      </c>
      <c r="R2393" s="8">
        <v>3.46</v>
      </c>
      <c r="S2393" s="8">
        <v>2.7</v>
      </c>
      <c r="T2393" s="8">
        <v>3.97</v>
      </c>
      <c r="U2393" s="8">
        <v>0.35</v>
      </c>
      <c r="V2393" s="9">
        <v>22</v>
      </c>
      <c r="W2393" s="8">
        <v>0.45999999999999996</v>
      </c>
      <c r="X2393" s="8">
        <v>1.27</v>
      </c>
      <c r="Y2393" s="8">
        <v>1.0000000000000231E-2</v>
      </c>
      <c r="Z2393" s="8"/>
      <c r="AF2393" t="s">
        <v>1537</v>
      </c>
      <c r="AG2393" t="s">
        <v>777</v>
      </c>
      <c r="AH2393" t="s">
        <v>778</v>
      </c>
      <c r="AI2393" t="s">
        <v>1538</v>
      </c>
      <c r="AJ2393" s="7"/>
      <c r="AK2393" t="s">
        <v>2851</v>
      </c>
      <c r="AL2393" t="s">
        <v>393</v>
      </c>
      <c r="AM2393" t="s">
        <v>1536</v>
      </c>
      <c r="AN2393" t="s">
        <v>2876</v>
      </c>
      <c r="AO2393" t="str">
        <f>TEXT(A2393,"yyyy-mm-dd")</f>
        <v>2013-07-31</v>
      </c>
    </row>
    <row r="2394" spans="1:41">
      <c r="A2394" s="6" t="s">
        <v>2850</v>
      </c>
      <c r="B2394">
        <v>2013</v>
      </c>
      <c r="C2394">
        <v>7</v>
      </c>
      <c r="E2394" t="s">
        <v>112</v>
      </c>
      <c r="F2394" t="s">
        <v>113</v>
      </c>
      <c r="G2394" t="s">
        <v>83</v>
      </c>
      <c r="H2394" t="s">
        <v>2624</v>
      </c>
      <c r="I2394">
        <v>2015</v>
      </c>
      <c r="K2394" s="6">
        <v>42369</v>
      </c>
      <c r="L2394">
        <v>29</v>
      </c>
      <c r="N2394" t="s">
        <v>581</v>
      </c>
      <c r="O2394" s="8">
        <v>4.76</v>
      </c>
      <c r="P2394" s="8">
        <v>4.5</v>
      </c>
      <c r="Q2394" s="8">
        <v>4.29</v>
      </c>
      <c r="R2394" s="8">
        <v>5.08</v>
      </c>
      <c r="S2394" s="8">
        <v>3.8</v>
      </c>
      <c r="T2394" s="8">
        <v>7.2</v>
      </c>
      <c r="U2394" s="8">
        <v>0.82</v>
      </c>
      <c r="V2394" s="9">
        <v>23</v>
      </c>
      <c r="W2394" s="8">
        <v>0.79</v>
      </c>
      <c r="X2394" s="8">
        <v>3.4000000000000004</v>
      </c>
      <c r="Y2394" s="8">
        <v>0.25999999999999979</v>
      </c>
      <c r="Z2394" s="8">
        <v>-0.37000000000000011</v>
      </c>
      <c r="AA2394">
        <v>-0.19000000000000039</v>
      </c>
      <c r="AF2394" t="s">
        <v>2694</v>
      </c>
      <c r="AG2394" t="s">
        <v>115</v>
      </c>
      <c r="AH2394" t="s">
        <v>116</v>
      </c>
      <c r="AI2394" t="s">
        <v>359</v>
      </c>
      <c r="AJ2394" s="7">
        <v>42369</v>
      </c>
      <c r="AK2394" t="s">
        <v>2851</v>
      </c>
      <c r="AL2394" t="s">
        <v>118</v>
      </c>
      <c r="AM2394" t="s">
        <v>2626</v>
      </c>
      <c r="AN2394" t="s">
        <v>2880</v>
      </c>
      <c r="AO2394" t="str">
        <f>TEXT(A2394,"yyyy-mm-dd")</f>
        <v>2013-07-31</v>
      </c>
    </row>
    <row r="2395" spans="1:41">
      <c r="A2395" s="6" t="s">
        <v>2850</v>
      </c>
      <c r="B2395">
        <v>2013</v>
      </c>
      <c r="C2395">
        <v>7</v>
      </c>
      <c r="E2395" t="s">
        <v>112</v>
      </c>
      <c r="F2395" t="s">
        <v>113</v>
      </c>
      <c r="G2395" t="s">
        <v>83</v>
      </c>
      <c r="H2395" t="s">
        <v>2325</v>
      </c>
      <c r="I2395">
        <v>2014</v>
      </c>
      <c r="K2395" s="6">
        <v>42004</v>
      </c>
      <c r="L2395">
        <v>17</v>
      </c>
      <c r="N2395" t="s">
        <v>214</v>
      </c>
      <c r="O2395" s="8">
        <v>4.1900000000000004</v>
      </c>
      <c r="P2395" s="8">
        <v>4.16</v>
      </c>
      <c r="Q2395" s="8">
        <v>4</v>
      </c>
      <c r="R2395" s="8">
        <v>4.26</v>
      </c>
      <c r="S2395" s="8">
        <v>3.3</v>
      </c>
      <c r="T2395" s="8">
        <v>5.5</v>
      </c>
      <c r="U2395" s="8">
        <v>0.4</v>
      </c>
      <c r="V2395" s="9">
        <v>27</v>
      </c>
      <c r="W2395" s="8">
        <v>0.25999999999999979</v>
      </c>
      <c r="X2395" s="8">
        <v>2.2000000000000002</v>
      </c>
      <c r="Y2395" s="8">
        <v>3.0000000000000249E-2</v>
      </c>
      <c r="Z2395" s="8">
        <v>6.0000000000000497E-2</v>
      </c>
      <c r="AA2395">
        <v>-0.17000000000000037</v>
      </c>
      <c r="AF2395" t="s">
        <v>2648</v>
      </c>
      <c r="AG2395" t="s">
        <v>115</v>
      </c>
      <c r="AH2395" t="s">
        <v>116</v>
      </c>
      <c r="AI2395" t="s">
        <v>230</v>
      </c>
      <c r="AJ2395" s="7">
        <v>42004</v>
      </c>
      <c r="AK2395" t="s">
        <v>2851</v>
      </c>
      <c r="AL2395" t="s">
        <v>118</v>
      </c>
      <c r="AM2395" t="s">
        <v>2327</v>
      </c>
      <c r="AN2395" t="s">
        <v>2879</v>
      </c>
      <c r="AO2395" t="str">
        <f>TEXT(A2395,"yyyy-mm-dd")</f>
        <v>2013-07-31</v>
      </c>
    </row>
    <row r="2396" spans="1:41">
      <c r="A2396" s="6" t="s">
        <v>2850</v>
      </c>
      <c r="B2396">
        <v>2013</v>
      </c>
      <c r="C2396">
        <v>7</v>
      </c>
      <c r="E2396" t="s">
        <v>2881</v>
      </c>
      <c r="F2396" t="s">
        <v>113</v>
      </c>
      <c r="G2396" t="s">
        <v>83</v>
      </c>
      <c r="H2396" t="s">
        <v>2325</v>
      </c>
      <c r="I2396">
        <v>2014</v>
      </c>
      <c r="K2396" s="6">
        <v>42004</v>
      </c>
      <c r="L2396">
        <v>17</v>
      </c>
      <c r="N2396" t="s">
        <v>214</v>
      </c>
      <c r="O2396" s="8">
        <v>6.19</v>
      </c>
      <c r="P2396" s="8">
        <v>6</v>
      </c>
      <c r="Q2396" s="8">
        <v>6</v>
      </c>
      <c r="R2396" s="8">
        <v>6.15</v>
      </c>
      <c r="S2396" s="8">
        <v>5.5</v>
      </c>
      <c r="T2396" s="8">
        <v>7.5</v>
      </c>
      <c r="U2396" s="8">
        <v>0.49</v>
      </c>
      <c r="V2396" s="9">
        <v>15</v>
      </c>
      <c r="W2396" s="8">
        <v>0.15000000000000036</v>
      </c>
      <c r="X2396" s="8">
        <v>2</v>
      </c>
      <c r="Y2396" s="8">
        <v>0.19000000000000039</v>
      </c>
      <c r="Z2396" s="8"/>
      <c r="AF2396" t="s">
        <v>2882</v>
      </c>
      <c r="AG2396" t="s">
        <v>2883</v>
      </c>
      <c r="AH2396" t="s">
        <v>2884</v>
      </c>
      <c r="AI2396" t="s">
        <v>230</v>
      </c>
      <c r="AJ2396" s="7">
        <v>42004</v>
      </c>
      <c r="AK2396" t="s">
        <v>2851</v>
      </c>
      <c r="AL2396" t="s">
        <v>2885</v>
      </c>
      <c r="AM2396" t="s">
        <v>2327</v>
      </c>
      <c r="AN2396" t="s">
        <v>2886</v>
      </c>
      <c r="AO2396" t="str">
        <f>TEXT(A2396,"yyyy-mm-dd")</f>
        <v>2013-07-31</v>
      </c>
    </row>
    <row r="2397" spans="1:41">
      <c r="A2397" s="6" t="s">
        <v>2850</v>
      </c>
      <c r="B2397">
        <v>2013</v>
      </c>
      <c r="C2397">
        <v>7</v>
      </c>
      <c r="E2397" t="s">
        <v>112</v>
      </c>
      <c r="F2397" t="s">
        <v>113</v>
      </c>
      <c r="G2397" t="s">
        <v>83</v>
      </c>
      <c r="H2397" t="s">
        <v>2028</v>
      </c>
      <c r="I2397">
        <v>2013</v>
      </c>
      <c r="K2397" s="6">
        <v>41639</v>
      </c>
      <c r="L2397">
        <v>5</v>
      </c>
      <c r="N2397" t="s">
        <v>211</v>
      </c>
      <c r="O2397" s="8">
        <v>3.9</v>
      </c>
      <c r="P2397" s="8">
        <v>3.9</v>
      </c>
      <c r="Q2397" s="8">
        <v>3.82</v>
      </c>
      <c r="R2397" s="8">
        <v>4</v>
      </c>
      <c r="S2397" s="8">
        <v>3.3</v>
      </c>
      <c r="T2397" s="8">
        <v>4.3</v>
      </c>
      <c r="U2397" s="8">
        <v>0.2</v>
      </c>
      <c r="V2397" s="9">
        <v>27</v>
      </c>
      <c r="W2397" s="8">
        <v>0.18000000000000016</v>
      </c>
      <c r="X2397" s="8">
        <v>1</v>
      </c>
      <c r="Y2397" s="8">
        <v>0</v>
      </c>
      <c r="Z2397" s="8">
        <v>-3.0000000000000249E-2</v>
      </c>
      <c r="AA2397">
        <v>-6.999999999999984E-2</v>
      </c>
      <c r="AF2397" t="s">
        <v>2349</v>
      </c>
      <c r="AG2397" t="s">
        <v>115</v>
      </c>
      <c r="AH2397" t="s">
        <v>116</v>
      </c>
      <c r="AI2397" t="s">
        <v>117</v>
      </c>
      <c r="AJ2397" s="7">
        <v>41639</v>
      </c>
      <c r="AK2397" t="s">
        <v>2851</v>
      </c>
      <c r="AL2397" t="s">
        <v>118</v>
      </c>
      <c r="AM2397" t="s">
        <v>2030</v>
      </c>
      <c r="AN2397" t="s">
        <v>2878</v>
      </c>
      <c r="AO2397" t="str">
        <f>TEXT(A2397,"yyyy-mm-dd")</f>
        <v>2013-07-31</v>
      </c>
    </row>
    <row r="2398" spans="1:41">
      <c r="A2398" s="6" t="s">
        <v>2887</v>
      </c>
      <c r="B2398">
        <v>2013</v>
      </c>
      <c r="C2398">
        <v>8</v>
      </c>
      <c r="E2398" t="s">
        <v>1907</v>
      </c>
      <c r="F2398" t="s">
        <v>1908</v>
      </c>
      <c r="G2398" t="s">
        <v>102</v>
      </c>
      <c r="H2398" t="s">
        <v>2840</v>
      </c>
      <c r="I2398">
        <v>2015</v>
      </c>
      <c r="J2398">
        <v>2</v>
      </c>
      <c r="K2398" s="6">
        <v>42185</v>
      </c>
      <c r="L2398">
        <v>22</v>
      </c>
      <c r="M2398">
        <v>7</v>
      </c>
      <c r="N2398" t="s">
        <v>167</v>
      </c>
      <c r="O2398" s="8">
        <v>4.3899999999999997</v>
      </c>
      <c r="P2398" s="8">
        <v>4.25</v>
      </c>
      <c r="Q2398" s="8">
        <v>4.13</v>
      </c>
      <c r="R2398" s="8">
        <v>4.5999999999999996</v>
      </c>
      <c r="S2398" s="8">
        <v>3.5</v>
      </c>
      <c r="T2398" s="8">
        <v>5</v>
      </c>
      <c r="U2398" s="8">
        <v>0.38</v>
      </c>
      <c r="V2398" s="9">
        <v>27</v>
      </c>
      <c r="W2398" s="8">
        <v>0.46999999999999975</v>
      </c>
      <c r="X2398" s="8">
        <v>1.5</v>
      </c>
      <c r="Y2398" s="8">
        <v>0.13999999999999968</v>
      </c>
      <c r="Z2398" s="8">
        <v>-0.25</v>
      </c>
      <c r="AA2398">
        <v>0.16000000000000014</v>
      </c>
      <c r="AF2398" t="s">
        <v>2841</v>
      </c>
      <c r="AG2398" t="s">
        <v>1910</v>
      </c>
      <c r="AH2398" t="s">
        <v>1911</v>
      </c>
      <c r="AI2398" t="s">
        <v>1944</v>
      </c>
      <c r="AJ2398" s="7">
        <v>42185</v>
      </c>
      <c r="AK2398" t="s">
        <v>2888</v>
      </c>
      <c r="AL2398" t="s">
        <v>1908</v>
      </c>
      <c r="AM2398" t="s">
        <v>2842</v>
      </c>
      <c r="AN2398" t="s">
        <v>2908</v>
      </c>
      <c r="AO2398" t="str">
        <f>TEXT(A2398,"yyyy-mm-dd")</f>
        <v>2013-08-31</v>
      </c>
    </row>
    <row r="2399" spans="1:41">
      <c r="A2399" s="6" t="s">
        <v>2887</v>
      </c>
      <c r="B2399">
        <v>2013</v>
      </c>
      <c r="C2399">
        <v>8</v>
      </c>
      <c r="E2399" t="s">
        <v>1907</v>
      </c>
      <c r="F2399" t="s">
        <v>1908</v>
      </c>
      <c r="G2399" t="s">
        <v>102</v>
      </c>
      <c r="H2399" t="s">
        <v>2749</v>
      </c>
      <c r="I2399">
        <v>2015</v>
      </c>
      <c r="J2399">
        <v>1</v>
      </c>
      <c r="K2399" s="6">
        <v>42094</v>
      </c>
      <c r="L2399">
        <v>19</v>
      </c>
      <c r="M2399">
        <v>6</v>
      </c>
      <c r="N2399" t="s">
        <v>195</v>
      </c>
      <c r="O2399" s="8">
        <v>4.25</v>
      </c>
      <c r="P2399" s="8">
        <v>4.25</v>
      </c>
      <c r="Q2399" s="8">
        <v>4</v>
      </c>
      <c r="R2399" s="8">
        <v>4.5</v>
      </c>
      <c r="S2399" s="8">
        <v>3.5</v>
      </c>
      <c r="T2399" s="8">
        <v>5</v>
      </c>
      <c r="U2399" s="8">
        <v>0.32</v>
      </c>
      <c r="V2399" s="9">
        <v>28</v>
      </c>
      <c r="W2399" s="8">
        <v>0.5</v>
      </c>
      <c r="X2399" s="8">
        <v>1.5</v>
      </c>
      <c r="Y2399" s="8">
        <v>0</v>
      </c>
      <c r="Z2399" s="8">
        <v>-0.15000000000000036</v>
      </c>
      <c r="AA2399">
        <v>9.9999999999997868E-3</v>
      </c>
      <c r="AF2399" t="s">
        <v>2750</v>
      </c>
      <c r="AG2399" t="s">
        <v>1910</v>
      </c>
      <c r="AH2399" t="s">
        <v>1911</v>
      </c>
      <c r="AI2399" t="s">
        <v>1939</v>
      </c>
      <c r="AJ2399" s="7">
        <v>42094</v>
      </c>
      <c r="AK2399" t="s">
        <v>2888</v>
      </c>
      <c r="AL2399" t="s">
        <v>1908</v>
      </c>
      <c r="AM2399" t="s">
        <v>2751</v>
      </c>
      <c r="AN2399" t="s">
        <v>2907</v>
      </c>
      <c r="AO2399" t="str">
        <f>TEXT(A2399,"yyyy-mm-dd")</f>
        <v>2013-08-31</v>
      </c>
    </row>
    <row r="2400" spans="1:41">
      <c r="A2400" s="6" t="s">
        <v>2887</v>
      </c>
      <c r="B2400">
        <v>2013</v>
      </c>
      <c r="C2400">
        <v>8</v>
      </c>
      <c r="E2400" t="s">
        <v>1907</v>
      </c>
      <c r="F2400" t="s">
        <v>1908</v>
      </c>
      <c r="G2400" t="s">
        <v>102</v>
      </c>
      <c r="H2400" t="s">
        <v>2641</v>
      </c>
      <c r="I2400">
        <v>2014</v>
      </c>
      <c r="J2400">
        <v>4</v>
      </c>
      <c r="K2400" s="6">
        <v>42004</v>
      </c>
      <c r="L2400">
        <v>16</v>
      </c>
      <c r="M2400">
        <v>5</v>
      </c>
      <c r="N2400" t="s">
        <v>222</v>
      </c>
      <c r="O2400" s="8">
        <v>4.09</v>
      </c>
      <c r="P2400" s="8">
        <v>4</v>
      </c>
      <c r="Q2400" s="8">
        <v>4</v>
      </c>
      <c r="R2400" s="8">
        <v>4.2300000000000004</v>
      </c>
      <c r="S2400" s="8">
        <v>3.5</v>
      </c>
      <c r="T2400" s="8">
        <v>4.67</v>
      </c>
      <c r="U2400" s="8">
        <v>0.26</v>
      </c>
      <c r="V2400" s="9">
        <v>31</v>
      </c>
      <c r="W2400" s="8">
        <v>0.23000000000000043</v>
      </c>
      <c r="X2400" s="8">
        <v>1.17</v>
      </c>
      <c r="Y2400" s="8">
        <v>8.9999999999999858E-2</v>
      </c>
      <c r="Z2400" s="8">
        <v>0</v>
      </c>
      <c r="AA2400">
        <v>-0.21999999999999975</v>
      </c>
      <c r="AF2400" t="s">
        <v>2642</v>
      </c>
      <c r="AG2400" t="s">
        <v>1910</v>
      </c>
      <c r="AH2400" t="s">
        <v>1911</v>
      </c>
      <c r="AI2400" t="s">
        <v>1934</v>
      </c>
      <c r="AJ2400" s="7">
        <v>42004</v>
      </c>
      <c r="AK2400" t="s">
        <v>2888</v>
      </c>
      <c r="AL2400" t="s">
        <v>1908</v>
      </c>
      <c r="AM2400" t="s">
        <v>2643</v>
      </c>
      <c r="AN2400" t="s">
        <v>2906</v>
      </c>
      <c r="AO2400" t="str">
        <f>TEXT(A2400,"yyyy-mm-dd")</f>
        <v>2013-08-31</v>
      </c>
    </row>
    <row r="2401" spans="1:41">
      <c r="A2401" s="6" t="s">
        <v>2887</v>
      </c>
      <c r="B2401">
        <v>2013</v>
      </c>
      <c r="C2401">
        <v>8</v>
      </c>
      <c r="E2401" t="s">
        <v>1907</v>
      </c>
      <c r="F2401" t="s">
        <v>1908</v>
      </c>
      <c r="G2401" t="s">
        <v>102</v>
      </c>
      <c r="H2401" t="s">
        <v>2564</v>
      </c>
      <c r="I2401">
        <v>2014</v>
      </c>
      <c r="J2401">
        <v>3</v>
      </c>
      <c r="K2401" s="6">
        <v>41912</v>
      </c>
      <c r="L2401">
        <v>13</v>
      </c>
      <c r="M2401">
        <v>4</v>
      </c>
      <c r="N2401" t="s">
        <v>252</v>
      </c>
      <c r="O2401" s="8">
        <v>4.03</v>
      </c>
      <c r="P2401" s="8">
        <v>4</v>
      </c>
      <c r="Q2401" s="8">
        <v>4</v>
      </c>
      <c r="R2401" s="8">
        <v>4</v>
      </c>
      <c r="S2401" s="8">
        <v>3.5</v>
      </c>
      <c r="T2401" s="8">
        <v>4.6500000000000004</v>
      </c>
      <c r="U2401" s="8">
        <v>0.24</v>
      </c>
      <c r="V2401" s="9">
        <v>31</v>
      </c>
      <c r="W2401" s="8">
        <v>0</v>
      </c>
      <c r="X2401" s="8">
        <v>1.1500000000000004</v>
      </c>
      <c r="Y2401" s="8">
        <v>3.0000000000000249E-2</v>
      </c>
      <c r="Z2401" s="8">
        <v>0</v>
      </c>
      <c r="AA2401">
        <v>-4.9999999999999822E-2</v>
      </c>
      <c r="AF2401" t="s">
        <v>2565</v>
      </c>
      <c r="AG2401" t="s">
        <v>1910</v>
      </c>
      <c r="AH2401" t="s">
        <v>1911</v>
      </c>
      <c r="AI2401" t="s">
        <v>1929</v>
      </c>
      <c r="AJ2401" s="7">
        <v>41912</v>
      </c>
      <c r="AK2401" t="s">
        <v>2888</v>
      </c>
      <c r="AL2401" t="s">
        <v>1908</v>
      </c>
      <c r="AM2401" t="s">
        <v>2566</v>
      </c>
      <c r="AN2401" t="s">
        <v>2905</v>
      </c>
      <c r="AO2401" t="str">
        <f>TEXT(A2401,"yyyy-mm-dd")</f>
        <v>2013-08-31</v>
      </c>
    </row>
    <row r="2402" spans="1:41">
      <c r="A2402" s="6" t="s">
        <v>2887</v>
      </c>
      <c r="B2402">
        <v>2013</v>
      </c>
      <c r="C2402">
        <v>8</v>
      </c>
      <c r="E2402" t="s">
        <v>1907</v>
      </c>
      <c r="F2402" t="s">
        <v>1908</v>
      </c>
      <c r="G2402" t="s">
        <v>102</v>
      </c>
      <c r="H2402" t="s">
        <v>2491</v>
      </c>
      <c r="I2402">
        <v>2014</v>
      </c>
      <c r="J2402">
        <v>2</v>
      </c>
      <c r="K2402" s="6">
        <v>41820</v>
      </c>
      <c r="L2402">
        <v>10</v>
      </c>
      <c r="M2402">
        <v>3</v>
      </c>
      <c r="N2402" t="s">
        <v>164</v>
      </c>
      <c r="O2402" s="8">
        <v>4</v>
      </c>
      <c r="P2402" s="8">
        <v>4</v>
      </c>
      <c r="Q2402" s="8">
        <v>4</v>
      </c>
      <c r="R2402" s="8">
        <v>4</v>
      </c>
      <c r="S2402" s="8">
        <v>3.5</v>
      </c>
      <c r="T2402" s="8">
        <v>4.63</v>
      </c>
      <c r="U2402" s="8">
        <v>0.21</v>
      </c>
      <c r="V2402" s="9">
        <v>31</v>
      </c>
      <c r="W2402" s="8">
        <v>0</v>
      </c>
      <c r="X2402" s="8">
        <v>1.1299999999999999</v>
      </c>
      <c r="Y2402" s="8">
        <v>0</v>
      </c>
      <c r="Z2402" s="8">
        <v>0</v>
      </c>
      <c r="AA2402">
        <v>0</v>
      </c>
      <c r="AF2402" t="s">
        <v>2492</v>
      </c>
      <c r="AG2402" t="s">
        <v>1910</v>
      </c>
      <c r="AH2402" t="s">
        <v>1911</v>
      </c>
      <c r="AI2402" t="s">
        <v>1924</v>
      </c>
      <c r="AJ2402" s="7">
        <v>41820</v>
      </c>
      <c r="AK2402" t="s">
        <v>2888</v>
      </c>
      <c r="AL2402" t="s">
        <v>1908</v>
      </c>
      <c r="AM2402" t="s">
        <v>2493</v>
      </c>
      <c r="AN2402" t="s">
        <v>2904</v>
      </c>
      <c r="AO2402" t="str">
        <f>TEXT(A2402,"yyyy-mm-dd")</f>
        <v>2013-08-31</v>
      </c>
    </row>
    <row r="2403" spans="1:41">
      <c r="A2403" s="6" t="s">
        <v>2887</v>
      </c>
      <c r="B2403">
        <v>2013</v>
      </c>
      <c r="C2403">
        <v>8</v>
      </c>
      <c r="E2403" t="s">
        <v>1907</v>
      </c>
      <c r="F2403" t="s">
        <v>1908</v>
      </c>
      <c r="G2403" t="s">
        <v>102</v>
      </c>
      <c r="H2403" t="s">
        <v>2418</v>
      </c>
      <c r="I2403">
        <v>2014</v>
      </c>
      <c r="J2403">
        <v>1</v>
      </c>
      <c r="K2403" s="6">
        <v>41729</v>
      </c>
      <c r="L2403">
        <v>7</v>
      </c>
      <c r="M2403">
        <v>2</v>
      </c>
      <c r="N2403" t="s">
        <v>192</v>
      </c>
      <c r="O2403" s="8">
        <v>3.99</v>
      </c>
      <c r="P2403" s="8">
        <v>4</v>
      </c>
      <c r="Q2403" s="8">
        <v>4</v>
      </c>
      <c r="R2403" s="8">
        <v>4</v>
      </c>
      <c r="S2403" s="8">
        <v>3.5</v>
      </c>
      <c r="T2403" s="8">
        <v>4.59</v>
      </c>
      <c r="U2403" s="8">
        <v>0.2</v>
      </c>
      <c r="V2403" s="9">
        <v>31</v>
      </c>
      <c r="W2403" s="8">
        <v>0</v>
      </c>
      <c r="X2403" s="8">
        <v>1.0899999999999999</v>
      </c>
      <c r="Y2403" s="8">
        <v>-9.9999999999997868E-3</v>
      </c>
      <c r="Z2403" s="8">
        <v>0</v>
      </c>
      <c r="AA2403">
        <v>0</v>
      </c>
      <c r="AF2403" t="s">
        <v>2419</v>
      </c>
      <c r="AG2403" t="s">
        <v>1910</v>
      </c>
      <c r="AH2403" t="s">
        <v>1911</v>
      </c>
      <c r="AI2403" t="s">
        <v>1919</v>
      </c>
      <c r="AJ2403" s="7">
        <v>41729</v>
      </c>
      <c r="AK2403" t="s">
        <v>2888</v>
      </c>
      <c r="AL2403" t="s">
        <v>1908</v>
      </c>
      <c r="AM2403" t="s">
        <v>2420</v>
      </c>
      <c r="AN2403" t="s">
        <v>2903</v>
      </c>
      <c r="AO2403" t="str">
        <f>TEXT(A2403,"yyyy-mm-dd")</f>
        <v>2013-08-31</v>
      </c>
    </row>
    <row r="2404" spans="1:41">
      <c r="A2404" s="6" t="s">
        <v>2887</v>
      </c>
      <c r="B2404">
        <v>2013</v>
      </c>
      <c r="C2404">
        <v>8</v>
      </c>
      <c r="E2404" t="s">
        <v>1907</v>
      </c>
      <c r="F2404" t="s">
        <v>1908</v>
      </c>
      <c r="G2404" t="s">
        <v>102</v>
      </c>
      <c r="H2404" t="s">
        <v>2342</v>
      </c>
      <c r="I2404">
        <v>2013</v>
      </c>
      <c r="J2404">
        <v>4</v>
      </c>
      <c r="K2404" s="6">
        <v>41639</v>
      </c>
      <c r="L2404">
        <v>4</v>
      </c>
      <c r="M2404">
        <v>1</v>
      </c>
      <c r="N2404" t="s">
        <v>219</v>
      </c>
      <c r="O2404" s="8">
        <v>3.97</v>
      </c>
      <c r="P2404" s="8">
        <v>4</v>
      </c>
      <c r="Q2404" s="8">
        <v>4</v>
      </c>
      <c r="R2404" s="8">
        <v>4</v>
      </c>
      <c r="S2404" s="8">
        <v>3.5</v>
      </c>
      <c r="T2404" s="8">
        <v>4.54</v>
      </c>
      <c r="U2404" s="8">
        <v>0.18</v>
      </c>
      <c r="V2404" s="9">
        <v>31</v>
      </c>
      <c r="W2404" s="8">
        <v>0</v>
      </c>
      <c r="X2404" s="8">
        <v>1.04</v>
      </c>
      <c r="Y2404" s="8">
        <v>-2.9999999999999805E-2</v>
      </c>
      <c r="Z2404" s="8">
        <v>0</v>
      </c>
      <c r="AA2404">
        <v>0</v>
      </c>
      <c r="AF2404" t="s">
        <v>2343</v>
      </c>
      <c r="AG2404" t="s">
        <v>1910</v>
      </c>
      <c r="AH2404" t="s">
        <v>1911</v>
      </c>
      <c r="AI2404" t="s">
        <v>1915</v>
      </c>
      <c r="AJ2404" s="7">
        <v>41639</v>
      </c>
      <c r="AK2404" t="s">
        <v>2888</v>
      </c>
      <c r="AL2404" t="s">
        <v>1908</v>
      </c>
      <c r="AM2404" t="s">
        <v>2344</v>
      </c>
      <c r="AN2404" t="s">
        <v>2902</v>
      </c>
      <c r="AO2404" t="str">
        <f>TEXT(A2404,"yyyy-mm-dd")</f>
        <v>2013-08-31</v>
      </c>
    </row>
    <row r="2405" spans="1:41">
      <c r="A2405" s="6" t="s">
        <v>2887</v>
      </c>
      <c r="B2405">
        <v>2013</v>
      </c>
      <c r="C2405">
        <v>8</v>
      </c>
      <c r="E2405" t="s">
        <v>1907</v>
      </c>
      <c r="F2405" t="s">
        <v>1908</v>
      </c>
      <c r="G2405" t="s">
        <v>102</v>
      </c>
      <c r="H2405" t="s">
        <v>2267</v>
      </c>
      <c r="I2405">
        <v>2013</v>
      </c>
      <c r="J2405">
        <v>3</v>
      </c>
      <c r="K2405" s="6">
        <v>41547</v>
      </c>
      <c r="L2405">
        <v>1</v>
      </c>
      <c r="M2405">
        <v>0</v>
      </c>
      <c r="N2405" t="s">
        <v>169</v>
      </c>
      <c r="O2405" s="8">
        <v>3.99</v>
      </c>
      <c r="P2405" s="8">
        <v>4</v>
      </c>
      <c r="Q2405" s="8">
        <v>4</v>
      </c>
      <c r="R2405" s="8">
        <v>4</v>
      </c>
      <c r="S2405" s="8">
        <v>3.5</v>
      </c>
      <c r="T2405" s="8">
        <v>4.4000000000000004</v>
      </c>
      <c r="U2405" s="8">
        <v>0.13</v>
      </c>
      <c r="V2405" s="9">
        <v>31</v>
      </c>
      <c r="W2405" s="8">
        <v>0</v>
      </c>
      <c r="X2405" s="8">
        <v>0.90000000000000036</v>
      </c>
      <c r="Y2405" s="8">
        <v>-9.9999999999997868E-3</v>
      </c>
      <c r="Z2405" s="8">
        <v>0</v>
      </c>
      <c r="AA2405">
        <v>0</v>
      </c>
      <c r="AF2405" t="s">
        <v>2268</v>
      </c>
      <c r="AG2405" t="s">
        <v>1910</v>
      </c>
      <c r="AH2405" t="s">
        <v>1911</v>
      </c>
      <c r="AI2405" t="s">
        <v>1912</v>
      </c>
      <c r="AJ2405" s="7">
        <v>41547</v>
      </c>
      <c r="AK2405" t="s">
        <v>2888</v>
      </c>
      <c r="AL2405" t="s">
        <v>1908</v>
      </c>
      <c r="AM2405" t="s">
        <v>2269</v>
      </c>
      <c r="AN2405" t="s">
        <v>2901</v>
      </c>
      <c r="AO2405" t="str">
        <f>TEXT(A2405,"yyyy-mm-dd")</f>
        <v>2013-08-31</v>
      </c>
    </row>
    <row r="2406" spans="1:41">
      <c r="A2406" s="6" t="s">
        <v>2887</v>
      </c>
      <c r="B2406">
        <v>2013</v>
      </c>
      <c r="C2406">
        <v>8</v>
      </c>
      <c r="E2406" t="s">
        <v>100</v>
      </c>
      <c r="F2406" t="s">
        <v>101</v>
      </c>
      <c r="G2406" t="s">
        <v>83</v>
      </c>
      <c r="H2406" t="s">
        <v>2624</v>
      </c>
      <c r="I2406">
        <v>2015</v>
      </c>
      <c r="K2406" s="6">
        <v>42369</v>
      </c>
      <c r="L2406">
        <v>28</v>
      </c>
      <c r="N2406" t="s">
        <v>593</v>
      </c>
      <c r="O2406" s="8">
        <v>4.07</v>
      </c>
      <c r="P2406" s="8">
        <v>4</v>
      </c>
      <c r="Q2406" s="8">
        <v>3.68</v>
      </c>
      <c r="R2406" s="8">
        <v>4.34</v>
      </c>
      <c r="S2406" s="8">
        <v>3.2</v>
      </c>
      <c r="T2406" s="8">
        <v>5</v>
      </c>
      <c r="U2406" s="8">
        <v>0.46</v>
      </c>
      <c r="V2406" s="9">
        <v>24</v>
      </c>
      <c r="W2406" s="8">
        <v>0.6599999999999997</v>
      </c>
      <c r="X2406" s="8">
        <v>1.7999999999999998</v>
      </c>
      <c r="Y2406" s="8">
        <v>7.0000000000000284E-2</v>
      </c>
      <c r="Z2406" s="8">
        <v>-0.15000000000000036</v>
      </c>
      <c r="AA2406">
        <v>0.1599999999999997</v>
      </c>
      <c r="AF2406" t="s">
        <v>10060</v>
      </c>
      <c r="AG2406" t="s">
        <v>9655</v>
      </c>
      <c r="AH2406" t="s">
        <v>9656</v>
      </c>
      <c r="AI2406" t="s">
        <v>9708</v>
      </c>
      <c r="AJ2406" s="7">
        <v>42369</v>
      </c>
      <c r="AK2406" t="s">
        <v>2888</v>
      </c>
      <c r="AL2406" t="s">
        <v>109</v>
      </c>
      <c r="AM2406" t="s">
        <v>2626</v>
      </c>
      <c r="AN2406" t="s">
        <v>10068</v>
      </c>
    </row>
    <row r="2407" spans="1:41">
      <c r="A2407" s="6" t="s">
        <v>2887</v>
      </c>
      <c r="B2407">
        <v>2013</v>
      </c>
      <c r="C2407">
        <v>8</v>
      </c>
      <c r="E2407" t="s">
        <v>100</v>
      </c>
      <c r="F2407" t="s">
        <v>101</v>
      </c>
      <c r="G2407" t="s">
        <v>102</v>
      </c>
      <c r="H2407" t="s">
        <v>2641</v>
      </c>
      <c r="I2407">
        <v>2014</v>
      </c>
      <c r="J2407">
        <v>4</v>
      </c>
      <c r="K2407" s="6">
        <v>42004</v>
      </c>
      <c r="L2407">
        <v>16</v>
      </c>
      <c r="M2407">
        <v>5</v>
      </c>
      <c r="N2407" t="s">
        <v>222</v>
      </c>
      <c r="O2407" s="8">
        <v>3.74</v>
      </c>
      <c r="P2407" s="8">
        <v>3.9</v>
      </c>
      <c r="Q2407" s="8">
        <v>3.3</v>
      </c>
      <c r="R2407" s="8">
        <v>4.0999999999999996</v>
      </c>
      <c r="S2407" s="8">
        <v>1.6</v>
      </c>
      <c r="T2407" s="8">
        <v>4.9400000000000004</v>
      </c>
      <c r="U2407" s="8">
        <v>0.66</v>
      </c>
      <c r="V2407" s="9">
        <v>27</v>
      </c>
      <c r="W2407" s="8">
        <v>0.79999999999999982</v>
      </c>
      <c r="X2407" s="8">
        <v>3.3400000000000003</v>
      </c>
      <c r="Y2407" s="8">
        <v>-0.1599999999999997</v>
      </c>
      <c r="Z2407" s="8">
        <v>-0.10000000000000009</v>
      </c>
      <c r="AA2407">
        <v>0.26999999999999957</v>
      </c>
      <c r="AF2407" t="s">
        <v>2672</v>
      </c>
      <c r="AG2407" t="s">
        <v>106</v>
      </c>
      <c r="AH2407" t="s">
        <v>107</v>
      </c>
      <c r="AI2407" t="s">
        <v>2667</v>
      </c>
      <c r="AJ2407" s="7">
        <v>42004</v>
      </c>
      <c r="AK2407" t="s">
        <v>2888</v>
      </c>
      <c r="AL2407" t="s">
        <v>109</v>
      </c>
      <c r="AM2407" t="s">
        <v>2643</v>
      </c>
      <c r="AN2407" t="s">
        <v>2900</v>
      </c>
      <c r="AO2407" t="str">
        <f>TEXT(A2407,"yyyy-mm-dd")</f>
        <v>2013-08-31</v>
      </c>
    </row>
    <row r="2408" spans="1:41">
      <c r="A2408" s="6" t="s">
        <v>2887</v>
      </c>
      <c r="B2408">
        <v>2013</v>
      </c>
      <c r="C2408">
        <v>8</v>
      </c>
      <c r="E2408" t="s">
        <v>100</v>
      </c>
      <c r="F2408" t="s">
        <v>101</v>
      </c>
      <c r="G2408" t="s">
        <v>83</v>
      </c>
      <c r="H2408" t="s">
        <v>2325</v>
      </c>
      <c r="I2408">
        <v>2014</v>
      </c>
      <c r="K2408" s="6">
        <v>42004</v>
      </c>
      <c r="L2408">
        <v>16</v>
      </c>
      <c r="N2408" t="s">
        <v>222</v>
      </c>
      <c r="O2408" s="8">
        <v>3.74</v>
      </c>
      <c r="P2408" s="8">
        <v>3.8</v>
      </c>
      <c r="Q2408" s="8">
        <v>3.6</v>
      </c>
      <c r="R2408" s="8">
        <v>4</v>
      </c>
      <c r="S2408" s="8">
        <v>2.2999999999999998</v>
      </c>
      <c r="T2408" s="8">
        <v>4.5</v>
      </c>
      <c r="U2408" s="8">
        <v>0.45</v>
      </c>
      <c r="V2408" s="9">
        <v>32</v>
      </c>
      <c r="W2408" s="8">
        <v>0.39999999999999991</v>
      </c>
      <c r="X2408" s="8">
        <v>2.2000000000000002</v>
      </c>
      <c r="Y2408" s="8">
        <v>-5.9999999999999609E-2</v>
      </c>
      <c r="Z2408" s="8">
        <v>-0.20000000000000018</v>
      </c>
      <c r="AA2408">
        <v>-4.4408920985006262E-16</v>
      </c>
      <c r="AF2408" t="s">
        <v>10034</v>
      </c>
      <c r="AG2408" t="s">
        <v>9655</v>
      </c>
      <c r="AH2408" t="s">
        <v>9656</v>
      </c>
      <c r="AI2408" t="s">
        <v>9669</v>
      </c>
      <c r="AJ2408" s="7">
        <v>42004</v>
      </c>
      <c r="AK2408" t="s">
        <v>2888</v>
      </c>
      <c r="AL2408" t="s">
        <v>109</v>
      </c>
      <c r="AM2408" t="s">
        <v>2327</v>
      </c>
      <c r="AN2408" t="s">
        <v>10042</v>
      </c>
    </row>
    <row r="2409" spans="1:41">
      <c r="A2409" s="6" t="s">
        <v>2887</v>
      </c>
      <c r="B2409">
        <v>2013</v>
      </c>
      <c r="C2409">
        <v>8</v>
      </c>
      <c r="E2409" t="s">
        <v>100</v>
      </c>
      <c r="F2409" t="s">
        <v>101</v>
      </c>
      <c r="G2409" t="s">
        <v>102</v>
      </c>
      <c r="H2409" t="s">
        <v>2564</v>
      </c>
      <c r="I2409">
        <v>2014</v>
      </c>
      <c r="J2409">
        <v>3</v>
      </c>
      <c r="K2409" s="6">
        <v>41912</v>
      </c>
      <c r="L2409">
        <v>13</v>
      </c>
      <c r="M2409">
        <v>4</v>
      </c>
      <c r="N2409" t="s">
        <v>252</v>
      </c>
      <c r="O2409" s="8">
        <v>3.77</v>
      </c>
      <c r="P2409" s="8">
        <v>3.8</v>
      </c>
      <c r="Q2409" s="8">
        <v>3.58</v>
      </c>
      <c r="R2409" s="8">
        <v>4.0999999999999996</v>
      </c>
      <c r="S2409" s="8">
        <v>1.8</v>
      </c>
      <c r="T2409" s="8">
        <v>5.3</v>
      </c>
      <c r="U2409" s="8">
        <v>0.62</v>
      </c>
      <c r="V2409" s="9">
        <v>27</v>
      </c>
      <c r="W2409" s="8">
        <v>0.51999999999999957</v>
      </c>
      <c r="X2409" s="8">
        <v>3.5</v>
      </c>
      <c r="Y2409" s="8">
        <v>-2.9999999999999805E-2</v>
      </c>
      <c r="Z2409" s="8">
        <v>-0.12000000000000011</v>
      </c>
      <c r="AA2409">
        <v>-8.8817841970012523E-16</v>
      </c>
      <c r="AF2409" t="s">
        <v>2669</v>
      </c>
      <c r="AG2409" t="s">
        <v>106</v>
      </c>
      <c r="AH2409" t="s">
        <v>107</v>
      </c>
      <c r="AI2409" t="s">
        <v>502</v>
      </c>
      <c r="AJ2409" s="7">
        <v>41912</v>
      </c>
      <c r="AK2409" t="s">
        <v>2888</v>
      </c>
      <c r="AL2409" t="s">
        <v>109</v>
      </c>
      <c r="AM2409" t="s">
        <v>2566</v>
      </c>
      <c r="AN2409" t="s">
        <v>2899</v>
      </c>
      <c r="AO2409" t="str">
        <f>TEXT(A2409,"yyyy-mm-dd")</f>
        <v>2013-08-31</v>
      </c>
    </row>
    <row r="2410" spans="1:41">
      <c r="A2410" s="6" t="s">
        <v>2887</v>
      </c>
      <c r="B2410">
        <v>2013</v>
      </c>
      <c r="C2410">
        <v>8</v>
      </c>
      <c r="E2410" t="s">
        <v>100</v>
      </c>
      <c r="F2410" t="s">
        <v>101</v>
      </c>
      <c r="G2410" t="s">
        <v>102</v>
      </c>
      <c r="H2410" t="s">
        <v>2491</v>
      </c>
      <c r="I2410">
        <v>2014</v>
      </c>
      <c r="J2410">
        <v>2</v>
      </c>
      <c r="K2410" s="6">
        <v>41820</v>
      </c>
      <c r="L2410">
        <v>10</v>
      </c>
      <c r="M2410">
        <v>3</v>
      </c>
      <c r="N2410" t="s">
        <v>164</v>
      </c>
      <c r="O2410" s="8">
        <v>3.6</v>
      </c>
      <c r="P2410" s="8">
        <v>3.53</v>
      </c>
      <c r="Q2410" s="8">
        <v>3.06</v>
      </c>
      <c r="R2410" s="8">
        <v>4.0999999999999996</v>
      </c>
      <c r="S2410" s="8">
        <v>2.4</v>
      </c>
      <c r="T2410" s="8">
        <v>4.9000000000000004</v>
      </c>
      <c r="U2410" s="8">
        <v>0.65</v>
      </c>
      <c r="V2410" s="9">
        <v>27</v>
      </c>
      <c r="W2410" s="8">
        <v>1.0399999999999996</v>
      </c>
      <c r="X2410" s="8">
        <v>2.5000000000000004</v>
      </c>
      <c r="Y2410" s="8">
        <v>7.0000000000000284E-2</v>
      </c>
      <c r="Z2410" s="8">
        <v>-0.17000000000000037</v>
      </c>
      <c r="AA2410">
        <v>0.38999999999999968</v>
      </c>
      <c r="AF2410" t="s">
        <v>2666</v>
      </c>
      <c r="AG2410" t="s">
        <v>106</v>
      </c>
      <c r="AH2410" t="s">
        <v>107</v>
      </c>
      <c r="AI2410" t="s">
        <v>497</v>
      </c>
      <c r="AJ2410" s="7">
        <v>41820</v>
      </c>
      <c r="AK2410" t="s">
        <v>2888</v>
      </c>
      <c r="AL2410" t="s">
        <v>109</v>
      </c>
      <c r="AM2410" t="s">
        <v>2493</v>
      </c>
      <c r="AN2410" t="s">
        <v>2898</v>
      </c>
      <c r="AO2410" t="str">
        <f>TEXT(A2410,"yyyy-mm-dd")</f>
        <v>2013-08-31</v>
      </c>
    </row>
    <row r="2411" spans="1:41">
      <c r="A2411" s="6" t="s">
        <v>2887</v>
      </c>
      <c r="B2411">
        <v>2013</v>
      </c>
      <c r="C2411">
        <v>8</v>
      </c>
      <c r="E2411" t="s">
        <v>100</v>
      </c>
      <c r="F2411" t="s">
        <v>101</v>
      </c>
      <c r="G2411" t="s">
        <v>102</v>
      </c>
      <c r="H2411" t="s">
        <v>2418</v>
      </c>
      <c r="I2411">
        <v>2014</v>
      </c>
      <c r="J2411">
        <v>1</v>
      </c>
      <c r="K2411" s="6">
        <v>41729</v>
      </c>
      <c r="L2411">
        <v>7</v>
      </c>
      <c r="M2411">
        <v>2</v>
      </c>
      <c r="N2411" t="s">
        <v>192</v>
      </c>
      <c r="O2411" s="8">
        <v>3.78</v>
      </c>
      <c r="P2411" s="8">
        <v>3.8</v>
      </c>
      <c r="Q2411" s="8">
        <v>3.5</v>
      </c>
      <c r="R2411" s="8">
        <v>4.05</v>
      </c>
      <c r="S2411" s="8">
        <v>2.6</v>
      </c>
      <c r="T2411" s="8">
        <v>5.2</v>
      </c>
      <c r="U2411" s="8">
        <v>0.64</v>
      </c>
      <c r="V2411" s="9">
        <v>27</v>
      </c>
      <c r="W2411" s="8">
        <v>0.54999999999999982</v>
      </c>
      <c r="X2411" s="8">
        <v>2.6</v>
      </c>
      <c r="Y2411" s="8">
        <v>-2.0000000000000018E-2</v>
      </c>
      <c r="Z2411" s="8">
        <v>-0.40000000000000036</v>
      </c>
      <c r="AA2411">
        <v>-4.9999999999999822E-2</v>
      </c>
      <c r="AF2411" t="s">
        <v>2664</v>
      </c>
      <c r="AG2411" t="s">
        <v>106</v>
      </c>
      <c r="AH2411" t="s">
        <v>107</v>
      </c>
      <c r="AI2411" t="s">
        <v>427</v>
      </c>
      <c r="AJ2411" s="7">
        <v>41729</v>
      </c>
      <c r="AK2411" t="s">
        <v>2888</v>
      </c>
      <c r="AL2411" t="s">
        <v>109</v>
      </c>
      <c r="AM2411" t="s">
        <v>2420</v>
      </c>
      <c r="AN2411" t="s">
        <v>2897</v>
      </c>
      <c r="AO2411" t="str">
        <f>TEXT(A2411,"yyyy-mm-dd")</f>
        <v>2013-08-31</v>
      </c>
    </row>
    <row r="2412" spans="1:41">
      <c r="A2412" s="6" t="s">
        <v>2887</v>
      </c>
      <c r="B2412">
        <v>2013</v>
      </c>
      <c r="C2412">
        <v>8</v>
      </c>
      <c r="E2412" t="s">
        <v>100</v>
      </c>
      <c r="F2412" t="s">
        <v>101</v>
      </c>
      <c r="G2412" t="s">
        <v>102</v>
      </c>
      <c r="H2412" t="s">
        <v>2342</v>
      </c>
      <c r="I2412">
        <v>2013</v>
      </c>
      <c r="J2412">
        <v>4</v>
      </c>
      <c r="K2412" s="6">
        <v>41639</v>
      </c>
      <c r="L2412">
        <v>4</v>
      </c>
      <c r="M2412">
        <v>1</v>
      </c>
      <c r="N2412" t="s">
        <v>219</v>
      </c>
      <c r="O2412" s="8">
        <v>2.81</v>
      </c>
      <c r="P2412" s="8">
        <v>2.7</v>
      </c>
      <c r="Q2412" s="8">
        <v>2.25</v>
      </c>
      <c r="R2412" s="8">
        <v>3.35</v>
      </c>
      <c r="S2412" s="8">
        <v>1.44</v>
      </c>
      <c r="T2412" s="8">
        <v>4</v>
      </c>
      <c r="U2412" s="8">
        <v>0.71</v>
      </c>
      <c r="V2412" s="9">
        <v>27</v>
      </c>
      <c r="W2412" s="8">
        <v>1.1000000000000001</v>
      </c>
      <c r="X2412" s="8">
        <v>2.56</v>
      </c>
      <c r="Y2412" s="8">
        <v>0.10999999999999988</v>
      </c>
      <c r="Z2412" s="8">
        <v>-1.0499999999999998</v>
      </c>
      <c r="AA2412">
        <v>0.42999999999999972</v>
      </c>
      <c r="AF2412" t="s">
        <v>2662</v>
      </c>
      <c r="AG2412" t="s">
        <v>106</v>
      </c>
      <c r="AH2412" t="s">
        <v>107</v>
      </c>
      <c r="AI2412" t="s">
        <v>340</v>
      </c>
      <c r="AJ2412" s="7">
        <v>41639</v>
      </c>
      <c r="AK2412" t="s">
        <v>2888</v>
      </c>
      <c r="AL2412" t="s">
        <v>109</v>
      </c>
      <c r="AM2412" t="s">
        <v>2344</v>
      </c>
      <c r="AN2412" t="s">
        <v>2896</v>
      </c>
      <c r="AO2412" t="str">
        <f>TEXT(A2412,"yyyy-mm-dd")</f>
        <v>2013-08-31</v>
      </c>
    </row>
    <row r="2413" spans="1:41">
      <c r="A2413" s="6" t="s">
        <v>2887</v>
      </c>
      <c r="B2413">
        <v>2013</v>
      </c>
      <c r="C2413">
        <v>8</v>
      </c>
      <c r="E2413" t="s">
        <v>100</v>
      </c>
      <c r="F2413" t="s">
        <v>101</v>
      </c>
      <c r="G2413" t="s">
        <v>83</v>
      </c>
      <c r="H2413" t="s">
        <v>2028</v>
      </c>
      <c r="I2413">
        <v>2013</v>
      </c>
      <c r="K2413" s="6">
        <v>41639</v>
      </c>
      <c r="L2413">
        <v>4</v>
      </c>
      <c r="N2413" t="s">
        <v>219</v>
      </c>
      <c r="O2413" s="8">
        <v>1.78</v>
      </c>
      <c r="P2413" s="8">
        <v>1.7</v>
      </c>
      <c r="Q2413" s="8">
        <v>1.5</v>
      </c>
      <c r="R2413" s="8">
        <v>2.0299999999999998</v>
      </c>
      <c r="S2413" s="8">
        <v>0.5</v>
      </c>
      <c r="T2413" s="8">
        <v>2.6</v>
      </c>
      <c r="U2413" s="8">
        <v>0.44</v>
      </c>
      <c r="V2413" s="9">
        <v>32</v>
      </c>
      <c r="W2413" s="8">
        <v>0.5299999999999998</v>
      </c>
      <c r="X2413" s="8">
        <v>2.1</v>
      </c>
      <c r="Y2413" s="8">
        <v>8.0000000000000071E-2</v>
      </c>
      <c r="Z2413" s="8">
        <v>-1.0000000000000002</v>
      </c>
      <c r="AA2413">
        <v>0.21999999999999975</v>
      </c>
      <c r="AF2413" t="s">
        <v>10004</v>
      </c>
      <c r="AG2413" t="s">
        <v>9655</v>
      </c>
      <c r="AH2413" t="s">
        <v>9656</v>
      </c>
      <c r="AI2413" t="s">
        <v>9657</v>
      </c>
      <c r="AJ2413" s="7">
        <v>41639</v>
      </c>
      <c r="AK2413" t="s">
        <v>2888</v>
      </c>
      <c r="AL2413" t="s">
        <v>109</v>
      </c>
      <c r="AM2413" t="s">
        <v>2030</v>
      </c>
      <c r="AN2413" t="s">
        <v>10028</v>
      </c>
    </row>
    <row r="2414" spans="1:41">
      <c r="A2414" s="6" t="s">
        <v>2887</v>
      </c>
      <c r="B2414">
        <v>2013</v>
      </c>
      <c r="C2414">
        <v>8</v>
      </c>
      <c r="E2414" t="s">
        <v>100</v>
      </c>
      <c r="F2414" t="s">
        <v>101</v>
      </c>
      <c r="G2414" t="s">
        <v>102</v>
      </c>
      <c r="H2414" t="s">
        <v>2267</v>
      </c>
      <c r="I2414">
        <v>2013</v>
      </c>
      <c r="J2414">
        <v>3</v>
      </c>
      <c r="K2414" s="6">
        <v>41547</v>
      </c>
      <c r="L2414">
        <v>1</v>
      </c>
      <c r="M2414">
        <v>0</v>
      </c>
      <c r="N2414" t="s">
        <v>169</v>
      </c>
      <c r="O2414" s="8">
        <v>2.17</v>
      </c>
      <c r="P2414" s="8">
        <v>2.0499999999999998</v>
      </c>
      <c r="Q2414" s="8">
        <v>1.8</v>
      </c>
      <c r="R2414" s="8">
        <v>2.58</v>
      </c>
      <c r="S2414" s="8">
        <v>0.92</v>
      </c>
      <c r="T2414" s="8">
        <v>3.4</v>
      </c>
      <c r="U2414" s="8">
        <v>0.67</v>
      </c>
      <c r="V2414" s="9">
        <v>28</v>
      </c>
      <c r="W2414" s="8">
        <v>0.78</v>
      </c>
      <c r="X2414" s="8">
        <v>2.48</v>
      </c>
      <c r="Y2414" s="8">
        <v>0.12000000000000011</v>
      </c>
      <c r="Z2414" s="8">
        <v>-1.1500000000000004</v>
      </c>
      <c r="AA2414">
        <v>0.24</v>
      </c>
      <c r="AF2414" t="s">
        <v>2605</v>
      </c>
      <c r="AG2414" t="s">
        <v>106</v>
      </c>
      <c r="AH2414" t="s">
        <v>107</v>
      </c>
      <c r="AI2414" t="s">
        <v>108</v>
      </c>
      <c r="AJ2414" s="7">
        <v>41547</v>
      </c>
      <c r="AK2414" t="s">
        <v>2888</v>
      </c>
      <c r="AL2414" t="s">
        <v>109</v>
      </c>
      <c r="AM2414" t="s">
        <v>2269</v>
      </c>
      <c r="AN2414" t="s">
        <v>2895</v>
      </c>
      <c r="AO2414" t="str">
        <f>TEXT(A2414,"yyyy-mm-dd")</f>
        <v>2013-08-31</v>
      </c>
    </row>
    <row r="2415" spans="1:41">
      <c r="A2415" s="6" t="s">
        <v>2887</v>
      </c>
      <c r="B2415">
        <v>2013</v>
      </c>
      <c r="C2415">
        <v>8</v>
      </c>
      <c r="E2415" t="s">
        <v>2685</v>
      </c>
      <c r="F2415" t="s">
        <v>101</v>
      </c>
      <c r="G2415" t="s">
        <v>774</v>
      </c>
      <c r="H2415" t="s">
        <v>2686</v>
      </c>
      <c r="K2415" s="6"/>
      <c r="O2415" s="8">
        <v>4.0199999999999996</v>
      </c>
      <c r="P2415" s="8">
        <v>4</v>
      </c>
      <c r="Q2415" s="8">
        <v>3.6</v>
      </c>
      <c r="R2415" s="8">
        <v>4.5</v>
      </c>
      <c r="S2415" s="8">
        <v>3.2</v>
      </c>
      <c r="T2415" s="8">
        <v>5</v>
      </c>
      <c r="U2415" s="8">
        <v>0.5</v>
      </c>
      <c r="V2415" s="9">
        <v>23</v>
      </c>
      <c r="W2415" s="8">
        <v>0.89999999999999991</v>
      </c>
      <c r="X2415" s="8">
        <v>1.7999999999999998</v>
      </c>
      <c r="Y2415" s="8">
        <v>1.9999999999999574E-2</v>
      </c>
      <c r="Z2415" s="8">
        <v>0</v>
      </c>
      <c r="AA2415">
        <v>0.10000000000000009</v>
      </c>
      <c r="AF2415" t="s">
        <v>2687</v>
      </c>
      <c r="AG2415" t="s">
        <v>2688</v>
      </c>
      <c r="AH2415" t="s">
        <v>2689</v>
      </c>
      <c r="AI2415" t="s">
        <v>2690</v>
      </c>
      <c r="AJ2415" s="7"/>
      <c r="AK2415" t="s">
        <v>2888</v>
      </c>
      <c r="AL2415" t="s">
        <v>109</v>
      </c>
      <c r="AM2415" t="s">
        <v>2686</v>
      </c>
      <c r="AN2415" t="s">
        <v>2913</v>
      </c>
      <c r="AO2415" t="str">
        <f>TEXT(A2415,"yyyy-mm-dd")</f>
        <v>2013-08-31</v>
      </c>
    </row>
    <row r="2416" spans="1:41">
      <c r="A2416" s="6" t="s">
        <v>2887</v>
      </c>
      <c r="B2416">
        <v>2013</v>
      </c>
      <c r="C2416">
        <v>8</v>
      </c>
      <c r="E2416" t="s">
        <v>81</v>
      </c>
      <c r="F2416" t="s">
        <v>82</v>
      </c>
      <c r="G2416" t="s">
        <v>83</v>
      </c>
      <c r="H2416" t="s">
        <v>2624</v>
      </c>
      <c r="I2416">
        <v>2015</v>
      </c>
      <c r="K2416" s="6">
        <v>42369</v>
      </c>
      <c r="L2416">
        <v>28</v>
      </c>
      <c r="N2416" t="s">
        <v>593</v>
      </c>
      <c r="O2416" s="8">
        <v>3.58</v>
      </c>
      <c r="P2416" s="8">
        <v>3.51</v>
      </c>
      <c r="Q2416" s="8">
        <v>3.4</v>
      </c>
      <c r="R2416" s="8">
        <v>3.69</v>
      </c>
      <c r="S2416" s="8">
        <v>3.12</v>
      </c>
      <c r="T2416" s="8">
        <v>4.71</v>
      </c>
      <c r="U2416" s="8">
        <v>0.31</v>
      </c>
      <c r="V2416" s="9">
        <v>30</v>
      </c>
      <c r="W2416" s="8">
        <v>0.29000000000000004</v>
      </c>
      <c r="X2416" s="8">
        <v>1.5899999999999999</v>
      </c>
      <c r="Y2416" s="8">
        <v>7.0000000000000284E-2</v>
      </c>
      <c r="Z2416" s="8">
        <v>-4.0000000000000036E-2</v>
      </c>
      <c r="AA2416">
        <v>-1.0000000000000231E-2</v>
      </c>
      <c r="AF2416" t="s">
        <v>2625</v>
      </c>
      <c r="AG2416" t="s">
        <v>87</v>
      </c>
      <c r="AH2416" t="s">
        <v>88</v>
      </c>
      <c r="AI2416" t="s">
        <v>359</v>
      </c>
      <c r="AJ2416" s="7">
        <v>42369</v>
      </c>
      <c r="AK2416" t="s">
        <v>2888</v>
      </c>
      <c r="AL2416" t="s">
        <v>91</v>
      </c>
      <c r="AM2416" t="s">
        <v>2626</v>
      </c>
      <c r="AN2416" t="s">
        <v>2891</v>
      </c>
      <c r="AO2416" t="str">
        <f>TEXT(A2416,"yyyy-mm-dd")</f>
        <v>2013-08-31</v>
      </c>
    </row>
    <row r="2417" spans="1:41">
      <c r="A2417" s="6" t="s">
        <v>2887</v>
      </c>
      <c r="B2417">
        <v>2013</v>
      </c>
      <c r="C2417">
        <v>8</v>
      </c>
      <c r="E2417" t="s">
        <v>392</v>
      </c>
      <c r="F2417" t="s">
        <v>82</v>
      </c>
      <c r="G2417" t="s">
        <v>83</v>
      </c>
      <c r="H2417" t="s">
        <v>2624</v>
      </c>
      <c r="I2417">
        <v>2015</v>
      </c>
      <c r="K2417" s="6">
        <v>42369</v>
      </c>
      <c r="L2417">
        <v>28</v>
      </c>
      <c r="N2417" t="s">
        <v>593</v>
      </c>
      <c r="O2417" s="8">
        <v>3.27</v>
      </c>
      <c r="P2417" s="8">
        <v>3.29</v>
      </c>
      <c r="Q2417" s="8">
        <v>3</v>
      </c>
      <c r="R2417" s="8">
        <v>3.51</v>
      </c>
      <c r="S2417" s="8">
        <v>2.77</v>
      </c>
      <c r="T2417" s="8">
        <v>3.7</v>
      </c>
      <c r="U2417" s="8">
        <v>0.27</v>
      </c>
      <c r="V2417" s="9">
        <v>27</v>
      </c>
      <c r="W2417" s="8">
        <v>0.50999999999999979</v>
      </c>
      <c r="X2417" s="8">
        <v>0.93000000000000016</v>
      </c>
      <c r="Y2417" s="8">
        <v>-2.0000000000000018E-2</v>
      </c>
      <c r="Z2417" s="8">
        <v>8.9999999999999858E-2</v>
      </c>
      <c r="AA2417">
        <v>6.0000000000000053E-2</v>
      </c>
      <c r="AF2417" t="s">
        <v>2625</v>
      </c>
      <c r="AG2417" t="s">
        <v>87</v>
      </c>
      <c r="AH2417" t="s">
        <v>88</v>
      </c>
      <c r="AI2417" t="s">
        <v>359</v>
      </c>
      <c r="AJ2417" s="7">
        <v>42369</v>
      </c>
      <c r="AK2417" t="s">
        <v>2888</v>
      </c>
      <c r="AL2417" t="s">
        <v>393</v>
      </c>
      <c r="AM2417" t="s">
        <v>2626</v>
      </c>
      <c r="AN2417" t="s">
        <v>2894</v>
      </c>
      <c r="AO2417" t="str">
        <f>TEXT(A2417,"yyyy-mm-dd")</f>
        <v>2013-08-31</v>
      </c>
    </row>
    <row r="2418" spans="1:41">
      <c r="A2418" s="6" t="s">
        <v>2887</v>
      </c>
      <c r="B2418">
        <v>2013</v>
      </c>
      <c r="C2418">
        <v>8</v>
      </c>
      <c r="E2418" t="s">
        <v>81</v>
      </c>
      <c r="F2418" t="s">
        <v>82</v>
      </c>
      <c r="G2418" t="s">
        <v>83</v>
      </c>
      <c r="H2418" t="s">
        <v>2325</v>
      </c>
      <c r="I2418">
        <v>2014</v>
      </c>
      <c r="K2418" s="6">
        <v>42004</v>
      </c>
      <c r="L2418">
        <v>16</v>
      </c>
      <c r="N2418" t="s">
        <v>222</v>
      </c>
      <c r="O2418" s="8">
        <v>3.79</v>
      </c>
      <c r="P2418" s="8">
        <v>3.6</v>
      </c>
      <c r="Q2418" s="8">
        <v>3.43</v>
      </c>
      <c r="R2418" s="8">
        <v>4.03</v>
      </c>
      <c r="S2418" s="8">
        <v>3.02</v>
      </c>
      <c r="T2418" s="8">
        <v>5.2</v>
      </c>
      <c r="U2418" s="8">
        <v>0.53</v>
      </c>
      <c r="V2418" s="9">
        <v>35</v>
      </c>
      <c r="W2418" s="8">
        <v>0.60000000000000009</v>
      </c>
      <c r="X2418" s="8">
        <v>2.1800000000000002</v>
      </c>
      <c r="Y2418" s="8">
        <v>0.18999999999999995</v>
      </c>
      <c r="Z2418" s="8">
        <v>-8.0000000000000071E-2</v>
      </c>
      <c r="AA2418">
        <v>0.14000000000000012</v>
      </c>
      <c r="AF2418" t="s">
        <v>2326</v>
      </c>
      <c r="AG2418" t="s">
        <v>87</v>
      </c>
      <c r="AH2418" t="s">
        <v>88</v>
      </c>
      <c r="AI2418" t="s">
        <v>97</v>
      </c>
      <c r="AJ2418" s="7">
        <v>42004</v>
      </c>
      <c r="AK2418" t="s">
        <v>2888</v>
      </c>
      <c r="AL2418" t="s">
        <v>91</v>
      </c>
      <c r="AM2418" t="s">
        <v>2327</v>
      </c>
      <c r="AN2418" t="s">
        <v>2890</v>
      </c>
      <c r="AO2418" t="str">
        <f>TEXT(A2418,"yyyy-mm-dd")</f>
        <v>2013-08-31</v>
      </c>
    </row>
    <row r="2419" spans="1:41">
      <c r="A2419" s="6" t="s">
        <v>2887</v>
      </c>
      <c r="B2419">
        <v>2013</v>
      </c>
      <c r="C2419">
        <v>8</v>
      </c>
      <c r="E2419" t="s">
        <v>392</v>
      </c>
      <c r="F2419" t="s">
        <v>82</v>
      </c>
      <c r="G2419" t="s">
        <v>83</v>
      </c>
      <c r="H2419" t="s">
        <v>2325</v>
      </c>
      <c r="I2419">
        <v>2014</v>
      </c>
      <c r="K2419" s="6">
        <v>42004</v>
      </c>
      <c r="L2419">
        <v>16</v>
      </c>
      <c r="N2419" t="s">
        <v>222</v>
      </c>
      <c r="O2419" s="8">
        <v>3.27</v>
      </c>
      <c r="P2419" s="8">
        <v>3.23</v>
      </c>
      <c r="Q2419" s="8">
        <v>3.04</v>
      </c>
      <c r="R2419" s="8">
        <v>3.54</v>
      </c>
      <c r="S2419" s="8">
        <v>1.97</v>
      </c>
      <c r="T2419" s="8">
        <v>4.8</v>
      </c>
      <c r="U2419" s="8">
        <v>0.51</v>
      </c>
      <c r="V2419" s="9">
        <v>32</v>
      </c>
      <c r="W2419" s="8">
        <v>0.5</v>
      </c>
      <c r="X2419" s="8">
        <v>2.83</v>
      </c>
      <c r="Y2419" s="8">
        <v>4.0000000000000036E-2</v>
      </c>
      <c r="Z2419" s="8">
        <v>-2.0000000000000018E-2</v>
      </c>
      <c r="AA2419">
        <v>5.0000000000000266E-2</v>
      </c>
      <c r="AF2419" t="s">
        <v>2326</v>
      </c>
      <c r="AG2419" t="s">
        <v>87</v>
      </c>
      <c r="AH2419" t="s">
        <v>88</v>
      </c>
      <c r="AI2419" t="s">
        <v>97</v>
      </c>
      <c r="AJ2419" s="7">
        <v>42004</v>
      </c>
      <c r="AK2419" t="s">
        <v>2888</v>
      </c>
      <c r="AL2419" t="s">
        <v>393</v>
      </c>
      <c r="AM2419" t="s">
        <v>2327</v>
      </c>
      <c r="AN2419" t="s">
        <v>2893</v>
      </c>
      <c r="AO2419" t="str">
        <f>TEXT(A2419,"yyyy-mm-dd")</f>
        <v>2013-08-31</v>
      </c>
    </row>
    <row r="2420" spans="1:41">
      <c r="A2420" s="6" t="s">
        <v>2887</v>
      </c>
      <c r="B2420">
        <v>2013</v>
      </c>
      <c r="C2420">
        <v>8</v>
      </c>
      <c r="E2420" t="s">
        <v>81</v>
      </c>
      <c r="F2420" t="s">
        <v>82</v>
      </c>
      <c r="G2420" t="s">
        <v>83</v>
      </c>
      <c r="H2420" t="s">
        <v>2028</v>
      </c>
      <c r="I2420">
        <v>2013</v>
      </c>
      <c r="K2420" s="6">
        <v>41639</v>
      </c>
      <c r="L2420">
        <v>4</v>
      </c>
      <c r="N2420" t="s">
        <v>219</v>
      </c>
      <c r="O2420" s="8">
        <v>3.55</v>
      </c>
      <c r="P2420" s="8">
        <v>3.51</v>
      </c>
      <c r="Q2420" s="8">
        <v>3.4</v>
      </c>
      <c r="R2420" s="8">
        <v>3.6</v>
      </c>
      <c r="S2420" s="8">
        <v>3.19</v>
      </c>
      <c r="T2420" s="8">
        <v>4.2</v>
      </c>
      <c r="U2420" s="8">
        <v>0.22</v>
      </c>
      <c r="V2420" s="9">
        <v>35</v>
      </c>
      <c r="W2420" s="8">
        <v>0.20000000000000018</v>
      </c>
      <c r="X2420" s="8">
        <v>1.0100000000000002</v>
      </c>
      <c r="Y2420" s="8">
        <v>4.0000000000000036E-2</v>
      </c>
      <c r="Z2420" s="8">
        <v>-8.0000000000000071E-2</v>
      </c>
      <c r="AA2420">
        <v>-0.17999999999999972</v>
      </c>
      <c r="AF2420" t="s">
        <v>2029</v>
      </c>
      <c r="AG2420" t="s">
        <v>87</v>
      </c>
      <c r="AH2420" t="s">
        <v>88</v>
      </c>
      <c r="AI2420" t="s">
        <v>89</v>
      </c>
      <c r="AJ2420" s="7">
        <v>41639</v>
      </c>
      <c r="AK2420" t="s">
        <v>2888</v>
      </c>
      <c r="AL2420" t="s">
        <v>91</v>
      </c>
      <c r="AM2420" t="s">
        <v>2030</v>
      </c>
      <c r="AN2420" t="s">
        <v>2889</v>
      </c>
      <c r="AO2420" t="str">
        <f>TEXT(A2420,"yyyy-mm-dd")</f>
        <v>2013-08-31</v>
      </c>
    </row>
    <row r="2421" spans="1:41">
      <c r="A2421" s="6" t="s">
        <v>2887</v>
      </c>
      <c r="B2421">
        <v>2013</v>
      </c>
      <c r="C2421">
        <v>8</v>
      </c>
      <c r="E2421" t="s">
        <v>392</v>
      </c>
      <c r="F2421" t="s">
        <v>82</v>
      </c>
      <c r="G2421" t="s">
        <v>83</v>
      </c>
      <c r="H2421" t="s">
        <v>2028</v>
      </c>
      <c r="I2421">
        <v>2013</v>
      </c>
      <c r="K2421" s="6">
        <v>41639</v>
      </c>
      <c r="L2421">
        <v>4</v>
      </c>
      <c r="N2421" t="s">
        <v>219</v>
      </c>
      <c r="O2421" s="8">
        <v>2.87</v>
      </c>
      <c r="P2421" s="8">
        <v>2.8</v>
      </c>
      <c r="Q2421" s="8">
        <v>2.69</v>
      </c>
      <c r="R2421" s="8">
        <v>3</v>
      </c>
      <c r="S2421" s="8">
        <v>2.34</v>
      </c>
      <c r="T2421" s="8">
        <v>3.62</v>
      </c>
      <c r="U2421" s="8">
        <v>0.31</v>
      </c>
      <c r="V2421" s="9">
        <v>32</v>
      </c>
      <c r="W2421" s="8">
        <v>0.31000000000000005</v>
      </c>
      <c r="X2421" s="8">
        <v>1.2800000000000002</v>
      </c>
      <c r="Y2421" s="8">
        <v>7.0000000000000284E-2</v>
      </c>
      <c r="Z2421" s="8">
        <v>-5.0000000000000266E-2</v>
      </c>
      <c r="AA2421">
        <v>9.9999999999997868E-3</v>
      </c>
      <c r="AF2421" t="s">
        <v>2029</v>
      </c>
      <c r="AG2421" t="s">
        <v>87</v>
      </c>
      <c r="AH2421" t="s">
        <v>88</v>
      </c>
      <c r="AI2421" t="s">
        <v>89</v>
      </c>
      <c r="AJ2421" s="7">
        <v>41639</v>
      </c>
      <c r="AK2421" t="s">
        <v>2888</v>
      </c>
      <c r="AL2421" t="s">
        <v>393</v>
      </c>
      <c r="AM2421" t="s">
        <v>2030</v>
      </c>
      <c r="AN2421" t="s">
        <v>2892</v>
      </c>
      <c r="AO2421" t="str">
        <f>TEXT(A2421,"yyyy-mm-dd")</f>
        <v>2013-08-31</v>
      </c>
    </row>
    <row r="2422" spans="1:41">
      <c r="A2422" s="6" t="s">
        <v>2887</v>
      </c>
      <c r="B2422">
        <v>2013</v>
      </c>
      <c r="C2422">
        <v>8</v>
      </c>
      <c r="E2422" t="s">
        <v>81</v>
      </c>
      <c r="F2422" t="s">
        <v>82</v>
      </c>
      <c r="G2422" t="s">
        <v>774</v>
      </c>
      <c r="H2422" t="s">
        <v>775</v>
      </c>
      <c r="K2422" s="6"/>
      <c r="O2422" s="8">
        <v>3.58</v>
      </c>
      <c r="P2422" s="8">
        <v>3.56</v>
      </c>
      <c r="Q2422" s="8">
        <v>3.44</v>
      </c>
      <c r="R2422" s="8">
        <v>3.74</v>
      </c>
      <c r="S2422" s="8">
        <v>2.92</v>
      </c>
      <c r="T2422" s="8">
        <v>4.0999999999999996</v>
      </c>
      <c r="U2422" s="8">
        <v>0.27</v>
      </c>
      <c r="V2422" s="9">
        <v>30</v>
      </c>
      <c r="W2422" s="8">
        <v>0.30000000000000027</v>
      </c>
      <c r="X2422" s="8">
        <v>1.1799999999999997</v>
      </c>
      <c r="Y2422" s="8">
        <v>2.0000000000000018E-2</v>
      </c>
      <c r="Z2422" s="8">
        <v>-4.0000000000000036E-2</v>
      </c>
      <c r="AA2422">
        <v>-5.9999999999999609E-2</v>
      </c>
      <c r="AF2422" t="s">
        <v>776</v>
      </c>
      <c r="AG2422" t="s">
        <v>777</v>
      </c>
      <c r="AH2422" t="s">
        <v>778</v>
      </c>
      <c r="AI2422" t="s">
        <v>779</v>
      </c>
      <c r="AJ2422" s="7"/>
      <c r="AK2422" t="s">
        <v>2888</v>
      </c>
      <c r="AL2422" t="s">
        <v>91</v>
      </c>
      <c r="AM2422" t="s">
        <v>775</v>
      </c>
      <c r="AN2422" t="s">
        <v>2909</v>
      </c>
      <c r="AO2422" t="str">
        <f>TEXT(A2422,"yyyy-mm-dd")</f>
        <v>2013-08-31</v>
      </c>
    </row>
    <row r="2423" spans="1:41">
      <c r="A2423" s="6" t="s">
        <v>2887</v>
      </c>
      <c r="B2423">
        <v>2013</v>
      </c>
      <c r="C2423">
        <v>8</v>
      </c>
      <c r="E2423" t="s">
        <v>81</v>
      </c>
      <c r="F2423" t="s">
        <v>82</v>
      </c>
      <c r="G2423" t="s">
        <v>774</v>
      </c>
      <c r="H2423" t="s">
        <v>1536</v>
      </c>
      <c r="K2423" s="6"/>
      <c r="O2423" s="8">
        <v>3.51</v>
      </c>
      <c r="P2423" s="8">
        <v>3.5</v>
      </c>
      <c r="Q2423" s="8">
        <v>3.34</v>
      </c>
      <c r="R2423" s="8">
        <v>3.65</v>
      </c>
      <c r="S2423" s="8">
        <v>2.71</v>
      </c>
      <c r="T2423" s="8">
        <v>4</v>
      </c>
      <c r="U2423" s="8">
        <v>0.32</v>
      </c>
      <c r="V2423" s="9">
        <v>30</v>
      </c>
      <c r="W2423" s="8">
        <v>0.31000000000000005</v>
      </c>
      <c r="X2423" s="8">
        <v>1.29</v>
      </c>
      <c r="Y2423" s="8">
        <v>9.9999999999997868E-3</v>
      </c>
      <c r="Z2423" s="8">
        <v>0</v>
      </c>
      <c r="AA2423">
        <v>-8.9999999999999858E-2</v>
      </c>
      <c r="AF2423" t="s">
        <v>1537</v>
      </c>
      <c r="AG2423" t="s">
        <v>777</v>
      </c>
      <c r="AH2423" t="s">
        <v>778</v>
      </c>
      <c r="AI2423" t="s">
        <v>1538</v>
      </c>
      <c r="AJ2423" s="7"/>
      <c r="AK2423" t="s">
        <v>2888</v>
      </c>
      <c r="AL2423" t="s">
        <v>91</v>
      </c>
      <c r="AM2423" t="s">
        <v>1536</v>
      </c>
      <c r="AN2423" t="s">
        <v>2910</v>
      </c>
      <c r="AO2423" t="str">
        <f>TEXT(A2423,"yyyy-mm-dd")</f>
        <v>2013-08-31</v>
      </c>
    </row>
    <row r="2424" spans="1:41">
      <c r="A2424" s="6" t="s">
        <v>2887</v>
      </c>
      <c r="B2424">
        <v>2013</v>
      </c>
      <c r="C2424">
        <v>8</v>
      </c>
      <c r="E2424" t="s">
        <v>392</v>
      </c>
      <c r="F2424" t="s">
        <v>82</v>
      </c>
      <c r="G2424" t="s">
        <v>774</v>
      </c>
      <c r="H2424" t="s">
        <v>775</v>
      </c>
      <c r="K2424" s="6"/>
      <c r="O2424" s="8">
        <v>3.25</v>
      </c>
      <c r="P2424" s="8">
        <v>3.3</v>
      </c>
      <c r="Q2424" s="8">
        <v>3.06</v>
      </c>
      <c r="R2424" s="8">
        <v>3.5</v>
      </c>
      <c r="S2424" s="8">
        <v>2.6</v>
      </c>
      <c r="T2424" s="8">
        <v>3.66</v>
      </c>
      <c r="U2424" s="8">
        <v>0.27</v>
      </c>
      <c r="V2424" s="9">
        <v>27</v>
      </c>
      <c r="W2424" s="8">
        <v>0.43999999999999995</v>
      </c>
      <c r="X2424" s="8">
        <v>1.06</v>
      </c>
      <c r="Y2424" s="8">
        <v>-4.9999999999999822E-2</v>
      </c>
      <c r="Z2424" s="8">
        <v>9.9999999999999645E-2</v>
      </c>
      <c r="AA2424">
        <v>-4.9999999999999822E-2</v>
      </c>
      <c r="AF2424" t="s">
        <v>776</v>
      </c>
      <c r="AG2424" t="s">
        <v>777</v>
      </c>
      <c r="AH2424" t="s">
        <v>778</v>
      </c>
      <c r="AI2424" t="s">
        <v>779</v>
      </c>
      <c r="AJ2424" s="7"/>
      <c r="AK2424" t="s">
        <v>2888</v>
      </c>
      <c r="AL2424" t="s">
        <v>393</v>
      </c>
      <c r="AM2424" t="s">
        <v>775</v>
      </c>
      <c r="AN2424" t="s">
        <v>2911</v>
      </c>
      <c r="AO2424" t="str">
        <f>TEXT(A2424,"yyyy-mm-dd")</f>
        <v>2013-08-31</v>
      </c>
    </row>
    <row r="2425" spans="1:41">
      <c r="A2425" s="6" t="s">
        <v>2887</v>
      </c>
      <c r="B2425">
        <v>2013</v>
      </c>
      <c r="C2425">
        <v>8</v>
      </c>
      <c r="E2425" t="s">
        <v>392</v>
      </c>
      <c r="F2425" t="s">
        <v>82</v>
      </c>
      <c r="G2425" t="s">
        <v>774</v>
      </c>
      <c r="H2425" t="s">
        <v>1536</v>
      </c>
      <c r="K2425" s="6"/>
      <c r="O2425" s="8">
        <v>3.22</v>
      </c>
      <c r="P2425" s="8">
        <v>3.2</v>
      </c>
      <c r="Q2425" s="8">
        <v>3</v>
      </c>
      <c r="R2425" s="8">
        <v>3.5</v>
      </c>
      <c r="S2425" s="8">
        <v>2.5</v>
      </c>
      <c r="T2425" s="8">
        <v>3.88</v>
      </c>
      <c r="U2425" s="8">
        <v>0.32</v>
      </c>
      <c r="V2425" s="9">
        <v>27</v>
      </c>
      <c r="W2425" s="8">
        <v>0.5</v>
      </c>
      <c r="X2425" s="8">
        <v>1.38</v>
      </c>
      <c r="Y2425" s="8">
        <v>2.0000000000000018E-2</v>
      </c>
      <c r="Z2425" s="8">
        <v>-2.9999999999999805E-2</v>
      </c>
      <c r="AA2425">
        <v>4.0000000000000036E-2</v>
      </c>
      <c r="AF2425" t="s">
        <v>1537</v>
      </c>
      <c r="AG2425" t="s">
        <v>777</v>
      </c>
      <c r="AH2425" t="s">
        <v>778</v>
      </c>
      <c r="AI2425" t="s">
        <v>1538</v>
      </c>
      <c r="AJ2425" s="7"/>
      <c r="AK2425" t="s">
        <v>2888</v>
      </c>
      <c r="AL2425" t="s">
        <v>393</v>
      </c>
      <c r="AM2425" t="s">
        <v>1536</v>
      </c>
      <c r="AN2425" t="s">
        <v>2912</v>
      </c>
      <c r="AO2425" t="str">
        <f>TEXT(A2425,"yyyy-mm-dd")</f>
        <v>2013-08-31</v>
      </c>
    </row>
    <row r="2426" spans="1:41">
      <c r="A2426" s="6" t="s">
        <v>2887</v>
      </c>
      <c r="B2426">
        <v>2013</v>
      </c>
      <c r="C2426">
        <v>8</v>
      </c>
      <c r="E2426" t="s">
        <v>112</v>
      </c>
      <c r="F2426" t="s">
        <v>113</v>
      </c>
      <c r="G2426" t="s">
        <v>83</v>
      </c>
      <c r="H2426" t="s">
        <v>2624</v>
      </c>
      <c r="I2426">
        <v>2015</v>
      </c>
      <c r="K2426" s="6">
        <v>42369</v>
      </c>
      <c r="L2426">
        <v>28</v>
      </c>
      <c r="N2426" t="s">
        <v>593</v>
      </c>
      <c r="O2426" s="8">
        <v>4.72</v>
      </c>
      <c r="P2426" s="8">
        <v>4.53</v>
      </c>
      <c r="Q2426" s="8">
        <v>4.37</v>
      </c>
      <c r="R2426" s="8">
        <v>4.87</v>
      </c>
      <c r="S2426" s="8">
        <v>3.85</v>
      </c>
      <c r="T2426" s="8">
        <v>7.19</v>
      </c>
      <c r="U2426" s="8">
        <v>0.75</v>
      </c>
      <c r="V2426" s="9">
        <v>26</v>
      </c>
      <c r="W2426" s="8">
        <v>0.5</v>
      </c>
      <c r="X2426" s="8">
        <v>3.3400000000000003</v>
      </c>
      <c r="Y2426" s="8">
        <v>0.1899999999999995</v>
      </c>
      <c r="Z2426" s="8">
        <v>3.0000000000000249E-2</v>
      </c>
      <c r="AA2426">
        <v>-0.29000000000000004</v>
      </c>
      <c r="AF2426" t="s">
        <v>2694</v>
      </c>
      <c r="AG2426" t="s">
        <v>115</v>
      </c>
      <c r="AH2426" t="s">
        <v>116</v>
      </c>
      <c r="AI2426" t="s">
        <v>359</v>
      </c>
      <c r="AJ2426" s="7">
        <v>42369</v>
      </c>
      <c r="AK2426" t="s">
        <v>2888</v>
      </c>
      <c r="AL2426" t="s">
        <v>118</v>
      </c>
      <c r="AM2426" t="s">
        <v>2626</v>
      </c>
      <c r="AN2426" t="s">
        <v>2916</v>
      </c>
      <c r="AO2426" t="str">
        <f>TEXT(A2426,"yyyy-mm-dd")</f>
        <v>2013-08-31</v>
      </c>
    </row>
    <row r="2427" spans="1:41">
      <c r="A2427" s="6" t="s">
        <v>2887</v>
      </c>
      <c r="B2427">
        <v>2013</v>
      </c>
      <c r="C2427">
        <v>8</v>
      </c>
      <c r="E2427" t="s">
        <v>112</v>
      </c>
      <c r="F2427" t="s">
        <v>113</v>
      </c>
      <c r="G2427" t="s">
        <v>83</v>
      </c>
      <c r="H2427" t="s">
        <v>2325</v>
      </c>
      <c r="I2427">
        <v>2014</v>
      </c>
      <c r="K2427" s="6">
        <v>42004</v>
      </c>
      <c r="L2427">
        <v>16</v>
      </c>
      <c r="N2427" t="s">
        <v>222</v>
      </c>
      <c r="O2427" s="8">
        <v>4.1399999999999997</v>
      </c>
      <c r="P2427" s="8">
        <v>4.0999999999999996</v>
      </c>
      <c r="Q2427" s="8">
        <v>4</v>
      </c>
      <c r="R2427" s="8">
        <v>4.28</v>
      </c>
      <c r="S2427" s="8">
        <v>3.54</v>
      </c>
      <c r="T2427" s="8">
        <v>4.99</v>
      </c>
      <c r="U2427" s="8">
        <v>0.28999999999999998</v>
      </c>
      <c r="V2427" s="9">
        <v>28</v>
      </c>
      <c r="W2427" s="8">
        <v>0.28000000000000025</v>
      </c>
      <c r="X2427" s="8">
        <v>1.4500000000000002</v>
      </c>
      <c r="Y2427" s="8">
        <v>4.0000000000000036E-2</v>
      </c>
      <c r="Z2427" s="8">
        <v>-6.0000000000000497E-2</v>
      </c>
      <c r="AA2427">
        <v>2.0000000000000462E-2</v>
      </c>
      <c r="AF2427" t="s">
        <v>2648</v>
      </c>
      <c r="AG2427" t="s">
        <v>115</v>
      </c>
      <c r="AH2427" t="s">
        <v>116</v>
      </c>
      <c r="AI2427" t="s">
        <v>230</v>
      </c>
      <c r="AJ2427" s="7">
        <v>42004</v>
      </c>
      <c r="AK2427" t="s">
        <v>2888</v>
      </c>
      <c r="AL2427" t="s">
        <v>118</v>
      </c>
      <c r="AM2427" t="s">
        <v>2327</v>
      </c>
      <c r="AN2427" t="s">
        <v>2915</v>
      </c>
      <c r="AO2427" t="str">
        <f>TEXT(A2427,"yyyy-mm-dd")</f>
        <v>2013-08-31</v>
      </c>
    </row>
    <row r="2428" spans="1:41">
      <c r="A2428" s="6" t="s">
        <v>2887</v>
      </c>
      <c r="B2428">
        <v>2013</v>
      </c>
      <c r="C2428">
        <v>8</v>
      </c>
      <c r="E2428" t="s">
        <v>2881</v>
      </c>
      <c r="F2428" t="s">
        <v>113</v>
      </c>
      <c r="G2428" t="s">
        <v>83</v>
      </c>
      <c r="H2428" t="s">
        <v>2325</v>
      </c>
      <c r="I2428">
        <v>2014</v>
      </c>
      <c r="K2428" s="6">
        <v>42004</v>
      </c>
      <c r="L2428">
        <v>16</v>
      </c>
      <c r="N2428" t="s">
        <v>222</v>
      </c>
      <c r="O2428" s="8">
        <v>6.64</v>
      </c>
      <c r="P2428" s="8">
        <v>6.75</v>
      </c>
      <c r="Q2428" s="8">
        <v>6</v>
      </c>
      <c r="R2428" s="8">
        <v>7.18</v>
      </c>
      <c r="S2428" s="8">
        <v>5.58</v>
      </c>
      <c r="T2428" s="8">
        <v>8.11</v>
      </c>
      <c r="U2428" s="8">
        <v>0.7</v>
      </c>
      <c r="V2428" s="9">
        <v>19</v>
      </c>
      <c r="W2428" s="8">
        <v>1.1799999999999997</v>
      </c>
      <c r="X2428" s="8">
        <v>2.5299999999999994</v>
      </c>
      <c r="Y2428" s="8">
        <v>-0.11000000000000032</v>
      </c>
      <c r="Z2428" s="8">
        <v>0.75</v>
      </c>
      <c r="AA2428">
        <v>1.0299999999999994</v>
      </c>
      <c r="AF2428" t="s">
        <v>2882</v>
      </c>
      <c r="AG2428" t="s">
        <v>2883</v>
      </c>
      <c r="AH2428" t="s">
        <v>2884</v>
      </c>
      <c r="AI2428" t="s">
        <v>230</v>
      </c>
      <c r="AJ2428" s="7">
        <v>42004</v>
      </c>
      <c r="AK2428" t="s">
        <v>2888</v>
      </c>
      <c r="AL2428" t="s">
        <v>2885</v>
      </c>
      <c r="AM2428" t="s">
        <v>2327</v>
      </c>
      <c r="AN2428" t="s">
        <v>2917</v>
      </c>
      <c r="AO2428" t="str">
        <f>TEXT(A2428,"yyyy-mm-dd")</f>
        <v>2013-08-31</v>
      </c>
    </row>
    <row r="2429" spans="1:41">
      <c r="A2429" s="6" t="s">
        <v>2887</v>
      </c>
      <c r="B2429">
        <v>2013</v>
      </c>
      <c r="C2429">
        <v>8</v>
      </c>
      <c r="E2429" t="s">
        <v>112</v>
      </c>
      <c r="F2429" t="s">
        <v>113</v>
      </c>
      <c r="G2429" t="s">
        <v>83</v>
      </c>
      <c r="H2429" t="s">
        <v>2028</v>
      </c>
      <c r="I2429">
        <v>2013</v>
      </c>
      <c r="K2429" s="6">
        <v>41639</v>
      </c>
      <c r="L2429">
        <v>4</v>
      </c>
      <c r="N2429" t="s">
        <v>219</v>
      </c>
      <c r="O2429" s="8">
        <v>3.93</v>
      </c>
      <c r="P2429" s="8">
        <v>3.95</v>
      </c>
      <c r="Q2429" s="8">
        <v>3.88</v>
      </c>
      <c r="R2429" s="8">
        <v>4</v>
      </c>
      <c r="S2429" s="8">
        <v>3.65</v>
      </c>
      <c r="T2429" s="8">
        <v>4.17</v>
      </c>
      <c r="U2429" s="8">
        <v>0.11</v>
      </c>
      <c r="V2429" s="9">
        <v>28</v>
      </c>
      <c r="W2429" s="8">
        <v>0.12000000000000011</v>
      </c>
      <c r="X2429" s="8">
        <v>0.52</v>
      </c>
      <c r="Y2429" s="8">
        <v>-2.0000000000000018E-2</v>
      </c>
      <c r="Z2429" s="8">
        <v>5.0000000000000266E-2</v>
      </c>
      <c r="AA2429">
        <v>-6.0000000000000053E-2</v>
      </c>
      <c r="AF2429" t="s">
        <v>2349</v>
      </c>
      <c r="AG2429" t="s">
        <v>115</v>
      </c>
      <c r="AH2429" t="s">
        <v>116</v>
      </c>
      <c r="AI2429" t="s">
        <v>117</v>
      </c>
      <c r="AJ2429" s="7">
        <v>41639</v>
      </c>
      <c r="AK2429" t="s">
        <v>2888</v>
      </c>
      <c r="AL2429" t="s">
        <v>118</v>
      </c>
      <c r="AM2429" t="s">
        <v>2030</v>
      </c>
      <c r="AN2429" t="s">
        <v>2914</v>
      </c>
      <c r="AO2429" t="str">
        <f>TEXT(A2429,"yyyy-mm-dd")</f>
        <v>2013-08-31</v>
      </c>
    </row>
    <row r="2430" spans="1:41">
      <c r="A2430" s="6" t="s">
        <v>2918</v>
      </c>
      <c r="B2430">
        <v>2013</v>
      </c>
      <c r="C2430">
        <v>9</v>
      </c>
      <c r="E2430" t="s">
        <v>1907</v>
      </c>
      <c r="F2430" t="s">
        <v>1908</v>
      </c>
      <c r="G2430" t="s">
        <v>102</v>
      </c>
      <c r="H2430" t="s">
        <v>2840</v>
      </c>
      <c r="I2430">
        <v>2015</v>
      </c>
      <c r="J2430">
        <v>2</v>
      </c>
      <c r="K2430" s="6">
        <v>42185</v>
      </c>
      <c r="L2430">
        <v>21</v>
      </c>
      <c r="M2430">
        <v>7</v>
      </c>
      <c r="N2430" t="s">
        <v>176</v>
      </c>
      <c r="O2430" s="8">
        <v>4.09</v>
      </c>
      <c r="P2430" s="8">
        <v>4</v>
      </c>
      <c r="Q2430" s="8">
        <v>3.75</v>
      </c>
      <c r="R2430" s="8">
        <v>4.43</v>
      </c>
      <c r="S2430" s="8">
        <v>3.5</v>
      </c>
      <c r="T2430" s="8">
        <v>5.25</v>
      </c>
      <c r="U2430" s="8">
        <v>0.43</v>
      </c>
      <c r="V2430" s="9">
        <v>28</v>
      </c>
      <c r="W2430" s="8">
        <v>0.67999999999999972</v>
      </c>
      <c r="X2430" s="8">
        <v>1.75</v>
      </c>
      <c r="Y2430" s="8">
        <v>8.9999999999999858E-2</v>
      </c>
      <c r="Z2430" s="8">
        <v>-0.25</v>
      </c>
      <c r="AA2430">
        <v>0.20999999999999996</v>
      </c>
      <c r="AF2430" t="s">
        <v>2841</v>
      </c>
      <c r="AG2430" t="s">
        <v>1910</v>
      </c>
      <c r="AH2430" t="s">
        <v>1911</v>
      </c>
      <c r="AI2430" t="s">
        <v>1944</v>
      </c>
      <c r="AJ2430" s="7">
        <v>42185</v>
      </c>
      <c r="AK2430" t="s">
        <v>2919</v>
      </c>
      <c r="AL2430" t="s">
        <v>1908</v>
      </c>
      <c r="AM2430" t="s">
        <v>2842</v>
      </c>
      <c r="AN2430" t="s">
        <v>2939</v>
      </c>
      <c r="AO2430" t="str">
        <f>TEXT(A2430,"yyyy-mm-dd")</f>
        <v>2013-09-30</v>
      </c>
    </row>
    <row r="2431" spans="1:41">
      <c r="A2431" s="6" t="s">
        <v>2918</v>
      </c>
      <c r="B2431">
        <v>2013</v>
      </c>
      <c r="C2431">
        <v>9</v>
      </c>
      <c r="E2431" t="s">
        <v>1907</v>
      </c>
      <c r="F2431" t="s">
        <v>1908</v>
      </c>
      <c r="G2431" t="s">
        <v>102</v>
      </c>
      <c r="H2431" t="s">
        <v>2749</v>
      </c>
      <c r="I2431">
        <v>2015</v>
      </c>
      <c r="J2431">
        <v>1</v>
      </c>
      <c r="K2431" s="6">
        <v>42094</v>
      </c>
      <c r="L2431">
        <v>18</v>
      </c>
      <c r="M2431">
        <v>6</v>
      </c>
      <c r="N2431" t="s">
        <v>206</v>
      </c>
      <c r="O2431" s="8">
        <v>3.95</v>
      </c>
      <c r="P2431" s="8">
        <v>3.75</v>
      </c>
      <c r="Q2431" s="8">
        <v>3.75</v>
      </c>
      <c r="R2431" s="8">
        <v>4.25</v>
      </c>
      <c r="S2431" s="8">
        <v>3.5</v>
      </c>
      <c r="T2431" s="8">
        <v>5.5</v>
      </c>
      <c r="U2431" s="8">
        <v>0.44</v>
      </c>
      <c r="V2431" s="9">
        <v>28</v>
      </c>
      <c r="W2431" s="8">
        <v>0.5</v>
      </c>
      <c r="X2431" s="8">
        <v>2</v>
      </c>
      <c r="Y2431" s="8">
        <v>0.20000000000000018</v>
      </c>
      <c r="Z2431" s="8">
        <v>-0.5</v>
      </c>
      <c r="AA2431">
        <v>0</v>
      </c>
      <c r="AF2431" t="s">
        <v>2750</v>
      </c>
      <c r="AG2431" t="s">
        <v>1910</v>
      </c>
      <c r="AH2431" t="s">
        <v>1911</v>
      </c>
      <c r="AI2431" t="s">
        <v>1939</v>
      </c>
      <c r="AJ2431" s="7">
        <v>42094</v>
      </c>
      <c r="AK2431" t="s">
        <v>2919</v>
      </c>
      <c r="AL2431" t="s">
        <v>1908</v>
      </c>
      <c r="AM2431" t="s">
        <v>2751</v>
      </c>
      <c r="AN2431" t="s">
        <v>2938</v>
      </c>
      <c r="AO2431" t="str">
        <f>TEXT(A2431,"yyyy-mm-dd")</f>
        <v>2013-09-30</v>
      </c>
    </row>
    <row r="2432" spans="1:41">
      <c r="A2432" s="6" t="s">
        <v>2918</v>
      </c>
      <c r="B2432">
        <v>2013</v>
      </c>
      <c r="C2432">
        <v>9</v>
      </c>
      <c r="E2432" t="s">
        <v>1907</v>
      </c>
      <c r="F2432" t="s">
        <v>1908</v>
      </c>
      <c r="G2432" t="s">
        <v>102</v>
      </c>
      <c r="H2432" t="s">
        <v>2641</v>
      </c>
      <c r="I2432">
        <v>2014</v>
      </c>
      <c r="J2432">
        <v>4</v>
      </c>
      <c r="K2432" s="6">
        <v>42004</v>
      </c>
      <c r="L2432">
        <v>15</v>
      </c>
      <c r="M2432">
        <v>5</v>
      </c>
      <c r="N2432" t="s">
        <v>236</v>
      </c>
      <c r="O2432" s="8">
        <v>3.77</v>
      </c>
      <c r="P2432" s="8">
        <v>3.63</v>
      </c>
      <c r="Q2432" s="8">
        <v>3.5</v>
      </c>
      <c r="R2432" s="8">
        <v>3.94</v>
      </c>
      <c r="S2432" s="8">
        <v>3.25</v>
      </c>
      <c r="T2432" s="8">
        <v>5.5</v>
      </c>
      <c r="U2432" s="8">
        <v>0.43</v>
      </c>
      <c r="V2432" s="9">
        <v>30</v>
      </c>
      <c r="W2432" s="8">
        <v>0.43999999999999995</v>
      </c>
      <c r="X2432" s="8">
        <v>2.25</v>
      </c>
      <c r="Y2432" s="8">
        <v>0.14000000000000012</v>
      </c>
      <c r="Z2432" s="8">
        <v>-0.37000000000000011</v>
      </c>
      <c r="AA2432">
        <v>0.20999999999999952</v>
      </c>
      <c r="AF2432" t="s">
        <v>2642</v>
      </c>
      <c r="AG2432" t="s">
        <v>1910</v>
      </c>
      <c r="AH2432" t="s">
        <v>1911</v>
      </c>
      <c r="AI2432" t="s">
        <v>1934</v>
      </c>
      <c r="AJ2432" s="7">
        <v>42004</v>
      </c>
      <c r="AK2432" t="s">
        <v>2919</v>
      </c>
      <c r="AL2432" t="s">
        <v>1908</v>
      </c>
      <c r="AM2432" t="s">
        <v>2643</v>
      </c>
      <c r="AN2432" t="s">
        <v>2937</v>
      </c>
      <c r="AO2432" t="str">
        <f>TEXT(A2432,"yyyy-mm-dd")</f>
        <v>2013-09-30</v>
      </c>
    </row>
    <row r="2433" spans="1:41">
      <c r="A2433" s="6" t="s">
        <v>2918</v>
      </c>
      <c r="B2433">
        <v>2013</v>
      </c>
      <c r="C2433">
        <v>9</v>
      </c>
      <c r="E2433" t="s">
        <v>1907</v>
      </c>
      <c r="F2433" t="s">
        <v>1908</v>
      </c>
      <c r="G2433" t="s">
        <v>102</v>
      </c>
      <c r="H2433" t="s">
        <v>2564</v>
      </c>
      <c r="I2433">
        <v>2014</v>
      </c>
      <c r="J2433">
        <v>3</v>
      </c>
      <c r="K2433" s="6">
        <v>41912</v>
      </c>
      <c r="L2433">
        <v>12</v>
      </c>
      <c r="M2433">
        <v>4</v>
      </c>
      <c r="N2433" t="s">
        <v>261</v>
      </c>
      <c r="O2433" s="8">
        <v>3.72</v>
      </c>
      <c r="P2433" s="8">
        <v>3.5</v>
      </c>
      <c r="Q2433" s="8">
        <v>3.5</v>
      </c>
      <c r="R2433" s="8">
        <v>3.75</v>
      </c>
      <c r="S2433" s="8">
        <v>3.25</v>
      </c>
      <c r="T2433" s="8">
        <v>5</v>
      </c>
      <c r="U2433" s="8">
        <v>0.36</v>
      </c>
      <c r="V2433" s="9">
        <v>30</v>
      </c>
      <c r="W2433" s="8">
        <v>0.25</v>
      </c>
      <c r="X2433" s="8">
        <v>1.75</v>
      </c>
      <c r="Y2433" s="8">
        <v>0.2200000000000002</v>
      </c>
      <c r="Z2433" s="8">
        <v>-0.5</v>
      </c>
      <c r="AA2433">
        <v>0.25</v>
      </c>
      <c r="AF2433" t="s">
        <v>2565</v>
      </c>
      <c r="AG2433" t="s">
        <v>1910</v>
      </c>
      <c r="AH2433" t="s">
        <v>1911</v>
      </c>
      <c r="AI2433" t="s">
        <v>1929</v>
      </c>
      <c r="AJ2433" s="7">
        <v>41912</v>
      </c>
      <c r="AK2433" t="s">
        <v>2919</v>
      </c>
      <c r="AL2433" t="s">
        <v>1908</v>
      </c>
      <c r="AM2433" t="s">
        <v>2566</v>
      </c>
      <c r="AN2433" t="s">
        <v>2936</v>
      </c>
      <c r="AO2433" t="str">
        <f>TEXT(A2433,"yyyy-mm-dd")</f>
        <v>2013-09-30</v>
      </c>
    </row>
    <row r="2434" spans="1:41">
      <c r="A2434" s="6" t="s">
        <v>2918</v>
      </c>
      <c r="B2434">
        <v>2013</v>
      </c>
      <c r="C2434">
        <v>9</v>
      </c>
      <c r="E2434" t="s">
        <v>1907</v>
      </c>
      <c r="F2434" t="s">
        <v>1908</v>
      </c>
      <c r="G2434" t="s">
        <v>102</v>
      </c>
      <c r="H2434" t="s">
        <v>2491</v>
      </c>
      <c r="I2434">
        <v>2014</v>
      </c>
      <c r="J2434">
        <v>2</v>
      </c>
      <c r="K2434" s="6">
        <v>41820</v>
      </c>
      <c r="L2434">
        <v>9</v>
      </c>
      <c r="M2434">
        <v>3</v>
      </c>
      <c r="N2434" t="s">
        <v>173</v>
      </c>
      <c r="O2434" s="8">
        <v>3.65</v>
      </c>
      <c r="P2434" s="8">
        <v>3.5</v>
      </c>
      <c r="Q2434" s="8">
        <v>3.5</v>
      </c>
      <c r="R2434" s="8">
        <v>3.75</v>
      </c>
      <c r="S2434" s="8">
        <v>3.25</v>
      </c>
      <c r="T2434" s="8">
        <v>4.5</v>
      </c>
      <c r="U2434" s="8">
        <v>0.27</v>
      </c>
      <c r="V2434" s="9">
        <v>31</v>
      </c>
      <c r="W2434" s="8">
        <v>0.25</v>
      </c>
      <c r="X2434" s="8">
        <v>1.25</v>
      </c>
      <c r="Y2434" s="8">
        <v>0.14999999999999991</v>
      </c>
      <c r="Z2434" s="8">
        <v>-0.5</v>
      </c>
      <c r="AA2434">
        <v>0.25</v>
      </c>
      <c r="AF2434" t="s">
        <v>2492</v>
      </c>
      <c r="AG2434" t="s">
        <v>1910</v>
      </c>
      <c r="AH2434" t="s">
        <v>1911</v>
      </c>
      <c r="AI2434" t="s">
        <v>1924</v>
      </c>
      <c r="AJ2434" s="7">
        <v>41820</v>
      </c>
      <c r="AK2434" t="s">
        <v>2919</v>
      </c>
      <c r="AL2434" t="s">
        <v>1908</v>
      </c>
      <c r="AM2434" t="s">
        <v>2493</v>
      </c>
      <c r="AN2434" t="s">
        <v>2935</v>
      </c>
      <c r="AO2434" t="str">
        <f>TEXT(A2434,"yyyy-mm-dd")</f>
        <v>2013-09-30</v>
      </c>
    </row>
    <row r="2435" spans="1:41">
      <c r="A2435" s="6" t="s">
        <v>2918</v>
      </c>
      <c r="B2435">
        <v>2013</v>
      </c>
      <c r="C2435">
        <v>9</v>
      </c>
      <c r="E2435" t="s">
        <v>1907</v>
      </c>
      <c r="F2435" t="s">
        <v>1908</v>
      </c>
      <c r="G2435" t="s">
        <v>102</v>
      </c>
      <c r="H2435" t="s">
        <v>2418</v>
      </c>
      <c r="I2435">
        <v>2014</v>
      </c>
      <c r="J2435">
        <v>1</v>
      </c>
      <c r="K2435" s="6">
        <v>41729</v>
      </c>
      <c r="L2435">
        <v>6</v>
      </c>
      <c r="M2435">
        <v>2</v>
      </c>
      <c r="N2435" t="s">
        <v>203</v>
      </c>
      <c r="O2435" s="8">
        <v>3.61</v>
      </c>
      <c r="P2435" s="8">
        <v>3.5</v>
      </c>
      <c r="Q2435" s="8">
        <v>3.5</v>
      </c>
      <c r="R2435" s="8">
        <v>3.75</v>
      </c>
      <c r="S2435" s="8">
        <v>3.25</v>
      </c>
      <c r="T2435" s="8">
        <v>4.2</v>
      </c>
      <c r="U2435" s="8">
        <v>0.2</v>
      </c>
      <c r="V2435" s="9">
        <v>31</v>
      </c>
      <c r="W2435" s="8">
        <v>0.25</v>
      </c>
      <c r="X2435" s="8">
        <v>0.95000000000000018</v>
      </c>
      <c r="Y2435" s="8">
        <v>0.10999999999999988</v>
      </c>
      <c r="Z2435" s="8">
        <v>-0.5</v>
      </c>
      <c r="AA2435">
        <v>0.25</v>
      </c>
      <c r="AF2435" t="s">
        <v>2419</v>
      </c>
      <c r="AG2435" t="s">
        <v>1910</v>
      </c>
      <c r="AH2435" t="s">
        <v>1911</v>
      </c>
      <c r="AI2435" t="s">
        <v>1919</v>
      </c>
      <c r="AJ2435" s="7">
        <v>41729</v>
      </c>
      <c r="AK2435" t="s">
        <v>2919</v>
      </c>
      <c r="AL2435" t="s">
        <v>1908</v>
      </c>
      <c r="AM2435" t="s">
        <v>2420</v>
      </c>
      <c r="AN2435" t="s">
        <v>2934</v>
      </c>
      <c r="AO2435" t="str">
        <f>TEXT(A2435,"yyyy-mm-dd")</f>
        <v>2013-09-30</v>
      </c>
    </row>
    <row r="2436" spans="1:41">
      <c r="A2436" s="6" t="s">
        <v>2918</v>
      </c>
      <c r="B2436">
        <v>2013</v>
      </c>
      <c r="C2436">
        <v>9</v>
      </c>
      <c r="E2436" t="s">
        <v>1907</v>
      </c>
      <c r="F2436" t="s">
        <v>1908</v>
      </c>
      <c r="G2436" t="s">
        <v>102</v>
      </c>
      <c r="H2436" t="s">
        <v>2342</v>
      </c>
      <c r="I2436">
        <v>2013</v>
      </c>
      <c r="J2436">
        <v>4</v>
      </c>
      <c r="K2436" s="6">
        <v>41639</v>
      </c>
      <c r="L2436">
        <v>3</v>
      </c>
      <c r="M2436">
        <v>1</v>
      </c>
      <c r="N2436" t="s">
        <v>233</v>
      </c>
      <c r="O2436" s="8">
        <v>3.59</v>
      </c>
      <c r="P2436" s="8">
        <v>3.5</v>
      </c>
      <c r="Q2436" s="8">
        <v>3.5</v>
      </c>
      <c r="R2436" s="8">
        <v>3.75</v>
      </c>
      <c r="S2436" s="8">
        <v>3.25</v>
      </c>
      <c r="T2436" s="8">
        <v>4</v>
      </c>
      <c r="U2436" s="8">
        <v>0.17</v>
      </c>
      <c r="V2436" s="9">
        <v>31</v>
      </c>
      <c r="W2436" s="8">
        <v>0.25</v>
      </c>
      <c r="X2436" s="8">
        <v>0.75</v>
      </c>
      <c r="Y2436" s="8">
        <v>8.9999999999999858E-2</v>
      </c>
      <c r="Z2436" s="8">
        <v>-0.5</v>
      </c>
      <c r="AA2436">
        <v>0.25</v>
      </c>
      <c r="AF2436" t="s">
        <v>2343</v>
      </c>
      <c r="AG2436" t="s">
        <v>1910</v>
      </c>
      <c r="AH2436" t="s">
        <v>1911</v>
      </c>
      <c r="AI2436" t="s">
        <v>1915</v>
      </c>
      <c r="AJ2436" s="7">
        <v>41639</v>
      </c>
      <c r="AK2436" t="s">
        <v>2919</v>
      </c>
      <c r="AL2436" t="s">
        <v>1908</v>
      </c>
      <c r="AM2436" t="s">
        <v>2344</v>
      </c>
      <c r="AN2436" t="s">
        <v>2933</v>
      </c>
      <c r="AO2436" t="str">
        <f>TEXT(A2436,"yyyy-mm-dd")</f>
        <v>2013-09-30</v>
      </c>
    </row>
    <row r="2437" spans="1:41">
      <c r="A2437" s="6" t="s">
        <v>2918</v>
      </c>
      <c r="B2437">
        <v>2013</v>
      </c>
      <c r="C2437">
        <v>9</v>
      </c>
      <c r="E2437" t="s">
        <v>1907</v>
      </c>
      <c r="F2437" t="s">
        <v>1908</v>
      </c>
      <c r="G2437" t="s">
        <v>102</v>
      </c>
      <c r="H2437" t="s">
        <v>2267</v>
      </c>
      <c r="I2437">
        <v>2013</v>
      </c>
      <c r="J2437">
        <v>3</v>
      </c>
      <c r="K2437" s="6">
        <v>41547</v>
      </c>
      <c r="L2437">
        <v>0</v>
      </c>
      <c r="M2437">
        <v>0</v>
      </c>
      <c r="N2437" t="s">
        <v>178</v>
      </c>
      <c r="O2437" s="8">
        <v>3.71</v>
      </c>
      <c r="P2437" s="8">
        <v>3.75</v>
      </c>
      <c r="Q2437" s="8">
        <v>3.75</v>
      </c>
      <c r="R2437" s="8">
        <v>3.75</v>
      </c>
      <c r="S2437" s="8">
        <v>3.5</v>
      </c>
      <c r="T2437" s="8">
        <v>4</v>
      </c>
      <c r="U2437" s="8">
        <v>0.13</v>
      </c>
      <c r="V2437" s="9">
        <v>31</v>
      </c>
      <c r="W2437" s="8">
        <v>0</v>
      </c>
      <c r="X2437" s="8">
        <v>0.5</v>
      </c>
      <c r="Y2437" s="8">
        <v>-4.0000000000000036E-2</v>
      </c>
      <c r="Z2437" s="8">
        <v>-0.25</v>
      </c>
      <c r="AA2437">
        <v>0</v>
      </c>
      <c r="AF2437" t="s">
        <v>2268</v>
      </c>
      <c r="AG2437" t="s">
        <v>1910</v>
      </c>
      <c r="AH2437" t="s">
        <v>1911</v>
      </c>
      <c r="AI2437" t="s">
        <v>1912</v>
      </c>
      <c r="AJ2437" s="7">
        <v>41547</v>
      </c>
      <c r="AK2437" t="s">
        <v>2919</v>
      </c>
      <c r="AL2437" t="s">
        <v>1908</v>
      </c>
      <c r="AM2437" t="s">
        <v>2269</v>
      </c>
      <c r="AN2437" t="s">
        <v>2932</v>
      </c>
      <c r="AO2437" t="str">
        <f>TEXT(A2437,"yyyy-mm-dd")</f>
        <v>2013-09-30</v>
      </c>
    </row>
    <row r="2438" spans="1:41">
      <c r="A2438" s="6" t="s">
        <v>2918</v>
      </c>
      <c r="B2438">
        <v>2013</v>
      </c>
      <c r="C2438">
        <v>9</v>
      </c>
      <c r="E2438" t="s">
        <v>100</v>
      </c>
      <c r="F2438" t="s">
        <v>101</v>
      </c>
      <c r="G2438" t="s">
        <v>83</v>
      </c>
      <c r="H2438" t="s">
        <v>2624</v>
      </c>
      <c r="I2438">
        <v>2015</v>
      </c>
      <c r="K2438" s="6">
        <v>42369</v>
      </c>
      <c r="L2438">
        <v>27</v>
      </c>
      <c r="N2438" t="s">
        <v>604</v>
      </c>
      <c r="O2438" s="8">
        <v>4.08</v>
      </c>
      <c r="P2438" s="8">
        <v>4</v>
      </c>
      <c r="Q2438" s="8">
        <v>3.8</v>
      </c>
      <c r="R2438" s="8">
        <v>4.37</v>
      </c>
      <c r="S2438" s="8">
        <v>3</v>
      </c>
      <c r="T2438" s="8">
        <v>5.18</v>
      </c>
      <c r="U2438" s="8">
        <v>0.5</v>
      </c>
      <c r="V2438" s="9">
        <v>26</v>
      </c>
      <c r="W2438" s="8">
        <v>0.57000000000000028</v>
      </c>
      <c r="X2438" s="8">
        <v>2.1799999999999997</v>
      </c>
      <c r="Y2438" s="8">
        <v>8.0000000000000071E-2</v>
      </c>
      <c r="Z2438" s="8">
        <v>0</v>
      </c>
      <c r="AA2438">
        <v>-8.9999999999999414E-2</v>
      </c>
      <c r="AF2438" t="s">
        <v>10060</v>
      </c>
      <c r="AG2438" t="s">
        <v>9655</v>
      </c>
      <c r="AH2438" t="s">
        <v>9656</v>
      </c>
      <c r="AI2438" t="s">
        <v>9708</v>
      </c>
      <c r="AJ2438" s="7">
        <v>42369</v>
      </c>
      <c r="AK2438" t="s">
        <v>2919</v>
      </c>
      <c r="AL2438" t="s">
        <v>109</v>
      </c>
      <c r="AM2438" t="s">
        <v>2626</v>
      </c>
      <c r="AN2438" t="s">
        <v>10069</v>
      </c>
    </row>
    <row r="2439" spans="1:41">
      <c r="A2439" s="6" t="s">
        <v>2918</v>
      </c>
      <c r="B2439">
        <v>2013</v>
      </c>
      <c r="C2439">
        <v>9</v>
      </c>
      <c r="E2439" t="s">
        <v>100</v>
      </c>
      <c r="F2439" t="s">
        <v>101</v>
      </c>
      <c r="G2439" t="s">
        <v>102</v>
      </c>
      <c r="H2439" t="s">
        <v>2641</v>
      </c>
      <c r="I2439">
        <v>2014</v>
      </c>
      <c r="J2439">
        <v>4</v>
      </c>
      <c r="K2439" s="6">
        <v>42004</v>
      </c>
      <c r="L2439">
        <v>15</v>
      </c>
      <c r="M2439">
        <v>5</v>
      </c>
      <c r="N2439" t="s">
        <v>236</v>
      </c>
      <c r="O2439" s="8">
        <v>3.69</v>
      </c>
      <c r="P2439" s="8">
        <v>3.8</v>
      </c>
      <c r="Q2439" s="8">
        <v>3.5</v>
      </c>
      <c r="R2439" s="8">
        <v>4</v>
      </c>
      <c r="S2439" s="8">
        <v>1.8</v>
      </c>
      <c r="T2439" s="8">
        <v>4.9400000000000004</v>
      </c>
      <c r="U2439" s="8">
        <v>0.68</v>
      </c>
      <c r="V2439" s="9">
        <v>29</v>
      </c>
      <c r="W2439" s="8">
        <v>0.5</v>
      </c>
      <c r="X2439" s="8">
        <v>3.1400000000000006</v>
      </c>
      <c r="Y2439" s="8">
        <v>-0.10999999999999988</v>
      </c>
      <c r="Z2439" s="8">
        <v>-0.10000000000000009</v>
      </c>
      <c r="AA2439">
        <v>-0.29999999999999982</v>
      </c>
      <c r="AF2439" t="s">
        <v>2672</v>
      </c>
      <c r="AG2439" t="s">
        <v>106</v>
      </c>
      <c r="AH2439" t="s">
        <v>107</v>
      </c>
      <c r="AI2439" t="s">
        <v>2667</v>
      </c>
      <c r="AJ2439" s="7">
        <v>42004</v>
      </c>
      <c r="AK2439" t="s">
        <v>2919</v>
      </c>
      <c r="AL2439" t="s">
        <v>109</v>
      </c>
      <c r="AM2439" t="s">
        <v>2643</v>
      </c>
      <c r="AN2439" t="s">
        <v>2931</v>
      </c>
      <c r="AO2439" t="str">
        <f>TEXT(A2439,"yyyy-mm-dd")</f>
        <v>2013-09-30</v>
      </c>
    </row>
    <row r="2440" spans="1:41">
      <c r="A2440" s="6" t="s">
        <v>2918</v>
      </c>
      <c r="B2440">
        <v>2013</v>
      </c>
      <c r="C2440">
        <v>9</v>
      </c>
      <c r="E2440" t="s">
        <v>100</v>
      </c>
      <c r="F2440" t="s">
        <v>101</v>
      </c>
      <c r="G2440" t="s">
        <v>83</v>
      </c>
      <c r="H2440" t="s">
        <v>2325</v>
      </c>
      <c r="I2440">
        <v>2014</v>
      </c>
      <c r="K2440" s="6">
        <v>42004</v>
      </c>
      <c r="L2440">
        <v>15</v>
      </c>
      <c r="N2440" t="s">
        <v>236</v>
      </c>
      <c r="O2440" s="8">
        <v>3.59</v>
      </c>
      <c r="P2440" s="8">
        <v>3.7</v>
      </c>
      <c r="Q2440" s="8">
        <v>3.5</v>
      </c>
      <c r="R2440" s="8">
        <v>3.82</v>
      </c>
      <c r="S2440" s="8">
        <v>2.2000000000000002</v>
      </c>
      <c r="T2440" s="8">
        <v>4.5</v>
      </c>
      <c r="U2440" s="8">
        <v>0.5</v>
      </c>
      <c r="V2440" s="9">
        <v>29</v>
      </c>
      <c r="W2440" s="8">
        <v>0.31999999999999984</v>
      </c>
      <c r="X2440" s="8">
        <v>2.2999999999999998</v>
      </c>
      <c r="Y2440" s="8">
        <v>-0.11000000000000032</v>
      </c>
      <c r="Z2440" s="8">
        <v>-9.9999999999999645E-2</v>
      </c>
      <c r="AA2440">
        <v>-8.0000000000000071E-2</v>
      </c>
      <c r="AF2440" t="s">
        <v>10034</v>
      </c>
      <c r="AG2440" t="s">
        <v>9655</v>
      </c>
      <c r="AH2440" t="s">
        <v>9656</v>
      </c>
      <c r="AI2440" t="s">
        <v>9669</v>
      </c>
      <c r="AJ2440" s="7">
        <v>42004</v>
      </c>
      <c r="AK2440" t="s">
        <v>2919</v>
      </c>
      <c r="AL2440" t="s">
        <v>109</v>
      </c>
      <c r="AM2440" t="s">
        <v>2327</v>
      </c>
      <c r="AN2440" t="s">
        <v>10043</v>
      </c>
    </row>
    <row r="2441" spans="1:41">
      <c r="A2441" s="6" t="s">
        <v>2918</v>
      </c>
      <c r="B2441">
        <v>2013</v>
      </c>
      <c r="C2441">
        <v>9</v>
      </c>
      <c r="E2441" t="s">
        <v>100</v>
      </c>
      <c r="F2441" t="s">
        <v>101</v>
      </c>
      <c r="G2441" t="s">
        <v>102</v>
      </c>
      <c r="H2441" t="s">
        <v>2564</v>
      </c>
      <c r="I2441">
        <v>2014</v>
      </c>
      <c r="J2441">
        <v>3</v>
      </c>
      <c r="K2441" s="6">
        <v>41912</v>
      </c>
      <c r="L2441">
        <v>12</v>
      </c>
      <c r="M2441">
        <v>4</v>
      </c>
      <c r="N2441" t="s">
        <v>261</v>
      </c>
      <c r="O2441" s="8">
        <v>3.71</v>
      </c>
      <c r="P2441" s="8">
        <v>3.8</v>
      </c>
      <c r="Q2441" s="8">
        <v>3.6</v>
      </c>
      <c r="R2441" s="8">
        <v>4</v>
      </c>
      <c r="S2441" s="8">
        <v>2.12</v>
      </c>
      <c r="T2441" s="8">
        <v>5.3</v>
      </c>
      <c r="U2441" s="8">
        <v>0.6</v>
      </c>
      <c r="V2441" s="9">
        <v>29</v>
      </c>
      <c r="W2441" s="8">
        <v>0.39999999999999991</v>
      </c>
      <c r="X2441" s="8">
        <v>3.1799999999999997</v>
      </c>
      <c r="Y2441" s="8">
        <v>-8.9999999999999858E-2</v>
      </c>
      <c r="Z2441" s="8">
        <v>0</v>
      </c>
      <c r="AA2441">
        <v>-0.11999999999999966</v>
      </c>
      <c r="AF2441" t="s">
        <v>2669</v>
      </c>
      <c r="AG2441" t="s">
        <v>106</v>
      </c>
      <c r="AH2441" t="s">
        <v>107</v>
      </c>
      <c r="AI2441" t="s">
        <v>502</v>
      </c>
      <c r="AJ2441" s="7">
        <v>41912</v>
      </c>
      <c r="AK2441" t="s">
        <v>2919</v>
      </c>
      <c r="AL2441" t="s">
        <v>109</v>
      </c>
      <c r="AM2441" t="s">
        <v>2566</v>
      </c>
      <c r="AN2441" t="s">
        <v>2930</v>
      </c>
      <c r="AO2441" t="str">
        <f>TEXT(A2441,"yyyy-mm-dd")</f>
        <v>2013-09-30</v>
      </c>
    </row>
    <row r="2442" spans="1:41">
      <c r="A2442" s="6" t="s">
        <v>2918</v>
      </c>
      <c r="B2442">
        <v>2013</v>
      </c>
      <c r="C2442">
        <v>9</v>
      </c>
      <c r="E2442" t="s">
        <v>100</v>
      </c>
      <c r="F2442" t="s">
        <v>101</v>
      </c>
      <c r="G2442" t="s">
        <v>102</v>
      </c>
      <c r="H2442" t="s">
        <v>2491</v>
      </c>
      <c r="I2442">
        <v>2014</v>
      </c>
      <c r="J2442">
        <v>2</v>
      </c>
      <c r="K2442" s="6">
        <v>41820</v>
      </c>
      <c r="L2442">
        <v>9</v>
      </c>
      <c r="M2442">
        <v>3</v>
      </c>
      <c r="N2442" t="s">
        <v>173</v>
      </c>
      <c r="O2442" s="8">
        <v>3.38</v>
      </c>
      <c r="P2442" s="8">
        <v>3.3</v>
      </c>
      <c r="Q2442" s="8">
        <v>3.1</v>
      </c>
      <c r="R2442" s="8">
        <v>3.76</v>
      </c>
      <c r="S2442" s="8">
        <v>2.2000000000000002</v>
      </c>
      <c r="T2442" s="8">
        <v>4.8899999999999997</v>
      </c>
      <c r="U2442" s="8">
        <v>0.64</v>
      </c>
      <c r="V2442" s="9">
        <v>29</v>
      </c>
      <c r="W2442" s="8">
        <v>0.6599999999999997</v>
      </c>
      <c r="X2442" s="8">
        <v>2.6899999999999995</v>
      </c>
      <c r="Y2442" s="8">
        <v>8.0000000000000071E-2</v>
      </c>
      <c r="Z2442" s="8">
        <v>-0.22999999999999998</v>
      </c>
      <c r="AA2442">
        <v>-0.37999999999999989</v>
      </c>
      <c r="AF2442" t="s">
        <v>2666</v>
      </c>
      <c r="AG2442" t="s">
        <v>106</v>
      </c>
      <c r="AH2442" t="s">
        <v>107</v>
      </c>
      <c r="AI2442" t="s">
        <v>497</v>
      </c>
      <c r="AJ2442" s="7">
        <v>41820</v>
      </c>
      <c r="AK2442" t="s">
        <v>2919</v>
      </c>
      <c r="AL2442" t="s">
        <v>109</v>
      </c>
      <c r="AM2442" t="s">
        <v>2493</v>
      </c>
      <c r="AN2442" t="s">
        <v>2929</v>
      </c>
      <c r="AO2442" t="str">
        <f>TEXT(A2442,"yyyy-mm-dd")</f>
        <v>2013-09-30</v>
      </c>
    </row>
    <row r="2443" spans="1:41">
      <c r="A2443" s="6" t="s">
        <v>2918</v>
      </c>
      <c r="B2443">
        <v>2013</v>
      </c>
      <c r="C2443">
        <v>9</v>
      </c>
      <c r="E2443" t="s">
        <v>100</v>
      </c>
      <c r="F2443" t="s">
        <v>101</v>
      </c>
      <c r="G2443" t="s">
        <v>102</v>
      </c>
      <c r="H2443" t="s">
        <v>2418</v>
      </c>
      <c r="I2443">
        <v>2014</v>
      </c>
      <c r="J2443">
        <v>1</v>
      </c>
      <c r="K2443" s="6">
        <v>41729</v>
      </c>
      <c r="L2443">
        <v>6</v>
      </c>
      <c r="M2443">
        <v>2</v>
      </c>
      <c r="N2443" t="s">
        <v>203</v>
      </c>
      <c r="O2443" s="8">
        <v>3.59</v>
      </c>
      <c r="P2443" s="8">
        <v>3.7</v>
      </c>
      <c r="Q2443" s="8">
        <v>3.3</v>
      </c>
      <c r="R2443" s="8">
        <v>4</v>
      </c>
      <c r="S2443" s="8">
        <v>2</v>
      </c>
      <c r="T2443" s="8">
        <v>4.9000000000000004</v>
      </c>
      <c r="U2443" s="8">
        <v>0.69</v>
      </c>
      <c r="V2443" s="9">
        <v>29</v>
      </c>
      <c r="W2443" s="8">
        <v>0.70000000000000018</v>
      </c>
      <c r="X2443" s="8">
        <v>2.9000000000000004</v>
      </c>
      <c r="Y2443" s="8">
        <v>-0.11000000000000032</v>
      </c>
      <c r="Z2443" s="8">
        <v>-9.9999999999999645E-2</v>
      </c>
      <c r="AA2443">
        <v>0.15000000000000036</v>
      </c>
      <c r="AF2443" t="s">
        <v>2664</v>
      </c>
      <c r="AG2443" t="s">
        <v>106</v>
      </c>
      <c r="AH2443" t="s">
        <v>107</v>
      </c>
      <c r="AI2443" t="s">
        <v>427</v>
      </c>
      <c r="AJ2443" s="7">
        <v>41729</v>
      </c>
      <c r="AK2443" t="s">
        <v>2919</v>
      </c>
      <c r="AL2443" t="s">
        <v>109</v>
      </c>
      <c r="AM2443" t="s">
        <v>2420</v>
      </c>
      <c r="AN2443" t="s">
        <v>2928</v>
      </c>
      <c r="AO2443" t="str">
        <f>TEXT(A2443,"yyyy-mm-dd")</f>
        <v>2013-09-30</v>
      </c>
    </row>
    <row r="2444" spans="1:41">
      <c r="A2444" s="6" t="s">
        <v>2918</v>
      </c>
      <c r="B2444">
        <v>2013</v>
      </c>
      <c r="C2444">
        <v>9</v>
      </c>
      <c r="E2444" t="s">
        <v>100</v>
      </c>
      <c r="F2444" t="s">
        <v>101</v>
      </c>
      <c r="G2444" t="s">
        <v>102</v>
      </c>
      <c r="H2444" t="s">
        <v>2342</v>
      </c>
      <c r="I2444">
        <v>2013</v>
      </c>
      <c r="J2444">
        <v>4</v>
      </c>
      <c r="K2444" s="6">
        <v>41639</v>
      </c>
      <c r="L2444">
        <v>3</v>
      </c>
      <c r="M2444">
        <v>1</v>
      </c>
      <c r="N2444" t="s">
        <v>233</v>
      </c>
      <c r="O2444" s="8">
        <v>2.2200000000000002</v>
      </c>
      <c r="P2444" s="8">
        <v>2.2000000000000002</v>
      </c>
      <c r="Q2444" s="8">
        <v>1.85</v>
      </c>
      <c r="R2444" s="8">
        <v>2.7</v>
      </c>
      <c r="S2444" s="8">
        <v>0.45</v>
      </c>
      <c r="T2444" s="8">
        <v>3.5</v>
      </c>
      <c r="U2444" s="8">
        <v>0.7</v>
      </c>
      <c r="V2444" s="9">
        <v>30</v>
      </c>
      <c r="W2444" s="8">
        <v>0.85000000000000009</v>
      </c>
      <c r="X2444" s="8">
        <v>3.05</v>
      </c>
      <c r="Y2444" s="8">
        <v>2.0000000000000018E-2</v>
      </c>
      <c r="Z2444" s="8">
        <v>-0.5</v>
      </c>
      <c r="AA2444">
        <v>-0.25</v>
      </c>
      <c r="AF2444" t="s">
        <v>2662</v>
      </c>
      <c r="AG2444" t="s">
        <v>106</v>
      </c>
      <c r="AH2444" t="s">
        <v>107</v>
      </c>
      <c r="AI2444" t="s">
        <v>340</v>
      </c>
      <c r="AJ2444" s="7">
        <v>41639</v>
      </c>
      <c r="AK2444" t="s">
        <v>2919</v>
      </c>
      <c r="AL2444" t="s">
        <v>109</v>
      </c>
      <c r="AM2444" t="s">
        <v>2344</v>
      </c>
      <c r="AN2444" t="s">
        <v>2927</v>
      </c>
      <c r="AO2444" t="str">
        <f>TEXT(A2444,"yyyy-mm-dd")</f>
        <v>2013-09-30</v>
      </c>
    </row>
    <row r="2445" spans="1:41">
      <c r="A2445" s="6" t="s">
        <v>2918</v>
      </c>
      <c r="B2445">
        <v>2013</v>
      </c>
      <c r="C2445">
        <v>9</v>
      </c>
      <c r="E2445" t="s">
        <v>100</v>
      </c>
      <c r="F2445" t="s">
        <v>101</v>
      </c>
      <c r="G2445" t="s">
        <v>83</v>
      </c>
      <c r="H2445" t="s">
        <v>2028</v>
      </c>
      <c r="I2445">
        <v>2013</v>
      </c>
      <c r="K2445" s="6">
        <v>41639</v>
      </c>
      <c r="L2445">
        <v>3</v>
      </c>
      <c r="N2445" t="s">
        <v>233</v>
      </c>
      <c r="O2445" s="8">
        <v>1.43</v>
      </c>
      <c r="P2445" s="8">
        <v>1.5</v>
      </c>
      <c r="Q2445" s="8">
        <v>1.2</v>
      </c>
      <c r="R2445" s="8">
        <v>1.66</v>
      </c>
      <c r="S2445" s="8">
        <v>0.5</v>
      </c>
      <c r="T2445" s="8">
        <v>2.1</v>
      </c>
      <c r="U2445" s="8">
        <v>0.35</v>
      </c>
      <c r="V2445" s="9">
        <v>31</v>
      </c>
      <c r="W2445" s="8">
        <v>0.45999999999999996</v>
      </c>
      <c r="X2445" s="8">
        <v>1.6</v>
      </c>
      <c r="Y2445" s="8">
        <v>-7.0000000000000062E-2</v>
      </c>
      <c r="Z2445" s="8">
        <v>-0.19999999999999996</v>
      </c>
      <c r="AA2445">
        <v>-6.999999999999984E-2</v>
      </c>
      <c r="AF2445" t="s">
        <v>10004</v>
      </c>
      <c r="AG2445" t="s">
        <v>9655</v>
      </c>
      <c r="AH2445" t="s">
        <v>9656</v>
      </c>
      <c r="AI2445" t="s">
        <v>9657</v>
      </c>
      <c r="AJ2445" s="7">
        <v>41639</v>
      </c>
      <c r="AK2445" t="s">
        <v>2919</v>
      </c>
      <c r="AL2445" t="s">
        <v>109</v>
      </c>
      <c r="AM2445" t="s">
        <v>2030</v>
      </c>
      <c r="AN2445" t="s">
        <v>10029</v>
      </c>
    </row>
    <row r="2446" spans="1:41">
      <c r="A2446" s="6" t="s">
        <v>2918</v>
      </c>
      <c r="B2446">
        <v>2013</v>
      </c>
      <c r="C2446">
        <v>9</v>
      </c>
      <c r="E2446" t="s">
        <v>100</v>
      </c>
      <c r="F2446" t="s">
        <v>101</v>
      </c>
      <c r="G2446" t="s">
        <v>102</v>
      </c>
      <c r="H2446" t="s">
        <v>2267</v>
      </c>
      <c r="I2446">
        <v>2013</v>
      </c>
      <c r="J2446">
        <v>3</v>
      </c>
      <c r="K2446" s="6">
        <v>41547</v>
      </c>
      <c r="L2446">
        <v>0</v>
      </c>
      <c r="M2446">
        <v>0</v>
      </c>
      <c r="N2446" t="s">
        <v>178</v>
      </c>
      <c r="O2446" s="8">
        <v>1.7</v>
      </c>
      <c r="P2446" s="8">
        <v>1.7</v>
      </c>
      <c r="Q2446" s="8">
        <v>1.0900000000000001</v>
      </c>
      <c r="R2446" s="8">
        <v>2.08</v>
      </c>
      <c r="S2446" s="8">
        <v>0.47</v>
      </c>
      <c r="T2446" s="8">
        <v>3.4</v>
      </c>
      <c r="U2446" s="8">
        <v>0.75</v>
      </c>
      <c r="V2446" s="9">
        <v>30</v>
      </c>
      <c r="W2446" s="8">
        <v>0.99</v>
      </c>
      <c r="X2446" s="8">
        <v>2.9299999999999997</v>
      </c>
      <c r="Y2446" s="8">
        <v>0</v>
      </c>
      <c r="Z2446" s="8">
        <v>-0.34999999999999987</v>
      </c>
      <c r="AA2446">
        <v>0.20999999999999996</v>
      </c>
      <c r="AF2446" t="s">
        <v>2605</v>
      </c>
      <c r="AG2446" t="s">
        <v>106</v>
      </c>
      <c r="AH2446" t="s">
        <v>107</v>
      </c>
      <c r="AI2446" t="s">
        <v>108</v>
      </c>
      <c r="AJ2446" s="7">
        <v>41547</v>
      </c>
      <c r="AK2446" t="s">
        <v>2919</v>
      </c>
      <c r="AL2446" t="s">
        <v>109</v>
      </c>
      <c r="AM2446" t="s">
        <v>2269</v>
      </c>
      <c r="AN2446" t="s">
        <v>2926</v>
      </c>
      <c r="AO2446" t="str">
        <f>TEXT(A2446,"yyyy-mm-dd")</f>
        <v>2013-09-30</v>
      </c>
    </row>
    <row r="2447" spans="1:41">
      <c r="A2447" s="6" t="s">
        <v>2918</v>
      </c>
      <c r="B2447">
        <v>2013</v>
      </c>
      <c r="C2447">
        <v>9</v>
      </c>
      <c r="E2447" t="s">
        <v>2685</v>
      </c>
      <c r="F2447" t="s">
        <v>101</v>
      </c>
      <c r="G2447" t="s">
        <v>774</v>
      </c>
      <c r="H2447" t="s">
        <v>2686</v>
      </c>
      <c r="K2447" s="6"/>
      <c r="O2447" s="8">
        <v>4.05</v>
      </c>
      <c r="P2447" s="8">
        <v>4</v>
      </c>
      <c r="Q2447" s="8">
        <v>3.58</v>
      </c>
      <c r="R2447" s="8">
        <v>4.5</v>
      </c>
      <c r="S2447" s="8">
        <v>3</v>
      </c>
      <c r="T2447" s="8">
        <v>5</v>
      </c>
      <c r="U2447" s="8">
        <v>0.53</v>
      </c>
      <c r="V2447" s="9">
        <v>24</v>
      </c>
      <c r="W2447" s="8">
        <v>0.91999999999999993</v>
      </c>
      <c r="X2447" s="8">
        <v>2</v>
      </c>
      <c r="Y2447" s="8">
        <v>4.9999999999999822E-2</v>
      </c>
      <c r="Z2447" s="8">
        <v>0</v>
      </c>
      <c r="AA2447">
        <v>2.0000000000000018E-2</v>
      </c>
      <c r="AF2447" t="s">
        <v>2687</v>
      </c>
      <c r="AG2447" t="s">
        <v>2688</v>
      </c>
      <c r="AH2447" t="s">
        <v>2689</v>
      </c>
      <c r="AI2447" t="s">
        <v>2690</v>
      </c>
      <c r="AJ2447" s="7"/>
      <c r="AK2447" t="s">
        <v>2919</v>
      </c>
      <c r="AL2447" t="s">
        <v>109</v>
      </c>
      <c r="AM2447" t="s">
        <v>2686</v>
      </c>
      <c r="AN2447" t="s">
        <v>2944</v>
      </c>
      <c r="AO2447" t="str">
        <f>TEXT(A2447,"yyyy-mm-dd")</f>
        <v>2013-09-30</v>
      </c>
    </row>
    <row r="2448" spans="1:41">
      <c r="A2448" s="6" t="s">
        <v>2918</v>
      </c>
      <c r="B2448">
        <v>2013</v>
      </c>
      <c r="C2448">
        <v>9</v>
      </c>
      <c r="E2448" t="s">
        <v>81</v>
      </c>
      <c r="F2448" t="s">
        <v>82</v>
      </c>
      <c r="G2448" t="s">
        <v>83</v>
      </c>
      <c r="H2448" t="s">
        <v>2624</v>
      </c>
      <c r="I2448">
        <v>2015</v>
      </c>
      <c r="K2448" s="6">
        <v>42369</v>
      </c>
      <c r="L2448">
        <v>27</v>
      </c>
      <c r="N2448" t="s">
        <v>604</v>
      </c>
      <c r="O2448" s="8">
        <v>3.49</v>
      </c>
      <c r="P2448" s="8">
        <v>3.49</v>
      </c>
      <c r="Q2448" s="8">
        <v>3.4</v>
      </c>
      <c r="R2448" s="8">
        <v>3.55</v>
      </c>
      <c r="S2448" s="8">
        <v>3</v>
      </c>
      <c r="T2448" s="8">
        <v>4.46</v>
      </c>
      <c r="U2448" s="8">
        <v>0.26</v>
      </c>
      <c r="V2448" s="9">
        <v>31</v>
      </c>
      <c r="W2448" s="8">
        <v>0.14999999999999991</v>
      </c>
      <c r="X2448" s="8">
        <v>1.46</v>
      </c>
      <c r="Y2448" s="8">
        <v>0</v>
      </c>
      <c r="Z2448" s="8">
        <v>-1.9999999999999574E-2</v>
      </c>
      <c r="AA2448">
        <v>-0.14000000000000012</v>
      </c>
      <c r="AF2448" t="s">
        <v>2625</v>
      </c>
      <c r="AG2448" t="s">
        <v>87</v>
      </c>
      <c r="AH2448" t="s">
        <v>88</v>
      </c>
      <c r="AI2448" t="s">
        <v>359</v>
      </c>
      <c r="AJ2448" s="7">
        <v>42369</v>
      </c>
      <c r="AK2448" t="s">
        <v>2919</v>
      </c>
      <c r="AL2448" t="s">
        <v>91</v>
      </c>
      <c r="AM2448" t="s">
        <v>2626</v>
      </c>
      <c r="AN2448" t="s">
        <v>2922</v>
      </c>
      <c r="AO2448" t="str">
        <f>TEXT(A2448,"yyyy-mm-dd")</f>
        <v>2013-09-30</v>
      </c>
    </row>
    <row r="2449" spans="1:41">
      <c r="A2449" s="6" t="s">
        <v>2918</v>
      </c>
      <c r="B2449">
        <v>2013</v>
      </c>
      <c r="C2449">
        <v>9</v>
      </c>
      <c r="E2449" t="s">
        <v>392</v>
      </c>
      <c r="F2449" t="s">
        <v>82</v>
      </c>
      <c r="G2449" t="s">
        <v>83</v>
      </c>
      <c r="H2449" t="s">
        <v>2624</v>
      </c>
      <c r="I2449">
        <v>2015</v>
      </c>
      <c r="K2449" s="6">
        <v>42369</v>
      </c>
      <c r="L2449">
        <v>27</v>
      </c>
      <c r="N2449" t="s">
        <v>604</v>
      </c>
      <c r="O2449" s="8">
        <v>3.28</v>
      </c>
      <c r="P2449" s="8">
        <v>3.29</v>
      </c>
      <c r="Q2449" s="8">
        <v>3.03</v>
      </c>
      <c r="R2449" s="8">
        <v>3.5</v>
      </c>
      <c r="S2449" s="8">
        <v>2.5</v>
      </c>
      <c r="T2449" s="8">
        <v>4.1500000000000004</v>
      </c>
      <c r="U2449" s="8">
        <v>0.34</v>
      </c>
      <c r="V2449" s="9">
        <v>27</v>
      </c>
      <c r="W2449" s="8">
        <v>0.4700000000000002</v>
      </c>
      <c r="X2449" s="8">
        <v>1.6500000000000004</v>
      </c>
      <c r="Y2449" s="8">
        <v>-1.0000000000000231E-2</v>
      </c>
      <c r="Z2449" s="8">
        <v>0</v>
      </c>
      <c r="AA2449">
        <v>-3.9999999999999591E-2</v>
      </c>
      <c r="AF2449" t="s">
        <v>2625</v>
      </c>
      <c r="AG2449" t="s">
        <v>87</v>
      </c>
      <c r="AH2449" t="s">
        <v>88</v>
      </c>
      <c r="AI2449" t="s">
        <v>359</v>
      </c>
      <c r="AJ2449" s="7">
        <v>42369</v>
      </c>
      <c r="AK2449" t="s">
        <v>2919</v>
      </c>
      <c r="AL2449" t="s">
        <v>393</v>
      </c>
      <c r="AM2449" t="s">
        <v>2626</v>
      </c>
      <c r="AN2449" t="s">
        <v>2925</v>
      </c>
      <c r="AO2449" t="str">
        <f>TEXT(A2449,"yyyy-mm-dd")</f>
        <v>2013-09-30</v>
      </c>
    </row>
    <row r="2450" spans="1:41">
      <c r="A2450" s="6" t="s">
        <v>2918</v>
      </c>
      <c r="B2450">
        <v>2013</v>
      </c>
      <c r="C2450">
        <v>9</v>
      </c>
      <c r="E2450" t="s">
        <v>81</v>
      </c>
      <c r="F2450" t="s">
        <v>82</v>
      </c>
      <c r="G2450" t="s">
        <v>83</v>
      </c>
      <c r="H2450" t="s">
        <v>2325</v>
      </c>
      <c r="I2450">
        <v>2014</v>
      </c>
      <c r="K2450" s="6">
        <v>42004</v>
      </c>
      <c r="L2450">
        <v>15</v>
      </c>
      <c r="N2450" t="s">
        <v>236</v>
      </c>
      <c r="O2450" s="8">
        <v>3.82</v>
      </c>
      <c r="P2450" s="8">
        <v>3.77</v>
      </c>
      <c r="Q2450" s="8">
        <v>3.51</v>
      </c>
      <c r="R2450" s="8">
        <v>4.0599999999999996</v>
      </c>
      <c r="S2450" s="8">
        <v>3.03</v>
      </c>
      <c r="T2450" s="8">
        <v>4.93</v>
      </c>
      <c r="U2450" s="8">
        <v>0.43</v>
      </c>
      <c r="V2450" s="9">
        <v>35</v>
      </c>
      <c r="W2450" s="8">
        <v>0.54999999999999982</v>
      </c>
      <c r="X2450" s="8">
        <v>1.9</v>
      </c>
      <c r="Y2450" s="8">
        <v>4.9999999999999822E-2</v>
      </c>
      <c r="Z2450" s="8">
        <v>0.16999999999999993</v>
      </c>
      <c r="AA2450">
        <v>-5.0000000000000266E-2</v>
      </c>
      <c r="AF2450" t="s">
        <v>2326</v>
      </c>
      <c r="AG2450" t="s">
        <v>87</v>
      </c>
      <c r="AH2450" t="s">
        <v>88</v>
      </c>
      <c r="AI2450" t="s">
        <v>97</v>
      </c>
      <c r="AJ2450" s="7">
        <v>42004</v>
      </c>
      <c r="AK2450" t="s">
        <v>2919</v>
      </c>
      <c r="AL2450" t="s">
        <v>91</v>
      </c>
      <c r="AM2450" t="s">
        <v>2327</v>
      </c>
      <c r="AN2450" t="s">
        <v>2921</v>
      </c>
      <c r="AO2450" t="str">
        <f>TEXT(A2450,"yyyy-mm-dd")</f>
        <v>2013-09-30</v>
      </c>
    </row>
    <row r="2451" spans="1:41">
      <c r="A2451" s="6" t="s">
        <v>2918</v>
      </c>
      <c r="B2451">
        <v>2013</v>
      </c>
      <c r="C2451">
        <v>9</v>
      </c>
      <c r="E2451" t="s">
        <v>392</v>
      </c>
      <c r="F2451" t="s">
        <v>82</v>
      </c>
      <c r="G2451" t="s">
        <v>83</v>
      </c>
      <c r="H2451" t="s">
        <v>2325</v>
      </c>
      <c r="I2451">
        <v>2014</v>
      </c>
      <c r="K2451" s="6">
        <v>42004</v>
      </c>
      <c r="L2451">
        <v>15</v>
      </c>
      <c r="N2451" t="s">
        <v>236</v>
      </c>
      <c r="O2451" s="8">
        <v>3.34</v>
      </c>
      <c r="P2451" s="8">
        <v>3.3</v>
      </c>
      <c r="Q2451" s="8">
        <v>3.12</v>
      </c>
      <c r="R2451" s="8">
        <v>3.59</v>
      </c>
      <c r="S2451" s="8">
        <v>1.83</v>
      </c>
      <c r="T2451" s="8">
        <v>4.6399999999999997</v>
      </c>
      <c r="U2451" s="8">
        <v>0.54</v>
      </c>
      <c r="V2451" s="9">
        <v>31</v>
      </c>
      <c r="W2451" s="8">
        <v>0.46999999999999975</v>
      </c>
      <c r="X2451" s="8">
        <v>2.8099999999999996</v>
      </c>
      <c r="Y2451" s="8">
        <v>4.0000000000000036E-2</v>
      </c>
      <c r="Z2451" s="8">
        <v>6.999999999999984E-2</v>
      </c>
      <c r="AA2451">
        <v>-3.0000000000000249E-2</v>
      </c>
      <c r="AF2451" t="s">
        <v>2326</v>
      </c>
      <c r="AG2451" t="s">
        <v>87</v>
      </c>
      <c r="AH2451" t="s">
        <v>88</v>
      </c>
      <c r="AI2451" t="s">
        <v>97</v>
      </c>
      <c r="AJ2451" s="7">
        <v>42004</v>
      </c>
      <c r="AK2451" t="s">
        <v>2919</v>
      </c>
      <c r="AL2451" t="s">
        <v>393</v>
      </c>
      <c r="AM2451" t="s">
        <v>2327</v>
      </c>
      <c r="AN2451" t="s">
        <v>2924</v>
      </c>
      <c r="AO2451" t="str">
        <f>TEXT(A2451,"yyyy-mm-dd")</f>
        <v>2013-09-30</v>
      </c>
    </row>
    <row r="2452" spans="1:41">
      <c r="A2452" s="6" t="s">
        <v>2918</v>
      </c>
      <c r="B2452">
        <v>2013</v>
      </c>
      <c r="C2452">
        <v>9</v>
      </c>
      <c r="E2452" t="s">
        <v>81</v>
      </c>
      <c r="F2452" t="s">
        <v>82</v>
      </c>
      <c r="G2452" t="s">
        <v>83</v>
      </c>
      <c r="H2452" t="s">
        <v>2028</v>
      </c>
      <c r="I2452">
        <v>2013</v>
      </c>
      <c r="K2452" s="6">
        <v>41639</v>
      </c>
      <c r="L2452">
        <v>3</v>
      </c>
      <c r="N2452" t="s">
        <v>233</v>
      </c>
      <c r="O2452" s="8">
        <v>3.59</v>
      </c>
      <c r="P2452" s="8">
        <v>3.59</v>
      </c>
      <c r="Q2452" s="8">
        <v>3.45</v>
      </c>
      <c r="R2452" s="8">
        <v>3.75</v>
      </c>
      <c r="S2452" s="8">
        <v>3.2</v>
      </c>
      <c r="T2452" s="8">
        <v>4.0599999999999996</v>
      </c>
      <c r="U2452" s="8">
        <v>0.21</v>
      </c>
      <c r="V2452" s="9">
        <v>35</v>
      </c>
      <c r="W2452" s="8">
        <v>0.29999999999999982</v>
      </c>
      <c r="X2452" s="8">
        <v>0.85999999999999943</v>
      </c>
      <c r="Y2452" s="8">
        <v>0</v>
      </c>
      <c r="Z2452" s="8">
        <v>8.0000000000000071E-2</v>
      </c>
      <c r="AA2452">
        <v>9.9999999999999645E-2</v>
      </c>
      <c r="AF2452" t="s">
        <v>2029</v>
      </c>
      <c r="AG2452" t="s">
        <v>87</v>
      </c>
      <c r="AH2452" t="s">
        <v>88</v>
      </c>
      <c r="AI2452" t="s">
        <v>89</v>
      </c>
      <c r="AJ2452" s="7">
        <v>41639</v>
      </c>
      <c r="AK2452" t="s">
        <v>2919</v>
      </c>
      <c r="AL2452" t="s">
        <v>91</v>
      </c>
      <c r="AM2452" t="s">
        <v>2030</v>
      </c>
      <c r="AN2452" t="s">
        <v>2920</v>
      </c>
      <c r="AO2452" t="str">
        <f>TEXT(A2452,"yyyy-mm-dd")</f>
        <v>2013-09-30</v>
      </c>
    </row>
    <row r="2453" spans="1:41">
      <c r="A2453" s="6" t="s">
        <v>2918</v>
      </c>
      <c r="B2453">
        <v>2013</v>
      </c>
      <c r="C2453">
        <v>9</v>
      </c>
      <c r="E2453" t="s">
        <v>392</v>
      </c>
      <c r="F2453" t="s">
        <v>82</v>
      </c>
      <c r="G2453" t="s">
        <v>83</v>
      </c>
      <c r="H2453" t="s">
        <v>2028</v>
      </c>
      <c r="I2453">
        <v>2013</v>
      </c>
      <c r="K2453" s="6">
        <v>41639</v>
      </c>
      <c r="L2453">
        <v>3</v>
      </c>
      <c r="N2453" t="s">
        <v>233</v>
      </c>
      <c r="O2453" s="8">
        <v>2.91</v>
      </c>
      <c r="P2453" s="8">
        <v>2.9</v>
      </c>
      <c r="Q2453" s="8">
        <v>2.8</v>
      </c>
      <c r="R2453" s="8">
        <v>3.02</v>
      </c>
      <c r="S2453" s="8">
        <v>2.2400000000000002</v>
      </c>
      <c r="T2453" s="8">
        <v>3.6</v>
      </c>
      <c r="U2453" s="8">
        <v>0.26</v>
      </c>
      <c r="V2453" s="9">
        <v>31</v>
      </c>
      <c r="W2453" s="8">
        <v>0.2200000000000002</v>
      </c>
      <c r="X2453" s="8">
        <v>1.3599999999999999</v>
      </c>
      <c r="Y2453" s="8">
        <v>1.0000000000000231E-2</v>
      </c>
      <c r="Z2453" s="8">
        <v>0.10000000000000009</v>
      </c>
      <c r="AA2453">
        <v>-8.9999999999999858E-2</v>
      </c>
      <c r="AF2453" t="s">
        <v>2029</v>
      </c>
      <c r="AG2453" t="s">
        <v>87</v>
      </c>
      <c r="AH2453" t="s">
        <v>88</v>
      </c>
      <c r="AI2453" t="s">
        <v>89</v>
      </c>
      <c r="AJ2453" s="7">
        <v>41639</v>
      </c>
      <c r="AK2453" t="s">
        <v>2919</v>
      </c>
      <c r="AL2453" t="s">
        <v>393</v>
      </c>
      <c r="AM2453" t="s">
        <v>2030</v>
      </c>
      <c r="AN2453" t="s">
        <v>2923</v>
      </c>
      <c r="AO2453" t="str">
        <f>TEXT(A2453,"yyyy-mm-dd")</f>
        <v>2013-09-30</v>
      </c>
    </row>
    <row r="2454" spans="1:41">
      <c r="A2454" s="6" t="s">
        <v>2918</v>
      </c>
      <c r="B2454">
        <v>2013</v>
      </c>
      <c r="C2454">
        <v>9</v>
      </c>
      <c r="E2454" t="s">
        <v>81</v>
      </c>
      <c r="F2454" t="s">
        <v>82</v>
      </c>
      <c r="G2454" t="s">
        <v>774</v>
      </c>
      <c r="H2454" t="s">
        <v>775</v>
      </c>
      <c r="K2454" s="6"/>
      <c r="O2454" s="8">
        <v>3.52</v>
      </c>
      <c r="P2454" s="8">
        <v>3.51</v>
      </c>
      <c r="Q2454" s="8">
        <v>3.4</v>
      </c>
      <c r="R2454" s="8">
        <v>3.63</v>
      </c>
      <c r="S2454" s="8">
        <v>3</v>
      </c>
      <c r="T2454" s="8">
        <v>4.25</v>
      </c>
      <c r="U2454" s="8">
        <v>0.27</v>
      </c>
      <c r="V2454" s="9">
        <v>31</v>
      </c>
      <c r="W2454" s="8">
        <v>0.22999999999999998</v>
      </c>
      <c r="X2454" s="8">
        <v>1.25</v>
      </c>
      <c r="Y2454" s="8">
        <v>1.0000000000000231E-2</v>
      </c>
      <c r="Z2454" s="8">
        <v>-5.0000000000000266E-2</v>
      </c>
      <c r="AA2454">
        <v>-7.0000000000000284E-2</v>
      </c>
      <c r="AF2454" t="s">
        <v>776</v>
      </c>
      <c r="AG2454" t="s">
        <v>777</v>
      </c>
      <c r="AH2454" t="s">
        <v>778</v>
      </c>
      <c r="AI2454" t="s">
        <v>779</v>
      </c>
      <c r="AJ2454" s="7"/>
      <c r="AK2454" t="s">
        <v>2919</v>
      </c>
      <c r="AL2454" t="s">
        <v>91</v>
      </c>
      <c r="AM2454" t="s">
        <v>775</v>
      </c>
      <c r="AN2454" t="s">
        <v>2940</v>
      </c>
      <c r="AO2454" t="str">
        <f>TEXT(A2454,"yyyy-mm-dd")</f>
        <v>2013-09-30</v>
      </c>
    </row>
    <row r="2455" spans="1:41">
      <c r="A2455" s="6" t="s">
        <v>2918</v>
      </c>
      <c r="B2455">
        <v>2013</v>
      </c>
      <c r="C2455">
        <v>9</v>
      </c>
      <c r="E2455" t="s">
        <v>81</v>
      </c>
      <c r="F2455" t="s">
        <v>82</v>
      </c>
      <c r="G2455" t="s">
        <v>774</v>
      </c>
      <c r="H2455" t="s">
        <v>1536</v>
      </c>
      <c r="K2455" s="6"/>
      <c r="O2455" s="8">
        <v>3.43</v>
      </c>
      <c r="P2455" s="8">
        <v>3.5</v>
      </c>
      <c r="Q2455" s="8">
        <v>3.25</v>
      </c>
      <c r="R2455" s="8">
        <v>3.5</v>
      </c>
      <c r="S2455" s="8">
        <v>3</v>
      </c>
      <c r="T2455" s="8">
        <v>4</v>
      </c>
      <c r="U2455" s="8">
        <v>0.28000000000000003</v>
      </c>
      <c r="V2455" s="9">
        <v>31</v>
      </c>
      <c r="W2455" s="8">
        <v>0.25</v>
      </c>
      <c r="X2455" s="8">
        <v>1</v>
      </c>
      <c r="Y2455" s="8">
        <v>-6.999999999999984E-2</v>
      </c>
      <c r="Z2455" s="8">
        <v>0</v>
      </c>
      <c r="AA2455">
        <v>-6.0000000000000053E-2</v>
      </c>
      <c r="AF2455" t="s">
        <v>1537</v>
      </c>
      <c r="AG2455" t="s">
        <v>777</v>
      </c>
      <c r="AH2455" t="s">
        <v>778</v>
      </c>
      <c r="AI2455" t="s">
        <v>1538</v>
      </c>
      <c r="AJ2455" s="7"/>
      <c r="AK2455" t="s">
        <v>2919</v>
      </c>
      <c r="AL2455" t="s">
        <v>91</v>
      </c>
      <c r="AM2455" t="s">
        <v>1536</v>
      </c>
      <c r="AN2455" t="s">
        <v>2941</v>
      </c>
      <c r="AO2455" t="str">
        <f>TEXT(A2455,"yyyy-mm-dd")</f>
        <v>2013-09-30</v>
      </c>
    </row>
    <row r="2456" spans="1:41">
      <c r="A2456" s="6" t="s">
        <v>2918</v>
      </c>
      <c r="B2456">
        <v>2013</v>
      </c>
      <c r="C2456">
        <v>9</v>
      </c>
      <c r="E2456" t="s">
        <v>392</v>
      </c>
      <c r="F2456" t="s">
        <v>82</v>
      </c>
      <c r="G2456" t="s">
        <v>774</v>
      </c>
      <c r="H2456" t="s">
        <v>775</v>
      </c>
      <c r="K2456" s="6"/>
      <c r="O2456" s="8">
        <v>3.29</v>
      </c>
      <c r="P2456" s="8">
        <v>3.3</v>
      </c>
      <c r="Q2456" s="8">
        <v>3.1</v>
      </c>
      <c r="R2456" s="8">
        <v>3.5</v>
      </c>
      <c r="S2456" s="8">
        <v>2.5</v>
      </c>
      <c r="T2456" s="8">
        <v>4.0199999999999996</v>
      </c>
      <c r="U2456" s="8">
        <v>0.32</v>
      </c>
      <c r="V2456" s="9">
        <v>25</v>
      </c>
      <c r="W2456" s="8">
        <v>0.39999999999999991</v>
      </c>
      <c r="X2456" s="8">
        <v>1.5199999999999996</v>
      </c>
      <c r="Y2456" s="8">
        <v>-9.9999999999997868E-3</v>
      </c>
      <c r="Z2456" s="8">
        <v>0</v>
      </c>
      <c r="AA2456">
        <v>-4.0000000000000036E-2</v>
      </c>
      <c r="AF2456" t="s">
        <v>776</v>
      </c>
      <c r="AG2456" t="s">
        <v>777</v>
      </c>
      <c r="AH2456" t="s">
        <v>778</v>
      </c>
      <c r="AI2456" t="s">
        <v>779</v>
      </c>
      <c r="AJ2456" s="7"/>
      <c r="AK2456" t="s">
        <v>2919</v>
      </c>
      <c r="AL2456" t="s">
        <v>393</v>
      </c>
      <c r="AM2456" t="s">
        <v>775</v>
      </c>
      <c r="AN2456" t="s">
        <v>2942</v>
      </c>
      <c r="AO2456" t="str">
        <f>TEXT(A2456,"yyyy-mm-dd")</f>
        <v>2013-09-30</v>
      </c>
    </row>
    <row r="2457" spans="1:41">
      <c r="A2457" s="6" t="s">
        <v>2918</v>
      </c>
      <c r="B2457">
        <v>2013</v>
      </c>
      <c r="C2457">
        <v>9</v>
      </c>
      <c r="E2457" t="s">
        <v>392</v>
      </c>
      <c r="F2457" t="s">
        <v>82</v>
      </c>
      <c r="G2457" t="s">
        <v>774</v>
      </c>
      <c r="H2457" t="s">
        <v>1536</v>
      </c>
      <c r="K2457" s="6"/>
      <c r="O2457" s="8">
        <v>3.23</v>
      </c>
      <c r="P2457" s="8">
        <v>3.12</v>
      </c>
      <c r="Q2457" s="8">
        <v>3</v>
      </c>
      <c r="R2457" s="8">
        <v>3.5</v>
      </c>
      <c r="S2457" s="8">
        <v>2.5</v>
      </c>
      <c r="T2457" s="8">
        <v>3.98</v>
      </c>
      <c r="U2457" s="8">
        <v>0.33</v>
      </c>
      <c r="V2457" s="9">
        <v>25</v>
      </c>
      <c r="W2457" s="8">
        <v>0.5</v>
      </c>
      <c r="X2457" s="8">
        <v>1.48</v>
      </c>
      <c r="Y2457" s="8">
        <v>0.10999999999999988</v>
      </c>
      <c r="Z2457" s="8">
        <v>-8.0000000000000071E-2</v>
      </c>
      <c r="AA2457">
        <v>0</v>
      </c>
      <c r="AF2457" t="s">
        <v>1537</v>
      </c>
      <c r="AG2457" t="s">
        <v>777</v>
      </c>
      <c r="AH2457" t="s">
        <v>778</v>
      </c>
      <c r="AI2457" t="s">
        <v>1538</v>
      </c>
      <c r="AJ2457" s="7"/>
      <c r="AK2457" t="s">
        <v>2919</v>
      </c>
      <c r="AL2457" t="s">
        <v>393</v>
      </c>
      <c r="AM2457" t="s">
        <v>1536</v>
      </c>
      <c r="AN2457" t="s">
        <v>2943</v>
      </c>
      <c r="AO2457" t="str">
        <f>TEXT(A2457,"yyyy-mm-dd")</f>
        <v>2013-09-30</v>
      </c>
    </row>
    <row r="2458" spans="1:41">
      <c r="A2458" s="6" t="s">
        <v>2918</v>
      </c>
      <c r="B2458">
        <v>2013</v>
      </c>
      <c r="C2458">
        <v>9</v>
      </c>
      <c r="E2458" t="s">
        <v>112</v>
      </c>
      <c r="F2458" t="s">
        <v>113</v>
      </c>
      <c r="G2458" t="s">
        <v>83</v>
      </c>
      <c r="H2458" t="s">
        <v>2624</v>
      </c>
      <c r="I2458">
        <v>2015</v>
      </c>
      <c r="K2458" s="6">
        <v>42369</v>
      </c>
      <c r="L2458">
        <v>27</v>
      </c>
      <c r="N2458" t="s">
        <v>604</v>
      </c>
      <c r="O2458" s="8">
        <v>4.4800000000000004</v>
      </c>
      <c r="P2458" s="8">
        <v>4.43</v>
      </c>
      <c r="Q2458" s="8">
        <v>4.03</v>
      </c>
      <c r="R2458" s="8">
        <v>4.71</v>
      </c>
      <c r="S2458" s="8">
        <v>3.67</v>
      </c>
      <c r="T2458" s="8">
        <v>6.9</v>
      </c>
      <c r="U2458" s="8">
        <v>0.64</v>
      </c>
      <c r="V2458" s="9">
        <v>26</v>
      </c>
      <c r="W2458" s="8">
        <v>0.67999999999999972</v>
      </c>
      <c r="X2458" s="8">
        <v>3.2300000000000004</v>
      </c>
      <c r="Y2458" s="8">
        <v>5.0000000000000711E-2</v>
      </c>
      <c r="Z2458" s="8">
        <v>-0.10000000000000053</v>
      </c>
      <c r="AA2458">
        <v>0.17999999999999972</v>
      </c>
      <c r="AF2458" t="s">
        <v>2694</v>
      </c>
      <c r="AG2458" t="s">
        <v>115</v>
      </c>
      <c r="AH2458" t="s">
        <v>116</v>
      </c>
      <c r="AI2458" t="s">
        <v>359</v>
      </c>
      <c r="AJ2458" s="7">
        <v>42369</v>
      </c>
      <c r="AK2458" t="s">
        <v>2919</v>
      </c>
      <c r="AL2458" t="s">
        <v>118</v>
      </c>
      <c r="AM2458" t="s">
        <v>2626</v>
      </c>
      <c r="AN2458" t="s">
        <v>2947</v>
      </c>
      <c r="AO2458" t="str">
        <f>TEXT(A2458,"yyyy-mm-dd")</f>
        <v>2013-09-30</v>
      </c>
    </row>
    <row r="2459" spans="1:41">
      <c r="A2459" s="6" t="s">
        <v>2918</v>
      </c>
      <c r="B2459">
        <v>2013</v>
      </c>
      <c r="C2459">
        <v>9</v>
      </c>
      <c r="E2459" t="s">
        <v>112</v>
      </c>
      <c r="F2459" t="s">
        <v>113</v>
      </c>
      <c r="G2459" t="s">
        <v>83</v>
      </c>
      <c r="H2459" t="s">
        <v>2325</v>
      </c>
      <c r="I2459">
        <v>2014</v>
      </c>
      <c r="K2459" s="6">
        <v>42004</v>
      </c>
      <c r="L2459">
        <v>15</v>
      </c>
      <c r="N2459" t="s">
        <v>236</v>
      </c>
      <c r="O2459" s="8">
        <v>3.9</v>
      </c>
      <c r="P2459" s="8">
        <v>3.78</v>
      </c>
      <c r="Q2459" s="8">
        <v>3.66</v>
      </c>
      <c r="R2459" s="8">
        <v>4</v>
      </c>
      <c r="S2459" s="8">
        <v>3.45</v>
      </c>
      <c r="T2459" s="8">
        <v>5.5</v>
      </c>
      <c r="U2459" s="8">
        <v>0.43</v>
      </c>
      <c r="V2459" s="9">
        <v>29</v>
      </c>
      <c r="W2459" s="8">
        <v>0.33999999999999986</v>
      </c>
      <c r="X2459" s="8">
        <v>2.0499999999999998</v>
      </c>
      <c r="Y2459" s="8">
        <v>0.12000000000000011</v>
      </c>
      <c r="Z2459" s="8">
        <v>-0.31999999999999984</v>
      </c>
      <c r="AA2459">
        <v>5.9999999999999609E-2</v>
      </c>
      <c r="AF2459" t="s">
        <v>2648</v>
      </c>
      <c r="AG2459" t="s">
        <v>115</v>
      </c>
      <c r="AH2459" t="s">
        <v>116</v>
      </c>
      <c r="AI2459" t="s">
        <v>230</v>
      </c>
      <c r="AJ2459" s="7">
        <v>42004</v>
      </c>
      <c r="AK2459" t="s">
        <v>2919</v>
      </c>
      <c r="AL2459" t="s">
        <v>118</v>
      </c>
      <c r="AM2459" t="s">
        <v>2327</v>
      </c>
      <c r="AN2459" t="s">
        <v>2946</v>
      </c>
      <c r="AO2459" t="str">
        <f>TEXT(A2459,"yyyy-mm-dd")</f>
        <v>2013-09-30</v>
      </c>
    </row>
    <row r="2460" spans="1:41">
      <c r="A2460" s="6" t="s">
        <v>2918</v>
      </c>
      <c r="B2460">
        <v>2013</v>
      </c>
      <c r="C2460">
        <v>9</v>
      </c>
      <c r="E2460" t="s">
        <v>2881</v>
      </c>
      <c r="F2460" t="s">
        <v>113</v>
      </c>
      <c r="G2460" t="s">
        <v>83</v>
      </c>
      <c r="H2460" t="s">
        <v>2325</v>
      </c>
      <c r="I2460">
        <v>2014</v>
      </c>
      <c r="K2460" s="6">
        <v>42004</v>
      </c>
      <c r="L2460">
        <v>15</v>
      </c>
      <c r="N2460" t="s">
        <v>236</v>
      </c>
      <c r="O2460" s="8">
        <v>6.61</v>
      </c>
      <c r="P2460" s="8">
        <v>6.51</v>
      </c>
      <c r="Q2460" s="8">
        <v>6.16</v>
      </c>
      <c r="R2460" s="8">
        <v>7</v>
      </c>
      <c r="S2460" s="8">
        <v>5.5</v>
      </c>
      <c r="T2460" s="8">
        <v>9</v>
      </c>
      <c r="U2460" s="8">
        <v>0.77</v>
      </c>
      <c r="V2460" s="9">
        <v>18</v>
      </c>
      <c r="W2460" s="8">
        <v>0.83999999999999986</v>
      </c>
      <c r="X2460" s="8">
        <v>3.5</v>
      </c>
      <c r="Y2460" s="8">
        <v>0.10000000000000053</v>
      </c>
      <c r="Z2460" s="8">
        <v>-0.24000000000000021</v>
      </c>
      <c r="AA2460">
        <v>-0.33999999999999986</v>
      </c>
      <c r="AF2460" t="s">
        <v>2882</v>
      </c>
      <c r="AG2460" t="s">
        <v>2883</v>
      </c>
      <c r="AH2460" t="s">
        <v>2884</v>
      </c>
      <c r="AI2460" t="s">
        <v>230</v>
      </c>
      <c r="AJ2460" s="7">
        <v>42004</v>
      </c>
      <c r="AK2460" t="s">
        <v>2919</v>
      </c>
      <c r="AL2460" t="s">
        <v>2885</v>
      </c>
      <c r="AM2460" t="s">
        <v>2327</v>
      </c>
      <c r="AN2460" t="s">
        <v>2948</v>
      </c>
      <c r="AO2460" t="str">
        <f>TEXT(A2460,"yyyy-mm-dd")</f>
        <v>2013-09-30</v>
      </c>
    </row>
    <row r="2461" spans="1:41">
      <c r="A2461" s="6" t="s">
        <v>2918</v>
      </c>
      <c r="B2461">
        <v>2013</v>
      </c>
      <c r="C2461">
        <v>9</v>
      </c>
      <c r="E2461" t="s">
        <v>112</v>
      </c>
      <c r="F2461" t="s">
        <v>113</v>
      </c>
      <c r="G2461" t="s">
        <v>83</v>
      </c>
      <c r="H2461" t="s">
        <v>2028</v>
      </c>
      <c r="I2461">
        <v>2013</v>
      </c>
      <c r="K2461" s="6">
        <v>41639</v>
      </c>
      <c r="L2461">
        <v>3</v>
      </c>
      <c r="N2461" t="s">
        <v>233</v>
      </c>
      <c r="O2461" s="8">
        <v>3.59</v>
      </c>
      <c r="P2461" s="8">
        <v>3.57</v>
      </c>
      <c r="Q2461" s="8">
        <v>3.48</v>
      </c>
      <c r="R2461" s="8">
        <v>3.7</v>
      </c>
      <c r="S2461" s="8">
        <v>3.25</v>
      </c>
      <c r="T2461" s="8">
        <v>4.05</v>
      </c>
      <c r="U2461" s="8">
        <v>0.18</v>
      </c>
      <c r="V2461" s="9">
        <v>29</v>
      </c>
      <c r="W2461" s="8">
        <v>0.2200000000000002</v>
      </c>
      <c r="X2461" s="8">
        <v>0.79999999999999982</v>
      </c>
      <c r="Y2461" s="8">
        <v>2.0000000000000018E-2</v>
      </c>
      <c r="Z2461" s="8">
        <v>-0.38000000000000034</v>
      </c>
      <c r="AA2461">
        <v>0.10000000000000009</v>
      </c>
      <c r="AF2461" t="s">
        <v>2349</v>
      </c>
      <c r="AG2461" t="s">
        <v>115</v>
      </c>
      <c r="AH2461" t="s">
        <v>116</v>
      </c>
      <c r="AI2461" t="s">
        <v>117</v>
      </c>
      <c r="AJ2461" s="7">
        <v>41639</v>
      </c>
      <c r="AK2461" t="s">
        <v>2919</v>
      </c>
      <c r="AL2461" t="s">
        <v>118</v>
      </c>
      <c r="AM2461" t="s">
        <v>2030</v>
      </c>
      <c r="AN2461" t="s">
        <v>2945</v>
      </c>
      <c r="AO2461" t="str">
        <f>TEXT(A2461,"yyyy-mm-dd")</f>
        <v>2013-09-30</v>
      </c>
    </row>
    <row r="2462" spans="1:41">
      <c r="A2462" s="6" t="s">
        <v>2949</v>
      </c>
      <c r="B2462">
        <v>2013</v>
      </c>
      <c r="C2462">
        <v>10</v>
      </c>
      <c r="E2462" t="s">
        <v>1907</v>
      </c>
      <c r="F2462" t="s">
        <v>1908</v>
      </c>
      <c r="G2462" t="s">
        <v>102</v>
      </c>
      <c r="H2462" t="s">
        <v>2970</v>
      </c>
      <c r="I2462">
        <v>2015</v>
      </c>
      <c r="J2462">
        <v>3</v>
      </c>
      <c r="K2462" s="6">
        <v>42277</v>
      </c>
      <c r="L2462">
        <v>23</v>
      </c>
      <c r="M2462">
        <v>8</v>
      </c>
      <c r="N2462" t="s">
        <v>95</v>
      </c>
      <c r="O2462" s="8">
        <v>4.17</v>
      </c>
      <c r="P2462" s="8">
        <v>4</v>
      </c>
      <c r="Q2462" s="8">
        <v>4</v>
      </c>
      <c r="R2462" s="8">
        <v>4.5</v>
      </c>
      <c r="S2462" s="8">
        <v>3.25</v>
      </c>
      <c r="T2462" s="8">
        <v>5</v>
      </c>
      <c r="U2462" s="8">
        <v>0.45</v>
      </c>
      <c r="V2462" s="9">
        <v>27</v>
      </c>
      <c r="W2462" s="8">
        <v>0.5</v>
      </c>
      <c r="X2462" s="8">
        <v>1.75</v>
      </c>
      <c r="Y2462" s="8">
        <v>0.16999999999999993</v>
      </c>
      <c r="Z2462" s="8"/>
      <c r="AF2462" t="s">
        <v>2971</v>
      </c>
      <c r="AG2462" t="s">
        <v>1910</v>
      </c>
      <c r="AH2462" t="s">
        <v>1911</v>
      </c>
      <c r="AI2462" t="s">
        <v>1944</v>
      </c>
      <c r="AJ2462" s="7">
        <v>42277</v>
      </c>
      <c r="AK2462" t="s">
        <v>2950</v>
      </c>
      <c r="AL2462" t="s">
        <v>1908</v>
      </c>
      <c r="AM2462" t="s">
        <v>2972</v>
      </c>
      <c r="AN2462" t="s">
        <v>2973</v>
      </c>
      <c r="AO2462" t="str">
        <f>TEXT(A2462,"yyyy-mm-dd")</f>
        <v>2013-10-31</v>
      </c>
    </row>
    <row r="2463" spans="1:41">
      <c r="A2463" s="6" t="s">
        <v>2949</v>
      </c>
      <c r="B2463">
        <v>2013</v>
      </c>
      <c r="C2463">
        <v>10</v>
      </c>
      <c r="E2463" t="s">
        <v>1907</v>
      </c>
      <c r="F2463" t="s">
        <v>1908</v>
      </c>
      <c r="G2463" t="s">
        <v>102</v>
      </c>
      <c r="H2463" t="s">
        <v>2840</v>
      </c>
      <c r="I2463">
        <v>2015</v>
      </c>
      <c r="J2463">
        <v>2</v>
      </c>
      <c r="K2463" s="6">
        <v>42185</v>
      </c>
      <c r="L2463">
        <v>20</v>
      </c>
      <c r="M2463">
        <v>7</v>
      </c>
      <c r="N2463" t="s">
        <v>185</v>
      </c>
      <c r="O2463" s="8">
        <v>4.0599999999999996</v>
      </c>
      <c r="P2463" s="8">
        <v>4</v>
      </c>
      <c r="Q2463" s="8">
        <v>3.75</v>
      </c>
      <c r="R2463" s="8">
        <v>4.38</v>
      </c>
      <c r="S2463" s="8">
        <v>3.25</v>
      </c>
      <c r="T2463" s="8">
        <v>5</v>
      </c>
      <c r="U2463" s="8">
        <v>0.41</v>
      </c>
      <c r="V2463" s="9">
        <v>27</v>
      </c>
      <c r="W2463" s="8">
        <v>0.62999999999999989</v>
      </c>
      <c r="X2463" s="8">
        <v>1.75</v>
      </c>
      <c r="Y2463" s="8">
        <v>5.9999999999999609E-2</v>
      </c>
      <c r="Z2463" s="8">
        <v>0</v>
      </c>
      <c r="AA2463">
        <v>-4.9999999999999822E-2</v>
      </c>
      <c r="AF2463" t="s">
        <v>2841</v>
      </c>
      <c r="AG2463" t="s">
        <v>1910</v>
      </c>
      <c r="AH2463" t="s">
        <v>1911</v>
      </c>
      <c r="AI2463" t="s">
        <v>1939</v>
      </c>
      <c r="AJ2463" s="7">
        <v>42185</v>
      </c>
      <c r="AK2463" t="s">
        <v>2950</v>
      </c>
      <c r="AL2463" t="s">
        <v>1908</v>
      </c>
      <c r="AM2463" t="s">
        <v>2842</v>
      </c>
      <c r="AN2463" t="s">
        <v>2969</v>
      </c>
      <c r="AO2463" t="str">
        <f>TEXT(A2463,"yyyy-mm-dd")</f>
        <v>2013-10-31</v>
      </c>
    </row>
    <row r="2464" spans="1:41">
      <c r="A2464" s="6" t="s">
        <v>2949</v>
      </c>
      <c r="B2464">
        <v>2013</v>
      </c>
      <c r="C2464">
        <v>10</v>
      </c>
      <c r="E2464" t="s">
        <v>1907</v>
      </c>
      <c r="F2464" t="s">
        <v>1908</v>
      </c>
      <c r="G2464" t="s">
        <v>102</v>
      </c>
      <c r="H2464" t="s">
        <v>2749</v>
      </c>
      <c r="I2464">
        <v>2015</v>
      </c>
      <c r="J2464">
        <v>1</v>
      </c>
      <c r="K2464" s="6">
        <v>42094</v>
      </c>
      <c r="L2464">
        <v>17</v>
      </c>
      <c r="M2464">
        <v>6</v>
      </c>
      <c r="N2464" t="s">
        <v>214</v>
      </c>
      <c r="O2464" s="8">
        <v>3.87</v>
      </c>
      <c r="P2464" s="8">
        <v>3.75</v>
      </c>
      <c r="Q2464" s="8">
        <v>3.69</v>
      </c>
      <c r="R2464" s="8">
        <v>4</v>
      </c>
      <c r="S2464" s="8">
        <v>3.25</v>
      </c>
      <c r="T2464" s="8">
        <v>4.5</v>
      </c>
      <c r="U2464" s="8">
        <v>0.34</v>
      </c>
      <c r="V2464" s="9">
        <v>28</v>
      </c>
      <c r="W2464" s="8">
        <v>0.31000000000000005</v>
      </c>
      <c r="X2464" s="8">
        <v>1.25</v>
      </c>
      <c r="Y2464" s="8">
        <v>0.12000000000000011</v>
      </c>
      <c r="Z2464" s="8">
        <v>0</v>
      </c>
      <c r="AA2464">
        <v>-0.18999999999999995</v>
      </c>
      <c r="AF2464" t="s">
        <v>2750</v>
      </c>
      <c r="AG2464" t="s">
        <v>1910</v>
      </c>
      <c r="AH2464" t="s">
        <v>1911</v>
      </c>
      <c r="AI2464" t="s">
        <v>1934</v>
      </c>
      <c r="AJ2464" s="7">
        <v>42094</v>
      </c>
      <c r="AK2464" t="s">
        <v>2950</v>
      </c>
      <c r="AL2464" t="s">
        <v>1908</v>
      </c>
      <c r="AM2464" t="s">
        <v>2751</v>
      </c>
      <c r="AN2464" t="s">
        <v>2968</v>
      </c>
      <c r="AO2464" t="str">
        <f>TEXT(A2464,"yyyy-mm-dd")</f>
        <v>2013-10-31</v>
      </c>
    </row>
    <row r="2465" spans="1:41">
      <c r="A2465" s="6" t="s">
        <v>2949</v>
      </c>
      <c r="B2465">
        <v>2013</v>
      </c>
      <c r="C2465">
        <v>10</v>
      </c>
      <c r="E2465" t="s">
        <v>1907</v>
      </c>
      <c r="F2465" t="s">
        <v>1908</v>
      </c>
      <c r="G2465" t="s">
        <v>102</v>
      </c>
      <c r="H2465" t="s">
        <v>2641</v>
      </c>
      <c r="I2465">
        <v>2014</v>
      </c>
      <c r="J2465">
        <v>4</v>
      </c>
      <c r="K2465" s="6">
        <v>42004</v>
      </c>
      <c r="L2465">
        <v>14</v>
      </c>
      <c r="M2465">
        <v>5</v>
      </c>
      <c r="N2465" t="s">
        <v>244</v>
      </c>
      <c r="O2465" s="8">
        <v>3.66</v>
      </c>
      <c r="P2465" s="8">
        <v>3.5</v>
      </c>
      <c r="Q2465" s="8">
        <v>3.5</v>
      </c>
      <c r="R2465" s="8">
        <v>3.75</v>
      </c>
      <c r="S2465" s="8">
        <v>3.25</v>
      </c>
      <c r="T2465" s="8">
        <v>4.5</v>
      </c>
      <c r="U2465" s="8">
        <v>0.26</v>
      </c>
      <c r="V2465" s="9">
        <v>30</v>
      </c>
      <c r="W2465" s="8">
        <v>0.25</v>
      </c>
      <c r="X2465" s="8">
        <v>1.25</v>
      </c>
      <c r="Y2465" s="8">
        <v>0.16000000000000014</v>
      </c>
      <c r="Z2465" s="8">
        <v>-0.12999999999999989</v>
      </c>
      <c r="AA2465">
        <v>-0.18999999999999995</v>
      </c>
      <c r="AF2465" t="s">
        <v>2642</v>
      </c>
      <c r="AG2465" t="s">
        <v>1910</v>
      </c>
      <c r="AH2465" t="s">
        <v>1911</v>
      </c>
      <c r="AI2465" t="s">
        <v>1929</v>
      </c>
      <c r="AJ2465" s="7">
        <v>42004</v>
      </c>
      <c r="AK2465" t="s">
        <v>2950</v>
      </c>
      <c r="AL2465" t="s">
        <v>1908</v>
      </c>
      <c r="AM2465" t="s">
        <v>2643</v>
      </c>
      <c r="AN2465" t="s">
        <v>2967</v>
      </c>
      <c r="AO2465" t="str">
        <f>TEXT(A2465,"yyyy-mm-dd")</f>
        <v>2013-10-31</v>
      </c>
    </row>
    <row r="2466" spans="1:41">
      <c r="A2466" s="6" t="s">
        <v>2949</v>
      </c>
      <c r="B2466">
        <v>2013</v>
      </c>
      <c r="C2466">
        <v>10</v>
      </c>
      <c r="E2466" t="s">
        <v>1907</v>
      </c>
      <c r="F2466" t="s">
        <v>1908</v>
      </c>
      <c r="G2466" t="s">
        <v>102</v>
      </c>
      <c r="H2466" t="s">
        <v>2564</v>
      </c>
      <c r="I2466">
        <v>2014</v>
      </c>
      <c r="J2466">
        <v>3</v>
      </c>
      <c r="K2466" s="6">
        <v>41912</v>
      </c>
      <c r="L2466">
        <v>11</v>
      </c>
      <c r="M2466">
        <v>4</v>
      </c>
      <c r="N2466" t="s">
        <v>85</v>
      </c>
      <c r="O2466" s="8">
        <v>3.61</v>
      </c>
      <c r="P2466" s="8">
        <v>3.5</v>
      </c>
      <c r="Q2466" s="8">
        <v>3.5</v>
      </c>
      <c r="R2466" s="8">
        <v>3.69</v>
      </c>
      <c r="S2466" s="8">
        <v>3.5</v>
      </c>
      <c r="T2466" s="8">
        <v>4.2</v>
      </c>
      <c r="U2466" s="8">
        <v>0.2</v>
      </c>
      <c r="V2466" s="9">
        <v>30</v>
      </c>
      <c r="W2466" s="8">
        <v>0.18999999999999995</v>
      </c>
      <c r="X2466" s="8">
        <v>0.70000000000000018</v>
      </c>
      <c r="Y2466" s="8">
        <v>0.10999999999999988</v>
      </c>
      <c r="Z2466" s="8">
        <v>0</v>
      </c>
      <c r="AA2466">
        <v>-6.0000000000000053E-2</v>
      </c>
      <c r="AF2466" t="s">
        <v>2565</v>
      </c>
      <c r="AG2466" t="s">
        <v>1910</v>
      </c>
      <c r="AH2466" t="s">
        <v>1911</v>
      </c>
      <c r="AI2466" t="s">
        <v>1924</v>
      </c>
      <c r="AJ2466" s="7">
        <v>41912</v>
      </c>
      <c r="AK2466" t="s">
        <v>2950</v>
      </c>
      <c r="AL2466" t="s">
        <v>1908</v>
      </c>
      <c r="AM2466" t="s">
        <v>2566</v>
      </c>
      <c r="AN2466" t="s">
        <v>2966</v>
      </c>
      <c r="AO2466" t="str">
        <f>TEXT(A2466,"yyyy-mm-dd")</f>
        <v>2013-10-31</v>
      </c>
    </row>
    <row r="2467" spans="1:41">
      <c r="A2467" s="6" t="s">
        <v>2949</v>
      </c>
      <c r="B2467">
        <v>2013</v>
      </c>
      <c r="C2467">
        <v>10</v>
      </c>
      <c r="E2467" t="s">
        <v>1907</v>
      </c>
      <c r="F2467" t="s">
        <v>1908</v>
      </c>
      <c r="G2467" t="s">
        <v>102</v>
      </c>
      <c r="H2467" t="s">
        <v>2491</v>
      </c>
      <c r="I2467">
        <v>2014</v>
      </c>
      <c r="J2467">
        <v>2</v>
      </c>
      <c r="K2467" s="6">
        <v>41820</v>
      </c>
      <c r="L2467">
        <v>8</v>
      </c>
      <c r="M2467">
        <v>3</v>
      </c>
      <c r="N2467" t="s">
        <v>182</v>
      </c>
      <c r="O2467" s="8">
        <v>3.57</v>
      </c>
      <c r="P2467" s="8">
        <v>3.5</v>
      </c>
      <c r="Q2467" s="8">
        <v>3.5</v>
      </c>
      <c r="R2467" s="8">
        <v>3.5</v>
      </c>
      <c r="S2467" s="8">
        <v>3.5</v>
      </c>
      <c r="T2467" s="8">
        <v>4.2</v>
      </c>
      <c r="U2467" s="8">
        <v>0.17</v>
      </c>
      <c r="V2467" s="9">
        <v>30</v>
      </c>
      <c r="W2467" s="8">
        <v>0</v>
      </c>
      <c r="X2467" s="8">
        <v>0.70000000000000018</v>
      </c>
      <c r="Y2467" s="8">
        <v>6.999999999999984E-2</v>
      </c>
      <c r="Z2467" s="8">
        <v>0</v>
      </c>
      <c r="AA2467">
        <v>-0.25</v>
      </c>
      <c r="AF2467" t="s">
        <v>2492</v>
      </c>
      <c r="AG2467" t="s">
        <v>1910</v>
      </c>
      <c r="AH2467" t="s">
        <v>1911</v>
      </c>
      <c r="AI2467" t="s">
        <v>1919</v>
      </c>
      <c r="AJ2467" s="7">
        <v>41820</v>
      </c>
      <c r="AK2467" t="s">
        <v>2950</v>
      </c>
      <c r="AL2467" t="s">
        <v>1908</v>
      </c>
      <c r="AM2467" t="s">
        <v>2493</v>
      </c>
      <c r="AN2467" t="s">
        <v>2965</v>
      </c>
      <c r="AO2467" t="str">
        <f>TEXT(A2467,"yyyy-mm-dd")</f>
        <v>2013-10-31</v>
      </c>
    </row>
    <row r="2468" spans="1:41">
      <c r="A2468" s="6" t="s">
        <v>2949</v>
      </c>
      <c r="B2468">
        <v>2013</v>
      </c>
      <c r="C2468">
        <v>10</v>
      </c>
      <c r="E2468" t="s">
        <v>1907</v>
      </c>
      <c r="F2468" t="s">
        <v>1908</v>
      </c>
      <c r="G2468" t="s">
        <v>102</v>
      </c>
      <c r="H2468" t="s">
        <v>2418</v>
      </c>
      <c r="I2468">
        <v>2014</v>
      </c>
      <c r="J2468">
        <v>1</v>
      </c>
      <c r="K2468" s="6">
        <v>41729</v>
      </c>
      <c r="L2468">
        <v>5</v>
      </c>
      <c r="M2468">
        <v>2</v>
      </c>
      <c r="N2468" t="s">
        <v>211</v>
      </c>
      <c r="O2468" s="8">
        <v>3.56</v>
      </c>
      <c r="P2468" s="8">
        <v>3.5</v>
      </c>
      <c r="Q2468" s="8">
        <v>3.5</v>
      </c>
      <c r="R2468" s="8">
        <v>3.5</v>
      </c>
      <c r="S2468" s="8">
        <v>3.5</v>
      </c>
      <c r="T2468" s="8">
        <v>4</v>
      </c>
      <c r="U2468" s="8">
        <v>0.14000000000000001</v>
      </c>
      <c r="V2468" s="9">
        <v>30</v>
      </c>
      <c r="W2468" s="8">
        <v>0</v>
      </c>
      <c r="X2468" s="8">
        <v>0.5</v>
      </c>
      <c r="Y2468" s="8">
        <v>6.0000000000000053E-2</v>
      </c>
      <c r="Z2468" s="8">
        <v>0</v>
      </c>
      <c r="AA2468">
        <v>-0.25</v>
      </c>
      <c r="AF2468" t="s">
        <v>2419</v>
      </c>
      <c r="AG2468" t="s">
        <v>1910</v>
      </c>
      <c r="AH2468" t="s">
        <v>1911</v>
      </c>
      <c r="AI2468" t="s">
        <v>1915</v>
      </c>
      <c r="AJ2468" s="7">
        <v>41729</v>
      </c>
      <c r="AK2468" t="s">
        <v>2950</v>
      </c>
      <c r="AL2468" t="s">
        <v>1908</v>
      </c>
      <c r="AM2468" t="s">
        <v>2420</v>
      </c>
      <c r="AN2468" t="s">
        <v>2964</v>
      </c>
      <c r="AO2468" t="str">
        <f>TEXT(A2468,"yyyy-mm-dd")</f>
        <v>2013-10-31</v>
      </c>
    </row>
    <row r="2469" spans="1:41">
      <c r="A2469" s="6" t="s">
        <v>2949</v>
      </c>
      <c r="B2469">
        <v>2013</v>
      </c>
      <c r="C2469">
        <v>10</v>
      </c>
      <c r="E2469" t="s">
        <v>1907</v>
      </c>
      <c r="F2469" t="s">
        <v>1908</v>
      </c>
      <c r="G2469" t="s">
        <v>102</v>
      </c>
      <c r="H2469" t="s">
        <v>2342</v>
      </c>
      <c r="I2469">
        <v>2013</v>
      </c>
      <c r="J2469">
        <v>4</v>
      </c>
      <c r="K2469" s="6">
        <v>41639</v>
      </c>
      <c r="L2469">
        <v>2</v>
      </c>
      <c r="M2469">
        <v>1</v>
      </c>
      <c r="N2469" t="s">
        <v>104</v>
      </c>
      <c r="O2469" s="8">
        <v>3.56</v>
      </c>
      <c r="P2469" s="8">
        <v>3.5</v>
      </c>
      <c r="Q2469" s="8">
        <v>3.5</v>
      </c>
      <c r="R2469" s="8">
        <v>3.5</v>
      </c>
      <c r="S2469" s="8">
        <v>3.5</v>
      </c>
      <c r="T2469" s="8">
        <v>4</v>
      </c>
      <c r="U2469" s="8">
        <v>0.14000000000000001</v>
      </c>
      <c r="V2469" s="9">
        <v>30</v>
      </c>
      <c r="W2469" s="8">
        <v>0</v>
      </c>
      <c r="X2469" s="8">
        <v>0.5</v>
      </c>
      <c r="Y2469" s="8">
        <v>6.0000000000000053E-2</v>
      </c>
      <c r="Z2469" s="8">
        <v>0</v>
      </c>
      <c r="AA2469">
        <v>-0.25</v>
      </c>
      <c r="AF2469" t="s">
        <v>2343</v>
      </c>
      <c r="AG2469" t="s">
        <v>1910</v>
      </c>
      <c r="AH2469" t="s">
        <v>1911</v>
      </c>
      <c r="AI2469" t="s">
        <v>1912</v>
      </c>
      <c r="AJ2469" s="7">
        <v>41639</v>
      </c>
      <c r="AK2469" t="s">
        <v>2950</v>
      </c>
      <c r="AL2469" t="s">
        <v>1908</v>
      </c>
      <c r="AM2469" t="s">
        <v>2344</v>
      </c>
      <c r="AN2469" t="s">
        <v>2963</v>
      </c>
      <c r="AO2469" t="str">
        <f>TEXT(A2469,"yyyy-mm-dd")</f>
        <v>2013-10-31</v>
      </c>
    </row>
    <row r="2470" spans="1:41">
      <c r="A2470" s="6" t="s">
        <v>2949</v>
      </c>
      <c r="B2470">
        <v>2013</v>
      </c>
      <c r="C2470">
        <v>10</v>
      </c>
      <c r="E2470" t="s">
        <v>100</v>
      </c>
      <c r="F2470" t="s">
        <v>101</v>
      </c>
      <c r="G2470" t="s">
        <v>83</v>
      </c>
      <c r="H2470" t="s">
        <v>2624</v>
      </c>
      <c r="I2470">
        <v>2015</v>
      </c>
      <c r="K2470" s="6">
        <v>42369</v>
      </c>
      <c r="L2470">
        <v>26</v>
      </c>
      <c r="N2470" t="s">
        <v>463</v>
      </c>
      <c r="O2470" s="8">
        <v>4.01</v>
      </c>
      <c r="P2470" s="8">
        <v>4</v>
      </c>
      <c r="Q2470" s="8">
        <v>3.7</v>
      </c>
      <c r="R2470" s="8">
        <v>4.2</v>
      </c>
      <c r="S2470" s="8">
        <v>3.4</v>
      </c>
      <c r="T2470" s="8">
        <v>5.18</v>
      </c>
      <c r="U2470" s="8">
        <v>0.45</v>
      </c>
      <c r="V2470" s="9">
        <v>28</v>
      </c>
      <c r="W2470" s="8">
        <v>0.5</v>
      </c>
      <c r="X2470" s="8">
        <v>1.7799999999999998</v>
      </c>
      <c r="Y2470" s="8">
        <v>9.9999999999997868E-3</v>
      </c>
      <c r="Z2470" s="8">
        <v>0</v>
      </c>
      <c r="AA2470">
        <v>-7.0000000000000284E-2</v>
      </c>
      <c r="AF2470" t="s">
        <v>10060</v>
      </c>
      <c r="AG2470" t="s">
        <v>9655</v>
      </c>
      <c r="AH2470" t="s">
        <v>9656</v>
      </c>
      <c r="AI2470" t="s">
        <v>9708</v>
      </c>
      <c r="AJ2470" s="7">
        <v>42369</v>
      </c>
      <c r="AK2470" t="s">
        <v>2950</v>
      </c>
      <c r="AL2470" t="s">
        <v>109</v>
      </c>
      <c r="AM2470" t="s">
        <v>2626</v>
      </c>
      <c r="AN2470" t="s">
        <v>10070</v>
      </c>
    </row>
    <row r="2471" spans="1:41">
      <c r="A2471" s="6" t="s">
        <v>2949</v>
      </c>
      <c r="B2471">
        <v>2013</v>
      </c>
      <c r="C2471">
        <v>10</v>
      </c>
      <c r="E2471" t="s">
        <v>100</v>
      </c>
      <c r="F2471" t="s">
        <v>101</v>
      </c>
      <c r="G2471" t="s">
        <v>102</v>
      </c>
      <c r="H2471" t="s">
        <v>2641</v>
      </c>
      <c r="I2471">
        <v>2014</v>
      </c>
      <c r="J2471">
        <v>4</v>
      </c>
      <c r="K2471" s="6">
        <v>42004</v>
      </c>
      <c r="L2471">
        <v>14</v>
      </c>
      <c r="M2471">
        <v>5</v>
      </c>
      <c r="N2471" t="s">
        <v>244</v>
      </c>
      <c r="O2471" s="8">
        <v>3.56</v>
      </c>
      <c r="P2471" s="8">
        <v>3.62</v>
      </c>
      <c r="Q2471" s="8">
        <v>3.3</v>
      </c>
      <c r="R2471" s="8">
        <v>4</v>
      </c>
      <c r="S2471" s="8">
        <v>1.6</v>
      </c>
      <c r="T2471" s="8">
        <v>4.9000000000000004</v>
      </c>
      <c r="U2471" s="8">
        <v>0.76</v>
      </c>
      <c r="V2471" s="9">
        <v>29</v>
      </c>
      <c r="W2471" s="8">
        <v>0.70000000000000018</v>
      </c>
      <c r="X2471" s="8">
        <v>3.3000000000000003</v>
      </c>
      <c r="Y2471" s="8">
        <v>-6.0000000000000053E-2</v>
      </c>
      <c r="Z2471" s="8">
        <v>-0.17999999999999972</v>
      </c>
      <c r="AA2471">
        <v>0.20000000000000018</v>
      </c>
      <c r="AF2471" t="s">
        <v>2672</v>
      </c>
      <c r="AG2471" t="s">
        <v>106</v>
      </c>
      <c r="AH2471" t="s">
        <v>107</v>
      </c>
      <c r="AI2471" t="s">
        <v>502</v>
      </c>
      <c r="AJ2471" s="7">
        <v>42004</v>
      </c>
      <c r="AK2471" t="s">
        <v>2950</v>
      </c>
      <c r="AL2471" t="s">
        <v>109</v>
      </c>
      <c r="AM2471" t="s">
        <v>2643</v>
      </c>
      <c r="AN2471" t="s">
        <v>2962</v>
      </c>
      <c r="AO2471" t="str">
        <f>TEXT(A2471,"yyyy-mm-dd")</f>
        <v>2013-10-31</v>
      </c>
    </row>
    <row r="2472" spans="1:41">
      <c r="A2472" s="6" t="s">
        <v>2949</v>
      </c>
      <c r="B2472">
        <v>2013</v>
      </c>
      <c r="C2472">
        <v>10</v>
      </c>
      <c r="E2472" t="s">
        <v>100</v>
      </c>
      <c r="F2472" t="s">
        <v>101</v>
      </c>
      <c r="G2472" t="s">
        <v>83</v>
      </c>
      <c r="H2472" t="s">
        <v>2325</v>
      </c>
      <c r="I2472">
        <v>2014</v>
      </c>
      <c r="K2472" s="6">
        <v>42004</v>
      </c>
      <c r="L2472">
        <v>14</v>
      </c>
      <c r="N2472" t="s">
        <v>244</v>
      </c>
      <c r="O2472" s="8">
        <v>3.41</v>
      </c>
      <c r="P2472" s="8">
        <v>3.4</v>
      </c>
      <c r="Q2472" s="8">
        <v>3.11</v>
      </c>
      <c r="R2472" s="8">
        <v>3.68</v>
      </c>
      <c r="S2472" s="8">
        <v>2.5</v>
      </c>
      <c r="T2472" s="8">
        <v>4.5</v>
      </c>
      <c r="U2472" s="8">
        <v>0.5</v>
      </c>
      <c r="V2472" s="9">
        <v>30</v>
      </c>
      <c r="W2472" s="8">
        <v>0.57000000000000028</v>
      </c>
      <c r="X2472" s="8">
        <v>2</v>
      </c>
      <c r="Y2472" s="8">
        <v>1.0000000000000231E-2</v>
      </c>
      <c r="Z2472" s="8">
        <v>-0.30000000000000027</v>
      </c>
      <c r="AA2472">
        <v>0.25000000000000044</v>
      </c>
      <c r="AF2472" t="s">
        <v>10034</v>
      </c>
      <c r="AG2472" t="s">
        <v>9655</v>
      </c>
      <c r="AH2472" t="s">
        <v>9656</v>
      </c>
      <c r="AI2472" t="s">
        <v>9669</v>
      </c>
      <c r="AJ2472" s="7">
        <v>42004</v>
      </c>
      <c r="AK2472" t="s">
        <v>2950</v>
      </c>
      <c r="AL2472" t="s">
        <v>109</v>
      </c>
      <c r="AM2472" t="s">
        <v>2327</v>
      </c>
      <c r="AN2472" t="s">
        <v>10044</v>
      </c>
    </row>
    <row r="2473" spans="1:41">
      <c r="A2473" s="6" t="s">
        <v>2949</v>
      </c>
      <c r="B2473">
        <v>2013</v>
      </c>
      <c r="C2473">
        <v>10</v>
      </c>
      <c r="E2473" t="s">
        <v>100</v>
      </c>
      <c r="F2473" t="s">
        <v>101</v>
      </c>
      <c r="G2473" t="s">
        <v>102</v>
      </c>
      <c r="H2473" t="s">
        <v>2564</v>
      </c>
      <c r="I2473">
        <v>2014</v>
      </c>
      <c r="J2473">
        <v>3</v>
      </c>
      <c r="K2473" s="6">
        <v>41912</v>
      </c>
      <c r="L2473">
        <v>11</v>
      </c>
      <c r="M2473">
        <v>4</v>
      </c>
      <c r="N2473" t="s">
        <v>85</v>
      </c>
      <c r="O2473" s="8">
        <v>3.48</v>
      </c>
      <c r="P2473" s="8">
        <v>3.6</v>
      </c>
      <c r="Q2473" s="8">
        <v>3.2</v>
      </c>
      <c r="R2473" s="8">
        <v>3.9</v>
      </c>
      <c r="S2473" s="8">
        <v>0.1</v>
      </c>
      <c r="T2473" s="8">
        <v>6.03</v>
      </c>
      <c r="U2473" s="8">
        <v>0.99</v>
      </c>
      <c r="V2473" s="9">
        <v>29</v>
      </c>
      <c r="W2473" s="8">
        <v>0.69999999999999973</v>
      </c>
      <c r="X2473" s="8">
        <v>5.9300000000000006</v>
      </c>
      <c r="Y2473" s="8">
        <v>-0.12000000000000011</v>
      </c>
      <c r="Z2473" s="8">
        <v>-0.19999999999999973</v>
      </c>
      <c r="AA2473">
        <v>0.29999999999999982</v>
      </c>
      <c r="AF2473" t="s">
        <v>2669</v>
      </c>
      <c r="AG2473" t="s">
        <v>106</v>
      </c>
      <c r="AH2473" t="s">
        <v>107</v>
      </c>
      <c r="AI2473" t="s">
        <v>497</v>
      </c>
      <c r="AJ2473" s="7">
        <v>41912</v>
      </c>
      <c r="AK2473" t="s">
        <v>2950</v>
      </c>
      <c r="AL2473" t="s">
        <v>109</v>
      </c>
      <c r="AM2473" t="s">
        <v>2566</v>
      </c>
      <c r="AN2473" t="s">
        <v>2961</v>
      </c>
      <c r="AO2473" t="str">
        <f>TEXT(A2473,"yyyy-mm-dd")</f>
        <v>2013-10-31</v>
      </c>
    </row>
    <row r="2474" spans="1:41">
      <c r="A2474" s="6" t="s">
        <v>2949</v>
      </c>
      <c r="B2474">
        <v>2013</v>
      </c>
      <c r="C2474">
        <v>10</v>
      </c>
      <c r="E2474" t="s">
        <v>100</v>
      </c>
      <c r="F2474" t="s">
        <v>101</v>
      </c>
      <c r="G2474" t="s">
        <v>102</v>
      </c>
      <c r="H2474" t="s">
        <v>2491</v>
      </c>
      <c r="I2474">
        <v>2014</v>
      </c>
      <c r="J2474">
        <v>2</v>
      </c>
      <c r="K2474" s="6">
        <v>41820</v>
      </c>
      <c r="L2474">
        <v>8</v>
      </c>
      <c r="M2474">
        <v>3</v>
      </c>
      <c r="N2474" t="s">
        <v>182</v>
      </c>
      <c r="O2474" s="8">
        <v>3.24</v>
      </c>
      <c r="P2474" s="8">
        <v>3.2</v>
      </c>
      <c r="Q2474" s="8">
        <v>2.9</v>
      </c>
      <c r="R2474" s="8">
        <v>3.6</v>
      </c>
      <c r="S2474" s="8">
        <v>1.9</v>
      </c>
      <c r="T2474" s="8">
        <v>4.5599999999999996</v>
      </c>
      <c r="U2474" s="8">
        <v>0.6</v>
      </c>
      <c r="V2474" s="9">
        <v>29</v>
      </c>
      <c r="W2474" s="8">
        <v>0.70000000000000018</v>
      </c>
      <c r="X2474" s="8">
        <v>2.6599999999999997</v>
      </c>
      <c r="Y2474" s="8">
        <v>4.0000000000000036E-2</v>
      </c>
      <c r="Z2474" s="8">
        <v>-9.9999999999999645E-2</v>
      </c>
      <c r="AA2474">
        <v>4.000000000000048E-2</v>
      </c>
      <c r="AF2474" t="s">
        <v>2666</v>
      </c>
      <c r="AG2474" t="s">
        <v>106</v>
      </c>
      <c r="AH2474" t="s">
        <v>107</v>
      </c>
      <c r="AI2474" t="s">
        <v>427</v>
      </c>
      <c r="AJ2474" s="7">
        <v>41820</v>
      </c>
      <c r="AK2474" t="s">
        <v>2950</v>
      </c>
      <c r="AL2474" t="s">
        <v>109</v>
      </c>
      <c r="AM2474" t="s">
        <v>2493</v>
      </c>
      <c r="AN2474" t="s">
        <v>2960</v>
      </c>
      <c r="AO2474" t="str">
        <f>TEXT(A2474,"yyyy-mm-dd")</f>
        <v>2013-10-31</v>
      </c>
    </row>
    <row r="2475" spans="1:41">
      <c r="A2475" s="6" t="s">
        <v>2949</v>
      </c>
      <c r="B2475">
        <v>2013</v>
      </c>
      <c r="C2475">
        <v>10</v>
      </c>
      <c r="E2475" t="s">
        <v>100</v>
      </c>
      <c r="F2475" t="s">
        <v>101</v>
      </c>
      <c r="G2475" t="s">
        <v>102</v>
      </c>
      <c r="H2475" t="s">
        <v>2418</v>
      </c>
      <c r="I2475">
        <v>2014</v>
      </c>
      <c r="J2475">
        <v>1</v>
      </c>
      <c r="K2475" s="6">
        <v>41729</v>
      </c>
      <c r="L2475">
        <v>5</v>
      </c>
      <c r="M2475">
        <v>2</v>
      </c>
      <c r="N2475" t="s">
        <v>211</v>
      </c>
      <c r="O2475" s="8">
        <v>2.9</v>
      </c>
      <c r="P2475" s="8">
        <v>3.1</v>
      </c>
      <c r="Q2475" s="8">
        <v>2.6</v>
      </c>
      <c r="R2475" s="8">
        <v>3.4</v>
      </c>
      <c r="S2475" s="8">
        <v>-3.5</v>
      </c>
      <c r="T2475" s="8">
        <v>4.8</v>
      </c>
      <c r="U2475" s="8">
        <v>1.44</v>
      </c>
      <c r="V2475" s="9">
        <v>29</v>
      </c>
      <c r="W2475" s="8">
        <v>0.79999999999999982</v>
      </c>
      <c r="X2475" s="8">
        <v>8.3000000000000007</v>
      </c>
      <c r="Y2475" s="8">
        <v>-0.20000000000000018</v>
      </c>
      <c r="Z2475" s="8">
        <v>-0.60000000000000009</v>
      </c>
      <c r="AA2475">
        <v>9.9999999999999645E-2</v>
      </c>
      <c r="AF2475" t="s">
        <v>2664</v>
      </c>
      <c r="AG2475" t="s">
        <v>106</v>
      </c>
      <c r="AH2475" t="s">
        <v>107</v>
      </c>
      <c r="AI2475" t="s">
        <v>340</v>
      </c>
      <c r="AJ2475" s="7">
        <v>41729</v>
      </c>
      <c r="AK2475" t="s">
        <v>2950</v>
      </c>
      <c r="AL2475" t="s">
        <v>109</v>
      </c>
      <c r="AM2475" t="s">
        <v>2420</v>
      </c>
      <c r="AN2475" t="s">
        <v>2959</v>
      </c>
      <c r="AO2475" t="str">
        <f>TEXT(A2475,"yyyy-mm-dd")</f>
        <v>2013-10-31</v>
      </c>
    </row>
    <row r="2476" spans="1:41">
      <c r="A2476" s="6" t="s">
        <v>2949</v>
      </c>
      <c r="B2476">
        <v>2013</v>
      </c>
      <c r="C2476">
        <v>10</v>
      </c>
      <c r="E2476" t="s">
        <v>100</v>
      </c>
      <c r="F2476" t="s">
        <v>101</v>
      </c>
      <c r="G2476" t="s">
        <v>102</v>
      </c>
      <c r="H2476" t="s">
        <v>2342</v>
      </c>
      <c r="I2476">
        <v>2013</v>
      </c>
      <c r="J2476">
        <v>4</v>
      </c>
      <c r="K2476" s="6">
        <v>41639</v>
      </c>
      <c r="L2476">
        <v>2</v>
      </c>
      <c r="M2476">
        <v>1</v>
      </c>
      <c r="N2476" t="s">
        <v>104</v>
      </c>
      <c r="O2476" s="8">
        <v>1.87</v>
      </c>
      <c r="P2476" s="8">
        <v>1.7</v>
      </c>
      <c r="Q2476" s="8">
        <v>1.5</v>
      </c>
      <c r="R2476" s="8">
        <v>2.1</v>
      </c>
      <c r="S2476" s="8">
        <v>1</v>
      </c>
      <c r="T2476" s="8">
        <v>4.9000000000000004</v>
      </c>
      <c r="U2476" s="8">
        <v>0.69</v>
      </c>
      <c r="V2476" s="9">
        <v>31</v>
      </c>
      <c r="W2476" s="8">
        <v>0.60000000000000009</v>
      </c>
      <c r="X2476" s="8">
        <v>3.9000000000000004</v>
      </c>
      <c r="Y2476" s="8">
        <v>0.17000000000000015</v>
      </c>
      <c r="Z2476" s="8">
        <v>-0.50000000000000022</v>
      </c>
      <c r="AA2476">
        <v>-0.25</v>
      </c>
      <c r="AF2476" t="s">
        <v>2662</v>
      </c>
      <c r="AG2476" t="s">
        <v>106</v>
      </c>
      <c r="AH2476" t="s">
        <v>107</v>
      </c>
      <c r="AI2476" t="s">
        <v>108</v>
      </c>
      <c r="AJ2476" s="7">
        <v>41639</v>
      </c>
      <c r="AK2476" t="s">
        <v>2950</v>
      </c>
      <c r="AL2476" t="s">
        <v>109</v>
      </c>
      <c r="AM2476" t="s">
        <v>2344</v>
      </c>
      <c r="AN2476" t="s">
        <v>2958</v>
      </c>
      <c r="AO2476" t="str">
        <f>TEXT(A2476,"yyyy-mm-dd")</f>
        <v>2013-10-31</v>
      </c>
    </row>
    <row r="2477" spans="1:41">
      <c r="A2477" s="6" t="s">
        <v>2949</v>
      </c>
      <c r="B2477">
        <v>2013</v>
      </c>
      <c r="C2477">
        <v>10</v>
      </c>
      <c r="E2477" t="s">
        <v>100</v>
      </c>
      <c r="F2477" t="s">
        <v>101</v>
      </c>
      <c r="G2477" t="s">
        <v>83</v>
      </c>
      <c r="H2477" t="s">
        <v>2028</v>
      </c>
      <c r="I2477">
        <v>2013</v>
      </c>
      <c r="K2477" s="6">
        <v>41639</v>
      </c>
      <c r="L2477">
        <v>2</v>
      </c>
      <c r="N2477" t="s">
        <v>104</v>
      </c>
      <c r="O2477" s="8">
        <v>1.24</v>
      </c>
      <c r="P2477" s="8">
        <v>1.2</v>
      </c>
      <c r="Q2477" s="8">
        <v>1.1000000000000001</v>
      </c>
      <c r="R2477" s="8">
        <v>1.4</v>
      </c>
      <c r="S2477" s="8">
        <v>0.5</v>
      </c>
      <c r="T2477" s="8">
        <v>1.7</v>
      </c>
      <c r="U2477" s="8">
        <v>0.25</v>
      </c>
      <c r="V2477" s="9">
        <v>31</v>
      </c>
      <c r="W2477" s="8">
        <v>0.29999999999999982</v>
      </c>
      <c r="X2477" s="8">
        <v>1.2</v>
      </c>
      <c r="Y2477" s="8">
        <v>4.0000000000000036E-2</v>
      </c>
      <c r="Z2477" s="8">
        <v>-0.30000000000000004</v>
      </c>
      <c r="AA2477">
        <v>-0.16000000000000014</v>
      </c>
      <c r="AF2477" t="s">
        <v>10004</v>
      </c>
      <c r="AG2477" t="s">
        <v>9655</v>
      </c>
      <c r="AH2477" t="s">
        <v>9656</v>
      </c>
      <c r="AI2477" t="s">
        <v>9657</v>
      </c>
      <c r="AJ2477" s="7">
        <v>41639</v>
      </c>
      <c r="AK2477" t="s">
        <v>2950</v>
      </c>
      <c r="AL2477" t="s">
        <v>109</v>
      </c>
      <c r="AM2477" t="s">
        <v>2030</v>
      </c>
      <c r="AN2477" t="s">
        <v>10030</v>
      </c>
    </row>
    <row r="2478" spans="1:41">
      <c r="A2478" s="6" t="s">
        <v>2949</v>
      </c>
      <c r="B2478">
        <v>2013</v>
      </c>
      <c r="C2478">
        <v>10</v>
      </c>
      <c r="E2478" t="s">
        <v>100</v>
      </c>
      <c r="F2478" t="s">
        <v>101</v>
      </c>
      <c r="G2478" t="s">
        <v>102</v>
      </c>
      <c r="H2478" t="s">
        <v>2267</v>
      </c>
      <c r="I2478">
        <v>2013</v>
      </c>
      <c r="J2478">
        <v>3</v>
      </c>
      <c r="K2478" s="6">
        <v>41547</v>
      </c>
      <c r="L2478">
        <v>-1</v>
      </c>
      <c r="M2478">
        <v>0</v>
      </c>
      <c r="N2478" t="s">
        <v>187</v>
      </c>
      <c r="O2478" s="8">
        <v>1.18</v>
      </c>
      <c r="P2478" s="8">
        <v>1.25</v>
      </c>
      <c r="Q2478" s="8">
        <v>0.98</v>
      </c>
      <c r="R2478" s="8">
        <v>1.4</v>
      </c>
      <c r="S2478" s="8">
        <v>-0.08</v>
      </c>
      <c r="T2478" s="8">
        <v>2.2999999999999998</v>
      </c>
      <c r="U2478" s="8">
        <v>0.53</v>
      </c>
      <c r="V2478" s="9">
        <v>31</v>
      </c>
      <c r="W2478" s="8">
        <v>0.41999999999999993</v>
      </c>
      <c r="X2478" s="8">
        <v>2.38</v>
      </c>
      <c r="Y2478" s="8">
        <v>-7.0000000000000062E-2</v>
      </c>
      <c r="Z2478" s="8">
        <v>-0.44999999999999996</v>
      </c>
      <c r="AA2478">
        <v>-0.57000000000000006</v>
      </c>
      <c r="AF2478" t="s">
        <v>2605</v>
      </c>
      <c r="AG2478" t="s">
        <v>106</v>
      </c>
      <c r="AH2478" t="s">
        <v>107</v>
      </c>
      <c r="AI2478" t="s">
        <v>188</v>
      </c>
      <c r="AJ2478" s="7">
        <v>41547</v>
      </c>
      <c r="AK2478" t="s">
        <v>2950</v>
      </c>
      <c r="AL2478" t="s">
        <v>109</v>
      </c>
      <c r="AM2478" t="s">
        <v>2269</v>
      </c>
      <c r="AN2478" t="s">
        <v>2957</v>
      </c>
      <c r="AO2478" t="str">
        <f>TEXT(A2478,"yyyy-mm-dd")</f>
        <v>2013-10-31</v>
      </c>
    </row>
    <row r="2479" spans="1:41">
      <c r="A2479" s="6" t="s">
        <v>2949</v>
      </c>
      <c r="B2479">
        <v>2013</v>
      </c>
      <c r="C2479">
        <v>10</v>
      </c>
      <c r="E2479" t="s">
        <v>2685</v>
      </c>
      <c r="F2479" t="s">
        <v>101</v>
      </c>
      <c r="G2479" t="s">
        <v>774</v>
      </c>
      <c r="H2479" t="s">
        <v>2686</v>
      </c>
      <c r="K2479" s="6"/>
      <c r="O2479" s="8">
        <v>3.92</v>
      </c>
      <c r="P2479" s="8">
        <v>3.9</v>
      </c>
      <c r="Q2479" s="8">
        <v>3.5</v>
      </c>
      <c r="R2479" s="8">
        <v>4.5</v>
      </c>
      <c r="S2479" s="8">
        <v>2.9</v>
      </c>
      <c r="T2479" s="8">
        <v>4.5</v>
      </c>
      <c r="U2479" s="8">
        <v>0.47</v>
      </c>
      <c r="V2479" s="9">
        <v>24</v>
      </c>
      <c r="W2479" s="8">
        <v>1</v>
      </c>
      <c r="X2479" s="8">
        <v>1.6</v>
      </c>
      <c r="Y2479" s="8">
        <v>2.0000000000000018E-2</v>
      </c>
      <c r="Z2479" s="8">
        <v>-0.10000000000000009</v>
      </c>
      <c r="AA2479">
        <v>8.0000000000000071E-2</v>
      </c>
      <c r="AF2479" t="s">
        <v>2687</v>
      </c>
      <c r="AG2479" t="s">
        <v>2688</v>
      </c>
      <c r="AH2479" t="s">
        <v>2689</v>
      </c>
      <c r="AI2479" t="s">
        <v>2690</v>
      </c>
      <c r="AJ2479" s="7"/>
      <c r="AK2479" t="s">
        <v>2950</v>
      </c>
      <c r="AL2479" t="s">
        <v>109</v>
      </c>
      <c r="AM2479" t="s">
        <v>2686</v>
      </c>
      <c r="AN2479" t="s">
        <v>2978</v>
      </c>
      <c r="AO2479" t="str">
        <f>TEXT(A2479,"yyyy-mm-dd")</f>
        <v>2013-10-31</v>
      </c>
    </row>
    <row r="2480" spans="1:41">
      <c r="A2480" s="6" t="s">
        <v>2949</v>
      </c>
      <c r="B2480">
        <v>2013</v>
      </c>
      <c r="C2480">
        <v>10</v>
      </c>
      <c r="E2480" t="s">
        <v>81</v>
      </c>
      <c r="F2480" t="s">
        <v>82</v>
      </c>
      <c r="G2480" t="s">
        <v>83</v>
      </c>
      <c r="H2480" t="s">
        <v>2624</v>
      </c>
      <c r="I2480">
        <v>2015</v>
      </c>
      <c r="K2480" s="6">
        <v>42369</v>
      </c>
      <c r="L2480">
        <v>26</v>
      </c>
      <c r="N2480" t="s">
        <v>463</v>
      </c>
      <c r="O2480" s="8">
        <v>3.48</v>
      </c>
      <c r="P2480" s="8">
        <v>3.5</v>
      </c>
      <c r="Q2480" s="8">
        <v>3.3</v>
      </c>
      <c r="R2480" s="8">
        <v>3.65</v>
      </c>
      <c r="S2480" s="8">
        <v>2.94</v>
      </c>
      <c r="T2480" s="8">
        <v>4.0999999999999996</v>
      </c>
      <c r="U2480" s="8">
        <v>0.26</v>
      </c>
      <c r="V2480" s="9">
        <v>32</v>
      </c>
      <c r="W2480" s="8">
        <v>0.35000000000000009</v>
      </c>
      <c r="X2480" s="8">
        <v>1.1599999999999997</v>
      </c>
      <c r="Y2480" s="8">
        <v>-2.0000000000000018E-2</v>
      </c>
      <c r="Z2480" s="8">
        <v>9.9999999999997868E-3</v>
      </c>
      <c r="AA2480">
        <v>0.20000000000000018</v>
      </c>
      <c r="AF2480" t="s">
        <v>2625</v>
      </c>
      <c r="AG2480" t="s">
        <v>87</v>
      </c>
      <c r="AH2480" t="s">
        <v>88</v>
      </c>
      <c r="AI2480" t="s">
        <v>359</v>
      </c>
      <c r="AJ2480" s="7">
        <v>42369</v>
      </c>
      <c r="AK2480" t="s">
        <v>2950</v>
      </c>
      <c r="AL2480" t="s">
        <v>91</v>
      </c>
      <c r="AM2480" t="s">
        <v>2626</v>
      </c>
      <c r="AN2480" t="s">
        <v>2953</v>
      </c>
      <c r="AO2480" t="str">
        <f>TEXT(A2480,"yyyy-mm-dd")</f>
        <v>2013-10-31</v>
      </c>
    </row>
    <row r="2481" spans="1:41">
      <c r="A2481" s="6" t="s">
        <v>2949</v>
      </c>
      <c r="B2481">
        <v>2013</v>
      </c>
      <c r="C2481">
        <v>10</v>
      </c>
      <c r="E2481" t="s">
        <v>392</v>
      </c>
      <c r="F2481" t="s">
        <v>82</v>
      </c>
      <c r="G2481" t="s">
        <v>83</v>
      </c>
      <c r="H2481" t="s">
        <v>2624</v>
      </c>
      <c r="I2481">
        <v>2015</v>
      </c>
      <c r="K2481" s="6">
        <v>42369</v>
      </c>
      <c r="L2481">
        <v>26</v>
      </c>
      <c r="N2481" t="s">
        <v>463</v>
      </c>
      <c r="O2481" s="8">
        <v>3.2</v>
      </c>
      <c r="P2481" s="8">
        <v>3.22</v>
      </c>
      <c r="Q2481" s="8">
        <v>3</v>
      </c>
      <c r="R2481" s="8">
        <v>3.35</v>
      </c>
      <c r="S2481" s="8">
        <v>2.5</v>
      </c>
      <c r="T2481" s="8">
        <v>3.8</v>
      </c>
      <c r="U2481" s="8">
        <v>0.3</v>
      </c>
      <c r="V2481" s="9">
        <v>29</v>
      </c>
      <c r="W2481" s="8">
        <v>0.35000000000000009</v>
      </c>
      <c r="X2481" s="8">
        <v>1.2999999999999998</v>
      </c>
      <c r="Y2481" s="8">
        <v>-2.0000000000000018E-2</v>
      </c>
      <c r="Z2481" s="8">
        <v>-6.999999999999984E-2</v>
      </c>
      <c r="AA2481">
        <v>-0.12000000000000011</v>
      </c>
      <c r="AF2481" t="s">
        <v>2625</v>
      </c>
      <c r="AG2481" t="s">
        <v>87</v>
      </c>
      <c r="AH2481" t="s">
        <v>88</v>
      </c>
      <c r="AI2481" t="s">
        <v>359</v>
      </c>
      <c r="AJ2481" s="7">
        <v>42369</v>
      </c>
      <c r="AK2481" t="s">
        <v>2950</v>
      </c>
      <c r="AL2481" t="s">
        <v>393</v>
      </c>
      <c r="AM2481" t="s">
        <v>2626</v>
      </c>
      <c r="AN2481" t="s">
        <v>2956</v>
      </c>
      <c r="AO2481" t="str">
        <f>TEXT(A2481,"yyyy-mm-dd")</f>
        <v>2013-10-31</v>
      </c>
    </row>
    <row r="2482" spans="1:41">
      <c r="A2482" s="6" t="s">
        <v>2949</v>
      </c>
      <c r="B2482">
        <v>2013</v>
      </c>
      <c r="C2482">
        <v>10</v>
      </c>
      <c r="E2482" t="s">
        <v>81</v>
      </c>
      <c r="F2482" t="s">
        <v>82</v>
      </c>
      <c r="G2482" t="s">
        <v>83</v>
      </c>
      <c r="H2482" t="s">
        <v>2325</v>
      </c>
      <c r="I2482">
        <v>2014</v>
      </c>
      <c r="K2482" s="6">
        <v>42004</v>
      </c>
      <c r="L2482">
        <v>14</v>
      </c>
      <c r="N2482" t="s">
        <v>244</v>
      </c>
      <c r="O2482" s="8">
        <v>3.79</v>
      </c>
      <c r="P2482" s="8">
        <v>3.76</v>
      </c>
      <c r="Q2482" s="8">
        <v>3.56</v>
      </c>
      <c r="R2482" s="8">
        <v>4</v>
      </c>
      <c r="S2482" s="8">
        <v>3.3</v>
      </c>
      <c r="T2482" s="8">
        <v>4.41</v>
      </c>
      <c r="U2482" s="8">
        <v>0.3</v>
      </c>
      <c r="V2482" s="9">
        <v>35</v>
      </c>
      <c r="W2482" s="8">
        <v>0.43999999999999995</v>
      </c>
      <c r="X2482" s="8">
        <v>1.1100000000000003</v>
      </c>
      <c r="Y2482" s="8">
        <v>3.0000000000000249E-2</v>
      </c>
      <c r="Z2482" s="8">
        <v>-1.0000000000000231E-2</v>
      </c>
      <c r="AA2482">
        <v>-0.10999999999999988</v>
      </c>
      <c r="AF2482" t="s">
        <v>2326</v>
      </c>
      <c r="AG2482" t="s">
        <v>87</v>
      </c>
      <c r="AH2482" t="s">
        <v>88</v>
      </c>
      <c r="AI2482" t="s">
        <v>97</v>
      </c>
      <c r="AJ2482" s="7">
        <v>42004</v>
      </c>
      <c r="AK2482" t="s">
        <v>2950</v>
      </c>
      <c r="AL2482" t="s">
        <v>91</v>
      </c>
      <c r="AM2482" t="s">
        <v>2327</v>
      </c>
      <c r="AN2482" t="s">
        <v>2952</v>
      </c>
      <c r="AO2482" t="str">
        <f>TEXT(A2482,"yyyy-mm-dd")</f>
        <v>2013-10-31</v>
      </c>
    </row>
    <row r="2483" spans="1:41">
      <c r="A2483" s="6" t="s">
        <v>2949</v>
      </c>
      <c r="B2483">
        <v>2013</v>
      </c>
      <c r="C2483">
        <v>10</v>
      </c>
      <c r="E2483" t="s">
        <v>392</v>
      </c>
      <c r="F2483" t="s">
        <v>82</v>
      </c>
      <c r="G2483" t="s">
        <v>83</v>
      </c>
      <c r="H2483" t="s">
        <v>2325</v>
      </c>
      <c r="I2483">
        <v>2014</v>
      </c>
      <c r="K2483" s="6">
        <v>42004</v>
      </c>
      <c r="L2483">
        <v>14</v>
      </c>
      <c r="N2483" t="s">
        <v>244</v>
      </c>
      <c r="O2483" s="8">
        <v>3.29</v>
      </c>
      <c r="P2483" s="8">
        <v>3.28</v>
      </c>
      <c r="Q2483" s="8">
        <v>3.08</v>
      </c>
      <c r="R2483" s="8">
        <v>3.41</v>
      </c>
      <c r="S2483" s="8">
        <v>2.02</v>
      </c>
      <c r="T2483" s="8">
        <v>4.5999999999999996</v>
      </c>
      <c r="U2483" s="8">
        <v>0.44</v>
      </c>
      <c r="V2483" s="9">
        <v>32</v>
      </c>
      <c r="W2483" s="8">
        <v>0.33000000000000007</v>
      </c>
      <c r="X2483" s="8">
        <v>2.5799999999999996</v>
      </c>
      <c r="Y2483" s="8">
        <v>1.0000000000000231E-2</v>
      </c>
      <c r="Z2483" s="8">
        <v>-2.0000000000000018E-2</v>
      </c>
      <c r="AA2483">
        <v>-0.13999999999999968</v>
      </c>
      <c r="AF2483" t="s">
        <v>2326</v>
      </c>
      <c r="AG2483" t="s">
        <v>87</v>
      </c>
      <c r="AH2483" t="s">
        <v>88</v>
      </c>
      <c r="AI2483" t="s">
        <v>97</v>
      </c>
      <c r="AJ2483" s="7">
        <v>42004</v>
      </c>
      <c r="AK2483" t="s">
        <v>2950</v>
      </c>
      <c r="AL2483" t="s">
        <v>393</v>
      </c>
      <c r="AM2483" t="s">
        <v>2327</v>
      </c>
      <c r="AN2483" t="s">
        <v>2955</v>
      </c>
      <c r="AO2483" t="str">
        <f>TEXT(A2483,"yyyy-mm-dd")</f>
        <v>2013-10-31</v>
      </c>
    </row>
    <row r="2484" spans="1:41">
      <c r="A2484" s="6" t="s">
        <v>2949</v>
      </c>
      <c r="B2484">
        <v>2013</v>
      </c>
      <c r="C2484">
        <v>10</v>
      </c>
      <c r="E2484" t="s">
        <v>81</v>
      </c>
      <c r="F2484" t="s">
        <v>82</v>
      </c>
      <c r="G2484" t="s">
        <v>83</v>
      </c>
      <c r="H2484" t="s">
        <v>2028</v>
      </c>
      <c r="I2484">
        <v>2013</v>
      </c>
      <c r="K2484" s="6">
        <v>41639</v>
      </c>
      <c r="L2484">
        <v>2</v>
      </c>
      <c r="N2484" t="s">
        <v>104</v>
      </c>
      <c r="O2484" s="8">
        <v>3.54</v>
      </c>
      <c r="P2484" s="8">
        <v>3.5</v>
      </c>
      <c r="Q2484" s="8">
        <v>3.41</v>
      </c>
      <c r="R2484" s="8">
        <v>3.67</v>
      </c>
      <c r="S2484" s="8">
        <v>3.17</v>
      </c>
      <c r="T2484" s="8">
        <v>3.9</v>
      </c>
      <c r="U2484" s="8">
        <v>0.17</v>
      </c>
      <c r="V2484" s="9">
        <v>35</v>
      </c>
      <c r="W2484" s="8">
        <v>0.25999999999999979</v>
      </c>
      <c r="X2484" s="8">
        <v>0.73</v>
      </c>
      <c r="Y2484" s="8">
        <v>4.0000000000000036E-2</v>
      </c>
      <c r="Z2484" s="8">
        <v>-8.9999999999999858E-2</v>
      </c>
      <c r="AA2484">
        <v>-4.0000000000000036E-2</v>
      </c>
      <c r="AF2484" t="s">
        <v>2029</v>
      </c>
      <c r="AG2484" t="s">
        <v>87</v>
      </c>
      <c r="AH2484" t="s">
        <v>88</v>
      </c>
      <c r="AI2484" t="s">
        <v>89</v>
      </c>
      <c r="AJ2484" s="7">
        <v>41639</v>
      </c>
      <c r="AK2484" t="s">
        <v>2950</v>
      </c>
      <c r="AL2484" t="s">
        <v>91</v>
      </c>
      <c r="AM2484" t="s">
        <v>2030</v>
      </c>
      <c r="AN2484" t="s">
        <v>2951</v>
      </c>
      <c r="AO2484" t="str">
        <f>TEXT(A2484,"yyyy-mm-dd")</f>
        <v>2013-10-31</v>
      </c>
    </row>
    <row r="2485" spans="1:41">
      <c r="A2485" s="6" t="s">
        <v>2949</v>
      </c>
      <c r="B2485">
        <v>2013</v>
      </c>
      <c r="C2485">
        <v>10</v>
      </c>
      <c r="E2485" t="s">
        <v>392</v>
      </c>
      <c r="F2485" t="s">
        <v>82</v>
      </c>
      <c r="G2485" t="s">
        <v>83</v>
      </c>
      <c r="H2485" t="s">
        <v>2028</v>
      </c>
      <c r="I2485">
        <v>2013</v>
      </c>
      <c r="K2485" s="6">
        <v>41639</v>
      </c>
      <c r="L2485">
        <v>2</v>
      </c>
      <c r="N2485" t="s">
        <v>104</v>
      </c>
      <c r="O2485" s="8">
        <v>2.82</v>
      </c>
      <c r="P2485" s="8">
        <v>2.82</v>
      </c>
      <c r="Q2485" s="8">
        <v>2.7</v>
      </c>
      <c r="R2485" s="8">
        <v>2.91</v>
      </c>
      <c r="S2485" s="8">
        <v>2.4300000000000002</v>
      </c>
      <c r="T2485" s="8">
        <v>3.6</v>
      </c>
      <c r="U2485" s="8">
        <v>0.22</v>
      </c>
      <c r="V2485" s="9">
        <v>32</v>
      </c>
      <c r="W2485" s="8">
        <v>0.20999999999999996</v>
      </c>
      <c r="X2485" s="8">
        <v>1.17</v>
      </c>
      <c r="Y2485" s="8">
        <v>0</v>
      </c>
      <c r="Z2485" s="8">
        <v>-8.0000000000000071E-2</v>
      </c>
      <c r="AA2485">
        <v>-1.0000000000000231E-2</v>
      </c>
      <c r="AF2485" t="s">
        <v>2029</v>
      </c>
      <c r="AG2485" t="s">
        <v>87</v>
      </c>
      <c r="AH2485" t="s">
        <v>88</v>
      </c>
      <c r="AI2485" t="s">
        <v>89</v>
      </c>
      <c r="AJ2485" s="7">
        <v>41639</v>
      </c>
      <c r="AK2485" t="s">
        <v>2950</v>
      </c>
      <c r="AL2485" t="s">
        <v>393</v>
      </c>
      <c r="AM2485" t="s">
        <v>2030</v>
      </c>
      <c r="AN2485" t="s">
        <v>2954</v>
      </c>
      <c r="AO2485" t="str">
        <f>TEXT(A2485,"yyyy-mm-dd")</f>
        <v>2013-10-31</v>
      </c>
    </row>
    <row r="2486" spans="1:41">
      <c r="A2486" s="6" t="s">
        <v>2949</v>
      </c>
      <c r="B2486">
        <v>2013</v>
      </c>
      <c r="C2486">
        <v>10</v>
      </c>
      <c r="E2486" t="s">
        <v>81</v>
      </c>
      <c r="F2486" t="s">
        <v>82</v>
      </c>
      <c r="G2486" t="s">
        <v>774</v>
      </c>
      <c r="H2486" t="s">
        <v>775</v>
      </c>
      <c r="K2486" s="6"/>
      <c r="O2486" s="8">
        <v>3.54</v>
      </c>
      <c r="P2486" s="8">
        <v>3.53</v>
      </c>
      <c r="Q2486" s="8">
        <v>3.46</v>
      </c>
      <c r="R2486" s="8">
        <v>3.7</v>
      </c>
      <c r="S2486" s="8">
        <v>3</v>
      </c>
      <c r="T2486" s="8">
        <v>3.97</v>
      </c>
      <c r="U2486" s="8">
        <v>0.22</v>
      </c>
      <c r="V2486" s="9">
        <v>30</v>
      </c>
      <c r="W2486" s="8">
        <v>0.24000000000000021</v>
      </c>
      <c r="X2486" s="8">
        <v>0.9700000000000002</v>
      </c>
      <c r="Y2486" s="8">
        <v>1.0000000000000231E-2</v>
      </c>
      <c r="Z2486" s="8">
        <v>2.0000000000000018E-2</v>
      </c>
      <c r="AA2486">
        <v>1.0000000000000231E-2</v>
      </c>
      <c r="AF2486" t="s">
        <v>776</v>
      </c>
      <c r="AG2486" t="s">
        <v>777</v>
      </c>
      <c r="AH2486" t="s">
        <v>778</v>
      </c>
      <c r="AI2486" t="s">
        <v>779</v>
      </c>
      <c r="AJ2486" s="7"/>
      <c r="AK2486" t="s">
        <v>2950</v>
      </c>
      <c r="AL2486" t="s">
        <v>91</v>
      </c>
      <c r="AM2486" t="s">
        <v>775</v>
      </c>
      <c r="AN2486" t="s">
        <v>2974</v>
      </c>
      <c r="AO2486" t="str">
        <f>TEXT(A2486,"yyyy-mm-dd")</f>
        <v>2013-10-31</v>
      </c>
    </row>
    <row r="2487" spans="1:41">
      <c r="A2487" s="6" t="s">
        <v>2949</v>
      </c>
      <c r="B2487">
        <v>2013</v>
      </c>
      <c r="C2487">
        <v>10</v>
      </c>
      <c r="E2487" t="s">
        <v>81</v>
      </c>
      <c r="F2487" t="s">
        <v>82</v>
      </c>
      <c r="G2487" t="s">
        <v>774</v>
      </c>
      <c r="H2487" t="s">
        <v>1536</v>
      </c>
      <c r="K2487" s="6"/>
      <c r="O2487" s="8">
        <v>3.47</v>
      </c>
      <c r="P2487" s="8">
        <v>3.5</v>
      </c>
      <c r="Q2487" s="8">
        <v>3.31</v>
      </c>
      <c r="R2487" s="8">
        <v>3.55</v>
      </c>
      <c r="S2487" s="8">
        <v>3</v>
      </c>
      <c r="T2487" s="8">
        <v>4</v>
      </c>
      <c r="U2487" s="8">
        <v>0.25</v>
      </c>
      <c r="V2487" s="9">
        <v>30</v>
      </c>
      <c r="W2487" s="8">
        <v>0.23999999999999977</v>
      </c>
      <c r="X2487" s="8">
        <v>1</v>
      </c>
      <c r="Y2487" s="8">
        <v>-2.9999999999999805E-2</v>
      </c>
      <c r="Z2487" s="8">
        <v>0</v>
      </c>
      <c r="AA2487">
        <v>-1.0000000000000231E-2</v>
      </c>
      <c r="AF2487" t="s">
        <v>1537</v>
      </c>
      <c r="AG2487" t="s">
        <v>777</v>
      </c>
      <c r="AH2487" t="s">
        <v>778</v>
      </c>
      <c r="AI2487" t="s">
        <v>1538</v>
      </c>
      <c r="AJ2487" s="7"/>
      <c r="AK2487" t="s">
        <v>2950</v>
      </c>
      <c r="AL2487" t="s">
        <v>91</v>
      </c>
      <c r="AM2487" t="s">
        <v>1536</v>
      </c>
      <c r="AN2487" t="s">
        <v>2975</v>
      </c>
      <c r="AO2487" t="str">
        <f>TEXT(A2487,"yyyy-mm-dd")</f>
        <v>2013-10-31</v>
      </c>
    </row>
    <row r="2488" spans="1:41">
      <c r="A2488" s="6" t="s">
        <v>2949</v>
      </c>
      <c r="B2488">
        <v>2013</v>
      </c>
      <c r="C2488">
        <v>10</v>
      </c>
      <c r="E2488" t="s">
        <v>392</v>
      </c>
      <c r="F2488" t="s">
        <v>82</v>
      </c>
      <c r="G2488" t="s">
        <v>774</v>
      </c>
      <c r="H2488" t="s">
        <v>775</v>
      </c>
      <c r="K2488" s="6"/>
      <c r="O2488" s="8">
        <v>3.23</v>
      </c>
      <c r="P2488" s="8">
        <v>3.31</v>
      </c>
      <c r="Q2488" s="8">
        <v>3</v>
      </c>
      <c r="R2488" s="8">
        <v>3.5</v>
      </c>
      <c r="S2488" s="8">
        <v>2.5</v>
      </c>
      <c r="T2488" s="8">
        <v>3.6</v>
      </c>
      <c r="U2488" s="8">
        <v>0.28000000000000003</v>
      </c>
      <c r="V2488" s="9">
        <v>26</v>
      </c>
      <c r="W2488" s="8">
        <v>0.5</v>
      </c>
      <c r="X2488" s="8">
        <v>1.1000000000000001</v>
      </c>
      <c r="Y2488" s="8">
        <v>-8.0000000000000071E-2</v>
      </c>
      <c r="Z2488" s="8">
        <v>1.0000000000000231E-2</v>
      </c>
      <c r="AA2488">
        <v>0.10000000000000009</v>
      </c>
      <c r="AF2488" t="s">
        <v>776</v>
      </c>
      <c r="AG2488" t="s">
        <v>777</v>
      </c>
      <c r="AH2488" t="s">
        <v>778</v>
      </c>
      <c r="AI2488" t="s">
        <v>779</v>
      </c>
      <c r="AJ2488" s="7"/>
      <c r="AK2488" t="s">
        <v>2950</v>
      </c>
      <c r="AL2488" t="s">
        <v>393</v>
      </c>
      <c r="AM2488" t="s">
        <v>775</v>
      </c>
      <c r="AN2488" t="s">
        <v>2976</v>
      </c>
      <c r="AO2488" t="str">
        <f>TEXT(A2488,"yyyy-mm-dd")</f>
        <v>2013-10-31</v>
      </c>
    </row>
    <row r="2489" spans="1:41">
      <c r="A2489" s="6" t="s">
        <v>2949</v>
      </c>
      <c r="B2489">
        <v>2013</v>
      </c>
      <c r="C2489">
        <v>10</v>
      </c>
      <c r="E2489" t="s">
        <v>392</v>
      </c>
      <c r="F2489" t="s">
        <v>82</v>
      </c>
      <c r="G2489" t="s">
        <v>774</v>
      </c>
      <c r="H2489" t="s">
        <v>1536</v>
      </c>
      <c r="K2489" s="6"/>
      <c r="O2489" s="8">
        <v>3.17</v>
      </c>
      <c r="P2489" s="8">
        <v>3.13</v>
      </c>
      <c r="Q2489" s="8">
        <v>3</v>
      </c>
      <c r="R2489" s="8">
        <v>3.4</v>
      </c>
      <c r="S2489" s="8">
        <v>2.5</v>
      </c>
      <c r="T2489" s="8">
        <v>3.63</v>
      </c>
      <c r="U2489" s="8">
        <v>0.27</v>
      </c>
      <c r="V2489" s="9">
        <v>26</v>
      </c>
      <c r="W2489" s="8">
        <v>0.39999999999999991</v>
      </c>
      <c r="X2489" s="8">
        <v>1.1299999999999999</v>
      </c>
      <c r="Y2489" s="8">
        <v>4.0000000000000036E-2</v>
      </c>
      <c r="Z2489" s="8">
        <v>9.9999999999997868E-3</v>
      </c>
      <c r="AA2489">
        <v>-0.10000000000000009</v>
      </c>
      <c r="AF2489" t="s">
        <v>1537</v>
      </c>
      <c r="AG2489" t="s">
        <v>777</v>
      </c>
      <c r="AH2489" t="s">
        <v>778</v>
      </c>
      <c r="AI2489" t="s">
        <v>1538</v>
      </c>
      <c r="AJ2489" s="7"/>
      <c r="AK2489" t="s">
        <v>2950</v>
      </c>
      <c r="AL2489" t="s">
        <v>393</v>
      </c>
      <c r="AM2489" t="s">
        <v>1536</v>
      </c>
      <c r="AN2489" t="s">
        <v>2977</v>
      </c>
      <c r="AO2489" t="str">
        <f>TEXT(A2489,"yyyy-mm-dd")</f>
        <v>2013-10-31</v>
      </c>
    </row>
    <row r="2490" spans="1:41">
      <c r="A2490" s="6" t="s">
        <v>2949</v>
      </c>
      <c r="B2490">
        <v>2013</v>
      </c>
      <c r="C2490">
        <v>10</v>
      </c>
      <c r="E2490" t="s">
        <v>112</v>
      </c>
      <c r="F2490" t="s">
        <v>113</v>
      </c>
      <c r="G2490" t="s">
        <v>83</v>
      </c>
      <c r="H2490" t="s">
        <v>2624</v>
      </c>
      <c r="I2490">
        <v>2015</v>
      </c>
      <c r="K2490" s="6">
        <v>42369</v>
      </c>
      <c r="L2490">
        <v>26</v>
      </c>
      <c r="N2490" t="s">
        <v>463</v>
      </c>
      <c r="O2490" s="8">
        <v>4.3499999999999996</v>
      </c>
      <c r="P2490" s="8">
        <v>4.28</v>
      </c>
      <c r="Q2490" s="8">
        <v>3.92</v>
      </c>
      <c r="R2490" s="8">
        <v>4.75</v>
      </c>
      <c r="S2490" s="8">
        <v>3.39</v>
      </c>
      <c r="T2490" s="8">
        <v>5.5</v>
      </c>
      <c r="U2490" s="8">
        <v>0.56999999999999995</v>
      </c>
      <c r="V2490" s="9">
        <v>24</v>
      </c>
      <c r="W2490" s="8">
        <v>0.83000000000000007</v>
      </c>
      <c r="X2490" s="8">
        <v>2.11</v>
      </c>
      <c r="Y2490" s="8">
        <v>6.9999999999999396E-2</v>
      </c>
      <c r="Z2490" s="8">
        <v>-0.14999999999999947</v>
      </c>
      <c r="AA2490">
        <v>0.15000000000000036</v>
      </c>
      <c r="AF2490" t="s">
        <v>2694</v>
      </c>
      <c r="AG2490" t="s">
        <v>115</v>
      </c>
      <c r="AH2490" t="s">
        <v>116</v>
      </c>
      <c r="AI2490" t="s">
        <v>359</v>
      </c>
      <c r="AJ2490" s="7">
        <v>42369</v>
      </c>
      <c r="AK2490" t="s">
        <v>2950</v>
      </c>
      <c r="AL2490" t="s">
        <v>118</v>
      </c>
      <c r="AM2490" t="s">
        <v>2626</v>
      </c>
      <c r="AN2490" t="s">
        <v>2981</v>
      </c>
      <c r="AO2490" t="str">
        <f>TEXT(A2490,"yyyy-mm-dd")</f>
        <v>2013-10-31</v>
      </c>
    </row>
    <row r="2491" spans="1:41">
      <c r="A2491" s="6" t="s">
        <v>2949</v>
      </c>
      <c r="B2491">
        <v>2013</v>
      </c>
      <c r="C2491">
        <v>10</v>
      </c>
      <c r="E2491" t="s">
        <v>112</v>
      </c>
      <c r="F2491" t="s">
        <v>113</v>
      </c>
      <c r="G2491" t="s">
        <v>83</v>
      </c>
      <c r="H2491" t="s">
        <v>2325</v>
      </c>
      <c r="I2491">
        <v>2014</v>
      </c>
      <c r="K2491" s="6">
        <v>42004</v>
      </c>
      <c r="L2491">
        <v>14</v>
      </c>
      <c r="N2491" t="s">
        <v>244</v>
      </c>
      <c r="O2491" s="8">
        <v>3.71</v>
      </c>
      <c r="P2491" s="8">
        <v>3.5</v>
      </c>
      <c r="Q2491" s="8">
        <v>3.48</v>
      </c>
      <c r="R2491" s="8">
        <v>3.96</v>
      </c>
      <c r="S2491" s="8">
        <v>3.22</v>
      </c>
      <c r="T2491" s="8">
        <v>4.4000000000000004</v>
      </c>
      <c r="U2491" s="8">
        <v>0.34</v>
      </c>
      <c r="V2491" s="9">
        <v>27</v>
      </c>
      <c r="W2491" s="8">
        <v>0.48</v>
      </c>
      <c r="X2491" s="8">
        <v>1.1800000000000002</v>
      </c>
      <c r="Y2491" s="8">
        <v>0.20999999999999996</v>
      </c>
      <c r="Z2491" s="8">
        <v>-0.2799999999999998</v>
      </c>
      <c r="AA2491">
        <v>0.14000000000000012</v>
      </c>
      <c r="AF2491" t="s">
        <v>2648</v>
      </c>
      <c r="AG2491" t="s">
        <v>115</v>
      </c>
      <c r="AH2491" t="s">
        <v>116</v>
      </c>
      <c r="AI2491" t="s">
        <v>230</v>
      </c>
      <c r="AJ2491" s="7">
        <v>42004</v>
      </c>
      <c r="AK2491" t="s">
        <v>2950</v>
      </c>
      <c r="AL2491" t="s">
        <v>118</v>
      </c>
      <c r="AM2491" t="s">
        <v>2327</v>
      </c>
      <c r="AN2491" t="s">
        <v>2980</v>
      </c>
      <c r="AO2491" t="str">
        <f>TEXT(A2491,"yyyy-mm-dd")</f>
        <v>2013-10-31</v>
      </c>
    </row>
    <row r="2492" spans="1:41">
      <c r="A2492" s="6" t="s">
        <v>2949</v>
      </c>
      <c r="B2492">
        <v>2013</v>
      </c>
      <c r="C2492">
        <v>10</v>
      </c>
      <c r="E2492" t="s">
        <v>2881</v>
      </c>
      <c r="F2492" t="s">
        <v>113</v>
      </c>
      <c r="G2492" t="s">
        <v>83</v>
      </c>
      <c r="H2492" t="s">
        <v>2325</v>
      </c>
      <c r="I2492">
        <v>2014</v>
      </c>
      <c r="K2492" s="6">
        <v>42004</v>
      </c>
      <c r="L2492">
        <v>14</v>
      </c>
      <c r="N2492" t="s">
        <v>244</v>
      </c>
      <c r="O2492" s="8">
        <v>6.12</v>
      </c>
      <c r="P2492" s="8">
        <v>6</v>
      </c>
      <c r="Q2492" s="8">
        <v>5.95</v>
      </c>
      <c r="R2492" s="8">
        <v>6.45</v>
      </c>
      <c r="S2492" s="8">
        <v>5</v>
      </c>
      <c r="T2492" s="8">
        <v>7.3</v>
      </c>
      <c r="U2492" s="8">
        <v>0.65</v>
      </c>
      <c r="V2492" s="9">
        <v>19</v>
      </c>
      <c r="W2492" s="8">
        <v>0.5</v>
      </c>
      <c r="X2492" s="8">
        <v>2.2999999999999998</v>
      </c>
      <c r="Y2492" s="8">
        <v>0.12000000000000011</v>
      </c>
      <c r="Z2492" s="8">
        <v>-0.50999999999999979</v>
      </c>
      <c r="AA2492">
        <v>-0.33999999999999986</v>
      </c>
      <c r="AF2492" t="s">
        <v>2882</v>
      </c>
      <c r="AG2492" t="s">
        <v>2883</v>
      </c>
      <c r="AH2492" t="s">
        <v>2884</v>
      </c>
      <c r="AI2492" t="s">
        <v>230</v>
      </c>
      <c r="AJ2492" s="7">
        <v>42004</v>
      </c>
      <c r="AK2492" t="s">
        <v>2950</v>
      </c>
      <c r="AL2492" t="s">
        <v>2885</v>
      </c>
      <c r="AM2492" t="s">
        <v>2327</v>
      </c>
      <c r="AN2492" t="s">
        <v>2982</v>
      </c>
      <c r="AO2492" t="str">
        <f>TEXT(A2492,"yyyy-mm-dd")</f>
        <v>2013-10-31</v>
      </c>
    </row>
    <row r="2493" spans="1:41">
      <c r="A2493" s="6" t="s">
        <v>2949</v>
      </c>
      <c r="B2493">
        <v>2013</v>
      </c>
      <c r="C2493">
        <v>10</v>
      </c>
      <c r="E2493" t="s">
        <v>112</v>
      </c>
      <c r="F2493" t="s">
        <v>113</v>
      </c>
      <c r="G2493" t="s">
        <v>83</v>
      </c>
      <c r="H2493" t="s">
        <v>2028</v>
      </c>
      <c r="I2493">
        <v>2013</v>
      </c>
      <c r="K2493" s="6">
        <v>41639</v>
      </c>
      <c r="L2493">
        <v>2</v>
      </c>
      <c r="N2493" t="s">
        <v>104</v>
      </c>
      <c r="O2493" s="8">
        <v>3.5</v>
      </c>
      <c r="P2493" s="8">
        <v>3.5</v>
      </c>
      <c r="Q2493" s="8">
        <v>3.37</v>
      </c>
      <c r="R2493" s="8">
        <v>3.67</v>
      </c>
      <c r="S2493" s="8">
        <v>3.15</v>
      </c>
      <c r="T2493" s="8">
        <v>3.9</v>
      </c>
      <c r="U2493" s="8">
        <v>0.21</v>
      </c>
      <c r="V2493" s="9">
        <v>27</v>
      </c>
      <c r="W2493" s="8">
        <v>0.29999999999999982</v>
      </c>
      <c r="X2493" s="8">
        <v>0.75</v>
      </c>
      <c r="Y2493" s="8">
        <v>0</v>
      </c>
      <c r="Z2493" s="8">
        <v>-6.999999999999984E-2</v>
      </c>
      <c r="AA2493">
        <v>7.9999999999999627E-2</v>
      </c>
      <c r="AF2493" t="s">
        <v>2349</v>
      </c>
      <c r="AG2493" t="s">
        <v>115</v>
      </c>
      <c r="AH2493" t="s">
        <v>116</v>
      </c>
      <c r="AI2493" t="s">
        <v>117</v>
      </c>
      <c r="AJ2493" s="7">
        <v>41639</v>
      </c>
      <c r="AK2493" t="s">
        <v>2950</v>
      </c>
      <c r="AL2493" t="s">
        <v>118</v>
      </c>
      <c r="AM2493" t="s">
        <v>2030</v>
      </c>
      <c r="AN2493" t="s">
        <v>2979</v>
      </c>
      <c r="AO2493" t="str">
        <f>TEXT(A2493,"yyyy-mm-dd")</f>
        <v>2013-10-31</v>
      </c>
    </row>
    <row r="2494" spans="1:41">
      <c r="A2494" s="6" t="s">
        <v>2983</v>
      </c>
      <c r="B2494">
        <v>2013</v>
      </c>
      <c r="C2494">
        <v>11</v>
      </c>
      <c r="E2494" t="s">
        <v>1907</v>
      </c>
      <c r="F2494" t="s">
        <v>1908</v>
      </c>
      <c r="G2494" t="s">
        <v>102</v>
      </c>
      <c r="H2494" t="s">
        <v>2970</v>
      </c>
      <c r="I2494">
        <v>2015</v>
      </c>
      <c r="J2494">
        <v>3</v>
      </c>
      <c r="K2494" s="6">
        <v>42277</v>
      </c>
      <c r="L2494">
        <v>22</v>
      </c>
      <c r="M2494">
        <v>7</v>
      </c>
      <c r="N2494" t="s">
        <v>167</v>
      </c>
      <c r="O2494" s="8">
        <v>4.2</v>
      </c>
      <c r="P2494" s="8">
        <v>4</v>
      </c>
      <c r="Q2494" s="8">
        <v>4</v>
      </c>
      <c r="R2494" s="8">
        <v>4.5</v>
      </c>
      <c r="S2494" s="8">
        <v>3.5</v>
      </c>
      <c r="T2494" s="8">
        <v>5.13</v>
      </c>
      <c r="U2494" s="8">
        <v>0.45</v>
      </c>
      <c r="V2494" s="9">
        <v>34</v>
      </c>
      <c r="W2494" s="8">
        <v>0.5</v>
      </c>
      <c r="X2494" s="8">
        <v>1.63</v>
      </c>
      <c r="Y2494" s="8">
        <v>0.20000000000000018</v>
      </c>
      <c r="Z2494" s="8">
        <v>0</v>
      </c>
      <c r="AA2494">
        <v>0</v>
      </c>
      <c r="AF2494" t="s">
        <v>2971</v>
      </c>
      <c r="AG2494" t="s">
        <v>1910</v>
      </c>
      <c r="AH2494" t="s">
        <v>1911</v>
      </c>
      <c r="AI2494" t="s">
        <v>1944</v>
      </c>
      <c r="AJ2494" s="7">
        <v>42277</v>
      </c>
      <c r="AK2494" t="s">
        <v>2984</v>
      </c>
      <c r="AL2494" t="s">
        <v>1908</v>
      </c>
      <c r="AM2494" t="s">
        <v>2972</v>
      </c>
      <c r="AN2494" t="s">
        <v>3003</v>
      </c>
      <c r="AO2494" t="str">
        <f>TEXT(A2494,"yyyy-mm-dd")</f>
        <v>2013-11-30</v>
      </c>
    </row>
    <row r="2495" spans="1:41">
      <c r="A2495" s="6" t="s">
        <v>2983</v>
      </c>
      <c r="B2495">
        <v>2013</v>
      </c>
      <c r="C2495">
        <v>11</v>
      </c>
      <c r="E2495" t="s">
        <v>1907</v>
      </c>
      <c r="F2495" t="s">
        <v>1908</v>
      </c>
      <c r="G2495" t="s">
        <v>102</v>
      </c>
      <c r="H2495" t="s">
        <v>2840</v>
      </c>
      <c r="I2495">
        <v>2015</v>
      </c>
      <c r="J2495">
        <v>2</v>
      </c>
      <c r="K2495" s="6">
        <v>42185</v>
      </c>
      <c r="L2495">
        <v>19</v>
      </c>
      <c r="M2495">
        <v>6</v>
      </c>
      <c r="N2495" t="s">
        <v>195</v>
      </c>
      <c r="O2495" s="8">
        <v>4.05</v>
      </c>
      <c r="P2495" s="8">
        <v>4</v>
      </c>
      <c r="Q2495" s="8">
        <v>3.75</v>
      </c>
      <c r="R2495" s="8">
        <v>4.29</v>
      </c>
      <c r="S2495" s="8">
        <v>3.5</v>
      </c>
      <c r="T2495" s="8">
        <v>5</v>
      </c>
      <c r="U2495" s="8">
        <v>0.41</v>
      </c>
      <c r="V2495" s="9">
        <v>34</v>
      </c>
      <c r="W2495" s="8">
        <v>0.54</v>
      </c>
      <c r="X2495" s="8">
        <v>1.5</v>
      </c>
      <c r="Y2495" s="8">
        <v>4.9999999999999822E-2</v>
      </c>
      <c r="Z2495" s="8">
        <v>0</v>
      </c>
      <c r="AA2495">
        <v>-8.9999999999999858E-2</v>
      </c>
      <c r="AF2495" t="s">
        <v>2841</v>
      </c>
      <c r="AG2495" t="s">
        <v>1910</v>
      </c>
      <c r="AH2495" t="s">
        <v>1911</v>
      </c>
      <c r="AI2495" t="s">
        <v>1939</v>
      </c>
      <c r="AJ2495" s="7">
        <v>42185</v>
      </c>
      <c r="AK2495" t="s">
        <v>2984</v>
      </c>
      <c r="AL2495" t="s">
        <v>1908</v>
      </c>
      <c r="AM2495" t="s">
        <v>2842</v>
      </c>
      <c r="AN2495" t="s">
        <v>3002</v>
      </c>
      <c r="AO2495" t="str">
        <f>TEXT(A2495,"yyyy-mm-dd")</f>
        <v>2013-11-30</v>
      </c>
    </row>
    <row r="2496" spans="1:41">
      <c r="A2496" s="6" t="s">
        <v>2983</v>
      </c>
      <c r="B2496">
        <v>2013</v>
      </c>
      <c r="C2496">
        <v>11</v>
      </c>
      <c r="E2496" t="s">
        <v>1907</v>
      </c>
      <c r="F2496" t="s">
        <v>1908</v>
      </c>
      <c r="G2496" t="s">
        <v>102</v>
      </c>
      <c r="H2496" t="s">
        <v>2749</v>
      </c>
      <c r="I2496">
        <v>2015</v>
      </c>
      <c r="J2496">
        <v>1</v>
      </c>
      <c r="K2496" s="6">
        <v>42094</v>
      </c>
      <c r="L2496">
        <v>16</v>
      </c>
      <c r="M2496">
        <v>5</v>
      </c>
      <c r="N2496" t="s">
        <v>222</v>
      </c>
      <c r="O2496" s="8">
        <v>3.86</v>
      </c>
      <c r="P2496" s="8">
        <v>3.75</v>
      </c>
      <c r="Q2496" s="8">
        <v>3.5</v>
      </c>
      <c r="R2496" s="8">
        <v>4</v>
      </c>
      <c r="S2496" s="8">
        <v>3.5</v>
      </c>
      <c r="T2496" s="8">
        <v>4.84</v>
      </c>
      <c r="U2496" s="8">
        <v>0.35</v>
      </c>
      <c r="V2496" s="9">
        <v>34</v>
      </c>
      <c r="W2496" s="8">
        <v>0.5</v>
      </c>
      <c r="X2496" s="8">
        <v>1.3399999999999999</v>
      </c>
      <c r="Y2496" s="8">
        <v>0.10999999999999988</v>
      </c>
      <c r="Z2496" s="8">
        <v>0</v>
      </c>
      <c r="AA2496">
        <v>0.18999999999999995</v>
      </c>
      <c r="AF2496" t="s">
        <v>2750</v>
      </c>
      <c r="AG2496" t="s">
        <v>1910</v>
      </c>
      <c r="AH2496" t="s">
        <v>1911</v>
      </c>
      <c r="AI2496" t="s">
        <v>1934</v>
      </c>
      <c r="AJ2496" s="7">
        <v>42094</v>
      </c>
      <c r="AK2496" t="s">
        <v>2984</v>
      </c>
      <c r="AL2496" t="s">
        <v>1908</v>
      </c>
      <c r="AM2496" t="s">
        <v>2751</v>
      </c>
      <c r="AN2496" t="s">
        <v>3001</v>
      </c>
      <c r="AO2496" t="str">
        <f>TEXT(A2496,"yyyy-mm-dd")</f>
        <v>2013-11-30</v>
      </c>
    </row>
    <row r="2497" spans="1:41">
      <c r="A2497" s="6" t="s">
        <v>2983</v>
      </c>
      <c r="B2497">
        <v>2013</v>
      </c>
      <c r="C2497">
        <v>11</v>
      </c>
      <c r="E2497" t="s">
        <v>1907</v>
      </c>
      <c r="F2497" t="s">
        <v>1908</v>
      </c>
      <c r="G2497" t="s">
        <v>102</v>
      </c>
      <c r="H2497" t="s">
        <v>2641</v>
      </c>
      <c r="I2497">
        <v>2014</v>
      </c>
      <c r="J2497">
        <v>4</v>
      </c>
      <c r="K2497" s="6">
        <v>42004</v>
      </c>
      <c r="L2497">
        <v>13</v>
      </c>
      <c r="M2497">
        <v>4</v>
      </c>
      <c r="N2497" t="s">
        <v>252</v>
      </c>
      <c r="O2497" s="8">
        <v>3.66</v>
      </c>
      <c r="P2497" s="8">
        <v>3.5</v>
      </c>
      <c r="Q2497" s="8">
        <v>3.5</v>
      </c>
      <c r="R2497" s="8">
        <v>3.73</v>
      </c>
      <c r="S2497" s="8">
        <v>3.5</v>
      </c>
      <c r="T2497" s="8">
        <v>4.6500000000000004</v>
      </c>
      <c r="U2497" s="8">
        <v>0.28999999999999998</v>
      </c>
      <c r="V2497" s="9">
        <v>35</v>
      </c>
      <c r="W2497" s="8">
        <v>0.22999999999999998</v>
      </c>
      <c r="X2497" s="8">
        <v>1.1500000000000004</v>
      </c>
      <c r="Y2497" s="8">
        <v>0.16000000000000014</v>
      </c>
      <c r="Z2497" s="8">
        <v>0</v>
      </c>
      <c r="AA2497">
        <v>-2.0000000000000018E-2</v>
      </c>
      <c r="AF2497" t="s">
        <v>2642</v>
      </c>
      <c r="AG2497" t="s">
        <v>1910</v>
      </c>
      <c r="AH2497" t="s">
        <v>1911</v>
      </c>
      <c r="AI2497" t="s">
        <v>1929</v>
      </c>
      <c r="AJ2497" s="7">
        <v>42004</v>
      </c>
      <c r="AK2497" t="s">
        <v>2984</v>
      </c>
      <c r="AL2497" t="s">
        <v>1908</v>
      </c>
      <c r="AM2497" t="s">
        <v>2643</v>
      </c>
      <c r="AN2497" t="s">
        <v>3000</v>
      </c>
      <c r="AO2497" t="str">
        <f>TEXT(A2497,"yyyy-mm-dd")</f>
        <v>2013-11-30</v>
      </c>
    </row>
    <row r="2498" spans="1:41">
      <c r="A2498" s="6" t="s">
        <v>2983</v>
      </c>
      <c r="B2498">
        <v>2013</v>
      </c>
      <c r="C2498">
        <v>11</v>
      </c>
      <c r="E2498" t="s">
        <v>1907</v>
      </c>
      <c r="F2498" t="s">
        <v>1908</v>
      </c>
      <c r="G2498" t="s">
        <v>102</v>
      </c>
      <c r="H2498" t="s">
        <v>2564</v>
      </c>
      <c r="I2498">
        <v>2014</v>
      </c>
      <c r="J2498">
        <v>3</v>
      </c>
      <c r="K2498" s="6">
        <v>41912</v>
      </c>
      <c r="L2498">
        <v>10</v>
      </c>
      <c r="M2498">
        <v>3</v>
      </c>
      <c r="N2498" t="s">
        <v>164</v>
      </c>
      <c r="O2498" s="8">
        <v>3.59</v>
      </c>
      <c r="P2498" s="8">
        <v>3.5</v>
      </c>
      <c r="Q2498" s="8">
        <v>3.5</v>
      </c>
      <c r="R2498" s="8">
        <v>3.5</v>
      </c>
      <c r="S2498" s="8">
        <v>3.5</v>
      </c>
      <c r="T2498" s="8">
        <v>4.43</v>
      </c>
      <c r="U2498" s="8">
        <v>0.22</v>
      </c>
      <c r="V2498" s="9">
        <v>35</v>
      </c>
      <c r="W2498" s="8">
        <v>0</v>
      </c>
      <c r="X2498" s="8">
        <v>0.92999999999999972</v>
      </c>
      <c r="Y2498" s="8">
        <v>8.9999999999999858E-2</v>
      </c>
      <c r="Z2498" s="8">
        <v>0</v>
      </c>
      <c r="AA2498">
        <v>-0.18999999999999995</v>
      </c>
      <c r="AF2498" t="s">
        <v>2565</v>
      </c>
      <c r="AG2498" t="s">
        <v>1910</v>
      </c>
      <c r="AH2498" t="s">
        <v>1911</v>
      </c>
      <c r="AI2498" t="s">
        <v>1924</v>
      </c>
      <c r="AJ2498" s="7">
        <v>41912</v>
      </c>
      <c r="AK2498" t="s">
        <v>2984</v>
      </c>
      <c r="AL2498" t="s">
        <v>1908</v>
      </c>
      <c r="AM2498" t="s">
        <v>2566</v>
      </c>
      <c r="AN2498" t="s">
        <v>2999</v>
      </c>
      <c r="AO2498" t="str">
        <f>TEXT(A2498,"yyyy-mm-dd")</f>
        <v>2013-11-30</v>
      </c>
    </row>
    <row r="2499" spans="1:41">
      <c r="A2499" s="6" t="s">
        <v>2983</v>
      </c>
      <c r="B2499">
        <v>2013</v>
      </c>
      <c r="C2499">
        <v>11</v>
      </c>
      <c r="E2499" t="s">
        <v>1907</v>
      </c>
      <c r="F2499" t="s">
        <v>1908</v>
      </c>
      <c r="G2499" t="s">
        <v>102</v>
      </c>
      <c r="H2499" t="s">
        <v>2491</v>
      </c>
      <c r="I2499">
        <v>2014</v>
      </c>
      <c r="J2499">
        <v>2</v>
      </c>
      <c r="K2499" s="6">
        <v>41820</v>
      </c>
      <c r="L2499">
        <v>7</v>
      </c>
      <c r="M2499">
        <v>2</v>
      </c>
      <c r="N2499" t="s">
        <v>192</v>
      </c>
      <c r="O2499" s="8">
        <v>3.56</v>
      </c>
      <c r="P2499" s="8">
        <v>3.5</v>
      </c>
      <c r="Q2499" s="8">
        <v>3.5</v>
      </c>
      <c r="R2499" s="8">
        <v>3.5</v>
      </c>
      <c r="S2499" s="8">
        <v>3.5</v>
      </c>
      <c r="T2499" s="8">
        <v>4.2</v>
      </c>
      <c r="U2499" s="8">
        <v>0.17</v>
      </c>
      <c r="V2499" s="9">
        <v>35</v>
      </c>
      <c r="W2499" s="8">
        <v>0</v>
      </c>
      <c r="X2499" s="8">
        <v>0.70000000000000018</v>
      </c>
      <c r="Y2499" s="8">
        <v>6.0000000000000053E-2</v>
      </c>
      <c r="Z2499" s="8">
        <v>0</v>
      </c>
      <c r="AA2499">
        <v>0</v>
      </c>
      <c r="AF2499" t="s">
        <v>2492</v>
      </c>
      <c r="AG2499" t="s">
        <v>1910</v>
      </c>
      <c r="AH2499" t="s">
        <v>1911</v>
      </c>
      <c r="AI2499" t="s">
        <v>1919</v>
      </c>
      <c r="AJ2499" s="7">
        <v>41820</v>
      </c>
      <c r="AK2499" t="s">
        <v>2984</v>
      </c>
      <c r="AL2499" t="s">
        <v>1908</v>
      </c>
      <c r="AM2499" t="s">
        <v>2493</v>
      </c>
      <c r="AN2499" t="s">
        <v>2998</v>
      </c>
      <c r="AO2499" t="str">
        <f>TEXT(A2499,"yyyy-mm-dd")</f>
        <v>2013-11-30</v>
      </c>
    </row>
    <row r="2500" spans="1:41">
      <c r="A2500" s="6" t="s">
        <v>2983</v>
      </c>
      <c r="B2500">
        <v>2013</v>
      </c>
      <c r="C2500">
        <v>11</v>
      </c>
      <c r="E2500" t="s">
        <v>1907</v>
      </c>
      <c r="F2500" t="s">
        <v>1908</v>
      </c>
      <c r="G2500" t="s">
        <v>102</v>
      </c>
      <c r="H2500" t="s">
        <v>2418</v>
      </c>
      <c r="I2500">
        <v>2014</v>
      </c>
      <c r="J2500">
        <v>1</v>
      </c>
      <c r="K2500" s="6">
        <v>41729</v>
      </c>
      <c r="L2500">
        <v>4</v>
      </c>
      <c r="M2500">
        <v>1</v>
      </c>
      <c r="N2500" t="s">
        <v>219</v>
      </c>
      <c r="O2500" s="8">
        <v>3.54</v>
      </c>
      <c r="P2500" s="8">
        <v>3.5</v>
      </c>
      <c r="Q2500" s="8">
        <v>3.5</v>
      </c>
      <c r="R2500" s="8">
        <v>3.5</v>
      </c>
      <c r="S2500" s="8">
        <v>3.5</v>
      </c>
      <c r="T2500" s="8">
        <v>4</v>
      </c>
      <c r="U2500" s="8">
        <v>0.11</v>
      </c>
      <c r="V2500" s="9">
        <v>35</v>
      </c>
      <c r="W2500" s="8">
        <v>0</v>
      </c>
      <c r="X2500" s="8">
        <v>0.5</v>
      </c>
      <c r="Y2500" s="8">
        <v>4.0000000000000036E-2</v>
      </c>
      <c r="Z2500" s="8">
        <v>0</v>
      </c>
      <c r="AA2500">
        <v>0</v>
      </c>
      <c r="AF2500" t="s">
        <v>2419</v>
      </c>
      <c r="AG2500" t="s">
        <v>1910</v>
      </c>
      <c r="AH2500" t="s">
        <v>1911</v>
      </c>
      <c r="AI2500" t="s">
        <v>1915</v>
      </c>
      <c r="AJ2500" s="7">
        <v>41729</v>
      </c>
      <c r="AK2500" t="s">
        <v>2984</v>
      </c>
      <c r="AL2500" t="s">
        <v>1908</v>
      </c>
      <c r="AM2500" t="s">
        <v>2420</v>
      </c>
      <c r="AN2500" t="s">
        <v>2997</v>
      </c>
      <c r="AO2500" t="str">
        <f>TEXT(A2500,"yyyy-mm-dd")</f>
        <v>2013-11-30</v>
      </c>
    </row>
    <row r="2501" spans="1:41">
      <c r="A2501" s="6" t="s">
        <v>2983</v>
      </c>
      <c r="B2501">
        <v>2013</v>
      </c>
      <c r="C2501">
        <v>11</v>
      </c>
      <c r="E2501" t="s">
        <v>1907</v>
      </c>
      <c r="F2501" t="s">
        <v>1908</v>
      </c>
      <c r="G2501" t="s">
        <v>102</v>
      </c>
      <c r="H2501" t="s">
        <v>2342</v>
      </c>
      <c r="I2501">
        <v>2013</v>
      </c>
      <c r="J2501">
        <v>4</v>
      </c>
      <c r="K2501" s="6">
        <v>41639</v>
      </c>
      <c r="L2501">
        <v>1</v>
      </c>
      <c r="M2501">
        <v>0</v>
      </c>
      <c r="N2501" t="s">
        <v>169</v>
      </c>
      <c r="O2501" s="8">
        <v>3.53</v>
      </c>
      <c r="P2501" s="8">
        <v>3.5</v>
      </c>
      <c r="Q2501" s="8">
        <v>3.5</v>
      </c>
      <c r="R2501" s="8">
        <v>3.5</v>
      </c>
      <c r="S2501" s="8">
        <v>3.5</v>
      </c>
      <c r="T2501" s="8">
        <v>4</v>
      </c>
      <c r="U2501" s="8">
        <v>0.11</v>
      </c>
      <c r="V2501" s="9">
        <v>35</v>
      </c>
      <c r="W2501" s="8">
        <v>0</v>
      </c>
      <c r="X2501" s="8">
        <v>0.5</v>
      </c>
      <c r="Y2501" s="8">
        <v>2.9999999999999805E-2</v>
      </c>
      <c r="Z2501" s="8">
        <v>0</v>
      </c>
      <c r="AA2501">
        <v>0</v>
      </c>
      <c r="AF2501" t="s">
        <v>2343</v>
      </c>
      <c r="AG2501" t="s">
        <v>1910</v>
      </c>
      <c r="AH2501" t="s">
        <v>1911</v>
      </c>
      <c r="AI2501" t="s">
        <v>1912</v>
      </c>
      <c r="AJ2501" s="7">
        <v>41639</v>
      </c>
      <c r="AK2501" t="s">
        <v>2984</v>
      </c>
      <c r="AL2501" t="s">
        <v>1908</v>
      </c>
      <c r="AM2501" t="s">
        <v>2344</v>
      </c>
      <c r="AN2501" t="s">
        <v>2996</v>
      </c>
      <c r="AO2501" t="str">
        <f>TEXT(A2501,"yyyy-mm-dd")</f>
        <v>2013-11-30</v>
      </c>
    </row>
    <row r="2502" spans="1:41">
      <c r="A2502" s="6" t="s">
        <v>2983</v>
      </c>
      <c r="B2502">
        <v>2013</v>
      </c>
      <c r="C2502">
        <v>11</v>
      </c>
      <c r="E2502" t="s">
        <v>100</v>
      </c>
      <c r="F2502" t="s">
        <v>101</v>
      </c>
      <c r="G2502" t="s">
        <v>83</v>
      </c>
      <c r="H2502" t="s">
        <v>2624</v>
      </c>
      <c r="I2502">
        <v>2015</v>
      </c>
      <c r="K2502" s="6">
        <v>42369</v>
      </c>
      <c r="L2502">
        <v>25</v>
      </c>
      <c r="N2502" t="s">
        <v>357</v>
      </c>
      <c r="O2502" s="8">
        <v>3.94</v>
      </c>
      <c r="P2502" s="8">
        <v>3.95</v>
      </c>
      <c r="Q2502" s="8">
        <v>3.7</v>
      </c>
      <c r="R2502" s="8">
        <v>4.2</v>
      </c>
      <c r="S2502" s="8">
        <v>2.81</v>
      </c>
      <c r="T2502" s="8">
        <v>5.2</v>
      </c>
      <c r="U2502" s="8">
        <v>0.5</v>
      </c>
      <c r="V2502" s="9">
        <v>32</v>
      </c>
      <c r="W2502" s="8">
        <v>0.5</v>
      </c>
      <c r="X2502" s="8">
        <v>2.39</v>
      </c>
      <c r="Y2502" s="8">
        <v>-1.0000000000000231E-2</v>
      </c>
      <c r="Z2502" s="8">
        <v>-4.9999999999999822E-2</v>
      </c>
      <c r="AA2502">
        <v>0</v>
      </c>
      <c r="AF2502" t="s">
        <v>10060</v>
      </c>
      <c r="AG2502" t="s">
        <v>9655</v>
      </c>
      <c r="AH2502" t="s">
        <v>9656</v>
      </c>
      <c r="AI2502" t="s">
        <v>9708</v>
      </c>
      <c r="AJ2502" s="7">
        <v>42369</v>
      </c>
      <c r="AK2502" t="s">
        <v>2984</v>
      </c>
      <c r="AL2502" t="s">
        <v>109</v>
      </c>
      <c r="AM2502" t="s">
        <v>2626</v>
      </c>
      <c r="AN2502" t="s">
        <v>10071</v>
      </c>
    </row>
    <row r="2503" spans="1:41">
      <c r="A2503" s="6" t="s">
        <v>2983</v>
      </c>
      <c r="B2503">
        <v>2013</v>
      </c>
      <c r="C2503">
        <v>11</v>
      </c>
      <c r="E2503" t="s">
        <v>100</v>
      </c>
      <c r="F2503" t="s">
        <v>101</v>
      </c>
      <c r="G2503" t="s">
        <v>102</v>
      </c>
      <c r="H2503" t="s">
        <v>2641</v>
      </c>
      <c r="I2503">
        <v>2014</v>
      </c>
      <c r="J2503">
        <v>4</v>
      </c>
      <c r="K2503" s="6">
        <v>42004</v>
      </c>
      <c r="L2503">
        <v>13</v>
      </c>
      <c r="M2503">
        <v>4</v>
      </c>
      <c r="N2503" t="s">
        <v>252</v>
      </c>
      <c r="O2503" s="8">
        <v>3.63</v>
      </c>
      <c r="P2503" s="8">
        <v>3.6</v>
      </c>
      <c r="Q2503" s="8">
        <v>3.25</v>
      </c>
      <c r="R2503" s="8">
        <v>4</v>
      </c>
      <c r="S2503" s="8">
        <v>2.4500000000000002</v>
      </c>
      <c r="T2503" s="8">
        <v>4.9000000000000004</v>
      </c>
      <c r="U2503" s="8">
        <v>0.56999999999999995</v>
      </c>
      <c r="V2503" s="9">
        <v>34</v>
      </c>
      <c r="W2503" s="8">
        <v>0.75</v>
      </c>
      <c r="X2503" s="8">
        <v>2.4500000000000002</v>
      </c>
      <c r="Y2503" s="8">
        <v>2.9999999999999805E-2</v>
      </c>
      <c r="Z2503" s="8">
        <v>-2.0000000000000018E-2</v>
      </c>
      <c r="AA2503">
        <v>4.9999999999999822E-2</v>
      </c>
      <c r="AF2503" t="s">
        <v>2672</v>
      </c>
      <c r="AG2503" t="s">
        <v>106</v>
      </c>
      <c r="AH2503" t="s">
        <v>107</v>
      </c>
      <c r="AI2503" t="s">
        <v>502</v>
      </c>
      <c r="AJ2503" s="7">
        <v>42004</v>
      </c>
      <c r="AK2503" t="s">
        <v>2984</v>
      </c>
      <c r="AL2503" t="s">
        <v>109</v>
      </c>
      <c r="AM2503" t="s">
        <v>2643</v>
      </c>
      <c r="AN2503" t="s">
        <v>2995</v>
      </c>
      <c r="AO2503" t="str">
        <f>TEXT(A2503,"yyyy-mm-dd")</f>
        <v>2013-11-30</v>
      </c>
    </row>
    <row r="2504" spans="1:41">
      <c r="A2504" s="6" t="s">
        <v>2983</v>
      </c>
      <c r="B2504">
        <v>2013</v>
      </c>
      <c r="C2504">
        <v>11</v>
      </c>
      <c r="E2504" t="s">
        <v>100</v>
      </c>
      <c r="F2504" t="s">
        <v>101</v>
      </c>
      <c r="G2504" t="s">
        <v>83</v>
      </c>
      <c r="H2504" t="s">
        <v>2325</v>
      </c>
      <c r="I2504">
        <v>2014</v>
      </c>
      <c r="K2504" s="6">
        <v>42004</v>
      </c>
      <c r="L2504">
        <v>13</v>
      </c>
      <c r="N2504" t="s">
        <v>252</v>
      </c>
      <c r="O2504" s="8">
        <v>3.34</v>
      </c>
      <c r="P2504" s="8">
        <v>3.3</v>
      </c>
      <c r="Q2504" s="8">
        <v>3</v>
      </c>
      <c r="R2504" s="8">
        <v>3.65</v>
      </c>
      <c r="S2504" s="8">
        <v>2.2999999999999998</v>
      </c>
      <c r="T2504" s="8">
        <v>4.0999999999999996</v>
      </c>
      <c r="U2504" s="8">
        <v>0.44</v>
      </c>
      <c r="V2504" s="9">
        <v>35</v>
      </c>
      <c r="W2504" s="8">
        <v>0.64999999999999991</v>
      </c>
      <c r="X2504" s="8">
        <v>1.7999999999999998</v>
      </c>
      <c r="Y2504" s="8">
        <v>4.0000000000000036E-2</v>
      </c>
      <c r="Z2504" s="8">
        <v>-0.10000000000000009</v>
      </c>
      <c r="AA2504">
        <v>7.9999999999999627E-2</v>
      </c>
      <c r="AF2504" t="s">
        <v>10034</v>
      </c>
      <c r="AG2504" t="s">
        <v>9655</v>
      </c>
      <c r="AH2504" t="s">
        <v>9656</v>
      </c>
      <c r="AI2504" t="s">
        <v>9669</v>
      </c>
      <c r="AJ2504" s="7">
        <v>42004</v>
      </c>
      <c r="AK2504" t="s">
        <v>2984</v>
      </c>
      <c r="AL2504" t="s">
        <v>109</v>
      </c>
      <c r="AM2504" t="s">
        <v>2327</v>
      </c>
      <c r="AN2504" t="s">
        <v>10045</v>
      </c>
    </row>
    <row r="2505" spans="1:41">
      <c r="A2505" s="6" t="s">
        <v>2983</v>
      </c>
      <c r="B2505">
        <v>2013</v>
      </c>
      <c r="C2505">
        <v>11</v>
      </c>
      <c r="E2505" t="s">
        <v>100</v>
      </c>
      <c r="F2505" t="s">
        <v>101</v>
      </c>
      <c r="G2505" t="s">
        <v>102</v>
      </c>
      <c r="H2505" t="s">
        <v>2564</v>
      </c>
      <c r="I2505">
        <v>2014</v>
      </c>
      <c r="J2505">
        <v>3</v>
      </c>
      <c r="K2505" s="6">
        <v>41912</v>
      </c>
      <c r="L2505">
        <v>10</v>
      </c>
      <c r="M2505">
        <v>3</v>
      </c>
      <c r="N2505" t="s">
        <v>164</v>
      </c>
      <c r="O2505" s="8">
        <v>3.57</v>
      </c>
      <c r="P2505" s="8">
        <v>3.5</v>
      </c>
      <c r="Q2505" s="8">
        <v>3.2</v>
      </c>
      <c r="R2505" s="8">
        <v>3.98</v>
      </c>
      <c r="S2505" s="8">
        <v>2.13</v>
      </c>
      <c r="T2505" s="8">
        <v>4.8</v>
      </c>
      <c r="U2505" s="8">
        <v>0.61</v>
      </c>
      <c r="V2505" s="9">
        <v>34</v>
      </c>
      <c r="W2505" s="8">
        <v>0.7799999999999998</v>
      </c>
      <c r="X2505" s="8">
        <v>2.67</v>
      </c>
      <c r="Y2505" s="8">
        <v>6.999999999999984E-2</v>
      </c>
      <c r="Z2505" s="8">
        <v>-0.10000000000000009</v>
      </c>
      <c r="AA2505">
        <v>8.0000000000000071E-2</v>
      </c>
      <c r="AF2505" t="s">
        <v>2669</v>
      </c>
      <c r="AG2505" t="s">
        <v>106</v>
      </c>
      <c r="AH2505" t="s">
        <v>107</v>
      </c>
      <c r="AI2505" t="s">
        <v>497</v>
      </c>
      <c r="AJ2505" s="7">
        <v>41912</v>
      </c>
      <c r="AK2505" t="s">
        <v>2984</v>
      </c>
      <c r="AL2505" t="s">
        <v>109</v>
      </c>
      <c r="AM2505" t="s">
        <v>2566</v>
      </c>
      <c r="AN2505" t="s">
        <v>2994</v>
      </c>
      <c r="AO2505" t="str">
        <f>TEXT(A2505,"yyyy-mm-dd")</f>
        <v>2013-11-30</v>
      </c>
    </row>
    <row r="2506" spans="1:41">
      <c r="A2506" s="6" t="s">
        <v>2983</v>
      </c>
      <c r="B2506">
        <v>2013</v>
      </c>
      <c r="C2506">
        <v>11</v>
      </c>
      <c r="E2506" t="s">
        <v>100</v>
      </c>
      <c r="F2506" t="s">
        <v>101</v>
      </c>
      <c r="G2506" t="s">
        <v>102</v>
      </c>
      <c r="H2506" t="s">
        <v>2491</v>
      </c>
      <c r="I2506">
        <v>2014</v>
      </c>
      <c r="J2506">
        <v>2</v>
      </c>
      <c r="K2506" s="6">
        <v>41820</v>
      </c>
      <c r="L2506">
        <v>7</v>
      </c>
      <c r="M2506">
        <v>2</v>
      </c>
      <c r="N2506" t="s">
        <v>192</v>
      </c>
      <c r="O2506" s="8">
        <v>3.13</v>
      </c>
      <c r="P2506" s="8">
        <v>3.01</v>
      </c>
      <c r="Q2506" s="8">
        <v>2.83</v>
      </c>
      <c r="R2506" s="8">
        <v>3.5</v>
      </c>
      <c r="S2506" s="8">
        <v>1.9</v>
      </c>
      <c r="T2506" s="8">
        <v>4.4000000000000004</v>
      </c>
      <c r="U2506" s="8">
        <v>0.57999999999999996</v>
      </c>
      <c r="V2506" s="9">
        <v>34</v>
      </c>
      <c r="W2506" s="8">
        <v>0.66999999999999993</v>
      </c>
      <c r="X2506" s="8">
        <v>2.5000000000000004</v>
      </c>
      <c r="Y2506" s="8">
        <v>0.12000000000000011</v>
      </c>
      <c r="Z2506" s="8">
        <v>-0.19000000000000039</v>
      </c>
      <c r="AA2506">
        <v>-3.0000000000000249E-2</v>
      </c>
      <c r="AF2506" t="s">
        <v>2666</v>
      </c>
      <c r="AG2506" t="s">
        <v>106</v>
      </c>
      <c r="AH2506" t="s">
        <v>107</v>
      </c>
      <c r="AI2506" t="s">
        <v>427</v>
      </c>
      <c r="AJ2506" s="7">
        <v>41820</v>
      </c>
      <c r="AK2506" t="s">
        <v>2984</v>
      </c>
      <c r="AL2506" t="s">
        <v>109</v>
      </c>
      <c r="AM2506" t="s">
        <v>2493</v>
      </c>
      <c r="AN2506" t="s">
        <v>2993</v>
      </c>
      <c r="AO2506" t="str">
        <f>TEXT(A2506,"yyyy-mm-dd")</f>
        <v>2013-11-30</v>
      </c>
    </row>
    <row r="2507" spans="1:41">
      <c r="A2507" s="6" t="s">
        <v>2983</v>
      </c>
      <c r="B2507">
        <v>2013</v>
      </c>
      <c r="C2507">
        <v>11</v>
      </c>
      <c r="E2507" t="s">
        <v>100</v>
      </c>
      <c r="F2507" t="s">
        <v>101</v>
      </c>
      <c r="G2507" t="s">
        <v>102</v>
      </c>
      <c r="H2507" t="s">
        <v>2418</v>
      </c>
      <c r="I2507">
        <v>2014</v>
      </c>
      <c r="J2507">
        <v>1</v>
      </c>
      <c r="K2507" s="6">
        <v>41729</v>
      </c>
      <c r="L2507">
        <v>4</v>
      </c>
      <c r="M2507">
        <v>1</v>
      </c>
      <c r="N2507" t="s">
        <v>219</v>
      </c>
      <c r="O2507" s="8">
        <v>3.07</v>
      </c>
      <c r="P2507" s="8">
        <v>3.01</v>
      </c>
      <c r="Q2507" s="8">
        <v>2.6</v>
      </c>
      <c r="R2507" s="8">
        <v>3.4</v>
      </c>
      <c r="S2507" s="8">
        <v>1.9</v>
      </c>
      <c r="T2507" s="8">
        <v>4.5</v>
      </c>
      <c r="U2507" s="8">
        <v>0.66</v>
      </c>
      <c r="V2507" s="9">
        <v>34</v>
      </c>
      <c r="W2507" s="8">
        <v>0.79999999999999982</v>
      </c>
      <c r="X2507" s="8">
        <v>2.6</v>
      </c>
      <c r="Y2507" s="8">
        <v>6.0000000000000053E-2</v>
      </c>
      <c r="Z2507" s="8">
        <v>-9.0000000000000302E-2</v>
      </c>
      <c r="AA2507">
        <v>0</v>
      </c>
      <c r="AF2507" t="s">
        <v>2664</v>
      </c>
      <c r="AG2507" t="s">
        <v>106</v>
      </c>
      <c r="AH2507" t="s">
        <v>107</v>
      </c>
      <c r="AI2507" t="s">
        <v>340</v>
      </c>
      <c r="AJ2507" s="7">
        <v>41729</v>
      </c>
      <c r="AK2507" t="s">
        <v>2984</v>
      </c>
      <c r="AL2507" t="s">
        <v>109</v>
      </c>
      <c r="AM2507" t="s">
        <v>2420</v>
      </c>
      <c r="AN2507" t="s">
        <v>2992</v>
      </c>
      <c r="AO2507" t="str">
        <f>TEXT(A2507,"yyyy-mm-dd")</f>
        <v>2013-11-30</v>
      </c>
    </row>
    <row r="2508" spans="1:41">
      <c r="A2508" s="6" t="s">
        <v>2983</v>
      </c>
      <c r="B2508">
        <v>2013</v>
      </c>
      <c r="C2508">
        <v>11</v>
      </c>
      <c r="E2508" t="s">
        <v>100</v>
      </c>
      <c r="F2508" t="s">
        <v>101</v>
      </c>
      <c r="G2508" t="s">
        <v>102</v>
      </c>
      <c r="H2508" t="s">
        <v>2342</v>
      </c>
      <c r="I2508">
        <v>2013</v>
      </c>
      <c r="J2508">
        <v>4</v>
      </c>
      <c r="K2508" s="6">
        <v>41639</v>
      </c>
      <c r="L2508">
        <v>1</v>
      </c>
      <c r="M2508">
        <v>0</v>
      </c>
      <c r="N2508" t="s">
        <v>169</v>
      </c>
      <c r="O2508" s="8">
        <v>1.68</v>
      </c>
      <c r="P2508" s="8">
        <v>1.64</v>
      </c>
      <c r="Q2508" s="8">
        <v>1.5</v>
      </c>
      <c r="R2508" s="8">
        <v>1.9</v>
      </c>
      <c r="S2508" s="8">
        <v>0.9</v>
      </c>
      <c r="T2508" s="8">
        <v>2.8</v>
      </c>
      <c r="U2508" s="8">
        <v>0.38</v>
      </c>
      <c r="V2508" s="9">
        <v>35</v>
      </c>
      <c r="W2508" s="8">
        <v>0.39999999999999991</v>
      </c>
      <c r="X2508" s="8">
        <v>1.9</v>
      </c>
      <c r="Y2508" s="8">
        <v>4.0000000000000036E-2</v>
      </c>
      <c r="Z2508" s="8">
        <v>-6.0000000000000053E-2</v>
      </c>
      <c r="AA2508">
        <v>-0.20000000000000018</v>
      </c>
      <c r="AF2508" t="s">
        <v>2662</v>
      </c>
      <c r="AG2508" t="s">
        <v>106</v>
      </c>
      <c r="AH2508" t="s">
        <v>107</v>
      </c>
      <c r="AI2508" t="s">
        <v>108</v>
      </c>
      <c r="AJ2508" s="7">
        <v>41639</v>
      </c>
      <c r="AK2508" t="s">
        <v>2984</v>
      </c>
      <c r="AL2508" t="s">
        <v>109</v>
      </c>
      <c r="AM2508" t="s">
        <v>2344</v>
      </c>
      <c r="AN2508" t="s">
        <v>2991</v>
      </c>
      <c r="AO2508" t="str">
        <f>TEXT(A2508,"yyyy-mm-dd")</f>
        <v>2013-11-30</v>
      </c>
    </row>
    <row r="2509" spans="1:41">
      <c r="A2509" s="6" t="s">
        <v>2983</v>
      </c>
      <c r="B2509">
        <v>2013</v>
      </c>
      <c r="C2509">
        <v>11</v>
      </c>
      <c r="E2509" t="s">
        <v>100</v>
      </c>
      <c r="F2509" t="s">
        <v>101</v>
      </c>
      <c r="G2509" t="s">
        <v>83</v>
      </c>
      <c r="H2509" t="s">
        <v>2028</v>
      </c>
      <c r="I2509">
        <v>2013</v>
      </c>
      <c r="K2509" s="6">
        <v>41639</v>
      </c>
      <c r="L2509">
        <v>1</v>
      </c>
      <c r="N2509" t="s">
        <v>169</v>
      </c>
      <c r="O2509" s="8">
        <v>1.28</v>
      </c>
      <c r="P2509" s="8">
        <v>1.3</v>
      </c>
      <c r="Q2509" s="8">
        <v>1.2</v>
      </c>
      <c r="R2509" s="8">
        <v>1.37</v>
      </c>
      <c r="S2509" s="8">
        <v>1</v>
      </c>
      <c r="T2509" s="8">
        <v>1.6</v>
      </c>
      <c r="U2509" s="8">
        <v>0.13</v>
      </c>
      <c r="V2509" s="9">
        <v>35</v>
      </c>
      <c r="W2509" s="8">
        <v>0.17000000000000015</v>
      </c>
      <c r="X2509" s="8">
        <v>0.60000000000000009</v>
      </c>
      <c r="Y2509" s="8">
        <v>-2.0000000000000018E-2</v>
      </c>
      <c r="Z2509" s="8">
        <v>0.10000000000000009</v>
      </c>
      <c r="AA2509">
        <v>-0.12999999999999967</v>
      </c>
      <c r="AF2509" t="s">
        <v>10004</v>
      </c>
      <c r="AG2509" t="s">
        <v>9655</v>
      </c>
      <c r="AH2509" t="s">
        <v>9656</v>
      </c>
      <c r="AI2509" t="s">
        <v>9657</v>
      </c>
      <c r="AJ2509" s="7">
        <v>41639</v>
      </c>
      <c r="AK2509" t="s">
        <v>2984</v>
      </c>
      <c r="AL2509" t="s">
        <v>109</v>
      </c>
      <c r="AM2509" t="s">
        <v>2030</v>
      </c>
      <c r="AN2509" t="s">
        <v>10031</v>
      </c>
    </row>
    <row r="2510" spans="1:41">
      <c r="A2510" s="6" t="s">
        <v>2983</v>
      </c>
      <c r="B2510">
        <v>2013</v>
      </c>
      <c r="C2510">
        <v>11</v>
      </c>
      <c r="E2510" t="s">
        <v>2685</v>
      </c>
      <c r="F2510" t="s">
        <v>101</v>
      </c>
      <c r="G2510" t="s">
        <v>774</v>
      </c>
      <c r="H2510" t="s">
        <v>2686</v>
      </c>
      <c r="K2510" s="6"/>
      <c r="O2510" s="8">
        <v>3.82</v>
      </c>
      <c r="P2510" s="8">
        <v>3.8</v>
      </c>
      <c r="Q2510" s="8">
        <v>3.5</v>
      </c>
      <c r="R2510" s="8">
        <v>4.25</v>
      </c>
      <c r="S2510" s="8">
        <v>2.41</v>
      </c>
      <c r="T2510" s="8">
        <v>5</v>
      </c>
      <c r="U2510" s="8">
        <v>0.59</v>
      </c>
      <c r="V2510" s="9">
        <v>27</v>
      </c>
      <c r="W2510" s="8">
        <v>0.75</v>
      </c>
      <c r="X2510" s="8">
        <v>2.59</v>
      </c>
      <c r="Y2510" s="8">
        <v>2.0000000000000018E-2</v>
      </c>
      <c r="Z2510" s="8">
        <v>-0.10000000000000009</v>
      </c>
      <c r="AA2510">
        <v>-0.25</v>
      </c>
      <c r="AF2510" t="s">
        <v>2687</v>
      </c>
      <c r="AG2510" t="s">
        <v>2688</v>
      </c>
      <c r="AH2510" t="s">
        <v>2689</v>
      </c>
      <c r="AI2510" t="s">
        <v>2690</v>
      </c>
      <c r="AJ2510" s="7"/>
      <c r="AK2510" t="s">
        <v>2984</v>
      </c>
      <c r="AL2510" t="s">
        <v>109</v>
      </c>
      <c r="AM2510" t="s">
        <v>2686</v>
      </c>
      <c r="AN2510" t="s">
        <v>3008</v>
      </c>
      <c r="AO2510" t="str">
        <f>TEXT(A2510,"yyyy-mm-dd")</f>
        <v>2013-11-30</v>
      </c>
    </row>
    <row r="2511" spans="1:41">
      <c r="A2511" s="6" t="s">
        <v>2983</v>
      </c>
      <c r="B2511">
        <v>2013</v>
      </c>
      <c r="C2511">
        <v>11</v>
      </c>
      <c r="E2511" t="s">
        <v>81</v>
      </c>
      <c r="F2511" t="s">
        <v>82</v>
      </c>
      <c r="G2511" t="s">
        <v>83</v>
      </c>
      <c r="H2511" t="s">
        <v>2624</v>
      </c>
      <c r="I2511">
        <v>2015</v>
      </c>
      <c r="K2511" s="6">
        <v>42369</v>
      </c>
      <c r="L2511">
        <v>25</v>
      </c>
      <c r="N2511" t="s">
        <v>357</v>
      </c>
      <c r="O2511" s="8">
        <v>3.5</v>
      </c>
      <c r="P2511" s="8">
        <v>3.5</v>
      </c>
      <c r="Q2511" s="8">
        <v>3.3</v>
      </c>
      <c r="R2511" s="8">
        <v>3.7</v>
      </c>
      <c r="S2511" s="8">
        <v>2.94</v>
      </c>
      <c r="T2511" s="8">
        <v>4.3099999999999996</v>
      </c>
      <c r="U2511" s="8">
        <v>0.28999999999999998</v>
      </c>
      <c r="V2511" s="9">
        <v>37</v>
      </c>
      <c r="W2511" s="8">
        <v>0.40000000000000036</v>
      </c>
      <c r="X2511" s="8">
        <v>1.3699999999999997</v>
      </c>
      <c r="Y2511" s="8">
        <v>0</v>
      </c>
      <c r="Z2511" s="8">
        <v>0</v>
      </c>
      <c r="AA2511">
        <v>5.0000000000000266E-2</v>
      </c>
      <c r="AF2511" t="s">
        <v>2625</v>
      </c>
      <c r="AG2511" t="s">
        <v>87</v>
      </c>
      <c r="AH2511" t="s">
        <v>88</v>
      </c>
      <c r="AI2511" t="s">
        <v>359</v>
      </c>
      <c r="AJ2511" s="7">
        <v>42369</v>
      </c>
      <c r="AK2511" t="s">
        <v>2984</v>
      </c>
      <c r="AL2511" t="s">
        <v>91</v>
      </c>
      <c r="AM2511" t="s">
        <v>2626</v>
      </c>
      <c r="AN2511" t="s">
        <v>2987</v>
      </c>
      <c r="AO2511" t="str">
        <f>TEXT(A2511,"yyyy-mm-dd")</f>
        <v>2013-11-30</v>
      </c>
    </row>
    <row r="2512" spans="1:41">
      <c r="A2512" s="6" t="s">
        <v>2983</v>
      </c>
      <c r="B2512">
        <v>2013</v>
      </c>
      <c r="C2512">
        <v>11</v>
      </c>
      <c r="E2512" t="s">
        <v>392</v>
      </c>
      <c r="F2512" t="s">
        <v>82</v>
      </c>
      <c r="G2512" t="s">
        <v>83</v>
      </c>
      <c r="H2512" t="s">
        <v>2624</v>
      </c>
      <c r="I2512">
        <v>2015</v>
      </c>
      <c r="K2512" s="6">
        <v>42369</v>
      </c>
      <c r="L2512">
        <v>25</v>
      </c>
      <c r="N2512" t="s">
        <v>357</v>
      </c>
      <c r="O2512" s="8">
        <v>3.15</v>
      </c>
      <c r="P2512" s="8">
        <v>3.16</v>
      </c>
      <c r="Q2512" s="8">
        <v>2.85</v>
      </c>
      <c r="R2512" s="8">
        <v>3.36</v>
      </c>
      <c r="S2512" s="8">
        <v>2.4500000000000002</v>
      </c>
      <c r="T2512" s="8">
        <v>3.95</v>
      </c>
      <c r="U2512" s="8">
        <v>0.36</v>
      </c>
      <c r="V2512" s="9">
        <v>32</v>
      </c>
      <c r="W2512" s="8">
        <v>0.50999999999999979</v>
      </c>
      <c r="X2512" s="8">
        <v>1.5</v>
      </c>
      <c r="Y2512" s="8">
        <v>-1.0000000000000231E-2</v>
      </c>
      <c r="Z2512" s="8">
        <v>-6.0000000000000053E-2</v>
      </c>
      <c r="AA2512">
        <v>0.1599999999999997</v>
      </c>
      <c r="AF2512" t="s">
        <v>2625</v>
      </c>
      <c r="AG2512" t="s">
        <v>87</v>
      </c>
      <c r="AH2512" t="s">
        <v>88</v>
      </c>
      <c r="AI2512" t="s">
        <v>359</v>
      </c>
      <c r="AJ2512" s="7">
        <v>42369</v>
      </c>
      <c r="AK2512" t="s">
        <v>2984</v>
      </c>
      <c r="AL2512" t="s">
        <v>393</v>
      </c>
      <c r="AM2512" t="s">
        <v>2626</v>
      </c>
      <c r="AN2512" t="s">
        <v>2990</v>
      </c>
      <c r="AO2512" t="str">
        <f>TEXT(A2512,"yyyy-mm-dd")</f>
        <v>2013-11-30</v>
      </c>
    </row>
    <row r="2513" spans="1:41">
      <c r="A2513" s="6" t="s">
        <v>2983</v>
      </c>
      <c r="B2513">
        <v>2013</v>
      </c>
      <c r="C2513">
        <v>11</v>
      </c>
      <c r="E2513" t="s">
        <v>81</v>
      </c>
      <c r="F2513" t="s">
        <v>82</v>
      </c>
      <c r="G2513" t="s">
        <v>83</v>
      </c>
      <c r="H2513" t="s">
        <v>2325</v>
      </c>
      <c r="I2513">
        <v>2014</v>
      </c>
      <c r="K2513" s="6">
        <v>42004</v>
      </c>
      <c r="L2513">
        <v>13</v>
      </c>
      <c r="N2513" t="s">
        <v>252</v>
      </c>
      <c r="O2513" s="8">
        <v>3.88</v>
      </c>
      <c r="P2513" s="8">
        <v>3.9</v>
      </c>
      <c r="Q2513" s="8">
        <v>3.71</v>
      </c>
      <c r="R2513" s="8">
        <v>4.13</v>
      </c>
      <c r="S2513" s="8">
        <v>3.01</v>
      </c>
      <c r="T2513" s="8">
        <v>4.5199999999999996</v>
      </c>
      <c r="U2513" s="8">
        <v>0.33</v>
      </c>
      <c r="V2513" s="9">
        <v>38</v>
      </c>
      <c r="W2513" s="8">
        <v>0.41999999999999993</v>
      </c>
      <c r="X2513" s="8">
        <v>1.5099999999999998</v>
      </c>
      <c r="Y2513" s="8">
        <v>-2.0000000000000018E-2</v>
      </c>
      <c r="Z2513" s="8">
        <v>0.14000000000000012</v>
      </c>
      <c r="AA2513">
        <v>-2.0000000000000018E-2</v>
      </c>
      <c r="AF2513" t="s">
        <v>2326</v>
      </c>
      <c r="AG2513" t="s">
        <v>87</v>
      </c>
      <c r="AH2513" t="s">
        <v>88</v>
      </c>
      <c r="AI2513" t="s">
        <v>97</v>
      </c>
      <c r="AJ2513" s="7">
        <v>42004</v>
      </c>
      <c r="AK2513" t="s">
        <v>2984</v>
      </c>
      <c r="AL2513" t="s">
        <v>91</v>
      </c>
      <c r="AM2513" t="s">
        <v>2327</v>
      </c>
      <c r="AN2513" t="s">
        <v>2986</v>
      </c>
      <c r="AO2513" t="str">
        <f>TEXT(A2513,"yyyy-mm-dd")</f>
        <v>2013-11-30</v>
      </c>
    </row>
    <row r="2514" spans="1:41">
      <c r="A2514" s="6" t="s">
        <v>2983</v>
      </c>
      <c r="B2514">
        <v>2013</v>
      </c>
      <c r="C2514">
        <v>11</v>
      </c>
      <c r="E2514" t="s">
        <v>392</v>
      </c>
      <c r="F2514" t="s">
        <v>82</v>
      </c>
      <c r="G2514" t="s">
        <v>83</v>
      </c>
      <c r="H2514" t="s">
        <v>2325</v>
      </c>
      <c r="I2514">
        <v>2014</v>
      </c>
      <c r="K2514" s="6">
        <v>42004</v>
      </c>
      <c r="L2514">
        <v>13</v>
      </c>
      <c r="N2514" t="s">
        <v>252</v>
      </c>
      <c r="O2514" s="8">
        <v>3.3</v>
      </c>
      <c r="P2514" s="8">
        <v>3.34</v>
      </c>
      <c r="Q2514" s="8">
        <v>3.19</v>
      </c>
      <c r="R2514" s="8">
        <v>3.52</v>
      </c>
      <c r="S2514" s="8">
        <v>1.97</v>
      </c>
      <c r="T2514" s="8">
        <v>4.17</v>
      </c>
      <c r="U2514" s="8">
        <v>0.43</v>
      </c>
      <c r="V2514" s="9">
        <v>35</v>
      </c>
      <c r="W2514" s="8">
        <v>0.33000000000000007</v>
      </c>
      <c r="X2514" s="8">
        <v>2.2000000000000002</v>
      </c>
      <c r="Y2514" s="8">
        <v>-4.0000000000000036E-2</v>
      </c>
      <c r="Z2514" s="8">
        <v>6.0000000000000053E-2</v>
      </c>
      <c r="AA2514">
        <v>0</v>
      </c>
      <c r="AF2514" t="s">
        <v>2326</v>
      </c>
      <c r="AG2514" t="s">
        <v>87</v>
      </c>
      <c r="AH2514" t="s">
        <v>88</v>
      </c>
      <c r="AI2514" t="s">
        <v>97</v>
      </c>
      <c r="AJ2514" s="7">
        <v>42004</v>
      </c>
      <c r="AK2514" t="s">
        <v>2984</v>
      </c>
      <c r="AL2514" t="s">
        <v>393</v>
      </c>
      <c r="AM2514" t="s">
        <v>2327</v>
      </c>
      <c r="AN2514" t="s">
        <v>2989</v>
      </c>
      <c r="AO2514" t="str">
        <f>TEXT(A2514,"yyyy-mm-dd")</f>
        <v>2013-11-30</v>
      </c>
    </row>
    <row r="2515" spans="1:41">
      <c r="A2515" s="6" t="s">
        <v>2983</v>
      </c>
      <c r="B2515">
        <v>2013</v>
      </c>
      <c r="C2515">
        <v>11</v>
      </c>
      <c r="E2515" t="s">
        <v>81</v>
      </c>
      <c r="F2515" t="s">
        <v>82</v>
      </c>
      <c r="G2515" t="s">
        <v>83</v>
      </c>
      <c r="H2515" t="s">
        <v>2028</v>
      </c>
      <c r="I2515">
        <v>2013</v>
      </c>
      <c r="K2515" s="6">
        <v>41639</v>
      </c>
      <c r="L2515">
        <v>1</v>
      </c>
      <c r="N2515" t="s">
        <v>169</v>
      </c>
      <c r="O2515" s="8">
        <v>3.71</v>
      </c>
      <c r="P2515" s="8">
        <v>3.7</v>
      </c>
      <c r="Q2515" s="8">
        <v>3.6</v>
      </c>
      <c r="R2515" s="8">
        <v>3.78</v>
      </c>
      <c r="S2515" s="8">
        <v>3.4</v>
      </c>
      <c r="T2515" s="8">
        <v>4.17</v>
      </c>
      <c r="U2515" s="8">
        <v>0.16</v>
      </c>
      <c r="V2515" s="9">
        <v>38</v>
      </c>
      <c r="W2515" s="8">
        <v>0.17999999999999972</v>
      </c>
      <c r="X2515" s="8">
        <v>0.77</v>
      </c>
      <c r="Y2515" s="8">
        <v>9.9999999999997868E-3</v>
      </c>
      <c r="Z2515" s="8">
        <v>0.20000000000000018</v>
      </c>
      <c r="AA2515">
        <v>-8.0000000000000071E-2</v>
      </c>
      <c r="AF2515" t="s">
        <v>2029</v>
      </c>
      <c r="AG2515" t="s">
        <v>87</v>
      </c>
      <c r="AH2515" t="s">
        <v>88</v>
      </c>
      <c r="AI2515" t="s">
        <v>89</v>
      </c>
      <c r="AJ2515" s="7">
        <v>41639</v>
      </c>
      <c r="AK2515" t="s">
        <v>2984</v>
      </c>
      <c r="AL2515" t="s">
        <v>91</v>
      </c>
      <c r="AM2515" t="s">
        <v>2030</v>
      </c>
      <c r="AN2515" t="s">
        <v>2985</v>
      </c>
      <c r="AO2515" t="str">
        <f>TEXT(A2515,"yyyy-mm-dd")</f>
        <v>2013-11-30</v>
      </c>
    </row>
    <row r="2516" spans="1:41">
      <c r="A2516" s="6" t="s">
        <v>2983</v>
      </c>
      <c r="B2516">
        <v>2013</v>
      </c>
      <c r="C2516">
        <v>11</v>
      </c>
      <c r="E2516" t="s">
        <v>392</v>
      </c>
      <c r="F2516" t="s">
        <v>82</v>
      </c>
      <c r="G2516" t="s">
        <v>83</v>
      </c>
      <c r="H2516" t="s">
        <v>2028</v>
      </c>
      <c r="I2516">
        <v>2013</v>
      </c>
      <c r="K2516" s="6">
        <v>41639</v>
      </c>
      <c r="L2516">
        <v>1</v>
      </c>
      <c r="N2516" t="s">
        <v>169</v>
      </c>
      <c r="O2516" s="8">
        <v>2.74</v>
      </c>
      <c r="P2516" s="8">
        <v>2.75</v>
      </c>
      <c r="Q2516" s="8">
        <v>2.6</v>
      </c>
      <c r="R2516" s="8">
        <v>2.83</v>
      </c>
      <c r="S2516" s="8">
        <v>2.38</v>
      </c>
      <c r="T2516" s="8">
        <v>3.6</v>
      </c>
      <c r="U2516" s="8">
        <v>0.2</v>
      </c>
      <c r="V2516" s="9">
        <v>35</v>
      </c>
      <c r="W2516" s="8">
        <v>0.22999999999999998</v>
      </c>
      <c r="X2516" s="8">
        <v>1.2200000000000002</v>
      </c>
      <c r="Y2516" s="8">
        <v>-9.9999999999997868E-3</v>
      </c>
      <c r="Z2516" s="8">
        <v>-6.999999999999984E-2</v>
      </c>
      <c r="AA2516">
        <v>2.0000000000000018E-2</v>
      </c>
      <c r="AF2516" t="s">
        <v>2029</v>
      </c>
      <c r="AG2516" t="s">
        <v>87</v>
      </c>
      <c r="AH2516" t="s">
        <v>88</v>
      </c>
      <c r="AI2516" t="s">
        <v>89</v>
      </c>
      <c r="AJ2516" s="7">
        <v>41639</v>
      </c>
      <c r="AK2516" t="s">
        <v>2984</v>
      </c>
      <c r="AL2516" t="s">
        <v>393</v>
      </c>
      <c r="AM2516" t="s">
        <v>2030</v>
      </c>
      <c r="AN2516" t="s">
        <v>2988</v>
      </c>
      <c r="AO2516" t="str">
        <f>TEXT(A2516,"yyyy-mm-dd")</f>
        <v>2013-11-30</v>
      </c>
    </row>
    <row r="2517" spans="1:41">
      <c r="A2517" s="6" t="s">
        <v>2983</v>
      </c>
      <c r="B2517">
        <v>2013</v>
      </c>
      <c r="C2517">
        <v>11</v>
      </c>
      <c r="E2517" t="s">
        <v>81</v>
      </c>
      <c r="F2517" t="s">
        <v>82</v>
      </c>
      <c r="G2517" t="s">
        <v>774</v>
      </c>
      <c r="H2517" t="s">
        <v>775</v>
      </c>
      <c r="K2517" s="6"/>
      <c r="O2517" s="8">
        <v>3.55</v>
      </c>
      <c r="P2517" s="8">
        <v>3.6</v>
      </c>
      <c r="Q2517" s="8">
        <v>3.4</v>
      </c>
      <c r="R2517" s="8">
        <v>3.74</v>
      </c>
      <c r="S2517" s="8">
        <v>2.91</v>
      </c>
      <c r="T2517" s="8">
        <v>4.07</v>
      </c>
      <c r="U2517" s="8">
        <v>0.27</v>
      </c>
      <c r="V2517" s="9">
        <v>33</v>
      </c>
      <c r="W2517" s="8">
        <v>0.3400000000000003</v>
      </c>
      <c r="X2517" s="8">
        <v>1.1600000000000001</v>
      </c>
      <c r="Y2517" s="8">
        <v>-5.0000000000000266E-2</v>
      </c>
      <c r="Z2517" s="8">
        <v>7.0000000000000284E-2</v>
      </c>
      <c r="AA2517">
        <v>0.10000000000000009</v>
      </c>
      <c r="AF2517" t="s">
        <v>776</v>
      </c>
      <c r="AG2517" t="s">
        <v>777</v>
      </c>
      <c r="AH2517" t="s">
        <v>778</v>
      </c>
      <c r="AI2517" t="s">
        <v>779</v>
      </c>
      <c r="AJ2517" s="7"/>
      <c r="AK2517" t="s">
        <v>2984</v>
      </c>
      <c r="AL2517" t="s">
        <v>91</v>
      </c>
      <c r="AM2517" t="s">
        <v>775</v>
      </c>
      <c r="AN2517" t="s">
        <v>3004</v>
      </c>
      <c r="AO2517" t="str">
        <f>TEXT(A2517,"yyyy-mm-dd")</f>
        <v>2013-11-30</v>
      </c>
    </row>
    <row r="2518" spans="1:41">
      <c r="A2518" s="6" t="s">
        <v>2983</v>
      </c>
      <c r="B2518">
        <v>2013</v>
      </c>
      <c r="C2518">
        <v>11</v>
      </c>
      <c r="E2518" t="s">
        <v>81</v>
      </c>
      <c r="F2518" t="s">
        <v>82</v>
      </c>
      <c r="G2518" t="s">
        <v>774</v>
      </c>
      <c r="H2518" t="s">
        <v>1536</v>
      </c>
      <c r="K2518" s="6"/>
      <c r="O2518" s="8">
        <v>3.41</v>
      </c>
      <c r="P2518" s="8">
        <v>3.5</v>
      </c>
      <c r="Q2518" s="8">
        <v>3.2</v>
      </c>
      <c r="R2518" s="8">
        <v>3.6</v>
      </c>
      <c r="S2518" s="8">
        <v>2.2599999999999998</v>
      </c>
      <c r="T2518" s="8">
        <v>4</v>
      </c>
      <c r="U2518" s="8">
        <v>0.35</v>
      </c>
      <c r="V2518" s="9">
        <v>33</v>
      </c>
      <c r="W2518" s="8">
        <v>0.39999999999999991</v>
      </c>
      <c r="X2518" s="8">
        <v>1.7400000000000002</v>
      </c>
      <c r="Y2518" s="8">
        <v>-8.9999999999999858E-2</v>
      </c>
      <c r="Z2518" s="8">
        <v>0</v>
      </c>
      <c r="AA2518">
        <v>0.16000000000000014</v>
      </c>
      <c r="AF2518" t="s">
        <v>1537</v>
      </c>
      <c r="AG2518" t="s">
        <v>777</v>
      </c>
      <c r="AH2518" t="s">
        <v>778</v>
      </c>
      <c r="AI2518" t="s">
        <v>1538</v>
      </c>
      <c r="AJ2518" s="7"/>
      <c r="AK2518" t="s">
        <v>2984</v>
      </c>
      <c r="AL2518" t="s">
        <v>91</v>
      </c>
      <c r="AM2518" t="s">
        <v>1536</v>
      </c>
      <c r="AN2518" t="s">
        <v>3005</v>
      </c>
      <c r="AO2518" t="str">
        <f>TEXT(A2518,"yyyy-mm-dd")</f>
        <v>2013-11-30</v>
      </c>
    </row>
    <row r="2519" spans="1:41">
      <c r="A2519" s="6" t="s">
        <v>2983</v>
      </c>
      <c r="B2519">
        <v>2013</v>
      </c>
      <c r="C2519">
        <v>11</v>
      </c>
      <c r="E2519" t="s">
        <v>392</v>
      </c>
      <c r="F2519" t="s">
        <v>82</v>
      </c>
      <c r="G2519" t="s">
        <v>774</v>
      </c>
      <c r="H2519" t="s">
        <v>775</v>
      </c>
      <c r="K2519" s="6"/>
      <c r="O2519" s="8">
        <v>3.15</v>
      </c>
      <c r="P2519" s="8">
        <v>3.2</v>
      </c>
      <c r="Q2519" s="8">
        <v>2.89</v>
      </c>
      <c r="R2519" s="8">
        <v>3.45</v>
      </c>
      <c r="S2519" s="8">
        <v>2.4300000000000002</v>
      </c>
      <c r="T2519" s="8">
        <v>3.75</v>
      </c>
      <c r="U2519" s="8">
        <v>0.36</v>
      </c>
      <c r="V2519" s="9">
        <v>27</v>
      </c>
      <c r="W2519" s="8">
        <v>0.56000000000000005</v>
      </c>
      <c r="X2519" s="8">
        <v>1.3199999999999998</v>
      </c>
      <c r="Y2519" s="8">
        <v>-5.0000000000000266E-2</v>
      </c>
      <c r="Z2519" s="8">
        <v>-0.10999999999999988</v>
      </c>
      <c r="AA2519">
        <v>6.0000000000000053E-2</v>
      </c>
      <c r="AF2519" t="s">
        <v>776</v>
      </c>
      <c r="AG2519" t="s">
        <v>777</v>
      </c>
      <c r="AH2519" t="s">
        <v>778</v>
      </c>
      <c r="AI2519" t="s">
        <v>779</v>
      </c>
      <c r="AJ2519" s="7"/>
      <c r="AK2519" t="s">
        <v>2984</v>
      </c>
      <c r="AL2519" t="s">
        <v>393</v>
      </c>
      <c r="AM2519" t="s">
        <v>775</v>
      </c>
      <c r="AN2519" t="s">
        <v>3006</v>
      </c>
      <c r="AO2519" t="str">
        <f>TEXT(A2519,"yyyy-mm-dd")</f>
        <v>2013-11-30</v>
      </c>
    </row>
    <row r="2520" spans="1:41">
      <c r="A2520" s="6" t="s">
        <v>2983</v>
      </c>
      <c r="B2520">
        <v>2013</v>
      </c>
      <c r="C2520">
        <v>11</v>
      </c>
      <c r="E2520" t="s">
        <v>392</v>
      </c>
      <c r="F2520" t="s">
        <v>82</v>
      </c>
      <c r="G2520" t="s">
        <v>774</v>
      </c>
      <c r="H2520" t="s">
        <v>1536</v>
      </c>
      <c r="K2520" s="6"/>
      <c r="O2520" s="8">
        <v>3.07</v>
      </c>
      <c r="P2520" s="8">
        <v>3.01</v>
      </c>
      <c r="Q2520" s="8">
        <v>2.86</v>
      </c>
      <c r="R2520" s="8">
        <v>3.3</v>
      </c>
      <c r="S2520" s="8">
        <v>2.2599999999999998</v>
      </c>
      <c r="T2520" s="8">
        <v>3.7</v>
      </c>
      <c r="U2520" s="8">
        <v>0.35</v>
      </c>
      <c r="V2520" s="9">
        <v>27</v>
      </c>
      <c r="W2520" s="8">
        <v>0.43999999999999995</v>
      </c>
      <c r="X2520" s="8">
        <v>1.4400000000000004</v>
      </c>
      <c r="Y2520" s="8">
        <v>6.0000000000000053E-2</v>
      </c>
      <c r="Z2520" s="8">
        <v>-0.12000000000000011</v>
      </c>
      <c r="AA2520">
        <v>4.0000000000000036E-2</v>
      </c>
      <c r="AF2520" t="s">
        <v>1537</v>
      </c>
      <c r="AG2520" t="s">
        <v>777</v>
      </c>
      <c r="AH2520" t="s">
        <v>778</v>
      </c>
      <c r="AI2520" t="s">
        <v>1538</v>
      </c>
      <c r="AJ2520" s="7"/>
      <c r="AK2520" t="s">
        <v>2984</v>
      </c>
      <c r="AL2520" t="s">
        <v>393</v>
      </c>
      <c r="AM2520" t="s">
        <v>1536</v>
      </c>
      <c r="AN2520" t="s">
        <v>3007</v>
      </c>
      <c r="AO2520" t="str">
        <f>TEXT(A2520,"yyyy-mm-dd")</f>
        <v>2013-11-30</v>
      </c>
    </row>
    <row r="2521" spans="1:41">
      <c r="A2521" s="6" t="s">
        <v>2983</v>
      </c>
      <c r="B2521">
        <v>2013</v>
      </c>
      <c r="C2521">
        <v>11</v>
      </c>
      <c r="E2521" t="s">
        <v>112</v>
      </c>
      <c r="F2521" t="s">
        <v>113</v>
      </c>
      <c r="G2521" t="s">
        <v>83</v>
      </c>
      <c r="H2521" t="s">
        <v>2624</v>
      </c>
      <c r="I2521">
        <v>2015</v>
      </c>
      <c r="K2521" s="6">
        <v>42369</v>
      </c>
      <c r="L2521">
        <v>25</v>
      </c>
      <c r="N2521" t="s">
        <v>357</v>
      </c>
      <c r="O2521" s="8">
        <v>4.24</v>
      </c>
      <c r="P2521" s="8">
        <v>4.1500000000000004</v>
      </c>
      <c r="Q2521" s="8">
        <v>4</v>
      </c>
      <c r="R2521" s="8">
        <v>4.6100000000000003</v>
      </c>
      <c r="S2521" s="8">
        <v>2.91</v>
      </c>
      <c r="T2521" s="8">
        <v>5.0999999999999996</v>
      </c>
      <c r="U2521" s="8">
        <v>0.47</v>
      </c>
      <c r="V2521" s="9">
        <v>30</v>
      </c>
      <c r="W2521" s="8">
        <v>0.61000000000000032</v>
      </c>
      <c r="X2521" s="8">
        <v>2.1899999999999995</v>
      </c>
      <c r="Y2521" s="8">
        <v>8.9999999999999858E-2</v>
      </c>
      <c r="Z2521" s="8">
        <v>-0.12999999999999989</v>
      </c>
      <c r="AA2521">
        <v>-0.21999999999999975</v>
      </c>
      <c r="AF2521" t="s">
        <v>2694</v>
      </c>
      <c r="AG2521" t="s">
        <v>115</v>
      </c>
      <c r="AH2521" t="s">
        <v>116</v>
      </c>
      <c r="AI2521" t="s">
        <v>359</v>
      </c>
      <c r="AJ2521" s="7">
        <v>42369</v>
      </c>
      <c r="AK2521" t="s">
        <v>2984</v>
      </c>
      <c r="AL2521" t="s">
        <v>118</v>
      </c>
      <c r="AM2521" t="s">
        <v>2626</v>
      </c>
      <c r="AN2521" t="s">
        <v>3011</v>
      </c>
      <c r="AO2521" t="str">
        <f>TEXT(A2521,"yyyy-mm-dd")</f>
        <v>2013-11-30</v>
      </c>
    </row>
    <row r="2522" spans="1:41">
      <c r="A2522" s="6" t="s">
        <v>2983</v>
      </c>
      <c r="B2522">
        <v>2013</v>
      </c>
      <c r="C2522">
        <v>11</v>
      </c>
      <c r="E2522" t="s">
        <v>112</v>
      </c>
      <c r="F2522" t="s">
        <v>113</v>
      </c>
      <c r="G2522" t="s">
        <v>83</v>
      </c>
      <c r="H2522" t="s">
        <v>2325</v>
      </c>
      <c r="I2522">
        <v>2014</v>
      </c>
      <c r="K2522" s="6">
        <v>42004</v>
      </c>
      <c r="L2522">
        <v>13</v>
      </c>
      <c r="N2522" t="s">
        <v>252</v>
      </c>
      <c r="O2522" s="8">
        <v>3.59</v>
      </c>
      <c r="P2522" s="8">
        <v>3.5</v>
      </c>
      <c r="Q2522" s="8">
        <v>3.5</v>
      </c>
      <c r="R2522" s="8">
        <v>3.7</v>
      </c>
      <c r="S2522" s="8">
        <v>3.18</v>
      </c>
      <c r="T2522" s="8">
        <v>4.0999999999999996</v>
      </c>
      <c r="U2522" s="8">
        <v>0.21</v>
      </c>
      <c r="V2522" s="9">
        <v>33</v>
      </c>
      <c r="W2522" s="8">
        <v>0.20000000000000018</v>
      </c>
      <c r="X2522" s="8">
        <v>0.91999999999999948</v>
      </c>
      <c r="Y2522" s="8">
        <v>8.9999999999999858E-2</v>
      </c>
      <c r="Z2522" s="8">
        <v>0</v>
      </c>
      <c r="AA2522">
        <v>-0.2799999999999998</v>
      </c>
      <c r="AF2522" t="s">
        <v>2648</v>
      </c>
      <c r="AG2522" t="s">
        <v>115</v>
      </c>
      <c r="AH2522" t="s">
        <v>116</v>
      </c>
      <c r="AI2522" t="s">
        <v>230</v>
      </c>
      <c r="AJ2522" s="7">
        <v>42004</v>
      </c>
      <c r="AK2522" t="s">
        <v>2984</v>
      </c>
      <c r="AL2522" t="s">
        <v>118</v>
      </c>
      <c r="AM2522" t="s">
        <v>2327</v>
      </c>
      <c r="AN2522" t="s">
        <v>3010</v>
      </c>
      <c r="AO2522" t="str">
        <f>TEXT(A2522,"yyyy-mm-dd")</f>
        <v>2013-11-30</v>
      </c>
    </row>
    <row r="2523" spans="1:41">
      <c r="A2523" s="6" t="s">
        <v>2983</v>
      </c>
      <c r="B2523">
        <v>2013</v>
      </c>
      <c r="C2523">
        <v>11</v>
      </c>
      <c r="E2523" t="s">
        <v>2881</v>
      </c>
      <c r="F2523" t="s">
        <v>113</v>
      </c>
      <c r="G2523" t="s">
        <v>83</v>
      </c>
      <c r="H2523" t="s">
        <v>2325</v>
      </c>
      <c r="I2523">
        <v>2014</v>
      </c>
      <c r="K2523" s="6">
        <v>42004</v>
      </c>
      <c r="L2523">
        <v>13</v>
      </c>
      <c r="N2523" t="s">
        <v>252</v>
      </c>
      <c r="O2523" s="8">
        <v>6.33</v>
      </c>
      <c r="P2523" s="8">
        <v>6.37</v>
      </c>
      <c r="Q2523" s="8">
        <v>6</v>
      </c>
      <c r="R2523" s="8">
        <v>6.7</v>
      </c>
      <c r="S2523" s="8">
        <v>5.5</v>
      </c>
      <c r="T2523" s="8">
        <v>7.01</v>
      </c>
      <c r="U2523" s="8">
        <v>0.43</v>
      </c>
      <c r="V2523" s="9">
        <v>25</v>
      </c>
      <c r="W2523" s="8">
        <v>0.70000000000000018</v>
      </c>
      <c r="X2523" s="8">
        <v>1.5099999999999998</v>
      </c>
      <c r="Y2523" s="8">
        <v>-4.0000000000000036E-2</v>
      </c>
      <c r="Z2523" s="8">
        <v>0.37000000000000011</v>
      </c>
      <c r="AA2523">
        <v>0.20000000000000018</v>
      </c>
      <c r="AF2523" t="s">
        <v>2882</v>
      </c>
      <c r="AG2523" t="s">
        <v>2883</v>
      </c>
      <c r="AH2523" t="s">
        <v>2884</v>
      </c>
      <c r="AI2523" t="s">
        <v>230</v>
      </c>
      <c r="AJ2523" s="7">
        <v>42004</v>
      </c>
      <c r="AK2523" t="s">
        <v>2984</v>
      </c>
      <c r="AL2523" t="s">
        <v>2885</v>
      </c>
      <c r="AM2523" t="s">
        <v>2327</v>
      </c>
      <c r="AN2523" t="s">
        <v>3012</v>
      </c>
      <c r="AO2523" t="str">
        <f>TEXT(A2523,"yyyy-mm-dd")</f>
        <v>2013-11-30</v>
      </c>
    </row>
    <row r="2524" spans="1:41">
      <c r="A2524" s="6" t="s">
        <v>2983</v>
      </c>
      <c r="B2524">
        <v>2013</v>
      </c>
      <c r="C2524">
        <v>11</v>
      </c>
      <c r="E2524" t="s">
        <v>112</v>
      </c>
      <c r="F2524" t="s">
        <v>113</v>
      </c>
      <c r="G2524" t="s">
        <v>83</v>
      </c>
      <c r="H2524" t="s">
        <v>2028</v>
      </c>
      <c r="I2524">
        <v>2013</v>
      </c>
      <c r="K2524" s="6">
        <v>41639</v>
      </c>
      <c r="L2524">
        <v>1</v>
      </c>
      <c r="N2524" t="s">
        <v>169</v>
      </c>
      <c r="O2524" s="8">
        <v>3.47</v>
      </c>
      <c r="P2524" s="8">
        <v>3.45</v>
      </c>
      <c r="Q2524" s="8">
        <v>3.4</v>
      </c>
      <c r="R2524" s="8">
        <v>3.5</v>
      </c>
      <c r="S2524" s="8">
        <v>3.3</v>
      </c>
      <c r="T2524" s="8">
        <v>3.8</v>
      </c>
      <c r="U2524" s="8">
        <v>0.12</v>
      </c>
      <c r="V2524" s="9">
        <v>34</v>
      </c>
      <c r="W2524" s="8">
        <v>0.10000000000000009</v>
      </c>
      <c r="X2524" s="8">
        <v>0.5</v>
      </c>
      <c r="Y2524" s="8">
        <v>2.0000000000000018E-2</v>
      </c>
      <c r="Z2524" s="8">
        <v>-4.9999999999999822E-2</v>
      </c>
      <c r="AA2524">
        <v>-0.19999999999999973</v>
      </c>
      <c r="AF2524" t="s">
        <v>2349</v>
      </c>
      <c r="AG2524" t="s">
        <v>115</v>
      </c>
      <c r="AH2524" t="s">
        <v>116</v>
      </c>
      <c r="AI2524" t="s">
        <v>117</v>
      </c>
      <c r="AJ2524" s="7">
        <v>41639</v>
      </c>
      <c r="AK2524" t="s">
        <v>2984</v>
      </c>
      <c r="AL2524" t="s">
        <v>118</v>
      </c>
      <c r="AM2524" t="s">
        <v>2030</v>
      </c>
      <c r="AN2524" t="s">
        <v>3009</v>
      </c>
      <c r="AO2524" t="str">
        <f>TEXT(A2524,"yyyy-mm-dd")</f>
        <v>2013-11-30</v>
      </c>
    </row>
    <row r="2525" spans="1:41">
      <c r="A2525" s="6" t="s">
        <v>3013</v>
      </c>
      <c r="B2525">
        <v>2013</v>
      </c>
      <c r="C2525">
        <v>12</v>
      </c>
      <c r="E2525" t="s">
        <v>1907</v>
      </c>
      <c r="F2525" t="s">
        <v>1908</v>
      </c>
      <c r="G2525" t="s">
        <v>102</v>
      </c>
      <c r="H2525" t="s">
        <v>3037</v>
      </c>
      <c r="I2525">
        <v>2015</v>
      </c>
      <c r="J2525">
        <v>4</v>
      </c>
      <c r="K2525" s="6">
        <v>42369</v>
      </c>
      <c r="L2525">
        <v>24</v>
      </c>
      <c r="M2525">
        <v>8</v>
      </c>
      <c r="N2525" t="s">
        <v>368</v>
      </c>
      <c r="O2525" s="8">
        <v>4.24</v>
      </c>
      <c r="P2525" s="8">
        <v>4.13</v>
      </c>
      <c r="Q2525" s="8">
        <v>4</v>
      </c>
      <c r="R2525" s="8">
        <v>4.5</v>
      </c>
      <c r="S2525" s="8">
        <v>3</v>
      </c>
      <c r="T2525" s="8">
        <v>5</v>
      </c>
      <c r="U2525" s="8">
        <v>0.43</v>
      </c>
      <c r="V2525" s="9">
        <v>30</v>
      </c>
      <c r="W2525" s="8">
        <v>0.5</v>
      </c>
      <c r="X2525" s="8">
        <v>2</v>
      </c>
      <c r="Y2525" s="8">
        <v>0.11000000000000032</v>
      </c>
      <c r="Z2525" s="8"/>
      <c r="AF2525" t="s">
        <v>3049</v>
      </c>
      <c r="AG2525" t="s">
        <v>1910</v>
      </c>
      <c r="AH2525" t="s">
        <v>1911</v>
      </c>
      <c r="AI2525" t="s">
        <v>1971</v>
      </c>
      <c r="AJ2525" s="7">
        <v>42369</v>
      </c>
      <c r="AK2525" t="s">
        <v>3014</v>
      </c>
      <c r="AL2525" t="s">
        <v>1908</v>
      </c>
      <c r="AM2525" t="s">
        <v>3040</v>
      </c>
      <c r="AN2525" t="s">
        <v>3050</v>
      </c>
      <c r="AO2525" t="str">
        <f>TEXT(A2525,"yyyy-mm-dd")</f>
        <v>2013-12-31</v>
      </c>
    </row>
    <row r="2526" spans="1:41">
      <c r="A2526" s="6" t="s">
        <v>3013</v>
      </c>
      <c r="B2526">
        <v>2013</v>
      </c>
      <c r="C2526">
        <v>12</v>
      </c>
      <c r="E2526" t="s">
        <v>1907</v>
      </c>
      <c r="F2526" t="s">
        <v>1908</v>
      </c>
      <c r="G2526" t="s">
        <v>102</v>
      </c>
      <c r="H2526" t="s">
        <v>2970</v>
      </c>
      <c r="I2526">
        <v>2015</v>
      </c>
      <c r="J2526">
        <v>3</v>
      </c>
      <c r="K2526" s="6">
        <v>42277</v>
      </c>
      <c r="L2526">
        <v>21</v>
      </c>
      <c r="M2526">
        <v>7</v>
      </c>
      <c r="N2526" t="s">
        <v>176</v>
      </c>
      <c r="O2526" s="8">
        <v>4.08</v>
      </c>
      <c r="P2526" s="8">
        <v>4</v>
      </c>
      <c r="Q2526" s="8">
        <v>3.81</v>
      </c>
      <c r="R2526" s="8">
        <v>4.47</v>
      </c>
      <c r="S2526" s="8">
        <v>3</v>
      </c>
      <c r="T2526" s="8">
        <v>5</v>
      </c>
      <c r="U2526" s="8">
        <v>0.42</v>
      </c>
      <c r="V2526" s="9">
        <v>30</v>
      </c>
      <c r="W2526" s="8">
        <v>0.6599999999999997</v>
      </c>
      <c r="X2526" s="8">
        <v>2</v>
      </c>
      <c r="Y2526" s="8">
        <v>8.0000000000000071E-2</v>
      </c>
      <c r="Z2526" s="8">
        <v>0</v>
      </c>
      <c r="AA2526">
        <v>0.1599999999999997</v>
      </c>
      <c r="AF2526" t="s">
        <v>2971</v>
      </c>
      <c r="AG2526" t="s">
        <v>1910</v>
      </c>
      <c r="AH2526" t="s">
        <v>1911</v>
      </c>
      <c r="AI2526" t="s">
        <v>1944</v>
      </c>
      <c r="AJ2526" s="7">
        <v>42277</v>
      </c>
      <c r="AK2526" t="s">
        <v>3014</v>
      </c>
      <c r="AL2526" t="s">
        <v>1908</v>
      </c>
      <c r="AM2526" t="s">
        <v>2972</v>
      </c>
      <c r="AN2526" t="s">
        <v>3048</v>
      </c>
      <c r="AO2526" t="str">
        <f>TEXT(A2526,"yyyy-mm-dd")</f>
        <v>2013-12-31</v>
      </c>
    </row>
    <row r="2527" spans="1:41">
      <c r="A2527" s="6" t="s">
        <v>3013</v>
      </c>
      <c r="B2527">
        <v>2013</v>
      </c>
      <c r="C2527">
        <v>12</v>
      </c>
      <c r="E2527" t="s">
        <v>1907</v>
      </c>
      <c r="F2527" t="s">
        <v>1908</v>
      </c>
      <c r="G2527" t="s">
        <v>102</v>
      </c>
      <c r="H2527" t="s">
        <v>2840</v>
      </c>
      <c r="I2527">
        <v>2015</v>
      </c>
      <c r="J2527">
        <v>2</v>
      </c>
      <c r="K2527" s="6">
        <v>42185</v>
      </c>
      <c r="L2527">
        <v>18</v>
      </c>
      <c r="M2527">
        <v>6</v>
      </c>
      <c r="N2527" t="s">
        <v>206</v>
      </c>
      <c r="O2527" s="8">
        <v>3.92</v>
      </c>
      <c r="P2527" s="8">
        <v>4</v>
      </c>
      <c r="Q2527" s="8">
        <v>3.63</v>
      </c>
      <c r="R2527" s="8">
        <v>4.0599999999999996</v>
      </c>
      <c r="S2527" s="8">
        <v>3</v>
      </c>
      <c r="T2527" s="8">
        <v>4.75</v>
      </c>
      <c r="U2527" s="8">
        <v>0.39</v>
      </c>
      <c r="V2527" s="9">
        <v>31</v>
      </c>
      <c r="W2527" s="8">
        <v>0.42999999999999972</v>
      </c>
      <c r="X2527" s="8">
        <v>1.75</v>
      </c>
      <c r="Y2527" s="8">
        <v>-8.0000000000000071E-2</v>
      </c>
      <c r="Z2527" s="8">
        <v>0</v>
      </c>
      <c r="AA2527">
        <v>-0.11000000000000032</v>
      </c>
      <c r="AF2527" t="s">
        <v>2841</v>
      </c>
      <c r="AG2527" t="s">
        <v>1910</v>
      </c>
      <c r="AH2527" t="s">
        <v>1911</v>
      </c>
      <c r="AI2527" t="s">
        <v>1939</v>
      </c>
      <c r="AJ2527" s="7">
        <v>42185</v>
      </c>
      <c r="AK2527" t="s">
        <v>3014</v>
      </c>
      <c r="AL2527" t="s">
        <v>1908</v>
      </c>
      <c r="AM2527" t="s">
        <v>2842</v>
      </c>
      <c r="AN2527" t="s">
        <v>3047</v>
      </c>
      <c r="AO2527" t="str">
        <f>TEXT(A2527,"yyyy-mm-dd")</f>
        <v>2013-12-31</v>
      </c>
    </row>
    <row r="2528" spans="1:41">
      <c r="A2528" s="6" t="s">
        <v>3013</v>
      </c>
      <c r="B2528">
        <v>2013</v>
      </c>
      <c r="C2528">
        <v>12</v>
      </c>
      <c r="E2528" t="s">
        <v>1907</v>
      </c>
      <c r="F2528" t="s">
        <v>1908</v>
      </c>
      <c r="G2528" t="s">
        <v>102</v>
      </c>
      <c r="H2528" t="s">
        <v>2749</v>
      </c>
      <c r="I2528">
        <v>2015</v>
      </c>
      <c r="J2528">
        <v>1</v>
      </c>
      <c r="K2528" s="6">
        <v>42094</v>
      </c>
      <c r="L2528">
        <v>15</v>
      </c>
      <c r="M2528">
        <v>5</v>
      </c>
      <c r="N2528" t="s">
        <v>236</v>
      </c>
      <c r="O2528" s="8">
        <v>3.81</v>
      </c>
      <c r="P2528" s="8">
        <v>3.75</v>
      </c>
      <c r="Q2528" s="8">
        <v>3.5</v>
      </c>
      <c r="R2528" s="8">
        <v>4</v>
      </c>
      <c r="S2528" s="8">
        <v>3.25</v>
      </c>
      <c r="T2528" s="8">
        <v>4.5</v>
      </c>
      <c r="U2528" s="8">
        <v>0.28999999999999998</v>
      </c>
      <c r="V2528" s="9">
        <v>31</v>
      </c>
      <c r="W2528" s="8">
        <v>0.5</v>
      </c>
      <c r="X2528" s="8">
        <v>1.25</v>
      </c>
      <c r="Y2528" s="8">
        <v>6.0000000000000053E-2</v>
      </c>
      <c r="Z2528" s="8">
        <v>0</v>
      </c>
      <c r="AA2528">
        <v>0</v>
      </c>
      <c r="AF2528" t="s">
        <v>2750</v>
      </c>
      <c r="AG2528" t="s">
        <v>1910</v>
      </c>
      <c r="AH2528" t="s">
        <v>1911</v>
      </c>
      <c r="AI2528" t="s">
        <v>1934</v>
      </c>
      <c r="AJ2528" s="7">
        <v>42094</v>
      </c>
      <c r="AK2528" t="s">
        <v>3014</v>
      </c>
      <c r="AL2528" t="s">
        <v>1908</v>
      </c>
      <c r="AM2528" t="s">
        <v>2751</v>
      </c>
      <c r="AN2528" t="s">
        <v>3046</v>
      </c>
      <c r="AO2528" t="str">
        <f>TEXT(A2528,"yyyy-mm-dd")</f>
        <v>2013-12-31</v>
      </c>
    </row>
    <row r="2529" spans="1:41">
      <c r="A2529" s="6" t="s">
        <v>3013</v>
      </c>
      <c r="B2529">
        <v>2013</v>
      </c>
      <c r="C2529">
        <v>12</v>
      </c>
      <c r="E2529" t="s">
        <v>1907</v>
      </c>
      <c r="F2529" t="s">
        <v>1908</v>
      </c>
      <c r="G2529" t="s">
        <v>102</v>
      </c>
      <c r="H2529" t="s">
        <v>2641</v>
      </c>
      <c r="I2529">
        <v>2014</v>
      </c>
      <c r="J2529">
        <v>4</v>
      </c>
      <c r="K2529" s="6">
        <v>42004</v>
      </c>
      <c r="L2529">
        <v>12</v>
      </c>
      <c r="M2529">
        <v>4</v>
      </c>
      <c r="N2529" t="s">
        <v>261</v>
      </c>
      <c r="O2529" s="8">
        <v>3.63</v>
      </c>
      <c r="P2529" s="8">
        <v>3.5</v>
      </c>
      <c r="Q2529" s="8">
        <v>3.5</v>
      </c>
      <c r="R2529" s="8">
        <v>3.75</v>
      </c>
      <c r="S2529" s="8">
        <v>3.5</v>
      </c>
      <c r="T2529" s="8">
        <v>4.09</v>
      </c>
      <c r="U2529" s="8">
        <v>0.2</v>
      </c>
      <c r="V2529" s="9">
        <v>32</v>
      </c>
      <c r="W2529" s="8">
        <v>0.25</v>
      </c>
      <c r="X2529" s="8">
        <v>0.58999999999999986</v>
      </c>
      <c r="Y2529" s="8">
        <v>0.12999999999999989</v>
      </c>
      <c r="Z2529" s="8">
        <v>0</v>
      </c>
      <c r="AA2529">
        <v>2.0000000000000018E-2</v>
      </c>
      <c r="AF2529" t="s">
        <v>2642</v>
      </c>
      <c r="AG2529" t="s">
        <v>1910</v>
      </c>
      <c r="AH2529" t="s">
        <v>1911</v>
      </c>
      <c r="AI2529" t="s">
        <v>1929</v>
      </c>
      <c r="AJ2529" s="7">
        <v>42004</v>
      </c>
      <c r="AK2529" t="s">
        <v>3014</v>
      </c>
      <c r="AL2529" t="s">
        <v>1908</v>
      </c>
      <c r="AM2529" t="s">
        <v>2643</v>
      </c>
      <c r="AN2529" t="s">
        <v>3045</v>
      </c>
      <c r="AO2529" t="str">
        <f>TEXT(A2529,"yyyy-mm-dd")</f>
        <v>2013-12-31</v>
      </c>
    </row>
    <row r="2530" spans="1:41">
      <c r="A2530" s="6" t="s">
        <v>3013</v>
      </c>
      <c r="B2530">
        <v>2013</v>
      </c>
      <c r="C2530">
        <v>12</v>
      </c>
      <c r="E2530" t="s">
        <v>1907</v>
      </c>
      <c r="F2530" t="s">
        <v>1908</v>
      </c>
      <c r="G2530" t="s">
        <v>102</v>
      </c>
      <c r="H2530" t="s">
        <v>2564</v>
      </c>
      <c r="I2530">
        <v>2014</v>
      </c>
      <c r="J2530">
        <v>3</v>
      </c>
      <c r="K2530" s="6">
        <v>41912</v>
      </c>
      <c r="L2530">
        <v>9</v>
      </c>
      <c r="M2530">
        <v>3</v>
      </c>
      <c r="N2530" t="s">
        <v>173</v>
      </c>
      <c r="O2530" s="8">
        <v>3.58</v>
      </c>
      <c r="P2530" s="8">
        <v>3.5</v>
      </c>
      <c r="Q2530" s="8">
        <v>3.5</v>
      </c>
      <c r="R2530" s="8">
        <v>3.52</v>
      </c>
      <c r="S2530" s="8">
        <v>3.5</v>
      </c>
      <c r="T2530" s="8">
        <v>4.1100000000000003</v>
      </c>
      <c r="U2530" s="8">
        <v>0.17</v>
      </c>
      <c r="V2530" s="9">
        <v>32</v>
      </c>
      <c r="W2530" s="8">
        <v>2.0000000000000018E-2</v>
      </c>
      <c r="X2530" s="8">
        <v>0.61000000000000032</v>
      </c>
      <c r="Y2530" s="8">
        <v>8.0000000000000071E-2</v>
      </c>
      <c r="Z2530" s="8">
        <v>0</v>
      </c>
      <c r="AA2530">
        <v>2.0000000000000018E-2</v>
      </c>
      <c r="AF2530" t="s">
        <v>2565</v>
      </c>
      <c r="AG2530" t="s">
        <v>1910</v>
      </c>
      <c r="AH2530" t="s">
        <v>1911</v>
      </c>
      <c r="AI2530" t="s">
        <v>1924</v>
      </c>
      <c r="AJ2530" s="7">
        <v>41912</v>
      </c>
      <c r="AK2530" t="s">
        <v>3014</v>
      </c>
      <c r="AL2530" t="s">
        <v>1908</v>
      </c>
      <c r="AM2530" t="s">
        <v>2566</v>
      </c>
      <c r="AN2530" t="s">
        <v>3044</v>
      </c>
      <c r="AO2530" t="str">
        <f>TEXT(A2530,"yyyy-mm-dd")</f>
        <v>2013-12-31</v>
      </c>
    </row>
    <row r="2531" spans="1:41">
      <c r="A2531" s="6" t="s">
        <v>3013</v>
      </c>
      <c r="B2531">
        <v>2013</v>
      </c>
      <c r="C2531">
        <v>12</v>
      </c>
      <c r="E2531" t="s">
        <v>1907</v>
      </c>
      <c r="F2531" t="s">
        <v>1908</v>
      </c>
      <c r="G2531" t="s">
        <v>102</v>
      </c>
      <c r="H2531" t="s">
        <v>2491</v>
      </c>
      <c r="I2531">
        <v>2014</v>
      </c>
      <c r="J2531">
        <v>2</v>
      </c>
      <c r="K2531" s="6">
        <v>41820</v>
      </c>
      <c r="L2531">
        <v>6</v>
      </c>
      <c r="M2531">
        <v>2</v>
      </c>
      <c r="N2531" t="s">
        <v>203</v>
      </c>
      <c r="O2531" s="8">
        <v>3.54</v>
      </c>
      <c r="P2531" s="8">
        <v>3.5</v>
      </c>
      <c r="Q2531" s="8">
        <v>3.5</v>
      </c>
      <c r="R2531" s="8">
        <v>3.5</v>
      </c>
      <c r="S2531" s="8">
        <v>3.5</v>
      </c>
      <c r="T2531" s="8">
        <v>4.05</v>
      </c>
      <c r="U2531" s="8">
        <v>0.13</v>
      </c>
      <c r="V2531" s="9">
        <v>32</v>
      </c>
      <c r="W2531" s="8">
        <v>0</v>
      </c>
      <c r="X2531" s="8">
        <v>0.54999999999999982</v>
      </c>
      <c r="Y2531" s="8">
        <v>4.0000000000000036E-2</v>
      </c>
      <c r="Z2531" s="8">
        <v>0</v>
      </c>
      <c r="AA2531">
        <v>0</v>
      </c>
      <c r="AF2531" t="s">
        <v>2492</v>
      </c>
      <c r="AG2531" t="s">
        <v>1910</v>
      </c>
      <c r="AH2531" t="s">
        <v>1911</v>
      </c>
      <c r="AI2531" t="s">
        <v>1919</v>
      </c>
      <c r="AJ2531" s="7">
        <v>41820</v>
      </c>
      <c r="AK2531" t="s">
        <v>3014</v>
      </c>
      <c r="AL2531" t="s">
        <v>1908</v>
      </c>
      <c r="AM2531" t="s">
        <v>2493</v>
      </c>
      <c r="AN2531" t="s">
        <v>3043</v>
      </c>
      <c r="AO2531" t="str">
        <f>TEXT(A2531,"yyyy-mm-dd")</f>
        <v>2013-12-31</v>
      </c>
    </row>
    <row r="2532" spans="1:41">
      <c r="A2532" s="6" t="s">
        <v>3013</v>
      </c>
      <c r="B2532">
        <v>2013</v>
      </c>
      <c r="C2532">
        <v>12</v>
      </c>
      <c r="E2532" t="s">
        <v>1907</v>
      </c>
      <c r="F2532" t="s">
        <v>1908</v>
      </c>
      <c r="G2532" t="s">
        <v>102</v>
      </c>
      <c r="H2532" t="s">
        <v>2418</v>
      </c>
      <c r="I2532">
        <v>2014</v>
      </c>
      <c r="J2532">
        <v>1</v>
      </c>
      <c r="K2532" s="6">
        <v>41729</v>
      </c>
      <c r="L2532">
        <v>3</v>
      </c>
      <c r="M2532">
        <v>1</v>
      </c>
      <c r="N2532" t="s">
        <v>233</v>
      </c>
      <c r="O2532" s="8">
        <v>3.53</v>
      </c>
      <c r="P2532" s="8">
        <v>3.5</v>
      </c>
      <c r="Q2532" s="8">
        <v>3.5</v>
      </c>
      <c r="R2532" s="8">
        <v>3.5</v>
      </c>
      <c r="S2532" s="8">
        <v>3.5</v>
      </c>
      <c r="T2532" s="8">
        <v>3.95</v>
      </c>
      <c r="U2532" s="8">
        <v>0.1</v>
      </c>
      <c r="V2532" s="9">
        <v>32</v>
      </c>
      <c r="W2532" s="8">
        <v>0</v>
      </c>
      <c r="X2532" s="8">
        <v>0.45000000000000018</v>
      </c>
      <c r="Y2532" s="8">
        <v>2.9999999999999805E-2</v>
      </c>
      <c r="Z2532" s="8">
        <v>0</v>
      </c>
      <c r="AA2532">
        <v>0</v>
      </c>
      <c r="AF2532" t="s">
        <v>2419</v>
      </c>
      <c r="AG2532" t="s">
        <v>1910</v>
      </c>
      <c r="AH2532" t="s">
        <v>1911</v>
      </c>
      <c r="AI2532" t="s">
        <v>1915</v>
      </c>
      <c r="AJ2532" s="7">
        <v>41729</v>
      </c>
      <c r="AK2532" t="s">
        <v>3014</v>
      </c>
      <c r="AL2532" t="s">
        <v>1908</v>
      </c>
      <c r="AM2532" t="s">
        <v>2420</v>
      </c>
      <c r="AN2532" t="s">
        <v>3042</v>
      </c>
      <c r="AO2532" t="str">
        <f>TEXT(A2532,"yyyy-mm-dd")</f>
        <v>2013-12-31</v>
      </c>
    </row>
    <row r="2533" spans="1:41">
      <c r="A2533" s="6" t="s">
        <v>3013</v>
      </c>
      <c r="B2533">
        <v>2013</v>
      </c>
      <c r="C2533">
        <v>12</v>
      </c>
      <c r="E2533" t="s">
        <v>100</v>
      </c>
      <c r="F2533" t="s">
        <v>101</v>
      </c>
      <c r="G2533" t="s">
        <v>83</v>
      </c>
      <c r="H2533" t="s">
        <v>3018</v>
      </c>
      <c r="I2533">
        <v>2016</v>
      </c>
      <c r="K2533" s="6">
        <v>42735</v>
      </c>
      <c r="L2533">
        <v>36</v>
      </c>
      <c r="N2533" t="s">
        <v>924</v>
      </c>
      <c r="O2533" s="8">
        <v>4.1399999999999997</v>
      </c>
      <c r="P2533" s="8">
        <v>4.2</v>
      </c>
      <c r="Q2533" s="8">
        <v>3.79</v>
      </c>
      <c r="R2533" s="8">
        <v>4.5</v>
      </c>
      <c r="S2533" s="8">
        <v>2.63</v>
      </c>
      <c r="T2533" s="8">
        <v>5.29</v>
      </c>
      <c r="U2533" s="8">
        <v>0.68</v>
      </c>
      <c r="V2533" s="9">
        <v>28</v>
      </c>
      <c r="W2533" s="8">
        <v>0.71</v>
      </c>
      <c r="X2533" s="8">
        <v>2.66</v>
      </c>
      <c r="Y2533" s="8">
        <v>-6.0000000000000497E-2</v>
      </c>
      <c r="Z2533" s="8"/>
      <c r="AF2533" t="s">
        <v>10098</v>
      </c>
      <c r="AG2533" t="s">
        <v>9655</v>
      </c>
      <c r="AH2533" t="s">
        <v>9656</v>
      </c>
      <c r="AI2533" t="s">
        <v>10099</v>
      </c>
      <c r="AJ2533" s="7">
        <v>42735</v>
      </c>
      <c r="AK2533" t="s">
        <v>3014</v>
      </c>
      <c r="AL2533" t="s">
        <v>109</v>
      </c>
      <c r="AM2533" t="s">
        <v>3020</v>
      </c>
      <c r="AN2533" t="s">
        <v>10100</v>
      </c>
    </row>
    <row r="2534" spans="1:41">
      <c r="A2534" s="6" t="s">
        <v>3013</v>
      </c>
      <c r="B2534">
        <v>2013</v>
      </c>
      <c r="C2534">
        <v>12</v>
      </c>
      <c r="E2534" t="s">
        <v>100</v>
      </c>
      <c r="F2534" t="s">
        <v>101</v>
      </c>
      <c r="G2534" t="s">
        <v>102</v>
      </c>
      <c r="H2534" t="s">
        <v>3037</v>
      </c>
      <c r="I2534">
        <v>2015</v>
      </c>
      <c r="J2534">
        <v>4</v>
      </c>
      <c r="K2534" s="6">
        <v>42369</v>
      </c>
      <c r="L2534">
        <v>24</v>
      </c>
      <c r="M2534">
        <v>8</v>
      </c>
      <c r="N2534" t="s">
        <v>368</v>
      </c>
      <c r="O2534" s="8">
        <v>4.0599999999999996</v>
      </c>
      <c r="P2534" s="8">
        <v>4.0999999999999996</v>
      </c>
      <c r="Q2534" s="8">
        <v>3.85</v>
      </c>
      <c r="R2534" s="8">
        <v>4.38</v>
      </c>
      <c r="S2534" s="8">
        <v>2.5</v>
      </c>
      <c r="T2534" s="8">
        <v>5.01</v>
      </c>
      <c r="U2534" s="8">
        <v>0.57999999999999996</v>
      </c>
      <c r="V2534" s="9">
        <v>26</v>
      </c>
      <c r="W2534" s="8">
        <v>0.5299999999999998</v>
      </c>
      <c r="X2534" s="8">
        <v>2.5099999999999998</v>
      </c>
      <c r="Y2534" s="8">
        <v>-4.0000000000000036E-2</v>
      </c>
      <c r="Z2534" s="8"/>
      <c r="AF2534" t="s">
        <v>3038</v>
      </c>
      <c r="AG2534" t="s">
        <v>106</v>
      </c>
      <c r="AH2534" t="s">
        <v>107</v>
      </c>
      <c r="AI2534" t="s">
        <v>3039</v>
      </c>
      <c r="AJ2534" s="7">
        <v>42369</v>
      </c>
      <c r="AK2534" t="s">
        <v>3014</v>
      </c>
      <c r="AL2534" t="s">
        <v>109</v>
      </c>
      <c r="AM2534" t="s">
        <v>3040</v>
      </c>
      <c r="AN2534" t="s">
        <v>3041</v>
      </c>
      <c r="AO2534" t="str">
        <f>TEXT(A2534,"yyyy-mm-dd")</f>
        <v>2013-12-31</v>
      </c>
    </row>
    <row r="2535" spans="1:41">
      <c r="A2535" s="6" t="s">
        <v>3013</v>
      </c>
      <c r="B2535">
        <v>2013</v>
      </c>
      <c r="C2535">
        <v>12</v>
      </c>
      <c r="E2535" t="s">
        <v>100</v>
      </c>
      <c r="F2535" t="s">
        <v>101</v>
      </c>
      <c r="G2535" t="s">
        <v>83</v>
      </c>
      <c r="H2535" t="s">
        <v>2624</v>
      </c>
      <c r="I2535">
        <v>2015</v>
      </c>
      <c r="K2535" s="6">
        <v>42369</v>
      </c>
      <c r="L2535">
        <v>24</v>
      </c>
      <c r="N2535" t="s">
        <v>368</v>
      </c>
      <c r="O2535" s="8">
        <v>3.97</v>
      </c>
      <c r="P2535" s="8">
        <v>4</v>
      </c>
      <c r="Q2535" s="8">
        <v>3.73</v>
      </c>
      <c r="R2535" s="8">
        <v>4.2</v>
      </c>
      <c r="S2535" s="8">
        <v>2.8</v>
      </c>
      <c r="T2535" s="8">
        <v>5.18</v>
      </c>
      <c r="U2535" s="8">
        <v>0.49</v>
      </c>
      <c r="V2535" s="9">
        <v>34</v>
      </c>
      <c r="W2535" s="8">
        <v>0.4700000000000002</v>
      </c>
      <c r="X2535" s="8">
        <v>2.38</v>
      </c>
      <c r="Y2535" s="8">
        <v>-2.9999999999999805E-2</v>
      </c>
      <c r="Z2535" s="8">
        <v>4.9999999999999822E-2</v>
      </c>
      <c r="AA2535">
        <v>-2.9999999999999805E-2</v>
      </c>
      <c r="AF2535" t="s">
        <v>10060</v>
      </c>
      <c r="AG2535" t="s">
        <v>9655</v>
      </c>
      <c r="AH2535" t="s">
        <v>9656</v>
      </c>
      <c r="AI2535" t="s">
        <v>9708</v>
      </c>
      <c r="AJ2535" s="7">
        <v>42369</v>
      </c>
      <c r="AK2535" t="s">
        <v>3014</v>
      </c>
      <c r="AL2535" t="s">
        <v>109</v>
      </c>
      <c r="AM2535" t="s">
        <v>2626</v>
      </c>
      <c r="AN2535" t="s">
        <v>10072</v>
      </c>
    </row>
    <row r="2536" spans="1:41">
      <c r="A2536" s="6" t="s">
        <v>3013</v>
      </c>
      <c r="B2536">
        <v>2013</v>
      </c>
      <c r="C2536">
        <v>12</v>
      </c>
      <c r="E2536" t="s">
        <v>100</v>
      </c>
      <c r="F2536" t="s">
        <v>101</v>
      </c>
      <c r="G2536" t="s">
        <v>102</v>
      </c>
      <c r="H2536" t="s">
        <v>2970</v>
      </c>
      <c r="I2536">
        <v>2015</v>
      </c>
      <c r="J2536">
        <v>3</v>
      </c>
      <c r="K2536" s="6">
        <v>42277</v>
      </c>
      <c r="L2536">
        <v>21</v>
      </c>
      <c r="M2536">
        <v>7</v>
      </c>
      <c r="N2536" t="s">
        <v>176</v>
      </c>
      <c r="O2536" s="8">
        <v>3.91</v>
      </c>
      <c r="P2536" s="8">
        <v>4</v>
      </c>
      <c r="Q2536" s="8">
        <v>3.76</v>
      </c>
      <c r="R2536" s="8">
        <v>4.2</v>
      </c>
      <c r="S2536" s="8">
        <v>2.64</v>
      </c>
      <c r="T2536" s="8">
        <v>4.9800000000000004</v>
      </c>
      <c r="U2536" s="8">
        <v>0.55000000000000004</v>
      </c>
      <c r="V2536" s="9">
        <v>26</v>
      </c>
      <c r="W2536" s="8">
        <v>0.44000000000000039</v>
      </c>
      <c r="X2536" s="8">
        <v>2.3400000000000003</v>
      </c>
      <c r="Y2536" s="8">
        <v>-8.9999999999999858E-2</v>
      </c>
      <c r="Z2536" s="8"/>
      <c r="AF2536" t="s">
        <v>3035</v>
      </c>
      <c r="AG2536" t="s">
        <v>106</v>
      </c>
      <c r="AH2536" t="s">
        <v>107</v>
      </c>
      <c r="AI2536" t="s">
        <v>2673</v>
      </c>
      <c r="AJ2536" s="7">
        <v>42277</v>
      </c>
      <c r="AK2536" t="s">
        <v>3014</v>
      </c>
      <c r="AL2536" t="s">
        <v>109</v>
      </c>
      <c r="AM2536" t="s">
        <v>2972</v>
      </c>
      <c r="AN2536" t="s">
        <v>3036</v>
      </c>
      <c r="AO2536" t="str">
        <f>TEXT(A2536,"yyyy-mm-dd")</f>
        <v>2013-12-31</v>
      </c>
    </row>
    <row r="2537" spans="1:41">
      <c r="A2537" s="6" t="s">
        <v>3013</v>
      </c>
      <c r="B2537">
        <v>2013</v>
      </c>
      <c r="C2537">
        <v>12</v>
      </c>
      <c r="E2537" t="s">
        <v>100</v>
      </c>
      <c r="F2537" t="s">
        <v>101</v>
      </c>
      <c r="G2537" t="s">
        <v>102</v>
      </c>
      <c r="H2537" t="s">
        <v>2840</v>
      </c>
      <c r="I2537">
        <v>2015</v>
      </c>
      <c r="J2537">
        <v>2</v>
      </c>
      <c r="K2537" s="6">
        <v>42185</v>
      </c>
      <c r="L2537">
        <v>18</v>
      </c>
      <c r="M2537">
        <v>6</v>
      </c>
      <c r="N2537" t="s">
        <v>206</v>
      </c>
      <c r="O2537" s="8">
        <v>3.97</v>
      </c>
      <c r="P2537" s="8">
        <v>3.95</v>
      </c>
      <c r="Q2537" s="8">
        <v>3.63</v>
      </c>
      <c r="R2537" s="8">
        <v>4.28</v>
      </c>
      <c r="S2537" s="8">
        <v>2.8</v>
      </c>
      <c r="T2537" s="8">
        <v>5.22</v>
      </c>
      <c r="U2537" s="8">
        <v>0.54</v>
      </c>
      <c r="V2537" s="9">
        <v>26</v>
      </c>
      <c r="W2537" s="8">
        <v>0.65000000000000036</v>
      </c>
      <c r="X2537" s="8">
        <v>2.42</v>
      </c>
      <c r="Y2537" s="8">
        <v>2.0000000000000018E-2</v>
      </c>
      <c r="Z2537" s="8"/>
      <c r="AF2537" t="s">
        <v>3033</v>
      </c>
      <c r="AG2537" t="s">
        <v>106</v>
      </c>
      <c r="AH2537" t="s">
        <v>107</v>
      </c>
      <c r="AI2537" t="s">
        <v>2670</v>
      </c>
      <c r="AJ2537" s="7">
        <v>42185</v>
      </c>
      <c r="AK2537" t="s">
        <v>3014</v>
      </c>
      <c r="AL2537" t="s">
        <v>109</v>
      </c>
      <c r="AM2537" t="s">
        <v>2842</v>
      </c>
      <c r="AN2537" t="s">
        <v>3034</v>
      </c>
      <c r="AO2537" t="str">
        <f>TEXT(A2537,"yyyy-mm-dd")</f>
        <v>2013-12-31</v>
      </c>
    </row>
    <row r="2538" spans="1:41">
      <c r="A2538" s="6" t="s">
        <v>3013</v>
      </c>
      <c r="B2538">
        <v>2013</v>
      </c>
      <c r="C2538">
        <v>12</v>
      </c>
      <c r="E2538" t="s">
        <v>100</v>
      </c>
      <c r="F2538" t="s">
        <v>101</v>
      </c>
      <c r="G2538" t="s">
        <v>102</v>
      </c>
      <c r="H2538" t="s">
        <v>2749</v>
      </c>
      <c r="I2538">
        <v>2015</v>
      </c>
      <c r="J2538">
        <v>1</v>
      </c>
      <c r="K2538" s="6">
        <v>42094</v>
      </c>
      <c r="L2538">
        <v>15</v>
      </c>
      <c r="M2538">
        <v>5</v>
      </c>
      <c r="N2538" t="s">
        <v>236</v>
      </c>
      <c r="O2538" s="8">
        <v>3.83</v>
      </c>
      <c r="P2538" s="8">
        <v>3.8</v>
      </c>
      <c r="Q2538" s="8">
        <v>3.5</v>
      </c>
      <c r="R2538" s="8">
        <v>4</v>
      </c>
      <c r="S2538" s="8">
        <v>2.54</v>
      </c>
      <c r="T2538" s="8">
        <v>5.17</v>
      </c>
      <c r="U2538" s="8">
        <v>0.56999999999999995</v>
      </c>
      <c r="V2538" s="9">
        <v>26</v>
      </c>
      <c r="W2538" s="8">
        <v>0.5</v>
      </c>
      <c r="X2538" s="8">
        <v>2.63</v>
      </c>
      <c r="Y2538" s="8">
        <v>3.0000000000000249E-2</v>
      </c>
      <c r="Z2538" s="8"/>
      <c r="AF2538" t="s">
        <v>3031</v>
      </c>
      <c r="AG2538" t="s">
        <v>106</v>
      </c>
      <c r="AH2538" t="s">
        <v>107</v>
      </c>
      <c r="AI2538" t="s">
        <v>2667</v>
      </c>
      <c r="AJ2538" s="7">
        <v>42094</v>
      </c>
      <c r="AK2538" t="s">
        <v>3014</v>
      </c>
      <c r="AL2538" t="s">
        <v>109</v>
      </c>
      <c r="AM2538" t="s">
        <v>2751</v>
      </c>
      <c r="AN2538" t="s">
        <v>3032</v>
      </c>
      <c r="AO2538" t="str">
        <f>TEXT(A2538,"yyyy-mm-dd")</f>
        <v>2013-12-31</v>
      </c>
    </row>
    <row r="2539" spans="1:41">
      <c r="A2539" s="6" t="s">
        <v>3013</v>
      </c>
      <c r="B2539">
        <v>2013</v>
      </c>
      <c r="C2539">
        <v>12</v>
      </c>
      <c r="E2539" t="s">
        <v>100</v>
      </c>
      <c r="F2539" t="s">
        <v>101</v>
      </c>
      <c r="G2539" t="s">
        <v>102</v>
      </c>
      <c r="H2539" t="s">
        <v>2641</v>
      </c>
      <c r="I2539">
        <v>2014</v>
      </c>
      <c r="J2539">
        <v>4</v>
      </c>
      <c r="K2539" s="6">
        <v>42004</v>
      </c>
      <c r="L2539">
        <v>12</v>
      </c>
      <c r="M2539">
        <v>4</v>
      </c>
      <c r="N2539" t="s">
        <v>261</v>
      </c>
      <c r="O2539" s="8">
        <v>3.72</v>
      </c>
      <c r="P2539" s="8">
        <v>3.7</v>
      </c>
      <c r="Q2539" s="8">
        <v>3.4</v>
      </c>
      <c r="R2539" s="8">
        <v>4</v>
      </c>
      <c r="S2539" s="8">
        <v>2.8</v>
      </c>
      <c r="T2539" s="8">
        <v>4.9000000000000004</v>
      </c>
      <c r="U2539" s="8">
        <v>0.51</v>
      </c>
      <c r="V2539" s="9">
        <v>37</v>
      </c>
      <c r="W2539" s="8">
        <v>0.60000000000000009</v>
      </c>
      <c r="X2539" s="8">
        <v>2.1000000000000005</v>
      </c>
      <c r="Y2539" s="8">
        <v>2.0000000000000018E-2</v>
      </c>
      <c r="Z2539" s="8">
        <v>0.10000000000000009</v>
      </c>
      <c r="AA2539">
        <v>-0.14999999999999991</v>
      </c>
      <c r="AF2539" t="s">
        <v>2672</v>
      </c>
      <c r="AG2539" t="s">
        <v>106</v>
      </c>
      <c r="AH2539" t="s">
        <v>107</v>
      </c>
      <c r="AI2539" t="s">
        <v>502</v>
      </c>
      <c r="AJ2539" s="7">
        <v>42004</v>
      </c>
      <c r="AK2539" t="s">
        <v>3014</v>
      </c>
      <c r="AL2539" t="s">
        <v>109</v>
      </c>
      <c r="AM2539" t="s">
        <v>2643</v>
      </c>
      <c r="AN2539" t="s">
        <v>3030</v>
      </c>
      <c r="AO2539" t="str">
        <f>TEXT(A2539,"yyyy-mm-dd")</f>
        <v>2013-12-31</v>
      </c>
    </row>
    <row r="2540" spans="1:41">
      <c r="A2540" s="6" t="s">
        <v>3013</v>
      </c>
      <c r="B2540">
        <v>2013</v>
      </c>
      <c r="C2540">
        <v>12</v>
      </c>
      <c r="E2540" t="s">
        <v>100</v>
      </c>
      <c r="F2540" t="s">
        <v>101</v>
      </c>
      <c r="G2540" t="s">
        <v>83</v>
      </c>
      <c r="H2540" t="s">
        <v>2325</v>
      </c>
      <c r="I2540">
        <v>2014</v>
      </c>
      <c r="K2540" s="6">
        <v>42004</v>
      </c>
      <c r="L2540">
        <v>12</v>
      </c>
      <c r="N2540" t="s">
        <v>261</v>
      </c>
      <c r="O2540" s="8">
        <v>3.41</v>
      </c>
      <c r="P2540" s="8">
        <v>3.4</v>
      </c>
      <c r="Q2540" s="8">
        <v>3.1</v>
      </c>
      <c r="R2540" s="8">
        <v>3.7</v>
      </c>
      <c r="S2540" s="8">
        <v>2.5</v>
      </c>
      <c r="T2540" s="8">
        <v>4.0999999999999996</v>
      </c>
      <c r="U2540" s="8">
        <v>0.39</v>
      </c>
      <c r="V2540" s="9">
        <v>36</v>
      </c>
      <c r="W2540" s="8">
        <v>0.60000000000000009</v>
      </c>
      <c r="X2540" s="8">
        <v>1.5999999999999996</v>
      </c>
      <c r="Y2540" s="8">
        <v>1.0000000000000231E-2</v>
      </c>
      <c r="Z2540" s="8">
        <v>0.10000000000000009</v>
      </c>
      <c r="AA2540">
        <v>-4.9999999999999822E-2</v>
      </c>
      <c r="AF2540" t="s">
        <v>10034</v>
      </c>
      <c r="AG2540" t="s">
        <v>9655</v>
      </c>
      <c r="AH2540" t="s">
        <v>9656</v>
      </c>
      <c r="AI2540" t="s">
        <v>9669</v>
      </c>
      <c r="AJ2540" s="7">
        <v>42004</v>
      </c>
      <c r="AK2540" t="s">
        <v>3014</v>
      </c>
      <c r="AL2540" t="s">
        <v>109</v>
      </c>
      <c r="AM2540" t="s">
        <v>2327</v>
      </c>
      <c r="AN2540" t="s">
        <v>10046</v>
      </c>
    </row>
    <row r="2541" spans="1:41">
      <c r="A2541" s="6" t="s">
        <v>3013</v>
      </c>
      <c r="B2541">
        <v>2013</v>
      </c>
      <c r="C2541">
        <v>12</v>
      </c>
      <c r="E2541" t="s">
        <v>100</v>
      </c>
      <c r="F2541" t="s">
        <v>101</v>
      </c>
      <c r="G2541" t="s">
        <v>102</v>
      </c>
      <c r="H2541" t="s">
        <v>2564</v>
      </c>
      <c r="I2541">
        <v>2014</v>
      </c>
      <c r="J2541">
        <v>3</v>
      </c>
      <c r="K2541" s="6">
        <v>41912</v>
      </c>
      <c r="L2541">
        <v>9</v>
      </c>
      <c r="M2541">
        <v>3</v>
      </c>
      <c r="N2541" t="s">
        <v>173</v>
      </c>
      <c r="O2541" s="8">
        <v>3.61</v>
      </c>
      <c r="P2541" s="8">
        <v>3.6</v>
      </c>
      <c r="Q2541" s="8">
        <v>3.3</v>
      </c>
      <c r="R2541" s="8">
        <v>4</v>
      </c>
      <c r="S2541" s="8">
        <v>2.2999999999999998</v>
      </c>
      <c r="T2541" s="8">
        <v>4.9000000000000004</v>
      </c>
      <c r="U2541" s="8">
        <v>0.56999999999999995</v>
      </c>
      <c r="V2541" s="9">
        <v>37</v>
      </c>
      <c r="W2541" s="8">
        <v>0.70000000000000018</v>
      </c>
      <c r="X2541" s="8">
        <v>2.6000000000000005</v>
      </c>
      <c r="Y2541" s="8">
        <v>9.9999999999997868E-3</v>
      </c>
      <c r="Z2541" s="8">
        <v>0.10000000000000009</v>
      </c>
      <c r="AA2541">
        <v>-7.9999999999999627E-2</v>
      </c>
      <c r="AF2541" t="s">
        <v>2669</v>
      </c>
      <c r="AG2541" t="s">
        <v>106</v>
      </c>
      <c r="AH2541" t="s">
        <v>107</v>
      </c>
      <c r="AI2541" t="s">
        <v>497</v>
      </c>
      <c r="AJ2541" s="7">
        <v>41912</v>
      </c>
      <c r="AK2541" t="s">
        <v>3014</v>
      </c>
      <c r="AL2541" t="s">
        <v>109</v>
      </c>
      <c r="AM2541" t="s">
        <v>2566</v>
      </c>
      <c r="AN2541" t="s">
        <v>3029</v>
      </c>
      <c r="AO2541" t="str">
        <f>TEXT(A2541,"yyyy-mm-dd")</f>
        <v>2013-12-31</v>
      </c>
    </row>
    <row r="2542" spans="1:41">
      <c r="A2542" s="6" t="s">
        <v>3013</v>
      </c>
      <c r="B2542">
        <v>2013</v>
      </c>
      <c r="C2542">
        <v>12</v>
      </c>
      <c r="E2542" t="s">
        <v>100</v>
      </c>
      <c r="F2542" t="s">
        <v>101</v>
      </c>
      <c r="G2542" t="s">
        <v>102</v>
      </c>
      <c r="H2542" t="s">
        <v>2491</v>
      </c>
      <c r="I2542">
        <v>2014</v>
      </c>
      <c r="J2542">
        <v>2</v>
      </c>
      <c r="K2542" s="6">
        <v>41820</v>
      </c>
      <c r="L2542">
        <v>6</v>
      </c>
      <c r="M2542">
        <v>2</v>
      </c>
      <c r="N2542" t="s">
        <v>203</v>
      </c>
      <c r="O2542" s="8">
        <v>3.23</v>
      </c>
      <c r="P2542" s="8">
        <v>3.23</v>
      </c>
      <c r="Q2542" s="8">
        <v>2.9</v>
      </c>
      <c r="R2542" s="8">
        <v>3.6</v>
      </c>
      <c r="S2542" s="8">
        <v>1.9</v>
      </c>
      <c r="T2542" s="8">
        <v>4.4000000000000004</v>
      </c>
      <c r="U2542" s="8">
        <v>0.52</v>
      </c>
      <c r="V2542" s="9">
        <v>37</v>
      </c>
      <c r="W2542" s="8">
        <v>0.70000000000000018</v>
      </c>
      <c r="X2542" s="8">
        <v>2.5000000000000004</v>
      </c>
      <c r="Y2542" s="8">
        <v>0</v>
      </c>
      <c r="Z2542" s="8">
        <v>0.2200000000000002</v>
      </c>
      <c r="AA2542">
        <v>3.0000000000000249E-2</v>
      </c>
      <c r="AF2542" t="s">
        <v>2666</v>
      </c>
      <c r="AG2542" t="s">
        <v>106</v>
      </c>
      <c r="AH2542" t="s">
        <v>107</v>
      </c>
      <c r="AI2542" t="s">
        <v>427</v>
      </c>
      <c r="AJ2542" s="7">
        <v>41820</v>
      </c>
      <c r="AK2542" t="s">
        <v>3014</v>
      </c>
      <c r="AL2542" t="s">
        <v>109</v>
      </c>
      <c r="AM2542" t="s">
        <v>2493</v>
      </c>
      <c r="AN2542" t="s">
        <v>3028</v>
      </c>
      <c r="AO2542" t="str">
        <f>TEXT(A2542,"yyyy-mm-dd")</f>
        <v>2013-12-31</v>
      </c>
    </row>
    <row r="2543" spans="1:41">
      <c r="A2543" s="6" t="s">
        <v>3013</v>
      </c>
      <c r="B2543">
        <v>2013</v>
      </c>
      <c r="C2543">
        <v>12</v>
      </c>
      <c r="E2543" t="s">
        <v>100</v>
      </c>
      <c r="F2543" t="s">
        <v>101</v>
      </c>
      <c r="G2543" t="s">
        <v>102</v>
      </c>
      <c r="H2543" t="s">
        <v>2418</v>
      </c>
      <c r="I2543">
        <v>2014</v>
      </c>
      <c r="J2543">
        <v>1</v>
      </c>
      <c r="K2543" s="6">
        <v>41729</v>
      </c>
      <c r="L2543">
        <v>3</v>
      </c>
      <c r="M2543">
        <v>1</v>
      </c>
      <c r="N2543" t="s">
        <v>233</v>
      </c>
      <c r="O2543" s="8">
        <v>2.97</v>
      </c>
      <c r="P2543" s="8">
        <v>3</v>
      </c>
      <c r="Q2543" s="8">
        <v>2.4</v>
      </c>
      <c r="R2543" s="8">
        <v>3.4</v>
      </c>
      <c r="S2543" s="8">
        <v>1.7</v>
      </c>
      <c r="T2543" s="8">
        <v>4.5</v>
      </c>
      <c r="U2543" s="8">
        <v>0.75</v>
      </c>
      <c r="V2543" s="9">
        <v>37</v>
      </c>
      <c r="W2543" s="8">
        <v>1</v>
      </c>
      <c r="X2543" s="8">
        <v>2.8</v>
      </c>
      <c r="Y2543" s="8">
        <v>-2.9999999999999805E-2</v>
      </c>
      <c r="Z2543" s="8">
        <v>-9.9999999999997868E-3</v>
      </c>
      <c r="AA2543">
        <v>0.20000000000000018</v>
      </c>
      <c r="AF2543" t="s">
        <v>2664</v>
      </c>
      <c r="AG2543" t="s">
        <v>106</v>
      </c>
      <c r="AH2543" t="s">
        <v>107</v>
      </c>
      <c r="AI2543" t="s">
        <v>340</v>
      </c>
      <c r="AJ2543" s="7">
        <v>41729</v>
      </c>
      <c r="AK2543" t="s">
        <v>3014</v>
      </c>
      <c r="AL2543" t="s">
        <v>109</v>
      </c>
      <c r="AM2543" t="s">
        <v>2420</v>
      </c>
      <c r="AN2543" t="s">
        <v>3027</v>
      </c>
      <c r="AO2543" t="str">
        <f>TEXT(A2543,"yyyy-mm-dd")</f>
        <v>2013-12-31</v>
      </c>
    </row>
    <row r="2544" spans="1:41">
      <c r="A2544" s="6" t="s">
        <v>3013</v>
      </c>
      <c r="B2544">
        <v>2013</v>
      </c>
      <c r="C2544">
        <v>12</v>
      </c>
      <c r="E2544" t="s">
        <v>100</v>
      </c>
      <c r="F2544" t="s">
        <v>101</v>
      </c>
      <c r="G2544" t="s">
        <v>102</v>
      </c>
      <c r="H2544" t="s">
        <v>2342</v>
      </c>
      <c r="I2544">
        <v>2013</v>
      </c>
      <c r="J2544">
        <v>4</v>
      </c>
      <c r="K2544" s="6">
        <v>41639</v>
      </c>
      <c r="L2544">
        <v>0</v>
      </c>
      <c r="M2544">
        <v>0</v>
      </c>
      <c r="N2544" t="s">
        <v>178</v>
      </c>
      <c r="O2544" s="8">
        <v>1.7</v>
      </c>
      <c r="P2544" s="8">
        <v>1.64</v>
      </c>
      <c r="Q2544" s="8">
        <v>1.5</v>
      </c>
      <c r="R2544" s="8">
        <v>1.9</v>
      </c>
      <c r="S2544" s="8">
        <v>0.9</v>
      </c>
      <c r="T2544" s="8">
        <v>2.8</v>
      </c>
      <c r="U2544" s="8">
        <v>0.39</v>
      </c>
      <c r="V2544" s="9">
        <v>37</v>
      </c>
      <c r="W2544" s="8">
        <v>0.39999999999999991</v>
      </c>
      <c r="X2544" s="8">
        <v>1.9</v>
      </c>
      <c r="Y2544" s="8">
        <v>6.0000000000000053E-2</v>
      </c>
      <c r="Z2544" s="8">
        <v>0</v>
      </c>
      <c r="AA2544">
        <v>0</v>
      </c>
      <c r="AF2544" t="s">
        <v>2662</v>
      </c>
      <c r="AG2544" t="s">
        <v>106</v>
      </c>
      <c r="AH2544" t="s">
        <v>107</v>
      </c>
      <c r="AI2544" t="s">
        <v>108</v>
      </c>
      <c r="AJ2544" s="7">
        <v>41639</v>
      </c>
      <c r="AK2544" t="s">
        <v>3014</v>
      </c>
      <c r="AL2544" t="s">
        <v>109</v>
      </c>
      <c r="AM2544" t="s">
        <v>2344</v>
      </c>
      <c r="AN2544" t="s">
        <v>3026</v>
      </c>
      <c r="AO2544" t="str">
        <f>TEXT(A2544,"yyyy-mm-dd")</f>
        <v>2013-12-31</v>
      </c>
    </row>
    <row r="2545" spans="1:41">
      <c r="A2545" s="6" t="s">
        <v>3013</v>
      </c>
      <c r="B2545">
        <v>2013</v>
      </c>
      <c r="C2545">
        <v>12</v>
      </c>
      <c r="E2545" t="s">
        <v>100</v>
      </c>
      <c r="F2545" t="s">
        <v>101</v>
      </c>
      <c r="G2545" t="s">
        <v>83</v>
      </c>
      <c r="H2545" t="s">
        <v>2028</v>
      </c>
      <c r="I2545">
        <v>2013</v>
      </c>
      <c r="K2545" s="6">
        <v>41639</v>
      </c>
      <c r="L2545">
        <v>0</v>
      </c>
      <c r="N2545" t="s">
        <v>178</v>
      </c>
      <c r="O2545" s="8">
        <v>1.3</v>
      </c>
      <c r="P2545" s="8">
        <v>1.3</v>
      </c>
      <c r="Q2545" s="8">
        <v>1.2</v>
      </c>
      <c r="R2545" s="8">
        <v>1.4</v>
      </c>
      <c r="S2545" s="8">
        <v>1</v>
      </c>
      <c r="T2545" s="8">
        <v>1.6</v>
      </c>
      <c r="U2545" s="8">
        <v>0.12</v>
      </c>
      <c r="V2545" s="9">
        <v>36</v>
      </c>
      <c r="W2545" s="8">
        <v>0.19999999999999996</v>
      </c>
      <c r="X2545" s="8">
        <v>0.60000000000000009</v>
      </c>
      <c r="Y2545" s="8">
        <v>0</v>
      </c>
      <c r="Z2545" s="8">
        <v>0</v>
      </c>
      <c r="AA2545">
        <v>2.9999999999999805E-2</v>
      </c>
      <c r="AF2545" t="s">
        <v>10004</v>
      </c>
      <c r="AG2545" t="s">
        <v>9655</v>
      </c>
      <c r="AH2545" t="s">
        <v>9656</v>
      </c>
      <c r="AI2545" t="s">
        <v>9657</v>
      </c>
      <c r="AJ2545" s="7">
        <v>41639</v>
      </c>
      <c r="AK2545" t="s">
        <v>3014</v>
      </c>
      <c r="AL2545" t="s">
        <v>109</v>
      </c>
      <c r="AM2545" t="s">
        <v>2030</v>
      </c>
      <c r="AN2545" t="s">
        <v>10032</v>
      </c>
    </row>
    <row r="2546" spans="1:41">
      <c r="A2546" s="6" t="s">
        <v>3013</v>
      </c>
      <c r="B2546">
        <v>2013</v>
      </c>
      <c r="C2546">
        <v>12</v>
      </c>
      <c r="E2546" t="s">
        <v>2685</v>
      </c>
      <c r="F2546" t="s">
        <v>101</v>
      </c>
      <c r="G2546" t="s">
        <v>774</v>
      </c>
      <c r="H2546" t="s">
        <v>2686</v>
      </c>
      <c r="K2546" s="6"/>
      <c r="O2546" s="8">
        <v>3.93</v>
      </c>
      <c r="P2546" s="8">
        <v>4</v>
      </c>
      <c r="Q2546" s="8">
        <v>3.6</v>
      </c>
      <c r="R2546" s="8">
        <v>4.33</v>
      </c>
      <c r="S2546" s="8">
        <v>2.41</v>
      </c>
      <c r="T2546" s="8">
        <v>5</v>
      </c>
      <c r="U2546" s="8">
        <v>0.56000000000000005</v>
      </c>
      <c r="V2546" s="9">
        <v>28</v>
      </c>
      <c r="W2546" s="8">
        <v>0.73</v>
      </c>
      <c r="X2546" s="8">
        <v>2.59</v>
      </c>
      <c r="Y2546" s="8">
        <v>-6.999999999999984E-2</v>
      </c>
      <c r="Z2546" s="8">
        <v>0.20000000000000018</v>
      </c>
      <c r="AA2546">
        <v>-2.0000000000000018E-2</v>
      </c>
      <c r="AF2546" t="s">
        <v>2687</v>
      </c>
      <c r="AG2546" t="s">
        <v>2688</v>
      </c>
      <c r="AH2546" t="s">
        <v>2689</v>
      </c>
      <c r="AI2546" t="s">
        <v>2690</v>
      </c>
      <c r="AJ2546" s="7"/>
      <c r="AK2546" t="s">
        <v>3014</v>
      </c>
      <c r="AL2546" t="s">
        <v>109</v>
      </c>
      <c r="AM2546" t="s">
        <v>2686</v>
      </c>
      <c r="AN2546" t="s">
        <v>3055</v>
      </c>
      <c r="AO2546" t="str">
        <f>TEXT(A2546,"yyyy-mm-dd")</f>
        <v>2013-12-31</v>
      </c>
    </row>
    <row r="2547" spans="1:41">
      <c r="A2547" s="6" t="s">
        <v>3013</v>
      </c>
      <c r="B2547">
        <v>2013</v>
      </c>
      <c r="C2547">
        <v>12</v>
      </c>
      <c r="E2547" t="s">
        <v>81</v>
      </c>
      <c r="F2547" t="s">
        <v>82</v>
      </c>
      <c r="G2547" t="s">
        <v>83</v>
      </c>
      <c r="H2547" t="s">
        <v>3018</v>
      </c>
      <c r="I2547">
        <v>2016</v>
      </c>
      <c r="K2547" s="6">
        <v>42735</v>
      </c>
      <c r="L2547">
        <v>36</v>
      </c>
      <c r="N2547" t="s">
        <v>924</v>
      </c>
      <c r="O2547" s="8">
        <v>3.48</v>
      </c>
      <c r="P2547" s="8">
        <v>3.5</v>
      </c>
      <c r="Q2547" s="8">
        <v>3.3</v>
      </c>
      <c r="R2547" s="8">
        <v>3.64</v>
      </c>
      <c r="S2547" s="8">
        <v>3</v>
      </c>
      <c r="T2547" s="8">
        <v>3.98</v>
      </c>
      <c r="U2547" s="8">
        <v>0.23</v>
      </c>
      <c r="V2547" s="9">
        <v>31</v>
      </c>
      <c r="W2547" s="8">
        <v>0.3400000000000003</v>
      </c>
      <c r="X2547" s="8">
        <v>0.98</v>
      </c>
      <c r="Y2547" s="8">
        <v>-2.0000000000000018E-2</v>
      </c>
      <c r="Z2547" s="8"/>
      <c r="AF2547" t="s">
        <v>3019</v>
      </c>
      <c r="AG2547" t="s">
        <v>87</v>
      </c>
      <c r="AH2547" t="s">
        <v>88</v>
      </c>
      <c r="AI2547" t="s">
        <v>926</v>
      </c>
      <c r="AJ2547" s="7">
        <v>42735</v>
      </c>
      <c r="AK2547" t="s">
        <v>3014</v>
      </c>
      <c r="AL2547" t="s">
        <v>91</v>
      </c>
      <c r="AM2547" t="s">
        <v>3020</v>
      </c>
      <c r="AN2547" t="s">
        <v>3021</v>
      </c>
      <c r="AO2547" t="str">
        <f>TEXT(A2547,"yyyy-mm-dd")</f>
        <v>2013-12-31</v>
      </c>
    </row>
    <row r="2548" spans="1:41">
      <c r="A2548" s="6" t="s">
        <v>3013</v>
      </c>
      <c r="B2548">
        <v>2013</v>
      </c>
      <c r="C2548">
        <v>12</v>
      </c>
      <c r="E2548" t="s">
        <v>392</v>
      </c>
      <c r="F2548" t="s">
        <v>82</v>
      </c>
      <c r="G2548" t="s">
        <v>83</v>
      </c>
      <c r="H2548" t="s">
        <v>3018</v>
      </c>
      <c r="I2548">
        <v>2016</v>
      </c>
      <c r="K2548" s="6">
        <v>42735</v>
      </c>
      <c r="L2548">
        <v>36</v>
      </c>
      <c r="N2548" t="s">
        <v>924</v>
      </c>
      <c r="O2548" s="8">
        <v>3.18</v>
      </c>
      <c r="P2548" s="8">
        <v>3.21</v>
      </c>
      <c r="Q2548" s="8">
        <v>3</v>
      </c>
      <c r="R2548" s="8">
        <v>3.38</v>
      </c>
      <c r="S2548" s="8">
        <v>2.4500000000000002</v>
      </c>
      <c r="T2548" s="8">
        <v>3.8</v>
      </c>
      <c r="U2548" s="8">
        <v>0.32</v>
      </c>
      <c r="V2548" s="9">
        <v>28</v>
      </c>
      <c r="W2548" s="8">
        <v>0.37999999999999989</v>
      </c>
      <c r="X2548" s="8">
        <v>1.3499999999999996</v>
      </c>
      <c r="Y2548" s="8">
        <v>-2.9999999999999805E-2</v>
      </c>
      <c r="Z2548" s="8"/>
      <c r="AF2548" t="s">
        <v>3019</v>
      </c>
      <c r="AG2548" t="s">
        <v>87</v>
      </c>
      <c r="AH2548" t="s">
        <v>88</v>
      </c>
      <c r="AI2548" t="s">
        <v>926</v>
      </c>
      <c r="AJ2548" s="7">
        <v>42735</v>
      </c>
      <c r="AK2548" t="s">
        <v>3014</v>
      </c>
      <c r="AL2548" t="s">
        <v>393</v>
      </c>
      <c r="AM2548" t="s">
        <v>3020</v>
      </c>
      <c r="AN2548" t="s">
        <v>3025</v>
      </c>
      <c r="AO2548" t="str">
        <f>TEXT(A2548,"yyyy-mm-dd")</f>
        <v>2013-12-31</v>
      </c>
    </row>
    <row r="2549" spans="1:41">
      <c r="A2549" s="6" t="s">
        <v>3013</v>
      </c>
      <c r="B2549">
        <v>2013</v>
      </c>
      <c r="C2549">
        <v>12</v>
      </c>
      <c r="E2549" t="s">
        <v>81</v>
      </c>
      <c r="F2549" t="s">
        <v>82</v>
      </c>
      <c r="G2549" t="s">
        <v>83</v>
      </c>
      <c r="H2549" t="s">
        <v>2624</v>
      </c>
      <c r="I2549">
        <v>2015</v>
      </c>
      <c r="K2549" s="6">
        <v>42369</v>
      </c>
      <c r="L2549">
        <v>24</v>
      </c>
      <c r="N2549" t="s">
        <v>368</v>
      </c>
      <c r="O2549" s="8">
        <v>3.53</v>
      </c>
      <c r="P2549" s="8">
        <v>3.51</v>
      </c>
      <c r="Q2549" s="8">
        <v>3.4</v>
      </c>
      <c r="R2549" s="8">
        <v>3.63</v>
      </c>
      <c r="S2549" s="8">
        <v>3.1</v>
      </c>
      <c r="T2549" s="8">
        <v>4.0999999999999996</v>
      </c>
      <c r="U2549" s="8">
        <v>0.24</v>
      </c>
      <c r="V2549" s="9">
        <v>36</v>
      </c>
      <c r="W2549" s="8">
        <v>0.22999999999999998</v>
      </c>
      <c r="X2549" s="8">
        <v>0.99999999999999956</v>
      </c>
      <c r="Y2549" s="8">
        <v>2.0000000000000018E-2</v>
      </c>
      <c r="Z2549" s="8">
        <v>9.9999999999997868E-3</v>
      </c>
      <c r="AA2549">
        <v>-0.17000000000000037</v>
      </c>
      <c r="AF2549" t="s">
        <v>2625</v>
      </c>
      <c r="AG2549" t="s">
        <v>87</v>
      </c>
      <c r="AH2549" t="s">
        <v>88</v>
      </c>
      <c r="AI2549" t="s">
        <v>359</v>
      </c>
      <c r="AJ2549" s="7">
        <v>42369</v>
      </c>
      <c r="AK2549" t="s">
        <v>3014</v>
      </c>
      <c r="AL2549" t="s">
        <v>91</v>
      </c>
      <c r="AM2549" t="s">
        <v>2626</v>
      </c>
      <c r="AN2549" t="s">
        <v>3017</v>
      </c>
      <c r="AO2549" t="str">
        <f>TEXT(A2549,"yyyy-mm-dd")</f>
        <v>2013-12-31</v>
      </c>
    </row>
    <row r="2550" spans="1:41">
      <c r="A2550" s="6" t="s">
        <v>3013</v>
      </c>
      <c r="B2550">
        <v>2013</v>
      </c>
      <c r="C2550">
        <v>12</v>
      </c>
      <c r="E2550" t="s">
        <v>392</v>
      </c>
      <c r="F2550" t="s">
        <v>82</v>
      </c>
      <c r="G2550" t="s">
        <v>83</v>
      </c>
      <c r="H2550" t="s">
        <v>2624</v>
      </c>
      <c r="I2550">
        <v>2015</v>
      </c>
      <c r="K2550" s="6">
        <v>42369</v>
      </c>
      <c r="L2550">
        <v>24</v>
      </c>
      <c r="N2550" t="s">
        <v>368</v>
      </c>
      <c r="O2550" s="8">
        <v>3.19</v>
      </c>
      <c r="P2550" s="8">
        <v>3.2</v>
      </c>
      <c r="Q2550" s="8">
        <v>3</v>
      </c>
      <c r="R2550" s="8">
        <v>3.35</v>
      </c>
      <c r="S2550" s="8">
        <v>2.5</v>
      </c>
      <c r="T2550" s="8">
        <v>3.85</v>
      </c>
      <c r="U2550" s="8">
        <v>0.3</v>
      </c>
      <c r="V2550" s="9">
        <v>33</v>
      </c>
      <c r="W2550" s="8">
        <v>0.35000000000000009</v>
      </c>
      <c r="X2550" s="8">
        <v>1.35</v>
      </c>
      <c r="Y2550" s="8">
        <v>-1.0000000000000231E-2</v>
      </c>
      <c r="Z2550" s="8">
        <v>4.0000000000000036E-2</v>
      </c>
      <c r="AA2550">
        <v>-0.1599999999999997</v>
      </c>
      <c r="AF2550" t="s">
        <v>2625</v>
      </c>
      <c r="AG2550" t="s">
        <v>87</v>
      </c>
      <c r="AH2550" t="s">
        <v>88</v>
      </c>
      <c r="AI2550" t="s">
        <v>359</v>
      </c>
      <c r="AJ2550" s="7">
        <v>42369</v>
      </c>
      <c r="AK2550" t="s">
        <v>3014</v>
      </c>
      <c r="AL2550" t="s">
        <v>393</v>
      </c>
      <c r="AM2550" t="s">
        <v>2626</v>
      </c>
      <c r="AN2550" t="s">
        <v>3024</v>
      </c>
      <c r="AO2550" t="str">
        <f>TEXT(A2550,"yyyy-mm-dd")</f>
        <v>2013-12-31</v>
      </c>
    </row>
    <row r="2551" spans="1:41">
      <c r="A2551" s="6" t="s">
        <v>3013</v>
      </c>
      <c r="B2551">
        <v>2013</v>
      </c>
      <c r="C2551">
        <v>12</v>
      </c>
      <c r="E2551" t="s">
        <v>81</v>
      </c>
      <c r="F2551" t="s">
        <v>82</v>
      </c>
      <c r="G2551" t="s">
        <v>83</v>
      </c>
      <c r="H2551" t="s">
        <v>2325</v>
      </c>
      <c r="I2551">
        <v>2014</v>
      </c>
      <c r="K2551" s="6">
        <v>42004</v>
      </c>
      <c r="L2551">
        <v>12</v>
      </c>
      <c r="N2551" t="s">
        <v>261</v>
      </c>
      <c r="O2551" s="8">
        <v>3.91</v>
      </c>
      <c r="P2551" s="8">
        <v>3.9</v>
      </c>
      <c r="Q2551" s="8">
        <v>3.7</v>
      </c>
      <c r="R2551" s="8">
        <v>4.17</v>
      </c>
      <c r="S2551" s="8">
        <v>3.3</v>
      </c>
      <c r="T2551" s="8">
        <v>4.41</v>
      </c>
      <c r="U2551" s="8">
        <v>0.27</v>
      </c>
      <c r="V2551" s="9">
        <v>38</v>
      </c>
      <c r="W2551" s="8">
        <v>0.46999999999999975</v>
      </c>
      <c r="X2551" s="8">
        <v>1.1100000000000003</v>
      </c>
      <c r="Y2551" s="8">
        <v>1.0000000000000231E-2</v>
      </c>
      <c r="Z2551" s="8">
        <v>0</v>
      </c>
      <c r="AA2551">
        <v>4.9999999999999822E-2</v>
      </c>
      <c r="AF2551" t="s">
        <v>2326</v>
      </c>
      <c r="AG2551" t="s">
        <v>87</v>
      </c>
      <c r="AH2551" t="s">
        <v>88</v>
      </c>
      <c r="AI2551" t="s">
        <v>97</v>
      </c>
      <c r="AJ2551" s="7">
        <v>42004</v>
      </c>
      <c r="AK2551" t="s">
        <v>3014</v>
      </c>
      <c r="AL2551" t="s">
        <v>91</v>
      </c>
      <c r="AM2551" t="s">
        <v>2327</v>
      </c>
      <c r="AN2551" t="s">
        <v>3016</v>
      </c>
      <c r="AO2551" t="str">
        <f>TEXT(A2551,"yyyy-mm-dd")</f>
        <v>2013-12-31</v>
      </c>
    </row>
    <row r="2552" spans="1:41">
      <c r="A2552" s="6" t="s">
        <v>3013</v>
      </c>
      <c r="B2552">
        <v>2013</v>
      </c>
      <c r="C2552">
        <v>12</v>
      </c>
      <c r="E2552" t="s">
        <v>392</v>
      </c>
      <c r="F2552" t="s">
        <v>82</v>
      </c>
      <c r="G2552" t="s">
        <v>83</v>
      </c>
      <c r="H2552" t="s">
        <v>2325</v>
      </c>
      <c r="I2552">
        <v>2014</v>
      </c>
      <c r="K2552" s="6">
        <v>42004</v>
      </c>
      <c r="L2552">
        <v>12</v>
      </c>
      <c r="N2552" t="s">
        <v>261</v>
      </c>
      <c r="O2552" s="8">
        <v>3.3</v>
      </c>
      <c r="P2552" s="8">
        <v>3.2</v>
      </c>
      <c r="Q2552" s="8">
        <v>3.09</v>
      </c>
      <c r="R2552" s="8">
        <v>3.5</v>
      </c>
      <c r="S2552" s="8">
        <v>2.1800000000000002</v>
      </c>
      <c r="T2552" s="8">
        <v>4.1399999999999997</v>
      </c>
      <c r="U2552" s="8">
        <v>0.38</v>
      </c>
      <c r="V2552" s="9">
        <v>35</v>
      </c>
      <c r="W2552" s="8">
        <v>0.41000000000000014</v>
      </c>
      <c r="X2552" s="8">
        <v>1.9599999999999995</v>
      </c>
      <c r="Y2552" s="8">
        <v>9.9999999999999645E-2</v>
      </c>
      <c r="Z2552" s="8">
        <v>-0.13999999999999968</v>
      </c>
      <c r="AA2552">
        <v>8.0000000000000071E-2</v>
      </c>
      <c r="AF2552" t="s">
        <v>2326</v>
      </c>
      <c r="AG2552" t="s">
        <v>87</v>
      </c>
      <c r="AH2552" t="s">
        <v>88</v>
      </c>
      <c r="AI2552" t="s">
        <v>97</v>
      </c>
      <c r="AJ2552" s="7">
        <v>42004</v>
      </c>
      <c r="AK2552" t="s">
        <v>3014</v>
      </c>
      <c r="AL2552" t="s">
        <v>393</v>
      </c>
      <c r="AM2552" t="s">
        <v>2327</v>
      </c>
      <c r="AN2552" t="s">
        <v>3023</v>
      </c>
      <c r="AO2552" t="str">
        <f>TEXT(A2552,"yyyy-mm-dd")</f>
        <v>2013-12-31</v>
      </c>
    </row>
    <row r="2553" spans="1:41">
      <c r="A2553" s="6" t="s">
        <v>3013</v>
      </c>
      <c r="B2553">
        <v>2013</v>
      </c>
      <c r="C2553">
        <v>12</v>
      </c>
      <c r="E2553" t="s">
        <v>81</v>
      </c>
      <c r="F2553" t="s">
        <v>82</v>
      </c>
      <c r="G2553" t="s">
        <v>83</v>
      </c>
      <c r="H2553" t="s">
        <v>2028</v>
      </c>
      <c r="I2553">
        <v>2013</v>
      </c>
      <c r="K2553" s="6">
        <v>41639</v>
      </c>
      <c r="L2553">
        <v>0</v>
      </c>
      <c r="N2553" t="s">
        <v>178</v>
      </c>
      <c r="O2553" s="8">
        <v>3.82</v>
      </c>
      <c r="P2553" s="8">
        <v>3.83</v>
      </c>
      <c r="Q2553" s="8">
        <v>3.7</v>
      </c>
      <c r="R2553" s="8">
        <v>3.93</v>
      </c>
      <c r="S2553" s="8">
        <v>3.6</v>
      </c>
      <c r="T2553" s="8">
        <v>4.0199999999999996</v>
      </c>
      <c r="U2553" s="8">
        <v>0.13</v>
      </c>
      <c r="V2553" s="9">
        <v>38</v>
      </c>
      <c r="W2553" s="8">
        <v>0.22999999999999998</v>
      </c>
      <c r="X2553" s="8">
        <v>0.41999999999999948</v>
      </c>
      <c r="Y2553" s="8">
        <v>-1.0000000000000231E-2</v>
      </c>
      <c r="Z2553" s="8">
        <v>0.12999999999999989</v>
      </c>
      <c r="AA2553">
        <v>5.0000000000000266E-2</v>
      </c>
      <c r="AF2553" t="s">
        <v>2029</v>
      </c>
      <c r="AG2553" t="s">
        <v>87</v>
      </c>
      <c r="AH2553" t="s">
        <v>88</v>
      </c>
      <c r="AI2553" t="s">
        <v>89</v>
      </c>
      <c r="AJ2553" s="7">
        <v>41639</v>
      </c>
      <c r="AK2553" t="s">
        <v>3014</v>
      </c>
      <c r="AL2553" t="s">
        <v>91</v>
      </c>
      <c r="AM2553" t="s">
        <v>2030</v>
      </c>
      <c r="AN2553" t="s">
        <v>3015</v>
      </c>
      <c r="AO2553" t="str">
        <f>TEXT(A2553,"yyyy-mm-dd")</f>
        <v>2013-12-31</v>
      </c>
    </row>
    <row r="2554" spans="1:41">
      <c r="A2554" s="6" t="s">
        <v>3013</v>
      </c>
      <c r="B2554">
        <v>2013</v>
      </c>
      <c r="C2554">
        <v>12</v>
      </c>
      <c r="E2554" t="s">
        <v>392</v>
      </c>
      <c r="F2554" t="s">
        <v>82</v>
      </c>
      <c r="G2554" t="s">
        <v>83</v>
      </c>
      <c r="H2554" t="s">
        <v>2028</v>
      </c>
      <c r="I2554">
        <v>2013</v>
      </c>
      <c r="K2554" s="6">
        <v>41639</v>
      </c>
      <c r="L2554">
        <v>0</v>
      </c>
      <c r="N2554" t="s">
        <v>178</v>
      </c>
      <c r="O2554" s="8">
        <v>2.74</v>
      </c>
      <c r="P2554" s="8">
        <v>2.7</v>
      </c>
      <c r="Q2554" s="8">
        <v>2.64</v>
      </c>
      <c r="R2554" s="8">
        <v>2.8</v>
      </c>
      <c r="S2554" s="8">
        <v>2.5299999999999998</v>
      </c>
      <c r="T2554" s="8">
        <v>3.6</v>
      </c>
      <c r="U2554" s="8">
        <v>0.19</v>
      </c>
      <c r="V2554" s="9">
        <v>35</v>
      </c>
      <c r="W2554" s="8">
        <v>0.1599999999999997</v>
      </c>
      <c r="X2554" s="8">
        <v>1.0700000000000003</v>
      </c>
      <c r="Y2554" s="8">
        <v>4.0000000000000036E-2</v>
      </c>
      <c r="Z2554" s="8">
        <v>-4.9999999999999822E-2</v>
      </c>
      <c r="AA2554">
        <v>-7.0000000000000284E-2</v>
      </c>
      <c r="AF2554" t="s">
        <v>2029</v>
      </c>
      <c r="AG2554" t="s">
        <v>87</v>
      </c>
      <c r="AH2554" t="s">
        <v>88</v>
      </c>
      <c r="AI2554" t="s">
        <v>89</v>
      </c>
      <c r="AJ2554" s="7">
        <v>41639</v>
      </c>
      <c r="AK2554" t="s">
        <v>3014</v>
      </c>
      <c r="AL2554" t="s">
        <v>393</v>
      </c>
      <c r="AM2554" t="s">
        <v>2030</v>
      </c>
      <c r="AN2554" t="s">
        <v>3022</v>
      </c>
      <c r="AO2554" t="str">
        <f>TEXT(A2554,"yyyy-mm-dd")</f>
        <v>2013-12-31</v>
      </c>
    </row>
    <row r="2555" spans="1:41">
      <c r="A2555" s="6" t="s">
        <v>3013</v>
      </c>
      <c r="B2555">
        <v>2013</v>
      </c>
      <c r="C2555">
        <v>12</v>
      </c>
      <c r="E2555" t="s">
        <v>81</v>
      </c>
      <c r="F2555" t="s">
        <v>82</v>
      </c>
      <c r="G2555" t="s">
        <v>774</v>
      </c>
      <c r="H2555" t="s">
        <v>775</v>
      </c>
      <c r="K2555" s="6"/>
      <c r="O2555" s="8">
        <v>3.58</v>
      </c>
      <c r="P2555" s="8">
        <v>3.6</v>
      </c>
      <c r="Q2555" s="8">
        <v>3.49</v>
      </c>
      <c r="R2555" s="8">
        <v>3.71</v>
      </c>
      <c r="S2555" s="8">
        <v>3.2</v>
      </c>
      <c r="T2555" s="8">
        <v>4.0599999999999996</v>
      </c>
      <c r="U2555" s="8">
        <v>0.21</v>
      </c>
      <c r="V2555" s="9">
        <v>33</v>
      </c>
      <c r="W2555" s="8">
        <v>0.21999999999999975</v>
      </c>
      <c r="X2555" s="8">
        <v>0.85999999999999943</v>
      </c>
      <c r="Y2555" s="8">
        <v>-2.0000000000000018E-2</v>
      </c>
      <c r="Z2555" s="8">
        <v>0</v>
      </c>
      <c r="AA2555">
        <v>-0.12000000000000055</v>
      </c>
      <c r="AF2555" t="s">
        <v>776</v>
      </c>
      <c r="AG2555" t="s">
        <v>777</v>
      </c>
      <c r="AH2555" t="s">
        <v>778</v>
      </c>
      <c r="AI2555" t="s">
        <v>779</v>
      </c>
      <c r="AJ2555" s="7"/>
      <c r="AK2555" t="s">
        <v>3014</v>
      </c>
      <c r="AL2555" t="s">
        <v>91</v>
      </c>
      <c r="AM2555" t="s">
        <v>775</v>
      </c>
      <c r="AN2555" t="s">
        <v>3051</v>
      </c>
      <c r="AO2555" t="str">
        <f>TEXT(A2555,"yyyy-mm-dd")</f>
        <v>2013-12-31</v>
      </c>
    </row>
    <row r="2556" spans="1:41">
      <c r="A2556" s="6" t="s">
        <v>3013</v>
      </c>
      <c r="B2556">
        <v>2013</v>
      </c>
      <c r="C2556">
        <v>12</v>
      </c>
      <c r="E2556" t="s">
        <v>81</v>
      </c>
      <c r="F2556" t="s">
        <v>82</v>
      </c>
      <c r="G2556" t="s">
        <v>774</v>
      </c>
      <c r="H2556" t="s">
        <v>1536</v>
      </c>
      <c r="K2556" s="6"/>
      <c r="O2556" s="8">
        <v>3.4</v>
      </c>
      <c r="P2556" s="8">
        <v>3.5</v>
      </c>
      <c r="Q2556" s="8">
        <v>3.3</v>
      </c>
      <c r="R2556" s="8">
        <v>3.5</v>
      </c>
      <c r="S2556" s="8">
        <v>2.68</v>
      </c>
      <c r="T2556" s="8">
        <v>4</v>
      </c>
      <c r="U2556" s="8">
        <v>0.27</v>
      </c>
      <c r="V2556" s="9">
        <v>33</v>
      </c>
      <c r="W2556" s="8">
        <v>0.20000000000000018</v>
      </c>
      <c r="X2556" s="8">
        <v>1.3199999999999998</v>
      </c>
      <c r="Y2556" s="8">
        <v>-0.10000000000000009</v>
      </c>
      <c r="Z2556" s="8">
        <v>0</v>
      </c>
      <c r="AA2556">
        <v>-0.19999999999999973</v>
      </c>
      <c r="AF2556" t="s">
        <v>1537</v>
      </c>
      <c r="AG2556" t="s">
        <v>777</v>
      </c>
      <c r="AH2556" t="s">
        <v>778</v>
      </c>
      <c r="AI2556" t="s">
        <v>1538</v>
      </c>
      <c r="AJ2556" s="7"/>
      <c r="AK2556" t="s">
        <v>3014</v>
      </c>
      <c r="AL2556" t="s">
        <v>91</v>
      </c>
      <c r="AM2556" t="s">
        <v>1536</v>
      </c>
      <c r="AN2556" t="s">
        <v>3052</v>
      </c>
      <c r="AO2556" t="str">
        <f>TEXT(A2556,"yyyy-mm-dd")</f>
        <v>2013-12-31</v>
      </c>
    </row>
    <row r="2557" spans="1:41">
      <c r="A2557" s="6" t="s">
        <v>3013</v>
      </c>
      <c r="B2557">
        <v>2013</v>
      </c>
      <c r="C2557">
        <v>12</v>
      </c>
      <c r="E2557" t="s">
        <v>392</v>
      </c>
      <c r="F2557" t="s">
        <v>82</v>
      </c>
      <c r="G2557" t="s">
        <v>774</v>
      </c>
      <c r="H2557" t="s">
        <v>775</v>
      </c>
      <c r="K2557" s="6"/>
      <c r="O2557" s="8">
        <v>3.19</v>
      </c>
      <c r="P2557" s="8">
        <v>3.18</v>
      </c>
      <c r="Q2557" s="8">
        <v>3</v>
      </c>
      <c r="R2557" s="8">
        <v>3.4</v>
      </c>
      <c r="S2557" s="8">
        <v>2.5</v>
      </c>
      <c r="T2557" s="8">
        <v>3.71</v>
      </c>
      <c r="U2557" s="8">
        <v>0.28000000000000003</v>
      </c>
      <c r="V2557" s="9">
        <v>29</v>
      </c>
      <c r="W2557" s="8">
        <v>0.39999999999999991</v>
      </c>
      <c r="X2557" s="8">
        <v>1.21</v>
      </c>
      <c r="Y2557" s="8">
        <v>9.9999999999997868E-3</v>
      </c>
      <c r="Z2557" s="8">
        <v>-2.0000000000000018E-2</v>
      </c>
      <c r="AA2557">
        <v>-0.16000000000000014</v>
      </c>
      <c r="AF2557" t="s">
        <v>776</v>
      </c>
      <c r="AG2557" t="s">
        <v>777</v>
      </c>
      <c r="AH2557" t="s">
        <v>778</v>
      </c>
      <c r="AI2557" t="s">
        <v>779</v>
      </c>
      <c r="AJ2557" s="7"/>
      <c r="AK2557" t="s">
        <v>3014</v>
      </c>
      <c r="AL2557" t="s">
        <v>393</v>
      </c>
      <c r="AM2557" t="s">
        <v>775</v>
      </c>
      <c r="AN2557" t="s">
        <v>3053</v>
      </c>
      <c r="AO2557" t="str">
        <f>TEXT(A2557,"yyyy-mm-dd")</f>
        <v>2013-12-31</v>
      </c>
    </row>
    <row r="2558" spans="1:41">
      <c r="A2558" s="6" t="s">
        <v>3013</v>
      </c>
      <c r="B2558">
        <v>2013</v>
      </c>
      <c r="C2558">
        <v>12</v>
      </c>
      <c r="E2558" t="s">
        <v>392</v>
      </c>
      <c r="F2558" t="s">
        <v>82</v>
      </c>
      <c r="G2558" t="s">
        <v>774</v>
      </c>
      <c r="H2558" t="s">
        <v>1536</v>
      </c>
      <c r="K2558" s="6"/>
      <c r="O2558" s="8">
        <v>3.06</v>
      </c>
      <c r="P2558" s="8">
        <v>3.01</v>
      </c>
      <c r="Q2558" s="8">
        <v>3</v>
      </c>
      <c r="R2558" s="8">
        <v>3.25</v>
      </c>
      <c r="S2558" s="8">
        <v>2</v>
      </c>
      <c r="T2558" s="8">
        <v>3.63</v>
      </c>
      <c r="U2558" s="8">
        <v>0.32</v>
      </c>
      <c r="V2558" s="9">
        <v>29</v>
      </c>
      <c r="W2558" s="8">
        <v>0.25</v>
      </c>
      <c r="X2558" s="8">
        <v>1.63</v>
      </c>
      <c r="Y2558" s="8">
        <v>5.0000000000000266E-2</v>
      </c>
      <c r="Z2558" s="8">
        <v>0</v>
      </c>
      <c r="AA2558">
        <v>-0.18999999999999995</v>
      </c>
      <c r="AF2558" t="s">
        <v>1537</v>
      </c>
      <c r="AG2558" t="s">
        <v>777</v>
      </c>
      <c r="AH2558" t="s">
        <v>778</v>
      </c>
      <c r="AI2558" t="s">
        <v>1538</v>
      </c>
      <c r="AJ2558" s="7"/>
      <c r="AK2558" t="s">
        <v>3014</v>
      </c>
      <c r="AL2558" t="s">
        <v>393</v>
      </c>
      <c r="AM2558" t="s">
        <v>1536</v>
      </c>
      <c r="AN2558" t="s">
        <v>3054</v>
      </c>
      <c r="AO2558" t="str">
        <f>TEXT(A2558,"yyyy-mm-dd")</f>
        <v>2013-12-31</v>
      </c>
    </row>
    <row r="2559" spans="1:41">
      <c r="A2559" s="6" t="s">
        <v>3013</v>
      </c>
      <c r="B2559">
        <v>2013</v>
      </c>
      <c r="C2559">
        <v>12</v>
      </c>
      <c r="E2559" t="s">
        <v>112</v>
      </c>
      <c r="F2559" t="s">
        <v>113</v>
      </c>
      <c r="G2559" t="s">
        <v>83</v>
      </c>
      <c r="H2559" t="s">
        <v>3018</v>
      </c>
      <c r="I2559">
        <v>2016</v>
      </c>
      <c r="K2559" s="6">
        <v>42735</v>
      </c>
      <c r="L2559">
        <v>36</v>
      </c>
      <c r="N2559" t="s">
        <v>924</v>
      </c>
      <c r="O2559" s="8">
        <v>4.68</v>
      </c>
      <c r="P2559" s="8">
        <v>4.67</v>
      </c>
      <c r="Q2559" s="8">
        <v>4.0999999999999996</v>
      </c>
      <c r="R2559" s="8">
        <v>5.23</v>
      </c>
      <c r="S2559" s="8">
        <v>3.4</v>
      </c>
      <c r="T2559" s="8">
        <v>5.94</v>
      </c>
      <c r="U2559" s="8">
        <v>0.76</v>
      </c>
      <c r="V2559" s="9">
        <v>21</v>
      </c>
      <c r="W2559" s="8">
        <v>1.1300000000000008</v>
      </c>
      <c r="X2559" s="8">
        <v>2.5400000000000005</v>
      </c>
      <c r="Y2559" s="8">
        <v>9.9999999999997868E-3</v>
      </c>
      <c r="Z2559" s="8"/>
      <c r="AF2559" t="s">
        <v>3059</v>
      </c>
      <c r="AG2559" t="s">
        <v>115</v>
      </c>
      <c r="AH2559" t="s">
        <v>116</v>
      </c>
      <c r="AI2559" t="s">
        <v>926</v>
      </c>
      <c r="AJ2559" s="7">
        <v>42735</v>
      </c>
      <c r="AK2559" t="s">
        <v>3014</v>
      </c>
      <c r="AL2559" t="s">
        <v>118</v>
      </c>
      <c r="AM2559" t="s">
        <v>3020</v>
      </c>
      <c r="AN2559" t="s">
        <v>3060</v>
      </c>
      <c r="AO2559" t="str">
        <f>TEXT(A2559,"yyyy-mm-dd")</f>
        <v>2013-12-31</v>
      </c>
    </row>
    <row r="2560" spans="1:41">
      <c r="A2560" s="6" t="s">
        <v>3013</v>
      </c>
      <c r="B2560">
        <v>2013</v>
      </c>
      <c r="C2560">
        <v>12</v>
      </c>
      <c r="E2560" t="s">
        <v>112</v>
      </c>
      <c r="F2560" t="s">
        <v>113</v>
      </c>
      <c r="G2560" t="s">
        <v>83</v>
      </c>
      <c r="H2560" t="s">
        <v>2624</v>
      </c>
      <c r="I2560">
        <v>2015</v>
      </c>
      <c r="K2560" s="6">
        <v>42369</v>
      </c>
      <c r="L2560">
        <v>24</v>
      </c>
      <c r="N2560" t="s">
        <v>368</v>
      </c>
      <c r="O2560" s="8">
        <v>4.1900000000000004</v>
      </c>
      <c r="P2560" s="8">
        <v>4.12</v>
      </c>
      <c r="Q2560" s="8">
        <v>3.87</v>
      </c>
      <c r="R2560" s="8">
        <v>4.68</v>
      </c>
      <c r="S2560" s="8">
        <v>3</v>
      </c>
      <c r="T2560" s="8">
        <v>5.0999999999999996</v>
      </c>
      <c r="U2560" s="8">
        <v>0.53</v>
      </c>
      <c r="V2560" s="9">
        <v>28</v>
      </c>
      <c r="W2560" s="8">
        <v>0.80999999999999961</v>
      </c>
      <c r="X2560" s="8">
        <v>2.0999999999999996</v>
      </c>
      <c r="Y2560" s="8">
        <v>7.0000000000000284E-2</v>
      </c>
      <c r="Z2560" s="8">
        <v>-3.0000000000000249E-2</v>
      </c>
      <c r="AA2560">
        <v>0.19999999999999929</v>
      </c>
      <c r="AF2560" t="s">
        <v>2694</v>
      </c>
      <c r="AG2560" t="s">
        <v>115</v>
      </c>
      <c r="AH2560" t="s">
        <v>116</v>
      </c>
      <c r="AI2560" t="s">
        <v>359</v>
      </c>
      <c r="AJ2560" s="7">
        <v>42369</v>
      </c>
      <c r="AK2560" t="s">
        <v>3014</v>
      </c>
      <c r="AL2560" t="s">
        <v>118</v>
      </c>
      <c r="AM2560" t="s">
        <v>2626</v>
      </c>
      <c r="AN2560" t="s">
        <v>3058</v>
      </c>
      <c r="AO2560" t="str">
        <f>TEXT(A2560,"yyyy-mm-dd")</f>
        <v>2013-12-31</v>
      </c>
    </row>
    <row r="2561" spans="1:41">
      <c r="A2561" s="6" t="s">
        <v>3013</v>
      </c>
      <c r="B2561">
        <v>2013</v>
      </c>
      <c r="C2561">
        <v>12</v>
      </c>
      <c r="E2561" t="s">
        <v>2881</v>
      </c>
      <c r="F2561" t="s">
        <v>113</v>
      </c>
      <c r="G2561" t="s">
        <v>83</v>
      </c>
      <c r="H2561" t="s">
        <v>2624</v>
      </c>
      <c r="I2561">
        <v>2015</v>
      </c>
      <c r="K2561" s="6">
        <v>42369</v>
      </c>
      <c r="L2561">
        <v>24</v>
      </c>
      <c r="N2561" t="s">
        <v>368</v>
      </c>
      <c r="O2561" s="8">
        <v>6.5</v>
      </c>
      <c r="P2561" s="8">
        <v>6.65</v>
      </c>
      <c r="Q2561" s="8">
        <v>6.12</v>
      </c>
      <c r="R2561" s="8">
        <v>7</v>
      </c>
      <c r="S2561" s="8">
        <v>4.25</v>
      </c>
      <c r="T2561" s="8">
        <v>7.33</v>
      </c>
      <c r="U2561" s="8">
        <v>0.72</v>
      </c>
      <c r="V2561" s="9">
        <v>20</v>
      </c>
      <c r="W2561" s="8">
        <v>0.87999999999999989</v>
      </c>
      <c r="X2561" s="8">
        <v>3.08</v>
      </c>
      <c r="Y2561" s="8">
        <v>-0.15000000000000036</v>
      </c>
      <c r="Z2561" s="8"/>
      <c r="AF2561" t="s">
        <v>3062</v>
      </c>
      <c r="AG2561" t="s">
        <v>2883</v>
      </c>
      <c r="AH2561" t="s">
        <v>2884</v>
      </c>
      <c r="AI2561" t="s">
        <v>359</v>
      </c>
      <c r="AJ2561" s="7">
        <v>42369</v>
      </c>
      <c r="AK2561" t="s">
        <v>3014</v>
      </c>
      <c r="AL2561" t="s">
        <v>2885</v>
      </c>
      <c r="AM2561" t="s">
        <v>2626</v>
      </c>
      <c r="AN2561" t="s">
        <v>3063</v>
      </c>
      <c r="AO2561" t="str">
        <f>TEXT(A2561,"yyyy-mm-dd")</f>
        <v>2013-12-31</v>
      </c>
    </row>
    <row r="2562" spans="1:41">
      <c r="A2562" s="6" t="s">
        <v>3013</v>
      </c>
      <c r="B2562">
        <v>2013</v>
      </c>
      <c r="C2562">
        <v>12</v>
      </c>
      <c r="E2562" t="s">
        <v>112</v>
      </c>
      <c r="F2562" t="s">
        <v>113</v>
      </c>
      <c r="G2562" t="s">
        <v>83</v>
      </c>
      <c r="H2562" t="s">
        <v>2325</v>
      </c>
      <c r="I2562">
        <v>2014</v>
      </c>
      <c r="K2562" s="6">
        <v>42004</v>
      </c>
      <c r="L2562">
        <v>12</v>
      </c>
      <c r="N2562" t="s">
        <v>261</v>
      </c>
      <c r="O2562" s="8">
        <v>3.58</v>
      </c>
      <c r="P2562" s="8">
        <v>3.5</v>
      </c>
      <c r="Q2562" s="8">
        <v>3.5</v>
      </c>
      <c r="R2562" s="8">
        <v>3.65</v>
      </c>
      <c r="S2562" s="8">
        <v>3.3</v>
      </c>
      <c r="T2562" s="8">
        <v>4.0999999999999996</v>
      </c>
      <c r="U2562" s="8">
        <v>0.18</v>
      </c>
      <c r="V2562" s="9">
        <v>31</v>
      </c>
      <c r="W2562" s="8">
        <v>0.14999999999999991</v>
      </c>
      <c r="X2562" s="8">
        <v>0.79999999999999982</v>
      </c>
      <c r="Y2562" s="8">
        <v>8.0000000000000071E-2</v>
      </c>
      <c r="Z2562" s="8">
        <v>0</v>
      </c>
      <c r="AA2562">
        <v>-5.0000000000000266E-2</v>
      </c>
      <c r="AF2562" t="s">
        <v>2648</v>
      </c>
      <c r="AG2562" t="s">
        <v>115</v>
      </c>
      <c r="AH2562" t="s">
        <v>116</v>
      </c>
      <c r="AI2562" t="s">
        <v>230</v>
      </c>
      <c r="AJ2562" s="7">
        <v>42004</v>
      </c>
      <c r="AK2562" t="s">
        <v>3014</v>
      </c>
      <c r="AL2562" t="s">
        <v>118</v>
      </c>
      <c r="AM2562" t="s">
        <v>2327</v>
      </c>
      <c r="AN2562" t="s">
        <v>3057</v>
      </c>
      <c r="AO2562" t="str">
        <f>TEXT(A2562,"yyyy-mm-dd")</f>
        <v>2013-12-31</v>
      </c>
    </row>
    <row r="2563" spans="1:41">
      <c r="A2563" s="6" t="s">
        <v>3013</v>
      </c>
      <c r="B2563">
        <v>2013</v>
      </c>
      <c r="C2563">
        <v>12</v>
      </c>
      <c r="E2563" t="s">
        <v>2881</v>
      </c>
      <c r="F2563" t="s">
        <v>113</v>
      </c>
      <c r="G2563" t="s">
        <v>83</v>
      </c>
      <c r="H2563" t="s">
        <v>2325</v>
      </c>
      <c r="I2563">
        <v>2014</v>
      </c>
      <c r="K2563" s="6">
        <v>42004</v>
      </c>
      <c r="L2563">
        <v>12</v>
      </c>
      <c r="N2563" t="s">
        <v>261</v>
      </c>
      <c r="O2563" s="8">
        <v>6.35</v>
      </c>
      <c r="P2563" s="8">
        <v>6.25</v>
      </c>
      <c r="Q2563" s="8">
        <v>6</v>
      </c>
      <c r="R2563" s="8">
        <v>6.76</v>
      </c>
      <c r="S2563" s="8">
        <v>5.0999999999999996</v>
      </c>
      <c r="T2563" s="8">
        <v>7.01</v>
      </c>
      <c r="U2563" s="8">
        <v>0.48</v>
      </c>
      <c r="V2563" s="9">
        <v>21</v>
      </c>
      <c r="W2563" s="8">
        <v>0.75999999999999979</v>
      </c>
      <c r="X2563" s="8">
        <v>1.9100000000000001</v>
      </c>
      <c r="Y2563" s="8">
        <v>9.9999999999999645E-2</v>
      </c>
      <c r="Z2563" s="8">
        <v>-0.12000000000000011</v>
      </c>
      <c r="AA2563">
        <v>5.9999999999999609E-2</v>
      </c>
      <c r="AF2563" t="s">
        <v>2882</v>
      </c>
      <c r="AG2563" t="s">
        <v>2883</v>
      </c>
      <c r="AH2563" t="s">
        <v>2884</v>
      </c>
      <c r="AI2563" t="s">
        <v>230</v>
      </c>
      <c r="AJ2563" s="7">
        <v>42004</v>
      </c>
      <c r="AK2563" t="s">
        <v>3014</v>
      </c>
      <c r="AL2563" t="s">
        <v>2885</v>
      </c>
      <c r="AM2563" t="s">
        <v>2327</v>
      </c>
      <c r="AN2563" t="s">
        <v>3061</v>
      </c>
      <c r="AO2563" t="str">
        <f>TEXT(A2563,"yyyy-mm-dd")</f>
        <v>2013-12-31</v>
      </c>
    </row>
    <row r="2564" spans="1:41">
      <c r="A2564" s="6" t="s">
        <v>3013</v>
      </c>
      <c r="B2564">
        <v>2013</v>
      </c>
      <c r="C2564">
        <v>12</v>
      </c>
      <c r="E2564" t="s">
        <v>112</v>
      </c>
      <c r="F2564" t="s">
        <v>113</v>
      </c>
      <c r="G2564" t="s">
        <v>83</v>
      </c>
      <c r="H2564" t="s">
        <v>2028</v>
      </c>
      <c r="I2564">
        <v>2013</v>
      </c>
      <c r="K2564" s="6">
        <v>41639</v>
      </c>
      <c r="L2564">
        <v>0</v>
      </c>
      <c r="N2564" t="s">
        <v>178</v>
      </c>
      <c r="O2564" s="8">
        <v>3.47</v>
      </c>
      <c r="P2564" s="8">
        <v>3.41</v>
      </c>
      <c r="Q2564" s="8">
        <v>3.39</v>
      </c>
      <c r="R2564" s="8">
        <v>3.5</v>
      </c>
      <c r="S2564" s="8">
        <v>3.3</v>
      </c>
      <c r="T2564" s="8">
        <v>3.8</v>
      </c>
      <c r="U2564" s="8">
        <v>0.14000000000000001</v>
      </c>
      <c r="V2564" s="9">
        <v>31</v>
      </c>
      <c r="W2564" s="8">
        <v>0.10999999999999988</v>
      </c>
      <c r="X2564" s="8">
        <v>0.5</v>
      </c>
      <c r="Y2564" s="8">
        <v>6.0000000000000053E-2</v>
      </c>
      <c r="Z2564" s="8">
        <v>-4.0000000000000036E-2</v>
      </c>
      <c r="AA2564">
        <v>9.9999999999997868E-3</v>
      </c>
      <c r="AF2564" t="s">
        <v>2349</v>
      </c>
      <c r="AG2564" t="s">
        <v>115</v>
      </c>
      <c r="AH2564" t="s">
        <v>116</v>
      </c>
      <c r="AI2564" t="s">
        <v>117</v>
      </c>
      <c r="AJ2564" s="7">
        <v>41639</v>
      </c>
      <c r="AK2564" t="s">
        <v>3014</v>
      </c>
      <c r="AL2564" t="s">
        <v>118</v>
      </c>
      <c r="AM2564" t="s">
        <v>2030</v>
      </c>
      <c r="AN2564" t="s">
        <v>3056</v>
      </c>
      <c r="AO2564" t="str">
        <f>TEXT(A2564,"yyyy-mm-dd")</f>
        <v>2013-12-31</v>
      </c>
    </row>
    <row r="2565" spans="1:41">
      <c r="A2565" s="6" t="s">
        <v>3064</v>
      </c>
      <c r="B2565">
        <v>2014</v>
      </c>
      <c r="C2565">
        <v>1</v>
      </c>
      <c r="E2565" t="s">
        <v>1907</v>
      </c>
      <c r="F2565" t="s">
        <v>1908</v>
      </c>
      <c r="G2565" t="s">
        <v>102</v>
      </c>
      <c r="H2565" t="s">
        <v>3037</v>
      </c>
      <c r="I2565">
        <v>2015</v>
      </c>
      <c r="J2565">
        <v>4</v>
      </c>
      <c r="K2565" s="6">
        <v>42369</v>
      </c>
      <c r="L2565">
        <v>23</v>
      </c>
      <c r="M2565">
        <v>8</v>
      </c>
      <c r="N2565" t="s">
        <v>95</v>
      </c>
      <c r="O2565" s="8">
        <v>4.3</v>
      </c>
      <c r="P2565" s="8">
        <v>4.13</v>
      </c>
      <c r="Q2565" s="8">
        <v>4</v>
      </c>
      <c r="R2565" s="8">
        <v>4.5199999999999996</v>
      </c>
      <c r="S2565" s="8">
        <v>3.5</v>
      </c>
      <c r="T2565" s="8">
        <v>5.81</v>
      </c>
      <c r="U2565" s="8">
        <v>0.5</v>
      </c>
      <c r="V2565" s="9">
        <v>32</v>
      </c>
      <c r="W2565" s="8">
        <v>0.51999999999999957</v>
      </c>
      <c r="X2565" s="8">
        <v>2.3099999999999996</v>
      </c>
      <c r="Y2565" s="8">
        <v>0.16999999999999993</v>
      </c>
      <c r="Z2565" s="8">
        <v>0</v>
      </c>
      <c r="AA2565">
        <v>1.9999999999999574E-2</v>
      </c>
      <c r="AF2565" t="s">
        <v>3049</v>
      </c>
      <c r="AG2565" t="s">
        <v>1910</v>
      </c>
      <c r="AH2565" t="s">
        <v>1911</v>
      </c>
      <c r="AI2565" t="s">
        <v>1944</v>
      </c>
      <c r="AJ2565" s="7">
        <v>42369</v>
      </c>
      <c r="AK2565" t="s">
        <v>3065</v>
      </c>
      <c r="AL2565" t="s">
        <v>1908</v>
      </c>
      <c r="AM2565" t="s">
        <v>3040</v>
      </c>
      <c r="AN2565" t="s">
        <v>3088</v>
      </c>
      <c r="AO2565" t="str">
        <f>TEXT(A2565,"yyyy-mm-dd")</f>
        <v>2014-01-31</v>
      </c>
    </row>
    <row r="2566" spans="1:41">
      <c r="A2566" s="6" t="s">
        <v>3064</v>
      </c>
      <c r="B2566">
        <v>2014</v>
      </c>
      <c r="C2566">
        <v>1</v>
      </c>
      <c r="E2566" t="s">
        <v>1907</v>
      </c>
      <c r="F2566" t="s">
        <v>1908</v>
      </c>
      <c r="G2566" t="s">
        <v>102</v>
      </c>
      <c r="H2566" t="s">
        <v>2970</v>
      </c>
      <c r="I2566">
        <v>2015</v>
      </c>
      <c r="J2566">
        <v>3</v>
      </c>
      <c r="K2566" s="6">
        <v>42277</v>
      </c>
      <c r="L2566">
        <v>20</v>
      </c>
      <c r="M2566">
        <v>7</v>
      </c>
      <c r="N2566" t="s">
        <v>185</v>
      </c>
      <c r="O2566" s="8">
        <v>4.16</v>
      </c>
      <c r="P2566" s="8">
        <v>4</v>
      </c>
      <c r="Q2566" s="8">
        <v>3.75</v>
      </c>
      <c r="R2566" s="8">
        <v>4.5</v>
      </c>
      <c r="S2566" s="8">
        <v>3.5</v>
      </c>
      <c r="T2566" s="8">
        <v>5.68</v>
      </c>
      <c r="U2566" s="8">
        <v>0.48</v>
      </c>
      <c r="V2566" s="9">
        <v>32</v>
      </c>
      <c r="W2566" s="8">
        <v>0.75</v>
      </c>
      <c r="X2566" s="8">
        <v>2.1799999999999997</v>
      </c>
      <c r="Y2566" s="8">
        <v>0.16000000000000014</v>
      </c>
      <c r="Z2566" s="8">
        <v>0</v>
      </c>
      <c r="AA2566">
        <v>9.0000000000000302E-2</v>
      </c>
      <c r="AF2566" t="s">
        <v>2971</v>
      </c>
      <c r="AG2566" t="s">
        <v>1910</v>
      </c>
      <c r="AH2566" t="s">
        <v>1911</v>
      </c>
      <c r="AI2566" t="s">
        <v>1939</v>
      </c>
      <c r="AJ2566" s="7">
        <v>42277</v>
      </c>
      <c r="AK2566" t="s">
        <v>3065</v>
      </c>
      <c r="AL2566" t="s">
        <v>1908</v>
      </c>
      <c r="AM2566" t="s">
        <v>2972</v>
      </c>
      <c r="AN2566" t="s">
        <v>3087</v>
      </c>
      <c r="AO2566" t="str">
        <f>TEXT(A2566,"yyyy-mm-dd")</f>
        <v>2014-01-31</v>
      </c>
    </row>
    <row r="2567" spans="1:41">
      <c r="A2567" s="6" t="s">
        <v>3064</v>
      </c>
      <c r="B2567">
        <v>2014</v>
      </c>
      <c r="C2567">
        <v>1</v>
      </c>
      <c r="E2567" t="s">
        <v>1907</v>
      </c>
      <c r="F2567" t="s">
        <v>1908</v>
      </c>
      <c r="G2567" t="s">
        <v>102</v>
      </c>
      <c r="H2567" t="s">
        <v>2840</v>
      </c>
      <c r="I2567">
        <v>2015</v>
      </c>
      <c r="J2567">
        <v>2</v>
      </c>
      <c r="K2567" s="6">
        <v>42185</v>
      </c>
      <c r="L2567">
        <v>17</v>
      </c>
      <c r="M2567">
        <v>6</v>
      </c>
      <c r="N2567" t="s">
        <v>214</v>
      </c>
      <c r="O2567" s="8">
        <v>3.99</v>
      </c>
      <c r="P2567" s="8">
        <v>4</v>
      </c>
      <c r="Q2567" s="8">
        <v>3.75</v>
      </c>
      <c r="R2567" s="8">
        <v>4.0599999999999996</v>
      </c>
      <c r="S2567" s="8">
        <v>3.5</v>
      </c>
      <c r="T2567" s="8">
        <v>5.51</v>
      </c>
      <c r="U2567" s="8">
        <v>0.44</v>
      </c>
      <c r="V2567" s="9">
        <v>32</v>
      </c>
      <c r="W2567" s="8">
        <v>0.30999999999999961</v>
      </c>
      <c r="X2567" s="8">
        <v>2.0099999999999998</v>
      </c>
      <c r="Y2567" s="8">
        <v>-9.9999999999997868E-3</v>
      </c>
      <c r="Z2567" s="8">
        <v>0</v>
      </c>
      <c r="AA2567">
        <v>-0.12000000000000011</v>
      </c>
      <c r="AF2567" t="s">
        <v>2841</v>
      </c>
      <c r="AG2567" t="s">
        <v>1910</v>
      </c>
      <c r="AH2567" t="s">
        <v>1911</v>
      </c>
      <c r="AI2567" t="s">
        <v>1934</v>
      </c>
      <c r="AJ2567" s="7">
        <v>42185</v>
      </c>
      <c r="AK2567" t="s">
        <v>3065</v>
      </c>
      <c r="AL2567" t="s">
        <v>1908</v>
      </c>
      <c r="AM2567" t="s">
        <v>2842</v>
      </c>
      <c r="AN2567" t="s">
        <v>3086</v>
      </c>
      <c r="AO2567" t="str">
        <f>TEXT(A2567,"yyyy-mm-dd")</f>
        <v>2014-01-31</v>
      </c>
    </row>
    <row r="2568" spans="1:41">
      <c r="A2568" s="6" t="s">
        <v>3064</v>
      </c>
      <c r="B2568">
        <v>2014</v>
      </c>
      <c r="C2568">
        <v>1</v>
      </c>
      <c r="E2568" t="s">
        <v>1907</v>
      </c>
      <c r="F2568" t="s">
        <v>1908</v>
      </c>
      <c r="G2568" t="s">
        <v>102</v>
      </c>
      <c r="H2568" t="s">
        <v>2749</v>
      </c>
      <c r="I2568">
        <v>2015</v>
      </c>
      <c r="J2568">
        <v>1</v>
      </c>
      <c r="K2568" s="6">
        <v>42094</v>
      </c>
      <c r="L2568">
        <v>14</v>
      </c>
      <c r="M2568">
        <v>5</v>
      </c>
      <c r="N2568" t="s">
        <v>244</v>
      </c>
      <c r="O2568" s="8">
        <v>3.84</v>
      </c>
      <c r="P2568" s="8">
        <v>3.75</v>
      </c>
      <c r="Q2568" s="8">
        <v>3.5</v>
      </c>
      <c r="R2568" s="8">
        <v>4</v>
      </c>
      <c r="S2568" s="8">
        <v>3.5</v>
      </c>
      <c r="T2568" s="8">
        <v>5.3</v>
      </c>
      <c r="U2568" s="8">
        <v>0.38</v>
      </c>
      <c r="V2568" s="9">
        <v>32</v>
      </c>
      <c r="W2568" s="8">
        <v>0.5</v>
      </c>
      <c r="X2568" s="8">
        <v>1.7999999999999998</v>
      </c>
      <c r="Y2568" s="8">
        <v>8.9999999999999858E-2</v>
      </c>
      <c r="Z2568" s="8">
        <v>0</v>
      </c>
      <c r="AA2568">
        <v>0</v>
      </c>
      <c r="AF2568" t="s">
        <v>2750</v>
      </c>
      <c r="AG2568" t="s">
        <v>1910</v>
      </c>
      <c r="AH2568" t="s">
        <v>1911</v>
      </c>
      <c r="AI2568" t="s">
        <v>1929</v>
      </c>
      <c r="AJ2568" s="7">
        <v>42094</v>
      </c>
      <c r="AK2568" t="s">
        <v>3065</v>
      </c>
      <c r="AL2568" t="s">
        <v>1908</v>
      </c>
      <c r="AM2568" t="s">
        <v>2751</v>
      </c>
      <c r="AN2568" t="s">
        <v>3085</v>
      </c>
      <c r="AO2568" t="str">
        <f>TEXT(A2568,"yyyy-mm-dd")</f>
        <v>2014-01-31</v>
      </c>
    </row>
    <row r="2569" spans="1:41">
      <c r="A2569" s="6" t="s">
        <v>3064</v>
      </c>
      <c r="B2569">
        <v>2014</v>
      </c>
      <c r="C2569">
        <v>1</v>
      </c>
      <c r="E2569" t="s">
        <v>1907</v>
      </c>
      <c r="F2569" t="s">
        <v>1908</v>
      </c>
      <c r="G2569" t="s">
        <v>102</v>
      </c>
      <c r="H2569" t="s">
        <v>2641</v>
      </c>
      <c r="I2569">
        <v>2014</v>
      </c>
      <c r="J2569">
        <v>4</v>
      </c>
      <c r="K2569" s="6">
        <v>42004</v>
      </c>
      <c r="L2569">
        <v>11</v>
      </c>
      <c r="M2569">
        <v>4</v>
      </c>
      <c r="N2569" t="s">
        <v>85</v>
      </c>
      <c r="O2569" s="8">
        <v>3.65</v>
      </c>
      <c r="P2569" s="8">
        <v>3.5</v>
      </c>
      <c r="Q2569" s="8">
        <v>3.5</v>
      </c>
      <c r="R2569" s="8">
        <v>3.7</v>
      </c>
      <c r="S2569" s="8">
        <v>3.5</v>
      </c>
      <c r="T2569" s="8">
        <v>5.0199999999999996</v>
      </c>
      <c r="U2569" s="8">
        <v>0.31</v>
      </c>
      <c r="V2569" s="9">
        <v>33</v>
      </c>
      <c r="W2569" s="8">
        <v>0.20000000000000018</v>
      </c>
      <c r="X2569" s="8">
        <v>1.5199999999999996</v>
      </c>
      <c r="Y2569" s="8">
        <v>0.14999999999999991</v>
      </c>
      <c r="Z2569" s="8">
        <v>0</v>
      </c>
      <c r="AA2569">
        <v>-4.9999999999999822E-2</v>
      </c>
      <c r="AF2569" t="s">
        <v>2642</v>
      </c>
      <c r="AG2569" t="s">
        <v>1910</v>
      </c>
      <c r="AH2569" t="s">
        <v>1911</v>
      </c>
      <c r="AI2569" t="s">
        <v>1924</v>
      </c>
      <c r="AJ2569" s="7">
        <v>42004</v>
      </c>
      <c r="AK2569" t="s">
        <v>3065</v>
      </c>
      <c r="AL2569" t="s">
        <v>1908</v>
      </c>
      <c r="AM2569" t="s">
        <v>2643</v>
      </c>
      <c r="AN2569" t="s">
        <v>3084</v>
      </c>
      <c r="AO2569" t="str">
        <f>TEXT(A2569,"yyyy-mm-dd")</f>
        <v>2014-01-31</v>
      </c>
    </row>
    <row r="2570" spans="1:41">
      <c r="A2570" s="6" t="s">
        <v>3064</v>
      </c>
      <c r="B2570">
        <v>2014</v>
      </c>
      <c r="C2570">
        <v>1</v>
      </c>
      <c r="E2570" t="s">
        <v>1907</v>
      </c>
      <c r="F2570" t="s">
        <v>1908</v>
      </c>
      <c r="G2570" t="s">
        <v>102</v>
      </c>
      <c r="H2570" t="s">
        <v>2564</v>
      </c>
      <c r="I2570">
        <v>2014</v>
      </c>
      <c r="J2570">
        <v>3</v>
      </c>
      <c r="K2570" s="6">
        <v>41912</v>
      </c>
      <c r="L2570">
        <v>8</v>
      </c>
      <c r="M2570">
        <v>3</v>
      </c>
      <c r="N2570" t="s">
        <v>182</v>
      </c>
      <c r="O2570" s="8">
        <v>3.59</v>
      </c>
      <c r="P2570" s="8">
        <v>3.5</v>
      </c>
      <c r="Q2570" s="8">
        <v>3.5</v>
      </c>
      <c r="R2570" s="8">
        <v>3.5</v>
      </c>
      <c r="S2570" s="8">
        <v>3.5</v>
      </c>
      <c r="T2570" s="8">
        <v>4.66</v>
      </c>
      <c r="U2570" s="8">
        <v>0.22</v>
      </c>
      <c r="V2570" s="9">
        <v>33</v>
      </c>
      <c r="W2570" s="8">
        <v>0</v>
      </c>
      <c r="X2570" s="8">
        <v>1.1600000000000001</v>
      </c>
      <c r="Y2570" s="8">
        <v>8.9999999999999858E-2</v>
      </c>
      <c r="Z2570" s="8">
        <v>0</v>
      </c>
      <c r="AA2570">
        <v>-2.0000000000000018E-2</v>
      </c>
      <c r="AF2570" t="s">
        <v>2565</v>
      </c>
      <c r="AG2570" t="s">
        <v>1910</v>
      </c>
      <c r="AH2570" t="s">
        <v>1911</v>
      </c>
      <c r="AI2570" t="s">
        <v>1919</v>
      </c>
      <c r="AJ2570" s="7">
        <v>41912</v>
      </c>
      <c r="AK2570" t="s">
        <v>3065</v>
      </c>
      <c r="AL2570" t="s">
        <v>1908</v>
      </c>
      <c r="AM2570" t="s">
        <v>2566</v>
      </c>
      <c r="AN2570" t="s">
        <v>3083</v>
      </c>
      <c r="AO2570" t="str">
        <f>TEXT(A2570,"yyyy-mm-dd")</f>
        <v>2014-01-31</v>
      </c>
    </row>
    <row r="2571" spans="1:41">
      <c r="A2571" s="6" t="s">
        <v>3064</v>
      </c>
      <c r="B2571">
        <v>2014</v>
      </c>
      <c r="C2571">
        <v>1</v>
      </c>
      <c r="E2571" t="s">
        <v>1907</v>
      </c>
      <c r="F2571" t="s">
        <v>1908</v>
      </c>
      <c r="G2571" t="s">
        <v>102</v>
      </c>
      <c r="H2571" t="s">
        <v>2491</v>
      </c>
      <c r="I2571">
        <v>2014</v>
      </c>
      <c r="J2571">
        <v>2</v>
      </c>
      <c r="K2571" s="6">
        <v>41820</v>
      </c>
      <c r="L2571">
        <v>5</v>
      </c>
      <c r="M2571">
        <v>2</v>
      </c>
      <c r="N2571" t="s">
        <v>211</v>
      </c>
      <c r="O2571" s="8">
        <v>3.55</v>
      </c>
      <c r="P2571" s="8">
        <v>3.5</v>
      </c>
      <c r="Q2571" s="8">
        <v>3.5</v>
      </c>
      <c r="R2571" s="8">
        <v>3.5</v>
      </c>
      <c r="S2571" s="8">
        <v>3.5</v>
      </c>
      <c r="T2571" s="8">
        <v>4.2</v>
      </c>
      <c r="U2571" s="8">
        <v>0.15</v>
      </c>
      <c r="V2571" s="9">
        <v>33</v>
      </c>
      <c r="W2571" s="8">
        <v>0</v>
      </c>
      <c r="X2571" s="8">
        <v>0.70000000000000018</v>
      </c>
      <c r="Y2571" s="8">
        <v>4.9999999999999822E-2</v>
      </c>
      <c r="Z2571" s="8">
        <v>0</v>
      </c>
      <c r="AA2571">
        <v>0</v>
      </c>
      <c r="AF2571" t="s">
        <v>2492</v>
      </c>
      <c r="AG2571" t="s">
        <v>1910</v>
      </c>
      <c r="AH2571" t="s">
        <v>1911</v>
      </c>
      <c r="AI2571" t="s">
        <v>1915</v>
      </c>
      <c r="AJ2571" s="7">
        <v>41820</v>
      </c>
      <c r="AK2571" t="s">
        <v>3065</v>
      </c>
      <c r="AL2571" t="s">
        <v>1908</v>
      </c>
      <c r="AM2571" t="s">
        <v>2493</v>
      </c>
      <c r="AN2571" t="s">
        <v>3082</v>
      </c>
      <c r="AO2571" t="str">
        <f>TEXT(A2571,"yyyy-mm-dd")</f>
        <v>2014-01-31</v>
      </c>
    </row>
    <row r="2572" spans="1:41">
      <c r="A2572" s="6" t="s">
        <v>3064</v>
      </c>
      <c r="B2572">
        <v>2014</v>
      </c>
      <c r="C2572">
        <v>1</v>
      </c>
      <c r="E2572" t="s">
        <v>1907</v>
      </c>
      <c r="F2572" t="s">
        <v>1908</v>
      </c>
      <c r="G2572" t="s">
        <v>102</v>
      </c>
      <c r="H2572" t="s">
        <v>2418</v>
      </c>
      <c r="I2572">
        <v>2014</v>
      </c>
      <c r="J2572">
        <v>1</v>
      </c>
      <c r="K2572" s="6">
        <v>41729</v>
      </c>
      <c r="L2572">
        <v>2</v>
      </c>
      <c r="M2572">
        <v>1</v>
      </c>
      <c r="N2572" t="s">
        <v>104</v>
      </c>
      <c r="O2572" s="8">
        <v>3.52</v>
      </c>
      <c r="P2572" s="8">
        <v>3.5</v>
      </c>
      <c r="Q2572" s="8">
        <v>3.5</v>
      </c>
      <c r="R2572" s="8">
        <v>3.5</v>
      </c>
      <c r="S2572" s="8">
        <v>3.5</v>
      </c>
      <c r="T2572" s="8">
        <v>3.91</v>
      </c>
      <c r="U2572" s="8">
        <v>0.08</v>
      </c>
      <c r="V2572" s="9">
        <v>33</v>
      </c>
      <c r="W2572" s="8">
        <v>0</v>
      </c>
      <c r="X2572" s="8">
        <v>0.41000000000000014</v>
      </c>
      <c r="Y2572" s="8">
        <v>2.0000000000000018E-2</v>
      </c>
      <c r="Z2572" s="8">
        <v>0</v>
      </c>
      <c r="AA2572">
        <v>0</v>
      </c>
      <c r="AF2572" t="s">
        <v>2419</v>
      </c>
      <c r="AG2572" t="s">
        <v>1910</v>
      </c>
      <c r="AH2572" t="s">
        <v>1911</v>
      </c>
      <c r="AI2572" t="s">
        <v>1912</v>
      </c>
      <c r="AJ2572" s="7">
        <v>41729</v>
      </c>
      <c r="AK2572" t="s">
        <v>3065</v>
      </c>
      <c r="AL2572" t="s">
        <v>1908</v>
      </c>
      <c r="AM2572" t="s">
        <v>2420</v>
      </c>
      <c r="AN2572" t="s">
        <v>3081</v>
      </c>
      <c r="AO2572" t="str">
        <f>TEXT(A2572,"yyyy-mm-dd")</f>
        <v>2014-01-31</v>
      </c>
    </row>
    <row r="2573" spans="1:41">
      <c r="A2573" s="6" t="s">
        <v>3064</v>
      </c>
      <c r="B2573">
        <v>2014</v>
      </c>
      <c r="C2573">
        <v>1</v>
      </c>
      <c r="E2573" t="s">
        <v>100</v>
      </c>
      <c r="F2573" t="s">
        <v>101</v>
      </c>
      <c r="G2573" t="s">
        <v>83</v>
      </c>
      <c r="H2573" t="s">
        <v>3018</v>
      </c>
      <c r="I2573">
        <v>2016</v>
      </c>
      <c r="K2573" s="6">
        <v>42735</v>
      </c>
      <c r="L2573">
        <v>35</v>
      </c>
      <c r="N2573" t="s">
        <v>943</v>
      </c>
      <c r="O2573" s="8">
        <v>4.1500000000000004</v>
      </c>
      <c r="P2573" s="8">
        <v>4</v>
      </c>
      <c r="Q2573" s="8">
        <v>3.68</v>
      </c>
      <c r="R2573" s="8">
        <v>4.5</v>
      </c>
      <c r="S2573" s="8">
        <v>2.8</v>
      </c>
      <c r="T2573" s="8">
        <v>5.5</v>
      </c>
      <c r="U2573" s="8">
        <v>0.65</v>
      </c>
      <c r="V2573" s="9">
        <v>26</v>
      </c>
      <c r="W2573" s="8">
        <v>0.81999999999999984</v>
      </c>
      <c r="X2573" s="8">
        <v>2.7</v>
      </c>
      <c r="Y2573" s="8">
        <v>0.15000000000000036</v>
      </c>
      <c r="Z2573" s="8">
        <v>-0.20000000000000018</v>
      </c>
      <c r="AA2573">
        <v>0.10999999999999988</v>
      </c>
      <c r="AF2573" t="s">
        <v>10098</v>
      </c>
      <c r="AG2573" t="s">
        <v>9655</v>
      </c>
      <c r="AH2573" t="s">
        <v>9656</v>
      </c>
      <c r="AI2573" t="s">
        <v>9708</v>
      </c>
      <c r="AJ2573" s="7">
        <v>42735</v>
      </c>
      <c r="AK2573" t="s">
        <v>3065</v>
      </c>
      <c r="AL2573" t="s">
        <v>109</v>
      </c>
      <c r="AM2573" t="s">
        <v>3020</v>
      </c>
      <c r="AN2573" t="s">
        <v>10101</v>
      </c>
    </row>
    <row r="2574" spans="1:41">
      <c r="A2574" s="6" t="s">
        <v>3064</v>
      </c>
      <c r="B2574">
        <v>2014</v>
      </c>
      <c r="C2574">
        <v>1</v>
      </c>
      <c r="E2574" t="s">
        <v>100</v>
      </c>
      <c r="F2574" t="s">
        <v>101</v>
      </c>
      <c r="G2574" t="s">
        <v>102</v>
      </c>
      <c r="H2574" t="s">
        <v>3037</v>
      </c>
      <c r="I2574">
        <v>2015</v>
      </c>
      <c r="J2574">
        <v>4</v>
      </c>
      <c r="K2574" s="6">
        <v>42369</v>
      </c>
      <c r="L2574">
        <v>23</v>
      </c>
      <c r="M2574">
        <v>8</v>
      </c>
      <c r="N2574" t="s">
        <v>95</v>
      </c>
      <c r="O2574" s="8">
        <v>3.92</v>
      </c>
      <c r="P2574" s="8">
        <v>4</v>
      </c>
      <c r="Q2574" s="8">
        <v>3.57</v>
      </c>
      <c r="R2574" s="8">
        <v>4.3</v>
      </c>
      <c r="S2574" s="8">
        <v>2.5499999999999998</v>
      </c>
      <c r="T2574" s="8">
        <v>5</v>
      </c>
      <c r="U2574" s="8">
        <v>0.59</v>
      </c>
      <c r="V2574" s="9">
        <v>32</v>
      </c>
      <c r="W2574" s="8">
        <v>0.73</v>
      </c>
      <c r="X2574" s="8">
        <v>2.4500000000000002</v>
      </c>
      <c r="Y2574" s="8">
        <v>-8.0000000000000071E-2</v>
      </c>
      <c r="Z2574" s="8">
        <v>-9.9999999999999645E-2</v>
      </c>
      <c r="AA2574">
        <v>0.20000000000000018</v>
      </c>
      <c r="AF2574" t="s">
        <v>3038</v>
      </c>
      <c r="AG2574" t="s">
        <v>106</v>
      </c>
      <c r="AH2574" t="s">
        <v>107</v>
      </c>
      <c r="AI2574" t="s">
        <v>2673</v>
      </c>
      <c r="AJ2574" s="7">
        <v>42369</v>
      </c>
      <c r="AK2574" t="s">
        <v>3065</v>
      </c>
      <c r="AL2574" t="s">
        <v>109</v>
      </c>
      <c r="AM2574" t="s">
        <v>3040</v>
      </c>
      <c r="AN2574" t="s">
        <v>3080</v>
      </c>
      <c r="AO2574" t="str">
        <f>TEXT(A2574,"yyyy-mm-dd")</f>
        <v>2014-01-31</v>
      </c>
    </row>
    <row r="2575" spans="1:41">
      <c r="A2575" s="6" t="s">
        <v>3064</v>
      </c>
      <c r="B2575">
        <v>2014</v>
      </c>
      <c r="C2575">
        <v>1</v>
      </c>
      <c r="E2575" t="s">
        <v>100</v>
      </c>
      <c r="F2575" t="s">
        <v>101</v>
      </c>
      <c r="G2575" t="s">
        <v>83</v>
      </c>
      <c r="H2575" t="s">
        <v>2624</v>
      </c>
      <c r="I2575">
        <v>2015</v>
      </c>
      <c r="K2575" s="6">
        <v>42369</v>
      </c>
      <c r="L2575">
        <v>23</v>
      </c>
      <c r="N2575" t="s">
        <v>95</v>
      </c>
      <c r="O2575" s="8">
        <v>3.94</v>
      </c>
      <c r="P2575" s="8">
        <v>4</v>
      </c>
      <c r="Q2575" s="8">
        <v>3.7</v>
      </c>
      <c r="R2575" s="8">
        <v>4.3</v>
      </c>
      <c r="S2575" s="8">
        <v>2.8</v>
      </c>
      <c r="T2575" s="8">
        <v>5</v>
      </c>
      <c r="U2575" s="8">
        <v>0.48</v>
      </c>
      <c r="V2575" s="9">
        <v>33</v>
      </c>
      <c r="W2575" s="8">
        <v>0.59999999999999964</v>
      </c>
      <c r="X2575" s="8">
        <v>2.2000000000000002</v>
      </c>
      <c r="Y2575" s="8">
        <v>-6.0000000000000053E-2</v>
      </c>
      <c r="Z2575" s="8">
        <v>0</v>
      </c>
      <c r="AA2575">
        <v>0.12999999999999945</v>
      </c>
      <c r="AF2575" t="s">
        <v>10060</v>
      </c>
      <c r="AG2575" t="s">
        <v>9655</v>
      </c>
      <c r="AH2575" t="s">
        <v>9656</v>
      </c>
      <c r="AI2575" t="s">
        <v>9669</v>
      </c>
      <c r="AJ2575" s="7">
        <v>42369</v>
      </c>
      <c r="AK2575" t="s">
        <v>3065</v>
      </c>
      <c r="AL2575" t="s">
        <v>109</v>
      </c>
      <c r="AM2575" t="s">
        <v>2626</v>
      </c>
      <c r="AN2575" t="s">
        <v>10073</v>
      </c>
    </row>
    <row r="2576" spans="1:41">
      <c r="A2576" s="6" t="s">
        <v>3064</v>
      </c>
      <c r="B2576">
        <v>2014</v>
      </c>
      <c r="C2576">
        <v>1</v>
      </c>
      <c r="E2576" t="s">
        <v>100</v>
      </c>
      <c r="F2576" t="s">
        <v>101</v>
      </c>
      <c r="G2576" t="s">
        <v>102</v>
      </c>
      <c r="H2576" t="s">
        <v>2970</v>
      </c>
      <c r="I2576">
        <v>2015</v>
      </c>
      <c r="J2576">
        <v>3</v>
      </c>
      <c r="K2576" s="6">
        <v>42277</v>
      </c>
      <c r="L2576">
        <v>20</v>
      </c>
      <c r="M2576">
        <v>7</v>
      </c>
      <c r="N2576" t="s">
        <v>185</v>
      </c>
      <c r="O2576" s="8">
        <v>3.89</v>
      </c>
      <c r="P2576" s="8">
        <v>3.95</v>
      </c>
      <c r="Q2576" s="8">
        <v>3.7</v>
      </c>
      <c r="R2576" s="8">
        <v>4.2</v>
      </c>
      <c r="S2576" s="8">
        <v>2.64</v>
      </c>
      <c r="T2576" s="8">
        <v>5</v>
      </c>
      <c r="U2576" s="8">
        <v>0.51</v>
      </c>
      <c r="V2576" s="9">
        <v>32</v>
      </c>
      <c r="W2576" s="8">
        <v>0.5</v>
      </c>
      <c r="X2576" s="8">
        <v>2.36</v>
      </c>
      <c r="Y2576" s="8">
        <v>-6.0000000000000053E-2</v>
      </c>
      <c r="Z2576" s="8">
        <v>-4.9999999999999822E-2</v>
      </c>
      <c r="AA2576">
        <v>5.9999999999999609E-2</v>
      </c>
      <c r="AF2576" t="s">
        <v>3035</v>
      </c>
      <c r="AG2576" t="s">
        <v>106</v>
      </c>
      <c r="AH2576" t="s">
        <v>107</v>
      </c>
      <c r="AI2576" t="s">
        <v>2670</v>
      </c>
      <c r="AJ2576" s="7">
        <v>42277</v>
      </c>
      <c r="AK2576" t="s">
        <v>3065</v>
      </c>
      <c r="AL2576" t="s">
        <v>109</v>
      </c>
      <c r="AM2576" t="s">
        <v>2972</v>
      </c>
      <c r="AN2576" t="s">
        <v>3079</v>
      </c>
      <c r="AO2576" t="str">
        <f>TEXT(A2576,"yyyy-mm-dd")</f>
        <v>2014-01-31</v>
      </c>
    </row>
    <row r="2577" spans="1:41">
      <c r="A2577" s="6" t="s">
        <v>3064</v>
      </c>
      <c r="B2577">
        <v>2014</v>
      </c>
      <c r="C2577">
        <v>1</v>
      </c>
      <c r="E2577" t="s">
        <v>100</v>
      </c>
      <c r="F2577" t="s">
        <v>101</v>
      </c>
      <c r="G2577" t="s">
        <v>102</v>
      </c>
      <c r="H2577" t="s">
        <v>2840</v>
      </c>
      <c r="I2577">
        <v>2015</v>
      </c>
      <c r="J2577">
        <v>2</v>
      </c>
      <c r="K2577" s="6">
        <v>42185</v>
      </c>
      <c r="L2577">
        <v>17</v>
      </c>
      <c r="M2577">
        <v>6</v>
      </c>
      <c r="N2577" t="s">
        <v>214</v>
      </c>
      <c r="O2577" s="8">
        <v>3.97</v>
      </c>
      <c r="P2577" s="8">
        <v>4.05</v>
      </c>
      <c r="Q2577" s="8">
        <v>3.6</v>
      </c>
      <c r="R2577" s="8">
        <v>4.2300000000000004</v>
      </c>
      <c r="S2577" s="8">
        <v>2.8</v>
      </c>
      <c r="T2577" s="8">
        <v>5.3</v>
      </c>
      <c r="U2577" s="8">
        <v>0.59</v>
      </c>
      <c r="V2577" s="9">
        <v>32</v>
      </c>
      <c r="W2577" s="8">
        <v>0.63000000000000034</v>
      </c>
      <c r="X2577" s="8">
        <v>2.5</v>
      </c>
      <c r="Y2577" s="8">
        <v>-7.9999999999999627E-2</v>
      </c>
      <c r="Z2577" s="8">
        <v>9.9999999999999645E-2</v>
      </c>
      <c r="AA2577">
        <v>-2.0000000000000018E-2</v>
      </c>
      <c r="AF2577" t="s">
        <v>3033</v>
      </c>
      <c r="AG2577" t="s">
        <v>106</v>
      </c>
      <c r="AH2577" t="s">
        <v>107</v>
      </c>
      <c r="AI2577" t="s">
        <v>2667</v>
      </c>
      <c r="AJ2577" s="7">
        <v>42185</v>
      </c>
      <c r="AK2577" t="s">
        <v>3065</v>
      </c>
      <c r="AL2577" t="s">
        <v>109</v>
      </c>
      <c r="AM2577" t="s">
        <v>2842</v>
      </c>
      <c r="AN2577" t="s">
        <v>3078</v>
      </c>
      <c r="AO2577" t="str">
        <f>TEXT(A2577,"yyyy-mm-dd")</f>
        <v>2014-01-31</v>
      </c>
    </row>
    <row r="2578" spans="1:41">
      <c r="A2578" s="6" t="s">
        <v>3064</v>
      </c>
      <c r="B2578">
        <v>2014</v>
      </c>
      <c r="C2578">
        <v>1</v>
      </c>
      <c r="E2578" t="s">
        <v>100</v>
      </c>
      <c r="F2578" t="s">
        <v>101</v>
      </c>
      <c r="G2578" t="s">
        <v>102</v>
      </c>
      <c r="H2578" t="s">
        <v>2749</v>
      </c>
      <c r="I2578">
        <v>2015</v>
      </c>
      <c r="J2578">
        <v>1</v>
      </c>
      <c r="K2578" s="6">
        <v>42094</v>
      </c>
      <c r="L2578">
        <v>14</v>
      </c>
      <c r="M2578">
        <v>5</v>
      </c>
      <c r="N2578" t="s">
        <v>244</v>
      </c>
      <c r="O2578" s="8">
        <v>3.93</v>
      </c>
      <c r="P2578" s="8">
        <v>3.8</v>
      </c>
      <c r="Q2578" s="8">
        <v>3.5</v>
      </c>
      <c r="R2578" s="8">
        <v>4.33</v>
      </c>
      <c r="S2578" s="8">
        <v>2.54</v>
      </c>
      <c r="T2578" s="8">
        <v>5.6</v>
      </c>
      <c r="U2578" s="8">
        <v>0.63</v>
      </c>
      <c r="V2578" s="9">
        <v>32</v>
      </c>
      <c r="W2578" s="8">
        <v>0.83000000000000007</v>
      </c>
      <c r="X2578" s="8">
        <v>3.0599999999999996</v>
      </c>
      <c r="Y2578" s="8">
        <v>0.13000000000000034</v>
      </c>
      <c r="Z2578" s="8">
        <v>0</v>
      </c>
      <c r="AA2578">
        <v>0.33000000000000007</v>
      </c>
      <c r="AF2578" t="s">
        <v>3031</v>
      </c>
      <c r="AG2578" t="s">
        <v>106</v>
      </c>
      <c r="AH2578" t="s">
        <v>107</v>
      </c>
      <c r="AI2578" t="s">
        <v>502</v>
      </c>
      <c r="AJ2578" s="7">
        <v>42094</v>
      </c>
      <c r="AK2578" t="s">
        <v>3065</v>
      </c>
      <c r="AL2578" t="s">
        <v>109</v>
      </c>
      <c r="AM2578" t="s">
        <v>2751</v>
      </c>
      <c r="AN2578" t="s">
        <v>3077</v>
      </c>
      <c r="AO2578" t="str">
        <f>TEXT(A2578,"yyyy-mm-dd")</f>
        <v>2014-01-31</v>
      </c>
    </row>
    <row r="2579" spans="1:41">
      <c r="A2579" s="6" t="s">
        <v>3064</v>
      </c>
      <c r="B2579">
        <v>2014</v>
      </c>
      <c r="C2579">
        <v>1</v>
      </c>
      <c r="E2579" t="s">
        <v>100</v>
      </c>
      <c r="F2579" t="s">
        <v>101</v>
      </c>
      <c r="G2579" t="s">
        <v>102</v>
      </c>
      <c r="H2579" t="s">
        <v>2641</v>
      </c>
      <c r="I2579">
        <v>2014</v>
      </c>
      <c r="J2579">
        <v>4</v>
      </c>
      <c r="K2579" s="6">
        <v>42004</v>
      </c>
      <c r="L2579">
        <v>11</v>
      </c>
      <c r="M2579">
        <v>4</v>
      </c>
      <c r="N2579" t="s">
        <v>85</v>
      </c>
      <c r="O2579" s="8">
        <v>3.74</v>
      </c>
      <c r="P2579" s="8">
        <v>3.7</v>
      </c>
      <c r="Q2579" s="8">
        <v>3.4</v>
      </c>
      <c r="R2579" s="8">
        <v>4.05</v>
      </c>
      <c r="S2579" s="8">
        <v>2.5</v>
      </c>
      <c r="T2579" s="8">
        <v>5.6</v>
      </c>
      <c r="U2579" s="8">
        <v>0.66</v>
      </c>
      <c r="V2579" s="9">
        <v>35</v>
      </c>
      <c r="W2579" s="8">
        <v>0.64999999999999991</v>
      </c>
      <c r="X2579" s="8">
        <v>3.0999999999999996</v>
      </c>
      <c r="Y2579" s="8">
        <v>4.0000000000000036E-2</v>
      </c>
      <c r="Z2579" s="8">
        <v>0</v>
      </c>
      <c r="AA2579">
        <v>4.9999999999999822E-2</v>
      </c>
      <c r="AF2579" t="s">
        <v>2672</v>
      </c>
      <c r="AG2579" t="s">
        <v>106</v>
      </c>
      <c r="AH2579" t="s">
        <v>107</v>
      </c>
      <c r="AI2579" t="s">
        <v>497</v>
      </c>
      <c r="AJ2579" s="7">
        <v>42004</v>
      </c>
      <c r="AK2579" t="s">
        <v>3065</v>
      </c>
      <c r="AL2579" t="s">
        <v>109</v>
      </c>
      <c r="AM2579" t="s">
        <v>2643</v>
      </c>
      <c r="AN2579" t="s">
        <v>3076</v>
      </c>
      <c r="AO2579" t="str">
        <f>TEXT(A2579,"yyyy-mm-dd")</f>
        <v>2014-01-31</v>
      </c>
    </row>
    <row r="2580" spans="1:41">
      <c r="A2580" s="6" t="s">
        <v>3064</v>
      </c>
      <c r="B2580">
        <v>2014</v>
      </c>
      <c r="C2580">
        <v>1</v>
      </c>
      <c r="E2580" t="s">
        <v>100</v>
      </c>
      <c r="F2580" t="s">
        <v>101</v>
      </c>
      <c r="G2580" t="s">
        <v>83</v>
      </c>
      <c r="H2580" t="s">
        <v>2325</v>
      </c>
      <c r="I2580">
        <v>2014</v>
      </c>
      <c r="K2580" s="6">
        <v>42004</v>
      </c>
      <c r="L2580">
        <v>11</v>
      </c>
      <c r="N2580" t="s">
        <v>85</v>
      </c>
      <c r="O2580" s="8">
        <v>3.4</v>
      </c>
      <c r="P2580" s="8">
        <v>3.4</v>
      </c>
      <c r="Q2580" s="8">
        <v>3.08</v>
      </c>
      <c r="R2580" s="8">
        <v>3.8</v>
      </c>
      <c r="S2580" s="8">
        <v>2.4</v>
      </c>
      <c r="T2580" s="8">
        <v>4.1500000000000004</v>
      </c>
      <c r="U2580" s="8">
        <v>0.44</v>
      </c>
      <c r="V2580" s="9">
        <v>36</v>
      </c>
      <c r="W2580" s="8">
        <v>0.71999999999999975</v>
      </c>
      <c r="X2580" s="8">
        <v>1.7500000000000004</v>
      </c>
      <c r="Y2580" s="8">
        <v>0</v>
      </c>
      <c r="Z2580" s="8">
        <v>0</v>
      </c>
      <c r="AA2580">
        <v>0.11999999999999966</v>
      </c>
      <c r="AF2580" t="s">
        <v>10034</v>
      </c>
      <c r="AG2580" t="s">
        <v>9655</v>
      </c>
      <c r="AH2580" t="s">
        <v>9656</v>
      </c>
      <c r="AI2580" t="s">
        <v>9657</v>
      </c>
      <c r="AJ2580" s="7">
        <v>42004</v>
      </c>
      <c r="AK2580" t="s">
        <v>3065</v>
      </c>
      <c r="AL2580" t="s">
        <v>109</v>
      </c>
      <c r="AM2580" t="s">
        <v>2327</v>
      </c>
      <c r="AN2580" t="s">
        <v>10047</v>
      </c>
    </row>
    <row r="2581" spans="1:41">
      <c r="A2581" s="6" t="s">
        <v>3064</v>
      </c>
      <c r="B2581">
        <v>2014</v>
      </c>
      <c r="C2581">
        <v>1</v>
      </c>
      <c r="E2581" t="s">
        <v>100</v>
      </c>
      <c r="F2581" t="s">
        <v>101</v>
      </c>
      <c r="G2581" t="s">
        <v>102</v>
      </c>
      <c r="H2581" t="s">
        <v>2564</v>
      </c>
      <c r="I2581">
        <v>2014</v>
      </c>
      <c r="J2581">
        <v>3</v>
      </c>
      <c r="K2581" s="6">
        <v>41912</v>
      </c>
      <c r="L2581">
        <v>8</v>
      </c>
      <c r="M2581">
        <v>3</v>
      </c>
      <c r="N2581" t="s">
        <v>182</v>
      </c>
      <c r="O2581" s="8">
        <v>3.6</v>
      </c>
      <c r="P2581" s="8">
        <v>3.6</v>
      </c>
      <c r="Q2581" s="8">
        <v>3.34</v>
      </c>
      <c r="R2581" s="8">
        <v>3.9</v>
      </c>
      <c r="S2581" s="8">
        <v>2.1</v>
      </c>
      <c r="T2581" s="8">
        <v>4.7</v>
      </c>
      <c r="U2581" s="8">
        <v>0.55000000000000004</v>
      </c>
      <c r="V2581" s="9">
        <v>35</v>
      </c>
      <c r="W2581" s="8">
        <v>0.56000000000000005</v>
      </c>
      <c r="X2581" s="8">
        <v>2.6</v>
      </c>
      <c r="Y2581" s="8">
        <v>0</v>
      </c>
      <c r="Z2581" s="8">
        <v>0</v>
      </c>
      <c r="AA2581">
        <v>-0.14000000000000012</v>
      </c>
      <c r="AF2581" t="s">
        <v>2669</v>
      </c>
      <c r="AG2581" t="s">
        <v>106</v>
      </c>
      <c r="AH2581" t="s">
        <v>107</v>
      </c>
      <c r="AI2581" t="s">
        <v>427</v>
      </c>
      <c r="AJ2581" s="7">
        <v>41912</v>
      </c>
      <c r="AK2581" t="s">
        <v>3065</v>
      </c>
      <c r="AL2581" t="s">
        <v>109</v>
      </c>
      <c r="AM2581" t="s">
        <v>2566</v>
      </c>
      <c r="AN2581" t="s">
        <v>3075</v>
      </c>
      <c r="AO2581" t="str">
        <f>TEXT(A2581,"yyyy-mm-dd")</f>
        <v>2014-01-31</v>
      </c>
    </row>
    <row r="2582" spans="1:41">
      <c r="A2582" s="6" t="s">
        <v>3064</v>
      </c>
      <c r="B2582">
        <v>2014</v>
      </c>
      <c r="C2582">
        <v>1</v>
      </c>
      <c r="E2582" t="s">
        <v>100</v>
      </c>
      <c r="F2582" t="s">
        <v>101</v>
      </c>
      <c r="G2582" t="s">
        <v>102</v>
      </c>
      <c r="H2582" t="s">
        <v>2491</v>
      </c>
      <c r="I2582">
        <v>2014</v>
      </c>
      <c r="J2582">
        <v>2</v>
      </c>
      <c r="K2582" s="6">
        <v>41820</v>
      </c>
      <c r="L2582">
        <v>5</v>
      </c>
      <c r="M2582">
        <v>2</v>
      </c>
      <c r="N2582" t="s">
        <v>211</v>
      </c>
      <c r="O2582" s="8">
        <v>3.23</v>
      </c>
      <c r="P2582" s="8">
        <v>3.27</v>
      </c>
      <c r="Q2582" s="8">
        <v>2.9</v>
      </c>
      <c r="R2582" s="8">
        <v>3.59</v>
      </c>
      <c r="S2582" s="8">
        <v>1.9</v>
      </c>
      <c r="T2582" s="8">
        <v>4.5999999999999996</v>
      </c>
      <c r="U2582" s="8">
        <v>0.61</v>
      </c>
      <c r="V2582" s="9">
        <v>35</v>
      </c>
      <c r="W2582" s="8">
        <v>0.69</v>
      </c>
      <c r="X2582" s="8">
        <v>2.6999999999999997</v>
      </c>
      <c r="Y2582" s="8">
        <v>-4.0000000000000036E-2</v>
      </c>
      <c r="Z2582" s="8">
        <v>4.0000000000000036E-2</v>
      </c>
      <c r="AA2582">
        <v>-1.0000000000000231E-2</v>
      </c>
      <c r="AF2582" t="s">
        <v>2666</v>
      </c>
      <c r="AG2582" t="s">
        <v>106</v>
      </c>
      <c r="AH2582" t="s">
        <v>107</v>
      </c>
      <c r="AI2582" t="s">
        <v>340</v>
      </c>
      <c r="AJ2582" s="7">
        <v>41820</v>
      </c>
      <c r="AK2582" t="s">
        <v>3065</v>
      </c>
      <c r="AL2582" t="s">
        <v>109</v>
      </c>
      <c r="AM2582" t="s">
        <v>2493</v>
      </c>
      <c r="AN2582" t="s">
        <v>3074</v>
      </c>
      <c r="AO2582" t="str">
        <f>TEXT(A2582,"yyyy-mm-dd")</f>
        <v>2014-01-31</v>
      </c>
    </row>
    <row r="2583" spans="1:41">
      <c r="A2583" s="6" t="s">
        <v>3064</v>
      </c>
      <c r="B2583">
        <v>2014</v>
      </c>
      <c r="C2583">
        <v>1</v>
      </c>
      <c r="E2583" t="s">
        <v>100</v>
      </c>
      <c r="F2583" t="s">
        <v>101</v>
      </c>
      <c r="G2583" t="s">
        <v>102</v>
      </c>
      <c r="H2583" t="s">
        <v>2418</v>
      </c>
      <c r="I2583">
        <v>2014</v>
      </c>
      <c r="J2583">
        <v>1</v>
      </c>
      <c r="K2583" s="6">
        <v>41729</v>
      </c>
      <c r="L2583">
        <v>2</v>
      </c>
      <c r="M2583">
        <v>1</v>
      </c>
      <c r="N2583" t="s">
        <v>104</v>
      </c>
      <c r="O2583" s="8">
        <v>3.02</v>
      </c>
      <c r="P2583" s="8">
        <v>3</v>
      </c>
      <c r="Q2583" s="8">
        <v>2.35</v>
      </c>
      <c r="R2583" s="8">
        <v>3.5</v>
      </c>
      <c r="S2583" s="8">
        <v>1.8</v>
      </c>
      <c r="T2583" s="8">
        <v>4.5</v>
      </c>
      <c r="U2583" s="8">
        <v>0.74</v>
      </c>
      <c r="V2583" s="9">
        <v>35</v>
      </c>
      <c r="W2583" s="8">
        <v>1.1499999999999999</v>
      </c>
      <c r="X2583" s="8">
        <v>2.7</v>
      </c>
      <c r="Y2583" s="8">
        <v>2.0000000000000018E-2</v>
      </c>
      <c r="Z2583" s="8">
        <v>0</v>
      </c>
      <c r="AA2583">
        <v>0.14999999999999991</v>
      </c>
      <c r="AF2583" t="s">
        <v>2664</v>
      </c>
      <c r="AG2583" t="s">
        <v>106</v>
      </c>
      <c r="AH2583" t="s">
        <v>107</v>
      </c>
      <c r="AI2583" t="s">
        <v>108</v>
      </c>
      <c r="AJ2583" s="7">
        <v>41729</v>
      </c>
      <c r="AK2583" t="s">
        <v>3065</v>
      </c>
      <c r="AL2583" t="s">
        <v>109</v>
      </c>
      <c r="AM2583" t="s">
        <v>2420</v>
      </c>
      <c r="AN2583" t="s">
        <v>3073</v>
      </c>
      <c r="AO2583" t="str">
        <f>TEXT(A2583,"yyyy-mm-dd")</f>
        <v>2014-01-31</v>
      </c>
    </row>
    <row r="2584" spans="1:41">
      <c r="A2584" s="6" t="s">
        <v>3064</v>
      </c>
      <c r="B2584">
        <v>2014</v>
      </c>
      <c r="C2584">
        <v>1</v>
      </c>
      <c r="E2584" t="s">
        <v>100</v>
      </c>
      <c r="F2584" t="s">
        <v>101</v>
      </c>
      <c r="G2584" t="s">
        <v>102</v>
      </c>
      <c r="H2584" t="s">
        <v>2342</v>
      </c>
      <c r="I2584">
        <v>2013</v>
      </c>
      <c r="J2584">
        <v>4</v>
      </c>
      <c r="K2584" s="6">
        <v>41639</v>
      </c>
      <c r="L2584">
        <v>-1</v>
      </c>
      <c r="M2584">
        <v>0</v>
      </c>
      <c r="N2584" t="s">
        <v>187</v>
      </c>
      <c r="O2584" s="8">
        <v>1.39</v>
      </c>
      <c r="P2584" s="8">
        <v>1.5</v>
      </c>
      <c r="Q2584" s="8">
        <v>1.08</v>
      </c>
      <c r="R2584" s="8">
        <v>1.65</v>
      </c>
      <c r="S2584" s="8">
        <v>0.45</v>
      </c>
      <c r="T2584" s="8">
        <v>2.2000000000000002</v>
      </c>
      <c r="U2584" s="8">
        <v>0.42</v>
      </c>
      <c r="V2584" s="9">
        <v>35</v>
      </c>
      <c r="W2584" s="8">
        <v>0.56999999999999984</v>
      </c>
      <c r="X2584" s="8">
        <v>1.7500000000000002</v>
      </c>
      <c r="Y2584" s="8">
        <v>-0.1100000000000001</v>
      </c>
      <c r="Z2584" s="8">
        <v>-0.1399999999999999</v>
      </c>
      <c r="AA2584">
        <v>0.16999999999999993</v>
      </c>
      <c r="AF2584" t="s">
        <v>2662</v>
      </c>
      <c r="AG2584" t="s">
        <v>106</v>
      </c>
      <c r="AH2584" t="s">
        <v>107</v>
      </c>
      <c r="AI2584" t="s">
        <v>188</v>
      </c>
      <c r="AJ2584" s="7">
        <v>41639</v>
      </c>
      <c r="AK2584" t="s">
        <v>3065</v>
      </c>
      <c r="AL2584" t="s">
        <v>109</v>
      </c>
      <c r="AM2584" t="s">
        <v>2344</v>
      </c>
      <c r="AN2584" t="s">
        <v>3072</v>
      </c>
      <c r="AO2584" t="str">
        <f>TEXT(A2584,"yyyy-mm-dd")</f>
        <v>2014-01-31</v>
      </c>
    </row>
    <row r="2585" spans="1:41">
      <c r="A2585" s="6" t="s">
        <v>3064</v>
      </c>
      <c r="B2585">
        <v>2014</v>
      </c>
      <c r="C2585">
        <v>1</v>
      </c>
      <c r="E2585" t="s">
        <v>100</v>
      </c>
      <c r="F2585" t="s">
        <v>101</v>
      </c>
      <c r="G2585" t="s">
        <v>83</v>
      </c>
      <c r="H2585" t="s">
        <v>2028</v>
      </c>
      <c r="I2585">
        <v>2013</v>
      </c>
      <c r="K2585" s="6">
        <v>41639</v>
      </c>
      <c r="L2585">
        <v>-1</v>
      </c>
      <c r="N2585" t="s">
        <v>187</v>
      </c>
      <c r="O2585" s="8">
        <v>1.21</v>
      </c>
      <c r="P2585" s="8">
        <v>1.2</v>
      </c>
      <c r="Q2585" s="8">
        <v>1.1000000000000001</v>
      </c>
      <c r="R2585" s="8">
        <v>1.3</v>
      </c>
      <c r="S2585" s="8">
        <v>1</v>
      </c>
      <c r="T2585" s="8">
        <v>1.4</v>
      </c>
      <c r="U2585" s="8">
        <v>0.11</v>
      </c>
      <c r="V2585" s="9">
        <v>36</v>
      </c>
      <c r="W2585" s="8">
        <v>0.19999999999999996</v>
      </c>
      <c r="X2585" s="8">
        <v>0.39999999999999991</v>
      </c>
      <c r="Y2585" s="8">
        <v>1.0000000000000009E-2</v>
      </c>
      <c r="Z2585" s="8">
        <v>-0.10000000000000009</v>
      </c>
      <c r="AA2585">
        <v>0</v>
      </c>
      <c r="AF2585" t="s">
        <v>10004</v>
      </c>
      <c r="AG2585" t="s">
        <v>9655</v>
      </c>
      <c r="AH2585" t="s">
        <v>9656</v>
      </c>
      <c r="AI2585" t="s">
        <v>9841</v>
      </c>
      <c r="AJ2585" s="7">
        <v>41639</v>
      </c>
      <c r="AK2585" t="s">
        <v>3065</v>
      </c>
      <c r="AL2585" t="s">
        <v>109</v>
      </c>
      <c r="AM2585" t="s">
        <v>2030</v>
      </c>
      <c r="AN2585" t="s">
        <v>10033</v>
      </c>
    </row>
    <row r="2586" spans="1:41">
      <c r="A2586" s="6" t="s">
        <v>3064</v>
      </c>
      <c r="B2586">
        <v>2014</v>
      </c>
      <c r="C2586">
        <v>1</v>
      </c>
      <c r="E2586" t="s">
        <v>2685</v>
      </c>
      <c r="F2586" t="s">
        <v>101</v>
      </c>
      <c r="G2586" t="s">
        <v>774</v>
      </c>
      <c r="H2586" t="s">
        <v>2686</v>
      </c>
      <c r="K2586" s="6"/>
      <c r="O2586" s="8">
        <v>3.95</v>
      </c>
      <c r="P2586" s="8">
        <v>3.95</v>
      </c>
      <c r="Q2586" s="8">
        <v>3.52</v>
      </c>
      <c r="R2586" s="8">
        <v>4.43</v>
      </c>
      <c r="S2586" s="8">
        <v>3</v>
      </c>
      <c r="T2586" s="8">
        <v>5</v>
      </c>
      <c r="U2586" s="8">
        <v>0.53</v>
      </c>
      <c r="V2586" s="9">
        <v>26</v>
      </c>
      <c r="W2586" s="8">
        <v>0.9099999999999997</v>
      </c>
      <c r="X2586" s="8">
        <v>2</v>
      </c>
      <c r="Y2586" s="8">
        <v>0</v>
      </c>
      <c r="Z2586" s="8">
        <v>-4.9999999999999822E-2</v>
      </c>
      <c r="AA2586">
        <v>0.17999999999999972</v>
      </c>
      <c r="AF2586" t="s">
        <v>2687</v>
      </c>
      <c r="AG2586" t="s">
        <v>2688</v>
      </c>
      <c r="AH2586" t="s">
        <v>2689</v>
      </c>
      <c r="AI2586" t="s">
        <v>2690</v>
      </c>
      <c r="AJ2586" s="7"/>
      <c r="AK2586" t="s">
        <v>3065</v>
      </c>
      <c r="AL2586" t="s">
        <v>109</v>
      </c>
      <c r="AM2586" t="s">
        <v>2686</v>
      </c>
      <c r="AN2586" t="s">
        <v>3093</v>
      </c>
      <c r="AO2586" t="str">
        <f>TEXT(A2586,"yyyy-mm-dd")</f>
        <v>2014-01-31</v>
      </c>
    </row>
    <row r="2587" spans="1:41">
      <c r="A2587" s="6" t="s">
        <v>3064</v>
      </c>
      <c r="B2587">
        <v>2014</v>
      </c>
      <c r="C2587">
        <v>1</v>
      </c>
      <c r="E2587" t="s">
        <v>81</v>
      </c>
      <c r="F2587" t="s">
        <v>82</v>
      </c>
      <c r="G2587" t="s">
        <v>83</v>
      </c>
      <c r="H2587" t="s">
        <v>3018</v>
      </c>
      <c r="I2587">
        <v>2016</v>
      </c>
      <c r="K2587" s="6">
        <v>42735</v>
      </c>
      <c r="L2587">
        <v>35</v>
      </c>
      <c r="N2587" t="s">
        <v>943</v>
      </c>
      <c r="O2587" s="8">
        <v>3.52</v>
      </c>
      <c r="P2587" s="8">
        <v>3.55</v>
      </c>
      <c r="Q2587" s="8">
        <v>3.4</v>
      </c>
      <c r="R2587" s="8">
        <v>3.66</v>
      </c>
      <c r="S2587" s="8">
        <v>3</v>
      </c>
      <c r="T2587" s="8">
        <v>3.98</v>
      </c>
      <c r="U2587" s="8">
        <v>0.24</v>
      </c>
      <c r="V2587" s="9">
        <v>33</v>
      </c>
      <c r="W2587" s="8">
        <v>0.26000000000000023</v>
      </c>
      <c r="X2587" s="8">
        <v>0.98</v>
      </c>
      <c r="Y2587" s="8">
        <v>-2.9999999999999805E-2</v>
      </c>
      <c r="Z2587" s="8">
        <v>4.9999999999999822E-2</v>
      </c>
      <c r="AA2587">
        <v>-8.0000000000000071E-2</v>
      </c>
      <c r="AF2587" t="s">
        <v>3019</v>
      </c>
      <c r="AG2587" t="s">
        <v>87</v>
      </c>
      <c r="AH2587" t="s">
        <v>88</v>
      </c>
      <c r="AI2587" t="s">
        <v>359</v>
      </c>
      <c r="AJ2587" s="7">
        <v>42735</v>
      </c>
      <c r="AK2587" t="s">
        <v>3065</v>
      </c>
      <c r="AL2587" t="s">
        <v>91</v>
      </c>
      <c r="AM2587" t="s">
        <v>3020</v>
      </c>
      <c r="AN2587" t="s">
        <v>3068</v>
      </c>
      <c r="AO2587" t="str">
        <f>TEXT(A2587,"yyyy-mm-dd")</f>
        <v>2014-01-31</v>
      </c>
    </row>
    <row r="2588" spans="1:41">
      <c r="A2588" s="6" t="s">
        <v>3064</v>
      </c>
      <c r="B2588">
        <v>2014</v>
      </c>
      <c r="C2588">
        <v>1</v>
      </c>
      <c r="E2588" t="s">
        <v>392</v>
      </c>
      <c r="F2588" t="s">
        <v>82</v>
      </c>
      <c r="G2588" t="s">
        <v>83</v>
      </c>
      <c r="H2588" t="s">
        <v>3018</v>
      </c>
      <c r="I2588">
        <v>2016</v>
      </c>
      <c r="K2588" s="6">
        <v>42735</v>
      </c>
      <c r="L2588">
        <v>35</v>
      </c>
      <c r="N2588" t="s">
        <v>943</v>
      </c>
      <c r="O2588" s="8">
        <v>3.2</v>
      </c>
      <c r="P2588" s="8">
        <v>3.2</v>
      </c>
      <c r="Q2588" s="8">
        <v>3</v>
      </c>
      <c r="R2588" s="8">
        <v>3.31</v>
      </c>
      <c r="S2588" s="8">
        <v>2.19</v>
      </c>
      <c r="T2588" s="8">
        <v>3.89</v>
      </c>
      <c r="U2588" s="8">
        <v>0.34</v>
      </c>
      <c r="V2588" s="9">
        <v>30</v>
      </c>
      <c r="W2588" s="8">
        <v>0.31000000000000005</v>
      </c>
      <c r="X2588" s="8">
        <v>1.7000000000000002</v>
      </c>
      <c r="Y2588" s="8">
        <v>0</v>
      </c>
      <c r="Z2588" s="8">
        <v>-9.9999999999997868E-3</v>
      </c>
      <c r="AA2588">
        <v>-6.999999999999984E-2</v>
      </c>
      <c r="AF2588" t="s">
        <v>3019</v>
      </c>
      <c r="AG2588" t="s">
        <v>87</v>
      </c>
      <c r="AH2588" t="s">
        <v>88</v>
      </c>
      <c r="AI2588" t="s">
        <v>359</v>
      </c>
      <c r="AJ2588" s="7">
        <v>42735</v>
      </c>
      <c r="AK2588" t="s">
        <v>3065</v>
      </c>
      <c r="AL2588" t="s">
        <v>393</v>
      </c>
      <c r="AM2588" t="s">
        <v>3020</v>
      </c>
      <c r="AN2588" t="s">
        <v>3071</v>
      </c>
      <c r="AO2588" t="str">
        <f>TEXT(A2588,"yyyy-mm-dd")</f>
        <v>2014-01-31</v>
      </c>
    </row>
    <row r="2589" spans="1:41">
      <c r="A2589" s="6" t="s">
        <v>3064</v>
      </c>
      <c r="B2589">
        <v>2014</v>
      </c>
      <c r="C2589">
        <v>1</v>
      </c>
      <c r="E2589" t="s">
        <v>81</v>
      </c>
      <c r="F2589" t="s">
        <v>82</v>
      </c>
      <c r="G2589" t="s">
        <v>83</v>
      </c>
      <c r="H2589" t="s">
        <v>2624</v>
      </c>
      <c r="I2589">
        <v>2015</v>
      </c>
      <c r="K2589" s="6">
        <v>42369</v>
      </c>
      <c r="L2589">
        <v>23</v>
      </c>
      <c r="N2589" t="s">
        <v>95</v>
      </c>
      <c r="O2589" s="8">
        <v>3.59</v>
      </c>
      <c r="P2589" s="8">
        <v>3.57</v>
      </c>
      <c r="Q2589" s="8">
        <v>3.42</v>
      </c>
      <c r="R2589" s="8">
        <v>3.85</v>
      </c>
      <c r="S2589" s="8">
        <v>3</v>
      </c>
      <c r="T2589" s="8">
        <v>4.1900000000000004</v>
      </c>
      <c r="U2589" s="8">
        <v>0.28000000000000003</v>
      </c>
      <c r="V2589" s="9">
        <v>37</v>
      </c>
      <c r="W2589" s="8">
        <v>0.43000000000000016</v>
      </c>
      <c r="X2589" s="8">
        <v>1.1900000000000004</v>
      </c>
      <c r="Y2589" s="8">
        <v>2.0000000000000018E-2</v>
      </c>
      <c r="Z2589" s="8">
        <v>6.0000000000000053E-2</v>
      </c>
      <c r="AA2589">
        <v>0.20000000000000018</v>
      </c>
      <c r="AF2589" t="s">
        <v>2625</v>
      </c>
      <c r="AG2589" t="s">
        <v>87</v>
      </c>
      <c r="AH2589" t="s">
        <v>88</v>
      </c>
      <c r="AI2589" t="s">
        <v>97</v>
      </c>
      <c r="AJ2589" s="7">
        <v>42369</v>
      </c>
      <c r="AK2589" t="s">
        <v>3065</v>
      </c>
      <c r="AL2589" t="s">
        <v>91</v>
      </c>
      <c r="AM2589" t="s">
        <v>2626</v>
      </c>
      <c r="AN2589" t="s">
        <v>3067</v>
      </c>
      <c r="AO2589" t="str">
        <f>TEXT(A2589,"yyyy-mm-dd")</f>
        <v>2014-01-31</v>
      </c>
    </row>
    <row r="2590" spans="1:41">
      <c r="A2590" s="6" t="s">
        <v>3064</v>
      </c>
      <c r="B2590">
        <v>2014</v>
      </c>
      <c r="C2590">
        <v>1</v>
      </c>
      <c r="E2590" t="s">
        <v>392</v>
      </c>
      <c r="F2590" t="s">
        <v>82</v>
      </c>
      <c r="G2590" t="s">
        <v>83</v>
      </c>
      <c r="H2590" t="s">
        <v>2624</v>
      </c>
      <c r="I2590">
        <v>2015</v>
      </c>
      <c r="K2590" s="6">
        <v>42369</v>
      </c>
      <c r="L2590">
        <v>23</v>
      </c>
      <c r="N2590" t="s">
        <v>95</v>
      </c>
      <c r="O2590" s="8">
        <v>3.21</v>
      </c>
      <c r="P2590" s="8">
        <v>3.27</v>
      </c>
      <c r="Q2590" s="8">
        <v>3</v>
      </c>
      <c r="R2590" s="8">
        <v>3.35</v>
      </c>
      <c r="S2590" s="8">
        <v>2.41</v>
      </c>
      <c r="T2590" s="8">
        <v>3.88</v>
      </c>
      <c r="U2590" s="8">
        <v>0.34</v>
      </c>
      <c r="V2590" s="9">
        <v>34</v>
      </c>
      <c r="W2590" s="8">
        <v>0.35000000000000009</v>
      </c>
      <c r="X2590" s="8">
        <v>1.4699999999999998</v>
      </c>
      <c r="Y2590" s="8">
        <v>-6.0000000000000053E-2</v>
      </c>
      <c r="Z2590" s="8">
        <v>6.999999999999984E-2</v>
      </c>
      <c r="AA2590">
        <v>0</v>
      </c>
      <c r="AF2590" t="s">
        <v>2625</v>
      </c>
      <c r="AG2590" t="s">
        <v>87</v>
      </c>
      <c r="AH2590" t="s">
        <v>88</v>
      </c>
      <c r="AI2590" t="s">
        <v>97</v>
      </c>
      <c r="AJ2590" s="7">
        <v>42369</v>
      </c>
      <c r="AK2590" t="s">
        <v>3065</v>
      </c>
      <c r="AL2590" t="s">
        <v>393</v>
      </c>
      <c r="AM2590" t="s">
        <v>2626</v>
      </c>
      <c r="AN2590" t="s">
        <v>3070</v>
      </c>
      <c r="AO2590" t="str">
        <f>TEXT(A2590,"yyyy-mm-dd")</f>
        <v>2014-01-31</v>
      </c>
    </row>
    <row r="2591" spans="1:41">
      <c r="A2591" s="6" t="s">
        <v>3064</v>
      </c>
      <c r="B2591">
        <v>2014</v>
      </c>
      <c r="C2591">
        <v>1</v>
      </c>
      <c r="E2591" t="s">
        <v>81</v>
      </c>
      <c r="F2591" t="s">
        <v>82</v>
      </c>
      <c r="G2591" t="s">
        <v>83</v>
      </c>
      <c r="H2591" t="s">
        <v>2325</v>
      </c>
      <c r="I2591">
        <v>2014</v>
      </c>
      <c r="K2591" s="6">
        <v>42004</v>
      </c>
      <c r="L2591">
        <v>11</v>
      </c>
      <c r="N2591" t="s">
        <v>85</v>
      </c>
      <c r="O2591" s="8">
        <v>4.09</v>
      </c>
      <c r="P2591" s="8">
        <v>4.0999999999999996</v>
      </c>
      <c r="Q2591" s="8">
        <v>3.92</v>
      </c>
      <c r="R2591" s="8">
        <v>4.2</v>
      </c>
      <c r="S2591" s="8">
        <v>3.61</v>
      </c>
      <c r="T2591" s="8">
        <v>4.75</v>
      </c>
      <c r="U2591" s="8">
        <v>0.24</v>
      </c>
      <c r="V2591" s="9">
        <v>37</v>
      </c>
      <c r="W2591" s="8">
        <v>0.28000000000000025</v>
      </c>
      <c r="X2591" s="8">
        <v>1.1400000000000001</v>
      </c>
      <c r="Y2591" s="8">
        <v>-9.9999999999997868E-3</v>
      </c>
      <c r="Z2591" s="8">
        <v>0.19999999999999973</v>
      </c>
      <c r="AA2591">
        <v>-0.1899999999999995</v>
      </c>
      <c r="AF2591" t="s">
        <v>2326</v>
      </c>
      <c r="AG2591" t="s">
        <v>87</v>
      </c>
      <c r="AH2591" t="s">
        <v>88</v>
      </c>
      <c r="AI2591" t="s">
        <v>89</v>
      </c>
      <c r="AJ2591" s="7">
        <v>42004</v>
      </c>
      <c r="AK2591" t="s">
        <v>3065</v>
      </c>
      <c r="AL2591" t="s">
        <v>91</v>
      </c>
      <c r="AM2591" t="s">
        <v>2327</v>
      </c>
      <c r="AN2591" t="s">
        <v>3066</v>
      </c>
      <c r="AO2591" t="str">
        <f>TEXT(A2591,"yyyy-mm-dd")</f>
        <v>2014-01-31</v>
      </c>
    </row>
    <row r="2592" spans="1:41">
      <c r="A2592" s="6" t="s">
        <v>3064</v>
      </c>
      <c r="B2592">
        <v>2014</v>
      </c>
      <c r="C2592">
        <v>1</v>
      </c>
      <c r="E2592" t="s">
        <v>392</v>
      </c>
      <c r="F2592" t="s">
        <v>82</v>
      </c>
      <c r="G2592" t="s">
        <v>83</v>
      </c>
      <c r="H2592" t="s">
        <v>2325</v>
      </c>
      <c r="I2592">
        <v>2014</v>
      </c>
      <c r="K2592" s="6">
        <v>42004</v>
      </c>
      <c r="L2592">
        <v>11</v>
      </c>
      <c r="N2592" t="s">
        <v>85</v>
      </c>
      <c r="O2592" s="8">
        <v>3.55</v>
      </c>
      <c r="P2592" s="8">
        <v>3.55</v>
      </c>
      <c r="Q2592" s="8">
        <v>3.36</v>
      </c>
      <c r="R2592" s="8">
        <v>3.78</v>
      </c>
      <c r="S2592" s="8">
        <v>2.44</v>
      </c>
      <c r="T2592" s="8">
        <v>4.4000000000000004</v>
      </c>
      <c r="U2592" s="8">
        <v>0.39</v>
      </c>
      <c r="V2592" s="9">
        <v>34</v>
      </c>
      <c r="W2592" s="8">
        <v>0.41999999999999993</v>
      </c>
      <c r="X2592" s="8">
        <v>1.9600000000000004</v>
      </c>
      <c r="Y2592" s="8">
        <v>0</v>
      </c>
      <c r="Z2592" s="8">
        <v>0.34999999999999964</v>
      </c>
      <c r="AA2592">
        <v>9.9999999999997868E-3</v>
      </c>
      <c r="AF2592" t="s">
        <v>2326</v>
      </c>
      <c r="AG2592" t="s">
        <v>87</v>
      </c>
      <c r="AH2592" t="s">
        <v>88</v>
      </c>
      <c r="AI2592" t="s">
        <v>89</v>
      </c>
      <c r="AJ2592" s="7">
        <v>42004</v>
      </c>
      <c r="AK2592" t="s">
        <v>3065</v>
      </c>
      <c r="AL2592" t="s">
        <v>393</v>
      </c>
      <c r="AM2592" t="s">
        <v>2327</v>
      </c>
      <c r="AN2592" t="s">
        <v>3069</v>
      </c>
      <c r="AO2592" t="str">
        <f>TEXT(A2592,"yyyy-mm-dd")</f>
        <v>2014-01-31</v>
      </c>
    </row>
    <row r="2593" spans="1:41">
      <c r="A2593" s="6" t="s">
        <v>3064</v>
      </c>
      <c r="B2593">
        <v>2014</v>
      </c>
      <c r="C2593">
        <v>1</v>
      </c>
      <c r="E2593" t="s">
        <v>81</v>
      </c>
      <c r="F2593" t="s">
        <v>82</v>
      </c>
      <c r="G2593" t="s">
        <v>774</v>
      </c>
      <c r="H2593" t="s">
        <v>775</v>
      </c>
      <c r="K2593" s="6"/>
      <c r="O2593" s="8">
        <v>3.51</v>
      </c>
      <c r="P2593" s="8">
        <v>3.5</v>
      </c>
      <c r="Q2593" s="8">
        <v>3.4</v>
      </c>
      <c r="R2593" s="8">
        <v>3.7</v>
      </c>
      <c r="S2593" s="8">
        <v>3</v>
      </c>
      <c r="T2593" s="8">
        <v>3.98</v>
      </c>
      <c r="U2593" s="8">
        <v>0.23</v>
      </c>
      <c r="V2593" s="9">
        <v>33</v>
      </c>
      <c r="W2593" s="8">
        <v>0.30000000000000027</v>
      </c>
      <c r="X2593" s="8">
        <v>0.98</v>
      </c>
      <c r="Y2593" s="8">
        <v>9.9999999999997868E-3</v>
      </c>
      <c r="Z2593" s="8">
        <v>-0.10000000000000009</v>
      </c>
      <c r="AA2593">
        <v>8.0000000000000515E-2</v>
      </c>
      <c r="AF2593" t="s">
        <v>776</v>
      </c>
      <c r="AG2593" t="s">
        <v>777</v>
      </c>
      <c r="AH2593" t="s">
        <v>778</v>
      </c>
      <c r="AI2593" t="s">
        <v>779</v>
      </c>
      <c r="AJ2593" s="7"/>
      <c r="AK2593" t="s">
        <v>3065</v>
      </c>
      <c r="AL2593" t="s">
        <v>91</v>
      </c>
      <c r="AM2593" t="s">
        <v>775</v>
      </c>
      <c r="AN2593" t="s">
        <v>3089</v>
      </c>
      <c r="AO2593" t="str">
        <f>TEXT(A2593,"yyyy-mm-dd")</f>
        <v>2014-01-31</v>
      </c>
    </row>
    <row r="2594" spans="1:41">
      <c r="A2594" s="6" t="s">
        <v>3064</v>
      </c>
      <c r="B2594">
        <v>2014</v>
      </c>
      <c r="C2594">
        <v>1</v>
      </c>
      <c r="E2594" t="s">
        <v>81</v>
      </c>
      <c r="F2594" t="s">
        <v>82</v>
      </c>
      <c r="G2594" t="s">
        <v>774</v>
      </c>
      <c r="H2594" t="s">
        <v>1536</v>
      </c>
      <c r="K2594" s="6"/>
      <c r="O2594" s="8">
        <v>3.43</v>
      </c>
      <c r="P2594" s="8">
        <v>3.5</v>
      </c>
      <c r="Q2594" s="8">
        <v>3.2</v>
      </c>
      <c r="R2594" s="8">
        <v>3.6</v>
      </c>
      <c r="S2594" s="8">
        <v>2.61</v>
      </c>
      <c r="T2594" s="8">
        <v>4</v>
      </c>
      <c r="U2594" s="8">
        <v>0.31</v>
      </c>
      <c r="V2594" s="9">
        <v>33</v>
      </c>
      <c r="W2594" s="8">
        <v>0.39999999999999991</v>
      </c>
      <c r="X2594" s="8">
        <v>1.3900000000000001</v>
      </c>
      <c r="Y2594" s="8">
        <v>-6.999999999999984E-2</v>
      </c>
      <c r="Z2594" s="8">
        <v>0</v>
      </c>
      <c r="AA2594">
        <v>0.19999999999999973</v>
      </c>
      <c r="AF2594" t="s">
        <v>1537</v>
      </c>
      <c r="AG2594" t="s">
        <v>777</v>
      </c>
      <c r="AH2594" t="s">
        <v>778</v>
      </c>
      <c r="AI2594" t="s">
        <v>1538</v>
      </c>
      <c r="AJ2594" s="7"/>
      <c r="AK2594" t="s">
        <v>3065</v>
      </c>
      <c r="AL2594" t="s">
        <v>91</v>
      </c>
      <c r="AM2594" t="s">
        <v>1536</v>
      </c>
      <c r="AN2594" t="s">
        <v>3090</v>
      </c>
      <c r="AO2594" t="str">
        <f>TEXT(A2594,"yyyy-mm-dd")</f>
        <v>2014-01-31</v>
      </c>
    </row>
    <row r="2595" spans="1:41">
      <c r="A2595" s="6" t="s">
        <v>3064</v>
      </c>
      <c r="B2595">
        <v>2014</v>
      </c>
      <c r="C2595">
        <v>1</v>
      </c>
      <c r="E2595" t="s">
        <v>392</v>
      </c>
      <c r="F2595" t="s">
        <v>82</v>
      </c>
      <c r="G2595" t="s">
        <v>774</v>
      </c>
      <c r="H2595" t="s">
        <v>775</v>
      </c>
      <c r="K2595" s="6"/>
      <c r="O2595" s="8">
        <v>3.19</v>
      </c>
      <c r="P2595" s="8">
        <v>3.25</v>
      </c>
      <c r="Q2595" s="8">
        <v>3</v>
      </c>
      <c r="R2595" s="8">
        <v>3.35</v>
      </c>
      <c r="S2595" s="8">
        <v>2.09</v>
      </c>
      <c r="T2595" s="8">
        <v>3.8</v>
      </c>
      <c r="U2595" s="8">
        <v>0.34</v>
      </c>
      <c r="V2595" s="9">
        <v>29</v>
      </c>
      <c r="W2595" s="8">
        <v>0.35000000000000009</v>
      </c>
      <c r="X2595" s="8">
        <v>1.71</v>
      </c>
      <c r="Y2595" s="8">
        <v>-6.0000000000000053E-2</v>
      </c>
      <c r="Z2595" s="8">
        <v>6.999999999999984E-2</v>
      </c>
      <c r="AA2595">
        <v>-4.9999999999999822E-2</v>
      </c>
      <c r="AF2595" t="s">
        <v>776</v>
      </c>
      <c r="AG2595" t="s">
        <v>777</v>
      </c>
      <c r="AH2595" t="s">
        <v>778</v>
      </c>
      <c r="AI2595" t="s">
        <v>779</v>
      </c>
      <c r="AJ2595" s="7"/>
      <c r="AK2595" t="s">
        <v>3065</v>
      </c>
      <c r="AL2595" t="s">
        <v>393</v>
      </c>
      <c r="AM2595" t="s">
        <v>775</v>
      </c>
      <c r="AN2595" t="s">
        <v>3091</v>
      </c>
      <c r="AO2595" t="str">
        <f>TEXT(A2595,"yyyy-mm-dd")</f>
        <v>2014-01-31</v>
      </c>
    </row>
    <row r="2596" spans="1:41">
      <c r="A2596" s="6" t="s">
        <v>3064</v>
      </c>
      <c r="B2596">
        <v>2014</v>
      </c>
      <c r="C2596">
        <v>1</v>
      </c>
      <c r="E2596" t="s">
        <v>392</v>
      </c>
      <c r="F2596" t="s">
        <v>82</v>
      </c>
      <c r="G2596" t="s">
        <v>774</v>
      </c>
      <c r="H2596" t="s">
        <v>1536</v>
      </c>
      <c r="K2596" s="6"/>
      <c r="O2596" s="8">
        <v>3.09</v>
      </c>
      <c r="P2596" s="8">
        <v>3.01</v>
      </c>
      <c r="Q2596" s="8">
        <v>3</v>
      </c>
      <c r="R2596" s="8">
        <v>3.3</v>
      </c>
      <c r="S2596" s="8">
        <v>1.31</v>
      </c>
      <c r="T2596" s="8">
        <v>3.7</v>
      </c>
      <c r="U2596" s="8">
        <v>0.44</v>
      </c>
      <c r="V2596" s="9">
        <v>29</v>
      </c>
      <c r="W2596" s="8">
        <v>0.29999999999999982</v>
      </c>
      <c r="X2596" s="8">
        <v>2.39</v>
      </c>
      <c r="Y2596" s="8">
        <v>8.0000000000000071E-2</v>
      </c>
      <c r="Z2596" s="8">
        <v>0</v>
      </c>
      <c r="AA2596">
        <v>4.9999999999999822E-2</v>
      </c>
      <c r="AF2596" t="s">
        <v>1537</v>
      </c>
      <c r="AG2596" t="s">
        <v>777</v>
      </c>
      <c r="AH2596" t="s">
        <v>778</v>
      </c>
      <c r="AI2596" t="s">
        <v>1538</v>
      </c>
      <c r="AJ2596" s="7"/>
      <c r="AK2596" t="s">
        <v>3065</v>
      </c>
      <c r="AL2596" t="s">
        <v>393</v>
      </c>
      <c r="AM2596" t="s">
        <v>1536</v>
      </c>
      <c r="AN2596" t="s">
        <v>3092</v>
      </c>
      <c r="AO2596" t="str">
        <f>TEXT(A2596,"yyyy-mm-dd")</f>
        <v>2014-01-31</v>
      </c>
    </row>
    <row r="2597" spans="1:41">
      <c r="A2597" s="6" t="s">
        <v>3064</v>
      </c>
      <c r="B2597">
        <v>2014</v>
      </c>
      <c r="C2597">
        <v>1</v>
      </c>
      <c r="E2597" t="s">
        <v>112</v>
      </c>
      <c r="F2597" t="s">
        <v>113</v>
      </c>
      <c r="G2597" t="s">
        <v>83</v>
      </c>
      <c r="H2597" t="s">
        <v>3018</v>
      </c>
      <c r="I2597">
        <v>2016</v>
      </c>
      <c r="K2597" s="6">
        <v>42735</v>
      </c>
      <c r="L2597">
        <v>35</v>
      </c>
      <c r="N2597" t="s">
        <v>943</v>
      </c>
      <c r="O2597" s="8">
        <v>4.76</v>
      </c>
      <c r="P2597" s="8">
        <v>4.67</v>
      </c>
      <c r="Q2597" s="8">
        <v>4.2</v>
      </c>
      <c r="R2597" s="8">
        <v>5.23</v>
      </c>
      <c r="S2597" s="8">
        <v>3.5</v>
      </c>
      <c r="T2597" s="8">
        <v>6</v>
      </c>
      <c r="U2597" s="8">
        <v>0.7</v>
      </c>
      <c r="V2597" s="9">
        <v>25</v>
      </c>
      <c r="W2597" s="8">
        <v>1.0300000000000002</v>
      </c>
      <c r="X2597" s="8">
        <v>2.5</v>
      </c>
      <c r="Y2597" s="8">
        <v>8.9999999999999858E-2</v>
      </c>
      <c r="Z2597" s="8">
        <v>0</v>
      </c>
      <c r="AA2597">
        <v>-0.10000000000000053</v>
      </c>
      <c r="AF2597" t="s">
        <v>3059</v>
      </c>
      <c r="AG2597" t="s">
        <v>115</v>
      </c>
      <c r="AH2597" t="s">
        <v>116</v>
      </c>
      <c r="AI2597" t="s">
        <v>359</v>
      </c>
      <c r="AJ2597" s="7">
        <v>42735</v>
      </c>
      <c r="AK2597" t="s">
        <v>3065</v>
      </c>
      <c r="AL2597" t="s">
        <v>118</v>
      </c>
      <c r="AM2597" t="s">
        <v>3020</v>
      </c>
      <c r="AN2597" t="s">
        <v>3096</v>
      </c>
      <c r="AO2597" t="str">
        <f>TEXT(A2597,"yyyy-mm-dd")</f>
        <v>2014-01-31</v>
      </c>
    </row>
    <row r="2598" spans="1:41">
      <c r="A2598" s="6" t="s">
        <v>3064</v>
      </c>
      <c r="B2598">
        <v>2014</v>
      </c>
      <c r="C2598">
        <v>1</v>
      </c>
      <c r="E2598" t="s">
        <v>2881</v>
      </c>
      <c r="F2598" t="s">
        <v>113</v>
      </c>
      <c r="G2598" t="s">
        <v>83</v>
      </c>
      <c r="H2598" t="s">
        <v>3018</v>
      </c>
      <c r="I2598">
        <v>2016</v>
      </c>
      <c r="K2598" s="6">
        <v>42735</v>
      </c>
      <c r="L2598">
        <v>35</v>
      </c>
      <c r="N2598" t="s">
        <v>943</v>
      </c>
      <c r="O2598" s="8">
        <v>7.24</v>
      </c>
      <c r="P2598" s="8">
        <v>7.5</v>
      </c>
      <c r="Q2598" s="8">
        <v>6.76</v>
      </c>
      <c r="R2598" s="8">
        <v>7.67</v>
      </c>
      <c r="S2598" s="8">
        <v>5.51</v>
      </c>
      <c r="T2598" s="8">
        <v>8.6300000000000008</v>
      </c>
      <c r="U2598" s="8">
        <v>0.79</v>
      </c>
      <c r="V2598" s="9">
        <v>17</v>
      </c>
      <c r="W2598" s="8">
        <v>0.91000000000000014</v>
      </c>
      <c r="X2598" s="8">
        <v>3.120000000000001</v>
      </c>
      <c r="Y2598" s="8">
        <v>-0.25999999999999979</v>
      </c>
      <c r="Z2598" s="8"/>
      <c r="AF2598" t="s">
        <v>3099</v>
      </c>
      <c r="AG2598" t="s">
        <v>2883</v>
      </c>
      <c r="AH2598" t="s">
        <v>2884</v>
      </c>
      <c r="AI2598" t="s">
        <v>359</v>
      </c>
      <c r="AJ2598" s="7">
        <v>42735</v>
      </c>
      <c r="AK2598" t="s">
        <v>3065</v>
      </c>
      <c r="AL2598" t="s">
        <v>2885</v>
      </c>
      <c r="AM2598" t="s">
        <v>3020</v>
      </c>
      <c r="AN2598" t="s">
        <v>3100</v>
      </c>
      <c r="AO2598" t="str">
        <f>TEXT(A2598,"yyyy-mm-dd")</f>
        <v>2014-01-31</v>
      </c>
    </row>
    <row r="2599" spans="1:41">
      <c r="A2599" s="6" t="s">
        <v>3064</v>
      </c>
      <c r="B2599">
        <v>2014</v>
      </c>
      <c r="C2599">
        <v>1</v>
      </c>
      <c r="E2599" t="s">
        <v>112</v>
      </c>
      <c r="F2599" t="s">
        <v>113</v>
      </c>
      <c r="G2599" t="s">
        <v>83</v>
      </c>
      <c r="H2599" t="s">
        <v>2624</v>
      </c>
      <c r="I2599">
        <v>2015</v>
      </c>
      <c r="K2599" s="6">
        <v>42369</v>
      </c>
      <c r="L2599">
        <v>23</v>
      </c>
      <c r="N2599" t="s">
        <v>95</v>
      </c>
      <c r="O2599" s="8">
        <v>4.1100000000000003</v>
      </c>
      <c r="P2599" s="8">
        <v>4</v>
      </c>
      <c r="Q2599" s="8">
        <v>3.8</v>
      </c>
      <c r="R2599" s="8">
        <v>4.5</v>
      </c>
      <c r="S2599" s="8">
        <v>3.5</v>
      </c>
      <c r="T2599" s="8">
        <v>5.0999999999999996</v>
      </c>
      <c r="U2599" s="8">
        <v>0.46</v>
      </c>
      <c r="V2599" s="9">
        <v>33</v>
      </c>
      <c r="W2599" s="8">
        <v>0.70000000000000018</v>
      </c>
      <c r="X2599" s="8">
        <v>1.5999999999999996</v>
      </c>
      <c r="Y2599" s="8">
        <v>0.11000000000000032</v>
      </c>
      <c r="Z2599" s="8">
        <v>-0.12000000000000011</v>
      </c>
      <c r="AA2599">
        <v>-0.10999999999999943</v>
      </c>
      <c r="AF2599" t="s">
        <v>2694</v>
      </c>
      <c r="AG2599" t="s">
        <v>115</v>
      </c>
      <c r="AH2599" t="s">
        <v>116</v>
      </c>
      <c r="AI2599" t="s">
        <v>230</v>
      </c>
      <c r="AJ2599" s="7">
        <v>42369</v>
      </c>
      <c r="AK2599" t="s">
        <v>3065</v>
      </c>
      <c r="AL2599" t="s">
        <v>118</v>
      </c>
      <c r="AM2599" t="s">
        <v>2626</v>
      </c>
      <c r="AN2599" t="s">
        <v>3095</v>
      </c>
      <c r="AO2599" t="str">
        <f>TEXT(A2599,"yyyy-mm-dd")</f>
        <v>2014-01-31</v>
      </c>
    </row>
    <row r="2600" spans="1:41">
      <c r="A2600" s="6" t="s">
        <v>3064</v>
      </c>
      <c r="B2600">
        <v>2014</v>
      </c>
      <c r="C2600">
        <v>1</v>
      </c>
      <c r="E2600" t="s">
        <v>2881</v>
      </c>
      <c r="F2600" t="s">
        <v>113</v>
      </c>
      <c r="G2600" t="s">
        <v>83</v>
      </c>
      <c r="H2600" t="s">
        <v>2624</v>
      </c>
      <c r="I2600">
        <v>2015</v>
      </c>
      <c r="K2600" s="6">
        <v>42369</v>
      </c>
      <c r="L2600">
        <v>23</v>
      </c>
      <c r="N2600" t="s">
        <v>95</v>
      </c>
      <c r="O2600" s="8">
        <v>6.98</v>
      </c>
      <c r="P2600" s="8">
        <v>7</v>
      </c>
      <c r="Q2600" s="8">
        <v>6.58</v>
      </c>
      <c r="R2600" s="8">
        <v>7.4</v>
      </c>
      <c r="S2600" s="8">
        <v>5.85</v>
      </c>
      <c r="T2600" s="8">
        <v>7.61</v>
      </c>
      <c r="U2600" s="8">
        <v>0.48</v>
      </c>
      <c r="V2600" s="9">
        <v>20</v>
      </c>
      <c r="W2600" s="8">
        <v>0.82000000000000028</v>
      </c>
      <c r="X2600" s="8">
        <v>1.7600000000000007</v>
      </c>
      <c r="Y2600" s="8">
        <v>-1.9999999999999574E-2</v>
      </c>
      <c r="Z2600" s="8">
        <v>0.34999999999999964</v>
      </c>
      <c r="AA2600">
        <v>-5.9999999999999609E-2</v>
      </c>
      <c r="AF2600" t="s">
        <v>3062</v>
      </c>
      <c r="AG2600" t="s">
        <v>2883</v>
      </c>
      <c r="AH2600" t="s">
        <v>2884</v>
      </c>
      <c r="AI2600" t="s">
        <v>230</v>
      </c>
      <c r="AJ2600" s="7">
        <v>42369</v>
      </c>
      <c r="AK2600" t="s">
        <v>3065</v>
      </c>
      <c r="AL2600" t="s">
        <v>2885</v>
      </c>
      <c r="AM2600" t="s">
        <v>2626</v>
      </c>
      <c r="AN2600" t="s">
        <v>3098</v>
      </c>
      <c r="AO2600" t="str">
        <f>TEXT(A2600,"yyyy-mm-dd")</f>
        <v>2014-01-31</v>
      </c>
    </row>
    <row r="2601" spans="1:41">
      <c r="A2601" s="6" t="s">
        <v>3064</v>
      </c>
      <c r="B2601">
        <v>2014</v>
      </c>
      <c r="C2601">
        <v>1</v>
      </c>
      <c r="E2601" t="s">
        <v>112</v>
      </c>
      <c r="F2601" t="s">
        <v>113</v>
      </c>
      <c r="G2601" t="s">
        <v>83</v>
      </c>
      <c r="H2601" t="s">
        <v>2325</v>
      </c>
      <c r="I2601">
        <v>2014</v>
      </c>
      <c r="K2601" s="6">
        <v>42004</v>
      </c>
      <c r="L2601">
        <v>11</v>
      </c>
      <c r="N2601" t="s">
        <v>85</v>
      </c>
      <c r="O2601" s="8">
        <v>3.53</v>
      </c>
      <c r="P2601" s="8">
        <v>3.5</v>
      </c>
      <c r="Q2601" s="8">
        <v>3.5</v>
      </c>
      <c r="R2601" s="8">
        <v>3.6</v>
      </c>
      <c r="S2601" s="8">
        <v>3.15</v>
      </c>
      <c r="T2601" s="8">
        <v>3.95</v>
      </c>
      <c r="U2601" s="8">
        <v>0.19</v>
      </c>
      <c r="V2601" s="9">
        <v>33</v>
      </c>
      <c r="W2601" s="8">
        <v>0.10000000000000009</v>
      </c>
      <c r="X2601" s="8">
        <v>0.80000000000000027</v>
      </c>
      <c r="Y2601" s="8">
        <v>2.9999999999999805E-2</v>
      </c>
      <c r="Z2601" s="8">
        <v>0</v>
      </c>
      <c r="AA2601">
        <v>-4.9999999999999822E-2</v>
      </c>
      <c r="AF2601" t="s">
        <v>2648</v>
      </c>
      <c r="AG2601" t="s">
        <v>115</v>
      </c>
      <c r="AH2601" t="s">
        <v>116</v>
      </c>
      <c r="AI2601" t="s">
        <v>117</v>
      </c>
      <c r="AJ2601" s="7">
        <v>42004</v>
      </c>
      <c r="AK2601" t="s">
        <v>3065</v>
      </c>
      <c r="AL2601" t="s">
        <v>118</v>
      </c>
      <c r="AM2601" t="s">
        <v>2327</v>
      </c>
      <c r="AN2601" t="s">
        <v>3094</v>
      </c>
      <c r="AO2601" t="str">
        <f>TEXT(A2601,"yyyy-mm-dd")</f>
        <v>2014-01-31</v>
      </c>
    </row>
    <row r="2602" spans="1:41">
      <c r="A2602" s="6" t="s">
        <v>3064</v>
      </c>
      <c r="B2602">
        <v>2014</v>
      </c>
      <c r="C2602">
        <v>1</v>
      </c>
      <c r="E2602" t="s">
        <v>2881</v>
      </c>
      <c r="F2602" t="s">
        <v>113</v>
      </c>
      <c r="G2602" t="s">
        <v>83</v>
      </c>
      <c r="H2602" t="s">
        <v>2325</v>
      </c>
      <c r="I2602">
        <v>2014</v>
      </c>
      <c r="K2602" s="6">
        <v>42004</v>
      </c>
      <c r="L2602">
        <v>11</v>
      </c>
      <c r="N2602" t="s">
        <v>85</v>
      </c>
      <c r="O2602" s="8">
        <v>6.66</v>
      </c>
      <c r="P2602" s="8">
        <v>6.7</v>
      </c>
      <c r="Q2602" s="8">
        <v>6.4</v>
      </c>
      <c r="R2602" s="8">
        <v>7</v>
      </c>
      <c r="S2602" s="8">
        <v>6</v>
      </c>
      <c r="T2602" s="8">
        <v>7.12</v>
      </c>
      <c r="U2602" s="8">
        <v>0.35</v>
      </c>
      <c r="V2602" s="9">
        <v>21</v>
      </c>
      <c r="W2602" s="8">
        <v>0.59999999999999964</v>
      </c>
      <c r="X2602" s="8">
        <v>1.1200000000000001</v>
      </c>
      <c r="Y2602" s="8">
        <v>-4.0000000000000036E-2</v>
      </c>
      <c r="Z2602" s="8">
        <v>0.45000000000000018</v>
      </c>
      <c r="AA2602">
        <v>-0.16000000000000014</v>
      </c>
      <c r="AF2602" t="s">
        <v>2882</v>
      </c>
      <c r="AG2602" t="s">
        <v>2883</v>
      </c>
      <c r="AH2602" t="s">
        <v>2884</v>
      </c>
      <c r="AI2602" t="s">
        <v>117</v>
      </c>
      <c r="AJ2602" s="7">
        <v>42004</v>
      </c>
      <c r="AK2602" t="s">
        <v>3065</v>
      </c>
      <c r="AL2602" t="s">
        <v>2885</v>
      </c>
      <c r="AM2602" t="s">
        <v>2327</v>
      </c>
      <c r="AN2602" t="s">
        <v>3097</v>
      </c>
      <c r="AO2602" t="str">
        <f>TEXT(A2602,"yyyy-mm-dd")</f>
        <v>2014-01-31</v>
      </c>
    </row>
    <row r="2603" spans="1:41">
      <c r="A2603" s="6" t="s">
        <v>3101</v>
      </c>
      <c r="B2603">
        <v>2014</v>
      </c>
      <c r="C2603">
        <v>2</v>
      </c>
      <c r="E2603" t="s">
        <v>1907</v>
      </c>
      <c r="F2603" t="s">
        <v>1908</v>
      </c>
      <c r="G2603" t="s">
        <v>102</v>
      </c>
      <c r="H2603" t="s">
        <v>3037</v>
      </c>
      <c r="I2603">
        <v>2015</v>
      </c>
      <c r="J2603">
        <v>4</v>
      </c>
      <c r="K2603" s="6">
        <v>42369</v>
      </c>
      <c r="L2603">
        <v>22</v>
      </c>
      <c r="M2603">
        <v>7</v>
      </c>
      <c r="N2603" t="s">
        <v>167</v>
      </c>
      <c r="O2603" s="8">
        <v>4.26</v>
      </c>
      <c r="P2603" s="8">
        <v>4.13</v>
      </c>
      <c r="Q2603" s="8">
        <v>4</v>
      </c>
      <c r="R2603" s="8">
        <v>4.5</v>
      </c>
      <c r="S2603" s="8">
        <v>2.7</v>
      </c>
      <c r="T2603" s="8">
        <v>5.75</v>
      </c>
      <c r="U2603" s="8">
        <v>0.56999999999999995</v>
      </c>
      <c r="V2603" s="9">
        <v>32</v>
      </c>
      <c r="W2603" s="8">
        <v>0.5</v>
      </c>
      <c r="X2603" s="8">
        <v>3.05</v>
      </c>
      <c r="Y2603" s="8">
        <v>0.12999999999999989</v>
      </c>
      <c r="Z2603" s="8">
        <v>0</v>
      </c>
      <c r="AA2603">
        <v>-1.9999999999999574E-2</v>
      </c>
      <c r="AF2603" t="s">
        <v>3049</v>
      </c>
      <c r="AG2603" t="s">
        <v>1910</v>
      </c>
      <c r="AH2603" t="s">
        <v>1911</v>
      </c>
      <c r="AI2603" t="s">
        <v>1944</v>
      </c>
      <c r="AJ2603" s="7">
        <v>42369</v>
      </c>
      <c r="AK2603" t="s">
        <v>3102</v>
      </c>
      <c r="AL2603" t="s">
        <v>1908</v>
      </c>
      <c r="AM2603" t="s">
        <v>3040</v>
      </c>
      <c r="AN2603" t="s">
        <v>3124</v>
      </c>
      <c r="AO2603" t="str">
        <f>TEXT(A2603,"yyyy-mm-dd")</f>
        <v>2014-02-28</v>
      </c>
    </row>
    <row r="2604" spans="1:41">
      <c r="A2604" s="6" t="s">
        <v>3101</v>
      </c>
      <c r="B2604">
        <v>2014</v>
      </c>
      <c r="C2604">
        <v>2</v>
      </c>
      <c r="E2604" t="s">
        <v>1907</v>
      </c>
      <c r="F2604" t="s">
        <v>1908</v>
      </c>
      <c r="G2604" t="s">
        <v>102</v>
      </c>
      <c r="H2604" t="s">
        <v>2970</v>
      </c>
      <c r="I2604">
        <v>2015</v>
      </c>
      <c r="J2604">
        <v>3</v>
      </c>
      <c r="K2604" s="6">
        <v>42277</v>
      </c>
      <c r="L2604">
        <v>19</v>
      </c>
      <c r="M2604">
        <v>6</v>
      </c>
      <c r="N2604" t="s">
        <v>195</v>
      </c>
      <c r="O2604" s="8">
        <v>4.17</v>
      </c>
      <c r="P2604" s="8">
        <v>4</v>
      </c>
      <c r="Q2604" s="8">
        <v>3.94</v>
      </c>
      <c r="R2604" s="8">
        <v>4.5</v>
      </c>
      <c r="S2604" s="8">
        <v>2.7</v>
      </c>
      <c r="T2604" s="8">
        <v>5.61</v>
      </c>
      <c r="U2604" s="8">
        <v>0.56000000000000005</v>
      </c>
      <c r="V2604" s="9">
        <v>32</v>
      </c>
      <c r="W2604" s="8">
        <v>0.56000000000000005</v>
      </c>
      <c r="X2604" s="8">
        <v>2.91</v>
      </c>
      <c r="Y2604" s="8">
        <v>0.16999999999999993</v>
      </c>
      <c r="Z2604" s="8">
        <v>0</v>
      </c>
      <c r="AA2604">
        <v>-0.18999999999999995</v>
      </c>
      <c r="AF2604" t="s">
        <v>2971</v>
      </c>
      <c r="AG2604" t="s">
        <v>1910</v>
      </c>
      <c r="AH2604" t="s">
        <v>1911</v>
      </c>
      <c r="AI2604" t="s">
        <v>1939</v>
      </c>
      <c r="AJ2604" s="7">
        <v>42277</v>
      </c>
      <c r="AK2604" t="s">
        <v>3102</v>
      </c>
      <c r="AL2604" t="s">
        <v>1908</v>
      </c>
      <c r="AM2604" t="s">
        <v>2972</v>
      </c>
      <c r="AN2604" t="s">
        <v>3123</v>
      </c>
      <c r="AO2604" t="str">
        <f>TEXT(A2604,"yyyy-mm-dd")</f>
        <v>2014-02-28</v>
      </c>
    </row>
    <row r="2605" spans="1:41">
      <c r="A2605" s="6" t="s">
        <v>3101</v>
      </c>
      <c r="B2605">
        <v>2014</v>
      </c>
      <c r="C2605">
        <v>2</v>
      </c>
      <c r="E2605" t="s">
        <v>1907</v>
      </c>
      <c r="F2605" t="s">
        <v>1908</v>
      </c>
      <c r="G2605" t="s">
        <v>102</v>
      </c>
      <c r="H2605" t="s">
        <v>2840</v>
      </c>
      <c r="I2605">
        <v>2015</v>
      </c>
      <c r="J2605">
        <v>2</v>
      </c>
      <c r="K2605" s="6">
        <v>42185</v>
      </c>
      <c r="L2605">
        <v>16</v>
      </c>
      <c r="M2605">
        <v>5</v>
      </c>
      <c r="N2605" t="s">
        <v>222</v>
      </c>
      <c r="O2605" s="8">
        <v>4.01</v>
      </c>
      <c r="P2605" s="8">
        <v>4</v>
      </c>
      <c r="Q2605" s="8">
        <v>3.75</v>
      </c>
      <c r="R2605" s="8">
        <v>4.25</v>
      </c>
      <c r="S2605" s="8">
        <v>2.7</v>
      </c>
      <c r="T2605" s="8">
        <v>5.43</v>
      </c>
      <c r="U2605" s="8">
        <v>0.5</v>
      </c>
      <c r="V2605" s="9">
        <v>32</v>
      </c>
      <c r="W2605" s="8">
        <v>0.5</v>
      </c>
      <c r="X2605" s="8">
        <v>2.7299999999999995</v>
      </c>
      <c r="Y2605" s="8">
        <v>9.9999999999997868E-3</v>
      </c>
      <c r="Z2605" s="8">
        <v>0</v>
      </c>
      <c r="AA2605">
        <v>0.19000000000000039</v>
      </c>
      <c r="AF2605" t="s">
        <v>2841</v>
      </c>
      <c r="AG2605" t="s">
        <v>1910</v>
      </c>
      <c r="AH2605" t="s">
        <v>1911</v>
      </c>
      <c r="AI2605" t="s">
        <v>1934</v>
      </c>
      <c r="AJ2605" s="7">
        <v>42185</v>
      </c>
      <c r="AK2605" t="s">
        <v>3102</v>
      </c>
      <c r="AL2605" t="s">
        <v>1908</v>
      </c>
      <c r="AM2605" t="s">
        <v>2842</v>
      </c>
      <c r="AN2605" t="s">
        <v>3122</v>
      </c>
      <c r="AO2605" t="str">
        <f>TEXT(A2605,"yyyy-mm-dd")</f>
        <v>2014-02-28</v>
      </c>
    </row>
    <row r="2606" spans="1:41">
      <c r="A2606" s="6" t="s">
        <v>3101</v>
      </c>
      <c r="B2606">
        <v>2014</v>
      </c>
      <c r="C2606">
        <v>2</v>
      </c>
      <c r="E2606" t="s">
        <v>1907</v>
      </c>
      <c r="F2606" t="s">
        <v>1908</v>
      </c>
      <c r="G2606" t="s">
        <v>102</v>
      </c>
      <c r="H2606" t="s">
        <v>2749</v>
      </c>
      <c r="I2606">
        <v>2015</v>
      </c>
      <c r="J2606">
        <v>1</v>
      </c>
      <c r="K2606" s="6">
        <v>42094</v>
      </c>
      <c r="L2606">
        <v>13</v>
      </c>
      <c r="M2606">
        <v>4</v>
      </c>
      <c r="N2606" t="s">
        <v>252</v>
      </c>
      <c r="O2606" s="8">
        <v>3.81</v>
      </c>
      <c r="P2606" s="8">
        <v>3.75</v>
      </c>
      <c r="Q2606" s="8">
        <v>3.5</v>
      </c>
      <c r="R2606" s="8">
        <v>4</v>
      </c>
      <c r="S2606" s="8">
        <v>2.7</v>
      </c>
      <c r="T2606" s="8">
        <v>5.19</v>
      </c>
      <c r="U2606" s="8">
        <v>0.41</v>
      </c>
      <c r="V2606" s="9">
        <v>32</v>
      </c>
      <c r="W2606" s="8">
        <v>0.5</v>
      </c>
      <c r="X2606" s="8">
        <v>2.4900000000000002</v>
      </c>
      <c r="Y2606" s="8">
        <v>6.0000000000000053E-2</v>
      </c>
      <c r="Z2606" s="8">
        <v>0</v>
      </c>
      <c r="AA2606">
        <v>0</v>
      </c>
      <c r="AF2606" t="s">
        <v>2750</v>
      </c>
      <c r="AG2606" t="s">
        <v>1910</v>
      </c>
      <c r="AH2606" t="s">
        <v>1911</v>
      </c>
      <c r="AI2606" t="s">
        <v>1929</v>
      </c>
      <c r="AJ2606" s="7">
        <v>42094</v>
      </c>
      <c r="AK2606" t="s">
        <v>3102</v>
      </c>
      <c r="AL2606" t="s">
        <v>1908</v>
      </c>
      <c r="AM2606" t="s">
        <v>2751</v>
      </c>
      <c r="AN2606" t="s">
        <v>3121</v>
      </c>
      <c r="AO2606" t="str">
        <f>TEXT(A2606,"yyyy-mm-dd")</f>
        <v>2014-02-28</v>
      </c>
    </row>
    <row r="2607" spans="1:41">
      <c r="A2607" s="6" t="s">
        <v>3101</v>
      </c>
      <c r="B2607">
        <v>2014</v>
      </c>
      <c r="C2607">
        <v>2</v>
      </c>
      <c r="E2607" t="s">
        <v>1907</v>
      </c>
      <c r="F2607" t="s">
        <v>1908</v>
      </c>
      <c r="G2607" t="s">
        <v>102</v>
      </c>
      <c r="H2607" t="s">
        <v>2641</v>
      </c>
      <c r="I2607">
        <v>2014</v>
      </c>
      <c r="J2607">
        <v>4</v>
      </c>
      <c r="K2607" s="6">
        <v>42004</v>
      </c>
      <c r="L2607">
        <v>10</v>
      </c>
      <c r="M2607">
        <v>3</v>
      </c>
      <c r="N2607" t="s">
        <v>164</v>
      </c>
      <c r="O2607" s="8">
        <v>3.64</v>
      </c>
      <c r="P2607" s="8">
        <v>3.5</v>
      </c>
      <c r="Q2607" s="8">
        <v>3.5</v>
      </c>
      <c r="R2607" s="8">
        <v>3.75</v>
      </c>
      <c r="S2607" s="8">
        <v>2.7</v>
      </c>
      <c r="T2607" s="8">
        <v>4.8899999999999997</v>
      </c>
      <c r="U2607" s="8">
        <v>0.34</v>
      </c>
      <c r="V2607" s="9">
        <v>32</v>
      </c>
      <c r="W2607" s="8">
        <v>0.25</v>
      </c>
      <c r="X2607" s="8">
        <v>2.1899999999999995</v>
      </c>
      <c r="Y2607" s="8">
        <v>0.14000000000000012</v>
      </c>
      <c r="Z2607" s="8">
        <v>0</v>
      </c>
      <c r="AA2607">
        <v>4.9999999999999822E-2</v>
      </c>
      <c r="AF2607" t="s">
        <v>2642</v>
      </c>
      <c r="AG2607" t="s">
        <v>1910</v>
      </c>
      <c r="AH2607" t="s">
        <v>1911</v>
      </c>
      <c r="AI2607" t="s">
        <v>1924</v>
      </c>
      <c r="AJ2607" s="7">
        <v>42004</v>
      </c>
      <c r="AK2607" t="s">
        <v>3102</v>
      </c>
      <c r="AL2607" t="s">
        <v>1908</v>
      </c>
      <c r="AM2607" t="s">
        <v>2643</v>
      </c>
      <c r="AN2607" t="s">
        <v>3120</v>
      </c>
      <c r="AO2607" t="str">
        <f>TEXT(A2607,"yyyy-mm-dd")</f>
        <v>2014-02-28</v>
      </c>
    </row>
    <row r="2608" spans="1:41">
      <c r="A2608" s="6" t="s">
        <v>3101</v>
      </c>
      <c r="B2608">
        <v>2014</v>
      </c>
      <c r="C2608">
        <v>2</v>
      </c>
      <c r="E2608" t="s">
        <v>1907</v>
      </c>
      <c r="F2608" t="s">
        <v>1908</v>
      </c>
      <c r="G2608" t="s">
        <v>102</v>
      </c>
      <c r="H2608" t="s">
        <v>2564</v>
      </c>
      <c r="I2608">
        <v>2014</v>
      </c>
      <c r="J2608">
        <v>3</v>
      </c>
      <c r="K2608" s="6">
        <v>41912</v>
      </c>
      <c r="L2608">
        <v>7</v>
      </c>
      <c r="M2608">
        <v>2</v>
      </c>
      <c r="N2608" t="s">
        <v>192</v>
      </c>
      <c r="O2608" s="8">
        <v>3.57</v>
      </c>
      <c r="P2608" s="8">
        <v>3.5</v>
      </c>
      <c r="Q2608" s="8">
        <v>3.5</v>
      </c>
      <c r="R2608" s="8">
        <v>3.71</v>
      </c>
      <c r="S2608" s="8">
        <v>2.5</v>
      </c>
      <c r="T2608" s="8">
        <v>4.51</v>
      </c>
      <c r="U2608" s="8">
        <v>0.28999999999999998</v>
      </c>
      <c r="V2608" s="9">
        <v>32</v>
      </c>
      <c r="W2608" s="8">
        <v>0.20999999999999996</v>
      </c>
      <c r="X2608" s="8">
        <v>2.0099999999999998</v>
      </c>
      <c r="Y2608" s="8">
        <v>6.999999999999984E-2</v>
      </c>
      <c r="Z2608" s="8">
        <v>0</v>
      </c>
      <c r="AA2608">
        <v>0.20999999999999996</v>
      </c>
      <c r="AF2608" t="s">
        <v>2565</v>
      </c>
      <c r="AG2608" t="s">
        <v>1910</v>
      </c>
      <c r="AH2608" t="s">
        <v>1911</v>
      </c>
      <c r="AI2608" t="s">
        <v>1919</v>
      </c>
      <c r="AJ2608" s="7">
        <v>41912</v>
      </c>
      <c r="AK2608" t="s">
        <v>3102</v>
      </c>
      <c r="AL2608" t="s">
        <v>1908</v>
      </c>
      <c r="AM2608" t="s">
        <v>2566</v>
      </c>
      <c r="AN2608" t="s">
        <v>3119</v>
      </c>
      <c r="AO2608" t="str">
        <f>TEXT(A2608,"yyyy-mm-dd")</f>
        <v>2014-02-28</v>
      </c>
    </row>
    <row r="2609" spans="1:41">
      <c r="A2609" s="6" t="s">
        <v>3101</v>
      </c>
      <c r="B2609">
        <v>2014</v>
      </c>
      <c r="C2609">
        <v>2</v>
      </c>
      <c r="E2609" t="s">
        <v>1907</v>
      </c>
      <c r="F2609" t="s">
        <v>1908</v>
      </c>
      <c r="G2609" t="s">
        <v>102</v>
      </c>
      <c r="H2609" t="s">
        <v>2491</v>
      </c>
      <c r="I2609">
        <v>2014</v>
      </c>
      <c r="J2609">
        <v>2</v>
      </c>
      <c r="K2609" s="6">
        <v>41820</v>
      </c>
      <c r="L2609">
        <v>4</v>
      </c>
      <c r="M2609">
        <v>1</v>
      </c>
      <c r="N2609" t="s">
        <v>219</v>
      </c>
      <c r="O2609" s="8">
        <v>3.51</v>
      </c>
      <c r="P2609" s="8">
        <v>3.5</v>
      </c>
      <c r="Q2609" s="8">
        <v>3.5</v>
      </c>
      <c r="R2609" s="8">
        <v>3.5</v>
      </c>
      <c r="S2609" s="8">
        <v>2.5</v>
      </c>
      <c r="T2609" s="8">
        <v>4.0199999999999996</v>
      </c>
      <c r="U2609" s="8">
        <v>0.22</v>
      </c>
      <c r="V2609" s="9">
        <v>32</v>
      </c>
      <c r="W2609" s="8">
        <v>0</v>
      </c>
      <c r="X2609" s="8">
        <v>1.5199999999999996</v>
      </c>
      <c r="Y2609" s="8">
        <v>9.9999999999997868E-3</v>
      </c>
      <c r="Z2609" s="8">
        <v>0</v>
      </c>
      <c r="AA2609">
        <v>0</v>
      </c>
      <c r="AF2609" t="s">
        <v>2492</v>
      </c>
      <c r="AG2609" t="s">
        <v>1910</v>
      </c>
      <c r="AH2609" t="s">
        <v>1911</v>
      </c>
      <c r="AI2609" t="s">
        <v>1915</v>
      </c>
      <c r="AJ2609" s="7">
        <v>41820</v>
      </c>
      <c r="AK2609" t="s">
        <v>3102</v>
      </c>
      <c r="AL2609" t="s">
        <v>1908</v>
      </c>
      <c r="AM2609" t="s">
        <v>2493</v>
      </c>
      <c r="AN2609" t="s">
        <v>3118</v>
      </c>
      <c r="AO2609" t="str">
        <f>TEXT(A2609,"yyyy-mm-dd")</f>
        <v>2014-02-28</v>
      </c>
    </row>
    <row r="2610" spans="1:41">
      <c r="A2610" s="6" t="s">
        <v>3101</v>
      </c>
      <c r="B2610">
        <v>2014</v>
      </c>
      <c r="C2610">
        <v>2</v>
      </c>
      <c r="E2610" t="s">
        <v>1907</v>
      </c>
      <c r="F2610" t="s">
        <v>1908</v>
      </c>
      <c r="G2610" t="s">
        <v>102</v>
      </c>
      <c r="H2610" t="s">
        <v>2418</v>
      </c>
      <c r="I2610">
        <v>2014</v>
      </c>
      <c r="J2610">
        <v>1</v>
      </c>
      <c r="K2610" s="6">
        <v>41729</v>
      </c>
      <c r="L2610">
        <v>1</v>
      </c>
      <c r="M2610">
        <v>0</v>
      </c>
      <c r="N2610" t="s">
        <v>169</v>
      </c>
      <c r="O2610" s="8">
        <v>3.5</v>
      </c>
      <c r="P2610" s="8">
        <v>3.5</v>
      </c>
      <c r="Q2610" s="8">
        <v>3.5</v>
      </c>
      <c r="R2610" s="8">
        <v>3.5</v>
      </c>
      <c r="S2610" s="8">
        <v>2.5</v>
      </c>
      <c r="T2610" s="8">
        <v>3.91</v>
      </c>
      <c r="U2610" s="8">
        <v>0.2</v>
      </c>
      <c r="V2610" s="9">
        <v>32</v>
      </c>
      <c r="W2610" s="8">
        <v>0</v>
      </c>
      <c r="X2610" s="8">
        <v>1.4100000000000001</v>
      </c>
      <c r="Y2610" s="8">
        <v>0</v>
      </c>
      <c r="Z2610" s="8">
        <v>0</v>
      </c>
      <c r="AA2610">
        <v>0</v>
      </c>
      <c r="AF2610" t="s">
        <v>2419</v>
      </c>
      <c r="AG2610" t="s">
        <v>1910</v>
      </c>
      <c r="AH2610" t="s">
        <v>1911</v>
      </c>
      <c r="AI2610" t="s">
        <v>1912</v>
      </c>
      <c r="AJ2610" s="7">
        <v>41729</v>
      </c>
      <c r="AK2610" t="s">
        <v>3102</v>
      </c>
      <c r="AL2610" t="s">
        <v>1908</v>
      </c>
      <c r="AM2610" t="s">
        <v>2420</v>
      </c>
      <c r="AN2610" t="s">
        <v>3117</v>
      </c>
      <c r="AO2610" t="str">
        <f>TEXT(A2610,"yyyy-mm-dd")</f>
        <v>2014-02-28</v>
      </c>
    </row>
    <row r="2611" spans="1:41">
      <c r="A2611" s="6" t="s">
        <v>3101</v>
      </c>
      <c r="B2611">
        <v>2014</v>
      </c>
      <c r="C2611">
        <v>2</v>
      </c>
      <c r="E2611" t="s">
        <v>100</v>
      </c>
      <c r="F2611" t="s">
        <v>101</v>
      </c>
      <c r="G2611" t="s">
        <v>83</v>
      </c>
      <c r="H2611" t="s">
        <v>3018</v>
      </c>
      <c r="I2611">
        <v>2016</v>
      </c>
      <c r="K2611" s="6">
        <v>42735</v>
      </c>
      <c r="L2611">
        <v>34</v>
      </c>
      <c r="N2611" t="s">
        <v>789</v>
      </c>
      <c r="O2611" s="8">
        <v>4.07</v>
      </c>
      <c r="P2611" s="8">
        <v>4</v>
      </c>
      <c r="Q2611" s="8">
        <v>3.78</v>
      </c>
      <c r="R2611" s="8">
        <v>4.5</v>
      </c>
      <c r="S2611" s="8">
        <v>2.9</v>
      </c>
      <c r="T2611" s="8">
        <v>5.0999999999999996</v>
      </c>
      <c r="U2611" s="8">
        <v>0.56000000000000005</v>
      </c>
      <c r="V2611" s="9">
        <v>27</v>
      </c>
      <c r="W2611" s="8">
        <v>0.7200000000000002</v>
      </c>
      <c r="X2611" s="8">
        <v>2.1999999999999997</v>
      </c>
      <c r="Y2611" s="8">
        <v>7.0000000000000284E-2</v>
      </c>
      <c r="Z2611" s="8">
        <v>0</v>
      </c>
      <c r="AA2611">
        <v>-9.9999999999999645E-2</v>
      </c>
      <c r="AF2611" t="s">
        <v>10098</v>
      </c>
      <c r="AG2611" t="s">
        <v>9655</v>
      </c>
      <c r="AH2611" t="s">
        <v>9656</v>
      </c>
      <c r="AI2611" t="s">
        <v>9708</v>
      </c>
      <c r="AJ2611" s="7">
        <v>42735</v>
      </c>
      <c r="AK2611" t="s">
        <v>3102</v>
      </c>
      <c r="AL2611" t="s">
        <v>109</v>
      </c>
      <c r="AM2611" t="s">
        <v>3020</v>
      </c>
      <c r="AN2611" t="s">
        <v>10102</v>
      </c>
    </row>
    <row r="2612" spans="1:41">
      <c r="A2612" s="6" t="s">
        <v>3101</v>
      </c>
      <c r="B2612">
        <v>2014</v>
      </c>
      <c r="C2612">
        <v>2</v>
      </c>
      <c r="E2612" t="s">
        <v>100</v>
      </c>
      <c r="F2612" t="s">
        <v>101</v>
      </c>
      <c r="G2612" t="s">
        <v>102</v>
      </c>
      <c r="H2612" t="s">
        <v>3037</v>
      </c>
      <c r="I2612">
        <v>2015</v>
      </c>
      <c r="J2612">
        <v>4</v>
      </c>
      <c r="K2612" s="6">
        <v>42369</v>
      </c>
      <c r="L2612">
        <v>22</v>
      </c>
      <c r="M2612">
        <v>7</v>
      </c>
      <c r="N2612" t="s">
        <v>167</v>
      </c>
      <c r="O2612" s="8">
        <v>3.77</v>
      </c>
      <c r="P2612" s="8">
        <v>3.86</v>
      </c>
      <c r="Q2612" s="8">
        <v>3.38</v>
      </c>
      <c r="R2612" s="8">
        <v>4.2</v>
      </c>
      <c r="S2612" s="8">
        <v>2.0099999999999998</v>
      </c>
      <c r="T2612" s="8">
        <v>5</v>
      </c>
      <c r="U2612" s="8">
        <v>0.6</v>
      </c>
      <c r="V2612" s="9">
        <v>32</v>
      </c>
      <c r="W2612" s="8">
        <v>0.82000000000000028</v>
      </c>
      <c r="X2612" s="8">
        <v>2.99</v>
      </c>
      <c r="Y2612" s="8">
        <v>-8.9999999999999858E-2</v>
      </c>
      <c r="Z2612" s="8">
        <v>-0.14000000000000012</v>
      </c>
      <c r="AA2612">
        <v>9.0000000000000302E-2</v>
      </c>
      <c r="AF2612" t="s">
        <v>3038</v>
      </c>
      <c r="AG2612" t="s">
        <v>106</v>
      </c>
      <c r="AH2612" t="s">
        <v>107</v>
      </c>
      <c r="AI2612" t="s">
        <v>2673</v>
      </c>
      <c r="AJ2612" s="7">
        <v>42369</v>
      </c>
      <c r="AK2612" t="s">
        <v>3102</v>
      </c>
      <c r="AL2612" t="s">
        <v>109</v>
      </c>
      <c r="AM2612" t="s">
        <v>3040</v>
      </c>
      <c r="AN2612" t="s">
        <v>3116</v>
      </c>
      <c r="AO2612" t="str">
        <f>TEXT(A2612,"yyyy-mm-dd")</f>
        <v>2014-02-28</v>
      </c>
    </row>
    <row r="2613" spans="1:41">
      <c r="A2613" s="6" t="s">
        <v>3101</v>
      </c>
      <c r="B2613">
        <v>2014</v>
      </c>
      <c r="C2613">
        <v>2</v>
      </c>
      <c r="E2613" t="s">
        <v>100</v>
      </c>
      <c r="F2613" t="s">
        <v>101</v>
      </c>
      <c r="G2613" t="s">
        <v>83</v>
      </c>
      <c r="H2613" t="s">
        <v>2624</v>
      </c>
      <c r="I2613">
        <v>2015</v>
      </c>
      <c r="K2613" s="6">
        <v>42369</v>
      </c>
      <c r="L2613">
        <v>22</v>
      </c>
      <c r="N2613" t="s">
        <v>167</v>
      </c>
      <c r="O2613" s="8">
        <v>3.91</v>
      </c>
      <c r="P2613" s="8">
        <v>3.9</v>
      </c>
      <c r="Q2613" s="8">
        <v>3.65</v>
      </c>
      <c r="R2613" s="8">
        <v>4.12</v>
      </c>
      <c r="S2613" s="8">
        <v>2.98</v>
      </c>
      <c r="T2613" s="8">
        <v>5</v>
      </c>
      <c r="U2613" s="8">
        <v>0.44</v>
      </c>
      <c r="V2613" s="9">
        <v>35</v>
      </c>
      <c r="W2613" s="8">
        <v>0.4700000000000002</v>
      </c>
      <c r="X2613" s="8">
        <v>2.02</v>
      </c>
      <c r="Y2613" s="8">
        <v>1.0000000000000231E-2</v>
      </c>
      <c r="Z2613" s="8">
        <v>-0.10000000000000009</v>
      </c>
      <c r="AA2613">
        <v>-0.12999999999999945</v>
      </c>
      <c r="AF2613" t="s">
        <v>10060</v>
      </c>
      <c r="AG2613" t="s">
        <v>9655</v>
      </c>
      <c r="AH2613" t="s">
        <v>9656</v>
      </c>
      <c r="AI2613" t="s">
        <v>9669</v>
      </c>
      <c r="AJ2613" s="7">
        <v>42369</v>
      </c>
      <c r="AK2613" t="s">
        <v>3102</v>
      </c>
      <c r="AL2613" t="s">
        <v>109</v>
      </c>
      <c r="AM2613" t="s">
        <v>2626</v>
      </c>
      <c r="AN2613" t="s">
        <v>10074</v>
      </c>
    </row>
    <row r="2614" spans="1:41">
      <c r="A2614" s="6" t="s">
        <v>3101</v>
      </c>
      <c r="B2614">
        <v>2014</v>
      </c>
      <c r="C2614">
        <v>2</v>
      </c>
      <c r="E2614" t="s">
        <v>100</v>
      </c>
      <c r="F2614" t="s">
        <v>101</v>
      </c>
      <c r="G2614" t="s">
        <v>102</v>
      </c>
      <c r="H2614" t="s">
        <v>2970</v>
      </c>
      <c r="I2614">
        <v>2015</v>
      </c>
      <c r="J2614">
        <v>3</v>
      </c>
      <c r="K2614" s="6">
        <v>42277</v>
      </c>
      <c r="L2614">
        <v>19</v>
      </c>
      <c r="M2614">
        <v>6</v>
      </c>
      <c r="N2614" t="s">
        <v>195</v>
      </c>
      <c r="O2614" s="8">
        <v>3.78</v>
      </c>
      <c r="P2614" s="8">
        <v>3.8</v>
      </c>
      <c r="Q2614" s="8">
        <v>3.6</v>
      </c>
      <c r="R2614" s="8">
        <v>4.01</v>
      </c>
      <c r="S2614" s="8">
        <v>2.42</v>
      </c>
      <c r="T2614" s="8">
        <v>4.5</v>
      </c>
      <c r="U2614" s="8">
        <v>0.45</v>
      </c>
      <c r="V2614" s="9">
        <v>32</v>
      </c>
      <c r="W2614" s="8">
        <v>0.4099999999999997</v>
      </c>
      <c r="X2614" s="8">
        <v>2.08</v>
      </c>
      <c r="Y2614" s="8">
        <v>-2.0000000000000018E-2</v>
      </c>
      <c r="Z2614" s="8">
        <v>-0.15000000000000036</v>
      </c>
      <c r="AA2614">
        <v>-9.0000000000000302E-2</v>
      </c>
      <c r="AF2614" t="s">
        <v>3035</v>
      </c>
      <c r="AG2614" t="s">
        <v>106</v>
      </c>
      <c r="AH2614" t="s">
        <v>107</v>
      </c>
      <c r="AI2614" t="s">
        <v>2670</v>
      </c>
      <c r="AJ2614" s="7">
        <v>42277</v>
      </c>
      <c r="AK2614" t="s">
        <v>3102</v>
      </c>
      <c r="AL2614" t="s">
        <v>109</v>
      </c>
      <c r="AM2614" t="s">
        <v>2972</v>
      </c>
      <c r="AN2614" t="s">
        <v>3115</v>
      </c>
      <c r="AO2614" t="str">
        <f>TEXT(A2614,"yyyy-mm-dd")</f>
        <v>2014-02-28</v>
      </c>
    </row>
    <row r="2615" spans="1:41">
      <c r="A2615" s="6" t="s">
        <v>3101</v>
      </c>
      <c r="B2615">
        <v>2014</v>
      </c>
      <c r="C2615">
        <v>2</v>
      </c>
      <c r="E2615" t="s">
        <v>100</v>
      </c>
      <c r="F2615" t="s">
        <v>101</v>
      </c>
      <c r="G2615" t="s">
        <v>102</v>
      </c>
      <c r="H2615" t="s">
        <v>2840</v>
      </c>
      <c r="I2615">
        <v>2015</v>
      </c>
      <c r="J2615">
        <v>2</v>
      </c>
      <c r="K2615" s="6">
        <v>42185</v>
      </c>
      <c r="L2615">
        <v>16</v>
      </c>
      <c r="M2615">
        <v>5</v>
      </c>
      <c r="N2615" t="s">
        <v>222</v>
      </c>
      <c r="O2615" s="8">
        <v>3.94</v>
      </c>
      <c r="P2615" s="8">
        <v>3.95</v>
      </c>
      <c r="Q2615" s="8">
        <v>3.6</v>
      </c>
      <c r="R2615" s="8">
        <v>4.1500000000000004</v>
      </c>
      <c r="S2615" s="8">
        <v>2.8</v>
      </c>
      <c r="T2615" s="8">
        <v>5.3</v>
      </c>
      <c r="U2615" s="8">
        <v>0.52</v>
      </c>
      <c r="V2615" s="9">
        <v>32</v>
      </c>
      <c r="W2615" s="8">
        <v>0.55000000000000027</v>
      </c>
      <c r="X2615" s="8">
        <v>2.5</v>
      </c>
      <c r="Y2615" s="8">
        <v>-1.0000000000000231E-2</v>
      </c>
      <c r="Z2615" s="8">
        <v>-9.9999999999999645E-2</v>
      </c>
      <c r="AA2615">
        <v>-8.0000000000000071E-2</v>
      </c>
      <c r="AF2615" t="s">
        <v>3033</v>
      </c>
      <c r="AG2615" t="s">
        <v>106</v>
      </c>
      <c r="AH2615" t="s">
        <v>107</v>
      </c>
      <c r="AI2615" t="s">
        <v>2667</v>
      </c>
      <c r="AJ2615" s="7">
        <v>42185</v>
      </c>
      <c r="AK2615" t="s">
        <v>3102</v>
      </c>
      <c r="AL2615" t="s">
        <v>109</v>
      </c>
      <c r="AM2615" t="s">
        <v>2842</v>
      </c>
      <c r="AN2615" t="s">
        <v>3114</v>
      </c>
      <c r="AO2615" t="str">
        <f>TEXT(A2615,"yyyy-mm-dd")</f>
        <v>2014-02-28</v>
      </c>
    </row>
    <row r="2616" spans="1:41">
      <c r="A2616" s="6" t="s">
        <v>3101</v>
      </c>
      <c r="B2616">
        <v>2014</v>
      </c>
      <c r="C2616">
        <v>2</v>
      </c>
      <c r="E2616" t="s">
        <v>100</v>
      </c>
      <c r="F2616" t="s">
        <v>101</v>
      </c>
      <c r="G2616" t="s">
        <v>102</v>
      </c>
      <c r="H2616" t="s">
        <v>2749</v>
      </c>
      <c r="I2616">
        <v>2015</v>
      </c>
      <c r="J2616">
        <v>1</v>
      </c>
      <c r="K2616" s="6">
        <v>42094</v>
      </c>
      <c r="L2616">
        <v>13</v>
      </c>
      <c r="M2616">
        <v>4</v>
      </c>
      <c r="N2616" t="s">
        <v>252</v>
      </c>
      <c r="O2616" s="8">
        <v>3.99</v>
      </c>
      <c r="P2616" s="8">
        <v>3.9</v>
      </c>
      <c r="Q2616" s="8">
        <v>3.5</v>
      </c>
      <c r="R2616" s="8">
        <v>4.2300000000000004</v>
      </c>
      <c r="S2616" s="8">
        <v>2.81</v>
      </c>
      <c r="T2616" s="8">
        <v>6.45</v>
      </c>
      <c r="U2616" s="8">
        <v>0.68</v>
      </c>
      <c r="V2616" s="9">
        <v>32</v>
      </c>
      <c r="W2616" s="8">
        <v>0.73000000000000043</v>
      </c>
      <c r="X2616" s="8">
        <v>3.64</v>
      </c>
      <c r="Y2616" s="8">
        <v>9.0000000000000302E-2</v>
      </c>
      <c r="Z2616" s="8">
        <v>0.10000000000000009</v>
      </c>
      <c r="AA2616">
        <v>-9.9999999999999645E-2</v>
      </c>
      <c r="AF2616" t="s">
        <v>3031</v>
      </c>
      <c r="AG2616" t="s">
        <v>106</v>
      </c>
      <c r="AH2616" t="s">
        <v>107</v>
      </c>
      <c r="AI2616" t="s">
        <v>502</v>
      </c>
      <c r="AJ2616" s="7">
        <v>42094</v>
      </c>
      <c r="AK2616" t="s">
        <v>3102</v>
      </c>
      <c r="AL2616" t="s">
        <v>109</v>
      </c>
      <c r="AM2616" t="s">
        <v>2751</v>
      </c>
      <c r="AN2616" t="s">
        <v>3113</v>
      </c>
      <c r="AO2616" t="str">
        <f>TEXT(A2616,"yyyy-mm-dd")</f>
        <v>2014-02-28</v>
      </c>
    </row>
    <row r="2617" spans="1:41">
      <c r="A2617" s="6" t="s">
        <v>3101</v>
      </c>
      <c r="B2617">
        <v>2014</v>
      </c>
      <c r="C2617">
        <v>2</v>
      </c>
      <c r="E2617" t="s">
        <v>100</v>
      </c>
      <c r="F2617" t="s">
        <v>101</v>
      </c>
      <c r="G2617" t="s">
        <v>102</v>
      </c>
      <c r="H2617" t="s">
        <v>2641</v>
      </c>
      <c r="I2617">
        <v>2014</v>
      </c>
      <c r="J2617">
        <v>4</v>
      </c>
      <c r="K2617" s="6">
        <v>42004</v>
      </c>
      <c r="L2617">
        <v>10</v>
      </c>
      <c r="M2617">
        <v>3</v>
      </c>
      <c r="N2617" t="s">
        <v>164</v>
      </c>
      <c r="O2617" s="8">
        <v>3.91</v>
      </c>
      <c r="P2617" s="8">
        <v>3.75</v>
      </c>
      <c r="Q2617" s="8">
        <v>3.4</v>
      </c>
      <c r="R2617" s="8">
        <v>4.33</v>
      </c>
      <c r="S2617" s="8">
        <v>2.5</v>
      </c>
      <c r="T2617" s="8">
        <v>6.1</v>
      </c>
      <c r="U2617" s="8">
        <v>0.87</v>
      </c>
      <c r="V2617" s="9">
        <v>36</v>
      </c>
      <c r="W2617" s="8">
        <v>0.93000000000000016</v>
      </c>
      <c r="X2617" s="8">
        <v>3.5999999999999996</v>
      </c>
      <c r="Y2617" s="8">
        <v>0.16000000000000014</v>
      </c>
      <c r="Z2617" s="8">
        <v>4.9999999999999822E-2</v>
      </c>
      <c r="AA2617">
        <v>0.28000000000000025</v>
      </c>
      <c r="AF2617" t="s">
        <v>2672</v>
      </c>
      <c r="AG2617" t="s">
        <v>106</v>
      </c>
      <c r="AH2617" t="s">
        <v>107</v>
      </c>
      <c r="AI2617" t="s">
        <v>497</v>
      </c>
      <c r="AJ2617" s="7">
        <v>42004</v>
      </c>
      <c r="AK2617" t="s">
        <v>3102</v>
      </c>
      <c r="AL2617" t="s">
        <v>109</v>
      </c>
      <c r="AM2617" t="s">
        <v>2643</v>
      </c>
      <c r="AN2617" t="s">
        <v>3112</v>
      </c>
      <c r="AO2617" t="str">
        <f>TEXT(A2617,"yyyy-mm-dd")</f>
        <v>2014-02-28</v>
      </c>
    </row>
    <row r="2618" spans="1:41">
      <c r="A2618" s="6" t="s">
        <v>3101</v>
      </c>
      <c r="B2618">
        <v>2014</v>
      </c>
      <c r="C2618">
        <v>2</v>
      </c>
      <c r="E2618" t="s">
        <v>100</v>
      </c>
      <c r="F2618" t="s">
        <v>101</v>
      </c>
      <c r="G2618" t="s">
        <v>83</v>
      </c>
      <c r="H2618" t="s">
        <v>2325</v>
      </c>
      <c r="I2618">
        <v>2014</v>
      </c>
      <c r="K2618" s="6">
        <v>42004</v>
      </c>
      <c r="L2618">
        <v>10</v>
      </c>
      <c r="N2618" t="s">
        <v>164</v>
      </c>
      <c r="O2618" s="8">
        <v>3.23</v>
      </c>
      <c r="P2618" s="8">
        <v>3.2</v>
      </c>
      <c r="Q2618" s="8">
        <v>2.98</v>
      </c>
      <c r="R2618" s="8">
        <v>3.45</v>
      </c>
      <c r="S2618" s="8">
        <v>2.4</v>
      </c>
      <c r="T2618" s="8">
        <v>4.0999999999999996</v>
      </c>
      <c r="U2618" s="8">
        <v>0.48</v>
      </c>
      <c r="V2618" s="9">
        <v>36</v>
      </c>
      <c r="W2618" s="8">
        <v>0.4700000000000002</v>
      </c>
      <c r="X2618" s="8">
        <v>1.6999999999999997</v>
      </c>
      <c r="Y2618" s="8">
        <v>2.9999999999999805E-2</v>
      </c>
      <c r="Z2618" s="8">
        <v>-0.19999999999999973</v>
      </c>
      <c r="AA2618">
        <v>-0.24999999999999956</v>
      </c>
      <c r="AF2618" t="s">
        <v>10034</v>
      </c>
      <c r="AG2618" t="s">
        <v>9655</v>
      </c>
      <c r="AH2618" t="s">
        <v>9656</v>
      </c>
      <c r="AI2618" t="s">
        <v>9657</v>
      </c>
      <c r="AJ2618" s="7">
        <v>42004</v>
      </c>
      <c r="AK2618" t="s">
        <v>3102</v>
      </c>
      <c r="AL2618" t="s">
        <v>109</v>
      </c>
      <c r="AM2618" t="s">
        <v>2327</v>
      </c>
      <c r="AN2618" t="s">
        <v>10048</v>
      </c>
    </row>
    <row r="2619" spans="1:41">
      <c r="A2619" s="6" t="s">
        <v>3101</v>
      </c>
      <c r="B2619">
        <v>2014</v>
      </c>
      <c r="C2619">
        <v>2</v>
      </c>
      <c r="E2619" t="s">
        <v>100</v>
      </c>
      <c r="F2619" t="s">
        <v>101</v>
      </c>
      <c r="G2619" t="s">
        <v>102</v>
      </c>
      <c r="H2619" t="s">
        <v>2564</v>
      </c>
      <c r="I2619">
        <v>2014</v>
      </c>
      <c r="J2619">
        <v>3</v>
      </c>
      <c r="K2619" s="6">
        <v>41912</v>
      </c>
      <c r="L2619">
        <v>7</v>
      </c>
      <c r="M2619">
        <v>2</v>
      </c>
      <c r="N2619" t="s">
        <v>192</v>
      </c>
      <c r="O2619" s="8">
        <v>3.49</v>
      </c>
      <c r="P2619" s="8">
        <v>3.5</v>
      </c>
      <c r="Q2619" s="8">
        <v>3.16</v>
      </c>
      <c r="R2619" s="8">
        <v>3.9</v>
      </c>
      <c r="S2619" s="8">
        <v>2.1</v>
      </c>
      <c r="T2619" s="8">
        <v>4.8</v>
      </c>
      <c r="U2619" s="8">
        <v>0.59</v>
      </c>
      <c r="V2619" s="9">
        <v>36</v>
      </c>
      <c r="W2619" s="8">
        <v>0.73999999999999977</v>
      </c>
      <c r="X2619" s="8">
        <v>2.6999999999999997</v>
      </c>
      <c r="Y2619" s="8">
        <v>-9.9999999999997868E-3</v>
      </c>
      <c r="Z2619" s="8">
        <v>-0.10000000000000009</v>
      </c>
      <c r="AA2619">
        <v>0.17999999999999972</v>
      </c>
      <c r="AF2619" t="s">
        <v>2669</v>
      </c>
      <c r="AG2619" t="s">
        <v>106</v>
      </c>
      <c r="AH2619" t="s">
        <v>107</v>
      </c>
      <c r="AI2619" t="s">
        <v>427</v>
      </c>
      <c r="AJ2619" s="7">
        <v>41912</v>
      </c>
      <c r="AK2619" t="s">
        <v>3102</v>
      </c>
      <c r="AL2619" t="s">
        <v>109</v>
      </c>
      <c r="AM2619" t="s">
        <v>2566</v>
      </c>
      <c r="AN2619" t="s">
        <v>3111</v>
      </c>
      <c r="AO2619" t="str">
        <f>TEXT(A2619,"yyyy-mm-dd")</f>
        <v>2014-02-28</v>
      </c>
    </row>
    <row r="2620" spans="1:41">
      <c r="A2620" s="6" t="s">
        <v>3101</v>
      </c>
      <c r="B2620">
        <v>2014</v>
      </c>
      <c r="C2620">
        <v>2</v>
      </c>
      <c r="E2620" t="s">
        <v>100</v>
      </c>
      <c r="F2620" t="s">
        <v>101</v>
      </c>
      <c r="G2620" t="s">
        <v>102</v>
      </c>
      <c r="H2620" t="s">
        <v>2491</v>
      </c>
      <c r="I2620">
        <v>2014</v>
      </c>
      <c r="J2620">
        <v>2</v>
      </c>
      <c r="K2620" s="6">
        <v>41820</v>
      </c>
      <c r="L2620">
        <v>4</v>
      </c>
      <c r="M2620">
        <v>1</v>
      </c>
      <c r="N2620" t="s">
        <v>219</v>
      </c>
      <c r="O2620" s="8">
        <v>2.97</v>
      </c>
      <c r="P2620" s="8">
        <v>3.05</v>
      </c>
      <c r="Q2620" s="8">
        <v>2.4</v>
      </c>
      <c r="R2620" s="8">
        <v>3.39</v>
      </c>
      <c r="S2620" s="8">
        <v>1.6</v>
      </c>
      <c r="T2620" s="8">
        <v>4.5999999999999996</v>
      </c>
      <c r="U2620" s="8">
        <v>0.68</v>
      </c>
      <c r="V2620" s="9">
        <v>36</v>
      </c>
      <c r="W2620" s="8">
        <v>0.99000000000000021</v>
      </c>
      <c r="X2620" s="8">
        <v>2.9999999999999996</v>
      </c>
      <c r="Y2620" s="8">
        <v>-7.9999999999999627E-2</v>
      </c>
      <c r="Z2620" s="8">
        <v>-0.2200000000000002</v>
      </c>
      <c r="AA2620">
        <v>0.30000000000000027</v>
      </c>
      <c r="AF2620" t="s">
        <v>2666</v>
      </c>
      <c r="AG2620" t="s">
        <v>106</v>
      </c>
      <c r="AH2620" t="s">
        <v>107</v>
      </c>
      <c r="AI2620" t="s">
        <v>340</v>
      </c>
      <c r="AJ2620" s="7">
        <v>41820</v>
      </c>
      <c r="AK2620" t="s">
        <v>3102</v>
      </c>
      <c r="AL2620" t="s">
        <v>109</v>
      </c>
      <c r="AM2620" t="s">
        <v>2493</v>
      </c>
      <c r="AN2620" t="s">
        <v>3110</v>
      </c>
      <c r="AO2620" t="str">
        <f>TEXT(A2620,"yyyy-mm-dd")</f>
        <v>2014-02-28</v>
      </c>
    </row>
    <row r="2621" spans="1:41">
      <c r="A2621" s="6" t="s">
        <v>3101</v>
      </c>
      <c r="B2621">
        <v>2014</v>
      </c>
      <c r="C2621">
        <v>2</v>
      </c>
      <c r="E2621" t="s">
        <v>100</v>
      </c>
      <c r="F2621" t="s">
        <v>101</v>
      </c>
      <c r="G2621" t="s">
        <v>102</v>
      </c>
      <c r="H2621" t="s">
        <v>2418</v>
      </c>
      <c r="I2621">
        <v>2014</v>
      </c>
      <c r="J2621">
        <v>1</v>
      </c>
      <c r="K2621" s="6">
        <v>41729</v>
      </c>
      <c r="L2621">
        <v>1</v>
      </c>
      <c r="M2621">
        <v>0</v>
      </c>
      <c r="N2621" t="s">
        <v>169</v>
      </c>
      <c r="O2621" s="8">
        <v>2.5299999999999998</v>
      </c>
      <c r="P2621" s="8">
        <v>2.65</v>
      </c>
      <c r="Q2621" s="8">
        <v>1.99</v>
      </c>
      <c r="R2621" s="8">
        <v>3.01</v>
      </c>
      <c r="S2621" s="8">
        <v>1</v>
      </c>
      <c r="T2621" s="8">
        <v>4.5</v>
      </c>
      <c r="U2621" s="8">
        <v>0.81</v>
      </c>
      <c r="V2621" s="9">
        <v>36</v>
      </c>
      <c r="W2621" s="8">
        <v>1.0199999999999998</v>
      </c>
      <c r="X2621" s="8">
        <v>3.5</v>
      </c>
      <c r="Y2621" s="8">
        <v>-0.12000000000000011</v>
      </c>
      <c r="Z2621" s="8">
        <v>-0.35000000000000009</v>
      </c>
      <c r="AA2621">
        <v>-0.13000000000000012</v>
      </c>
      <c r="AF2621" t="s">
        <v>2664</v>
      </c>
      <c r="AG2621" t="s">
        <v>106</v>
      </c>
      <c r="AH2621" t="s">
        <v>107</v>
      </c>
      <c r="AI2621" t="s">
        <v>108</v>
      </c>
      <c r="AJ2621" s="7">
        <v>41729</v>
      </c>
      <c r="AK2621" t="s">
        <v>3102</v>
      </c>
      <c r="AL2621" t="s">
        <v>109</v>
      </c>
      <c r="AM2621" t="s">
        <v>2420</v>
      </c>
      <c r="AN2621" t="s">
        <v>3109</v>
      </c>
      <c r="AO2621" t="str">
        <f>TEXT(A2621,"yyyy-mm-dd")</f>
        <v>2014-02-28</v>
      </c>
    </row>
    <row r="2622" spans="1:41">
      <c r="A2622" s="6" t="s">
        <v>3101</v>
      </c>
      <c r="B2622">
        <v>2014</v>
      </c>
      <c r="C2622">
        <v>2</v>
      </c>
      <c r="E2622" t="s">
        <v>2685</v>
      </c>
      <c r="F2622" t="s">
        <v>101</v>
      </c>
      <c r="G2622" t="s">
        <v>774</v>
      </c>
      <c r="H2622" t="s">
        <v>2686</v>
      </c>
      <c r="K2622" s="6"/>
      <c r="O2622" s="8">
        <v>3.97</v>
      </c>
      <c r="P2622" s="8">
        <v>4</v>
      </c>
      <c r="Q2622" s="8">
        <v>3.5</v>
      </c>
      <c r="R2622" s="8">
        <v>4.45</v>
      </c>
      <c r="S2622" s="8">
        <v>2.82</v>
      </c>
      <c r="T2622" s="8">
        <v>5.2</v>
      </c>
      <c r="U2622" s="8">
        <v>0.57999999999999996</v>
      </c>
      <c r="V2622" s="9">
        <v>27</v>
      </c>
      <c r="W2622" s="8">
        <v>0.95000000000000018</v>
      </c>
      <c r="X2622" s="8">
        <v>2.3800000000000003</v>
      </c>
      <c r="Y2622" s="8">
        <v>-2.9999999999999805E-2</v>
      </c>
      <c r="Z2622" s="8">
        <v>4.9999999999999822E-2</v>
      </c>
      <c r="AA2622">
        <v>4.000000000000048E-2</v>
      </c>
      <c r="AF2622" t="s">
        <v>2687</v>
      </c>
      <c r="AG2622" t="s">
        <v>2688</v>
      </c>
      <c r="AH2622" t="s">
        <v>2689</v>
      </c>
      <c r="AI2622" t="s">
        <v>2690</v>
      </c>
      <c r="AJ2622" s="7"/>
      <c r="AK2622" t="s">
        <v>3102</v>
      </c>
      <c r="AL2622" t="s">
        <v>109</v>
      </c>
      <c r="AM2622" t="s">
        <v>2686</v>
      </c>
      <c r="AN2622" t="s">
        <v>3129</v>
      </c>
      <c r="AO2622" t="str">
        <f>TEXT(A2622,"yyyy-mm-dd")</f>
        <v>2014-02-28</v>
      </c>
    </row>
    <row r="2623" spans="1:41">
      <c r="A2623" s="6" t="s">
        <v>3101</v>
      </c>
      <c r="B2623">
        <v>2014</v>
      </c>
      <c r="C2623">
        <v>2</v>
      </c>
      <c r="E2623" t="s">
        <v>81</v>
      </c>
      <c r="F2623" t="s">
        <v>82</v>
      </c>
      <c r="G2623" t="s">
        <v>83</v>
      </c>
      <c r="H2623" t="s">
        <v>3018</v>
      </c>
      <c r="I2623">
        <v>2016</v>
      </c>
      <c r="K2623" s="6">
        <v>42735</v>
      </c>
      <c r="L2623">
        <v>34</v>
      </c>
      <c r="N2623" t="s">
        <v>789</v>
      </c>
      <c r="O2623" s="8">
        <v>3.52</v>
      </c>
      <c r="P2623" s="8">
        <v>3.55</v>
      </c>
      <c r="Q2623" s="8">
        <v>3.35</v>
      </c>
      <c r="R2623" s="8">
        <v>3.66</v>
      </c>
      <c r="S2623" s="8">
        <v>3</v>
      </c>
      <c r="T2623" s="8">
        <v>4.08</v>
      </c>
      <c r="U2623" s="8">
        <v>0.27</v>
      </c>
      <c r="V2623" s="9">
        <v>31</v>
      </c>
      <c r="W2623" s="8">
        <v>0.31000000000000005</v>
      </c>
      <c r="X2623" s="8">
        <v>1.08</v>
      </c>
      <c r="Y2623" s="8">
        <v>-2.9999999999999805E-2</v>
      </c>
      <c r="Z2623" s="8">
        <v>0</v>
      </c>
      <c r="AA2623">
        <v>4.9999999999999822E-2</v>
      </c>
      <c r="AF2623" t="s">
        <v>3019</v>
      </c>
      <c r="AG2623" t="s">
        <v>87</v>
      </c>
      <c r="AH2623" t="s">
        <v>88</v>
      </c>
      <c r="AI2623" t="s">
        <v>359</v>
      </c>
      <c r="AJ2623" s="7">
        <v>42735</v>
      </c>
      <c r="AK2623" t="s">
        <v>3102</v>
      </c>
      <c r="AL2623" t="s">
        <v>91</v>
      </c>
      <c r="AM2623" t="s">
        <v>3020</v>
      </c>
      <c r="AN2623" t="s">
        <v>3105</v>
      </c>
      <c r="AO2623" t="str">
        <f>TEXT(A2623,"yyyy-mm-dd")</f>
        <v>2014-02-28</v>
      </c>
    </row>
    <row r="2624" spans="1:41">
      <c r="A2624" s="6" t="s">
        <v>3101</v>
      </c>
      <c r="B2624">
        <v>2014</v>
      </c>
      <c r="C2624">
        <v>2</v>
      </c>
      <c r="E2624" t="s">
        <v>392</v>
      </c>
      <c r="F2624" t="s">
        <v>82</v>
      </c>
      <c r="G2624" t="s">
        <v>83</v>
      </c>
      <c r="H2624" t="s">
        <v>3018</v>
      </c>
      <c r="I2624">
        <v>2016</v>
      </c>
      <c r="K2624" s="6">
        <v>42735</v>
      </c>
      <c r="L2624">
        <v>34</v>
      </c>
      <c r="N2624" t="s">
        <v>789</v>
      </c>
      <c r="O2624" s="8">
        <v>3.18</v>
      </c>
      <c r="P2624" s="8">
        <v>3.2</v>
      </c>
      <c r="Q2624" s="8">
        <v>3</v>
      </c>
      <c r="R2624" s="8">
        <v>3.32</v>
      </c>
      <c r="S2624" s="8">
        <v>2.19</v>
      </c>
      <c r="T2624" s="8">
        <v>3.9</v>
      </c>
      <c r="U2624" s="8">
        <v>0.34</v>
      </c>
      <c r="V2624" s="9">
        <v>28</v>
      </c>
      <c r="W2624" s="8">
        <v>0.31999999999999984</v>
      </c>
      <c r="X2624" s="8">
        <v>1.71</v>
      </c>
      <c r="Y2624" s="8">
        <v>-2.0000000000000018E-2</v>
      </c>
      <c r="Z2624" s="8">
        <v>0</v>
      </c>
      <c r="AA2624">
        <v>9.9999999999997868E-3</v>
      </c>
      <c r="AF2624" t="s">
        <v>3019</v>
      </c>
      <c r="AG2624" t="s">
        <v>87</v>
      </c>
      <c r="AH2624" t="s">
        <v>88</v>
      </c>
      <c r="AI2624" t="s">
        <v>359</v>
      </c>
      <c r="AJ2624" s="7">
        <v>42735</v>
      </c>
      <c r="AK2624" t="s">
        <v>3102</v>
      </c>
      <c r="AL2624" t="s">
        <v>393</v>
      </c>
      <c r="AM2624" t="s">
        <v>3020</v>
      </c>
      <c r="AN2624" t="s">
        <v>3108</v>
      </c>
      <c r="AO2624" t="str">
        <f>TEXT(A2624,"yyyy-mm-dd")</f>
        <v>2014-02-28</v>
      </c>
    </row>
    <row r="2625" spans="1:41">
      <c r="A2625" s="6" t="s">
        <v>3101</v>
      </c>
      <c r="B2625">
        <v>2014</v>
      </c>
      <c r="C2625">
        <v>2</v>
      </c>
      <c r="E2625" t="s">
        <v>81</v>
      </c>
      <c r="F2625" t="s">
        <v>82</v>
      </c>
      <c r="G2625" t="s">
        <v>83</v>
      </c>
      <c r="H2625" t="s">
        <v>2624</v>
      </c>
      <c r="I2625">
        <v>2015</v>
      </c>
      <c r="K2625" s="6">
        <v>42369</v>
      </c>
      <c r="L2625">
        <v>22</v>
      </c>
      <c r="N2625" t="s">
        <v>167</v>
      </c>
      <c r="O2625" s="8">
        <v>3.6</v>
      </c>
      <c r="P2625" s="8">
        <v>3.6</v>
      </c>
      <c r="Q2625" s="8">
        <v>3.45</v>
      </c>
      <c r="R2625" s="8">
        <v>3.8</v>
      </c>
      <c r="S2625" s="8">
        <v>3.04</v>
      </c>
      <c r="T2625" s="8">
        <v>4.0999999999999996</v>
      </c>
      <c r="U2625" s="8">
        <v>0.28999999999999998</v>
      </c>
      <c r="V2625" s="9">
        <v>37</v>
      </c>
      <c r="W2625" s="8">
        <v>0.34999999999999964</v>
      </c>
      <c r="X2625" s="8">
        <v>1.0599999999999996</v>
      </c>
      <c r="Y2625" s="8">
        <v>0</v>
      </c>
      <c r="Z2625" s="8">
        <v>3.0000000000000249E-2</v>
      </c>
      <c r="AA2625">
        <v>-8.0000000000000515E-2</v>
      </c>
      <c r="AF2625" t="s">
        <v>2625</v>
      </c>
      <c r="AG2625" t="s">
        <v>87</v>
      </c>
      <c r="AH2625" t="s">
        <v>88</v>
      </c>
      <c r="AI2625" t="s">
        <v>97</v>
      </c>
      <c r="AJ2625" s="7">
        <v>42369</v>
      </c>
      <c r="AK2625" t="s">
        <v>3102</v>
      </c>
      <c r="AL2625" t="s">
        <v>91</v>
      </c>
      <c r="AM2625" t="s">
        <v>2626</v>
      </c>
      <c r="AN2625" t="s">
        <v>3104</v>
      </c>
      <c r="AO2625" t="str">
        <f>TEXT(A2625,"yyyy-mm-dd")</f>
        <v>2014-02-28</v>
      </c>
    </row>
    <row r="2626" spans="1:41">
      <c r="A2626" s="6" t="s">
        <v>3101</v>
      </c>
      <c r="B2626">
        <v>2014</v>
      </c>
      <c r="C2626">
        <v>2</v>
      </c>
      <c r="E2626" t="s">
        <v>392</v>
      </c>
      <c r="F2626" t="s">
        <v>82</v>
      </c>
      <c r="G2626" t="s">
        <v>83</v>
      </c>
      <c r="H2626" t="s">
        <v>2624</v>
      </c>
      <c r="I2626">
        <v>2015</v>
      </c>
      <c r="K2626" s="6">
        <v>42369</v>
      </c>
      <c r="L2626">
        <v>22</v>
      </c>
      <c r="N2626" t="s">
        <v>167</v>
      </c>
      <c r="O2626" s="8">
        <v>3.18</v>
      </c>
      <c r="P2626" s="8">
        <v>3.16</v>
      </c>
      <c r="Q2626" s="8">
        <v>3</v>
      </c>
      <c r="R2626" s="8">
        <v>3.35</v>
      </c>
      <c r="S2626" s="8">
        <v>2.41</v>
      </c>
      <c r="T2626" s="8">
        <v>3.9</v>
      </c>
      <c r="U2626" s="8">
        <v>0.32</v>
      </c>
      <c r="V2626" s="9">
        <v>34</v>
      </c>
      <c r="W2626" s="8">
        <v>0.35000000000000009</v>
      </c>
      <c r="X2626" s="8">
        <v>1.4899999999999998</v>
      </c>
      <c r="Y2626" s="8">
        <v>2.0000000000000018E-2</v>
      </c>
      <c r="Z2626" s="8">
        <v>-0.10999999999999988</v>
      </c>
      <c r="AA2626">
        <v>0</v>
      </c>
      <c r="AF2626" t="s">
        <v>2625</v>
      </c>
      <c r="AG2626" t="s">
        <v>87</v>
      </c>
      <c r="AH2626" t="s">
        <v>88</v>
      </c>
      <c r="AI2626" t="s">
        <v>97</v>
      </c>
      <c r="AJ2626" s="7">
        <v>42369</v>
      </c>
      <c r="AK2626" t="s">
        <v>3102</v>
      </c>
      <c r="AL2626" t="s">
        <v>393</v>
      </c>
      <c r="AM2626" t="s">
        <v>2626</v>
      </c>
      <c r="AN2626" t="s">
        <v>3107</v>
      </c>
      <c r="AO2626" t="str">
        <f>TEXT(A2626,"yyyy-mm-dd")</f>
        <v>2014-02-28</v>
      </c>
    </row>
    <row r="2627" spans="1:41">
      <c r="A2627" s="6" t="s">
        <v>3101</v>
      </c>
      <c r="B2627">
        <v>2014</v>
      </c>
      <c r="C2627">
        <v>2</v>
      </c>
      <c r="E2627" t="s">
        <v>81</v>
      </c>
      <c r="F2627" t="s">
        <v>82</v>
      </c>
      <c r="G2627" t="s">
        <v>83</v>
      </c>
      <c r="H2627" t="s">
        <v>2325</v>
      </c>
      <c r="I2627">
        <v>2014</v>
      </c>
      <c r="K2627" s="6">
        <v>42004</v>
      </c>
      <c r="L2627">
        <v>10</v>
      </c>
      <c r="N2627" t="s">
        <v>164</v>
      </c>
      <c r="O2627" s="8">
        <v>4.01</v>
      </c>
      <c r="P2627" s="8">
        <v>4</v>
      </c>
      <c r="Q2627" s="8">
        <v>3.9</v>
      </c>
      <c r="R2627" s="8">
        <v>4.0999999999999996</v>
      </c>
      <c r="S2627" s="8">
        <v>3.49</v>
      </c>
      <c r="T2627" s="8">
        <v>5.01</v>
      </c>
      <c r="U2627" s="8">
        <v>0.28000000000000003</v>
      </c>
      <c r="V2627" s="9">
        <v>37</v>
      </c>
      <c r="W2627" s="8">
        <v>0.19999999999999973</v>
      </c>
      <c r="X2627" s="8">
        <v>1.5199999999999996</v>
      </c>
      <c r="Y2627" s="8">
        <v>9.9999999999997868E-3</v>
      </c>
      <c r="Z2627" s="8">
        <v>-9.9999999999999645E-2</v>
      </c>
      <c r="AA2627">
        <v>-8.0000000000000515E-2</v>
      </c>
      <c r="AF2627" t="s">
        <v>2326</v>
      </c>
      <c r="AG2627" t="s">
        <v>87</v>
      </c>
      <c r="AH2627" t="s">
        <v>88</v>
      </c>
      <c r="AI2627" t="s">
        <v>89</v>
      </c>
      <c r="AJ2627" s="7">
        <v>42004</v>
      </c>
      <c r="AK2627" t="s">
        <v>3102</v>
      </c>
      <c r="AL2627" t="s">
        <v>91</v>
      </c>
      <c r="AM2627" t="s">
        <v>2327</v>
      </c>
      <c r="AN2627" t="s">
        <v>3103</v>
      </c>
      <c r="AO2627" t="str">
        <f>TEXT(A2627,"yyyy-mm-dd")</f>
        <v>2014-02-28</v>
      </c>
    </row>
    <row r="2628" spans="1:41">
      <c r="A2628" s="6" t="s">
        <v>3101</v>
      </c>
      <c r="B2628">
        <v>2014</v>
      </c>
      <c r="C2628">
        <v>2</v>
      </c>
      <c r="E2628" t="s">
        <v>392</v>
      </c>
      <c r="F2628" t="s">
        <v>82</v>
      </c>
      <c r="G2628" t="s">
        <v>83</v>
      </c>
      <c r="H2628" t="s">
        <v>2325</v>
      </c>
      <c r="I2628">
        <v>2014</v>
      </c>
      <c r="K2628" s="6">
        <v>42004</v>
      </c>
      <c r="L2628">
        <v>10</v>
      </c>
      <c r="N2628" t="s">
        <v>164</v>
      </c>
      <c r="O2628" s="8">
        <v>3.4</v>
      </c>
      <c r="P2628" s="8">
        <v>3.47</v>
      </c>
      <c r="Q2628" s="8">
        <v>3.2</v>
      </c>
      <c r="R2628" s="8">
        <v>3.6</v>
      </c>
      <c r="S2628" s="8">
        <v>2.39</v>
      </c>
      <c r="T2628" s="8">
        <v>4.0999999999999996</v>
      </c>
      <c r="U2628" s="8">
        <v>0.39</v>
      </c>
      <c r="V2628" s="9">
        <v>34</v>
      </c>
      <c r="W2628" s="8">
        <v>0.39999999999999991</v>
      </c>
      <c r="X2628" s="8">
        <v>1.7099999999999995</v>
      </c>
      <c r="Y2628" s="8">
        <v>-7.0000000000000284E-2</v>
      </c>
      <c r="Z2628" s="8">
        <v>-7.9999999999999627E-2</v>
      </c>
      <c r="AA2628">
        <v>-2.0000000000000018E-2</v>
      </c>
      <c r="AF2628" t="s">
        <v>2326</v>
      </c>
      <c r="AG2628" t="s">
        <v>87</v>
      </c>
      <c r="AH2628" t="s">
        <v>88</v>
      </c>
      <c r="AI2628" t="s">
        <v>89</v>
      </c>
      <c r="AJ2628" s="7">
        <v>42004</v>
      </c>
      <c r="AK2628" t="s">
        <v>3102</v>
      </c>
      <c r="AL2628" t="s">
        <v>393</v>
      </c>
      <c r="AM2628" t="s">
        <v>2327</v>
      </c>
      <c r="AN2628" t="s">
        <v>3106</v>
      </c>
      <c r="AO2628" t="str">
        <f>TEXT(A2628,"yyyy-mm-dd")</f>
        <v>2014-02-28</v>
      </c>
    </row>
    <row r="2629" spans="1:41">
      <c r="A2629" s="6" t="s">
        <v>3101</v>
      </c>
      <c r="B2629">
        <v>2014</v>
      </c>
      <c r="C2629">
        <v>2</v>
      </c>
      <c r="E2629" t="s">
        <v>81</v>
      </c>
      <c r="F2629" t="s">
        <v>82</v>
      </c>
      <c r="G2629" t="s">
        <v>774</v>
      </c>
      <c r="H2629" t="s">
        <v>775</v>
      </c>
      <c r="K2629" s="6"/>
      <c r="O2629" s="8">
        <v>3.52</v>
      </c>
      <c r="P2629" s="8">
        <v>3.51</v>
      </c>
      <c r="Q2629" s="8">
        <v>3.49</v>
      </c>
      <c r="R2629" s="8">
        <v>3.61</v>
      </c>
      <c r="S2629" s="8">
        <v>3</v>
      </c>
      <c r="T2629" s="8">
        <v>3.97</v>
      </c>
      <c r="U2629" s="8">
        <v>0.21</v>
      </c>
      <c r="V2629" s="9">
        <v>32</v>
      </c>
      <c r="W2629" s="8">
        <v>0.11999999999999966</v>
      </c>
      <c r="X2629" s="8">
        <v>0.9700000000000002</v>
      </c>
      <c r="Y2629" s="8">
        <v>1.0000000000000231E-2</v>
      </c>
      <c r="Z2629" s="8">
        <v>9.9999999999997868E-3</v>
      </c>
      <c r="AA2629">
        <v>-0.1800000000000006</v>
      </c>
      <c r="AF2629" t="s">
        <v>776</v>
      </c>
      <c r="AG2629" t="s">
        <v>777</v>
      </c>
      <c r="AH2629" t="s">
        <v>778</v>
      </c>
      <c r="AI2629" t="s">
        <v>779</v>
      </c>
      <c r="AJ2629" s="7"/>
      <c r="AK2629" t="s">
        <v>3102</v>
      </c>
      <c r="AL2629" t="s">
        <v>91</v>
      </c>
      <c r="AM2629" t="s">
        <v>775</v>
      </c>
      <c r="AN2629" t="s">
        <v>3125</v>
      </c>
      <c r="AO2629" t="str">
        <f>TEXT(A2629,"yyyy-mm-dd")</f>
        <v>2014-02-28</v>
      </c>
    </row>
    <row r="2630" spans="1:41">
      <c r="A2630" s="6" t="s">
        <v>3101</v>
      </c>
      <c r="B2630">
        <v>2014</v>
      </c>
      <c r="C2630">
        <v>2</v>
      </c>
      <c r="E2630" t="s">
        <v>81</v>
      </c>
      <c r="F2630" t="s">
        <v>82</v>
      </c>
      <c r="G2630" t="s">
        <v>774</v>
      </c>
      <c r="H2630" t="s">
        <v>1536</v>
      </c>
      <c r="K2630" s="6"/>
      <c r="O2630" s="8">
        <v>3.44</v>
      </c>
      <c r="P2630" s="8">
        <v>3.5</v>
      </c>
      <c r="Q2630" s="8">
        <v>3.28</v>
      </c>
      <c r="R2630" s="8">
        <v>3.59</v>
      </c>
      <c r="S2630" s="8">
        <v>2.86</v>
      </c>
      <c r="T2630" s="8">
        <v>4</v>
      </c>
      <c r="U2630" s="8">
        <v>0.28000000000000003</v>
      </c>
      <c r="V2630" s="9">
        <v>32</v>
      </c>
      <c r="W2630" s="8">
        <v>0.31000000000000005</v>
      </c>
      <c r="X2630" s="8">
        <v>1.1400000000000001</v>
      </c>
      <c r="Y2630" s="8">
        <v>-6.0000000000000053E-2</v>
      </c>
      <c r="Z2630" s="8">
        <v>0</v>
      </c>
      <c r="AA2630">
        <v>-8.9999999999999858E-2</v>
      </c>
      <c r="AF2630" t="s">
        <v>1537</v>
      </c>
      <c r="AG2630" t="s">
        <v>777</v>
      </c>
      <c r="AH2630" t="s">
        <v>778</v>
      </c>
      <c r="AI2630" t="s">
        <v>1538</v>
      </c>
      <c r="AJ2630" s="7"/>
      <c r="AK2630" t="s">
        <v>3102</v>
      </c>
      <c r="AL2630" t="s">
        <v>91</v>
      </c>
      <c r="AM2630" t="s">
        <v>1536</v>
      </c>
      <c r="AN2630" t="s">
        <v>3126</v>
      </c>
      <c r="AO2630" t="str">
        <f>TEXT(A2630,"yyyy-mm-dd")</f>
        <v>2014-02-28</v>
      </c>
    </row>
    <row r="2631" spans="1:41">
      <c r="A2631" s="6" t="s">
        <v>3101</v>
      </c>
      <c r="B2631">
        <v>2014</v>
      </c>
      <c r="C2631">
        <v>2</v>
      </c>
      <c r="E2631" t="s">
        <v>392</v>
      </c>
      <c r="F2631" t="s">
        <v>82</v>
      </c>
      <c r="G2631" t="s">
        <v>774</v>
      </c>
      <c r="H2631" t="s">
        <v>775</v>
      </c>
      <c r="K2631" s="6"/>
      <c r="O2631" s="8">
        <v>3.18</v>
      </c>
      <c r="P2631" s="8">
        <v>3.21</v>
      </c>
      <c r="Q2631" s="8">
        <v>3</v>
      </c>
      <c r="R2631" s="8">
        <v>3.31</v>
      </c>
      <c r="S2631" s="8">
        <v>2.09</v>
      </c>
      <c r="T2631" s="8">
        <v>3.87</v>
      </c>
      <c r="U2631" s="8">
        <v>0.33</v>
      </c>
      <c r="V2631" s="9">
        <v>28</v>
      </c>
      <c r="W2631" s="8">
        <v>0.31000000000000005</v>
      </c>
      <c r="X2631" s="8">
        <v>1.7800000000000002</v>
      </c>
      <c r="Y2631" s="8">
        <v>-2.9999999999999805E-2</v>
      </c>
      <c r="Z2631" s="8">
        <v>-4.0000000000000036E-2</v>
      </c>
      <c r="AA2631">
        <v>-4.0000000000000036E-2</v>
      </c>
      <c r="AF2631" t="s">
        <v>776</v>
      </c>
      <c r="AG2631" t="s">
        <v>777</v>
      </c>
      <c r="AH2631" t="s">
        <v>778</v>
      </c>
      <c r="AI2631" t="s">
        <v>779</v>
      </c>
      <c r="AJ2631" s="7"/>
      <c r="AK2631" t="s">
        <v>3102</v>
      </c>
      <c r="AL2631" t="s">
        <v>393</v>
      </c>
      <c r="AM2631" t="s">
        <v>775</v>
      </c>
      <c r="AN2631" t="s">
        <v>3127</v>
      </c>
      <c r="AO2631" t="str">
        <f>TEXT(A2631,"yyyy-mm-dd")</f>
        <v>2014-02-28</v>
      </c>
    </row>
    <row r="2632" spans="1:41">
      <c r="A2632" s="6" t="s">
        <v>3101</v>
      </c>
      <c r="B2632">
        <v>2014</v>
      </c>
      <c r="C2632">
        <v>2</v>
      </c>
      <c r="E2632" t="s">
        <v>392</v>
      </c>
      <c r="F2632" t="s">
        <v>82</v>
      </c>
      <c r="G2632" t="s">
        <v>774</v>
      </c>
      <c r="H2632" t="s">
        <v>1536</v>
      </c>
      <c r="K2632" s="6"/>
      <c r="O2632" s="8">
        <v>3.08</v>
      </c>
      <c r="P2632" s="8">
        <v>3.1</v>
      </c>
      <c r="Q2632" s="8">
        <v>3</v>
      </c>
      <c r="R2632" s="8">
        <v>3.31</v>
      </c>
      <c r="S2632" s="8">
        <v>1.31</v>
      </c>
      <c r="T2632" s="8">
        <v>3.8</v>
      </c>
      <c r="U2632" s="8">
        <v>0.45</v>
      </c>
      <c r="V2632" s="9">
        <v>28</v>
      </c>
      <c r="W2632" s="8">
        <v>0.31000000000000005</v>
      </c>
      <c r="X2632" s="8">
        <v>2.4899999999999998</v>
      </c>
      <c r="Y2632" s="8">
        <v>-2.0000000000000018E-2</v>
      </c>
      <c r="Z2632" s="8">
        <v>9.0000000000000302E-2</v>
      </c>
      <c r="AA2632">
        <v>1.0000000000000231E-2</v>
      </c>
      <c r="AF2632" t="s">
        <v>1537</v>
      </c>
      <c r="AG2632" t="s">
        <v>777</v>
      </c>
      <c r="AH2632" t="s">
        <v>778</v>
      </c>
      <c r="AI2632" t="s">
        <v>1538</v>
      </c>
      <c r="AJ2632" s="7"/>
      <c r="AK2632" t="s">
        <v>3102</v>
      </c>
      <c r="AL2632" t="s">
        <v>393</v>
      </c>
      <c r="AM2632" t="s">
        <v>1536</v>
      </c>
      <c r="AN2632" t="s">
        <v>3128</v>
      </c>
      <c r="AO2632" t="str">
        <f>TEXT(A2632,"yyyy-mm-dd")</f>
        <v>2014-02-28</v>
      </c>
    </row>
    <row r="2633" spans="1:41">
      <c r="A2633" s="6" t="s">
        <v>3101</v>
      </c>
      <c r="B2633">
        <v>2014</v>
      </c>
      <c r="C2633">
        <v>2</v>
      </c>
      <c r="E2633" t="s">
        <v>112</v>
      </c>
      <c r="F2633" t="s">
        <v>113</v>
      </c>
      <c r="G2633" t="s">
        <v>83</v>
      </c>
      <c r="H2633" t="s">
        <v>3018</v>
      </c>
      <c r="I2633">
        <v>2016</v>
      </c>
      <c r="K2633" s="6">
        <v>42735</v>
      </c>
      <c r="L2633">
        <v>34</v>
      </c>
      <c r="N2633" t="s">
        <v>789</v>
      </c>
      <c r="O2633" s="8">
        <v>4.8</v>
      </c>
      <c r="P2633" s="8">
        <v>4.5</v>
      </c>
      <c r="Q2633" s="8">
        <v>4.3</v>
      </c>
      <c r="R2633" s="8">
        <v>5.5</v>
      </c>
      <c r="S2633" s="8">
        <v>3.3</v>
      </c>
      <c r="T2633" s="8">
        <v>6.45</v>
      </c>
      <c r="U2633" s="8">
        <v>0.82</v>
      </c>
      <c r="V2633" s="9">
        <v>27</v>
      </c>
      <c r="W2633" s="8">
        <v>1.2000000000000002</v>
      </c>
      <c r="X2633" s="8">
        <v>3.1500000000000004</v>
      </c>
      <c r="Y2633" s="8">
        <v>0.29999999999999982</v>
      </c>
      <c r="Z2633" s="8">
        <v>-0.16999999999999993</v>
      </c>
      <c r="AA2633">
        <v>0.16999999999999993</v>
      </c>
      <c r="AF2633" t="s">
        <v>3059</v>
      </c>
      <c r="AG2633" t="s">
        <v>115</v>
      </c>
      <c r="AH2633" t="s">
        <v>116</v>
      </c>
      <c r="AI2633" t="s">
        <v>359</v>
      </c>
      <c r="AJ2633" s="7">
        <v>42735</v>
      </c>
      <c r="AK2633" t="s">
        <v>3102</v>
      </c>
      <c r="AL2633" t="s">
        <v>118</v>
      </c>
      <c r="AM2633" t="s">
        <v>3020</v>
      </c>
      <c r="AN2633" t="s">
        <v>3132</v>
      </c>
      <c r="AO2633" t="str">
        <f>TEXT(A2633,"yyyy-mm-dd")</f>
        <v>2014-02-28</v>
      </c>
    </row>
    <row r="2634" spans="1:41">
      <c r="A2634" s="6" t="s">
        <v>3101</v>
      </c>
      <c r="B2634">
        <v>2014</v>
      </c>
      <c r="C2634">
        <v>2</v>
      </c>
      <c r="E2634" t="s">
        <v>2881</v>
      </c>
      <c r="F2634" t="s">
        <v>113</v>
      </c>
      <c r="G2634" t="s">
        <v>83</v>
      </c>
      <c r="H2634" t="s">
        <v>3018</v>
      </c>
      <c r="I2634">
        <v>2016</v>
      </c>
      <c r="K2634" s="6">
        <v>42735</v>
      </c>
      <c r="L2634">
        <v>34</v>
      </c>
      <c r="N2634" t="s">
        <v>789</v>
      </c>
      <c r="O2634" s="8">
        <v>7.21</v>
      </c>
      <c r="P2634" s="8">
        <v>7.26</v>
      </c>
      <c r="Q2634" s="8">
        <v>6.6</v>
      </c>
      <c r="R2634" s="8">
        <v>7.88</v>
      </c>
      <c r="S2634" s="8">
        <v>6</v>
      </c>
      <c r="T2634" s="8">
        <v>8.6300000000000008</v>
      </c>
      <c r="U2634" s="8">
        <v>0.78</v>
      </c>
      <c r="V2634" s="9">
        <v>19</v>
      </c>
      <c r="W2634" s="8">
        <v>1.2800000000000002</v>
      </c>
      <c r="X2634" s="8">
        <v>2.6300000000000008</v>
      </c>
      <c r="Y2634" s="8">
        <v>-4.9999999999999822E-2</v>
      </c>
      <c r="Z2634" s="8">
        <v>-0.24000000000000021</v>
      </c>
      <c r="AA2634">
        <v>0.37000000000000011</v>
      </c>
      <c r="AF2634" t="s">
        <v>3099</v>
      </c>
      <c r="AG2634" t="s">
        <v>2883</v>
      </c>
      <c r="AH2634" t="s">
        <v>2884</v>
      </c>
      <c r="AI2634" t="s">
        <v>359</v>
      </c>
      <c r="AJ2634" s="7">
        <v>42735</v>
      </c>
      <c r="AK2634" t="s">
        <v>3102</v>
      </c>
      <c r="AL2634" t="s">
        <v>2885</v>
      </c>
      <c r="AM2634" t="s">
        <v>3020</v>
      </c>
      <c r="AN2634" t="s">
        <v>3135</v>
      </c>
      <c r="AO2634" t="str">
        <f>TEXT(A2634,"yyyy-mm-dd")</f>
        <v>2014-02-28</v>
      </c>
    </row>
    <row r="2635" spans="1:41">
      <c r="A2635" s="6" t="s">
        <v>3101</v>
      </c>
      <c r="B2635">
        <v>2014</v>
      </c>
      <c r="C2635">
        <v>2</v>
      </c>
      <c r="E2635" t="s">
        <v>112</v>
      </c>
      <c r="F2635" t="s">
        <v>113</v>
      </c>
      <c r="G2635" t="s">
        <v>83</v>
      </c>
      <c r="H2635" t="s">
        <v>2624</v>
      </c>
      <c r="I2635">
        <v>2015</v>
      </c>
      <c r="K2635" s="6">
        <v>42369</v>
      </c>
      <c r="L2635">
        <v>22</v>
      </c>
      <c r="N2635" t="s">
        <v>167</v>
      </c>
      <c r="O2635" s="8">
        <v>4.16</v>
      </c>
      <c r="P2635" s="8">
        <v>4.0999999999999996</v>
      </c>
      <c r="Q2635" s="8">
        <v>3.88</v>
      </c>
      <c r="R2635" s="8">
        <v>4.5199999999999996</v>
      </c>
      <c r="S2635" s="8">
        <v>2.7</v>
      </c>
      <c r="T2635" s="8">
        <v>5</v>
      </c>
      <c r="U2635" s="8">
        <v>0.51</v>
      </c>
      <c r="V2635" s="9">
        <v>32</v>
      </c>
      <c r="W2635" s="8">
        <v>0.63999999999999968</v>
      </c>
      <c r="X2635" s="8">
        <v>2.2999999999999998</v>
      </c>
      <c r="Y2635" s="8">
        <v>6.0000000000000497E-2</v>
      </c>
      <c r="Z2635" s="8">
        <v>9.9999999999999645E-2</v>
      </c>
      <c r="AA2635">
        <v>-6.0000000000000497E-2</v>
      </c>
      <c r="AF2635" t="s">
        <v>2694</v>
      </c>
      <c r="AG2635" t="s">
        <v>115</v>
      </c>
      <c r="AH2635" t="s">
        <v>116</v>
      </c>
      <c r="AI2635" t="s">
        <v>230</v>
      </c>
      <c r="AJ2635" s="7">
        <v>42369</v>
      </c>
      <c r="AK2635" t="s">
        <v>3102</v>
      </c>
      <c r="AL2635" t="s">
        <v>118</v>
      </c>
      <c r="AM2635" t="s">
        <v>2626</v>
      </c>
      <c r="AN2635" t="s">
        <v>3131</v>
      </c>
      <c r="AO2635" t="str">
        <f>TEXT(A2635,"yyyy-mm-dd")</f>
        <v>2014-02-28</v>
      </c>
    </row>
    <row r="2636" spans="1:41">
      <c r="A2636" s="6" t="s">
        <v>3101</v>
      </c>
      <c r="B2636">
        <v>2014</v>
      </c>
      <c r="C2636">
        <v>2</v>
      </c>
      <c r="E2636" t="s">
        <v>2881</v>
      </c>
      <c r="F2636" t="s">
        <v>113</v>
      </c>
      <c r="G2636" t="s">
        <v>83</v>
      </c>
      <c r="H2636" t="s">
        <v>2624</v>
      </c>
      <c r="I2636">
        <v>2015</v>
      </c>
      <c r="K2636" s="6">
        <v>42369</v>
      </c>
      <c r="L2636">
        <v>22</v>
      </c>
      <c r="N2636" t="s">
        <v>167</v>
      </c>
      <c r="O2636" s="8">
        <v>6.93</v>
      </c>
      <c r="P2636" s="8">
        <v>7.06</v>
      </c>
      <c r="Q2636" s="8">
        <v>6.53</v>
      </c>
      <c r="R2636" s="8">
        <v>7.48</v>
      </c>
      <c r="S2636" s="8">
        <v>5.4</v>
      </c>
      <c r="T2636" s="8">
        <v>7.66</v>
      </c>
      <c r="U2636" s="8">
        <v>0.62</v>
      </c>
      <c r="V2636" s="9">
        <v>22</v>
      </c>
      <c r="W2636" s="8">
        <v>0.95000000000000018</v>
      </c>
      <c r="X2636" s="8">
        <v>2.2599999999999998</v>
      </c>
      <c r="Y2636" s="8">
        <v>-0.12999999999999989</v>
      </c>
      <c r="Z2636" s="8">
        <v>5.9999999999999609E-2</v>
      </c>
      <c r="AA2636">
        <v>0.12999999999999989</v>
      </c>
      <c r="AF2636" t="s">
        <v>3062</v>
      </c>
      <c r="AG2636" t="s">
        <v>2883</v>
      </c>
      <c r="AH2636" t="s">
        <v>2884</v>
      </c>
      <c r="AI2636" t="s">
        <v>230</v>
      </c>
      <c r="AJ2636" s="7">
        <v>42369</v>
      </c>
      <c r="AK2636" t="s">
        <v>3102</v>
      </c>
      <c r="AL2636" t="s">
        <v>2885</v>
      </c>
      <c r="AM2636" t="s">
        <v>2626</v>
      </c>
      <c r="AN2636" t="s">
        <v>3134</v>
      </c>
      <c r="AO2636" t="str">
        <f>TEXT(A2636,"yyyy-mm-dd")</f>
        <v>2014-02-28</v>
      </c>
    </row>
    <row r="2637" spans="1:41">
      <c r="A2637" s="6" t="s">
        <v>3101</v>
      </c>
      <c r="B2637">
        <v>2014</v>
      </c>
      <c r="C2637">
        <v>2</v>
      </c>
      <c r="E2637" t="s">
        <v>112</v>
      </c>
      <c r="F2637" t="s">
        <v>113</v>
      </c>
      <c r="G2637" t="s">
        <v>83</v>
      </c>
      <c r="H2637" t="s">
        <v>2325</v>
      </c>
      <c r="I2637">
        <v>2014</v>
      </c>
      <c r="K2637" s="6">
        <v>42004</v>
      </c>
      <c r="L2637">
        <v>10</v>
      </c>
      <c r="N2637" t="s">
        <v>164</v>
      </c>
      <c r="O2637" s="8">
        <v>3.52</v>
      </c>
      <c r="P2637" s="8">
        <v>3.5</v>
      </c>
      <c r="Q2637" s="8">
        <v>3.42</v>
      </c>
      <c r="R2637" s="8">
        <v>3.7</v>
      </c>
      <c r="S2637" s="8">
        <v>2.2999999999999998</v>
      </c>
      <c r="T2637" s="8">
        <v>3.95</v>
      </c>
      <c r="U2637" s="8">
        <v>0.3</v>
      </c>
      <c r="V2637" s="9">
        <v>32</v>
      </c>
      <c r="W2637" s="8">
        <v>0.28000000000000025</v>
      </c>
      <c r="X2637" s="8">
        <v>1.6500000000000004</v>
      </c>
      <c r="Y2637" s="8">
        <v>2.0000000000000018E-2</v>
      </c>
      <c r="Z2637" s="8">
        <v>0</v>
      </c>
      <c r="AA2637">
        <v>0.18000000000000016</v>
      </c>
      <c r="AF2637" t="s">
        <v>2648</v>
      </c>
      <c r="AG2637" t="s">
        <v>115</v>
      </c>
      <c r="AH2637" t="s">
        <v>116</v>
      </c>
      <c r="AI2637" t="s">
        <v>117</v>
      </c>
      <c r="AJ2637" s="7">
        <v>42004</v>
      </c>
      <c r="AK2637" t="s">
        <v>3102</v>
      </c>
      <c r="AL2637" t="s">
        <v>118</v>
      </c>
      <c r="AM2637" t="s">
        <v>2327</v>
      </c>
      <c r="AN2637" t="s">
        <v>3130</v>
      </c>
      <c r="AO2637" t="str">
        <f>TEXT(A2637,"yyyy-mm-dd")</f>
        <v>2014-02-28</v>
      </c>
    </row>
    <row r="2638" spans="1:41">
      <c r="A2638" s="6" t="s">
        <v>3101</v>
      </c>
      <c r="B2638">
        <v>2014</v>
      </c>
      <c r="C2638">
        <v>2</v>
      </c>
      <c r="E2638" t="s">
        <v>2881</v>
      </c>
      <c r="F2638" t="s">
        <v>113</v>
      </c>
      <c r="G2638" t="s">
        <v>83</v>
      </c>
      <c r="H2638" t="s">
        <v>2325</v>
      </c>
      <c r="I2638">
        <v>2014</v>
      </c>
      <c r="K2638" s="6">
        <v>42004</v>
      </c>
      <c r="L2638">
        <v>10</v>
      </c>
      <c r="N2638" t="s">
        <v>164</v>
      </c>
      <c r="O2638" s="8">
        <v>6.6</v>
      </c>
      <c r="P2638" s="8">
        <v>6.6</v>
      </c>
      <c r="Q2638" s="8">
        <v>6.45</v>
      </c>
      <c r="R2638" s="8">
        <v>6.79</v>
      </c>
      <c r="S2638" s="8">
        <v>6</v>
      </c>
      <c r="T2638" s="8">
        <v>7.18</v>
      </c>
      <c r="U2638" s="8">
        <v>0.3</v>
      </c>
      <c r="V2638" s="9">
        <v>23</v>
      </c>
      <c r="W2638" s="8">
        <v>0.33999999999999986</v>
      </c>
      <c r="X2638" s="8">
        <v>1.1799999999999997</v>
      </c>
      <c r="Y2638" s="8">
        <v>0</v>
      </c>
      <c r="Z2638" s="8">
        <v>-0.10000000000000053</v>
      </c>
      <c r="AA2638">
        <v>-0.25999999999999979</v>
      </c>
      <c r="AF2638" t="s">
        <v>2882</v>
      </c>
      <c r="AG2638" t="s">
        <v>2883</v>
      </c>
      <c r="AH2638" t="s">
        <v>2884</v>
      </c>
      <c r="AI2638" t="s">
        <v>117</v>
      </c>
      <c r="AJ2638" s="7">
        <v>42004</v>
      </c>
      <c r="AK2638" t="s">
        <v>3102</v>
      </c>
      <c r="AL2638" t="s">
        <v>2885</v>
      </c>
      <c r="AM2638" t="s">
        <v>2327</v>
      </c>
      <c r="AN2638" t="s">
        <v>3133</v>
      </c>
      <c r="AO2638" t="str">
        <f>TEXT(A2638,"yyyy-mm-dd")</f>
        <v>2014-02-28</v>
      </c>
    </row>
    <row r="2639" spans="1:41">
      <c r="A2639" s="6" t="s">
        <v>3136</v>
      </c>
      <c r="B2639">
        <v>2014</v>
      </c>
      <c r="C2639">
        <v>3</v>
      </c>
      <c r="E2639" t="s">
        <v>1907</v>
      </c>
      <c r="F2639" t="s">
        <v>1908</v>
      </c>
      <c r="G2639" t="s">
        <v>102</v>
      </c>
      <c r="H2639" t="s">
        <v>3159</v>
      </c>
      <c r="I2639">
        <v>2016</v>
      </c>
      <c r="J2639">
        <v>1</v>
      </c>
      <c r="K2639" s="6">
        <v>42460</v>
      </c>
      <c r="L2639">
        <v>24</v>
      </c>
      <c r="M2639">
        <v>8</v>
      </c>
      <c r="N2639" t="s">
        <v>368</v>
      </c>
      <c r="O2639" s="8">
        <v>4.41</v>
      </c>
      <c r="P2639" s="8">
        <v>4.5</v>
      </c>
      <c r="Q2639" s="8">
        <v>4</v>
      </c>
      <c r="R2639" s="8">
        <v>4.5599999999999996</v>
      </c>
      <c r="S2639" s="8">
        <v>3.5</v>
      </c>
      <c r="T2639" s="8">
        <v>5.81</v>
      </c>
      <c r="U2639" s="8">
        <v>0.54</v>
      </c>
      <c r="V2639" s="9">
        <v>27</v>
      </c>
      <c r="W2639" s="8">
        <v>0.55999999999999961</v>
      </c>
      <c r="X2639" s="8">
        <v>2.3099999999999996</v>
      </c>
      <c r="Y2639" s="8">
        <v>-8.9999999999999858E-2</v>
      </c>
      <c r="Z2639" s="8"/>
      <c r="AF2639" t="s">
        <v>3160</v>
      </c>
      <c r="AG2639" t="s">
        <v>1910</v>
      </c>
      <c r="AH2639" t="s">
        <v>1911</v>
      </c>
      <c r="AI2639" t="s">
        <v>1971</v>
      </c>
      <c r="AJ2639" s="7">
        <v>42460</v>
      </c>
      <c r="AK2639" t="s">
        <v>3137</v>
      </c>
      <c r="AL2639" t="s">
        <v>1908</v>
      </c>
      <c r="AM2639" t="s">
        <v>3161</v>
      </c>
      <c r="AN2639" t="s">
        <v>3162</v>
      </c>
      <c r="AO2639" t="str">
        <f>TEXT(A2639,"yyyy-mm-dd")</f>
        <v>2014-03-31</v>
      </c>
    </row>
    <row r="2640" spans="1:41">
      <c r="A2640" s="6" t="s">
        <v>3136</v>
      </c>
      <c r="B2640">
        <v>2014</v>
      </c>
      <c r="C2640">
        <v>3</v>
      </c>
      <c r="E2640" t="s">
        <v>1907</v>
      </c>
      <c r="F2640" t="s">
        <v>1908</v>
      </c>
      <c r="G2640" t="s">
        <v>102</v>
      </c>
      <c r="H2640" t="s">
        <v>3037</v>
      </c>
      <c r="I2640">
        <v>2015</v>
      </c>
      <c r="J2640">
        <v>4</v>
      </c>
      <c r="K2640" s="6">
        <v>42369</v>
      </c>
      <c r="L2640">
        <v>21</v>
      </c>
      <c r="M2640">
        <v>7</v>
      </c>
      <c r="N2640" t="s">
        <v>176</v>
      </c>
      <c r="O2640" s="8">
        <v>4.2300000000000004</v>
      </c>
      <c r="P2640" s="8">
        <v>4.2</v>
      </c>
      <c r="Q2640" s="8">
        <v>4</v>
      </c>
      <c r="R2640" s="8">
        <v>4.5</v>
      </c>
      <c r="S2640" s="8">
        <v>3.5</v>
      </c>
      <c r="T2640" s="8">
        <v>5.69</v>
      </c>
      <c r="U2640" s="8">
        <v>0.47</v>
      </c>
      <c r="V2640" s="9">
        <v>33</v>
      </c>
      <c r="W2640" s="8">
        <v>0.5</v>
      </c>
      <c r="X2640" s="8">
        <v>2.1900000000000004</v>
      </c>
      <c r="Y2640" s="8">
        <v>3.0000000000000249E-2</v>
      </c>
      <c r="Z2640" s="8">
        <v>7.0000000000000284E-2</v>
      </c>
      <c r="AA2640">
        <v>0</v>
      </c>
      <c r="AF2640" t="s">
        <v>3049</v>
      </c>
      <c r="AG2640" t="s">
        <v>1910</v>
      </c>
      <c r="AH2640" t="s">
        <v>1911</v>
      </c>
      <c r="AI2640" t="s">
        <v>1944</v>
      </c>
      <c r="AJ2640" s="7">
        <v>42369</v>
      </c>
      <c r="AK2640" t="s">
        <v>3137</v>
      </c>
      <c r="AL2640" t="s">
        <v>1908</v>
      </c>
      <c r="AM2640" t="s">
        <v>3040</v>
      </c>
      <c r="AN2640" t="s">
        <v>3158</v>
      </c>
      <c r="AO2640" t="str">
        <f>TEXT(A2640,"yyyy-mm-dd")</f>
        <v>2014-03-31</v>
      </c>
    </row>
    <row r="2641" spans="1:41">
      <c r="A2641" s="6" t="s">
        <v>3136</v>
      </c>
      <c r="B2641">
        <v>2014</v>
      </c>
      <c r="C2641">
        <v>3</v>
      </c>
      <c r="E2641" t="s">
        <v>1907</v>
      </c>
      <c r="F2641" t="s">
        <v>1908</v>
      </c>
      <c r="G2641" t="s">
        <v>102</v>
      </c>
      <c r="H2641" t="s">
        <v>2970</v>
      </c>
      <c r="I2641">
        <v>2015</v>
      </c>
      <c r="J2641">
        <v>3</v>
      </c>
      <c r="K2641" s="6">
        <v>42277</v>
      </c>
      <c r="L2641">
        <v>18</v>
      </c>
      <c r="M2641">
        <v>6</v>
      </c>
      <c r="N2641" t="s">
        <v>206</v>
      </c>
      <c r="O2641" s="8">
        <v>4.0999999999999996</v>
      </c>
      <c r="P2641" s="8">
        <v>4</v>
      </c>
      <c r="Q2641" s="8">
        <v>3.75</v>
      </c>
      <c r="R2641" s="8">
        <v>4.28</v>
      </c>
      <c r="S2641" s="8">
        <v>3.5</v>
      </c>
      <c r="T2641" s="8">
        <v>5.54</v>
      </c>
      <c r="U2641" s="8">
        <v>0.45</v>
      </c>
      <c r="V2641" s="9">
        <v>32</v>
      </c>
      <c r="W2641" s="8">
        <v>0.53000000000000025</v>
      </c>
      <c r="X2641" s="8">
        <v>2.04</v>
      </c>
      <c r="Y2641" s="8">
        <v>9.9999999999999645E-2</v>
      </c>
      <c r="Z2641" s="8">
        <v>0</v>
      </c>
      <c r="AA2641">
        <v>-2.9999999999999805E-2</v>
      </c>
      <c r="AF2641" t="s">
        <v>2971</v>
      </c>
      <c r="AG2641" t="s">
        <v>1910</v>
      </c>
      <c r="AH2641" t="s">
        <v>1911</v>
      </c>
      <c r="AI2641" t="s">
        <v>1939</v>
      </c>
      <c r="AJ2641" s="7">
        <v>42277</v>
      </c>
      <c r="AK2641" t="s">
        <v>3137</v>
      </c>
      <c r="AL2641" t="s">
        <v>1908</v>
      </c>
      <c r="AM2641" t="s">
        <v>2972</v>
      </c>
      <c r="AN2641" t="s">
        <v>3157</v>
      </c>
      <c r="AO2641" t="str">
        <f>TEXT(A2641,"yyyy-mm-dd")</f>
        <v>2014-03-31</v>
      </c>
    </row>
    <row r="2642" spans="1:41">
      <c r="A2642" s="6" t="s">
        <v>3136</v>
      </c>
      <c r="B2642">
        <v>2014</v>
      </c>
      <c r="C2642">
        <v>3</v>
      </c>
      <c r="E2642" t="s">
        <v>1907</v>
      </c>
      <c r="F2642" t="s">
        <v>1908</v>
      </c>
      <c r="G2642" t="s">
        <v>102</v>
      </c>
      <c r="H2642" t="s">
        <v>2840</v>
      </c>
      <c r="I2642">
        <v>2015</v>
      </c>
      <c r="J2642">
        <v>2</v>
      </c>
      <c r="K2642" s="6">
        <v>42185</v>
      </c>
      <c r="L2642">
        <v>15</v>
      </c>
      <c r="M2642">
        <v>5</v>
      </c>
      <c r="N2642" t="s">
        <v>236</v>
      </c>
      <c r="O2642" s="8">
        <v>3.92</v>
      </c>
      <c r="P2642" s="8">
        <v>3.75</v>
      </c>
      <c r="Q2642" s="8">
        <v>3.71</v>
      </c>
      <c r="R2642" s="8">
        <v>4</v>
      </c>
      <c r="S2642" s="8">
        <v>3.5</v>
      </c>
      <c r="T2642" s="8">
        <v>5.34</v>
      </c>
      <c r="U2642" s="8">
        <v>0.42</v>
      </c>
      <c r="V2642" s="9">
        <v>32</v>
      </c>
      <c r="W2642" s="8">
        <v>0.29000000000000004</v>
      </c>
      <c r="X2642" s="8">
        <v>1.8399999999999999</v>
      </c>
      <c r="Y2642" s="8">
        <v>0.16999999999999993</v>
      </c>
      <c r="Z2642" s="8">
        <v>-0.25</v>
      </c>
      <c r="AA2642">
        <v>-0.20999999999999996</v>
      </c>
      <c r="AF2642" t="s">
        <v>2841</v>
      </c>
      <c r="AG2642" t="s">
        <v>1910</v>
      </c>
      <c r="AH2642" t="s">
        <v>1911</v>
      </c>
      <c r="AI2642" t="s">
        <v>1934</v>
      </c>
      <c r="AJ2642" s="7">
        <v>42185</v>
      </c>
      <c r="AK2642" t="s">
        <v>3137</v>
      </c>
      <c r="AL2642" t="s">
        <v>1908</v>
      </c>
      <c r="AM2642" t="s">
        <v>2842</v>
      </c>
      <c r="AN2642" t="s">
        <v>3156</v>
      </c>
      <c r="AO2642" t="str">
        <f>TEXT(A2642,"yyyy-mm-dd")</f>
        <v>2014-03-31</v>
      </c>
    </row>
    <row r="2643" spans="1:41">
      <c r="A2643" s="6" t="s">
        <v>3136</v>
      </c>
      <c r="B2643">
        <v>2014</v>
      </c>
      <c r="C2643">
        <v>3</v>
      </c>
      <c r="E2643" t="s">
        <v>1907</v>
      </c>
      <c r="F2643" t="s">
        <v>1908</v>
      </c>
      <c r="G2643" t="s">
        <v>102</v>
      </c>
      <c r="H2643" t="s">
        <v>2749</v>
      </c>
      <c r="I2643">
        <v>2015</v>
      </c>
      <c r="J2643">
        <v>1</v>
      </c>
      <c r="K2643" s="6">
        <v>42094</v>
      </c>
      <c r="L2643">
        <v>12</v>
      </c>
      <c r="M2643">
        <v>4</v>
      </c>
      <c r="N2643" t="s">
        <v>261</v>
      </c>
      <c r="O2643" s="8">
        <v>3.75</v>
      </c>
      <c r="P2643" s="8">
        <v>3.55</v>
      </c>
      <c r="Q2643" s="8">
        <v>3.5</v>
      </c>
      <c r="R2643" s="8">
        <v>4</v>
      </c>
      <c r="S2643" s="8">
        <v>3.5</v>
      </c>
      <c r="T2643" s="8">
        <v>5.09</v>
      </c>
      <c r="U2643" s="8">
        <v>0.36</v>
      </c>
      <c r="V2643" s="9">
        <v>32</v>
      </c>
      <c r="W2643" s="8">
        <v>0.5</v>
      </c>
      <c r="X2643" s="8">
        <v>1.5899999999999999</v>
      </c>
      <c r="Y2643" s="8">
        <v>0.20000000000000018</v>
      </c>
      <c r="Z2643" s="8">
        <v>-0.20000000000000018</v>
      </c>
      <c r="AA2643">
        <v>0</v>
      </c>
      <c r="AF2643" t="s">
        <v>2750</v>
      </c>
      <c r="AG2643" t="s">
        <v>1910</v>
      </c>
      <c r="AH2643" t="s">
        <v>1911</v>
      </c>
      <c r="AI2643" t="s">
        <v>1929</v>
      </c>
      <c r="AJ2643" s="7">
        <v>42094</v>
      </c>
      <c r="AK2643" t="s">
        <v>3137</v>
      </c>
      <c r="AL2643" t="s">
        <v>1908</v>
      </c>
      <c r="AM2643" t="s">
        <v>2751</v>
      </c>
      <c r="AN2643" t="s">
        <v>3155</v>
      </c>
      <c r="AO2643" t="str">
        <f>TEXT(A2643,"yyyy-mm-dd")</f>
        <v>2014-03-31</v>
      </c>
    </row>
    <row r="2644" spans="1:41">
      <c r="A2644" s="6" t="s">
        <v>3136</v>
      </c>
      <c r="B2644">
        <v>2014</v>
      </c>
      <c r="C2644">
        <v>3</v>
      </c>
      <c r="E2644" t="s">
        <v>1907</v>
      </c>
      <c r="F2644" t="s">
        <v>1908</v>
      </c>
      <c r="G2644" t="s">
        <v>102</v>
      </c>
      <c r="H2644" t="s">
        <v>2641</v>
      </c>
      <c r="I2644">
        <v>2014</v>
      </c>
      <c r="J2644">
        <v>4</v>
      </c>
      <c r="K2644" s="6">
        <v>42004</v>
      </c>
      <c r="L2644">
        <v>9</v>
      </c>
      <c r="M2644">
        <v>3</v>
      </c>
      <c r="N2644" t="s">
        <v>173</v>
      </c>
      <c r="O2644" s="8">
        <v>3.61</v>
      </c>
      <c r="P2644" s="8">
        <v>3.5</v>
      </c>
      <c r="Q2644" s="8">
        <v>3.5</v>
      </c>
      <c r="R2644" s="8">
        <v>3.5</v>
      </c>
      <c r="S2644" s="8">
        <v>3.5</v>
      </c>
      <c r="T2644" s="8">
        <v>4.7699999999999996</v>
      </c>
      <c r="U2644" s="8">
        <v>0.26</v>
      </c>
      <c r="V2644" s="9">
        <v>33</v>
      </c>
      <c r="W2644" s="8">
        <v>0</v>
      </c>
      <c r="X2644" s="8">
        <v>1.2699999999999996</v>
      </c>
      <c r="Y2644" s="8">
        <v>0.10999999999999988</v>
      </c>
      <c r="Z2644" s="8">
        <v>0</v>
      </c>
      <c r="AA2644">
        <v>-0.25</v>
      </c>
      <c r="AF2644" t="s">
        <v>2642</v>
      </c>
      <c r="AG2644" t="s">
        <v>1910</v>
      </c>
      <c r="AH2644" t="s">
        <v>1911</v>
      </c>
      <c r="AI2644" t="s">
        <v>1924</v>
      </c>
      <c r="AJ2644" s="7">
        <v>42004</v>
      </c>
      <c r="AK2644" t="s">
        <v>3137</v>
      </c>
      <c r="AL2644" t="s">
        <v>1908</v>
      </c>
      <c r="AM2644" t="s">
        <v>2643</v>
      </c>
      <c r="AN2644" t="s">
        <v>3154</v>
      </c>
      <c r="AO2644" t="str">
        <f>TEXT(A2644,"yyyy-mm-dd")</f>
        <v>2014-03-31</v>
      </c>
    </row>
    <row r="2645" spans="1:41">
      <c r="A2645" s="6" t="s">
        <v>3136</v>
      </c>
      <c r="B2645">
        <v>2014</v>
      </c>
      <c r="C2645">
        <v>3</v>
      </c>
      <c r="E2645" t="s">
        <v>1907</v>
      </c>
      <c r="F2645" t="s">
        <v>1908</v>
      </c>
      <c r="G2645" t="s">
        <v>102</v>
      </c>
      <c r="H2645" t="s">
        <v>2564</v>
      </c>
      <c r="I2645">
        <v>2014</v>
      </c>
      <c r="J2645">
        <v>3</v>
      </c>
      <c r="K2645" s="6">
        <v>41912</v>
      </c>
      <c r="L2645">
        <v>6</v>
      </c>
      <c r="M2645">
        <v>2</v>
      </c>
      <c r="N2645" t="s">
        <v>203</v>
      </c>
      <c r="O2645" s="8">
        <v>3.54</v>
      </c>
      <c r="P2645" s="8">
        <v>3.5</v>
      </c>
      <c r="Q2645" s="8">
        <v>3.5</v>
      </c>
      <c r="R2645" s="8">
        <v>3.5</v>
      </c>
      <c r="S2645" s="8">
        <v>3.4</v>
      </c>
      <c r="T2645" s="8">
        <v>4.3499999999999996</v>
      </c>
      <c r="U2645" s="8">
        <v>0.17</v>
      </c>
      <c r="V2645" s="9">
        <v>33</v>
      </c>
      <c r="W2645" s="8">
        <v>0</v>
      </c>
      <c r="X2645" s="8">
        <v>0.94999999999999973</v>
      </c>
      <c r="Y2645" s="8">
        <v>4.0000000000000036E-2</v>
      </c>
      <c r="Z2645" s="8">
        <v>0</v>
      </c>
      <c r="AA2645">
        <v>-0.20999999999999996</v>
      </c>
      <c r="AF2645" t="s">
        <v>2565</v>
      </c>
      <c r="AG2645" t="s">
        <v>1910</v>
      </c>
      <c r="AH2645" t="s">
        <v>1911</v>
      </c>
      <c r="AI2645" t="s">
        <v>1919</v>
      </c>
      <c r="AJ2645" s="7">
        <v>41912</v>
      </c>
      <c r="AK2645" t="s">
        <v>3137</v>
      </c>
      <c r="AL2645" t="s">
        <v>1908</v>
      </c>
      <c r="AM2645" t="s">
        <v>2566</v>
      </c>
      <c r="AN2645" t="s">
        <v>3153</v>
      </c>
      <c r="AO2645" t="str">
        <f>TEXT(A2645,"yyyy-mm-dd")</f>
        <v>2014-03-31</v>
      </c>
    </row>
    <row r="2646" spans="1:41">
      <c r="A2646" s="6" t="s">
        <v>3136</v>
      </c>
      <c r="B2646">
        <v>2014</v>
      </c>
      <c r="C2646">
        <v>3</v>
      </c>
      <c r="E2646" t="s">
        <v>1907</v>
      </c>
      <c r="F2646" t="s">
        <v>1908</v>
      </c>
      <c r="G2646" t="s">
        <v>102</v>
      </c>
      <c r="H2646" t="s">
        <v>2491</v>
      </c>
      <c r="I2646">
        <v>2014</v>
      </c>
      <c r="J2646">
        <v>2</v>
      </c>
      <c r="K2646" s="6">
        <v>41820</v>
      </c>
      <c r="L2646">
        <v>3</v>
      </c>
      <c r="M2646">
        <v>1</v>
      </c>
      <c r="N2646" t="s">
        <v>233</v>
      </c>
      <c r="O2646" s="8">
        <v>3.53</v>
      </c>
      <c r="P2646" s="8">
        <v>3.5</v>
      </c>
      <c r="Q2646" s="8">
        <v>3.5</v>
      </c>
      <c r="R2646" s="8">
        <v>3.5</v>
      </c>
      <c r="S2646" s="8">
        <v>3.5</v>
      </c>
      <c r="T2646" s="8">
        <v>3.9</v>
      </c>
      <c r="U2646" s="8">
        <v>0.09</v>
      </c>
      <c r="V2646" s="9">
        <v>33</v>
      </c>
      <c r="W2646" s="8">
        <v>0</v>
      </c>
      <c r="X2646" s="8">
        <v>0.39999999999999991</v>
      </c>
      <c r="Y2646" s="8">
        <v>2.9999999999999805E-2</v>
      </c>
      <c r="Z2646" s="8">
        <v>0</v>
      </c>
      <c r="AA2646">
        <v>0</v>
      </c>
      <c r="AF2646" t="s">
        <v>2492</v>
      </c>
      <c r="AG2646" t="s">
        <v>1910</v>
      </c>
      <c r="AH2646" t="s">
        <v>1911</v>
      </c>
      <c r="AI2646" t="s">
        <v>1915</v>
      </c>
      <c r="AJ2646" s="7">
        <v>41820</v>
      </c>
      <c r="AK2646" t="s">
        <v>3137</v>
      </c>
      <c r="AL2646" t="s">
        <v>1908</v>
      </c>
      <c r="AM2646" t="s">
        <v>2493</v>
      </c>
      <c r="AN2646" t="s">
        <v>3152</v>
      </c>
      <c r="AO2646" t="str">
        <f>TEXT(A2646,"yyyy-mm-dd")</f>
        <v>2014-03-31</v>
      </c>
    </row>
    <row r="2647" spans="1:41">
      <c r="A2647" s="6" t="s">
        <v>3136</v>
      </c>
      <c r="B2647">
        <v>2014</v>
      </c>
      <c r="C2647">
        <v>3</v>
      </c>
      <c r="E2647" t="s">
        <v>100</v>
      </c>
      <c r="F2647" t="s">
        <v>101</v>
      </c>
      <c r="G2647" t="s">
        <v>83</v>
      </c>
      <c r="H2647" t="s">
        <v>3018</v>
      </c>
      <c r="I2647">
        <v>2016</v>
      </c>
      <c r="K2647" s="6">
        <v>42735</v>
      </c>
      <c r="L2647">
        <v>33</v>
      </c>
      <c r="N2647" t="s">
        <v>810</v>
      </c>
      <c r="O2647" s="8">
        <v>4.08</v>
      </c>
      <c r="P2647" s="8">
        <v>4</v>
      </c>
      <c r="Q2647" s="8">
        <v>3.64</v>
      </c>
      <c r="R2647" s="8">
        <v>4.5</v>
      </c>
      <c r="S2647" s="8">
        <v>2.9</v>
      </c>
      <c r="T2647" s="8">
        <v>5.5</v>
      </c>
      <c r="U2647" s="8">
        <v>0.63</v>
      </c>
      <c r="V2647" s="9">
        <v>26</v>
      </c>
      <c r="W2647" s="8">
        <v>0.85999999999999988</v>
      </c>
      <c r="X2647" s="8">
        <v>2.6</v>
      </c>
      <c r="Y2647" s="8">
        <v>8.0000000000000071E-2</v>
      </c>
      <c r="Z2647" s="8">
        <v>0</v>
      </c>
      <c r="AA2647">
        <v>0.13999999999999968</v>
      </c>
      <c r="AF2647" t="s">
        <v>10098</v>
      </c>
      <c r="AG2647" t="s">
        <v>9655</v>
      </c>
      <c r="AH2647" t="s">
        <v>9656</v>
      </c>
      <c r="AI2647" t="s">
        <v>9708</v>
      </c>
      <c r="AJ2647" s="7">
        <v>42735</v>
      </c>
      <c r="AK2647" t="s">
        <v>3137</v>
      </c>
      <c r="AL2647" t="s">
        <v>109</v>
      </c>
      <c r="AM2647" t="s">
        <v>3020</v>
      </c>
      <c r="AN2647" t="s">
        <v>10103</v>
      </c>
    </row>
    <row r="2648" spans="1:41">
      <c r="A2648" s="6" t="s">
        <v>3136</v>
      </c>
      <c r="B2648">
        <v>2014</v>
      </c>
      <c r="C2648">
        <v>3</v>
      </c>
      <c r="E2648" t="s">
        <v>100</v>
      </c>
      <c r="F2648" t="s">
        <v>101</v>
      </c>
      <c r="G2648" t="s">
        <v>102</v>
      </c>
      <c r="H2648" t="s">
        <v>3037</v>
      </c>
      <c r="I2648">
        <v>2015</v>
      </c>
      <c r="J2648">
        <v>4</v>
      </c>
      <c r="K2648" s="6">
        <v>42369</v>
      </c>
      <c r="L2648">
        <v>21</v>
      </c>
      <c r="M2648">
        <v>7</v>
      </c>
      <c r="N2648" t="s">
        <v>176</v>
      </c>
      <c r="O2648" s="8">
        <v>3.86</v>
      </c>
      <c r="P2648" s="8">
        <v>3.93</v>
      </c>
      <c r="Q2648" s="8">
        <v>3.65</v>
      </c>
      <c r="R2648" s="8">
        <v>4.2</v>
      </c>
      <c r="S2648" s="8">
        <v>2.0099999999999998</v>
      </c>
      <c r="T2648" s="8">
        <v>5</v>
      </c>
      <c r="U2648" s="8">
        <v>0.61</v>
      </c>
      <c r="V2648" s="9">
        <v>35</v>
      </c>
      <c r="W2648" s="8">
        <v>0.55000000000000027</v>
      </c>
      <c r="X2648" s="8">
        <v>2.99</v>
      </c>
      <c r="Y2648" s="8">
        <v>-7.0000000000000284E-2</v>
      </c>
      <c r="Z2648" s="8">
        <v>7.0000000000000284E-2</v>
      </c>
      <c r="AA2648">
        <v>-0.27</v>
      </c>
      <c r="AF2648" t="s">
        <v>3038</v>
      </c>
      <c r="AG2648" t="s">
        <v>106</v>
      </c>
      <c r="AH2648" t="s">
        <v>107</v>
      </c>
      <c r="AI2648" t="s">
        <v>2673</v>
      </c>
      <c r="AJ2648" s="7">
        <v>42369</v>
      </c>
      <c r="AK2648" t="s">
        <v>3137</v>
      </c>
      <c r="AL2648" t="s">
        <v>109</v>
      </c>
      <c r="AM2648" t="s">
        <v>3040</v>
      </c>
      <c r="AN2648" t="s">
        <v>3151</v>
      </c>
      <c r="AO2648" t="str">
        <f>TEXT(A2648,"yyyy-mm-dd")</f>
        <v>2014-03-31</v>
      </c>
    </row>
    <row r="2649" spans="1:41">
      <c r="A2649" s="6" t="s">
        <v>3136</v>
      </c>
      <c r="B2649">
        <v>2014</v>
      </c>
      <c r="C2649">
        <v>3</v>
      </c>
      <c r="E2649" t="s">
        <v>100</v>
      </c>
      <c r="F2649" t="s">
        <v>101</v>
      </c>
      <c r="G2649" t="s">
        <v>83</v>
      </c>
      <c r="H2649" t="s">
        <v>2624</v>
      </c>
      <c r="I2649">
        <v>2015</v>
      </c>
      <c r="K2649" s="6">
        <v>42369</v>
      </c>
      <c r="L2649">
        <v>21</v>
      </c>
      <c r="N2649" t="s">
        <v>176</v>
      </c>
      <c r="O2649" s="8">
        <v>3.92</v>
      </c>
      <c r="P2649" s="8">
        <v>3.9</v>
      </c>
      <c r="Q2649" s="8">
        <v>3.7</v>
      </c>
      <c r="R2649" s="8">
        <v>4.2</v>
      </c>
      <c r="S2649" s="8">
        <v>2.98</v>
      </c>
      <c r="T2649" s="8">
        <v>5</v>
      </c>
      <c r="U2649" s="8">
        <v>0.41</v>
      </c>
      <c r="V2649" s="9">
        <v>36</v>
      </c>
      <c r="W2649" s="8">
        <v>0.5</v>
      </c>
      <c r="X2649" s="8">
        <v>2.02</v>
      </c>
      <c r="Y2649" s="8">
        <v>2.0000000000000018E-2</v>
      </c>
      <c r="Z2649" s="8">
        <v>0</v>
      </c>
      <c r="AA2649">
        <v>2.9999999999999805E-2</v>
      </c>
      <c r="AF2649" t="s">
        <v>10060</v>
      </c>
      <c r="AG2649" t="s">
        <v>9655</v>
      </c>
      <c r="AH2649" t="s">
        <v>9656</v>
      </c>
      <c r="AI2649" t="s">
        <v>9669</v>
      </c>
      <c r="AJ2649" s="7">
        <v>42369</v>
      </c>
      <c r="AK2649" t="s">
        <v>3137</v>
      </c>
      <c r="AL2649" t="s">
        <v>109</v>
      </c>
      <c r="AM2649" t="s">
        <v>2626</v>
      </c>
      <c r="AN2649" t="s">
        <v>10075</v>
      </c>
    </row>
    <row r="2650" spans="1:41">
      <c r="A2650" s="6" t="s">
        <v>3136</v>
      </c>
      <c r="B2650">
        <v>2014</v>
      </c>
      <c r="C2650">
        <v>3</v>
      </c>
      <c r="E2650" t="s">
        <v>100</v>
      </c>
      <c r="F2650" t="s">
        <v>101</v>
      </c>
      <c r="G2650" t="s">
        <v>102</v>
      </c>
      <c r="H2650" t="s">
        <v>2970</v>
      </c>
      <c r="I2650">
        <v>2015</v>
      </c>
      <c r="J2650">
        <v>3</v>
      </c>
      <c r="K2650" s="6">
        <v>42277</v>
      </c>
      <c r="L2650">
        <v>18</v>
      </c>
      <c r="M2650">
        <v>6</v>
      </c>
      <c r="N2650" t="s">
        <v>206</v>
      </c>
      <c r="O2650" s="8">
        <v>3.85</v>
      </c>
      <c r="P2650" s="8">
        <v>3.8</v>
      </c>
      <c r="Q2650" s="8">
        <v>3.61</v>
      </c>
      <c r="R2650" s="8">
        <v>4.0999999999999996</v>
      </c>
      <c r="S2650" s="8">
        <v>2.42</v>
      </c>
      <c r="T2650" s="8">
        <v>5</v>
      </c>
      <c r="U2650" s="8">
        <v>0.49</v>
      </c>
      <c r="V2650" s="9">
        <v>35</v>
      </c>
      <c r="W2650" s="8">
        <v>0.48999999999999977</v>
      </c>
      <c r="X2650" s="8">
        <v>2.58</v>
      </c>
      <c r="Y2650" s="8">
        <v>5.0000000000000266E-2</v>
      </c>
      <c r="Z2650" s="8">
        <v>0</v>
      </c>
      <c r="AA2650">
        <v>8.0000000000000071E-2</v>
      </c>
      <c r="AF2650" t="s">
        <v>3035</v>
      </c>
      <c r="AG2650" t="s">
        <v>106</v>
      </c>
      <c r="AH2650" t="s">
        <v>107</v>
      </c>
      <c r="AI2650" t="s">
        <v>2670</v>
      </c>
      <c r="AJ2650" s="7">
        <v>42277</v>
      </c>
      <c r="AK2650" t="s">
        <v>3137</v>
      </c>
      <c r="AL2650" t="s">
        <v>109</v>
      </c>
      <c r="AM2650" t="s">
        <v>2972</v>
      </c>
      <c r="AN2650" t="s">
        <v>3150</v>
      </c>
      <c r="AO2650" t="str">
        <f>TEXT(A2650,"yyyy-mm-dd")</f>
        <v>2014-03-31</v>
      </c>
    </row>
    <row r="2651" spans="1:41">
      <c r="A2651" s="6" t="s">
        <v>3136</v>
      </c>
      <c r="B2651">
        <v>2014</v>
      </c>
      <c r="C2651">
        <v>3</v>
      </c>
      <c r="E2651" t="s">
        <v>100</v>
      </c>
      <c r="F2651" t="s">
        <v>101</v>
      </c>
      <c r="G2651" t="s">
        <v>102</v>
      </c>
      <c r="H2651" t="s">
        <v>2840</v>
      </c>
      <c r="I2651">
        <v>2015</v>
      </c>
      <c r="J2651">
        <v>2</v>
      </c>
      <c r="K2651" s="6">
        <v>42185</v>
      </c>
      <c r="L2651">
        <v>15</v>
      </c>
      <c r="M2651">
        <v>5</v>
      </c>
      <c r="N2651" t="s">
        <v>236</v>
      </c>
      <c r="O2651" s="8">
        <v>3.99</v>
      </c>
      <c r="P2651" s="8">
        <v>4</v>
      </c>
      <c r="Q2651" s="8">
        <v>3.67</v>
      </c>
      <c r="R2651" s="8">
        <v>4.2</v>
      </c>
      <c r="S2651" s="8">
        <v>3.1</v>
      </c>
      <c r="T2651" s="8">
        <v>5</v>
      </c>
      <c r="U2651" s="8">
        <v>0.47</v>
      </c>
      <c r="V2651" s="9">
        <v>35</v>
      </c>
      <c r="W2651" s="8">
        <v>0.53000000000000025</v>
      </c>
      <c r="X2651" s="8">
        <v>1.9</v>
      </c>
      <c r="Y2651" s="8">
        <v>-9.9999999999997868E-3</v>
      </c>
      <c r="Z2651" s="8">
        <v>4.9999999999999822E-2</v>
      </c>
      <c r="AA2651">
        <v>-2.0000000000000018E-2</v>
      </c>
      <c r="AF2651" t="s">
        <v>3033</v>
      </c>
      <c r="AG2651" t="s">
        <v>106</v>
      </c>
      <c r="AH2651" t="s">
        <v>107</v>
      </c>
      <c r="AI2651" t="s">
        <v>2667</v>
      </c>
      <c r="AJ2651" s="7">
        <v>42185</v>
      </c>
      <c r="AK2651" t="s">
        <v>3137</v>
      </c>
      <c r="AL2651" t="s">
        <v>109</v>
      </c>
      <c r="AM2651" t="s">
        <v>2842</v>
      </c>
      <c r="AN2651" t="s">
        <v>3149</v>
      </c>
      <c r="AO2651" t="str">
        <f>TEXT(A2651,"yyyy-mm-dd")</f>
        <v>2014-03-31</v>
      </c>
    </row>
    <row r="2652" spans="1:41">
      <c r="A2652" s="6" t="s">
        <v>3136</v>
      </c>
      <c r="B2652">
        <v>2014</v>
      </c>
      <c r="C2652">
        <v>3</v>
      </c>
      <c r="E2652" t="s">
        <v>100</v>
      </c>
      <c r="F2652" t="s">
        <v>101</v>
      </c>
      <c r="G2652" t="s">
        <v>102</v>
      </c>
      <c r="H2652" t="s">
        <v>2749</v>
      </c>
      <c r="I2652">
        <v>2015</v>
      </c>
      <c r="J2652">
        <v>1</v>
      </c>
      <c r="K2652" s="6">
        <v>42094</v>
      </c>
      <c r="L2652">
        <v>12</v>
      </c>
      <c r="M2652">
        <v>4</v>
      </c>
      <c r="N2652" t="s">
        <v>261</v>
      </c>
      <c r="O2652" s="8">
        <v>3.99</v>
      </c>
      <c r="P2652" s="8">
        <v>3.9</v>
      </c>
      <c r="Q2652" s="8">
        <v>3.5</v>
      </c>
      <c r="R2652" s="8">
        <v>4.2699999999999996</v>
      </c>
      <c r="S2652" s="8">
        <v>2.81</v>
      </c>
      <c r="T2652" s="8">
        <v>6</v>
      </c>
      <c r="U2652" s="8">
        <v>0.68</v>
      </c>
      <c r="V2652" s="9">
        <v>35</v>
      </c>
      <c r="W2652" s="8">
        <v>0.76999999999999957</v>
      </c>
      <c r="X2652" s="8">
        <v>3.19</v>
      </c>
      <c r="Y2652" s="8">
        <v>9.0000000000000302E-2</v>
      </c>
      <c r="Z2652" s="8">
        <v>0</v>
      </c>
      <c r="AA2652">
        <v>3.9999999999999147E-2</v>
      </c>
      <c r="AF2652" t="s">
        <v>3031</v>
      </c>
      <c r="AG2652" t="s">
        <v>106</v>
      </c>
      <c r="AH2652" t="s">
        <v>107</v>
      </c>
      <c r="AI2652" t="s">
        <v>502</v>
      </c>
      <c r="AJ2652" s="7">
        <v>42094</v>
      </c>
      <c r="AK2652" t="s">
        <v>3137</v>
      </c>
      <c r="AL2652" t="s">
        <v>109</v>
      </c>
      <c r="AM2652" t="s">
        <v>2751</v>
      </c>
      <c r="AN2652" t="s">
        <v>3148</v>
      </c>
      <c r="AO2652" t="str">
        <f>TEXT(A2652,"yyyy-mm-dd")</f>
        <v>2014-03-31</v>
      </c>
    </row>
    <row r="2653" spans="1:41">
      <c r="A2653" s="6" t="s">
        <v>3136</v>
      </c>
      <c r="B2653">
        <v>2014</v>
      </c>
      <c r="C2653">
        <v>3</v>
      </c>
      <c r="E2653" t="s">
        <v>100</v>
      </c>
      <c r="F2653" t="s">
        <v>101</v>
      </c>
      <c r="G2653" t="s">
        <v>102</v>
      </c>
      <c r="H2653" t="s">
        <v>2641</v>
      </c>
      <c r="I2653">
        <v>2014</v>
      </c>
      <c r="J2653">
        <v>4</v>
      </c>
      <c r="K2653" s="6">
        <v>42004</v>
      </c>
      <c r="L2653">
        <v>9</v>
      </c>
      <c r="M2653">
        <v>3</v>
      </c>
      <c r="N2653" t="s">
        <v>173</v>
      </c>
      <c r="O2653" s="8">
        <v>3.95</v>
      </c>
      <c r="P2653" s="8">
        <v>3.87</v>
      </c>
      <c r="Q2653" s="8">
        <v>3.52</v>
      </c>
      <c r="R2653" s="8">
        <v>4.2</v>
      </c>
      <c r="S2653" s="8">
        <v>2.8</v>
      </c>
      <c r="T2653" s="8">
        <v>5.7</v>
      </c>
      <c r="U2653" s="8">
        <v>0.57999999999999996</v>
      </c>
      <c r="V2653" s="9">
        <v>37</v>
      </c>
      <c r="W2653" s="8">
        <v>0.68000000000000016</v>
      </c>
      <c r="X2653" s="8">
        <v>2.9000000000000004</v>
      </c>
      <c r="Y2653" s="8">
        <v>8.0000000000000071E-2</v>
      </c>
      <c r="Z2653" s="8">
        <v>0.12000000000000011</v>
      </c>
      <c r="AA2653">
        <v>-0.25</v>
      </c>
      <c r="AF2653" t="s">
        <v>2672</v>
      </c>
      <c r="AG2653" t="s">
        <v>106</v>
      </c>
      <c r="AH2653" t="s">
        <v>107</v>
      </c>
      <c r="AI2653" t="s">
        <v>497</v>
      </c>
      <c r="AJ2653" s="7">
        <v>42004</v>
      </c>
      <c r="AK2653" t="s">
        <v>3137</v>
      </c>
      <c r="AL2653" t="s">
        <v>109</v>
      </c>
      <c r="AM2653" t="s">
        <v>2643</v>
      </c>
      <c r="AN2653" t="s">
        <v>3147</v>
      </c>
      <c r="AO2653" t="str">
        <f>TEXT(A2653,"yyyy-mm-dd")</f>
        <v>2014-03-31</v>
      </c>
    </row>
    <row r="2654" spans="1:41">
      <c r="A2654" s="6" t="s">
        <v>3136</v>
      </c>
      <c r="B2654">
        <v>2014</v>
      </c>
      <c r="C2654">
        <v>3</v>
      </c>
      <c r="E2654" t="s">
        <v>100</v>
      </c>
      <c r="F2654" t="s">
        <v>101</v>
      </c>
      <c r="G2654" t="s">
        <v>83</v>
      </c>
      <c r="H2654" t="s">
        <v>2325</v>
      </c>
      <c r="I2654">
        <v>2014</v>
      </c>
      <c r="K2654" s="6">
        <v>42004</v>
      </c>
      <c r="L2654">
        <v>9</v>
      </c>
      <c r="N2654" t="s">
        <v>173</v>
      </c>
      <c r="O2654" s="8">
        <v>3.09</v>
      </c>
      <c r="P2654" s="8">
        <v>3.1</v>
      </c>
      <c r="Q2654" s="8">
        <v>2.8</v>
      </c>
      <c r="R2654" s="8">
        <v>3.3</v>
      </c>
      <c r="S2654" s="8">
        <v>2.2999999999999998</v>
      </c>
      <c r="T2654" s="8">
        <v>4.0999999999999996</v>
      </c>
      <c r="U2654" s="8">
        <v>0.39</v>
      </c>
      <c r="V2654" s="9">
        <v>36</v>
      </c>
      <c r="W2654" s="8">
        <v>0.5</v>
      </c>
      <c r="X2654" s="8">
        <v>1.7999999999999998</v>
      </c>
      <c r="Y2654" s="8">
        <v>-1.0000000000000231E-2</v>
      </c>
      <c r="Z2654" s="8">
        <v>-0.10000000000000009</v>
      </c>
      <c r="AA2654">
        <v>2.9999999999999805E-2</v>
      </c>
      <c r="AF2654" t="s">
        <v>10034</v>
      </c>
      <c r="AG2654" t="s">
        <v>9655</v>
      </c>
      <c r="AH2654" t="s">
        <v>9656</v>
      </c>
      <c r="AI2654" t="s">
        <v>9657</v>
      </c>
      <c r="AJ2654" s="7">
        <v>42004</v>
      </c>
      <c r="AK2654" t="s">
        <v>3137</v>
      </c>
      <c r="AL2654" t="s">
        <v>109</v>
      </c>
      <c r="AM2654" t="s">
        <v>2327</v>
      </c>
      <c r="AN2654" t="s">
        <v>10049</v>
      </c>
    </row>
    <row r="2655" spans="1:41">
      <c r="A2655" s="6" t="s">
        <v>3136</v>
      </c>
      <c r="B2655">
        <v>2014</v>
      </c>
      <c r="C2655">
        <v>3</v>
      </c>
      <c r="E2655" t="s">
        <v>100</v>
      </c>
      <c r="F2655" t="s">
        <v>101</v>
      </c>
      <c r="G2655" t="s">
        <v>102</v>
      </c>
      <c r="H2655" t="s">
        <v>2564</v>
      </c>
      <c r="I2655">
        <v>2014</v>
      </c>
      <c r="J2655">
        <v>3</v>
      </c>
      <c r="K2655" s="6">
        <v>41912</v>
      </c>
      <c r="L2655">
        <v>6</v>
      </c>
      <c r="M2655">
        <v>2</v>
      </c>
      <c r="N2655" t="s">
        <v>203</v>
      </c>
      <c r="O2655" s="8">
        <v>3.49</v>
      </c>
      <c r="P2655" s="8">
        <v>3.5</v>
      </c>
      <c r="Q2655" s="8">
        <v>3.2</v>
      </c>
      <c r="R2655" s="8">
        <v>3.8</v>
      </c>
      <c r="S2655" s="8">
        <v>2.6</v>
      </c>
      <c r="T2655" s="8">
        <v>4.5</v>
      </c>
      <c r="U2655" s="8">
        <v>0.41</v>
      </c>
      <c r="V2655" s="9">
        <v>37</v>
      </c>
      <c r="W2655" s="8">
        <v>0.59999999999999964</v>
      </c>
      <c r="X2655" s="8">
        <v>1.9</v>
      </c>
      <c r="Y2655" s="8">
        <v>-9.9999999999997868E-3</v>
      </c>
      <c r="Z2655" s="8">
        <v>0</v>
      </c>
      <c r="AA2655">
        <v>-0.14000000000000012</v>
      </c>
      <c r="AF2655" t="s">
        <v>2669</v>
      </c>
      <c r="AG2655" t="s">
        <v>106</v>
      </c>
      <c r="AH2655" t="s">
        <v>107</v>
      </c>
      <c r="AI2655" t="s">
        <v>427</v>
      </c>
      <c r="AJ2655" s="7">
        <v>41912</v>
      </c>
      <c r="AK2655" t="s">
        <v>3137</v>
      </c>
      <c r="AL2655" t="s">
        <v>109</v>
      </c>
      <c r="AM2655" t="s">
        <v>2566</v>
      </c>
      <c r="AN2655" t="s">
        <v>3146</v>
      </c>
      <c r="AO2655" t="str">
        <f>TEXT(A2655,"yyyy-mm-dd")</f>
        <v>2014-03-31</v>
      </c>
    </row>
    <row r="2656" spans="1:41">
      <c r="A2656" s="6" t="s">
        <v>3136</v>
      </c>
      <c r="B2656">
        <v>2014</v>
      </c>
      <c r="C2656">
        <v>3</v>
      </c>
      <c r="E2656" t="s">
        <v>100</v>
      </c>
      <c r="F2656" t="s">
        <v>101</v>
      </c>
      <c r="G2656" t="s">
        <v>102</v>
      </c>
      <c r="H2656" t="s">
        <v>2491</v>
      </c>
      <c r="I2656">
        <v>2014</v>
      </c>
      <c r="J2656">
        <v>2</v>
      </c>
      <c r="K2656" s="6">
        <v>41820</v>
      </c>
      <c r="L2656">
        <v>3</v>
      </c>
      <c r="M2656">
        <v>1</v>
      </c>
      <c r="N2656" t="s">
        <v>233</v>
      </c>
      <c r="O2656" s="8">
        <v>2.75</v>
      </c>
      <c r="P2656" s="8">
        <v>2.8</v>
      </c>
      <c r="Q2656" s="8">
        <v>2.2999999999999998</v>
      </c>
      <c r="R2656" s="8">
        <v>3.2</v>
      </c>
      <c r="S2656" s="8">
        <v>1.47</v>
      </c>
      <c r="T2656" s="8">
        <v>3.9</v>
      </c>
      <c r="U2656" s="8">
        <v>0.62</v>
      </c>
      <c r="V2656" s="9">
        <v>37</v>
      </c>
      <c r="W2656" s="8">
        <v>0.90000000000000036</v>
      </c>
      <c r="X2656" s="8">
        <v>2.4299999999999997</v>
      </c>
      <c r="Y2656" s="8">
        <v>-4.9999999999999822E-2</v>
      </c>
      <c r="Z2656" s="8">
        <v>-0.25</v>
      </c>
      <c r="AA2656">
        <v>-8.9999999999999858E-2</v>
      </c>
      <c r="AF2656" t="s">
        <v>2666</v>
      </c>
      <c r="AG2656" t="s">
        <v>106</v>
      </c>
      <c r="AH2656" t="s">
        <v>107</v>
      </c>
      <c r="AI2656" t="s">
        <v>340</v>
      </c>
      <c r="AJ2656" s="7">
        <v>41820</v>
      </c>
      <c r="AK2656" t="s">
        <v>3137</v>
      </c>
      <c r="AL2656" t="s">
        <v>109</v>
      </c>
      <c r="AM2656" t="s">
        <v>2493</v>
      </c>
      <c r="AN2656" t="s">
        <v>3145</v>
      </c>
      <c r="AO2656" t="str">
        <f>TEXT(A2656,"yyyy-mm-dd")</f>
        <v>2014-03-31</v>
      </c>
    </row>
    <row r="2657" spans="1:41">
      <c r="A2657" s="6" t="s">
        <v>3136</v>
      </c>
      <c r="B2657">
        <v>2014</v>
      </c>
      <c r="C2657">
        <v>3</v>
      </c>
      <c r="E2657" t="s">
        <v>100</v>
      </c>
      <c r="F2657" t="s">
        <v>101</v>
      </c>
      <c r="G2657" t="s">
        <v>102</v>
      </c>
      <c r="H2657" t="s">
        <v>2418</v>
      </c>
      <c r="I2657">
        <v>2014</v>
      </c>
      <c r="J2657">
        <v>1</v>
      </c>
      <c r="K2657" s="6">
        <v>41729</v>
      </c>
      <c r="L2657">
        <v>0</v>
      </c>
      <c r="M2657">
        <v>0</v>
      </c>
      <c r="N2657" t="s">
        <v>178</v>
      </c>
      <c r="O2657" s="8">
        <v>2.08</v>
      </c>
      <c r="P2657" s="8">
        <v>2.1</v>
      </c>
      <c r="Q2657" s="8">
        <v>1.7</v>
      </c>
      <c r="R2657" s="8">
        <v>2.5</v>
      </c>
      <c r="S2657" s="8">
        <v>0.7</v>
      </c>
      <c r="T2657" s="8">
        <v>3.5</v>
      </c>
      <c r="U2657" s="8">
        <v>0.63</v>
      </c>
      <c r="V2657" s="9">
        <v>37</v>
      </c>
      <c r="W2657" s="8">
        <v>0.8</v>
      </c>
      <c r="X2657" s="8">
        <v>2.8</v>
      </c>
      <c r="Y2657" s="8">
        <v>-2.0000000000000018E-2</v>
      </c>
      <c r="Z2657" s="8">
        <v>-0.54999999999999982</v>
      </c>
      <c r="AA2657">
        <v>-0.21999999999999975</v>
      </c>
      <c r="AF2657" t="s">
        <v>2664</v>
      </c>
      <c r="AG2657" t="s">
        <v>106</v>
      </c>
      <c r="AH2657" t="s">
        <v>107</v>
      </c>
      <c r="AI2657" t="s">
        <v>108</v>
      </c>
      <c r="AJ2657" s="7">
        <v>41729</v>
      </c>
      <c r="AK2657" t="s">
        <v>3137</v>
      </c>
      <c r="AL2657" t="s">
        <v>109</v>
      </c>
      <c r="AM2657" t="s">
        <v>2420</v>
      </c>
      <c r="AN2657" t="s">
        <v>3144</v>
      </c>
      <c r="AO2657" t="str">
        <f>TEXT(A2657,"yyyy-mm-dd")</f>
        <v>2014-03-31</v>
      </c>
    </row>
    <row r="2658" spans="1:41">
      <c r="A2658" s="6" t="s">
        <v>3136</v>
      </c>
      <c r="B2658">
        <v>2014</v>
      </c>
      <c r="C2658">
        <v>3</v>
      </c>
      <c r="E2658" t="s">
        <v>2685</v>
      </c>
      <c r="F2658" t="s">
        <v>101</v>
      </c>
      <c r="G2658" t="s">
        <v>774</v>
      </c>
      <c r="H2658" t="s">
        <v>2686</v>
      </c>
      <c r="K2658" s="6"/>
      <c r="O2658" s="8">
        <v>3.98</v>
      </c>
      <c r="P2658" s="8">
        <v>4</v>
      </c>
      <c r="Q2658" s="8">
        <v>3.55</v>
      </c>
      <c r="R2658" s="8">
        <v>4.5</v>
      </c>
      <c r="S2658" s="8">
        <v>2.82</v>
      </c>
      <c r="T2658" s="8">
        <v>5</v>
      </c>
      <c r="U2658" s="8">
        <v>0.56999999999999995</v>
      </c>
      <c r="V2658" s="9">
        <v>26</v>
      </c>
      <c r="W2658" s="8">
        <v>0.95000000000000018</v>
      </c>
      <c r="X2658" s="8">
        <v>2.1800000000000002</v>
      </c>
      <c r="Y2658" s="8">
        <v>-2.0000000000000018E-2</v>
      </c>
      <c r="Z2658" s="8">
        <v>0</v>
      </c>
      <c r="AA2658">
        <v>0</v>
      </c>
      <c r="AF2658" t="s">
        <v>2687</v>
      </c>
      <c r="AG2658" t="s">
        <v>2688</v>
      </c>
      <c r="AH2658" t="s">
        <v>2689</v>
      </c>
      <c r="AI2658" t="s">
        <v>2690</v>
      </c>
      <c r="AJ2658" s="7"/>
      <c r="AK2658" t="s">
        <v>3137</v>
      </c>
      <c r="AL2658" t="s">
        <v>109</v>
      </c>
      <c r="AM2658" t="s">
        <v>2686</v>
      </c>
      <c r="AN2658" t="s">
        <v>3167</v>
      </c>
      <c r="AO2658" t="str">
        <f>TEXT(A2658,"yyyy-mm-dd")</f>
        <v>2014-03-31</v>
      </c>
    </row>
    <row r="2659" spans="1:41">
      <c r="A2659" s="6" t="s">
        <v>3136</v>
      </c>
      <c r="B2659">
        <v>2014</v>
      </c>
      <c r="C2659">
        <v>3</v>
      </c>
      <c r="E2659" t="s">
        <v>81</v>
      </c>
      <c r="F2659" t="s">
        <v>82</v>
      </c>
      <c r="G2659" t="s">
        <v>83</v>
      </c>
      <c r="H2659" t="s">
        <v>3018</v>
      </c>
      <c r="I2659">
        <v>2016</v>
      </c>
      <c r="K2659" s="6">
        <v>42735</v>
      </c>
      <c r="L2659">
        <v>33</v>
      </c>
      <c r="N2659" t="s">
        <v>810</v>
      </c>
      <c r="O2659" s="8">
        <v>3.52</v>
      </c>
      <c r="P2659" s="8">
        <v>3.53</v>
      </c>
      <c r="Q2659" s="8">
        <v>3.4</v>
      </c>
      <c r="R2659" s="8">
        <v>3.66</v>
      </c>
      <c r="S2659" s="8">
        <v>3</v>
      </c>
      <c r="T2659" s="8">
        <v>4.07</v>
      </c>
      <c r="U2659" s="8">
        <v>0.27</v>
      </c>
      <c r="V2659" s="9">
        <v>33</v>
      </c>
      <c r="W2659" s="8">
        <v>0.26000000000000023</v>
      </c>
      <c r="X2659" s="8">
        <v>1.0700000000000003</v>
      </c>
      <c r="Y2659" s="8">
        <v>-9.9999999999997868E-3</v>
      </c>
      <c r="Z2659" s="8">
        <v>-2.0000000000000018E-2</v>
      </c>
      <c r="AA2659">
        <v>-4.9999999999999822E-2</v>
      </c>
      <c r="AF2659" t="s">
        <v>3019</v>
      </c>
      <c r="AG2659" t="s">
        <v>87</v>
      </c>
      <c r="AH2659" t="s">
        <v>88</v>
      </c>
      <c r="AI2659" t="s">
        <v>359</v>
      </c>
      <c r="AJ2659" s="7">
        <v>42735</v>
      </c>
      <c r="AK2659" t="s">
        <v>3137</v>
      </c>
      <c r="AL2659" t="s">
        <v>91</v>
      </c>
      <c r="AM2659" t="s">
        <v>3020</v>
      </c>
      <c r="AN2659" t="s">
        <v>3140</v>
      </c>
      <c r="AO2659" t="str">
        <f>TEXT(A2659,"yyyy-mm-dd")</f>
        <v>2014-03-31</v>
      </c>
    </row>
    <row r="2660" spans="1:41">
      <c r="A2660" s="6" t="s">
        <v>3136</v>
      </c>
      <c r="B2660">
        <v>2014</v>
      </c>
      <c r="C2660">
        <v>3</v>
      </c>
      <c r="E2660" t="s">
        <v>392</v>
      </c>
      <c r="F2660" t="s">
        <v>82</v>
      </c>
      <c r="G2660" t="s">
        <v>83</v>
      </c>
      <c r="H2660" t="s">
        <v>3018</v>
      </c>
      <c r="I2660">
        <v>2016</v>
      </c>
      <c r="K2660" s="6">
        <v>42735</v>
      </c>
      <c r="L2660">
        <v>33</v>
      </c>
      <c r="N2660" t="s">
        <v>810</v>
      </c>
      <c r="O2660" s="8">
        <v>3.15</v>
      </c>
      <c r="P2660" s="8">
        <v>3.19</v>
      </c>
      <c r="Q2660" s="8">
        <v>3</v>
      </c>
      <c r="R2660" s="8">
        <v>3.3</v>
      </c>
      <c r="S2660" s="8">
        <v>1.92</v>
      </c>
      <c r="T2660" s="8">
        <v>3.89</v>
      </c>
      <c r="U2660" s="8">
        <v>0.35</v>
      </c>
      <c r="V2660" s="9">
        <v>29</v>
      </c>
      <c r="W2660" s="8">
        <v>0.29999999999999982</v>
      </c>
      <c r="X2660" s="8">
        <v>1.9700000000000002</v>
      </c>
      <c r="Y2660" s="8">
        <v>-4.0000000000000036E-2</v>
      </c>
      <c r="Z2660" s="8">
        <v>-1.0000000000000231E-2</v>
      </c>
      <c r="AA2660">
        <v>-2.0000000000000018E-2</v>
      </c>
      <c r="AF2660" t="s">
        <v>3019</v>
      </c>
      <c r="AG2660" t="s">
        <v>87</v>
      </c>
      <c r="AH2660" t="s">
        <v>88</v>
      </c>
      <c r="AI2660" t="s">
        <v>359</v>
      </c>
      <c r="AJ2660" s="7">
        <v>42735</v>
      </c>
      <c r="AK2660" t="s">
        <v>3137</v>
      </c>
      <c r="AL2660" t="s">
        <v>393</v>
      </c>
      <c r="AM2660" t="s">
        <v>3020</v>
      </c>
      <c r="AN2660" t="s">
        <v>3143</v>
      </c>
      <c r="AO2660" t="str">
        <f>TEXT(A2660,"yyyy-mm-dd")</f>
        <v>2014-03-31</v>
      </c>
    </row>
    <row r="2661" spans="1:41">
      <c r="A2661" s="6" t="s">
        <v>3136</v>
      </c>
      <c r="B2661">
        <v>2014</v>
      </c>
      <c r="C2661">
        <v>3</v>
      </c>
      <c r="E2661" t="s">
        <v>81</v>
      </c>
      <c r="F2661" t="s">
        <v>82</v>
      </c>
      <c r="G2661" t="s">
        <v>83</v>
      </c>
      <c r="H2661" t="s">
        <v>2624</v>
      </c>
      <c r="I2661">
        <v>2015</v>
      </c>
      <c r="K2661" s="6">
        <v>42369</v>
      </c>
      <c r="L2661">
        <v>21</v>
      </c>
      <c r="N2661" t="s">
        <v>176</v>
      </c>
      <c r="O2661" s="8">
        <v>3.57</v>
      </c>
      <c r="P2661" s="8">
        <v>3.58</v>
      </c>
      <c r="Q2661" s="8">
        <v>3.39</v>
      </c>
      <c r="R2661" s="8">
        <v>3.73</v>
      </c>
      <c r="S2661" s="8">
        <v>3</v>
      </c>
      <c r="T2661" s="8">
        <v>4.1900000000000004</v>
      </c>
      <c r="U2661" s="8">
        <v>0.27</v>
      </c>
      <c r="V2661" s="9">
        <v>39</v>
      </c>
      <c r="W2661" s="8">
        <v>0.33999999999999986</v>
      </c>
      <c r="X2661" s="8">
        <v>1.1900000000000004</v>
      </c>
      <c r="Y2661" s="8">
        <v>-1.0000000000000231E-2</v>
      </c>
      <c r="Z2661" s="8">
        <v>-2.0000000000000018E-2</v>
      </c>
      <c r="AA2661">
        <v>-9.9999999999997868E-3</v>
      </c>
      <c r="AF2661" t="s">
        <v>2625</v>
      </c>
      <c r="AG2661" t="s">
        <v>87</v>
      </c>
      <c r="AH2661" t="s">
        <v>88</v>
      </c>
      <c r="AI2661" t="s">
        <v>97</v>
      </c>
      <c r="AJ2661" s="7">
        <v>42369</v>
      </c>
      <c r="AK2661" t="s">
        <v>3137</v>
      </c>
      <c r="AL2661" t="s">
        <v>91</v>
      </c>
      <c r="AM2661" t="s">
        <v>2626</v>
      </c>
      <c r="AN2661" t="s">
        <v>3139</v>
      </c>
      <c r="AO2661" t="str">
        <f>TEXT(A2661,"yyyy-mm-dd")</f>
        <v>2014-03-31</v>
      </c>
    </row>
    <row r="2662" spans="1:41">
      <c r="A2662" s="6" t="s">
        <v>3136</v>
      </c>
      <c r="B2662">
        <v>2014</v>
      </c>
      <c r="C2662">
        <v>3</v>
      </c>
      <c r="E2662" t="s">
        <v>392</v>
      </c>
      <c r="F2662" t="s">
        <v>82</v>
      </c>
      <c r="G2662" t="s">
        <v>83</v>
      </c>
      <c r="H2662" t="s">
        <v>2624</v>
      </c>
      <c r="I2662">
        <v>2015</v>
      </c>
      <c r="K2662" s="6">
        <v>42369</v>
      </c>
      <c r="L2662">
        <v>21</v>
      </c>
      <c r="N2662" t="s">
        <v>176</v>
      </c>
      <c r="O2662" s="8">
        <v>3.15</v>
      </c>
      <c r="P2662" s="8">
        <v>3.16</v>
      </c>
      <c r="Q2662" s="8">
        <v>2.97</v>
      </c>
      <c r="R2662" s="8">
        <v>3.34</v>
      </c>
      <c r="S2662" s="8">
        <v>1.93</v>
      </c>
      <c r="T2662" s="8">
        <v>3.88</v>
      </c>
      <c r="U2662" s="8">
        <v>0.36</v>
      </c>
      <c r="V2662" s="9">
        <v>35</v>
      </c>
      <c r="W2662" s="8">
        <v>0.36999999999999966</v>
      </c>
      <c r="X2662" s="8">
        <v>1.95</v>
      </c>
      <c r="Y2662" s="8">
        <v>-1.0000000000000231E-2</v>
      </c>
      <c r="Z2662" s="8">
        <v>0</v>
      </c>
      <c r="AA2662">
        <v>1.9999999999999574E-2</v>
      </c>
      <c r="AF2662" t="s">
        <v>2625</v>
      </c>
      <c r="AG2662" t="s">
        <v>87</v>
      </c>
      <c r="AH2662" t="s">
        <v>88</v>
      </c>
      <c r="AI2662" t="s">
        <v>97</v>
      </c>
      <c r="AJ2662" s="7">
        <v>42369</v>
      </c>
      <c r="AK2662" t="s">
        <v>3137</v>
      </c>
      <c r="AL2662" t="s">
        <v>393</v>
      </c>
      <c r="AM2662" t="s">
        <v>2626</v>
      </c>
      <c r="AN2662" t="s">
        <v>3142</v>
      </c>
      <c r="AO2662" t="str">
        <f>TEXT(A2662,"yyyy-mm-dd")</f>
        <v>2014-03-31</v>
      </c>
    </row>
    <row r="2663" spans="1:41">
      <c r="A2663" s="6" t="s">
        <v>3136</v>
      </c>
      <c r="B2663">
        <v>2014</v>
      </c>
      <c r="C2663">
        <v>3</v>
      </c>
      <c r="E2663" t="s">
        <v>81</v>
      </c>
      <c r="F2663" t="s">
        <v>82</v>
      </c>
      <c r="G2663" t="s">
        <v>83</v>
      </c>
      <c r="H2663" t="s">
        <v>2325</v>
      </c>
      <c r="I2663">
        <v>2014</v>
      </c>
      <c r="K2663" s="6">
        <v>42004</v>
      </c>
      <c r="L2663">
        <v>9</v>
      </c>
      <c r="N2663" t="s">
        <v>173</v>
      </c>
      <c r="O2663" s="8">
        <v>3.92</v>
      </c>
      <c r="P2663" s="8">
        <v>3.95</v>
      </c>
      <c r="Q2663" s="8">
        <v>3.87</v>
      </c>
      <c r="R2663" s="8">
        <v>4.0199999999999996</v>
      </c>
      <c r="S2663" s="8">
        <v>3.2</v>
      </c>
      <c r="T2663" s="8">
        <v>4.3499999999999996</v>
      </c>
      <c r="U2663" s="8">
        <v>0.21</v>
      </c>
      <c r="V2663" s="9">
        <v>39</v>
      </c>
      <c r="W2663" s="8">
        <v>0.14999999999999947</v>
      </c>
      <c r="X2663" s="8">
        <v>1.1499999999999995</v>
      </c>
      <c r="Y2663" s="8">
        <v>-3.0000000000000249E-2</v>
      </c>
      <c r="Z2663" s="8">
        <v>-4.9999999999999822E-2</v>
      </c>
      <c r="AA2663">
        <v>-5.0000000000000266E-2</v>
      </c>
      <c r="AF2663" t="s">
        <v>2326</v>
      </c>
      <c r="AG2663" t="s">
        <v>87</v>
      </c>
      <c r="AH2663" t="s">
        <v>88</v>
      </c>
      <c r="AI2663" t="s">
        <v>89</v>
      </c>
      <c r="AJ2663" s="7">
        <v>42004</v>
      </c>
      <c r="AK2663" t="s">
        <v>3137</v>
      </c>
      <c r="AL2663" t="s">
        <v>91</v>
      </c>
      <c r="AM2663" t="s">
        <v>2327</v>
      </c>
      <c r="AN2663" t="s">
        <v>3138</v>
      </c>
      <c r="AO2663" t="str">
        <f>TEXT(A2663,"yyyy-mm-dd")</f>
        <v>2014-03-31</v>
      </c>
    </row>
    <row r="2664" spans="1:41">
      <c r="A2664" s="6" t="s">
        <v>3136</v>
      </c>
      <c r="B2664">
        <v>2014</v>
      </c>
      <c r="C2664">
        <v>3</v>
      </c>
      <c r="E2664" t="s">
        <v>392</v>
      </c>
      <c r="F2664" t="s">
        <v>82</v>
      </c>
      <c r="G2664" t="s">
        <v>83</v>
      </c>
      <c r="H2664" t="s">
        <v>2325</v>
      </c>
      <c r="I2664">
        <v>2014</v>
      </c>
      <c r="K2664" s="6">
        <v>42004</v>
      </c>
      <c r="L2664">
        <v>9</v>
      </c>
      <c r="N2664" t="s">
        <v>173</v>
      </c>
      <c r="O2664" s="8">
        <v>3.33</v>
      </c>
      <c r="P2664" s="8">
        <v>3.41</v>
      </c>
      <c r="Q2664" s="8">
        <v>3.11</v>
      </c>
      <c r="R2664" s="8">
        <v>3.55</v>
      </c>
      <c r="S2664" s="8">
        <v>2.2599999999999998</v>
      </c>
      <c r="T2664" s="8">
        <v>4.08</v>
      </c>
      <c r="U2664" s="8">
        <v>0.35</v>
      </c>
      <c r="V2664" s="9">
        <v>35</v>
      </c>
      <c r="W2664" s="8">
        <v>0.43999999999999995</v>
      </c>
      <c r="X2664" s="8">
        <v>1.8200000000000003</v>
      </c>
      <c r="Y2664" s="8">
        <v>-8.0000000000000071E-2</v>
      </c>
      <c r="Z2664" s="8">
        <v>-6.0000000000000053E-2</v>
      </c>
      <c r="AA2664">
        <v>4.0000000000000036E-2</v>
      </c>
      <c r="AF2664" t="s">
        <v>2326</v>
      </c>
      <c r="AG2664" t="s">
        <v>87</v>
      </c>
      <c r="AH2664" t="s">
        <v>88</v>
      </c>
      <c r="AI2664" t="s">
        <v>89</v>
      </c>
      <c r="AJ2664" s="7">
        <v>42004</v>
      </c>
      <c r="AK2664" t="s">
        <v>3137</v>
      </c>
      <c r="AL2664" t="s">
        <v>393</v>
      </c>
      <c r="AM2664" t="s">
        <v>2327</v>
      </c>
      <c r="AN2664" t="s">
        <v>3141</v>
      </c>
      <c r="AO2664" t="str">
        <f>TEXT(A2664,"yyyy-mm-dd")</f>
        <v>2014-03-31</v>
      </c>
    </row>
    <row r="2665" spans="1:41">
      <c r="A2665" s="6" t="s">
        <v>3136</v>
      </c>
      <c r="B2665">
        <v>2014</v>
      </c>
      <c r="C2665">
        <v>3</v>
      </c>
      <c r="E2665" t="s">
        <v>81</v>
      </c>
      <c r="F2665" t="s">
        <v>82</v>
      </c>
      <c r="G2665" t="s">
        <v>774</v>
      </c>
      <c r="H2665" t="s">
        <v>775</v>
      </c>
      <c r="K2665" s="6"/>
      <c r="O2665" s="8">
        <v>3.49</v>
      </c>
      <c r="P2665" s="8">
        <v>3.5</v>
      </c>
      <c r="Q2665" s="8">
        <v>3.33</v>
      </c>
      <c r="R2665" s="8">
        <v>3.62</v>
      </c>
      <c r="S2665" s="8">
        <v>3</v>
      </c>
      <c r="T2665" s="8">
        <v>3.97</v>
      </c>
      <c r="U2665" s="8">
        <v>0.25</v>
      </c>
      <c r="V2665" s="9">
        <v>34</v>
      </c>
      <c r="W2665" s="8">
        <v>0.29000000000000004</v>
      </c>
      <c r="X2665" s="8">
        <v>0.9700000000000002</v>
      </c>
      <c r="Y2665" s="8">
        <v>-9.9999999999997868E-3</v>
      </c>
      <c r="Z2665" s="8">
        <v>-9.9999999999997868E-3</v>
      </c>
      <c r="AA2665">
        <v>0.17000000000000037</v>
      </c>
      <c r="AF2665" t="s">
        <v>776</v>
      </c>
      <c r="AG2665" t="s">
        <v>777</v>
      </c>
      <c r="AH2665" t="s">
        <v>778</v>
      </c>
      <c r="AI2665" t="s">
        <v>779</v>
      </c>
      <c r="AJ2665" s="7"/>
      <c r="AK2665" t="s">
        <v>3137</v>
      </c>
      <c r="AL2665" t="s">
        <v>91</v>
      </c>
      <c r="AM2665" t="s">
        <v>775</v>
      </c>
      <c r="AN2665" t="s">
        <v>3163</v>
      </c>
      <c r="AO2665" t="str">
        <f>TEXT(A2665,"yyyy-mm-dd")</f>
        <v>2014-03-31</v>
      </c>
    </row>
    <row r="2666" spans="1:41">
      <c r="A2666" s="6" t="s">
        <v>3136</v>
      </c>
      <c r="B2666">
        <v>2014</v>
      </c>
      <c r="C2666">
        <v>3</v>
      </c>
      <c r="E2666" t="s">
        <v>81</v>
      </c>
      <c r="F2666" t="s">
        <v>82</v>
      </c>
      <c r="G2666" t="s">
        <v>774</v>
      </c>
      <c r="H2666" t="s">
        <v>1536</v>
      </c>
      <c r="K2666" s="6"/>
      <c r="O2666" s="8">
        <v>3.41</v>
      </c>
      <c r="P2666" s="8">
        <v>3.5</v>
      </c>
      <c r="Q2666" s="8">
        <v>3.2</v>
      </c>
      <c r="R2666" s="8">
        <v>3.5</v>
      </c>
      <c r="S2666" s="8">
        <v>2.94</v>
      </c>
      <c r="T2666" s="8">
        <v>4</v>
      </c>
      <c r="U2666" s="8">
        <v>0.28999999999999998</v>
      </c>
      <c r="V2666" s="9">
        <v>33</v>
      </c>
      <c r="W2666" s="8">
        <v>0.29999999999999982</v>
      </c>
      <c r="X2666" s="8">
        <v>1.06</v>
      </c>
      <c r="Y2666" s="8">
        <v>-8.9999999999999858E-2</v>
      </c>
      <c r="Z2666" s="8">
        <v>0</v>
      </c>
      <c r="AA2666">
        <v>-1.0000000000000231E-2</v>
      </c>
      <c r="AF2666" t="s">
        <v>1537</v>
      </c>
      <c r="AG2666" t="s">
        <v>777</v>
      </c>
      <c r="AH2666" t="s">
        <v>778</v>
      </c>
      <c r="AI2666" t="s">
        <v>1538</v>
      </c>
      <c r="AJ2666" s="7"/>
      <c r="AK2666" t="s">
        <v>3137</v>
      </c>
      <c r="AL2666" t="s">
        <v>91</v>
      </c>
      <c r="AM2666" t="s">
        <v>1536</v>
      </c>
      <c r="AN2666" t="s">
        <v>3164</v>
      </c>
      <c r="AO2666" t="str">
        <f>TEXT(A2666,"yyyy-mm-dd")</f>
        <v>2014-03-31</v>
      </c>
    </row>
    <row r="2667" spans="1:41">
      <c r="A2667" s="6" t="s">
        <v>3136</v>
      </c>
      <c r="B2667">
        <v>2014</v>
      </c>
      <c r="C2667">
        <v>3</v>
      </c>
      <c r="E2667" t="s">
        <v>392</v>
      </c>
      <c r="F2667" t="s">
        <v>82</v>
      </c>
      <c r="G2667" t="s">
        <v>774</v>
      </c>
      <c r="H2667" t="s">
        <v>775</v>
      </c>
      <c r="K2667" s="6"/>
      <c r="O2667" s="8">
        <v>3.15</v>
      </c>
      <c r="P2667" s="8">
        <v>3.2</v>
      </c>
      <c r="Q2667" s="8">
        <v>3</v>
      </c>
      <c r="R2667" s="8">
        <v>3.3</v>
      </c>
      <c r="S2667" s="8">
        <v>1.92</v>
      </c>
      <c r="T2667" s="8">
        <v>3.87</v>
      </c>
      <c r="U2667" s="8">
        <v>0.35</v>
      </c>
      <c r="V2667" s="9">
        <v>29</v>
      </c>
      <c r="W2667" s="8">
        <v>0.29999999999999982</v>
      </c>
      <c r="X2667" s="8">
        <v>1.9500000000000002</v>
      </c>
      <c r="Y2667" s="8">
        <v>-5.0000000000000266E-2</v>
      </c>
      <c r="Z2667" s="8">
        <v>-9.9999999999997868E-3</v>
      </c>
      <c r="AA2667">
        <v>-1.0000000000000231E-2</v>
      </c>
      <c r="AF2667" t="s">
        <v>776</v>
      </c>
      <c r="AG2667" t="s">
        <v>777</v>
      </c>
      <c r="AH2667" t="s">
        <v>778</v>
      </c>
      <c r="AI2667" t="s">
        <v>779</v>
      </c>
      <c r="AJ2667" s="7"/>
      <c r="AK2667" t="s">
        <v>3137</v>
      </c>
      <c r="AL2667" t="s">
        <v>393</v>
      </c>
      <c r="AM2667" t="s">
        <v>775</v>
      </c>
      <c r="AN2667" t="s">
        <v>3165</v>
      </c>
      <c r="AO2667" t="str">
        <f>TEXT(A2667,"yyyy-mm-dd")</f>
        <v>2014-03-31</v>
      </c>
    </row>
    <row r="2668" spans="1:41">
      <c r="A2668" s="6" t="s">
        <v>3136</v>
      </c>
      <c r="B2668">
        <v>2014</v>
      </c>
      <c r="C2668">
        <v>3</v>
      </c>
      <c r="E2668" t="s">
        <v>392</v>
      </c>
      <c r="F2668" t="s">
        <v>82</v>
      </c>
      <c r="G2668" t="s">
        <v>774</v>
      </c>
      <c r="H2668" t="s">
        <v>1536</v>
      </c>
      <c r="K2668" s="6"/>
      <c r="O2668" s="8">
        <v>3.09</v>
      </c>
      <c r="P2668" s="8">
        <v>3.11</v>
      </c>
      <c r="Q2668" s="8">
        <v>3</v>
      </c>
      <c r="R2668" s="8">
        <v>3.26</v>
      </c>
      <c r="S2668" s="8">
        <v>1.87</v>
      </c>
      <c r="T2668" s="8">
        <v>3.8</v>
      </c>
      <c r="U2668" s="8">
        <v>0.38</v>
      </c>
      <c r="V2668" s="9">
        <v>28</v>
      </c>
      <c r="W2668" s="8">
        <v>0.25999999999999979</v>
      </c>
      <c r="X2668" s="8">
        <v>1.9299999999999997</v>
      </c>
      <c r="Y2668" s="8">
        <v>-2.0000000000000018E-2</v>
      </c>
      <c r="Z2668" s="8">
        <v>9.9999999999997868E-3</v>
      </c>
      <c r="AA2668">
        <v>-5.0000000000000266E-2</v>
      </c>
      <c r="AF2668" t="s">
        <v>1537</v>
      </c>
      <c r="AG2668" t="s">
        <v>777</v>
      </c>
      <c r="AH2668" t="s">
        <v>778</v>
      </c>
      <c r="AI2668" t="s">
        <v>1538</v>
      </c>
      <c r="AJ2668" s="7"/>
      <c r="AK2668" t="s">
        <v>3137</v>
      </c>
      <c r="AL2668" t="s">
        <v>393</v>
      </c>
      <c r="AM2668" t="s">
        <v>1536</v>
      </c>
      <c r="AN2668" t="s">
        <v>3166</v>
      </c>
      <c r="AO2668" t="str">
        <f>TEXT(A2668,"yyyy-mm-dd")</f>
        <v>2014-03-31</v>
      </c>
    </row>
    <row r="2669" spans="1:41">
      <c r="A2669" s="6" t="s">
        <v>3136</v>
      </c>
      <c r="B2669">
        <v>2014</v>
      </c>
      <c r="C2669">
        <v>3</v>
      </c>
      <c r="E2669" t="s">
        <v>112</v>
      </c>
      <c r="F2669" t="s">
        <v>113</v>
      </c>
      <c r="G2669" t="s">
        <v>83</v>
      </c>
      <c r="H2669" t="s">
        <v>3018</v>
      </c>
      <c r="I2669">
        <v>2016</v>
      </c>
      <c r="K2669" s="6">
        <v>42735</v>
      </c>
      <c r="L2669">
        <v>33</v>
      </c>
      <c r="N2669" t="s">
        <v>810</v>
      </c>
      <c r="O2669" s="8">
        <v>4.79</v>
      </c>
      <c r="P2669" s="8">
        <v>4.79</v>
      </c>
      <c r="Q2669" s="8">
        <v>4.24</v>
      </c>
      <c r="R2669" s="8">
        <v>5.5</v>
      </c>
      <c r="S2669" s="8">
        <v>2.38</v>
      </c>
      <c r="T2669" s="8">
        <v>6.5</v>
      </c>
      <c r="U2669" s="8">
        <v>0.88</v>
      </c>
      <c r="V2669" s="9">
        <v>26</v>
      </c>
      <c r="W2669" s="8">
        <v>1.2599999999999998</v>
      </c>
      <c r="X2669" s="8">
        <v>4.12</v>
      </c>
      <c r="Y2669" s="8">
        <v>0</v>
      </c>
      <c r="Z2669" s="8">
        <v>0.29000000000000004</v>
      </c>
      <c r="AA2669">
        <v>5.9999999999999609E-2</v>
      </c>
      <c r="AF2669" t="s">
        <v>3059</v>
      </c>
      <c r="AG2669" t="s">
        <v>115</v>
      </c>
      <c r="AH2669" t="s">
        <v>116</v>
      </c>
      <c r="AI2669" t="s">
        <v>359</v>
      </c>
      <c r="AJ2669" s="7">
        <v>42735</v>
      </c>
      <c r="AK2669" t="s">
        <v>3137</v>
      </c>
      <c r="AL2669" t="s">
        <v>118</v>
      </c>
      <c r="AM2669" t="s">
        <v>3020</v>
      </c>
      <c r="AN2669" t="s">
        <v>3170</v>
      </c>
      <c r="AO2669" t="str">
        <f>TEXT(A2669,"yyyy-mm-dd")</f>
        <v>2014-03-31</v>
      </c>
    </row>
    <row r="2670" spans="1:41">
      <c r="A2670" s="6" t="s">
        <v>3136</v>
      </c>
      <c r="B2670">
        <v>2014</v>
      </c>
      <c r="C2670">
        <v>3</v>
      </c>
      <c r="E2670" t="s">
        <v>2881</v>
      </c>
      <c r="F2670" t="s">
        <v>113</v>
      </c>
      <c r="G2670" t="s">
        <v>83</v>
      </c>
      <c r="H2670" t="s">
        <v>3018</v>
      </c>
      <c r="I2670">
        <v>2016</v>
      </c>
      <c r="K2670" s="6">
        <v>42735</v>
      </c>
      <c r="L2670">
        <v>33</v>
      </c>
      <c r="N2670" t="s">
        <v>810</v>
      </c>
      <c r="O2670" s="8">
        <v>7.22</v>
      </c>
      <c r="P2670" s="8">
        <v>7.2</v>
      </c>
      <c r="Q2670" s="8">
        <v>6.7</v>
      </c>
      <c r="R2670" s="8">
        <v>7.9</v>
      </c>
      <c r="S2670" s="8">
        <v>5.86</v>
      </c>
      <c r="T2670" s="8">
        <v>8.6300000000000008</v>
      </c>
      <c r="U2670" s="8">
        <v>0.81</v>
      </c>
      <c r="V2670" s="9">
        <v>21</v>
      </c>
      <c r="W2670" s="8">
        <v>1.2000000000000002</v>
      </c>
      <c r="X2670" s="8">
        <v>2.7700000000000005</v>
      </c>
      <c r="Y2670" s="8">
        <v>1.9999999999999574E-2</v>
      </c>
      <c r="Z2670" s="8">
        <v>-5.9999999999999609E-2</v>
      </c>
      <c r="AA2670">
        <v>-8.0000000000000071E-2</v>
      </c>
      <c r="AF2670" t="s">
        <v>3099</v>
      </c>
      <c r="AG2670" t="s">
        <v>2883</v>
      </c>
      <c r="AH2670" t="s">
        <v>2884</v>
      </c>
      <c r="AI2670" t="s">
        <v>359</v>
      </c>
      <c r="AJ2670" s="7">
        <v>42735</v>
      </c>
      <c r="AK2670" t="s">
        <v>3137</v>
      </c>
      <c r="AL2670" t="s">
        <v>2885</v>
      </c>
      <c r="AM2670" t="s">
        <v>3020</v>
      </c>
      <c r="AN2670" t="s">
        <v>3173</v>
      </c>
      <c r="AO2670" t="str">
        <f>TEXT(A2670,"yyyy-mm-dd")</f>
        <v>2014-03-31</v>
      </c>
    </row>
    <row r="2671" spans="1:41">
      <c r="A2671" s="6" t="s">
        <v>3136</v>
      </c>
      <c r="B2671">
        <v>2014</v>
      </c>
      <c r="C2671">
        <v>3</v>
      </c>
      <c r="E2671" t="s">
        <v>112</v>
      </c>
      <c r="F2671" t="s">
        <v>113</v>
      </c>
      <c r="G2671" t="s">
        <v>83</v>
      </c>
      <c r="H2671" t="s">
        <v>2624</v>
      </c>
      <c r="I2671">
        <v>2015</v>
      </c>
      <c r="K2671" s="6">
        <v>42369</v>
      </c>
      <c r="L2671">
        <v>21</v>
      </c>
      <c r="N2671" t="s">
        <v>176</v>
      </c>
      <c r="O2671" s="8">
        <v>4.09</v>
      </c>
      <c r="P2671" s="8">
        <v>4.0999999999999996</v>
      </c>
      <c r="Q2671" s="8">
        <v>3.78</v>
      </c>
      <c r="R2671" s="8">
        <v>4.3</v>
      </c>
      <c r="S2671" s="8">
        <v>2.72</v>
      </c>
      <c r="T2671" s="8">
        <v>4.95</v>
      </c>
      <c r="U2671" s="8">
        <v>0.49</v>
      </c>
      <c r="V2671" s="9">
        <v>33</v>
      </c>
      <c r="W2671" s="8">
        <v>0.52</v>
      </c>
      <c r="X2671" s="8">
        <v>2.23</v>
      </c>
      <c r="Y2671" s="8">
        <v>-9.9999999999997868E-3</v>
      </c>
      <c r="Z2671" s="8">
        <v>0</v>
      </c>
      <c r="AA2671">
        <v>-0.11999999999999966</v>
      </c>
      <c r="AF2671" t="s">
        <v>2694</v>
      </c>
      <c r="AG2671" t="s">
        <v>115</v>
      </c>
      <c r="AH2671" t="s">
        <v>116</v>
      </c>
      <c r="AI2671" t="s">
        <v>230</v>
      </c>
      <c r="AJ2671" s="7">
        <v>42369</v>
      </c>
      <c r="AK2671" t="s">
        <v>3137</v>
      </c>
      <c r="AL2671" t="s">
        <v>118</v>
      </c>
      <c r="AM2671" t="s">
        <v>2626</v>
      </c>
      <c r="AN2671" t="s">
        <v>3169</v>
      </c>
      <c r="AO2671" t="str">
        <f>TEXT(A2671,"yyyy-mm-dd")</f>
        <v>2014-03-31</v>
      </c>
    </row>
    <row r="2672" spans="1:41">
      <c r="A2672" s="6" t="s">
        <v>3136</v>
      </c>
      <c r="B2672">
        <v>2014</v>
      </c>
      <c r="C2672">
        <v>3</v>
      </c>
      <c r="E2672" t="s">
        <v>2881</v>
      </c>
      <c r="F2672" t="s">
        <v>113</v>
      </c>
      <c r="G2672" t="s">
        <v>83</v>
      </c>
      <c r="H2672" t="s">
        <v>2624</v>
      </c>
      <c r="I2672">
        <v>2015</v>
      </c>
      <c r="K2672" s="6">
        <v>42369</v>
      </c>
      <c r="L2672">
        <v>21</v>
      </c>
      <c r="N2672" t="s">
        <v>176</v>
      </c>
      <c r="O2672" s="8">
        <v>6.83</v>
      </c>
      <c r="P2672" s="8">
        <v>6.85</v>
      </c>
      <c r="Q2672" s="8">
        <v>6.5</v>
      </c>
      <c r="R2672" s="8">
        <v>7.25</v>
      </c>
      <c r="S2672" s="8">
        <v>5.64</v>
      </c>
      <c r="T2672" s="8">
        <v>7.64</v>
      </c>
      <c r="U2672" s="8">
        <v>0.55000000000000004</v>
      </c>
      <c r="V2672" s="9">
        <v>24</v>
      </c>
      <c r="W2672" s="8">
        <v>0.75</v>
      </c>
      <c r="X2672" s="8">
        <v>2</v>
      </c>
      <c r="Y2672" s="8">
        <v>-1.9999999999999574E-2</v>
      </c>
      <c r="Z2672" s="8">
        <v>-0.20999999999999996</v>
      </c>
      <c r="AA2672">
        <v>-0.20000000000000018</v>
      </c>
      <c r="AF2672" t="s">
        <v>3062</v>
      </c>
      <c r="AG2672" t="s">
        <v>2883</v>
      </c>
      <c r="AH2672" t="s">
        <v>2884</v>
      </c>
      <c r="AI2672" t="s">
        <v>230</v>
      </c>
      <c r="AJ2672" s="7">
        <v>42369</v>
      </c>
      <c r="AK2672" t="s">
        <v>3137</v>
      </c>
      <c r="AL2672" t="s">
        <v>2885</v>
      </c>
      <c r="AM2672" t="s">
        <v>2626</v>
      </c>
      <c r="AN2672" t="s">
        <v>3172</v>
      </c>
      <c r="AO2672" t="str">
        <f>TEXT(A2672,"yyyy-mm-dd")</f>
        <v>2014-03-31</v>
      </c>
    </row>
    <row r="2673" spans="1:41">
      <c r="A2673" s="6" t="s">
        <v>3136</v>
      </c>
      <c r="B2673">
        <v>2014</v>
      </c>
      <c r="C2673">
        <v>3</v>
      </c>
      <c r="E2673" t="s">
        <v>112</v>
      </c>
      <c r="F2673" t="s">
        <v>113</v>
      </c>
      <c r="G2673" t="s">
        <v>83</v>
      </c>
      <c r="H2673" t="s">
        <v>2325</v>
      </c>
      <c r="I2673">
        <v>2014</v>
      </c>
      <c r="K2673" s="6">
        <v>42004</v>
      </c>
      <c r="L2673">
        <v>9</v>
      </c>
      <c r="N2673" t="s">
        <v>173</v>
      </c>
      <c r="O2673" s="8">
        <v>3.49</v>
      </c>
      <c r="P2673" s="8">
        <v>3.5</v>
      </c>
      <c r="Q2673" s="8">
        <v>3.4</v>
      </c>
      <c r="R2673" s="8">
        <v>3.55</v>
      </c>
      <c r="S2673" s="8">
        <v>3.06</v>
      </c>
      <c r="T2673" s="8">
        <v>4</v>
      </c>
      <c r="U2673" s="8">
        <v>0.21</v>
      </c>
      <c r="V2673" s="9">
        <v>33</v>
      </c>
      <c r="W2673" s="8">
        <v>0.14999999999999991</v>
      </c>
      <c r="X2673" s="8">
        <v>0.94</v>
      </c>
      <c r="Y2673" s="8">
        <v>-9.9999999999997868E-3</v>
      </c>
      <c r="Z2673" s="8">
        <v>0</v>
      </c>
      <c r="AA2673">
        <v>-0.13000000000000034</v>
      </c>
      <c r="AF2673" t="s">
        <v>2648</v>
      </c>
      <c r="AG2673" t="s">
        <v>115</v>
      </c>
      <c r="AH2673" t="s">
        <v>116</v>
      </c>
      <c r="AI2673" t="s">
        <v>117</v>
      </c>
      <c r="AJ2673" s="7">
        <v>42004</v>
      </c>
      <c r="AK2673" t="s">
        <v>3137</v>
      </c>
      <c r="AL2673" t="s">
        <v>118</v>
      </c>
      <c r="AM2673" t="s">
        <v>2327</v>
      </c>
      <c r="AN2673" t="s">
        <v>3168</v>
      </c>
      <c r="AO2673" t="str">
        <f>TEXT(A2673,"yyyy-mm-dd")</f>
        <v>2014-03-31</v>
      </c>
    </row>
    <row r="2674" spans="1:41">
      <c r="A2674" s="6" t="s">
        <v>3136</v>
      </c>
      <c r="B2674">
        <v>2014</v>
      </c>
      <c r="C2674">
        <v>3</v>
      </c>
      <c r="E2674" t="s">
        <v>2881</v>
      </c>
      <c r="F2674" t="s">
        <v>113</v>
      </c>
      <c r="G2674" t="s">
        <v>83</v>
      </c>
      <c r="H2674" t="s">
        <v>2325</v>
      </c>
      <c r="I2674">
        <v>2014</v>
      </c>
      <c r="K2674" s="6">
        <v>42004</v>
      </c>
      <c r="L2674">
        <v>9</v>
      </c>
      <c r="N2674" t="s">
        <v>173</v>
      </c>
      <c r="O2674" s="8">
        <v>6.53</v>
      </c>
      <c r="P2674" s="8">
        <v>6.59</v>
      </c>
      <c r="Q2674" s="8">
        <v>6.35</v>
      </c>
      <c r="R2674" s="8">
        <v>6.8</v>
      </c>
      <c r="S2674" s="8">
        <v>5.75</v>
      </c>
      <c r="T2674" s="8">
        <v>7.18</v>
      </c>
      <c r="U2674" s="8">
        <v>0.36</v>
      </c>
      <c r="V2674" s="9">
        <v>25</v>
      </c>
      <c r="W2674" s="8">
        <v>0.45000000000000018</v>
      </c>
      <c r="X2674" s="8">
        <v>1.4299999999999997</v>
      </c>
      <c r="Y2674" s="8">
        <v>-5.9999999999999609E-2</v>
      </c>
      <c r="Z2674" s="8">
        <v>-9.9999999999997868E-3</v>
      </c>
      <c r="AA2674">
        <v>0.11000000000000032</v>
      </c>
      <c r="AF2674" t="s">
        <v>2882</v>
      </c>
      <c r="AG2674" t="s">
        <v>2883</v>
      </c>
      <c r="AH2674" t="s">
        <v>2884</v>
      </c>
      <c r="AI2674" t="s">
        <v>117</v>
      </c>
      <c r="AJ2674" s="7">
        <v>42004</v>
      </c>
      <c r="AK2674" t="s">
        <v>3137</v>
      </c>
      <c r="AL2674" t="s">
        <v>2885</v>
      </c>
      <c r="AM2674" t="s">
        <v>2327</v>
      </c>
      <c r="AN2674" t="s">
        <v>3171</v>
      </c>
      <c r="AO2674" t="str">
        <f>TEXT(A2674,"yyyy-mm-dd")</f>
        <v>2014-03-31</v>
      </c>
    </row>
    <row r="2675" spans="1:41">
      <c r="A2675" s="6" t="s">
        <v>3174</v>
      </c>
      <c r="B2675">
        <v>2014</v>
      </c>
      <c r="C2675">
        <v>4</v>
      </c>
      <c r="E2675" t="s">
        <v>1907</v>
      </c>
      <c r="F2675" t="s">
        <v>1908</v>
      </c>
      <c r="G2675" t="s">
        <v>102</v>
      </c>
      <c r="H2675" t="s">
        <v>3159</v>
      </c>
      <c r="I2675">
        <v>2016</v>
      </c>
      <c r="J2675">
        <v>1</v>
      </c>
      <c r="K2675" s="6">
        <v>42460</v>
      </c>
      <c r="L2675">
        <v>23</v>
      </c>
      <c r="M2675">
        <v>8</v>
      </c>
      <c r="N2675" t="s">
        <v>95</v>
      </c>
      <c r="O2675" s="8">
        <v>4.47</v>
      </c>
      <c r="P2675" s="8">
        <v>4.5</v>
      </c>
      <c r="Q2675" s="8">
        <v>4</v>
      </c>
      <c r="R2675" s="8">
        <v>4.75</v>
      </c>
      <c r="S2675" s="8">
        <v>3.5</v>
      </c>
      <c r="T2675" s="8">
        <v>5.75</v>
      </c>
      <c r="U2675" s="8">
        <v>0.51</v>
      </c>
      <c r="V2675" s="9">
        <v>25</v>
      </c>
      <c r="W2675" s="8">
        <v>0.75</v>
      </c>
      <c r="X2675" s="8">
        <v>2.25</v>
      </c>
      <c r="Y2675" s="8">
        <v>-3.0000000000000249E-2</v>
      </c>
      <c r="Z2675" s="8">
        <v>0</v>
      </c>
      <c r="AA2675">
        <v>0.19000000000000039</v>
      </c>
      <c r="AF2675" t="s">
        <v>3160</v>
      </c>
      <c r="AG2675" t="s">
        <v>1910</v>
      </c>
      <c r="AH2675" t="s">
        <v>1911</v>
      </c>
      <c r="AI2675" t="s">
        <v>1944</v>
      </c>
      <c r="AJ2675" s="7">
        <v>42460</v>
      </c>
      <c r="AK2675" t="s">
        <v>3175</v>
      </c>
      <c r="AL2675" t="s">
        <v>1908</v>
      </c>
      <c r="AM2675" t="s">
        <v>3161</v>
      </c>
      <c r="AN2675" t="s">
        <v>3197</v>
      </c>
      <c r="AO2675" t="str">
        <f>TEXT(A2675,"yyyy-mm-dd")</f>
        <v>2014-04-30</v>
      </c>
    </row>
    <row r="2676" spans="1:41">
      <c r="A2676" s="6" t="s">
        <v>3174</v>
      </c>
      <c r="B2676">
        <v>2014</v>
      </c>
      <c r="C2676">
        <v>4</v>
      </c>
      <c r="E2676" t="s">
        <v>1907</v>
      </c>
      <c r="F2676" t="s">
        <v>1908</v>
      </c>
      <c r="G2676" t="s">
        <v>102</v>
      </c>
      <c r="H2676" t="s">
        <v>3037</v>
      </c>
      <c r="I2676">
        <v>2015</v>
      </c>
      <c r="J2676">
        <v>4</v>
      </c>
      <c r="K2676" s="6">
        <v>42369</v>
      </c>
      <c r="L2676">
        <v>20</v>
      </c>
      <c r="M2676">
        <v>7</v>
      </c>
      <c r="N2676" t="s">
        <v>185</v>
      </c>
      <c r="O2676" s="8">
        <v>4.2300000000000004</v>
      </c>
      <c r="P2676" s="8">
        <v>4.25</v>
      </c>
      <c r="Q2676" s="8">
        <v>4</v>
      </c>
      <c r="R2676" s="8">
        <v>4.5</v>
      </c>
      <c r="S2676" s="8">
        <v>3.5</v>
      </c>
      <c r="T2676" s="8">
        <v>5.62</v>
      </c>
      <c r="U2676" s="8">
        <v>0.41</v>
      </c>
      <c r="V2676" s="9">
        <v>31</v>
      </c>
      <c r="W2676" s="8">
        <v>0.5</v>
      </c>
      <c r="X2676" s="8">
        <v>2.12</v>
      </c>
      <c r="Y2676" s="8">
        <v>-1.9999999999999574E-2</v>
      </c>
      <c r="Z2676" s="8">
        <v>4.9999999999999822E-2</v>
      </c>
      <c r="AA2676">
        <v>0</v>
      </c>
      <c r="AF2676" t="s">
        <v>3049</v>
      </c>
      <c r="AG2676" t="s">
        <v>1910</v>
      </c>
      <c r="AH2676" t="s">
        <v>1911</v>
      </c>
      <c r="AI2676" t="s">
        <v>1939</v>
      </c>
      <c r="AJ2676" s="7">
        <v>42369</v>
      </c>
      <c r="AK2676" t="s">
        <v>3175</v>
      </c>
      <c r="AL2676" t="s">
        <v>1908</v>
      </c>
      <c r="AM2676" t="s">
        <v>3040</v>
      </c>
      <c r="AN2676" t="s">
        <v>3196</v>
      </c>
      <c r="AO2676" t="str">
        <f>TEXT(A2676,"yyyy-mm-dd")</f>
        <v>2014-04-30</v>
      </c>
    </row>
    <row r="2677" spans="1:41">
      <c r="A2677" s="6" t="s">
        <v>3174</v>
      </c>
      <c r="B2677">
        <v>2014</v>
      </c>
      <c r="C2677">
        <v>4</v>
      </c>
      <c r="E2677" t="s">
        <v>1907</v>
      </c>
      <c r="F2677" t="s">
        <v>1908</v>
      </c>
      <c r="G2677" t="s">
        <v>102</v>
      </c>
      <c r="H2677" t="s">
        <v>2970</v>
      </c>
      <c r="I2677">
        <v>2015</v>
      </c>
      <c r="J2677">
        <v>3</v>
      </c>
      <c r="K2677" s="6">
        <v>42277</v>
      </c>
      <c r="L2677">
        <v>17</v>
      </c>
      <c r="M2677">
        <v>6</v>
      </c>
      <c r="N2677" t="s">
        <v>214</v>
      </c>
      <c r="O2677" s="8">
        <v>4.1100000000000003</v>
      </c>
      <c r="P2677" s="8">
        <v>4</v>
      </c>
      <c r="Q2677" s="8">
        <v>3.75</v>
      </c>
      <c r="R2677" s="8">
        <v>4.45</v>
      </c>
      <c r="S2677" s="8">
        <v>3.5</v>
      </c>
      <c r="T2677" s="8">
        <v>5.45</v>
      </c>
      <c r="U2677" s="8">
        <v>0.42</v>
      </c>
      <c r="V2677" s="9">
        <v>30</v>
      </c>
      <c r="W2677" s="8">
        <v>0.70000000000000018</v>
      </c>
      <c r="X2677" s="8">
        <v>1.9500000000000002</v>
      </c>
      <c r="Y2677" s="8">
        <v>0.11000000000000032</v>
      </c>
      <c r="Z2677" s="8">
        <v>0</v>
      </c>
      <c r="AA2677">
        <v>0.16999999999999993</v>
      </c>
      <c r="AF2677" t="s">
        <v>2971</v>
      </c>
      <c r="AG2677" t="s">
        <v>1910</v>
      </c>
      <c r="AH2677" t="s">
        <v>1911</v>
      </c>
      <c r="AI2677" t="s">
        <v>1934</v>
      </c>
      <c r="AJ2677" s="7">
        <v>42277</v>
      </c>
      <c r="AK2677" t="s">
        <v>3175</v>
      </c>
      <c r="AL2677" t="s">
        <v>1908</v>
      </c>
      <c r="AM2677" t="s">
        <v>2972</v>
      </c>
      <c r="AN2677" t="s">
        <v>3195</v>
      </c>
      <c r="AO2677" t="str">
        <f>TEXT(A2677,"yyyy-mm-dd")</f>
        <v>2014-04-30</v>
      </c>
    </row>
    <row r="2678" spans="1:41">
      <c r="A2678" s="6" t="s">
        <v>3174</v>
      </c>
      <c r="B2678">
        <v>2014</v>
      </c>
      <c r="C2678">
        <v>4</v>
      </c>
      <c r="E2678" t="s">
        <v>1907</v>
      </c>
      <c r="F2678" t="s">
        <v>1908</v>
      </c>
      <c r="G2678" t="s">
        <v>102</v>
      </c>
      <c r="H2678" t="s">
        <v>2840</v>
      </c>
      <c r="I2678">
        <v>2015</v>
      </c>
      <c r="J2678">
        <v>2</v>
      </c>
      <c r="K2678" s="6">
        <v>42185</v>
      </c>
      <c r="L2678">
        <v>14</v>
      </c>
      <c r="M2678">
        <v>5</v>
      </c>
      <c r="N2678" t="s">
        <v>244</v>
      </c>
      <c r="O2678" s="8">
        <v>3.89</v>
      </c>
      <c r="P2678" s="8">
        <v>3.78</v>
      </c>
      <c r="Q2678" s="8">
        <v>3.75</v>
      </c>
      <c r="R2678" s="8">
        <v>4</v>
      </c>
      <c r="S2678" s="8">
        <v>3.5</v>
      </c>
      <c r="T2678" s="8">
        <v>5.24</v>
      </c>
      <c r="U2678" s="8">
        <v>0.37</v>
      </c>
      <c r="V2678" s="9">
        <v>30</v>
      </c>
      <c r="W2678" s="8">
        <v>0.25</v>
      </c>
      <c r="X2678" s="8">
        <v>1.7400000000000002</v>
      </c>
      <c r="Y2678" s="8">
        <v>0.11000000000000032</v>
      </c>
      <c r="Z2678" s="8">
        <v>2.9999999999999805E-2</v>
      </c>
      <c r="AA2678">
        <v>-4.0000000000000036E-2</v>
      </c>
      <c r="AF2678" t="s">
        <v>2841</v>
      </c>
      <c r="AG2678" t="s">
        <v>1910</v>
      </c>
      <c r="AH2678" t="s">
        <v>1911</v>
      </c>
      <c r="AI2678" t="s">
        <v>1929</v>
      </c>
      <c r="AJ2678" s="7">
        <v>42185</v>
      </c>
      <c r="AK2678" t="s">
        <v>3175</v>
      </c>
      <c r="AL2678" t="s">
        <v>1908</v>
      </c>
      <c r="AM2678" t="s">
        <v>2842</v>
      </c>
      <c r="AN2678" t="s">
        <v>3194</v>
      </c>
      <c r="AO2678" t="str">
        <f>TEXT(A2678,"yyyy-mm-dd")</f>
        <v>2014-04-30</v>
      </c>
    </row>
    <row r="2679" spans="1:41">
      <c r="A2679" s="6" t="s">
        <v>3174</v>
      </c>
      <c r="B2679">
        <v>2014</v>
      </c>
      <c r="C2679">
        <v>4</v>
      </c>
      <c r="E2679" t="s">
        <v>1907</v>
      </c>
      <c r="F2679" t="s">
        <v>1908</v>
      </c>
      <c r="G2679" t="s">
        <v>102</v>
      </c>
      <c r="H2679" t="s">
        <v>2749</v>
      </c>
      <c r="I2679">
        <v>2015</v>
      </c>
      <c r="J2679">
        <v>1</v>
      </c>
      <c r="K2679" s="6">
        <v>42094</v>
      </c>
      <c r="L2679">
        <v>11</v>
      </c>
      <c r="M2679">
        <v>4</v>
      </c>
      <c r="N2679" t="s">
        <v>85</v>
      </c>
      <c r="O2679" s="8">
        <v>3.7</v>
      </c>
      <c r="P2679" s="8">
        <v>3.65</v>
      </c>
      <c r="Q2679" s="8">
        <v>3.5</v>
      </c>
      <c r="R2679" s="8">
        <v>3.75</v>
      </c>
      <c r="S2679" s="8">
        <v>3.5</v>
      </c>
      <c r="T2679" s="8">
        <v>4.92</v>
      </c>
      <c r="U2679" s="8">
        <v>0.3</v>
      </c>
      <c r="V2679" s="9">
        <v>30</v>
      </c>
      <c r="W2679" s="8">
        <v>0.25</v>
      </c>
      <c r="X2679" s="8">
        <v>1.42</v>
      </c>
      <c r="Y2679" s="8">
        <v>5.0000000000000266E-2</v>
      </c>
      <c r="Z2679" s="8">
        <v>0.10000000000000009</v>
      </c>
      <c r="AA2679">
        <v>-0.25</v>
      </c>
      <c r="AF2679" t="s">
        <v>2750</v>
      </c>
      <c r="AG2679" t="s">
        <v>1910</v>
      </c>
      <c r="AH2679" t="s">
        <v>1911</v>
      </c>
      <c r="AI2679" t="s">
        <v>1924</v>
      </c>
      <c r="AJ2679" s="7">
        <v>42094</v>
      </c>
      <c r="AK2679" t="s">
        <v>3175</v>
      </c>
      <c r="AL2679" t="s">
        <v>1908</v>
      </c>
      <c r="AM2679" t="s">
        <v>2751</v>
      </c>
      <c r="AN2679" t="s">
        <v>3193</v>
      </c>
      <c r="AO2679" t="str">
        <f>TEXT(A2679,"yyyy-mm-dd")</f>
        <v>2014-04-30</v>
      </c>
    </row>
    <row r="2680" spans="1:41">
      <c r="A2680" s="6" t="s">
        <v>3174</v>
      </c>
      <c r="B2680">
        <v>2014</v>
      </c>
      <c r="C2680">
        <v>4</v>
      </c>
      <c r="E2680" t="s">
        <v>1907</v>
      </c>
      <c r="F2680" t="s">
        <v>1908</v>
      </c>
      <c r="G2680" t="s">
        <v>102</v>
      </c>
      <c r="H2680" t="s">
        <v>2641</v>
      </c>
      <c r="I2680">
        <v>2014</v>
      </c>
      <c r="J2680">
        <v>4</v>
      </c>
      <c r="K2680" s="6">
        <v>42004</v>
      </c>
      <c r="L2680">
        <v>8</v>
      </c>
      <c r="M2680">
        <v>3</v>
      </c>
      <c r="N2680" t="s">
        <v>182</v>
      </c>
      <c r="O2680" s="8">
        <v>3.58</v>
      </c>
      <c r="P2680" s="8">
        <v>3.5</v>
      </c>
      <c r="Q2680" s="8">
        <v>3.5</v>
      </c>
      <c r="R2680" s="8">
        <v>3.5</v>
      </c>
      <c r="S2680" s="8">
        <v>3.5</v>
      </c>
      <c r="T2680" s="8">
        <v>4.62</v>
      </c>
      <c r="U2680" s="8">
        <v>0.23</v>
      </c>
      <c r="V2680" s="9">
        <v>31</v>
      </c>
      <c r="W2680" s="8">
        <v>0</v>
      </c>
      <c r="X2680" s="8">
        <v>1.1200000000000001</v>
      </c>
      <c r="Y2680" s="8">
        <v>8.0000000000000071E-2</v>
      </c>
      <c r="Z2680" s="8">
        <v>0</v>
      </c>
      <c r="AA2680">
        <v>0</v>
      </c>
      <c r="AF2680" t="s">
        <v>2642</v>
      </c>
      <c r="AG2680" t="s">
        <v>1910</v>
      </c>
      <c r="AH2680" t="s">
        <v>1911</v>
      </c>
      <c r="AI2680" t="s">
        <v>1919</v>
      </c>
      <c r="AJ2680" s="7">
        <v>42004</v>
      </c>
      <c r="AK2680" t="s">
        <v>3175</v>
      </c>
      <c r="AL2680" t="s">
        <v>1908</v>
      </c>
      <c r="AM2680" t="s">
        <v>2643</v>
      </c>
      <c r="AN2680" t="s">
        <v>3192</v>
      </c>
      <c r="AO2680" t="str">
        <f>TEXT(A2680,"yyyy-mm-dd")</f>
        <v>2014-04-30</v>
      </c>
    </row>
    <row r="2681" spans="1:41">
      <c r="A2681" s="6" t="s">
        <v>3174</v>
      </c>
      <c r="B2681">
        <v>2014</v>
      </c>
      <c r="C2681">
        <v>4</v>
      </c>
      <c r="E2681" t="s">
        <v>1907</v>
      </c>
      <c r="F2681" t="s">
        <v>1908</v>
      </c>
      <c r="G2681" t="s">
        <v>102</v>
      </c>
      <c r="H2681" t="s">
        <v>2564</v>
      </c>
      <c r="I2681">
        <v>2014</v>
      </c>
      <c r="J2681">
        <v>3</v>
      </c>
      <c r="K2681" s="6">
        <v>41912</v>
      </c>
      <c r="L2681">
        <v>5</v>
      </c>
      <c r="M2681">
        <v>2</v>
      </c>
      <c r="N2681" t="s">
        <v>211</v>
      </c>
      <c r="O2681" s="8">
        <v>3.54</v>
      </c>
      <c r="P2681" s="8">
        <v>3.5</v>
      </c>
      <c r="Q2681" s="8">
        <v>3.5</v>
      </c>
      <c r="R2681" s="8">
        <v>3.5</v>
      </c>
      <c r="S2681" s="8">
        <v>3.5</v>
      </c>
      <c r="T2681" s="8">
        <v>4.17</v>
      </c>
      <c r="U2681" s="8">
        <v>0.14000000000000001</v>
      </c>
      <c r="V2681" s="9">
        <v>31</v>
      </c>
      <c r="W2681" s="8">
        <v>0</v>
      </c>
      <c r="X2681" s="8">
        <v>0.66999999999999993</v>
      </c>
      <c r="Y2681" s="8">
        <v>4.0000000000000036E-2</v>
      </c>
      <c r="Z2681" s="8">
        <v>0</v>
      </c>
      <c r="AA2681">
        <v>0</v>
      </c>
      <c r="AF2681" t="s">
        <v>2565</v>
      </c>
      <c r="AG2681" t="s">
        <v>1910</v>
      </c>
      <c r="AH2681" t="s">
        <v>1911</v>
      </c>
      <c r="AI2681" t="s">
        <v>1915</v>
      </c>
      <c r="AJ2681" s="7">
        <v>41912</v>
      </c>
      <c r="AK2681" t="s">
        <v>3175</v>
      </c>
      <c r="AL2681" t="s">
        <v>1908</v>
      </c>
      <c r="AM2681" t="s">
        <v>2566</v>
      </c>
      <c r="AN2681" t="s">
        <v>3191</v>
      </c>
      <c r="AO2681" t="str">
        <f>TEXT(A2681,"yyyy-mm-dd")</f>
        <v>2014-04-30</v>
      </c>
    </row>
    <row r="2682" spans="1:41">
      <c r="A2682" s="6" t="s">
        <v>3174</v>
      </c>
      <c r="B2682">
        <v>2014</v>
      </c>
      <c r="C2682">
        <v>4</v>
      </c>
      <c r="E2682" t="s">
        <v>1907</v>
      </c>
      <c r="F2682" t="s">
        <v>1908</v>
      </c>
      <c r="G2682" t="s">
        <v>102</v>
      </c>
      <c r="H2682" t="s">
        <v>2491</v>
      </c>
      <c r="I2682">
        <v>2014</v>
      </c>
      <c r="J2682">
        <v>2</v>
      </c>
      <c r="K2682" s="6">
        <v>41820</v>
      </c>
      <c r="L2682">
        <v>2</v>
      </c>
      <c r="M2682">
        <v>1</v>
      </c>
      <c r="N2682" t="s">
        <v>104</v>
      </c>
      <c r="O2682" s="8">
        <v>3.51</v>
      </c>
      <c r="P2682" s="8">
        <v>3.5</v>
      </c>
      <c r="Q2682" s="8">
        <v>3.5</v>
      </c>
      <c r="R2682" s="8">
        <v>3.5</v>
      </c>
      <c r="S2682" s="8">
        <v>3.4</v>
      </c>
      <c r="T2682" s="8">
        <v>3.85</v>
      </c>
      <c r="U2682" s="8">
        <v>7.0000000000000007E-2</v>
      </c>
      <c r="V2682" s="9">
        <v>31</v>
      </c>
      <c r="W2682" s="8">
        <v>0</v>
      </c>
      <c r="X2682" s="8">
        <v>0.45000000000000018</v>
      </c>
      <c r="Y2682" s="8">
        <v>9.9999999999997868E-3</v>
      </c>
      <c r="Z2682" s="8">
        <v>0</v>
      </c>
      <c r="AA2682">
        <v>0</v>
      </c>
      <c r="AF2682" t="s">
        <v>2492</v>
      </c>
      <c r="AG2682" t="s">
        <v>1910</v>
      </c>
      <c r="AH2682" t="s">
        <v>1911</v>
      </c>
      <c r="AI2682" t="s">
        <v>1912</v>
      </c>
      <c r="AJ2682" s="7">
        <v>41820</v>
      </c>
      <c r="AK2682" t="s">
        <v>3175</v>
      </c>
      <c r="AL2682" t="s">
        <v>1908</v>
      </c>
      <c r="AM2682" t="s">
        <v>2493</v>
      </c>
      <c r="AN2682" t="s">
        <v>3190</v>
      </c>
      <c r="AO2682" t="str">
        <f>TEXT(A2682,"yyyy-mm-dd")</f>
        <v>2014-04-30</v>
      </c>
    </row>
    <row r="2683" spans="1:41">
      <c r="A2683" s="6" t="s">
        <v>3174</v>
      </c>
      <c r="B2683">
        <v>2014</v>
      </c>
      <c r="C2683">
        <v>4</v>
      </c>
      <c r="E2683" t="s">
        <v>100</v>
      </c>
      <c r="F2683" t="s">
        <v>101</v>
      </c>
      <c r="G2683" t="s">
        <v>83</v>
      </c>
      <c r="H2683" t="s">
        <v>3018</v>
      </c>
      <c r="I2683">
        <v>2016</v>
      </c>
      <c r="K2683" s="6">
        <v>42735</v>
      </c>
      <c r="L2683">
        <v>32</v>
      </c>
      <c r="N2683" t="s">
        <v>823</v>
      </c>
      <c r="O2683" s="8">
        <v>4.08</v>
      </c>
      <c r="P2683" s="8">
        <v>4.0999999999999996</v>
      </c>
      <c r="Q2683" s="8">
        <v>3.76</v>
      </c>
      <c r="R2683" s="8">
        <v>4.5</v>
      </c>
      <c r="S2683" s="8">
        <v>2.82</v>
      </c>
      <c r="T2683" s="8">
        <v>5</v>
      </c>
      <c r="U2683" s="8">
        <v>0.59</v>
      </c>
      <c r="V2683" s="9">
        <v>26</v>
      </c>
      <c r="W2683" s="8">
        <v>0.74000000000000021</v>
      </c>
      <c r="X2683" s="8">
        <v>2.1800000000000002</v>
      </c>
      <c r="Y2683" s="8">
        <v>-1.9999999999999574E-2</v>
      </c>
      <c r="Z2683" s="8">
        <v>9.9999999999999645E-2</v>
      </c>
      <c r="AA2683">
        <v>-0.11999999999999966</v>
      </c>
      <c r="AF2683" t="s">
        <v>10098</v>
      </c>
      <c r="AG2683" t="s">
        <v>9655</v>
      </c>
      <c r="AH2683" t="s">
        <v>9656</v>
      </c>
      <c r="AI2683" t="s">
        <v>9708</v>
      </c>
      <c r="AJ2683" s="7">
        <v>42735</v>
      </c>
      <c r="AK2683" t="s">
        <v>3175</v>
      </c>
      <c r="AL2683" t="s">
        <v>109</v>
      </c>
      <c r="AM2683" t="s">
        <v>3020</v>
      </c>
      <c r="AN2683" t="s">
        <v>10104</v>
      </c>
    </row>
    <row r="2684" spans="1:41">
      <c r="A2684" s="6" t="s">
        <v>3174</v>
      </c>
      <c r="B2684">
        <v>2014</v>
      </c>
      <c r="C2684">
        <v>4</v>
      </c>
      <c r="E2684" t="s">
        <v>100</v>
      </c>
      <c r="F2684" t="s">
        <v>101</v>
      </c>
      <c r="G2684" t="s">
        <v>102</v>
      </c>
      <c r="H2684" t="s">
        <v>3037</v>
      </c>
      <c r="I2684">
        <v>2015</v>
      </c>
      <c r="J2684">
        <v>4</v>
      </c>
      <c r="K2684" s="6">
        <v>42369</v>
      </c>
      <c r="L2684">
        <v>20</v>
      </c>
      <c r="M2684">
        <v>7</v>
      </c>
      <c r="N2684" t="s">
        <v>185</v>
      </c>
      <c r="O2684" s="8">
        <v>3.81</v>
      </c>
      <c r="P2684" s="8">
        <v>3.88</v>
      </c>
      <c r="Q2684" s="8">
        <v>3.6</v>
      </c>
      <c r="R2684" s="8">
        <v>4.09</v>
      </c>
      <c r="S2684" s="8">
        <v>1.71</v>
      </c>
      <c r="T2684" s="8">
        <v>4.8600000000000003</v>
      </c>
      <c r="U2684" s="8">
        <v>0.57999999999999996</v>
      </c>
      <c r="V2684" s="9">
        <v>32</v>
      </c>
      <c r="W2684" s="8">
        <v>0.48999999999999977</v>
      </c>
      <c r="X2684" s="8">
        <v>3.1500000000000004</v>
      </c>
      <c r="Y2684" s="8">
        <v>-6.999999999999984E-2</v>
      </c>
      <c r="Z2684" s="8">
        <v>-5.0000000000000266E-2</v>
      </c>
      <c r="AA2684">
        <v>-6.0000000000000497E-2</v>
      </c>
      <c r="AF2684" t="s">
        <v>3038</v>
      </c>
      <c r="AG2684" t="s">
        <v>106</v>
      </c>
      <c r="AH2684" t="s">
        <v>107</v>
      </c>
      <c r="AI2684" t="s">
        <v>2670</v>
      </c>
      <c r="AJ2684" s="7">
        <v>42369</v>
      </c>
      <c r="AK2684" t="s">
        <v>3175</v>
      </c>
      <c r="AL2684" t="s">
        <v>109</v>
      </c>
      <c r="AM2684" t="s">
        <v>3040</v>
      </c>
      <c r="AN2684" t="s">
        <v>3189</v>
      </c>
      <c r="AO2684" t="str">
        <f>TEXT(A2684,"yyyy-mm-dd")</f>
        <v>2014-04-30</v>
      </c>
    </row>
    <row r="2685" spans="1:41">
      <c r="A2685" s="6" t="s">
        <v>3174</v>
      </c>
      <c r="B2685">
        <v>2014</v>
      </c>
      <c r="C2685">
        <v>4</v>
      </c>
      <c r="E2685" t="s">
        <v>100</v>
      </c>
      <c r="F2685" t="s">
        <v>101</v>
      </c>
      <c r="G2685" t="s">
        <v>83</v>
      </c>
      <c r="H2685" t="s">
        <v>2624</v>
      </c>
      <c r="I2685">
        <v>2015</v>
      </c>
      <c r="K2685" s="6">
        <v>42369</v>
      </c>
      <c r="L2685">
        <v>20</v>
      </c>
      <c r="N2685" t="s">
        <v>185</v>
      </c>
      <c r="O2685" s="8">
        <v>3.91</v>
      </c>
      <c r="P2685" s="8">
        <v>3.9</v>
      </c>
      <c r="Q2685" s="8">
        <v>3.7</v>
      </c>
      <c r="R2685" s="8">
        <v>4.08</v>
      </c>
      <c r="S2685" s="8">
        <v>3.01</v>
      </c>
      <c r="T2685" s="8">
        <v>5</v>
      </c>
      <c r="U2685" s="8">
        <v>0.37</v>
      </c>
      <c r="V2685" s="9">
        <v>34</v>
      </c>
      <c r="W2685" s="8">
        <v>0.37999999999999989</v>
      </c>
      <c r="X2685" s="8">
        <v>1.9900000000000002</v>
      </c>
      <c r="Y2685" s="8">
        <v>1.0000000000000231E-2</v>
      </c>
      <c r="Z2685" s="8">
        <v>0</v>
      </c>
      <c r="AA2685">
        <v>-0.12000000000000011</v>
      </c>
      <c r="AF2685" t="s">
        <v>10060</v>
      </c>
      <c r="AG2685" t="s">
        <v>9655</v>
      </c>
      <c r="AH2685" t="s">
        <v>9656</v>
      </c>
      <c r="AI2685" t="s">
        <v>9669</v>
      </c>
      <c r="AJ2685" s="7">
        <v>42369</v>
      </c>
      <c r="AK2685" t="s">
        <v>3175</v>
      </c>
      <c r="AL2685" t="s">
        <v>109</v>
      </c>
      <c r="AM2685" t="s">
        <v>2626</v>
      </c>
      <c r="AN2685" t="s">
        <v>10076</v>
      </c>
    </row>
    <row r="2686" spans="1:41">
      <c r="A2686" s="6" t="s">
        <v>3174</v>
      </c>
      <c r="B2686">
        <v>2014</v>
      </c>
      <c r="C2686">
        <v>4</v>
      </c>
      <c r="E2686" t="s">
        <v>100</v>
      </c>
      <c r="F2686" t="s">
        <v>101</v>
      </c>
      <c r="G2686" t="s">
        <v>102</v>
      </c>
      <c r="H2686" t="s">
        <v>2970</v>
      </c>
      <c r="I2686">
        <v>2015</v>
      </c>
      <c r="J2686">
        <v>3</v>
      </c>
      <c r="K2686" s="6">
        <v>42277</v>
      </c>
      <c r="L2686">
        <v>17</v>
      </c>
      <c r="M2686">
        <v>6</v>
      </c>
      <c r="N2686" t="s">
        <v>214</v>
      </c>
      <c r="O2686" s="8">
        <v>3.81</v>
      </c>
      <c r="P2686" s="8">
        <v>3.8</v>
      </c>
      <c r="Q2686" s="8">
        <v>3.6</v>
      </c>
      <c r="R2686" s="8">
        <v>4.01</v>
      </c>
      <c r="S2686" s="8">
        <v>2.87</v>
      </c>
      <c r="T2686" s="8">
        <v>4.6100000000000003</v>
      </c>
      <c r="U2686" s="8">
        <v>0.41</v>
      </c>
      <c r="V2686" s="9">
        <v>32</v>
      </c>
      <c r="W2686" s="8">
        <v>0.4099999999999997</v>
      </c>
      <c r="X2686" s="8">
        <v>1.7400000000000002</v>
      </c>
      <c r="Y2686" s="8">
        <v>1.0000000000000231E-2</v>
      </c>
      <c r="Z2686" s="8">
        <v>0</v>
      </c>
      <c r="AA2686">
        <v>-8.0000000000000071E-2</v>
      </c>
      <c r="AF2686" t="s">
        <v>3035</v>
      </c>
      <c r="AG2686" t="s">
        <v>106</v>
      </c>
      <c r="AH2686" t="s">
        <v>107</v>
      </c>
      <c r="AI2686" t="s">
        <v>2667</v>
      </c>
      <c r="AJ2686" s="7">
        <v>42277</v>
      </c>
      <c r="AK2686" t="s">
        <v>3175</v>
      </c>
      <c r="AL2686" t="s">
        <v>109</v>
      </c>
      <c r="AM2686" t="s">
        <v>2972</v>
      </c>
      <c r="AN2686" t="s">
        <v>3188</v>
      </c>
      <c r="AO2686" t="str">
        <f>TEXT(A2686,"yyyy-mm-dd")</f>
        <v>2014-04-30</v>
      </c>
    </row>
    <row r="2687" spans="1:41">
      <c r="A2687" s="6" t="s">
        <v>3174</v>
      </c>
      <c r="B2687">
        <v>2014</v>
      </c>
      <c r="C2687">
        <v>4</v>
      </c>
      <c r="E2687" t="s">
        <v>100</v>
      </c>
      <c r="F2687" t="s">
        <v>101</v>
      </c>
      <c r="G2687" t="s">
        <v>102</v>
      </c>
      <c r="H2687" t="s">
        <v>2840</v>
      </c>
      <c r="I2687">
        <v>2015</v>
      </c>
      <c r="J2687">
        <v>2</v>
      </c>
      <c r="K2687" s="6">
        <v>42185</v>
      </c>
      <c r="L2687">
        <v>14</v>
      </c>
      <c r="M2687">
        <v>5</v>
      </c>
      <c r="N2687" t="s">
        <v>244</v>
      </c>
      <c r="O2687" s="8">
        <v>3.99</v>
      </c>
      <c r="P2687" s="8">
        <v>3.96</v>
      </c>
      <c r="Q2687" s="8">
        <v>3.7</v>
      </c>
      <c r="R2687" s="8">
        <v>4.1500000000000004</v>
      </c>
      <c r="S2687" s="8">
        <v>3.1</v>
      </c>
      <c r="T2687" s="8">
        <v>5.3</v>
      </c>
      <c r="U2687" s="8">
        <v>0.48</v>
      </c>
      <c r="V2687" s="9">
        <v>32</v>
      </c>
      <c r="W2687" s="8">
        <v>0.45000000000000018</v>
      </c>
      <c r="X2687" s="8">
        <v>2.1999999999999997</v>
      </c>
      <c r="Y2687" s="8">
        <v>3.0000000000000249E-2</v>
      </c>
      <c r="Z2687" s="8">
        <v>-4.0000000000000036E-2</v>
      </c>
      <c r="AA2687">
        <v>-8.0000000000000071E-2</v>
      </c>
      <c r="AF2687" t="s">
        <v>3033</v>
      </c>
      <c r="AG2687" t="s">
        <v>106</v>
      </c>
      <c r="AH2687" t="s">
        <v>107</v>
      </c>
      <c r="AI2687" t="s">
        <v>502</v>
      </c>
      <c r="AJ2687" s="7">
        <v>42185</v>
      </c>
      <c r="AK2687" t="s">
        <v>3175</v>
      </c>
      <c r="AL2687" t="s">
        <v>109</v>
      </c>
      <c r="AM2687" t="s">
        <v>2842</v>
      </c>
      <c r="AN2687" t="s">
        <v>3187</v>
      </c>
      <c r="AO2687" t="str">
        <f>TEXT(A2687,"yyyy-mm-dd")</f>
        <v>2014-04-30</v>
      </c>
    </row>
    <row r="2688" spans="1:41">
      <c r="A2688" s="6" t="s">
        <v>3174</v>
      </c>
      <c r="B2688">
        <v>2014</v>
      </c>
      <c r="C2688">
        <v>4</v>
      </c>
      <c r="E2688" t="s">
        <v>100</v>
      </c>
      <c r="F2688" t="s">
        <v>101</v>
      </c>
      <c r="G2688" t="s">
        <v>102</v>
      </c>
      <c r="H2688" t="s">
        <v>2749</v>
      </c>
      <c r="I2688">
        <v>2015</v>
      </c>
      <c r="J2688">
        <v>1</v>
      </c>
      <c r="K2688" s="6">
        <v>42094</v>
      </c>
      <c r="L2688">
        <v>11</v>
      </c>
      <c r="M2688">
        <v>4</v>
      </c>
      <c r="N2688" t="s">
        <v>85</v>
      </c>
      <c r="O2688" s="8">
        <v>4.04</v>
      </c>
      <c r="P2688" s="8">
        <v>3.85</v>
      </c>
      <c r="Q2688" s="8">
        <v>3.5</v>
      </c>
      <c r="R2688" s="8">
        <v>4.5</v>
      </c>
      <c r="S2688" s="8">
        <v>2.81</v>
      </c>
      <c r="T2688" s="8">
        <v>6</v>
      </c>
      <c r="U2688" s="8">
        <v>0.71</v>
      </c>
      <c r="V2688" s="9">
        <v>32</v>
      </c>
      <c r="W2688" s="8">
        <v>1</v>
      </c>
      <c r="X2688" s="8">
        <v>3.19</v>
      </c>
      <c r="Y2688" s="8">
        <v>0.18999999999999995</v>
      </c>
      <c r="Z2688" s="8">
        <v>-4.9999999999999822E-2</v>
      </c>
      <c r="AA2688">
        <v>0.23000000000000043</v>
      </c>
      <c r="AF2688" t="s">
        <v>3031</v>
      </c>
      <c r="AG2688" t="s">
        <v>106</v>
      </c>
      <c r="AH2688" t="s">
        <v>107</v>
      </c>
      <c r="AI2688" t="s">
        <v>497</v>
      </c>
      <c r="AJ2688" s="7">
        <v>42094</v>
      </c>
      <c r="AK2688" t="s">
        <v>3175</v>
      </c>
      <c r="AL2688" t="s">
        <v>109</v>
      </c>
      <c r="AM2688" t="s">
        <v>2751</v>
      </c>
      <c r="AN2688" t="s">
        <v>3186</v>
      </c>
      <c r="AO2688" t="str">
        <f>TEXT(A2688,"yyyy-mm-dd")</f>
        <v>2014-04-30</v>
      </c>
    </row>
    <row r="2689" spans="1:41">
      <c r="A2689" s="6" t="s">
        <v>3174</v>
      </c>
      <c r="B2689">
        <v>2014</v>
      </c>
      <c r="C2689">
        <v>4</v>
      </c>
      <c r="E2689" t="s">
        <v>100</v>
      </c>
      <c r="F2689" t="s">
        <v>101</v>
      </c>
      <c r="G2689" t="s">
        <v>102</v>
      </c>
      <c r="H2689" t="s">
        <v>2641</v>
      </c>
      <c r="I2689">
        <v>2014</v>
      </c>
      <c r="J2689">
        <v>4</v>
      </c>
      <c r="K2689" s="6">
        <v>42004</v>
      </c>
      <c r="L2689">
        <v>8</v>
      </c>
      <c r="M2689">
        <v>3</v>
      </c>
      <c r="N2689" t="s">
        <v>182</v>
      </c>
      <c r="O2689" s="8">
        <v>4.0199999999999996</v>
      </c>
      <c r="P2689" s="8">
        <v>3.91</v>
      </c>
      <c r="Q2689" s="8">
        <v>3.7</v>
      </c>
      <c r="R2689" s="8">
        <v>4.3</v>
      </c>
      <c r="S2689" s="8">
        <v>2.8</v>
      </c>
      <c r="T2689" s="8">
        <v>5.38</v>
      </c>
      <c r="U2689" s="8">
        <v>0.61</v>
      </c>
      <c r="V2689" s="9">
        <v>33</v>
      </c>
      <c r="W2689" s="8">
        <v>0.59999999999999964</v>
      </c>
      <c r="X2689" s="8">
        <v>2.58</v>
      </c>
      <c r="Y2689" s="8">
        <v>0.10999999999999943</v>
      </c>
      <c r="Z2689" s="8">
        <v>4.0000000000000036E-2</v>
      </c>
      <c r="AA2689">
        <v>-8.0000000000000515E-2</v>
      </c>
      <c r="AF2689" t="s">
        <v>2672</v>
      </c>
      <c r="AG2689" t="s">
        <v>106</v>
      </c>
      <c r="AH2689" t="s">
        <v>107</v>
      </c>
      <c r="AI2689" t="s">
        <v>427</v>
      </c>
      <c r="AJ2689" s="7">
        <v>42004</v>
      </c>
      <c r="AK2689" t="s">
        <v>3175</v>
      </c>
      <c r="AL2689" t="s">
        <v>109</v>
      </c>
      <c r="AM2689" t="s">
        <v>2643</v>
      </c>
      <c r="AN2689" t="s">
        <v>3185</v>
      </c>
      <c r="AO2689" t="str">
        <f>TEXT(A2689,"yyyy-mm-dd")</f>
        <v>2014-04-30</v>
      </c>
    </row>
    <row r="2690" spans="1:41">
      <c r="A2690" s="6" t="s">
        <v>3174</v>
      </c>
      <c r="B2690">
        <v>2014</v>
      </c>
      <c r="C2690">
        <v>4</v>
      </c>
      <c r="E2690" t="s">
        <v>100</v>
      </c>
      <c r="F2690" t="s">
        <v>101</v>
      </c>
      <c r="G2690" t="s">
        <v>83</v>
      </c>
      <c r="H2690" t="s">
        <v>2325</v>
      </c>
      <c r="I2690">
        <v>2014</v>
      </c>
      <c r="K2690" s="6">
        <v>42004</v>
      </c>
      <c r="L2690">
        <v>8</v>
      </c>
      <c r="N2690" t="s">
        <v>182</v>
      </c>
      <c r="O2690" s="8">
        <v>3.01</v>
      </c>
      <c r="P2690" s="8">
        <v>3</v>
      </c>
      <c r="Q2690" s="8">
        <v>2.8</v>
      </c>
      <c r="R2690" s="8">
        <v>3.25</v>
      </c>
      <c r="S2690" s="8">
        <v>2.4</v>
      </c>
      <c r="T2690" s="8">
        <v>3.7</v>
      </c>
      <c r="U2690" s="8">
        <v>0.32</v>
      </c>
      <c r="V2690" s="9">
        <v>35</v>
      </c>
      <c r="W2690" s="8">
        <v>0.45000000000000018</v>
      </c>
      <c r="X2690" s="8">
        <v>1.3000000000000003</v>
      </c>
      <c r="Y2690" s="8">
        <v>9.9999999999997868E-3</v>
      </c>
      <c r="Z2690" s="8">
        <v>-0.10000000000000009</v>
      </c>
      <c r="AA2690">
        <v>-4.9999999999999822E-2</v>
      </c>
      <c r="AF2690" t="s">
        <v>10034</v>
      </c>
      <c r="AG2690" t="s">
        <v>9655</v>
      </c>
      <c r="AH2690" t="s">
        <v>9656</v>
      </c>
      <c r="AI2690" t="s">
        <v>9657</v>
      </c>
      <c r="AJ2690" s="7">
        <v>42004</v>
      </c>
      <c r="AK2690" t="s">
        <v>3175</v>
      </c>
      <c r="AL2690" t="s">
        <v>109</v>
      </c>
      <c r="AM2690" t="s">
        <v>2327</v>
      </c>
      <c r="AN2690" t="s">
        <v>10050</v>
      </c>
    </row>
    <row r="2691" spans="1:41">
      <c r="A2691" s="6" t="s">
        <v>3174</v>
      </c>
      <c r="B2691">
        <v>2014</v>
      </c>
      <c r="C2691">
        <v>4</v>
      </c>
      <c r="E2691" t="s">
        <v>100</v>
      </c>
      <c r="F2691" t="s">
        <v>101</v>
      </c>
      <c r="G2691" t="s">
        <v>102</v>
      </c>
      <c r="H2691" t="s">
        <v>2564</v>
      </c>
      <c r="I2691">
        <v>2014</v>
      </c>
      <c r="J2691">
        <v>3</v>
      </c>
      <c r="K2691" s="6">
        <v>41912</v>
      </c>
      <c r="L2691">
        <v>5</v>
      </c>
      <c r="M2691">
        <v>2</v>
      </c>
      <c r="N2691" t="s">
        <v>211</v>
      </c>
      <c r="O2691" s="8">
        <v>3.39</v>
      </c>
      <c r="P2691" s="8">
        <v>3.3</v>
      </c>
      <c r="Q2691" s="8">
        <v>3.1</v>
      </c>
      <c r="R2691" s="8">
        <v>3.8</v>
      </c>
      <c r="S2691" s="8">
        <v>2.1</v>
      </c>
      <c r="T2691" s="8">
        <v>4.5</v>
      </c>
      <c r="U2691" s="8">
        <v>0.47</v>
      </c>
      <c r="V2691" s="9">
        <v>33</v>
      </c>
      <c r="W2691" s="8">
        <v>0.69999999999999973</v>
      </c>
      <c r="X2691" s="8">
        <v>2.4</v>
      </c>
      <c r="Y2691" s="8">
        <v>9.0000000000000302E-2</v>
      </c>
      <c r="Z2691" s="8">
        <v>-0.20000000000000018</v>
      </c>
      <c r="AA2691">
        <v>0.10000000000000009</v>
      </c>
      <c r="AF2691" t="s">
        <v>2669</v>
      </c>
      <c r="AG2691" t="s">
        <v>106</v>
      </c>
      <c r="AH2691" t="s">
        <v>107</v>
      </c>
      <c r="AI2691" t="s">
        <v>340</v>
      </c>
      <c r="AJ2691" s="7">
        <v>41912</v>
      </c>
      <c r="AK2691" t="s">
        <v>3175</v>
      </c>
      <c r="AL2691" t="s">
        <v>109</v>
      </c>
      <c r="AM2691" t="s">
        <v>2566</v>
      </c>
      <c r="AN2691" t="s">
        <v>3184</v>
      </c>
      <c r="AO2691" t="str">
        <f>TEXT(A2691,"yyyy-mm-dd")</f>
        <v>2014-04-30</v>
      </c>
    </row>
    <row r="2692" spans="1:41">
      <c r="A2692" s="6" t="s">
        <v>3174</v>
      </c>
      <c r="B2692">
        <v>2014</v>
      </c>
      <c r="C2692">
        <v>4</v>
      </c>
      <c r="E2692" t="s">
        <v>100</v>
      </c>
      <c r="F2692" t="s">
        <v>101</v>
      </c>
      <c r="G2692" t="s">
        <v>102</v>
      </c>
      <c r="H2692" t="s">
        <v>2491</v>
      </c>
      <c r="I2692">
        <v>2014</v>
      </c>
      <c r="J2692">
        <v>2</v>
      </c>
      <c r="K2692" s="6">
        <v>41820</v>
      </c>
      <c r="L2692">
        <v>2</v>
      </c>
      <c r="M2692">
        <v>1</v>
      </c>
      <c r="N2692" t="s">
        <v>104</v>
      </c>
      <c r="O2692" s="8">
        <v>2.69</v>
      </c>
      <c r="P2692" s="8">
        <v>2.8</v>
      </c>
      <c r="Q2692" s="8">
        <v>2.2999999999999998</v>
      </c>
      <c r="R2692" s="8">
        <v>3.2</v>
      </c>
      <c r="S2692" s="8">
        <v>1.4</v>
      </c>
      <c r="T2692" s="8">
        <v>3.9</v>
      </c>
      <c r="U2692" s="8">
        <v>0.59</v>
      </c>
      <c r="V2692" s="9">
        <v>33</v>
      </c>
      <c r="W2692" s="8">
        <v>0.90000000000000036</v>
      </c>
      <c r="X2692" s="8">
        <v>2.5</v>
      </c>
      <c r="Y2692" s="8">
        <v>-0.10999999999999988</v>
      </c>
      <c r="Z2692" s="8">
        <v>0</v>
      </c>
      <c r="AA2692">
        <v>0</v>
      </c>
      <c r="AF2692" t="s">
        <v>2666</v>
      </c>
      <c r="AG2692" t="s">
        <v>106</v>
      </c>
      <c r="AH2692" t="s">
        <v>107</v>
      </c>
      <c r="AI2692" t="s">
        <v>108</v>
      </c>
      <c r="AJ2692" s="7">
        <v>41820</v>
      </c>
      <c r="AK2692" t="s">
        <v>3175</v>
      </c>
      <c r="AL2692" t="s">
        <v>109</v>
      </c>
      <c r="AM2692" t="s">
        <v>2493</v>
      </c>
      <c r="AN2692" t="s">
        <v>3183</v>
      </c>
      <c r="AO2692" t="str">
        <f>TEXT(A2692,"yyyy-mm-dd")</f>
        <v>2014-04-30</v>
      </c>
    </row>
    <row r="2693" spans="1:41">
      <c r="A2693" s="6" t="s">
        <v>3174</v>
      </c>
      <c r="B2693">
        <v>2014</v>
      </c>
      <c r="C2693">
        <v>4</v>
      </c>
      <c r="E2693" t="s">
        <v>100</v>
      </c>
      <c r="F2693" t="s">
        <v>101</v>
      </c>
      <c r="G2693" t="s">
        <v>102</v>
      </c>
      <c r="H2693" t="s">
        <v>2418</v>
      </c>
      <c r="I2693">
        <v>2014</v>
      </c>
      <c r="J2693">
        <v>1</v>
      </c>
      <c r="K2693" s="6">
        <v>41729</v>
      </c>
      <c r="L2693">
        <v>-1</v>
      </c>
      <c r="M2693">
        <v>0</v>
      </c>
      <c r="N2693" t="s">
        <v>187</v>
      </c>
      <c r="O2693" s="8">
        <v>1.9</v>
      </c>
      <c r="P2693" s="8">
        <v>1.9</v>
      </c>
      <c r="Q2693" s="8">
        <v>1.6</v>
      </c>
      <c r="R2693" s="8">
        <v>2.35</v>
      </c>
      <c r="S2693" s="8">
        <v>0.7</v>
      </c>
      <c r="T2693" s="8">
        <v>3.4</v>
      </c>
      <c r="U2693" s="8">
        <v>0.56000000000000005</v>
      </c>
      <c r="V2693" s="9">
        <v>33</v>
      </c>
      <c r="W2693" s="8">
        <v>0.75</v>
      </c>
      <c r="X2693" s="8">
        <v>2.7</v>
      </c>
      <c r="Y2693" s="8">
        <v>0</v>
      </c>
      <c r="Z2693" s="8">
        <v>-0.20000000000000018</v>
      </c>
      <c r="AA2693">
        <v>-5.0000000000000044E-2</v>
      </c>
      <c r="AF2693" t="s">
        <v>2664</v>
      </c>
      <c r="AG2693" t="s">
        <v>106</v>
      </c>
      <c r="AH2693" t="s">
        <v>107</v>
      </c>
      <c r="AI2693" t="s">
        <v>188</v>
      </c>
      <c r="AJ2693" s="7">
        <v>41729</v>
      </c>
      <c r="AK2693" t="s">
        <v>3175</v>
      </c>
      <c r="AL2693" t="s">
        <v>109</v>
      </c>
      <c r="AM2693" t="s">
        <v>2420</v>
      </c>
      <c r="AN2693" t="s">
        <v>3182</v>
      </c>
      <c r="AO2693" t="str">
        <f>TEXT(A2693,"yyyy-mm-dd")</f>
        <v>2014-04-30</v>
      </c>
    </row>
    <row r="2694" spans="1:41">
      <c r="A2694" s="6" t="s">
        <v>3174</v>
      </c>
      <c r="B2694">
        <v>2014</v>
      </c>
      <c r="C2694">
        <v>4</v>
      </c>
      <c r="E2694" t="s">
        <v>2685</v>
      </c>
      <c r="F2694" t="s">
        <v>101</v>
      </c>
      <c r="G2694" t="s">
        <v>774</v>
      </c>
      <c r="H2694" t="s">
        <v>2686</v>
      </c>
      <c r="K2694" s="6"/>
      <c r="O2694" s="8">
        <v>4.04</v>
      </c>
      <c r="P2694" s="8">
        <v>4</v>
      </c>
      <c r="Q2694" s="8">
        <v>3.7</v>
      </c>
      <c r="R2694" s="8">
        <v>4.5</v>
      </c>
      <c r="S2694" s="8">
        <v>2.4500000000000002</v>
      </c>
      <c r="T2694" s="8">
        <v>5</v>
      </c>
      <c r="U2694" s="8">
        <v>0.6</v>
      </c>
      <c r="V2694" s="9">
        <v>25</v>
      </c>
      <c r="W2694" s="8">
        <v>0.79999999999999982</v>
      </c>
      <c r="X2694" s="8">
        <v>2.5499999999999998</v>
      </c>
      <c r="Y2694" s="8">
        <v>4.0000000000000036E-2</v>
      </c>
      <c r="Z2694" s="8">
        <v>0</v>
      </c>
      <c r="AA2694">
        <v>-0.15000000000000036</v>
      </c>
      <c r="AF2694" t="s">
        <v>2687</v>
      </c>
      <c r="AG2694" t="s">
        <v>2688</v>
      </c>
      <c r="AH2694" t="s">
        <v>2689</v>
      </c>
      <c r="AI2694" t="s">
        <v>2690</v>
      </c>
      <c r="AJ2694" s="7"/>
      <c r="AK2694" t="s">
        <v>3175</v>
      </c>
      <c r="AL2694" t="s">
        <v>109</v>
      </c>
      <c r="AM2694" t="s">
        <v>2686</v>
      </c>
      <c r="AN2694" t="s">
        <v>3202</v>
      </c>
      <c r="AO2694" t="str">
        <f>TEXT(A2694,"yyyy-mm-dd")</f>
        <v>2014-04-30</v>
      </c>
    </row>
    <row r="2695" spans="1:41">
      <c r="A2695" s="6" t="s">
        <v>3174</v>
      </c>
      <c r="B2695">
        <v>2014</v>
      </c>
      <c r="C2695">
        <v>4</v>
      </c>
      <c r="E2695" t="s">
        <v>81</v>
      </c>
      <c r="F2695" t="s">
        <v>82</v>
      </c>
      <c r="G2695" t="s">
        <v>83</v>
      </c>
      <c r="H2695" t="s">
        <v>3018</v>
      </c>
      <c r="I2695">
        <v>2016</v>
      </c>
      <c r="K2695" s="6">
        <v>42735</v>
      </c>
      <c r="L2695">
        <v>32</v>
      </c>
      <c r="N2695" t="s">
        <v>823</v>
      </c>
      <c r="O2695" s="8">
        <v>3.53</v>
      </c>
      <c r="P2695" s="8">
        <v>3.53</v>
      </c>
      <c r="Q2695" s="8">
        <v>3.42</v>
      </c>
      <c r="R2695" s="8">
        <v>3.63</v>
      </c>
      <c r="S2695" s="8">
        <v>3</v>
      </c>
      <c r="T2695" s="8">
        <v>4.0599999999999996</v>
      </c>
      <c r="U2695" s="8">
        <v>0.23</v>
      </c>
      <c r="V2695" s="9">
        <v>29</v>
      </c>
      <c r="W2695" s="8">
        <v>0.20999999999999996</v>
      </c>
      <c r="X2695" s="8">
        <v>1.0599999999999996</v>
      </c>
      <c r="Y2695" s="8">
        <v>0</v>
      </c>
      <c r="Z2695" s="8">
        <v>0</v>
      </c>
      <c r="AA2695">
        <v>-5.0000000000000266E-2</v>
      </c>
      <c r="AF2695" t="s">
        <v>3019</v>
      </c>
      <c r="AG2695" t="s">
        <v>87</v>
      </c>
      <c r="AH2695" t="s">
        <v>88</v>
      </c>
      <c r="AI2695" t="s">
        <v>359</v>
      </c>
      <c r="AJ2695" s="7">
        <v>42735</v>
      </c>
      <c r="AK2695" t="s">
        <v>3175</v>
      </c>
      <c r="AL2695" t="s">
        <v>91</v>
      </c>
      <c r="AM2695" t="s">
        <v>3020</v>
      </c>
      <c r="AN2695" t="s">
        <v>3178</v>
      </c>
      <c r="AO2695" t="str">
        <f>TEXT(A2695,"yyyy-mm-dd")</f>
        <v>2014-04-30</v>
      </c>
    </row>
    <row r="2696" spans="1:41">
      <c r="A2696" s="6" t="s">
        <v>3174</v>
      </c>
      <c r="B2696">
        <v>2014</v>
      </c>
      <c r="C2696">
        <v>4</v>
      </c>
      <c r="E2696" t="s">
        <v>392</v>
      </c>
      <c r="F2696" t="s">
        <v>82</v>
      </c>
      <c r="G2696" t="s">
        <v>83</v>
      </c>
      <c r="H2696" t="s">
        <v>3018</v>
      </c>
      <c r="I2696">
        <v>2016</v>
      </c>
      <c r="K2696" s="6">
        <v>42735</v>
      </c>
      <c r="L2696">
        <v>32</v>
      </c>
      <c r="N2696" t="s">
        <v>823</v>
      </c>
      <c r="O2696" s="8">
        <v>3.13</v>
      </c>
      <c r="P2696" s="8">
        <v>3.2</v>
      </c>
      <c r="Q2696" s="8">
        <v>3</v>
      </c>
      <c r="R2696" s="8">
        <v>3.3</v>
      </c>
      <c r="S2696" s="8">
        <v>1.27</v>
      </c>
      <c r="T2696" s="8">
        <v>3.87</v>
      </c>
      <c r="U2696" s="8">
        <v>0.45</v>
      </c>
      <c r="V2696" s="9">
        <v>26</v>
      </c>
      <c r="W2696" s="8">
        <v>0.29999999999999982</v>
      </c>
      <c r="X2696" s="8">
        <v>2.6</v>
      </c>
      <c r="Y2696" s="8">
        <v>-7.0000000000000284E-2</v>
      </c>
      <c r="Z2696" s="8">
        <v>1.0000000000000231E-2</v>
      </c>
      <c r="AA2696">
        <v>0</v>
      </c>
      <c r="AF2696" t="s">
        <v>3019</v>
      </c>
      <c r="AG2696" t="s">
        <v>87</v>
      </c>
      <c r="AH2696" t="s">
        <v>88</v>
      </c>
      <c r="AI2696" t="s">
        <v>359</v>
      </c>
      <c r="AJ2696" s="7">
        <v>42735</v>
      </c>
      <c r="AK2696" t="s">
        <v>3175</v>
      </c>
      <c r="AL2696" t="s">
        <v>393</v>
      </c>
      <c r="AM2696" t="s">
        <v>3020</v>
      </c>
      <c r="AN2696" t="s">
        <v>3181</v>
      </c>
      <c r="AO2696" t="str">
        <f>TEXT(A2696,"yyyy-mm-dd")</f>
        <v>2014-04-30</v>
      </c>
    </row>
    <row r="2697" spans="1:41">
      <c r="A2697" s="6" t="s">
        <v>3174</v>
      </c>
      <c r="B2697">
        <v>2014</v>
      </c>
      <c r="C2697">
        <v>4</v>
      </c>
      <c r="E2697" t="s">
        <v>81</v>
      </c>
      <c r="F2697" t="s">
        <v>82</v>
      </c>
      <c r="G2697" t="s">
        <v>83</v>
      </c>
      <c r="H2697" t="s">
        <v>2624</v>
      </c>
      <c r="I2697">
        <v>2015</v>
      </c>
      <c r="K2697" s="6">
        <v>42369</v>
      </c>
      <c r="L2697">
        <v>20</v>
      </c>
      <c r="N2697" t="s">
        <v>185</v>
      </c>
      <c r="O2697" s="8">
        <v>3.58</v>
      </c>
      <c r="P2697" s="8">
        <v>3.6</v>
      </c>
      <c r="Q2697" s="8">
        <v>3.49</v>
      </c>
      <c r="R2697" s="8">
        <v>3.66</v>
      </c>
      <c r="S2697" s="8">
        <v>3.1</v>
      </c>
      <c r="T2697" s="8">
        <v>4.1900000000000004</v>
      </c>
      <c r="U2697" s="8">
        <v>0.23</v>
      </c>
      <c r="V2697" s="9">
        <v>35</v>
      </c>
      <c r="W2697" s="8">
        <v>0.16999999999999993</v>
      </c>
      <c r="X2697" s="8">
        <v>1.0900000000000003</v>
      </c>
      <c r="Y2697" s="8">
        <v>-2.0000000000000018E-2</v>
      </c>
      <c r="Z2697" s="8">
        <v>2.0000000000000018E-2</v>
      </c>
      <c r="AA2697">
        <v>-0.16999999999999993</v>
      </c>
      <c r="AF2697" t="s">
        <v>2625</v>
      </c>
      <c r="AG2697" t="s">
        <v>87</v>
      </c>
      <c r="AH2697" t="s">
        <v>88</v>
      </c>
      <c r="AI2697" t="s">
        <v>97</v>
      </c>
      <c r="AJ2697" s="7">
        <v>42369</v>
      </c>
      <c r="AK2697" t="s">
        <v>3175</v>
      </c>
      <c r="AL2697" t="s">
        <v>91</v>
      </c>
      <c r="AM2697" t="s">
        <v>2626</v>
      </c>
      <c r="AN2697" t="s">
        <v>3177</v>
      </c>
      <c r="AO2697" t="str">
        <f>TEXT(A2697,"yyyy-mm-dd")</f>
        <v>2014-04-30</v>
      </c>
    </row>
    <row r="2698" spans="1:41">
      <c r="A2698" s="6" t="s">
        <v>3174</v>
      </c>
      <c r="B2698">
        <v>2014</v>
      </c>
      <c r="C2698">
        <v>4</v>
      </c>
      <c r="E2698" t="s">
        <v>392</v>
      </c>
      <c r="F2698" t="s">
        <v>82</v>
      </c>
      <c r="G2698" t="s">
        <v>83</v>
      </c>
      <c r="H2698" t="s">
        <v>2624</v>
      </c>
      <c r="I2698">
        <v>2015</v>
      </c>
      <c r="K2698" s="6">
        <v>42369</v>
      </c>
      <c r="L2698">
        <v>20</v>
      </c>
      <c r="N2698" t="s">
        <v>185</v>
      </c>
      <c r="O2698" s="8">
        <v>3.16</v>
      </c>
      <c r="P2698" s="8">
        <v>3.18</v>
      </c>
      <c r="Q2698" s="8">
        <v>3</v>
      </c>
      <c r="R2698" s="8">
        <v>3.36</v>
      </c>
      <c r="S2698" s="8">
        <v>1.32</v>
      </c>
      <c r="T2698" s="8">
        <v>3.87</v>
      </c>
      <c r="U2698" s="8">
        <v>0.44</v>
      </c>
      <c r="V2698" s="9">
        <v>32</v>
      </c>
      <c r="W2698" s="8">
        <v>0.35999999999999988</v>
      </c>
      <c r="X2698" s="8">
        <v>2.5499999999999998</v>
      </c>
      <c r="Y2698" s="8">
        <v>-2.0000000000000018E-2</v>
      </c>
      <c r="Z2698" s="8">
        <v>2.0000000000000018E-2</v>
      </c>
      <c r="AA2698">
        <v>-9.9999999999997868E-3</v>
      </c>
      <c r="AF2698" t="s">
        <v>2625</v>
      </c>
      <c r="AG2698" t="s">
        <v>87</v>
      </c>
      <c r="AH2698" t="s">
        <v>88</v>
      </c>
      <c r="AI2698" t="s">
        <v>97</v>
      </c>
      <c r="AJ2698" s="7">
        <v>42369</v>
      </c>
      <c r="AK2698" t="s">
        <v>3175</v>
      </c>
      <c r="AL2698" t="s">
        <v>393</v>
      </c>
      <c r="AM2698" t="s">
        <v>2626</v>
      </c>
      <c r="AN2698" t="s">
        <v>3180</v>
      </c>
      <c r="AO2698" t="str">
        <f>TEXT(A2698,"yyyy-mm-dd")</f>
        <v>2014-04-30</v>
      </c>
    </row>
    <row r="2699" spans="1:41">
      <c r="A2699" s="6" t="s">
        <v>3174</v>
      </c>
      <c r="B2699">
        <v>2014</v>
      </c>
      <c r="C2699">
        <v>4</v>
      </c>
      <c r="E2699" t="s">
        <v>81</v>
      </c>
      <c r="F2699" t="s">
        <v>82</v>
      </c>
      <c r="G2699" t="s">
        <v>83</v>
      </c>
      <c r="H2699" t="s">
        <v>2325</v>
      </c>
      <c r="I2699">
        <v>2014</v>
      </c>
      <c r="K2699" s="6">
        <v>42004</v>
      </c>
      <c r="L2699">
        <v>8</v>
      </c>
      <c r="N2699" t="s">
        <v>182</v>
      </c>
      <c r="O2699" s="8">
        <v>3.85</v>
      </c>
      <c r="P2699" s="8">
        <v>3.87</v>
      </c>
      <c r="Q2699" s="8">
        <v>3.78</v>
      </c>
      <c r="R2699" s="8">
        <v>3.96</v>
      </c>
      <c r="S2699" s="8">
        <v>3</v>
      </c>
      <c r="T2699" s="8">
        <v>4.3099999999999996</v>
      </c>
      <c r="U2699" s="8">
        <v>0.22</v>
      </c>
      <c r="V2699" s="9">
        <v>35</v>
      </c>
      <c r="W2699" s="8">
        <v>0.18000000000000016</v>
      </c>
      <c r="X2699" s="8">
        <v>1.3099999999999996</v>
      </c>
      <c r="Y2699" s="8">
        <v>-2.0000000000000018E-2</v>
      </c>
      <c r="Z2699" s="8">
        <v>-8.0000000000000071E-2</v>
      </c>
      <c r="AA2699">
        <v>3.0000000000000693E-2</v>
      </c>
      <c r="AF2699" t="s">
        <v>2326</v>
      </c>
      <c r="AG2699" t="s">
        <v>87</v>
      </c>
      <c r="AH2699" t="s">
        <v>88</v>
      </c>
      <c r="AI2699" t="s">
        <v>89</v>
      </c>
      <c r="AJ2699" s="7">
        <v>42004</v>
      </c>
      <c r="AK2699" t="s">
        <v>3175</v>
      </c>
      <c r="AL2699" t="s">
        <v>91</v>
      </c>
      <c r="AM2699" t="s">
        <v>2327</v>
      </c>
      <c r="AN2699" t="s">
        <v>3176</v>
      </c>
      <c r="AO2699" t="str">
        <f>TEXT(A2699,"yyyy-mm-dd")</f>
        <v>2014-04-30</v>
      </c>
    </row>
    <row r="2700" spans="1:41">
      <c r="A2700" s="6" t="s">
        <v>3174</v>
      </c>
      <c r="B2700">
        <v>2014</v>
      </c>
      <c r="C2700">
        <v>4</v>
      </c>
      <c r="E2700" t="s">
        <v>392</v>
      </c>
      <c r="F2700" t="s">
        <v>82</v>
      </c>
      <c r="G2700" t="s">
        <v>83</v>
      </c>
      <c r="H2700" t="s">
        <v>2325</v>
      </c>
      <c r="I2700">
        <v>2014</v>
      </c>
      <c r="K2700" s="6">
        <v>42004</v>
      </c>
      <c r="L2700">
        <v>8</v>
      </c>
      <c r="N2700" t="s">
        <v>182</v>
      </c>
      <c r="O2700" s="8">
        <v>3.39</v>
      </c>
      <c r="P2700" s="8">
        <v>3.42</v>
      </c>
      <c r="Q2700" s="8">
        <v>3.29</v>
      </c>
      <c r="R2700" s="8">
        <v>3.6</v>
      </c>
      <c r="S2700" s="8">
        <v>1.96</v>
      </c>
      <c r="T2700" s="8">
        <v>4.01</v>
      </c>
      <c r="U2700" s="8">
        <v>0.4</v>
      </c>
      <c r="V2700" s="9">
        <v>32</v>
      </c>
      <c r="W2700" s="8">
        <v>0.31000000000000005</v>
      </c>
      <c r="X2700" s="8">
        <v>2.0499999999999998</v>
      </c>
      <c r="Y2700" s="8">
        <v>-2.9999999999999805E-2</v>
      </c>
      <c r="Z2700" s="8">
        <v>9.9999999999997868E-3</v>
      </c>
      <c r="AA2700">
        <v>-0.12999999999999989</v>
      </c>
      <c r="AF2700" t="s">
        <v>2326</v>
      </c>
      <c r="AG2700" t="s">
        <v>87</v>
      </c>
      <c r="AH2700" t="s">
        <v>88</v>
      </c>
      <c r="AI2700" t="s">
        <v>89</v>
      </c>
      <c r="AJ2700" s="7">
        <v>42004</v>
      </c>
      <c r="AK2700" t="s">
        <v>3175</v>
      </c>
      <c r="AL2700" t="s">
        <v>393</v>
      </c>
      <c r="AM2700" t="s">
        <v>2327</v>
      </c>
      <c r="AN2700" t="s">
        <v>3179</v>
      </c>
      <c r="AO2700" t="str">
        <f>TEXT(A2700,"yyyy-mm-dd")</f>
        <v>2014-04-30</v>
      </c>
    </row>
    <row r="2701" spans="1:41">
      <c r="A2701" s="6" t="s">
        <v>3174</v>
      </c>
      <c r="B2701">
        <v>2014</v>
      </c>
      <c r="C2701">
        <v>4</v>
      </c>
      <c r="E2701" t="s">
        <v>81</v>
      </c>
      <c r="F2701" t="s">
        <v>82</v>
      </c>
      <c r="G2701" t="s">
        <v>774</v>
      </c>
      <c r="H2701" t="s">
        <v>775</v>
      </c>
      <c r="K2701" s="6"/>
      <c r="O2701" s="8">
        <v>3.5</v>
      </c>
      <c r="P2701" s="8">
        <v>3.5</v>
      </c>
      <c r="Q2701" s="8">
        <v>3.38</v>
      </c>
      <c r="R2701" s="8">
        <v>3.6</v>
      </c>
      <c r="S2701" s="8">
        <v>3</v>
      </c>
      <c r="T2701" s="8">
        <v>3.97</v>
      </c>
      <c r="U2701" s="8">
        <v>0.21</v>
      </c>
      <c r="V2701" s="9">
        <v>29</v>
      </c>
      <c r="W2701" s="8">
        <v>0.2200000000000002</v>
      </c>
      <c r="X2701" s="8">
        <v>0.9700000000000002</v>
      </c>
      <c r="Y2701" s="8">
        <v>0</v>
      </c>
      <c r="Z2701" s="8">
        <v>0</v>
      </c>
      <c r="AA2701">
        <v>-6.999999999999984E-2</v>
      </c>
      <c r="AF2701" t="s">
        <v>776</v>
      </c>
      <c r="AG2701" t="s">
        <v>777</v>
      </c>
      <c r="AH2701" t="s">
        <v>778</v>
      </c>
      <c r="AI2701" t="s">
        <v>779</v>
      </c>
      <c r="AJ2701" s="7"/>
      <c r="AK2701" t="s">
        <v>3175</v>
      </c>
      <c r="AL2701" t="s">
        <v>91</v>
      </c>
      <c r="AM2701" t="s">
        <v>775</v>
      </c>
      <c r="AN2701" t="s">
        <v>3198</v>
      </c>
      <c r="AO2701" t="str">
        <f>TEXT(A2701,"yyyy-mm-dd")</f>
        <v>2014-04-30</v>
      </c>
    </row>
    <row r="2702" spans="1:41">
      <c r="A2702" s="6" t="s">
        <v>3174</v>
      </c>
      <c r="B2702">
        <v>2014</v>
      </c>
      <c r="C2702">
        <v>4</v>
      </c>
      <c r="E2702" t="s">
        <v>81</v>
      </c>
      <c r="F2702" t="s">
        <v>82</v>
      </c>
      <c r="G2702" t="s">
        <v>774</v>
      </c>
      <c r="H2702" t="s">
        <v>1536</v>
      </c>
      <c r="K2702" s="6"/>
      <c r="O2702" s="8">
        <v>3.4</v>
      </c>
      <c r="P2702" s="8">
        <v>3.5</v>
      </c>
      <c r="Q2702" s="8">
        <v>3.2</v>
      </c>
      <c r="R2702" s="8">
        <v>3.5</v>
      </c>
      <c r="S2702" s="8">
        <v>2.93</v>
      </c>
      <c r="T2702" s="8">
        <v>4</v>
      </c>
      <c r="U2702" s="8">
        <v>0.27</v>
      </c>
      <c r="V2702" s="9">
        <v>29</v>
      </c>
      <c r="W2702" s="8">
        <v>0.29999999999999982</v>
      </c>
      <c r="X2702" s="8">
        <v>1.0699999999999998</v>
      </c>
      <c r="Y2702" s="8">
        <v>-0.10000000000000009</v>
      </c>
      <c r="Z2702" s="8">
        <v>0</v>
      </c>
      <c r="AA2702">
        <v>0</v>
      </c>
      <c r="AF2702" t="s">
        <v>1537</v>
      </c>
      <c r="AG2702" t="s">
        <v>777</v>
      </c>
      <c r="AH2702" t="s">
        <v>778</v>
      </c>
      <c r="AI2702" t="s">
        <v>1538</v>
      </c>
      <c r="AJ2702" s="7"/>
      <c r="AK2702" t="s">
        <v>3175</v>
      </c>
      <c r="AL2702" t="s">
        <v>91</v>
      </c>
      <c r="AM2702" t="s">
        <v>1536</v>
      </c>
      <c r="AN2702" t="s">
        <v>3199</v>
      </c>
      <c r="AO2702" t="str">
        <f>TEXT(A2702,"yyyy-mm-dd")</f>
        <v>2014-04-30</v>
      </c>
    </row>
    <row r="2703" spans="1:41">
      <c r="A2703" s="6" t="s">
        <v>3174</v>
      </c>
      <c r="B2703">
        <v>2014</v>
      </c>
      <c r="C2703">
        <v>4</v>
      </c>
      <c r="E2703" t="s">
        <v>392</v>
      </c>
      <c r="F2703" t="s">
        <v>82</v>
      </c>
      <c r="G2703" t="s">
        <v>774</v>
      </c>
      <c r="H2703" t="s">
        <v>775</v>
      </c>
      <c r="K2703" s="6"/>
      <c r="O2703" s="8">
        <v>3.13</v>
      </c>
      <c r="P2703" s="8">
        <v>3.2</v>
      </c>
      <c r="Q2703" s="8">
        <v>3.04</v>
      </c>
      <c r="R2703" s="8">
        <v>3.3</v>
      </c>
      <c r="S2703" s="8">
        <v>1.25</v>
      </c>
      <c r="T2703" s="8">
        <v>3.85</v>
      </c>
      <c r="U2703" s="8">
        <v>0.44</v>
      </c>
      <c r="V2703" s="9">
        <v>27</v>
      </c>
      <c r="W2703" s="8">
        <v>0.25999999999999979</v>
      </c>
      <c r="X2703" s="8">
        <v>2.6</v>
      </c>
      <c r="Y2703" s="8">
        <v>-7.0000000000000284E-2</v>
      </c>
      <c r="Z2703" s="8">
        <v>0</v>
      </c>
      <c r="AA2703">
        <v>-4.0000000000000036E-2</v>
      </c>
      <c r="AF2703" t="s">
        <v>776</v>
      </c>
      <c r="AG2703" t="s">
        <v>777</v>
      </c>
      <c r="AH2703" t="s">
        <v>778</v>
      </c>
      <c r="AI2703" t="s">
        <v>779</v>
      </c>
      <c r="AJ2703" s="7"/>
      <c r="AK2703" t="s">
        <v>3175</v>
      </c>
      <c r="AL2703" t="s">
        <v>393</v>
      </c>
      <c r="AM2703" t="s">
        <v>775</v>
      </c>
      <c r="AN2703" t="s">
        <v>3200</v>
      </c>
      <c r="AO2703" t="str">
        <f>TEXT(A2703,"yyyy-mm-dd")</f>
        <v>2014-04-30</v>
      </c>
    </row>
    <row r="2704" spans="1:41">
      <c r="A2704" s="6" t="s">
        <v>3174</v>
      </c>
      <c r="B2704">
        <v>2014</v>
      </c>
      <c r="C2704">
        <v>4</v>
      </c>
      <c r="E2704" t="s">
        <v>392</v>
      </c>
      <c r="F2704" t="s">
        <v>82</v>
      </c>
      <c r="G2704" t="s">
        <v>774</v>
      </c>
      <c r="H2704" t="s">
        <v>1536</v>
      </c>
      <c r="K2704" s="6"/>
      <c r="O2704" s="8">
        <v>3.09</v>
      </c>
      <c r="P2704" s="8">
        <v>3.12</v>
      </c>
      <c r="Q2704" s="8">
        <v>3</v>
      </c>
      <c r="R2704" s="8">
        <v>3.28</v>
      </c>
      <c r="S2704" s="8">
        <v>1.1100000000000001</v>
      </c>
      <c r="T2704" s="8">
        <v>3.9</v>
      </c>
      <c r="U2704" s="8">
        <v>0.48</v>
      </c>
      <c r="V2704" s="9">
        <v>26</v>
      </c>
      <c r="W2704" s="8">
        <v>0.2799999999999998</v>
      </c>
      <c r="X2704" s="8">
        <v>2.79</v>
      </c>
      <c r="Y2704" s="8">
        <v>-3.0000000000000249E-2</v>
      </c>
      <c r="Z2704" s="8">
        <v>1.0000000000000231E-2</v>
      </c>
      <c r="AA2704">
        <v>2.0000000000000018E-2</v>
      </c>
      <c r="AF2704" t="s">
        <v>1537</v>
      </c>
      <c r="AG2704" t="s">
        <v>777</v>
      </c>
      <c r="AH2704" t="s">
        <v>778</v>
      </c>
      <c r="AI2704" t="s">
        <v>1538</v>
      </c>
      <c r="AJ2704" s="7"/>
      <c r="AK2704" t="s">
        <v>3175</v>
      </c>
      <c r="AL2704" t="s">
        <v>393</v>
      </c>
      <c r="AM2704" t="s">
        <v>1536</v>
      </c>
      <c r="AN2704" t="s">
        <v>3201</v>
      </c>
      <c r="AO2704" t="str">
        <f>TEXT(A2704,"yyyy-mm-dd")</f>
        <v>2014-04-30</v>
      </c>
    </row>
    <row r="2705" spans="1:41">
      <c r="A2705" s="6" t="s">
        <v>3174</v>
      </c>
      <c r="B2705">
        <v>2014</v>
      </c>
      <c r="C2705">
        <v>4</v>
      </c>
      <c r="E2705" t="s">
        <v>112</v>
      </c>
      <c r="F2705" t="s">
        <v>113</v>
      </c>
      <c r="G2705" t="s">
        <v>83</v>
      </c>
      <c r="H2705" t="s">
        <v>3018</v>
      </c>
      <c r="I2705">
        <v>2016</v>
      </c>
      <c r="K2705" s="6">
        <v>42735</v>
      </c>
      <c r="L2705">
        <v>32</v>
      </c>
      <c r="N2705" t="s">
        <v>823</v>
      </c>
      <c r="O2705" s="8">
        <v>4.7300000000000004</v>
      </c>
      <c r="P2705" s="8">
        <v>4.7</v>
      </c>
      <c r="Q2705" s="8">
        <v>4.37</v>
      </c>
      <c r="R2705" s="8">
        <v>5.25</v>
      </c>
      <c r="S2705" s="8">
        <v>2.3199999999999998</v>
      </c>
      <c r="T2705" s="8">
        <v>5.94</v>
      </c>
      <c r="U2705" s="8">
        <v>0.82</v>
      </c>
      <c r="V2705" s="9">
        <v>21</v>
      </c>
      <c r="W2705" s="8">
        <v>0.87999999999999989</v>
      </c>
      <c r="X2705" s="8">
        <v>3.6200000000000006</v>
      </c>
      <c r="Y2705" s="8">
        <v>3.0000000000000249E-2</v>
      </c>
      <c r="Z2705" s="8">
        <v>-8.9999999999999858E-2</v>
      </c>
      <c r="AA2705">
        <v>-0.37999999999999989</v>
      </c>
      <c r="AF2705" t="s">
        <v>3059</v>
      </c>
      <c r="AG2705" t="s">
        <v>115</v>
      </c>
      <c r="AH2705" t="s">
        <v>116</v>
      </c>
      <c r="AI2705" t="s">
        <v>359</v>
      </c>
      <c r="AJ2705" s="7">
        <v>42735</v>
      </c>
      <c r="AK2705" t="s">
        <v>3175</v>
      </c>
      <c r="AL2705" t="s">
        <v>118</v>
      </c>
      <c r="AM2705" t="s">
        <v>3020</v>
      </c>
      <c r="AN2705" t="s">
        <v>3205</v>
      </c>
      <c r="AO2705" t="str">
        <f>TEXT(A2705,"yyyy-mm-dd")</f>
        <v>2014-04-30</v>
      </c>
    </row>
    <row r="2706" spans="1:41">
      <c r="A2706" s="6" t="s">
        <v>3174</v>
      </c>
      <c r="B2706">
        <v>2014</v>
      </c>
      <c r="C2706">
        <v>4</v>
      </c>
      <c r="E2706" t="s">
        <v>2881</v>
      </c>
      <c r="F2706" t="s">
        <v>113</v>
      </c>
      <c r="G2706" t="s">
        <v>83</v>
      </c>
      <c r="H2706" t="s">
        <v>3018</v>
      </c>
      <c r="I2706">
        <v>2016</v>
      </c>
      <c r="K2706" s="6">
        <v>42735</v>
      </c>
      <c r="L2706">
        <v>32</v>
      </c>
      <c r="N2706" t="s">
        <v>823</v>
      </c>
      <c r="O2706" s="8">
        <v>7.33</v>
      </c>
      <c r="P2706" s="8">
        <v>7.2</v>
      </c>
      <c r="Q2706" s="8">
        <v>6.9</v>
      </c>
      <c r="R2706" s="8">
        <v>7.9</v>
      </c>
      <c r="S2706" s="8">
        <v>5.86</v>
      </c>
      <c r="T2706" s="8">
        <v>8.6</v>
      </c>
      <c r="U2706" s="8">
        <v>0.76</v>
      </c>
      <c r="V2706" s="9">
        <v>17</v>
      </c>
      <c r="W2706" s="8">
        <v>1</v>
      </c>
      <c r="X2706" s="8">
        <v>2.7399999999999993</v>
      </c>
      <c r="Y2706" s="8">
        <v>0.12999999999999989</v>
      </c>
      <c r="Z2706" s="8">
        <v>0</v>
      </c>
      <c r="AA2706">
        <v>-0.20000000000000018</v>
      </c>
      <c r="AF2706" t="s">
        <v>3099</v>
      </c>
      <c r="AG2706" t="s">
        <v>2883</v>
      </c>
      <c r="AH2706" t="s">
        <v>2884</v>
      </c>
      <c r="AI2706" t="s">
        <v>359</v>
      </c>
      <c r="AJ2706" s="7">
        <v>42735</v>
      </c>
      <c r="AK2706" t="s">
        <v>3175</v>
      </c>
      <c r="AL2706" t="s">
        <v>2885</v>
      </c>
      <c r="AM2706" t="s">
        <v>3020</v>
      </c>
      <c r="AN2706" t="s">
        <v>3208</v>
      </c>
      <c r="AO2706" t="str">
        <f>TEXT(A2706,"yyyy-mm-dd")</f>
        <v>2014-04-30</v>
      </c>
    </row>
    <row r="2707" spans="1:41">
      <c r="A2707" s="6" t="s">
        <v>3174</v>
      </c>
      <c r="B2707">
        <v>2014</v>
      </c>
      <c r="C2707">
        <v>4</v>
      </c>
      <c r="E2707" t="s">
        <v>112</v>
      </c>
      <c r="F2707" t="s">
        <v>113</v>
      </c>
      <c r="G2707" t="s">
        <v>83</v>
      </c>
      <c r="H2707" t="s">
        <v>2624</v>
      </c>
      <c r="I2707">
        <v>2015</v>
      </c>
      <c r="K2707" s="6">
        <v>42369</v>
      </c>
      <c r="L2707">
        <v>20</v>
      </c>
      <c r="N2707" t="s">
        <v>185</v>
      </c>
      <c r="O2707" s="8">
        <v>4.04</v>
      </c>
      <c r="P2707" s="8">
        <v>4.0199999999999996</v>
      </c>
      <c r="Q2707" s="8">
        <v>3.88</v>
      </c>
      <c r="R2707" s="8">
        <v>4.25</v>
      </c>
      <c r="S2707" s="8">
        <v>2.64</v>
      </c>
      <c r="T2707" s="8">
        <v>4.95</v>
      </c>
      <c r="U2707" s="8">
        <v>0.42</v>
      </c>
      <c r="V2707" s="9">
        <v>28</v>
      </c>
      <c r="W2707" s="8">
        <v>0.37000000000000011</v>
      </c>
      <c r="X2707" s="8">
        <v>2.31</v>
      </c>
      <c r="Y2707" s="8">
        <v>2.0000000000000462E-2</v>
      </c>
      <c r="Z2707" s="8">
        <v>-8.0000000000000071E-2</v>
      </c>
      <c r="AA2707">
        <v>-0.14999999999999991</v>
      </c>
      <c r="AF2707" t="s">
        <v>2694</v>
      </c>
      <c r="AG2707" t="s">
        <v>115</v>
      </c>
      <c r="AH2707" t="s">
        <v>116</v>
      </c>
      <c r="AI2707" t="s">
        <v>230</v>
      </c>
      <c r="AJ2707" s="7">
        <v>42369</v>
      </c>
      <c r="AK2707" t="s">
        <v>3175</v>
      </c>
      <c r="AL2707" t="s">
        <v>118</v>
      </c>
      <c r="AM2707" t="s">
        <v>2626</v>
      </c>
      <c r="AN2707" t="s">
        <v>3204</v>
      </c>
      <c r="AO2707" t="str">
        <f>TEXT(A2707,"yyyy-mm-dd")</f>
        <v>2014-04-30</v>
      </c>
    </row>
    <row r="2708" spans="1:41">
      <c r="A2708" s="6" t="s">
        <v>3174</v>
      </c>
      <c r="B2708">
        <v>2014</v>
      </c>
      <c r="C2708">
        <v>4</v>
      </c>
      <c r="E2708" t="s">
        <v>2881</v>
      </c>
      <c r="F2708" t="s">
        <v>113</v>
      </c>
      <c r="G2708" t="s">
        <v>83</v>
      </c>
      <c r="H2708" t="s">
        <v>2624</v>
      </c>
      <c r="I2708">
        <v>2015</v>
      </c>
      <c r="K2708" s="6">
        <v>42369</v>
      </c>
      <c r="L2708">
        <v>20</v>
      </c>
      <c r="N2708" t="s">
        <v>185</v>
      </c>
      <c r="O2708" s="8">
        <v>6.93</v>
      </c>
      <c r="P2708" s="8">
        <v>7</v>
      </c>
      <c r="Q2708" s="8">
        <v>6.7</v>
      </c>
      <c r="R2708" s="8">
        <v>7.23</v>
      </c>
      <c r="S2708" s="8">
        <v>5.64</v>
      </c>
      <c r="T2708" s="8">
        <v>7.7</v>
      </c>
      <c r="U2708" s="8">
        <v>0.5</v>
      </c>
      <c r="V2708" s="9">
        <v>21</v>
      </c>
      <c r="W2708" s="8">
        <v>0.53000000000000025</v>
      </c>
      <c r="X2708" s="8">
        <v>2.0600000000000005</v>
      </c>
      <c r="Y2708" s="8">
        <v>-7.0000000000000284E-2</v>
      </c>
      <c r="Z2708" s="8">
        <v>0.15000000000000036</v>
      </c>
      <c r="AA2708">
        <v>-0.21999999999999975</v>
      </c>
      <c r="AF2708" t="s">
        <v>3062</v>
      </c>
      <c r="AG2708" t="s">
        <v>2883</v>
      </c>
      <c r="AH2708" t="s">
        <v>2884</v>
      </c>
      <c r="AI2708" t="s">
        <v>230</v>
      </c>
      <c r="AJ2708" s="7">
        <v>42369</v>
      </c>
      <c r="AK2708" t="s">
        <v>3175</v>
      </c>
      <c r="AL2708" t="s">
        <v>2885</v>
      </c>
      <c r="AM2708" t="s">
        <v>2626</v>
      </c>
      <c r="AN2708" t="s">
        <v>3207</v>
      </c>
      <c r="AO2708" t="str">
        <f>TEXT(A2708,"yyyy-mm-dd")</f>
        <v>2014-04-30</v>
      </c>
    </row>
    <row r="2709" spans="1:41">
      <c r="A2709" s="6" t="s">
        <v>3174</v>
      </c>
      <c r="B2709">
        <v>2014</v>
      </c>
      <c r="C2709">
        <v>4</v>
      </c>
      <c r="E2709" t="s">
        <v>112</v>
      </c>
      <c r="F2709" t="s">
        <v>113</v>
      </c>
      <c r="G2709" t="s">
        <v>83</v>
      </c>
      <c r="H2709" t="s">
        <v>2325</v>
      </c>
      <c r="I2709">
        <v>2014</v>
      </c>
      <c r="K2709" s="6">
        <v>42004</v>
      </c>
      <c r="L2709">
        <v>8</v>
      </c>
      <c r="N2709" t="s">
        <v>182</v>
      </c>
      <c r="O2709" s="8">
        <v>3.49</v>
      </c>
      <c r="P2709" s="8">
        <v>3.5</v>
      </c>
      <c r="Q2709" s="8">
        <v>3.39</v>
      </c>
      <c r="R2709" s="8">
        <v>3.55</v>
      </c>
      <c r="S2709" s="8">
        <v>2.97</v>
      </c>
      <c r="T2709" s="8">
        <v>4.0199999999999996</v>
      </c>
      <c r="U2709" s="8">
        <v>0.23</v>
      </c>
      <c r="V2709" s="9">
        <v>28</v>
      </c>
      <c r="W2709" s="8">
        <v>0.1599999999999997</v>
      </c>
      <c r="X2709" s="8">
        <v>1.0499999999999994</v>
      </c>
      <c r="Y2709" s="8">
        <v>-9.9999999999997868E-3</v>
      </c>
      <c r="Z2709" s="8">
        <v>0</v>
      </c>
      <c r="AA2709">
        <v>9.9999999999997868E-3</v>
      </c>
      <c r="AF2709" t="s">
        <v>2648</v>
      </c>
      <c r="AG2709" t="s">
        <v>115</v>
      </c>
      <c r="AH2709" t="s">
        <v>116</v>
      </c>
      <c r="AI2709" t="s">
        <v>117</v>
      </c>
      <c r="AJ2709" s="7">
        <v>42004</v>
      </c>
      <c r="AK2709" t="s">
        <v>3175</v>
      </c>
      <c r="AL2709" t="s">
        <v>118</v>
      </c>
      <c r="AM2709" t="s">
        <v>2327</v>
      </c>
      <c r="AN2709" t="s">
        <v>3203</v>
      </c>
      <c r="AO2709" t="str">
        <f>TEXT(A2709,"yyyy-mm-dd")</f>
        <v>2014-04-30</v>
      </c>
    </row>
    <row r="2710" spans="1:41">
      <c r="A2710" s="6" t="s">
        <v>3174</v>
      </c>
      <c r="B2710">
        <v>2014</v>
      </c>
      <c r="C2710">
        <v>4</v>
      </c>
      <c r="E2710" t="s">
        <v>2881</v>
      </c>
      <c r="F2710" t="s">
        <v>113</v>
      </c>
      <c r="G2710" t="s">
        <v>83</v>
      </c>
      <c r="H2710" t="s">
        <v>2325</v>
      </c>
      <c r="I2710">
        <v>2014</v>
      </c>
      <c r="K2710" s="6">
        <v>42004</v>
      </c>
      <c r="L2710">
        <v>8</v>
      </c>
      <c r="N2710" t="s">
        <v>182</v>
      </c>
      <c r="O2710" s="8">
        <v>6.59</v>
      </c>
      <c r="P2710" s="8">
        <v>6.5</v>
      </c>
      <c r="Q2710" s="8">
        <v>6.45</v>
      </c>
      <c r="R2710" s="8">
        <v>6.75</v>
      </c>
      <c r="S2710" s="8">
        <v>5.96</v>
      </c>
      <c r="T2710" s="8">
        <v>7.27</v>
      </c>
      <c r="U2710" s="8">
        <v>0.31</v>
      </c>
      <c r="V2710" s="9">
        <v>22</v>
      </c>
      <c r="W2710" s="8">
        <v>0.29999999999999982</v>
      </c>
      <c r="X2710" s="8">
        <v>1.3099999999999996</v>
      </c>
      <c r="Y2710" s="8">
        <v>8.9999999999999858E-2</v>
      </c>
      <c r="Z2710" s="8">
        <v>-8.9999999999999858E-2</v>
      </c>
      <c r="AA2710">
        <v>-0.15000000000000036</v>
      </c>
      <c r="AF2710" t="s">
        <v>2882</v>
      </c>
      <c r="AG2710" t="s">
        <v>2883</v>
      </c>
      <c r="AH2710" t="s">
        <v>2884</v>
      </c>
      <c r="AI2710" t="s">
        <v>117</v>
      </c>
      <c r="AJ2710" s="7">
        <v>42004</v>
      </c>
      <c r="AK2710" t="s">
        <v>3175</v>
      </c>
      <c r="AL2710" t="s">
        <v>2885</v>
      </c>
      <c r="AM2710" t="s">
        <v>2327</v>
      </c>
      <c r="AN2710" t="s">
        <v>3206</v>
      </c>
      <c r="AO2710" t="str">
        <f>TEXT(A2710,"yyyy-mm-dd")</f>
        <v>2014-04-30</v>
      </c>
    </row>
    <row r="2711" spans="1:41">
      <c r="A2711" s="6" t="s">
        <v>3209</v>
      </c>
      <c r="B2711">
        <v>2014</v>
      </c>
      <c r="C2711">
        <v>5</v>
      </c>
      <c r="E2711" t="s">
        <v>1907</v>
      </c>
      <c r="F2711" t="s">
        <v>1908</v>
      </c>
      <c r="G2711" t="s">
        <v>102</v>
      </c>
      <c r="H2711" t="s">
        <v>3159</v>
      </c>
      <c r="I2711">
        <v>2016</v>
      </c>
      <c r="J2711">
        <v>1</v>
      </c>
      <c r="K2711" s="6">
        <v>42460</v>
      </c>
      <c r="L2711">
        <v>22</v>
      </c>
      <c r="M2711">
        <v>7</v>
      </c>
      <c r="N2711" t="s">
        <v>167</v>
      </c>
      <c r="O2711" s="8">
        <v>4.41</v>
      </c>
      <c r="P2711" s="8">
        <v>4.5</v>
      </c>
      <c r="Q2711" s="8">
        <v>4.25</v>
      </c>
      <c r="R2711" s="8">
        <v>4.5</v>
      </c>
      <c r="S2711" s="8">
        <v>3.75</v>
      </c>
      <c r="T2711" s="8">
        <v>5.7</v>
      </c>
      <c r="U2711" s="8">
        <v>0.41</v>
      </c>
      <c r="V2711" s="9">
        <v>27</v>
      </c>
      <c r="W2711" s="8">
        <v>0.25</v>
      </c>
      <c r="X2711" s="8">
        <v>1.9500000000000002</v>
      </c>
      <c r="Y2711" s="8">
        <v>-8.9999999999999858E-2</v>
      </c>
      <c r="Z2711" s="8">
        <v>0</v>
      </c>
      <c r="AA2711">
        <v>-0.5</v>
      </c>
      <c r="AF2711" t="s">
        <v>3160</v>
      </c>
      <c r="AG2711" t="s">
        <v>1910</v>
      </c>
      <c r="AH2711" t="s">
        <v>1911</v>
      </c>
      <c r="AI2711" t="s">
        <v>1944</v>
      </c>
      <c r="AJ2711" s="7">
        <v>42460</v>
      </c>
      <c r="AK2711" t="s">
        <v>3210</v>
      </c>
      <c r="AL2711" t="s">
        <v>1908</v>
      </c>
      <c r="AM2711" t="s">
        <v>3161</v>
      </c>
      <c r="AN2711" t="s">
        <v>3231</v>
      </c>
      <c r="AO2711" t="str">
        <f>TEXT(A2711,"yyyy-mm-dd")</f>
        <v>2014-05-31</v>
      </c>
    </row>
    <row r="2712" spans="1:41">
      <c r="A2712" s="6" t="s">
        <v>3209</v>
      </c>
      <c r="B2712">
        <v>2014</v>
      </c>
      <c r="C2712">
        <v>5</v>
      </c>
      <c r="E2712" t="s">
        <v>1907</v>
      </c>
      <c r="F2712" t="s">
        <v>1908</v>
      </c>
      <c r="G2712" t="s">
        <v>102</v>
      </c>
      <c r="H2712" t="s">
        <v>3037</v>
      </c>
      <c r="I2712">
        <v>2015</v>
      </c>
      <c r="J2712">
        <v>4</v>
      </c>
      <c r="K2712" s="6">
        <v>42369</v>
      </c>
      <c r="L2712">
        <v>19</v>
      </c>
      <c r="M2712">
        <v>6</v>
      </c>
      <c r="N2712" t="s">
        <v>195</v>
      </c>
      <c r="O2712" s="8">
        <v>4.18</v>
      </c>
      <c r="P2712" s="8">
        <v>4</v>
      </c>
      <c r="Q2712" s="8">
        <v>4</v>
      </c>
      <c r="R2712" s="8">
        <v>4.5</v>
      </c>
      <c r="S2712" s="8">
        <v>3.75</v>
      </c>
      <c r="T2712" s="8">
        <v>5.56</v>
      </c>
      <c r="U2712" s="8">
        <v>0.36</v>
      </c>
      <c r="V2712" s="9">
        <v>32</v>
      </c>
      <c r="W2712" s="8">
        <v>0.5</v>
      </c>
      <c r="X2712" s="8">
        <v>1.8099999999999996</v>
      </c>
      <c r="Y2712" s="8">
        <v>0.17999999999999972</v>
      </c>
      <c r="Z2712" s="8">
        <v>-0.25</v>
      </c>
      <c r="AA2712">
        <v>0</v>
      </c>
      <c r="AF2712" t="s">
        <v>3049</v>
      </c>
      <c r="AG2712" t="s">
        <v>1910</v>
      </c>
      <c r="AH2712" t="s">
        <v>1911</v>
      </c>
      <c r="AI2712" t="s">
        <v>1939</v>
      </c>
      <c r="AJ2712" s="7">
        <v>42369</v>
      </c>
      <c r="AK2712" t="s">
        <v>3210</v>
      </c>
      <c r="AL2712" t="s">
        <v>1908</v>
      </c>
      <c r="AM2712" t="s">
        <v>3040</v>
      </c>
      <c r="AN2712" t="s">
        <v>3230</v>
      </c>
      <c r="AO2712" t="str">
        <f>TEXT(A2712,"yyyy-mm-dd")</f>
        <v>2014-05-31</v>
      </c>
    </row>
    <row r="2713" spans="1:41">
      <c r="A2713" s="6" t="s">
        <v>3209</v>
      </c>
      <c r="B2713">
        <v>2014</v>
      </c>
      <c r="C2713">
        <v>5</v>
      </c>
      <c r="E2713" t="s">
        <v>1907</v>
      </c>
      <c r="F2713" t="s">
        <v>1908</v>
      </c>
      <c r="G2713" t="s">
        <v>102</v>
      </c>
      <c r="H2713" t="s">
        <v>2970</v>
      </c>
      <c r="I2713">
        <v>2015</v>
      </c>
      <c r="J2713">
        <v>3</v>
      </c>
      <c r="K2713" s="6">
        <v>42277</v>
      </c>
      <c r="L2713">
        <v>16</v>
      </c>
      <c r="M2713">
        <v>5</v>
      </c>
      <c r="N2713" t="s">
        <v>222</v>
      </c>
      <c r="O2713" s="8">
        <v>4.05</v>
      </c>
      <c r="P2713" s="8">
        <v>4</v>
      </c>
      <c r="Q2713" s="8">
        <v>3.75</v>
      </c>
      <c r="R2713" s="8">
        <v>4.25</v>
      </c>
      <c r="S2713" s="8">
        <v>3.5</v>
      </c>
      <c r="T2713" s="8">
        <v>5.38</v>
      </c>
      <c r="U2713" s="8">
        <v>0.36</v>
      </c>
      <c r="V2713" s="9">
        <v>31</v>
      </c>
      <c r="W2713" s="8">
        <v>0.5</v>
      </c>
      <c r="X2713" s="8">
        <v>1.88</v>
      </c>
      <c r="Y2713" s="8">
        <v>4.9999999999999822E-2</v>
      </c>
      <c r="Z2713" s="8">
        <v>0</v>
      </c>
      <c r="AA2713">
        <v>-0.20000000000000018</v>
      </c>
      <c r="AF2713" t="s">
        <v>2971</v>
      </c>
      <c r="AG2713" t="s">
        <v>1910</v>
      </c>
      <c r="AH2713" t="s">
        <v>1911</v>
      </c>
      <c r="AI2713" t="s">
        <v>1934</v>
      </c>
      <c r="AJ2713" s="7">
        <v>42277</v>
      </c>
      <c r="AK2713" t="s">
        <v>3210</v>
      </c>
      <c r="AL2713" t="s">
        <v>1908</v>
      </c>
      <c r="AM2713" t="s">
        <v>2972</v>
      </c>
      <c r="AN2713" t="s">
        <v>3229</v>
      </c>
      <c r="AO2713" t="str">
        <f>TEXT(A2713,"yyyy-mm-dd")</f>
        <v>2014-05-31</v>
      </c>
    </row>
    <row r="2714" spans="1:41">
      <c r="A2714" s="6" t="s">
        <v>3209</v>
      </c>
      <c r="B2714">
        <v>2014</v>
      </c>
      <c r="C2714">
        <v>5</v>
      </c>
      <c r="E2714" t="s">
        <v>1907</v>
      </c>
      <c r="F2714" t="s">
        <v>1908</v>
      </c>
      <c r="G2714" t="s">
        <v>102</v>
      </c>
      <c r="H2714" t="s">
        <v>2840</v>
      </c>
      <c r="I2714">
        <v>2015</v>
      </c>
      <c r="J2714">
        <v>2</v>
      </c>
      <c r="K2714" s="6">
        <v>42185</v>
      </c>
      <c r="L2714">
        <v>13</v>
      </c>
      <c r="M2714">
        <v>4</v>
      </c>
      <c r="N2714" t="s">
        <v>252</v>
      </c>
      <c r="O2714" s="8">
        <v>3.84</v>
      </c>
      <c r="P2714" s="8">
        <v>3.8</v>
      </c>
      <c r="Q2714" s="8">
        <v>3.63</v>
      </c>
      <c r="R2714" s="8">
        <v>4</v>
      </c>
      <c r="S2714" s="8">
        <v>3.5</v>
      </c>
      <c r="T2714" s="8">
        <v>5.15</v>
      </c>
      <c r="U2714" s="8">
        <v>0.32</v>
      </c>
      <c r="V2714" s="9">
        <v>31</v>
      </c>
      <c r="W2714" s="8">
        <v>0.37000000000000011</v>
      </c>
      <c r="X2714" s="8">
        <v>1.6500000000000004</v>
      </c>
      <c r="Y2714" s="8">
        <v>4.0000000000000036E-2</v>
      </c>
      <c r="Z2714" s="8">
        <v>2.0000000000000018E-2</v>
      </c>
      <c r="AA2714">
        <v>0.12000000000000011</v>
      </c>
      <c r="AF2714" t="s">
        <v>2841</v>
      </c>
      <c r="AG2714" t="s">
        <v>1910</v>
      </c>
      <c r="AH2714" t="s">
        <v>1911</v>
      </c>
      <c r="AI2714" t="s">
        <v>1929</v>
      </c>
      <c r="AJ2714" s="7">
        <v>42185</v>
      </c>
      <c r="AK2714" t="s">
        <v>3210</v>
      </c>
      <c r="AL2714" t="s">
        <v>1908</v>
      </c>
      <c r="AM2714" t="s">
        <v>2842</v>
      </c>
      <c r="AN2714" t="s">
        <v>3228</v>
      </c>
      <c r="AO2714" t="str">
        <f>TEXT(A2714,"yyyy-mm-dd")</f>
        <v>2014-05-31</v>
      </c>
    </row>
    <row r="2715" spans="1:41">
      <c r="A2715" s="6" t="s">
        <v>3209</v>
      </c>
      <c r="B2715">
        <v>2014</v>
      </c>
      <c r="C2715">
        <v>5</v>
      </c>
      <c r="E2715" t="s">
        <v>1907</v>
      </c>
      <c r="F2715" t="s">
        <v>1908</v>
      </c>
      <c r="G2715" t="s">
        <v>102</v>
      </c>
      <c r="H2715" t="s">
        <v>2749</v>
      </c>
      <c r="I2715">
        <v>2015</v>
      </c>
      <c r="J2715">
        <v>1</v>
      </c>
      <c r="K2715" s="6">
        <v>42094</v>
      </c>
      <c r="L2715">
        <v>10</v>
      </c>
      <c r="M2715">
        <v>3</v>
      </c>
      <c r="N2715" t="s">
        <v>164</v>
      </c>
      <c r="O2715" s="8">
        <v>3.65</v>
      </c>
      <c r="P2715" s="8">
        <v>3.5</v>
      </c>
      <c r="Q2715" s="8">
        <v>3.5</v>
      </c>
      <c r="R2715" s="8">
        <v>3.75</v>
      </c>
      <c r="S2715" s="8">
        <v>3.5</v>
      </c>
      <c r="T2715" s="8">
        <v>4.8600000000000003</v>
      </c>
      <c r="U2715" s="8">
        <v>0.27</v>
      </c>
      <c r="V2715" s="9">
        <v>32</v>
      </c>
      <c r="W2715" s="8">
        <v>0.25</v>
      </c>
      <c r="X2715" s="8">
        <v>1.3600000000000003</v>
      </c>
      <c r="Y2715" s="8">
        <v>0.14999999999999991</v>
      </c>
      <c r="Z2715" s="8">
        <v>-0.14999999999999991</v>
      </c>
      <c r="AA2715">
        <v>0</v>
      </c>
      <c r="AF2715" t="s">
        <v>2750</v>
      </c>
      <c r="AG2715" t="s">
        <v>1910</v>
      </c>
      <c r="AH2715" t="s">
        <v>1911</v>
      </c>
      <c r="AI2715" t="s">
        <v>1924</v>
      </c>
      <c r="AJ2715" s="7">
        <v>42094</v>
      </c>
      <c r="AK2715" t="s">
        <v>3210</v>
      </c>
      <c r="AL2715" t="s">
        <v>1908</v>
      </c>
      <c r="AM2715" t="s">
        <v>2751</v>
      </c>
      <c r="AN2715" t="s">
        <v>3227</v>
      </c>
      <c r="AO2715" t="str">
        <f>TEXT(A2715,"yyyy-mm-dd")</f>
        <v>2014-05-31</v>
      </c>
    </row>
    <row r="2716" spans="1:41">
      <c r="A2716" s="6" t="s">
        <v>3209</v>
      </c>
      <c r="B2716">
        <v>2014</v>
      </c>
      <c r="C2716">
        <v>5</v>
      </c>
      <c r="E2716" t="s">
        <v>1907</v>
      </c>
      <c r="F2716" t="s">
        <v>1908</v>
      </c>
      <c r="G2716" t="s">
        <v>102</v>
      </c>
      <c r="H2716" t="s">
        <v>2641</v>
      </c>
      <c r="I2716">
        <v>2014</v>
      </c>
      <c r="J2716">
        <v>4</v>
      </c>
      <c r="K2716" s="6">
        <v>42004</v>
      </c>
      <c r="L2716">
        <v>7</v>
      </c>
      <c r="M2716">
        <v>2</v>
      </c>
      <c r="N2716" t="s">
        <v>192</v>
      </c>
      <c r="O2716" s="8">
        <v>3.56</v>
      </c>
      <c r="P2716" s="8">
        <v>3.5</v>
      </c>
      <c r="Q2716" s="8">
        <v>3.5</v>
      </c>
      <c r="R2716" s="8">
        <v>3.5</v>
      </c>
      <c r="S2716" s="8">
        <v>3.5</v>
      </c>
      <c r="T2716" s="8">
        <v>4.49</v>
      </c>
      <c r="U2716" s="8">
        <v>0.19</v>
      </c>
      <c r="V2716" s="9">
        <v>32</v>
      </c>
      <c r="W2716" s="8">
        <v>0</v>
      </c>
      <c r="X2716" s="8">
        <v>0.99000000000000021</v>
      </c>
      <c r="Y2716" s="8">
        <v>6.0000000000000053E-2</v>
      </c>
      <c r="Z2716" s="8">
        <v>0</v>
      </c>
      <c r="AA2716">
        <v>0</v>
      </c>
      <c r="AF2716" t="s">
        <v>2642</v>
      </c>
      <c r="AG2716" t="s">
        <v>1910</v>
      </c>
      <c r="AH2716" t="s">
        <v>1911</v>
      </c>
      <c r="AI2716" t="s">
        <v>1919</v>
      </c>
      <c r="AJ2716" s="7">
        <v>42004</v>
      </c>
      <c r="AK2716" t="s">
        <v>3210</v>
      </c>
      <c r="AL2716" t="s">
        <v>1908</v>
      </c>
      <c r="AM2716" t="s">
        <v>2643</v>
      </c>
      <c r="AN2716" t="s">
        <v>3226</v>
      </c>
      <c r="AO2716" t="str">
        <f>TEXT(A2716,"yyyy-mm-dd")</f>
        <v>2014-05-31</v>
      </c>
    </row>
    <row r="2717" spans="1:41">
      <c r="A2717" s="6" t="s">
        <v>3209</v>
      </c>
      <c r="B2717">
        <v>2014</v>
      </c>
      <c r="C2717">
        <v>5</v>
      </c>
      <c r="E2717" t="s">
        <v>1907</v>
      </c>
      <c r="F2717" t="s">
        <v>1908</v>
      </c>
      <c r="G2717" t="s">
        <v>102</v>
      </c>
      <c r="H2717" t="s">
        <v>2564</v>
      </c>
      <c r="I2717">
        <v>2014</v>
      </c>
      <c r="J2717">
        <v>3</v>
      </c>
      <c r="K2717" s="6">
        <v>41912</v>
      </c>
      <c r="L2717">
        <v>4</v>
      </c>
      <c r="M2717">
        <v>1</v>
      </c>
      <c r="N2717" t="s">
        <v>219</v>
      </c>
      <c r="O2717" s="8">
        <v>3.54</v>
      </c>
      <c r="P2717" s="8">
        <v>3.5</v>
      </c>
      <c r="Q2717" s="8">
        <v>3.5</v>
      </c>
      <c r="R2717" s="8">
        <v>3.5</v>
      </c>
      <c r="S2717" s="8">
        <v>3.5</v>
      </c>
      <c r="T2717" s="8">
        <v>4.0199999999999996</v>
      </c>
      <c r="U2717" s="8">
        <v>0.12</v>
      </c>
      <c r="V2717" s="9">
        <v>32</v>
      </c>
      <c r="W2717" s="8">
        <v>0</v>
      </c>
      <c r="X2717" s="8">
        <v>0.51999999999999957</v>
      </c>
      <c r="Y2717" s="8">
        <v>4.0000000000000036E-2</v>
      </c>
      <c r="Z2717" s="8">
        <v>0</v>
      </c>
      <c r="AA2717">
        <v>0</v>
      </c>
      <c r="AF2717" t="s">
        <v>2565</v>
      </c>
      <c r="AG2717" t="s">
        <v>1910</v>
      </c>
      <c r="AH2717" t="s">
        <v>1911</v>
      </c>
      <c r="AI2717" t="s">
        <v>1915</v>
      </c>
      <c r="AJ2717" s="7">
        <v>41912</v>
      </c>
      <c r="AK2717" t="s">
        <v>3210</v>
      </c>
      <c r="AL2717" t="s">
        <v>1908</v>
      </c>
      <c r="AM2717" t="s">
        <v>2566</v>
      </c>
      <c r="AN2717" t="s">
        <v>3225</v>
      </c>
      <c r="AO2717" t="str">
        <f>TEXT(A2717,"yyyy-mm-dd")</f>
        <v>2014-05-31</v>
      </c>
    </row>
    <row r="2718" spans="1:41">
      <c r="A2718" s="6" t="s">
        <v>3209</v>
      </c>
      <c r="B2718">
        <v>2014</v>
      </c>
      <c r="C2718">
        <v>5</v>
      </c>
      <c r="E2718" t="s">
        <v>1907</v>
      </c>
      <c r="F2718" t="s">
        <v>1908</v>
      </c>
      <c r="G2718" t="s">
        <v>102</v>
      </c>
      <c r="H2718" t="s">
        <v>2491</v>
      </c>
      <c r="I2718">
        <v>2014</v>
      </c>
      <c r="J2718">
        <v>2</v>
      </c>
      <c r="K2718" s="6">
        <v>41820</v>
      </c>
      <c r="L2718">
        <v>1</v>
      </c>
      <c r="M2718">
        <v>0</v>
      </c>
      <c r="N2718" t="s">
        <v>169</v>
      </c>
      <c r="O2718" s="8">
        <v>3.51</v>
      </c>
      <c r="P2718" s="8">
        <v>3.5</v>
      </c>
      <c r="Q2718" s="8">
        <v>3.5</v>
      </c>
      <c r="R2718" s="8">
        <v>3.5</v>
      </c>
      <c r="S2718" s="8">
        <v>3.4</v>
      </c>
      <c r="T2718" s="8">
        <v>3.92</v>
      </c>
      <c r="U2718" s="8">
        <v>0.08</v>
      </c>
      <c r="V2718" s="9">
        <v>32</v>
      </c>
      <c r="W2718" s="8">
        <v>0</v>
      </c>
      <c r="X2718" s="8">
        <v>0.52</v>
      </c>
      <c r="Y2718" s="8">
        <v>9.9999999999997868E-3</v>
      </c>
      <c r="Z2718" s="8">
        <v>0</v>
      </c>
      <c r="AA2718">
        <v>0</v>
      </c>
      <c r="AF2718" t="s">
        <v>2492</v>
      </c>
      <c r="AG2718" t="s">
        <v>1910</v>
      </c>
      <c r="AH2718" t="s">
        <v>1911</v>
      </c>
      <c r="AI2718" t="s">
        <v>1912</v>
      </c>
      <c r="AJ2718" s="7">
        <v>41820</v>
      </c>
      <c r="AK2718" t="s">
        <v>3210</v>
      </c>
      <c r="AL2718" t="s">
        <v>1908</v>
      </c>
      <c r="AM2718" t="s">
        <v>2493</v>
      </c>
      <c r="AN2718" t="s">
        <v>3224</v>
      </c>
      <c r="AO2718" t="str">
        <f>TEXT(A2718,"yyyy-mm-dd")</f>
        <v>2014-05-31</v>
      </c>
    </row>
    <row r="2719" spans="1:41">
      <c r="A2719" s="6" t="s">
        <v>3209</v>
      </c>
      <c r="B2719">
        <v>2014</v>
      </c>
      <c r="C2719">
        <v>5</v>
      </c>
      <c r="E2719" t="s">
        <v>100</v>
      </c>
      <c r="F2719" t="s">
        <v>101</v>
      </c>
      <c r="G2719" t="s">
        <v>83</v>
      </c>
      <c r="H2719" t="s">
        <v>3018</v>
      </c>
      <c r="I2719">
        <v>2016</v>
      </c>
      <c r="K2719" s="6">
        <v>42735</v>
      </c>
      <c r="L2719">
        <v>31</v>
      </c>
      <c r="N2719" t="s">
        <v>837</v>
      </c>
      <c r="O2719" s="8">
        <v>4.0599999999999996</v>
      </c>
      <c r="P2719" s="8">
        <v>4.0999999999999996</v>
      </c>
      <c r="Q2719" s="8">
        <v>3.8</v>
      </c>
      <c r="R2719" s="8">
        <v>4.5</v>
      </c>
      <c r="S2719" s="8">
        <v>2.52</v>
      </c>
      <c r="T2719" s="8">
        <v>5</v>
      </c>
      <c r="U2719" s="8">
        <v>0.57999999999999996</v>
      </c>
      <c r="V2719" s="9">
        <v>30</v>
      </c>
      <c r="W2719" s="8">
        <v>0.70000000000000018</v>
      </c>
      <c r="X2719" s="8">
        <v>2.48</v>
      </c>
      <c r="Y2719" s="8">
        <v>-4.0000000000000036E-2</v>
      </c>
      <c r="Z2719" s="8">
        <v>0</v>
      </c>
      <c r="AA2719">
        <v>-4.0000000000000036E-2</v>
      </c>
      <c r="AF2719" t="s">
        <v>10098</v>
      </c>
      <c r="AG2719" t="s">
        <v>9655</v>
      </c>
      <c r="AH2719" t="s">
        <v>9656</v>
      </c>
      <c r="AI2719" t="s">
        <v>9708</v>
      </c>
      <c r="AJ2719" s="7">
        <v>42735</v>
      </c>
      <c r="AK2719" t="s">
        <v>3210</v>
      </c>
      <c r="AL2719" t="s">
        <v>109</v>
      </c>
      <c r="AM2719" t="s">
        <v>3020</v>
      </c>
      <c r="AN2719" t="s">
        <v>10105</v>
      </c>
    </row>
    <row r="2720" spans="1:41">
      <c r="A2720" s="6" t="s">
        <v>3209</v>
      </c>
      <c r="B2720">
        <v>2014</v>
      </c>
      <c r="C2720">
        <v>5</v>
      </c>
      <c r="E2720" t="s">
        <v>100</v>
      </c>
      <c r="F2720" t="s">
        <v>101</v>
      </c>
      <c r="G2720" t="s">
        <v>102</v>
      </c>
      <c r="H2720" t="s">
        <v>3037</v>
      </c>
      <c r="I2720">
        <v>2015</v>
      </c>
      <c r="J2720">
        <v>4</v>
      </c>
      <c r="K2720" s="6">
        <v>42369</v>
      </c>
      <c r="L2720">
        <v>19</v>
      </c>
      <c r="M2720">
        <v>6</v>
      </c>
      <c r="N2720" t="s">
        <v>195</v>
      </c>
      <c r="O2720" s="8">
        <v>3.79</v>
      </c>
      <c r="P2720" s="8">
        <v>3.8</v>
      </c>
      <c r="Q2720" s="8">
        <v>3.4</v>
      </c>
      <c r="R2720" s="8">
        <v>4.0999999999999996</v>
      </c>
      <c r="S2720" s="8">
        <v>2.42</v>
      </c>
      <c r="T2720" s="8">
        <v>5</v>
      </c>
      <c r="U2720" s="8">
        <v>0.61</v>
      </c>
      <c r="V2720" s="9">
        <v>37</v>
      </c>
      <c r="W2720" s="8">
        <v>0.69999999999999973</v>
      </c>
      <c r="X2720" s="8">
        <v>2.58</v>
      </c>
      <c r="Y2720" s="8">
        <v>-9.9999999999997868E-3</v>
      </c>
      <c r="Z2720" s="8">
        <v>-8.0000000000000071E-2</v>
      </c>
      <c r="AA2720">
        <v>0.20999999999999996</v>
      </c>
      <c r="AF2720" t="s">
        <v>3038</v>
      </c>
      <c r="AG2720" t="s">
        <v>106</v>
      </c>
      <c r="AH2720" t="s">
        <v>107</v>
      </c>
      <c r="AI2720" t="s">
        <v>2670</v>
      </c>
      <c r="AJ2720" s="7">
        <v>42369</v>
      </c>
      <c r="AK2720" t="s">
        <v>3210</v>
      </c>
      <c r="AL2720" t="s">
        <v>109</v>
      </c>
      <c r="AM2720" t="s">
        <v>3040</v>
      </c>
      <c r="AN2720" t="s">
        <v>3223</v>
      </c>
      <c r="AO2720" t="str">
        <f>TEXT(A2720,"yyyy-mm-dd")</f>
        <v>2014-05-31</v>
      </c>
    </row>
    <row r="2721" spans="1:41">
      <c r="A2721" s="6" t="s">
        <v>3209</v>
      </c>
      <c r="B2721">
        <v>2014</v>
      </c>
      <c r="C2721">
        <v>5</v>
      </c>
      <c r="E2721" t="s">
        <v>100</v>
      </c>
      <c r="F2721" t="s">
        <v>101</v>
      </c>
      <c r="G2721" t="s">
        <v>83</v>
      </c>
      <c r="H2721" t="s">
        <v>2624</v>
      </c>
      <c r="I2721">
        <v>2015</v>
      </c>
      <c r="K2721" s="6">
        <v>42369</v>
      </c>
      <c r="L2721">
        <v>19</v>
      </c>
      <c r="N2721" t="s">
        <v>195</v>
      </c>
      <c r="O2721" s="8">
        <v>3.87</v>
      </c>
      <c r="P2721" s="8">
        <v>3.8</v>
      </c>
      <c r="Q2721" s="8">
        <v>3.7</v>
      </c>
      <c r="R2721" s="8">
        <v>4.05</v>
      </c>
      <c r="S2721" s="8">
        <v>2.68</v>
      </c>
      <c r="T2721" s="8">
        <v>5</v>
      </c>
      <c r="U2721" s="8">
        <v>0.4</v>
      </c>
      <c r="V2721" s="9">
        <v>39</v>
      </c>
      <c r="W2721" s="8">
        <v>0.34999999999999964</v>
      </c>
      <c r="X2721" s="8">
        <v>2.3199999999999998</v>
      </c>
      <c r="Y2721" s="8">
        <v>7.0000000000000284E-2</v>
      </c>
      <c r="Z2721" s="8">
        <v>-0.10000000000000009</v>
      </c>
      <c r="AA2721">
        <v>-3.0000000000000249E-2</v>
      </c>
      <c r="AF2721" t="s">
        <v>10060</v>
      </c>
      <c r="AG2721" t="s">
        <v>9655</v>
      </c>
      <c r="AH2721" t="s">
        <v>9656</v>
      </c>
      <c r="AI2721" t="s">
        <v>9669</v>
      </c>
      <c r="AJ2721" s="7">
        <v>42369</v>
      </c>
      <c r="AK2721" t="s">
        <v>3210</v>
      </c>
      <c r="AL2721" t="s">
        <v>109</v>
      </c>
      <c r="AM2721" t="s">
        <v>2626</v>
      </c>
      <c r="AN2721" t="s">
        <v>10077</v>
      </c>
    </row>
    <row r="2722" spans="1:41">
      <c r="A2722" s="6" t="s">
        <v>3209</v>
      </c>
      <c r="B2722">
        <v>2014</v>
      </c>
      <c r="C2722">
        <v>5</v>
      </c>
      <c r="E2722" t="s">
        <v>100</v>
      </c>
      <c r="F2722" t="s">
        <v>101</v>
      </c>
      <c r="G2722" t="s">
        <v>102</v>
      </c>
      <c r="H2722" t="s">
        <v>2970</v>
      </c>
      <c r="I2722">
        <v>2015</v>
      </c>
      <c r="J2722">
        <v>3</v>
      </c>
      <c r="K2722" s="6">
        <v>42277</v>
      </c>
      <c r="L2722">
        <v>16</v>
      </c>
      <c r="M2722">
        <v>5</v>
      </c>
      <c r="N2722" t="s">
        <v>222</v>
      </c>
      <c r="O2722" s="8">
        <v>3.83</v>
      </c>
      <c r="P2722" s="8">
        <v>3.8</v>
      </c>
      <c r="Q2722" s="8">
        <v>3.6</v>
      </c>
      <c r="R2722" s="8">
        <v>4.0199999999999996</v>
      </c>
      <c r="S2722" s="8">
        <v>2.54</v>
      </c>
      <c r="T2722" s="8">
        <v>5</v>
      </c>
      <c r="U2722" s="8">
        <v>0.44</v>
      </c>
      <c r="V2722" s="9">
        <v>37</v>
      </c>
      <c r="W2722" s="8">
        <v>0.41999999999999948</v>
      </c>
      <c r="X2722" s="8">
        <v>2.46</v>
      </c>
      <c r="Y2722" s="8">
        <v>3.0000000000000249E-2</v>
      </c>
      <c r="Z2722" s="8">
        <v>0</v>
      </c>
      <c r="AA2722">
        <v>9.9999999999997868E-3</v>
      </c>
      <c r="AF2722" t="s">
        <v>3035</v>
      </c>
      <c r="AG2722" t="s">
        <v>106</v>
      </c>
      <c r="AH2722" t="s">
        <v>107</v>
      </c>
      <c r="AI2722" t="s">
        <v>2667</v>
      </c>
      <c r="AJ2722" s="7">
        <v>42277</v>
      </c>
      <c r="AK2722" t="s">
        <v>3210</v>
      </c>
      <c r="AL2722" t="s">
        <v>109</v>
      </c>
      <c r="AM2722" t="s">
        <v>2972</v>
      </c>
      <c r="AN2722" t="s">
        <v>3222</v>
      </c>
      <c r="AO2722" t="str">
        <f>TEXT(A2722,"yyyy-mm-dd")</f>
        <v>2014-05-31</v>
      </c>
    </row>
    <row r="2723" spans="1:41">
      <c r="A2723" s="6" t="s">
        <v>3209</v>
      </c>
      <c r="B2723">
        <v>2014</v>
      </c>
      <c r="C2723">
        <v>5</v>
      </c>
      <c r="E2723" t="s">
        <v>100</v>
      </c>
      <c r="F2723" t="s">
        <v>101</v>
      </c>
      <c r="G2723" t="s">
        <v>102</v>
      </c>
      <c r="H2723" t="s">
        <v>2840</v>
      </c>
      <c r="I2723">
        <v>2015</v>
      </c>
      <c r="J2723">
        <v>2</v>
      </c>
      <c r="K2723" s="6">
        <v>42185</v>
      </c>
      <c r="L2723">
        <v>13</v>
      </c>
      <c r="M2723">
        <v>4</v>
      </c>
      <c r="N2723" t="s">
        <v>252</v>
      </c>
      <c r="O2723" s="8">
        <v>3.94</v>
      </c>
      <c r="P2723" s="8">
        <v>3.92</v>
      </c>
      <c r="Q2723" s="8">
        <v>3.6</v>
      </c>
      <c r="R2723" s="8">
        <v>4.2</v>
      </c>
      <c r="S2723" s="8">
        <v>3.05</v>
      </c>
      <c r="T2723" s="8">
        <v>5</v>
      </c>
      <c r="U2723" s="8">
        <v>0.51</v>
      </c>
      <c r="V2723" s="9">
        <v>37</v>
      </c>
      <c r="W2723" s="8">
        <v>0.60000000000000009</v>
      </c>
      <c r="X2723" s="8">
        <v>1.9500000000000002</v>
      </c>
      <c r="Y2723" s="8">
        <v>2.0000000000000018E-2</v>
      </c>
      <c r="Z2723" s="8">
        <v>-4.0000000000000036E-2</v>
      </c>
      <c r="AA2723">
        <v>0.14999999999999991</v>
      </c>
      <c r="AF2723" t="s">
        <v>3033</v>
      </c>
      <c r="AG2723" t="s">
        <v>106</v>
      </c>
      <c r="AH2723" t="s">
        <v>107</v>
      </c>
      <c r="AI2723" t="s">
        <v>502</v>
      </c>
      <c r="AJ2723" s="7">
        <v>42185</v>
      </c>
      <c r="AK2723" t="s">
        <v>3210</v>
      </c>
      <c r="AL2723" t="s">
        <v>109</v>
      </c>
      <c r="AM2723" t="s">
        <v>2842</v>
      </c>
      <c r="AN2723" t="s">
        <v>3221</v>
      </c>
      <c r="AO2723" t="str">
        <f>TEXT(A2723,"yyyy-mm-dd")</f>
        <v>2014-05-31</v>
      </c>
    </row>
    <row r="2724" spans="1:41">
      <c r="A2724" s="6" t="s">
        <v>3209</v>
      </c>
      <c r="B2724">
        <v>2014</v>
      </c>
      <c r="C2724">
        <v>5</v>
      </c>
      <c r="E2724" t="s">
        <v>100</v>
      </c>
      <c r="F2724" t="s">
        <v>101</v>
      </c>
      <c r="G2724" t="s">
        <v>102</v>
      </c>
      <c r="H2724" t="s">
        <v>2749</v>
      </c>
      <c r="I2724">
        <v>2015</v>
      </c>
      <c r="J2724">
        <v>1</v>
      </c>
      <c r="K2724" s="6">
        <v>42094</v>
      </c>
      <c r="L2724">
        <v>10</v>
      </c>
      <c r="M2724">
        <v>3</v>
      </c>
      <c r="N2724" t="s">
        <v>164</v>
      </c>
      <c r="O2724" s="8">
        <v>3.92</v>
      </c>
      <c r="P2724" s="8">
        <v>3.8</v>
      </c>
      <c r="Q2724" s="8">
        <v>3.5</v>
      </c>
      <c r="R2724" s="8">
        <v>4.41</v>
      </c>
      <c r="S2724" s="8">
        <v>2.41</v>
      </c>
      <c r="T2724" s="8">
        <v>5.5</v>
      </c>
      <c r="U2724" s="8">
        <v>0.72</v>
      </c>
      <c r="V2724" s="9">
        <v>37</v>
      </c>
      <c r="W2724" s="8">
        <v>0.91000000000000014</v>
      </c>
      <c r="X2724" s="8">
        <v>3.09</v>
      </c>
      <c r="Y2724" s="8">
        <v>0.12000000000000011</v>
      </c>
      <c r="Z2724" s="8">
        <v>-5.0000000000000266E-2</v>
      </c>
      <c r="AA2724">
        <v>-8.9999999999999858E-2</v>
      </c>
      <c r="AF2724" t="s">
        <v>3031</v>
      </c>
      <c r="AG2724" t="s">
        <v>106</v>
      </c>
      <c r="AH2724" t="s">
        <v>107</v>
      </c>
      <c r="AI2724" t="s">
        <v>497</v>
      </c>
      <c r="AJ2724" s="7">
        <v>42094</v>
      </c>
      <c r="AK2724" t="s">
        <v>3210</v>
      </c>
      <c r="AL2724" t="s">
        <v>109</v>
      </c>
      <c r="AM2724" t="s">
        <v>2751</v>
      </c>
      <c r="AN2724" t="s">
        <v>3220</v>
      </c>
      <c r="AO2724" t="str">
        <f>TEXT(A2724,"yyyy-mm-dd")</f>
        <v>2014-05-31</v>
      </c>
    </row>
    <row r="2725" spans="1:41">
      <c r="A2725" s="6" t="s">
        <v>3209</v>
      </c>
      <c r="B2725">
        <v>2014</v>
      </c>
      <c r="C2725">
        <v>5</v>
      </c>
      <c r="E2725" t="s">
        <v>100</v>
      </c>
      <c r="F2725" t="s">
        <v>101</v>
      </c>
      <c r="G2725" t="s">
        <v>102</v>
      </c>
      <c r="H2725" t="s">
        <v>2641</v>
      </c>
      <c r="I2725">
        <v>2014</v>
      </c>
      <c r="J2725">
        <v>4</v>
      </c>
      <c r="K2725" s="6">
        <v>42004</v>
      </c>
      <c r="L2725">
        <v>7</v>
      </c>
      <c r="M2725">
        <v>2</v>
      </c>
      <c r="N2725" t="s">
        <v>192</v>
      </c>
      <c r="O2725" s="8">
        <v>3.72</v>
      </c>
      <c r="P2725" s="8">
        <v>3.7</v>
      </c>
      <c r="Q2725" s="8">
        <v>3.5</v>
      </c>
      <c r="R2725" s="8">
        <v>4</v>
      </c>
      <c r="S2725" s="8">
        <v>2.4</v>
      </c>
      <c r="T2725" s="8">
        <v>4.8</v>
      </c>
      <c r="U2725" s="8">
        <v>0.5</v>
      </c>
      <c r="V2725" s="9">
        <v>38</v>
      </c>
      <c r="W2725" s="8">
        <v>0.5</v>
      </c>
      <c r="X2725" s="8">
        <v>2.4</v>
      </c>
      <c r="Y2725" s="8">
        <v>2.0000000000000018E-2</v>
      </c>
      <c r="Z2725" s="8">
        <v>-0.20999999999999996</v>
      </c>
      <c r="AA2725">
        <v>-9.9999999999999645E-2</v>
      </c>
      <c r="AF2725" t="s">
        <v>2672</v>
      </c>
      <c r="AG2725" t="s">
        <v>106</v>
      </c>
      <c r="AH2725" t="s">
        <v>107</v>
      </c>
      <c r="AI2725" t="s">
        <v>427</v>
      </c>
      <c r="AJ2725" s="7">
        <v>42004</v>
      </c>
      <c r="AK2725" t="s">
        <v>3210</v>
      </c>
      <c r="AL2725" t="s">
        <v>109</v>
      </c>
      <c r="AM2725" t="s">
        <v>2643</v>
      </c>
      <c r="AN2725" t="s">
        <v>3219</v>
      </c>
      <c r="AO2725" t="str">
        <f>TEXT(A2725,"yyyy-mm-dd")</f>
        <v>2014-05-31</v>
      </c>
    </row>
    <row r="2726" spans="1:41">
      <c r="A2726" s="6" t="s">
        <v>3209</v>
      </c>
      <c r="B2726">
        <v>2014</v>
      </c>
      <c r="C2726">
        <v>5</v>
      </c>
      <c r="E2726" t="s">
        <v>100</v>
      </c>
      <c r="F2726" t="s">
        <v>101</v>
      </c>
      <c r="G2726" t="s">
        <v>83</v>
      </c>
      <c r="H2726" t="s">
        <v>2325</v>
      </c>
      <c r="I2726">
        <v>2014</v>
      </c>
      <c r="K2726" s="6">
        <v>42004</v>
      </c>
      <c r="L2726">
        <v>7</v>
      </c>
      <c r="N2726" t="s">
        <v>192</v>
      </c>
      <c r="O2726" s="8">
        <v>2.77</v>
      </c>
      <c r="P2726" s="8">
        <v>2.79</v>
      </c>
      <c r="Q2726" s="8">
        <v>2.6</v>
      </c>
      <c r="R2726" s="8">
        <v>3</v>
      </c>
      <c r="S2726" s="8">
        <v>2.2000000000000002</v>
      </c>
      <c r="T2726" s="8">
        <v>3.5</v>
      </c>
      <c r="U2726" s="8">
        <v>0.28000000000000003</v>
      </c>
      <c r="V2726" s="9">
        <v>39</v>
      </c>
      <c r="W2726" s="8">
        <v>0.39999999999999991</v>
      </c>
      <c r="X2726" s="8">
        <v>1.2999999999999998</v>
      </c>
      <c r="Y2726" s="8">
        <v>-2.0000000000000018E-2</v>
      </c>
      <c r="Z2726" s="8">
        <v>-0.20999999999999996</v>
      </c>
      <c r="AA2726">
        <v>-5.0000000000000266E-2</v>
      </c>
      <c r="AF2726" t="s">
        <v>10034</v>
      </c>
      <c r="AG2726" t="s">
        <v>9655</v>
      </c>
      <c r="AH2726" t="s">
        <v>9656</v>
      </c>
      <c r="AI2726" t="s">
        <v>9657</v>
      </c>
      <c r="AJ2726" s="7">
        <v>42004</v>
      </c>
      <c r="AK2726" t="s">
        <v>3210</v>
      </c>
      <c r="AL2726" t="s">
        <v>109</v>
      </c>
      <c r="AM2726" t="s">
        <v>2327</v>
      </c>
      <c r="AN2726" t="s">
        <v>10051</v>
      </c>
    </row>
    <row r="2727" spans="1:41">
      <c r="A2727" s="6" t="s">
        <v>3209</v>
      </c>
      <c r="B2727">
        <v>2014</v>
      </c>
      <c r="C2727">
        <v>5</v>
      </c>
      <c r="E2727" t="s">
        <v>100</v>
      </c>
      <c r="F2727" t="s">
        <v>101</v>
      </c>
      <c r="G2727" t="s">
        <v>102</v>
      </c>
      <c r="H2727" t="s">
        <v>2564</v>
      </c>
      <c r="I2727">
        <v>2014</v>
      </c>
      <c r="J2727">
        <v>3</v>
      </c>
      <c r="K2727" s="6">
        <v>41912</v>
      </c>
      <c r="L2727">
        <v>4</v>
      </c>
      <c r="M2727">
        <v>1</v>
      </c>
      <c r="N2727" t="s">
        <v>219</v>
      </c>
      <c r="O2727" s="8">
        <v>3.12</v>
      </c>
      <c r="P2727" s="8">
        <v>3.13</v>
      </c>
      <c r="Q2727" s="8">
        <v>2.83</v>
      </c>
      <c r="R2727" s="8">
        <v>3.38</v>
      </c>
      <c r="S2727" s="8">
        <v>1.8</v>
      </c>
      <c r="T2727" s="8">
        <v>4.3</v>
      </c>
      <c r="U2727" s="8">
        <v>0.5</v>
      </c>
      <c r="V2727" s="9">
        <v>38</v>
      </c>
      <c r="W2727" s="8">
        <v>0.54999999999999982</v>
      </c>
      <c r="X2727" s="8">
        <v>2.5</v>
      </c>
      <c r="Y2727" s="8">
        <v>-9.9999999999997868E-3</v>
      </c>
      <c r="Z2727" s="8">
        <v>-0.16999999999999993</v>
      </c>
      <c r="AA2727">
        <v>-0.14999999999999991</v>
      </c>
      <c r="AF2727" t="s">
        <v>2669</v>
      </c>
      <c r="AG2727" t="s">
        <v>106</v>
      </c>
      <c r="AH2727" t="s">
        <v>107</v>
      </c>
      <c r="AI2727" t="s">
        <v>340</v>
      </c>
      <c r="AJ2727" s="7">
        <v>41912</v>
      </c>
      <c r="AK2727" t="s">
        <v>3210</v>
      </c>
      <c r="AL2727" t="s">
        <v>109</v>
      </c>
      <c r="AM2727" t="s">
        <v>2566</v>
      </c>
      <c r="AN2727" t="s">
        <v>3218</v>
      </c>
      <c r="AO2727" t="str">
        <f>TEXT(A2727,"yyyy-mm-dd")</f>
        <v>2014-05-31</v>
      </c>
    </row>
    <row r="2728" spans="1:41">
      <c r="A2728" s="6" t="s">
        <v>3209</v>
      </c>
      <c r="B2728">
        <v>2014</v>
      </c>
      <c r="C2728">
        <v>5</v>
      </c>
      <c r="E2728" t="s">
        <v>100</v>
      </c>
      <c r="F2728" t="s">
        <v>101</v>
      </c>
      <c r="G2728" t="s">
        <v>102</v>
      </c>
      <c r="H2728" t="s">
        <v>2491</v>
      </c>
      <c r="I2728">
        <v>2014</v>
      </c>
      <c r="J2728">
        <v>2</v>
      </c>
      <c r="K2728" s="6">
        <v>41820</v>
      </c>
      <c r="L2728">
        <v>1</v>
      </c>
      <c r="M2728">
        <v>0</v>
      </c>
      <c r="N2728" t="s">
        <v>169</v>
      </c>
      <c r="O2728" s="8">
        <v>2.2799999999999998</v>
      </c>
      <c r="P2728" s="8">
        <v>2.2999999999999998</v>
      </c>
      <c r="Q2728" s="8">
        <v>1.85</v>
      </c>
      <c r="R2728" s="8">
        <v>2.6</v>
      </c>
      <c r="S2728" s="8">
        <v>1</v>
      </c>
      <c r="T2728" s="8">
        <v>3.5</v>
      </c>
      <c r="U2728" s="8">
        <v>0.59</v>
      </c>
      <c r="V2728" s="9">
        <v>38</v>
      </c>
      <c r="W2728" s="8">
        <v>0.75</v>
      </c>
      <c r="X2728" s="8">
        <v>2.5</v>
      </c>
      <c r="Y2728" s="8">
        <v>-2.0000000000000018E-2</v>
      </c>
      <c r="Z2728" s="8">
        <v>-0.5</v>
      </c>
      <c r="AA2728">
        <v>-0.15000000000000036</v>
      </c>
      <c r="AF2728" t="s">
        <v>2666</v>
      </c>
      <c r="AG2728" t="s">
        <v>106</v>
      </c>
      <c r="AH2728" t="s">
        <v>107</v>
      </c>
      <c r="AI2728" t="s">
        <v>108</v>
      </c>
      <c r="AJ2728" s="7">
        <v>41820</v>
      </c>
      <c r="AK2728" t="s">
        <v>3210</v>
      </c>
      <c r="AL2728" t="s">
        <v>109</v>
      </c>
      <c r="AM2728" t="s">
        <v>2493</v>
      </c>
      <c r="AN2728" t="s">
        <v>3217</v>
      </c>
      <c r="AO2728" t="str">
        <f>TEXT(A2728,"yyyy-mm-dd")</f>
        <v>2014-05-31</v>
      </c>
    </row>
    <row r="2729" spans="1:41">
      <c r="A2729" s="6" t="s">
        <v>3209</v>
      </c>
      <c r="B2729">
        <v>2014</v>
      </c>
      <c r="C2729">
        <v>5</v>
      </c>
      <c r="E2729" t="s">
        <v>2685</v>
      </c>
      <c r="F2729" t="s">
        <v>101</v>
      </c>
      <c r="G2729" t="s">
        <v>774</v>
      </c>
      <c r="H2729" t="s">
        <v>2686</v>
      </c>
      <c r="K2729" s="6"/>
      <c r="O2729" s="8">
        <v>3.9</v>
      </c>
      <c r="P2729" s="8">
        <v>4</v>
      </c>
      <c r="Q2729" s="8">
        <v>3.6</v>
      </c>
      <c r="R2729" s="8">
        <v>4.2</v>
      </c>
      <c r="S2729" s="8">
        <v>2.15</v>
      </c>
      <c r="T2729" s="8">
        <v>5</v>
      </c>
      <c r="U2729" s="8">
        <v>0.6</v>
      </c>
      <c r="V2729" s="9">
        <v>30</v>
      </c>
      <c r="W2729" s="8">
        <v>0.60000000000000009</v>
      </c>
      <c r="X2729" s="8">
        <v>2.85</v>
      </c>
      <c r="Y2729" s="8">
        <v>-0.10000000000000009</v>
      </c>
      <c r="Z2729" s="8">
        <v>0</v>
      </c>
      <c r="AA2729">
        <v>-0.19999999999999973</v>
      </c>
      <c r="AF2729" t="s">
        <v>2687</v>
      </c>
      <c r="AG2729" t="s">
        <v>2688</v>
      </c>
      <c r="AH2729" t="s">
        <v>2689</v>
      </c>
      <c r="AI2729" t="s">
        <v>2690</v>
      </c>
      <c r="AJ2729" s="7"/>
      <c r="AK2729" t="s">
        <v>3210</v>
      </c>
      <c r="AL2729" t="s">
        <v>109</v>
      </c>
      <c r="AM2729" t="s">
        <v>2686</v>
      </c>
      <c r="AN2729" t="s">
        <v>3236</v>
      </c>
      <c r="AO2729" t="str">
        <f>TEXT(A2729,"yyyy-mm-dd")</f>
        <v>2014-05-31</v>
      </c>
    </row>
    <row r="2730" spans="1:41">
      <c r="A2730" s="6" t="s">
        <v>3209</v>
      </c>
      <c r="B2730">
        <v>2014</v>
      </c>
      <c r="C2730">
        <v>5</v>
      </c>
      <c r="E2730" t="s">
        <v>81</v>
      </c>
      <c r="F2730" t="s">
        <v>82</v>
      </c>
      <c r="G2730" t="s">
        <v>83</v>
      </c>
      <c r="H2730" t="s">
        <v>3018</v>
      </c>
      <c r="I2730">
        <v>2016</v>
      </c>
      <c r="K2730" s="6">
        <v>42735</v>
      </c>
      <c r="L2730">
        <v>31</v>
      </c>
      <c r="N2730" t="s">
        <v>837</v>
      </c>
      <c r="O2730" s="8">
        <v>3.52</v>
      </c>
      <c r="P2730" s="8">
        <v>3.55</v>
      </c>
      <c r="Q2730" s="8">
        <v>3.31</v>
      </c>
      <c r="R2730" s="8">
        <v>3.65</v>
      </c>
      <c r="S2730" s="8">
        <v>3</v>
      </c>
      <c r="T2730" s="8">
        <v>4.0599999999999996</v>
      </c>
      <c r="U2730" s="8">
        <v>0.28999999999999998</v>
      </c>
      <c r="V2730" s="9">
        <v>33</v>
      </c>
      <c r="W2730" s="8">
        <v>0.33999999999999986</v>
      </c>
      <c r="X2730" s="8">
        <v>1.0599999999999996</v>
      </c>
      <c r="Y2730" s="8">
        <v>-2.9999999999999805E-2</v>
      </c>
      <c r="Z2730" s="8">
        <v>2.0000000000000018E-2</v>
      </c>
      <c r="AA2730">
        <v>0.12999999999999989</v>
      </c>
      <c r="AF2730" t="s">
        <v>3019</v>
      </c>
      <c r="AG2730" t="s">
        <v>87</v>
      </c>
      <c r="AH2730" t="s">
        <v>88</v>
      </c>
      <c r="AI2730" t="s">
        <v>359</v>
      </c>
      <c r="AJ2730" s="7">
        <v>42735</v>
      </c>
      <c r="AK2730" t="s">
        <v>3210</v>
      </c>
      <c r="AL2730" t="s">
        <v>91</v>
      </c>
      <c r="AM2730" t="s">
        <v>3020</v>
      </c>
      <c r="AN2730" t="s">
        <v>3213</v>
      </c>
      <c r="AO2730" t="str">
        <f>TEXT(A2730,"yyyy-mm-dd")</f>
        <v>2014-05-31</v>
      </c>
    </row>
    <row r="2731" spans="1:41">
      <c r="A2731" s="6" t="s">
        <v>3209</v>
      </c>
      <c r="B2731">
        <v>2014</v>
      </c>
      <c r="C2731">
        <v>5</v>
      </c>
      <c r="E2731" t="s">
        <v>392</v>
      </c>
      <c r="F2731" t="s">
        <v>82</v>
      </c>
      <c r="G2731" t="s">
        <v>83</v>
      </c>
      <c r="H2731" t="s">
        <v>3018</v>
      </c>
      <c r="I2731">
        <v>2016</v>
      </c>
      <c r="K2731" s="6">
        <v>42735</v>
      </c>
      <c r="L2731">
        <v>31</v>
      </c>
      <c r="N2731" t="s">
        <v>837</v>
      </c>
      <c r="O2731" s="8">
        <v>3.22</v>
      </c>
      <c r="P2731" s="8">
        <v>3.15</v>
      </c>
      <c r="Q2731" s="8">
        <v>3</v>
      </c>
      <c r="R2731" s="8">
        <v>3.36</v>
      </c>
      <c r="S2731" s="8">
        <v>2.75</v>
      </c>
      <c r="T2731" s="8">
        <v>3.92</v>
      </c>
      <c r="U2731" s="8">
        <v>0.32</v>
      </c>
      <c r="V2731" s="9">
        <v>28</v>
      </c>
      <c r="W2731" s="8">
        <v>0.35999999999999988</v>
      </c>
      <c r="X2731" s="8">
        <v>1.17</v>
      </c>
      <c r="Y2731" s="8">
        <v>7.0000000000000284E-2</v>
      </c>
      <c r="Z2731" s="8">
        <v>-5.0000000000000266E-2</v>
      </c>
      <c r="AA2731">
        <v>6.0000000000000053E-2</v>
      </c>
      <c r="AF2731" t="s">
        <v>3019</v>
      </c>
      <c r="AG2731" t="s">
        <v>87</v>
      </c>
      <c r="AH2731" t="s">
        <v>88</v>
      </c>
      <c r="AI2731" t="s">
        <v>359</v>
      </c>
      <c r="AJ2731" s="7">
        <v>42735</v>
      </c>
      <c r="AK2731" t="s">
        <v>3210</v>
      </c>
      <c r="AL2731" t="s">
        <v>393</v>
      </c>
      <c r="AM2731" t="s">
        <v>3020</v>
      </c>
      <c r="AN2731" t="s">
        <v>3216</v>
      </c>
      <c r="AO2731" t="str">
        <f>TEXT(A2731,"yyyy-mm-dd")</f>
        <v>2014-05-31</v>
      </c>
    </row>
    <row r="2732" spans="1:41">
      <c r="A2732" s="6" t="s">
        <v>3209</v>
      </c>
      <c r="B2732">
        <v>2014</v>
      </c>
      <c r="C2732">
        <v>5</v>
      </c>
      <c r="E2732" t="s">
        <v>81</v>
      </c>
      <c r="F2732" t="s">
        <v>82</v>
      </c>
      <c r="G2732" t="s">
        <v>83</v>
      </c>
      <c r="H2732" t="s">
        <v>2624</v>
      </c>
      <c r="I2732">
        <v>2015</v>
      </c>
      <c r="K2732" s="6">
        <v>42369</v>
      </c>
      <c r="L2732">
        <v>19</v>
      </c>
      <c r="N2732" t="s">
        <v>195</v>
      </c>
      <c r="O2732" s="8">
        <v>3.51</v>
      </c>
      <c r="P2732" s="8">
        <v>3.5</v>
      </c>
      <c r="Q2732" s="8">
        <v>3.38</v>
      </c>
      <c r="R2732" s="8">
        <v>3.62</v>
      </c>
      <c r="S2732" s="8">
        <v>3</v>
      </c>
      <c r="T2732" s="8">
        <v>3.95</v>
      </c>
      <c r="U2732" s="8">
        <v>0.23</v>
      </c>
      <c r="V2732" s="9">
        <v>39</v>
      </c>
      <c r="W2732" s="8">
        <v>0.24000000000000021</v>
      </c>
      <c r="X2732" s="8">
        <v>0.95000000000000018</v>
      </c>
      <c r="Y2732" s="8">
        <v>9.9999999999997868E-3</v>
      </c>
      <c r="Z2732" s="8">
        <v>-0.10000000000000009</v>
      </c>
      <c r="AA2732">
        <v>7.0000000000000284E-2</v>
      </c>
      <c r="AF2732" t="s">
        <v>2625</v>
      </c>
      <c r="AG2732" t="s">
        <v>87</v>
      </c>
      <c r="AH2732" t="s">
        <v>88</v>
      </c>
      <c r="AI2732" t="s">
        <v>97</v>
      </c>
      <c r="AJ2732" s="7">
        <v>42369</v>
      </c>
      <c r="AK2732" t="s">
        <v>3210</v>
      </c>
      <c r="AL2732" t="s">
        <v>91</v>
      </c>
      <c r="AM2732" t="s">
        <v>2626</v>
      </c>
      <c r="AN2732" t="s">
        <v>3212</v>
      </c>
      <c r="AO2732" t="str">
        <f>TEXT(A2732,"yyyy-mm-dd")</f>
        <v>2014-05-31</v>
      </c>
    </row>
    <row r="2733" spans="1:41">
      <c r="A2733" s="6" t="s">
        <v>3209</v>
      </c>
      <c r="B2733">
        <v>2014</v>
      </c>
      <c r="C2733">
        <v>5</v>
      </c>
      <c r="E2733" t="s">
        <v>392</v>
      </c>
      <c r="F2733" t="s">
        <v>82</v>
      </c>
      <c r="G2733" t="s">
        <v>83</v>
      </c>
      <c r="H2733" t="s">
        <v>2624</v>
      </c>
      <c r="I2733">
        <v>2015</v>
      </c>
      <c r="K2733" s="6">
        <v>42369</v>
      </c>
      <c r="L2733">
        <v>19</v>
      </c>
      <c r="N2733" t="s">
        <v>195</v>
      </c>
      <c r="O2733" s="8">
        <v>3.24</v>
      </c>
      <c r="P2733" s="8">
        <v>3.19</v>
      </c>
      <c r="Q2733" s="8">
        <v>3.01</v>
      </c>
      <c r="R2733" s="8">
        <v>3.39</v>
      </c>
      <c r="S2733" s="8">
        <v>2.72</v>
      </c>
      <c r="T2733" s="8">
        <v>3.99</v>
      </c>
      <c r="U2733" s="8">
        <v>0.31</v>
      </c>
      <c r="V2733" s="9">
        <v>34</v>
      </c>
      <c r="W2733" s="8">
        <v>0.38000000000000034</v>
      </c>
      <c r="X2733" s="8">
        <v>1.27</v>
      </c>
      <c r="Y2733" s="8">
        <v>5.0000000000000266E-2</v>
      </c>
      <c r="Z2733" s="8">
        <v>9.9999999999997868E-3</v>
      </c>
      <c r="AA2733">
        <v>2.0000000000000462E-2</v>
      </c>
      <c r="AF2733" t="s">
        <v>2625</v>
      </c>
      <c r="AG2733" t="s">
        <v>87</v>
      </c>
      <c r="AH2733" t="s">
        <v>88</v>
      </c>
      <c r="AI2733" t="s">
        <v>97</v>
      </c>
      <c r="AJ2733" s="7">
        <v>42369</v>
      </c>
      <c r="AK2733" t="s">
        <v>3210</v>
      </c>
      <c r="AL2733" t="s">
        <v>393</v>
      </c>
      <c r="AM2733" t="s">
        <v>2626</v>
      </c>
      <c r="AN2733" t="s">
        <v>3215</v>
      </c>
      <c r="AO2733" t="str">
        <f>TEXT(A2733,"yyyy-mm-dd")</f>
        <v>2014-05-31</v>
      </c>
    </row>
    <row r="2734" spans="1:41">
      <c r="A2734" s="6" t="s">
        <v>3209</v>
      </c>
      <c r="B2734">
        <v>2014</v>
      </c>
      <c r="C2734">
        <v>5</v>
      </c>
      <c r="E2734" t="s">
        <v>81</v>
      </c>
      <c r="F2734" t="s">
        <v>82</v>
      </c>
      <c r="G2734" t="s">
        <v>83</v>
      </c>
      <c r="H2734" t="s">
        <v>2325</v>
      </c>
      <c r="I2734">
        <v>2014</v>
      </c>
      <c r="K2734" s="6">
        <v>42004</v>
      </c>
      <c r="L2734">
        <v>7</v>
      </c>
      <c r="N2734" t="s">
        <v>192</v>
      </c>
      <c r="O2734" s="8">
        <v>3.81</v>
      </c>
      <c r="P2734" s="8">
        <v>3.8</v>
      </c>
      <c r="Q2734" s="8">
        <v>3.71</v>
      </c>
      <c r="R2734" s="8">
        <v>3.9</v>
      </c>
      <c r="S2734" s="8">
        <v>3.41</v>
      </c>
      <c r="T2734" s="8">
        <v>4.2</v>
      </c>
      <c r="U2734" s="8">
        <v>0.17</v>
      </c>
      <c r="V2734" s="9">
        <v>39</v>
      </c>
      <c r="W2734" s="8">
        <v>0.18999999999999995</v>
      </c>
      <c r="X2734" s="8">
        <v>0.79</v>
      </c>
      <c r="Y2734" s="8">
        <v>1.0000000000000231E-2</v>
      </c>
      <c r="Z2734" s="8">
        <v>-7.0000000000000284E-2</v>
      </c>
      <c r="AA2734">
        <v>9.9999999999997868E-3</v>
      </c>
      <c r="AF2734" t="s">
        <v>2326</v>
      </c>
      <c r="AG2734" t="s">
        <v>87</v>
      </c>
      <c r="AH2734" t="s">
        <v>88</v>
      </c>
      <c r="AI2734" t="s">
        <v>89</v>
      </c>
      <c r="AJ2734" s="7">
        <v>42004</v>
      </c>
      <c r="AK2734" t="s">
        <v>3210</v>
      </c>
      <c r="AL2734" t="s">
        <v>91</v>
      </c>
      <c r="AM2734" t="s">
        <v>2327</v>
      </c>
      <c r="AN2734" t="s">
        <v>3211</v>
      </c>
      <c r="AO2734" t="str">
        <f>TEXT(A2734,"yyyy-mm-dd")</f>
        <v>2014-05-31</v>
      </c>
    </row>
    <row r="2735" spans="1:41">
      <c r="A2735" s="6" t="s">
        <v>3209</v>
      </c>
      <c r="B2735">
        <v>2014</v>
      </c>
      <c r="C2735">
        <v>5</v>
      </c>
      <c r="E2735" t="s">
        <v>392</v>
      </c>
      <c r="F2735" t="s">
        <v>82</v>
      </c>
      <c r="G2735" t="s">
        <v>83</v>
      </c>
      <c r="H2735" t="s">
        <v>2325</v>
      </c>
      <c r="I2735">
        <v>2014</v>
      </c>
      <c r="K2735" s="6">
        <v>42004</v>
      </c>
      <c r="L2735">
        <v>7</v>
      </c>
      <c r="N2735" t="s">
        <v>192</v>
      </c>
      <c r="O2735" s="8">
        <v>3.39</v>
      </c>
      <c r="P2735" s="8">
        <v>3.3</v>
      </c>
      <c r="Q2735" s="8">
        <v>3.26</v>
      </c>
      <c r="R2735" s="8">
        <v>3.52</v>
      </c>
      <c r="S2735" s="8">
        <v>2.75</v>
      </c>
      <c r="T2735" s="8">
        <v>4.0199999999999996</v>
      </c>
      <c r="U2735" s="8">
        <v>0.26</v>
      </c>
      <c r="V2735" s="9">
        <v>34</v>
      </c>
      <c r="W2735" s="8">
        <v>0.26000000000000023</v>
      </c>
      <c r="X2735" s="8">
        <v>1.2699999999999996</v>
      </c>
      <c r="Y2735" s="8">
        <v>9.0000000000000302E-2</v>
      </c>
      <c r="Z2735" s="8">
        <v>-0.12000000000000011</v>
      </c>
      <c r="AA2735">
        <v>-4.9999999999999822E-2</v>
      </c>
      <c r="AF2735" t="s">
        <v>2326</v>
      </c>
      <c r="AG2735" t="s">
        <v>87</v>
      </c>
      <c r="AH2735" t="s">
        <v>88</v>
      </c>
      <c r="AI2735" t="s">
        <v>89</v>
      </c>
      <c r="AJ2735" s="7">
        <v>42004</v>
      </c>
      <c r="AK2735" t="s">
        <v>3210</v>
      </c>
      <c r="AL2735" t="s">
        <v>393</v>
      </c>
      <c r="AM2735" t="s">
        <v>2327</v>
      </c>
      <c r="AN2735" t="s">
        <v>3214</v>
      </c>
      <c r="AO2735" t="str">
        <f>TEXT(A2735,"yyyy-mm-dd")</f>
        <v>2014-05-31</v>
      </c>
    </row>
    <row r="2736" spans="1:41">
      <c r="A2736" s="6" t="s">
        <v>3209</v>
      </c>
      <c r="B2736">
        <v>2014</v>
      </c>
      <c r="C2736">
        <v>5</v>
      </c>
      <c r="E2736" t="s">
        <v>81</v>
      </c>
      <c r="F2736" t="s">
        <v>82</v>
      </c>
      <c r="G2736" t="s">
        <v>774</v>
      </c>
      <c r="H2736" t="s">
        <v>775</v>
      </c>
      <c r="K2736" s="6"/>
      <c r="O2736" s="8">
        <v>3.47</v>
      </c>
      <c r="P2736" s="8">
        <v>3.5</v>
      </c>
      <c r="Q2736" s="8">
        <v>3.3</v>
      </c>
      <c r="R2736" s="8">
        <v>3.6</v>
      </c>
      <c r="S2736" s="8">
        <v>3</v>
      </c>
      <c r="T2736" s="8">
        <v>4</v>
      </c>
      <c r="U2736" s="8">
        <v>0.26</v>
      </c>
      <c r="V2736" s="9">
        <v>35</v>
      </c>
      <c r="W2736" s="8">
        <v>0.30000000000000027</v>
      </c>
      <c r="X2736" s="8">
        <v>1</v>
      </c>
      <c r="Y2736" s="8">
        <v>-2.9999999999999805E-2</v>
      </c>
      <c r="Z2736" s="8">
        <v>0</v>
      </c>
      <c r="AA2736">
        <v>8.0000000000000071E-2</v>
      </c>
      <c r="AF2736" t="s">
        <v>776</v>
      </c>
      <c r="AG2736" t="s">
        <v>777</v>
      </c>
      <c r="AH2736" t="s">
        <v>778</v>
      </c>
      <c r="AI2736" t="s">
        <v>779</v>
      </c>
      <c r="AJ2736" s="7"/>
      <c r="AK2736" t="s">
        <v>3210</v>
      </c>
      <c r="AL2736" t="s">
        <v>91</v>
      </c>
      <c r="AM2736" t="s">
        <v>775</v>
      </c>
      <c r="AN2736" t="s">
        <v>3232</v>
      </c>
      <c r="AO2736" t="str">
        <f>TEXT(A2736,"yyyy-mm-dd")</f>
        <v>2014-05-31</v>
      </c>
    </row>
    <row r="2737" spans="1:41">
      <c r="A2737" s="6" t="s">
        <v>3209</v>
      </c>
      <c r="B2737">
        <v>2014</v>
      </c>
      <c r="C2737">
        <v>5</v>
      </c>
      <c r="E2737" t="s">
        <v>81</v>
      </c>
      <c r="F2737" t="s">
        <v>82</v>
      </c>
      <c r="G2737" t="s">
        <v>774</v>
      </c>
      <c r="H2737" t="s">
        <v>1536</v>
      </c>
      <c r="K2737" s="6"/>
      <c r="O2737" s="8">
        <v>3.42</v>
      </c>
      <c r="P2737" s="8">
        <v>3.41</v>
      </c>
      <c r="Q2737" s="8">
        <v>3.2</v>
      </c>
      <c r="R2737" s="8">
        <v>3.5</v>
      </c>
      <c r="S2737" s="8">
        <v>2.87</v>
      </c>
      <c r="T2737" s="8">
        <v>4</v>
      </c>
      <c r="U2737" s="8">
        <v>0.28999999999999998</v>
      </c>
      <c r="V2737" s="9">
        <v>33</v>
      </c>
      <c r="W2737" s="8">
        <v>0.29999999999999982</v>
      </c>
      <c r="X2737" s="8">
        <v>1.1299999999999999</v>
      </c>
      <c r="Y2737" s="8">
        <v>9.9999999999997868E-3</v>
      </c>
      <c r="Z2737" s="8">
        <v>-8.9999999999999858E-2</v>
      </c>
      <c r="AA2737">
        <v>0</v>
      </c>
      <c r="AF2737" t="s">
        <v>1537</v>
      </c>
      <c r="AG2737" t="s">
        <v>777</v>
      </c>
      <c r="AH2737" t="s">
        <v>778</v>
      </c>
      <c r="AI2737" t="s">
        <v>1538</v>
      </c>
      <c r="AJ2737" s="7"/>
      <c r="AK2737" t="s">
        <v>3210</v>
      </c>
      <c r="AL2737" t="s">
        <v>91</v>
      </c>
      <c r="AM2737" t="s">
        <v>1536</v>
      </c>
      <c r="AN2737" t="s">
        <v>3233</v>
      </c>
      <c r="AO2737" t="str">
        <f>TEXT(A2737,"yyyy-mm-dd")</f>
        <v>2014-05-31</v>
      </c>
    </row>
    <row r="2738" spans="1:41">
      <c r="A2738" s="6" t="s">
        <v>3209</v>
      </c>
      <c r="B2738">
        <v>2014</v>
      </c>
      <c r="C2738">
        <v>5</v>
      </c>
      <c r="E2738" t="s">
        <v>392</v>
      </c>
      <c r="F2738" t="s">
        <v>82</v>
      </c>
      <c r="G2738" t="s">
        <v>774</v>
      </c>
      <c r="H2738" t="s">
        <v>775</v>
      </c>
      <c r="K2738" s="6"/>
      <c r="O2738" s="8">
        <v>3.22</v>
      </c>
      <c r="P2738" s="8">
        <v>3.18</v>
      </c>
      <c r="Q2738" s="8">
        <v>3</v>
      </c>
      <c r="R2738" s="8">
        <v>3.36</v>
      </c>
      <c r="S2738" s="8">
        <v>2.65</v>
      </c>
      <c r="T2738" s="8">
        <v>3.88</v>
      </c>
      <c r="U2738" s="8">
        <v>0.3</v>
      </c>
      <c r="V2738" s="9">
        <v>29</v>
      </c>
      <c r="W2738" s="8">
        <v>0.35999999999999988</v>
      </c>
      <c r="X2738" s="8">
        <v>1.23</v>
      </c>
      <c r="Y2738" s="8">
        <v>4.0000000000000036E-2</v>
      </c>
      <c r="Z2738" s="8">
        <v>-2.0000000000000018E-2</v>
      </c>
      <c r="AA2738">
        <v>0.10000000000000009</v>
      </c>
      <c r="AF2738" t="s">
        <v>776</v>
      </c>
      <c r="AG2738" t="s">
        <v>777</v>
      </c>
      <c r="AH2738" t="s">
        <v>778</v>
      </c>
      <c r="AI2738" t="s">
        <v>779</v>
      </c>
      <c r="AJ2738" s="7"/>
      <c r="AK2738" t="s">
        <v>3210</v>
      </c>
      <c r="AL2738" t="s">
        <v>393</v>
      </c>
      <c r="AM2738" t="s">
        <v>775</v>
      </c>
      <c r="AN2738" t="s">
        <v>3234</v>
      </c>
      <c r="AO2738" t="str">
        <f>TEXT(A2738,"yyyy-mm-dd")</f>
        <v>2014-05-31</v>
      </c>
    </row>
    <row r="2739" spans="1:41">
      <c r="A2739" s="6" t="s">
        <v>3209</v>
      </c>
      <c r="B2739">
        <v>2014</v>
      </c>
      <c r="C2739">
        <v>5</v>
      </c>
      <c r="E2739" t="s">
        <v>392</v>
      </c>
      <c r="F2739" t="s">
        <v>82</v>
      </c>
      <c r="G2739" t="s">
        <v>774</v>
      </c>
      <c r="H2739" t="s">
        <v>1536</v>
      </c>
      <c r="K2739" s="6"/>
      <c r="O2739" s="8">
        <v>3.15</v>
      </c>
      <c r="P2739" s="8">
        <v>3.09</v>
      </c>
      <c r="Q2739" s="8">
        <v>3</v>
      </c>
      <c r="R2739" s="8">
        <v>3.36</v>
      </c>
      <c r="S2739" s="8">
        <v>2.5</v>
      </c>
      <c r="T2739" s="8">
        <v>3.8</v>
      </c>
      <c r="U2739" s="8">
        <v>0.31</v>
      </c>
      <c r="V2739" s="9">
        <v>28</v>
      </c>
      <c r="W2739" s="8">
        <v>0.35999999999999988</v>
      </c>
      <c r="X2739" s="8">
        <v>1.2999999999999998</v>
      </c>
      <c r="Y2739" s="8">
        <v>6.0000000000000053E-2</v>
      </c>
      <c r="Z2739" s="8">
        <v>-3.0000000000000249E-2</v>
      </c>
      <c r="AA2739">
        <v>8.0000000000000071E-2</v>
      </c>
      <c r="AF2739" t="s">
        <v>1537</v>
      </c>
      <c r="AG2739" t="s">
        <v>777</v>
      </c>
      <c r="AH2739" t="s">
        <v>778</v>
      </c>
      <c r="AI2739" t="s">
        <v>1538</v>
      </c>
      <c r="AJ2739" s="7"/>
      <c r="AK2739" t="s">
        <v>3210</v>
      </c>
      <c r="AL2739" t="s">
        <v>393</v>
      </c>
      <c r="AM2739" t="s">
        <v>1536</v>
      </c>
      <c r="AN2739" t="s">
        <v>3235</v>
      </c>
      <c r="AO2739" t="str">
        <f>TEXT(A2739,"yyyy-mm-dd")</f>
        <v>2014-05-31</v>
      </c>
    </row>
    <row r="2740" spans="1:41">
      <c r="A2740" s="6" t="s">
        <v>3209</v>
      </c>
      <c r="B2740">
        <v>2014</v>
      </c>
      <c r="C2740">
        <v>5</v>
      </c>
      <c r="E2740" t="s">
        <v>112</v>
      </c>
      <c r="F2740" t="s">
        <v>113</v>
      </c>
      <c r="G2740" t="s">
        <v>83</v>
      </c>
      <c r="H2740" t="s">
        <v>3018</v>
      </c>
      <c r="I2740">
        <v>2016</v>
      </c>
      <c r="K2740" s="6">
        <v>42735</v>
      </c>
      <c r="L2740">
        <v>31</v>
      </c>
      <c r="N2740" t="s">
        <v>837</v>
      </c>
      <c r="O2740" s="8">
        <v>4.67</v>
      </c>
      <c r="P2740" s="8">
        <v>4.7</v>
      </c>
      <c r="Q2740" s="8">
        <v>4.26</v>
      </c>
      <c r="R2740" s="8">
        <v>5.19</v>
      </c>
      <c r="S2740" s="8">
        <v>2.36</v>
      </c>
      <c r="T2740" s="8">
        <v>6</v>
      </c>
      <c r="U2740" s="8">
        <v>0.79</v>
      </c>
      <c r="V2740" s="9">
        <v>26</v>
      </c>
      <c r="W2740" s="8">
        <v>0.9300000000000006</v>
      </c>
      <c r="X2740" s="8">
        <v>3.64</v>
      </c>
      <c r="Y2740" s="8">
        <v>-3.0000000000000249E-2</v>
      </c>
      <c r="Z2740" s="8">
        <v>0</v>
      </c>
      <c r="AA2740">
        <v>5.0000000000000711E-2</v>
      </c>
      <c r="AF2740" t="s">
        <v>3059</v>
      </c>
      <c r="AG2740" t="s">
        <v>115</v>
      </c>
      <c r="AH2740" t="s">
        <v>116</v>
      </c>
      <c r="AI2740" t="s">
        <v>359</v>
      </c>
      <c r="AJ2740" s="7">
        <v>42735</v>
      </c>
      <c r="AK2740" t="s">
        <v>3210</v>
      </c>
      <c r="AL2740" t="s">
        <v>118</v>
      </c>
      <c r="AM2740" t="s">
        <v>3020</v>
      </c>
      <c r="AN2740" t="s">
        <v>3239</v>
      </c>
      <c r="AO2740" t="str">
        <f>TEXT(A2740,"yyyy-mm-dd")</f>
        <v>2014-05-31</v>
      </c>
    </row>
    <row r="2741" spans="1:41">
      <c r="A2741" s="6" t="s">
        <v>3209</v>
      </c>
      <c r="B2741">
        <v>2014</v>
      </c>
      <c r="C2741">
        <v>5</v>
      </c>
      <c r="E2741" t="s">
        <v>2881</v>
      </c>
      <c r="F2741" t="s">
        <v>113</v>
      </c>
      <c r="G2741" t="s">
        <v>83</v>
      </c>
      <c r="H2741" t="s">
        <v>3018</v>
      </c>
      <c r="I2741">
        <v>2016</v>
      </c>
      <c r="K2741" s="6">
        <v>42735</v>
      </c>
      <c r="L2741">
        <v>31</v>
      </c>
      <c r="N2741" t="s">
        <v>837</v>
      </c>
      <c r="O2741" s="8">
        <v>7.21</v>
      </c>
      <c r="P2741" s="8">
        <v>7</v>
      </c>
      <c r="Q2741" s="8">
        <v>6.83</v>
      </c>
      <c r="R2741" s="8">
        <v>7.72</v>
      </c>
      <c r="S2741" s="8">
        <v>5.9</v>
      </c>
      <c r="T2741" s="8">
        <v>8.6</v>
      </c>
      <c r="U2741" s="8">
        <v>0.82</v>
      </c>
      <c r="V2741" s="9">
        <v>18</v>
      </c>
      <c r="W2741" s="8">
        <v>0.88999999999999968</v>
      </c>
      <c r="X2741" s="8">
        <v>2.6999999999999993</v>
      </c>
      <c r="Y2741" s="8">
        <v>0.20999999999999996</v>
      </c>
      <c r="Z2741" s="8">
        <v>-0.20000000000000018</v>
      </c>
      <c r="AA2741">
        <v>-0.11000000000000032</v>
      </c>
      <c r="AF2741" t="s">
        <v>3099</v>
      </c>
      <c r="AG2741" t="s">
        <v>2883</v>
      </c>
      <c r="AH2741" t="s">
        <v>2884</v>
      </c>
      <c r="AI2741" t="s">
        <v>359</v>
      </c>
      <c r="AJ2741" s="7">
        <v>42735</v>
      </c>
      <c r="AK2741" t="s">
        <v>3210</v>
      </c>
      <c r="AL2741" t="s">
        <v>2885</v>
      </c>
      <c r="AM2741" t="s">
        <v>3020</v>
      </c>
      <c r="AN2741" t="s">
        <v>3242</v>
      </c>
      <c r="AO2741" t="str">
        <f>TEXT(A2741,"yyyy-mm-dd")</f>
        <v>2014-05-31</v>
      </c>
    </row>
    <row r="2742" spans="1:41">
      <c r="A2742" s="6" t="s">
        <v>3209</v>
      </c>
      <c r="B2742">
        <v>2014</v>
      </c>
      <c r="C2742">
        <v>5</v>
      </c>
      <c r="E2742" t="s">
        <v>112</v>
      </c>
      <c r="F2742" t="s">
        <v>113</v>
      </c>
      <c r="G2742" t="s">
        <v>83</v>
      </c>
      <c r="H2742" t="s">
        <v>2624</v>
      </c>
      <c r="I2742">
        <v>2015</v>
      </c>
      <c r="K2742" s="6">
        <v>42369</v>
      </c>
      <c r="L2742">
        <v>19</v>
      </c>
      <c r="N2742" t="s">
        <v>195</v>
      </c>
      <c r="O2742" s="8">
        <v>4</v>
      </c>
      <c r="P2742" s="8">
        <v>4</v>
      </c>
      <c r="Q2742" s="8">
        <v>3.7</v>
      </c>
      <c r="R2742" s="8">
        <v>4.25</v>
      </c>
      <c r="S2742" s="8">
        <v>2.68</v>
      </c>
      <c r="T2742" s="8">
        <v>4.66</v>
      </c>
      <c r="U2742" s="8">
        <v>0.41</v>
      </c>
      <c r="V2742" s="9">
        <v>33</v>
      </c>
      <c r="W2742" s="8">
        <v>0.54999999999999982</v>
      </c>
      <c r="X2742" s="8">
        <v>1.98</v>
      </c>
      <c r="Y2742" s="8">
        <v>0</v>
      </c>
      <c r="Z2742" s="8">
        <v>-1.9999999999999574E-2</v>
      </c>
      <c r="AA2742">
        <v>0.17999999999999972</v>
      </c>
      <c r="AF2742" t="s">
        <v>2694</v>
      </c>
      <c r="AG2742" t="s">
        <v>115</v>
      </c>
      <c r="AH2742" t="s">
        <v>116</v>
      </c>
      <c r="AI2742" t="s">
        <v>230</v>
      </c>
      <c r="AJ2742" s="7">
        <v>42369</v>
      </c>
      <c r="AK2742" t="s">
        <v>3210</v>
      </c>
      <c r="AL2742" t="s">
        <v>118</v>
      </c>
      <c r="AM2742" t="s">
        <v>2626</v>
      </c>
      <c r="AN2742" t="s">
        <v>3238</v>
      </c>
      <c r="AO2742" t="str">
        <f>TEXT(A2742,"yyyy-mm-dd")</f>
        <v>2014-05-31</v>
      </c>
    </row>
    <row r="2743" spans="1:41">
      <c r="A2743" s="6" t="s">
        <v>3209</v>
      </c>
      <c r="B2743">
        <v>2014</v>
      </c>
      <c r="C2743">
        <v>5</v>
      </c>
      <c r="E2743" t="s">
        <v>2881</v>
      </c>
      <c r="F2743" t="s">
        <v>113</v>
      </c>
      <c r="G2743" t="s">
        <v>83</v>
      </c>
      <c r="H2743" t="s">
        <v>2624</v>
      </c>
      <c r="I2743">
        <v>2015</v>
      </c>
      <c r="K2743" s="6">
        <v>42369</v>
      </c>
      <c r="L2743">
        <v>19</v>
      </c>
      <c r="N2743" t="s">
        <v>195</v>
      </c>
      <c r="O2743" s="8">
        <v>6.76</v>
      </c>
      <c r="P2743" s="8">
        <v>6.79</v>
      </c>
      <c r="Q2743" s="8">
        <v>6.46</v>
      </c>
      <c r="R2743" s="8">
        <v>7.09</v>
      </c>
      <c r="S2743" s="8">
        <v>5.71</v>
      </c>
      <c r="T2743" s="8">
        <v>7.58</v>
      </c>
      <c r="U2743" s="8">
        <v>0.54</v>
      </c>
      <c r="V2743" s="9">
        <v>22</v>
      </c>
      <c r="W2743" s="8">
        <v>0.62999999999999989</v>
      </c>
      <c r="X2743" s="8">
        <v>1.87</v>
      </c>
      <c r="Y2743" s="8">
        <v>-3.0000000000000249E-2</v>
      </c>
      <c r="Z2743" s="8">
        <v>-0.20999999999999996</v>
      </c>
      <c r="AA2743">
        <v>9.9999999999999645E-2</v>
      </c>
      <c r="AF2743" t="s">
        <v>3062</v>
      </c>
      <c r="AG2743" t="s">
        <v>2883</v>
      </c>
      <c r="AH2743" t="s">
        <v>2884</v>
      </c>
      <c r="AI2743" t="s">
        <v>230</v>
      </c>
      <c r="AJ2743" s="7">
        <v>42369</v>
      </c>
      <c r="AK2743" t="s">
        <v>3210</v>
      </c>
      <c r="AL2743" t="s">
        <v>2885</v>
      </c>
      <c r="AM2743" t="s">
        <v>2626</v>
      </c>
      <c r="AN2743" t="s">
        <v>3241</v>
      </c>
      <c r="AO2743" t="str">
        <f>TEXT(A2743,"yyyy-mm-dd")</f>
        <v>2014-05-31</v>
      </c>
    </row>
    <row r="2744" spans="1:41">
      <c r="A2744" s="6" t="s">
        <v>3209</v>
      </c>
      <c r="B2744">
        <v>2014</v>
      </c>
      <c r="C2744">
        <v>5</v>
      </c>
      <c r="E2744" t="s">
        <v>112</v>
      </c>
      <c r="F2744" t="s">
        <v>113</v>
      </c>
      <c r="G2744" t="s">
        <v>83</v>
      </c>
      <c r="H2744" t="s">
        <v>2325</v>
      </c>
      <c r="I2744">
        <v>2014</v>
      </c>
      <c r="K2744" s="6">
        <v>42004</v>
      </c>
      <c r="L2744">
        <v>7</v>
      </c>
      <c r="N2744" t="s">
        <v>192</v>
      </c>
      <c r="O2744" s="8">
        <v>3.44</v>
      </c>
      <c r="P2744" s="8">
        <v>3.44</v>
      </c>
      <c r="Q2744" s="8">
        <v>3.31</v>
      </c>
      <c r="R2744" s="8">
        <v>3.5</v>
      </c>
      <c r="S2744" s="8">
        <v>3.01</v>
      </c>
      <c r="T2744" s="8">
        <v>3.8</v>
      </c>
      <c r="U2744" s="8">
        <v>0.17</v>
      </c>
      <c r="V2744" s="9">
        <v>33</v>
      </c>
      <c r="W2744" s="8">
        <v>0.18999999999999995</v>
      </c>
      <c r="X2744" s="8">
        <v>0.79</v>
      </c>
      <c r="Y2744" s="8">
        <v>0</v>
      </c>
      <c r="Z2744" s="8">
        <v>-6.0000000000000053E-2</v>
      </c>
      <c r="AA2744">
        <v>3.0000000000000249E-2</v>
      </c>
      <c r="AF2744" t="s">
        <v>2648</v>
      </c>
      <c r="AG2744" t="s">
        <v>115</v>
      </c>
      <c r="AH2744" t="s">
        <v>116</v>
      </c>
      <c r="AI2744" t="s">
        <v>117</v>
      </c>
      <c r="AJ2744" s="7">
        <v>42004</v>
      </c>
      <c r="AK2744" t="s">
        <v>3210</v>
      </c>
      <c r="AL2744" t="s">
        <v>118</v>
      </c>
      <c r="AM2744" t="s">
        <v>2327</v>
      </c>
      <c r="AN2744" t="s">
        <v>3237</v>
      </c>
      <c r="AO2744" t="str">
        <f>TEXT(A2744,"yyyy-mm-dd")</f>
        <v>2014-05-31</v>
      </c>
    </row>
    <row r="2745" spans="1:41">
      <c r="A2745" s="6" t="s">
        <v>3209</v>
      </c>
      <c r="B2745">
        <v>2014</v>
      </c>
      <c r="C2745">
        <v>5</v>
      </c>
      <c r="E2745" t="s">
        <v>2881</v>
      </c>
      <c r="F2745" t="s">
        <v>113</v>
      </c>
      <c r="G2745" t="s">
        <v>83</v>
      </c>
      <c r="H2745" t="s">
        <v>2325</v>
      </c>
      <c r="I2745">
        <v>2014</v>
      </c>
      <c r="K2745" s="6">
        <v>42004</v>
      </c>
      <c r="L2745">
        <v>7</v>
      </c>
      <c r="N2745" t="s">
        <v>192</v>
      </c>
      <c r="O2745" s="8">
        <v>6.37</v>
      </c>
      <c r="P2745" s="8">
        <v>6.35</v>
      </c>
      <c r="Q2745" s="8">
        <v>6.08</v>
      </c>
      <c r="R2745" s="8">
        <v>6.66</v>
      </c>
      <c r="S2745" s="8">
        <v>5.78</v>
      </c>
      <c r="T2745" s="8">
        <v>7.14</v>
      </c>
      <c r="U2745" s="8">
        <v>0.39</v>
      </c>
      <c r="V2745" s="9">
        <v>22</v>
      </c>
      <c r="W2745" s="8">
        <v>0.58000000000000007</v>
      </c>
      <c r="X2745" s="8">
        <v>1.3599999999999994</v>
      </c>
      <c r="Y2745" s="8">
        <v>2.0000000000000462E-2</v>
      </c>
      <c r="Z2745" s="8">
        <v>-0.15000000000000036</v>
      </c>
      <c r="AA2745">
        <v>0.28000000000000025</v>
      </c>
      <c r="AF2745" t="s">
        <v>2882</v>
      </c>
      <c r="AG2745" t="s">
        <v>2883</v>
      </c>
      <c r="AH2745" t="s">
        <v>2884</v>
      </c>
      <c r="AI2745" t="s">
        <v>117</v>
      </c>
      <c r="AJ2745" s="7">
        <v>42004</v>
      </c>
      <c r="AK2745" t="s">
        <v>3210</v>
      </c>
      <c r="AL2745" t="s">
        <v>2885</v>
      </c>
      <c r="AM2745" t="s">
        <v>2327</v>
      </c>
      <c r="AN2745" t="s">
        <v>3240</v>
      </c>
      <c r="AO2745" t="str">
        <f>TEXT(A2745,"yyyy-mm-dd")</f>
        <v>2014-05-31</v>
      </c>
    </row>
    <row r="2746" spans="1:41">
      <c r="A2746" s="6" t="s">
        <v>3243</v>
      </c>
      <c r="B2746">
        <v>2014</v>
      </c>
      <c r="C2746">
        <v>6</v>
      </c>
      <c r="E2746" t="s">
        <v>1907</v>
      </c>
      <c r="F2746" t="s">
        <v>1908</v>
      </c>
      <c r="G2746" t="s">
        <v>102</v>
      </c>
      <c r="H2746" t="s">
        <v>3265</v>
      </c>
      <c r="I2746">
        <v>2016</v>
      </c>
      <c r="J2746">
        <v>2</v>
      </c>
      <c r="K2746" s="6">
        <v>42551</v>
      </c>
      <c r="L2746">
        <v>24</v>
      </c>
      <c r="M2746">
        <v>8</v>
      </c>
      <c r="N2746" t="s">
        <v>368</v>
      </c>
      <c r="O2746" s="8">
        <v>4.13</v>
      </c>
      <c r="P2746" s="8">
        <v>4</v>
      </c>
      <c r="Q2746" s="8">
        <v>4</v>
      </c>
      <c r="R2746" s="8">
        <v>4.5</v>
      </c>
      <c r="S2746" s="8">
        <v>3.5</v>
      </c>
      <c r="T2746" s="8">
        <v>5</v>
      </c>
      <c r="U2746" s="8">
        <v>0.44</v>
      </c>
      <c r="V2746" s="9">
        <v>25</v>
      </c>
      <c r="W2746" s="8">
        <v>0.5</v>
      </c>
      <c r="X2746" s="8">
        <v>1.5</v>
      </c>
      <c r="Y2746" s="8">
        <v>0.12999999999999989</v>
      </c>
      <c r="Z2746" s="8"/>
      <c r="AF2746" t="s">
        <v>3266</v>
      </c>
      <c r="AG2746" t="s">
        <v>1910</v>
      </c>
      <c r="AH2746" t="s">
        <v>1911</v>
      </c>
      <c r="AI2746" t="s">
        <v>1971</v>
      </c>
      <c r="AJ2746" s="7">
        <v>42551</v>
      </c>
      <c r="AK2746" t="s">
        <v>3244</v>
      </c>
      <c r="AL2746" t="s">
        <v>1908</v>
      </c>
      <c r="AM2746" t="s">
        <v>3267</v>
      </c>
      <c r="AN2746" t="s">
        <v>3268</v>
      </c>
      <c r="AO2746" t="str">
        <f>TEXT(A2746,"yyyy-mm-dd")</f>
        <v>2014-06-30</v>
      </c>
    </row>
    <row r="2747" spans="1:41">
      <c r="A2747" s="6" t="s">
        <v>3243</v>
      </c>
      <c r="B2747">
        <v>2014</v>
      </c>
      <c r="C2747">
        <v>6</v>
      </c>
      <c r="E2747" t="s">
        <v>1907</v>
      </c>
      <c r="F2747" t="s">
        <v>1908</v>
      </c>
      <c r="G2747" t="s">
        <v>102</v>
      </c>
      <c r="H2747" t="s">
        <v>3159</v>
      </c>
      <c r="I2747">
        <v>2016</v>
      </c>
      <c r="J2747">
        <v>1</v>
      </c>
      <c r="K2747" s="6">
        <v>42460</v>
      </c>
      <c r="L2747">
        <v>21</v>
      </c>
      <c r="M2747">
        <v>7</v>
      </c>
      <c r="N2747" t="s">
        <v>176</v>
      </c>
      <c r="O2747" s="8">
        <v>3.93</v>
      </c>
      <c r="P2747" s="8">
        <v>3.88</v>
      </c>
      <c r="Q2747" s="8">
        <v>3.56</v>
      </c>
      <c r="R2747" s="8">
        <v>4.1900000000000004</v>
      </c>
      <c r="S2747" s="8">
        <v>3.5</v>
      </c>
      <c r="T2747" s="8">
        <v>4.75</v>
      </c>
      <c r="U2747" s="8">
        <v>0.38</v>
      </c>
      <c r="V2747" s="9">
        <v>26</v>
      </c>
      <c r="W2747" s="8">
        <v>0.63000000000000034</v>
      </c>
      <c r="X2747" s="8">
        <v>1.25</v>
      </c>
      <c r="Y2747" s="8">
        <v>5.0000000000000266E-2</v>
      </c>
      <c r="Z2747" s="8">
        <v>-0.62000000000000011</v>
      </c>
      <c r="AA2747">
        <v>0.38000000000000034</v>
      </c>
      <c r="AF2747" t="s">
        <v>3160</v>
      </c>
      <c r="AG2747" t="s">
        <v>1910</v>
      </c>
      <c r="AH2747" t="s">
        <v>1911</v>
      </c>
      <c r="AI2747" t="s">
        <v>1944</v>
      </c>
      <c r="AJ2747" s="7">
        <v>42460</v>
      </c>
      <c r="AK2747" t="s">
        <v>3244</v>
      </c>
      <c r="AL2747" t="s">
        <v>1908</v>
      </c>
      <c r="AM2747" t="s">
        <v>3161</v>
      </c>
      <c r="AN2747" t="s">
        <v>3264</v>
      </c>
      <c r="AO2747" t="str">
        <f>TEXT(A2747,"yyyy-mm-dd")</f>
        <v>2014-06-30</v>
      </c>
    </row>
    <row r="2748" spans="1:41">
      <c r="A2748" s="6" t="s">
        <v>3243</v>
      </c>
      <c r="B2748">
        <v>2014</v>
      </c>
      <c r="C2748">
        <v>6</v>
      </c>
      <c r="E2748" t="s">
        <v>1907</v>
      </c>
      <c r="F2748" t="s">
        <v>1908</v>
      </c>
      <c r="G2748" t="s">
        <v>102</v>
      </c>
      <c r="H2748" t="s">
        <v>3037</v>
      </c>
      <c r="I2748">
        <v>2015</v>
      </c>
      <c r="J2748">
        <v>4</v>
      </c>
      <c r="K2748" s="6">
        <v>42369</v>
      </c>
      <c r="L2748">
        <v>18</v>
      </c>
      <c r="M2748">
        <v>6</v>
      </c>
      <c r="N2748" t="s">
        <v>206</v>
      </c>
      <c r="O2748" s="8">
        <v>3.69</v>
      </c>
      <c r="P2748" s="8">
        <v>3.75</v>
      </c>
      <c r="Q2748" s="8">
        <v>3.5</v>
      </c>
      <c r="R2748" s="8">
        <v>4</v>
      </c>
      <c r="S2748" s="8">
        <v>3</v>
      </c>
      <c r="T2748" s="8">
        <v>4.0999999999999996</v>
      </c>
      <c r="U2748" s="8">
        <v>0.3</v>
      </c>
      <c r="V2748" s="9">
        <v>31</v>
      </c>
      <c r="W2748" s="8">
        <v>0.5</v>
      </c>
      <c r="X2748" s="8">
        <v>1.0999999999999996</v>
      </c>
      <c r="Y2748" s="8">
        <v>-6.0000000000000053E-2</v>
      </c>
      <c r="Z2748" s="8">
        <v>-0.25</v>
      </c>
      <c r="AA2748">
        <v>0</v>
      </c>
      <c r="AF2748" t="s">
        <v>3049</v>
      </c>
      <c r="AG2748" t="s">
        <v>1910</v>
      </c>
      <c r="AH2748" t="s">
        <v>1911</v>
      </c>
      <c r="AI2748" t="s">
        <v>1939</v>
      </c>
      <c r="AJ2748" s="7">
        <v>42369</v>
      </c>
      <c r="AK2748" t="s">
        <v>3244</v>
      </c>
      <c r="AL2748" t="s">
        <v>1908</v>
      </c>
      <c r="AM2748" t="s">
        <v>3040</v>
      </c>
      <c r="AN2748" t="s">
        <v>3263</v>
      </c>
      <c r="AO2748" t="str">
        <f>TEXT(A2748,"yyyy-mm-dd")</f>
        <v>2014-06-30</v>
      </c>
    </row>
    <row r="2749" spans="1:41">
      <c r="A2749" s="6" t="s">
        <v>3243</v>
      </c>
      <c r="B2749">
        <v>2014</v>
      </c>
      <c r="C2749">
        <v>6</v>
      </c>
      <c r="E2749" t="s">
        <v>1907</v>
      </c>
      <c r="F2749" t="s">
        <v>1908</v>
      </c>
      <c r="G2749" t="s">
        <v>102</v>
      </c>
      <c r="H2749" t="s">
        <v>2970</v>
      </c>
      <c r="I2749">
        <v>2015</v>
      </c>
      <c r="J2749">
        <v>3</v>
      </c>
      <c r="K2749" s="6">
        <v>42277</v>
      </c>
      <c r="L2749">
        <v>15</v>
      </c>
      <c r="M2749">
        <v>5</v>
      </c>
      <c r="N2749" t="s">
        <v>236</v>
      </c>
      <c r="O2749" s="8">
        <v>3.48</v>
      </c>
      <c r="P2749" s="8">
        <v>3.5</v>
      </c>
      <c r="Q2749" s="8">
        <v>3.25</v>
      </c>
      <c r="R2749" s="8">
        <v>3.75</v>
      </c>
      <c r="S2749" s="8">
        <v>3</v>
      </c>
      <c r="T2749" s="8">
        <v>4</v>
      </c>
      <c r="U2749" s="8">
        <v>0.35</v>
      </c>
      <c r="V2749" s="9">
        <v>30</v>
      </c>
      <c r="W2749" s="8">
        <v>0.5</v>
      </c>
      <c r="X2749" s="8">
        <v>1</v>
      </c>
      <c r="Y2749" s="8">
        <v>-2.0000000000000018E-2</v>
      </c>
      <c r="Z2749" s="8">
        <v>-0.5</v>
      </c>
      <c r="AA2749">
        <v>0</v>
      </c>
      <c r="AF2749" t="s">
        <v>2971</v>
      </c>
      <c r="AG2749" t="s">
        <v>1910</v>
      </c>
      <c r="AH2749" t="s">
        <v>1911</v>
      </c>
      <c r="AI2749" t="s">
        <v>1934</v>
      </c>
      <c r="AJ2749" s="7">
        <v>42277</v>
      </c>
      <c r="AK2749" t="s">
        <v>3244</v>
      </c>
      <c r="AL2749" t="s">
        <v>1908</v>
      </c>
      <c r="AM2749" t="s">
        <v>2972</v>
      </c>
      <c r="AN2749" t="s">
        <v>3262</v>
      </c>
      <c r="AO2749" t="str">
        <f>TEXT(A2749,"yyyy-mm-dd")</f>
        <v>2014-06-30</v>
      </c>
    </row>
    <row r="2750" spans="1:41">
      <c r="A2750" s="6" t="s">
        <v>3243</v>
      </c>
      <c r="B2750">
        <v>2014</v>
      </c>
      <c r="C2750">
        <v>6</v>
      </c>
      <c r="E2750" t="s">
        <v>1907</v>
      </c>
      <c r="F2750" t="s">
        <v>1908</v>
      </c>
      <c r="G2750" t="s">
        <v>102</v>
      </c>
      <c r="H2750" t="s">
        <v>2840</v>
      </c>
      <c r="I2750">
        <v>2015</v>
      </c>
      <c r="J2750">
        <v>2</v>
      </c>
      <c r="K2750" s="6">
        <v>42185</v>
      </c>
      <c r="L2750">
        <v>12</v>
      </c>
      <c r="M2750">
        <v>4</v>
      </c>
      <c r="N2750" t="s">
        <v>261</v>
      </c>
      <c r="O2750" s="8">
        <v>3.26</v>
      </c>
      <c r="P2750" s="8">
        <v>3.25</v>
      </c>
      <c r="Q2750" s="8">
        <v>3</v>
      </c>
      <c r="R2750" s="8">
        <v>3.5</v>
      </c>
      <c r="S2750" s="8">
        <v>3</v>
      </c>
      <c r="T2750" s="8">
        <v>4</v>
      </c>
      <c r="U2750" s="8">
        <v>0.3</v>
      </c>
      <c r="V2750" s="9">
        <v>30</v>
      </c>
      <c r="W2750" s="8">
        <v>0.5</v>
      </c>
      <c r="X2750" s="8">
        <v>1</v>
      </c>
      <c r="Y2750" s="8">
        <v>9.9999999999997868E-3</v>
      </c>
      <c r="Z2750" s="8">
        <v>-0.54999999999999982</v>
      </c>
      <c r="AA2750">
        <v>0.12999999999999989</v>
      </c>
      <c r="AF2750" t="s">
        <v>2841</v>
      </c>
      <c r="AG2750" t="s">
        <v>1910</v>
      </c>
      <c r="AH2750" t="s">
        <v>1911</v>
      </c>
      <c r="AI2750" t="s">
        <v>1929</v>
      </c>
      <c r="AJ2750" s="7">
        <v>42185</v>
      </c>
      <c r="AK2750" t="s">
        <v>3244</v>
      </c>
      <c r="AL2750" t="s">
        <v>1908</v>
      </c>
      <c r="AM2750" t="s">
        <v>2842</v>
      </c>
      <c r="AN2750" t="s">
        <v>3261</v>
      </c>
      <c r="AO2750" t="str">
        <f>TEXT(A2750,"yyyy-mm-dd")</f>
        <v>2014-06-30</v>
      </c>
    </row>
    <row r="2751" spans="1:41">
      <c r="A2751" s="6" t="s">
        <v>3243</v>
      </c>
      <c r="B2751">
        <v>2014</v>
      </c>
      <c r="C2751">
        <v>6</v>
      </c>
      <c r="E2751" t="s">
        <v>1907</v>
      </c>
      <c r="F2751" t="s">
        <v>1908</v>
      </c>
      <c r="G2751" t="s">
        <v>102</v>
      </c>
      <c r="H2751" t="s">
        <v>2749</v>
      </c>
      <c r="I2751">
        <v>2015</v>
      </c>
      <c r="J2751">
        <v>1</v>
      </c>
      <c r="K2751" s="6">
        <v>42094</v>
      </c>
      <c r="L2751">
        <v>9</v>
      </c>
      <c r="M2751">
        <v>3</v>
      </c>
      <c r="N2751" t="s">
        <v>173</v>
      </c>
      <c r="O2751" s="8">
        <v>3.12</v>
      </c>
      <c r="P2751" s="8">
        <v>3</v>
      </c>
      <c r="Q2751" s="8">
        <v>3</v>
      </c>
      <c r="R2751" s="8">
        <v>3</v>
      </c>
      <c r="S2751" s="8">
        <v>3</v>
      </c>
      <c r="T2751" s="8">
        <v>4</v>
      </c>
      <c r="U2751" s="8">
        <v>0.26</v>
      </c>
      <c r="V2751" s="9">
        <v>30</v>
      </c>
      <c r="W2751" s="8">
        <v>0</v>
      </c>
      <c r="X2751" s="8">
        <v>1</v>
      </c>
      <c r="Y2751" s="8">
        <v>0.12000000000000011</v>
      </c>
      <c r="Z2751" s="8">
        <v>-0.5</v>
      </c>
      <c r="AA2751">
        <v>-0.25</v>
      </c>
      <c r="AF2751" t="s">
        <v>2750</v>
      </c>
      <c r="AG2751" t="s">
        <v>1910</v>
      </c>
      <c r="AH2751" t="s">
        <v>1911</v>
      </c>
      <c r="AI2751" t="s">
        <v>1924</v>
      </c>
      <c r="AJ2751" s="7">
        <v>42094</v>
      </c>
      <c r="AK2751" t="s">
        <v>3244</v>
      </c>
      <c r="AL2751" t="s">
        <v>1908</v>
      </c>
      <c r="AM2751" t="s">
        <v>2751</v>
      </c>
      <c r="AN2751" t="s">
        <v>3260</v>
      </c>
      <c r="AO2751" t="str">
        <f>TEXT(A2751,"yyyy-mm-dd")</f>
        <v>2014-06-30</v>
      </c>
    </row>
    <row r="2752" spans="1:41">
      <c r="A2752" s="6" t="s">
        <v>3243</v>
      </c>
      <c r="B2752">
        <v>2014</v>
      </c>
      <c r="C2752">
        <v>6</v>
      </c>
      <c r="E2752" t="s">
        <v>1907</v>
      </c>
      <c r="F2752" t="s">
        <v>1908</v>
      </c>
      <c r="G2752" t="s">
        <v>102</v>
      </c>
      <c r="H2752" t="s">
        <v>2641</v>
      </c>
      <c r="I2752">
        <v>2014</v>
      </c>
      <c r="J2752">
        <v>4</v>
      </c>
      <c r="K2752" s="6">
        <v>42004</v>
      </c>
      <c r="L2752">
        <v>6</v>
      </c>
      <c r="M2752">
        <v>2</v>
      </c>
      <c r="N2752" t="s">
        <v>203</v>
      </c>
      <c r="O2752" s="8">
        <v>3.03</v>
      </c>
      <c r="P2752" s="8">
        <v>3</v>
      </c>
      <c r="Q2752" s="8">
        <v>3</v>
      </c>
      <c r="R2752" s="8">
        <v>3</v>
      </c>
      <c r="S2752" s="8">
        <v>3</v>
      </c>
      <c r="T2752" s="8">
        <v>3.7</v>
      </c>
      <c r="U2752" s="8">
        <v>0.14000000000000001</v>
      </c>
      <c r="V2752" s="9">
        <v>31</v>
      </c>
      <c r="W2752" s="8">
        <v>0</v>
      </c>
      <c r="X2752" s="8">
        <v>0.70000000000000018</v>
      </c>
      <c r="Y2752" s="8">
        <v>2.9999999999999805E-2</v>
      </c>
      <c r="Z2752" s="8">
        <v>-0.5</v>
      </c>
      <c r="AA2752">
        <v>0</v>
      </c>
      <c r="AF2752" t="s">
        <v>2642</v>
      </c>
      <c r="AG2752" t="s">
        <v>1910</v>
      </c>
      <c r="AH2752" t="s">
        <v>1911</v>
      </c>
      <c r="AI2752" t="s">
        <v>1919</v>
      </c>
      <c r="AJ2752" s="7">
        <v>42004</v>
      </c>
      <c r="AK2752" t="s">
        <v>3244</v>
      </c>
      <c r="AL2752" t="s">
        <v>1908</v>
      </c>
      <c r="AM2752" t="s">
        <v>2643</v>
      </c>
      <c r="AN2752" t="s">
        <v>3259</v>
      </c>
      <c r="AO2752" t="str">
        <f>TEXT(A2752,"yyyy-mm-dd")</f>
        <v>2014-06-30</v>
      </c>
    </row>
    <row r="2753" spans="1:41">
      <c r="A2753" s="6" t="s">
        <v>3243</v>
      </c>
      <c r="B2753">
        <v>2014</v>
      </c>
      <c r="C2753">
        <v>6</v>
      </c>
      <c r="E2753" t="s">
        <v>1907</v>
      </c>
      <c r="F2753" t="s">
        <v>1908</v>
      </c>
      <c r="G2753" t="s">
        <v>102</v>
      </c>
      <c r="H2753" t="s">
        <v>2564</v>
      </c>
      <c r="I2753">
        <v>2014</v>
      </c>
      <c r="J2753">
        <v>3</v>
      </c>
      <c r="K2753" s="6">
        <v>41912</v>
      </c>
      <c r="L2753">
        <v>3</v>
      </c>
      <c r="M2753">
        <v>1</v>
      </c>
      <c r="N2753" t="s">
        <v>233</v>
      </c>
      <c r="O2753" s="8">
        <v>3.03</v>
      </c>
      <c r="P2753" s="8">
        <v>3</v>
      </c>
      <c r="Q2753" s="8">
        <v>3</v>
      </c>
      <c r="R2753" s="8">
        <v>3</v>
      </c>
      <c r="S2753" s="8">
        <v>3</v>
      </c>
      <c r="T2753" s="8">
        <v>3.5</v>
      </c>
      <c r="U2753" s="8">
        <v>0.1</v>
      </c>
      <c r="V2753" s="9">
        <v>31</v>
      </c>
      <c r="W2753" s="8">
        <v>0</v>
      </c>
      <c r="X2753" s="8">
        <v>0.5</v>
      </c>
      <c r="Y2753" s="8">
        <v>2.9999999999999805E-2</v>
      </c>
      <c r="Z2753" s="8">
        <v>-0.5</v>
      </c>
      <c r="AA2753">
        <v>0</v>
      </c>
      <c r="AF2753" t="s">
        <v>2565</v>
      </c>
      <c r="AG2753" t="s">
        <v>1910</v>
      </c>
      <c r="AH2753" t="s">
        <v>1911</v>
      </c>
      <c r="AI2753" t="s">
        <v>1915</v>
      </c>
      <c r="AJ2753" s="7">
        <v>41912</v>
      </c>
      <c r="AK2753" t="s">
        <v>3244</v>
      </c>
      <c r="AL2753" t="s">
        <v>1908</v>
      </c>
      <c r="AM2753" t="s">
        <v>2566</v>
      </c>
      <c r="AN2753" t="s">
        <v>3258</v>
      </c>
      <c r="AO2753" t="str">
        <f>TEXT(A2753,"yyyy-mm-dd")</f>
        <v>2014-06-30</v>
      </c>
    </row>
    <row r="2754" spans="1:41">
      <c r="A2754" s="6" t="s">
        <v>3243</v>
      </c>
      <c r="B2754">
        <v>2014</v>
      </c>
      <c r="C2754">
        <v>6</v>
      </c>
      <c r="E2754" t="s">
        <v>100</v>
      </c>
      <c r="F2754" t="s">
        <v>101</v>
      </c>
      <c r="G2754" t="s">
        <v>83</v>
      </c>
      <c r="H2754" t="s">
        <v>3018</v>
      </c>
      <c r="I2754">
        <v>2016</v>
      </c>
      <c r="K2754" s="6">
        <v>42735</v>
      </c>
      <c r="L2754">
        <v>30</v>
      </c>
      <c r="N2754" t="s">
        <v>567</v>
      </c>
      <c r="O2754" s="8">
        <v>4.0999999999999996</v>
      </c>
      <c r="P2754" s="8">
        <v>4.0999999999999996</v>
      </c>
      <c r="Q2754" s="8">
        <v>3.8</v>
      </c>
      <c r="R2754" s="8">
        <v>4.4000000000000004</v>
      </c>
      <c r="S2754" s="8">
        <v>3.1</v>
      </c>
      <c r="T2754" s="8">
        <v>5</v>
      </c>
      <c r="U2754" s="8">
        <v>0.49</v>
      </c>
      <c r="V2754" s="9">
        <v>29</v>
      </c>
      <c r="W2754" s="8">
        <v>0.60000000000000053</v>
      </c>
      <c r="X2754" s="8">
        <v>1.9</v>
      </c>
      <c r="Y2754" s="8">
        <v>0</v>
      </c>
      <c r="Z2754" s="8">
        <v>0</v>
      </c>
      <c r="AA2754">
        <v>-9.9999999999999645E-2</v>
      </c>
      <c r="AF2754" t="s">
        <v>10098</v>
      </c>
      <c r="AG2754" t="s">
        <v>9655</v>
      </c>
      <c r="AH2754" t="s">
        <v>9656</v>
      </c>
      <c r="AI2754" t="s">
        <v>9708</v>
      </c>
      <c r="AJ2754" s="7">
        <v>42735</v>
      </c>
      <c r="AK2754" t="s">
        <v>3244</v>
      </c>
      <c r="AL2754" t="s">
        <v>109</v>
      </c>
      <c r="AM2754" t="s">
        <v>3020</v>
      </c>
      <c r="AN2754" t="s">
        <v>10106</v>
      </c>
    </row>
    <row r="2755" spans="1:41">
      <c r="A2755" s="6" t="s">
        <v>3243</v>
      </c>
      <c r="B2755">
        <v>2014</v>
      </c>
      <c r="C2755">
        <v>6</v>
      </c>
      <c r="E2755" t="s">
        <v>100</v>
      </c>
      <c r="F2755" t="s">
        <v>101</v>
      </c>
      <c r="G2755" t="s">
        <v>102</v>
      </c>
      <c r="H2755" t="s">
        <v>3037</v>
      </c>
      <c r="I2755">
        <v>2015</v>
      </c>
      <c r="J2755">
        <v>4</v>
      </c>
      <c r="K2755" s="6">
        <v>42369</v>
      </c>
      <c r="L2755">
        <v>18</v>
      </c>
      <c r="M2755">
        <v>6</v>
      </c>
      <c r="N2755" t="s">
        <v>206</v>
      </c>
      <c r="O2755" s="8">
        <v>3.77</v>
      </c>
      <c r="P2755" s="8">
        <v>3.8</v>
      </c>
      <c r="Q2755" s="8">
        <v>3.65</v>
      </c>
      <c r="R2755" s="8">
        <v>4.0999999999999996</v>
      </c>
      <c r="S2755" s="8">
        <v>2.42</v>
      </c>
      <c r="T2755" s="8">
        <v>4.5</v>
      </c>
      <c r="U2755" s="8">
        <v>0.49</v>
      </c>
      <c r="V2755" s="9">
        <v>35</v>
      </c>
      <c r="W2755" s="8">
        <v>0.44999999999999973</v>
      </c>
      <c r="X2755" s="8">
        <v>2.08</v>
      </c>
      <c r="Y2755" s="8">
        <v>-2.9999999999999805E-2</v>
      </c>
      <c r="Z2755" s="8">
        <v>0</v>
      </c>
      <c r="AA2755">
        <v>-0.25</v>
      </c>
      <c r="AF2755" t="s">
        <v>3038</v>
      </c>
      <c r="AG2755" t="s">
        <v>106</v>
      </c>
      <c r="AH2755" t="s">
        <v>107</v>
      </c>
      <c r="AI2755" t="s">
        <v>2670</v>
      </c>
      <c r="AJ2755" s="7">
        <v>42369</v>
      </c>
      <c r="AK2755" t="s">
        <v>3244</v>
      </c>
      <c r="AL2755" t="s">
        <v>109</v>
      </c>
      <c r="AM2755" t="s">
        <v>3040</v>
      </c>
      <c r="AN2755" t="s">
        <v>3257</v>
      </c>
      <c r="AO2755" t="str">
        <f>TEXT(A2755,"yyyy-mm-dd")</f>
        <v>2014-06-30</v>
      </c>
    </row>
    <row r="2756" spans="1:41">
      <c r="A2756" s="6" t="s">
        <v>3243</v>
      </c>
      <c r="B2756">
        <v>2014</v>
      </c>
      <c r="C2756">
        <v>6</v>
      </c>
      <c r="E2756" t="s">
        <v>100</v>
      </c>
      <c r="F2756" t="s">
        <v>101</v>
      </c>
      <c r="G2756" t="s">
        <v>83</v>
      </c>
      <c r="H2756" t="s">
        <v>2624</v>
      </c>
      <c r="I2756">
        <v>2015</v>
      </c>
      <c r="K2756" s="6">
        <v>42369</v>
      </c>
      <c r="L2756">
        <v>18</v>
      </c>
      <c r="N2756" t="s">
        <v>206</v>
      </c>
      <c r="O2756" s="8">
        <v>3.87</v>
      </c>
      <c r="P2756" s="8">
        <v>3.8</v>
      </c>
      <c r="Q2756" s="8">
        <v>3.7</v>
      </c>
      <c r="R2756" s="8">
        <v>4</v>
      </c>
      <c r="S2756" s="8">
        <v>3.3</v>
      </c>
      <c r="T2756" s="8">
        <v>5</v>
      </c>
      <c r="U2756" s="8">
        <v>0.34</v>
      </c>
      <c r="V2756" s="9">
        <v>37</v>
      </c>
      <c r="W2756" s="8">
        <v>0.29999999999999982</v>
      </c>
      <c r="X2756" s="8">
        <v>1.7000000000000002</v>
      </c>
      <c r="Y2756" s="8">
        <v>7.0000000000000284E-2</v>
      </c>
      <c r="Z2756" s="8">
        <v>0</v>
      </c>
      <c r="AA2756">
        <v>-4.9999999999999822E-2</v>
      </c>
      <c r="AF2756" t="s">
        <v>10060</v>
      </c>
      <c r="AG2756" t="s">
        <v>9655</v>
      </c>
      <c r="AH2756" t="s">
        <v>9656</v>
      </c>
      <c r="AI2756" t="s">
        <v>9669</v>
      </c>
      <c r="AJ2756" s="7">
        <v>42369</v>
      </c>
      <c r="AK2756" t="s">
        <v>3244</v>
      </c>
      <c r="AL2756" t="s">
        <v>109</v>
      </c>
      <c r="AM2756" t="s">
        <v>2626</v>
      </c>
      <c r="AN2756" t="s">
        <v>10078</v>
      </c>
    </row>
    <row r="2757" spans="1:41">
      <c r="A2757" s="6" t="s">
        <v>3243</v>
      </c>
      <c r="B2757">
        <v>2014</v>
      </c>
      <c r="C2757">
        <v>6</v>
      </c>
      <c r="E2757" t="s">
        <v>100</v>
      </c>
      <c r="F2757" t="s">
        <v>101</v>
      </c>
      <c r="G2757" t="s">
        <v>102</v>
      </c>
      <c r="H2757" t="s">
        <v>2970</v>
      </c>
      <c r="I2757">
        <v>2015</v>
      </c>
      <c r="J2757">
        <v>3</v>
      </c>
      <c r="K2757" s="6">
        <v>42277</v>
      </c>
      <c r="L2757">
        <v>15</v>
      </c>
      <c r="M2757">
        <v>5</v>
      </c>
      <c r="N2757" t="s">
        <v>236</v>
      </c>
      <c r="O2757" s="8">
        <v>3.81</v>
      </c>
      <c r="P2757" s="8">
        <v>3.8</v>
      </c>
      <c r="Q2757" s="8">
        <v>3.6</v>
      </c>
      <c r="R2757" s="8">
        <v>4</v>
      </c>
      <c r="S2757" s="8">
        <v>3</v>
      </c>
      <c r="T2757" s="8">
        <v>4.5</v>
      </c>
      <c r="U2757" s="8">
        <v>0.34</v>
      </c>
      <c r="V2757" s="9">
        <v>35</v>
      </c>
      <c r="W2757" s="8">
        <v>0.39999999999999991</v>
      </c>
      <c r="X2757" s="8">
        <v>1.5</v>
      </c>
      <c r="Y2757" s="8">
        <v>1.0000000000000231E-2</v>
      </c>
      <c r="Z2757" s="8">
        <v>0</v>
      </c>
      <c r="AA2757">
        <v>-1.9999999999999574E-2</v>
      </c>
      <c r="AF2757" t="s">
        <v>3035</v>
      </c>
      <c r="AG2757" t="s">
        <v>106</v>
      </c>
      <c r="AH2757" t="s">
        <v>107</v>
      </c>
      <c r="AI2757" t="s">
        <v>2667</v>
      </c>
      <c r="AJ2757" s="7">
        <v>42277</v>
      </c>
      <c r="AK2757" t="s">
        <v>3244</v>
      </c>
      <c r="AL2757" t="s">
        <v>109</v>
      </c>
      <c r="AM2757" t="s">
        <v>2972</v>
      </c>
      <c r="AN2757" t="s">
        <v>3256</v>
      </c>
      <c r="AO2757" t="str">
        <f>TEXT(A2757,"yyyy-mm-dd")</f>
        <v>2014-06-30</v>
      </c>
    </row>
    <row r="2758" spans="1:41">
      <c r="A2758" s="6" t="s">
        <v>3243</v>
      </c>
      <c r="B2758">
        <v>2014</v>
      </c>
      <c r="C2758">
        <v>6</v>
      </c>
      <c r="E2758" t="s">
        <v>100</v>
      </c>
      <c r="F2758" t="s">
        <v>101</v>
      </c>
      <c r="G2758" t="s">
        <v>102</v>
      </c>
      <c r="H2758" t="s">
        <v>2840</v>
      </c>
      <c r="I2758">
        <v>2015</v>
      </c>
      <c r="J2758">
        <v>2</v>
      </c>
      <c r="K2758" s="6">
        <v>42185</v>
      </c>
      <c r="L2758">
        <v>12</v>
      </c>
      <c r="M2758">
        <v>4</v>
      </c>
      <c r="N2758" t="s">
        <v>261</v>
      </c>
      <c r="O2758" s="8">
        <v>3.9</v>
      </c>
      <c r="P2758" s="8">
        <v>3.9</v>
      </c>
      <c r="Q2758" s="8">
        <v>3.6</v>
      </c>
      <c r="R2758" s="8">
        <v>4.07</v>
      </c>
      <c r="S2758" s="8">
        <v>3</v>
      </c>
      <c r="T2758" s="8">
        <v>5.4</v>
      </c>
      <c r="U2758" s="8">
        <v>0.53</v>
      </c>
      <c r="V2758" s="9">
        <v>35</v>
      </c>
      <c r="W2758" s="8">
        <v>0.4700000000000002</v>
      </c>
      <c r="X2758" s="8">
        <v>2.4000000000000004</v>
      </c>
      <c r="Y2758" s="8">
        <v>0</v>
      </c>
      <c r="Z2758" s="8">
        <v>-2.0000000000000018E-2</v>
      </c>
      <c r="AA2758">
        <v>-0.12999999999999989</v>
      </c>
      <c r="AF2758" t="s">
        <v>3033</v>
      </c>
      <c r="AG2758" t="s">
        <v>106</v>
      </c>
      <c r="AH2758" t="s">
        <v>107</v>
      </c>
      <c r="AI2758" t="s">
        <v>502</v>
      </c>
      <c r="AJ2758" s="7">
        <v>42185</v>
      </c>
      <c r="AK2758" t="s">
        <v>3244</v>
      </c>
      <c r="AL2758" t="s">
        <v>109</v>
      </c>
      <c r="AM2758" t="s">
        <v>2842</v>
      </c>
      <c r="AN2758" t="s">
        <v>3255</v>
      </c>
      <c r="AO2758" t="str">
        <f>TEXT(A2758,"yyyy-mm-dd")</f>
        <v>2014-06-30</v>
      </c>
    </row>
    <row r="2759" spans="1:41">
      <c r="A2759" s="6" t="s">
        <v>3243</v>
      </c>
      <c r="B2759">
        <v>2014</v>
      </c>
      <c r="C2759">
        <v>6</v>
      </c>
      <c r="E2759" t="s">
        <v>100</v>
      </c>
      <c r="F2759" t="s">
        <v>101</v>
      </c>
      <c r="G2759" t="s">
        <v>102</v>
      </c>
      <c r="H2759" t="s">
        <v>2749</v>
      </c>
      <c r="I2759">
        <v>2015</v>
      </c>
      <c r="J2759">
        <v>1</v>
      </c>
      <c r="K2759" s="6">
        <v>42094</v>
      </c>
      <c r="L2759">
        <v>9</v>
      </c>
      <c r="M2759">
        <v>3</v>
      </c>
      <c r="N2759" t="s">
        <v>173</v>
      </c>
      <c r="O2759" s="8">
        <v>3.86</v>
      </c>
      <c r="P2759" s="8">
        <v>3.7</v>
      </c>
      <c r="Q2759" s="8">
        <v>3.5</v>
      </c>
      <c r="R2759" s="8">
        <v>4.1900000000000004</v>
      </c>
      <c r="S2759" s="8">
        <v>2.41</v>
      </c>
      <c r="T2759" s="8">
        <v>5.2</v>
      </c>
      <c r="U2759" s="8">
        <v>0.61</v>
      </c>
      <c r="V2759" s="9">
        <v>35</v>
      </c>
      <c r="W2759" s="8">
        <v>0.69000000000000039</v>
      </c>
      <c r="X2759" s="8">
        <v>2.79</v>
      </c>
      <c r="Y2759" s="8">
        <v>0.1599999999999997</v>
      </c>
      <c r="Z2759" s="8">
        <v>-9.9999999999999645E-2</v>
      </c>
      <c r="AA2759">
        <v>-0.21999999999999975</v>
      </c>
      <c r="AF2759" t="s">
        <v>3031</v>
      </c>
      <c r="AG2759" t="s">
        <v>106</v>
      </c>
      <c r="AH2759" t="s">
        <v>107</v>
      </c>
      <c r="AI2759" t="s">
        <v>497</v>
      </c>
      <c r="AJ2759" s="7">
        <v>42094</v>
      </c>
      <c r="AK2759" t="s">
        <v>3244</v>
      </c>
      <c r="AL2759" t="s">
        <v>109</v>
      </c>
      <c r="AM2759" t="s">
        <v>2751</v>
      </c>
      <c r="AN2759" t="s">
        <v>3254</v>
      </c>
      <c r="AO2759" t="str">
        <f>TEXT(A2759,"yyyy-mm-dd")</f>
        <v>2014-06-30</v>
      </c>
    </row>
    <row r="2760" spans="1:41">
      <c r="A2760" s="6" t="s">
        <v>3243</v>
      </c>
      <c r="B2760">
        <v>2014</v>
      </c>
      <c r="C2760">
        <v>6</v>
      </c>
      <c r="E2760" t="s">
        <v>100</v>
      </c>
      <c r="F2760" t="s">
        <v>101</v>
      </c>
      <c r="G2760" t="s">
        <v>102</v>
      </c>
      <c r="H2760" t="s">
        <v>2641</v>
      </c>
      <c r="I2760">
        <v>2014</v>
      </c>
      <c r="J2760">
        <v>4</v>
      </c>
      <c r="K2760" s="6">
        <v>42004</v>
      </c>
      <c r="L2760">
        <v>6</v>
      </c>
      <c r="M2760">
        <v>2</v>
      </c>
      <c r="N2760" t="s">
        <v>203</v>
      </c>
      <c r="O2760" s="8">
        <v>3.67</v>
      </c>
      <c r="P2760" s="8">
        <v>3.6</v>
      </c>
      <c r="Q2760" s="8">
        <v>3.38</v>
      </c>
      <c r="R2760" s="8">
        <v>3.94</v>
      </c>
      <c r="S2760" s="8">
        <v>2.9</v>
      </c>
      <c r="T2760" s="8">
        <v>4.5999999999999996</v>
      </c>
      <c r="U2760" s="8">
        <v>0.44</v>
      </c>
      <c r="V2760" s="9">
        <v>36</v>
      </c>
      <c r="W2760" s="8">
        <v>0.56000000000000005</v>
      </c>
      <c r="X2760" s="8">
        <v>1.6999999999999997</v>
      </c>
      <c r="Y2760" s="8">
        <v>6.999999999999984E-2</v>
      </c>
      <c r="Z2760" s="8">
        <v>-0.10000000000000009</v>
      </c>
      <c r="AA2760">
        <v>6.0000000000000053E-2</v>
      </c>
      <c r="AF2760" t="s">
        <v>2672</v>
      </c>
      <c r="AG2760" t="s">
        <v>106</v>
      </c>
      <c r="AH2760" t="s">
        <v>107</v>
      </c>
      <c r="AI2760" t="s">
        <v>427</v>
      </c>
      <c r="AJ2760" s="7">
        <v>42004</v>
      </c>
      <c r="AK2760" t="s">
        <v>3244</v>
      </c>
      <c r="AL2760" t="s">
        <v>109</v>
      </c>
      <c r="AM2760" t="s">
        <v>2643</v>
      </c>
      <c r="AN2760" t="s">
        <v>3253</v>
      </c>
      <c r="AO2760" t="str">
        <f>TEXT(A2760,"yyyy-mm-dd")</f>
        <v>2014-06-30</v>
      </c>
    </row>
    <row r="2761" spans="1:41">
      <c r="A2761" s="6" t="s">
        <v>3243</v>
      </c>
      <c r="B2761">
        <v>2014</v>
      </c>
      <c r="C2761">
        <v>6</v>
      </c>
      <c r="E2761" t="s">
        <v>100</v>
      </c>
      <c r="F2761" t="s">
        <v>101</v>
      </c>
      <c r="G2761" t="s">
        <v>83</v>
      </c>
      <c r="H2761" t="s">
        <v>2325</v>
      </c>
      <c r="I2761">
        <v>2014</v>
      </c>
      <c r="K2761" s="6">
        <v>42004</v>
      </c>
      <c r="L2761">
        <v>6</v>
      </c>
      <c r="N2761" t="s">
        <v>203</v>
      </c>
      <c r="O2761" s="8">
        <v>2.65</v>
      </c>
      <c r="P2761" s="8">
        <v>2.67</v>
      </c>
      <c r="Q2761" s="8">
        <v>2.5</v>
      </c>
      <c r="R2761" s="8">
        <v>2.8</v>
      </c>
      <c r="S2761" s="8">
        <v>1.9</v>
      </c>
      <c r="T2761" s="8">
        <v>3.2</v>
      </c>
      <c r="U2761" s="8">
        <v>0.27</v>
      </c>
      <c r="V2761" s="9">
        <v>38</v>
      </c>
      <c r="W2761" s="8">
        <v>0.29999999999999982</v>
      </c>
      <c r="X2761" s="8">
        <v>1.3000000000000003</v>
      </c>
      <c r="Y2761" s="8">
        <v>-2.0000000000000018E-2</v>
      </c>
      <c r="Z2761" s="8">
        <v>-0.12000000000000011</v>
      </c>
      <c r="AA2761">
        <v>-0.10000000000000009</v>
      </c>
      <c r="AF2761" t="s">
        <v>10034</v>
      </c>
      <c r="AG2761" t="s">
        <v>9655</v>
      </c>
      <c r="AH2761" t="s">
        <v>9656</v>
      </c>
      <c r="AI2761" t="s">
        <v>9657</v>
      </c>
      <c r="AJ2761" s="7">
        <v>42004</v>
      </c>
      <c r="AK2761" t="s">
        <v>3244</v>
      </c>
      <c r="AL2761" t="s">
        <v>109</v>
      </c>
      <c r="AM2761" t="s">
        <v>2327</v>
      </c>
      <c r="AN2761" t="s">
        <v>10052</v>
      </c>
    </row>
    <row r="2762" spans="1:41">
      <c r="A2762" s="6" t="s">
        <v>3243</v>
      </c>
      <c r="B2762">
        <v>2014</v>
      </c>
      <c r="C2762">
        <v>6</v>
      </c>
      <c r="E2762" t="s">
        <v>100</v>
      </c>
      <c r="F2762" t="s">
        <v>101</v>
      </c>
      <c r="G2762" t="s">
        <v>102</v>
      </c>
      <c r="H2762" t="s">
        <v>2564</v>
      </c>
      <c r="I2762">
        <v>2014</v>
      </c>
      <c r="J2762">
        <v>3</v>
      </c>
      <c r="K2762" s="6">
        <v>41912</v>
      </c>
      <c r="L2762">
        <v>3</v>
      </c>
      <c r="M2762">
        <v>1</v>
      </c>
      <c r="N2762" t="s">
        <v>233</v>
      </c>
      <c r="O2762" s="8">
        <v>3.05</v>
      </c>
      <c r="P2762" s="8">
        <v>3.07</v>
      </c>
      <c r="Q2762" s="8">
        <v>2.64</v>
      </c>
      <c r="R2762" s="8">
        <v>3.3</v>
      </c>
      <c r="S2762" s="8">
        <v>2.4</v>
      </c>
      <c r="T2762" s="8">
        <v>3.9</v>
      </c>
      <c r="U2762" s="8">
        <v>0.41</v>
      </c>
      <c r="V2762" s="9">
        <v>36</v>
      </c>
      <c r="W2762" s="8">
        <v>0.6599999999999997</v>
      </c>
      <c r="X2762" s="8">
        <v>1.5</v>
      </c>
      <c r="Y2762" s="8">
        <v>-2.0000000000000018E-2</v>
      </c>
      <c r="Z2762" s="8">
        <v>-6.0000000000000053E-2</v>
      </c>
      <c r="AA2762">
        <v>0.10999999999999988</v>
      </c>
      <c r="AF2762" t="s">
        <v>2669</v>
      </c>
      <c r="AG2762" t="s">
        <v>106</v>
      </c>
      <c r="AH2762" t="s">
        <v>107</v>
      </c>
      <c r="AI2762" t="s">
        <v>340</v>
      </c>
      <c r="AJ2762" s="7">
        <v>41912</v>
      </c>
      <c r="AK2762" t="s">
        <v>3244</v>
      </c>
      <c r="AL2762" t="s">
        <v>109</v>
      </c>
      <c r="AM2762" t="s">
        <v>2566</v>
      </c>
      <c r="AN2762" t="s">
        <v>3252</v>
      </c>
      <c r="AO2762" t="str">
        <f>TEXT(A2762,"yyyy-mm-dd")</f>
        <v>2014-06-30</v>
      </c>
    </row>
    <row r="2763" spans="1:41">
      <c r="A2763" s="6" t="s">
        <v>3243</v>
      </c>
      <c r="B2763">
        <v>2014</v>
      </c>
      <c r="C2763">
        <v>6</v>
      </c>
      <c r="E2763" t="s">
        <v>100</v>
      </c>
      <c r="F2763" t="s">
        <v>101</v>
      </c>
      <c r="G2763" t="s">
        <v>102</v>
      </c>
      <c r="H2763" t="s">
        <v>2491</v>
      </c>
      <c r="I2763">
        <v>2014</v>
      </c>
      <c r="J2763">
        <v>2</v>
      </c>
      <c r="K2763" s="6">
        <v>41820</v>
      </c>
      <c r="L2763">
        <v>0</v>
      </c>
      <c r="M2763">
        <v>0</v>
      </c>
      <c r="N2763" t="s">
        <v>178</v>
      </c>
      <c r="O2763" s="8">
        <v>2.14</v>
      </c>
      <c r="P2763" s="8">
        <v>2.17</v>
      </c>
      <c r="Q2763" s="8">
        <v>1.79</v>
      </c>
      <c r="R2763" s="8">
        <v>2.5</v>
      </c>
      <c r="S2763" s="8">
        <v>1.2</v>
      </c>
      <c r="T2763" s="8">
        <v>3</v>
      </c>
      <c r="U2763" s="8">
        <v>0.43</v>
      </c>
      <c r="V2763" s="9">
        <v>36</v>
      </c>
      <c r="W2763" s="8">
        <v>0.71</v>
      </c>
      <c r="X2763" s="8">
        <v>1.8</v>
      </c>
      <c r="Y2763" s="8">
        <v>-2.9999999999999805E-2</v>
      </c>
      <c r="Z2763" s="8">
        <v>-0.12999999999999989</v>
      </c>
      <c r="AA2763">
        <v>-4.0000000000000036E-2</v>
      </c>
      <c r="AF2763" t="s">
        <v>2666</v>
      </c>
      <c r="AG2763" t="s">
        <v>106</v>
      </c>
      <c r="AH2763" t="s">
        <v>107</v>
      </c>
      <c r="AI2763" t="s">
        <v>108</v>
      </c>
      <c r="AJ2763" s="7">
        <v>41820</v>
      </c>
      <c r="AK2763" t="s">
        <v>3244</v>
      </c>
      <c r="AL2763" t="s">
        <v>109</v>
      </c>
      <c r="AM2763" t="s">
        <v>2493</v>
      </c>
      <c r="AN2763" t="s">
        <v>3251</v>
      </c>
      <c r="AO2763" t="str">
        <f>TEXT(A2763,"yyyy-mm-dd")</f>
        <v>2014-06-30</v>
      </c>
    </row>
    <row r="2764" spans="1:41">
      <c r="A2764" s="6" t="s">
        <v>3243</v>
      </c>
      <c r="B2764">
        <v>2014</v>
      </c>
      <c r="C2764">
        <v>6</v>
      </c>
      <c r="E2764" t="s">
        <v>2685</v>
      </c>
      <c r="F2764" t="s">
        <v>101</v>
      </c>
      <c r="G2764" t="s">
        <v>774</v>
      </c>
      <c r="H2764" t="s">
        <v>2686</v>
      </c>
      <c r="K2764" s="6"/>
      <c r="O2764" s="8">
        <v>3.93</v>
      </c>
      <c r="P2764" s="8">
        <v>3.92</v>
      </c>
      <c r="Q2764" s="8">
        <v>3.52</v>
      </c>
      <c r="R2764" s="8">
        <v>4.0999999999999996</v>
      </c>
      <c r="S2764" s="8">
        <v>2.8</v>
      </c>
      <c r="T2764" s="8">
        <v>5.5</v>
      </c>
      <c r="U2764" s="8">
        <v>0.55000000000000004</v>
      </c>
      <c r="V2764" s="9">
        <v>28</v>
      </c>
      <c r="W2764" s="8">
        <v>0.57999999999999963</v>
      </c>
      <c r="X2764" s="8">
        <v>2.7</v>
      </c>
      <c r="Y2764" s="8">
        <v>1.0000000000000231E-2</v>
      </c>
      <c r="Z2764" s="8">
        <v>-8.0000000000000071E-2</v>
      </c>
      <c r="AA2764">
        <v>-2.0000000000000462E-2</v>
      </c>
      <c r="AF2764" t="s">
        <v>2687</v>
      </c>
      <c r="AG2764" t="s">
        <v>2688</v>
      </c>
      <c r="AH2764" t="s">
        <v>2689</v>
      </c>
      <c r="AI2764" t="s">
        <v>2690</v>
      </c>
      <c r="AJ2764" s="7"/>
      <c r="AK2764" t="s">
        <v>3244</v>
      </c>
      <c r="AL2764" t="s">
        <v>109</v>
      </c>
      <c r="AM2764" t="s">
        <v>2686</v>
      </c>
      <c r="AN2764" t="s">
        <v>3273</v>
      </c>
      <c r="AO2764" t="str">
        <f>TEXT(A2764,"yyyy-mm-dd")</f>
        <v>2014-06-30</v>
      </c>
    </row>
    <row r="2765" spans="1:41">
      <c r="A2765" s="6" t="s">
        <v>3243</v>
      </c>
      <c r="B2765">
        <v>2014</v>
      </c>
      <c r="C2765">
        <v>6</v>
      </c>
      <c r="E2765" t="s">
        <v>81</v>
      </c>
      <c r="F2765" t="s">
        <v>82</v>
      </c>
      <c r="G2765" t="s">
        <v>83</v>
      </c>
      <c r="H2765" t="s">
        <v>3018</v>
      </c>
      <c r="I2765">
        <v>2016</v>
      </c>
      <c r="K2765" s="6">
        <v>42735</v>
      </c>
      <c r="L2765">
        <v>30</v>
      </c>
      <c r="N2765" t="s">
        <v>567</v>
      </c>
      <c r="O2765" s="8">
        <v>3.55</v>
      </c>
      <c r="P2765" s="8">
        <v>3.57</v>
      </c>
      <c r="Q2765" s="8">
        <v>3.41</v>
      </c>
      <c r="R2765" s="8">
        <v>3.69</v>
      </c>
      <c r="S2765" s="8">
        <v>3</v>
      </c>
      <c r="T2765" s="8">
        <v>4.0599999999999996</v>
      </c>
      <c r="U2765" s="8">
        <v>0.27</v>
      </c>
      <c r="V2765" s="9">
        <v>31</v>
      </c>
      <c r="W2765" s="8">
        <v>0.2799999999999998</v>
      </c>
      <c r="X2765" s="8">
        <v>1.0599999999999996</v>
      </c>
      <c r="Y2765" s="8">
        <v>-2.0000000000000018E-2</v>
      </c>
      <c r="Z2765" s="8">
        <v>2.0000000000000018E-2</v>
      </c>
      <c r="AA2765">
        <v>-6.0000000000000053E-2</v>
      </c>
      <c r="AF2765" t="s">
        <v>3019</v>
      </c>
      <c r="AG2765" t="s">
        <v>87</v>
      </c>
      <c r="AH2765" t="s">
        <v>88</v>
      </c>
      <c r="AI2765" t="s">
        <v>359</v>
      </c>
      <c r="AJ2765" s="7">
        <v>42735</v>
      </c>
      <c r="AK2765" t="s">
        <v>3244</v>
      </c>
      <c r="AL2765" t="s">
        <v>91</v>
      </c>
      <c r="AM2765" t="s">
        <v>3020</v>
      </c>
      <c r="AN2765" t="s">
        <v>3247</v>
      </c>
      <c r="AO2765" t="str">
        <f>TEXT(A2765,"yyyy-mm-dd")</f>
        <v>2014-06-30</v>
      </c>
    </row>
    <row r="2766" spans="1:41">
      <c r="A2766" s="6" t="s">
        <v>3243</v>
      </c>
      <c r="B2766">
        <v>2014</v>
      </c>
      <c r="C2766">
        <v>6</v>
      </c>
      <c r="E2766" t="s">
        <v>392</v>
      </c>
      <c r="F2766" t="s">
        <v>82</v>
      </c>
      <c r="G2766" t="s">
        <v>83</v>
      </c>
      <c r="H2766" t="s">
        <v>3018</v>
      </c>
      <c r="I2766">
        <v>2016</v>
      </c>
      <c r="K2766" s="6">
        <v>42735</v>
      </c>
      <c r="L2766">
        <v>30</v>
      </c>
      <c r="N2766" t="s">
        <v>567</v>
      </c>
      <c r="O2766" s="8">
        <v>3.19</v>
      </c>
      <c r="P2766" s="8">
        <v>3.2</v>
      </c>
      <c r="Q2766" s="8">
        <v>3</v>
      </c>
      <c r="R2766" s="8">
        <v>3.3</v>
      </c>
      <c r="S2766" s="8">
        <v>2.69</v>
      </c>
      <c r="T2766" s="8">
        <v>3.8</v>
      </c>
      <c r="U2766" s="8">
        <v>0.27</v>
      </c>
      <c r="V2766" s="9">
        <v>28</v>
      </c>
      <c r="W2766" s="8">
        <v>0.29999999999999982</v>
      </c>
      <c r="X2766" s="8">
        <v>1.1099999999999999</v>
      </c>
      <c r="Y2766" s="8">
        <v>-1.0000000000000231E-2</v>
      </c>
      <c r="Z2766" s="8">
        <v>5.0000000000000266E-2</v>
      </c>
      <c r="AA2766">
        <v>-6.0000000000000053E-2</v>
      </c>
      <c r="AF2766" t="s">
        <v>3019</v>
      </c>
      <c r="AG2766" t="s">
        <v>87</v>
      </c>
      <c r="AH2766" t="s">
        <v>88</v>
      </c>
      <c r="AI2766" t="s">
        <v>359</v>
      </c>
      <c r="AJ2766" s="7">
        <v>42735</v>
      </c>
      <c r="AK2766" t="s">
        <v>3244</v>
      </c>
      <c r="AL2766" t="s">
        <v>393</v>
      </c>
      <c r="AM2766" t="s">
        <v>3020</v>
      </c>
      <c r="AN2766" t="s">
        <v>3250</v>
      </c>
      <c r="AO2766" t="str">
        <f>TEXT(A2766,"yyyy-mm-dd")</f>
        <v>2014-06-30</v>
      </c>
    </row>
    <row r="2767" spans="1:41">
      <c r="A2767" s="6" t="s">
        <v>3243</v>
      </c>
      <c r="B2767">
        <v>2014</v>
      </c>
      <c r="C2767">
        <v>6</v>
      </c>
      <c r="E2767" t="s">
        <v>81</v>
      </c>
      <c r="F2767" t="s">
        <v>82</v>
      </c>
      <c r="G2767" t="s">
        <v>83</v>
      </c>
      <c r="H2767" t="s">
        <v>2624</v>
      </c>
      <c r="I2767">
        <v>2015</v>
      </c>
      <c r="K2767" s="6">
        <v>42369</v>
      </c>
      <c r="L2767">
        <v>18</v>
      </c>
      <c r="N2767" t="s">
        <v>206</v>
      </c>
      <c r="O2767" s="8">
        <v>3.5</v>
      </c>
      <c r="P2767" s="8">
        <v>3.5</v>
      </c>
      <c r="Q2767" s="8">
        <v>3.36</v>
      </c>
      <c r="R2767" s="8">
        <v>3.63</v>
      </c>
      <c r="S2767" s="8">
        <v>3</v>
      </c>
      <c r="T2767" s="8">
        <v>3.95</v>
      </c>
      <c r="U2767" s="8">
        <v>0.23</v>
      </c>
      <c r="V2767" s="9">
        <v>37</v>
      </c>
      <c r="W2767" s="8">
        <v>0.27</v>
      </c>
      <c r="X2767" s="8">
        <v>0.95000000000000018</v>
      </c>
      <c r="Y2767" s="8">
        <v>0</v>
      </c>
      <c r="Z2767" s="8">
        <v>0</v>
      </c>
      <c r="AA2767">
        <v>2.9999999999999805E-2</v>
      </c>
      <c r="AF2767" t="s">
        <v>2625</v>
      </c>
      <c r="AG2767" t="s">
        <v>87</v>
      </c>
      <c r="AH2767" t="s">
        <v>88</v>
      </c>
      <c r="AI2767" t="s">
        <v>97</v>
      </c>
      <c r="AJ2767" s="7">
        <v>42369</v>
      </c>
      <c r="AK2767" t="s">
        <v>3244</v>
      </c>
      <c r="AL2767" t="s">
        <v>91</v>
      </c>
      <c r="AM2767" t="s">
        <v>2626</v>
      </c>
      <c r="AN2767" t="s">
        <v>3246</v>
      </c>
      <c r="AO2767" t="str">
        <f>TEXT(A2767,"yyyy-mm-dd")</f>
        <v>2014-06-30</v>
      </c>
    </row>
    <row r="2768" spans="1:41">
      <c r="A2768" s="6" t="s">
        <v>3243</v>
      </c>
      <c r="B2768">
        <v>2014</v>
      </c>
      <c r="C2768">
        <v>6</v>
      </c>
      <c r="E2768" t="s">
        <v>392</v>
      </c>
      <c r="F2768" t="s">
        <v>82</v>
      </c>
      <c r="G2768" t="s">
        <v>83</v>
      </c>
      <c r="H2768" t="s">
        <v>2624</v>
      </c>
      <c r="I2768">
        <v>2015</v>
      </c>
      <c r="K2768" s="6">
        <v>42369</v>
      </c>
      <c r="L2768">
        <v>18</v>
      </c>
      <c r="N2768" t="s">
        <v>206</v>
      </c>
      <c r="O2768" s="8">
        <v>3.2</v>
      </c>
      <c r="P2768" s="8">
        <v>3.21</v>
      </c>
      <c r="Q2768" s="8">
        <v>3.01</v>
      </c>
      <c r="R2768" s="8">
        <v>3.35</v>
      </c>
      <c r="S2768" s="8">
        <v>2.59</v>
      </c>
      <c r="T2768" s="8">
        <v>3.79</v>
      </c>
      <c r="U2768" s="8">
        <v>0.28000000000000003</v>
      </c>
      <c r="V2768" s="9">
        <v>34</v>
      </c>
      <c r="W2768" s="8">
        <v>0.3400000000000003</v>
      </c>
      <c r="X2768" s="8">
        <v>1.2000000000000002</v>
      </c>
      <c r="Y2768" s="8">
        <v>-9.9999999999997868E-3</v>
      </c>
      <c r="Z2768" s="8">
        <v>2.0000000000000018E-2</v>
      </c>
      <c r="AA2768">
        <v>-4.0000000000000036E-2</v>
      </c>
      <c r="AF2768" t="s">
        <v>2625</v>
      </c>
      <c r="AG2768" t="s">
        <v>87</v>
      </c>
      <c r="AH2768" t="s">
        <v>88</v>
      </c>
      <c r="AI2768" t="s">
        <v>97</v>
      </c>
      <c r="AJ2768" s="7">
        <v>42369</v>
      </c>
      <c r="AK2768" t="s">
        <v>3244</v>
      </c>
      <c r="AL2768" t="s">
        <v>393</v>
      </c>
      <c r="AM2768" t="s">
        <v>2626</v>
      </c>
      <c r="AN2768" t="s">
        <v>3249</v>
      </c>
      <c r="AO2768" t="str">
        <f>TEXT(A2768,"yyyy-mm-dd")</f>
        <v>2014-06-30</v>
      </c>
    </row>
    <row r="2769" spans="1:41">
      <c r="A2769" s="6" t="s">
        <v>3243</v>
      </c>
      <c r="B2769">
        <v>2014</v>
      </c>
      <c r="C2769">
        <v>6</v>
      </c>
      <c r="E2769" t="s">
        <v>81</v>
      </c>
      <c r="F2769" t="s">
        <v>82</v>
      </c>
      <c r="G2769" t="s">
        <v>83</v>
      </c>
      <c r="H2769" t="s">
        <v>2325</v>
      </c>
      <c r="I2769">
        <v>2014</v>
      </c>
      <c r="K2769" s="6">
        <v>42004</v>
      </c>
      <c r="L2769">
        <v>6</v>
      </c>
      <c r="N2769" t="s">
        <v>203</v>
      </c>
      <c r="O2769" s="8">
        <v>3.79</v>
      </c>
      <c r="P2769" s="8">
        <v>3.8</v>
      </c>
      <c r="Q2769" s="8">
        <v>3.7</v>
      </c>
      <c r="R2769" s="8">
        <v>3.91</v>
      </c>
      <c r="S2769" s="8">
        <v>3.46</v>
      </c>
      <c r="T2769" s="8">
        <v>4.0999999999999996</v>
      </c>
      <c r="U2769" s="8">
        <v>0.17</v>
      </c>
      <c r="V2769" s="9">
        <v>37</v>
      </c>
      <c r="W2769" s="8">
        <v>0.20999999999999996</v>
      </c>
      <c r="X2769" s="8">
        <v>0.63999999999999968</v>
      </c>
      <c r="Y2769" s="8">
        <v>-9.9999999999997868E-3</v>
      </c>
      <c r="Z2769" s="8">
        <v>0</v>
      </c>
      <c r="AA2769">
        <v>2.0000000000000018E-2</v>
      </c>
      <c r="AF2769" t="s">
        <v>2326</v>
      </c>
      <c r="AG2769" t="s">
        <v>87</v>
      </c>
      <c r="AH2769" t="s">
        <v>88</v>
      </c>
      <c r="AI2769" t="s">
        <v>89</v>
      </c>
      <c r="AJ2769" s="7">
        <v>42004</v>
      </c>
      <c r="AK2769" t="s">
        <v>3244</v>
      </c>
      <c r="AL2769" t="s">
        <v>91</v>
      </c>
      <c r="AM2769" t="s">
        <v>2327</v>
      </c>
      <c r="AN2769" t="s">
        <v>3245</v>
      </c>
      <c r="AO2769" t="str">
        <f>TEXT(A2769,"yyyy-mm-dd")</f>
        <v>2014-06-30</v>
      </c>
    </row>
    <row r="2770" spans="1:41">
      <c r="A2770" s="6" t="s">
        <v>3243</v>
      </c>
      <c r="B2770">
        <v>2014</v>
      </c>
      <c r="C2770">
        <v>6</v>
      </c>
      <c r="E2770" t="s">
        <v>392</v>
      </c>
      <c r="F2770" t="s">
        <v>82</v>
      </c>
      <c r="G2770" t="s">
        <v>83</v>
      </c>
      <c r="H2770" t="s">
        <v>2325</v>
      </c>
      <c r="I2770">
        <v>2014</v>
      </c>
      <c r="K2770" s="6">
        <v>42004</v>
      </c>
      <c r="L2770">
        <v>6</v>
      </c>
      <c r="N2770" t="s">
        <v>203</v>
      </c>
      <c r="O2770" s="8">
        <v>3.39</v>
      </c>
      <c r="P2770" s="8">
        <v>3.4</v>
      </c>
      <c r="Q2770" s="8">
        <v>3.3</v>
      </c>
      <c r="R2770" s="8">
        <v>3.51</v>
      </c>
      <c r="S2770" s="8">
        <v>2.62</v>
      </c>
      <c r="T2770" s="8">
        <v>3.85</v>
      </c>
      <c r="U2770" s="8">
        <v>0.22</v>
      </c>
      <c r="V2770" s="9">
        <v>34</v>
      </c>
      <c r="W2770" s="8">
        <v>0.20999999999999996</v>
      </c>
      <c r="X2770" s="8">
        <v>1.23</v>
      </c>
      <c r="Y2770" s="8">
        <v>-9.9999999999997868E-3</v>
      </c>
      <c r="Z2770" s="8">
        <v>0.10000000000000009</v>
      </c>
      <c r="AA2770">
        <v>-5.0000000000000266E-2</v>
      </c>
      <c r="AF2770" t="s">
        <v>2326</v>
      </c>
      <c r="AG2770" t="s">
        <v>87</v>
      </c>
      <c r="AH2770" t="s">
        <v>88</v>
      </c>
      <c r="AI2770" t="s">
        <v>89</v>
      </c>
      <c r="AJ2770" s="7">
        <v>42004</v>
      </c>
      <c r="AK2770" t="s">
        <v>3244</v>
      </c>
      <c r="AL2770" t="s">
        <v>393</v>
      </c>
      <c r="AM2770" t="s">
        <v>2327</v>
      </c>
      <c r="AN2770" t="s">
        <v>3248</v>
      </c>
      <c r="AO2770" t="str">
        <f>TEXT(A2770,"yyyy-mm-dd")</f>
        <v>2014-06-30</v>
      </c>
    </row>
    <row r="2771" spans="1:41">
      <c r="A2771" s="6" t="s">
        <v>3243</v>
      </c>
      <c r="B2771">
        <v>2014</v>
      </c>
      <c r="C2771">
        <v>6</v>
      </c>
      <c r="E2771" t="s">
        <v>81</v>
      </c>
      <c r="F2771" t="s">
        <v>82</v>
      </c>
      <c r="G2771" t="s">
        <v>774</v>
      </c>
      <c r="H2771" t="s">
        <v>775</v>
      </c>
      <c r="K2771" s="6"/>
      <c r="O2771" s="8">
        <v>3.5</v>
      </c>
      <c r="P2771" s="8">
        <v>3.52</v>
      </c>
      <c r="Q2771" s="8">
        <v>3.36</v>
      </c>
      <c r="R2771" s="8">
        <v>3.6</v>
      </c>
      <c r="S2771" s="8">
        <v>3</v>
      </c>
      <c r="T2771" s="8">
        <v>3.97</v>
      </c>
      <c r="U2771" s="8">
        <v>0.22</v>
      </c>
      <c r="V2771" s="9">
        <v>32</v>
      </c>
      <c r="W2771" s="8">
        <v>0.24000000000000021</v>
      </c>
      <c r="X2771" s="8">
        <v>0.9700000000000002</v>
      </c>
      <c r="Y2771" s="8">
        <v>-2.0000000000000018E-2</v>
      </c>
      <c r="Z2771" s="8">
        <v>2.0000000000000018E-2</v>
      </c>
      <c r="AA2771">
        <v>-6.0000000000000053E-2</v>
      </c>
      <c r="AF2771" t="s">
        <v>776</v>
      </c>
      <c r="AG2771" t="s">
        <v>777</v>
      </c>
      <c r="AH2771" t="s">
        <v>778</v>
      </c>
      <c r="AI2771" t="s">
        <v>779</v>
      </c>
      <c r="AJ2771" s="7"/>
      <c r="AK2771" t="s">
        <v>3244</v>
      </c>
      <c r="AL2771" t="s">
        <v>91</v>
      </c>
      <c r="AM2771" t="s">
        <v>775</v>
      </c>
      <c r="AN2771" t="s">
        <v>3269</v>
      </c>
      <c r="AO2771" t="str">
        <f>TEXT(A2771,"yyyy-mm-dd")</f>
        <v>2014-06-30</v>
      </c>
    </row>
    <row r="2772" spans="1:41">
      <c r="A2772" s="6" t="s">
        <v>3243</v>
      </c>
      <c r="B2772">
        <v>2014</v>
      </c>
      <c r="C2772">
        <v>6</v>
      </c>
      <c r="E2772" t="s">
        <v>81</v>
      </c>
      <c r="F2772" t="s">
        <v>82</v>
      </c>
      <c r="G2772" t="s">
        <v>774</v>
      </c>
      <c r="H2772" t="s">
        <v>1536</v>
      </c>
      <c r="K2772" s="6"/>
      <c r="O2772" s="8">
        <v>3.46</v>
      </c>
      <c r="P2772" s="8">
        <v>3.5</v>
      </c>
      <c r="Q2772" s="8">
        <v>3.29</v>
      </c>
      <c r="R2772" s="8">
        <v>3.5</v>
      </c>
      <c r="S2772" s="8">
        <v>3</v>
      </c>
      <c r="T2772" s="8">
        <v>4</v>
      </c>
      <c r="U2772" s="8">
        <v>0.26</v>
      </c>
      <c r="V2772" s="9">
        <v>31</v>
      </c>
      <c r="W2772" s="8">
        <v>0.20999999999999996</v>
      </c>
      <c r="X2772" s="8">
        <v>1</v>
      </c>
      <c r="Y2772" s="8">
        <v>-4.0000000000000036E-2</v>
      </c>
      <c r="Z2772" s="8">
        <v>8.9999999999999858E-2</v>
      </c>
      <c r="AA2772">
        <v>-8.9999999999999858E-2</v>
      </c>
      <c r="AF2772" t="s">
        <v>1537</v>
      </c>
      <c r="AG2772" t="s">
        <v>777</v>
      </c>
      <c r="AH2772" t="s">
        <v>778</v>
      </c>
      <c r="AI2772" t="s">
        <v>1538</v>
      </c>
      <c r="AJ2772" s="7"/>
      <c r="AK2772" t="s">
        <v>3244</v>
      </c>
      <c r="AL2772" t="s">
        <v>91</v>
      </c>
      <c r="AM2772" t="s">
        <v>1536</v>
      </c>
      <c r="AN2772" t="s">
        <v>3270</v>
      </c>
      <c r="AO2772" t="str">
        <f>TEXT(A2772,"yyyy-mm-dd")</f>
        <v>2014-06-30</v>
      </c>
    </row>
    <row r="2773" spans="1:41">
      <c r="A2773" s="6" t="s">
        <v>3243</v>
      </c>
      <c r="B2773">
        <v>2014</v>
      </c>
      <c r="C2773">
        <v>6</v>
      </c>
      <c r="E2773" t="s">
        <v>392</v>
      </c>
      <c r="F2773" t="s">
        <v>82</v>
      </c>
      <c r="G2773" t="s">
        <v>774</v>
      </c>
      <c r="H2773" t="s">
        <v>775</v>
      </c>
      <c r="K2773" s="6"/>
      <c r="O2773" s="8">
        <v>3.19</v>
      </c>
      <c r="P2773" s="8">
        <v>3.14</v>
      </c>
      <c r="Q2773" s="8">
        <v>3</v>
      </c>
      <c r="R2773" s="8">
        <v>3.32</v>
      </c>
      <c r="S2773" s="8">
        <v>2.65</v>
      </c>
      <c r="T2773" s="8">
        <v>3.87</v>
      </c>
      <c r="U2773" s="8">
        <v>0.28000000000000003</v>
      </c>
      <c r="V2773" s="9">
        <v>28</v>
      </c>
      <c r="W2773" s="8">
        <v>0.31999999999999984</v>
      </c>
      <c r="X2773" s="8">
        <v>1.2200000000000002</v>
      </c>
      <c r="Y2773" s="8">
        <v>4.9999999999999822E-2</v>
      </c>
      <c r="Z2773" s="8">
        <v>-4.0000000000000036E-2</v>
      </c>
      <c r="AA2773">
        <v>-4.0000000000000036E-2</v>
      </c>
      <c r="AF2773" t="s">
        <v>776</v>
      </c>
      <c r="AG2773" t="s">
        <v>777</v>
      </c>
      <c r="AH2773" t="s">
        <v>778</v>
      </c>
      <c r="AI2773" t="s">
        <v>779</v>
      </c>
      <c r="AJ2773" s="7"/>
      <c r="AK2773" t="s">
        <v>3244</v>
      </c>
      <c r="AL2773" t="s">
        <v>393</v>
      </c>
      <c r="AM2773" t="s">
        <v>775</v>
      </c>
      <c r="AN2773" t="s">
        <v>3271</v>
      </c>
      <c r="AO2773" t="str">
        <f>TEXT(A2773,"yyyy-mm-dd")</f>
        <v>2014-06-30</v>
      </c>
    </row>
    <row r="2774" spans="1:41">
      <c r="A2774" s="6" t="s">
        <v>3243</v>
      </c>
      <c r="B2774">
        <v>2014</v>
      </c>
      <c r="C2774">
        <v>6</v>
      </c>
      <c r="E2774" t="s">
        <v>392</v>
      </c>
      <c r="F2774" t="s">
        <v>82</v>
      </c>
      <c r="G2774" t="s">
        <v>774</v>
      </c>
      <c r="H2774" t="s">
        <v>1536</v>
      </c>
      <c r="K2774" s="6"/>
      <c r="O2774" s="8">
        <v>3.15</v>
      </c>
      <c r="P2774" s="8">
        <v>3.12</v>
      </c>
      <c r="Q2774" s="8">
        <v>3</v>
      </c>
      <c r="R2774" s="8">
        <v>3.35</v>
      </c>
      <c r="S2774" s="8">
        <v>2.5</v>
      </c>
      <c r="T2774" s="8">
        <v>3.75</v>
      </c>
      <c r="U2774" s="8">
        <v>0.3</v>
      </c>
      <c r="V2774" s="9">
        <v>26</v>
      </c>
      <c r="W2774" s="8">
        <v>0.35000000000000009</v>
      </c>
      <c r="X2774" s="8">
        <v>1.25</v>
      </c>
      <c r="Y2774" s="8">
        <v>2.9999999999999805E-2</v>
      </c>
      <c r="Z2774" s="8">
        <v>3.0000000000000249E-2</v>
      </c>
      <c r="AA2774">
        <v>-9.9999999999997868E-3</v>
      </c>
      <c r="AF2774" t="s">
        <v>1537</v>
      </c>
      <c r="AG2774" t="s">
        <v>777</v>
      </c>
      <c r="AH2774" t="s">
        <v>778</v>
      </c>
      <c r="AI2774" t="s">
        <v>1538</v>
      </c>
      <c r="AJ2774" s="7"/>
      <c r="AK2774" t="s">
        <v>3244</v>
      </c>
      <c r="AL2774" t="s">
        <v>393</v>
      </c>
      <c r="AM2774" t="s">
        <v>1536</v>
      </c>
      <c r="AN2774" t="s">
        <v>3272</v>
      </c>
      <c r="AO2774" t="str">
        <f>TEXT(A2774,"yyyy-mm-dd")</f>
        <v>2014-06-30</v>
      </c>
    </row>
    <row r="2775" spans="1:41">
      <c r="A2775" s="6" t="s">
        <v>3243</v>
      </c>
      <c r="B2775">
        <v>2014</v>
      </c>
      <c r="C2775">
        <v>6</v>
      </c>
      <c r="E2775" t="s">
        <v>112</v>
      </c>
      <c r="F2775" t="s">
        <v>113</v>
      </c>
      <c r="G2775" t="s">
        <v>83</v>
      </c>
      <c r="H2775" t="s">
        <v>3018</v>
      </c>
      <c r="I2775">
        <v>2016</v>
      </c>
      <c r="K2775" s="6">
        <v>42735</v>
      </c>
      <c r="L2775">
        <v>30</v>
      </c>
      <c r="N2775" t="s">
        <v>567</v>
      </c>
      <c r="O2775" s="8">
        <v>4.37</v>
      </c>
      <c r="P2775" s="8">
        <v>4.4000000000000004</v>
      </c>
      <c r="Q2775" s="8">
        <v>3.82</v>
      </c>
      <c r="R2775" s="8">
        <v>4.8499999999999996</v>
      </c>
      <c r="S2775" s="8">
        <v>3.3</v>
      </c>
      <c r="T2775" s="8">
        <v>5.69</v>
      </c>
      <c r="U2775" s="8">
        <v>0.7</v>
      </c>
      <c r="V2775" s="9">
        <v>23</v>
      </c>
      <c r="W2775" s="8">
        <v>1.0299999999999998</v>
      </c>
      <c r="X2775" s="8">
        <v>2.3900000000000006</v>
      </c>
      <c r="Y2775" s="8">
        <v>-3.0000000000000249E-2</v>
      </c>
      <c r="Z2775" s="8">
        <v>-0.29999999999999982</v>
      </c>
      <c r="AA2775">
        <v>9.9999999999999201E-2</v>
      </c>
      <c r="AF2775" t="s">
        <v>3059</v>
      </c>
      <c r="AG2775" t="s">
        <v>115</v>
      </c>
      <c r="AH2775" t="s">
        <v>116</v>
      </c>
      <c r="AI2775" t="s">
        <v>359</v>
      </c>
      <c r="AJ2775" s="7">
        <v>42735</v>
      </c>
      <c r="AK2775" t="s">
        <v>3244</v>
      </c>
      <c r="AL2775" t="s">
        <v>118</v>
      </c>
      <c r="AM2775" t="s">
        <v>3020</v>
      </c>
      <c r="AN2775" t="s">
        <v>3276</v>
      </c>
      <c r="AO2775" t="str">
        <f>TEXT(A2775,"yyyy-mm-dd")</f>
        <v>2014-06-30</v>
      </c>
    </row>
    <row r="2776" spans="1:41">
      <c r="A2776" s="6" t="s">
        <v>3243</v>
      </c>
      <c r="B2776">
        <v>2014</v>
      </c>
      <c r="C2776">
        <v>6</v>
      </c>
      <c r="E2776" t="s">
        <v>2881</v>
      </c>
      <c r="F2776" t="s">
        <v>113</v>
      </c>
      <c r="G2776" t="s">
        <v>83</v>
      </c>
      <c r="H2776" t="s">
        <v>3018</v>
      </c>
      <c r="I2776">
        <v>2016</v>
      </c>
      <c r="K2776" s="6">
        <v>42735</v>
      </c>
      <c r="L2776">
        <v>30</v>
      </c>
      <c r="N2776" t="s">
        <v>567</v>
      </c>
      <c r="O2776" s="8">
        <v>7.11</v>
      </c>
      <c r="P2776" s="8">
        <v>7.1</v>
      </c>
      <c r="Q2776" s="8">
        <v>6.66</v>
      </c>
      <c r="R2776" s="8">
        <v>7.49</v>
      </c>
      <c r="S2776" s="8">
        <v>6</v>
      </c>
      <c r="T2776" s="8">
        <v>8.6</v>
      </c>
      <c r="U2776" s="8">
        <v>0.68</v>
      </c>
      <c r="V2776" s="9">
        <v>18</v>
      </c>
      <c r="W2776" s="8">
        <v>0.83000000000000007</v>
      </c>
      <c r="X2776" s="8">
        <v>2.5999999999999996</v>
      </c>
      <c r="Y2776" s="8">
        <v>1.0000000000000675E-2</v>
      </c>
      <c r="Z2776" s="8">
        <v>9.9999999999999645E-2</v>
      </c>
      <c r="AA2776">
        <v>-5.9999999999999609E-2</v>
      </c>
      <c r="AF2776" t="s">
        <v>3099</v>
      </c>
      <c r="AG2776" t="s">
        <v>2883</v>
      </c>
      <c r="AH2776" t="s">
        <v>2884</v>
      </c>
      <c r="AI2776" t="s">
        <v>359</v>
      </c>
      <c r="AJ2776" s="7">
        <v>42735</v>
      </c>
      <c r="AK2776" t="s">
        <v>3244</v>
      </c>
      <c r="AL2776" t="s">
        <v>2885</v>
      </c>
      <c r="AM2776" t="s">
        <v>3020</v>
      </c>
      <c r="AN2776" t="s">
        <v>3279</v>
      </c>
      <c r="AO2776" t="str">
        <f>TEXT(A2776,"yyyy-mm-dd")</f>
        <v>2014-06-30</v>
      </c>
    </row>
    <row r="2777" spans="1:41">
      <c r="A2777" s="6" t="s">
        <v>3243</v>
      </c>
      <c r="B2777">
        <v>2014</v>
      </c>
      <c r="C2777">
        <v>6</v>
      </c>
      <c r="E2777" t="s">
        <v>112</v>
      </c>
      <c r="F2777" t="s">
        <v>113</v>
      </c>
      <c r="G2777" t="s">
        <v>83</v>
      </c>
      <c r="H2777" t="s">
        <v>2624</v>
      </c>
      <c r="I2777">
        <v>2015</v>
      </c>
      <c r="K2777" s="6">
        <v>42369</v>
      </c>
      <c r="L2777">
        <v>18</v>
      </c>
      <c r="N2777" t="s">
        <v>206</v>
      </c>
      <c r="O2777" s="8">
        <v>3.57</v>
      </c>
      <c r="P2777" s="8">
        <v>3.5</v>
      </c>
      <c r="Q2777" s="8">
        <v>3.31</v>
      </c>
      <c r="R2777" s="8">
        <v>3.92</v>
      </c>
      <c r="S2777" s="8">
        <v>2.9</v>
      </c>
      <c r="T2777" s="8">
        <v>4.1500000000000004</v>
      </c>
      <c r="U2777" s="8">
        <v>0.38</v>
      </c>
      <c r="V2777" s="9">
        <v>30</v>
      </c>
      <c r="W2777" s="8">
        <v>0.60999999999999988</v>
      </c>
      <c r="X2777" s="8">
        <v>1.2500000000000004</v>
      </c>
      <c r="Y2777" s="8">
        <v>6.999999999999984E-2</v>
      </c>
      <c r="Z2777" s="8">
        <v>-0.5</v>
      </c>
      <c r="AA2777">
        <v>6.0000000000000053E-2</v>
      </c>
      <c r="AF2777" t="s">
        <v>2694</v>
      </c>
      <c r="AG2777" t="s">
        <v>115</v>
      </c>
      <c r="AH2777" t="s">
        <v>116</v>
      </c>
      <c r="AI2777" t="s">
        <v>230</v>
      </c>
      <c r="AJ2777" s="7">
        <v>42369</v>
      </c>
      <c r="AK2777" t="s">
        <v>3244</v>
      </c>
      <c r="AL2777" t="s">
        <v>118</v>
      </c>
      <c r="AM2777" t="s">
        <v>2626</v>
      </c>
      <c r="AN2777" t="s">
        <v>3275</v>
      </c>
      <c r="AO2777" t="str">
        <f>TEXT(A2777,"yyyy-mm-dd")</f>
        <v>2014-06-30</v>
      </c>
    </row>
    <row r="2778" spans="1:41">
      <c r="A2778" s="6" t="s">
        <v>3243</v>
      </c>
      <c r="B2778">
        <v>2014</v>
      </c>
      <c r="C2778">
        <v>6</v>
      </c>
      <c r="E2778" t="s">
        <v>2881</v>
      </c>
      <c r="F2778" t="s">
        <v>113</v>
      </c>
      <c r="G2778" t="s">
        <v>83</v>
      </c>
      <c r="H2778" t="s">
        <v>2624</v>
      </c>
      <c r="I2778">
        <v>2015</v>
      </c>
      <c r="K2778" s="6">
        <v>42369</v>
      </c>
      <c r="L2778">
        <v>18</v>
      </c>
      <c r="N2778" t="s">
        <v>206</v>
      </c>
      <c r="O2778" s="8">
        <v>6.54</v>
      </c>
      <c r="P2778" s="8">
        <v>6.48</v>
      </c>
      <c r="Q2778" s="8">
        <v>6.3</v>
      </c>
      <c r="R2778" s="8">
        <v>6.7</v>
      </c>
      <c r="S2778" s="8">
        <v>5.9</v>
      </c>
      <c r="T2778" s="8">
        <v>7.4</v>
      </c>
      <c r="U2778" s="8">
        <v>0.39</v>
      </c>
      <c r="V2778" s="9">
        <v>21</v>
      </c>
      <c r="W2778" s="8">
        <v>0.40000000000000036</v>
      </c>
      <c r="X2778" s="8">
        <v>1.5</v>
      </c>
      <c r="Y2778" s="8">
        <v>5.9999999999999609E-2</v>
      </c>
      <c r="Z2778" s="8">
        <v>-0.30999999999999961</v>
      </c>
      <c r="AA2778">
        <v>-0.22999999999999954</v>
      </c>
      <c r="AF2778" t="s">
        <v>3062</v>
      </c>
      <c r="AG2778" t="s">
        <v>2883</v>
      </c>
      <c r="AH2778" t="s">
        <v>2884</v>
      </c>
      <c r="AI2778" t="s">
        <v>230</v>
      </c>
      <c r="AJ2778" s="7">
        <v>42369</v>
      </c>
      <c r="AK2778" t="s">
        <v>3244</v>
      </c>
      <c r="AL2778" t="s">
        <v>2885</v>
      </c>
      <c r="AM2778" t="s">
        <v>2626</v>
      </c>
      <c r="AN2778" t="s">
        <v>3278</v>
      </c>
      <c r="AO2778" t="str">
        <f>TEXT(A2778,"yyyy-mm-dd")</f>
        <v>2014-06-30</v>
      </c>
    </row>
    <row r="2779" spans="1:41">
      <c r="A2779" s="6" t="s">
        <v>3243</v>
      </c>
      <c r="B2779">
        <v>2014</v>
      </c>
      <c r="C2779">
        <v>6</v>
      </c>
      <c r="E2779" t="s">
        <v>112</v>
      </c>
      <c r="F2779" t="s">
        <v>113</v>
      </c>
      <c r="G2779" t="s">
        <v>83</v>
      </c>
      <c r="H2779" t="s">
        <v>2325</v>
      </c>
      <c r="I2779">
        <v>2014</v>
      </c>
      <c r="K2779" s="6">
        <v>42004</v>
      </c>
      <c r="L2779">
        <v>6</v>
      </c>
      <c r="N2779" t="s">
        <v>203</v>
      </c>
      <c r="O2779" s="8">
        <v>3.05</v>
      </c>
      <c r="P2779" s="8">
        <v>3</v>
      </c>
      <c r="Q2779" s="8">
        <v>2.95</v>
      </c>
      <c r="R2779" s="8">
        <v>3.1</v>
      </c>
      <c r="S2779" s="8">
        <v>2.78</v>
      </c>
      <c r="T2779" s="8">
        <v>3.46</v>
      </c>
      <c r="U2779" s="8">
        <v>0.16</v>
      </c>
      <c r="V2779" s="9">
        <v>30</v>
      </c>
      <c r="W2779" s="8">
        <v>0.14999999999999991</v>
      </c>
      <c r="X2779" s="8">
        <v>0.68000000000000016</v>
      </c>
      <c r="Y2779" s="8">
        <v>4.9999999999999822E-2</v>
      </c>
      <c r="Z2779" s="8">
        <v>-0.43999999999999995</v>
      </c>
      <c r="AA2779">
        <v>-4.0000000000000036E-2</v>
      </c>
      <c r="AF2779" t="s">
        <v>2648</v>
      </c>
      <c r="AG2779" t="s">
        <v>115</v>
      </c>
      <c r="AH2779" t="s">
        <v>116</v>
      </c>
      <c r="AI2779" t="s">
        <v>117</v>
      </c>
      <c r="AJ2779" s="7">
        <v>42004</v>
      </c>
      <c r="AK2779" t="s">
        <v>3244</v>
      </c>
      <c r="AL2779" t="s">
        <v>118</v>
      </c>
      <c r="AM2779" t="s">
        <v>2327</v>
      </c>
      <c r="AN2779" t="s">
        <v>3274</v>
      </c>
      <c r="AO2779" t="str">
        <f>TEXT(A2779,"yyyy-mm-dd")</f>
        <v>2014-06-30</v>
      </c>
    </row>
    <row r="2780" spans="1:41">
      <c r="A2780" s="6" t="s">
        <v>3243</v>
      </c>
      <c r="B2780">
        <v>2014</v>
      </c>
      <c r="C2780">
        <v>6</v>
      </c>
      <c r="E2780" t="s">
        <v>2881</v>
      </c>
      <c r="F2780" t="s">
        <v>113</v>
      </c>
      <c r="G2780" t="s">
        <v>83</v>
      </c>
      <c r="H2780" t="s">
        <v>2325</v>
      </c>
      <c r="I2780">
        <v>2014</v>
      </c>
      <c r="K2780" s="6">
        <v>42004</v>
      </c>
      <c r="L2780">
        <v>6</v>
      </c>
      <c r="N2780" t="s">
        <v>203</v>
      </c>
      <c r="O2780" s="8">
        <v>6.06</v>
      </c>
      <c r="P2780" s="8">
        <v>6</v>
      </c>
      <c r="Q2780" s="8">
        <v>5.8</v>
      </c>
      <c r="R2780" s="8">
        <v>6.25</v>
      </c>
      <c r="S2780" s="8">
        <v>5.66</v>
      </c>
      <c r="T2780" s="8">
        <v>6.84</v>
      </c>
      <c r="U2780" s="8">
        <v>0.32</v>
      </c>
      <c r="V2780" s="9">
        <v>21</v>
      </c>
      <c r="W2780" s="8">
        <v>0.45000000000000018</v>
      </c>
      <c r="X2780" s="8">
        <v>1.1799999999999997</v>
      </c>
      <c r="Y2780" s="8">
        <v>5.9999999999999609E-2</v>
      </c>
      <c r="Z2780" s="8">
        <v>-0.34999999999999964</v>
      </c>
      <c r="AA2780">
        <v>-0.12999999999999989</v>
      </c>
      <c r="AF2780" t="s">
        <v>2882</v>
      </c>
      <c r="AG2780" t="s">
        <v>2883</v>
      </c>
      <c r="AH2780" t="s">
        <v>2884</v>
      </c>
      <c r="AI2780" t="s">
        <v>117</v>
      </c>
      <c r="AJ2780" s="7">
        <v>42004</v>
      </c>
      <c r="AK2780" t="s">
        <v>3244</v>
      </c>
      <c r="AL2780" t="s">
        <v>2885</v>
      </c>
      <c r="AM2780" t="s">
        <v>2327</v>
      </c>
      <c r="AN2780" t="s">
        <v>3277</v>
      </c>
      <c r="AO2780" t="str">
        <f>TEXT(A2780,"yyyy-mm-dd")</f>
        <v>2014-06-30</v>
      </c>
    </row>
    <row r="2781" spans="1:41">
      <c r="A2781" s="6" t="s">
        <v>3280</v>
      </c>
      <c r="B2781">
        <v>2014</v>
      </c>
      <c r="C2781">
        <v>7</v>
      </c>
      <c r="E2781" t="s">
        <v>1907</v>
      </c>
      <c r="F2781" t="s">
        <v>1908</v>
      </c>
      <c r="G2781" t="s">
        <v>102</v>
      </c>
      <c r="H2781" t="s">
        <v>3265</v>
      </c>
      <c r="I2781">
        <v>2016</v>
      </c>
      <c r="J2781">
        <v>2</v>
      </c>
      <c r="K2781" s="6">
        <v>42551</v>
      </c>
      <c r="L2781">
        <v>23</v>
      </c>
      <c r="M2781">
        <v>8</v>
      </c>
      <c r="N2781" t="s">
        <v>95</v>
      </c>
      <c r="O2781" s="8">
        <v>4.16</v>
      </c>
      <c r="P2781" s="8">
        <v>4</v>
      </c>
      <c r="Q2781" s="8">
        <v>4</v>
      </c>
      <c r="R2781" s="8">
        <v>4.5</v>
      </c>
      <c r="S2781" s="8">
        <v>3</v>
      </c>
      <c r="T2781" s="8">
        <v>5.5</v>
      </c>
      <c r="U2781" s="8">
        <v>0.51</v>
      </c>
      <c r="V2781" s="9">
        <v>25</v>
      </c>
      <c r="W2781" s="8">
        <v>0.5</v>
      </c>
      <c r="X2781" s="8">
        <v>2.5</v>
      </c>
      <c r="Y2781" s="8">
        <v>0.16000000000000014</v>
      </c>
      <c r="Z2781" s="8">
        <v>0</v>
      </c>
      <c r="AA2781">
        <v>0</v>
      </c>
      <c r="AF2781" t="s">
        <v>3266</v>
      </c>
      <c r="AG2781" t="s">
        <v>1910</v>
      </c>
      <c r="AH2781" t="s">
        <v>1911</v>
      </c>
      <c r="AI2781" t="s">
        <v>1944</v>
      </c>
      <c r="AJ2781" s="7">
        <v>42551</v>
      </c>
      <c r="AK2781" t="s">
        <v>3281</v>
      </c>
      <c r="AL2781" t="s">
        <v>1908</v>
      </c>
      <c r="AM2781" t="s">
        <v>3267</v>
      </c>
      <c r="AN2781" t="s">
        <v>3302</v>
      </c>
      <c r="AO2781" t="str">
        <f>TEXT(A2781,"yyyy-mm-dd")</f>
        <v>2014-07-31</v>
      </c>
    </row>
    <row r="2782" spans="1:41">
      <c r="A2782" s="6" t="s">
        <v>3280</v>
      </c>
      <c r="B2782">
        <v>2014</v>
      </c>
      <c r="C2782">
        <v>7</v>
      </c>
      <c r="E2782" t="s">
        <v>1907</v>
      </c>
      <c r="F2782" t="s">
        <v>1908</v>
      </c>
      <c r="G2782" t="s">
        <v>102</v>
      </c>
      <c r="H2782" t="s">
        <v>3159</v>
      </c>
      <c r="I2782">
        <v>2016</v>
      </c>
      <c r="J2782">
        <v>1</v>
      </c>
      <c r="K2782" s="6">
        <v>42460</v>
      </c>
      <c r="L2782">
        <v>20</v>
      </c>
      <c r="M2782">
        <v>7</v>
      </c>
      <c r="N2782" t="s">
        <v>185</v>
      </c>
      <c r="O2782" s="8">
        <v>3.95</v>
      </c>
      <c r="P2782" s="8">
        <v>4</v>
      </c>
      <c r="Q2782" s="8">
        <v>3.5</v>
      </c>
      <c r="R2782" s="8">
        <v>4.25</v>
      </c>
      <c r="S2782" s="8">
        <v>3</v>
      </c>
      <c r="T2782" s="8">
        <v>4.8</v>
      </c>
      <c r="U2782" s="8">
        <v>0.46</v>
      </c>
      <c r="V2782" s="9">
        <v>25</v>
      </c>
      <c r="W2782" s="8">
        <v>0.75</v>
      </c>
      <c r="X2782" s="8">
        <v>1.7999999999999998</v>
      </c>
      <c r="Y2782" s="8">
        <v>-4.9999999999999822E-2</v>
      </c>
      <c r="Z2782" s="8">
        <v>0.12000000000000011</v>
      </c>
      <c r="AA2782">
        <v>0.11999999999999966</v>
      </c>
      <c r="AF2782" t="s">
        <v>3160</v>
      </c>
      <c r="AG2782" t="s">
        <v>1910</v>
      </c>
      <c r="AH2782" t="s">
        <v>1911</v>
      </c>
      <c r="AI2782" t="s">
        <v>1939</v>
      </c>
      <c r="AJ2782" s="7">
        <v>42460</v>
      </c>
      <c r="AK2782" t="s">
        <v>3281</v>
      </c>
      <c r="AL2782" t="s">
        <v>1908</v>
      </c>
      <c r="AM2782" t="s">
        <v>3161</v>
      </c>
      <c r="AN2782" t="s">
        <v>3301</v>
      </c>
      <c r="AO2782" t="str">
        <f>TEXT(A2782,"yyyy-mm-dd")</f>
        <v>2014-07-31</v>
      </c>
    </row>
    <row r="2783" spans="1:41">
      <c r="A2783" s="6" t="s">
        <v>3280</v>
      </c>
      <c r="B2783">
        <v>2014</v>
      </c>
      <c r="C2783">
        <v>7</v>
      </c>
      <c r="E2783" t="s">
        <v>1907</v>
      </c>
      <c r="F2783" t="s">
        <v>1908</v>
      </c>
      <c r="G2783" t="s">
        <v>102</v>
      </c>
      <c r="H2783" t="s">
        <v>3037</v>
      </c>
      <c r="I2783">
        <v>2015</v>
      </c>
      <c r="J2783">
        <v>4</v>
      </c>
      <c r="K2783" s="6">
        <v>42369</v>
      </c>
      <c r="L2783">
        <v>17</v>
      </c>
      <c r="M2783">
        <v>6</v>
      </c>
      <c r="N2783" t="s">
        <v>214</v>
      </c>
      <c r="O2783" s="8">
        <v>3.66</v>
      </c>
      <c r="P2783" s="8">
        <v>3.6</v>
      </c>
      <c r="Q2783" s="8">
        <v>3.5</v>
      </c>
      <c r="R2783" s="8">
        <v>4</v>
      </c>
      <c r="S2783" s="8">
        <v>3</v>
      </c>
      <c r="T2783" s="8">
        <v>4</v>
      </c>
      <c r="U2783" s="8">
        <v>0.28000000000000003</v>
      </c>
      <c r="V2783" s="9">
        <v>30</v>
      </c>
      <c r="W2783" s="8">
        <v>0.5</v>
      </c>
      <c r="X2783" s="8">
        <v>1</v>
      </c>
      <c r="Y2783" s="8">
        <v>6.0000000000000053E-2</v>
      </c>
      <c r="Z2783" s="8">
        <v>-0.14999999999999991</v>
      </c>
      <c r="AA2783">
        <v>0</v>
      </c>
      <c r="AF2783" t="s">
        <v>3049</v>
      </c>
      <c r="AG2783" t="s">
        <v>1910</v>
      </c>
      <c r="AH2783" t="s">
        <v>1911</v>
      </c>
      <c r="AI2783" t="s">
        <v>1934</v>
      </c>
      <c r="AJ2783" s="7">
        <v>42369</v>
      </c>
      <c r="AK2783" t="s">
        <v>3281</v>
      </c>
      <c r="AL2783" t="s">
        <v>1908</v>
      </c>
      <c r="AM2783" t="s">
        <v>3040</v>
      </c>
      <c r="AN2783" t="s">
        <v>3300</v>
      </c>
      <c r="AO2783" t="str">
        <f>TEXT(A2783,"yyyy-mm-dd")</f>
        <v>2014-07-31</v>
      </c>
    </row>
    <row r="2784" spans="1:41">
      <c r="A2784" s="6" t="s">
        <v>3280</v>
      </c>
      <c r="B2784">
        <v>2014</v>
      </c>
      <c r="C2784">
        <v>7</v>
      </c>
      <c r="E2784" t="s">
        <v>1907</v>
      </c>
      <c r="F2784" t="s">
        <v>1908</v>
      </c>
      <c r="G2784" t="s">
        <v>102</v>
      </c>
      <c r="H2784" t="s">
        <v>2970</v>
      </c>
      <c r="I2784">
        <v>2015</v>
      </c>
      <c r="J2784">
        <v>3</v>
      </c>
      <c r="K2784" s="6">
        <v>42277</v>
      </c>
      <c r="L2784">
        <v>14</v>
      </c>
      <c r="M2784">
        <v>5</v>
      </c>
      <c r="N2784" t="s">
        <v>244</v>
      </c>
      <c r="O2784" s="8">
        <v>3.38</v>
      </c>
      <c r="P2784" s="8">
        <v>3.5</v>
      </c>
      <c r="Q2784" s="8">
        <v>3.25</v>
      </c>
      <c r="R2784" s="8">
        <v>3.5</v>
      </c>
      <c r="S2784" s="8">
        <v>3</v>
      </c>
      <c r="T2784" s="8">
        <v>3.75</v>
      </c>
      <c r="U2784" s="8">
        <v>0.25</v>
      </c>
      <c r="V2784" s="9">
        <v>29</v>
      </c>
      <c r="W2784" s="8">
        <v>0.25</v>
      </c>
      <c r="X2784" s="8">
        <v>0.75</v>
      </c>
      <c r="Y2784" s="8">
        <v>-0.12000000000000011</v>
      </c>
      <c r="Z2784" s="8">
        <v>0</v>
      </c>
      <c r="AA2784">
        <v>-0.25</v>
      </c>
      <c r="AF2784" t="s">
        <v>2971</v>
      </c>
      <c r="AG2784" t="s">
        <v>1910</v>
      </c>
      <c r="AH2784" t="s">
        <v>1911</v>
      </c>
      <c r="AI2784" t="s">
        <v>1929</v>
      </c>
      <c r="AJ2784" s="7">
        <v>42277</v>
      </c>
      <c r="AK2784" t="s">
        <v>3281</v>
      </c>
      <c r="AL2784" t="s">
        <v>1908</v>
      </c>
      <c r="AM2784" t="s">
        <v>2972</v>
      </c>
      <c r="AN2784" t="s">
        <v>3299</v>
      </c>
      <c r="AO2784" t="str">
        <f>TEXT(A2784,"yyyy-mm-dd")</f>
        <v>2014-07-31</v>
      </c>
    </row>
    <row r="2785" spans="1:41">
      <c r="A2785" s="6" t="s">
        <v>3280</v>
      </c>
      <c r="B2785">
        <v>2014</v>
      </c>
      <c r="C2785">
        <v>7</v>
      </c>
      <c r="E2785" t="s">
        <v>1907</v>
      </c>
      <c r="F2785" t="s">
        <v>1908</v>
      </c>
      <c r="G2785" t="s">
        <v>102</v>
      </c>
      <c r="H2785" t="s">
        <v>2840</v>
      </c>
      <c r="I2785">
        <v>2015</v>
      </c>
      <c r="J2785">
        <v>2</v>
      </c>
      <c r="K2785" s="6">
        <v>42185</v>
      </c>
      <c r="L2785">
        <v>11</v>
      </c>
      <c r="M2785">
        <v>4</v>
      </c>
      <c r="N2785" t="s">
        <v>85</v>
      </c>
      <c r="O2785" s="8">
        <v>3.14</v>
      </c>
      <c r="P2785" s="8">
        <v>3</v>
      </c>
      <c r="Q2785" s="8">
        <v>3</v>
      </c>
      <c r="R2785" s="8">
        <v>3.25</v>
      </c>
      <c r="S2785" s="8">
        <v>2.75</v>
      </c>
      <c r="T2785" s="8">
        <v>3.5</v>
      </c>
      <c r="U2785" s="8">
        <v>0.21</v>
      </c>
      <c r="V2785" s="9">
        <v>29</v>
      </c>
      <c r="W2785" s="8">
        <v>0.25</v>
      </c>
      <c r="X2785" s="8">
        <v>0.75</v>
      </c>
      <c r="Y2785" s="8">
        <v>0.14000000000000012</v>
      </c>
      <c r="Z2785" s="8">
        <v>-0.25</v>
      </c>
      <c r="AA2785">
        <v>-0.25</v>
      </c>
      <c r="AF2785" t="s">
        <v>2841</v>
      </c>
      <c r="AG2785" t="s">
        <v>1910</v>
      </c>
      <c r="AH2785" t="s">
        <v>1911</v>
      </c>
      <c r="AI2785" t="s">
        <v>1924</v>
      </c>
      <c r="AJ2785" s="7">
        <v>42185</v>
      </c>
      <c r="AK2785" t="s">
        <v>3281</v>
      </c>
      <c r="AL2785" t="s">
        <v>1908</v>
      </c>
      <c r="AM2785" t="s">
        <v>2842</v>
      </c>
      <c r="AN2785" t="s">
        <v>3298</v>
      </c>
      <c r="AO2785" t="str">
        <f>TEXT(A2785,"yyyy-mm-dd")</f>
        <v>2014-07-31</v>
      </c>
    </row>
    <row r="2786" spans="1:41">
      <c r="A2786" s="6" t="s">
        <v>3280</v>
      </c>
      <c r="B2786">
        <v>2014</v>
      </c>
      <c r="C2786">
        <v>7</v>
      </c>
      <c r="E2786" t="s">
        <v>1907</v>
      </c>
      <c r="F2786" t="s">
        <v>1908</v>
      </c>
      <c r="G2786" t="s">
        <v>102</v>
      </c>
      <c r="H2786" t="s">
        <v>2749</v>
      </c>
      <c r="I2786">
        <v>2015</v>
      </c>
      <c r="J2786">
        <v>1</v>
      </c>
      <c r="K2786" s="6">
        <v>42094</v>
      </c>
      <c r="L2786">
        <v>8</v>
      </c>
      <c r="M2786">
        <v>3</v>
      </c>
      <c r="N2786" t="s">
        <v>182</v>
      </c>
      <c r="O2786" s="8">
        <v>3.02</v>
      </c>
      <c r="P2786" s="8">
        <v>3</v>
      </c>
      <c r="Q2786" s="8">
        <v>3</v>
      </c>
      <c r="R2786" s="8">
        <v>3</v>
      </c>
      <c r="S2786" s="8">
        <v>2.75</v>
      </c>
      <c r="T2786" s="8">
        <v>3.5</v>
      </c>
      <c r="U2786" s="8">
        <v>0.12</v>
      </c>
      <c r="V2786" s="9">
        <v>29</v>
      </c>
      <c r="W2786" s="8">
        <v>0</v>
      </c>
      <c r="X2786" s="8">
        <v>0.75</v>
      </c>
      <c r="Y2786" s="8">
        <v>2.0000000000000018E-2</v>
      </c>
      <c r="Z2786" s="8">
        <v>0</v>
      </c>
      <c r="AA2786">
        <v>0</v>
      </c>
      <c r="AF2786" t="s">
        <v>2750</v>
      </c>
      <c r="AG2786" t="s">
        <v>1910</v>
      </c>
      <c r="AH2786" t="s">
        <v>1911</v>
      </c>
      <c r="AI2786" t="s">
        <v>1919</v>
      </c>
      <c r="AJ2786" s="7">
        <v>42094</v>
      </c>
      <c r="AK2786" t="s">
        <v>3281</v>
      </c>
      <c r="AL2786" t="s">
        <v>1908</v>
      </c>
      <c r="AM2786" t="s">
        <v>2751</v>
      </c>
      <c r="AN2786" t="s">
        <v>3297</v>
      </c>
      <c r="AO2786" t="str">
        <f>TEXT(A2786,"yyyy-mm-dd")</f>
        <v>2014-07-31</v>
      </c>
    </row>
    <row r="2787" spans="1:41">
      <c r="A2787" s="6" t="s">
        <v>3280</v>
      </c>
      <c r="B2787">
        <v>2014</v>
      </c>
      <c r="C2787">
        <v>7</v>
      </c>
      <c r="E2787" t="s">
        <v>1907</v>
      </c>
      <c r="F2787" t="s">
        <v>1908</v>
      </c>
      <c r="G2787" t="s">
        <v>102</v>
      </c>
      <c r="H2787" t="s">
        <v>2641</v>
      </c>
      <c r="I2787">
        <v>2014</v>
      </c>
      <c r="J2787">
        <v>4</v>
      </c>
      <c r="K2787" s="6">
        <v>42004</v>
      </c>
      <c r="L2787">
        <v>5</v>
      </c>
      <c r="M2787">
        <v>2</v>
      </c>
      <c r="N2787" t="s">
        <v>211</v>
      </c>
      <c r="O2787" s="8">
        <v>3</v>
      </c>
      <c r="P2787" s="8">
        <v>3</v>
      </c>
      <c r="Q2787" s="8">
        <v>3</v>
      </c>
      <c r="R2787" s="8">
        <v>3</v>
      </c>
      <c r="S2787" s="8">
        <v>2.75</v>
      </c>
      <c r="T2787" s="8">
        <v>3.2</v>
      </c>
      <c r="U2787" s="8">
        <v>0.06</v>
      </c>
      <c r="V2787" s="9">
        <v>30</v>
      </c>
      <c r="W2787" s="8">
        <v>0</v>
      </c>
      <c r="X2787" s="8">
        <v>0.45000000000000018</v>
      </c>
      <c r="Y2787" s="8">
        <v>0</v>
      </c>
      <c r="Z2787" s="8">
        <v>0</v>
      </c>
      <c r="AA2787">
        <v>0</v>
      </c>
      <c r="AF2787" t="s">
        <v>2642</v>
      </c>
      <c r="AG2787" t="s">
        <v>1910</v>
      </c>
      <c r="AH2787" t="s">
        <v>1911</v>
      </c>
      <c r="AI2787" t="s">
        <v>1915</v>
      </c>
      <c r="AJ2787" s="7">
        <v>42004</v>
      </c>
      <c r="AK2787" t="s">
        <v>3281</v>
      </c>
      <c r="AL2787" t="s">
        <v>1908</v>
      </c>
      <c r="AM2787" t="s">
        <v>2643</v>
      </c>
      <c r="AN2787" t="s">
        <v>3296</v>
      </c>
      <c r="AO2787" t="str">
        <f>TEXT(A2787,"yyyy-mm-dd")</f>
        <v>2014-07-31</v>
      </c>
    </row>
    <row r="2788" spans="1:41">
      <c r="A2788" s="6" t="s">
        <v>3280</v>
      </c>
      <c r="B2788">
        <v>2014</v>
      </c>
      <c r="C2788">
        <v>7</v>
      </c>
      <c r="E2788" t="s">
        <v>1907</v>
      </c>
      <c r="F2788" t="s">
        <v>1908</v>
      </c>
      <c r="G2788" t="s">
        <v>102</v>
      </c>
      <c r="H2788" t="s">
        <v>2564</v>
      </c>
      <c r="I2788">
        <v>2014</v>
      </c>
      <c r="J2788">
        <v>3</v>
      </c>
      <c r="K2788" s="6">
        <v>41912</v>
      </c>
      <c r="L2788">
        <v>2</v>
      </c>
      <c r="M2788">
        <v>1</v>
      </c>
      <c r="N2788" t="s">
        <v>104</v>
      </c>
      <c r="O2788" s="8">
        <v>2.99</v>
      </c>
      <c r="P2788" s="8">
        <v>3</v>
      </c>
      <c r="Q2788" s="8">
        <v>3</v>
      </c>
      <c r="R2788" s="8">
        <v>3</v>
      </c>
      <c r="S2788" s="8">
        <v>2.75</v>
      </c>
      <c r="T2788" s="8">
        <v>3.1</v>
      </c>
      <c r="U2788" s="8">
        <v>0.05</v>
      </c>
      <c r="V2788" s="9">
        <v>30</v>
      </c>
      <c r="W2788" s="8">
        <v>0</v>
      </c>
      <c r="X2788" s="8">
        <v>0.35000000000000009</v>
      </c>
      <c r="Y2788" s="8">
        <v>-9.9999999999997868E-3</v>
      </c>
      <c r="Z2788" s="8">
        <v>0</v>
      </c>
      <c r="AA2788">
        <v>0</v>
      </c>
      <c r="AF2788" t="s">
        <v>2565</v>
      </c>
      <c r="AG2788" t="s">
        <v>1910</v>
      </c>
      <c r="AH2788" t="s">
        <v>1911</v>
      </c>
      <c r="AI2788" t="s">
        <v>1912</v>
      </c>
      <c r="AJ2788" s="7">
        <v>41912</v>
      </c>
      <c r="AK2788" t="s">
        <v>3281</v>
      </c>
      <c r="AL2788" t="s">
        <v>1908</v>
      </c>
      <c r="AM2788" t="s">
        <v>2566</v>
      </c>
      <c r="AN2788" t="s">
        <v>3295</v>
      </c>
      <c r="AO2788" t="str">
        <f>TEXT(A2788,"yyyy-mm-dd")</f>
        <v>2014-07-31</v>
      </c>
    </row>
    <row r="2789" spans="1:41">
      <c r="A2789" s="6" t="s">
        <v>3280</v>
      </c>
      <c r="B2789">
        <v>2014</v>
      </c>
      <c r="C2789">
        <v>7</v>
      </c>
      <c r="E2789" t="s">
        <v>100</v>
      </c>
      <c r="F2789" t="s">
        <v>101</v>
      </c>
      <c r="G2789" t="s">
        <v>83</v>
      </c>
      <c r="H2789" t="s">
        <v>3018</v>
      </c>
      <c r="I2789">
        <v>2016</v>
      </c>
      <c r="K2789" s="6">
        <v>42735</v>
      </c>
      <c r="L2789">
        <v>29</v>
      </c>
      <c r="N2789" t="s">
        <v>581</v>
      </c>
      <c r="O2789" s="8">
        <v>4.1500000000000004</v>
      </c>
      <c r="P2789" s="8">
        <v>4.0999999999999996</v>
      </c>
      <c r="Q2789" s="8">
        <v>3.8</v>
      </c>
      <c r="R2789" s="8">
        <v>4.5</v>
      </c>
      <c r="S2789" s="8">
        <v>3.1</v>
      </c>
      <c r="T2789" s="8">
        <v>5</v>
      </c>
      <c r="U2789" s="8">
        <v>0.51</v>
      </c>
      <c r="V2789" s="9">
        <v>27</v>
      </c>
      <c r="W2789" s="8">
        <v>0.70000000000000018</v>
      </c>
      <c r="X2789" s="8">
        <v>1.9</v>
      </c>
      <c r="Y2789" s="8">
        <v>5.0000000000000711E-2</v>
      </c>
      <c r="Z2789" s="8">
        <v>0</v>
      </c>
      <c r="AA2789">
        <v>9.9999999999999645E-2</v>
      </c>
      <c r="AF2789" t="s">
        <v>10098</v>
      </c>
      <c r="AG2789" t="s">
        <v>9655</v>
      </c>
      <c r="AH2789" t="s">
        <v>9656</v>
      </c>
      <c r="AI2789" t="s">
        <v>9708</v>
      </c>
      <c r="AJ2789" s="7">
        <v>42735</v>
      </c>
      <c r="AK2789" t="s">
        <v>3281</v>
      </c>
      <c r="AL2789" t="s">
        <v>109</v>
      </c>
      <c r="AM2789" t="s">
        <v>3020</v>
      </c>
      <c r="AN2789" t="s">
        <v>10107</v>
      </c>
    </row>
    <row r="2790" spans="1:41">
      <c r="A2790" s="6" t="s">
        <v>3280</v>
      </c>
      <c r="B2790">
        <v>2014</v>
      </c>
      <c r="C2790">
        <v>7</v>
      </c>
      <c r="E2790" t="s">
        <v>100</v>
      </c>
      <c r="F2790" t="s">
        <v>101</v>
      </c>
      <c r="G2790" t="s">
        <v>102</v>
      </c>
      <c r="H2790" t="s">
        <v>3037</v>
      </c>
      <c r="I2790">
        <v>2015</v>
      </c>
      <c r="J2790">
        <v>4</v>
      </c>
      <c r="K2790" s="6">
        <v>42369</v>
      </c>
      <c r="L2790">
        <v>17</v>
      </c>
      <c r="M2790">
        <v>6</v>
      </c>
      <c r="N2790" t="s">
        <v>214</v>
      </c>
      <c r="O2790" s="8">
        <v>3.71</v>
      </c>
      <c r="P2790" s="8">
        <v>3.8</v>
      </c>
      <c r="Q2790" s="8">
        <v>3.49</v>
      </c>
      <c r="R2790" s="8">
        <v>4.0999999999999996</v>
      </c>
      <c r="S2790" s="8">
        <v>2.02</v>
      </c>
      <c r="T2790" s="8">
        <v>4.5</v>
      </c>
      <c r="U2790" s="8">
        <v>0.59</v>
      </c>
      <c r="V2790" s="9">
        <v>32</v>
      </c>
      <c r="W2790" s="8">
        <v>0.60999999999999943</v>
      </c>
      <c r="X2790" s="8">
        <v>2.48</v>
      </c>
      <c r="Y2790" s="8">
        <v>-8.9999999999999858E-2</v>
      </c>
      <c r="Z2790" s="8">
        <v>0</v>
      </c>
      <c r="AA2790">
        <v>0.1599999999999997</v>
      </c>
      <c r="AF2790" t="s">
        <v>3038</v>
      </c>
      <c r="AG2790" t="s">
        <v>106</v>
      </c>
      <c r="AH2790" t="s">
        <v>107</v>
      </c>
      <c r="AI2790" t="s">
        <v>2667</v>
      </c>
      <c r="AJ2790" s="7">
        <v>42369</v>
      </c>
      <c r="AK2790" t="s">
        <v>3281</v>
      </c>
      <c r="AL2790" t="s">
        <v>109</v>
      </c>
      <c r="AM2790" t="s">
        <v>3040</v>
      </c>
      <c r="AN2790" t="s">
        <v>3294</v>
      </c>
      <c r="AO2790" t="str">
        <f>TEXT(A2790,"yyyy-mm-dd")</f>
        <v>2014-07-31</v>
      </c>
    </row>
    <row r="2791" spans="1:41">
      <c r="A2791" s="6" t="s">
        <v>3280</v>
      </c>
      <c r="B2791">
        <v>2014</v>
      </c>
      <c r="C2791">
        <v>7</v>
      </c>
      <c r="E2791" t="s">
        <v>100</v>
      </c>
      <c r="F2791" t="s">
        <v>101</v>
      </c>
      <c r="G2791" t="s">
        <v>83</v>
      </c>
      <c r="H2791" t="s">
        <v>2624</v>
      </c>
      <c r="I2791">
        <v>2015</v>
      </c>
      <c r="K2791" s="6">
        <v>42369</v>
      </c>
      <c r="L2791">
        <v>17</v>
      </c>
      <c r="N2791" t="s">
        <v>214</v>
      </c>
      <c r="O2791" s="8">
        <v>3.85</v>
      </c>
      <c r="P2791" s="8">
        <v>3.8</v>
      </c>
      <c r="Q2791" s="8">
        <v>3.7</v>
      </c>
      <c r="R2791" s="8">
        <v>4</v>
      </c>
      <c r="S2791" s="8">
        <v>3.3</v>
      </c>
      <c r="T2791" s="8">
        <v>5</v>
      </c>
      <c r="U2791" s="8">
        <v>0.32</v>
      </c>
      <c r="V2791" s="9">
        <v>34</v>
      </c>
      <c r="W2791" s="8">
        <v>0.29999999999999982</v>
      </c>
      <c r="X2791" s="8">
        <v>1.7000000000000002</v>
      </c>
      <c r="Y2791" s="8">
        <v>5.0000000000000266E-2</v>
      </c>
      <c r="Z2791" s="8">
        <v>0</v>
      </c>
      <c r="AA2791">
        <v>0</v>
      </c>
      <c r="AF2791" t="s">
        <v>10060</v>
      </c>
      <c r="AG2791" t="s">
        <v>9655</v>
      </c>
      <c r="AH2791" t="s">
        <v>9656</v>
      </c>
      <c r="AI2791" t="s">
        <v>9669</v>
      </c>
      <c r="AJ2791" s="7">
        <v>42369</v>
      </c>
      <c r="AK2791" t="s">
        <v>3281</v>
      </c>
      <c r="AL2791" t="s">
        <v>109</v>
      </c>
      <c r="AM2791" t="s">
        <v>2626</v>
      </c>
      <c r="AN2791" t="s">
        <v>10079</v>
      </c>
    </row>
    <row r="2792" spans="1:41">
      <c r="A2792" s="6" t="s">
        <v>3280</v>
      </c>
      <c r="B2792">
        <v>2014</v>
      </c>
      <c r="C2792">
        <v>7</v>
      </c>
      <c r="E2792" t="s">
        <v>100</v>
      </c>
      <c r="F2792" t="s">
        <v>101</v>
      </c>
      <c r="G2792" t="s">
        <v>102</v>
      </c>
      <c r="H2792" t="s">
        <v>2970</v>
      </c>
      <c r="I2792">
        <v>2015</v>
      </c>
      <c r="J2792">
        <v>3</v>
      </c>
      <c r="K2792" s="6">
        <v>42277</v>
      </c>
      <c r="L2792">
        <v>14</v>
      </c>
      <c r="M2792">
        <v>5</v>
      </c>
      <c r="N2792" t="s">
        <v>244</v>
      </c>
      <c r="O2792" s="8">
        <v>3.79</v>
      </c>
      <c r="P2792" s="8">
        <v>3.8</v>
      </c>
      <c r="Q2792" s="8">
        <v>3.58</v>
      </c>
      <c r="R2792" s="8">
        <v>4</v>
      </c>
      <c r="S2792" s="8">
        <v>3</v>
      </c>
      <c r="T2792" s="8">
        <v>4.5</v>
      </c>
      <c r="U2792" s="8">
        <v>0.33</v>
      </c>
      <c r="V2792" s="9">
        <v>32</v>
      </c>
      <c r="W2792" s="8">
        <v>0.41999999999999993</v>
      </c>
      <c r="X2792" s="8">
        <v>1.5</v>
      </c>
      <c r="Y2792" s="8">
        <v>-9.9999999999997868E-3</v>
      </c>
      <c r="Z2792" s="8">
        <v>0</v>
      </c>
      <c r="AA2792">
        <v>2.0000000000000018E-2</v>
      </c>
      <c r="AF2792" t="s">
        <v>3035</v>
      </c>
      <c r="AG2792" t="s">
        <v>106</v>
      </c>
      <c r="AH2792" t="s">
        <v>107</v>
      </c>
      <c r="AI2792" t="s">
        <v>502</v>
      </c>
      <c r="AJ2792" s="7">
        <v>42277</v>
      </c>
      <c r="AK2792" t="s">
        <v>3281</v>
      </c>
      <c r="AL2792" t="s">
        <v>109</v>
      </c>
      <c r="AM2792" t="s">
        <v>2972</v>
      </c>
      <c r="AN2792" t="s">
        <v>3293</v>
      </c>
      <c r="AO2792" t="str">
        <f>TEXT(A2792,"yyyy-mm-dd")</f>
        <v>2014-07-31</v>
      </c>
    </row>
    <row r="2793" spans="1:41">
      <c r="A2793" s="6" t="s">
        <v>3280</v>
      </c>
      <c r="B2793">
        <v>2014</v>
      </c>
      <c r="C2793">
        <v>7</v>
      </c>
      <c r="E2793" t="s">
        <v>100</v>
      </c>
      <c r="F2793" t="s">
        <v>101</v>
      </c>
      <c r="G2793" t="s">
        <v>102</v>
      </c>
      <c r="H2793" t="s">
        <v>2840</v>
      </c>
      <c r="I2793">
        <v>2015</v>
      </c>
      <c r="J2793">
        <v>2</v>
      </c>
      <c r="K2793" s="6">
        <v>42185</v>
      </c>
      <c r="L2793">
        <v>11</v>
      </c>
      <c r="M2793">
        <v>4</v>
      </c>
      <c r="N2793" t="s">
        <v>85</v>
      </c>
      <c r="O2793" s="8">
        <v>3.89</v>
      </c>
      <c r="P2793" s="8">
        <v>3.9</v>
      </c>
      <c r="Q2793" s="8">
        <v>3.6</v>
      </c>
      <c r="R2793" s="8">
        <v>4.13</v>
      </c>
      <c r="S2793" s="8">
        <v>3.05</v>
      </c>
      <c r="T2793" s="8">
        <v>5.0999999999999996</v>
      </c>
      <c r="U2793" s="8">
        <v>0.47</v>
      </c>
      <c r="V2793" s="9">
        <v>32</v>
      </c>
      <c r="W2793" s="8">
        <v>0.5299999999999998</v>
      </c>
      <c r="X2793" s="8">
        <v>2.0499999999999998</v>
      </c>
      <c r="Y2793" s="8">
        <v>-9.9999999999997868E-3</v>
      </c>
      <c r="Z2793" s="8">
        <v>0</v>
      </c>
      <c r="AA2793">
        <v>5.9999999999999609E-2</v>
      </c>
      <c r="AF2793" t="s">
        <v>3033</v>
      </c>
      <c r="AG2793" t="s">
        <v>106</v>
      </c>
      <c r="AH2793" t="s">
        <v>107</v>
      </c>
      <c r="AI2793" t="s">
        <v>497</v>
      </c>
      <c r="AJ2793" s="7">
        <v>42185</v>
      </c>
      <c r="AK2793" t="s">
        <v>3281</v>
      </c>
      <c r="AL2793" t="s">
        <v>109</v>
      </c>
      <c r="AM2793" t="s">
        <v>2842</v>
      </c>
      <c r="AN2793" t="s">
        <v>3292</v>
      </c>
      <c r="AO2793" t="str">
        <f>TEXT(A2793,"yyyy-mm-dd")</f>
        <v>2014-07-31</v>
      </c>
    </row>
    <row r="2794" spans="1:41">
      <c r="A2794" s="6" t="s">
        <v>3280</v>
      </c>
      <c r="B2794">
        <v>2014</v>
      </c>
      <c r="C2794">
        <v>7</v>
      </c>
      <c r="E2794" t="s">
        <v>100</v>
      </c>
      <c r="F2794" t="s">
        <v>101</v>
      </c>
      <c r="G2794" t="s">
        <v>102</v>
      </c>
      <c r="H2794" t="s">
        <v>2749</v>
      </c>
      <c r="I2794">
        <v>2015</v>
      </c>
      <c r="J2794">
        <v>1</v>
      </c>
      <c r="K2794" s="6">
        <v>42094</v>
      </c>
      <c r="L2794">
        <v>8</v>
      </c>
      <c r="M2794">
        <v>3</v>
      </c>
      <c r="N2794" t="s">
        <v>182</v>
      </c>
      <c r="O2794" s="8">
        <v>3.86</v>
      </c>
      <c r="P2794" s="8">
        <v>3.75</v>
      </c>
      <c r="Q2794" s="8">
        <v>3.5</v>
      </c>
      <c r="R2794" s="8">
        <v>4.1399999999999997</v>
      </c>
      <c r="S2794" s="8">
        <v>2</v>
      </c>
      <c r="T2794" s="8">
        <v>5.68</v>
      </c>
      <c r="U2794" s="8">
        <v>0.66</v>
      </c>
      <c r="V2794" s="9">
        <v>32</v>
      </c>
      <c r="W2794" s="8">
        <v>0.63999999999999968</v>
      </c>
      <c r="X2794" s="8">
        <v>3.6799999999999997</v>
      </c>
      <c r="Y2794" s="8">
        <v>0.10999999999999988</v>
      </c>
      <c r="Z2794" s="8">
        <v>4.9999999999999822E-2</v>
      </c>
      <c r="AA2794">
        <v>-5.0000000000000711E-2</v>
      </c>
      <c r="AF2794" t="s">
        <v>3031</v>
      </c>
      <c r="AG2794" t="s">
        <v>106</v>
      </c>
      <c r="AH2794" t="s">
        <v>107</v>
      </c>
      <c r="AI2794" t="s">
        <v>427</v>
      </c>
      <c r="AJ2794" s="7">
        <v>42094</v>
      </c>
      <c r="AK2794" t="s">
        <v>3281</v>
      </c>
      <c r="AL2794" t="s">
        <v>109</v>
      </c>
      <c r="AM2794" t="s">
        <v>2751</v>
      </c>
      <c r="AN2794" t="s">
        <v>3291</v>
      </c>
      <c r="AO2794" t="str">
        <f>TEXT(A2794,"yyyy-mm-dd")</f>
        <v>2014-07-31</v>
      </c>
    </row>
    <row r="2795" spans="1:41">
      <c r="A2795" s="6" t="s">
        <v>3280</v>
      </c>
      <c r="B2795">
        <v>2014</v>
      </c>
      <c r="C2795">
        <v>7</v>
      </c>
      <c r="E2795" t="s">
        <v>100</v>
      </c>
      <c r="F2795" t="s">
        <v>101</v>
      </c>
      <c r="G2795" t="s">
        <v>102</v>
      </c>
      <c r="H2795" t="s">
        <v>2641</v>
      </c>
      <c r="I2795">
        <v>2014</v>
      </c>
      <c r="J2795">
        <v>4</v>
      </c>
      <c r="K2795" s="6">
        <v>42004</v>
      </c>
      <c r="L2795">
        <v>5</v>
      </c>
      <c r="M2795">
        <v>2</v>
      </c>
      <c r="N2795" t="s">
        <v>211</v>
      </c>
      <c r="O2795" s="8">
        <v>3.66</v>
      </c>
      <c r="P2795" s="8">
        <v>3.6</v>
      </c>
      <c r="Q2795" s="8">
        <v>3.4</v>
      </c>
      <c r="R2795" s="8">
        <v>3.9</v>
      </c>
      <c r="S2795" s="8">
        <v>2.8</v>
      </c>
      <c r="T2795" s="8">
        <v>4.5999999999999996</v>
      </c>
      <c r="U2795" s="8">
        <v>0.42</v>
      </c>
      <c r="V2795" s="9">
        <v>33</v>
      </c>
      <c r="W2795" s="8">
        <v>0.5</v>
      </c>
      <c r="X2795" s="8">
        <v>1.7999999999999998</v>
      </c>
      <c r="Y2795" s="8">
        <v>6.0000000000000053E-2</v>
      </c>
      <c r="Z2795" s="8">
        <v>0</v>
      </c>
      <c r="AA2795">
        <v>-6.0000000000000053E-2</v>
      </c>
      <c r="AF2795" t="s">
        <v>2672</v>
      </c>
      <c r="AG2795" t="s">
        <v>106</v>
      </c>
      <c r="AH2795" t="s">
        <v>107</v>
      </c>
      <c r="AI2795" t="s">
        <v>340</v>
      </c>
      <c r="AJ2795" s="7">
        <v>42004</v>
      </c>
      <c r="AK2795" t="s">
        <v>3281</v>
      </c>
      <c r="AL2795" t="s">
        <v>109</v>
      </c>
      <c r="AM2795" t="s">
        <v>2643</v>
      </c>
      <c r="AN2795" t="s">
        <v>3290</v>
      </c>
      <c r="AO2795" t="str">
        <f>TEXT(A2795,"yyyy-mm-dd")</f>
        <v>2014-07-31</v>
      </c>
    </row>
    <row r="2796" spans="1:41">
      <c r="A2796" s="6" t="s">
        <v>3280</v>
      </c>
      <c r="B2796">
        <v>2014</v>
      </c>
      <c r="C2796">
        <v>7</v>
      </c>
      <c r="E2796" t="s">
        <v>100</v>
      </c>
      <c r="F2796" t="s">
        <v>101</v>
      </c>
      <c r="G2796" t="s">
        <v>83</v>
      </c>
      <c r="H2796" t="s">
        <v>2325</v>
      </c>
      <c r="I2796">
        <v>2014</v>
      </c>
      <c r="K2796" s="6">
        <v>42004</v>
      </c>
      <c r="L2796">
        <v>5</v>
      </c>
      <c r="N2796" t="s">
        <v>211</v>
      </c>
      <c r="O2796" s="8">
        <v>2.56</v>
      </c>
      <c r="P2796" s="8">
        <v>2.6</v>
      </c>
      <c r="Q2796" s="8">
        <v>2.48</v>
      </c>
      <c r="R2796" s="8">
        <v>2.7</v>
      </c>
      <c r="S2796" s="8">
        <v>1.9</v>
      </c>
      <c r="T2796" s="8">
        <v>3.1</v>
      </c>
      <c r="U2796" s="8">
        <v>0.23</v>
      </c>
      <c r="V2796" s="9">
        <v>35</v>
      </c>
      <c r="W2796" s="8">
        <v>0.2200000000000002</v>
      </c>
      <c r="X2796" s="8">
        <v>1.2000000000000002</v>
      </c>
      <c r="Y2796" s="8">
        <v>-4.0000000000000036E-2</v>
      </c>
      <c r="Z2796" s="8">
        <v>-6.999999999999984E-2</v>
      </c>
      <c r="AA2796">
        <v>-7.9999999999999627E-2</v>
      </c>
      <c r="AF2796" t="s">
        <v>10034</v>
      </c>
      <c r="AG2796" t="s">
        <v>9655</v>
      </c>
      <c r="AH2796" t="s">
        <v>9656</v>
      </c>
      <c r="AI2796" t="s">
        <v>9657</v>
      </c>
      <c r="AJ2796" s="7">
        <v>42004</v>
      </c>
      <c r="AK2796" t="s">
        <v>3281</v>
      </c>
      <c r="AL2796" t="s">
        <v>109</v>
      </c>
      <c r="AM2796" t="s">
        <v>2327</v>
      </c>
      <c r="AN2796" t="s">
        <v>10053</v>
      </c>
    </row>
    <row r="2797" spans="1:41">
      <c r="A2797" s="6" t="s">
        <v>3280</v>
      </c>
      <c r="B2797">
        <v>2014</v>
      </c>
      <c r="C2797">
        <v>7</v>
      </c>
      <c r="E2797" t="s">
        <v>100</v>
      </c>
      <c r="F2797" t="s">
        <v>101</v>
      </c>
      <c r="G2797" t="s">
        <v>102</v>
      </c>
      <c r="H2797" t="s">
        <v>2564</v>
      </c>
      <c r="I2797">
        <v>2014</v>
      </c>
      <c r="J2797">
        <v>3</v>
      </c>
      <c r="K2797" s="6">
        <v>41912</v>
      </c>
      <c r="L2797">
        <v>2</v>
      </c>
      <c r="M2797">
        <v>1</v>
      </c>
      <c r="N2797" t="s">
        <v>104</v>
      </c>
      <c r="O2797" s="8">
        <v>2.99</v>
      </c>
      <c r="P2797" s="8">
        <v>3</v>
      </c>
      <c r="Q2797" s="8">
        <v>2.7</v>
      </c>
      <c r="R2797" s="8">
        <v>3.25</v>
      </c>
      <c r="S2797" s="8">
        <v>2.1</v>
      </c>
      <c r="T2797" s="8">
        <v>4</v>
      </c>
      <c r="U2797" s="8">
        <v>0.41</v>
      </c>
      <c r="V2797" s="9">
        <v>33</v>
      </c>
      <c r="W2797" s="8">
        <v>0.54999999999999982</v>
      </c>
      <c r="X2797" s="8">
        <v>1.9</v>
      </c>
      <c r="Y2797" s="8">
        <v>-9.9999999999997868E-3</v>
      </c>
      <c r="Z2797" s="8">
        <v>-6.999999999999984E-2</v>
      </c>
      <c r="AA2797">
        <v>-0.10999999999999988</v>
      </c>
      <c r="AF2797" t="s">
        <v>2669</v>
      </c>
      <c r="AG2797" t="s">
        <v>106</v>
      </c>
      <c r="AH2797" t="s">
        <v>107</v>
      </c>
      <c r="AI2797" t="s">
        <v>108</v>
      </c>
      <c r="AJ2797" s="7">
        <v>41912</v>
      </c>
      <c r="AK2797" t="s">
        <v>3281</v>
      </c>
      <c r="AL2797" t="s">
        <v>109</v>
      </c>
      <c r="AM2797" t="s">
        <v>2566</v>
      </c>
      <c r="AN2797" t="s">
        <v>3289</v>
      </c>
      <c r="AO2797" t="str">
        <f>TEXT(A2797,"yyyy-mm-dd")</f>
        <v>2014-07-31</v>
      </c>
    </row>
    <row r="2798" spans="1:41">
      <c r="A2798" s="6" t="s">
        <v>3280</v>
      </c>
      <c r="B2798">
        <v>2014</v>
      </c>
      <c r="C2798">
        <v>7</v>
      </c>
      <c r="E2798" t="s">
        <v>100</v>
      </c>
      <c r="F2798" t="s">
        <v>101</v>
      </c>
      <c r="G2798" t="s">
        <v>102</v>
      </c>
      <c r="H2798" t="s">
        <v>2491</v>
      </c>
      <c r="I2798">
        <v>2014</v>
      </c>
      <c r="J2798">
        <v>2</v>
      </c>
      <c r="K2798" s="6">
        <v>41820</v>
      </c>
      <c r="L2798">
        <v>-1</v>
      </c>
      <c r="M2798">
        <v>0</v>
      </c>
      <c r="N2798" t="s">
        <v>187</v>
      </c>
      <c r="O2798" s="8">
        <v>1.87</v>
      </c>
      <c r="P2798" s="8">
        <v>1.82</v>
      </c>
      <c r="Q2798" s="8">
        <v>1.6</v>
      </c>
      <c r="R2798" s="8">
        <v>2.14</v>
      </c>
      <c r="S2798" s="8">
        <v>1.2</v>
      </c>
      <c r="T2798" s="8">
        <v>2.9</v>
      </c>
      <c r="U2798" s="8">
        <v>0.37</v>
      </c>
      <c r="V2798" s="9">
        <v>33</v>
      </c>
      <c r="W2798" s="8">
        <v>0.54</v>
      </c>
      <c r="X2798" s="8">
        <v>1.7</v>
      </c>
      <c r="Y2798" s="8">
        <v>5.0000000000000044E-2</v>
      </c>
      <c r="Z2798" s="8">
        <v>-0.34999999999999987</v>
      </c>
      <c r="AA2798">
        <v>-0.16999999999999993</v>
      </c>
      <c r="AF2798" t="s">
        <v>2666</v>
      </c>
      <c r="AG2798" t="s">
        <v>106</v>
      </c>
      <c r="AH2798" t="s">
        <v>107</v>
      </c>
      <c r="AI2798" t="s">
        <v>188</v>
      </c>
      <c r="AJ2798" s="7">
        <v>41820</v>
      </c>
      <c r="AK2798" t="s">
        <v>3281</v>
      </c>
      <c r="AL2798" t="s">
        <v>109</v>
      </c>
      <c r="AM2798" t="s">
        <v>2493</v>
      </c>
      <c r="AN2798" t="s">
        <v>3288</v>
      </c>
      <c r="AO2798" t="str">
        <f>TEXT(A2798,"yyyy-mm-dd")</f>
        <v>2014-07-31</v>
      </c>
    </row>
    <row r="2799" spans="1:41">
      <c r="A2799" s="6" t="s">
        <v>3280</v>
      </c>
      <c r="B2799">
        <v>2014</v>
      </c>
      <c r="C2799">
        <v>7</v>
      </c>
      <c r="E2799" t="s">
        <v>2685</v>
      </c>
      <c r="F2799" t="s">
        <v>101</v>
      </c>
      <c r="G2799" t="s">
        <v>774</v>
      </c>
      <c r="H2799" t="s">
        <v>2686</v>
      </c>
      <c r="K2799" s="6"/>
      <c r="O2799" s="8">
        <v>4.07</v>
      </c>
      <c r="P2799" s="8">
        <v>4</v>
      </c>
      <c r="Q2799" s="8">
        <v>3.7</v>
      </c>
      <c r="R2799" s="8">
        <v>4.5</v>
      </c>
      <c r="S2799" s="8">
        <v>3.3</v>
      </c>
      <c r="T2799" s="8">
        <v>5.5</v>
      </c>
      <c r="U2799" s="8">
        <v>0.54</v>
      </c>
      <c r="V2799" s="9">
        <v>25</v>
      </c>
      <c r="W2799" s="8">
        <v>0.79999999999999982</v>
      </c>
      <c r="X2799" s="8">
        <v>2.2000000000000002</v>
      </c>
      <c r="Y2799" s="8">
        <v>7.0000000000000284E-2</v>
      </c>
      <c r="Z2799" s="8">
        <v>8.0000000000000071E-2</v>
      </c>
      <c r="AA2799">
        <v>0.2200000000000002</v>
      </c>
      <c r="AF2799" t="s">
        <v>2687</v>
      </c>
      <c r="AG2799" t="s">
        <v>2688</v>
      </c>
      <c r="AH2799" t="s">
        <v>2689</v>
      </c>
      <c r="AI2799" t="s">
        <v>2690</v>
      </c>
      <c r="AJ2799" s="7"/>
      <c r="AK2799" t="s">
        <v>3281</v>
      </c>
      <c r="AL2799" t="s">
        <v>109</v>
      </c>
      <c r="AM2799" t="s">
        <v>2686</v>
      </c>
      <c r="AN2799" t="s">
        <v>3307</v>
      </c>
      <c r="AO2799" t="str">
        <f>TEXT(A2799,"yyyy-mm-dd")</f>
        <v>2014-07-31</v>
      </c>
    </row>
    <row r="2800" spans="1:41">
      <c r="A2800" s="6" t="s">
        <v>3280</v>
      </c>
      <c r="B2800">
        <v>2014</v>
      </c>
      <c r="C2800">
        <v>7</v>
      </c>
      <c r="E2800" t="s">
        <v>81</v>
      </c>
      <c r="F2800" t="s">
        <v>82</v>
      </c>
      <c r="G2800" t="s">
        <v>83</v>
      </c>
      <c r="H2800" t="s">
        <v>3018</v>
      </c>
      <c r="I2800">
        <v>2016</v>
      </c>
      <c r="K2800" s="6">
        <v>42735</v>
      </c>
      <c r="L2800">
        <v>29</v>
      </c>
      <c r="N2800" t="s">
        <v>581</v>
      </c>
      <c r="O2800" s="8">
        <v>3.5</v>
      </c>
      <c r="P2800" s="8">
        <v>3.57</v>
      </c>
      <c r="Q2800" s="8">
        <v>3.4</v>
      </c>
      <c r="R2800" s="8">
        <v>3.64</v>
      </c>
      <c r="S2800" s="8">
        <v>3</v>
      </c>
      <c r="T2800" s="8">
        <v>4.12</v>
      </c>
      <c r="U2800" s="8">
        <v>0.28000000000000003</v>
      </c>
      <c r="V2800" s="9">
        <v>30</v>
      </c>
      <c r="W2800" s="8">
        <v>0.24000000000000021</v>
      </c>
      <c r="X2800" s="8">
        <v>1.1200000000000001</v>
      </c>
      <c r="Y2800" s="8">
        <v>-6.999999999999984E-2</v>
      </c>
      <c r="Z2800" s="8">
        <v>0</v>
      </c>
      <c r="AA2800">
        <v>-3.9999999999999591E-2</v>
      </c>
      <c r="AF2800" t="s">
        <v>3019</v>
      </c>
      <c r="AG2800" t="s">
        <v>87</v>
      </c>
      <c r="AH2800" t="s">
        <v>88</v>
      </c>
      <c r="AI2800" t="s">
        <v>359</v>
      </c>
      <c r="AJ2800" s="7">
        <v>42735</v>
      </c>
      <c r="AK2800" t="s">
        <v>3281</v>
      </c>
      <c r="AL2800" t="s">
        <v>91</v>
      </c>
      <c r="AM2800" t="s">
        <v>3020</v>
      </c>
      <c r="AN2800" t="s">
        <v>3284</v>
      </c>
      <c r="AO2800" t="str">
        <f>TEXT(A2800,"yyyy-mm-dd")</f>
        <v>2014-07-31</v>
      </c>
    </row>
    <row r="2801" spans="1:41">
      <c r="A2801" s="6" t="s">
        <v>3280</v>
      </c>
      <c r="B2801">
        <v>2014</v>
      </c>
      <c r="C2801">
        <v>7</v>
      </c>
      <c r="E2801" t="s">
        <v>392</v>
      </c>
      <c r="F2801" t="s">
        <v>82</v>
      </c>
      <c r="G2801" t="s">
        <v>83</v>
      </c>
      <c r="H2801" t="s">
        <v>3018</v>
      </c>
      <c r="I2801">
        <v>2016</v>
      </c>
      <c r="K2801" s="6">
        <v>42735</v>
      </c>
      <c r="L2801">
        <v>29</v>
      </c>
      <c r="N2801" t="s">
        <v>581</v>
      </c>
      <c r="O2801" s="8">
        <v>3.16</v>
      </c>
      <c r="P2801" s="8">
        <v>3.13</v>
      </c>
      <c r="Q2801" s="8">
        <v>3</v>
      </c>
      <c r="R2801" s="8">
        <v>3.3</v>
      </c>
      <c r="S2801" s="8">
        <v>2.76</v>
      </c>
      <c r="T2801" s="8">
        <v>3.76</v>
      </c>
      <c r="U2801" s="8">
        <v>0.24</v>
      </c>
      <c r="V2801" s="9">
        <v>26</v>
      </c>
      <c r="W2801" s="8">
        <v>0.29999999999999982</v>
      </c>
      <c r="X2801" s="8">
        <v>1</v>
      </c>
      <c r="Y2801" s="8">
        <v>3.0000000000000249E-2</v>
      </c>
      <c r="Z2801" s="8">
        <v>-7.0000000000000284E-2</v>
      </c>
      <c r="AA2801">
        <v>0</v>
      </c>
      <c r="AF2801" t="s">
        <v>3019</v>
      </c>
      <c r="AG2801" t="s">
        <v>87</v>
      </c>
      <c r="AH2801" t="s">
        <v>88</v>
      </c>
      <c r="AI2801" t="s">
        <v>359</v>
      </c>
      <c r="AJ2801" s="7">
        <v>42735</v>
      </c>
      <c r="AK2801" t="s">
        <v>3281</v>
      </c>
      <c r="AL2801" t="s">
        <v>393</v>
      </c>
      <c r="AM2801" t="s">
        <v>3020</v>
      </c>
      <c r="AN2801" t="s">
        <v>3287</v>
      </c>
      <c r="AO2801" t="str">
        <f>TEXT(A2801,"yyyy-mm-dd")</f>
        <v>2014-07-31</v>
      </c>
    </row>
    <row r="2802" spans="1:41">
      <c r="A2802" s="6" t="s">
        <v>3280</v>
      </c>
      <c r="B2802">
        <v>2014</v>
      </c>
      <c r="C2802">
        <v>7</v>
      </c>
      <c r="E2802" t="s">
        <v>81</v>
      </c>
      <c r="F2802" t="s">
        <v>82</v>
      </c>
      <c r="G2802" t="s">
        <v>83</v>
      </c>
      <c r="H2802" t="s">
        <v>2624</v>
      </c>
      <c r="I2802">
        <v>2015</v>
      </c>
      <c r="K2802" s="6">
        <v>42369</v>
      </c>
      <c r="L2802">
        <v>17</v>
      </c>
      <c r="N2802" t="s">
        <v>214</v>
      </c>
      <c r="O2802" s="8">
        <v>3.48</v>
      </c>
      <c r="P2802" s="8">
        <v>3.5</v>
      </c>
      <c r="Q2802" s="8">
        <v>3.29</v>
      </c>
      <c r="R2802" s="8">
        <v>3.6</v>
      </c>
      <c r="S2802" s="8">
        <v>3</v>
      </c>
      <c r="T2802" s="8">
        <v>4</v>
      </c>
      <c r="U2802" s="8">
        <v>0.25</v>
      </c>
      <c r="V2802" s="9">
        <v>35</v>
      </c>
      <c r="W2802" s="8">
        <v>0.31000000000000005</v>
      </c>
      <c r="X2802" s="8">
        <v>1</v>
      </c>
      <c r="Y2802" s="8">
        <v>-2.0000000000000018E-2</v>
      </c>
      <c r="Z2802" s="8">
        <v>0</v>
      </c>
      <c r="AA2802">
        <v>4.0000000000000036E-2</v>
      </c>
      <c r="AF2802" t="s">
        <v>2625</v>
      </c>
      <c r="AG2802" t="s">
        <v>87</v>
      </c>
      <c r="AH2802" t="s">
        <v>88</v>
      </c>
      <c r="AI2802" t="s">
        <v>97</v>
      </c>
      <c r="AJ2802" s="7">
        <v>42369</v>
      </c>
      <c r="AK2802" t="s">
        <v>3281</v>
      </c>
      <c r="AL2802" t="s">
        <v>91</v>
      </c>
      <c r="AM2802" t="s">
        <v>2626</v>
      </c>
      <c r="AN2802" t="s">
        <v>3283</v>
      </c>
      <c r="AO2802" t="str">
        <f>TEXT(A2802,"yyyy-mm-dd")</f>
        <v>2014-07-31</v>
      </c>
    </row>
    <row r="2803" spans="1:41">
      <c r="A2803" s="6" t="s">
        <v>3280</v>
      </c>
      <c r="B2803">
        <v>2014</v>
      </c>
      <c r="C2803">
        <v>7</v>
      </c>
      <c r="E2803" t="s">
        <v>392</v>
      </c>
      <c r="F2803" t="s">
        <v>82</v>
      </c>
      <c r="G2803" t="s">
        <v>83</v>
      </c>
      <c r="H2803" t="s">
        <v>2624</v>
      </c>
      <c r="I2803">
        <v>2015</v>
      </c>
      <c r="K2803" s="6">
        <v>42369</v>
      </c>
      <c r="L2803">
        <v>17</v>
      </c>
      <c r="N2803" t="s">
        <v>214</v>
      </c>
      <c r="O2803" s="8">
        <v>3.15</v>
      </c>
      <c r="P2803" s="8">
        <v>3.17</v>
      </c>
      <c r="Q2803" s="8">
        <v>3</v>
      </c>
      <c r="R2803" s="8">
        <v>3.31</v>
      </c>
      <c r="S2803" s="8">
        <v>2.59</v>
      </c>
      <c r="T2803" s="8">
        <v>3.8</v>
      </c>
      <c r="U2803" s="8">
        <v>0.26</v>
      </c>
      <c r="V2803" s="9">
        <v>32</v>
      </c>
      <c r="W2803" s="8">
        <v>0.31000000000000005</v>
      </c>
      <c r="X2803" s="8">
        <v>1.21</v>
      </c>
      <c r="Y2803" s="8">
        <v>-2.0000000000000018E-2</v>
      </c>
      <c r="Z2803" s="8">
        <v>-4.0000000000000036E-2</v>
      </c>
      <c r="AA2803">
        <v>-3.0000000000000249E-2</v>
      </c>
      <c r="AF2803" t="s">
        <v>2625</v>
      </c>
      <c r="AG2803" t="s">
        <v>87</v>
      </c>
      <c r="AH2803" t="s">
        <v>88</v>
      </c>
      <c r="AI2803" t="s">
        <v>97</v>
      </c>
      <c r="AJ2803" s="7">
        <v>42369</v>
      </c>
      <c r="AK2803" t="s">
        <v>3281</v>
      </c>
      <c r="AL2803" t="s">
        <v>393</v>
      </c>
      <c r="AM2803" t="s">
        <v>2626</v>
      </c>
      <c r="AN2803" t="s">
        <v>3286</v>
      </c>
      <c r="AO2803" t="str">
        <f>TEXT(A2803,"yyyy-mm-dd")</f>
        <v>2014-07-31</v>
      </c>
    </row>
    <row r="2804" spans="1:41">
      <c r="A2804" s="6" t="s">
        <v>3280</v>
      </c>
      <c r="B2804">
        <v>2014</v>
      </c>
      <c r="C2804">
        <v>7</v>
      </c>
      <c r="E2804" t="s">
        <v>81</v>
      </c>
      <c r="F2804" t="s">
        <v>82</v>
      </c>
      <c r="G2804" t="s">
        <v>83</v>
      </c>
      <c r="H2804" t="s">
        <v>2325</v>
      </c>
      <c r="I2804">
        <v>2014</v>
      </c>
      <c r="K2804" s="6">
        <v>42004</v>
      </c>
      <c r="L2804">
        <v>5</v>
      </c>
      <c r="N2804" t="s">
        <v>211</v>
      </c>
      <c r="O2804" s="8">
        <v>3.78</v>
      </c>
      <c r="P2804" s="8">
        <v>3.8</v>
      </c>
      <c r="Q2804" s="8">
        <v>3.7</v>
      </c>
      <c r="R2804" s="8">
        <v>3.89</v>
      </c>
      <c r="S2804" s="8">
        <v>3.44</v>
      </c>
      <c r="T2804" s="8">
        <v>4.1399999999999997</v>
      </c>
      <c r="U2804" s="8">
        <v>0.16</v>
      </c>
      <c r="V2804" s="9">
        <v>35</v>
      </c>
      <c r="W2804" s="8">
        <v>0.18999999999999995</v>
      </c>
      <c r="X2804" s="8">
        <v>0.69999999999999973</v>
      </c>
      <c r="Y2804" s="8">
        <v>-2.0000000000000018E-2</v>
      </c>
      <c r="Z2804" s="8">
        <v>0</v>
      </c>
      <c r="AA2804">
        <v>-2.0000000000000018E-2</v>
      </c>
      <c r="AF2804" t="s">
        <v>2326</v>
      </c>
      <c r="AG2804" t="s">
        <v>87</v>
      </c>
      <c r="AH2804" t="s">
        <v>88</v>
      </c>
      <c r="AI2804" t="s">
        <v>89</v>
      </c>
      <c r="AJ2804" s="7">
        <v>42004</v>
      </c>
      <c r="AK2804" t="s">
        <v>3281</v>
      </c>
      <c r="AL2804" t="s">
        <v>91</v>
      </c>
      <c r="AM2804" t="s">
        <v>2327</v>
      </c>
      <c r="AN2804" t="s">
        <v>3282</v>
      </c>
      <c r="AO2804" t="str">
        <f>TEXT(A2804,"yyyy-mm-dd")</f>
        <v>2014-07-31</v>
      </c>
    </row>
    <row r="2805" spans="1:41">
      <c r="A2805" s="6" t="s">
        <v>3280</v>
      </c>
      <c r="B2805">
        <v>2014</v>
      </c>
      <c r="C2805">
        <v>7</v>
      </c>
      <c r="E2805" t="s">
        <v>392</v>
      </c>
      <c r="F2805" t="s">
        <v>82</v>
      </c>
      <c r="G2805" t="s">
        <v>83</v>
      </c>
      <c r="H2805" t="s">
        <v>2325</v>
      </c>
      <c r="I2805">
        <v>2014</v>
      </c>
      <c r="K2805" s="6">
        <v>42004</v>
      </c>
      <c r="L2805">
        <v>5</v>
      </c>
      <c r="N2805" t="s">
        <v>211</v>
      </c>
      <c r="O2805" s="8">
        <v>3.36</v>
      </c>
      <c r="P2805" s="8">
        <v>3.37</v>
      </c>
      <c r="Q2805" s="8">
        <v>3.3</v>
      </c>
      <c r="R2805" s="8">
        <v>3.48</v>
      </c>
      <c r="S2805" s="8">
        <v>2.62</v>
      </c>
      <c r="T2805" s="8">
        <v>3.82</v>
      </c>
      <c r="U2805" s="8">
        <v>0.21</v>
      </c>
      <c r="V2805" s="9">
        <v>32</v>
      </c>
      <c r="W2805" s="8">
        <v>0.18000000000000016</v>
      </c>
      <c r="X2805" s="8">
        <v>1.1999999999999997</v>
      </c>
      <c r="Y2805" s="8">
        <v>-1.0000000000000231E-2</v>
      </c>
      <c r="Z2805" s="8">
        <v>-2.9999999999999805E-2</v>
      </c>
      <c r="AA2805">
        <v>-2.9999999999999805E-2</v>
      </c>
      <c r="AF2805" t="s">
        <v>2326</v>
      </c>
      <c r="AG2805" t="s">
        <v>87</v>
      </c>
      <c r="AH2805" t="s">
        <v>88</v>
      </c>
      <c r="AI2805" t="s">
        <v>89</v>
      </c>
      <c r="AJ2805" s="7">
        <v>42004</v>
      </c>
      <c r="AK2805" t="s">
        <v>3281</v>
      </c>
      <c r="AL2805" t="s">
        <v>393</v>
      </c>
      <c r="AM2805" t="s">
        <v>2327</v>
      </c>
      <c r="AN2805" t="s">
        <v>3285</v>
      </c>
      <c r="AO2805" t="str">
        <f>TEXT(A2805,"yyyy-mm-dd")</f>
        <v>2014-07-31</v>
      </c>
    </row>
    <row r="2806" spans="1:41">
      <c r="A2806" s="6" t="s">
        <v>3280</v>
      </c>
      <c r="B2806">
        <v>2014</v>
      </c>
      <c r="C2806">
        <v>7</v>
      </c>
      <c r="E2806" t="s">
        <v>81</v>
      </c>
      <c r="F2806" t="s">
        <v>82</v>
      </c>
      <c r="G2806" t="s">
        <v>774</v>
      </c>
      <c r="H2806" t="s">
        <v>775</v>
      </c>
      <c r="K2806" s="6"/>
      <c r="O2806" s="8">
        <v>3.47</v>
      </c>
      <c r="P2806" s="8">
        <v>3.5</v>
      </c>
      <c r="Q2806" s="8">
        <v>3.3</v>
      </c>
      <c r="R2806" s="8">
        <v>3.6</v>
      </c>
      <c r="S2806" s="8">
        <v>3</v>
      </c>
      <c r="T2806" s="8">
        <v>3.97</v>
      </c>
      <c r="U2806" s="8">
        <v>0.26</v>
      </c>
      <c r="V2806" s="9">
        <v>29</v>
      </c>
      <c r="W2806" s="8">
        <v>0.30000000000000027</v>
      </c>
      <c r="X2806" s="8">
        <v>0.9700000000000002</v>
      </c>
      <c r="Y2806" s="8">
        <v>-2.9999999999999805E-2</v>
      </c>
      <c r="Z2806" s="8">
        <v>-2.0000000000000018E-2</v>
      </c>
      <c r="AA2806">
        <v>6.0000000000000053E-2</v>
      </c>
      <c r="AF2806" t="s">
        <v>776</v>
      </c>
      <c r="AG2806" t="s">
        <v>777</v>
      </c>
      <c r="AH2806" t="s">
        <v>778</v>
      </c>
      <c r="AI2806" t="s">
        <v>779</v>
      </c>
      <c r="AJ2806" s="7"/>
      <c r="AK2806" t="s">
        <v>3281</v>
      </c>
      <c r="AL2806" t="s">
        <v>91</v>
      </c>
      <c r="AM2806" t="s">
        <v>775</v>
      </c>
      <c r="AN2806" t="s">
        <v>3303</v>
      </c>
      <c r="AO2806" t="str">
        <f>TEXT(A2806,"yyyy-mm-dd")</f>
        <v>2014-07-31</v>
      </c>
    </row>
    <row r="2807" spans="1:41">
      <c r="A2807" s="6" t="s">
        <v>3280</v>
      </c>
      <c r="B2807">
        <v>2014</v>
      </c>
      <c r="C2807">
        <v>7</v>
      </c>
      <c r="E2807" t="s">
        <v>81</v>
      </c>
      <c r="F2807" t="s">
        <v>82</v>
      </c>
      <c r="G2807" t="s">
        <v>774</v>
      </c>
      <c r="H2807" t="s">
        <v>1536</v>
      </c>
      <c r="K2807" s="6"/>
      <c r="O2807" s="8">
        <v>3.41</v>
      </c>
      <c r="P2807" s="8">
        <v>3.5</v>
      </c>
      <c r="Q2807" s="8">
        <v>3.2</v>
      </c>
      <c r="R2807" s="8">
        <v>3.5</v>
      </c>
      <c r="S2807" s="8">
        <v>3</v>
      </c>
      <c r="T2807" s="8">
        <v>4</v>
      </c>
      <c r="U2807" s="8">
        <v>0.28999999999999998</v>
      </c>
      <c r="V2807" s="9">
        <v>29</v>
      </c>
      <c r="W2807" s="8">
        <v>0.29999999999999982</v>
      </c>
      <c r="X2807" s="8">
        <v>1</v>
      </c>
      <c r="Y2807" s="8">
        <v>-8.9999999999999858E-2</v>
      </c>
      <c r="Z2807" s="8">
        <v>0</v>
      </c>
      <c r="AA2807">
        <v>8.9999999999999858E-2</v>
      </c>
      <c r="AF2807" t="s">
        <v>1537</v>
      </c>
      <c r="AG2807" t="s">
        <v>777</v>
      </c>
      <c r="AH2807" t="s">
        <v>778</v>
      </c>
      <c r="AI2807" t="s">
        <v>1538</v>
      </c>
      <c r="AJ2807" s="7"/>
      <c r="AK2807" t="s">
        <v>3281</v>
      </c>
      <c r="AL2807" t="s">
        <v>91</v>
      </c>
      <c r="AM2807" t="s">
        <v>1536</v>
      </c>
      <c r="AN2807" t="s">
        <v>3304</v>
      </c>
      <c r="AO2807" t="str">
        <f>TEXT(A2807,"yyyy-mm-dd")</f>
        <v>2014-07-31</v>
      </c>
    </row>
    <row r="2808" spans="1:41">
      <c r="A2808" s="6" t="s">
        <v>3280</v>
      </c>
      <c r="B2808">
        <v>2014</v>
      </c>
      <c r="C2808">
        <v>7</v>
      </c>
      <c r="E2808" t="s">
        <v>392</v>
      </c>
      <c r="F2808" t="s">
        <v>82</v>
      </c>
      <c r="G2808" t="s">
        <v>774</v>
      </c>
      <c r="H2808" t="s">
        <v>775</v>
      </c>
      <c r="K2808" s="6"/>
      <c r="O2808" s="8">
        <v>3.17</v>
      </c>
      <c r="P2808" s="8">
        <v>3.16</v>
      </c>
      <c r="Q2808" s="8">
        <v>3</v>
      </c>
      <c r="R2808" s="8">
        <v>3.3</v>
      </c>
      <c r="S2808" s="8">
        <v>2.78</v>
      </c>
      <c r="T2808" s="8">
        <v>3.68</v>
      </c>
      <c r="U2808" s="8">
        <v>0.24</v>
      </c>
      <c r="V2808" s="9">
        <v>24</v>
      </c>
      <c r="W2808" s="8">
        <v>0.29999999999999982</v>
      </c>
      <c r="X2808" s="8">
        <v>0.90000000000000036</v>
      </c>
      <c r="Y2808" s="8">
        <v>9.9999999999997868E-3</v>
      </c>
      <c r="Z2808" s="8">
        <v>2.0000000000000018E-2</v>
      </c>
      <c r="AA2808">
        <v>-2.0000000000000018E-2</v>
      </c>
      <c r="AF2808" t="s">
        <v>776</v>
      </c>
      <c r="AG2808" t="s">
        <v>777</v>
      </c>
      <c r="AH2808" t="s">
        <v>778</v>
      </c>
      <c r="AI2808" t="s">
        <v>779</v>
      </c>
      <c r="AJ2808" s="7"/>
      <c r="AK2808" t="s">
        <v>3281</v>
      </c>
      <c r="AL2808" t="s">
        <v>393</v>
      </c>
      <c r="AM2808" t="s">
        <v>775</v>
      </c>
      <c r="AN2808" t="s">
        <v>3305</v>
      </c>
      <c r="AO2808" t="str">
        <f>TEXT(A2808,"yyyy-mm-dd")</f>
        <v>2014-07-31</v>
      </c>
    </row>
    <row r="2809" spans="1:41">
      <c r="A2809" s="6" t="s">
        <v>3280</v>
      </c>
      <c r="B2809">
        <v>2014</v>
      </c>
      <c r="C2809">
        <v>7</v>
      </c>
      <c r="E2809" t="s">
        <v>392</v>
      </c>
      <c r="F2809" t="s">
        <v>82</v>
      </c>
      <c r="G2809" t="s">
        <v>774</v>
      </c>
      <c r="H2809" t="s">
        <v>1536</v>
      </c>
      <c r="K2809" s="6"/>
      <c r="O2809" s="8">
        <v>3.12</v>
      </c>
      <c r="P2809" s="8">
        <v>3.08</v>
      </c>
      <c r="Q2809" s="8">
        <v>3</v>
      </c>
      <c r="R2809" s="8">
        <v>3.26</v>
      </c>
      <c r="S2809" s="8">
        <v>2.6</v>
      </c>
      <c r="T2809" s="8">
        <v>3.65</v>
      </c>
      <c r="U2809" s="8">
        <v>0.26</v>
      </c>
      <c r="V2809" s="9">
        <v>24</v>
      </c>
      <c r="W2809" s="8">
        <v>0.25999999999999979</v>
      </c>
      <c r="X2809" s="8">
        <v>1.0499999999999998</v>
      </c>
      <c r="Y2809" s="8">
        <v>4.0000000000000036E-2</v>
      </c>
      <c r="Z2809" s="8">
        <v>-4.0000000000000036E-2</v>
      </c>
      <c r="AA2809">
        <v>-9.0000000000000302E-2</v>
      </c>
      <c r="AF2809" t="s">
        <v>1537</v>
      </c>
      <c r="AG2809" t="s">
        <v>777</v>
      </c>
      <c r="AH2809" t="s">
        <v>778</v>
      </c>
      <c r="AI2809" t="s">
        <v>1538</v>
      </c>
      <c r="AJ2809" s="7"/>
      <c r="AK2809" t="s">
        <v>3281</v>
      </c>
      <c r="AL2809" t="s">
        <v>393</v>
      </c>
      <c r="AM2809" t="s">
        <v>1536</v>
      </c>
      <c r="AN2809" t="s">
        <v>3306</v>
      </c>
      <c r="AO2809" t="str">
        <f>TEXT(A2809,"yyyy-mm-dd")</f>
        <v>2014-07-31</v>
      </c>
    </row>
    <row r="2810" spans="1:41">
      <c r="A2810" s="6" t="s">
        <v>3280</v>
      </c>
      <c r="B2810">
        <v>2014</v>
      </c>
      <c r="C2810">
        <v>7</v>
      </c>
      <c r="E2810" t="s">
        <v>112</v>
      </c>
      <c r="F2810" t="s">
        <v>113</v>
      </c>
      <c r="G2810" t="s">
        <v>83</v>
      </c>
      <c r="H2810" t="s">
        <v>3018</v>
      </c>
      <c r="I2810">
        <v>2016</v>
      </c>
      <c r="K2810" s="6">
        <v>42735</v>
      </c>
      <c r="L2810">
        <v>29</v>
      </c>
      <c r="N2810" t="s">
        <v>581</v>
      </c>
      <c r="O2810" s="8">
        <v>4.32</v>
      </c>
      <c r="P2810" s="8">
        <v>4.21</v>
      </c>
      <c r="Q2810" s="8">
        <v>3.7</v>
      </c>
      <c r="R2810" s="8">
        <v>4.7</v>
      </c>
      <c r="S2810" s="8">
        <v>3.45</v>
      </c>
      <c r="T2810" s="8">
        <v>5.9</v>
      </c>
      <c r="U2810" s="8">
        <v>0.76</v>
      </c>
      <c r="V2810" s="9">
        <v>22</v>
      </c>
      <c r="W2810" s="8">
        <v>1</v>
      </c>
      <c r="X2810" s="8">
        <v>2.4500000000000002</v>
      </c>
      <c r="Y2810" s="8">
        <v>0.11000000000000032</v>
      </c>
      <c r="Z2810" s="8">
        <v>-0.19000000000000039</v>
      </c>
      <c r="AA2810">
        <v>-2.9999999999999805E-2</v>
      </c>
      <c r="AF2810" t="s">
        <v>3059</v>
      </c>
      <c r="AG2810" t="s">
        <v>115</v>
      </c>
      <c r="AH2810" t="s">
        <v>116</v>
      </c>
      <c r="AI2810" t="s">
        <v>359</v>
      </c>
      <c r="AJ2810" s="7">
        <v>42735</v>
      </c>
      <c r="AK2810" t="s">
        <v>3281</v>
      </c>
      <c r="AL2810" t="s">
        <v>118</v>
      </c>
      <c r="AM2810" t="s">
        <v>3020</v>
      </c>
      <c r="AN2810" t="s">
        <v>3310</v>
      </c>
      <c r="AO2810" t="str">
        <f>TEXT(A2810,"yyyy-mm-dd")</f>
        <v>2014-07-31</v>
      </c>
    </row>
    <row r="2811" spans="1:41">
      <c r="A2811" s="6" t="s">
        <v>3280</v>
      </c>
      <c r="B2811">
        <v>2014</v>
      </c>
      <c r="C2811">
        <v>7</v>
      </c>
      <c r="E2811" t="s">
        <v>2881</v>
      </c>
      <c r="F2811" t="s">
        <v>113</v>
      </c>
      <c r="G2811" t="s">
        <v>83</v>
      </c>
      <c r="H2811" t="s">
        <v>3018</v>
      </c>
      <c r="I2811">
        <v>2016</v>
      </c>
      <c r="K2811" s="6">
        <v>42735</v>
      </c>
      <c r="L2811">
        <v>29</v>
      </c>
      <c r="N2811" t="s">
        <v>581</v>
      </c>
      <c r="O2811" s="8">
        <v>7.07</v>
      </c>
      <c r="P2811" s="8">
        <v>6.93</v>
      </c>
      <c r="Q2811" s="8">
        <v>6.62</v>
      </c>
      <c r="R2811" s="8">
        <v>7.55</v>
      </c>
      <c r="S2811" s="8">
        <v>6</v>
      </c>
      <c r="T2811" s="8">
        <v>8.2799999999999994</v>
      </c>
      <c r="U2811" s="8">
        <v>0.66</v>
      </c>
      <c r="V2811" s="9">
        <v>20</v>
      </c>
      <c r="W2811" s="8">
        <v>0.92999999999999972</v>
      </c>
      <c r="X2811" s="8">
        <v>2.2799999999999994</v>
      </c>
      <c r="Y2811" s="8">
        <v>0.14000000000000057</v>
      </c>
      <c r="Z2811" s="8">
        <v>-0.16999999999999993</v>
      </c>
      <c r="AA2811">
        <v>9.9999999999999645E-2</v>
      </c>
      <c r="AF2811" t="s">
        <v>3099</v>
      </c>
      <c r="AG2811" t="s">
        <v>2883</v>
      </c>
      <c r="AH2811" t="s">
        <v>2884</v>
      </c>
      <c r="AI2811" t="s">
        <v>359</v>
      </c>
      <c r="AJ2811" s="7">
        <v>42735</v>
      </c>
      <c r="AK2811" t="s">
        <v>3281</v>
      </c>
      <c r="AL2811" t="s">
        <v>2885</v>
      </c>
      <c r="AM2811" t="s">
        <v>3020</v>
      </c>
      <c r="AN2811" t="s">
        <v>3313</v>
      </c>
      <c r="AO2811" t="str">
        <f>TEXT(A2811,"yyyy-mm-dd")</f>
        <v>2014-07-31</v>
      </c>
    </row>
    <row r="2812" spans="1:41">
      <c r="A2812" s="6" t="s">
        <v>3280</v>
      </c>
      <c r="B2812">
        <v>2014</v>
      </c>
      <c r="C2812">
        <v>7</v>
      </c>
      <c r="E2812" t="s">
        <v>112</v>
      </c>
      <c r="F2812" t="s">
        <v>113</v>
      </c>
      <c r="G2812" t="s">
        <v>83</v>
      </c>
      <c r="H2812" t="s">
        <v>2624</v>
      </c>
      <c r="I2812">
        <v>2015</v>
      </c>
      <c r="K2812" s="6">
        <v>42369</v>
      </c>
      <c r="L2812">
        <v>17</v>
      </c>
      <c r="N2812" t="s">
        <v>214</v>
      </c>
      <c r="O2812" s="8">
        <v>3.49</v>
      </c>
      <c r="P2812" s="8">
        <v>3.5</v>
      </c>
      <c r="Q2812" s="8">
        <v>3.17</v>
      </c>
      <c r="R2812" s="8">
        <v>3.88</v>
      </c>
      <c r="S2812" s="8">
        <v>2.92</v>
      </c>
      <c r="T2812" s="8">
        <v>4.0999999999999996</v>
      </c>
      <c r="U2812" s="8">
        <v>0.39</v>
      </c>
      <c r="V2812" s="9">
        <v>29</v>
      </c>
      <c r="W2812" s="8">
        <v>0.71</v>
      </c>
      <c r="X2812" s="8">
        <v>1.1799999999999997</v>
      </c>
      <c r="Y2812" s="8">
        <v>-9.9999999999997868E-3</v>
      </c>
      <c r="Z2812" s="8">
        <v>0</v>
      </c>
      <c r="AA2812">
        <v>0.10000000000000009</v>
      </c>
      <c r="AF2812" t="s">
        <v>2694</v>
      </c>
      <c r="AG2812" t="s">
        <v>115</v>
      </c>
      <c r="AH2812" t="s">
        <v>116</v>
      </c>
      <c r="AI2812" t="s">
        <v>230</v>
      </c>
      <c r="AJ2812" s="7">
        <v>42369</v>
      </c>
      <c r="AK2812" t="s">
        <v>3281</v>
      </c>
      <c r="AL2812" t="s">
        <v>118</v>
      </c>
      <c r="AM2812" t="s">
        <v>2626</v>
      </c>
      <c r="AN2812" t="s">
        <v>3309</v>
      </c>
      <c r="AO2812" t="str">
        <f>TEXT(A2812,"yyyy-mm-dd")</f>
        <v>2014-07-31</v>
      </c>
    </row>
    <row r="2813" spans="1:41">
      <c r="A2813" s="6" t="s">
        <v>3280</v>
      </c>
      <c r="B2813">
        <v>2014</v>
      </c>
      <c r="C2813">
        <v>7</v>
      </c>
      <c r="E2813" t="s">
        <v>2881</v>
      </c>
      <c r="F2813" t="s">
        <v>113</v>
      </c>
      <c r="G2813" t="s">
        <v>83</v>
      </c>
      <c r="H2813" t="s">
        <v>2624</v>
      </c>
      <c r="I2813">
        <v>2015</v>
      </c>
      <c r="K2813" s="6">
        <v>42369</v>
      </c>
      <c r="L2813">
        <v>17</v>
      </c>
      <c r="N2813" t="s">
        <v>214</v>
      </c>
      <c r="O2813" s="8">
        <v>6.54</v>
      </c>
      <c r="P2813" s="8">
        <v>6.5</v>
      </c>
      <c r="Q2813" s="8">
        <v>6.31</v>
      </c>
      <c r="R2813" s="8">
        <v>6.81</v>
      </c>
      <c r="S2813" s="8">
        <v>5.9</v>
      </c>
      <c r="T2813" s="8">
        <v>7.09</v>
      </c>
      <c r="U2813" s="8">
        <v>0.34</v>
      </c>
      <c r="V2813" s="9">
        <v>22</v>
      </c>
      <c r="W2813" s="8">
        <v>0.5</v>
      </c>
      <c r="X2813" s="8">
        <v>1.1899999999999995</v>
      </c>
      <c r="Y2813" s="8">
        <v>4.0000000000000036E-2</v>
      </c>
      <c r="Z2813" s="8">
        <v>1.9999999999999574E-2</v>
      </c>
      <c r="AA2813">
        <v>9.9999999999999645E-2</v>
      </c>
      <c r="AF2813" t="s">
        <v>3062</v>
      </c>
      <c r="AG2813" t="s">
        <v>2883</v>
      </c>
      <c r="AH2813" t="s">
        <v>2884</v>
      </c>
      <c r="AI2813" t="s">
        <v>230</v>
      </c>
      <c r="AJ2813" s="7">
        <v>42369</v>
      </c>
      <c r="AK2813" t="s">
        <v>3281</v>
      </c>
      <c r="AL2813" t="s">
        <v>2885</v>
      </c>
      <c r="AM2813" t="s">
        <v>2626</v>
      </c>
      <c r="AN2813" t="s">
        <v>3312</v>
      </c>
      <c r="AO2813" t="str">
        <f>TEXT(A2813,"yyyy-mm-dd")</f>
        <v>2014-07-31</v>
      </c>
    </row>
    <row r="2814" spans="1:41">
      <c r="A2814" s="6" t="s">
        <v>3280</v>
      </c>
      <c r="B2814">
        <v>2014</v>
      </c>
      <c r="C2814">
        <v>7</v>
      </c>
      <c r="E2814" t="s">
        <v>112</v>
      </c>
      <c r="F2814" t="s">
        <v>113</v>
      </c>
      <c r="G2814" t="s">
        <v>83</v>
      </c>
      <c r="H2814" t="s">
        <v>2325</v>
      </c>
      <c r="I2814">
        <v>2014</v>
      </c>
      <c r="K2814" s="6">
        <v>42004</v>
      </c>
      <c r="L2814">
        <v>5</v>
      </c>
      <c r="N2814" t="s">
        <v>211</v>
      </c>
      <c r="O2814" s="8">
        <v>2.96</v>
      </c>
      <c r="P2814" s="8">
        <v>3</v>
      </c>
      <c r="Q2814" s="8">
        <v>2.9</v>
      </c>
      <c r="R2814" s="8">
        <v>3</v>
      </c>
      <c r="S2814" s="8">
        <v>2.75</v>
      </c>
      <c r="T2814" s="8">
        <v>3.15</v>
      </c>
      <c r="U2814" s="8">
        <v>0.1</v>
      </c>
      <c r="V2814" s="9">
        <v>29</v>
      </c>
      <c r="W2814" s="8">
        <v>0.10000000000000009</v>
      </c>
      <c r="X2814" s="8">
        <v>0.39999999999999991</v>
      </c>
      <c r="Y2814" s="8">
        <v>-4.0000000000000036E-2</v>
      </c>
      <c r="Z2814" s="8">
        <v>0</v>
      </c>
      <c r="AA2814">
        <v>-4.9999999999999822E-2</v>
      </c>
      <c r="AF2814" t="s">
        <v>2648</v>
      </c>
      <c r="AG2814" t="s">
        <v>115</v>
      </c>
      <c r="AH2814" t="s">
        <v>116</v>
      </c>
      <c r="AI2814" t="s">
        <v>117</v>
      </c>
      <c r="AJ2814" s="7">
        <v>42004</v>
      </c>
      <c r="AK2814" t="s">
        <v>3281</v>
      </c>
      <c r="AL2814" t="s">
        <v>118</v>
      </c>
      <c r="AM2814" t="s">
        <v>2327</v>
      </c>
      <c r="AN2814" t="s">
        <v>3308</v>
      </c>
      <c r="AO2814" t="str">
        <f>TEXT(A2814,"yyyy-mm-dd")</f>
        <v>2014-07-31</v>
      </c>
    </row>
    <row r="2815" spans="1:41">
      <c r="A2815" s="6" t="s">
        <v>3280</v>
      </c>
      <c r="B2815">
        <v>2014</v>
      </c>
      <c r="C2815">
        <v>7</v>
      </c>
      <c r="E2815" t="s">
        <v>2881</v>
      </c>
      <c r="F2815" t="s">
        <v>113</v>
      </c>
      <c r="G2815" t="s">
        <v>83</v>
      </c>
      <c r="H2815" t="s">
        <v>2325</v>
      </c>
      <c r="I2815">
        <v>2014</v>
      </c>
      <c r="K2815" s="6">
        <v>42004</v>
      </c>
      <c r="L2815">
        <v>5</v>
      </c>
      <c r="N2815" t="s">
        <v>211</v>
      </c>
      <c r="O2815" s="8">
        <v>5.98</v>
      </c>
      <c r="P2815" s="8">
        <v>5.98</v>
      </c>
      <c r="Q2815" s="8">
        <v>5.83</v>
      </c>
      <c r="R2815" s="8">
        <v>6.03</v>
      </c>
      <c r="S2815" s="8">
        <v>5.64</v>
      </c>
      <c r="T2815" s="8">
        <v>6.55</v>
      </c>
      <c r="U2815" s="8">
        <v>0.24</v>
      </c>
      <c r="V2815" s="9">
        <v>22</v>
      </c>
      <c r="W2815" s="8">
        <v>0.20000000000000018</v>
      </c>
      <c r="X2815" s="8">
        <v>0.91000000000000014</v>
      </c>
      <c r="Y2815" s="8">
        <v>0</v>
      </c>
      <c r="Z2815" s="8">
        <v>-1.9999999999999574E-2</v>
      </c>
      <c r="AA2815">
        <v>-0.25</v>
      </c>
      <c r="AF2815" t="s">
        <v>2882</v>
      </c>
      <c r="AG2815" t="s">
        <v>2883</v>
      </c>
      <c r="AH2815" t="s">
        <v>2884</v>
      </c>
      <c r="AI2815" t="s">
        <v>117</v>
      </c>
      <c r="AJ2815" s="7">
        <v>42004</v>
      </c>
      <c r="AK2815" t="s">
        <v>3281</v>
      </c>
      <c r="AL2815" t="s">
        <v>2885</v>
      </c>
      <c r="AM2815" t="s">
        <v>2327</v>
      </c>
      <c r="AN2815" t="s">
        <v>3311</v>
      </c>
      <c r="AO2815" t="str">
        <f>TEXT(A2815,"yyyy-mm-dd")</f>
        <v>2014-07-31</v>
      </c>
    </row>
    <row r="2816" spans="1:41">
      <c r="A2816" s="6" t="s">
        <v>3314</v>
      </c>
      <c r="B2816">
        <v>2014</v>
      </c>
      <c r="C2816">
        <v>8</v>
      </c>
      <c r="E2816" t="s">
        <v>1907</v>
      </c>
      <c r="F2816" t="s">
        <v>1908</v>
      </c>
      <c r="G2816" t="s">
        <v>102</v>
      </c>
      <c r="H2816" t="s">
        <v>3265</v>
      </c>
      <c r="I2816">
        <v>2016</v>
      </c>
      <c r="J2816">
        <v>2</v>
      </c>
      <c r="K2816" s="6">
        <v>42551</v>
      </c>
      <c r="L2816">
        <v>22</v>
      </c>
      <c r="M2816">
        <v>7</v>
      </c>
      <c r="N2816" t="s">
        <v>167</v>
      </c>
      <c r="O2816" s="8">
        <v>4.03</v>
      </c>
      <c r="P2816" s="8">
        <v>4</v>
      </c>
      <c r="Q2816" s="8">
        <v>3.75</v>
      </c>
      <c r="R2816" s="8">
        <v>4.2699999999999996</v>
      </c>
      <c r="S2816" s="8">
        <v>3</v>
      </c>
      <c r="T2816" s="8">
        <v>4.75</v>
      </c>
      <c r="U2816" s="8">
        <v>0.45</v>
      </c>
      <c r="V2816" s="9">
        <v>24</v>
      </c>
      <c r="W2816" s="8">
        <v>0.51999999999999957</v>
      </c>
      <c r="X2816" s="8">
        <v>1.75</v>
      </c>
      <c r="Y2816" s="8">
        <v>3.0000000000000249E-2</v>
      </c>
      <c r="Z2816" s="8">
        <v>0</v>
      </c>
      <c r="AA2816">
        <v>1.9999999999999574E-2</v>
      </c>
      <c r="AF2816" t="s">
        <v>3266</v>
      </c>
      <c r="AG2816" t="s">
        <v>1910</v>
      </c>
      <c r="AH2816" t="s">
        <v>1911</v>
      </c>
      <c r="AI2816" t="s">
        <v>1944</v>
      </c>
      <c r="AJ2816" s="7">
        <v>42551</v>
      </c>
      <c r="AK2816" t="s">
        <v>3315</v>
      </c>
      <c r="AL2816" t="s">
        <v>1908</v>
      </c>
      <c r="AM2816" t="s">
        <v>3267</v>
      </c>
      <c r="AN2816" t="s">
        <v>3335</v>
      </c>
      <c r="AO2816" t="str">
        <f>TEXT(A2816,"yyyy-mm-dd")</f>
        <v>2014-08-31</v>
      </c>
    </row>
    <row r="2817" spans="1:41">
      <c r="A2817" s="6" t="s">
        <v>3314</v>
      </c>
      <c r="B2817">
        <v>2014</v>
      </c>
      <c r="C2817">
        <v>8</v>
      </c>
      <c r="E2817" t="s">
        <v>1907</v>
      </c>
      <c r="F2817" t="s">
        <v>1908</v>
      </c>
      <c r="G2817" t="s">
        <v>102</v>
      </c>
      <c r="H2817" t="s">
        <v>3159</v>
      </c>
      <c r="I2817">
        <v>2016</v>
      </c>
      <c r="J2817">
        <v>1</v>
      </c>
      <c r="K2817" s="6">
        <v>42460</v>
      </c>
      <c r="L2817">
        <v>19</v>
      </c>
      <c r="M2817">
        <v>6</v>
      </c>
      <c r="N2817" t="s">
        <v>195</v>
      </c>
      <c r="O2817" s="8">
        <v>3.88</v>
      </c>
      <c r="P2817" s="8">
        <v>3.88</v>
      </c>
      <c r="Q2817" s="8">
        <v>3.5</v>
      </c>
      <c r="R2817" s="8">
        <v>4.03</v>
      </c>
      <c r="S2817" s="8">
        <v>3</v>
      </c>
      <c r="T2817" s="8">
        <v>4.5</v>
      </c>
      <c r="U2817" s="8">
        <v>0.39</v>
      </c>
      <c r="V2817" s="9">
        <v>24</v>
      </c>
      <c r="W2817" s="8">
        <v>0.53000000000000025</v>
      </c>
      <c r="X2817" s="8">
        <v>1.5</v>
      </c>
      <c r="Y2817" s="8">
        <v>0</v>
      </c>
      <c r="Z2817" s="8">
        <v>-0.12000000000000011</v>
      </c>
      <c r="AA2817">
        <v>-0.21999999999999975</v>
      </c>
      <c r="AF2817" t="s">
        <v>3160</v>
      </c>
      <c r="AG2817" t="s">
        <v>1910</v>
      </c>
      <c r="AH2817" t="s">
        <v>1911</v>
      </c>
      <c r="AI2817" t="s">
        <v>1939</v>
      </c>
      <c r="AJ2817" s="7">
        <v>42460</v>
      </c>
      <c r="AK2817" t="s">
        <v>3315</v>
      </c>
      <c r="AL2817" t="s">
        <v>1908</v>
      </c>
      <c r="AM2817" t="s">
        <v>3161</v>
      </c>
      <c r="AN2817" t="s">
        <v>3334</v>
      </c>
      <c r="AO2817" t="str">
        <f>TEXT(A2817,"yyyy-mm-dd")</f>
        <v>2014-08-31</v>
      </c>
    </row>
    <row r="2818" spans="1:41">
      <c r="A2818" s="6" t="s">
        <v>3314</v>
      </c>
      <c r="B2818">
        <v>2014</v>
      </c>
      <c r="C2818">
        <v>8</v>
      </c>
      <c r="E2818" t="s">
        <v>1907</v>
      </c>
      <c r="F2818" t="s">
        <v>1908</v>
      </c>
      <c r="G2818" t="s">
        <v>102</v>
      </c>
      <c r="H2818" t="s">
        <v>3037</v>
      </c>
      <c r="I2818">
        <v>2015</v>
      </c>
      <c r="J2818">
        <v>4</v>
      </c>
      <c r="K2818" s="6">
        <v>42369</v>
      </c>
      <c r="L2818">
        <v>16</v>
      </c>
      <c r="M2818">
        <v>5</v>
      </c>
      <c r="N2818" t="s">
        <v>222</v>
      </c>
      <c r="O2818" s="8">
        <v>3.68</v>
      </c>
      <c r="P2818" s="8">
        <v>3.68</v>
      </c>
      <c r="Q2818" s="8">
        <v>3.5</v>
      </c>
      <c r="R2818" s="8">
        <v>4</v>
      </c>
      <c r="S2818" s="8">
        <v>3</v>
      </c>
      <c r="T2818" s="8">
        <v>4.5</v>
      </c>
      <c r="U2818" s="8">
        <v>0.32</v>
      </c>
      <c r="V2818" s="9">
        <v>30</v>
      </c>
      <c r="W2818" s="8">
        <v>0.5</v>
      </c>
      <c r="X2818" s="8">
        <v>1.5</v>
      </c>
      <c r="Y2818" s="8">
        <v>0</v>
      </c>
      <c r="Z2818" s="8">
        <v>8.0000000000000071E-2</v>
      </c>
      <c r="AA2818">
        <v>0</v>
      </c>
      <c r="AF2818" t="s">
        <v>3049</v>
      </c>
      <c r="AG2818" t="s">
        <v>1910</v>
      </c>
      <c r="AH2818" t="s">
        <v>1911</v>
      </c>
      <c r="AI2818" t="s">
        <v>1934</v>
      </c>
      <c r="AJ2818" s="7">
        <v>42369</v>
      </c>
      <c r="AK2818" t="s">
        <v>3315</v>
      </c>
      <c r="AL2818" t="s">
        <v>1908</v>
      </c>
      <c r="AM2818" t="s">
        <v>3040</v>
      </c>
      <c r="AN2818" t="s">
        <v>3333</v>
      </c>
      <c r="AO2818" t="str">
        <f>TEXT(A2818,"yyyy-mm-dd")</f>
        <v>2014-08-31</v>
      </c>
    </row>
    <row r="2819" spans="1:41">
      <c r="A2819" s="6" t="s">
        <v>3314</v>
      </c>
      <c r="B2819">
        <v>2014</v>
      </c>
      <c r="C2819">
        <v>8</v>
      </c>
      <c r="E2819" t="s">
        <v>1907</v>
      </c>
      <c r="F2819" t="s">
        <v>1908</v>
      </c>
      <c r="G2819" t="s">
        <v>102</v>
      </c>
      <c r="H2819" t="s">
        <v>2970</v>
      </c>
      <c r="I2819">
        <v>2015</v>
      </c>
      <c r="J2819">
        <v>3</v>
      </c>
      <c r="K2819" s="6">
        <v>42277</v>
      </c>
      <c r="L2819">
        <v>13</v>
      </c>
      <c r="M2819">
        <v>4</v>
      </c>
      <c r="N2819" t="s">
        <v>252</v>
      </c>
      <c r="O2819" s="8">
        <v>3.43</v>
      </c>
      <c r="P2819" s="8">
        <v>3.5</v>
      </c>
      <c r="Q2819" s="8">
        <v>3.25</v>
      </c>
      <c r="R2819" s="8">
        <v>3.5</v>
      </c>
      <c r="S2819" s="8">
        <v>3</v>
      </c>
      <c r="T2819" s="8">
        <v>4</v>
      </c>
      <c r="U2819" s="8">
        <v>0.26</v>
      </c>
      <c r="V2819" s="9">
        <v>29</v>
      </c>
      <c r="W2819" s="8">
        <v>0.25</v>
      </c>
      <c r="X2819" s="8">
        <v>1</v>
      </c>
      <c r="Y2819" s="8">
        <v>-6.999999999999984E-2</v>
      </c>
      <c r="Z2819" s="8">
        <v>0</v>
      </c>
      <c r="AA2819">
        <v>0</v>
      </c>
      <c r="AF2819" t="s">
        <v>2971</v>
      </c>
      <c r="AG2819" t="s">
        <v>1910</v>
      </c>
      <c r="AH2819" t="s">
        <v>1911</v>
      </c>
      <c r="AI2819" t="s">
        <v>1929</v>
      </c>
      <c r="AJ2819" s="7">
        <v>42277</v>
      </c>
      <c r="AK2819" t="s">
        <v>3315</v>
      </c>
      <c r="AL2819" t="s">
        <v>1908</v>
      </c>
      <c r="AM2819" t="s">
        <v>2972</v>
      </c>
      <c r="AN2819" t="s">
        <v>3332</v>
      </c>
      <c r="AO2819" t="str">
        <f>TEXT(A2819,"yyyy-mm-dd")</f>
        <v>2014-08-31</v>
      </c>
    </row>
    <row r="2820" spans="1:41">
      <c r="A2820" s="6" t="s">
        <v>3314</v>
      </c>
      <c r="B2820">
        <v>2014</v>
      </c>
      <c r="C2820">
        <v>8</v>
      </c>
      <c r="E2820" t="s">
        <v>1907</v>
      </c>
      <c r="F2820" t="s">
        <v>1908</v>
      </c>
      <c r="G2820" t="s">
        <v>102</v>
      </c>
      <c r="H2820" t="s">
        <v>2840</v>
      </c>
      <c r="I2820">
        <v>2015</v>
      </c>
      <c r="J2820">
        <v>2</v>
      </c>
      <c r="K2820" s="6">
        <v>42185</v>
      </c>
      <c r="L2820">
        <v>10</v>
      </c>
      <c r="M2820">
        <v>3</v>
      </c>
      <c r="N2820" t="s">
        <v>164</v>
      </c>
      <c r="O2820" s="8">
        <v>3.17</v>
      </c>
      <c r="P2820" s="8">
        <v>3</v>
      </c>
      <c r="Q2820" s="8">
        <v>3</v>
      </c>
      <c r="R2820" s="8">
        <v>3.25</v>
      </c>
      <c r="S2820" s="8">
        <v>3</v>
      </c>
      <c r="T2820" s="8">
        <v>3.5</v>
      </c>
      <c r="U2820" s="8">
        <v>0.2</v>
      </c>
      <c r="V2820" s="9">
        <v>29</v>
      </c>
      <c r="W2820" s="8">
        <v>0.25</v>
      </c>
      <c r="X2820" s="8">
        <v>0.5</v>
      </c>
      <c r="Y2820" s="8">
        <v>0.16999999999999993</v>
      </c>
      <c r="Z2820" s="8">
        <v>0</v>
      </c>
      <c r="AA2820">
        <v>0</v>
      </c>
      <c r="AF2820" t="s">
        <v>2841</v>
      </c>
      <c r="AG2820" t="s">
        <v>1910</v>
      </c>
      <c r="AH2820" t="s">
        <v>1911</v>
      </c>
      <c r="AI2820" t="s">
        <v>1924</v>
      </c>
      <c r="AJ2820" s="7">
        <v>42185</v>
      </c>
      <c r="AK2820" t="s">
        <v>3315</v>
      </c>
      <c r="AL2820" t="s">
        <v>1908</v>
      </c>
      <c r="AM2820" t="s">
        <v>2842</v>
      </c>
      <c r="AN2820" t="s">
        <v>3331</v>
      </c>
      <c r="AO2820" t="str">
        <f>TEXT(A2820,"yyyy-mm-dd")</f>
        <v>2014-08-31</v>
      </c>
    </row>
    <row r="2821" spans="1:41">
      <c r="A2821" s="6" t="s">
        <v>3314</v>
      </c>
      <c r="B2821">
        <v>2014</v>
      </c>
      <c r="C2821">
        <v>8</v>
      </c>
      <c r="E2821" t="s">
        <v>1907</v>
      </c>
      <c r="F2821" t="s">
        <v>1908</v>
      </c>
      <c r="G2821" t="s">
        <v>102</v>
      </c>
      <c r="H2821" t="s">
        <v>2749</v>
      </c>
      <c r="I2821">
        <v>2015</v>
      </c>
      <c r="J2821">
        <v>1</v>
      </c>
      <c r="K2821" s="6">
        <v>42094</v>
      </c>
      <c r="L2821">
        <v>7</v>
      </c>
      <c r="M2821">
        <v>2</v>
      </c>
      <c r="N2821" t="s">
        <v>192</v>
      </c>
      <c r="O2821" s="8">
        <v>3.04</v>
      </c>
      <c r="P2821" s="8">
        <v>3</v>
      </c>
      <c r="Q2821" s="8">
        <v>3</v>
      </c>
      <c r="R2821" s="8">
        <v>3</v>
      </c>
      <c r="S2821" s="8">
        <v>3</v>
      </c>
      <c r="T2821" s="8">
        <v>3.5</v>
      </c>
      <c r="U2821" s="8">
        <v>0.11</v>
      </c>
      <c r="V2821" s="9">
        <v>29</v>
      </c>
      <c r="W2821" s="8">
        <v>0</v>
      </c>
      <c r="X2821" s="8">
        <v>0.5</v>
      </c>
      <c r="Y2821" s="8">
        <v>4.0000000000000036E-2</v>
      </c>
      <c r="Z2821" s="8">
        <v>0</v>
      </c>
      <c r="AA2821">
        <v>0</v>
      </c>
      <c r="AF2821" t="s">
        <v>2750</v>
      </c>
      <c r="AG2821" t="s">
        <v>1910</v>
      </c>
      <c r="AH2821" t="s">
        <v>1911</v>
      </c>
      <c r="AI2821" t="s">
        <v>1919</v>
      </c>
      <c r="AJ2821" s="7">
        <v>42094</v>
      </c>
      <c r="AK2821" t="s">
        <v>3315</v>
      </c>
      <c r="AL2821" t="s">
        <v>1908</v>
      </c>
      <c r="AM2821" t="s">
        <v>2751</v>
      </c>
      <c r="AN2821" t="s">
        <v>3330</v>
      </c>
      <c r="AO2821" t="str">
        <f>TEXT(A2821,"yyyy-mm-dd")</f>
        <v>2014-08-31</v>
      </c>
    </row>
    <row r="2822" spans="1:41">
      <c r="A2822" s="6" t="s">
        <v>3314</v>
      </c>
      <c r="B2822">
        <v>2014</v>
      </c>
      <c r="C2822">
        <v>8</v>
      </c>
      <c r="E2822" t="s">
        <v>1907</v>
      </c>
      <c r="F2822" t="s">
        <v>1908</v>
      </c>
      <c r="G2822" t="s">
        <v>102</v>
      </c>
      <c r="H2822" t="s">
        <v>2641</v>
      </c>
      <c r="I2822">
        <v>2014</v>
      </c>
      <c r="J2822">
        <v>4</v>
      </c>
      <c r="K2822" s="6">
        <v>42004</v>
      </c>
      <c r="L2822">
        <v>4</v>
      </c>
      <c r="M2822">
        <v>1</v>
      </c>
      <c r="N2822" t="s">
        <v>219</v>
      </c>
      <c r="O2822" s="8">
        <v>3</v>
      </c>
      <c r="P2822" s="8">
        <v>3</v>
      </c>
      <c r="Q2822" s="8">
        <v>3</v>
      </c>
      <c r="R2822" s="8">
        <v>3</v>
      </c>
      <c r="S2822" s="8">
        <v>3</v>
      </c>
      <c r="T2822" s="8">
        <v>3</v>
      </c>
      <c r="U2822" s="8">
        <v>0</v>
      </c>
      <c r="V2822" s="9">
        <v>30</v>
      </c>
      <c r="W2822" s="8">
        <v>0</v>
      </c>
      <c r="X2822" s="8">
        <v>0</v>
      </c>
      <c r="Y2822" s="8">
        <v>0</v>
      </c>
      <c r="Z2822" s="8">
        <v>0</v>
      </c>
      <c r="AA2822">
        <v>0</v>
      </c>
      <c r="AF2822" t="s">
        <v>2642</v>
      </c>
      <c r="AG2822" t="s">
        <v>1910</v>
      </c>
      <c r="AH2822" t="s">
        <v>1911</v>
      </c>
      <c r="AI2822" t="s">
        <v>1915</v>
      </c>
      <c r="AJ2822" s="7">
        <v>42004</v>
      </c>
      <c r="AK2822" t="s">
        <v>3315</v>
      </c>
      <c r="AL2822" t="s">
        <v>1908</v>
      </c>
      <c r="AM2822" t="s">
        <v>2643</v>
      </c>
      <c r="AN2822" t="s">
        <v>3329</v>
      </c>
      <c r="AO2822" t="str">
        <f>TEXT(A2822,"yyyy-mm-dd")</f>
        <v>2014-08-31</v>
      </c>
    </row>
    <row r="2823" spans="1:41">
      <c r="A2823" s="6" t="s">
        <v>3314</v>
      </c>
      <c r="B2823">
        <v>2014</v>
      </c>
      <c r="C2823">
        <v>8</v>
      </c>
      <c r="E2823" t="s">
        <v>1907</v>
      </c>
      <c r="F2823" t="s">
        <v>1908</v>
      </c>
      <c r="G2823" t="s">
        <v>102</v>
      </c>
      <c r="H2823" t="s">
        <v>2564</v>
      </c>
      <c r="I2823">
        <v>2014</v>
      </c>
      <c r="J2823">
        <v>3</v>
      </c>
      <c r="K2823" s="6">
        <v>41912</v>
      </c>
      <c r="L2823">
        <v>1</v>
      </c>
      <c r="M2823">
        <v>0</v>
      </c>
      <c r="N2823" t="s">
        <v>169</v>
      </c>
      <c r="O2823" s="8">
        <v>3</v>
      </c>
      <c r="P2823" s="8">
        <v>3</v>
      </c>
      <c r="Q2823" s="8">
        <v>3</v>
      </c>
      <c r="R2823" s="8">
        <v>3</v>
      </c>
      <c r="S2823" s="8">
        <v>3</v>
      </c>
      <c r="T2823" s="8">
        <v>3</v>
      </c>
      <c r="U2823" s="8">
        <v>0</v>
      </c>
      <c r="V2823" s="9">
        <v>30</v>
      </c>
      <c r="W2823" s="8">
        <v>0</v>
      </c>
      <c r="X2823" s="8">
        <v>0</v>
      </c>
      <c r="Y2823" s="8">
        <v>0</v>
      </c>
      <c r="Z2823" s="8">
        <v>0</v>
      </c>
      <c r="AA2823">
        <v>0</v>
      </c>
      <c r="AF2823" t="s">
        <v>2565</v>
      </c>
      <c r="AG2823" t="s">
        <v>1910</v>
      </c>
      <c r="AH2823" t="s">
        <v>1911</v>
      </c>
      <c r="AI2823" t="s">
        <v>1912</v>
      </c>
      <c r="AJ2823" s="7">
        <v>41912</v>
      </c>
      <c r="AK2823" t="s">
        <v>3315</v>
      </c>
      <c r="AL2823" t="s">
        <v>1908</v>
      </c>
      <c r="AM2823" t="s">
        <v>2566</v>
      </c>
      <c r="AN2823" t="s">
        <v>3328</v>
      </c>
      <c r="AO2823" t="str">
        <f>TEXT(A2823,"yyyy-mm-dd")</f>
        <v>2014-08-31</v>
      </c>
    </row>
    <row r="2824" spans="1:41">
      <c r="A2824" s="6" t="s">
        <v>3314</v>
      </c>
      <c r="B2824">
        <v>2014</v>
      </c>
      <c r="C2824">
        <v>8</v>
      </c>
      <c r="E2824" t="s">
        <v>100</v>
      </c>
      <c r="F2824" t="s">
        <v>101</v>
      </c>
      <c r="G2824" t="s">
        <v>83</v>
      </c>
      <c r="H2824" t="s">
        <v>3018</v>
      </c>
      <c r="I2824">
        <v>2016</v>
      </c>
      <c r="K2824" s="6">
        <v>42735</v>
      </c>
      <c r="L2824">
        <v>28</v>
      </c>
      <c r="N2824" t="s">
        <v>593</v>
      </c>
      <c r="O2824" s="8">
        <v>4.1100000000000003</v>
      </c>
      <c r="P2824" s="8">
        <v>4</v>
      </c>
      <c r="Q2824" s="8">
        <v>3.8</v>
      </c>
      <c r="R2824" s="8">
        <v>4.45</v>
      </c>
      <c r="S2824" s="8">
        <v>3.1</v>
      </c>
      <c r="T2824" s="8">
        <v>5</v>
      </c>
      <c r="U2824" s="8">
        <v>0.48</v>
      </c>
      <c r="V2824" s="9">
        <v>27</v>
      </c>
      <c r="W2824" s="8">
        <v>0.65000000000000036</v>
      </c>
      <c r="X2824" s="8">
        <v>1.9</v>
      </c>
      <c r="Y2824" s="8">
        <v>0.11000000000000032</v>
      </c>
      <c r="Z2824" s="8">
        <v>-9.9999999999999645E-2</v>
      </c>
      <c r="AA2824">
        <v>-4.9999999999999822E-2</v>
      </c>
      <c r="AF2824" t="s">
        <v>10098</v>
      </c>
      <c r="AG2824" t="s">
        <v>9655</v>
      </c>
      <c r="AH2824" t="s">
        <v>9656</v>
      </c>
      <c r="AI2824" t="s">
        <v>9708</v>
      </c>
      <c r="AJ2824" s="7">
        <v>42735</v>
      </c>
      <c r="AK2824" t="s">
        <v>3315</v>
      </c>
      <c r="AL2824" t="s">
        <v>109</v>
      </c>
      <c r="AM2824" t="s">
        <v>3020</v>
      </c>
      <c r="AN2824" t="s">
        <v>10108</v>
      </c>
    </row>
    <row r="2825" spans="1:41">
      <c r="A2825" s="6" t="s">
        <v>3314</v>
      </c>
      <c r="B2825">
        <v>2014</v>
      </c>
      <c r="C2825">
        <v>8</v>
      </c>
      <c r="E2825" t="s">
        <v>100</v>
      </c>
      <c r="F2825" t="s">
        <v>101</v>
      </c>
      <c r="G2825" t="s">
        <v>102</v>
      </c>
      <c r="H2825" t="s">
        <v>3037</v>
      </c>
      <c r="I2825">
        <v>2015</v>
      </c>
      <c r="J2825">
        <v>4</v>
      </c>
      <c r="K2825" s="6">
        <v>42369</v>
      </c>
      <c r="L2825">
        <v>16</v>
      </c>
      <c r="M2825">
        <v>5</v>
      </c>
      <c r="N2825" t="s">
        <v>222</v>
      </c>
      <c r="O2825" s="8">
        <v>3.65</v>
      </c>
      <c r="P2825" s="8">
        <v>3.7</v>
      </c>
      <c r="Q2825" s="8">
        <v>3.3</v>
      </c>
      <c r="R2825" s="8">
        <v>4.0199999999999996</v>
      </c>
      <c r="S2825" s="8">
        <v>1.89</v>
      </c>
      <c r="T2825" s="8">
        <v>4.6500000000000004</v>
      </c>
      <c r="U2825" s="8">
        <v>0.57999999999999996</v>
      </c>
      <c r="V2825" s="9">
        <v>32</v>
      </c>
      <c r="W2825" s="8">
        <v>0.71999999999999975</v>
      </c>
      <c r="X2825" s="8">
        <v>2.7600000000000007</v>
      </c>
      <c r="Y2825" s="8">
        <v>-5.0000000000000266E-2</v>
      </c>
      <c r="Z2825" s="8">
        <v>-9.9999999999999645E-2</v>
      </c>
      <c r="AA2825">
        <v>0.11000000000000032</v>
      </c>
      <c r="AF2825" t="s">
        <v>3038</v>
      </c>
      <c r="AG2825" t="s">
        <v>106</v>
      </c>
      <c r="AH2825" t="s">
        <v>107</v>
      </c>
      <c r="AI2825" t="s">
        <v>2667</v>
      </c>
      <c r="AJ2825" s="7">
        <v>42369</v>
      </c>
      <c r="AK2825" t="s">
        <v>3315</v>
      </c>
      <c r="AL2825" t="s">
        <v>109</v>
      </c>
      <c r="AM2825" t="s">
        <v>3040</v>
      </c>
      <c r="AN2825" t="s">
        <v>3327</v>
      </c>
      <c r="AO2825" t="str">
        <f>TEXT(A2825,"yyyy-mm-dd")</f>
        <v>2014-08-31</v>
      </c>
    </row>
    <row r="2826" spans="1:41">
      <c r="A2826" s="6" t="s">
        <v>3314</v>
      </c>
      <c r="B2826">
        <v>2014</v>
      </c>
      <c r="C2826">
        <v>8</v>
      </c>
      <c r="E2826" t="s">
        <v>100</v>
      </c>
      <c r="F2826" t="s">
        <v>101</v>
      </c>
      <c r="G2826" t="s">
        <v>83</v>
      </c>
      <c r="H2826" t="s">
        <v>2624</v>
      </c>
      <c r="I2826">
        <v>2015</v>
      </c>
      <c r="K2826" s="6">
        <v>42369</v>
      </c>
      <c r="L2826">
        <v>16</v>
      </c>
      <c r="N2826" t="s">
        <v>222</v>
      </c>
      <c r="O2826" s="8">
        <v>3.85</v>
      </c>
      <c r="P2826" s="8">
        <v>3.8</v>
      </c>
      <c r="Q2826" s="8">
        <v>3.7</v>
      </c>
      <c r="R2826" s="8">
        <v>4</v>
      </c>
      <c r="S2826" s="8">
        <v>3.3</v>
      </c>
      <c r="T2826" s="8">
        <v>5</v>
      </c>
      <c r="U2826" s="8">
        <v>0.32</v>
      </c>
      <c r="V2826" s="9">
        <v>34</v>
      </c>
      <c r="W2826" s="8">
        <v>0.29999999999999982</v>
      </c>
      <c r="X2826" s="8">
        <v>1.7000000000000002</v>
      </c>
      <c r="Y2826" s="8">
        <v>5.0000000000000266E-2</v>
      </c>
      <c r="Z2826" s="8">
        <v>0</v>
      </c>
      <c r="AA2826">
        <v>0</v>
      </c>
      <c r="AF2826" t="s">
        <v>10060</v>
      </c>
      <c r="AG2826" t="s">
        <v>9655</v>
      </c>
      <c r="AH2826" t="s">
        <v>9656</v>
      </c>
      <c r="AI2826" t="s">
        <v>9669</v>
      </c>
      <c r="AJ2826" s="7">
        <v>42369</v>
      </c>
      <c r="AK2826" t="s">
        <v>3315</v>
      </c>
      <c r="AL2826" t="s">
        <v>109</v>
      </c>
      <c r="AM2826" t="s">
        <v>2626</v>
      </c>
      <c r="AN2826" t="s">
        <v>10080</v>
      </c>
    </row>
    <row r="2827" spans="1:41">
      <c r="A2827" s="6" t="s">
        <v>3314</v>
      </c>
      <c r="B2827">
        <v>2014</v>
      </c>
      <c r="C2827">
        <v>8</v>
      </c>
      <c r="E2827" t="s">
        <v>100</v>
      </c>
      <c r="F2827" t="s">
        <v>101</v>
      </c>
      <c r="G2827" t="s">
        <v>102</v>
      </c>
      <c r="H2827" t="s">
        <v>2970</v>
      </c>
      <c r="I2827">
        <v>2015</v>
      </c>
      <c r="J2827">
        <v>3</v>
      </c>
      <c r="K2827" s="6">
        <v>42277</v>
      </c>
      <c r="L2827">
        <v>13</v>
      </c>
      <c r="M2827">
        <v>4</v>
      </c>
      <c r="N2827" t="s">
        <v>252</v>
      </c>
      <c r="O2827" s="8">
        <v>3.75</v>
      </c>
      <c r="P2827" s="8">
        <v>3.8</v>
      </c>
      <c r="Q2827" s="8">
        <v>3.5</v>
      </c>
      <c r="R2827" s="8">
        <v>4</v>
      </c>
      <c r="S2827" s="8">
        <v>3</v>
      </c>
      <c r="T2827" s="8">
        <v>4.4000000000000004</v>
      </c>
      <c r="U2827" s="8">
        <v>0.34</v>
      </c>
      <c r="V2827" s="9">
        <v>32</v>
      </c>
      <c r="W2827" s="8">
        <v>0.5</v>
      </c>
      <c r="X2827" s="8">
        <v>1.4000000000000004</v>
      </c>
      <c r="Y2827" s="8">
        <v>-4.9999999999999822E-2</v>
      </c>
      <c r="Z2827" s="8">
        <v>0</v>
      </c>
      <c r="AA2827">
        <v>8.0000000000000071E-2</v>
      </c>
      <c r="AF2827" t="s">
        <v>3035</v>
      </c>
      <c r="AG2827" t="s">
        <v>106</v>
      </c>
      <c r="AH2827" t="s">
        <v>107</v>
      </c>
      <c r="AI2827" t="s">
        <v>502</v>
      </c>
      <c r="AJ2827" s="7">
        <v>42277</v>
      </c>
      <c r="AK2827" t="s">
        <v>3315</v>
      </c>
      <c r="AL2827" t="s">
        <v>109</v>
      </c>
      <c r="AM2827" t="s">
        <v>2972</v>
      </c>
      <c r="AN2827" t="s">
        <v>3326</v>
      </c>
      <c r="AO2827" t="str">
        <f>TEXT(A2827,"yyyy-mm-dd")</f>
        <v>2014-08-31</v>
      </c>
    </row>
    <row r="2828" spans="1:41">
      <c r="A2828" s="6" t="s">
        <v>3314</v>
      </c>
      <c r="B2828">
        <v>2014</v>
      </c>
      <c r="C2828">
        <v>8</v>
      </c>
      <c r="E2828" t="s">
        <v>100</v>
      </c>
      <c r="F2828" t="s">
        <v>101</v>
      </c>
      <c r="G2828" t="s">
        <v>102</v>
      </c>
      <c r="H2828" t="s">
        <v>2840</v>
      </c>
      <c r="I2828">
        <v>2015</v>
      </c>
      <c r="J2828">
        <v>2</v>
      </c>
      <c r="K2828" s="6">
        <v>42185</v>
      </c>
      <c r="L2828">
        <v>10</v>
      </c>
      <c r="M2828">
        <v>3</v>
      </c>
      <c r="N2828" t="s">
        <v>164</v>
      </c>
      <c r="O2828" s="8">
        <v>3.97</v>
      </c>
      <c r="P2828" s="8">
        <v>3.9</v>
      </c>
      <c r="Q2828" s="8">
        <v>3.6</v>
      </c>
      <c r="R2828" s="8">
        <v>4.2</v>
      </c>
      <c r="S2828" s="8">
        <v>3</v>
      </c>
      <c r="T2828" s="8">
        <v>5.8</v>
      </c>
      <c r="U2828" s="8">
        <v>0.6</v>
      </c>
      <c r="V2828" s="9">
        <v>33</v>
      </c>
      <c r="W2828" s="8">
        <v>0.60000000000000009</v>
      </c>
      <c r="X2828" s="8">
        <v>2.8</v>
      </c>
      <c r="Y2828" s="8">
        <v>7.0000000000000284E-2</v>
      </c>
      <c r="Z2828" s="8">
        <v>0</v>
      </c>
      <c r="AA2828">
        <v>7.0000000000000284E-2</v>
      </c>
      <c r="AF2828" t="s">
        <v>3033</v>
      </c>
      <c r="AG2828" t="s">
        <v>106</v>
      </c>
      <c r="AH2828" t="s">
        <v>107</v>
      </c>
      <c r="AI2828" t="s">
        <v>497</v>
      </c>
      <c r="AJ2828" s="7">
        <v>42185</v>
      </c>
      <c r="AK2828" t="s">
        <v>3315</v>
      </c>
      <c r="AL2828" t="s">
        <v>109</v>
      </c>
      <c r="AM2828" t="s">
        <v>2842</v>
      </c>
      <c r="AN2828" t="s">
        <v>3325</v>
      </c>
      <c r="AO2828" t="str">
        <f>TEXT(A2828,"yyyy-mm-dd")</f>
        <v>2014-08-31</v>
      </c>
    </row>
    <row r="2829" spans="1:41">
      <c r="A2829" s="6" t="s">
        <v>3314</v>
      </c>
      <c r="B2829">
        <v>2014</v>
      </c>
      <c r="C2829">
        <v>8</v>
      </c>
      <c r="E2829" t="s">
        <v>100</v>
      </c>
      <c r="F2829" t="s">
        <v>101</v>
      </c>
      <c r="G2829" t="s">
        <v>102</v>
      </c>
      <c r="H2829" t="s">
        <v>2749</v>
      </c>
      <c r="I2829">
        <v>2015</v>
      </c>
      <c r="J2829">
        <v>1</v>
      </c>
      <c r="K2829" s="6">
        <v>42094</v>
      </c>
      <c r="L2829">
        <v>7</v>
      </c>
      <c r="M2829">
        <v>2</v>
      </c>
      <c r="N2829" t="s">
        <v>192</v>
      </c>
      <c r="O2829" s="8">
        <v>3.96</v>
      </c>
      <c r="P2829" s="8">
        <v>3.76</v>
      </c>
      <c r="Q2829" s="8">
        <v>3.5</v>
      </c>
      <c r="R2829" s="8">
        <v>4.2</v>
      </c>
      <c r="S2829" s="8">
        <v>3.15</v>
      </c>
      <c r="T2829" s="8">
        <v>6</v>
      </c>
      <c r="U2829" s="8">
        <v>0.7</v>
      </c>
      <c r="V2829" s="9">
        <v>33</v>
      </c>
      <c r="W2829" s="8">
        <v>0.70000000000000018</v>
      </c>
      <c r="X2829" s="8">
        <v>2.85</v>
      </c>
      <c r="Y2829" s="8">
        <v>0.20000000000000018</v>
      </c>
      <c r="Z2829" s="8">
        <v>9.9999999999997868E-3</v>
      </c>
      <c r="AA2829">
        <v>6.0000000000000497E-2</v>
      </c>
      <c r="AF2829" t="s">
        <v>3031</v>
      </c>
      <c r="AG2829" t="s">
        <v>106</v>
      </c>
      <c r="AH2829" t="s">
        <v>107</v>
      </c>
      <c r="AI2829" t="s">
        <v>427</v>
      </c>
      <c r="AJ2829" s="7">
        <v>42094</v>
      </c>
      <c r="AK2829" t="s">
        <v>3315</v>
      </c>
      <c r="AL2829" t="s">
        <v>109</v>
      </c>
      <c r="AM2829" t="s">
        <v>2751</v>
      </c>
      <c r="AN2829" t="s">
        <v>3324</v>
      </c>
      <c r="AO2829" t="str">
        <f>TEXT(A2829,"yyyy-mm-dd")</f>
        <v>2014-08-31</v>
      </c>
    </row>
    <row r="2830" spans="1:41">
      <c r="A2830" s="6" t="s">
        <v>3314</v>
      </c>
      <c r="B2830">
        <v>2014</v>
      </c>
      <c r="C2830">
        <v>8</v>
      </c>
      <c r="E2830" t="s">
        <v>100</v>
      </c>
      <c r="F2830" t="s">
        <v>101</v>
      </c>
      <c r="G2830" t="s">
        <v>102</v>
      </c>
      <c r="H2830" t="s">
        <v>2641</v>
      </c>
      <c r="I2830">
        <v>2014</v>
      </c>
      <c r="J2830">
        <v>4</v>
      </c>
      <c r="K2830" s="6">
        <v>42004</v>
      </c>
      <c r="L2830">
        <v>4</v>
      </c>
      <c r="M2830">
        <v>1</v>
      </c>
      <c r="N2830" t="s">
        <v>219</v>
      </c>
      <c r="O2830" s="8">
        <v>3.57</v>
      </c>
      <c r="P2830" s="8">
        <v>3.6</v>
      </c>
      <c r="Q2830" s="8">
        <v>3.2</v>
      </c>
      <c r="R2830" s="8">
        <v>4</v>
      </c>
      <c r="S2830" s="8">
        <v>2.5</v>
      </c>
      <c r="T2830" s="8">
        <v>4.3600000000000003</v>
      </c>
      <c r="U2830" s="8">
        <v>0.49</v>
      </c>
      <c r="V2830" s="9">
        <v>33</v>
      </c>
      <c r="W2830" s="8">
        <v>0.79999999999999982</v>
      </c>
      <c r="X2830" s="8">
        <v>1.8600000000000003</v>
      </c>
      <c r="Y2830" s="8">
        <v>-3.0000000000000249E-2</v>
      </c>
      <c r="Z2830" s="8">
        <v>0</v>
      </c>
      <c r="AA2830">
        <v>0.29999999999999982</v>
      </c>
      <c r="AF2830" t="s">
        <v>2672</v>
      </c>
      <c r="AG2830" t="s">
        <v>106</v>
      </c>
      <c r="AH2830" t="s">
        <v>107</v>
      </c>
      <c r="AI2830" t="s">
        <v>340</v>
      </c>
      <c r="AJ2830" s="7">
        <v>42004</v>
      </c>
      <c r="AK2830" t="s">
        <v>3315</v>
      </c>
      <c r="AL2830" t="s">
        <v>109</v>
      </c>
      <c r="AM2830" t="s">
        <v>2643</v>
      </c>
      <c r="AN2830" t="s">
        <v>3323</v>
      </c>
      <c r="AO2830" t="str">
        <f>TEXT(A2830,"yyyy-mm-dd")</f>
        <v>2014-08-31</v>
      </c>
    </row>
    <row r="2831" spans="1:41">
      <c r="A2831" s="6" t="s">
        <v>3314</v>
      </c>
      <c r="B2831">
        <v>2014</v>
      </c>
      <c r="C2831">
        <v>8</v>
      </c>
      <c r="E2831" t="s">
        <v>100</v>
      </c>
      <c r="F2831" t="s">
        <v>101</v>
      </c>
      <c r="G2831" t="s">
        <v>83</v>
      </c>
      <c r="H2831" t="s">
        <v>2325</v>
      </c>
      <c r="I2831">
        <v>2014</v>
      </c>
      <c r="K2831" s="6">
        <v>42004</v>
      </c>
      <c r="L2831">
        <v>4</v>
      </c>
      <c r="N2831" t="s">
        <v>219</v>
      </c>
      <c r="O2831" s="8">
        <v>2.4700000000000002</v>
      </c>
      <c r="P2831" s="8">
        <v>2.5</v>
      </c>
      <c r="Q2831" s="8">
        <v>2.4</v>
      </c>
      <c r="R2831" s="8">
        <v>2.6</v>
      </c>
      <c r="S2831" s="8">
        <v>1.9</v>
      </c>
      <c r="T2831" s="8">
        <v>2.9</v>
      </c>
      <c r="U2831" s="8">
        <v>0.21</v>
      </c>
      <c r="V2831" s="9">
        <v>35</v>
      </c>
      <c r="W2831" s="8">
        <v>0.20000000000000018</v>
      </c>
      <c r="X2831" s="8">
        <v>1</v>
      </c>
      <c r="Y2831" s="8">
        <v>-2.9999999999999805E-2</v>
      </c>
      <c r="Z2831" s="8">
        <v>-0.10000000000000009</v>
      </c>
      <c r="AA2831">
        <v>-2.0000000000000018E-2</v>
      </c>
      <c r="AF2831" t="s">
        <v>10034</v>
      </c>
      <c r="AG2831" t="s">
        <v>9655</v>
      </c>
      <c r="AH2831" t="s">
        <v>9656</v>
      </c>
      <c r="AI2831" t="s">
        <v>9657</v>
      </c>
      <c r="AJ2831" s="7">
        <v>42004</v>
      </c>
      <c r="AK2831" t="s">
        <v>3315</v>
      </c>
      <c r="AL2831" t="s">
        <v>109</v>
      </c>
      <c r="AM2831" t="s">
        <v>2327</v>
      </c>
      <c r="AN2831" t="s">
        <v>10054</v>
      </c>
    </row>
    <row r="2832" spans="1:41">
      <c r="A2832" s="6" t="s">
        <v>3314</v>
      </c>
      <c r="B2832">
        <v>2014</v>
      </c>
      <c r="C2832">
        <v>8</v>
      </c>
      <c r="E2832" t="s">
        <v>100</v>
      </c>
      <c r="F2832" t="s">
        <v>101</v>
      </c>
      <c r="G2832" t="s">
        <v>102</v>
      </c>
      <c r="H2832" t="s">
        <v>2564</v>
      </c>
      <c r="I2832">
        <v>2014</v>
      </c>
      <c r="J2832">
        <v>3</v>
      </c>
      <c r="K2832" s="6">
        <v>41912</v>
      </c>
      <c r="L2832">
        <v>1</v>
      </c>
      <c r="M2832">
        <v>0</v>
      </c>
      <c r="N2832" t="s">
        <v>169</v>
      </c>
      <c r="O2832" s="8">
        <v>2.87</v>
      </c>
      <c r="P2832" s="8">
        <v>2.89</v>
      </c>
      <c r="Q2832" s="8">
        <v>2.7</v>
      </c>
      <c r="R2832" s="8">
        <v>3.1</v>
      </c>
      <c r="S2832" s="8">
        <v>2.2000000000000002</v>
      </c>
      <c r="T2832" s="8">
        <v>3.4</v>
      </c>
      <c r="U2832" s="8">
        <v>0.3</v>
      </c>
      <c r="V2832" s="9">
        <v>33</v>
      </c>
      <c r="W2832" s="8">
        <v>0.39999999999999991</v>
      </c>
      <c r="X2832" s="8">
        <v>1.1999999999999997</v>
      </c>
      <c r="Y2832" s="8">
        <v>-2.0000000000000018E-2</v>
      </c>
      <c r="Z2832" s="8">
        <v>-0.10999999999999988</v>
      </c>
      <c r="AA2832">
        <v>-0.14999999999999991</v>
      </c>
      <c r="AF2832" t="s">
        <v>2669</v>
      </c>
      <c r="AG2832" t="s">
        <v>106</v>
      </c>
      <c r="AH2832" t="s">
        <v>107</v>
      </c>
      <c r="AI2832" t="s">
        <v>108</v>
      </c>
      <c r="AJ2832" s="7">
        <v>41912</v>
      </c>
      <c r="AK2832" t="s">
        <v>3315</v>
      </c>
      <c r="AL2832" t="s">
        <v>109</v>
      </c>
      <c r="AM2832" t="s">
        <v>2566</v>
      </c>
      <c r="AN2832" t="s">
        <v>3322</v>
      </c>
      <c r="AO2832" t="str">
        <f>TEXT(A2832,"yyyy-mm-dd")</f>
        <v>2014-08-31</v>
      </c>
    </row>
    <row r="2833" spans="1:41">
      <c r="A2833" s="6" t="s">
        <v>3314</v>
      </c>
      <c r="B2833">
        <v>2014</v>
      </c>
      <c r="C2833">
        <v>8</v>
      </c>
      <c r="E2833" t="s">
        <v>2685</v>
      </c>
      <c r="F2833" t="s">
        <v>101</v>
      </c>
      <c r="G2833" t="s">
        <v>774</v>
      </c>
      <c r="H2833" t="s">
        <v>2686</v>
      </c>
      <c r="K2833" s="6"/>
      <c r="O2833" s="8">
        <v>4.0599999999999996</v>
      </c>
      <c r="P2833" s="8">
        <v>4</v>
      </c>
      <c r="Q2833" s="8">
        <v>3.5</v>
      </c>
      <c r="R2833" s="8">
        <v>4.5</v>
      </c>
      <c r="S2833" s="8">
        <v>2.7</v>
      </c>
      <c r="T2833" s="8">
        <v>5.5</v>
      </c>
      <c r="U2833" s="8">
        <v>0.62</v>
      </c>
      <c r="V2833" s="9">
        <v>25</v>
      </c>
      <c r="W2833" s="8">
        <v>1</v>
      </c>
      <c r="X2833" s="8">
        <v>2.8</v>
      </c>
      <c r="Y2833" s="8">
        <v>5.9999999999999609E-2</v>
      </c>
      <c r="Z2833" s="8">
        <v>0</v>
      </c>
      <c r="AA2833">
        <v>0.20000000000000018</v>
      </c>
      <c r="AF2833" t="s">
        <v>2687</v>
      </c>
      <c r="AG2833" t="s">
        <v>2688</v>
      </c>
      <c r="AH2833" t="s">
        <v>2689</v>
      </c>
      <c r="AI2833" t="s">
        <v>2690</v>
      </c>
      <c r="AJ2833" s="7"/>
      <c r="AK2833" t="s">
        <v>3315</v>
      </c>
      <c r="AL2833" t="s">
        <v>109</v>
      </c>
      <c r="AM2833" t="s">
        <v>2686</v>
      </c>
      <c r="AN2833" t="s">
        <v>3340</v>
      </c>
      <c r="AO2833" t="str">
        <f>TEXT(A2833,"yyyy-mm-dd")</f>
        <v>2014-08-31</v>
      </c>
    </row>
    <row r="2834" spans="1:41">
      <c r="A2834" s="6" t="s">
        <v>3314</v>
      </c>
      <c r="B2834">
        <v>2014</v>
      </c>
      <c r="C2834">
        <v>8</v>
      </c>
      <c r="E2834" t="s">
        <v>81</v>
      </c>
      <c r="F2834" t="s">
        <v>82</v>
      </c>
      <c r="G2834" t="s">
        <v>83</v>
      </c>
      <c r="H2834" t="s">
        <v>3018</v>
      </c>
      <c r="I2834">
        <v>2016</v>
      </c>
      <c r="K2834" s="6">
        <v>42735</v>
      </c>
      <c r="L2834">
        <v>28</v>
      </c>
      <c r="N2834" t="s">
        <v>593</v>
      </c>
      <c r="O2834" s="8">
        <v>3.5</v>
      </c>
      <c r="P2834" s="8">
        <v>3.55</v>
      </c>
      <c r="Q2834" s="8">
        <v>3.37</v>
      </c>
      <c r="R2834" s="8">
        <v>3.65</v>
      </c>
      <c r="S2834" s="8">
        <v>3</v>
      </c>
      <c r="T2834" s="8">
        <v>3.98</v>
      </c>
      <c r="U2834" s="8">
        <v>0.26</v>
      </c>
      <c r="V2834" s="9">
        <v>29</v>
      </c>
      <c r="W2834" s="8">
        <v>0.2799999999999998</v>
      </c>
      <c r="X2834" s="8">
        <v>0.98</v>
      </c>
      <c r="Y2834" s="8">
        <v>-4.9999999999999822E-2</v>
      </c>
      <c r="Z2834" s="8">
        <v>-2.0000000000000018E-2</v>
      </c>
      <c r="AA2834">
        <v>3.9999999999999591E-2</v>
      </c>
      <c r="AF2834" t="s">
        <v>3019</v>
      </c>
      <c r="AG2834" t="s">
        <v>87</v>
      </c>
      <c r="AH2834" t="s">
        <v>88</v>
      </c>
      <c r="AI2834" t="s">
        <v>359</v>
      </c>
      <c r="AJ2834" s="7">
        <v>42735</v>
      </c>
      <c r="AK2834" t="s">
        <v>3315</v>
      </c>
      <c r="AL2834" t="s">
        <v>91</v>
      </c>
      <c r="AM2834" t="s">
        <v>3020</v>
      </c>
      <c r="AN2834" t="s">
        <v>3318</v>
      </c>
      <c r="AO2834" t="str">
        <f>TEXT(A2834,"yyyy-mm-dd")</f>
        <v>2014-08-31</v>
      </c>
    </row>
    <row r="2835" spans="1:41">
      <c r="A2835" s="6" t="s">
        <v>3314</v>
      </c>
      <c r="B2835">
        <v>2014</v>
      </c>
      <c r="C2835">
        <v>8</v>
      </c>
      <c r="E2835" t="s">
        <v>392</v>
      </c>
      <c r="F2835" t="s">
        <v>82</v>
      </c>
      <c r="G2835" t="s">
        <v>83</v>
      </c>
      <c r="H2835" t="s">
        <v>3018</v>
      </c>
      <c r="I2835">
        <v>2016</v>
      </c>
      <c r="K2835" s="6">
        <v>42735</v>
      </c>
      <c r="L2835">
        <v>28</v>
      </c>
      <c r="N2835" t="s">
        <v>593</v>
      </c>
      <c r="O2835" s="8">
        <v>3.19</v>
      </c>
      <c r="P2835" s="8">
        <v>3.19</v>
      </c>
      <c r="Q2835" s="8">
        <v>3</v>
      </c>
      <c r="R2835" s="8">
        <v>3.32</v>
      </c>
      <c r="S2835" s="8">
        <v>2.85</v>
      </c>
      <c r="T2835" s="8">
        <v>3.76</v>
      </c>
      <c r="U2835" s="8">
        <v>0.23</v>
      </c>
      <c r="V2835" s="9">
        <v>27</v>
      </c>
      <c r="W2835" s="8">
        <v>0.31999999999999984</v>
      </c>
      <c r="X2835" s="8">
        <v>0.9099999999999997</v>
      </c>
      <c r="Y2835" s="8">
        <v>0</v>
      </c>
      <c r="Z2835" s="8">
        <v>6.0000000000000053E-2</v>
      </c>
      <c r="AA2835">
        <v>2.0000000000000018E-2</v>
      </c>
      <c r="AF2835" t="s">
        <v>3019</v>
      </c>
      <c r="AG2835" t="s">
        <v>87</v>
      </c>
      <c r="AH2835" t="s">
        <v>88</v>
      </c>
      <c r="AI2835" t="s">
        <v>359</v>
      </c>
      <c r="AJ2835" s="7">
        <v>42735</v>
      </c>
      <c r="AK2835" t="s">
        <v>3315</v>
      </c>
      <c r="AL2835" t="s">
        <v>393</v>
      </c>
      <c r="AM2835" t="s">
        <v>3020</v>
      </c>
      <c r="AN2835" t="s">
        <v>3321</v>
      </c>
      <c r="AO2835" t="str">
        <f>TEXT(A2835,"yyyy-mm-dd")</f>
        <v>2014-08-31</v>
      </c>
    </row>
    <row r="2836" spans="1:41">
      <c r="A2836" s="6" t="s">
        <v>3314</v>
      </c>
      <c r="B2836">
        <v>2014</v>
      </c>
      <c r="C2836">
        <v>8</v>
      </c>
      <c r="E2836" t="s">
        <v>81</v>
      </c>
      <c r="F2836" t="s">
        <v>82</v>
      </c>
      <c r="G2836" t="s">
        <v>83</v>
      </c>
      <c r="H2836" t="s">
        <v>2624</v>
      </c>
      <c r="I2836">
        <v>2015</v>
      </c>
      <c r="K2836" s="6">
        <v>42369</v>
      </c>
      <c r="L2836">
        <v>16</v>
      </c>
      <c r="N2836" t="s">
        <v>222</v>
      </c>
      <c r="O2836" s="8">
        <v>3.45</v>
      </c>
      <c r="P2836" s="8">
        <v>3.43</v>
      </c>
      <c r="Q2836" s="8">
        <v>3.29</v>
      </c>
      <c r="R2836" s="8">
        <v>3.59</v>
      </c>
      <c r="S2836" s="8">
        <v>3</v>
      </c>
      <c r="T2836" s="8">
        <v>4.07</v>
      </c>
      <c r="U2836" s="8">
        <v>0.24</v>
      </c>
      <c r="V2836" s="9">
        <v>35</v>
      </c>
      <c r="W2836" s="8">
        <v>0.29999999999999982</v>
      </c>
      <c r="X2836" s="8">
        <v>1.0700000000000003</v>
      </c>
      <c r="Y2836" s="8">
        <v>2.0000000000000018E-2</v>
      </c>
      <c r="Z2836" s="8">
        <v>-6.999999999999984E-2</v>
      </c>
      <c r="AA2836">
        <v>-1.0000000000000231E-2</v>
      </c>
      <c r="AF2836" t="s">
        <v>2625</v>
      </c>
      <c r="AG2836" t="s">
        <v>87</v>
      </c>
      <c r="AH2836" t="s">
        <v>88</v>
      </c>
      <c r="AI2836" t="s">
        <v>97</v>
      </c>
      <c r="AJ2836" s="7">
        <v>42369</v>
      </c>
      <c r="AK2836" t="s">
        <v>3315</v>
      </c>
      <c r="AL2836" t="s">
        <v>91</v>
      </c>
      <c r="AM2836" t="s">
        <v>2626</v>
      </c>
      <c r="AN2836" t="s">
        <v>3317</v>
      </c>
      <c r="AO2836" t="str">
        <f>TEXT(A2836,"yyyy-mm-dd")</f>
        <v>2014-08-31</v>
      </c>
    </row>
    <row r="2837" spans="1:41">
      <c r="A2837" s="6" t="s">
        <v>3314</v>
      </c>
      <c r="B2837">
        <v>2014</v>
      </c>
      <c r="C2837">
        <v>8</v>
      </c>
      <c r="E2837" t="s">
        <v>392</v>
      </c>
      <c r="F2837" t="s">
        <v>82</v>
      </c>
      <c r="G2837" t="s">
        <v>83</v>
      </c>
      <c r="H2837" t="s">
        <v>2624</v>
      </c>
      <c r="I2837">
        <v>2015</v>
      </c>
      <c r="K2837" s="6">
        <v>42369</v>
      </c>
      <c r="L2837">
        <v>16</v>
      </c>
      <c r="N2837" t="s">
        <v>222</v>
      </c>
      <c r="O2837" s="8">
        <v>3.16</v>
      </c>
      <c r="P2837" s="8">
        <v>3.1</v>
      </c>
      <c r="Q2837" s="8">
        <v>3</v>
      </c>
      <c r="R2837" s="8">
        <v>3.32</v>
      </c>
      <c r="S2837" s="8">
        <v>2.7</v>
      </c>
      <c r="T2837" s="8">
        <v>3.79</v>
      </c>
      <c r="U2837" s="8">
        <v>0.24</v>
      </c>
      <c r="V2837" s="9">
        <v>33</v>
      </c>
      <c r="W2837" s="8">
        <v>0.31999999999999984</v>
      </c>
      <c r="X2837" s="8">
        <v>1.0899999999999999</v>
      </c>
      <c r="Y2837" s="8">
        <v>6.0000000000000053E-2</v>
      </c>
      <c r="Z2837" s="8">
        <v>-6.999999999999984E-2</v>
      </c>
      <c r="AA2837">
        <v>9.9999999999997868E-3</v>
      </c>
      <c r="AF2837" t="s">
        <v>2625</v>
      </c>
      <c r="AG2837" t="s">
        <v>87</v>
      </c>
      <c r="AH2837" t="s">
        <v>88</v>
      </c>
      <c r="AI2837" t="s">
        <v>97</v>
      </c>
      <c r="AJ2837" s="7">
        <v>42369</v>
      </c>
      <c r="AK2837" t="s">
        <v>3315</v>
      </c>
      <c r="AL2837" t="s">
        <v>393</v>
      </c>
      <c r="AM2837" t="s">
        <v>2626</v>
      </c>
      <c r="AN2837" t="s">
        <v>3320</v>
      </c>
      <c r="AO2837" t="str">
        <f>TEXT(A2837,"yyyy-mm-dd")</f>
        <v>2014-08-31</v>
      </c>
    </row>
    <row r="2838" spans="1:41">
      <c r="A2838" s="6" t="s">
        <v>3314</v>
      </c>
      <c r="B2838">
        <v>2014</v>
      </c>
      <c r="C2838">
        <v>8</v>
      </c>
      <c r="E2838" t="s">
        <v>81</v>
      </c>
      <c r="F2838" t="s">
        <v>82</v>
      </c>
      <c r="G2838" t="s">
        <v>83</v>
      </c>
      <c r="H2838" t="s">
        <v>2325</v>
      </c>
      <c r="I2838">
        <v>2014</v>
      </c>
      <c r="K2838" s="6">
        <v>42004</v>
      </c>
      <c r="L2838">
        <v>4</v>
      </c>
      <c r="N2838" t="s">
        <v>219</v>
      </c>
      <c r="O2838" s="8">
        <v>3.82</v>
      </c>
      <c r="P2838" s="8">
        <v>3.83</v>
      </c>
      <c r="Q2838" s="8">
        <v>3.7</v>
      </c>
      <c r="R2838" s="8">
        <v>3.91</v>
      </c>
      <c r="S2838" s="8">
        <v>3.55</v>
      </c>
      <c r="T2838" s="8">
        <v>4.17</v>
      </c>
      <c r="U2838" s="8">
        <v>0.15</v>
      </c>
      <c r="V2838" s="9">
        <v>35</v>
      </c>
      <c r="W2838" s="8">
        <v>0.20999999999999996</v>
      </c>
      <c r="X2838" s="8">
        <v>0.62000000000000011</v>
      </c>
      <c r="Y2838" s="8">
        <v>-1.0000000000000231E-2</v>
      </c>
      <c r="Z2838" s="8">
        <v>3.0000000000000249E-2</v>
      </c>
      <c r="AA2838">
        <v>2.0000000000000018E-2</v>
      </c>
      <c r="AF2838" t="s">
        <v>2326</v>
      </c>
      <c r="AG2838" t="s">
        <v>87</v>
      </c>
      <c r="AH2838" t="s">
        <v>88</v>
      </c>
      <c r="AI2838" t="s">
        <v>89</v>
      </c>
      <c r="AJ2838" s="7">
        <v>42004</v>
      </c>
      <c r="AK2838" t="s">
        <v>3315</v>
      </c>
      <c r="AL2838" t="s">
        <v>91</v>
      </c>
      <c r="AM2838" t="s">
        <v>2327</v>
      </c>
      <c r="AN2838" t="s">
        <v>3316</v>
      </c>
      <c r="AO2838" t="str">
        <f>TEXT(A2838,"yyyy-mm-dd")</f>
        <v>2014-08-31</v>
      </c>
    </row>
    <row r="2839" spans="1:41">
      <c r="A2839" s="6" t="s">
        <v>3314</v>
      </c>
      <c r="B2839">
        <v>2014</v>
      </c>
      <c r="C2839">
        <v>8</v>
      </c>
      <c r="E2839" t="s">
        <v>392</v>
      </c>
      <c r="F2839" t="s">
        <v>82</v>
      </c>
      <c r="G2839" t="s">
        <v>83</v>
      </c>
      <c r="H2839" t="s">
        <v>2325</v>
      </c>
      <c r="I2839">
        <v>2014</v>
      </c>
      <c r="K2839" s="6">
        <v>42004</v>
      </c>
      <c r="L2839">
        <v>4</v>
      </c>
      <c r="N2839" t="s">
        <v>219</v>
      </c>
      <c r="O2839" s="8">
        <v>3.4</v>
      </c>
      <c r="P2839" s="8">
        <v>3.4</v>
      </c>
      <c r="Q2839" s="8">
        <v>3.34</v>
      </c>
      <c r="R2839" s="8">
        <v>3.5</v>
      </c>
      <c r="S2839" s="8">
        <v>3</v>
      </c>
      <c r="T2839" s="8">
        <v>3.71</v>
      </c>
      <c r="U2839" s="8">
        <v>0.17</v>
      </c>
      <c r="V2839" s="9">
        <v>33</v>
      </c>
      <c r="W2839" s="8">
        <v>0.16000000000000014</v>
      </c>
      <c r="X2839" s="8">
        <v>0.71</v>
      </c>
      <c r="Y2839" s="8">
        <v>0</v>
      </c>
      <c r="Z2839" s="8">
        <v>2.9999999999999805E-2</v>
      </c>
      <c r="AA2839">
        <v>-2.0000000000000018E-2</v>
      </c>
      <c r="AF2839" t="s">
        <v>2326</v>
      </c>
      <c r="AG2839" t="s">
        <v>87</v>
      </c>
      <c r="AH2839" t="s">
        <v>88</v>
      </c>
      <c r="AI2839" t="s">
        <v>89</v>
      </c>
      <c r="AJ2839" s="7">
        <v>42004</v>
      </c>
      <c r="AK2839" t="s">
        <v>3315</v>
      </c>
      <c r="AL2839" t="s">
        <v>393</v>
      </c>
      <c r="AM2839" t="s">
        <v>2327</v>
      </c>
      <c r="AN2839" t="s">
        <v>3319</v>
      </c>
      <c r="AO2839" t="str">
        <f>TEXT(A2839,"yyyy-mm-dd")</f>
        <v>2014-08-31</v>
      </c>
    </row>
    <row r="2840" spans="1:41">
      <c r="A2840" s="6" t="s">
        <v>3314</v>
      </c>
      <c r="B2840">
        <v>2014</v>
      </c>
      <c r="C2840">
        <v>8</v>
      </c>
      <c r="E2840" t="s">
        <v>81</v>
      </c>
      <c r="F2840" t="s">
        <v>82</v>
      </c>
      <c r="G2840" t="s">
        <v>774</v>
      </c>
      <c r="H2840" t="s">
        <v>775</v>
      </c>
      <c r="K2840" s="6"/>
      <c r="O2840" s="8">
        <v>3.46</v>
      </c>
      <c r="P2840" s="8">
        <v>3.5</v>
      </c>
      <c r="Q2840" s="8">
        <v>3.3</v>
      </c>
      <c r="R2840" s="8">
        <v>3.6</v>
      </c>
      <c r="S2840" s="8">
        <v>3</v>
      </c>
      <c r="T2840" s="8">
        <v>3.97</v>
      </c>
      <c r="U2840" s="8">
        <v>0.26</v>
      </c>
      <c r="V2840" s="9">
        <v>28</v>
      </c>
      <c r="W2840" s="8">
        <v>0.30000000000000027</v>
      </c>
      <c r="X2840" s="8">
        <v>0.9700000000000002</v>
      </c>
      <c r="Y2840" s="8">
        <v>-4.0000000000000036E-2</v>
      </c>
      <c r="Z2840" s="8">
        <v>0</v>
      </c>
      <c r="AA2840">
        <v>0</v>
      </c>
      <c r="AF2840" t="s">
        <v>776</v>
      </c>
      <c r="AG2840" t="s">
        <v>777</v>
      </c>
      <c r="AH2840" t="s">
        <v>778</v>
      </c>
      <c r="AI2840" t="s">
        <v>779</v>
      </c>
      <c r="AJ2840" s="7"/>
      <c r="AK2840" t="s">
        <v>3315</v>
      </c>
      <c r="AL2840" t="s">
        <v>91</v>
      </c>
      <c r="AM2840" t="s">
        <v>775</v>
      </c>
      <c r="AN2840" t="s">
        <v>3336</v>
      </c>
      <c r="AO2840" t="str">
        <f>TEXT(A2840,"yyyy-mm-dd")</f>
        <v>2014-08-31</v>
      </c>
    </row>
    <row r="2841" spans="1:41">
      <c r="A2841" s="6" t="s">
        <v>3314</v>
      </c>
      <c r="B2841">
        <v>2014</v>
      </c>
      <c r="C2841">
        <v>8</v>
      </c>
      <c r="E2841" t="s">
        <v>81</v>
      </c>
      <c r="F2841" t="s">
        <v>82</v>
      </c>
      <c r="G2841" t="s">
        <v>774</v>
      </c>
      <c r="H2841" t="s">
        <v>1536</v>
      </c>
      <c r="K2841" s="6"/>
      <c r="O2841" s="8">
        <v>3.41</v>
      </c>
      <c r="P2841" s="8">
        <v>3.46</v>
      </c>
      <c r="Q2841" s="8">
        <v>3.26</v>
      </c>
      <c r="R2841" s="8">
        <v>3.5</v>
      </c>
      <c r="S2841" s="8">
        <v>3</v>
      </c>
      <c r="T2841" s="8">
        <v>4</v>
      </c>
      <c r="U2841" s="8">
        <v>0.26</v>
      </c>
      <c r="V2841" s="9">
        <v>28</v>
      </c>
      <c r="W2841" s="8">
        <v>0.24000000000000021</v>
      </c>
      <c r="X2841" s="8">
        <v>1</v>
      </c>
      <c r="Y2841" s="8">
        <v>-4.9999999999999822E-2</v>
      </c>
      <c r="Z2841" s="8">
        <v>-4.0000000000000036E-2</v>
      </c>
      <c r="AA2841">
        <v>-5.9999999999999609E-2</v>
      </c>
      <c r="AF2841" t="s">
        <v>1537</v>
      </c>
      <c r="AG2841" t="s">
        <v>777</v>
      </c>
      <c r="AH2841" t="s">
        <v>778</v>
      </c>
      <c r="AI2841" t="s">
        <v>1538</v>
      </c>
      <c r="AJ2841" s="7"/>
      <c r="AK2841" t="s">
        <v>3315</v>
      </c>
      <c r="AL2841" t="s">
        <v>91</v>
      </c>
      <c r="AM2841" t="s">
        <v>1536</v>
      </c>
      <c r="AN2841" t="s">
        <v>3337</v>
      </c>
      <c r="AO2841" t="str">
        <f>TEXT(A2841,"yyyy-mm-dd")</f>
        <v>2014-08-31</v>
      </c>
    </row>
    <row r="2842" spans="1:41">
      <c r="A2842" s="6" t="s">
        <v>3314</v>
      </c>
      <c r="B2842">
        <v>2014</v>
      </c>
      <c r="C2842">
        <v>8</v>
      </c>
      <c r="E2842" t="s">
        <v>392</v>
      </c>
      <c r="F2842" t="s">
        <v>82</v>
      </c>
      <c r="G2842" t="s">
        <v>774</v>
      </c>
      <c r="H2842" t="s">
        <v>775</v>
      </c>
      <c r="K2842" s="6"/>
      <c r="O2842" s="8">
        <v>3.2</v>
      </c>
      <c r="P2842" s="8">
        <v>3.2</v>
      </c>
      <c r="Q2842" s="8">
        <v>3</v>
      </c>
      <c r="R2842" s="8">
        <v>3.35</v>
      </c>
      <c r="S2842" s="8">
        <v>2.84</v>
      </c>
      <c r="T2842" s="8">
        <v>3.77</v>
      </c>
      <c r="U2842" s="8">
        <v>0.23</v>
      </c>
      <c r="V2842" s="9">
        <v>25</v>
      </c>
      <c r="W2842" s="8">
        <v>0.35000000000000009</v>
      </c>
      <c r="X2842" s="8">
        <v>0.93000000000000016</v>
      </c>
      <c r="Y2842" s="8">
        <v>0</v>
      </c>
      <c r="Z2842" s="8">
        <v>4.0000000000000036E-2</v>
      </c>
      <c r="AA2842">
        <v>5.0000000000000266E-2</v>
      </c>
      <c r="AF2842" t="s">
        <v>776</v>
      </c>
      <c r="AG2842" t="s">
        <v>777</v>
      </c>
      <c r="AH2842" t="s">
        <v>778</v>
      </c>
      <c r="AI2842" t="s">
        <v>779</v>
      </c>
      <c r="AJ2842" s="7"/>
      <c r="AK2842" t="s">
        <v>3315</v>
      </c>
      <c r="AL2842" t="s">
        <v>393</v>
      </c>
      <c r="AM2842" t="s">
        <v>775</v>
      </c>
      <c r="AN2842" t="s">
        <v>3338</v>
      </c>
      <c r="AO2842" t="str">
        <f>TEXT(A2842,"yyyy-mm-dd")</f>
        <v>2014-08-31</v>
      </c>
    </row>
    <row r="2843" spans="1:41">
      <c r="A2843" s="6" t="s">
        <v>3314</v>
      </c>
      <c r="B2843">
        <v>2014</v>
      </c>
      <c r="C2843">
        <v>8</v>
      </c>
      <c r="E2843" t="s">
        <v>392</v>
      </c>
      <c r="F2843" t="s">
        <v>82</v>
      </c>
      <c r="G2843" t="s">
        <v>774</v>
      </c>
      <c r="H2843" t="s">
        <v>1536</v>
      </c>
      <c r="K2843" s="6"/>
      <c r="O2843" s="8">
        <v>3.15</v>
      </c>
      <c r="P2843" s="8">
        <v>3.13</v>
      </c>
      <c r="Q2843" s="8">
        <v>3</v>
      </c>
      <c r="R2843" s="8">
        <v>3.27</v>
      </c>
      <c r="S2843" s="8">
        <v>2.7</v>
      </c>
      <c r="T2843" s="8">
        <v>3.75</v>
      </c>
      <c r="U2843" s="8">
        <v>0.25</v>
      </c>
      <c r="V2843" s="9">
        <v>25</v>
      </c>
      <c r="W2843" s="8">
        <v>0.27</v>
      </c>
      <c r="X2843" s="8">
        <v>1.0499999999999998</v>
      </c>
      <c r="Y2843" s="8">
        <v>2.0000000000000018E-2</v>
      </c>
      <c r="Z2843" s="8">
        <v>4.9999999999999822E-2</v>
      </c>
      <c r="AA2843">
        <v>1.0000000000000231E-2</v>
      </c>
      <c r="AF2843" t="s">
        <v>1537</v>
      </c>
      <c r="AG2843" t="s">
        <v>777</v>
      </c>
      <c r="AH2843" t="s">
        <v>778</v>
      </c>
      <c r="AI2843" t="s">
        <v>1538</v>
      </c>
      <c r="AJ2843" s="7"/>
      <c r="AK2843" t="s">
        <v>3315</v>
      </c>
      <c r="AL2843" t="s">
        <v>393</v>
      </c>
      <c r="AM2843" t="s">
        <v>1536</v>
      </c>
      <c r="AN2843" t="s">
        <v>3339</v>
      </c>
      <c r="AO2843" t="str">
        <f>TEXT(A2843,"yyyy-mm-dd")</f>
        <v>2014-08-31</v>
      </c>
    </row>
    <row r="2844" spans="1:41">
      <c r="A2844" s="6" t="s">
        <v>3314</v>
      </c>
      <c r="B2844">
        <v>2014</v>
      </c>
      <c r="C2844">
        <v>8</v>
      </c>
      <c r="E2844" t="s">
        <v>112</v>
      </c>
      <c r="F2844" t="s">
        <v>113</v>
      </c>
      <c r="G2844" t="s">
        <v>83</v>
      </c>
      <c r="H2844" t="s">
        <v>3018</v>
      </c>
      <c r="I2844">
        <v>2016</v>
      </c>
      <c r="K2844" s="6">
        <v>42735</v>
      </c>
      <c r="L2844">
        <v>28</v>
      </c>
      <c r="N2844" t="s">
        <v>593</v>
      </c>
      <c r="O2844" s="8">
        <v>4.5199999999999996</v>
      </c>
      <c r="P2844" s="8">
        <v>4.5</v>
      </c>
      <c r="Q2844" s="8">
        <v>3.94</v>
      </c>
      <c r="R2844" s="8">
        <v>4.95</v>
      </c>
      <c r="S2844" s="8">
        <v>3.5</v>
      </c>
      <c r="T2844" s="8">
        <v>5.9</v>
      </c>
      <c r="U2844" s="8">
        <v>0.68</v>
      </c>
      <c r="V2844" s="9">
        <v>22</v>
      </c>
      <c r="W2844" s="8">
        <v>1.0100000000000002</v>
      </c>
      <c r="X2844" s="8">
        <v>2.4000000000000004</v>
      </c>
      <c r="Y2844" s="8">
        <v>1.9999999999999574E-2</v>
      </c>
      <c r="Z2844" s="8">
        <v>0.29000000000000004</v>
      </c>
      <c r="AA2844">
        <v>1.0000000000000231E-2</v>
      </c>
      <c r="AF2844" t="s">
        <v>3059</v>
      </c>
      <c r="AG2844" t="s">
        <v>115</v>
      </c>
      <c r="AH2844" t="s">
        <v>116</v>
      </c>
      <c r="AI2844" t="s">
        <v>359</v>
      </c>
      <c r="AJ2844" s="7">
        <v>42735</v>
      </c>
      <c r="AK2844" t="s">
        <v>3315</v>
      </c>
      <c r="AL2844" t="s">
        <v>118</v>
      </c>
      <c r="AM2844" t="s">
        <v>3020</v>
      </c>
      <c r="AN2844" t="s">
        <v>3343</v>
      </c>
      <c r="AO2844" t="str">
        <f>TEXT(A2844,"yyyy-mm-dd")</f>
        <v>2014-08-31</v>
      </c>
    </row>
    <row r="2845" spans="1:41">
      <c r="A2845" s="6" t="s">
        <v>3314</v>
      </c>
      <c r="B2845">
        <v>2014</v>
      </c>
      <c r="C2845">
        <v>8</v>
      </c>
      <c r="E2845" t="s">
        <v>2881</v>
      </c>
      <c r="F2845" t="s">
        <v>113</v>
      </c>
      <c r="G2845" t="s">
        <v>83</v>
      </c>
      <c r="H2845" t="s">
        <v>3018</v>
      </c>
      <c r="I2845">
        <v>2016</v>
      </c>
      <c r="K2845" s="6">
        <v>42735</v>
      </c>
      <c r="L2845">
        <v>28</v>
      </c>
      <c r="N2845" t="s">
        <v>593</v>
      </c>
      <c r="O2845" s="8">
        <v>6.93</v>
      </c>
      <c r="P2845" s="8">
        <v>6.89</v>
      </c>
      <c r="Q2845" s="8">
        <v>6.55</v>
      </c>
      <c r="R2845" s="8">
        <v>7.33</v>
      </c>
      <c r="S2845" s="8">
        <v>5.9</v>
      </c>
      <c r="T2845" s="8">
        <v>8.59</v>
      </c>
      <c r="U2845" s="8">
        <v>0.64</v>
      </c>
      <c r="V2845" s="9">
        <v>19</v>
      </c>
      <c r="W2845" s="8">
        <v>0.78000000000000025</v>
      </c>
      <c r="X2845" s="8">
        <v>2.6899999999999995</v>
      </c>
      <c r="Y2845" s="8">
        <v>4.0000000000000036E-2</v>
      </c>
      <c r="Z2845" s="8">
        <v>-4.0000000000000036E-2</v>
      </c>
      <c r="AA2845">
        <v>-0.14999999999999947</v>
      </c>
      <c r="AF2845" t="s">
        <v>3099</v>
      </c>
      <c r="AG2845" t="s">
        <v>2883</v>
      </c>
      <c r="AH2845" t="s">
        <v>2884</v>
      </c>
      <c r="AI2845" t="s">
        <v>359</v>
      </c>
      <c r="AJ2845" s="7">
        <v>42735</v>
      </c>
      <c r="AK2845" t="s">
        <v>3315</v>
      </c>
      <c r="AL2845" t="s">
        <v>2885</v>
      </c>
      <c r="AM2845" t="s">
        <v>3020</v>
      </c>
      <c r="AN2845" t="s">
        <v>3346</v>
      </c>
      <c r="AO2845" t="str">
        <f>TEXT(A2845,"yyyy-mm-dd")</f>
        <v>2014-08-31</v>
      </c>
    </row>
    <row r="2846" spans="1:41">
      <c r="A2846" s="6" t="s">
        <v>3314</v>
      </c>
      <c r="B2846">
        <v>2014</v>
      </c>
      <c r="C2846">
        <v>8</v>
      </c>
      <c r="E2846" t="s">
        <v>112</v>
      </c>
      <c r="F2846" t="s">
        <v>113</v>
      </c>
      <c r="G2846" t="s">
        <v>83</v>
      </c>
      <c r="H2846" t="s">
        <v>2624</v>
      </c>
      <c r="I2846">
        <v>2015</v>
      </c>
      <c r="K2846" s="6">
        <v>42369</v>
      </c>
      <c r="L2846">
        <v>16</v>
      </c>
      <c r="N2846" t="s">
        <v>222</v>
      </c>
      <c r="O2846" s="8">
        <v>3.59</v>
      </c>
      <c r="P2846" s="8">
        <v>3.5</v>
      </c>
      <c r="Q2846" s="8">
        <v>3.39</v>
      </c>
      <c r="R2846" s="8">
        <v>3.9</v>
      </c>
      <c r="S2846" s="8">
        <v>2.92</v>
      </c>
      <c r="T2846" s="8">
        <v>4.3</v>
      </c>
      <c r="U2846" s="8">
        <v>0.38</v>
      </c>
      <c r="V2846" s="9">
        <v>29</v>
      </c>
      <c r="W2846" s="8">
        <v>0.50999999999999979</v>
      </c>
      <c r="X2846" s="8">
        <v>1.38</v>
      </c>
      <c r="Y2846" s="8">
        <v>8.9999999999999858E-2</v>
      </c>
      <c r="Z2846" s="8">
        <v>0</v>
      </c>
      <c r="AA2846">
        <v>-0.20000000000000018</v>
      </c>
      <c r="AF2846" t="s">
        <v>2694</v>
      </c>
      <c r="AG2846" t="s">
        <v>115</v>
      </c>
      <c r="AH2846" t="s">
        <v>116</v>
      </c>
      <c r="AI2846" t="s">
        <v>230</v>
      </c>
      <c r="AJ2846" s="7">
        <v>42369</v>
      </c>
      <c r="AK2846" t="s">
        <v>3315</v>
      </c>
      <c r="AL2846" t="s">
        <v>118</v>
      </c>
      <c r="AM2846" t="s">
        <v>2626</v>
      </c>
      <c r="AN2846" t="s">
        <v>3342</v>
      </c>
      <c r="AO2846" t="str">
        <f>TEXT(A2846,"yyyy-mm-dd")</f>
        <v>2014-08-31</v>
      </c>
    </row>
    <row r="2847" spans="1:41">
      <c r="A2847" s="6" t="s">
        <v>3314</v>
      </c>
      <c r="B2847">
        <v>2014</v>
      </c>
      <c r="C2847">
        <v>8</v>
      </c>
      <c r="E2847" t="s">
        <v>2881</v>
      </c>
      <c r="F2847" t="s">
        <v>113</v>
      </c>
      <c r="G2847" t="s">
        <v>83</v>
      </c>
      <c r="H2847" t="s">
        <v>2624</v>
      </c>
      <c r="I2847">
        <v>2015</v>
      </c>
      <c r="K2847" s="6">
        <v>42369</v>
      </c>
      <c r="L2847">
        <v>16</v>
      </c>
      <c r="N2847" t="s">
        <v>222</v>
      </c>
      <c r="O2847" s="8">
        <v>6.48</v>
      </c>
      <c r="P2847" s="8">
        <v>6.49</v>
      </c>
      <c r="Q2847" s="8">
        <v>6.15</v>
      </c>
      <c r="R2847" s="8">
        <v>6.7</v>
      </c>
      <c r="S2847" s="8">
        <v>5.71</v>
      </c>
      <c r="T2847" s="8">
        <v>7.5</v>
      </c>
      <c r="U2847" s="8">
        <v>0.45</v>
      </c>
      <c r="V2847" s="9">
        <v>22</v>
      </c>
      <c r="W2847" s="8">
        <v>0.54999999999999982</v>
      </c>
      <c r="X2847" s="8">
        <v>1.79</v>
      </c>
      <c r="Y2847" s="8">
        <v>-9.9999999999997868E-3</v>
      </c>
      <c r="Z2847" s="8">
        <v>-9.9999999999997868E-3</v>
      </c>
      <c r="AA2847">
        <v>4.9999999999999822E-2</v>
      </c>
      <c r="AF2847" t="s">
        <v>3062</v>
      </c>
      <c r="AG2847" t="s">
        <v>2883</v>
      </c>
      <c r="AH2847" t="s">
        <v>2884</v>
      </c>
      <c r="AI2847" t="s">
        <v>230</v>
      </c>
      <c r="AJ2847" s="7">
        <v>42369</v>
      </c>
      <c r="AK2847" t="s">
        <v>3315</v>
      </c>
      <c r="AL2847" t="s">
        <v>2885</v>
      </c>
      <c r="AM2847" t="s">
        <v>2626</v>
      </c>
      <c r="AN2847" t="s">
        <v>3345</v>
      </c>
      <c r="AO2847" t="str">
        <f>TEXT(A2847,"yyyy-mm-dd")</f>
        <v>2014-08-31</v>
      </c>
    </row>
    <row r="2848" spans="1:41">
      <c r="A2848" s="6" t="s">
        <v>3314</v>
      </c>
      <c r="B2848">
        <v>2014</v>
      </c>
      <c r="C2848">
        <v>8</v>
      </c>
      <c r="E2848" t="s">
        <v>112</v>
      </c>
      <c r="F2848" t="s">
        <v>113</v>
      </c>
      <c r="G2848" t="s">
        <v>83</v>
      </c>
      <c r="H2848" t="s">
        <v>2325</v>
      </c>
      <c r="I2848">
        <v>2014</v>
      </c>
      <c r="K2848" s="6">
        <v>42004</v>
      </c>
      <c r="L2848">
        <v>4</v>
      </c>
      <c r="N2848" t="s">
        <v>219</v>
      </c>
      <c r="O2848" s="8">
        <v>2.98</v>
      </c>
      <c r="P2848" s="8">
        <v>2.98</v>
      </c>
      <c r="Q2848" s="8">
        <v>2.85</v>
      </c>
      <c r="R2848" s="8">
        <v>3</v>
      </c>
      <c r="S2848" s="8">
        <v>2.75</v>
      </c>
      <c r="T2848" s="8">
        <v>3.8</v>
      </c>
      <c r="U2848" s="8">
        <v>0.2</v>
      </c>
      <c r="V2848" s="9">
        <v>30</v>
      </c>
      <c r="W2848" s="8">
        <v>0.14999999999999991</v>
      </c>
      <c r="X2848" s="8">
        <v>1.0499999999999998</v>
      </c>
      <c r="Y2848" s="8">
        <v>0</v>
      </c>
      <c r="Z2848" s="8">
        <v>-2.0000000000000018E-2</v>
      </c>
      <c r="AA2848">
        <v>4.9999999999999822E-2</v>
      </c>
      <c r="AF2848" t="s">
        <v>2648</v>
      </c>
      <c r="AG2848" t="s">
        <v>115</v>
      </c>
      <c r="AH2848" t="s">
        <v>116</v>
      </c>
      <c r="AI2848" t="s">
        <v>117</v>
      </c>
      <c r="AJ2848" s="7">
        <v>42004</v>
      </c>
      <c r="AK2848" t="s">
        <v>3315</v>
      </c>
      <c r="AL2848" t="s">
        <v>118</v>
      </c>
      <c r="AM2848" t="s">
        <v>2327</v>
      </c>
      <c r="AN2848" t="s">
        <v>3341</v>
      </c>
      <c r="AO2848" t="str">
        <f>TEXT(A2848,"yyyy-mm-dd")</f>
        <v>2014-08-31</v>
      </c>
    </row>
    <row r="2849" spans="1:41">
      <c r="A2849" s="6" t="s">
        <v>3314</v>
      </c>
      <c r="B2849">
        <v>2014</v>
      </c>
      <c r="C2849">
        <v>8</v>
      </c>
      <c r="E2849" t="s">
        <v>2881</v>
      </c>
      <c r="F2849" t="s">
        <v>113</v>
      </c>
      <c r="G2849" t="s">
        <v>83</v>
      </c>
      <c r="H2849" t="s">
        <v>2325</v>
      </c>
      <c r="I2849">
        <v>2014</v>
      </c>
      <c r="K2849" s="6">
        <v>42004</v>
      </c>
      <c r="L2849">
        <v>4</v>
      </c>
      <c r="N2849" t="s">
        <v>219</v>
      </c>
      <c r="O2849" s="8">
        <v>5.95</v>
      </c>
      <c r="P2849" s="8">
        <v>5.98</v>
      </c>
      <c r="Q2849" s="8">
        <v>5.76</v>
      </c>
      <c r="R2849" s="8">
        <v>6.19</v>
      </c>
      <c r="S2849" s="8">
        <v>5.3</v>
      </c>
      <c r="T2849" s="8">
        <v>6.4</v>
      </c>
      <c r="U2849" s="8">
        <v>0.28999999999999998</v>
      </c>
      <c r="V2849" s="9">
        <v>22</v>
      </c>
      <c r="W2849" s="8">
        <v>0.4300000000000006</v>
      </c>
      <c r="X2849" s="8">
        <v>1.1000000000000005</v>
      </c>
      <c r="Y2849" s="8">
        <v>-3.0000000000000249E-2</v>
      </c>
      <c r="Z2849" s="8">
        <v>0</v>
      </c>
      <c r="AA2849">
        <v>0.23000000000000043</v>
      </c>
      <c r="AF2849" t="s">
        <v>2882</v>
      </c>
      <c r="AG2849" t="s">
        <v>2883</v>
      </c>
      <c r="AH2849" t="s">
        <v>2884</v>
      </c>
      <c r="AI2849" t="s">
        <v>117</v>
      </c>
      <c r="AJ2849" s="7">
        <v>42004</v>
      </c>
      <c r="AK2849" t="s">
        <v>3315</v>
      </c>
      <c r="AL2849" t="s">
        <v>2885</v>
      </c>
      <c r="AM2849" t="s">
        <v>2327</v>
      </c>
      <c r="AN2849" t="s">
        <v>3344</v>
      </c>
      <c r="AO2849" t="str">
        <f>TEXT(A2849,"yyyy-mm-dd")</f>
        <v>2014-08-31</v>
      </c>
    </row>
    <row r="2850" spans="1:41">
      <c r="A2850" s="6" t="s">
        <v>3347</v>
      </c>
      <c r="B2850">
        <v>2014</v>
      </c>
      <c r="C2850">
        <v>9</v>
      </c>
      <c r="E2850" t="s">
        <v>1907</v>
      </c>
      <c r="F2850" t="s">
        <v>1908</v>
      </c>
      <c r="G2850" t="s">
        <v>102</v>
      </c>
      <c r="H2850" t="s">
        <v>3368</v>
      </c>
      <c r="I2850">
        <v>2016</v>
      </c>
      <c r="J2850">
        <v>3</v>
      </c>
      <c r="K2850" s="6">
        <v>42643</v>
      </c>
      <c r="L2850">
        <v>24</v>
      </c>
      <c r="M2850">
        <v>8</v>
      </c>
      <c r="N2850" t="s">
        <v>368</v>
      </c>
      <c r="O2850" s="8">
        <v>4.32</v>
      </c>
      <c r="P2850" s="8">
        <v>4.25</v>
      </c>
      <c r="Q2850" s="8">
        <v>3.9</v>
      </c>
      <c r="R2850" s="8">
        <v>4.59</v>
      </c>
      <c r="S2850" s="8">
        <v>3</v>
      </c>
      <c r="T2850" s="8">
        <v>5.75</v>
      </c>
      <c r="U2850" s="8">
        <v>0.68</v>
      </c>
      <c r="V2850" s="9">
        <v>27</v>
      </c>
      <c r="W2850" s="8">
        <v>0.69</v>
      </c>
      <c r="X2850" s="8">
        <v>2.75</v>
      </c>
      <c r="Y2850" s="8">
        <v>7.0000000000000284E-2</v>
      </c>
      <c r="Z2850" s="8"/>
      <c r="AF2850" t="s">
        <v>3369</v>
      </c>
      <c r="AG2850" t="s">
        <v>1910</v>
      </c>
      <c r="AH2850" t="s">
        <v>1911</v>
      </c>
      <c r="AI2850" t="s">
        <v>1971</v>
      </c>
      <c r="AJ2850" s="7">
        <v>42643</v>
      </c>
      <c r="AK2850" t="s">
        <v>3348</v>
      </c>
      <c r="AL2850" t="s">
        <v>1908</v>
      </c>
      <c r="AM2850" t="s">
        <v>3370</v>
      </c>
      <c r="AN2850" t="s">
        <v>3371</v>
      </c>
      <c r="AO2850" t="str">
        <f>TEXT(A2850,"yyyy-mm-dd")</f>
        <v>2014-09-30</v>
      </c>
    </row>
    <row r="2851" spans="1:41">
      <c r="A2851" s="6" t="s">
        <v>3347</v>
      </c>
      <c r="B2851">
        <v>2014</v>
      </c>
      <c r="C2851">
        <v>9</v>
      </c>
      <c r="E2851" t="s">
        <v>1907</v>
      </c>
      <c r="F2851" t="s">
        <v>1908</v>
      </c>
      <c r="G2851" t="s">
        <v>102</v>
      </c>
      <c r="H2851" t="s">
        <v>3265</v>
      </c>
      <c r="I2851">
        <v>2016</v>
      </c>
      <c r="J2851">
        <v>2</v>
      </c>
      <c r="K2851" s="6">
        <v>42551</v>
      </c>
      <c r="L2851">
        <v>21</v>
      </c>
      <c r="M2851">
        <v>7</v>
      </c>
      <c r="N2851" t="s">
        <v>176</v>
      </c>
      <c r="O2851" s="8">
        <v>4.12</v>
      </c>
      <c r="P2851" s="8">
        <v>4</v>
      </c>
      <c r="Q2851" s="8">
        <v>3.75</v>
      </c>
      <c r="R2851" s="8">
        <v>4.5599999999999996</v>
      </c>
      <c r="S2851" s="8">
        <v>3</v>
      </c>
      <c r="T2851" s="8">
        <v>5.25</v>
      </c>
      <c r="U2851" s="8">
        <v>0.55000000000000004</v>
      </c>
      <c r="V2851" s="9">
        <v>27</v>
      </c>
      <c r="W2851" s="8">
        <v>0.80999999999999961</v>
      </c>
      <c r="X2851" s="8">
        <v>2.25</v>
      </c>
      <c r="Y2851" s="8">
        <v>0.12000000000000011</v>
      </c>
      <c r="Z2851" s="8">
        <v>0</v>
      </c>
      <c r="AA2851">
        <v>0.29000000000000004</v>
      </c>
      <c r="AF2851" t="s">
        <v>3266</v>
      </c>
      <c r="AG2851" t="s">
        <v>1910</v>
      </c>
      <c r="AH2851" t="s">
        <v>1911</v>
      </c>
      <c r="AI2851" t="s">
        <v>1944</v>
      </c>
      <c r="AJ2851" s="7">
        <v>42551</v>
      </c>
      <c r="AK2851" t="s">
        <v>3348</v>
      </c>
      <c r="AL2851" t="s">
        <v>1908</v>
      </c>
      <c r="AM2851" t="s">
        <v>3267</v>
      </c>
      <c r="AN2851" t="s">
        <v>3367</v>
      </c>
      <c r="AO2851" t="str">
        <f>TEXT(A2851,"yyyy-mm-dd")</f>
        <v>2014-09-30</v>
      </c>
    </row>
    <row r="2852" spans="1:41">
      <c r="A2852" s="6" t="s">
        <v>3347</v>
      </c>
      <c r="B2852">
        <v>2014</v>
      </c>
      <c r="C2852">
        <v>9</v>
      </c>
      <c r="E2852" t="s">
        <v>1907</v>
      </c>
      <c r="F2852" t="s">
        <v>1908</v>
      </c>
      <c r="G2852" t="s">
        <v>102</v>
      </c>
      <c r="H2852" t="s">
        <v>3159</v>
      </c>
      <c r="I2852">
        <v>2016</v>
      </c>
      <c r="J2852">
        <v>1</v>
      </c>
      <c r="K2852" s="6">
        <v>42460</v>
      </c>
      <c r="L2852">
        <v>18</v>
      </c>
      <c r="M2852">
        <v>6</v>
      </c>
      <c r="N2852" t="s">
        <v>206</v>
      </c>
      <c r="O2852" s="8">
        <v>3.92</v>
      </c>
      <c r="P2852" s="8">
        <v>3.88</v>
      </c>
      <c r="Q2852" s="8">
        <v>3.5</v>
      </c>
      <c r="R2852" s="8">
        <v>4.21</v>
      </c>
      <c r="S2852" s="8">
        <v>3</v>
      </c>
      <c r="T2852" s="8">
        <v>5</v>
      </c>
      <c r="U2852" s="8">
        <v>0.47</v>
      </c>
      <c r="V2852" s="9">
        <v>27</v>
      </c>
      <c r="W2852" s="8">
        <v>0.71</v>
      </c>
      <c r="X2852" s="8">
        <v>2</v>
      </c>
      <c r="Y2852" s="8">
        <v>4.0000000000000036E-2</v>
      </c>
      <c r="Z2852" s="8">
        <v>0</v>
      </c>
      <c r="AA2852">
        <v>0.17999999999999972</v>
      </c>
      <c r="AF2852" t="s">
        <v>3160</v>
      </c>
      <c r="AG2852" t="s">
        <v>1910</v>
      </c>
      <c r="AH2852" t="s">
        <v>1911</v>
      </c>
      <c r="AI2852" t="s">
        <v>1939</v>
      </c>
      <c r="AJ2852" s="7">
        <v>42460</v>
      </c>
      <c r="AK2852" t="s">
        <v>3348</v>
      </c>
      <c r="AL2852" t="s">
        <v>1908</v>
      </c>
      <c r="AM2852" t="s">
        <v>3161</v>
      </c>
      <c r="AN2852" t="s">
        <v>3366</v>
      </c>
      <c r="AO2852" t="str">
        <f>TEXT(A2852,"yyyy-mm-dd")</f>
        <v>2014-09-30</v>
      </c>
    </row>
    <row r="2853" spans="1:41">
      <c r="A2853" s="6" t="s">
        <v>3347</v>
      </c>
      <c r="B2853">
        <v>2014</v>
      </c>
      <c r="C2853">
        <v>9</v>
      </c>
      <c r="E2853" t="s">
        <v>1907</v>
      </c>
      <c r="F2853" t="s">
        <v>1908</v>
      </c>
      <c r="G2853" t="s">
        <v>102</v>
      </c>
      <c r="H2853" t="s">
        <v>3037</v>
      </c>
      <c r="I2853">
        <v>2015</v>
      </c>
      <c r="J2853">
        <v>4</v>
      </c>
      <c r="K2853" s="6">
        <v>42369</v>
      </c>
      <c r="L2853">
        <v>15</v>
      </c>
      <c r="M2853">
        <v>5</v>
      </c>
      <c r="N2853" t="s">
        <v>236</v>
      </c>
      <c r="O2853" s="8">
        <v>3.65</v>
      </c>
      <c r="P2853" s="8">
        <v>3.5</v>
      </c>
      <c r="Q2853" s="8">
        <v>3.5</v>
      </c>
      <c r="R2853" s="8">
        <v>3.96</v>
      </c>
      <c r="S2853" s="8">
        <v>3</v>
      </c>
      <c r="T2853" s="8">
        <v>4.5</v>
      </c>
      <c r="U2853" s="8">
        <v>0.35</v>
      </c>
      <c r="V2853" s="9">
        <v>35</v>
      </c>
      <c r="W2853" s="8">
        <v>0.45999999999999996</v>
      </c>
      <c r="X2853" s="8">
        <v>1.5</v>
      </c>
      <c r="Y2853" s="8">
        <v>0.14999999999999991</v>
      </c>
      <c r="Z2853" s="8">
        <v>-0.18000000000000016</v>
      </c>
      <c r="AA2853">
        <v>-4.0000000000000036E-2</v>
      </c>
      <c r="AF2853" t="s">
        <v>3049</v>
      </c>
      <c r="AG2853" t="s">
        <v>1910</v>
      </c>
      <c r="AH2853" t="s">
        <v>1911</v>
      </c>
      <c r="AI2853" t="s">
        <v>1934</v>
      </c>
      <c r="AJ2853" s="7">
        <v>42369</v>
      </c>
      <c r="AK2853" t="s">
        <v>3348</v>
      </c>
      <c r="AL2853" t="s">
        <v>1908</v>
      </c>
      <c r="AM2853" t="s">
        <v>3040</v>
      </c>
      <c r="AN2853" t="s">
        <v>3365</v>
      </c>
      <c r="AO2853" t="str">
        <f>TEXT(A2853,"yyyy-mm-dd")</f>
        <v>2014-09-30</v>
      </c>
    </row>
    <row r="2854" spans="1:41">
      <c r="A2854" s="6" t="s">
        <v>3347</v>
      </c>
      <c r="B2854">
        <v>2014</v>
      </c>
      <c r="C2854">
        <v>9</v>
      </c>
      <c r="E2854" t="s">
        <v>1907</v>
      </c>
      <c r="F2854" t="s">
        <v>1908</v>
      </c>
      <c r="G2854" t="s">
        <v>102</v>
      </c>
      <c r="H2854" t="s">
        <v>2970</v>
      </c>
      <c r="I2854">
        <v>2015</v>
      </c>
      <c r="J2854">
        <v>3</v>
      </c>
      <c r="K2854" s="6">
        <v>42277</v>
      </c>
      <c r="L2854">
        <v>12</v>
      </c>
      <c r="M2854">
        <v>4</v>
      </c>
      <c r="N2854" t="s">
        <v>261</v>
      </c>
      <c r="O2854" s="8">
        <v>3.44</v>
      </c>
      <c r="P2854" s="8">
        <v>3.5</v>
      </c>
      <c r="Q2854" s="8">
        <v>3.25</v>
      </c>
      <c r="R2854" s="8">
        <v>3.5</v>
      </c>
      <c r="S2854" s="8">
        <v>3</v>
      </c>
      <c r="T2854" s="8">
        <v>4.5</v>
      </c>
      <c r="U2854" s="8">
        <v>0.28999999999999998</v>
      </c>
      <c r="V2854" s="9">
        <v>34</v>
      </c>
      <c r="W2854" s="8">
        <v>0.25</v>
      </c>
      <c r="X2854" s="8">
        <v>1.5</v>
      </c>
      <c r="Y2854" s="8">
        <v>-6.0000000000000053E-2</v>
      </c>
      <c r="Z2854" s="8">
        <v>0</v>
      </c>
      <c r="AA2854">
        <v>0</v>
      </c>
      <c r="AF2854" t="s">
        <v>2971</v>
      </c>
      <c r="AG2854" t="s">
        <v>1910</v>
      </c>
      <c r="AH2854" t="s">
        <v>1911</v>
      </c>
      <c r="AI2854" t="s">
        <v>1929</v>
      </c>
      <c r="AJ2854" s="7">
        <v>42277</v>
      </c>
      <c r="AK2854" t="s">
        <v>3348</v>
      </c>
      <c r="AL2854" t="s">
        <v>1908</v>
      </c>
      <c r="AM2854" t="s">
        <v>2972</v>
      </c>
      <c r="AN2854" t="s">
        <v>3364</v>
      </c>
      <c r="AO2854" t="str">
        <f>TEXT(A2854,"yyyy-mm-dd")</f>
        <v>2014-09-30</v>
      </c>
    </row>
    <row r="2855" spans="1:41">
      <c r="A2855" s="6" t="s">
        <v>3347</v>
      </c>
      <c r="B2855">
        <v>2014</v>
      </c>
      <c r="C2855">
        <v>9</v>
      </c>
      <c r="E2855" t="s">
        <v>1907</v>
      </c>
      <c r="F2855" t="s">
        <v>1908</v>
      </c>
      <c r="G2855" t="s">
        <v>102</v>
      </c>
      <c r="H2855" t="s">
        <v>2840</v>
      </c>
      <c r="I2855">
        <v>2015</v>
      </c>
      <c r="J2855">
        <v>2</v>
      </c>
      <c r="K2855" s="6">
        <v>42185</v>
      </c>
      <c r="L2855">
        <v>9</v>
      </c>
      <c r="M2855">
        <v>3</v>
      </c>
      <c r="N2855" t="s">
        <v>173</v>
      </c>
      <c r="O2855" s="8">
        <v>3.17</v>
      </c>
      <c r="P2855" s="8">
        <v>3</v>
      </c>
      <c r="Q2855" s="8">
        <v>3</v>
      </c>
      <c r="R2855" s="8">
        <v>3.25</v>
      </c>
      <c r="S2855" s="8">
        <v>2.97</v>
      </c>
      <c r="T2855" s="8">
        <v>4.5</v>
      </c>
      <c r="U2855" s="8">
        <v>0.3</v>
      </c>
      <c r="V2855" s="9">
        <v>34</v>
      </c>
      <c r="W2855" s="8">
        <v>0.25</v>
      </c>
      <c r="X2855" s="8">
        <v>1.5299999999999998</v>
      </c>
      <c r="Y2855" s="8">
        <v>0.16999999999999993</v>
      </c>
      <c r="Z2855" s="8">
        <v>0</v>
      </c>
      <c r="AA2855">
        <v>0</v>
      </c>
      <c r="AF2855" t="s">
        <v>2841</v>
      </c>
      <c r="AG2855" t="s">
        <v>1910</v>
      </c>
      <c r="AH2855" t="s">
        <v>1911</v>
      </c>
      <c r="AI2855" t="s">
        <v>1924</v>
      </c>
      <c r="AJ2855" s="7">
        <v>42185</v>
      </c>
      <c r="AK2855" t="s">
        <v>3348</v>
      </c>
      <c r="AL2855" t="s">
        <v>1908</v>
      </c>
      <c r="AM2855" t="s">
        <v>2842</v>
      </c>
      <c r="AN2855" t="s">
        <v>3363</v>
      </c>
      <c r="AO2855" t="str">
        <f>TEXT(A2855,"yyyy-mm-dd")</f>
        <v>2014-09-30</v>
      </c>
    </row>
    <row r="2856" spans="1:41">
      <c r="A2856" s="6" t="s">
        <v>3347</v>
      </c>
      <c r="B2856">
        <v>2014</v>
      </c>
      <c r="C2856">
        <v>9</v>
      </c>
      <c r="E2856" t="s">
        <v>1907</v>
      </c>
      <c r="F2856" t="s">
        <v>1908</v>
      </c>
      <c r="G2856" t="s">
        <v>102</v>
      </c>
      <c r="H2856" t="s">
        <v>2749</v>
      </c>
      <c r="I2856">
        <v>2015</v>
      </c>
      <c r="J2856">
        <v>1</v>
      </c>
      <c r="K2856" s="6">
        <v>42094</v>
      </c>
      <c r="L2856">
        <v>6</v>
      </c>
      <c r="M2856">
        <v>2</v>
      </c>
      <c r="N2856" t="s">
        <v>203</v>
      </c>
      <c r="O2856" s="8">
        <v>3.06</v>
      </c>
      <c r="P2856" s="8">
        <v>3</v>
      </c>
      <c r="Q2856" s="8">
        <v>3</v>
      </c>
      <c r="R2856" s="8">
        <v>3</v>
      </c>
      <c r="S2856" s="8">
        <v>2.95</v>
      </c>
      <c r="T2856" s="8">
        <v>4</v>
      </c>
      <c r="U2856" s="8">
        <v>0.19</v>
      </c>
      <c r="V2856" s="9">
        <v>35</v>
      </c>
      <c r="W2856" s="8">
        <v>0</v>
      </c>
      <c r="X2856" s="8">
        <v>1.0499999999999998</v>
      </c>
      <c r="Y2856" s="8">
        <v>6.0000000000000053E-2</v>
      </c>
      <c r="Z2856" s="8">
        <v>0</v>
      </c>
      <c r="AA2856">
        <v>0</v>
      </c>
      <c r="AF2856" t="s">
        <v>2750</v>
      </c>
      <c r="AG2856" t="s">
        <v>1910</v>
      </c>
      <c r="AH2856" t="s">
        <v>1911</v>
      </c>
      <c r="AI2856" t="s">
        <v>1919</v>
      </c>
      <c r="AJ2856" s="7">
        <v>42094</v>
      </c>
      <c r="AK2856" t="s">
        <v>3348</v>
      </c>
      <c r="AL2856" t="s">
        <v>1908</v>
      </c>
      <c r="AM2856" t="s">
        <v>2751</v>
      </c>
      <c r="AN2856" t="s">
        <v>3362</v>
      </c>
      <c r="AO2856" t="str">
        <f>TEXT(A2856,"yyyy-mm-dd")</f>
        <v>2014-09-30</v>
      </c>
    </row>
    <row r="2857" spans="1:41">
      <c r="A2857" s="6" t="s">
        <v>3347</v>
      </c>
      <c r="B2857">
        <v>2014</v>
      </c>
      <c r="C2857">
        <v>9</v>
      </c>
      <c r="E2857" t="s">
        <v>1907</v>
      </c>
      <c r="F2857" t="s">
        <v>1908</v>
      </c>
      <c r="G2857" t="s">
        <v>102</v>
      </c>
      <c r="H2857" t="s">
        <v>2641</v>
      </c>
      <c r="I2857">
        <v>2014</v>
      </c>
      <c r="J2857">
        <v>4</v>
      </c>
      <c r="K2857" s="6">
        <v>42004</v>
      </c>
      <c r="L2857">
        <v>3</v>
      </c>
      <c r="M2857">
        <v>1</v>
      </c>
      <c r="N2857" t="s">
        <v>233</v>
      </c>
      <c r="O2857" s="8">
        <v>3.01</v>
      </c>
      <c r="P2857" s="8">
        <v>3</v>
      </c>
      <c r="Q2857" s="8">
        <v>3</v>
      </c>
      <c r="R2857" s="8">
        <v>3</v>
      </c>
      <c r="S2857" s="8">
        <v>2.95</v>
      </c>
      <c r="T2857" s="8">
        <v>3.5</v>
      </c>
      <c r="U2857" s="8">
        <v>0.09</v>
      </c>
      <c r="V2857" s="9">
        <v>35</v>
      </c>
      <c r="W2857" s="8">
        <v>0</v>
      </c>
      <c r="X2857" s="8">
        <v>0.54999999999999982</v>
      </c>
      <c r="Y2857" s="8">
        <v>9.9999999999997868E-3</v>
      </c>
      <c r="Z2857" s="8">
        <v>0</v>
      </c>
      <c r="AA2857">
        <v>0</v>
      </c>
      <c r="AF2857" t="s">
        <v>2642</v>
      </c>
      <c r="AG2857" t="s">
        <v>1910</v>
      </c>
      <c r="AH2857" t="s">
        <v>1911</v>
      </c>
      <c r="AI2857" t="s">
        <v>1915</v>
      </c>
      <c r="AJ2857" s="7">
        <v>42004</v>
      </c>
      <c r="AK2857" t="s">
        <v>3348</v>
      </c>
      <c r="AL2857" t="s">
        <v>1908</v>
      </c>
      <c r="AM2857" t="s">
        <v>2643</v>
      </c>
      <c r="AN2857" t="s">
        <v>3361</v>
      </c>
      <c r="AO2857" t="str">
        <f>TEXT(A2857,"yyyy-mm-dd")</f>
        <v>2014-09-30</v>
      </c>
    </row>
    <row r="2858" spans="1:41">
      <c r="A2858" s="6" t="s">
        <v>3347</v>
      </c>
      <c r="B2858">
        <v>2014</v>
      </c>
      <c r="C2858">
        <v>9</v>
      </c>
      <c r="E2858" t="s">
        <v>100</v>
      </c>
      <c r="F2858" t="s">
        <v>101</v>
      </c>
      <c r="G2858" t="s">
        <v>83</v>
      </c>
      <c r="H2858" t="s">
        <v>3018</v>
      </c>
      <c r="I2858">
        <v>2016</v>
      </c>
      <c r="K2858" s="6">
        <v>42735</v>
      </c>
      <c r="L2858">
        <v>27</v>
      </c>
      <c r="N2858" t="s">
        <v>604</v>
      </c>
      <c r="O2858" s="8">
        <v>4.12</v>
      </c>
      <c r="P2858" s="8">
        <v>4</v>
      </c>
      <c r="Q2858" s="8">
        <v>3.81</v>
      </c>
      <c r="R2858" s="8">
        <v>4.3499999999999996</v>
      </c>
      <c r="S2858" s="8">
        <v>3.4</v>
      </c>
      <c r="T2858" s="8">
        <v>5</v>
      </c>
      <c r="U2858" s="8">
        <v>0.43</v>
      </c>
      <c r="V2858" s="9">
        <v>31</v>
      </c>
      <c r="W2858" s="8">
        <v>0.53999999999999959</v>
      </c>
      <c r="X2858" s="8">
        <v>1.6</v>
      </c>
      <c r="Y2858" s="8">
        <v>0.12000000000000011</v>
      </c>
      <c r="Z2858" s="8">
        <v>0</v>
      </c>
      <c r="AA2858">
        <v>-0.11000000000000076</v>
      </c>
      <c r="AF2858" t="s">
        <v>10098</v>
      </c>
      <c r="AG2858" t="s">
        <v>9655</v>
      </c>
      <c r="AH2858" t="s">
        <v>9656</v>
      </c>
      <c r="AI2858" t="s">
        <v>9708</v>
      </c>
      <c r="AJ2858" s="7">
        <v>42735</v>
      </c>
      <c r="AK2858" t="s">
        <v>3348</v>
      </c>
      <c r="AL2858" t="s">
        <v>109</v>
      </c>
      <c r="AM2858" t="s">
        <v>3020</v>
      </c>
      <c r="AN2858" t="s">
        <v>10109</v>
      </c>
    </row>
    <row r="2859" spans="1:41">
      <c r="A2859" s="6" t="s">
        <v>3347</v>
      </c>
      <c r="B2859">
        <v>2014</v>
      </c>
      <c r="C2859">
        <v>9</v>
      </c>
      <c r="E2859" t="s">
        <v>100</v>
      </c>
      <c r="F2859" t="s">
        <v>101</v>
      </c>
      <c r="G2859" t="s">
        <v>102</v>
      </c>
      <c r="H2859" t="s">
        <v>3037</v>
      </c>
      <c r="I2859">
        <v>2015</v>
      </c>
      <c r="J2859">
        <v>4</v>
      </c>
      <c r="K2859" s="6">
        <v>42369</v>
      </c>
      <c r="L2859">
        <v>15</v>
      </c>
      <c r="M2859">
        <v>5</v>
      </c>
      <c r="N2859" t="s">
        <v>236</v>
      </c>
      <c r="O2859" s="8">
        <v>3.67</v>
      </c>
      <c r="P2859" s="8">
        <v>3.7</v>
      </c>
      <c r="Q2859" s="8">
        <v>3.5</v>
      </c>
      <c r="R2859" s="8">
        <v>4.0199999999999996</v>
      </c>
      <c r="S2859" s="8">
        <v>1.89</v>
      </c>
      <c r="T2859" s="8">
        <v>4.5</v>
      </c>
      <c r="U2859" s="8">
        <v>0.51</v>
      </c>
      <c r="V2859" s="9">
        <v>36</v>
      </c>
      <c r="W2859" s="8">
        <v>0.51999999999999957</v>
      </c>
      <c r="X2859" s="8">
        <v>2.6100000000000003</v>
      </c>
      <c r="Y2859" s="8">
        <v>-3.0000000000000249E-2</v>
      </c>
      <c r="Z2859" s="8">
        <v>0</v>
      </c>
      <c r="AA2859">
        <v>-0.20000000000000018</v>
      </c>
      <c r="AF2859" t="s">
        <v>3038</v>
      </c>
      <c r="AG2859" t="s">
        <v>106</v>
      </c>
      <c r="AH2859" t="s">
        <v>107</v>
      </c>
      <c r="AI2859" t="s">
        <v>2667</v>
      </c>
      <c r="AJ2859" s="7">
        <v>42369</v>
      </c>
      <c r="AK2859" t="s">
        <v>3348</v>
      </c>
      <c r="AL2859" t="s">
        <v>109</v>
      </c>
      <c r="AM2859" t="s">
        <v>3040</v>
      </c>
      <c r="AN2859" t="s">
        <v>3360</v>
      </c>
      <c r="AO2859" t="str">
        <f>TEXT(A2859,"yyyy-mm-dd")</f>
        <v>2014-09-30</v>
      </c>
    </row>
    <row r="2860" spans="1:41">
      <c r="A2860" s="6" t="s">
        <v>3347</v>
      </c>
      <c r="B2860">
        <v>2014</v>
      </c>
      <c r="C2860">
        <v>9</v>
      </c>
      <c r="E2860" t="s">
        <v>100</v>
      </c>
      <c r="F2860" t="s">
        <v>101</v>
      </c>
      <c r="G2860" t="s">
        <v>83</v>
      </c>
      <c r="H2860" t="s">
        <v>2624</v>
      </c>
      <c r="I2860">
        <v>2015</v>
      </c>
      <c r="K2860" s="6">
        <v>42369</v>
      </c>
      <c r="L2860">
        <v>15</v>
      </c>
      <c r="N2860" t="s">
        <v>236</v>
      </c>
      <c r="O2860" s="8">
        <v>3.83</v>
      </c>
      <c r="P2860" s="8">
        <v>3.8</v>
      </c>
      <c r="Q2860" s="8">
        <v>3.6</v>
      </c>
      <c r="R2860" s="8">
        <v>4</v>
      </c>
      <c r="S2860" s="8">
        <v>3.3</v>
      </c>
      <c r="T2860" s="8">
        <v>5</v>
      </c>
      <c r="U2860" s="8">
        <v>0.33</v>
      </c>
      <c r="V2860" s="9">
        <v>36</v>
      </c>
      <c r="W2860" s="8">
        <v>0.39999999999999991</v>
      </c>
      <c r="X2860" s="8">
        <v>1.7000000000000002</v>
      </c>
      <c r="Y2860" s="8">
        <v>3.0000000000000249E-2</v>
      </c>
      <c r="Z2860" s="8">
        <v>0</v>
      </c>
      <c r="AA2860">
        <v>0.10000000000000009</v>
      </c>
      <c r="AF2860" t="s">
        <v>10060</v>
      </c>
      <c r="AG2860" t="s">
        <v>9655</v>
      </c>
      <c r="AH2860" t="s">
        <v>9656</v>
      </c>
      <c r="AI2860" t="s">
        <v>9669</v>
      </c>
      <c r="AJ2860" s="7">
        <v>42369</v>
      </c>
      <c r="AK2860" t="s">
        <v>3348</v>
      </c>
      <c r="AL2860" t="s">
        <v>109</v>
      </c>
      <c r="AM2860" t="s">
        <v>2626</v>
      </c>
      <c r="AN2860" t="s">
        <v>10081</v>
      </c>
    </row>
    <row r="2861" spans="1:41">
      <c r="A2861" s="6" t="s">
        <v>3347</v>
      </c>
      <c r="B2861">
        <v>2014</v>
      </c>
      <c r="C2861">
        <v>9</v>
      </c>
      <c r="E2861" t="s">
        <v>100</v>
      </c>
      <c r="F2861" t="s">
        <v>101</v>
      </c>
      <c r="G2861" t="s">
        <v>102</v>
      </c>
      <c r="H2861" t="s">
        <v>2970</v>
      </c>
      <c r="I2861">
        <v>2015</v>
      </c>
      <c r="J2861">
        <v>3</v>
      </c>
      <c r="K2861" s="6">
        <v>42277</v>
      </c>
      <c r="L2861">
        <v>12</v>
      </c>
      <c r="M2861">
        <v>4</v>
      </c>
      <c r="N2861" t="s">
        <v>261</v>
      </c>
      <c r="O2861" s="8">
        <v>3.73</v>
      </c>
      <c r="P2861" s="8">
        <v>3.78</v>
      </c>
      <c r="Q2861" s="8">
        <v>3.5</v>
      </c>
      <c r="R2861" s="8">
        <v>3.93</v>
      </c>
      <c r="S2861" s="8">
        <v>3</v>
      </c>
      <c r="T2861" s="8">
        <v>4.5</v>
      </c>
      <c r="U2861" s="8">
        <v>0.33</v>
      </c>
      <c r="V2861" s="9">
        <v>36</v>
      </c>
      <c r="W2861" s="8">
        <v>0.43000000000000016</v>
      </c>
      <c r="X2861" s="8">
        <v>1.5</v>
      </c>
      <c r="Y2861" s="8">
        <v>-4.9999999999999822E-2</v>
      </c>
      <c r="Z2861" s="8">
        <v>-2.0000000000000018E-2</v>
      </c>
      <c r="AA2861">
        <v>-6.999999999999984E-2</v>
      </c>
      <c r="AF2861" t="s">
        <v>3035</v>
      </c>
      <c r="AG2861" t="s">
        <v>106</v>
      </c>
      <c r="AH2861" t="s">
        <v>107</v>
      </c>
      <c r="AI2861" t="s">
        <v>502</v>
      </c>
      <c r="AJ2861" s="7">
        <v>42277</v>
      </c>
      <c r="AK2861" t="s">
        <v>3348</v>
      </c>
      <c r="AL2861" t="s">
        <v>109</v>
      </c>
      <c r="AM2861" t="s">
        <v>2972</v>
      </c>
      <c r="AN2861" t="s">
        <v>3359</v>
      </c>
      <c r="AO2861" t="str">
        <f>TEXT(A2861,"yyyy-mm-dd")</f>
        <v>2014-09-30</v>
      </c>
    </row>
    <row r="2862" spans="1:41">
      <c r="A2862" s="6" t="s">
        <v>3347</v>
      </c>
      <c r="B2862">
        <v>2014</v>
      </c>
      <c r="C2862">
        <v>9</v>
      </c>
      <c r="E2862" t="s">
        <v>100</v>
      </c>
      <c r="F2862" t="s">
        <v>101</v>
      </c>
      <c r="G2862" t="s">
        <v>102</v>
      </c>
      <c r="H2862" t="s">
        <v>2840</v>
      </c>
      <c r="I2862">
        <v>2015</v>
      </c>
      <c r="J2862">
        <v>2</v>
      </c>
      <c r="K2862" s="6">
        <v>42185</v>
      </c>
      <c r="L2862">
        <v>9</v>
      </c>
      <c r="M2862">
        <v>3</v>
      </c>
      <c r="N2862" t="s">
        <v>173</v>
      </c>
      <c r="O2862" s="8">
        <v>3.97</v>
      </c>
      <c r="P2862" s="8">
        <v>3.9</v>
      </c>
      <c r="Q2862" s="8">
        <v>3.6</v>
      </c>
      <c r="R2862" s="8">
        <v>4.3</v>
      </c>
      <c r="S2862" s="8">
        <v>3</v>
      </c>
      <c r="T2862" s="8">
        <v>5.8</v>
      </c>
      <c r="U2862" s="8">
        <v>0.61</v>
      </c>
      <c r="V2862" s="9">
        <v>37</v>
      </c>
      <c r="W2862" s="8">
        <v>0.69999999999999973</v>
      </c>
      <c r="X2862" s="8">
        <v>2.8</v>
      </c>
      <c r="Y2862" s="8">
        <v>7.0000000000000284E-2</v>
      </c>
      <c r="Z2862" s="8">
        <v>0</v>
      </c>
      <c r="AA2862">
        <v>9.9999999999999645E-2</v>
      </c>
      <c r="AF2862" t="s">
        <v>3033</v>
      </c>
      <c r="AG2862" t="s">
        <v>106</v>
      </c>
      <c r="AH2862" t="s">
        <v>107</v>
      </c>
      <c r="AI2862" t="s">
        <v>497</v>
      </c>
      <c r="AJ2862" s="7">
        <v>42185</v>
      </c>
      <c r="AK2862" t="s">
        <v>3348</v>
      </c>
      <c r="AL2862" t="s">
        <v>109</v>
      </c>
      <c r="AM2862" t="s">
        <v>2842</v>
      </c>
      <c r="AN2862" t="s">
        <v>3358</v>
      </c>
      <c r="AO2862" t="str">
        <f>TEXT(A2862,"yyyy-mm-dd")</f>
        <v>2014-09-30</v>
      </c>
    </row>
    <row r="2863" spans="1:41">
      <c r="A2863" s="6" t="s">
        <v>3347</v>
      </c>
      <c r="B2863">
        <v>2014</v>
      </c>
      <c r="C2863">
        <v>9</v>
      </c>
      <c r="E2863" t="s">
        <v>100</v>
      </c>
      <c r="F2863" t="s">
        <v>101</v>
      </c>
      <c r="G2863" t="s">
        <v>102</v>
      </c>
      <c r="H2863" t="s">
        <v>2749</v>
      </c>
      <c r="I2863">
        <v>2015</v>
      </c>
      <c r="J2863">
        <v>1</v>
      </c>
      <c r="K2863" s="6">
        <v>42094</v>
      </c>
      <c r="L2863">
        <v>6</v>
      </c>
      <c r="M2863">
        <v>2</v>
      </c>
      <c r="N2863" t="s">
        <v>203</v>
      </c>
      <c r="O2863" s="8">
        <v>3.9</v>
      </c>
      <c r="P2863" s="8">
        <v>3.7</v>
      </c>
      <c r="Q2863" s="8">
        <v>3.5</v>
      </c>
      <c r="R2863" s="8">
        <v>4.2</v>
      </c>
      <c r="S2863" s="8">
        <v>3</v>
      </c>
      <c r="T2863" s="8">
        <v>5.9</v>
      </c>
      <c r="U2863" s="8">
        <v>0.69</v>
      </c>
      <c r="V2863" s="9">
        <v>37</v>
      </c>
      <c r="W2863" s="8">
        <v>0.70000000000000018</v>
      </c>
      <c r="X2863" s="8">
        <v>2.9000000000000004</v>
      </c>
      <c r="Y2863" s="8">
        <v>0.19999999999999973</v>
      </c>
      <c r="Z2863" s="8">
        <v>-5.9999999999999609E-2</v>
      </c>
      <c r="AA2863">
        <v>0</v>
      </c>
      <c r="AF2863" t="s">
        <v>3031</v>
      </c>
      <c r="AG2863" t="s">
        <v>106</v>
      </c>
      <c r="AH2863" t="s">
        <v>107</v>
      </c>
      <c r="AI2863" t="s">
        <v>427</v>
      </c>
      <c r="AJ2863" s="7">
        <v>42094</v>
      </c>
      <c r="AK2863" t="s">
        <v>3348</v>
      </c>
      <c r="AL2863" t="s">
        <v>109</v>
      </c>
      <c r="AM2863" t="s">
        <v>2751</v>
      </c>
      <c r="AN2863" t="s">
        <v>3357</v>
      </c>
      <c r="AO2863" t="str">
        <f>TEXT(A2863,"yyyy-mm-dd")</f>
        <v>2014-09-30</v>
      </c>
    </row>
    <row r="2864" spans="1:41">
      <c r="A2864" s="6" t="s">
        <v>3347</v>
      </c>
      <c r="B2864">
        <v>2014</v>
      </c>
      <c r="C2864">
        <v>9</v>
      </c>
      <c r="E2864" t="s">
        <v>100</v>
      </c>
      <c r="F2864" t="s">
        <v>101</v>
      </c>
      <c r="G2864" t="s">
        <v>102</v>
      </c>
      <c r="H2864" t="s">
        <v>2641</v>
      </c>
      <c r="I2864">
        <v>2014</v>
      </c>
      <c r="J2864">
        <v>4</v>
      </c>
      <c r="K2864" s="6">
        <v>42004</v>
      </c>
      <c r="L2864">
        <v>3</v>
      </c>
      <c r="M2864">
        <v>1</v>
      </c>
      <c r="N2864" t="s">
        <v>233</v>
      </c>
      <c r="O2864" s="8">
        <v>3.58</v>
      </c>
      <c r="P2864" s="8">
        <v>3.6</v>
      </c>
      <c r="Q2864" s="8">
        <v>3.2</v>
      </c>
      <c r="R2864" s="8">
        <v>4</v>
      </c>
      <c r="S2864" s="8">
        <v>2.7</v>
      </c>
      <c r="T2864" s="8">
        <v>4.3600000000000003</v>
      </c>
      <c r="U2864" s="8">
        <v>0.46</v>
      </c>
      <c r="V2864" s="9">
        <v>37</v>
      </c>
      <c r="W2864" s="8">
        <v>0.79999999999999982</v>
      </c>
      <c r="X2864" s="8">
        <v>1.6600000000000001</v>
      </c>
      <c r="Y2864" s="8">
        <v>-2.0000000000000018E-2</v>
      </c>
      <c r="Z2864" s="8">
        <v>0</v>
      </c>
      <c r="AA2864">
        <v>0</v>
      </c>
      <c r="AF2864" t="s">
        <v>2672</v>
      </c>
      <c r="AG2864" t="s">
        <v>106</v>
      </c>
      <c r="AH2864" t="s">
        <v>107</v>
      </c>
      <c r="AI2864" t="s">
        <v>340</v>
      </c>
      <c r="AJ2864" s="7">
        <v>42004</v>
      </c>
      <c r="AK2864" t="s">
        <v>3348</v>
      </c>
      <c r="AL2864" t="s">
        <v>109</v>
      </c>
      <c r="AM2864" t="s">
        <v>2643</v>
      </c>
      <c r="AN2864" t="s">
        <v>3356</v>
      </c>
      <c r="AO2864" t="str">
        <f>TEXT(A2864,"yyyy-mm-dd")</f>
        <v>2014-09-30</v>
      </c>
    </row>
    <row r="2865" spans="1:41">
      <c r="A2865" s="6" t="s">
        <v>3347</v>
      </c>
      <c r="B2865">
        <v>2014</v>
      </c>
      <c r="C2865">
        <v>9</v>
      </c>
      <c r="E2865" t="s">
        <v>100</v>
      </c>
      <c r="F2865" t="s">
        <v>101</v>
      </c>
      <c r="G2865" t="s">
        <v>83</v>
      </c>
      <c r="H2865" t="s">
        <v>2325</v>
      </c>
      <c r="I2865">
        <v>2014</v>
      </c>
      <c r="K2865" s="6">
        <v>42004</v>
      </c>
      <c r="L2865">
        <v>3</v>
      </c>
      <c r="N2865" t="s">
        <v>233</v>
      </c>
      <c r="O2865" s="8">
        <v>2.4700000000000002</v>
      </c>
      <c r="P2865" s="8">
        <v>2.5</v>
      </c>
      <c r="Q2865" s="8">
        <v>2.37</v>
      </c>
      <c r="R2865" s="8">
        <v>2.6</v>
      </c>
      <c r="S2865" s="8">
        <v>1.9</v>
      </c>
      <c r="T2865" s="8">
        <v>2.9</v>
      </c>
      <c r="U2865" s="8">
        <v>0.2</v>
      </c>
      <c r="V2865" s="9">
        <v>37</v>
      </c>
      <c r="W2865" s="8">
        <v>0.22999999999999998</v>
      </c>
      <c r="X2865" s="8">
        <v>1</v>
      </c>
      <c r="Y2865" s="8">
        <v>-2.9999999999999805E-2</v>
      </c>
      <c r="Z2865" s="8">
        <v>0</v>
      </c>
      <c r="AA2865">
        <v>2.9999999999999805E-2</v>
      </c>
      <c r="AF2865" t="s">
        <v>10034</v>
      </c>
      <c r="AG2865" t="s">
        <v>9655</v>
      </c>
      <c r="AH2865" t="s">
        <v>9656</v>
      </c>
      <c r="AI2865" t="s">
        <v>9657</v>
      </c>
      <c r="AJ2865" s="7">
        <v>42004</v>
      </c>
      <c r="AK2865" t="s">
        <v>3348</v>
      </c>
      <c r="AL2865" t="s">
        <v>109</v>
      </c>
      <c r="AM2865" t="s">
        <v>2327</v>
      </c>
      <c r="AN2865" t="s">
        <v>10055</v>
      </c>
    </row>
    <row r="2866" spans="1:41">
      <c r="A2866" s="6" t="s">
        <v>3347</v>
      </c>
      <c r="B2866">
        <v>2014</v>
      </c>
      <c r="C2866">
        <v>9</v>
      </c>
      <c r="E2866" t="s">
        <v>100</v>
      </c>
      <c r="F2866" t="s">
        <v>101</v>
      </c>
      <c r="G2866" t="s">
        <v>102</v>
      </c>
      <c r="H2866" t="s">
        <v>2564</v>
      </c>
      <c r="I2866">
        <v>2014</v>
      </c>
      <c r="J2866">
        <v>3</v>
      </c>
      <c r="K2866" s="6">
        <v>41912</v>
      </c>
      <c r="L2866">
        <v>0</v>
      </c>
      <c r="M2866">
        <v>0</v>
      </c>
      <c r="N2866" t="s">
        <v>178</v>
      </c>
      <c r="O2866" s="8">
        <v>2.85</v>
      </c>
      <c r="P2866" s="8">
        <v>2.8</v>
      </c>
      <c r="Q2866" s="8">
        <v>2.6</v>
      </c>
      <c r="R2866" s="8">
        <v>3</v>
      </c>
      <c r="S2866" s="8">
        <v>2.2999999999999998</v>
      </c>
      <c r="T2866" s="8">
        <v>3.9</v>
      </c>
      <c r="U2866" s="8">
        <v>0.33</v>
      </c>
      <c r="V2866" s="9">
        <v>37</v>
      </c>
      <c r="W2866" s="8">
        <v>0.39999999999999991</v>
      </c>
      <c r="X2866" s="8">
        <v>1.6</v>
      </c>
      <c r="Y2866" s="8">
        <v>5.0000000000000266E-2</v>
      </c>
      <c r="Z2866" s="8">
        <v>-9.0000000000000302E-2</v>
      </c>
      <c r="AA2866">
        <v>0</v>
      </c>
      <c r="AF2866" t="s">
        <v>2669</v>
      </c>
      <c r="AG2866" t="s">
        <v>106</v>
      </c>
      <c r="AH2866" t="s">
        <v>107</v>
      </c>
      <c r="AI2866" t="s">
        <v>108</v>
      </c>
      <c r="AJ2866" s="7">
        <v>41912</v>
      </c>
      <c r="AK2866" t="s">
        <v>3348</v>
      </c>
      <c r="AL2866" t="s">
        <v>109</v>
      </c>
      <c r="AM2866" t="s">
        <v>2566</v>
      </c>
      <c r="AN2866" t="s">
        <v>3355</v>
      </c>
      <c r="AO2866" t="str">
        <f>TEXT(A2866,"yyyy-mm-dd")</f>
        <v>2014-09-30</v>
      </c>
    </row>
    <row r="2867" spans="1:41">
      <c r="A2867" s="6" t="s">
        <v>3347</v>
      </c>
      <c r="B2867">
        <v>2014</v>
      </c>
      <c r="C2867">
        <v>9</v>
      </c>
      <c r="E2867" t="s">
        <v>2685</v>
      </c>
      <c r="F2867" t="s">
        <v>101</v>
      </c>
      <c r="G2867" t="s">
        <v>774</v>
      </c>
      <c r="H2867" t="s">
        <v>2686</v>
      </c>
      <c r="K2867" s="6"/>
      <c r="O2867" s="8">
        <v>4.0599999999999996</v>
      </c>
      <c r="P2867" s="8">
        <v>4</v>
      </c>
      <c r="Q2867" s="8">
        <v>3.73</v>
      </c>
      <c r="R2867" s="8">
        <v>4.5</v>
      </c>
      <c r="S2867" s="8">
        <v>3.3</v>
      </c>
      <c r="T2867" s="8">
        <v>5.5</v>
      </c>
      <c r="U2867" s="8">
        <v>0.51</v>
      </c>
      <c r="V2867" s="9">
        <v>27</v>
      </c>
      <c r="W2867" s="8">
        <v>0.77</v>
      </c>
      <c r="X2867" s="8">
        <v>2.2000000000000002</v>
      </c>
      <c r="Y2867" s="8">
        <v>5.9999999999999609E-2</v>
      </c>
      <c r="Z2867" s="8">
        <v>0</v>
      </c>
      <c r="AA2867">
        <v>-0.22999999999999998</v>
      </c>
      <c r="AF2867" t="s">
        <v>2687</v>
      </c>
      <c r="AG2867" t="s">
        <v>2688</v>
      </c>
      <c r="AH2867" t="s">
        <v>2689</v>
      </c>
      <c r="AI2867" t="s">
        <v>2690</v>
      </c>
      <c r="AJ2867" s="7"/>
      <c r="AK2867" t="s">
        <v>3348</v>
      </c>
      <c r="AL2867" t="s">
        <v>109</v>
      </c>
      <c r="AM2867" t="s">
        <v>2686</v>
      </c>
      <c r="AN2867" t="s">
        <v>3376</v>
      </c>
      <c r="AO2867" t="str">
        <f>TEXT(A2867,"yyyy-mm-dd")</f>
        <v>2014-09-30</v>
      </c>
    </row>
    <row r="2868" spans="1:41">
      <c r="A2868" s="6" t="s">
        <v>3347</v>
      </c>
      <c r="B2868">
        <v>2014</v>
      </c>
      <c r="C2868">
        <v>9</v>
      </c>
      <c r="E2868" t="s">
        <v>81</v>
      </c>
      <c r="F2868" t="s">
        <v>82</v>
      </c>
      <c r="G2868" t="s">
        <v>83</v>
      </c>
      <c r="H2868" t="s">
        <v>3018</v>
      </c>
      <c r="I2868">
        <v>2016</v>
      </c>
      <c r="K2868" s="6">
        <v>42735</v>
      </c>
      <c r="L2868">
        <v>27</v>
      </c>
      <c r="N2868" t="s">
        <v>604</v>
      </c>
      <c r="O2868" s="8">
        <v>3.49</v>
      </c>
      <c r="P2868" s="8">
        <v>3.5</v>
      </c>
      <c r="Q2868" s="8">
        <v>3.37</v>
      </c>
      <c r="R2868" s="8">
        <v>3.64</v>
      </c>
      <c r="S2868" s="8">
        <v>3</v>
      </c>
      <c r="T2868" s="8">
        <v>3.98</v>
      </c>
      <c r="U2868" s="8">
        <v>0.24</v>
      </c>
      <c r="V2868" s="9">
        <v>33</v>
      </c>
      <c r="W2868" s="8">
        <v>0.27</v>
      </c>
      <c r="X2868" s="8">
        <v>0.98</v>
      </c>
      <c r="Y2868" s="8">
        <v>-9.9999999999997868E-3</v>
      </c>
      <c r="Z2868" s="8">
        <v>-4.9999999999999822E-2</v>
      </c>
      <c r="AA2868">
        <v>-9.9999999999997868E-3</v>
      </c>
      <c r="AF2868" t="s">
        <v>3019</v>
      </c>
      <c r="AG2868" t="s">
        <v>87</v>
      </c>
      <c r="AH2868" t="s">
        <v>88</v>
      </c>
      <c r="AI2868" t="s">
        <v>359</v>
      </c>
      <c r="AJ2868" s="7">
        <v>42735</v>
      </c>
      <c r="AK2868" t="s">
        <v>3348</v>
      </c>
      <c r="AL2868" t="s">
        <v>91</v>
      </c>
      <c r="AM2868" t="s">
        <v>3020</v>
      </c>
      <c r="AN2868" t="s">
        <v>3351</v>
      </c>
      <c r="AO2868" t="str">
        <f>TEXT(A2868,"yyyy-mm-dd")</f>
        <v>2014-09-30</v>
      </c>
    </row>
    <row r="2869" spans="1:41">
      <c r="A2869" s="6" t="s">
        <v>3347</v>
      </c>
      <c r="B2869">
        <v>2014</v>
      </c>
      <c r="C2869">
        <v>9</v>
      </c>
      <c r="E2869" t="s">
        <v>392</v>
      </c>
      <c r="F2869" t="s">
        <v>82</v>
      </c>
      <c r="G2869" t="s">
        <v>83</v>
      </c>
      <c r="H2869" t="s">
        <v>3018</v>
      </c>
      <c r="I2869">
        <v>2016</v>
      </c>
      <c r="K2869" s="6">
        <v>42735</v>
      </c>
      <c r="L2869">
        <v>27</v>
      </c>
      <c r="N2869" t="s">
        <v>604</v>
      </c>
      <c r="O2869" s="8">
        <v>3.18</v>
      </c>
      <c r="P2869" s="8">
        <v>3.13</v>
      </c>
      <c r="Q2869" s="8">
        <v>3</v>
      </c>
      <c r="R2869" s="8">
        <v>3.29</v>
      </c>
      <c r="S2869" s="8">
        <v>2.69</v>
      </c>
      <c r="T2869" s="8">
        <v>3.8</v>
      </c>
      <c r="U2869" s="8">
        <v>0.26</v>
      </c>
      <c r="V2869" s="9">
        <v>30</v>
      </c>
      <c r="W2869" s="8">
        <v>0.29000000000000004</v>
      </c>
      <c r="X2869" s="8">
        <v>1.1099999999999999</v>
      </c>
      <c r="Y2869" s="8">
        <v>5.0000000000000266E-2</v>
      </c>
      <c r="Z2869" s="8">
        <v>-6.0000000000000053E-2</v>
      </c>
      <c r="AA2869">
        <v>-2.9999999999999805E-2</v>
      </c>
      <c r="AF2869" t="s">
        <v>3019</v>
      </c>
      <c r="AG2869" t="s">
        <v>87</v>
      </c>
      <c r="AH2869" t="s">
        <v>88</v>
      </c>
      <c r="AI2869" t="s">
        <v>359</v>
      </c>
      <c r="AJ2869" s="7">
        <v>42735</v>
      </c>
      <c r="AK2869" t="s">
        <v>3348</v>
      </c>
      <c r="AL2869" t="s">
        <v>393</v>
      </c>
      <c r="AM2869" t="s">
        <v>3020</v>
      </c>
      <c r="AN2869" t="s">
        <v>3354</v>
      </c>
      <c r="AO2869" t="str">
        <f>TEXT(A2869,"yyyy-mm-dd")</f>
        <v>2014-09-30</v>
      </c>
    </row>
    <row r="2870" spans="1:41">
      <c r="A2870" s="6" t="s">
        <v>3347</v>
      </c>
      <c r="B2870">
        <v>2014</v>
      </c>
      <c r="C2870">
        <v>9</v>
      </c>
      <c r="E2870" t="s">
        <v>81</v>
      </c>
      <c r="F2870" t="s">
        <v>82</v>
      </c>
      <c r="G2870" t="s">
        <v>83</v>
      </c>
      <c r="H2870" t="s">
        <v>2624</v>
      </c>
      <c r="I2870">
        <v>2015</v>
      </c>
      <c r="K2870" s="6">
        <v>42369</v>
      </c>
      <c r="L2870">
        <v>15</v>
      </c>
      <c r="N2870" t="s">
        <v>236</v>
      </c>
      <c r="O2870" s="8">
        <v>3.47</v>
      </c>
      <c r="P2870" s="8">
        <v>3.45</v>
      </c>
      <c r="Q2870" s="8">
        <v>3.31</v>
      </c>
      <c r="R2870" s="8">
        <v>3.57</v>
      </c>
      <c r="S2870" s="8">
        <v>3</v>
      </c>
      <c r="T2870" s="8">
        <v>4.22</v>
      </c>
      <c r="U2870" s="8">
        <v>0.26</v>
      </c>
      <c r="V2870" s="9">
        <v>38</v>
      </c>
      <c r="W2870" s="8">
        <v>0.25999999999999979</v>
      </c>
      <c r="X2870" s="8">
        <v>1.2199999999999998</v>
      </c>
      <c r="Y2870" s="8">
        <v>2.0000000000000018E-2</v>
      </c>
      <c r="Z2870" s="8">
        <v>2.0000000000000018E-2</v>
      </c>
      <c r="AA2870">
        <v>-4.0000000000000036E-2</v>
      </c>
      <c r="AF2870" t="s">
        <v>2625</v>
      </c>
      <c r="AG2870" t="s">
        <v>87</v>
      </c>
      <c r="AH2870" t="s">
        <v>88</v>
      </c>
      <c r="AI2870" t="s">
        <v>97</v>
      </c>
      <c r="AJ2870" s="7">
        <v>42369</v>
      </c>
      <c r="AK2870" t="s">
        <v>3348</v>
      </c>
      <c r="AL2870" t="s">
        <v>91</v>
      </c>
      <c r="AM2870" t="s">
        <v>2626</v>
      </c>
      <c r="AN2870" t="s">
        <v>3350</v>
      </c>
      <c r="AO2870" t="str">
        <f>TEXT(A2870,"yyyy-mm-dd")</f>
        <v>2014-09-30</v>
      </c>
    </row>
    <row r="2871" spans="1:41">
      <c r="A2871" s="6" t="s">
        <v>3347</v>
      </c>
      <c r="B2871">
        <v>2014</v>
      </c>
      <c r="C2871">
        <v>9</v>
      </c>
      <c r="E2871" t="s">
        <v>392</v>
      </c>
      <c r="F2871" t="s">
        <v>82</v>
      </c>
      <c r="G2871" t="s">
        <v>83</v>
      </c>
      <c r="H2871" t="s">
        <v>2624</v>
      </c>
      <c r="I2871">
        <v>2015</v>
      </c>
      <c r="K2871" s="6">
        <v>42369</v>
      </c>
      <c r="L2871">
        <v>15</v>
      </c>
      <c r="N2871" t="s">
        <v>236</v>
      </c>
      <c r="O2871" s="8">
        <v>3.25</v>
      </c>
      <c r="P2871" s="8">
        <v>3.17</v>
      </c>
      <c r="Q2871" s="8">
        <v>3</v>
      </c>
      <c r="R2871" s="8">
        <v>3.37</v>
      </c>
      <c r="S2871" s="8">
        <v>2.73</v>
      </c>
      <c r="T2871" s="8">
        <v>4.67</v>
      </c>
      <c r="U2871" s="8">
        <v>0.37</v>
      </c>
      <c r="V2871" s="9">
        <v>35</v>
      </c>
      <c r="W2871" s="8">
        <v>0.37000000000000011</v>
      </c>
      <c r="X2871" s="8">
        <v>1.94</v>
      </c>
      <c r="Y2871" s="8">
        <v>8.0000000000000071E-2</v>
      </c>
      <c r="Z2871" s="8">
        <v>6.999999999999984E-2</v>
      </c>
      <c r="AA2871">
        <v>5.0000000000000266E-2</v>
      </c>
      <c r="AF2871" t="s">
        <v>2625</v>
      </c>
      <c r="AG2871" t="s">
        <v>87</v>
      </c>
      <c r="AH2871" t="s">
        <v>88</v>
      </c>
      <c r="AI2871" t="s">
        <v>97</v>
      </c>
      <c r="AJ2871" s="7">
        <v>42369</v>
      </c>
      <c r="AK2871" t="s">
        <v>3348</v>
      </c>
      <c r="AL2871" t="s">
        <v>393</v>
      </c>
      <c r="AM2871" t="s">
        <v>2626</v>
      </c>
      <c r="AN2871" t="s">
        <v>3353</v>
      </c>
      <c r="AO2871" t="str">
        <f>TEXT(A2871,"yyyy-mm-dd")</f>
        <v>2014-09-30</v>
      </c>
    </row>
    <row r="2872" spans="1:41">
      <c r="A2872" s="6" t="s">
        <v>3347</v>
      </c>
      <c r="B2872">
        <v>2014</v>
      </c>
      <c r="C2872">
        <v>9</v>
      </c>
      <c r="E2872" t="s">
        <v>81</v>
      </c>
      <c r="F2872" t="s">
        <v>82</v>
      </c>
      <c r="G2872" t="s">
        <v>83</v>
      </c>
      <c r="H2872" t="s">
        <v>2325</v>
      </c>
      <c r="I2872">
        <v>2014</v>
      </c>
      <c r="K2872" s="6">
        <v>42004</v>
      </c>
      <c r="L2872">
        <v>3</v>
      </c>
      <c r="N2872" t="s">
        <v>233</v>
      </c>
      <c r="O2872" s="8">
        <v>3.97</v>
      </c>
      <c r="P2872" s="8">
        <v>3.93</v>
      </c>
      <c r="Q2872" s="8">
        <v>3.89</v>
      </c>
      <c r="R2872" s="8">
        <v>4</v>
      </c>
      <c r="S2872" s="8">
        <v>3.71</v>
      </c>
      <c r="T2872" s="8">
        <v>4.42</v>
      </c>
      <c r="U2872" s="8">
        <v>0.14000000000000001</v>
      </c>
      <c r="V2872" s="9">
        <v>38</v>
      </c>
      <c r="W2872" s="8">
        <v>0.10999999999999988</v>
      </c>
      <c r="X2872" s="8">
        <v>0.71</v>
      </c>
      <c r="Y2872" s="8">
        <v>4.0000000000000036E-2</v>
      </c>
      <c r="Z2872" s="8">
        <v>0.10000000000000009</v>
      </c>
      <c r="AA2872">
        <v>-0.10000000000000009</v>
      </c>
      <c r="AF2872" t="s">
        <v>2326</v>
      </c>
      <c r="AG2872" t="s">
        <v>87</v>
      </c>
      <c r="AH2872" t="s">
        <v>88</v>
      </c>
      <c r="AI2872" t="s">
        <v>89</v>
      </c>
      <c r="AJ2872" s="7">
        <v>42004</v>
      </c>
      <c r="AK2872" t="s">
        <v>3348</v>
      </c>
      <c r="AL2872" t="s">
        <v>91</v>
      </c>
      <c r="AM2872" t="s">
        <v>2327</v>
      </c>
      <c r="AN2872" t="s">
        <v>3349</v>
      </c>
      <c r="AO2872" t="str">
        <f>TEXT(A2872,"yyyy-mm-dd")</f>
        <v>2014-09-30</v>
      </c>
    </row>
    <row r="2873" spans="1:41">
      <c r="A2873" s="6" t="s">
        <v>3347</v>
      </c>
      <c r="B2873">
        <v>2014</v>
      </c>
      <c r="C2873">
        <v>9</v>
      </c>
      <c r="E2873" t="s">
        <v>392</v>
      </c>
      <c r="F2873" t="s">
        <v>82</v>
      </c>
      <c r="G2873" t="s">
        <v>83</v>
      </c>
      <c r="H2873" t="s">
        <v>2325</v>
      </c>
      <c r="I2873">
        <v>2014</v>
      </c>
      <c r="K2873" s="6">
        <v>42004</v>
      </c>
      <c r="L2873">
        <v>3</v>
      </c>
      <c r="N2873" t="s">
        <v>233</v>
      </c>
      <c r="O2873" s="8">
        <v>3.47</v>
      </c>
      <c r="P2873" s="8">
        <v>3.47</v>
      </c>
      <c r="Q2873" s="8">
        <v>3.4</v>
      </c>
      <c r="R2873" s="8">
        <v>3.54</v>
      </c>
      <c r="S2873" s="8">
        <v>3.1</v>
      </c>
      <c r="T2873" s="8">
        <v>4.47</v>
      </c>
      <c r="U2873" s="8">
        <v>0.21</v>
      </c>
      <c r="V2873" s="9">
        <v>35</v>
      </c>
      <c r="W2873" s="8">
        <v>0.14000000000000012</v>
      </c>
      <c r="X2873" s="8">
        <v>1.3699999999999997</v>
      </c>
      <c r="Y2873" s="8">
        <v>0</v>
      </c>
      <c r="Z2873" s="8">
        <v>7.0000000000000284E-2</v>
      </c>
      <c r="AA2873">
        <v>-2.0000000000000018E-2</v>
      </c>
      <c r="AF2873" t="s">
        <v>2326</v>
      </c>
      <c r="AG2873" t="s">
        <v>87</v>
      </c>
      <c r="AH2873" t="s">
        <v>88</v>
      </c>
      <c r="AI2873" t="s">
        <v>89</v>
      </c>
      <c r="AJ2873" s="7">
        <v>42004</v>
      </c>
      <c r="AK2873" t="s">
        <v>3348</v>
      </c>
      <c r="AL2873" t="s">
        <v>393</v>
      </c>
      <c r="AM2873" t="s">
        <v>2327</v>
      </c>
      <c r="AN2873" t="s">
        <v>3352</v>
      </c>
      <c r="AO2873" t="str">
        <f>TEXT(A2873,"yyyy-mm-dd")</f>
        <v>2014-09-30</v>
      </c>
    </row>
    <row r="2874" spans="1:41">
      <c r="A2874" s="6" t="s">
        <v>3347</v>
      </c>
      <c r="B2874">
        <v>2014</v>
      </c>
      <c r="C2874">
        <v>9</v>
      </c>
      <c r="E2874" t="s">
        <v>81</v>
      </c>
      <c r="F2874" t="s">
        <v>82</v>
      </c>
      <c r="G2874" t="s">
        <v>774</v>
      </c>
      <c r="H2874" t="s">
        <v>775</v>
      </c>
      <c r="K2874" s="6"/>
      <c r="O2874" s="8">
        <v>3.48</v>
      </c>
      <c r="P2874" s="8">
        <v>3.5</v>
      </c>
      <c r="Q2874" s="8">
        <v>3.3</v>
      </c>
      <c r="R2874" s="8">
        <v>3.6</v>
      </c>
      <c r="S2874" s="8">
        <v>3</v>
      </c>
      <c r="T2874" s="8">
        <v>4.04</v>
      </c>
      <c r="U2874" s="8">
        <v>0.24</v>
      </c>
      <c r="V2874" s="9">
        <v>32</v>
      </c>
      <c r="W2874" s="8">
        <v>0.30000000000000027</v>
      </c>
      <c r="X2874" s="8">
        <v>1.04</v>
      </c>
      <c r="Y2874" s="8">
        <v>-2.0000000000000018E-2</v>
      </c>
      <c r="Z2874" s="8">
        <v>0</v>
      </c>
      <c r="AA2874">
        <v>0</v>
      </c>
      <c r="AF2874" t="s">
        <v>776</v>
      </c>
      <c r="AG2874" t="s">
        <v>777</v>
      </c>
      <c r="AH2874" t="s">
        <v>778</v>
      </c>
      <c r="AI2874" t="s">
        <v>779</v>
      </c>
      <c r="AJ2874" s="7"/>
      <c r="AK2874" t="s">
        <v>3348</v>
      </c>
      <c r="AL2874" t="s">
        <v>91</v>
      </c>
      <c r="AM2874" t="s">
        <v>775</v>
      </c>
      <c r="AN2874" t="s">
        <v>3372</v>
      </c>
      <c r="AO2874" t="str">
        <f>TEXT(A2874,"yyyy-mm-dd")</f>
        <v>2014-09-30</v>
      </c>
    </row>
    <row r="2875" spans="1:41">
      <c r="A2875" s="6" t="s">
        <v>3347</v>
      </c>
      <c r="B2875">
        <v>2014</v>
      </c>
      <c r="C2875">
        <v>9</v>
      </c>
      <c r="E2875" t="s">
        <v>81</v>
      </c>
      <c r="F2875" t="s">
        <v>82</v>
      </c>
      <c r="G2875" t="s">
        <v>774</v>
      </c>
      <c r="H2875" t="s">
        <v>1536</v>
      </c>
      <c r="K2875" s="6"/>
      <c r="O2875" s="8">
        <v>3.41</v>
      </c>
      <c r="P2875" s="8">
        <v>3.5</v>
      </c>
      <c r="Q2875" s="8">
        <v>3.2</v>
      </c>
      <c r="R2875" s="8">
        <v>3.55</v>
      </c>
      <c r="S2875" s="8">
        <v>3</v>
      </c>
      <c r="T2875" s="8">
        <v>4</v>
      </c>
      <c r="U2875" s="8">
        <v>0.28999999999999998</v>
      </c>
      <c r="V2875" s="9">
        <v>31</v>
      </c>
      <c r="W2875" s="8">
        <v>0.34999999999999964</v>
      </c>
      <c r="X2875" s="8">
        <v>1</v>
      </c>
      <c r="Y2875" s="8">
        <v>-8.9999999999999858E-2</v>
      </c>
      <c r="Z2875" s="8">
        <v>4.0000000000000036E-2</v>
      </c>
      <c r="AA2875">
        <v>0.10999999999999943</v>
      </c>
      <c r="AF2875" t="s">
        <v>1537</v>
      </c>
      <c r="AG2875" t="s">
        <v>777</v>
      </c>
      <c r="AH2875" t="s">
        <v>778</v>
      </c>
      <c r="AI2875" t="s">
        <v>1538</v>
      </c>
      <c r="AJ2875" s="7"/>
      <c r="AK2875" t="s">
        <v>3348</v>
      </c>
      <c r="AL2875" t="s">
        <v>91</v>
      </c>
      <c r="AM2875" t="s">
        <v>1536</v>
      </c>
      <c r="AN2875" t="s">
        <v>3373</v>
      </c>
      <c r="AO2875" t="str">
        <f>TEXT(A2875,"yyyy-mm-dd")</f>
        <v>2014-09-30</v>
      </c>
    </row>
    <row r="2876" spans="1:41">
      <c r="A2876" s="6" t="s">
        <v>3347</v>
      </c>
      <c r="B2876">
        <v>2014</v>
      </c>
      <c r="C2876">
        <v>9</v>
      </c>
      <c r="E2876" t="s">
        <v>392</v>
      </c>
      <c r="F2876" t="s">
        <v>82</v>
      </c>
      <c r="G2876" t="s">
        <v>774</v>
      </c>
      <c r="H2876" t="s">
        <v>775</v>
      </c>
      <c r="K2876" s="6"/>
      <c r="O2876" s="8">
        <v>3.21</v>
      </c>
      <c r="P2876" s="8">
        <v>3.2</v>
      </c>
      <c r="Q2876" s="8">
        <v>3</v>
      </c>
      <c r="R2876" s="8">
        <v>3.3</v>
      </c>
      <c r="S2876" s="8">
        <v>2.85</v>
      </c>
      <c r="T2876" s="8">
        <v>3.84</v>
      </c>
      <c r="U2876" s="8">
        <v>0.24</v>
      </c>
      <c r="V2876" s="9">
        <v>28</v>
      </c>
      <c r="W2876" s="8">
        <v>0.29999999999999982</v>
      </c>
      <c r="X2876" s="8">
        <v>0.98999999999999977</v>
      </c>
      <c r="Y2876" s="8">
        <v>9.9999999999997868E-3</v>
      </c>
      <c r="Z2876" s="8">
        <v>0</v>
      </c>
      <c r="AA2876">
        <v>-5.0000000000000266E-2</v>
      </c>
      <c r="AF2876" t="s">
        <v>776</v>
      </c>
      <c r="AG2876" t="s">
        <v>777</v>
      </c>
      <c r="AH2876" t="s">
        <v>778</v>
      </c>
      <c r="AI2876" t="s">
        <v>779</v>
      </c>
      <c r="AJ2876" s="7"/>
      <c r="AK2876" t="s">
        <v>3348</v>
      </c>
      <c r="AL2876" t="s">
        <v>393</v>
      </c>
      <c r="AM2876" t="s">
        <v>775</v>
      </c>
      <c r="AN2876" t="s">
        <v>3374</v>
      </c>
      <c r="AO2876" t="str">
        <f>TEXT(A2876,"yyyy-mm-dd")</f>
        <v>2014-09-30</v>
      </c>
    </row>
    <row r="2877" spans="1:41">
      <c r="A2877" s="6" t="s">
        <v>3347</v>
      </c>
      <c r="B2877">
        <v>2014</v>
      </c>
      <c r="C2877">
        <v>9</v>
      </c>
      <c r="E2877" t="s">
        <v>392</v>
      </c>
      <c r="F2877" t="s">
        <v>82</v>
      </c>
      <c r="G2877" t="s">
        <v>774</v>
      </c>
      <c r="H2877" t="s">
        <v>1536</v>
      </c>
      <c r="K2877" s="6"/>
      <c r="O2877" s="8">
        <v>3.18</v>
      </c>
      <c r="P2877" s="8">
        <v>3.14</v>
      </c>
      <c r="Q2877" s="8">
        <v>3</v>
      </c>
      <c r="R2877" s="8">
        <v>3.3</v>
      </c>
      <c r="S2877" s="8">
        <v>2.74</v>
      </c>
      <c r="T2877" s="8">
        <v>3.8</v>
      </c>
      <c r="U2877" s="8">
        <v>0.25</v>
      </c>
      <c r="V2877" s="9">
        <v>26</v>
      </c>
      <c r="W2877" s="8">
        <v>0.29999999999999982</v>
      </c>
      <c r="X2877" s="8">
        <v>1.0599999999999996</v>
      </c>
      <c r="Y2877" s="8">
        <v>4.0000000000000036E-2</v>
      </c>
      <c r="Z2877" s="8">
        <v>1.0000000000000231E-2</v>
      </c>
      <c r="AA2877">
        <v>2.9999999999999805E-2</v>
      </c>
      <c r="AF2877" t="s">
        <v>1537</v>
      </c>
      <c r="AG2877" t="s">
        <v>777</v>
      </c>
      <c r="AH2877" t="s">
        <v>778</v>
      </c>
      <c r="AI2877" t="s">
        <v>1538</v>
      </c>
      <c r="AJ2877" s="7"/>
      <c r="AK2877" t="s">
        <v>3348</v>
      </c>
      <c r="AL2877" t="s">
        <v>393</v>
      </c>
      <c r="AM2877" t="s">
        <v>1536</v>
      </c>
      <c r="AN2877" t="s">
        <v>3375</v>
      </c>
      <c r="AO2877" t="str">
        <f>TEXT(A2877,"yyyy-mm-dd")</f>
        <v>2014-09-30</v>
      </c>
    </row>
    <row r="2878" spans="1:41">
      <c r="A2878" s="6" t="s">
        <v>3347</v>
      </c>
      <c r="B2878">
        <v>2014</v>
      </c>
      <c r="C2878">
        <v>9</v>
      </c>
      <c r="E2878" t="s">
        <v>112</v>
      </c>
      <c r="F2878" t="s">
        <v>113</v>
      </c>
      <c r="G2878" t="s">
        <v>83</v>
      </c>
      <c r="H2878" t="s">
        <v>3018</v>
      </c>
      <c r="I2878">
        <v>2016</v>
      </c>
      <c r="K2878" s="6">
        <v>42735</v>
      </c>
      <c r="L2878">
        <v>27</v>
      </c>
      <c r="N2878" t="s">
        <v>604</v>
      </c>
      <c r="O2878" s="8">
        <v>4.43</v>
      </c>
      <c r="P2878" s="8">
        <v>4.5</v>
      </c>
      <c r="Q2878" s="8">
        <v>3.82</v>
      </c>
      <c r="R2878" s="8">
        <v>4.74</v>
      </c>
      <c r="S2878" s="8">
        <v>3.4</v>
      </c>
      <c r="T2878" s="8">
        <v>6</v>
      </c>
      <c r="U2878" s="8">
        <v>0.73</v>
      </c>
      <c r="V2878" s="9">
        <v>28</v>
      </c>
      <c r="W2878" s="8">
        <v>0.92000000000000037</v>
      </c>
      <c r="X2878" s="8">
        <v>2.6</v>
      </c>
      <c r="Y2878" s="8">
        <v>-7.0000000000000284E-2</v>
      </c>
      <c r="Z2878" s="8">
        <v>0</v>
      </c>
      <c r="AA2878">
        <v>-8.9999999999999858E-2</v>
      </c>
      <c r="AF2878" t="s">
        <v>3059</v>
      </c>
      <c r="AG2878" t="s">
        <v>115</v>
      </c>
      <c r="AH2878" t="s">
        <v>116</v>
      </c>
      <c r="AI2878" t="s">
        <v>359</v>
      </c>
      <c r="AJ2878" s="7">
        <v>42735</v>
      </c>
      <c r="AK2878" t="s">
        <v>3348</v>
      </c>
      <c r="AL2878" t="s">
        <v>118</v>
      </c>
      <c r="AM2878" t="s">
        <v>3020</v>
      </c>
      <c r="AN2878" t="s">
        <v>3379</v>
      </c>
      <c r="AO2878" t="str">
        <f>TEXT(A2878,"yyyy-mm-dd")</f>
        <v>2014-09-30</v>
      </c>
    </row>
    <row r="2879" spans="1:41">
      <c r="A2879" s="6" t="s">
        <v>3347</v>
      </c>
      <c r="B2879">
        <v>2014</v>
      </c>
      <c r="C2879">
        <v>9</v>
      </c>
      <c r="E2879" t="s">
        <v>2881</v>
      </c>
      <c r="F2879" t="s">
        <v>113</v>
      </c>
      <c r="G2879" t="s">
        <v>83</v>
      </c>
      <c r="H2879" t="s">
        <v>3018</v>
      </c>
      <c r="I2879">
        <v>2016</v>
      </c>
      <c r="K2879" s="6">
        <v>42735</v>
      </c>
      <c r="L2879">
        <v>27</v>
      </c>
      <c r="N2879" t="s">
        <v>604</v>
      </c>
      <c r="O2879" s="8">
        <v>6.99</v>
      </c>
      <c r="P2879" s="8">
        <v>7</v>
      </c>
      <c r="Q2879" s="8">
        <v>6.6</v>
      </c>
      <c r="R2879" s="8">
        <v>7.3</v>
      </c>
      <c r="S2879" s="8">
        <v>5.9</v>
      </c>
      <c r="T2879" s="8">
        <v>8.59</v>
      </c>
      <c r="U2879" s="8">
        <v>0.56999999999999995</v>
      </c>
      <c r="V2879" s="9">
        <v>21</v>
      </c>
      <c r="W2879" s="8">
        <v>0.70000000000000018</v>
      </c>
      <c r="X2879" s="8">
        <v>2.6899999999999995</v>
      </c>
      <c r="Y2879" s="8">
        <v>-9.9999999999997868E-3</v>
      </c>
      <c r="Z2879" s="8">
        <v>0.11000000000000032</v>
      </c>
      <c r="AA2879">
        <v>-8.0000000000000071E-2</v>
      </c>
      <c r="AF2879" t="s">
        <v>3099</v>
      </c>
      <c r="AG2879" t="s">
        <v>2883</v>
      </c>
      <c r="AH2879" t="s">
        <v>2884</v>
      </c>
      <c r="AI2879" t="s">
        <v>359</v>
      </c>
      <c r="AJ2879" s="7">
        <v>42735</v>
      </c>
      <c r="AK2879" t="s">
        <v>3348</v>
      </c>
      <c r="AL2879" t="s">
        <v>2885</v>
      </c>
      <c r="AM2879" t="s">
        <v>3020</v>
      </c>
      <c r="AN2879" t="s">
        <v>3382</v>
      </c>
      <c r="AO2879" t="str">
        <f>TEXT(A2879,"yyyy-mm-dd")</f>
        <v>2014-09-30</v>
      </c>
    </row>
    <row r="2880" spans="1:41">
      <c r="A2880" s="6" t="s">
        <v>3347</v>
      </c>
      <c r="B2880">
        <v>2014</v>
      </c>
      <c r="C2880">
        <v>9</v>
      </c>
      <c r="E2880" t="s">
        <v>112</v>
      </c>
      <c r="F2880" t="s">
        <v>113</v>
      </c>
      <c r="G2880" t="s">
        <v>83</v>
      </c>
      <c r="H2880" t="s">
        <v>2624</v>
      </c>
      <c r="I2880">
        <v>2015</v>
      </c>
      <c r="K2880" s="6">
        <v>42369</v>
      </c>
      <c r="L2880">
        <v>15</v>
      </c>
      <c r="N2880" t="s">
        <v>236</v>
      </c>
      <c r="O2880" s="8">
        <v>3.62</v>
      </c>
      <c r="P2880" s="8">
        <v>3.5</v>
      </c>
      <c r="Q2880" s="8">
        <v>3.32</v>
      </c>
      <c r="R2880" s="8">
        <v>3.9</v>
      </c>
      <c r="S2880" s="8">
        <v>2.93</v>
      </c>
      <c r="T2880" s="8">
        <v>4.5999999999999996</v>
      </c>
      <c r="U2880" s="8">
        <v>0.44</v>
      </c>
      <c r="V2880" s="9">
        <v>34</v>
      </c>
      <c r="W2880" s="8">
        <v>0.58000000000000007</v>
      </c>
      <c r="X2880" s="8">
        <v>1.6699999999999995</v>
      </c>
      <c r="Y2880" s="8">
        <v>0.12000000000000011</v>
      </c>
      <c r="Z2880" s="8">
        <v>0</v>
      </c>
      <c r="AA2880">
        <v>7.0000000000000284E-2</v>
      </c>
      <c r="AF2880" t="s">
        <v>2694</v>
      </c>
      <c r="AG2880" t="s">
        <v>115</v>
      </c>
      <c r="AH2880" t="s">
        <v>116</v>
      </c>
      <c r="AI2880" t="s">
        <v>230</v>
      </c>
      <c r="AJ2880" s="7">
        <v>42369</v>
      </c>
      <c r="AK2880" t="s">
        <v>3348</v>
      </c>
      <c r="AL2880" t="s">
        <v>118</v>
      </c>
      <c r="AM2880" t="s">
        <v>2626</v>
      </c>
      <c r="AN2880" t="s">
        <v>3378</v>
      </c>
      <c r="AO2880" t="str">
        <f>TEXT(A2880,"yyyy-mm-dd")</f>
        <v>2014-09-30</v>
      </c>
    </row>
    <row r="2881" spans="1:41">
      <c r="A2881" s="6" t="s">
        <v>3347</v>
      </c>
      <c r="B2881">
        <v>2014</v>
      </c>
      <c r="C2881">
        <v>9</v>
      </c>
      <c r="E2881" t="s">
        <v>2881</v>
      </c>
      <c r="F2881" t="s">
        <v>113</v>
      </c>
      <c r="G2881" t="s">
        <v>83</v>
      </c>
      <c r="H2881" t="s">
        <v>2624</v>
      </c>
      <c r="I2881">
        <v>2015</v>
      </c>
      <c r="K2881" s="6">
        <v>42369</v>
      </c>
      <c r="L2881">
        <v>15</v>
      </c>
      <c r="N2881" t="s">
        <v>236</v>
      </c>
      <c r="O2881" s="8">
        <v>6.45</v>
      </c>
      <c r="P2881" s="8">
        <v>6.46</v>
      </c>
      <c r="Q2881" s="8">
        <v>6.2</v>
      </c>
      <c r="R2881" s="8">
        <v>6.55</v>
      </c>
      <c r="S2881" s="8">
        <v>5.5</v>
      </c>
      <c r="T2881" s="8">
        <v>7.37</v>
      </c>
      <c r="U2881" s="8">
        <v>0.44</v>
      </c>
      <c r="V2881" s="9">
        <v>24</v>
      </c>
      <c r="W2881" s="8">
        <v>0.34999999999999964</v>
      </c>
      <c r="X2881" s="8">
        <v>1.87</v>
      </c>
      <c r="Y2881" s="8">
        <v>-9.9999999999997868E-3</v>
      </c>
      <c r="Z2881" s="8">
        <v>-3.0000000000000249E-2</v>
      </c>
      <c r="AA2881">
        <v>-0.20000000000000018</v>
      </c>
      <c r="AF2881" t="s">
        <v>3062</v>
      </c>
      <c r="AG2881" t="s">
        <v>2883</v>
      </c>
      <c r="AH2881" t="s">
        <v>2884</v>
      </c>
      <c r="AI2881" t="s">
        <v>230</v>
      </c>
      <c r="AJ2881" s="7">
        <v>42369</v>
      </c>
      <c r="AK2881" t="s">
        <v>3348</v>
      </c>
      <c r="AL2881" t="s">
        <v>2885</v>
      </c>
      <c r="AM2881" t="s">
        <v>2626</v>
      </c>
      <c r="AN2881" t="s">
        <v>3381</v>
      </c>
      <c r="AO2881" t="str">
        <f>TEXT(A2881,"yyyy-mm-dd")</f>
        <v>2014-09-30</v>
      </c>
    </row>
    <row r="2882" spans="1:41">
      <c r="A2882" s="6" t="s">
        <v>3347</v>
      </c>
      <c r="B2882">
        <v>2014</v>
      </c>
      <c r="C2882">
        <v>9</v>
      </c>
      <c r="E2882" t="s">
        <v>112</v>
      </c>
      <c r="F2882" t="s">
        <v>113</v>
      </c>
      <c r="G2882" t="s">
        <v>83</v>
      </c>
      <c r="H2882" t="s">
        <v>2325</v>
      </c>
      <c r="I2882">
        <v>2014</v>
      </c>
      <c r="K2882" s="6">
        <v>42004</v>
      </c>
      <c r="L2882">
        <v>3</v>
      </c>
      <c r="N2882" t="s">
        <v>233</v>
      </c>
      <c r="O2882" s="8">
        <v>2.97</v>
      </c>
      <c r="P2882" s="8">
        <v>2.91</v>
      </c>
      <c r="Q2882" s="8">
        <v>2.86</v>
      </c>
      <c r="R2882" s="8">
        <v>3</v>
      </c>
      <c r="S2882" s="8">
        <v>2.75</v>
      </c>
      <c r="T2882" s="8">
        <v>3.8</v>
      </c>
      <c r="U2882" s="8">
        <v>0.21</v>
      </c>
      <c r="V2882" s="9">
        <v>34</v>
      </c>
      <c r="W2882" s="8">
        <v>0.14000000000000012</v>
      </c>
      <c r="X2882" s="8">
        <v>1.0499999999999998</v>
      </c>
      <c r="Y2882" s="8">
        <v>6.0000000000000053E-2</v>
      </c>
      <c r="Z2882" s="8">
        <v>-6.999999999999984E-2</v>
      </c>
      <c r="AA2882">
        <v>-9.9999999999997868E-3</v>
      </c>
      <c r="AF2882" t="s">
        <v>2648</v>
      </c>
      <c r="AG2882" t="s">
        <v>115</v>
      </c>
      <c r="AH2882" t="s">
        <v>116</v>
      </c>
      <c r="AI2882" t="s">
        <v>117</v>
      </c>
      <c r="AJ2882" s="7">
        <v>42004</v>
      </c>
      <c r="AK2882" t="s">
        <v>3348</v>
      </c>
      <c r="AL2882" t="s">
        <v>118</v>
      </c>
      <c r="AM2882" t="s">
        <v>2327</v>
      </c>
      <c r="AN2882" t="s">
        <v>3377</v>
      </c>
      <c r="AO2882" t="str">
        <f>TEXT(A2882,"yyyy-mm-dd")</f>
        <v>2014-09-30</v>
      </c>
    </row>
    <row r="2883" spans="1:41">
      <c r="A2883" s="6" t="s">
        <v>3347</v>
      </c>
      <c r="B2883">
        <v>2014</v>
      </c>
      <c r="C2883">
        <v>9</v>
      </c>
      <c r="E2883" t="s">
        <v>2881</v>
      </c>
      <c r="F2883" t="s">
        <v>113</v>
      </c>
      <c r="G2883" t="s">
        <v>83</v>
      </c>
      <c r="H2883" t="s">
        <v>2325</v>
      </c>
      <c r="I2883">
        <v>2014</v>
      </c>
      <c r="K2883" s="6">
        <v>42004</v>
      </c>
      <c r="L2883">
        <v>3</v>
      </c>
      <c r="N2883" t="s">
        <v>233</v>
      </c>
      <c r="O2883" s="8">
        <v>6.03</v>
      </c>
      <c r="P2883" s="8">
        <v>6</v>
      </c>
      <c r="Q2883" s="8">
        <v>5.9</v>
      </c>
      <c r="R2883" s="8">
        <v>6.1</v>
      </c>
      <c r="S2883" s="8">
        <v>5.3</v>
      </c>
      <c r="T2883" s="8">
        <v>6.81</v>
      </c>
      <c r="U2883" s="8">
        <v>0.3</v>
      </c>
      <c r="V2883" s="9">
        <v>24</v>
      </c>
      <c r="W2883" s="8">
        <v>0.19999999999999929</v>
      </c>
      <c r="X2883" s="8">
        <v>1.5099999999999998</v>
      </c>
      <c r="Y2883" s="8">
        <v>3.0000000000000249E-2</v>
      </c>
      <c r="Z2883" s="8">
        <v>1.9999999999999574E-2</v>
      </c>
      <c r="AA2883">
        <v>-0.23000000000000131</v>
      </c>
      <c r="AF2883" t="s">
        <v>2882</v>
      </c>
      <c r="AG2883" t="s">
        <v>2883</v>
      </c>
      <c r="AH2883" t="s">
        <v>2884</v>
      </c>
      <c r="AI2883" t="s">
        <v>117</v>
      </c>
      <c r="AJ2883" s="7">
        <v>42004</v>
      </c>
      <c r="AK2883" t="s">
        <v>3348</v>
      </c>
      <c r="AL2883" t="s">
        <v>2885</v>
      </c>
      <c r="AM2883" t="s">
        <v>2327</v>
      </c>
      <c r="AN2883" t="s">
        <v>3380</v>
      </c>
      <c r="AO2883" t="str">
        <f>TEXT(A2883,"yyyy-mm-dd")</f>
        <v>2014-09-30</v>
      </c>
    </row>
    <row r="2884" spans="1:41">
      <c r="A2884" s="6" t="s">
        <v>3383</v>
      </c>
      <c r="B2884">
        <v>2014</v>
      </c>
      <c r="C2884">
        <v>10</v>
      </c>
      <c r="E2884" t="s">
        <v>1907</v>
      </c>
      <c r="F2884" t="s">
        <v>1908</v>
      </c>
      <c r="G2884" t="s">
        <v>102</v>
      </c>
      <c r="H2884" t="s">
        <v>3368</v>
      </c>
      <c r="I2884">
        <v>2016</v>
      </c>
      <c r="J2884">
        <v>3</v>
      </c>
      <c r="K2884" s="6">
        <v>42643</v>
      </c>
      <c r="L2884">
        <v>23</v>
      </c>
      <c r="M2884">
        <v>8</v>
      </c>
      <c r="N2884" t="s">
        <v>95</v>
      </c>
      <c r="O2884" s="8">
        <v>4.3600000000000003</v>
      </c>
      <c r="P2884" s="8">
        <v>4.25</v>
      </c>
      <c r="Q2884" s="8">
        <v>4</v>
      </c>
      <c r="R2884" s="8">
        <v>4.6900000000000004</v>
      </c>
      <c r="S2884" s="8">
        <v>3.5</v>
      </c>
      <c r="T2884" s="8">
        <v>5.75</v>
      </c>
      <c r="U2884" s="8">
        <v>0.57999999999999996</v>
      </c>
      <c r="V2884" s="9">
        <v>30</v>
      </c>
      <c r="W2884" s="8">
        <v>0.69000000000000039</v>
      </c>
      <c r="X2884" s="8">
        <v>2.25</v>
      </c>
      <c r="Y2884" s="8">
        <v>0.11000000000000032</v>
      </c>
      <c r="Z2884" s="8">
        <v>0</v>
      </c>
      <c r="AA2884">
        <v>4.4408920985006262E-16</v>
      </c>
      <c r="AF2884" t="s">
        <v>3369</v>
      </c>
      <c r="AG2884" t="s">
        <v>1910</v>
      </c>
      <c r="AH2884" t="s">
        <v>1911</v>
      </c>
      <c r="AI2884" t="s">
        <v>1944</v>
      </c>
      <c r="AJ2884" s="7">
        <v>42643</v>
      </c>
      <c r="AK2884" t="s">
        <v>3384</v>
      </c>
      <c r="AL2884" t="s">
        <v>1908</v>
      </c>
      <c r="AM2884" t="s">
        <v>3370</v>
      </c>
      <c r="AN2884" t="s">
        <v>3404</v>
      </c>
      <c r="AO2884" t="str">
        <f>TEXT(A2884,"yyyy-mm-dd")</f>
        <v>2014-10-31</v>
      </c>
    </row>
    <row r="2885" spans="1:41">
      <c r="A2885" s="6" t="s">
        <v>3383</v>
      </c>
      <c r="B2885">
        <v>2014</v>
      </c>
      <c r="C2885">
        <v>10</v>
      </c>
      <c r="E2885" t="s">
        <v>1907</v>
      </c>
      <c r="F2885" t="s">
        <v>1908</v>
      </c>
      <c r="G2885" t="s">
        <v>102</v>
      </c>
      <c r="H2885" t="s">
        <v>3265</v>
      </c>
      <c r="I2885">
        <v>2016</v>
      </c>
      <c r="J2885">
        <v>2</v>
      </c>
      <c r="K2885" s="6">
        <v>42551</v>
      </c>
      <c r="L2885">
        <v>20</v>
      </c>
      <c r="M2885">
        <v>7</v>
      </c>
      <c r="N2885" t="s">
        <v>185</v>
      </c>
      <c r="O2885" s="8">
        <v>4.1399999999999997</v>
      </c>
      <c r="P2885" s="8">
        <v>4</v>
      </c>
      <c r="Q2885" s="8">
        <v>3.75</v>
      </c>
      <c r="R2885" s="8">
        <v>4.5</v>
      </c>
      <c r="S2885" s="8">
        <v>3.25</v>
      </c>
      <c r="T2885" s="8">
        <v>5</v>
      </c>
      <c r="U2885" s="8">
        <v>0.47</v>
      </c>
      <c r="V2885" s="9">
        <v>30</v>
      </c>
      <c r="W2885" s="8">
        <v>0.75</v>
      </c>
      <c r="X2885" s="8">
        <v>1.75</v>
      </c>
      <c r="Y2885" s="8">
        <v>0.13999999999999968</v>
      </c>
      <c r="Z2885" s="8">
        <v>0</v>
      </c>
      <c r="AA2885">
        <v>-5.9999999999999609E-2</v>
      </c>
      <c r="AF2885" t="s">
        <v>3266</v>
      </c>
      <c r="AG2885" t="s">
        <v>1910</v>
      </c>
      <c r="AH2885" t="s">
        <v>1911</v>
      </c>
      <c r="AI2885" t="s">
        <v>1939</v>
      </c>
      <c r="AJ2885" s="7">
        <v>42551</v>
      </c>
      <c r="AK2885" t="s">
        <v>3384</v>
      </c>
      <c r="AL2885" t="s">
        <v>1908</v>
      </c>
      <c r="AM2885" t="s">
        <v>3267</v>
      </c>
      <c r="AN2885" t="s">
        <v>3403</v>
      </c>
      <c r="AO2885" t="str">
        <f>TEXT(A2885,"yyyy-mm-dd")</f>
        <v>2014-10-31</v>
      </c>
    </row>
    <row r="2886" spans="1:41">
      <c r="A2886" s="6" t="s">
        <v>3383</v>
      </c>
      <c r="B2886">
        <v>2014</v>
      </c>
      <c r="C2886">
        <v>10</v>
      </c>
      <c r="E2886" t="s">
        <v>1907</v>
      </c>
      <c r="F2886" t="s">
        <v>1908</v>
      </c>
      <c r="G2886" t="s">
        <v>102</v>
      </c>
      <c r="H2886" t="s">
        <v>3159</v>
      </c>
      <c r="I2886">
        <v>2016</v>
      </c>
      <c r="J2886">
        <v>1</v>
      </c>
      <c r="K2886" s="6">
        <v>42460</v>
      </c>
      <c r="L2886">
        <v>17</v>
      </c>
      <c r="M2886">
        <v>6</v>
      </c>
      <c r="N2886" t="s">
        <v>214</v>
      </c>
      <c r="O2886" s="8">
        <v>3.91</v>
      </c>
      <c r="P2886" s="8">
        <v>4</v>
      </c>
      <c r="Q2886" s="8">
        <v>3.5</v>
      </c>
      <c r="R2886" s="8">
        <v>4.25</v>
      </c>
      <c r="S2886" s="8">
        <v>3.25</v>
      </c>
      <c r="T2886" s="8">
        <v>4.5</v>
      </c>
      <c r="U2886" s="8">
        <v>0.39</v>
      </c>
      <c r="V2886" s="9">
        <v>30</v>
      </c>
      <c r="W2886" s="8">
        <v>0.75</v>
      </c>
      <c r="X2886" s="8">
        <v>1.25</v>
      </c>
      <c r="Y2886" s="8">
        <v>-8.9999999999999858E-2</v>
      </c>
      <c r="Z2886" s="8">
        <v>0.12000000000000011</v>
      </c>
      <c r="AA2886">
        <v>4.0000000000000036E-2</v>
      </c>
      <c r="AF2886" t="s">
        <v>3160</v>
      </c>
      <c r="AG2886" t="s">
        <v>1910</v>
      </c>
      <c r="AH2886" t="s">
        <v>1911</v>
      </c>
      <c r="AI2886" t="s">
        <v>1934</v>
      </c>
      <c r="AJ2886" s="7">
        <v>42460</v>
      </c>
      <c r="AK2886" t="s">
        <v>3384</v>
      </c>
      <c r="AL2886" t="s">
        <v>1908</v>
      </c>
      <c r="AM2886" t="s">
        <v>3161</v>
      </c>
      <c r="AN2886" t="s">
        <v>3402</v>
      </c>
      <c r="AO2886" t="str">
        <f>TEXT(A2886,"yyyy-mm-dd")</f>
        <v>2014-10-31</v>
      </c>
    </row>
    <row r="2887" spans="1:41">
      <c r="A2887" s="6" t="s">
        <v>3383</v>
      </c>
      <c r="B2887">
        <v>2014</v>
      </c>
      <c r="C2887">
        <v>10</v>
      </c>
      <c r="E2887" t="s">
        <v>1907</v>
      </c>
      <c r="F2887" t="s">
        <v>1908</v>
      </c>
      <c r="G2887" t="s">
        <v>102</v>
      </c>
      <c r="H2887" t="s">
        <v>3037</v>
      </c>
      <c r="I2887">
        <v>2015</v>
      </c>
      <c r="J2887">
        <v>4</v>
      </c>
      <c r="K2887" s="6">
        <v>42369</v>
      </c>
      <c r="L2887">
        <v>14</v>
      </c>
      <c r="M2887">
        <v>5</v>
      </c>
      <c r="N2887" t="s">
        <v>244</v>
      </c>
      <c r="O2887" s="8">
        <v>3.65</v>
      </c>
      <c r="P2887" s="8">
        <v>3.5</v>
      </c>
      <c r="Q2887" s="8">
        <v>3.5</v>
      </c>
      <c r="R2887" s="8">
        <v>4</v>
      </c>
      <c r="S2887" s="8">
        <v>3</v>
      </c>
      <c r="T2887" s="8">
        <v>4</v>
      </c>
      <c r="U2887" s="8">
        <v>0.27</v>
      </c>
      <c r="V2887" s="9">
        <v>34</v>
      </c>
      <c r="W2887" s="8">
        <v>0.5</v>
      </c>
      <c r="X2887" s="8">
        <v>1</v>
      </c>
      <c r="Y2887" s="8">
        <v>0.14999999999999991</v>
      </c>
      <c r="Z2887" s="8">
        <v>0</v>
      </c>
      <c r="AA2887">
        <v>4.0000000000000036E-2</v>
      </c>
      <c r="AF2887" t="s">
        <v>3049</v>
      </c>
      <c r="AG2887" t="s">
        <v>1910</v>
      </c>
      <c r="AH2887" t="s">
        <v>1911</v>
      </c>
      <c r="AI2887" t="s">
        <v>1929</v>
      </c>
      <c r="AJ2887" s="7">
        <v>42369</v>
      </c>
      <c r="AK2887" t="s">
        <v>3384</v>
      </c>
      <c r="AL2887" t="s">
        <v>1908</v>
      </c>
      <c r="AM2887" t="s">
        <v>3040</v>
      </c>
      <c r="AN2887" t="s">
        <v>3401</v>
      </c>
      <c r="AO2887" t="str">
        <f>TEXT(A2887,"yyyy-mm-dd")</f>
        <v>2014-10-31</v>
      </c>
    </row>
    <row r="2888" spans="1:41">
      <c r="A2888" s="6" t="s">
        <v>3383</v>
      </c>
      <c r="B2888">
        <v>2014</v>
      </c>
      <c r="C2888">
        <v>10</v>
      </c>
      <c r="E2888" t="s">
        <v>1907</v>
      </c>
      <c r="F2888" t="s">
        <v>1908</v>
      </c>
      <c r="G2888" t="s">
        <v>102</v>
      </c>
      <c r="H2888" t="s">
        <v>2970</v>
      </c>
      <c r="I2888">
        <v>2015</v>
      </c>
      <c r="J2888">
        <v>3</v>
      </c>
      <c r="K2888" s="6">
        <v>42277</v>
      </c>
      <c r="L2888">
        <v>11</v>
      </c>
      <c r="M2888">
        <v>4</v>
      </c>
      <c r="N2888" t="s">
        <v>85</v>
      </c>
      <c r="O2888" s="8">
        <v>3.42</v>
      </c>
      <c r="P2888" s="8">
        <v>3.5</v>
      </c>
      <c r="Q2888" s="8">
        <v>3.25</v>
      </c>
      <c r="R2888" s="8">
        <v>3.5</v>
      </c>
      <c r="S2888" s="8">
        <v>3</v>
      </c>
      <c r="T2888" s="8">
        <v>4</v>
      </c>
      <c r="U2888" s="8">
        <v>0.21</v>
      </c>
      <c r="V2888" s="9">
        <v>33</v>
      </c>
      <c r="W2888" s="8">
        <v>0.25</v>
      </c>
      <c r="X2888" s="8">
        <v>1</v>
      </c>
      <c r="Y2888" s="8">
        <v>-8.0000000000000071E-2</v>
      </c>
      <c r="Z2888" s="8">
        <v>0</v>
      </c>
      <c r="AA2888">
        <v>0</v>
      </c>
      <c r="AF2888" t="s">
        <v>2971</v>
      </c>
      <c r="AG2888" t="s">
        <v>1910</v>
      </c>
      <c r="AH2888" t="s">
        <v>1911</v>
      </c>
      <c r="AI2888" t="s">
        <v>1924</v>
      </c>
      <c r="AJ2888" s="7">
        <v>42277</v>
      </c>
      <c r="AK2888" t="s">
        <v>3384</v>
      </c>
      <c r="AL2888" t="s">
        <v>1908</v>
      </c>
      <c r="AM2888" t="s">
        <v>2972</v>
      </c>
      <c r="AN2888" t="s">
        <v>3400</v>
      </c>
      <c r="AO2888" t="str">
        <f>TEXT(A2888,"yyyy-mm-dd")</f>
        <v>2014-10-31</v>
      </c>
    </row>
    <row r="2889" spans="1:41">
      <c r="A2889" s="6" t="s">
        <v>3383</v>
      </c>
      <c r="B2889">
        <v>2014</v>
      </c>
      <c r="C2889">
        <v>10</v>
      </c>
      <c r="E2889" t="s">
        <v>1907</v>
      </c>
      <c r="F2889" t="s">
        <v>1908</v>
      </c>
      <c r="G2889" t="s">
        <v>102</v>
      </c>
      <c r="H2889" t="s">
        <v>2840</v>
      </c>
      <c r="I2889">
        <v>2015</v>
      </c>
      <c r="J2889">
        <v>2</v>
      </c>
      <c r="K2889" s="6">
        <v>42185</v>
      </c>
      <c r="L2889">
        <v>8</v>
      </c>
      <c r="M2889">
        <v>3</v>
      </c>
      <c r="N2889" t="s">
        <v>182</v>
      </c>
      <c r="O2889" s="8">
        <v>3.15</v>
      </c>
      <c r="P2889" s="8">
        <v>3.05</v>
      </c>
      <c r="Q2889" s="8">
        <v>3</v>
      </c>
      <c r="R2889" s="8">
        <v>3.25</v>
      </c>
      <c r="S2889" s="8">
        <v>2.75</v>
      </c>
      <c r="T2889" s="8">
        <v>3.5</v>
      </c>
      <c r="U2889" s="8">
        <v>0.19</v>
      </c>
      <c r="V2889" s="9">
        <v>33</v>
      </c>
      <c r="W2889" s="8">
        <v>0.25</v>
      </c>
      <c r="X2889" s="8">
        <v>0.75</v>
      </c>
      <c r="Y2889" s="8">
        <v>0.10000000000000009</v>
      </c>
      <c r="Z2889" s="8">
        <v>4.9999999999999822E-2</v>
      </c>
      <c r="AA2889">
        <v>0</v>
      </c>
      <c r="AF2889" t="s">
        <v>2841</v>
      </c>
      <c r="AG2889" t="s">
        <v>1910</v>
      </c>
      <c r="AH2889" t="s">
        <v>1911</v>
      </c>
      <c r="AI2889" t="s">
        <v>1919</v>
      </c>
      <c r="AJ2889" s="7">
        <v>42185</v>
      </c>
      <c r="AK2889" t="s">
        <v>3384</v>
      </c>
      <c r="AL2889" t="s">
        <v>1908</v>
      </c>
      <c r="AM2889" t="s">
        <v>2842</v>
      </c>
      <c r="AN2889" t="s">
        <v>3399</v>
      </c>
      <c r="AO2889" t="str">
        <f>TEXT(A2889,"yyyy-mm-dd")</f>
        <v>2014-10-31</v>
      </c>
    </row>
    <row r="2890" spans="1:41">
      <c r="A2890" s="6" t="s">
        <v>3383</v>
      </c>
      <c r="B2890">
        <v>2014</v>
      </c>
      <c r="C2890">
        <v>10</v>
      </c>
      <c r="E2890" t="s">
        <v>1907</v>
      </c>
      <c r="F2890" t="s">
        <v>1908</v>
      </c>
      <c r="G2890" t="s">
        <v>102</v>
      </c>
      <c r="H2890" t="s">
        <v>2749</v>
      </c>
      <c r="I2890">
        <v>2015</v>
      </c>
      <c r="J2890">
        <v>1</v>
      </c>
      <c r="K2890" s="6">
        <v>42094</v>
      </c>
      <c r="L2890">
        <v>5</v>
      </c>
      <c r="M2890">
        <v>2</v>
      </c>
      <c r="N2890" t="s">
        <v>211</v>
      </c>
      <c r="O2890" s="8">
        <v>3.01</v>
      </c>
      <c r="P2890" s="8">
        <v>3</v>
      </c>
      <c r="Q2890" s="8">
        <v>3</v>
      </c>
      <c r="R2890" s="8">
        <v>3</v>
      </c>
      <c r="S2890" s="8">
        <v>2.75</v>
      </c>
      <c r="T2890" s="8">
        <v>3.25</v>
      </c>
      <c r="U2890" s="8">
        <v>7.0000000000000007E-2</v>
      </c>
      <c r="V2890" s="9">
        <v>34</v>
      </c>
      <c r="W2890" s="8">
        <v>0</v>
      </c>
      <c r="X2890" s="8">
        <v>0.5</v>
      </c>
      <c r="Y2890" s="8">
        <v>9.9999999999997868E-3</v>
      </c>
      <c r="Z2890" s="8">
        <v>0</v>
      </c>
      <c r="AA2890">
        <v>0</v>
      </c>
      <c r="AF2890" t="s">
        <v>2750</v>
      </c>
      <c r="AG2890" t="s">
        <v>1910</v>
      </c>
      <c r="AH2890" t="s">
        <v>1911</v>
      </c>
      <c r="AI2890" t="s">
        <v>1915</v>
      </c>
      <c r="AJ2890" s="7">
        <v>42094</v>
      </c>
      <c r="AK2890" t="s">
        <v>3384</v>
      </c>
      <c r="AL2890" t="s">
        <v>1908</v>
      </c>
      <c r="AM2890" t="s">
        <v>2751</v>
      </c>
      <c r="AN2890" t="s">
        <v>3398</v>
      </c>
      <c r="AO2890" t="str">
        <f>TEXT(A2890,"yyyy-mm-dd")</f>
        <v>2014-10-31</v>
      </c>
    </row>
    <row r="2891" spans="1:41">
      <c r="A2891" s="6" t="s">
        <v>3383</v>
      </c>
      <c r="B2891">
        <v>2014</v>
      </c>
      <c r="C2891">
        <v>10</v>
      </c>
      <c r="E2891" t="s">
        <v>1907</v>
      </c>
      <c r="F2891" t="s">
        <v>1908</v>
      </c>
      <c r="G2891" t="s">
        <v>102</v>
      </c>
      <c r="H2891" t="s">
        <v>2641</v>
      </c>
      <c r="I2891">
        <v>2014</v>
      </c>
      <c r="J2891">
        <v>4</v>
      </c>
      <c r="K2891" s="6">
        <v>42004</v>
      </c>
      <c r="L2891">
        <v>2</v>
      </c>
      <c r="M2891">
        <v>1</v>
      </c>
      <c r="N2891" t="s">
        <v>104</v>
      </c>
      <c r="O2891" s="8">
        <v>2.99</v>
      </c>
      <c r="P2891" s="8">
        <v>3</v>
      </c>
      <c r="Q2891" s="8">
        <v>3</v>
      </c>
      <c r="R2891" s="8">
        <v>3</v>
      </c>
      <c r="S2891" s="8">
        <v>2.75</v>
      </c>
      <c r="T2891" s="8">
        <v>3</v>
      </c>
      <c r="U2891" s="8">
        <v>0.04</v>
      </c>
      <c r="V2891" s="9">
        <v>34</v>
      </c>
      <c r="W2891" s="8">
        <v>0</v>
      </c>
      <c r="X2891" s="8">
        <v>0.25</v>
      </c>
      <c r="Y2891" s="8">
        <v>-9.9999999999997868E-3</v>
      </c>
      <c r="Z2891" s="8">
        <v>0</v>
      </c>
      <c r="AA2891">
        <v>0</v>
      </c>
      <c r="AF2891" t="s">
        <v>2642</v>
      </c>
      <c r="AG2891" t="s">
        <v>1910</v>
      </c>
      <c r="AH2891" t="s">
        <v>1911</v>
      </c>
      <c r="AI2891" t="s">
        <v>1912</v>
      </c>
      <c r="AJ2891" s="7">
        <v>42004</v>
      </c>
      <c r="AK2891" t="s">
        <v>3384</v>
      </c>
      <c r="AL2891" t="s">
        <v>1908</v>
      </c>
      <c r="AM2891" t="s">
        <v>2643</v>
      </c>
      <c r="AN2891" t="s">
        <v>3397</v>
      </c>
      <c r="AO2891" t="str">
        <f>TEXT(A2891,"yyyy-mm-dd")</f>
        <v>2014-10-31</v>
      </c>
    </row>
    <row r="2892" spans="1:41">
      <c r="A2892" s="6" t="s">
        <v>3383</v>
      </c>
      <c r="B2892">
        <v>2014</v>
      </c>
      <c r="C2892">
        <v>10</v>
      </c>
      <c r="E2892" t="s">
        <v>100</v>
      </c>
      <c r="F2892" t="s">
        <v>101</v>
      </c>
      <c r="G2892" t="s">
        <v>83</v>
      </c>
      <c r="H2892" t="s">
        <v>3018</v>
      </c>
      <c r="I2892">
        <v>2016</v>
      </c>
      <c r="K2892" s="6">
        <v>42735</v>
      </c>
      <c r="L2892">
        <v>26</v>
      </c>
      <c r="N2892" t="s">
        <v>463</v>
      </c>
      <c r="O2892" s="8">
        <v>4.08</v>
      </c>
      <c r="P2892" s="8">
        <v>4</v>
      </c>
      <c r="Q2892" s="8">
        <v>3.8</v>
      </c>
      <c r="R2892" s="8">
        <v>4.2</v>
      </c>
      <c r="S2892" s="8">
        <v>3.4</v>
      </c>
      <c r="T2892" s="8">
        <v>5.5</v>
      </c>
      <c r="U2892" s="8">
        <v>0.47</v>
      </c>
      <c r="V2892" s="9">
        <v>33</v>
      </c>
      <c r="W2892" s="8">
        <v>0.40000000000000036</v>
      </c>
      <c r="X2892" s="8">
        <v>2.1</v>
      </c>
      <c r="Y2892" s="8">
        <v>8.0000000000000071E-2</v>
      </c>
      <c r="Z2892" s="8">
        <v>0</v>
      </c>
      <c r="AA2892">
        <v>-0.13999999999999924</v>
      </c>
      <c r="AF2892" t="s">
        <v>10098</v>
      </c>
      <c r="AG2892" t="s">
        <v>9655</v>
      </c>
      <c r="AH2892" t="s">
        <v>9656</v>
      </c>
      <c r="AI2892" t="s">
        <v>9708</v>
      </c>
      <c r="AJ2892" s="7">
        <v>42735</v>
      </c>
      <c r="AK2892" t="s">
        <v>3384</v>
      </c>
      <c r="AL2892" t="s">
        <v>109</v>
      </c>
      <c r="AM2892" t="s">
        <v>3020</v>
      </c>
      <c r="AN2892" t="s">
        <v>10110</v>
      </c>
    </row>
    <row r="2893" spans="1:41">
      <c r="A2893" s="6" t="s">
        <v>3383</v>
      </c>
      <c r="B2893">
        <v>2014</v>
      </c>
      <c r="C2893">
        <v>10</v>
      </c>
      <c r="E2893" t="s">
        <v>100</v>
      </c>
      <c r="F2893" t="s">
        <v>101</v>
      </c>
      <c r="G2893" t="s">
        <v>102</v>
      </c>
      <c r="H2893" t="s">
        <v>3037</v>
      </c>
      <c r="I2893">
        <v>2015</v>
      </c>
      <c r="J2893">
        <v>4</v>
      </c>
      <c r="K2893" s="6">
        <v>42369</v>
      </c>
      <c r="L2893">
        <v>14</v>
      </c>
      <c r="M2893">
        <v>5</v>
      </c>
      <c r="N2893" t="s">
        <v>244</v>
      </c>
      <c r="O2893" s="8">
        <v>3.64</v>
      </c>
      <c r="P2893" s="8">
        <v>3.7</v>
      </c>
      <c r="Q2893" s="8">
        <v>3.29</v>
      </c>
      <c r="R2893" s="8">
        <v>3.9</v>
      </c>
      <c r="S2893" s="8">
        <v>2.68</v>
      </c>
      <c r="T2893" s="8">
        <v>4.5</v>
      </c>
      <c r="U2893" s="8">
        <v>0.41</v>
      </c>
      <c r="V2893" s="9">
        <v>36</v>
      </c>
      <c r="W2893" s="8">
        <v>0.60999999999999988</v>
      </c>
      <c r="X2893" s="8">
        <v>1.8199999999999998</v>
      </c>
      <c r="Y2893" s="8">
        <v>-6.0000000000000053E-2</v>
      </c>
      <c r="Z2893" s="8">
        <v>0</v>
      </c>
      <c r="AA2893">
        <v>9.0000000000000302E-2</v>
      </c>
      <c r="AF2893" t="s">
        <v>3038</v>
      </c>
      <c r="AG2893" t="s">
        <v>106</v>
      </c>
      <c r="AH2893" t="s">
        <v>107</v>
      </c>
      <c r="AI2893" t="s">
        <v>502</v>
      </c>
      <c r="AJ2893" s="7">
        <v>42369</v>
      </c>
      <c r="AK2893" t="s">
        <v>3384</v>
      </c>
      <c r="AL2893" t="s">
        <v>109</v>
      </c>
      <c r="AM2893" t="s">
        <v>3040</v>
      </c>
      <c r="AN2893" t="s">
        <v>3396</v>
      </c>
      <c r="AO2893" t="str">
        <f>TEXT(A2893,"yyyy-mm-dd")</f>
        <v>2014-10-31</v>
      </c>
    </row>
    <row r="2894" spans="1:41">
      <c r="A2894" s="6" t="s">
        <v>3383</v>
      </c>
      <c r="B2894">
        <v>2014</v>
      </c>
      <c r="C2894">
        <v>10</v>
      </c>
      <c r="E2894" t="s">
        <v>100</v>
      </c>
      <c r="F2894" t="s">
        <v>101</v>
      </c>
      <c r="G2894" t="s">
        <v>83</v>
      </c>
      <c r="H2894" t="s">
        <v>2624</v>
      </c>
      <c r="I2894">
        <v>2015</v>
      </c>
      <c r="K2894" s="6">
        <v>42369</v>
      </c>
      <c r="L2894">
        <v>14</v>
      </c>
      <c r="N2894" t="s">
        <v>244</v>
      </c>
      <c r="O2894" s="8">
        <v>3.72</v>
      </c>
      <c r="P2894" s="8">
        <v>3.7</v>
      </c>
      <c r="Q2894" s="8">
        <v>3.5</v>
      </c>
      <c r="R2894" s="8">
        <v>3.9</v>
      </c>
      <c r="S2894" s="8">
        <v>3.1</v>
      </c>
      <c r="T2894" s="8">
        <v>4.5</v>
      </c>
      <c r="U2894" s="8">
        <v>0.33</v>
      </c>
      <c r="V2894" s="9">
        <v>37</v>
      </c>
      <c r="W2894" s="8">
        <v>0.39999999999999991</v>
      </c>
      <c r="X2894" s="8">
        <v>1.4</v>
      </c>
      <c r="Y2894" s="8">
        <v>2.0000000000000018E-2</v>
      </c>
      <c r="Z2894" s="8">
        <v>-9.9999999999999645E-2</v>
      </c>
      <c r="AA2894">
        <v>0</v>
      </c>
      <c r="AF2894" t="s">
        <v>10060</v>
      </c>
      <c r="AG2894" t="s">
        <v>9655</v>
      </c>
      <c r="AH2894" t="s">
        <v>9656</v>
      </c>
      <c r="AI2894" t="s">
        <v>9669</v>
      </c>
      <c r="AJ2894" s="7">
        <v>42369</v>
      </c>
      <c r="AK2894" t="s">
        <v>3384</v>
      </c>
      <c r="AL2894" t="s">
        <v>109</v>
      </c>
      <c r="AM2894" t="s">
        <v>2626</v>
      </c>
      <c r="AN2894" t="s">
        <v>10082</v>
      </c>
    </row>
    <row r="2895" spans="1:41">
      <c r="A2895" s="6" t="s">
        <v>3383</v>
      </c>
      <c r="B2895">
        <v>2014</v>
      </c>
      <c r="C2895">
        <v>10</v>
      </c>
      <c r="E2895" t="s">
        <v>100</v>
      </c>
      <c r="F2895" t="s">
        <v>101</v>
      </c>
      <c r="G2895" t="s">
        <v>102</v>
      </c>
      <c r="H2895" t="s">
        <v>2970</v>
      </c>
      <c r="I2895">
        <v>2015</v>
      </c>
      <c r="J2895">
        <v>3</v>
      </c>
      <c r="K2895" s="6">
        <v>42277</v>
      </c>
      <c r="L2895">
        <v>11</v>
      </c>
      <c r="M2895">
        <v>4</v>
      </c>
      <c r="N2895" t="s">
        <v>85</v>
      </c>
      <c r="O2895" s="8">
        <v>3.67</v>
      </c>
      <c r="P2895" s="8">
        <v>3.65</v>
      </c>
      <c r="Q2895" s="8">
        <v>3.4</v>
      </c>
      <c r="R2895" s="8">
        <v>3.93</v>
      </c>
      <c r="S2895" s="8">
        <v>2.8</v>
      </c>
      <c r="T2895" s="8">
        <v>4.7</v>
      </c>
      <c r="U2895" s="8">
        <v>0.41</v>
      </c>
      <c r="V2895" s="9">
        <v>36</v>
      </c>
      <c r="W2895" s="8">
        <v>0.53000000000000025</v>
      </c>
      <c r="X2895" s="8">
        <v>1.9000000000000004</v>
      </c>
      <c r="Y2895" s="8">
        <v>2.0000000000000018E-2</v>
      </c>
      <c r="Z2895" s="8">
        <v>-0.12999999999999989</v>
      </c>
      <c r="AA2895">
        <v>0.10000000000000009</v>
      </c>
      <c r="AF2895" t="s">
        <v>3035</v>
      </c>
      <c r="AG2895" t="s">
        <v>106</v>
      </c>
      <c r="AH2895" t="s">
        <v>107</v>
      </c>
      <c r="AI2895" t="s">
        <v>497</v>
      </c>
      <c r="AJ2895" s="7">
        <v>42277</v>
      </c>
      <c r="AK2895" t="s">
        <v>3384</v>
      </c>
      <c r="AL2895" t="s">
        <v>109</v>
      </c>
      <c r="AM2895" t="s">
        <v>2972</v>
      </c>
      <c r="AN2895" t="s">
        <v>3395</v>
      </c>
      <c r="AO2895" t="str">
        <f>TEXT(A2895,"yyyy-mm-dd")</f>
        <v>2014-10-31</v>
      </c>
    </row>
    <row r="2896" spans="1:41">
      <c r="A2896" s="6" t="s">
        <v>3383</v>
      </c>
      <c r="B2896">
        <v>2014</v>
      </c>
      <c r="C2896">
        <v>10</v>
      </c>
      <c r="E2896" t="s">
        <v>100</v>
      </c>
      <c r="F2896" t="s">
        <v>101</v>
      </c>
      <c r="G2896" t="s">
        <v>102</v>
      </c>
      <c r="H2896" t="s">
        <v>2840</v>
      </c>
      <c r="I2896">
        <v>2015</v>
      </c>
      <c r="J2896">
        <v>2</v>
      </c>
      <c r="K2896" s="6">
        <v>42185</v>
      </c>
      <c r="L2896">
        <v>8</v>
      </c>
      <c r="M2896">
        <v>3</v>
      </c>
      <c r="N2896" t="s">
        <v>182</v>
      </c>
      <c r="O2896" s="8">
        <v>3.84</v>
      </c>
      <c r="P2896" s="8">
        <v>3.8</v>
      </c>
      <c r="Q2896" s="8">
        <v>3.47</v>
      </c>
      <c r="R2896" s="8">
        <v>4.0999999999999996</v>
      </c>
      <c r="S2896" s="8">
        <v>3</v>
      </c>
      <c r="T2896" s="8">
        <v>5.8</v>
      </c>
      <c r="U2896" s="8">
        <v>0.56999999999999995</v>
      </c>
      <c r="V2896" s="9">
        <v>37</v>
      </c>
      <c r="W2896" s="8">
        <v>0.62999999999999945</v>
      </c>
      <c r="X2896" s="8">
        <v>2.8</v>
      </c>
      <c r="Y2896" s="8">
        <v>4.0000000000000036E-2</v>
      </c>
      <c r="Z2896" s="8">
        <v>-0.10000000000000009</v>
      </c>
      <c r="AA2896">
        <v>-7.0000000000000284E-2</v>
      </c>
      <c r="AF2896" t="s">
        <v>3033</v>
      </c>
      <c r="AG2896" t="s">
        <v>106</v>
      </c>
      <c r="AH2896" t="s">
        <v>107</v>
      </c>
      <c r="AI2896" t="s">
        <v>427</v>
      </c>
      <c r="AJ2896" s="7">
        <v>42185</v>
      </c>
      <c r="AK2896" t="s">
        <v>3384</v>
      </c>
      <c r="AL2896" t="s">
        <v>109</v>
      </c>
      <c r="AM2896" t="s">
        <v>2842</v>
      </c>
      <c r="AN2896" t="s">
        <v>3394</v>
      </c>
      <c r="AO2896" t="str">
        <f>TEXT(A2896,"yyyy-mm-dd")</f>
        <v>2014-10-31</v>
      </c>
    </row>
    <row r="2897" spans="1:41">
      <c r="A2897" s="6" t="s">
        <v>3383</v>
      </c>
      <c r="B2897">
        <v>2014</v>
      </c>
      <c r="C2897">
        <v>10</v>
      </c>
      <c r="E2897" t="s">
        <v>100</v>
      </c>
      <c r="F2897" t="s">
        <v>101</v>
      </c>
      <c r="G2897" t="s">
        <v>102</v>
      </c>
      <c r="H2897" t="s">
        <v>2749</v>
      </c>
      <c r="I2897">
        <v>2015</v>
      </c>
      <c r="J2897">
        <v>1</v>
      </c>
      <c r="K2897" s="6">
        <v>42094</v>
      </c>
      <c r="L2897">
        <v>5</v>
      </c>
      <c r="M2897">
        <v>2</v>
      </c>
      <c r="N2897" t="s">
        <v>211</v>
      </c>
      <c r="O2897" s="8">
        <v>3.75</v>
      </c>
      <c r="P2897" s="8">
        <v>3.6</v>
      </c>
      <c r="Q2897" s="8">
        <v>3.4</v>
      </c>
      <c r="R2897" s="8">
        <v>4</v>
      </c>
      <c r="S2897" s="8">
        <v>2.37</v>
      </c>
      <c r="T2897" s="8">
        <v>5.9</v>
      </c>
      <c r="U2897" s="8">
        <v>0.65</v>
      </c>
      <c r="V2897" s="9">
        <v>37</v>
      </c>
      <c r="W2897" s="8">
        <v>0.60000000000000009</v>
      </c>
      <c r="X2897" s="8">
        <v>3.5300000000000002</v>
      </c>
      <c r="Y2897" s="8">
        <v>0.14999999999999991</v>
      </c>
      <c r="Z2897" s="8">
        <v>-0.10000000000000009</v>
      </c>
      <c r="AA2897">
        <v>-0.10000000000000009</v>
      </c>
      <c r="AF2897" t="s">
        <v>3031</v>
      </c>
      <c r="AG2897" t="s">
        <v>106</v>
      </c>
      <c r="AH2897" t="s">
        <v>107</v>
      </c>
      <c r="AI2897" t="s">
        <v>340</v>
      </c>
      <c r="AJ2897" s="7">
        <v>42094</v>
      </c>
      <c r="AK2897" t="s">
        <v>3384</v>
      </c>
      <c r="AL2897" t="s">
        <v>109</v>
      </c>
      <c r="AM2897" t="s">
        <v>2751</v>
      </c>
      <c r="AN2897" t="s">
        <v>3393</v>
      </c>
      <c r="AO2897" t="str">
        <f>TEXT(A2897,"yyyy-mm-dd")</f>
        <v>2014-10-31</v>
      </c>
    </row>
    <row r="2898" spans="1:41">
      <c r="A2898" s="6" t="s">
        <v>3383</v>
      </c>
      <c r="B2898">
        <v>2014</v>
      </c>
      <c r="C2898">
        <v>10</v>
      </c>
      <c r="E2898" t="s">
        <v>100</v>
      </c>
      <c r="F2898" t="s">
        <v>101</v>
      </c>
      <c r="G2898" t="s">
        <v>102</v>
      </c>
      <c r="H2898" t="s">
        <v>2641</v>
      </c>
      <c r="I2898">
        <v>2014</v>
      </c>
      <c r="J2898">
        <v>4</v>
      </c>
      <c r="K2898" s="6">
        <v>42004</v>
      </c>
      <c r="L2898">
        <v>2</v>
      </c>
      <c r="M2898">
        <v>1</v>
      </c>
      <c r="N2898" t="s">
        <v>104</v>
      </c>
      <c r="O2898" s="8">
        <v>3.39</v>
      </c>
      <c r="P2898" s="8">
        <v>3.31</v>
      </c>
      <c r="Q2898" s="8">
        <v>3.1</v>
      </c>
      <c r="R2898" s="8">
        <v>3.6</v>
      </c>
      <c r="S2898" s="8">
        <v>2.4</v>
      </c>
      <c r="T2898" s="8">
        <v>4.3</v>
      </c>
      <c r="U2898" s="8">
        <v>0.42</v>
      </c>
      <c r="V2898" s="9">
        <v>37</v>
      </c>
      <c r="W2898" s="8">
        <v>0.5</v>
      </c>
      <c r="X2898" s="8">
        <v>1.9</v>
      </c>
      <c r="Y2898" s="8">
        <v>8.0000000000000071E-2</v>
      </c>
      <c r="Z2898" s="8">
        <v>-0.29000000000000004</v>
      </c>
      <c r="AA2898">
        <v>-0.29999999999999982</v>
      </c>
      <c r="AF2898" t="s">
        <v>2672</v>
      </c>
      <c r="AG2898" t="s">
        <v>106</v>
      </c>
      <c r="AH2898" t="s">
        <v>107</v>
      </c>
      <c r="AI2898" t="s">
        <v>108</v>
      </c>
      <c r="AJ2898" s="7">
        <v>42004</v>
      </c>
      <c r="AK2898" t="s">
        <v>3384</v>
      </c>
      <c r="AL2898" t="s">
        <v>109</v>
      </c>
      <c r="AM2898" t="s">
        <v>2643</v>
      </c>
      <c r="AN2898" t="s">
        <v>3392</v>
      </c>
      <c r="AO2898" t="str">
        <f>TEXT(A2898,"yyyy-mm-dd")</f>
        <v>2014-10-31</v>
      </c>
    </row>
    <row r="2899" spans="1:41">
      <c r="A2899" s="6" t="s">
        <v>3383</v>
      </c>
      <c r="B2899">
        <v>2014</v>
      </c>
      <c r="C2899">
        <v>10</v>
      </c>
      <c r="E2899" t="s">
        <v>100</v>
      </c>
      <c r="F2899" t="s">
        <v>101</v>
      </c>
      <c r="G2899" t="s">
        <v>83</v>
      </c>
      <c r="H2899" t="s">
        <v>2325</v>
      </c>
      <c r="I2899">
        <v>2014</v>
      </c>
      <c r="K2899" s="6">
        <v>42004</v>
      </c>
      <c r="L2899">
        <v>2</v>
      </c>
      <c r="N2899" t="s">
        <v>104</v>
      </c>
      <c r="O2899" s="8">
        <v>2.2999999999999998</v>
      </c>
      <c r="P2899" s="8">
        <v>2.2999999999999998</v>
      </c>
      <c r="Q2899" s="8">
        <v>2.2000000000000002</v>
      </c>
      <c r="R2899" s="8">
        <v>2.4</v>
      </c>
      <c r="S2899" s="8">
        <v>1.9</v>
      </c>
      <c r="T2899" s="8">
        <v>2.7</v>
      </c>
      <c r="U2899" s="8">
        <v>0.17</v>
      </c>
      <c r="V2899" s="9">
        <v>38</v>
      </c>
      <c r="W2899" s="8">
        <v>0.19999999999999973</v>
      </c>
      <c r="X2899" s="8">
        <v>0.80000000000000027</v>
      </c>
      <c r="Y2899" s="8">
        <v>0</v>
      </c>
      <c r="Z2899" s="8">
        <v>-0.20000000000000018</v>
      </c>
      <c r="AA2899">
        <v>-3.0000000000000249E-2</v>
      </c>
      <c r="AF2899" t="s">
        <v>10034</v>
      </c>
      <c r="AG2899" t="s">
        <v>9655</v>
      </c>
      <c r="AH2899" t="s">
        <v>9656</v>
      </c>
      <c r="AI2899" t="s">
        <v>9657</v>
      </c>
      <c r="AJ2899" s="7">
        <v>42004</v>
      </c>
      <c r="AK2899" t="s">
        <v>3384</v>
      </c>
      <c r="AL2899" t="s">
        <v>109</v>
      </c>
      <c r="AM2899" t="s">
        <v>2327</v>
      </c>
      <c r="AN2899" t="s">
        <v>10056</v>
      </c>
    </row>
    <row r="2900" spans="1:41">
      <c r="A2900" s="6" t="s">
        <v>3383</v>
      </c>
      <c r="B2900">
        <v>2014</v>
      </c>
      <c r="C2900">
        <v>10</v>
      </c>
      <c r="E2900" t="s">
        <v>100</v>
      </c>
      <c r="F2900" t="s">
        <v>101</v>
      </c>
      <c r="G2900" t="s">
        <v>102</v>
      </c>
      <c r="H2900" t="s">
        <v>2564</v>
      </c>
      <c r="I2900">
        <v>2014</v>
      </c>
      <c r="J2900">
        <v>3</v>
      </c>
      <c r="K2900" s="6">
        <v>41912</v>
      </c>
      <c r="L2900">
        <v>-1</v>
      </c>
      <c r="M2900">
        <v>0</v>
      </c>
      <c r="N2900" t="s">
        <v>187</v>
      </c>
      <c r="O2900" s="8">
        <v>2.41</v>
      </c>
      <c r="P2900" s="8">
        <v>2.4</v>
      </c>
      <c r="Q2900" s="8">
        <v>2.2000000000000002</v>
      </c>
      <c r="R2900" s="8">
        <v>2.56</v>
      </c>
      <c r="S2900" s="8">
        <v>1.9</v>
      </c>
      <c r="T2900" s="8">
        <v>3.2</v>
      </c>
      <c r="U2900" s="8">
        <v>0.28999999999999998</v>
      </c>
      <c r="V2900" s="9">
        <v>37</v>
      </c>
      <c r="W2900" s="8">
        <v>0.35999999999999988</v>
      </c>
      <c r="X2900" s="8">
        <v>1.3000000000000003</v>
      </c>
      <c r="Y2900" s="8">
        <v>1.0000000000000231E-2</v>
      </c>
      <c r="Z2900" s="8">
        <v>-0.39999999999999991</v>
      </c>
      <c r="AA2900">
        <v>-4.0000000000000036E-2</v>
      </c>
      <c r="AF2900" t="s">
        <v>2669</v>
      </c>
      <c r="AG2900" t="s">
        <v>106</v>
      </c>
      <c r="AH2900" t="s">
        <v>107</v>
      </c>
      <c r="AI2900" t="s">
        <v>188</v>
      </c>
      <c r="AJ2900" s="7">
        <v>41912</v>
      </c>
      <c r="AK2900" t="s">
        <v>3384</v>
      </c>
      <c r="AL2900" t="s">
        <v>109</v>
      </c>
      <c r="AM2900" t="s">
        <v>2566</v>
      </c>
      <c r="AN2900" t="s">
        <v>3391</v>
      </c>
      <c r="AO2900" t="str">
        <f>TEXT(A2900,"yyyy-mm-dd")</f>
        <v>2014-10-31</v>
      </c>
    </row>
    <row r="2901" spans="1:41">
      <c r="A2901" s="6" t="s">
        <v>3383</v>
      </c>
      <c r="B2901">
        <v>2014</v>
      </c>
      <c r="C2901">
        <v>10</v>
      </c>
      <c r="E2901" t="s">
        <v>2685</v>
      </c>
      <c r="F2901" t="s">
        <v>101</v>
      </c>
      <c r="G2901" t="s">
        <v>774</v>
      </c>
      <c r="H2901" t="s">
        <v>2686</v>
      </c>
      <c r="K2901" s="6"/>
      <c r="O2901" s="8">
        <v>4.01</v>
      </c>
      <c r="P2901" s="8">
        <v>4</v>
      </c>
      <c r="Q2901" s="8">
        <v>3.75</v>
      </c>
      <c r="R2901" s="8">
        <v>4.25</v>
      </c>
      <c r="S2901" s="8">
        <v>2.8</v>
      </c>
      <c r="T2901" s="8">
        <v>5.5</v>
      </c>
      <c r="U2901" s="8">
        <v>0.54</v>
      </c>
      <c r="V2901" s="9">
        <v>27</v>
      </c>
      <c r="W2901" s="8">
        <v>0.5</v>
      </c>
      <c r="X2901" s="8">
        <v>2.7</v>
      </c>
      <c r="Y2901" s="8">
        <v>9.9999999999997868E-3</v>
      </c>
      <c r="Z2901" s="8">
        <v>0</v>
      </c>
      <c r="AA2901">
        <v>-0.27</v>
      </c>
      <c r="AF2901" t="s">
        <v>2687</v>
      </c>
      <c r="AG2901" t="s">
        <v>2688</v>
      </c>
      <c r="AH2901" t="s">
        <v>2689</v>
      </c>
      <c r="AI2901" t="s">
        <v>2690</v>
      </c>
      <c r="AJ2901" s="7"/>
      <c r="AK2901" t="s">
        <v>3384</v>
      </c>
      <c r="AL2901" t="s">
        <v>109</v>
      </c>
      <c r="AM2901" t="s">
        <v>2686</v>
      </c>
      <c r="AN2901" t="s">
        <v>3409</v>
      </c>
      <c r="AO2901" t="str">
        <f>TEXT(A2901,"yyyy-mm-dd")</f>
        <v>2014-10-31</v>
      </c>
    </row>
    <row r="2902" spans="1:41">
      <c r="A2902" s="6" t="s">
        <v>3383</v>
      </c>
      <c r="B2902">
        <v>2014</v>
      </c>
      <c r="C2902">
        <v>10</v>
      </c>
      <c r="E2902" t="s">
        <v>81</v>
      </c>
      <c r="F2902" t="s">
        <v>82</v>
      </c>
      <c r="G2902" t="s">
        <v>83</v>
      </c>
      <c r="H2902" t="s">
        <v>3018</v>
      </c>
      <c r="I2902">
        <v>2016</v>
      </c>
      <c r="K2902" s="6">
        <v>42735</v>
      </c>
      <c r="L2902">
        <v>26</v>
      </c>
      <c r="N2902" t="s">
        <v>463</v>
      </c>
      <c r="O2902" s="8">
        <v>3.53</v>
      </c>
      <c r="P2902" s="8">
        <v>3.55</v>
      </c>
      <c r="Q2902" s="8">
        <v>3.41</v>
      </c>
      <c r="R2902" s="8">
        <v>3.67</v>
      </c>
      <c r="S2902" s="8">
        <v>3</v>
      </c>
      <c r="T2902" s="8">
        <v>3.98</v>
      </c>
      <c r="U2902" s="8">
        <v>0.26</v>
      </c>
      <c r="V2902" s="9">
        <v>33</v>
      </c>
      <c r="W2902" s="8">
        <v>0.25999999999999979</v>
      </c>
      <c r="X2902" s="8">
        <v>0.98</v>
      </c>
      <c r="Y2902" s="8">
        <v>-2.0000000000000018E-2</v>
      </c>
      <c r="Z2902" s="8">
        <v>4.9999999999999822E-2</v>
      </c>
      <c r="AA2902">
        <v>-1.0000000000000231E-2</v>
      </c>
      <c r="AF2902" t="s">
        <v>3019</v>
      </c>
      <c r="AG2902" t="s">
        <v>87</v>
      </c>
      <c r="AH2902" t="s">
        <v>88</v>
      </c>
      <c r="AI2902" t="s">
        <v>359</v>
      </c>
      <c r="AJ2902" s="7">
        <v>42735</v>
      </c>
      <c r="AK2902" t="s">
        <v>3384</v>
      </c>
      <c r="AL2902" t="s">
        <v>91</v>
      </c>
      <c r="AM2902" t="s">
        <v>3020</v>
      </c>
      <c r="AN2902" t="s">
        <v>3387</v>
      </c>
      <c r="AO2902" t="str">
        <f>TEXT(A2902,"yyyy-mm-dd")</f>
        <v>2014-10-31</v>
      </c>
    </row>
    <row r="2903" spans="1:41">
      <c r="A2903" s="6" t="s">
        <v>3383</v>
      </c>
      <c r="B2903">
        <v>2014</v>
      </c>
      <c r="C2903">
        <v>10</v>
      </c>
      <c r="E2903" t="s">
        <v>392</v>
      </c>
      <c r="F2903" t="s">
        <v>82</v>
      </c>
      <c r="G2903" t="s">
        <v>83</v>
      </c>
      <c r="H2903" t="s">
        <v>3018</v>
      </c>
      <c r="I2903">
        <v>2016</v>
      </c>
      <c r="K2903" s="6">
        <v>42735</v>
      </c>
      <c r="L2903">
        <v>26</v>
      </c>
      <c r="N2903" t="s">
        <v>463</v>
      </c>
      <c r="O2903" s="8">
        <v>3.24</v>
      </c>
      <c r="P2903" s="8">
        <v>3.2</v>
      </c>
      <c r="Q2903" s="8">
        <v>3</v>
      </c>
      <c r="R2903" s="8">
        <v>3.35</v>
      </c>
      <c r="S2903" s="8">
        <v>2.98</v>
      </c>
      <c r="T2903" s="8">
        <v>3.85</v>
      </c>
      <c r="U2903" s="8">
        <v>0.25</v>
      </c>
      <c r="V2903" s="9">
        <v>28</v>
      </c>
      <c r="W2903" s="8">
        <v>0.35000000000000009</v>
      </c>
      <c r="X2903" s="8">
        <v>0.87000000000000011</v>
      </c>
      <c r="Y2903" s="8">
        <v>4.0000000000000036E-2</v>
      </c>
      <c r="Z2903" s="8">
        <v>7.0000000000000284E-2</v>
      </c>
      <c r="AA2903">
        <v>6.0000000000000053E-2</v>
      </c>
      <c r="AF2903" t="s">
        <v>3019</v>
      </c>
      <c r="AG2903" t="s">
        <v>87</v>
      </c>
      <c r="AH2903" t="s">
        <v>88</v>
      </c>
      <c r="AI2903" t="s">
        <v>359</v>
      </c>
      <c r="AJ2903" s="7">
        <v>42735</v>
      </c>
      <c r="AK2903" t="s">
        <v>3384</v>
      </c>
      <c r="AL2903" t="s">
        <v>393</v>
      </c>
      <c r="AM2903" t="s">
        <v>3020</v>
      </c>
      <c r="AN2903" t="s">
        <v>3390</v>
      </c>
      <c r="AO2903" t="str">
        <f>TEXT(A2903,"yyyy-mm-dd")</f>
        <v>2014-10-31</v>
      </c>
    </row>
    <row r="2904" spans="1:41">
      <c r="A2904" s="6" t="s">
        <v>3383</v>
      </c>
      <c r="B2904">
        <v>2014</v>
      </c>
      <c r="C2904">
        <v>10</v>
      </c>
      <c r="E2904" t="s">
        <v>81</v>
      </c>
      <c r="F2904" t="s">
        <v>82</v>
      </c>
      <c r="G2904" t="s">
        <v>83</v>
      </c>
      <c r="H2904" t="s">
        <v>2624</v>
      </c>
      <c r="I2904">
        <v>2015</v>
      </c>
      <c r="K2904" s="6">
        <v>42369</v>
      </c>
      <c r="L2904">
        <v>14</v>
      </c>
      <c r="N2904" t="s">
        <v>244</v>
      </c>
      <c r="O2904" s="8">
        <v>3.51</v>
      </c>
      <c r="P2904" s="8">
        <v>3.49</v>
      </c>
      <c r="Q2904" s="8">
        <v>3.31</v>
      </c>
      <c r="R2904" s="8">
        <v>3.7</v>
      </c>
      <c r="S2904" s="8">
        <v>3</v>
      </c>
      <c r="T2904" s="8">
        <v>4.2300000000000004</v>
      </c>
      <c r="U2904" s="8">
        <v>0.28000000000000003</v>
      </c>
      <c r="V2904" s="9">
        <v>38</v>
      </c>
      <c r="W2904" s="8">
        <v>0.39000000000000012</v>
      </c>
      <c r="X2904" s="8">
        <v>1.2300000000000004</v>
      </c>
      <c r="Y2904" s="8">
        <v>1.9999999999999574E-2</v>
      </c>
      <c r="Z2904" s="8">
        <v>4.0000000000000036E-2</v>
      </c>
      <c r="AA2904">
        <v>0.13000000000000034</v>
      </c>
      <c r="AF2904" t="s">
        <v>2625</v>
      </c>
      <c r="AG2904" t="s">
        <v>87</v>
      </c>
      <c r="AH2904" t="s">
        <v>88</v>
      </c>
      <c r="AI2904" t="s">
        <v>97</v>
      </c>
      <c r="AJ2904" s="7">
        <v>42369</v>
      </c>
      <c r="AK2904" t="s">
        <v>3384</v>
      </c>
      <c r="AL2904" t="s">
        <v>91</v>
      </c>
      <c r="AM2904" t="s">
        <v>2626</v>
      </c>
      <c r="AN2904" t="s">
        <v>3386</v>
      </c>
      <c r="AO2904" t="str">
        <f>TEXT(A2904,"yyyy-mm-dd")</f>
        <v>2014-10-31</v>
      </c>
    </row>
    <row r="2905" spans="1:41">
      <c r="A2905" s="6" t="s">
        <v>3383</v>
      </c>
      <c r="B2905">
        <v>2014</v>
      </c>
      <c r="C2905">
        <v>10</v>
      </c>
      <c r="E2905" t="s">
        <v>392</v>
      </c>
      <c r="F2905" t="s">
        <v>82</v>
      </c>
      <c r="G2905" t="s">
        <v>83</v>
      </c>
      <c r="H2905" t="s">
        <v>2624</v>
      </c>
      <c r="I2905">
        <v>2015</v>
      </c>
      <c r="K2905" s="6">
        <v>42369</v>
      </c>
      <c r="L2905">
        <v>14</v>
      </c>
      <c r="N2905" t="s">
        <v>244</v>
      </c>
      <c r="O2905" s="8">
        <v>3.21</v>
      </c>
      <c r="P2905" s="8">
        <v>3.17</v>
      </c>
      <c r="Q2905" s="8">
        <v>3.02</v>
      </c>
      <c r="R2905" s="8">
        <v>3.32</v>
      </c>
      <c r="S2905" s="8">
        <v>2.75</v>
      </c>
      <c r="T2905" s="8">
        <v>3.88</v>
      </c>
      <c r="U2905" s="8">
        <v>0.27</v>
      </c>
      <c r="V2905" s="9">
        <v>35</v>
      </c>
      <c r="W2905" s="8">
        <v>0.29999999999999982</v>
      </c>
      <c r="X2905" s="8">
        <v>1.1299999999999999</v>
      </c>
      <c r="Y2905" s="8">
        <v>4.0000000000000036E-2</v>
      </c>
      <c r="Z2905" s="8">
        <v>0</v>
      </c>
      <c r="AA2905">
        <v>-7.0000000000000284E-2</v>
      </c>
      <c r="AF2905" t="s">
        <v>2625</v>
      </c>
      <c r="AG2905" t="s">
        <v>87</v>
      </c>
      <c r="AH2905" t="s">
        <v>88</v>
      </c>
      <c r="AI2905" t="s">
        <v>97</v>
      </c>
      <c r="AJ2905" s="7">
        <v>42369</v>
      </c>
      <c r="AK2905" t="s">
        <v>3384</v>
      </c>
      <c r="AL2905" t="s">
        <v>393</v>
      </c>
      <c r="AM2905" t="s">
        <v>2626</v>
      </c>
      <c r="AN2905" t="s">
        <v>3389</v>
      </c>
      <c r="AO2905" t="str">
        <f>TEXT(A2905,"yyyy-mm-dd")</f>
        <v>2014-10-31</v>
      </c>
    </row>
    <row r="2906" spans="1:41">
      <c r="A2906" s="6" t="s">
        <v>3383</v>
      </c>
      <c r="B2906">
        <v>2014</v>
      </c>
      <c r="C2906">
        <v>10</v>
      </c>
      <c r="E2906" t="s">
        <v>81</v>
      </c>
      <c r="F2906" t="s">
        <v>82</v>
      </c>
      <c r="G2906" t="s">
        <v>83</v>
      </c>
      <c r="H2906" t="s">
        <v>2325</v>
      </c>
      <c r="I2906">
        <v>2014</v>
      </c>
      <c r="K2906" s="6">
        <v>42004</v>
      </c>
      <c r="L2906">
        <v>2</v>
      </c>
      <c r="N2906" t="s">
        <v>104</v>
      </c>
      <c r="O2906" s="8">
        <v>4.0199999999999996</v>
      </c>
      <c r="P2906" s="8">
        <v>3.99</v>
      </c>
      <c r="Q2906" s="8">
        <v>3.92</v>
      </c>
      <c r="R2906" s="8">
        <v>4.0999999999999996</v>
      </c>
      <c r="S2906" s="8">
        <v>3.83</v>
      </c>
      <c r="T2906" s="8">
        <v>4.53</v>
      </c>
      <c r="U2906" s="8">
        <v>0.14000000000000001</v>
      </c>
      <c r="V2906" s="9">
        <v>38</v>
      </c>
      <c r="W2906" s="8">
        <v>0.17999999999999972</v>
      </c>
      <c r="X2906" s="8">
        <v>0.70000000000000018</v>
      </c>
      <c r="Y2906" s="8">
        <v>2.9999999999999361E-2</v>
      </c>
      <c r="Z2906" s="8">
        <v>6.0000000000000053E-2</v>
      </c>
      <c r="AA2906">
        <v>6.999999999999984E-2</v>
      </c>
      <c r="AF2906" t="s">
        <v>2326</v>
      </c>
      <c r="AG2906" t="s">
        <v>87</v>
      </c>
      <c r="AH2906" t="s">
        <v>88</v>
      </c>
      <c r="AI2906" t="s">
        <v>89</v>
      </c>
      <c r="AJ2906" s="7">
        <v>42004</v>
      </c>
      <c r="AK2906" t="s">
        <v>3384</v>
      </c>
      <c r="AL2906" t="s">
        <v>91</v>
      </c>
      <c r="AM2906" t="s">
        <v>2327</v>
      </c>
      <c r="AN2906" t="s">
        <v>3385</v>
      </c>
      <c r="AO2906" t="str">
        <f>TEXT(A2906,"yyyy-mm-dd")</f>
        <v>2014-10-31</v>
      </c>
    </row>
    <row r="2907" spans="1:41">
      <c r="A2907" s="6" t="s">
        <v>3383</v>
      </c>
      <c r="B2907">
        <v>2014</v>
      </c>
      <c r="C2907">
        <v>10</v>
      </c>
      <c r="E2907" t="s">
        <v>392</v>
      </c>
      <c r="F2907" t="s">
        <v>82</v>
      </c>
      <c r="G2907" t="s">
        <v>83</v>
      </c>
      <c r="H2907" t="s">
        <v>2325</v>
      </c>
      <c r="I2907">
        <v>2014</v>
      </c>
      <c r="K2907" s="6">
        <v>42004</v>
      </c>
      <c r="L2907">
        <v>2</v>
      </c>
      <c r="N2907" t="s">
        <v>104</v>
      </c>
      <c r="O2907" s="8">
        <v>3.41</v>
      </c>
      <c r="P2907" s="8">
        <v>3.42</v>
      </c>
      <c r="Q2907" s="8">
        <v>3.37</v>
      </c>
      <c r="R2907" s="8">
        <v>3.47</v>
      </c>
      <c r="S2907" s="8">
        <v>3.04</v>
      </c>
      <c r="T2907" s="8">
        <v>3.93</v>
      </c>
      <c r="U2907" s="8">
        <v>0.15</v>
      </c>
      <c r="V2907" s="9">
        <v>35</v>
      </c>
      <c r="W2907" s="8">
        <v>0.10000000000000009</v>
      </c>
      <c r="X2907" s="8">
        <v>0.89000000000000012</v>
      </c>
      <c r="Y2907" s="8">
        <v>-9.9999999999997868E-3</v>
      </c>
      <c r="Z2907" s="8">
        <v>-5.0000000000000266E-2</v>
      </c>
      <c r="AA2907">
        <v>-4.0000000000000036E-2</v>
      </c>
      <c r="AF2907" t="s">
        <v>2326</v>
      </c>
      <c r="AG2907" t="s">
        <v>87</v>
      </c>
      <c r="AH2907" t="s">
        <v>88</v>
      </c>
      <c r="AI2907" t="s">
        <v>89</v>
      </c>
      <c r="AJ2907" s="7">
        <v>42004</v>
      </c>
      <c r="AK2907" t="s">
        <v>3384</v>
      </c>
      <c r="AL2907" t="s">
        <v>393</v>
      </c>
      <c r="AM2907" t="s">
        <v>2327</v>
      </c>
      <c r="AN2907" t="s">
        <v>3388</v>
      </c>
      <c r="AO2907" t="str">
        <f>TEXT(A2907,"yyyy-mm-dd")</f>
        <v>2014-10-31</v>
      </c>
    </row>
    <row r="2908" spans="1:41">
      <c r="A2908" s="6" t="s">
        <v>3383</v>
      </c>
      <c r="B2908">
        <v>2014</v>
      </c>
      <c r="C2908">
        <v>10</v>
      </c>
      <c r="E2908" t="s">
        <v>81</v>
      </c>
      <c r="F2908" t="s">
        <v>82</v>
      </c>
      <c r="G2908" t="s">
        <v>774</v>
      </c>
      <c r="H2908" t="s">
        <v>775</v>
      </c>
      <c r="K2908" s="6"/>
      <c r="O2908" s="8">
        <v>3.51</v>
      </c>
      <c r="P2908" s="8">
        <v>3.5</v>
      </c>
      <c r="Q2908" s="8">
        <v>3.3</v>
      </c>
      <c r="R2908" s="8">
        <v>3.64</v>
      </c>
      <c r="S2908" s="8">
        <v>3</v>
      </c>
      <c r="T2908" s="8">
        <v>4.07</v>
      </c>
      <c r="U2908" s="8">
        <v>0.26</v>
      </c>
      <c r="V2908" s="9">
        <v>31</v>
      </c>
      <c r="W2908" s="8">
        <v>0.3400000000000003</v>
      </c>
      <c r="X2908" s="8">
        <v>1.0700000000000003</v>
      </c>
      <c r="Y2908" s="8">
        <v>9.9999999999997868E-3</v>
      </c>
      <c r="Z2908" s="8">
        <v>0</v>
      </c>
      <c r="AA2908">
        <v>4.0000000000000036E-2</v>
      </c>
      <c r="AF2908" t="s">
        <v>776</v>
      </c>
      <c r="AG2908" t="s">
        <v>777</v>
      </c>
      <c r="AH2908" t="s">
        <v>778</v>
      </c>
      <c r="AI2908" t="s">
        <v>779</v>
      </c>
      <c r="AJ2908" s="7"/>
      <c r="AK2908" t="s">
        <v>3384</v>
      </c>
      <c r="AL2908" t="s">
        <v>91</v>
      </c>
      <c r="AM2908" t="s">
        <v>775</v>
      </c>
      <c r="AN2908" t="s">
        <v>3405</v>
      </c>
      <c r="AO2908" t="str">
        <f>TEXT(A2908,"yyyy-mm-dd")</f>
        <v>2014-10-31</v>
      </c>
    </row>
    <row r="2909" spans="1:41">
      <c r="A2909" s="6" t="s">
        <v>3383</v>
      </c>
      <c r="B2909">
        <v>2014</v>
      </c>
      <c r="C2909">
        <v>10</v>
      </c>
      <c r="E2909" t="s">
        <v>81</v>
      </c>
      <c r="F2909" t="s">
        <v>82</v>
      </c>
      <c r="G2909" t="s">
        <v>774</v>
      </c>
      <c r="H2909" t="s">
        <v>1536</v>
      </c>
      <c r="K2909" s="6"/>
      <c r="O2909" s="8">
        <v>3.47</v>
      </c>
      <c r="P2909" s="8">
        <v>3.5</v>
      </c>
      <c r="Q2909" s="8">
        <v>3.3</v>
      </c>
      <c r="R2909" s="8">
        <v>3.58</v>
      </c>
      <c r="S2909" s="8">
        <v>3</v>
      </c>
      <c r="T2909" s="8">
        <v>4</v>
      </c>
      <c r="U2909" s="8">
        <v>0.28999999999999998</v>
      </c>
      <c r="V2909" s="9">
        <v>30</v>
      </c>
      <c r="W2909" s="8">
        <v>0.28000000000000025</v>
      </c>
      <c r="X2909" s="8">
        <v>1</v>
      </c>
      <c r="Y2909" s="8">
        <v>-2.9999999999999805E-2</v>
      </c>
      <c r="Z2909" s="8">
        <v>0</v>
      </c>
      <c r="AA2909">
        <v>-6.9999999999999396E-2</v>
      </c>
      <c r="AF2909" t="s">
        <v>1537</v>
      </c>
      <c r="AG2909" t="s">
        <v>777</v>
      </c>
      <c r="AH2909" t="s">
        <v>778</v>
      </c>
      <c r="AI2909" t="s">
        <v>1538</v>
      </c>
      <c r="AJ2909" s="7"/>
      <c r="AK2909" t="s">
        <v>3384</v>
      </c>
      <c r="AL2909" t="s">
        <v>91</v>
      </c>
      <c r="AM2909" t="s">
        <v>1536</v>
      </c>
      <c r="AN2909" t="s">
        <v>3406</v>
      </c>
      <c r="AO2909" t="str">
        <f>TEXT(A2909,"yyyy-mm-dd")</f>
        <v>2014-10-31</v>
      </c>
    </row>
    <row r="2910" spans="1:41">
      <c r="A2910" s="6" t="s">
        <v>3383</v>
      </c>
      <c r="B2910">
        <v>2014</v>
      </c>
      <c r="C2910">
        <v>10</v>
      </c>
      <c r="E2910" t="s">
        <v>392</v>
      </c>
      <c r="F2910" t="s">
        <v>82</v>
      </c>
      <c r="G2910" t="s">
        <v>774</v>
      </c>
      <c r="H2910" t="s">
        <v>775</v>
      </c>
      <c r="K2910" s="6"/>
      <c r="O2910" s="8">
        <v>3.26</v>
      </c>
      <c r="P2910" s="8">
        <v>3.2</v>
      </c>
      <c r="Q2910" s="8">
        <v>3.04</v>
      </c>
      <c r="R2910" s="8">
        <v>3.39</v>
      </c>
      <c r="S2910" s="8">
        <v>3</v>
      </c>
      <c r="T2910" s="8">
        <v>3.85</v>
      </c>
      <c r="U2910" s="8">
        <v>0.24</v>
      </c>
      <c r="V2910" s="9">
        <v>28</v>
      </c>
      <c r="W2910" s="8">
        <v>0.35000000000000009</v>
      </c>
      <c r="X2910" s="8">
        <v>0.85000000000000009</v>
      </c>
      <c r="Y2910" s="8">
        <v>5.9999999999999609E-2</v>
      </c>
      <c r="Z2910" s="8">
        <v>0</v>
      </c>
      <c r="AA2910">
        <v>5.0000000000000266E-2</v>
      </c>
      <c r="AF2910" t="s">
        <v>776</v>
      </c>
      <c r="AG2910" t="s">
        <v>777</v>
      </c>
      <c r="AH2910" t="s">
        <v>778</v>
      </c>
      <c r="AI2910" t="s">
        <v>779</v>
      </c>
      <c r="AJ2910" s="7"/>
      <c r="AK2910" t="s">
        <v>3384</v>
      </c>
      <c r="AL2910" t="s">
        <v>393</v>
      </c>
      <c r="AM2910" t="s">
        <v>775</v>
      </c>
      <c r="AN2910" t="s">
        <v>3407</v>
      </c>
      <c r="AO2910" t="str">
        <f>TEXT(A2910,"yyyy-mm-dd")</f>
        <v>2014-10-31</v>
      </c>
    </row>
    <row r="2911" spans="1:41">
      <c r="A2911" s="6" t="s">
        <v>3383</v>
      </c>
      <c r="B2911">
        <v>2014</v>
      </c>
      <c r="C2911">
        <v>10</v>
      </c>
      <c r="E2911" t="s">
        <v>392</v>
      </c>
      <c r="F2911" t="s">
        <v>82</v>
      </c>
      <c r="G2911" t="s">
        <v>774</v>
      </c>
      <c r="H2911" t="s">
        <v>1536</v>
      </c>
      <c r="K2911" s="6"/>
      <c r="O2911" s="8">
        <v>3.21</v>
      </c>
      <c r="P2911" s="8">
        <v>3.2</v>
      </c>
      <c r="Q2911" s="8">
        <v>3</v>
      </c>
      <c r="R2911" s="8">
        <v>3.36</v>
      </c>
      <c r="S2911" s="8">
        <v>2.59</v>
      </c>
      <c r="T2911" s="8">
        <v>3.75</v>
      </c>
      <c r="U2911" s="8">
        <v>0.26</v>
      </c>
      <c r="V2911" s="9">
        <v>27</v>
      </c>
      <c r="W2911" s="8">
        <v>0.35999999999999988</v>
      </c>
      <c r="X2911" s="8">
        <v>1.1600000000000001</v>
      </c>
      <c r="Y2911" s="8">
        <v>9.9999999999997868E-3</v>
      </c>
      <c r="Z2911" s="8">
        <v>6.0000000000000053E-2</v>
      </c>
      <c r="AA2911">
        <v>6.0000000000000053E-2</v>
      </c>
      <c r="AF2911" t="s">
        <v>1537</v>
      </c>
      <c r="AG2911" t="s">
        <v>777</v>
      </c>
      <c r="AH2911" t="s">
        <v>778</v>
      </c>
      <c r="AI2911" t="s">
        <v>1538</v>
      </c>
      <c r="AJ2911" s="7"/>
      <c r="AK2911" t="s">
        <v>3384</v>
      </c>
      <c r="AL2911" t="s">
        <v>393</v>
      </c>
      <c r="AM2911" t="s">
        <v>1536</v>
      </c>
      <c r="AN2911" t="s">
        <v>3408</v>
      </c>
      <c r="AO2911" t="str">
        <f>TEXT(A2911,"yyyy-mm-dd")</f>
        <v>2014-10-31</v>
      </c>
    </row>
    <row r="2912" spans="1:41">
      <c r="A2912" s="6" t="s">
        <v>3383</v>
      </c>
      <c r="B2912">
        <v>2014</v>
      </c>
      <c r="C2912">
        <v>10</v>
      </c>
      <c r="E2912" t="s">
        <v>112</v>
      </c>
      <c r="F2912" t="s">
        <v>113</v>
      </c>
      <c r="G2912" t="s">
        <v>83</v>
      </c>
      <c r="H2912" t="s">
        <v>3018</v>
      </c>
      <c r="I2912">
        <v>2016</v>
      </c>
      <c r="K2912" s="6">
        <v>42735</v>
      </c>
      <c r="L2912">
        <v>26</v>
      </c>
      <c r="N2912" t="s">
        <v>463</v>
      </c>
      <c r="O2912" s="8">
        <v>4.43</v>
      </c>
      <c r="P2912" s="8">
        <v>4.37</v>
      </c>
      <c r="Q2912" s="8">
        <v>4</v>
      </c>
      <c r="R2912" s="8">
        <v>4.75</v>
      </c>
      <c r="S2912" s="8">
        <v>3.43</v>
      </c>
      <c r="T2912" s="8">
        <v>5.9</v>
      </c>
      <c r="U2912" s="8">
        <v>0.66</v>
      </c>
      <c r="V2912" s="9">
        <v>27</v>
      </c>
      <c r="W2912" s="8">
        <v>0.75</v>
      </c>
      <c r="X2912" s="8">
        <v>2.4700000000000002</v>
      </c>
      <c r="Y2912" s="8">
        <v>5.9999999999999609E-2</v>
      </c>
      <c r="Z2912" s="8">
        <v>-0.12999999999999989</v>
      </c>
      <c r="AA2912">
        <v>-0.17000000000000037</v>
      </c>
      <c r="AF2912" t="s">
        <v>3059</v>
      </c>
      <c r="AG2912" t="s">
        <v>115</v>
      </c>
      <c r="AH2912" t="s">
        <v>116</v>
      </c>
      <c r="AI2912" t="s">
        <v>359</v>
      </c>
      <c r="AJ2912" s="7">
        <v>42735</v>
      </c>
      <c r="AK2912" t="s">
        <v>3384</v>
      </c>
      <c r="AL2912" t="s">
        <v>118</v>
      </c>
      <c r="AM2912" t="s">
        <v>3020</v>
      </c>
      <c r="AN2912" t="s">
        <v>3412</v>
      </c>
      <c r="AO2912" t="str">
        <f>TEXT(A2912,"yyyy-mm-dd")</f>
        <v>2014-10-31</v>
      </c>
    </row>
    <row r="2913" spans="1:41">
      <c r="A2913" s="6" t="s">
        <v>3383</v>
      </c>
      <c r="B2913">
        <v>2014</v>
      </c>
      <c r="C2913">
        <v>10</v>
      </c>
      <c r="E2913" t="s">
        <v>2881</v>
      </c>
      <c r="F2913" t="s">
        <v>113</v>
      </c>
      <c r="G2913" t="s">
        <v>83</v>
      </c>
      <c r="H2913" t="s">
        <v>3018</v>
      </c>
      <c r="I2913">
        <v>2016</v>
      </c>
      <c r="K2913" s="6">
        <v>42735</v>
      </c>
      <c r="L2913">
        <v>26</v>
      </c>
      <c r="N2913" t="s">
        <v>463</v>
      </c>
      <c r="O2913" s="8">
        <v>7.06</v>
      </c>
      <c r="P2913" s="8">
        <v>7</v>
      </c>
      <c r="Q2913" s="8">
        <v>6.63</v>
      </c>
      <c r="R2913" s="8">
        <v>7.33</v>
      </c>
      <c r="S2913" s="8">
        <v>6.25</v>
      </c>
      <c r="T2913" s="8">
        <v>8.59</v>
      </c>
      <c r="U2913" s="8">
        <v>0.56000000000000005</v>
      </c>
      <c r="V2913" s="9">
        <v>22</v>
      </c>
      <c r="W2913" s="8">
        <v>0.70000000000000018</v>
      </c>
      <c r="X2913" s="8">
        <v>2.34</v>
      </c>
      <c r="Y2913" s="8">
        <v>5.9999999999999609E-2</v>
      </c>
      <c r="Z2913" s="8">
        <v>0</v>
      </c>
      <c r="AA2913">
        <v>0</v>
      </c>
      <c r="AF2913" t="s">
        <v>3099</v>
      </c>
      <c r="AG2913" t="s">
        <v>2883</v>
      </c>
      <c r="AH2913" t="s">
        <v>2884</v>
      </c>
      <c r="AI2913" t="s">
        <v>359</v>
      </c>
      <c r="AJ2913" s="7">
        <v>42735</v>
      </c>
      <c r="AK2913" t="s">
        <v>3384</v>
      </c>
      <c r="AL2913" t="s">
        <v>2885</v>
      </c>
      <c r="AM2913" t="s">
        <v>3020</v>
      </c>
      <c r="AN2913" t="s">
        <v>3415</v>
      </c>
      <c r="AO2913" t="str">
        <f>TEXT(A2913,"yyyy-mm-dd")</f>
        <v>2014-10-31</v>
      </c>
    </row>
    <row r="2914" spans="1:41">
      <c r="A2914" s="6" t="s">
        <v>3383</v>
      </c>
      <c r="B2914">
        <v>2014</v>
      </c>
      <c r="C2914">
        <v>10</v>
      </c>
      <c r="E2914" t="s">
        <v>112</v>
      </c>
      <c r="F2914" t="s">
        <v>113</v>
      </c>
      <c r="G2914" t="s">
        <v>83</v>
      </c>
      <c r="H2914" t="s">
        <v>2624</v>
      </c>
      <c r="I2914">
        <v>2015</v>
      </c>
      <c r="K2914" s="6">
        <v>42369</v>
      </c>
      <c r="L2914">
        <v>14</v>
      </c>
      <c r="N2914" t="s">
        <v>244</v>
      </c>
      <c r="O2914" s="8">
        <v>3.59</v>
      </c>
      <c r="P2914" s="8">
        <v>3.54</v>
      </c>
      <c r="Q2914" s="8">
        <v>3.34</v>
      </c>
      <c r="R2914" s="8">
        <v>3.81</v>
      </c>
      <c r="S2914" s="8">
        <v>2.38</v>
      </c>
      <c r="T2914" s="8">
        <v>4.3</v>
      </c>
      <c r="U2914" s="8">
        <v>0.4</v>
      </c>
      <c r="V2914" s="9">
        <v>32</v>
      </c>
      <c r="W2914" s="8">
        <v>0.4700000000000002</v>
      </c>
      <c r="X2914" s="8">
        <v>1.92</v>
      </c>
      <c r="Y2914" s="8">
        <v>4.9999999999999822E-2</v>
      </c>
      <c r="Z2914" s="8">
        <v>4.0000000000000036E-2</v>
      </c>
      <c r="AA2914">
        <v>-0.10999999999999988</v>
      </c>
      <c r="AF2914" t="s">
        <v>2694</v>
      </c>
      <c r="AG2914" t="s">
        <v>115</v>
      </c>
      <c r="AH2914" t="s">
        <v>116</v>
      </c>
      <c r="AI2914" t="s">
        <v>230</v>
      </c>
      <c r="AJ2914" s="7">
        <v>42369</v>
      </c>
      <c r="AK2914" t="s">
        <v>3384</v>
      </c>
      <c r="AL2914" t="s">
        <v>118</v>
      </c>
      <c r="AM2914" t="s">
        <v>2626</v>
      </c>
      <c r="AN2914" t="s">
        <v>3411</v>
      </c>
      <c r="AO2914" t="str">
        <f>TEXT(A2914,"yyyy-mm-dd")</f>
        <v>2014-10-31</v>
      </c>
    </row>
    <row r="2915" spans="1:41">
      <c r="A2915" s="6" t="s">
        <v>3383</v>
      </c>
      <c r="B2915">
        <v>2014</v>
      </c>
      <c r="C2915">
        <v>10</v>
      </c>
      <c r="E2915" t="s">
        <v>2881</v>
      </c>
      <c r="F2915" t="s">
        <v>113</v>
      </c>
      <c r="G2915" t="s">
        <v>83</v>
      </c>
      <c r="H2915" t="s">
        <v>2624</v>
      </c>
      <c r="I2915">
        <v>2015</v>
      </c>
      <c r="K2915" s="6">
        <v>42369</v>
      </c>
      <c r="L2915">
        <v>14</v>
      </c>
      <c r="N2915" t="s">
        <v>244</v>
      </c>
      <c r="O2915" s="8">
        <v>6.54</v>
      </c>
      <c r="P2915" s="8">
        <v>6.5</v>
      </c>
      <c r="Q2915" s="8">
        <v>6.25</v>
      </c>
      <c r="R2915" s="8">
        <v>6.86</v>
      </c>
      <c r="S2915" s="8">
        <v>5.55</v>
      </c>
      <c r="T2915" s="8">
        <v>7.37</v>
      </c>
      <c r="U2915" s="8">
        <v>0.43</v>
      </c>
      <c r="V2915" s="9">
        <v>25</v>
      </c>
      <c r="W2915" s="8">
        <v>0.61000000000000032</v>
      </c>
      <c r="X2915" s="8">
        <v>1.8200000000000003</v>
      </c>
      <c r="Y2915" s="8">
        <v>4.0000000000000036E-2</v>
      </c>
      <c r="Z2915" s="8">
        <v>4.0000000000000036E-2</v>
      </c>
      <c r="AA2915">
        <v>0.26000000000000068</v>
      </c>
      <c r="AF2915" t="s">
        <v>3062</v>
      </c>
      <c r="AG2915" t="s">
        <v>2883</v>
      </c>
      <c r="AH2915" t="s">
        <v>2884</v>
      </c>
      <c r="AI2915" t="s">
        <v>230</v>
      </c>
      <c r="AJ2915" s="7">
        <v>42369</v>
      </c>
      <c r="AK2915" t="s">
        <v>3384</v>
      </c>
      <c r="AL2915" t="s">
        <v>2885</v>
      </c>
      <c r="AM2915" t="s">
        <v>2626</v>
      </c>
      <c r="AN2915" t="s">
        <v>3414</v>
      </c>
      <c r="AO2915" t="str">
        <f>TEXT(A2915,"yyyy-mm-dd")</f>
        <v>2014-10-31</v>
      </c>
    </row>
    <row r="2916" spans="1:41">
      <c r="A2916" s="6" t="s">
        <v>3383</v>
      </c>
      <c r="B2916">
        <v>2014</v>
      </c>
      <c r="C2916">
        <v>10</v>
      </c>
      <c r="E2916" t="s">
        <v>112</v>
      </c>
      <c r="F2916" t="s">
        <v>113</v>
      </c>
      <c r="G2916" t="s">
        <v>83</v>
      </c>
      <c r="H2916" t="s">
        <v>2325</v>
      </c>
      <c r="I2916">
        <v>2014</v>
      </c>
      <c r="K2916" s="6">
        <v>42004</v>
      </c>
      <c r="L2916">
        <v>2</v>
      </c>
      <c r="N2916" t="s">
        <v>104</v>
      </c>
      <c r="O2916" s="8">
        <v>2.95</v>
      </c>
      <c r="P2916" s="8">
        <v>2.95</v>
      </c>
      <c r="Q2916" s="8">
        <v>2.89</v>
      </c>
      <c r="R2916" s="8">
        <v>3</v>
      </c>
      <c r="S2916" s="8">
        <v>2.75</v>
      </c>
      <c r="T2916" s="8">
        <v>3.3</v>
      </c>
      <c r="U2916" s="8">
        <v>0.11</v>
      </c>
      <c r="V2916" s="9">
        <v>32</v>
      </c>
      <c r="W2916" s="8">
        <v>0.10999999999999988</v>
      </c>
      <c r="X2916" s="8">
        <v>0.54999999999999982</v>
      </c>
      <c r="Y2916" s="8">
        <v>0</v>
      </c>
      <c r="Z2916" s="8">
        <v>4.0000000000000036E-2</v>
      </c>
      <c r="AA2916">
        <v>-3.0000000000000249E-2</v>
      </c>
      <c r="AF2916" t="s">
        <v>2648</v>
      </c>
      <c r="AG2916" t="s">
        <v>115</v>
      </c>
      <c r="AH2916" t="s">
        <v>116</v>
      </c>
      <c r="AI2916" t="s">
        <v>117</v>
      </c>
      <c r="AJ2916" s="7">
        <v>42004</v>
      </c>
      <c r="AK2916" t="s">
        <v>3384</v>
      </c>
      <c r="AL2916" t="s">
        <v>118</v>
      </c>
      <c r="AM2916" t="s">
        <v>2327</v>
      </c>
      <c r="AN2916" t="s">
        <v>3410</v>
      </c>
      <c r="AO2916" t="str">
        <f>TEXT(A2916,"yyyy-mm-dd")</f>
        <v>2014-10-31</v>
      </c>
    </row>
    <row r="2917" spans="1:41">
      <c r="A2917" s="6" t="s">
        <v>3383</v>
      </c>
      <c r="B2917">
        <v>2014</v>
      </c>
      <c r="C2917">
        <v>10</v>
      </c>
      <c r="E2917" t="s">
        <v>2881</v>
      </c>
      <c r="F2917" t="s">
        <v>113</v>
      </c>
      <c r="G2917" t="s">
        <v>83</v>
      </c>
      <c r="H2917" t="s">
        <v>2325</v>
      </c>
      <c r="I2917">
        <v>2014</v>
      </c>
      <c r="K2917" s="6">
        <v>42004</v>
      </c>
      <c r="L2917">
        <v>2</v>
      </c>
      <c r="N2917" t="s">
        <v>104</v>
      </c>
      <c r="O2917" s="8">
        <v>6.07</v>
      </c>
      <c r="P2917" s="8">
        <v>6.08</v>
      </c>
      <c r="Q2917" s="8">
        <v>5.95</v>
      </c>
      <c r="R2917" s="8">
        <v>6.15</v>
      </c>
      <c r="S2917" s="8">
        <v>5.78</v>
      </c>
      <c r="T2917" s="8">
        <v>6.71</v>
      </c>
      <c r="U2917" s="8">
        <v>0.19</v>
      </c>
      <c r="V2917" s="9">
        <v>25</v>
      </c>
      <c r="W2917" s="8">
        <v>0.20000000000000018</v>
      </c>
      <c r="X2917" s="8">
        <v>0.92999999999999972</v>
      </c>
      <c r="Y2917" s="8">
        <v>-9.9999999999997868E-3</v>
      </c>
      <c r="Z2917" s="8">
        <v>8.0000000000000071E-2</v>
      </c>
      <c r="AA2917">
        <v>8.8817841970012523E-16</v>
      </c>
      <c r="AF2917" t="s">
        <v>2882</v>
      </c>
      <c r="AG2917" t="s">
        <v>2883</v>
      </c>
      <c r="AH2917" t="s">
        <v>2884</v>
      </c>
      <c r="AI2917" t="s">
        <v>117</v>
      </c>
      <c r="AJ2917" s="7">
        <v>42004</v>
      </c>
      <c r="AK2917" t="s">
        <v>3384</v>
      </c>
      <c r="AL2917" t="s">
        <v>2885</v>
      </c>
      <c r="AM2917" t="s">
        <v>2327</v>
      </c>
      <c r="AN2917" t="s">
        <v>3413</v>
      </c>
      <c r="AO2917" t="str">
        <f>TEXT(A2917,"yyyy-mm-dd")</f>
        <v>2014-10-31</v>
      </c>
    </row>
    <row r="2918" spans="1:41">
      <c r="A2918" s="6" t="s">
        <v>3416</v>
      </c>
      <c r="B2918">
        <v>2014</v>
      </c>
      <c r="C2918">
        <v>11</v>
      </c>
      <c r="E2918" t="s">
        <v>1907</v>
      </c>
      <c r="F2918" t="s">
        <v>1908</v>
      </c>
      <c r="G2918" t="s">
        <v>102</v>
      </c>
      <c r="H2918" t="s">
        <v>3368</v>
      </c>
      <c r="I2918">
        <v>2016</v>
      </c>
      <c r="J2918">
        <v>3</v>
      </c>
      <c r="K2918" s="6">
        <v>42643</v>
      </c>
      <c r="L2918">
        <v>22</v>
      </c>
      <c r="M2918">
        <v>7</v>
      </c>
      <c r="N2918" t="s">
        <v>167</v>
      </c>
      <c r="O2918" s="8">
        <v>4.32</v>
      </c>
      <c r="P2918" s="8">
        <v>4.25</v>
      </c>
      <c r="Q2918" s="8">
        <v>4</v>
      </c>
      <c r="R2918" s="8">
        <v>4.5</v>
      </c>
      <c r="S2918" s="8">
        <v>3.45</v>
      </c>
      <c r="T2918" s="8">
        <v>5.75</v>
      </c>
      <c r="U2918" s="8">
        <v>0.52</v>
      </c>
      <c r="V2918" s="9">
        <v>27</v>
      </c>
      <c r="W2918" s="8">
        <v>0.5</v>
      </c>
      <c r="X2918" s="8">
        <v>2.2999999999999998</v>
      </c>
      <c r="Y2918" s="8">
        <v>7.0000000000000284E-2</v>
      </c>
      <c r="Z2918" s="8">
        <v>0</v>
      </c>
      <c r="AA2918">
        <v>-0.19000000000000039</v>
      </c>
      <c r="AF2918" t="s">
        <v>3369</v>
      </c>
      <c r="AG2918" t="s">
        <v>1910</v>
      </c>
      <c r="AH2918" t="s">
        <v>1911</v>
      </c>
      <c r="AI2918" t="s">
        <v>1944</v>
      </c>
      <c r="AJ2918" s="7">
        <v>42643</v>
      </c>
      <c r="AK2918" t="s">
        <v>3417</v>
      </c>
      <c r="AL2918" t="s">
        <v>1908</v>
      </c>
      <c r="AM2918" t="s">
        <v>3370</v>
      </c>
      <c r="AN2918" t="s">
        <v>3436</v>
      </c>
      <c r="AO2918" t="str">
        <f>TEXT(A2918,"yyyy-mm-dd")</f>
        <v>2014-11-30</v>
      </c>
    </row>
    <row r="2919" spans="1:41">
      <c r="A2919" s="6" t="s">
        <v>3416</v>
      </c>
      <c r="B2919">
        <v>2014</v>
      </c>
      <c r="C2919">
        <v>11</v>
      </c>
      <c r="E2919" t="s">
        <v>1907</v>
      </c>
      <c r="F2919" t="s">
        <v>1908</v>
      </c>
      <c r="G2919" t="s">
        <v>102</v>
      </c>
      <c r="H2919" t="s">
        <v>3265</v>
      </c>
      <c r="I2919">
        <v>2016</v>
      </c>
      <c r="J2919">
        <v>2</v>
      </c>
      <c r="K2919" s="6">
        <v>42551</v>
      </c>
      <c r="L2919">
        <v>19</v>
      </c>
      <c r="M2919">
        <v>6</v>
      </c>
      <c r="N2919" t="s">
        <v>195</v>
      </c>
      <c r="O2919" s="8">
        <v>4.13</v>
      </c>
      <c r="P2919" s="8">
        <v>4</v>
      </c>
      <c r="Q2919" s="8">
        <v>4</v>
      </c>
      <c r="R2919" s="8">
        <v>4.5</v>
      </c>
      <c r="S2919" s="8">
        <v>3.45</v>
      </c>
      <c r="T2919" s="8">
        <v>4.75</v>
      </c>
      <c r="U2919" s="8">
        <v>0.36</v>
      </c>
      <c r="V2919" s="9">
        <v>27</v>
      </c>
      <c r="W2919" s="8">
        <v>0.5</v>
      </c>
      <c r="X2919" s="8">
        <v>1.2999999999999998</v>
      </c>
      <c r="Y2919" s="8">
        <v>0.12999999999999989</v>
      </c>
      <c r="Z2919" s="8">
        <v>0</v>
      </c>
      <c r="AA2919">
        <v>-0.25</v>
      </c>
      <c r="AF2919" t="s">
        <v>3266</v>
      </c>
      <c r="AG2919" t="s">
        <v>1910</v>
      </c>
      <c r="AH2919" t="s">
        <v>1911</v>
      </c>
      <c r="AI2919" t="s">
        <v>1939</v>
      </c>
      <c r="AJ2919" s="7">
        <v>42551</v>
      </c>
      <c r="AK2919" t="s">
        <v>3417</v>
      </c>
      <c r="AL2919" t="s">
        <v>1908</v>
      </c>
      <c r="AM2919" t="s">
        <v>3267</v>
      </c>
      <c r="AN2919" t="s">
        <v>3435</v>
      </c>
      <c r="AO2919" t="str">
        <f>TEXT(A2919,"yyyy-mm-dd")</f>
        <v>2014-11-30</v>
      </c>
    </row>
    <row r="2920" spans="1:41">
      <c r="A2920" s="6" t="s">
        <v>3416</v>
      </c>
      <c r="B2920">
        <v>2014</v>
      </c>
      <c r="C2920">
        <v>11</v>
      </c>
      <c r="E2920" t="s">
        <v>1907</v>
      </c>
      <c r="F2920" t="s">
        <v>1908</v>
      </c>
      <c r="G2920" t="s">
        <v>102</v>
      </c>
      <c r="H2920" t="s">
        <v>3159</v>
      </c>
      <c r="I2920">
        <v>2016</v>
      </c>
      <c r="J2920">
        <v>1</v>
      </c>
      <c r="K2920" s="6">
        <v>42460</v>
      </c>
      <c r="L2920">
        <v>16</v>
      </c>
      <c r="M2920">
        <v>5</v>
      </c>
      <c r="N2920" t="s">
        <v>222</v>
      </c>
      <c r="O2920" s="8">
        <v>3.93</v>
      </c>
      <c r="P2920" s="8">
        <v>3.91</v>
      </c>
      <c r="Q2920" s="8">
        <v>3.75</v>
      </c>
      <c r="R2920" s="8">
        <v>4</v>
      </c>
      <c r="S2920" s="8">
        <v>3.4</v>
      </c>
      <c r="T2920" s="8">
        <v>4.5</v>
      </c>
      <c r="U2920" s="8">
        <v>0.34</v>
      </c>
      <c r="V2920" s="9">
        <v>27</v>
      </c>
      <c r="W2920" s="8">
        <v>0.25</v>
      </c>
      <c r="X2920" s="8">
        <v>1.1000000000000001</v>
      </c>
      <c r="Y2920" s="8">
        <v>2.0000000000000018E-2</v>
      </c>
      <c r="Z2920" s="8">
        <v>-8.9999999999999858E-2</v>
      </c>
      <c r="AA2920">
        <v>-0.5</v>
      </c>
      <c r="AF2920" t="s">
        <v>3160</v>
      </c>
      <c r="AG2920" t="s">
        <v>1910</v>
      </c>
      <c r="AH2920" t="s">
        <v>1911</v>
      </c>
      <c r="AI2920" t="s">
        <v>1934</v>
      </c>
      <c r="AJ2920" s="7">
        <v>42460</v>
      </c>
      <c r="AK2920" t="s">
        <v>3417</v>
      </c>
      <c r="AL2920" t="s">
        <v>1908</v>
      </c>
      <c r="AM2920" t="s">
        <v>3161</v>
      </c>
      <c r="AN2920" t="s">
        <v>3434</v>
      </c>
      <c r="AO2920" t="str">
        <f>TEXT(A2920,"yyyy-mm-dd")</f>
        <v>2014-11-30</v>
      </c>
    </row>
    <row r="2921" spans="1:41">
      <c r="A2921" s="6" t="s">
        <v>3416</v>
      </c>
      <c r="B2921">
        <v>2014</v>
      </c>
      <c r="C2921">
        <v>11</v>
      </c>
      <c r="E2921" t="s">
        <v>1907</v>
      </c>
      <c r="F2921" t="s">
        <v>1908</v>
      </c>
      <c r="G2921" t="s">
        <v>102</v>
      </c>
      <c r="H2921" t="s">
        <v>3037</v>
      </c>
      <c r="I2921">
        <v>2015</v>
      </c>
      <c r="J2921">
        <v>4</v>
      </c>
      <c r="K2921" s="6">
        <v>42369</v>
      </c>
      <c r="L2921">
        <v>13</v>
      </c>
      <c r="M2921">
        <v>4</v>
      </c>
      <c r="N2921" t="s">
        <v>252</v>
      </c>
      <c r="O2921" s="8">
        <v>3.61</v>
      </c>
      <c r="P2921" s="8">
        <v>3.5</v>
      </c>
      <c r="Q2921" s="8">
        <v>3.5</v>
      </c>
      <c r="R2921" s="8">
        <v>3.75</v>
      </c>
      <c r="S2921" s="8">
        <v>3</v>
      </c>
      <c r="T2921" s="8">
        <v>4</v>
      </c>
      <c r="U2921" s="8">
        <v>0.23</v>
      </c>
      <c r="V2921" s="9">
        <v>33</v>
      </c>
      <c r="W2921" s="8">
        <v>0.25</v>
      </c>
      <c r="X2921" s="8">
        <v>1</v>
      </c>
      <c r="Y2921" s="8">
        <v>0.10999999999999988</v>
      </c>
      <c r="Z2921" s="8">
        <v>0</v>
      </c>
      <c r="AA2921">
        <v>-0.25</v>
      </c>
      <c r="AF2921" t="s">
        <v>3049</v>
      </c>
      <c r="AG2921" t="s">
        <v>1910</v>
      </c>
      <c r="AH2921" t="s">
        <v>1911</v>
      </c>
      <c r="AI2921" t="s">
        <v>1929</v>
      </c>
      <c r="AJ2921" s="7">
        <v>42369</v>
      </c>
      <c r="AK2921" t="s">
        <v>3417</v>
      </c>
      <c r="AL2921" t="s">
        <v>1908</v>
      </c>
      <c r="AM2921" t="s">
        <v>3040</v>
      </c>
      <c r="AN2921" t="s">
        <v>3433</v>
      </c>
      <c r="AO2921" t="str">
        <f>TEXT(A2921,"yyyy-mm-dd")</f>
        <v>2014-11-30</v>
      </c>
    </row>
    <row r="2922" spans="1:41">
      <c r="A2922" s="6" t="s">
        <v>3416</v>
      </c>
      <c r="B2922">
        <v>2014</v>
      </c>
      <c r="C2922">
        <v>11</v>
      </c>
      <c r="E2922" t="s">
        <v>1907</v>
      </c>
      <c r="F2922" t="s">
        <v>1908</v>
      </c>
      <c r="G2922" t="s">
        <v>102</v>
      </c>
      <c r="H2922" t="s">
        <v>2970</v>
      </c>
      <c r="I2922">
        <v>2015</v>
      </c>
      <c r="J2922">
        <v>3</v>
      </c>
      <c r="K2922" s="6">
        <v>42277</v>
      </c>
      <c r="L2922">
        <v>10</v>
      </c>
      <c r="M2922">
        <v>3</v>
      </c>
      <c r="N2922" t="s">
        <v>164</v>
      </c>
      <c r="O2922" s="8">
        <v>3.38</v>
      </c>
      <c r="P2922" s="8">
        <v>3.5</v>
      </c>
      <c r="Q2922" s="8">
        <v>3.25</v>
      </c>
      <c r="R2922" s="8">
        <v>3.5</v>
      </c>
      <c r="S2922" s="8">
        <v>3</v>
      </c>
      <c r="T2922" s="8">
        <v>4</v>
      </c>
      <c r="U2922" s="8">
        <v>0.24</v>
      </c>
      <c r="V2922" s="9">
        <v>33</v>
      </c>
      <c r="W2922" s="8">
        <v>0.25</v>
      </c>
      <c r="X2922" s="8">
        <v>1</v>
      </c>
      <c r="Y2922" s="8">
        <v>-0.12000000000000011</v>
      </c>
      <c r="Z2922" s="8">
        <v>0</v>
      </c>
      <c r="AA2922">
        <v>0</v>
      </c>
      <c r="AF2922" t="s">
        <v>2971</v>
      </c>
      <c r="AG2922" t="s">
        <v>1910</v>
      </c>
      <c r="AH2922" t="s">
        <v>1911</v>
      </c>
      <c r="AI2922" t="s">
        <v>1924</v>
      </c>
      <c r="AJ2922" s="7">
        <v>42277</v>
      </c>
      <c r="AK2922" t="s">
        <v>3417</v>
      </c>
      <c r="AL2922" t="s">
        <v>1908</v>
      </c>
      <c r="AM2922" t="s">
        <v>2972</v>
      </c>
      <c r="AN2922" t="s">
        <v>3432</v>
      </c>
      <c r="AO2922" t="str">
        <f>TEXT(A2922,"yyyy-mm-dd")</f>
        <v>2014-11-30</v>
      </c>
    </row>
    <row r="2923" spans="1:41">
      <c r="A2923" s="6" t="s">
        <v>3416</v>
      </c>
      <c r="B2923">
        <v>2014</v>
      </c>
      <c r="C2923">
        <v>11</v>
      </c>
      <c r="E2923" t="s">
        <v>1907</v>
      </c>
      <c r="F2923" t="s">
        <v>1908</v>
      </c>
      <c r="G2923" t="s">
        <v>102</v>
      </c>
      <c r="H2923" t="s">
        <v>2840</v>
      </c>
      <c r="I2923">
        <v>2015</v>
      </c>
      <c r="J2923">
        <v>2</v>
      </c>
      <c r="K2923" s="6">
        <v>42185</v>
      </c>
      <c r="L2923">
        <v>7</v>
      </c>
      <c r="M2923">
        <v>2</v>
      </c>
      <c r="N2923" t="s">
        <v>192</v>
      </c>
      <c r="O2923" s="8">
        <v>3.1</v>
      </c>
      <c r="P2923" s="8">
        <v>3</v>
      </c>
      <c r="Q2923" s="8">
        <v>3</v>
      </c>
      <c r="R2923" s="8">
        <v>3.25</v>
      </c>
      <c r="S2923" s="8">
        <v>2.75</v>
      </c>
      <c r="T2923" s="8">
        <v>3.5</v>
      </c>
      <c r="U2923" s="8">
        <v>0.17</v>
      </c>
      <c r="V2923" s="9">
        <v>33</v>
      </c>
      <c r="W2923" s="8">
        <v>0.25</v>
      </c>
      <c r="X2923" s="8">
        <v>0.75</v>
      </c>
      <c r="Y2923" s="8">
        <v>0.10000000000000009</v>
      </c>
      <c r="Z2923" s="8">
        <v>-4.9999999999999822E-2</v>
      </c>
      <c r="AA2923">
        <v>0</v>
      </c>
      <c r="AF2923" t="s">
        <v>2841</v>
      </c>
      <c r="AG2923" t="s">
        <v>1910</v>
      </c>
      <c r="AH2923" t="s">
        <v>1911</v>
      </c>
      <c r="AI2923" t="s">
        <v>1919</v>
      </c>
      <c r="AJ2923" s="7">
        <v>42185</v>
      </c>
      <c r="AK2923" t="s">
        <v>3417</v>
      </c>
      <c r="AL2923" t="s">
        <v>1908</v>
      </c>
      <c r="AM2923" t="s">
        <v>2842</v>
      </c>
      <c r="AN2923" t="s">
        <v>3431</v>
      </c>
      <c r="AO2923" t="str">
        <f>TEXT(A2923,"yyyy-mm-dd")</f>
        <v>2014-11-30</v>
      </c>
    </row>
    <row r="2924" spans="1:41">
      <c r="A2924" s="6" t="s">
        <v>3416</v>
      </c>
      <c r="B2924">
        <v>2014</v>
      </c>
      <c r="C2924">
        <v>11</v>
      </c>
      <c r="E2924" t="s">
        <v>1907</v>
      </c>
      <c r="F2924" t="s">
        <v>1908</v>
      </c>
      <c r="G2924" t="s">
        <v>102</v>
      </c>
      <c r="H2924" t="s">
        <v>2749</v>
      </c>
      <c r="I2924">
        <v>2015</v>
      </c>
      <c r="J2924">
        <v>1</v>
      </c>
      <c r="K2924" s="6">
        <v>42094</v>
      </c>
      <c r="L2924">
        <v>4</v>
      </c>
      <c r="M2924">
        <v>1</v>
      </c>
      <c r="N2924" t="s">
        <v>219</v>
      </c>
      <c r="O2924" s="8">
        <v>3.01</v>
      </c>
      <c r="P2924" s="8">
        <v>3</v>
      </c>
      <c r="Q2924" s="8">
        <v>3</v>
      </c>
      <c r="R2924" s="8">
        <v>3</v>
      </c>
      <c r="S2924" s="8">
        <v>2.75</v>
      </c>
      <c r="T2924" s="8">
        <v>3.28</v>
      </c>
      <c r="U2924" s="8">
        <v>0.09</v>
      </c>
      <c r="V2924" s="9">
        <v>33</v>
      </c>
      <c r="W2924" s="8">
        <v>0</v>
      </c>
      <c r="X2924" s="8">
        <v>0.5299999999999998</v>
      </c>
      <c r="Y2924" s="8">
        <v>9.9999999999997868E-3</v>
      </c>
      <c r="Z2924" s="8">
        <v>0</v>
      </c>
      <c r="AA2924">
        <v>0</v>
      </c>
      <c r="AF2924" t="s">
        <v>2750</v>
      </c>
      <c r="AG2924" t="s">
        <v>1910</v>
      </c>
      <c r="AH2924" t="s">
        <v>1911</v>
      </c>
      <c r="AI2924" t="s">
        <v>1915</v>
      </c>
      <c r="AJ2924" s="7">
        <v>42094</v>
      </c>
      <c r="AK2924" t="s">
        <v>3417</v>
      </c>
      <c r="AL2924" t="s">
        <v>1908</v>
      </c>
      <c r="AM2924" t="s">
        <v>2751</v>
      </c>
      <c r="AN2924" t="s">
        <v>3430</v>
      </c>
      <c r="AO2924" t="str">
        <f>TEXT(A2924,"yyyy-mm-dd")</f>
        <v>2014-11-30</v>
      </c>
    </row>
    <row r="2925" spans="1:41">
      <c r="A2925" s="6" t="s">
        <v>3416</v>
      </c>
      <c r="B2925">
        <v>2014</v>
      </c>
      <c r="C2925">
        <v>11</v>
      </c>
      <c r="E2925" t="s">
        <v>1907</v>
      </c>
      <c r="F2925" t="s">
        <v>1908</v>
      </c>
      <c r="G2925" t="s">
        <v>102</v>
      </c>
      <c r="H2925" t="s">
        <v>2641</v>
      </c>
      <c r="I2925">
        <v>2014</v>
      </c>
      <c r="J2925">
        <v>4</v>
      </c>
      <c r="K2925" s="6">
        <v>42004</v>
      </c>
      <c r="L2925">
        <v>1</v>
      </c>
      <c r="M2925">
        <v>0</v>
      </c>
      <c r="N2925" t="s">
        <v>169</v>
      </c>
      <c r="O2925" s="8">
        <v>3</v>
      </c>
      <c r="P2925" s="8">
        <v>3</v>
      </c>
      <c r="Q2925" s="8">
        <v>3</v>
      </c>
      <c r="R2925" s="8">
        <v>3</v>
      </c>
      <c r="S2925" s="8">
        <v>2.75</v>
      </c>
      <c r="T2925" s="8">
        <v>3.3</v>
      </c>
      <c r="U2925" s="8">
        <v>7.0000000000000007E-2</v>
      </c>
      <c r="V2925" s="9">
        <v>33</v>
      </c>
      <c r="W2925" s="8">
        <v>0</v>
      </c>
      <c r="X2925" s="8">
        <v>0.54999999999999982</v>
      </c>
      <c r="Y2925" s="8">
        <v>0</v>
      </c>
      <c r="Z2925" s="8">
        <v>0</v>
      </c>
      <c r="AA2925">
        <v>0</v>
      </c>
      <c r="AF2925" t="s">
        <v>2642</v>
      </c>
      <c r="AG2925" t="s">
        <v>1910</v>
      </c>
      <c r="AH2925" t="s">
        <v>1911</v>
      </c>
      <c r="AI2925" t="s">
        <v>1912</v>
      </c>
      <c r="AJ2925" s="7">
        <v>42004</v>
      </c>
      <c r="AK2925" t="s">
        <v>3417</v>
      </c>
      <c r="AL2925" t="s">
        <v>1908</v>
      </c>
      <c r="AM2925" t="s">
        <v>2643</v>
      </c>
      <c r="AN2925" t="s">
        <v>3429</v>
      </c>
      <c r="AO2925" t="str">
        <f>TEXT(A2925,"yyyy-mm-dd")</f>
        <v>2014-11-30</v>
      </c>
    </row>
    <row r="2926" spans="1:41">
      <c r="A2926" s="6" t="s">
        <v>3416</v>
      </c>
      <c r="B2926">
        <v>2014</v>
      </c>
      <c r="C2926">
        <v>11</v>
      </c>
      <c r="E2926" t="s">
        <v>100</v>
      </c>
      <c r="F2926" t="s">
        <v>101</v>
      </c>
      <c r="G2926" t="s">
        <v>83</v>
      </c>
      <c r="H2926" t="s">
        <v>3018</v>
      </c>
      <c r="I2926">
        <v>2016</v>
      </c>
      <c r="K2926" s="6">
        <v>42735</v>
      </c>
      <c r="L2926">
        <v>25</v>
      </c>
      <c r="N2926" t="s">
        <v>357</v>
      </c>
      <c r="O2926" s="8">
        <v>4</v>
      </c>
      <c r="P2926" s="8">
        <v>4</v>
      </c>
      <c r="Q2926" s="8">
        <v>3.7</v>
      </c>
      <c r="R2926" s="8">
        <v>4.1500000000000004</v>
      </c>
      <c r="S2926" s="8">
        <v>3.4</v>
      </c>
      <c r="T2926" s="8">
        <v>5.5</v>
      </c>
      <c r="U2926" s="8">
        <v>0.44</v>
      </c>
      <c r="V2926" s="9">
        <v>35</v>
      </c>
      <c r="W2926" s="8">
        <v>0.45000000000000018</v>
      </c>
      <c r="X2926" s="8">
        <v>2.1</v>
      </c>
      <c r="Y2926" s="8">
        <v>0</v>
      </c>
      <c r="Z2926" s="8">
        <v>0</v>
      </c>
      <c r="AA2926">
        <v>4.9999999999999822E-2</v>
      </c>
      <c r="AF2926" t="s">
        <v>10098</v>
      </c>
      <c r="AG2926" t="s">
        <v>9655</v>
      </c>
      <c r="AH2926" t="s">
        <v>9656</v>
      </c>
      <c r="AI2926" t="s">
        <v>9708</v>
      </c>
      <c r="AJ2926" s="7">
        <v>42735</v>
      </c>
      <c r="AK2926" t="s">
        <v>3417</v>
      </c>
      <c r="AL2926" t="s">
        <v>109</v>
      </c>
      <c r="AM2926" t="s">
        <v>3020</v>
      </c>
      <c r="AN2926" t="s">
        <v>10111</v>
      </c>
    </row>
    <row r="2927" spans="1:41">
      <c r="A2927" s="6" t="s">
        <v>3416</v>
      </c>
      <c r="B2927">
        <v>2014</v>
      </c>
      <c r="C2927">
        <v>11</v>
      </c>
      <c r="E2927" t="s">
        <v>100</v>
      </c>
      <c r="F2927" t="s">
        <v>101</v>
      </c>
      <c r="G2927" t="s">
        <v>102</v>
      </c>
      <c r="H2927" t="s">
        <v>3037</v>
      </c>
      <c r="I2927">
        <v>2015</v>
      </c>
      <c r="J2927">
        <v>4</v>
      </c>
      <c r="K2927" s="6">
        <v>42369</v>
      </c>
      <c r="L2927">
        <v>13</v>
      </c>
      <c r="M2927">
        <v>4</v>
      </c>
      <c r="N2927" t="s">
        <v>252</v>
      </c>
      <c r="O2927" s="8">
        <v>3.46</v>
      </c>
      <c r="P2927" s="8">
        <v>3.56</v>
      </c>
      <c r="Q2927" s="8">
        <v>3.2</v>
      </c>
      <c r="R2927" s="8">
        <v>3.7</v>
      </c>
      <c r="S2927" s="8">
        <v>1.04</v>
      </c>
      <c r="T2927" s="8">
        <v>4.5</v>
      </c>
      <c r="U2927" s="8">
        <v>0.57999999999999996</v>
      </c>
      <c r="V2927" s="9">
        <v>35</v>
      </c>
      <c r="W2927" s="8">
        <v>0.5</v>
      </c>
      <c r="X2927" s="8">
        <v>3.46</v>
      </c>
      <c r="Y2927" s="8">
        <v>-0.10000000000000009</v>
      </c>
      <c r="Z2927" s="8">
        <v>-0.14000000000000012</v>
      </c>
      <c r="AA2927">
        <v>-0.10999999999999988</v>
      </c>
      <c r="AF2927" t="s">
        <v>3038</v>
      </c>
      <c r="AG2927" t="s">
        <v>106</v>
      </c>
      <c r="AH2927" t="s">
        <v>107</v>
      </c>
      <c r="AI2927" t="s">
        <v>502</v>
      </c>
      <c r="AJ2927" s="7">
        <v>42369</v>
      </c>
      <c r="AK2927" t="s">
        <v>3417</v>
      </c>
      <c r="AL2927" t="s">
        <v>109</v>
      </c>
      <c r="AM2927" t="s">
        <v>3040</v>
      </c>
      <c r="AN2927" t="s">
        <v>3428</v>
      </c>
      <c r="AO2927" t="str">
        <f>TEXT(A2927,"yyyy-mm-dd")</f>
        <v>2014-11-30</v>
      </c>
    </row>
    <row r="2928" spans="1:41">
      <c r="A2928" s="6" t="s">
        <v>3416</v>
      </c>
      <c r="B2928">
        <v>2014</v>
      </c>
      <c r="C2928">
        <v>11</v>
      </c>
      <c r="E2928" t="s">
        <v>100</v>
      </c>
      <c r="F2928" t="s">
        <v>101</v>
      </c>
      <c r="G2928" t="s">
        <v>83</v>
      </c>
      <c r="H2928" t="s">
        <v>2624</v>
      </c>
      <c r="I2928">
        <v>2015</v>
      </c>
      <c r="K2928" s="6">
        <v>42369</v>
      </c>
      <c r="L2928">
        <v>13</v>
      </c>
      <c r="N2928" t="s">
        <v>252</v>
      </c>
      <c r="O2928" s="8">
        <v>3.51</v>
      </c>
      <c r="P2928" s="8">
        <v>3.5</v>
      </c>
      <c r="Q2928" s="8">
        <v>3.3</v>
      </c>
      <c r="R2928" s="8">
        <v>3.8</v>
      </c>
      <c r="S2928" s="8">
        <v>3</v>
      </c>
      <c r="T2928" s="8">
        <v>4.3</v>
      </c>
      <c r="U2928" s="8">
        <v>0.33</v>
      </c>
      <c r="V2928" s="9">
        <v>37</v>
      </c>
      <c r="W2928" s="8">
        <v>0.5</v>
      </c>
      <c r="X2928" s="8">
        <v>1.2999999999999998</v>
      </c>
      <c r="Y2928" s="8">
        <v>9.9999999999997868E-3</v>
      </c>
      <c r="Z2928" s="8">
        <v>-0.20000000000000018</v>
      </c>
      <c r="AA2928">
        <v>0.10000000000000009</v>
      </c>
      <c r="AF2928" t="s">
        <v>10060</v>
      </c>
      <c r="AG2928" t="s">
        <v>9655</v>
      </c>
      <c r="AH2928" t="s">
        <v>9656</v>
      </c>
      <c r="AI2928" t="s">
        <v>9669</v>
      </c>
      <c r="AJ2928" s="7">
        <v>42369</v>
      </c>
      <c r="AK2928" t="s">
        <v>3417</v>
      </c>
      <c r="AL2928" t="s">
        <v>109</v>
      </c>
      <c r="AM2928" t="s">
        <v>2626</v>
      </c>
      <c r="AN2928" t="s">
        <v>10083</v>
      </c>
    </row>
    <row r="2929" spans="1:41">
      <c r="A2929" s="6" t="s">
        <v>3416</v>
      </c>
      <c r="B2929">
        <v>2014</v>
      </c>
      <c r="C2929">
        <v>11</v>
      </c>
      <c r="E2929" t="s">
        <v>100</v>
      </c>
      <c r="F2929" t="s">
        <v>101</v>
      </c>
      <c r="G2929" t="s">
        <v>102</v>
      </c>
      <c r="H2929" t="s">
        <v>2970</v>
      </c>
      <c r="I2929">
        <v>2015</v>
      </c>
      <c r="J2929">
        <v>3</v>
      </c>
      <c r="K2929" s="6">
        <v>42277</v>
      </c>
      <c r="L2929">
        <v>10</v>
      </c>
      <c r="M2929">
        <v>3</v>
      </c>
      <c r="N2929" t="s">
        <v>164</v>
      </c>
      <c r="O2929" s="8">
        <v>3.56</v>
      </c>
      <c r="P2929" s="8">
        <v>3.5</v>
      </c>
      <c r="Q2929" s="8">
        <v>3.27</v>
      </c>
      <c r="R2929" s="8">
        <v>3.85</v>
      </c>
      <c r="S2929" s="8">
        <v>2.8</v>
      </c>
      <c r="T2929" s="8">
        <v>4.5</v>
      </c>
      <c r="U2929" s="8">
        <v>0.42</v>
      </c>
      <c r="V2929" s="9">
        <v>35</v>
      </c>
      <c r="W2929" s="8">
        <v>0.58000000000000007</v>
      </c>
      <c r="X2929" s="8">
        <v>1.7000000000000002</v>
      </c>
      <c r="Y2929" s="8">
        <v>6.0000000000000053E-2</v>
      </c>
      <c r="Z2929" s="8">
        <v>-0.14999999999999991</v>
      </c>
      <c r="AA2929">
        <v>4.9999999999999822E-2</v>
      </c>
      <c r="AF2929" t="s">
        <v>3035</v>
      </c>
      <c r="AG2929" t="s">
        <v>106</v>
      </c>
      <c r="AH2929" t="s">
        <v>107</v>
      </c>
      <c r="AI2929" t="s">
        <v>497</v>
      </c>
      <c r="AJ2929" s="7">
        <v>42277</v>
      </c>
      <c r="AK2929" t="s">
        <v>3417</v>
      </c>
      <c r="AL2929" t="s">
        <v>109</v>
      </c>
      <c r="AM2929" t="s">
        <v>2972</v>
      </c>
      <c r="AN2929" t="s">
        <v>3427</v>
      </c>
      <c r="AO2929" t="str">
        <f>TEXT(A2929,"yyyy-mm-dd")</f>
        <v>2014-11-30</v>
      </c>
    </row>
    <row r="2930" spans="1:41">
      <c r="A2930" s="6" t="s">
        <v>3416</v>
      </c>
      <c r="B2930">
        <v>2014</v>
      </c>
      <c r="C2930">
        <v>11</v>
      </c>
      <c r="E2930" t="s">
        <v>100</v>
      </c>
      <c r="F2930" t="s">
        <v>101</v>
      </c>
      <c r="G2930" t="s">
        <v>102</v>
      </c>
      <c r="H2930" t="s">
        <v>2840</v>
      </c>
      <c r="I2930">
        <v>2015</v>
      </c>
      <c r="J2930">
        <v>2</v>
      </c>
      <c r="K2930" s="6">
        <v>42185</v>
      </c>
      <c r="L2930">
        <v>7</v>
      </c>
      <c r="M2930">
        <v>2</v>
      </c>
      <c r="N2930" t="s">
        <v>192</v>
      </c>
      <c r="O2930" s="8">
        <v>3.57</v>
      </c>
      <c r="P2930" s="8">
        <v>3.5</v>
      </c>
      <c r="Q2930" s="8">
        <v>3.3</v>
      </c>
      <c r="R2930" s="8">
        <v>3.92</v>
      </c>
      <c r="S2930" s="8">
        <v>2.5</v>
      </c>
      <c r="T2930" s="8">
        <v>4.7</v>
      </c>
      <c r="U2930" s="8">
        <v>0.49</v>
      </c>
      <c r="V2930" s="9">
        <v>36</v>
      </c>
      <c r="W2930" s="8">
        <v>0.62000000000000011</v>
      </c>
      <c r="X2930" s="8">
        <v>2.2000000000000002</v>
      </c>
      <c r="Y2930" s="8">
        <v>6.999999999999984E-2</v>
      </c>
      <c r="Z2930" s="8">
        <v>-0.29999999999999982</v>
      </c>
      <c r="AA2930">
        <v>-9.9999999999993427E-3</v>
      </c>
      <c r="AF2930" t="s">
        <v>3033</v>
      </c>
      <c r="AG2930" t="s">
        <v>106</v>
      </c>
      <c r="AH2930" t="s">
        <v>107</v>
      </c>
      <c r="AI2930" t="s">
        <v>427</v>
      </c>
      <c r="AJ2930" s="7">
        <v>42185</v>
      </c>
      <c r="AK2930" t="s">
        <v>3417</v>
      </c>
      <c r="AL2930" t="s">
        <v>109</v>
      </c>
      <c r="AM2930" t="s">
        <v>2842</v>
      </c>
      <c r="AN2930" t="s">
        <v>3426</v>
      </c>
      <c r="AO2930" t="str">
        <f>TEXT(A2930,"yyyy-mm-dd")</f>
        <v>2014-11-30</v>
      </c>
    </row>
    <row r="2931" spans="1:41">
      <c r="A2931" s="6" t="s">
        <v>3416</v>
      </c>
      <c r="B2931">
        <v>2014</v>
      </c>
      <c r="C2931">
        <v>11</v>
      </c>
      <c r="E2931" t="s">
        <v>100</v>
      </c>
      <c r="F2931" t="s">
        <v>101</v>
      </c>
      <c r="G2931" t="s">
        <v>102</v>
      </c>
      <c r="H2931" t="s">
        <v>2749</v>
      </c>
      <c r="I2931">
        <v>2015</v>
      </c>
      <c r="J2931">
        <v>1</v>
      </c>
      <c r="K2931" s="6">
        <v>42094</v>
      </c>
      <c r="L2931">
        <v>4</v>
      </c>
      <c r="M2931">
        <v>1</v>
      </c>
      <c r="N2931" t="s">
        <v>219</v>
      </c>
      <c r="O2931" s="8">
        <v>3.47</v>
      </c>
      <c r="P2931" s="8">
        <v>3.44</v>
      </c>
      <c r="Q2931" s="8">
        <v>3.1</v>
      </c>
      <c r="R2931" s="8">
        <v>3.73</v>
      </c>
      <c r="S2931" s="8">
        <v>2.5099999999999998</v>
      </c>
      <c r="T2931" s="8">
        <v>4.6900000000000004</v>
      </c>
      <c r="U2931" s="8">
        <v>0.45</v>
      </c>
      <c r="V2931" s="9">
        <v>36</v>
      </c>
      <c r="W2931" s="8">
        <v>0.62999999999999989</v>
      </c>
      <c r="X2931" s="8">
        <v>2.1800000000000006</v>
      </c>
      <c r="Y2931" s="8">
        <v>3.0000000000000249E-2</v>
      </c>
      <c r="Z2931" s="8">
        <v>-0.16000000000000014</v>
      </c>
      <c r="AA2931">
        <v>2.9999999999999805E-2</v>
      </c>
      <c r="AF2931" t="s">
        <v>3031</v>
      </c>
      <c r="AG2931" t="s">
        <v>106</v>
      </c>
      <c r="AH2931" t="s">
        <v>107</v>
      </c>
      <c r="AI2931" t="s">
        <v>340</v>
      </c>
      <c r="AJ2931" s="7">
        <v>42094</v>
      </c>
      <c r="AK2931" t="s">
        <v>3417</v>
      </c>
      <c r="AL2931" t="s">
        <v>109</v>
      </c>
      <c r="AM2931" t="s">
        <v>2751</v>
      </c>
      <c r="AN2931" t="s">
        <v>3425</v>
      </c>
      <c r="AO2931" t="str">
        <f>TEXT(A2931,"yyyy-mm-dd")</f>
        <v>2014-11-30</v>
      </c>
    </row>
    <row r="2932" spans="1:41">
      <c r="A2932" s="6" t="s">
        <v>3416</v>
      </c>
      <c r="B2932">
        <v>2014</v>
      </c>
      <c r="C2932">
        <v>11</v>
      </c>
      <c r="E2932" t="s">
        <v>100</v>
      </c>
      <c r="F2932" t="s">
        <v>101</v>
      </c>
      <c r="G2932" t="s">
        <v>102</v>
      </c>
      <c r="H2932" t="s">
        <v>2641</v>
      </c>
      <c r="I2932">
        <v>2014</v>
      </c>
      <c r="J2932">
        <v>4</v>
      </c>
      <c r="K2932" s="6">
        <v>42004</v>
      </c>
      <c r="L2932">
        <v>1</v>
      </c>
      <c r="M2932">
        <v>0</v>
      </c>
      <c r="N2932" t="s">
        <v>169</v>
      </c>
      <c r="O2932" s="8">
        <v>3.04</v>
      </c>
      <c r="P2932" s="8">
        <v>3.07</v>
      </c>
      <c r="Q2932" s="8">
        <v>2.8</v>
      </c>
      <c r="R2932" s="8">
        <v>3.3</v>
      </c>
      <c r="S2932" s="8">
        <v>2.2999999999999998</v>
      </c>
      <c r="T2932" s="8">
        <v>3.7</v>
      </c>
      <c r="U2932" s="8">
        <v>0.36</v>
      </c>
      <c r="V2932" s="9">
        <v>36</v>
      </c>
      <c r="W2932" s="8">
        <v>0.5</v>
      </c>
      <c r="X2932" s="8">
        <v>1.4000000000000004</v>
      </c>
      <c r="Y2932" s="8">
        <v>-2.9999999999999805E-2</v>
      </c>
      <c r="Z2932" s="8">
        <v>-0.24000000000000021</v>
      </c>
      <c r="AA2932">
        <v>0</v>
      </c>
      <c r="AF2932" t="s">
        <v>2672</v>
      </c>
      <c r="AG2932" t="s">
        <v>106</v>
      </c>
      <c r="AH2932" t="s">
        <v>107</v>
      </c>
      <c r="AI2932" t="s">
        <v>108</v>
      </c>
      <c r="AJ2932" s="7">
        <v>42004</v>
      </c>
      <c r="AK2932" t="s">
        <v>3417</v>
      </c>
      <c r="AL2932" t="s">
        <v>109</v>
      </c>
      <c r="AM2932" t="s">
        <v>2643</v>
      </c>
      <c r="AN2932" t="s">
        <v>3424</v>
      </c>
      <c r="AO2932" t="str">
        <f>TEXT(A2932,"yyyy-mm-dd")</f>
        <v>2014-11-30</v>
      </c>
    </row>
    <row r="2933" spans="1:41">
      <c r="A2933" s="6" t="s">
        <v>3416</v>
      </c>
      <c r="B2933">
        <v>2014</v>
      </c>
      <c r="C2933">
        <v>11</v>
      </c>
      <c r="E2933" t="s">
        <v>100</v>
      </c>
      <c r="F2933" t="s">
        <v>101</v>
      </c>
      <c r="G2933" t="s">
        <v>83</v>
      </c>
      <c r="H2933" t="s">
        <v>2325</v>
      </c>
      <c r="I2933">
        <v>2014</v>
      </c>
      <c r="K2933" s="6">
        <v>42004</v>
      </c>
      <c r="L2933">
        <v>1</v>
      </c>
      <c r="N2933" t="s">
        <v>169</v>
      </c>
      <c r="O2933" s="8">
        <v>2.19</v>
      </c>
      <c r="P2933" s="8">
        <v>2.2000000000000002</v>
      </c>
      <c r="Q2933" s="8">
        <v>2.12</v>
      </c>
      <c r="R2933" s="8">
        <v>2.29</v>
      </c>
      <c r="S2933" s="8">
        <v>1.9</v>
      </c>
      <c r="T2933" s="8">
        <v>2.4</v>
      </c>
      <c r="U2933" s="8">
        <v>0.11</v>
      </c>
      <c r="V2933" s="9">
        <v>37</v>
      </c>
      <c r="W2933" s="8">
        <v>0.16999999999999993</v>
      </c>
      <c r="X2933" s="8">
        <v>0.5</v>
      </c>
      <c r="Y2933" s="8">
        <v>-1.0000000000000231E-2</v>
      </c>
      <c r="Z2933" s="8">
        <v>-9.9999999999999645E-2</v>
      </c>
      <c r="AA2933">
        <v>-2.9999999999999805E-2</v>
      </c>
      <c r="AF2933" t="s">
        <v>10034</v>
      </c>
      <c r="AG2933" t="s">
        <v>9655</v>
      </c>
      <c r="AH2933" t="s">
        <v>9656</v>
      </c>
      <c r="AI2933" t="s">
        <v>9657</v>
      </c>
      <c r="AJ2933" s="7">
        <v>42004</v>
      </c>
      <c r="AK2933" t="s">
        <v>3417</v>
      </c>
      <c r="AL2933" t="s">
        <v>109</v>
      </c>
      <c r="AM2933" t="s">
        <v>2327</v>
      </c>
      <c r="AN2933" t="s">
        <v>10057</v>
      </c>
    </row>
    <row r="2934" spans="1:41">
      <c r="A2934" s="6" t="s">
        <v>3416</v>
      </c>
      <c r="B2934">
        <v>2014</v>
      </c>
      <c r="C2934">
        <v>11</v>
      </c>
      <c r="E2934" t="s">
        <v>2685</v>
      </c>
      <c r="F2934" t="s">
        <v>101</v>
      </c>
      <c r="G2934" t="s">
        <v>774</v>
      </c>
      <c r="H2934" t="s">
        <v>2686</v>
      </c>
      <c r="K2934" s="6"/>
      <c r="O2934" s="8">
        <v>3.96</v>
      </c>
      <c r="P2934" s="8">
        <v>4</v>
      </c>
      <c r="Q2934" s="8">
        <v>3.6</v>
      </c>
      <c r="R2934" s="8">
        <v>4.3499999999999996</v>
      </c>
      <c r="S2934" s="8">
        <v>2.8</v>
      </c>
      <c r="T2934" s="8">
        <v>5</v>
      </c>
      <c r="U2934" s="8">
        <v>0.54</v>
      </c>
      <c r="V2934" s="9">
        <v>27</v>
      </c>
      <c r="W2934" s="8">
        <v>0.74999999999999956</v>
      </c>
      <c r="X2934" s="8">
        <v>2.2000000000000002</v>
      </c>
      <c r="Y2934" s="8">
        <v>-4.0000000000000036E-2</v>
      </c>
      <c r="Z2934" s="8">
        <v>0</v>
      </c>
      <c r="AA2934">
        <v>0.24999999999999956</v>
      </c>
      <c r="AF2934" t="s">
        <v>2687</v>
      </c>
      <c r="AG2934" t="s">
        <v>2688</v>
      </c>
      <c r="AH2934" t="s">
        <v>2689</v>
      </c>
      <c r="AI2934" t="s">
        <v>2690</v>
      </c>
      <c r="AJ2934" s="7"/>
      <c r="AK2934" t="s">
        <v>3417</v>
      </c>
      <c r="AL2934" t="s">
        <v>109</v>
      </c>
      <c r="AM2934" t="s">
        <v>2686</v>
      </c>
      <c r="AN2934" t="s">
        <v>3441</v>
      </c>
      <c r="AO2934" t="str">
        <f>TEXT(A2934,"yyyy-mm-dd")</f>
        <v>2014-11-30</v>
      </c>
    </row>
    <row r="2935" spans="1:41">
      <c r="A2935" s="6" t="s">
        <v>3416</v>
      </c>
      <c r="B2935">
        <v>2014</v>
      </c>
      <c r="C2935">
        <v>11</v>
      </c>
      <c r="E2935" t="s">
        <v>81</v>
      </c>
      <c r="F2935" t="s">
        <v>82</v>
      </c>
      <c r="G2935" t="s">
        <v>83</v>
      </c>
      <c r="H2935" t="s">
        <v>3018</v>
      </c>
      <c r="I2935">
        <v>2016</v>
      </c>
      <c r="K2935" s="6">
        <v>42735</v>
      </c>
      <c r="L2935">
        <v>25</v>
      </c>
      <c r="N2935" t="s">
        <v>357</v>
      </c>
      <c r="O2935" s="8">
        <v>3.52</v>
      </c>
      <c r="P2935" s="8">
        <v>3.57</v>
      </c>
      <c r="Q2935" s="8">
        <v>3.33</v>
      </c>
      <c r="R2935" s="8">
        <v>3.67</v>
      </c>
      <c r="S2935" s="8">
        <v>3</v>
      </c>
      <c r="T2935" s="8">
        <v>4</v>
      </c>
      <c r="U2935" s="8">
        <v>0.27</v>
      </c>
      <c r="V2935" s="9">
        <v>34</v>
      </c>
      <c r="W2935" s="8">
        <v>0.33999999999999986</v>
      </c>
      <c r="X2935" s="8">
        <v>1</v>
      </c>
      <c r="Y2935" s="8">
        <v>-4.9999999999999822E-2</v>
      </c>
      <c r="Z2935" s="8">
        <v>2.0000000000000018E-2</v>
      </c>
      <c r="AA2935">
        <v>8.0000000000000071E-2</v>
      </c>
      <c r="AF2935" t="s">
        <v>3019</v>
      </c>
      <c r="AG2935" t="s">
        <v>87</v>
      </c>
      <c r="AH2935" t="s">
        <v>88</v>
      </c>
      <c r="AI2935" t="s">
        <v>359</v>
      </c>
      <c r="AJ2935" s="7">
        <v>42735</v>
      </c>
      <c r="AK2935" t="s">
        <v>3417</v>
      </c>
      <c r="AL2935" t="s">
        <v>91</v>
      </c>
      <c r="AM2935" t="s">
        <v>3020</v>
      </c>
      <c r="AN2935" t="s">
        <v>3420</v>
      </c>
      <c r="AO2935" t="str">
        <f>TEXT(A2935,"yyyy-mm-dd")</f>
        <v>2014-11-30</v>
      </c>
    </row>
    <row r="2936" spans="1:41">
      <c r="A2936" s="6" t="s">
        <v>3416</v>
      </c>
      <c r="B2936">
        <v>2014</v>
      </c>
      <c r="C2936">
        <v>11</v>
      </c>
      <c r="E2936" t="s">
        <v>392</v>
      </c>
      <c r="F2936" t="s">
        <v>82</v>
      </c>
      <c r="G2936" t="s">
        <v>83</v>
      </c>
      <c r="H2936" t="s">
        <v>3018</v>
      </c>
      <c r="I2936">
        <v>2016</v>
      </c>
      <c r="K2936" s="6">
        <v>42735</v>
      </c>
      <c r="L2936">
        <v>25</v>
      </c>
      <c r="N2936" t="s">
        <v>357</v>
      </c>
      <c r="O2936" s="8">
        <v>3.18</v>
      </c>
      <c r="P2936" s="8">
        <v>3.12</v>
      </c>
      <c r="Q2936" s="8">
        <v>3</v>
      </c>
      <c r="R2936" s="8">
        <v>3.31</v>
      </c>
      <c r="S2936" s="8">
        <v>2.83</v>
      </c>
      <c r="T2936" s="8">
        <v>3.85</v>
      </c>
      <c r="U2936" s="8">
        <v>0.23</v>
      </c>
      <c r="V2936" s="9">
        <v>31</v>
      </c>
      <c r="W2936" s="8">
        <v>0.31000000000000005</v>
      </c>
      <c r="X2936" s="8">
        <v>1.02</v>
      </c>
      <c r="Y2936" s="8">
        <v>6.0000000000000053E-2</v>
      </c>
      <c r="Z2936" s="8">
        <v>-8.0000000000000071E-2</v>
      </c>
      <c r="AA2936">
        <v>-4.0000000000000036E-2</v>
      </c>
      <c r="AF2936" t="s">
        <v>3019</v>
      </c>
      <c r="AG2936" t="s">
        <v>87</v>
      </c>
      <c r="AH2936" t="s">
        <v>88</v>
      </c>
      <c r="AI2936" t="s">
        <v>359</v>
      </c>
      <c r="AJ2936" s="7">
        <v>42735</v>
      </c>
      <c r="AK2936" t="s">
        <v>3417</v>
      </c>
      <c r="AL2936" t="s">
        <v>393</v>
      </c>
      <c r="AM2936" t="s">
        <v>3020</v>
      </c>
      <c r="AN2936" t="s">
        <v>3423</v>
      </c>
      <c r="AO2936" t="str">
        <f>TEXT(A2936,"yyyy-mm-dd")</f>
        <v>2014-11-30</v>
      </c>
    </row>
    <row r="2937" spans="1:41">
      <c r="A2937" s="6" t="s">
        <v>3416</v>
      </c>
      <c r="B2937">
        <v>2014</v>
      </c>
      <c r="C2937">
        <v>11</v>
      </c>
      <c r="E2937" t="s">
        <v>81</v>
      </c>
      <c r="F2937" t="s">
        <v>82</v>
      </c>
      <c r="G2937" t="s">
        <v>83</v>
      </c>
      <c r="H2937" t="s">
        <v>2624</v>
      </c>
      <c r="I2937">
        <v>2015</v>
      </c>
      <c r="K2937" s="6">
        <v>42369</v>
      </c>
      <c r="L2937">
        <v>13</v>
      </c>
      <c r="N2937" t="s">
        <v>252</v>
      </c>
      <c r="O2937" s="8">
        <v>3.52</v>
      </c>
      <c r="P2937" s="8">
        <v>3.46</v>
      </c>
      <c r="Q2937" s="8">
        <v>3.32</v>
      </c>
      <c r="R2937" s="8">
        <v>3.71</v>
      </c>
      <c r="S2937" s="8">
        <v>3</v>
      </c>
      <c r="T2937" s="8">
        <v>4.2300000000000004</v>
      </c>
      <c r="U2937" s="8">
        <v>0.28999999999999998</v>
      </c>
      <c r="V2937" s="9">
        <v>37</v>
      </c>
      <c r="W2937" s="8">
        <v>0.39000000000000012</v>
      </c>
      <c r="X2937" s="8">
        <v>1.2300000000000004</v>
      </c>
      <c r="Y2937" s="8">
        <v>6.0000000000000053E-2</v>
      </c>
      <c r="Z2937" s="8">
        <v>-3.0000000000000249E-2</v>
      </c>
      <c r="AA2937">
        <v>0</v>
      </c>
      <c r="AF2937" t="s">
        <v>2625</v>
      </c>
      <c r="AG2937" t="s">
        <v>87</v>
      </c>
      <c r="AH2937" t="s">
        <v>88</v>
      </c>
      <c r="AI2937" t="s">
        <v>97</v>
      </c>
      <c r="AJ2937" s="7">
        <v>42369</v>
      </c>
      <c r="AK2937" t="s">
        <v>3417</v>
      </c>
      <c r="AL2937" t="s">
        <v>91</v>
      </c>
      <c r="AM2937" t="s">
        <v>2626</v>
      </c>
      <c r="AN2937" t="s">
        <v>3419</v>
      </c>
      <c r="AO2937" t="str">
        <f>TEXT(A2937,"yyyy-mm-dd")</f>
        <v>2014-11-30</v>
      </c>
    </row>
    <row r="2938" spans="1:41">
      <c r="A2938" s="6" t="s">
        <v>3416</v>
      </c>
      <c r="B2938">
        <v>2014</v>
      </c>
      <c r="C2938">
        <v>11</v>
      </c>
      <c r="E2938" t="s">
        <v>392</v>
      </c>
      <c r="F2938" t="s">
        <v>82</v>
      </c>
      <c r="G2938" t="s">
        <v>83</v>
      </c>
      <c r="H2938" t="s">
        <v>2624</v>
      </c>
      <c r="I2938">
        <v>2015</v>
      </c>
      <c r="K2938" s="6">
        <v>42369</v>
      </c>
      <c r="L2938">
        <v>13</v>
      </c>
      <c r="N2938" t="s">
        <v>252</v>
      </c>
      <c r="O2938" s="8">
        <v>3.17</v>
      </c>
      <c r="P2938" s="8">
        <v>3.13</v>
      </c>
      <c r="Q2938" s="8">
        <v>3</v>
      </c>
      <c r="R2938" s="8">
        <v>3.26</v>
      </c>
      <c r="S2938" s="8">
        <v>2.68</v>
      </c>
      <c r="T2938" s="8">
        <v>3.86</v>
      </c>
      <c r="U2938" s="8">
        <v>0.25</v>
      </c>
      <c r="V2938" s="9">
        <v>35</v>
      </c>
      <c r="W2938" s="8">
        <v>0.25999999999999979</v>
      </c>
      <c r="X2938" s="8">
        <v>1.1799999999999997</v>
      </c>
      <c r="Y2938" s="8">
        <v>4.0000000000000036E-2</v>
      </c>
      <c r="Z2938" s="8">
        <v>-4.0000000000000036E-2</v>
      </c>
      <c r="AA2938">
        <v>-4.0000000000000036E-2</v>
      </c>
      <c r="AF2938" t="s">
        <v>2625</v>
      </c>
      <c r="AG2938" t="s">
        <v>87</v>
      </c>
      <c r="AH2938" t="s">
        <v>88</v>
      </c>
      <c r="AI2938" t="s">
        <v>97</v>
      </c>
      <c r="AJ2938" s="7">
        <v>42369</v>
      </c>
      <c r="AK2938" t="s">
        <v>3417</v>
      </c>
      <c r="AL2938" t="s">
        <v>393</v>
      </c>
      <c r="AM2938" t="s">
        <v>2626</v>
      </c>
      <c r="AN2938" t="s">
        <v>3422</v>
      </c>
      <c r="AO2938" t="str">
        <f>TEXT(A2938,"yyyy-mm-dd")</f>
        <v>2014-11-30</v>
      </c>
    </row>
    <row r="2939" spans="1:41">
      <c r="A2939" s="6" t="s">
        <v>3416</v>
      </c>
      <c r="B2939">
        <v>2014</v>
      </c>
      <c r="C2939">
        <v>11</v>
      </c>
      <c r="E2939" t="s">
        <v>81</v>
      </c>
      <c r="F2939" t="s">
        <v>82</v>
      </c>
      <c r="G2939" t="s">
        <v>83</v>
      </c>
      <c r="H2939" t="s">
        <v>2325</v>
      </c>
      <c r="I2939">
        <v>2014</v>
      </c>
      <c r="K2939" s="6">
        <v>42004</v>
      </c>
      <c r="L2939">
        <v>1</v>
      </c>
      <c r="N2939" t="s">
        <v>169</v>
      </c>
      <c r="O2939" s="8">
        <v>4.07</v>
      </c>
      <c r="P2939" s="8">
        <v>4.0599999999999996</v>
      </c>
      <c r="Q2939" s="8">
        <v>4.01</v>
      </c>
      <c r="R2939" s="8">
        <v>4.12</v>
      </c>
      <c r="S2939" s="8">
        <v>3.9</v>
      </c>
      <c r="T2939" s="8">
        <v>4.51</v>
      </c>
      <c r="U2939" s="8">
        <v>0.11</v>
      </c>
      <c r="V2939" s="9">
        <v>37</v>
      </c>
      <c r="W2939" s="8">
        <v>0.11000000000000032</v>
      </c>
      <c r="X2939" s="8">
        <v>0.60999999999999988</v>
      </c>
      <c r="Y2939" s="8">
        <v>1.0000000000000675E-2</v>
      </c>
      <c r="Z2939" s="8">
        <v>6.9999999999999396E-2</v>
      </c>
      <c r="AA2939">
        <v>-6.9999999999999396E-2</v>
      </c>
      <c r="AF2939" t="s">
        <v>2326</v>
      </c>
      <c r="AG2939" t="s">
        <v>87</v>
      </c>
      <c r="AH2939" t="s">
        <v>88</v>
      </c>
      <c r="AI2939" t="s">
        <v>89</v>
      </c>
      <c r="AJ2939" s="7">
        <v>42004</v>
      </c>
      <c r="AK2939" t="s">
        <v>3417</v>
      </c>
      <c r="AL2939" t="s">
        <v>91</v>
      </c>
      <c r="AM2939" t="s">
        <v>2327</v>
      </c>
      <c r="AN2939" t="s">
        <v>3418</v>
      </c>
      <c r="AO2939" t="str">
        <f>TEXT(A2939,"yyyy-mm-dd")</f>
        <v>2014-11-30</v>
      </c>
    </row>
    <row r="2940" spans="1:41">
      <c r="A2940" s="6" t="s">
        <v>3416</v>
      </c>
      <c r="B2940">
        <v>2014</v>
      </c>
      <c r="C2940">
        <v>11</v>
      </c>
      <c r="E2940" t="s">
        <v>392</v>
      </c>
      <c r="F2940" t="s">
        <v>82</v>
      </c>
      <c r="G2940" t="s">
        <v>83</v>
      </c>
      <c r="H2940" t="s">
        <v>2325</v>
      </c>
      <c r="I2940">
        <v>2014</v>
      </c>
      <c r="K2940" s="6">
        <v>42004</v>
      </c>
      <c r="L2940">
        <v>1</v>
      </c>
      <c r="N2940" t="s">
        <v>169</v>
      </c>
      <c r="O2940" s="8">
        <v>3.36</v>
      </c>
      <c r="P2940" s="8">
        <v>3.36</v>
      </c>
      <c r="Q2940" s="8">
        <v>3.34</v>
      </c>
      <c r="R2940" s="8">
        <v>3.41</v>
      </c>
      <c r="S2940" s="8">
        <v>3.04</v>
      </c>
      <c r="T2940" s="8">
        <v>3.52</v>
      </c>
      <c r="U2940" s="8">
        <v>0.09</v>
      </c>
      <c r="V2940" s="9">
        <v>35</v>
      </c>
      <c r="W2940" s="8">
        <v>7.0000000000000284E-2</v>
      </c>
      <c r="X2940" s="8">
        <v>0.48</v>
      </c>
      <c r="Y2940" s="8">
        <v>0</v>
      </c>
      <c r="Z2940" s="8">
        <v>-6.0000000000000053E-2</v>
      </c>
      <c r="AA2940">
        <v>-2.9999999999999805E-2</v>
      </c>
      <c r="AF2940" t="s">
        <v>2326</v>
      </c>
      <c r="AG2940" t="s">
        <v>87</v>
      </c>
      <c r="AH2940" t="s">
        <v>88</v>
      </c>
      <c r="AI2940" t="s">
        <v>89</v>
      </c>
      <c r="AJ2940" s="7">
        <v>42004</v>
      </c>
      <c r="AK2940" t="s">
        <v>3417</v>
      </c>
      <c r="AL2940" t="s">
        <v>393</v>
      </c>
      <c r="AM2940" t="s">
        <v>2327</v>
      </c>
      <c r="AN2940" t="s">
        <v>3421</v>
      </c>
      <c r="AO2940" t="str">
        <f>TEXT(A2940,"yyyy-mm-dd")</f>
        <v>2014-11-30</v>
      </c>
    </row>
    <row r="2941" spans="1:41">
      <c r="A2941" s="6" t="s">
        <v>3416</v>
      </c>
      <c r="B2941">
        <v>2014</v>
      </c>
      <c r="C2941">
        <v>11</v>
      </c>
      <c r="E2941" t="s">
        <v>81</v>
      </c>
      <c r="F2941" t="s">
        <v>82</v>
      </c>
      <c r="G2941" t="s">
        <v>774</v>
      </c>
      <c r="H2941" t="s">
        <v>775</v>
      </c>
      <c r="K2941" s="6"/>
      <c r="O2941" s="8">
        <v>3.5</v>
      </c>
      <c r="P2941" s="8">
        <v>3.5</v>
      </c>
      <c r="Q2941" s="8">
        <v>3.3</v>
      </c>
      <c r="R2941" s="8">
        <v>3.67</v>
      </c>
      <c r="S2941" s="8">
        <v>3</v>
      </c>
      <c r="T2941" s="8">
        <v>4</v>
      </c>
      <c r="U2941" s="8">
        <v>0.25</v>
      </c>
      <c r="V2941" s="9">
        <v>30</v>
      </c>
      <c r="W2941" s="8">
        <v>0.37000000000000011</v>
      </c>
      <c r="X2941" s="8">
        <v>1</v>
      </c>
      <c r="Y2941" s="8">
        <v>0</v>
      </c>
      <c r="Z2941" s="8">
        <v>0</v>
      </c>
      <c r="AA2941">
        <v>2.9999999999999805E-2</v>
      </c>
      <c r="AF2941" t="s">
        <v>776</v>
      </c>
      <c r="AG2941" t="s">
        <v>777</v>
      </c>
      <c r="AH2941" t="s">
        <v>778</v>
      </c>
      <c r="AI2941" t="s">
        <v>779</v>
      </c>
      <c r="AJ2941" s="7"/>
      <c r="AK2941" t="s">
        <v>3417</v>
      </c>
      <c r="AL2941" t="s">
        <v>91</v>
      </c>
      <c r="AM2941" t="s">
        <v>775</v>
      </c>
      <c r="AN2941" t="s">
        <v>3437</v>
      </c>
      <c r="AO2941" t="str">
        <f>TEXT(A2941,"yyyy-mm-dd")</f>
        <v>2014-11-30</v>
      </c>
    </row>
    <row r="2942" spans="1:41">
      <c r="A2942" s="6" t="s">
        <v>3416</v>
      </c>
      <c r="B2942">
        <v>2014</v>
      </c>
      <c r="C2942">
        <v>11</v>
      </c>
      <c r="E2942" t="s">
        <v>81</v>
      </c>
      <c r="F2942" t="s">
        <v>82</v>
      </c>
      <c r="G2942" t="s">
        <v>774</v>
      </c>
      <c r="H2942" t="s">
        <v>1536</v>
      </c>
      <c r="K2942" s="6"/>
      <c r="O2942" s="8">
        <v>3.44</v>
      </c>
      <c r="P2942" s="8">
        <v>3.5</v>
      </c>
      <c r="Q2942" s="8">
        <v>3.23</v>
      </c>
      <c r="R2942" s="8">
        <v>3.52</v>
      </c>
      <c r="S2942" s="8">
        <v>3</v>
      </c>
      <c r="T2942" s="8">
        <v>4</v>
      </c>
      <c r="U2942" s="8">
        <v>0.3</v>
      </c>
      <c r="V2942" s="9">
        <v>30</v>
      </c>
      <c r="W2942" s="8">
        <v>0.29000000000000004</v>
      </c>
      <c r="X2942" s="8">
        <v>1</v>
      </c>
      <c r="Y2942" s="8">
        <v>-6.0000000000000053E-2</v>
      </c>
      <c r="Z2942" s="8">
        <v>0</v>
      </c>
      <c r="AA2942">
        <v>9.9999999999997868E-3</v>
      </c>
      <c r="AF2942" t="s">
        <v>1537</v>
      </c>
      <c r="AG2942" t="s">
        <v>777</v>
      </c>
      <c r="AH2942" t="s">
        <v>778</v>
      </c>
      <c r="AI2942" t="s">
        <v>1538</v>
      </c>
      <c r="AJ2942" s="7"/>
      <c r="AK2942" t="s">
        <v>3417</v>
      </c>
      <c r="AL2942" t="s">
        <v>91</v>
      </c>
      <c r="AM2942" t="s">
        <v>1536</v>
      </c>
      <c r="AN2942" t="s">
        <v>3438</v>
      </c>
      <c r="AO2942" t="str">
        <f>TEXT(A2942,"yyyy-mm-dd")</f>
        <v>2014-11-30</v>
      </c>
    </row>
    <row r="2943" spans="1:41">
      <c r="A2943" s="6" t="s">
        <v>3416</v>
      </c>
      <c r="B2943">
        <v>2014</v>
      </c>
      <c r="C2943">
        <v>11</v>
      </c>
      <c r="E2943" t="s">
        <v>392</v>
      </c>
      <c r="F2943" t="s">
        <v>82</v>
      </c>
      <c r="G2943" t="s">
        <v>774</v>
      </c>
      <c r="H2943" t="s">
        <v>775</v>
      </c>
      <c r="K2943" s="6"/>
      <c r="O2943" s="8">
        <v>3.2</v>
      </c>
      <c r="P2943" s="8">
        <v>3.2</v>
      </c>
      <c r="Q2943" s="8">
        <v>3.04</v>
      </c>
      <c r="R2943" s="8">
        <v>3.31</v>
      </c>
      <c r="S2943" s="8">
        <v>2.82</v>
      </c>
      <c r="T2943" s="8">
        <v>3.77</v>
      </c>
      <c r="U2943" s="8">
        <v>0.22</v>
      </c>
      <c r="V2943" s="9">
        <v>27</v>
      </c>
      <c r="W2943" s="8">
        <v>0.27</v>
      </c>
      <c r="X2943" s="8">
        <v>0.95000000000000018</v>
      </c>
      <c r="Y2943" s="8">
        <v>0</v>
      </c>
      <c r="Z2943" s="8">
        <v>0</v>
      </c>
      <c r="AA2943">
        <v>-8.0000000000000071E-2</v>
      </c>
      <c r="AF2943" t="s">
        <v>776</v>
      </c>
      <c r="AG2943" t="s">
        <v>777</v>
      </c>
      <c r="AH2943" t="s">
        <v>778</v>
      </c>
      <c r="AI2943" t="s">
        <v>779</v>
      </c>
      <c r="AJ2943" s="7"/>
      <c r="AK2943" t="s">
        <v>3417</v>
      </c>
      <c r="AL2943" t="s">
        <v>393</v>
      </c>
      <c r="AM2943" t="s">
        <v>775</v>
      </c>
      <c r="AN2943" t="s">
        <v>3439</v>
      </c>
      <c r="AO2943" t="str">
        <f>TEXT(A2943,"yyyy-mm-dd")</f>
        <v>2014-11-30</v>
      </c>
    </row>
    <row r="2944" spans="1:41">
      <c r="A2944" s="6" t="s">
        <v>3416</v>
      </c>
      <c r="B2944">
        <v>2014</v>
      </c>
      <c r="C2944">
        <v>11</v>
      </c>
      <c r="E2944" t="s">
        <v>392</v>
      </c>
      <c r="F2944" t="s">
        <v>82</v>
      </c>
      <c r="G2944" t="s">
        <v>774</v>
      </c>
      <c r="H2944" t="s">
        <v>1536</v>
      </c>
      <c r="K2944" s="6"/>
      <c r="O2944" s="8">
        <v>3.13</v>
      </c>
      <c r="P2944" s="8">
        <v>3.08</v>
      </c>
      <c r="Q2944" s="8">
        <v>3</v>
      </c>
      <c r="R2944" s="8">
        <v>3.28</v>
      </c>
      <c r="S2944" s="8">
        <v>2.59</v>
      </c>
      <c r="T2944" s="8">
        <v>3.75</v>
      </c>
      <c r="U2944" s="8">
        <v>0.26</v>
      </c>
      <c r="V2944" s="9">
        <v>26</v>
      </c>
      <c r="W2944" s="8">
        <v>0.2799999999999998</v>
      </c>
      <c r="X2944" s="8">
        <v>1.1600000000000001</v>
      </c>
      <c r="Y2944" s="8">
        <v>4.9999999999999822E-2</v>
      </c>
      <c r="Z2944" s="8">
        <v>-0.12000000000000011</v>
      </c>
      <c r="AA2944">
        <v>-8.0000000000000071E-2</v>
      </c>
      <c r="AF2944" t="s">
        <v>1537</v>
      </c>
      <c r="AG2944" t="s">
        <v>777</v>
      </c>
      <c r="AH2944" t="s">
        <v>778</v>
      </c>
      <c r="AI2944" t="s">
        <v>1538</v>
      </c>
      <c r="AJ2944" s="7"/>
      <c r="AK2944" t="s">
        <v>3417</v>
      </c>
      <c r="AL2944" t="s">
        <v>393</v>
      </c>
      <c r="AM2944" t="s">
        <v>1536</v>
      </c>
      <c r="AN2944" t="s">
        <v>3440</v>
      </c>
      <c r="AO2944" t="str">
        <f>TEXT(A2944,"yyyy-mm-dd")</f>
        <v>2014-11-30</v>
      </c>
    </row>
    <row r="2945" spans="1:41">
      <c r="A2945" s="6" t="s">
        <v>3416</v>
      </c>
      <c r="B2945">
        <v>2014</v>
      </c>
      <c r="C2945">
        <v>11</v>
      </c>
      <c r="E2945" t="s">
        <v>112</v>
      </c>
      <c r="F2945" t="s">
        <v>113</v>
      </c>
      <c r="G2945" t="s">
        <v>83</v>
      </c>
      <c r="H2945" t="s">
        <v>3018</v>
      </c>
      <c r="I2945">
        <v>2016</v>
      </c>
      <c r="K2945" s="6">
        <v>42735</v>
      </c>
      <c r="L2945">
        <v>25</v>
      </c>
      <c r="N2945" t="s">
        <v>357</v>
      </c>
      <c r="O2945" s="8">
        <v>4.4400000000000004</v>
      </c>
      <c r="P2945" s="8">
        <v>4.4400000000000004</v>
      </c>
      <c r="Q2945" s="8">
        <v>3.84</v>
      </c>
      <c r="R2945" s="8">
        <v>4.8099999999999996</v>
      </c>
      <c r="S2945" s="8">
        <v>3.46</v>
      </c>
      <c r="T2945" s="8">
        <v>5.94</v>
      </c>
      <c r="U2945" s="8">
        <v>0.71</v>
      </c>
      <c r="V2945" s="9">
        <v>24</v>
      </c>
      <c r="W2945" s="8">
        <v>0.96999999999999975</v>
      </c>
      <c r="X2945" s="8">
        <v>2.4800000000000004</v>
      </c>
      <c r="Y2945" s="8">
        <v>0</v>
      </c>
      <c r="Z2945" s="8">
        <v>7.0000000000000284E-2</v>
      </c>
      <c r="AA2945">
        <v>0.21999999999999975</v>
      </c>
      <c r="AF2945" t="s">
        <v>3059</v>
      </c>
      <c r="AG2945" t="s">
        <v>115</v>
      </c>
      <c r="AH2945" t="s">
        <v>116</v>
      </c>
      <c r="AI2945" t="s">
        <v>359</v>
      </c>
      <c r="AJ2945" s="7">
        <v>42735</v>
      </c>
      <c r="AK2945" t="s">
        <v>3417</v>
      </c>
      <c r="AL2945" t="s">
        <v>118</v>
      </c>
      <c r="AM2945" t="s">
        <v>3020</v>
      </c>
      <c r="AN2945" t="s">
        <v>3444</v>
      </c>
      <c r="AO2945" t="str">
        <f>TEXT(A2945,"yyyy-mm-dd")</f>
        <v>2014-11-30</v>
      </c>
    </row>
    <row r="2946" spans="1:41">
      <c r="A2946" s="6" t="s">
        <v>3416</v>
      </c>
      <c r="B2946">
        <v>2014</v>
      </c>
      <c r="C2946">
        <v>11</v>
      </c>
      <c r="E2946" t="s">
        <v>2881</v>
      </c>
      <c r="F2946" t="s">
        <v>113</v>
      </c>
      <c r="G2946" t="s">
        <v>83</v>
      </c>
      <c r="H2946" t="s">
        <v>3018</v>
      </c>
      <c r="I2946">
        <v>2016</v>
      </c>
      <c r="K2946" s="6">
        <v>42735</v>
      </c>
      <c r="L2946">
        <v>25</v>
      </c>
      <c r="N2946" t="s">
        <v>357</v>
      </c>
      <c r="O2946" s="8">
        <v>6.96</v>
      </c>
      <c r="P2946" s="8">
        <v>7</v>
      </c>
      <c r="Q2946" s="8">
        <v>6.65</v>
      </c>
      <c r="R2946" s="8">
        <v>7.22</v>
      </c>
      <c r="S2946" s="8">
        <v>6.2</v>
      </c>
      <c r="T2946" s="8">
        <v>8.6</v>
      </c>
      <c r="U2946" s="8">
        <v>0.51</v>
      </c>
      <c r="V2946" s="9">
        <v>21</v>
      </c>
      <c r="W2946" s="8">
        <v>0.5699999999999994</v>
      </c>
      <c r="X2946" s="8">
        <v>2.3999999999999995</v>
      </c>
      <c r="Y2946" s="8">
        <v>-4.0000000000000036E-2</v>
      </c>
      <c r="Z2946" s="8">
        <v>0</v>
      </c>
      <c r="AA2946">
        <v>-0.13000000000000078</v>
      </c>
      <c r="AF2946" t="s">
        <v>3099</v>
      </c>
      <c r="AG2946" t="s">
        <v>2883</v>
      </c>
      <c r="AH2946" t="s">
        <v>2884</v>
      </c>
      <c r="AI2946" t="s">
        <v>359</v>
      </c>
      <c r="AJ2946" s="7">
        <v>42735</v>
      </c>
      <c r="AK2946" t="s">
        <v>3417</v>
      </c>
      <c r="AL2946" t="s">
        <v>2885</v>
      </c>
      <c r="AM2946" t="s">
        <v>3020</v>
      </c>
      <c r="AN2946" t="s">
        <v>3447</v>
      </c>
      <c r="AO2946" t="str">
        <f>TEXT(A2946,"yyyy-mm-dd")</f>
        <v>2014-11-30</v>
      </c>
    </row>
    <row r="2947" spans="1:41">
      <c r="A2947" s="6" t="s">
        <v>3416</v>
      </c>
      <c r="B2947">
        <v>2014</v>
      </c>
      <c r="C2947">
        <v>11</v>
      </c>
      <c r="E2947" t="s">
        <v>112</v>
      </c>
      <c r="F2947" t="s">
        <v>113</v>
      </c>
      <c r="G2947" t="s">
        <v>83</v>
      </c>
      <c r="H2947" t="s">
        <v>2624</v>
      </c>
      <c r="I2947">
        <v>2015</v>
      </c>
      <c r="K2947" s="6">
        <v>42369</v>
      </c>
      <c r="L2947">
        <v>13</v>
      </c>
      <c r="N2947" t="s">
        <v>252</v>
      </c>
      <c r="O2947" s="8">
        <v>3.56</v>
      </c>
      <c r="P2947" s="8">
        <v>3.5</v>
      </c>
      <c r="Q2947" s="8">
        <v>3.37</v>
      </c>
      <c r="R2947" s="8">
        <v>3.76</v>
      </c>
      <c r="S2947" s="8">
        <v>2.9</v>
      </c>
      <c r="T2947" s="8">
        <v>4.1399999999999997</v>
      </c>
      <c r="U2947" s="8">
        <v>0.3</v>
      </c>
      <c r="V2947" s="9">
        <v>31</v>
      </c>
      <c r="W2947" s="8">
        <v>0.38999999999999968</v>
      </c>
      <c r="X2947" s="8">
        <v>1.2399999999999998</v>
      </c>
      <c r="Y2947" s="8">
        <v>6.0000000000000053E-2</v>
      </c>
      <c r="Z2947" s="8">
        <v>-4.0000000000000036E-2</v>
      </c>
      <c r="AA2947">
        <v>-8.0000000000000515E-2</v>
      </c>
      <c r="AF2947" t="s">
        <v>2694</v>
      </c>
      <c r="AG2947" t="s">
        <v>115</v>
      </c>
      <c r="AH2947" t="s">
        <v>116</v>
      </c>
      <c r="AI2947" t="s">
        <v>230</v>
      </c>
      <c r="AJ2947" s="7">
        <v>42369</v>
      </c>
      <c r="AK2947" t="s">
        <v>3417</v>
      </c>
      <c r="AL2947" t="s">
        <v>118</v>
      </c>
      <c r="AM2947" t="s">
        <v>2626</v>
      </c>
      <c r="AN2947" t="s">
        <v>3443</v>
      </c>
      <c r="AO2947" t="str">
        <f>TEXT(A2947,"yyyy-mm-dd")</f>
        <v>2014-11-30</v>
      </c>
    </row>
    <row r="2948" spans="1:41">
      <c r="A2948" s="6" t="s">
        <v>3416</v>
      </c>
      <c r="B2948">
        <v>2014</v>
      </c>
      <c r="C2948">
        <v>11</v>
      </c>
      <c r="E2948" t="s">
        <v>2881</v>
      </c>
      <c r="F2948" t="s">
        <v>113</v>
      </c>
      <c r="G2948" t="s">
        <v>83</v>
      </c>
      <c r="H2948" t="s">
        <v>2624</v>
      </c>
      <c r="I2948">
        <v>2015</v>
      </c>
      <c r="K2948" s="6">
        <v>42369</v>
      </c>
      <c r="L2948">
        <v>13</v>
      </c>
      <c r="N2948" t="s">
        <v>252</v>
      </c>
      <c r="O2948" s="8">
        <v>6.44</v>
      </c>
      <c r="P2948" s="8">
        <v>6.48</v>
      </c>
      <c r="Q2948" s="8">
        <v>6.3</v>
      </c>
      <c r="R2948" s="8">
        <v>6.62</v>
      </c>
      <c r="S2948" s="8">
        <v>5.55</v>
      </c>
      <c r="T2948" s="8">
        <v>7.26</v>
      </c>
      <c r="U2948" s="8">
        <v>0.36</v>
      </c>
      <c r="V2948" s="9">
        <v>24</v>
      </c>
      <c r="W2948" s="8">
        <v>0.32000000000000028</v>
      </c>
      <c r="X2948" s="8">
        <v>1.71</v>
      </c>
      <c r="Y2948" s="8">
        <v>-4.0000000000000036E-2</v>
      </c>
      <c r="Z2948" s="8">
        <v>-1.9999999999999574E-2</v>
      </c>
      <c r="AA2948">
        <v>-0.29000000000000004</v>
      </c>
      <c r="AF2948" t="s">
        <v>3062</v>
      </c>
      <c r="AG2948" t="s">
        <v>2883</v>
      </c>
      <c r="AH2948" t="s">
        <v>2884</v>
      </c>
      <c r="AI2948" t="s">
        <v>230</v>
      </c>
      <c r="AJ2948" s="7">
        <v>42369</v>
      </c>
      <c r="AK2948" t="s">
        <v>3417</v>
      </c>
      <c r="AL2948" t="s">
        <v>2885</v>
      </c>
      <c r="AM2948" t="s">
        <v>2626</v>
      </c>
      <c r="AN2948" t="s">
        <v>3446</v>
      </c>
      <c r="AO2948" t="str">
        <f>TEXT(A2948,"yyyy-mm-dd")</f>
        <v>2014-11-30</v>
      </c>
    </row>
    <row r="2949" spans="1:41">
      <c r="A2949" s="6" t="s">
        <v>3416</v>
      </c>
      <c r="B2949">
        <v>2014</v>
      </c>
      <c r="C2949">
        <v>11</v>
      </c>
      <c r="E2949" t="s">
        <v>112</v>
      </c>
      <c r="F2949" t="s">
        <v>113</v>
      </c>
      <c r="G2949" t="s">
        <v>83</v>
      </c>
      <c r="H2949" t="s">
        <v>2325</v>
      </c>
      <c r="I2949">
        <v>2014</v>
      </c>
      <c r="K2949" s="6">
        <v>42004</v>
      </c>
      <c r="L2949">
        <v>1</v>
      </c>
      <c r="N2949" t="s">
        <v>169</v>
      </c>
      <c r="O2949" s="8">
        <v>2.95</v>
      </c>
      <c r="P2949" s="8">
        <v>2.9</v>
      </c>
      <c r="Q2949" s="8">
        <v>2.86</v>
      </c>
      <c r="R2949" s="8">
        <v>3</v>
      </c>
      <c r="S2949" s="8">
        <v>2.78</v>
      </c>
      <c r="T2949" s="8">
        <v>3.55</v>
      </c>
      <c r="U2949" s="8">
        <v>0.17</v>
      </c>
      <c r="V2949" s="9">
        <v>31</v>
      </c>
      <c r="W2949" s="8">
        <v>0.14000000000000012</v>
      </c>
      <c r="X2949" s="8">
        <v>0.77</v>
      </c>
      <c r="Y2949" s="8">
        <v>5.0000000000000266E-2</v>
      </c>
      <c r="Z2949" s="8">
        <v>-5.0000000000000266E-2</v>
      </c>
      <c r="AA2949">
        <v>3.0000000000000249E-2</v>
      </c>
      <c r="AF2949" t="s">
        <v>2648</v>
      </c>
      <c r="AG2949" t="s">
        <v>115</v>
      </c>
      <c r="AH2949" t="s">
        <v>116</v>
      </c>
      <c r="AI2949" t="s">
        <v>117</v>
      </c>
      <c r="AJ2949" s="7">
        <v>42004</v>
      </c>
      <c r="AK2949" t="s">
        <v>3417</v>
      </c>
      <c r="AL2949" t="s">
        <v>118</v>
      </c>
      <c r="AM2949" t="s">
        <v>2327</v>
      </c>
      <c r="AN2949" t="s">
        <v>3442</v>
      </c>
      <c r="AO2949" t="str">
        <f>TEXT(A2949,"yyyy-mm-dd")</f>
        <v>2014-11-30</v>
      </c>
    </row>
    <row r="2950" spans="1:41">
      <c r="A2950" s="6" t="s">
        <v>3416</v>
      </c>
      <c r="B2950">
        <v>2014</v>
      </c>
      <c r="C2950">
        <v>11</v>
      </c>
      <c r="E2950" t="s">
        <v>2881</v>
      </c>
      <c r="F2950" t="s">
        <v>113</v>
      </c>
      <c r="G2950" t="s">
        <v>83</v>
      </c>
      <c r="H2950" t="s">
        <v>2325</v>
      </c>
      <c r="I2950">
        <v>2014</v>
      </c>
      <c r="K2950" s="6">
        <v>42004</v>
      </c>
      <c r="L2950">
        <v>1</v>
      </c>
      <c r="N2950" t="s">
        <v>169</v>
      </c>
      <c r="O2950" s="8">
        <v>5.97</v>
      </c>
      <c r="P2950" s="8">
        <v>6</v>
      </c>
      <c r="Q2950" s="8">
        <v>5.89</v>
      </c>
      <c r="R2950" s="8">
        <v>6.1</v>
      </c>
      <c r="S2950" s="8">
        <v>5.7</v>
      </c>
      <c r="T2950" s="8">
        <v>6.2</v>
      </c>
      <c r="U2950" s="8">
        <v>0.14000000000000001</v>
      </c>
      <c r="V2950" s="9">
        <v>24</v>
      </c>
      <c r="W2950" s="8">
        <v>0.20999999999999996</v>
      </c>
      <c r="X2950" s="8">
        <v>0.5</v>
      </c>
      <c r="Y2950" s="8">
        <v>-3.0000000000000249E-2</v>
      </c>
      <c r="Z2950" s="8">
        <v>-8.0000000000000071E-2</v>
      </c>
      <c r="AA2950">
        <v>9.9999999999997868E-3</v>
      </c>
      <c r="AF2950" t="s">
        <v>2882</v>
      </c>
      <c r="AG2950" t="s">
        <v>2883</v>
      </c>
      <c r="AH2950" t="s">
        <v>2884</v>
      </c>
      <c r="AI2950" t="s">
        <v>117</v>
      </c>
      <c r="AJ2950" s="7">
        <v>42004</v>
      </c>
      <c r="AK2950" t="s">
        <v>3417</v>
      </c>
      <c r="AL2950" t="s">
        <v>2885</v>
      </c>
      <c r="AM2950" t="s">
        <v>2327</v>
      </c>
      <c r="AN2950" t="s">
        <v>3445</v>
      </c>
      <c r="AO2950" t="str">
        <f>TEXT(A2950,"yyyy-mm-dd")</f>
        <v>2014-11-30</v>
      </c>
    </row>
    <row r="2951" spans="1:41">
      <c r="A2951" s="6" t="s">
        <v>3448</v>
      </c>
      <c r="B2951">
        <v>2014</v>
      </c>
      <c r="C2951">
        <v>12</v>
      </c>
      <c r="E2951" t="s">
        <v>1907</v>
      </c>
      <c r="F2951" t="s">
        <v>1908</v>
      </c>
      <c r="G2951" t="s">
        <v>102</v>
      </c>
      <c r="H2951" t="s">
        <v>3472</v>
      </c>
      <c r="I2951">
        <v>2016</v>
      </c>
      <c r="J2951">
        <v>4</v>
      </c>
      <c r="K2951" s="6">
        <v>42735</v>
      </c>
      <c r="L2951">
        <v>24</v>
      </c>
      <c r="M2951">
        <v>8</v>
      </c>
      <c r="N2951" t="s">
        <v>368</v>
      </c>
      <c r="O2951" s="8">
        <v>4.58</v>
      </c>
      <c r="P2951" s="8">
        <v>4.5</v>
      </c>
      <c r="Q2951" s="8">
        <v>4.25</v>
      </c>
      <c r="R2951" s="8">
        <v>4.6399999999999997</v>
      </c>
      <c r="S2951" s="8">
        <v>3.5</v>
      </c>
      <c r="T2951" s="8">
        <v>6.5</v>
      </c>
      <c r="U2951" s="8">
        <v>0.66</v>
      </c>
      <c r="V2951" s="9">
        <v>27</v>
      </c>
      <c r="W2951" s="8">
        <v>0.38999999999999968</v>
      </c>
      <c r="X2951" s="8">
        <v>3</v>
      </c>
      <c r="Y2951" s="8">
        <v>8.0000000000000071E-2</v>
      </c>
      <c r="Z2951" s="8"/>
      <c r="AF2951" t="s">
        <v>3483</v>
      </c>
      <c r="AG2951" t="s">
        <v>1910</v>
      </c>
      <c r="AH2951" t="s">
        <v>1911</v>
      </c>
      <c r="AI2951" t="s">
        <v>1971</v>
      </c>
      <c r="AJ2951" s="7">
        <v>42735</v>
      </c>
      <c r="AK2951" t="s">
        <v>3449</v>
      </c>
      <c r="AL2951" t="s">
        <v>1908</v>
      </c>
      <c r="AM2951" t="s">
        <v>3474</v>
      </c>
      <c r="AN2951" t="s">
        <v>3484</v>
      </c>
      <c r="AO2951" t="str">
        <f>TEXT(A2951,"yyyy-mm-dd")</f>
        <v>2014-12-31</v>
      </c>
    </row>
    <row r="2952" spans="1:41">
      <c r="A2952" s="6" t="s">
        <v>3448</v>
      </c>
      <c r="B2952">
        <v>2014</v>
      </c>
      <c r="C2952">
        <v>12</v>
      </c>
      <c r="E2952" t="s">
        <v>1907</v>
      </c>
      <c r="F2952" t="s">
        <v>1908</v>
      </c>
      <c r="G2952" t="s">
        <v>102</v>
      </c>
      <c r="H2952" t="s">
        <v>3368</v>
      </c>
      <c r="I2952">
        <v>2016</v>
      </c>
      <c r="J2952">
        <v>3</v>
      </c>
      <c r="K2952" s="6">
        <v>42643</v>
      </c>
      <c r="L2952">
        <v>21</v>
      </c>
      <c r="M2952">
        <v>7</v>
      </c>
      <c r="N2952" t="s">
        <v>176</v>
      </c>
      <c r="O2952" s="8">
        <v>4.32</v>
      </c>
      <c r="P2952" s="8">
        <v>4.25</v>
      </c>
      <c r="Q2952" s="8">
        <v>4</v>
      </c>
      <c r="R2952" s="8">
        <v>4.5</v>
      </c>
      <c r="S2952" s="8">
        <v>3.5</v>
      </c>
      <c r="T2952" s="8">
        <v>5.75</v>
      </c>
      <c r="U2952" s="8">
        <v>0.51</v>
      </c>
      <c r="V2952" s="9">
        <v>26</v>
      </c>
      <c r="W2952" s="8">
        <v>0.5</v>
      </c>
      <c r="X2952" s="8">
        <v>2.25</v>
      </c>
      <c r="Y2952" s="8">
        <v>7.0000000000000284E-2</v>
      </c>
      <c r="Z2952" s="8">
        <v>0</v>
      </c>
      <c r="AA2952">
        <v>0</v>
      </c>
      <c r="AF2952" t="s">
        <v>3369</v>
      </c>
      <c r="AG2952" t="s">
        <v>1910</v>
      </c>
      <c r="AH2952" t="s">
        <v>1911</v>
      </c>
      <c r="AI2952" t="s">
        <v>1944</v>
      </c>
      <c r="AJ2952" s="7">
        <v>42643</v>
      </c>
      <c r="AK2952" t="s">
        <v>3449</v>
      </c>
      <c r="AL2952" t="s">
        <v>1908</v>
      </c>
      <c r="AM2952" t="s">
        <v>3370</v>
      </c>
      <c r="AN2952" t="s">
        <v>3482</v>
      </c>
      <c r="AO2952" t="str">
        <f>TEXT(A2952,"yyyy-mm-dd")</f>
        <v>2014-12-31</v>
      </c>
    </row>
    <row r="2953" spans="1:41">
      <c r="A2953" s="6" t="s">
        <v>3448</v>
      </c>
      <c r="B2953">
        <v>2014</v>
      </c>
      <c r="C2953">
        <v>12</v>
      </c>
      <c r="E2953" t="s">
        <v>1907</v>
      </c>
      <c r="F2953" t="s">
        <v>1908</v>
      </c>
      <c r="G2953" t="s">
        <v>102</v>
      </c>
      <c r="H2953" t="s">
        <v>3265</v>
      </c>
      <c r="I2953">
        <v>2016</v>
      </c>
      <c r="J2953">
        <v>2</v>
      </c>
      <c r="K2953" s="6">
        <v>42551</v>
      </c>
      <c r="L2953">
        <v>18</v>
      </c>
      <c r="M2953">
        <v>6</v>
      </c>
      <c r="N2953" t="s">
        <v>206</v>
      </c>
      <c r="O2953" s="8">
        <v>4.12</v>
      </c>
      <c r="P2953" s="8">
        <v>4</v>
      </c>
      <c r="Q2953" s="8">
        <v>3.93</v>
      </c>
      <c r="R2953" s="8">
        <v>4.4400000000000004</v>
      </c>
      <c r="S2953" s="8">
        <v>3.5</v>
      </c>
      <c r="T2953" s="8">
        <v>5</v>
      </c>
      <c r="U2953" s="8">
        <v>0.38</v>
      </c>
      <c r="V2953" s="9">
        <v>26</v>
      </c>
      <c r="W2953" s="8">
        <v>0.51000000000000023</v>
      </c>
      <c r="X2953" s="8">
        <v>1.5</v>
      </c>
      <c r="Y2953" s="8">
        <v>0.12000000000000011</v>
      </c>
      <c r="Z2953" s="8">
        <v>0</v>
      </c>
      <c r="AA2953">
        <v>1.0000000000000231E-2</v>
      </c>
      <c r="AF2953" t="s">
        <v>3266</v>
      </c>
      <c r="AG2953" t="s">
        <v>1910</v>
      </c>
      <c r="AH2953" t="s">
        <v>1911</v>
      </c>
      <c r="AI2953" t="s">
        <v>1939</v>
      </c>
      <c r="AJ2953" s="7">
        <v>42551</v>
      </c>
      <c r="AK2953" t="s">
        <v>3449</v>
      </c>
      <c r="AL2953" t="s">
        <v>1908</v>
      </c>
      <c r="AM2953" t="s">
        <v>3267</v>
      </c>
      <c r="AN2953" t="s">
        <v>3481</v>
      </c>
      <c r="AO2953" t="str">
        <f>TEXT(A2953,"yyyy-mm-dd")</f>
        <v>2014-12-31</v>
      </c>
    </row>
    <row r="2954" spans="1:41">
      <c r="A2954" s="6" t="s">
        <v>3448</v>
      </c>
      <c r="B2954">
        <v>2014</v>
      </c>
      <c r="C2954">
        <v>12</v>
      </c>
      <c r="E2954" t="s">
        <v>1907</v>
      </c>
      <c r="F2954" t="s">
        <v>1908</v>
      </c>
      <c r="G2954" t="s">
        <v>102</v>
      </c>
      <c r="H2954" t="s">
        <v>3159</v>
      </c>
      <c r="I2954">
        <v>2016</v>
      </c>
      <c r="J2954">
        <v>1</v>
      </c>
      <c r="K2954" s="6">
        <v>42460</v>
      </c>
      <c r="L2954">
        <v>15</v>
      </c>
      <c r="M2954">
        <v>5</v>
      </c>
      <c r="N2954" t="s">
        <v>236</v>
      </c>
      <c r="O2954" s="8">
        <v>3.89</v>
      </c>
      <c r="P2954" s="8">
        <v>3.84</v>
      </c>
      <c r="Q2954" s="8">
        <v>3.64</v>
      </c>
      <c r="R2954" s="8">
        <v>4</v>
      </c>
      <c r="S2954" s="8">
        <v>3.25</v>
      </c>
      <c r="T2954" s="8">
        <v>4.5</v>
      </c>
      <c r="U2954" s="8">
        <v>0.35</v>
      </c>
      <c r="V2954" s="9">
        <v>26</v>
      </c>
      <c r="W2954" s="8">
        <v>0.35999999999999988</v>
      </c>
      <c r="X2954" s="8">
        <v>1.25</v>
      </c>
      <c r="Y2954" s="8">
        <v>5.0000000000000266E-2</v>
      </c>
      <c r="Z2954" s="8">
        <v>-7.0000000000000284E-2</v>
      </c>
      <c r="AA2954">
        <v>0.10999999999999988</v>
      </c>
      <c r="AF2954" t="s">
        <v>3160</v>
      </c>
      <c r="AG2954" t="s">
        <v>1910</v>
      </c>
      <c r="AH2954" t="s">
        <v>1911</v>
      </c>
      <c r="AI2954" t="s">
        <v>1934</v>
      </c>
      <c r="AJ2954" s="7">
        <v>42460</v>
      </c>
      <c r="AK2954" t="s">
        <v>3449</v>
      </c>
      <c r="AL2954" t="s">
        <v>1908</v>
      </c>
      <c r="AM2954" t="s">
        <v>3161</v>
      </c>
      <c r="AN2954" t="s">
        <v>3480</v>
      </c>
      <c r="AO2954" t="str">
        <f>TEXT(A2954,"yyyy-mm-dd")</f>
        <v>2014-12-31</v>
      </c>
    </row>
    <row r="2955" spans="1:41">
      <c r="A2955" s="6" t="s">
        <v>3448</v>
      </c>
      <c r="B2955">
        <v>2014</v>
      </c>
      <c r="C2955">
        <v>12</v>
      </c>
      <c r="E2955" t="s">
        <v>1907</v>
      </c>
      <c r="F2955" t="s">
        <v>1908</v>
      </c>
      <c r="G2955" t="s">
        <v>102</v>
      </c>
      <c r="H2955" t="s">
        <v>3037</v>
      </c>
      <c r="I2955">
        <v>2015</v>
      </c>
      <c r="J2955">
        <v>4</v>
      </c>
      <c r="K2955" s="6">
        <v>42369</v>
      </c>
      <c r="L2955">
        <v>12</v>
      </c>
      <c r="M2955">
        <v>4</v>
      </c>
      <c r="N2955" t="s">
        <v>261</v>
      </c>
      <c r="O2955" s="8">
        <v>3.62</v>
      </c>
      <c r="P2955" s="8">
        <v>3.5</v>
      </c>
      <c r="Q2955" s="8">
        <v>3.5</v>
      </c>
      <c r="R2955" s="8">
        <v>3.75</v>
      </c>
      <c r="S2955" s="8">
        <v>3.25</v>
      </c>
      <c r="T2955" s="8">
        <v>4</v>
      </c>
      <c r="U2955" s="8">
        <v>0.21</v>
      </c>
      <c r="V2955" s="9">
        <v>31</v>
      </c>
      <c r="W2955" s="8">
        <v>0.25</v>
      </c>
      <c r="X2955" s="8">
        <v>0.75</v>
      </c>
      <c r="Y2955" s="8">
        <v>0.12000000000000011</v>
      </c>
      <c r="Z2955" s="8">
        <v>0</v>
      </c>
      <c r="AA2955">
        <v>0</v>
      </c>
      <c r="AF2955" t="s">
        <v>3049</v>
      </c>
      <c r="AG2955" t="s">
        <v>1910</v>
      </c>
      <c r="AH2955" t="s">
        <v>1911</v>
      </c>
      <c r="AI2955" t="s">
        <v>1929</v>
      </c>
      <c r="AJ2955" s="7">
        <v>42369</v>
      </c>
      <c r="AK2955" t="s">
        <v>3449</v>
      </c>
      <c r="AL2955" t="s">
        <v>1908</v>
      </c>
      <c r="AM2955" t="s">
        <v>3040</v>
      </c>
      <c r="AN2955" t="s">
        <v>3479</v>
      </c>
      <c r="AO2955" t="str">
        <f>TEXT(A2955,"yyyy-mm-dd")</f>
        <v>2014-12-31</v>
      </c>
    </row>
    <row r="2956" spans="1:41">
      <c r="A2956" s="6" t="s">
        <v>3448</v>
      </c>
      <c r="B2956">
        <v>2014</v>
      </c>
      <c r="C2956">
        <v>12</v>
      </c>
      <c r="E2956" t="s">
        <v>1907</v>
      </c>
      <c r="F2956" t="s">
        <v>1908</v>
      </c>
      <c r="G2956" t="s">
        <v>102</v>
      </c>
      <c r="H2956" t="s">
        <v>2970</v>
      </c>
      <c r="I2956">
        <v>2015</v>
      </c>
      <c r="J2956">
        <v>3</v>
      </c>
      <c r="K2956" s="6">
        <v>42277</v>
      </c>
      <c r="L2956">
        <v>9</v>
      </c>
      <c r="M2956">
        <v>3</v>
      </c>
      <c r="N2956" t="s">
        <v>173</v>
      </c>
      <c r="O2956" s="8">
        <v>3.36</v>
      </c>
      <c r="P2956" s="8">
        <v>3.4</v>
      </c>
      <c r="Q2956" s="8">
        <v>3.25</v>
      </c>
      <c r="R2956" s="8">
        <v>3.5</v>
      </c>
      <c r="S2956" s="8">
        <v>3</v>
      </c>
      <c r="T2956" s="8">
        <v>3.75</v>
      </c>
      <c r="U2956" s="8">
        <v>0.22</v>
      </c>
      <c r="V2956" s="9">
        <v>31</v>
      </c>
      <c r="W2956" s="8">
        <v>0.25</v>
      </c>
      <c r="X2956" s="8">
        <v>0.75</v>
      </c>
      <c r="Y2956" s="8">
        <v>-4.0000000000000036E-2</v>
      </c>
      <c r="Z2956" s="8">
        <v>-0.10000000000000009</v>
      </c>
      <c r="AA2956">
        <v>0</v>
      </c>
      <c r="AF2956" t="s">
        <v>2971</v>
      </c>
      <c r="AG2956" t="s">
        <v>1910</v>
      </c>
      <c r="AH2956" t="s">
        <v>1911</v>
      </c>
      <c r="AI2956" t="s">
        <v>1924</v>
      </c>
      <c r="AJ2956" s="7">
        <v>42277</v>
      </c>
      <c r="AK2956" t="s">
        <v>3449</v>
      </c>
      <c r="AL2956" t="s">
        <v>1908</v>
      </c>
      <c r="AM2956" t="s">
        <v>2972</v>
      </c>
      <c r="AN2956" t="s">
        <v>3478</v>
      </c>
      <c r="AO2956" t="str">
        <f>TEXT(A2956,"yyyy-mm-dd")</f>
        <v>2014-12-31</v>
      </c>
    </row>
    <row r="2957" spans="1:41">
      <c r="A2957" s="6" t="s">
        <v>3448</v>
      </c>
      <c r="B2957">
        <v>2014</v>
      </c>
      <c r="C2957">
        <v>12</v>
      </c>
      <c r="E2957" t="s">
        <v>1907</v>
      </c>
      <c r="F2957" t="s">
        <v>1908</v>
      </c>
      <c r="G2957" t="s">
        <v>102</v>
      </c>
      <c r="H2957" t="s">
        <v>2840</v>
      </c>
      <c r="I2957">
        <v>2015</v>
      </c>
      <c r="J2957">
        <v>2</v>
      </c>
      <c r="K2957" s="6">
        <v>42185</v>
      </c>
      <c r="L2957">
        <v>6</v>
      </c>
      <c r="M2957">
        <v>2</v>
      </c>
      <c r="N2957" t="s">
        <v>203</v>
      </c>
      <c r="O2957" s="8">
        <v>3.12</v>
      </c>
      <c r="P2957" s="8">
        <v>3</v>
      </c>
      <c r="Q2957" s="8">
        <v>3</v>
      </c>
      <c r="R2957" s="8">
        <v>3.24</v>
      </c>
      <c r="S2957" s="8">
        <v>3</v>
      </c>
      <c r="T2957" s="8">
        <v>3.5</v>
      </c>
      <c r="U2957" s="8">
        <v>0.18</v>
      </c>
      <c r="V2957" s="9">
        <v>31</v>
      </c>
      <c r="W2957" s="8">
        <v>0.24000000000000021</v>
      </c>
      <c r="X2957" s="8">
        <v>0.5</v>
      </c>
      <c r="Y2957" s="8">
        <v>0.12000000000000011</v>
      </c>
      <c r="Z2957" s="8">
        <v>0</v>
      </c>
      <c r="AA2957">
        <v>-9.9999999999997868E-3</v>
      </c>
      <c r="AF2957" t="s">
        <v>2841</v>
      </c>
      <c r="AG2957" t="s">
        <v>1910</v>
      </c>
      <c r="AH2957" t="s">
        <v>1911</v>
      </c>
      <c r="AI2957" t="s">
        <v>1919</v>
      </c>
      <c r="AJ2957" s="7">
        <v>42185</v>
      </c>
      <c r="AK2957" t="s">
        <v>3449</v>
      </c>
      <c r="AL2957" t="s">
        <v>1908</v>
      </c>
      <c r="AM2957" t="s">
        <v>2842</v>
      </c>
      <c r="AN2957" t="s">
        <v>3477</v>
      </c>
      <c r="AO2957" t="str">
        <f>TEXT(A2957,"yyyy-mm-dd")</f>
        <v>2014-12-31</v>
      </c>
    </row>
    <row r="2958" spans="1:41">
      <c r="A2958" s="6" t="s">
        <v>3448</v>
      </c>
      <c r="B2958">
        <v>2014</v>
      </c>
      <c r="C2958">
        <v>12</v>
      </c>
      <c r="E2958" t="s">
        <v>1907</v>
      </c>
      <c r="F2958" t="s">
        <v>1908</v>
      </c>
      <c r="G2958" t="s">
        <v>102</v>
      </c>
      <c r="H2958" t="s">
        <v>2749</v>
      </c>
      <c r="I2958">
        <v>2015</v>
      </c>
      <c r="J2958">
        <v>1</v>
      </c>
      <c r="K2958" s="6">
        <v>42094</v>
      </c>
      <c r="L2958">
        <v>3</v>
      </c>
      <c r="M2958">
        <v>1</v>
      </c>
      <c r="N2958" t="s">
        <v>233</v>
      </c>
      <c r="O2958" s="8">
        <v>3.01</v>
      </c>
      <c r="P2958" s="8">
        <v>3</v>
      </c>
      <c r="Q2958" s="8">
        <v>3</v>
      </c>
      <c r="R2958" s="8">
        <v>3</v>
      </c>
      <c r="S2958" s="8">
        <v>3</v>
      </c>
      <c r="T2958" s="8">
        <v>3.25</v>
      </c>
      <c r="U2958" s="8">
        <v>0.05</v>
      </c>
      <c r="V2958" s="9">
        <v>31</v>
      </c>
      <c r="W2958" s="8">
        <v>0</v>
      </c>
      <c r="X2958" s="8">
        <v>0.25</v>
      </c>
      <c r="Y2958" s="8">
        <v>9.9999999999997868E-3</v>
      </c>
      <c r="Z2958" s="8">
        <v>0</v>
      </c>
      <c r="AA2958">
        <v>0</v>
      </c>
      <c r="AF2958" t="s">
        <v>2750</v>
      </c>
      <c r="AG2958" t="s">
        <v>1910</v>
      </c>
      <c r="AH2958" t="s">
        <v>1911</v>
      </c>
      <c r="AI2958" t="s">
        <v>1915</v>
      </c>
      <c r="AJ2958" s="7">
        <v>42094</v>
      </c>
      <c r="AK2958" t="s">
        <v>3449</v>
      </c>
      <c r="AL2958" t="s">
        <v>1908</v>
      </c>
      <c r="AM2958" t="s">
        <v>2751</v>
      </c>
      <c r="AN2958" t="s">
        <v>3476</v>
      </c>
      <c r="AO2958" t="str">
        <f>TEXT(A2958,"yyyy-mm-dd")</f>
        <v>2014-12-31</v>
      </c>
    </row>
    <row r="2959" spans="1:41">
      <c r="A2959" s="6" t="s">
        <v>3448</v>
      </c>
      <c r="B2959">
        <v>2014</v>
      </c>
      <c r="C2959">
        <v>12</v>
      </c>
      <c r="E2959" t="s">
        <v>100</v>
      </c>
      <c r="F2959" t="s">
        <v>101</v>
      </c>
      <c r="G2959" t="s">
        <v>83</v>
      </c>
      <c r="H2959" t="s">
        <v>3453</v>
      </c>
      <c r="I2959">
        <v>2017</v>
      </c>
      <c r="K2959" s="6">
        <v>43100</v>
      </c>
      <c r="L2959">
        <v>36</v>
      </c>
      <c r="N2959" t="s">
        <v>924</v>
      </c>
      <c r="O2959" s="8">
        <v>4.18</v>
      </c>
      <c r="P2959" s="8">
        <v>4.1500000000000004</v>
      </c>
      <c r="Q2959" s="8">
        <v>3.81</v>
      </c>
      <c r="R2959" s="8">
        <v>4.5</v>
      </c>
      <c r="S2959" s="8">
        <v>3.5</v>
      </c>
      <c r="T2959" s="8">
        <v>6</v>
      </c>
      <c r="U2959" s="8">
        <v>0.56000000000000005</v>
      </c>
      <c r="V2959" s="9">
        <v>22</v>
      </c>
      <c r="W2959" s="8">
        <v>0.69</v>
      </c>
      <c r="X2959" s="8">
        <v>2.5</v>
      </c>
      <c r="Y2959" s="8">
        <v>2.9999999999999361E-2</v>
      </c>
      <c r="Z2959" s="8"/>
      <c r="AF2959" t="s">
        <v>10138</v>
      </c>
      <c r="AG2959" t="s">
        <v>9655</v>
      </c>
      <c r="AH2959" t="s">
        <v>9656</v>
      </c>
      <c r="AI2959" t="s">
        <v>10099</v>
      </c>
      <c r="AJ2959" s="7">
        <v>43100</v>
      </c>
      <c r="AK2959" t="s">
        <v>3449</v>
      </c>
      <c r="AL2959" t="s">
        <v>109</v>
      </c>
      <c r="AM2959" t="s">
        <v>3455</v>
      </c>
      <c r="AN2959" t="s">
        <v>10139</v>
      </c>
    </row>
    <row r="2960" spans="1:41">
      <c r="A2960" s="6" t="s">
        <v>3448</v>
      </c>
      <c r="B2960">
        <v>2014</v>
      </c>
      <c r="C2960">
        <v>12</v>
      </c>
      <c r="E2960" t="s">
        <v>100</v>
      </c>
      <c r="F2960" t="s">
        <v>101</v>
      </c>
      <c r="G2960" t="s">
        <v>102</v>
      </c>
      <c r="H2960" t="s">
        <v>3472</v>
      </c>
      <c r="I2960">
        <v>2016</v>
      </c>
      <c r="J2960">
        <v>4</v>
      </c>
      <c r="K2960" s="6">
        <v>42735</v>
      </c>
      <c r="L2960">
        <v>24</v>
      </c>
      <c r="M2960">
        <v>8</v>
      </c>
      <c r="N2960" t="s">
        <v>368</v>
      </c>
      <c r="O2960" s="8">
        <v>4.1100000000000003</v>
      </c>
      <c r="P2960" s="8">
        <v>4.18</v>
      </c>
      <c r="Q2960" s="8">
        <v>3.79</v>
      </c>
      <c r="R2960" s="8">
        <v>4.4000000000000004</v>
      </c>
      <c r="S2960" s="8">
        <v>2.87</v>
      </c>
      <c r="T2960" s="8">
        <v>6</v>
      </c>
      <c r="U2960" s="8">
        <v>0.65</v>
      </c>
      <c r="V2960" s="9">
        <v>24</v>
      </c>
      <c r="W2960" s="8">
        <v>0.61000000000000032</v>
      </c>
      <c r="X2960" s="8">
        <v>3.13</v>
      </c>
      <c r="Y2960" s="8">
        <v>-6.9999999999999396E-2</v>
      </c>
      <c r="Z2960" s="8"/>
      <c r="AF2960" t="s">
        <v>3473</v>
      </c>
      <c r="AG2960" t="s">
        <v>106</v>
      </c>
      <c r="AH2960" t="s">
        <v>107</v>
      </c>
      <c r="AI2960" t="s">
        <v>3039</v>
      </c>
      <c r="AJ2960" s="7">
        <v>42735</v>
      </c>
      <c r="AK2960" t="s">
        <v>3449</v>
      </c>
      <c r="AL2960" t="s">
        <v>109</v>
      </c>
      <c r="AM2960" t="s">
        <v>3474</v>
      </c>
      <c r="AN2960" t="s">
        <v>3475</v>
      </c>
      <c r="AO2960" t="str">
        <f>TEXT(A2960,"yyyy-mm-dd")</f>
        <v>2014-12-31</v>
      </c>
    </row>
    <row r="2961" spans="1:41">
      <c r="A2961" s="6" t="s">
        <v>3448</v>
      </c>
      <c r="B2961">
        <v>2014</v>
      </c>
      <c r="C2961">
        <v>12</v>
      </c>
      <c r="E2961" t="s">
        <v>100</v>
      </c>
      <c r="F2961" t="s">
        <v>101</v>
      </c>
      <c r="G2961" t="s">
        <v>83</v>
      </c>
      <c r="H2961" t="s">
        <v>3018</v>
      </c>
      <c r="I2961">
        <v>2016</v>
      </c>
      <c r="K2961" s="6">
        <v>42735</v>
      </c>
      <c r="L2961">
        <v>24</v>
      </c>
      <c r="N2961" t="s">
        <v>368</v>
      </c>
      <c r="O2961" s="8">
        <v>4</v>
      </c>
      <c r="P2961" s="8">
        <v>4</v>
      </c>
      <c r="Q2961" s="8">
        <v>3.73</v>
      </c>
      <c r="R2961" s="8">
        <v>4.0999999999999996</v>
      </c>
      <c r="S2961" s="8">
        <v>3.2</v>
      </c>
      <c r="T2961" s="8">
        <v>5.5</v>
      </c>
      <c r="U2961" s="8">
        <v>0.47</v>
      </c>
      <c r="V2961" s="9">
        <v>30</v>
      </c>
      <c r="W2961" s="8">
        <v>0.36999999999999966</v>
      </c>
      <c r="X2961" s="8">
        <v>2.2999999999999998</v>
      </c>
      <c r="Y2961" s="8">
        <v>0</v>
      </c>
      <c r="Z2961" s="8">
        <v>0</v>
      </c>
      <c r="AA2961">
        <v>-8.0000000000000515E-2</v>
      </c>
      <c r="AF2961" t="s">
        <v>10098</v>
      </c>
      <c r="AG2961" t="s">
        <v>9655</v>
      </c>
      <c r="AH2961" t="s">
        <v>9656</v>
      </c>
      <c r="AI2961" t="s">
        <v>9708</v>
      </c>
      <c r="AJ2961" s="7">
        <v>42735</v>
      </c>
      <c r="AK2961" t="s">
        <v>3449</v>
      </c>
      <c r="AL2961" t="s">
        <v>109</v>
      </c>
      <c r="AM2961" t="s">
        <v>3020</v>
      </c>
      <c r="AN2961" t="s">
        <v>10112</v>
      </c>
    </row>
    <row r="2962" spans="1:41">
      <c r="A2962" s="6" t="s">
        <v>3448</v>
      </c>
      <c r="B2962">
        <v>2014</v>
      </c>
      <c r="C2962">
        <v>12</v>
      </c>
      <c r="E2962" t="s">
        <v>100</v>
      </c>
      <c r="F2962" t="s">
        <v>101</v>
      </c>
      <c r="G2962" t="s">
        <v>102</v>
      </c>
      <c r="H2962" t="s">
        <v>3368</v>
      </c>
      <c r="I2962">
        <v>2016</v>
      </c>
      <c r="J2962">
        <v>3</v>
      </c>
      <c r="K2962" s="6">
        <v>42643</v>
      </c>
      <c r="L2962">
        <v>21</v>
      </c>
      <c r="M2962">
        <v>7</v>
      </c>
      <c r="N2962" t="s">
        <v>176</v>
      </c>
      <c r="O2962" s="8">
        <v>3.89</v>
      </c>
      <c r="P2962" s="8">
        <v>3.85</v>
      </c>
      <c r="Q2962" s="8">
        <v>3.68</v>
      </c>
      <c r="R2962" s="8">
        <v>4.13</v>
      </c>
      <c r="S2962" s="8">
        <v>2.97</v>
      </c>
      <c r="T2962" s="8">
        <v>5</v>
      </c>
      <c r="U2962" s="8">
        <v>0.44</v>
      </c>
      <c r="V2962" s="9">
        <v>24</v>
      </c>
      <c r="W2962" s="8">
        <v>0.44999999999999973</v>
      </c>
      <c r="X2962" s="8">
        <v>2.0299999999999998</v>
      </c>
      <c r="Y2962" s="8">
        <v>4.0000000000000036E-2</v>
      </c>
      <c r="Z2962" s="8"/>
      <c r="AF2962" t="s">
        <v>3470</v>
      </c>
      <c r="AG2962" t="s">
        <v>106</v>
      </c>
      <c r="AH2962" t="s">
        <v>107</v>
      </c>
      <c r="AI2962" t="s">
        <v>2673</v>
      </c>
      <c r="AJ2962" s="7">
        <v>42643</v>
      </c>
      <c r="AK2962" t="s">
        <v>3449</v>
      </c>
      <c r="AL2962" t="s">
        <v>109</v>
      </c>
      <c r="AM2962" t="s">
        <v>3370</v>
      </c>
      <c r="AN2962" t="s">
        <v>3471</v>
      </c>
      <c r="AO2962" t="str">
        <f>TEXT(A2962,"yyyy-mm-dd")</f>
        <v>2014-12-31</v>
      </c>
    </row>
    <row r="2963" spans="1:41">
      <c r="A2963" s="6" t="s">
        <v>3448</v>
      </c>
      <c r="B2963">
        <v>2014</v>
      </c>
      <c r="C2963">
        <v>12</v>
      </c>
      <c r="E2963" t="s">
        <v>100</v>
      </c>
      <c r="F2963" t="s">
        <v>101</v>
      </c>
      <c r="G2963" t="s">
        <v>102</v>
      </c>
      <c r="H2963" t="s">
        <v>3265</v>
      </c>
      <c r="I2963">
        <v>2016</v>
      </c>
      <c r="J2963">
        <v>2</v>
      </c>
      <c r="K2963" s="6">
        <v>42551</v>
      </c>
      <c r="L2963">
        <v>18</v>
      </c>
      <c r="M2963">
        <v>6</v>
      </c>
      <c r="N2963" t="s">
        <v>206</v>
      </c>
      <c r="O2963" s="8">
        <v>3.92</v>
      </c>
      <c r="P2963" s="8">
        <v>3.9</v>
      </c>
      <c r="Q2963" s="8">
        <v>3.68</v>
      </c>
      <c r="R2963" s="8">
        <v>4.13</v>
      </c>
      <c r="S2963" s="8">
        <v>2.4900000000000002</v>
      </c>
      <c r="T2963" s="8">
        <v>5.7</v>
      </c>
      <c r="U2963" s="8">
        <v>0.61</v>
      </c>
      <c r="V2963" s="9">
        <v>24</v>
      </c>
      <c r="W2963" s="8">
        <v>0.44999999999999973</v>
      </c>
      <c r="X2963" s="8">
        <v>3.21</v>
      </c>
      <c r="Y2963" s="8">
        <v>2.0000000000000018E-2</v>
      </c>
      <c r="Z2963" s="8"/>
      <c r="AF2963" t="s">
        <v>3468</v>
      </c>
      <c r="AG2963" t="s">
        <v>106</v>
      </c>
      <c r="AH2963" t="s">
        <v>107</v>
      </c>
      <c r="AI2963" t="s">
        <v>2670</v>
      </c>
      <c r="AJ2963" s="7">
        <v>42551</v>
      </c>
      <c r="AK2963" t="s">
        <v>3449</v>
      </c>
      <c r="AL2963" t="s">
        <v>109</v>
      </c>
      <c r="AM2963" t="s">
        <v>3267</v>
      </c>
      <c r="AN2963" t="s">
        <v>3469</v>
      </c>
      <c r="AO2963" t="str">
        <f>TEXT(A2963,"yyyy-mm-dd")</f>
        <v>2014-12-31</v>
      </c>
    </row>
    <row r="2964" spans="1:41">
      <c r="A2964" s="6" t="s">
        <v>3448</v>
      </c>
      <c r="B2964">
        <v>2014</v>
      </c>
      <c r="C2964">
        <v>12</v>
      </c>
      <c r="E2964" t="s">
        <v>100</v>
      </c>
      <c r="F2964" t="s">
        <v>101</v>
      </c>
      <c r="G2964" t="s">
        <v>102</v>
      </c>
      <c r="H2964" t="s">
        <v>3159</v>
      </c>
      <c r="I2964">
        <v>2016</v>
      </c>
      <c r="J2964">
        <v>1</v>
      </c>
      <c r="K2964" s="6">
        <v>42460</v>
      </c>
      <c r="L2964">
        <v>15</v>
      </c>
      <c r="M2964">
        <v>5</v>
      </c>
      <c r="N2964" t="s">
        <v>236</v>
      </c>
      <c r="O2964" s="8">
        <v>3.71</v>
      </c>
      <c r="P2964" s="8">
        <v>3.59</v>
      </c>
      <c r="Q2964" s="8">
        <v>3.5</v>
      </c>
      <c r="R2964" s="8">
        <v>3.93</v>
      </c>
      <c r="S2964" s="8">
        <v>2.8</v>
      </c>
      <c r="T2964" s="8">
        <v>4.5999999999999996</v>
      </c>
      <c r="U2964" s="8">
        <v>0.42</v>
      </c>
      <c r="V2964" s="9">
        <v>24</v>
      </c>
      <c r="W2964" s="8">
        <v>0.43000000000000016</v>
      </c>
      <c r="X2964" s="8">
        <v>1.7999999999999998</v>
      </c>
      <c r="Y2964" s="8">
        <v>0.12000000000000011</v>
      </c>
      <c r="Z2964" s="8"/>
      <c r="AF2964" t="s">
        <v>3466</v>
      </c>
      <c r="AG2964" t="s">
        <v>106</v>
      </c>
      <c r="AH2964" t="s">
        <v>107</v>
      </c>
      <c r="AI2964" t="s">
        <v>2667</v>
      </c>
      <c r="AJ2964" s="7">
        <v>42460</v>
      </c>
      <c r="AK2964" t="s">
        <v>3449</v>
      </c>
      <c r="AL2964" t="s">
        <v>109</v>
      </c>
      <c r="AM2964" t="s">
        <v>3161</v>
      </c>
      <c r="AN2964" t="s">
        <v>3467</v>
      </c>
      <c r="AO2964" t="str">
        <f>TEXT(A2964,"yyyy-mm-dd")</f>
        <v>2014-12-31</v>
      </c>
    </row>
    <row r="2965" spans="1:41">
      <c r="A2965" s="6" t="s">
        <v>3448</v>
      </c>
      <c r="B2965">
        <v>2014</v>
      </c>
      <c r="C2965">
        <v>12</v>
      </c>
      <c r="E2965" t="s">
        <v>100</v>
      </c>
      <c r="F2965" t="s">
        <v>101</v>
      </c>
      <c r="G2965" t="s">
        <v>102</v>
      </c>
      <c r="H2965" t="s">
        <v>3037</v>
      </c>
      <c r="I2965">
        <v>2015</v>
      </c>
      <c r="J2965">
        <v>4</v>
      </c>
      <c r="K2965" s="6">
        <v>42369</v>
      </c>
      <c r="L2965">
        <v>12</v>
      </c>
      <c r="M2965">
        <v>4</v>
      </c>
      <c r="N2965" t="s">
        <v>261</v>
      </c>
      <c r="O2965" s="8">
        <v>3.46</v>
      </c>
      <c r="P2965" s="8">
        <v>3.57</v>
      </c>
      <c r="Q2965" s="8">
        <v>3.2</v>
      </c>
      <c r="R2965" s="8">
        <v>3.76</v>
      </c>
      <c r="S2965" s="8">
        <v>1.04</v>
      </c>
      <c r="T2965" s="8">
        <v>4.5</v>
      </c>
      <c r="U2965" s="8">
        <v>0.6</v>
      </c>
      <c r="V2965" s="9">
        <v>32</v>
      </c>
      <c r="W2965" s="8">
        <v>0.55999999999999961</v>
      </c>
      <c r="X2965" s="8">
        <v>3.46</v>
      </c>
      <c r="Y2965" s="8">
        <v>-0.10999999999999988</v>
      </c>
      <c r="Z2965" s="8">
        <v>9.9999999999997868E-3</v>
      </c>
      <c r="AA2965">
        <v>5.9999999999999609E-2</v>
      </c>
      <c r="AF2965" t="s">
        <v>3038</v>
      </c>
      <c r="AG2965" t="s">
        <v>106</v>
      </c>
      <c r="AH2965" t="s">
        <v>107</v>
      </c>
      <c r="AI2965" t="s">
        <v>502</v>
      </c>
      <c r="AJ2965" s="7">
        <v>42369</v>
      </c>
      <c r="AK2965" t="s">
        <v>3449</v>
      </c>
      <c r="AL2965" t="s">
        <v>109</v>
      </c>
      <c r="AM2965" t="s">
        <v>3040</v>
      </c>
      <c r="AN2965" t="s">
        <v>3465</v>
      </c>
      <c r="AO2965" t="str">
        <f>TEXT(A2965,"yyyy-mm-dd")</f>
        <v>2014-12-31</v>
      </c>
    </row>
    <row r="2966" spans="1:41">
      <c r="A2966" s="6" t="s">
        <v>3448</v>
      </c>
      <c r="B2966">
        <v>2014</v>
      </c>
      <c r="C2966">
        <v>12</v>
      </c>
      <c r="E2966" t="s">
        <v>100</v>
      </c>
      <c r="F2966" t="s">
        <v>101</v>
      </c>
      <c r="G2966" t="s">
        <v>83</v>
      </c>
      <c r="H2966" t="s">
        <v>2624</v>
      </c>
      <c r="I2966">
        <v>2015</v>
      </c>
      <c r="K2966" s="6">
        <v>42369</v>
      </c>
      <c r="L2966">
        <v>12</v>
      </c>
      <c r="N2966" t="s">
        <v>261</v>
      </c>
      <c r="O2966" s="8">
        <v>3.5</v>
      </c>
      <c r="P2966" s="8">
        <v>3.5</v>
      </c>
      <c r="Q2966" s="8">
        <v>3.3</v>
      </c>
      <c r="R2966" s="8">
        <v>3.6</v>
      </c>
      <c r="S2966" s="8">
        <v>2.94</v>
      </c>
      <c r="T2966" s="8">
        <v>4.3</v>
      </c>
      <c r="U2966" s="8">
        <v>0.34</v>
      </c>
      <c r="V2966" s="9">
        <v>33</v>
      </c>
      <c r="W2966" s="8">
        <v>0.30000000000000027</v>
      </c>
      <c r="X2966" s="8">
        <v>1.3599999999999999</v>
      </c>
      <c r="Y2966" s="8">
        <v>0</v>
      </c>
      <c r="Z2966" s="8">
        <v>0</v>
      </c>
      <c r="AA2966">
        <v>-0.19999999999999973</v>
      </c>
      <c r="AF2966" t="s">
        <v>10060</v>
      </c>
      <c r="AG2966" t="s">
        <v>9655</v>
      </c>
      <c r="AH2966" t="s">
        <v>9656</v>
      </c>
      <c r="AI2966" t="s">
        <v>9669</v>
      </c>
      <c r="AJ2966" s="7">
        <v>42369</v>
      </c>
      <c r="AK2966" t="s">
        <v>3449</v>
      </c>
      <c r="AL2966" t="s">
        <v>109</v>
      </c>
      <c r="AM2966" t="s">
        <v>2626</v>
      </c>
      <c r="AN2966" t="s">
        <v>10084</v>
      </c>
    </row>
    <row r="2967" spans="1:41">
      <c r="A2967" s="6" t="s">
        <v>3448</v>
      </c>
      <c r="B2967">
        <v>2014</v>
      </c>
      <c r="C2967">
        <v>12</v>
      </c>
      <c r="E2967" t="s">
        <v>100</v>
      </c>
      <c r="F2967" t="s">
        <v>101</v>
      </c>
      <c r="G2967" t="s">
        <v>102</v>
      </c>
      <c r="H2967" t="s">
        <v>2970</v>
      </c>
      <c r="I2967">
        <v>2015</v>
      </c>
      <c r="J2967">
        <v>3</v>
      </c>
      <c r="K2967" s="6">
        <v>42277</v>
      </c>
      <c r="L2967">
        <v>9</v>
      </c>
      <c r="M2967">
        <v>3</v>
      </c>
      <c r="N2967" t="s">
        <v>173</v>
      </c>
      <c r="O2967" s="8">
        <v>3.52</v>
      </c>
      <c r="P2967" s="8">
        <v>3.5</v>
      </c>
      <c r="Q2967" s="8">
        <v>3.2</v>
      </c>
      <c r="R2967" s="8">
        <v>3.8</v>
      </c>
      <c r="S2967" s="8">
        <v>2.8</v>
      </c>
      <c r="T2967" s="8">
        <v>4.5</v>
      </c>
      <c r="U2967" s="8">
        <v>0.42</v>
      </c>
      <c r="V2967" s="9">
        <v>32</v>
      </c>
      <c r="W2967" s="8">
        <v>0.59999999999999964</v>
      </c>
      <c r="X2967" s="8">
        <v>1.7000000000000002</v>
      </c>
      <c r="Y2967" s="8">
        <v>2.0000000000000018E-2</v>
      </c>
      <c r="Z2967" s="8">
        <v>0</v>
      </c>
      <c r="AA2967">
        <v>1.9999999999999574E-2</v>
      </c>
      <c r="AF2967" t="s">
        <v>3035</v>
      </c>
      <c r="AG2967" t="s">
        <v>106</v>
      </c>
      <c r="AH2967" t="s">
        <v>107</v>
      </c>
      <c r="AI2967" t="s">
        <v>497</v>
      </c>
      <c r="AJ2967" s="7">
        <v>42277</v>
      </c>
      <c r="AK2967" t="s">
        <v>3449</v>
      </c>
      <c r="AL2967" t="s">
        <v>109</v>
      </c>
      <c r="AM2967" t="s">
        <v>2972</v>
      </c>
      <c r="AN2967" t="s">
        <v>3464</v>
      </c>
      <c r="AO2967" t="str">
        <f>TEXT(A2967,"yyyy-mm-dd")</f>
        <v>2014-12-31</v>
      </c>
    </row>
    <row r="2968" spans="1:41">
      <c r="A2968" s="6" t="s">
        <v>3448</v>
      </c>
      <c r="B2968">
        <v>2014</v>
      </c>
      <c r="C2968">
        <v>12</v>
      </c>
      <c r="E2968" t="s">
        <v>100</v>
      </c>
      <c r="F2968" t="s">
        <v>101</v>
      </c>
      <c r="G2968" t="s">
        <v>102</v>
      </c>
      <c r="H2968" t="s">
        <v>2840</v>
      </c>
      <c r="I2968">
        <v>2015</v>
      </c>
      <c r="J2968">
        <v>2</v>
      </c>
      <c r="K2968" s="6">
        <v>42185</v>
      </c>
      <c r="L2968">
        <v>6</v>
      </c>
      <c r="M2968">
        <v>2</v>
      </c>
      <c r="N2968" t="s">
        <v>203</v>
      </c>
      <c r="O2968" s="8">
        <v>3.53</v>
      </c>
      <c r="P2968" s="8">
        <v>3.4</v>
      </c>
      <c r="Q2968" s="8">
        <v>3.29</v>
      </c>
      <c r="R2968" s="8">
        <v>3.8</v>
      </c>
      <c r="S2968" s="8">
        <v>2.5</v>
      </c>
      <c r="T2968" s="8">
        <v>4.7</v>
      </c>
      <c r="U2968" s="8">
        <v>0.49</v>
      </c>
      <c r="V2968" s="9">
        <v>33</v>
      </c>
      <c r="W2968" s="8">
        <v>0.50999999999999979</v>
      </c>
      <c r="X2968" s="8">
        <v>2.2000000000000002</v>
      </c>
      <c r="Y2968" s="8">
        <v>0.12999999999999989</v>
      </c>
      <c r="Z2968" s="8">
        <v>-0.10000000000000009</v>
      </c>
      <c r="AA2968">
        <v>-0.11000000000000032</v>
      </c>
      <c r="AF2968" t="s">
        <v>3033</v>
      </c>
      <c r="AG2968" t="s">
        <v>106</v>
      </c>
      <c r="AH2968" t="s">
        <v>107</v>
      </c>
      <c r="AI2968" t="s">
        <v>427</v>
      </c>
      <c r="AJ2968" s="7">
        <v>42185</v>
      </c>
      <c r="AK2968" t="s">
        <v>3449</v>
      </c>
      <c r="AL2968" t="s">
        <v>109</v>
      </c>
      <c r="AM2968" t="s">
        <v>2842</v>
      </c>
      <c r="AN2968" t="s">
        <v>3463</v>
      </c>
      <c r="AO2968" t="str">
        <f>TEXT(A2968,"yyyy-mm-dd")</f>
        <v>2014-12-31</v>
      </c>
    </row>
    <row r="2969" spans="1:41">
      <c r="A2969" s="6" t="s">
        <v>3448</v>
      </c>
      <c r="B2969">
        <v>2014</v>
      </c>
      <c r="C2969">
        <v>12</v>
      </c>
      <c r="E2969" t="s">
        <v>100</v>
      </c>
      <c r="F2969" t="s">
        <v>101</v>
      </c>
      <c r="G2969" t="s">
        <v>102</v>
      </c>
      <c r="H2969" t="s">
        <v>2749</v>
      </c>
      <c r="I2969">
        <v>2015</v>
      </c>
      <c r="J2969">
        <v>1</v>
      </c>
      <c r="K2969" s="6">
        <v>42094</v>
      </c>
      <c r="L2969">
        <v>3</v>
      </c>
      <c r="M2969">
        <v>1</v>
      </c>
      <c r="N2969" t="s">
        <v>233</v>
      </c>
      <c r="O2969" s="8">
        <v>3.41</v>
      </c>
      <c r="P2969" s="8">
        <v>3.4</v>
      </c>
      <c r="Q2969" s="8">
        <v>3.1</v>
      </c>
      <c r="R2969" s="8">
        <v>3.6</v>
      </c>
      <c r="S2969" s="8">
        <v>2.5099999999999998</v>
      </c>
      <c r="T2969" s="8">
        <v>4.6900000000000004</v>
      </c>
      <c r="U2969" s="8">
        <v>0.45</v>
      </c>
      <c r="V2969" s="9">
        <v>33</v>
      </c>
      <c r="W2969" s="8">
        <v>0.5</v>
      </c>
      <c r="X2969" s="8">
        <v>2.1800000000000006</v>
      </c>
      <c r="Y2969" s="8">
        <v>1.0000000000000231E-2</v>
      </c>
      <c r="Z2969" s="8">
        <v>-4.0000000000000036E-2</v>
      </c>
      <c r="AA2969">
        <v>-0.12999999999999989</v>
      </c>
      <c r="AF2969" t="s">
        <v>3031</v>
      </c>
      <c r="AG2969" t="s">
        <v>106</v>
      </c>
      <c r="AH2969" t="s">
        <v>107</v>
      </c>
      <c r="AI2969" t="s">
        <v>340</v>
      </c>
      <c r="AJ2969" s="7">
        <v>42094</v>
      </c>
      <c r="AK2969" t="s">
        <v>3449</v>
      </c>
      <c r="AL2969" t="s">
        <v>109</v>
      </c>
      <c r="AM2969" t="s">
        <v>2751</v>
      </c>
      <c r="AN2969" t="s">
        <v>3462</v>
      </c>
      <c r="AO2969" t="str">
        <f>TEXT(A2969,"yyyy-mm-dd")</f>
        <v>2014-12-31</v>
      </c>
    </row>
    <row r="2970" spans="1:41">
      <c r="A2970" s="6" t="s">
        <v>3448</v>
      </c>
      <c r="B2970">
        <v>2014</v>
      </c>
      <c r="C2970">
        <v>12</v>
      </c>
      <c r="E2970" t="s">
        <v>100</v>
      </c>
      <c r="F2970" t="s">
        <v>101</v>
      </c>
      <c r="G2970" t="s">
        <v>102</v>
      </c>
      <c r="H2970" t="s">
        <v>2641</v>
      </c>
      <c r="I2970">
        <v>2014</v>
      </c>
      <c r="J2970">
        <v>4</v>
      </c>
      <c r="K2970" s="6">
        <v>42004</v>
      </c>
      <c r="L2970">
        <v>0</v>
      </c>
      <c r="M2970">
        <v>0</v>
      </c>
      <c r="N2970" t="s">
        <v>178</v>
      </c>
      <c r="O2970" s="8">
        <v>3.03</v>
      </c>
      <c r="P2970" s="8">
        <v>3.08</v>
      </c>
      <c r="Q2970" s="8">
        <v>2.74</v>
      </c>
      <c r="R2970" s="8">
        <v>3.3</v>
      </c>
      <c r="S2970" s="8">
        <v>2.2999999999999998</v>
      </c>
      <c r="T2970" s="8">
        <v>3.7</v>
      </c>
      <c r="U2970" s="8">
        <v>0.36</v>
      </c>
      <c r="V2970" s="9">
        <v>33</v>
      </c>
      <c r="W2970" s="8">
        <v>0.55999999999999961</v>
      </c>
      <c r="X2970" s="8">
        <v>1.4000000000000004</v>
      </c>
      <c r="Y2970" s="8">
        <v>-5.0000000000000266E-2</v>
      </c>
      <c r="Z2970" s="8">
        <v>1.0000000000000231E-2</v>
      </c>
      <c r="AA2970">
        <v>5.9999999999999609E-2</v>
      </c>
      <c r="AF2970" t="s">
        <v>2672</v>
      </c>
      <c r="AG2970" t="s">
        <v>106</v>
      </c>
      <c r="AH2970" t="s">
        <v>107</v>
      </c>
      <c r="AI2970" t="s">
        <v>108</v>
      </c>
      <c r="AJ2970" s="7">
        <v>42004</v>
      </c>
      <c r="AK2970" t="s">
        <v>3449</v>
      </c>
      <c r="AL2970" t="s">
        <v>109</v>
      </c>
      <c r="AM2970" t="s">
        <v>2643</v>
      </c>
      <c r="AN2970" t="s">
        <v>3461</v>
      </c>
      <c r="AO2970" t="str">
        <f>TEXT(A2970,"yyyy-mm-dd")</f>
        <v>2014-12-31</v>
      </c>
    </row>
    <row r="2971" spans="1:41">
      <c r="A2971" s="6" t="s">
        <v>3448</v>
      </c>
      <c r="B2971">
        <v>2014</v>
      </c>
      <c r="C2971">
        <v>12</v>
      </c>
      <c r="E2971" t="s">
        <v>100</v>
      </c>
      <c r="F2971" t="s">
        <v>101</v>
      </c>
      <c r="G2971" t="s">
        <v>83</v>
      </c>
      <c r="H2971" t="s">
        <v>2325</v>
      </c>
      <c r="I2971">
        <v>2014</v>
      </c>
      <c r="K2971" s="6">
        <v>42004</v>
      </c>
      <c r="L2971">
        <v>0</v>
      </c>
      <c r="N2971" t="s">
        <v>178</v>
      </c>
      <c r="O2971" s="8">
        <v>2.19</v>
      </c>
      <c r="P2971" s="8">
        <v>2.2000000000000002</v>
      </c>
      <c r="Q2971" s="8">
        <v>2.1</v>
      </c>
      <c r="R2971" s="8">
        <v>2.29</v>
      </c>
      <c r="S2971" s="8">
        <v>2</v>
      </c>
      <c r="T2971" s="8">
        <v>2.33</v>
      </c>
      <c r="U2971" s="8">
        <v>0.09</v>
      </c>
      <c r="V2971" s="9">
        <v>33</v>
      </c>
      <c r="W2971" s="8">
        <v>0.18999999999999995</v>
      </c>
      <c r="X2971" s="8">
        <v>0.33000000000000007</v>
      </c>
      <c r="Y2971" s="8">
        <v>-1.0000000000000231E-2</v>
      </c>
      <c r="Z2971" s="8">
        <v>0</v>
      </c>
      <c r="AA2971">
        <v>2.0000000000000018E-2</v>
      </c>
      <c r="AF2971" t="s">
        <v>10034</v>
      </c>
      <c r="AG2971" t="s">
        <v>9655</v>
      </c>
      <c r="AH2971" t="s">
        <v>9656</v>
      </c>
      <c r="AI2971" t="s">
        <v>9657</v>
      </c>
      <c r="AJ2971" s="7">
        <v>42004</v>
      </c>
      <c r="AK2971" t="s">
        <v>3449</v>
      </c>
      <c r="AL2971" t="s">
        <v>109</v>
      </c>
      <c r="AM2971" t="s">
        <v>2327</v>
      </c>
      <c r="AN2971" t="s">
        <v>10058</v>
      </c>
    </row>
    <row r="2972" spans="1:41">
      <c r="A2972" s="6" t="s">
        <v>3448</v>
      </c>
      <c r="B2972">
        <v>2014</v>
      </c>
      <c r="C2972">
        <v>12</v>
      </c>
      <c r="E2972" t="s">
        <v>2685</v>
      </c>
      <c r="F2972" t="s">
        <v>101</v>
      </c>
      <c r="G2972" t="s">
        <v>774</v>
      </c>
      <c r="H2972" t="s">
        <v>2686</v>
      </c>
      <c r="K2972" s="6"/>
      <c r="O2972" s="8">
        <v>3.99</v>
      </c>
      <c r="P2972" s="8">
        <v>4</v>
      </c>
      <c r="Q2972" s="8">
        <v>3.7</v>
      </c>
      <c r="R2972" s="8">
        <v>4.0999999999999996</v>
      </c>
      <c r="S2972" s="8">
        <v>3</v>
      </c>
      <c r="T2972" s="8">
        <v>5</v>
      </c>
      <c r="U2972" s="8">
        <v>0.5</v>
      </c>
      <c r="V2972" s="9">
        <v>21</v>
      </c>
      <c r="W2972" s="8">
        <v>0.39999999999999947</v>
      </c>
      <c r="X2972" s="8">
        <v>2</v>
      </c>
      <c r="Y2972" s="8">
        <v>-9.9999999999997868E-3</v>
      </c>
      <c r="Z2972" s="8">
        <v>0</v>
      </c>
      <c r="AA2972">
        <v>-0.35000000000000009</v>
      </c>
      <c r="AF2972" t="s">
        <v>2687</v>
      </c>
      <c r="AG2972" t="s">
        <v>2688</v>
      </c>
      <c r="AH2972" t="s">
        <v>2689</v>
      </c>
      <c r="AI2972" t="s">
        <v>2690</v>
      </c>
      <c r="AJ2972" s="7"/>
      <c r="AK2972" t="s">
        <v>3449</v>
      </c>
      <c r="AL2972" t="s">
        <v>109</v>
      </c>
      <c r="AM2972" t="s">
        <v>2686</v>
      </c>
      <c r="AN2972" t="s">
        <v>3489</v>
      </c>
      <c r="AO2972" t="str">
        <f>TEXT(A2972,"yyyy-mm-dd")</f>
        <v>2014-12-31</v>
      </c>
    </row>
    <row r="2973" spans="1:41">
      <c r="A2973" s="6" t="s">
        <v>3448</v>
      </c>
      <c r="B2973">
        <v>2014</v>
      </c>
      <c r="C2973">
        <v>12</v>
      </c>
      <c r="E2973" t="s">
        <v>81</v>
      </c>
      <c r="F2973" t="s">
        <v>82</v>
      </c>
      <c r="G2973" t="s">
        <v>83</v>
      </c>
      <c r="H2973" t="s">
        <v>3453</v>
      </c>
      <c r="I2973">
        <v>2017</v>
      </c>
      <c r="K2973" s="6">
        <v>43100</v>
      </c>
      <c r="L2973">
        <v>36</v>
      </c>
      <c r="N2973" t="s">
        <v>924</v>
      </c>
      <c r="O2973" s="8">
        <v>3.51</v>
      </c>
      <c r="P2973" s="8">
        <v>3.5</v>
      </c>
      <c r="Q2973" s="8">
        <v>3.37</v>
      </c>
      <c r="R2973" s="8">
        <v>3.63</v>
      </c>
      <c r="S2973" s="8">
        <v>3</v>
      </c>
      <c r="T2973" s="8">
        <v>4.03</v>
      </c>
      <c r="U2973" s="8">
        <v>0.27</v>
      </c>
      <c r="V2973" s="9">
        <v>25</v>
      </c>
      <c r="W2973" s="8">
        <v>0.25999999999999979</v>
      </c>
      <c r="X2973" s="8">
        <v>1.0300000000000002</v>
      </c>
      <c r="Y2973" s="8">
        <v>9.9999999999997868E-3</v>
      </c>
      <c r="Z2973" s="8"/>
      <c r="AF2973" t="s">
        <v>3454</v>
      </c>
      <c r="AG2973" t="s">
        <v>87</v>
      </c>
      <c r="AH2973" t="s">
        <v>88</v>
      </c>
      <c r="AI2973" t="s">
        <v>926</v>
      </c>
      <c r="AJ2973" s="7">
        <v>43100</v>
      </c>
      <c r="AK2973" t="s">
        <v>3449</v>
      </c>
      <c r="AL2973" t="s">
        <v>91</v>
      </c>
      <c r="AM2973" t="s">
        <v>3455</v>
      </c>
      <c r="AN2973" t="s">
        <v>3456</v>
      </c>
      <c r="AO2973" t="str">
        <f>TEXT(A2973,"yyyy-mm-dd")</f>
        <v>2014-12-31</v>
      </c>
    </row>
    <row r="2974" spans="1:41">
      <c r="A2974" s="6" t="s">
        <v>3448</v>
      </c>
      <c r="B2974">
        <v>2014</v>
      </c>
      <c r="C2974">
        <v>12</v>
      </c>
      <c r="E2974" t="s">
        <v>392</v>
      </c>
      <c r="F2974" t="s">
        <v>82</v>
      </c>
      <c r="G2974" t="s">
        <v>83</v>
      </c>
      <c r="H2974" t="s">
        <v>3453</v>
      </c>
      <c r="I2974">
        <v>2017</v>
      </c>
      <c r="K2974" s="6">
        <v>43100</v>
      </c>
      <c r="L2974">
        <v>36</v>
      </c>
      <c r="N2974" t="s">
        <v>924</v>
      </c>
      <c r="O2974" s="8">
        <v>3.27</v>
      </c>
      <c r="P2974" s="8">
        <v>3.21</v>
      </c>
      <c r="Q2974" s="8">
        <v>3.11</v>
      </c>
      <c r="R2974" s="8">
        <v>3.4</v>
      </c>
      <c r="S2974" s="8">
        <v>2.9</v>
      </c>
      <c r="T2974" s="8">
        <v>3.85</v>
      </c>
      <c r="U2974" s="8">
        <v>0.24</v>
      </c>
      <c r="V2974" s="9">
        <v>22</v>
      </c>
      <c r="W2974" s="8">
        <v>0.29000000000000004</v>
      </c>
      <c r="X2974" s="8">
        <v>0.95000000000000018</v>
      </c>
      <c r="Y2974" s="8">
        <v>6.0000000000000053E-2</v>
      </c>
      <c r="Z2974" s="8"/>
      <c r="AF2974" t="s">
        <v>3454</v>
      </c>
      <c r="AG2974" t="s">
        <v>87</v>
      </c>
      <c r="AH2974" t="s">
        <v>88</v>
      </c>
      <c r="AI2974" t="s">
        <v>926</v>
      </c>
      <c r="AJ2974" s="7">
        <v>43100</v>
      </c>
      <c r="AK2974" t="s">
        <v>3449</v>
      </c>
      <c r="AL2974" t="s">
        <v>393</v>
      </c>
      <c r="AM2974" t="s">
        <v>3455</v>
      </c>
      <c r="AN2974" t="s">
        <v>3460</v>
      </c>
      <c r="AO2974" t="str">
        <f>TEXT(A2974,"yyyy-mm-dd")</f>
        <v>2014-12-31</v>
      </c>
    </row>
    <row r="2975" spans="1:41">
      <c r="A2975" s="6" t="s">
        <v>3448</v>
      </c>
      <c r="B2975">
        <v>2014</v>
      </c>
      <c r="C2975">
        <v>12</v>
      </c>
      <c r="E2975" t="s">
        <v>81</v>
      </c>
      <c r="F2975" t="s">
        <v>82</v>
      </c>
      <c r="G2975" t="s">
        <v>83</v>
      </c>
      <c r="H2975" t="s">
        <v>3018</v>
      </c>
      <c r="I2975">
        <v>2016</v>
      </c>
      <c r="K2975" s="6">
        <v>42735</v>
      </c>
      <c r="L2975">
        <v>24</v>
      </c>
      <c r="N2975" t="s">
        <v>368</v>
      </c>
      <c r="O2975" s="8">
        <v>3.52</v>
      </c>
      <c r="P2975" s="8">
        <v>3.54</v>
      </c>
      <c r="Q2975" s="8">
        <v>3.39</v>
      </c>
      <c r="R2975" s="8">
        <v>3.65</v>
      </c>
      <c r="S2975" s="8">
        <v>3</v>
      </c>
      <c r="T2975" s="8">
        <v>3.98</v>
      </c>
      <c r="U2975" s="8">
        <v>0.26</v>
      </c>
      <c r="V2975" s="9">
        <v>30</v>
      </c>
      <c r="W2975" s="8">
        <v>0.25999999999999979</v>
      </c>
      <c r="X2975" s="8">
        <v>0.98</v>
      </c>
      <c r="Y2975" s="8">
        <v>-2.0000000000000018E-2</v>
      </c>
      <c r="Z2975" s="8">
        <v>-2.9999999999999805E-2</v>
      </c>
      <c r="AA2975">
        <v>-8.0000000000000071E-2</v>
      </c>
      <c r="AF2975" t="s">
        <v>3019</v>
      </c>
      <c r="AG2975" t="s">
        <v>87</v>
      </c>
      <c r="AH2975" t="s">
        <v>88</v>
      </c>
      <c r="AI2975" t="s">
        <v>359</v>
      </c>
      <c r="AJ2975" s="7">
        <v>42735</v>
      </c>
      <c r="AK2975" t="s">
        <v>3449</v>
      </c>
      <c r="AL2975" t="s">
        <v>91</v>
      </c>
      <c r="AM2975" t="s">
        <v>3020</v>
      </c>
      <c r="AN2975" t="s">
        <v>3452</v>
      </c>
      <c r="AO2975" t="str">
        <f>TEXT(A2975,"yyyy-mm-dd")</f>
        <v>2014-12-31</v>
      </c>
    </row>
    <row r="2976" spans="1:41">
      <c r="A2976" s="6" t="s">
        <v>3448</v>
      </c>
      <c r="B2976">
        <v>2014</v>
      </c>
      <c r="C2976">
        <v>12</v>
      </c>
      <c r="E2976" t="s">
        <v>392</v>
      </c>
      <c r="F2976" t="s">
        <v>82</v>
      </c>
      <c r="G2976" t="s">
        <v>83</v>
      </c>
      <c r="H2976" t="s">
        <v>3018</v>
      </c>
      <c r="I2976">
        <v>2016</v>
      </c>
      <c r="K2976" s="6">
        <v>42735</v>
      </c>
      <c r="L2976">
        <v>24</v>
      </c>
      <c r="N2976" t="s">
        <v>368</v>
      </c>
      <c r="O2976" s="8">
        <v>3.24</v>
      </c>
      <c r="P2976" s="8">
        <v>3.2</v>
      </c>
      <c r="Q2976" s="8">
        <v>3.08</v>
      </c>
      <c r="R2976" s="8">
        <v>3.39</v>
      </c>
      <c r="S2976" s="8">
        <v>2.87</v>
      </c>
      <c r="T2976" s="8">
        <v>3.85</v>
      </c>
      <c r="U2976" s="8">
        <v>0.22</v>
      </c>
      <c r="V2976" s="9">
        <v>27</v>
      </c>
      <c r="W2976" s="8">
        <v>0.31000000000000005</v>
      </c>
      <c r="X2976" s="8">
        <v>0.98</v>
      </c>
      <c r="Y2976" s="8">
        <v>4.0000000000000036E-2</v>
      </c>
      <c r="Z2976" s="8">
        <v>8.0000000000000071E-2</v>
      </c>
      <c r="AA2976">
        <v>0</v>
      </c>
      <c r="AF2976" t="s">
        <v>3019</v>
      </c>
      <c r="AG2976" t="s">
        <v>87</v>
      </c>
      <c r="AH2976" t="s">
        <v>88</v>
      </c>
      <c r="AI2976" t="s">
        <v>359</v>
      </c>
      <c r="AJ2976" s="7">
        <v>42735</v>
      </c>
      <c r="AK2976" t="s">
        <v>3449</v>
      </c>
      <c r="AL2976" t="s">
        <v>393</v>
      </c>
      <c r="AM2976" t="s">
        <v>3020</v>
      </c>
      <c r="AN2976" t="s">
        <v>3459</v>
      </c>
      <c r="AO2976" t="str">
        <f>TEXT(A2976,"yyyy-mm-dd")</f>
        <v>2014-12-31</v>
      </c>
    </row>
    <row r="2977" spans="1:41">
      <c r="A2977" s="6" t="s">
        <v>3448</v>
      </c>
      <c r="B2977">
        <v>2014</v>
      </c>
      <c r="C2977">
        <v>12</v>
      </c>
      <c r="E2977" t="s">
        <v>81</v>
      </c>
      <c r="F2977" t="s">
        <v>82</v>
      </c>
      <c r="G2977" t="s">
        <v>83</v>
      </c>
      <c r="H2977" t="s">
        <v>2624</v>
      </c>
      <c r="I2977">
        <v>2015</v>
      </c>
      <c r="K2977" s="6">
        <v>42369</v>
      </c>
      <c r="L2977">
        <v>12</v>
      </c>
      <c r="N2977" t="s">
        <v>261</v>
      </c>
      <c r="O2977" s="8">
        <v>3.54</v>
      </c>
      <c r="P2977" s="8">
        <v>3.5</v>
      </c>
      <c r="Q2977" s="8">
        <v>3.36</v>
      </c>
      <c r="R2977" s="8">
        <v>3.71</v>
      </c>
      <c r="S2977" s="8">
        <v>3</v>
      </c>
      <c r="T2977" s="8">
        <v>4.2300000000000004</v>
      </c>
      <c r="U2977" s="8">
        <v>0.28999999999999998</v>
      </c>
      <c r="V2977" s="9">
        <v>33</v>
      </c>
      <c r="W2977" s="8">
        <v>0.35000000000000009</v>
      </c>
      <c r="X2977" s="8">
        <v>1.2300000000000004</v>
      </c>
      <c r="Y2977" s="8">
        <v>4.0000000000000036E-2</v>
      </c>
      <c r="Z2977" s="8">
        <v>4.0000000000000036E-2</v>
      </c>
      <c r="AA2977">
        <v>-4.0000000000000036E-2</v>
      </c>
      <c r="AF2977" t="s">
        <v>2625</v>
      </c>
      <c r="AG2977" t="s">
        <v>87</v>
      </c>
      <c r="AH2977" t="s">
        <v>88</v>
      </c>
      <c r="AI2977" t="s">
        <v>97</v>
      </c>
      <c r="AJ2977" s="7">
        <v>42369</v>
      </c>
      <c r="AK2977" t="s">
        <v>3449</v>
      </c>
      <c r="AL2977" t="s">
        <v>91</v>
      </c>
      <c r="AM2977" t="s">
        <v>2626</v>
      </c>
      <c r="AN2977" t="s">
        <v>3451</v>
      </c>
      <c r="AO2977" t="str">
        <f>TEXT(A2977,"yyyy-mm-dd")</f>
        <v>2014-12-31</v>
      </c>
    </row>
    <row r="2978" spans="1:41">
      <c r="A2978" s="6" t="s">
        <v>3448</v>
      </c>
      <c r="B2978">
        <v>2014</v>
      </c>
      <c r="C2978">
        <v>12</v>
      </c>
      <c r="E2978" t="s">
        <v>392</v>
      </c>
      <c r="F2978" t="s">
        <v>82</v>
      </c>
      <c r="G2978" t="s">
        <v>83</v>
      </c>
      <c r="H2978" t="s">
        <v>2624</v>
      </c>
      <c r="I2978">
        <v>2015</v>
      </c>
      <c r="K2978" s="6">
        <v>42369</v>
      </c>
      <c r="L2978">
        <v>12</v>
      </c>
      <c r="N2978" t="s">
        <v>261</v>
      </c>
      <c r="O2978" s="8">
        <v>3.2</v>
      </c>
      <c r="P2978" s="8">
        <v>3.17</v>
      </c>
      <c r="Q2978" s="8">
        <v>3</v>
      </c>
      <c r="R2978" s="8">
        <v>3.34</v>
      </c>
      <c r="S2978" s="8">
        <v>2.88</v>
      </c>
      <c r="T2978" s="8">
        <v>3.86</v>
      </c>
      <c r="U2978" s="8">
        <v>0.24</v>
      </c>
      <c r="V2978" s="9">
        <v>30</v>
      </c>
      <c r="W2978" s="8">
        <v>0.33999999999999986</v>
      </c>
      <c r="X2978" s="8">
        <v>0.98</v>
      </c>
      <c r="Y2978" s="8">
        <v>3.0000000000000249E-2</v>
      </c>
      <c r="Z2978" s="8">
        <v>4.0000000000000036E-2</v>
      </c>
      <c r="AA2978">
        <v>8.0000000000000071E-2</v>
      </c>
      <c r="AF2978" t="s">
        <v>2625</v>
      </c>
      <c r="AG2978" t="s">
        <v>87</v>
      </c>
      <c r="AH2978" t="s">
        <v>88</v>
      </c>
      <c r="AI2978" t="s">
        <v>97</v>
      </c>
      <c r="AJ2978" s="7">
        <v>42369</v>
      </c>
      <c r="AK2978" t="s">
        <v>3449</v>
      </c>
      <c r="AL2978" t="s">
        <v>393</v>
      </c>
      <c r="AM2978" t="s">
        <v>2626</v>
      </c>
      <c r="AN2978" t="s">
        <v>3458</v>
      </c>
      <c r="AO2978" t="str">
        <f>TEXT(A2978,"yyyy-mm-dd")</f>
        <v>2014-12-31</v>
      </c>
    </row>
    <row r="2979" spans="1:41">
      <c r="A2979" s="6" t="s">
        <v>3448</v>
      </c>
      <c r="B2979">
        <v>2014</v>
      </c>
      <c r="C2979">
        <v>12</v>
      </c>
      <c r="E2979" t="s">
        <v>81</v>
      </c>
      <c r="F2979" t="s">
        <v>82</v>
      </c>
      <c r="G2979" t="s">
        <v>83</v>
      </c>
      <c r="H2979" t="s">
        <v>2325</v>
      </c>
      <c r="I2979">
        <v>2014</v>
      </c>
      <c r="K2979" s="6">
        <v>42004</v>
      </c>
      <c r="L2979">
        <v>0</v>
      </c>
      <c r="N2979" t="s">
        <v>178</v>
      </c>
      <c r="O2979" s="8">
        <v>4.0599999999999996</v>
      </c>
      <c r="P2979" s="8">
        <v>4.07</v>
      </c>
      <c r="Q2979" s="8">
        <v>4.01</v>
      </c>
      <c r="R2979" s="8">
        <v>4.0999999999999996</v>
      </c>
      <c r="S2979" s="8">
        <v>3.9</v>
      </c>
      <c r="T2979" s="8">
        <v>4.32</v>
      </c>
      <c r="U2979" s="8">
        <v>0.09</v>
      </c>
      <c r="V2979" s="9">
        <v>33</v>
      </c>
      <c r="W2979" s="8">
        <v>8.9999999999999858E-2</v>
      </c>
      <c r="X2979" s="8">
        <v>0.42000000000000037</v>
      </c>
      <c r="Y2979" s="8">
        <v>-1.0000000000000675E-2</v>
      </c>
      <c r="Z2979" s="8">
        <v>1.0000000000000675E-2</v>
      </c>
      <c r="AA2979">
        <v>-2.0000000000000462E-2</v>
      </c>
      <c r="AF2979" t="s">
        <v>2326</v>
      </c>
      <c r="AG2979" t="s">
        <v>87</v>
      </c>
      <c r="AH2979" t="s">
        <v>88</v>
      </c>
      <c r="AI2979" t="s">
        <v>89</v>
      </c>
      <c r="AJ2979" s="7">
        <v>42004</v>
      </c>
      <c r="AK2979" t="s">
        <v>3449</v>
      </c>
      <c r="AL2979" t="s">
        <v>91</v>
      </c>
      <c r="AM2979" t="s">
        <v>2327</v>
      </c>
      <c r="AN2979" t="s">
        <v>3450</v>
      </c>
      <c r="AO2979" t="str">
        <f>TEXT(A2979,"yyyy-mm-dd")</f>
        <v>2014-12-31</v>
      </c>
    </row>
    <row r="2980" spans="1:41">
      <c r="A2980" s="6" t="s">
        <v>3448</v>
      </c>
      <c r="B2980">
        <v>2014</v>
      </c>
      <c r="C2980">
        <v>12</v>
      </c>
      <c r="E2980" t="s">
        <v>392</v>
      </c>
      <c r="F2980" t="s">
        <v>82</v>
      </c>
      <c r="G2980" t="s">
        <v>83</v>
      </c>
      <c r="H2980" t="s">
        <v>2325</v>
      </c>
      <c r="I2980">
        <v>2014</v>
      </c>
      <c r="K2980" s="6">
        <v>42004</v>
      </c>
      <c r="L2980">
        <v>0</v>
      </c>
      <c r="N2980" t="s">
        <v>178</v>
      </c>
      <c r="O2980" s="8">
        <v>3.35</v>
      </c>
      <c r="P2980" s="8">
        <v>3.35</v>
      </c>
      <c r="Q2980" s="8">
        <v>3.3</v>
      </c>
      <c r="R2980" s="8">
        <v>3.41</v>
      </c>
      <c r="S2980" s="8">
        <v>3.13</v>
      </c>
      <c r="T2980" s="8">
        <v>3.6</v>
      </c>
      <c r="U2980" s="8">
        <v>0.09</v>
      </c>
      <c r="V2980" s="9">
        <v>30</v>
      </c>
      <c r="W2980" s="8">
        <v>0.11000000000000032</v>
      </c>
      <c r="X2980" s="8">
        <v>0.4700000000000002</v>
      </c>
      <c r="Y2980" s="8">
        <v>0</v>
      </c>
      <c r="Z2980" s="8">
        <v>-9.9999999999997868E-3</v>
      </c>
      <c r="AA2980">
        <v>4.0000000000000036E-2</v>
      </c>
      <c r="AF2980" t="s">
        <v>2326</v>
      </c>
      <c r="AG2980" t="s">
        <v>87</v>
      </c>
      <c r="AH2980" t="s">
        <v>88</v>
      </c>
      <c r="AI2980" t="s">
        <v>89</v>
      </c>
      <c r="AJ2980" s="7">
        <v>42004</v>
      </c>
      <c r="AK2980" t="s">
        <v>3449</v>
      </c>
      <c r="AL2980" t="s">
        <v>393</v>
      </c>
      <c r="AM2980" t="s">
        <v>2327</v>
      </c>
      <c r="AN2980" t="s">
        <v>3457</v>
      </c>
      <c r="AO2980" t="str">
        <f>TEXT(A2980,"yyyy-mm-dd")</f>
        <v>2014-12-31</v>
      </c>
    </row>
    <row r="2981" spans="1:41">
      <c r="A2981" s="6" t="s">
        <v>3448</v>
      </c>
      <c r="B2981">
        <v>2014</v>
      </c>
      <c r="C2981">
        <v>12</v>
      </c>
      <c r="E2981" t="s">
        <v>81</v>
      </c>
      <c r="F2981" t="s">
        <v>82</v>
      </c>
      <c r="G2981" t="s">
        <v>774</v>
      </c>
      <c r="H2981" t="s">
        <v>775</v>
      </c>
      <c r="K2981" s="6"/>
      <c r="O2981" s="8">
        <v>3.5</v>
      </c>
      <c r="P2981" s="8">
        <v>3.5</v>
      </c>
      <c r="Q2981" s="8">
        <v>3.3</v>
      </c>
      <c r="R2981" s="8">
        <v>3.62</v>
      </c>
      <c r="S2981" s="8">
        <v>3</v>
      </c>
      <c r="T2981" s="8">
        <v>4</v>
      </c>
      <c r="U2981" s="8">
        <v>0.25</v>
      </c>
      <c r="V2981" s="9">
        <v>27</v>
      </c>
      <c r="W2981" s="8">
        <v>0.32000000000000028</v>
      </c>
      <c r="X2981" s="8">
        <v>1</v>
      </c>
      <c r="Y2981" s="8">
        <v>0</v>
      </c>
      <c r="Z2981" s="8">
        <v>0</v>
      </c>
      <c r="AA2981">
        <v>-4.9999999999999822E-2</v>
      </c>
      <c r="AF2981" t="s">
        <v>776</v>
      </c>
      <c r="AG2981" t="s">
        <v>777</v>
      </c>
      <c r="AH2981" t="s">
        <v>778</v>
      </c>
      <c r="AI2981" t="s">
        <v>779</v>
      </c>
      <c r="AJ2981" s="7"/>
      <c r="AK2981" t="s">
        <v>3449</v>
      </c>
      <c r="AL2981" t="s">
        <v>91</v>
      </c>
      <c r="AM2981" t="s">
        <v>775</v>
      </c>
      <c r="AN2981" t="s">
        <v>3485</v>
      </c>
      <c r="AO2981" t="str">
        <f>TEXT(A2981,"yyyy-mm-dd")</f>
        <v>2014-12-31</v>
      </c>
    </row>
    <row r="2982" spans="1:41">
      <c r="A2982" s="6" t="s">
        <v>3448</v>
      </c>
      <c r="B2982">
        <v>2014</v>
      </c>
      <c r="C2982">
        <v>12</v>
      </c>
      <c r="E2982" t="s">
        <v>81</v>
      </c>
      <c r="F2982" t="s">
        <v>82</v>
      </c>
      <c r="G2982" t="s">
        <v>774</v>
      </c>
      <c r="H2982" t="s">
        <v>1536</v>
      </c>
      <c r="K2982" s="6"/>
      <c r="O2982" s="8">
        <v>3.45</v>
      </c>
      <c r="P2982" s="8">
        <v>3.5</v>
      </c>
      <c r="Q2982" s="8">
        <v>3.23</v>
      </c>
      <c r="R2982" s="8">
        <v>3.52</v>
      </c>
      <c r="S2982" s="8">
        <v>3</v>
      </c>
      <c r="T2982" s="8">
        <v>3.95</v>
      </c>
      <c r="U2982" s="8">
        <v>0.27</v>
      </c>
      <c r="V2982" s="9">
        <v>26</v>
      </c>
      <c r="W2982" s="8">
        <v>0.29000000000000004</v>
      </c>
      <c r="X2982" s="8">
        <v>0.95000000000000018</v>
      </c>
      <c r="Y2982" s="8">
        <v>-4.9999999999999822E-2</v>
      </c>
      <c r="Z2982" s="8">
        <v>0</v>
      </c>
      <c r="AA2982">
        <v>0</v>
      </c>
      <c r="AF2982" t="s">
        <v>1537</v>
      </c>
      <c r="AG2982" t="s">
        <v>777</v>
      </c>
      <c r="AH2982" t="s">
        <v>778</v>
      </c>
      <c r="AI2982" t="s">
        <v>1538</v>
      </c>
      <c r="AJ2982" s="7"/>
      <c r="AK2982" t="s">
        <v>3449</v>
      </c>
      <c r="AL2982" t="s">
        <v>91</v>
      </c>
      <c r="AM2982" t="s">
        <v>1536</v>
      </c>
      <c r="AN2982" t="s">
        <v>3486</v>
      </c>
      <c r="AO2982" t="str">
        <f>TEXT(A2982,"yyyy-mm-dd")</f>
        <v>2014-12-31</v>
      </c>
    </row>
    <row r="2983" spans="1:41">
      <c r="A2983" s="6" t="s">
        <v>3448</v>
      </c>
      <c r="B2983">
        <v>2014</v>
      </c>
      <c r="C2983">
        <v>12</v>
      </c>
      <c r="E2983" t="s">
        <v>392</v>
      </c>
      <c r="F2983" t="s">
        <v>82</v>
      </c>
      <c r="G2983" t="s">
        <v>774</v>
      </c>
      <c r="H2983" t="s">
        <v>775</v>
      </c>
      <c r="K2983" s="6"/>
      <c r="O2983" s="8">
        <v>3.27</v>
      </c>
      <c r="P2983" s="8">
        <v>3.24</v>
      </c>
      <c r="Q2983" s="8">
        <v>3.1</v>
      </c>
      <c r="R2983" s="8">
        <v>3.4</v>
      </c>
      <c r="S2983" s="8">
        <v>2.9</v>
      </c>
      <c r="T2983" s="8">
        <v>3.85</v>
      </c>
      <c r="U2983" s="8">
        <v>0.23</v>
      </c>
      <c r="V2983" s="9">
        <v>23</v>
      </c>
      <c r="W2983" s="8">
        <v>0.29999999999999982</v>
      </c>
      <c r="X2983" s="8">
        <v>0.95000000000000018</v>
      </c>
      <c r="Y2983" s="8">
        <v>2.9999999999999805E-2</v>
      </c>
      <c r="Z2983" s="8">
        <v>4.0000000000000036E-2</v>
      </c>
      <c r="AA2983">
        <v>2.9999999999999805E-2</v>
      </c>
      <c r="AF2983" t="s">
        <v>776</v>
      </c>
      <c r="AG2983" t="s">
        <v>777</v>
      </c>
      <c r="AH2983" t="s">
        <v>778</v>
      </c>
      <c r="AI2983" t="s">
        <v>779</v>
      </c>
      <c r="AJ2983" s="7"/>
      <c r="AK2983" t="s">
        <v>3449</v>
      </c>
      <c r="AL2983" t="s">
        <v>393</v>
      </c>
      <c r="AM2983" t="s">
        <v>775</v>
      </c>
      <c r="AN2983" t="s">
        <v>3487</v>
      </c>
      <c r="AO2983" t="str">
        <f>TEXT(A2983,"yyyy-mm-dd")</f>
        <v>2014-12-31</v>
      </c>
    </row>
    <row r="2984" spans="1:41">
      <c r="A2984" s="6" t="s">
        <v>3448</v>
      </c>
      <c r="B2984">
        <v>2014</v>
      </c>
      <c r="C2984">
        <v>12</v>
      </c>
      <c r="E2984" t="s">
        <v>392</v>
      </c>
      <c r="F2984" t="s">
        <v>82</v>
      </c>
      <c r="G2984" t="s">
        <v>774</v>
      </c>
      <c r="H2984" t="s">
        <v>1536</v>
      </c>
      <c r="K2984" s="6"/>
      <c r="O2984" s="8">
        <v>3.2</v>
      </c>
      <c r="P2984" s="8">
        <v>3.2</v>
      </c>
      <c r="Q2984" s="8">
        <v>3</v>
      </c>
      <c r="R2984" s="8">
        <v>3.46</v>
      </c>
      <c r="S2984" s="8">
        <v>2.6</v>
      </c>
      <c r="T2984" s="8">
        <v>3.85</v>
      </c>
      <c r="U2984" s="8">
        <v>0.31</v>
      </c>
      <c r="V2984" s="9">
        <v>23</v>
      </c>
      <c r="W2984" s="8">
        <v>0.45999999999999996</v>
      </c>
      <c r="X2984" s="8">
        <v>1.25</v>
      </c>
      <c r="Y2984" s="8">
        <v>0</v>
      </c>
      <c r="Z2984" s="8">
        <v>0.12000000000000011</v>
      </c>
      <c r="AA2984">
        <v>0.18000000000000016</v>
      </c>
      <c r="AF2984" t="s">
        <v>1537</v>
      </c>
      <c r="AG2984" t="s">
        <v>777</v>
      </c>
      <c r="AH2984" t="s">
        <v>778</v>
      </c>
      <c r="AI2984" t="s">
        <v>1538</v>
      </c>
      <c r="AJ2984" s="7"/>
      <c r="AK2984" t="s">
        <v>3449</v>
      </c>
      <c r="AL2984" t="s">
        <v>393</v>
      </c>
      <c r="AM2984" t="s">
        <v>1536</v>
      </c>
      <c r="AN2984" t="s">
        <v>3488</v>
      </c>
      <c r="AO2984" t="str">
        <f>TEXT(A2984,"yyyy-mm-dd")</f>
        <v>2014-12-31</v>
      </c>
    </row>
    <row r="2985" spans="1:41">
      <c r="A2985" s="6" t="s">
        <v>3448</v>
      </c>
      <c r="B2985">
        <v>2014</v>
      </c>
      <c r="C2985">
        <v>12</v>
      </c>
      <c r="E2985" t="s">
        <v>112</v>
      </c>
      <c r="F2985" t="s">
        <v>113</v>
      </c>
      <c r="G2985" t="s">
        <v>83</v>
      </c>
      <c r="H2985" t="s">
        <v>3453</v>
      </c>
      <c r="I2985">
        <v>2017</v>
      </c>
      <c r="K2985" s="6">
        <v>43100</v>
      </c>
      <c r="L2985">
        <v>36</v>
      </c>
      <c r="N2985" t="s">
        <v>924</v>
      </c>
      <c r="O2985" s="8">
        <v>5.0199999999999996</v>
      </c>
      <c r="P2985" s="8">
        <v>5.05</v>
      </c>
      <c r="Q2985" s="8">
        <v>4.42</v>
      </c>
      <c r="R2985" s="8">
        <v>5.53</v>
      </c>
      <c r="S2985" s="8">
        <v>3.36</v>
      </c>
      <c r="T2985" s="8">
        <v>7.04</v>
      </c>
      <c r="U2985" s="8">
        <v>0.86</v>
      </c>
      <c r="V2985" s="9">
        <v>20</v>
      </c>
      <c r="W2985" s="8">
        <v>1.1100000000000003</v>
      </c>
      <c r="X2985" s="8">
        <v>3.68</v>
      </c>
      <c r="Y2985" s="8">
        <v>-3.0000000000000249E-2</v>
      </c>
      <c r="Z2985" s="8"/>
      <c r="AF2985" t="s">
        <v>3493</v>
      </c>
      <c r="AG2985" t="s">
        <v>115</v>
      </c>
      <c r="AH2985" t="s">
        <v>116</v>
      </c>
      <c r="AI2985" t="s">
        <v>926</v>
      </c>
      <c r="AJ2985" s="7">
        <v>43100</v>
      </c>
      <c r="AK2985" t="s">
        <v>3449</v>
      </c>
      <c r="AL2985" t="s">
        <v>118</v>
      </c>
      <c r="AM2985" t="s">
        <v>3455</v>
      </c>
      <c r="AN2985" t="s">
        <v>3494</v>
      </c>
      <c r="AO2985" t="str">
        <f>TEXT(A2985,"yyyy-mm-dd")</f>
        <v>2014-12-31</v>
      </c>
    </row>
    <row r="2986" spans="1:41">
      <c r="A2986" s="6" t="s">
        <v>3448</v>
      </c>
      <c r="B2986">
        <v>2014</v>
      </c>
      <c r="C2986">
        <v>12</v>
      </c>
      <c r="E2986" t="s">
        <v>2881</v>
      </c>
      <c r="F2986" t="s">
        <v>113</v>
      </c>
      <c r="G2986" t="s">
        <v>83</v>
      </c>
      <c r="H2986" t="s">
        <v>3453</v>
      </c>
      <c r="I2986">
        <v>2017</v>
      </c>
      <c r="K2986" s="6">
        <v>43100</v>
      </c>
      <c r="L2986">
        <v>36</v>
      </c>
      <c r="N2986" t="s">
        <v>924</v>
      </c>
      <c r="O2986" s="8">
        <v>7.31</v>
      </c>
      <c r="P2986" s="8">
        <v>7.2</v>
      </c>
      <c r="Q2986" s="8">
        <v>6.87</v>
      </c>
      <c r="R2986" s="8">
        <v>7.8</v>
      </c>
      <c r="S2986" s="8">
        <v>6</v>
      </c>
      <c r="T2986" s="8">
        <v>8.64</v>
      </c>
      <c r="U2986" s="8">
        <v>0.73</v>
      </c>
      <c r="V2986" s="9">
        <v>16</v>
      </c>
      <c r="W2986" s="8">
        <v>0.92999999999999972</v>
      </c>
      <c r="X2986" s="8">
        <v>2.6400000000000006</v>
      </c>
      <c r="Y2986" s="8">
        <v>0.10999999999999943</v>
      </c>
      <c r="Z2986" s="8"/>
      <c r="AF2986" t="s">
        <v>3498</v>
      </c>
      <c r="AG2986" t="s">
        <v>2883</v>
      </c>
      <c r="AH2986" t="s">
        <v>2884</v>
      </c>
      <c r="AI2986" t="s">
        <v>926</v>
      </c>
      <c r="AJ2986" s="7">
        <v>43100</v>
      </c>
      <c r="AK2986" t="s">
        <v>3449</v>
      </c>
      <c r="AL2986" t="s">
        <v>2885</v>
      </c>
      <c r="AM2986" t="s">
        <v>3455</v>
      </c>
      <c r="AN2986" t="s">
        <v>3499</v>
      </c>
      <c r="AO2986" t="str">
        <f>TEXT(A2986,"yyyy-mm-dd")</f>
        <v>2014-12-31</v>
      </c>
    </row>
    <row r="2987" spans="1:41">
      <c r="A2987" s="6" t="s">
        <v>3448</v>
      </c>
      <c r="B2987">
        <v>2014</v>
      </c>
      <c r="C2987">
        <v>12</v>
      </c>
      <c r="E2987" t="s">
        <v>112</v>
      </c>
      <c r="F2987" t="s">
        <v>113</v>
      </c>
      <c r="G2987" t="s">
        <v>83</v>
      </c>
      <c r="H2987" t="s">
        <v>3018</v>
      </c>
      <c r="I2987">
        <v>2016</v>
      </c>
      <c r="K2987" s="6">
        <v>42735</v>
      </c>
      <c r="L2987">
        <v>24</v>
      </c>
      <c r="N2987" t="s">
        <v>368</v>
      </c>
      <c r="O2987" s="8">
        <v>4.5599999999999996</v>
      </c>
      <c r="P2987" s="8">
        <v>4.5</v>
      </c>
      <c r="Q2987" s="8">
        <v>4.2</v>
      </c>
      <c r="R2987" s="8">
        <v>4.83</v>
      </c>
      <c r="S2987" s="8">
        <v>3.43</v>
      </c>
      <c r="T2987" s="8">
        <v>5.94</v>
      </c>
      <c r="U2987" s="8">
        <v>0.64</v>
      </c>
      <c r="V2987" s="9">
        <v>25</v>
      </c>
      <c r="W2987" s="8">
        <v>0.62999999999999989</v>
      </c>
      <c r="X2987" s="8">
        <v>2.5100000000000002</v>
      </c>
      <c r="Y2987" s="8">
        <v>5.9999999999999609E-2</v>
      </c>
      <c r="Z2987" s="8">
        <v>5.9999999999999609E-2</v>
      </c>
      <c r="AA2987">
        <v>-0.33999999999999986</v>
      </c>
      <c r="AF2987" t="s">
        <v>3059</v>
      </c>
      <c r="AG2987" t="s">
        <v>115</v>
      </c>
      <c r="AH2987" t="s">
        <v>116</v>
      </c>
      <c r="AI2987" t="s">
        <v>359</v>
      </c>
      <c r="AJ2987" s="7">
        <v>42735</v>
      </c>
      <c r="AK2987" t="s">
        <v>3449</v>
      </c>
      <c r="AL2987" t="s">
        <v>118</v>
      </c>
      <c r="AM2987" t="s">
        <v>3020</v>
      </c>
      <c r="AN2987" t="s">
        <v>3492</v>
      </c>
      <c r="AO2987" t="str">
        <f>TEXT(A2987,"yyyy-mm-dd")</f>
        <v>2014-12-31</v>
      </c>
    </row>
    <row r="2988" spans="1:41">
      <c r="A2988" s="6" t="s">
        <v>3448</v>
      </c>
      <c r="B2988">
        <v>2014</v>
      </c>
      <c r="C2988">
        <v>12</v>
      </c>
      <c r="E2988" t="s">
        <v>2881</v>
      </c>
      <c r="F2988" t="s">
        <v>113</v>
      </c>
      <c r="G2988" t="s">
        <v>83</v>
      </c>
      <c r="H2988" t="s">
        <v>3018</v>
      </c>
      <c r="I2988">
        <v>2016</v>
      </c>
      <c r="K2988" s="6">
        <v>42735</v>
      </c>
      <c r="L2988">
        <v>24</v>
      </c>
      <c r="N2988" t="s">
        <v>368</v>
      </c>
      <c r="O2988" s="8">
        <v>6.99</v>
      </c>
      <c r="P2988" s="8">
        <v>7</v>
      </c>
      <c r="Q2988" s="8">
        <v>6.63</v>
      </c>
      <c r="R2988" s="8">
        <v>7.28</v>
      </c>
      <c r="S2988" s="8">
        <v>6.27</v>
      </c>
      <c r="T2988" s="8">
        <v>8.1999999999999993</v>
      </c>
      <c r="U2988" s="8">
        <v>0.46</v>
      </c>
      <c r="V2988" s="9">
        <v>19</v>
      </c>
      <c r="W2988" s="8">
        <v>0.65000000000000036</v>
      </c>
      <c r="X2988" s="8">
        <v>1.9299999999999997</v>
      </c>
      <c r="Y2988" s="8">
        <v>-9.9999999999997868E-3</v>
      </c>
      <c r="Z2988" s="8">
        <v>0</v>
      </c>
      <c r="AA2988">
        <v>8.0000000000000959E-2</v>
      </c>
      <c r="AF2988" t="s">
        <v>3099</v>
      </c>
      <c r="AG2988" t="s">
        <v>2883</v>
      </c>
      <c r="AH2988" t="s">
        <v>2884</v>
      </c>
      <c r="AI2988" t="s">
        <v>359</v>
      </c>
      <c r="AJ2988" s="7">
        <v>42735</v>
      </c>
      <c r="AK2988" t="s">
        <v>3449</v>
      </c>
      <c r="AL2988" t="s">
        <v>2885</v>
      </c>
      <c r="AM2988" t="s">
        <v>3020</v>
      </c>
      <c r="AN2988" t="s">
        <v>3497</v>
      </c>
      <c r="AO2988" t="str">
        <f>TEXT(A2988,"yyyy-mm-dd")</f>
        <v>2014-12-31</v>
      </c>
    </row>
    <row r="2989" spans="1:41">
      <c r="A2989" s="6" t="s">
        <v>3448</v>
      </c>
      <c r="B2989">
        <v>2014</v>
      </c>
      <c r="C2989">
        <v>12</v>
      </c>
      <c r="E2989" t="s">
        <v>112</v>
      </c>
      <c r="F2989" t="s">
        <v>113</v>
      </c>
      <c r="G2989" t="s">
        <v>83</v>
      </c>
      <c r="H2989" t="s">
        <v>2624</v>
      </c>
      <c r="I2989">
        <v>2015</v>
      </c>
      <c r="K2989" s="6">
        <v>42369</v>
      </c>
      <c r="L2989">
        <v>12</v>
      </c>
      <c r="N2989" t="s">
        <v>261</v>
      </c>
      <c r="O2989" s="8">
        <v>3.64</v>
      </c>
      <c r="P2989" s="8">
        <v>3.6</v>
      </c>
      <c r="Q2989" s="8">
        <v>3.45</v>
      </c>
      <c r="R2989" s="8">
        <v>3.87</v>
      </c>
      <c r="S2989" s="8">
        <v>3.16</v>
      </c>
      <c r="T2989" s="8">
        <v>4.1399999999999997</v>
      </c>
      <c r="U2989" s="8">
        <v>0.27</v>
      </c>
      <c r="V2989" s="9">
        <v>29</v>
      </c>
      <c r="W2989" s="8">
        <v>0.41999999999999993</v>
      </c>
      <c r="X2989" s="8">
        <v>0.97999999999999954</v>
      </c>
      <c r="Y2989" s="8">
        <v>4.0000000000000036E-2</v>
      </c>
      <c r="Z2989" s="8">
        <v>0.10000000000000009</v>
      </c>
      <c r="AA2989">
        <v>3.0000000000000249E-2</v>
      </c>
      <c r="AF2989" t="s">
        <v>2694</v>
      </c>
      <c r="AG2989" t="s">
        <v>115</v>
      </c>
      <c r="AH2989" t="s">
        <v>116</v>
      </c>
      <c r="AI2989" t="s">
        <v>230</v>
      </c>
      <c r="AJ2989" s="7">
        <v>42369</v>
      </c>
      <c r="AK2989" t="s">
        <v>3449</v>
      </c>
      <c r="AL2989" t="s">
        <v>118</v>
      </c>
      <c r="AM2989" t="s">
        <v>2626</v>
      </c>
      <c r="AN2989" t="s">
        <v>3491</v>
      </c>
      <c r="AO2989" t="str">
        <f>TEXT(A2989,"yyyy-mm-dd")</f>
        <v>2014-12-31</v>
      </c>
    </row>
    <row r="2990" spans="1:41">
      <c r="A2990" s="6" t="s">
        <v>3448</v>
      </c>
      <c r="B2990">
        <v>2014</v>
      </c>
      <c r="C2990">
        <v>12</v>
      </c>
      <c r="E2990" t="s">
        <v>2881</v>
      </c>
      <c r="F2990" t="s">
        <v>113</v>
      </c>
      <c r="G2990" t="s">
        <v>83</v>
      </c>
      <c r="H2990" t="s">
        <v>2624</v>
      </c>
      <c r="I2990">
        <v>2015</v>
      </c>
      <c r="K2990" s="6">
        <v>42369</v>
      </c>
      <c r="L2990">
        <v>12</v>
      </c>
      <c r="N2990" t="s">
        <v>261</v>
      </c>
      <c r="O2990" s="8">
        <v>6.46</v>
      </c>
      <c r="P2990" s="8">
        <v>6.5</v>
      </c>
      <c r="Q2990" s="8">
        <v>6.37</v>
      </c>
      <c r="R2990" s="8">
        <v>6.63</v>
      </c>
      <c r="S2990" s="8">
        <v>5.55</v>
      </c>
      <c r="T2990" s="8">
        <v>7.01</v>
      </c>
      <c r="U2990" s="8">
        <v>0.31</v>
      </c>
      <c r="V2990" s="9">
        <v>23</v>
      </c>
      <c r="W2990" s="8">
        <v>0.25999999999999979</v>
      </c>
      <c r="X2990" s="8">
        <v>1.46</v>
      </c>
      <c r="Y2990" s="8">
        <v>-4.0000000000000036E-2</v>
      </c>
      <c r="Z2990" s="8">
        <v>1.9999999999999574E-2</v>
      </c>
      <c r="AA2990">
        <v>-6.0000000000000497E-2</v>
      </c>
      <c r="AF2990" t="s">
        <v>3062</v>
      </c>
      <c r="AG2990" t="s">
        <v>2883</v>
      </c>
      <c r="AH2990" t="s">
        <v>2884</v>
      </c>
      <c r="AI2990" t="s">
        <v>230</v>
      </c>
      <c r="AJ2990" s="7">
        <v>42369</v>
      </c>
      <c r="AK2990" t="s">
        <v>3449</v>
      </c>
      <c r="AL2990" t="s">
        <v>2885</v>
      </c>
      <c r="AM2990" t="s">
        <v>2626</v>
      </c>
      <c r="AN2990" t="s">
        <v>3496</v>
      </c>
      <c r="AO2990" t="str">
        <f>TEXT(A2990,"yyyy-mm-dd")</f>
        <v>2014-12-31</v>
      </c>
    </row>
    <row r="2991" spans="1:41">
      <c r="A2991" s="6" t="s">
        <v>3448</v>
      </c>
      <c r="B2991">
        <v>2014</v>
      </c>
      <c r="C2991">
        <v>12</v>
      </c>
      <c r="E2991" t="s">
        <v>112</v>
      </c>
      <c r="F2991" t="s">
        <v>113</v>
      </c>
      <c r="G2991" t="s">
        <v>83</v>
      </c>
      <c r="H2991" t="s">
        <v>2325</v>
      </c>
      <c r="I2991">
        <v>2014</v>
      </c>
      <c r="K2991" s="6">
        <v>42004</v>
      </c>
      <c r="L2991">
        <v>0</v>
      </c>
      <c r="N2991" t="s">
        <v>178</v>
      </c>
      <c r="O2991" s="8">
        <v>2.93</v>
      </c>
      <c r="P2991" s="8">
        <v>2.9</v>
      </c>
      <c r="Q2991" s="8">
        <v>2.88</v>
      </c>
      <c r="R2991" s="8">
        <v>2.95</v>
      </c>
      <c r="S2991" s="8">
        <v>2.78</v>
      </c>
      <c r="T2991" s="8">
        <v>3.3</v>
      </c>
      <c r="U2991" s="8">
        <v>0.12</v>
      </c>
      <c r="V2991" s="9">
        <v>29</v>
      </c>
      <c r="W2991" s="8">
        <v>7.0000000000000284E-2</v>
      </c>
      <c r="X2991" s="8">
        <v>0.52</v>
      </c>
      <c r="Y2991" s="8">
        <v>3.0000000000000249E-2</v>
      </c>
      <c r="Z2991" s="8">
        <v>0</v>
      </c>
      <c r="AA2991">
        <v>-6.999999999999984E-2</v>
      </c>
      <c r="AF2991" t="s">
        <v>2648</v>
      </c>
      <c r="AG2991" t="s">
        <v>115</v>
      </c>
      <c r="AH2991" t="s">
        <v>116</v>
      </c>
      <c r="AI2991" t="s">
        <v>117</v>
      </c>
      <c r="AJ2991" s="7">
        <v>42004</v>
      </c>
      <c r="AK2991" t="s">
        <v>3449</v>
      </c>
      <c r="AL2991" t="s">
        <v>118</v>
      </c>
      <c r="AM2991" t="s">
        <v>2327</v>
      </c>
      <c r="AN2991" t="s">
        <v>3490</v>
      </c>
      <c r="AO2991" t="str">
        <f>TEXT(A2991,"yyyy-mm-dd")</f>
        <v>2014-12-31</v>
      </c>
    </row>
    <row r="2992" spans="1:41">
      <c r="A2992" s="6" t="s">
        <v>3448</v>
      </c>
      <c r="B2992">
        <v>2014</v>
      </c>
      <c r="C2992">
        <v>12</v>
      </c>
      <c r="E2992" t="s">
        <v>2881</v>
      </c>
      <c r="F2992" t="s">
        <v>113</v>
      </c>
      <c r="G2992" t="s">
        <v>83</v>
      </c>
      <c r="H2992" t="s">
        <v>2325</v>
      </c>
      <c r="I2992">
        <v>2014</v>
      </c>
      <c r="K2992" s="6">
        <v>42004</v>
      </c>
      <c r="L2992">
        <v>0</v>
      </c>
      <c r="N2992" t="s">
        <v>178</v>
      </c>
      <c r="O2992" s="8">
        <v>6.07</v>
      </c>
      <c r="P2992" s="8">
        <v>6.1</v>
      </c>
      <c r="Q2992" s="8">
        <v>5.99</v>
      </c>
      <c r="R2992" s="8">
        <v>6.14</v>
      </c>
      <c r="S2992" s="8">
        <v>5.8</v>
      </c>
      <c r="T2992" s="8">
        <v>6.63</v>
      </c>
      <c r="U2992" s="8">
        <v>0.17</v>
      </c>
      <c r="V2992" s="9">
        <v>23</v>
      </c>
      <c r="W2992" s="8">
        <v>0.14999999999999947</v>
      </c>
      <c r="X2992" s="8">
        <v>0.83000000000000007</v>
      </c>
      <c r="Y2992" s="8">
        <v>-2.9999999999999361E-2</v>
      </c>
      <c r="Z2992" s="8">
        <v>9.9999999999999645E-2</v>
      </c>
      <c r="AA2992">
        <v>-6.0000000000000497E-2</v>
      </c>
      <c r="AF2992" t="s">
        <v>2882</v>
      </c>
      <c r="AG2992" t="s">
        <v>2883</v>
      </c>
      <c r="AH2992" t="s">
        <v>2884</v>
      </c>
      <c r="AI2992" t="s">
        <v>117</v>
      </c>
      <c r="AJ2992" s="7">
        <v>42004</v>
      </c>
      <c r="AK2992" t="s">
        <v>3449</v>
      </c>
      <c r="AL2992" t="s">
        <v>2885</v>
      </c>
      <c r="AM2992" t="s">
        <v>2327</v>
      </c>
      <c r="AN2992" t="s">
        <v>3495</v>
      </c>
      <c r="AO2992" t="str">
        <f>TEXT(A2992,"yyyy-mm-dd")</f>
        <v>2014-12-31</v>
      </c>
    </row>
    <row r="2993" spans="1:41">
      <c r="A2993" s="6" t="s">
        <v>3500</v>
      </c>
      <c r="B2993">
        <v>2015</v>
      </c>
      <c r="C2993">
        <v>1</v>
      </c>
      <c r="E2993" t="s">
        <v>1907</v>
      </c>
      <c r="F2993" t="s">
        <v>1908</v>
      </c>
      <c r="G2993" t="s">
        <v>102</v>
      </c>
      <c r="H2993" t="s">
        <v>3472</v>
      </c>
      <c r="I2993">
        <v>2016</v>
      </c>
      <c r="J2993">
        <v>4</v>
      </c>
      <c r="K2993" s="6">
        <v>42735</v>
      </c>
      <c r="L2993">
        <v>23</v>
      </c>
      <c r="M2993">
        <v>8</v>
      </c>
      <c r="N2993" t="s">
        <v>95</v>
      </c>
      <c r="O2993" s="8">
        <v>4.5</v>
      </c>
      <c r="P2993" s="8">
        <v>4.5</v>
      </c>
      <c r="Q2993" s="8">
        <v>4</v>
      </c>
      <c r="R2993" s="8">
        <v>4.75</v>
      </c>
      <c r="S2993" s="8">
        <v>3.5</v>
      </c>
      <c r="T2993" s="8">
        <v>5.75</v>
      </c>
      <c r="U2993" s="8">
        <v>0.5</v>
      </c>
      <c r="V2993" s="9">
        <v>28</v>
      </c>
      <c r="W2993" s="8">
        <v>0.75</v>
      </c>
      <c r="X2993" s="8">
        <v>2.25</v>
      </c>
      <c r="Y2993" s="8">
        <v>0</v>
      </c>
      <c r="Z2993" s="8">
        <v>0</v>
      </c>
      <c r="AA2993">
        <v>0.36000000000000032</v>
      </c>
      <c r="AF2993" t="s">
        <v>3483</v>
      </c>
      <c r="AG2993" t="s">
        <v>1910</v>
      </c>
      <c r="AH2993" t="s">
        <v>1911</v>
      </c>
      <c r="AI2993" t="s">
        <v>1944</v>
      </c>
      <c r="AJ2993" s="7">
        <v>42735</v>
      </c>
      <c r="AK2993" t="s">
        <v>3501</v>
      </c>
      <c r="AL2993" t="s">
        <v>1908</v>
      </c>
      <c r="AM2993" t="s">
        <v>3474</v>
      </c>
      <c r="AN2993" t="s">
        <v>3524</v>
      </c>
      <c r="AO2993" t="str">
        <f>TEXT(A2993,"yyyy-mm-dd")</f>
        <v>2015-01-31</v>
      </c>
    </row>
    <row r="2994" spans="1:41">
      <c r="A2994" s="6" t="s">
        <v>3500</v>
      </c>
      <c r="B2994">
        <v>2015</v>
      </c>
      <c r="C2994">
        <v>1</v>
      </c>
      <c r="E2994" t="s">
        <v>1907</v>
      </c>
      <c r="F2994" t="s">
        <v>1908</v>
      </c>
      <c r="G2994" t="s">
        <v>102</v>
      </c>
      <c r="H2994" t="s">
        <v>3368</v>
      </c>
      <c r="I2994">
        <v>2016</v>
      </c>
      <c r="J2994">
        <v>3</v>
      </c>
      <c r="K2994" s="6">
        <v>42643</v>
      </c>
      <c r="L2994">
        <v>20</v>
      </c>
      <c r="M2994">
        <v>7</v>
      </c>
      <c r="N2994" t="s">
        <v>185</v>
      </c>
      <c r="O2994" s="8">
        <v>4.32</v>
      </c>
      <c r="P2994" s="8">
        <v>4.25</v>
      </c>
      <c r="Q2994" s="8">
        <v>4</v>
      </c>
      <c r="R2994" s="8">
        <v>4.5</v>
      </c>
      <c r="S2994" s="8">
        <v>3.5</v>
      </c>
      <c r="T2994" s="8">
        <v>5.25</v>
      </c>
      <c r="U2994" s="8">
        <v>0.4</v>
      </c>
      <c r="V2994" s="9">
        <v>28</v>
      </c>
      <c r="W2994" s="8">
        <v>0.5</v>
      </c>
      <c r="X2994" s="8">
        <v>1.75</v>
      </c>
      <c r="Y2994" s="8">
        <v>7.0000000000000284E-2</v>
      </c>
      <c r="Z2994" s="8">
        <v>0</v>
      </c>
      <c r="AA2994">
        <v>0</v>
      </c>
      <c r="AF2994" t="s">
        <v>3369</v>
      </c>
      <c r="AG2994" t="s">
        <v>1910</v>
      </c>
      <c r="AH2994" t="s">
        <v>1911</v>
      </c>
      <c r="AI2994" t="s">
        <v>1939</v>
      </c>
      <c r="AJ2994" s="7">
        <v>42643</v>
      </c>
      <c r="AK2994" t="s">
        <v>3501</v>
      </c>
      <c r="AL2994" t="s">
        <v>1908</v>
      </c>
      <c r="AM2994" t="s">
        <v>3370</v>
      </c>
      <c r="AN2994" t="s">
        <v>3523</v>
      </c>
      <c r="AO2994" t="str">
        <f>TEXT(A2994,"yyyy-mm-dd")</f>
        <v>2015-01-31</v>
      </c>
    </row>
    <row r="2995" spans="1:41">
      <c r="A2995" s="6" t="s">
        <v>3500</v>
      </c>
      <c r="B2995">
        <v>2015</v>
      </c>
      <c r="C2995">
        <v>1</v>
      </c>
      <c r="E2995" t="s">
        <v>1907</v>
      </c>
      <c r="F2995" t="s">
        <v>1908</v>
      </c>
      <c r="G2995" t="s">
        <v>102</v>
      </c>
      <c r="H2995" t="s">
        <v>3265</v>
      </c>
      <c r="I2995">
        <v>2016</v>
      </c>
      <c r="J2995">
        <v>2</v>
      </c>
      <c r="K2995" s="6">
        <v>42551</v>
      </c>
      <c r="L2995">
        <v>17</v>
      </c>
      <c r="M2995">
        <v>6</v>
      </c>
      <c r="N2995" t="s">
        <v>214</v>
      </c>
      <c r="O2995" s="8">
        <v>4.09</v>
      </c>
      <c r="P2995" s="8">
        <v>4</v>
      </c>
      <c r="Q2995" s="8">
        <v>3.95</v>
      </c>
      <c r="R2995" s="8">
        <v>4.25</v>
      </c>
      <c r="S2995" s="8">
        <v>3.5</v>
      </c>
      <c r="T2995" s="8">
        <v>4.75</v>
      </c>
      <c r="U2995" s="8">
        <v>0.33</v>
      </c>
      <c r="V2995" s="9">
        <v>28</v>
      </c>
      <c r="W2995" s="8">
        <v>0.29999999999999982</v>
      </c>
      <c r="X2995" s="8">
        <v>1.25</v>
      </c>
      <c r="Y2995" s="8">
        <v>8.9999999999999858E-2</v>
      </c>
      <c r="Z2995" s="8">
        <v>0</v>
      </c>
      <c r="AA2995">
        <v>-0.21000000000000041</v>
      </c>
      <c r="AF2995" t="s">
        <v>3266</v>
      </c>
      <c r="AG2995" t="s">
        <v>1910</v>
      </c>
      <c r="AH2995" t="s">
        <v>1911</v>
      </c>
      <c r="AI2995" t="s">
        <v>1934</v>
      </c>
      <c r="AJ2995" s="7">
        <v>42551</v>
      </c>
      <c r="AK2995" t="s">
        <v>3501</v>
      </c>
      <c r="AL2995" t="s">
        <v>1908</v>
      </c>
      <c r="AM2995" t="s">
        <v>3267</v>
      </c>
      <c r="AN2995" t="s">
        <v>3522</v>
      </c>
      <c r="AO2995" t="str">
        <f>TEXT(A2995,"yyyy-mm-dd")</f>
        <v>2015-01-31</v>
      </c>
    </row>
    <row r="2996" spans="1:41">
      <c r="A2996" s="6" t="s">
        <v>3500</v>
      </c>
      <c r="B2996">
        <v>2015</v>
      </c>
      <c r="C2996">
        <v>1</v>
      </c>
      <c r="E2996" t="s">
        <v>1907</v>
      </c>
      <c r="F2996" t="s">
        <v>1908</v>
      </c>
      <c r="G2996" t="s">
        <v>102</v>
      </c>
      <c r="H2996" t="s">
        <v>3159</v>
      </c>
      <c r="I2996">
        <v>2016</v>
      </c>
      <c r="J2996">
        <v>1</v>
      </c>
      <c r="K2996" s="6">
        <v>42460</v>
      </c>
      <c r="L2996">
        <v>14</v>
      </c>
      <c r="M2996">
        <v>5</v>
      </c>
      <c r="N2996" t="s">
        <v>244</v>
      </c>
      <c r="O2996" s="8">
        <v>3.83</v>
      </c>
      <c r="P2996" s="8">
        <v>3.75</v>
      </c>
      <c r="Q2996" s="8">
        <v>3.71</v>
      </c>
      <c r="R2996" s="8">
        <v>4</v>
      </c>
      <c r="S2996" s="8">
        <v>3.25</v>
      </c>
      <c r="T2996" s="8">
        <v>4.5</v>
      </c>
      <c r="U2996" s="8">
        <v>0.28000000000000003</v>
      </c>
      <c r="V2996" s="9">
        <v>28</v>
      </c>
      <c r="W2996" s="8">
        <v>0.29000000000000004</v>
      </c>
      <c r="X2996" s="8">
        <v>1.25</v>
      </c>
      <c r="Y2996" s="8">
        <v>8.0000000000000071E-2</v>
      </c>
      <c r="Z2996" s="8">
        <v>-8.9999999999999858E-2</v>
      </c>
      <c r="AA2996">
        <v>-6.999999999999984E-2</v>
      </c>
      <c r="AF2996" t="s">
        <v>3160</v>
      </c>
      <c r="AG2996" t="s">
        <v>1910</v>
      </c>
      <c r="AH2996" t="s">
        <v>1911</v>
      </c>
      <c r="AI2996" t="s">
        <v>1929</v>
      </c>
      <c r="AJ2996" s="7">
        <v>42460</v>
      </c>
      <c r="AK2996" t="s">
        <v>3501</v>
      </c>
      <c r="AL2996" t="s">
        <v>1908</v>
      </c>
      <c r="AM2996" t="s">
        <v>3161</v>
      </c>
      <c r="AN2996" t="s">
        <v>3521</v>
      </c>
      <c r="AO2996" t="str">
        <f>TEXT(A2996,"yyyy-mm-dd")</f>
        <v>2015-01-31</v>
      </c>
    </row>
    <row r="2997" spans="1:41">
      <c r="A2997" s="6" t="s">
        <v>3500</v>
      </c>
      <c r="B2997">
        <v>2015</v>
      </c>
      <c r="C2997">
        <v>1</v>
      </c>
      <c r="E2997" t="s">
        <v>1907</v>
      </c>
      <c r="F2997" t="s">
        <v>1908</v>
      </c>
      <c r="G2997" t="s">
        <v>102</v>
      </c>
      <c r="H2997" t="s">
        <v>3037</v>
      </c>
      <c r="I2997">
        <v>2015</v>
      </c>
      <c r="J2997">
        <v>4</v>
      </c>
      <c r="K2997" s="6">
        <v>42369</v>
      </c>
      <c r="L2997">
        <v>11</v>
      </c>
      <c r="M2997">
        <v>4</v>
      </c>
      <c r="N2997" t="s">
        <v>85</v>
      </c>
      <c r="O2997" s="8">
        <v>3.56</v>
      </c>
      <c r="P2997" s="8">
        <v>3.5</v>
      </c>
      <c r="Q2997" s="8">
        <v>3.5</v>
      </c>
      <c r="R2997" s="8">
        <v>3.72</v>
      </c>
      <c r="S2997" s="8">
        <v>3.25</v>
      </c>
      <c r="T2997" s="8">
        <v>4</v>
      </c>
      <c r="U2997" s="8">
        <v>0.19</v>
      </c>
      <c r="V2997" s="9">
        <v>30</v>
      </c>
      <c r="W2997" s="8">
        <v>0.2200000000000002</v>
      </c>
      <c r="X2997" s="8">
        <v>0.75</v>
      </c>
      <c r="Y2997" s="8">
        <v>6.0000000000000053E-2</v>
      </c>
      <c r="Z2997" s="8">
        <v>0</v>
      </c>
      <c r="AA2997">
        <v>-2.9999999999999805E-2</v>
      </c>
      <c r="AF2997" t="s">
        <v>3049</v>
      </c>
      <c r="AG2997" t="s">
        <v>1910</v>
      </c>
      <c r="AH2997" t="s">
        <v>1911</v>
      </c>
      <c r="AI2997" t="s">
        <v>1924</v>
      </c>
      <c r="AJ2997" s="7">
        <v>42369</v>
      </c>
      <c r="AK2997" t="s">
        <v>3501</v>
      </c>
      <c r="AL2997" t="s">
        <v>1908</v>
      </c>
      <c r="AM2997" t="s">
        <v>3040</v>
      </c>
      <c r="AN2997" t="s">
        <v>3520</v>
      </c>
      <c r="AO2997" t="str">
        <f>TEXT(A2997,"yyyy-mm-dd")</f>
        <v>2015-01-31</v>
      </c>
    </row>
    <row r="2998" spans="1:41">
      <c r="A2998" s="6" t="s">
        <v>3500</v>
      </c>
      <c r="B2998">
        <v>2015</v>
      </c>
      <c r="C2998">
        <v>1</v>
      </c>
      <c r="E2998" t="s">
        <v>1907</v>
      </c>
      <c r="F2998" t="s">
        <v>1908</v>
      </c>
      <c r="G2998" t="s">
        <v>102</v>
      </c>
      <c r="H2998" t="s">
        <v>2970</v>
      </c>
      <c r="I2998">
        <v>2015</v>
      </c>
      <c r="J2998">
        <v>3</v>
      </c>
      <c r="K2998" s="6">
        <v>42277</v>
      </c>
      <c r="L2998">
        <v>8</v>
      </c>
      <c r="M2998">
        <v>3</v>
      </c>
      <c r="N2998" t="s">
        <v>182</v>
      </c>
      <c r="O2998" s="8">
        <v>3.27</v>
      </c>
      <c r="P2998" s="8">
        <v>3.25</v>
      </c>
      <c r="Q2998" s="8">
        <v>3</v>
      </c>
      <c r="R2998" s="8">
        <v>3.5</v>
      </c>
      <c r="S2998" s="8">
        <v>3</v>
      </c>
      <c r="T2998" s="8">
        <v>3.75</v>
      </c>
      <c r="U2998" s="8">
        <v>0.22</v>
      </c>
      <c r="V2998" s="9">
        <v>30</v>
      </c>
      <c r="W2998" s="8">
        <v>0.5</v>
      </c>
      <c r="X2998" s="8">
        <v>0.75</v>
      </c>
      <c r="Y2998" s="8">
        <v>2.0000000000000018E-2</v>
      </c>
      <c r="Z2998" s="8">
        <v>-0.14999999999999991</v>
      </c>
      <c r="AA2998">
        <v>0.25</v>
      </c>
      <c r="AF2998" t="s">
        <v>2971</v>
      </c>
      <c r="AG2998" t="s">
        <v>1910</v>
      </c>
      <c r="AH2998" t="s">
        <v>1911</v>
      </c>
      <c r="AI2998" t="s">
        <v>1919</v>
      </c>
      <c r="AJ2998" s="7">
        <v>42277</v>
      </c>
      <c r="AK2998" t="s">
        <v>3501</v>
      </c>
      <c r="AL2998" t="s">
        <v>1908</v>
      </c>
      <c r="AM2998" t="s">
        <v>2972</v>
      </c>
      <c r="AN2998" t="s">
        <v>3519</v>
      </c>
      <c r="AO2998" t="str">
        <f>TEXT(A2998,"yyyy-mm-dd")</f>
        <v>2015-01-31</v>
      </c>
    </row>
    <row r="2999" spans="1:41">
      <c r="A2999" s="6" t="s">
        <v>3500</v>
      </c>
      <c r="B2999">
        <v>2015</v>
      </c>
      <c r="C2999">
        <v>1</v>
      </c>
      <c r="E2999" t="s">
        <v>1907</v>
      </c>
      <c r="F2999" t="s">
        <v>1908</v>
      </c>
      <c r="G2999" t="s">
        <v>102</v>
      </c>
      <c r="H2999" t="s">
        <v>2840</v>
      </c>
      <c r="I2999">
        <v>2015</v>
      </c>
      <c r="J2999">
        <v>2</v>
      </c>
      <c r="K2999" s="6">
        <v>42185</v>
      </c>
      <c r="L2999">
        <v>5</v>
      </c>
      <c r="M2999">
        <v>2</v>
      </c>
      <c r="N2999" t="s">
        <v>211</v>
      </c>
      <c r="O2999" s="8">
        <v>3.08</v>
      </c>
      <c r="P2999" s="8">
        <v>3</v>
      </c>
      <c r="Q2999" s="8">
        <v>3</v>
      </c>
      <c r="R2999" s="8">
        <v>3.12</v>
      </c>
      <c r="S2999" s="8">
        <v>3</v>
      </c>
      <c r="T2999" s="8">
        <v>3.5</v>
      </c>
      <c r="U2999" s="8">
        <v>0.15</v>
      </c>
      <c r="V2999" s="9">
        <v>30</v>
      </c>
      <c r="W2999" s="8">
        <v>0.12000000000000011</v>
      </c>
      <c r="X2999" s="8">
        <v>0.5</v>
      </c>
      <c r="Y2999" s="8">
        <v>8.0000000000000071E-2</v>
      </c>
      <c r="Z2999" s="8">
        <v>0</v>
      </c>
      <c r="AA2999">
        <v>-0.12000000000000011</v>
      </c>
      <c r="AF2999" t="s">
        <v>2841</v>
      </c>
      <c r="AG2999" t="s">
        <v>1910</v>
      </c>
      <c r="AH2999" t="s">
        <v>1911</v>
      </c>
      <c r="AI2999" t="s">
        <v>1915</v>
      </c>
      <c r="AJ2999" s="7">
        <v>42185</v>
      </c>
      <c r="AK2999" t="s">
        <v>3501</v>
      </c>
      <c r="AL2999" t="s">
        <v>1908</v>
      </c>
      <c r="AM2999" t="s">
        <v>2842</v>
      </c>
      <c r="AN2999" t="s">
        <v>3518</v>
      </c>
      <c r="AO2999" t="str">
        <f>TEXT(A2999,"yyyy-mm-dd")</f>
        <v>2015-01-31</v>
      </c>
    </row>
    <row r="3000" spans="1:41">
      <c r="A3000" s="6" t="s">
        <v>3500</v>
      </c>
      <c r="B3000">
        <v>2015</v>
      </c>
      <c r="C3000">
        <v>1</v>
      </c>
      <c r="E3000" t="s">
        <v>1907</v>
      </c>
      <c r="F3000" t="s">
        <v>1908</v>
      </c>
      <c r="G3000" t="s">
        <v>102</v>
      </c>
      <c r="H3000" t="s">
        <v>2749</v>
      </c>
      <c r="I3000">
        <v>2015</v>
      </c>
      <c r="J3000">
        <v>1</v>
      </c>
      <c r="K3000" s="6">
        <v>42094</v>
      </c>
      <c r="L3000">
        <v>2</v>
      </c>
      <c r="M3000">
        <v>1</v>
      </c>
      <c r="N3000" t="s">
        <v>104</v>
      </c>
      <c r="O3000" s="8">
        <v>3</v>
      </c>
      <c r="P3000" s="8">
        <v>3</v>
      </c>
      <c r="Q3000" s="8">
        <v>3</v>
      </c>
      <c r="R3000" s="8">
        <v>3</v>
      </c>
      <c r="S3000" s="8">
        <v>3</v>
      </c>
      <c r="T3000" s="8">
        <v>3.01</v>
      </c>
      <c r="U3000" s="8">
        <v>0</v>
      </c>
      <c r="V3000" s="9">
        <v>30</v>
      </c>
      <c r="W3000" s="8">
        <v>0</v>
      </c>
      <c r="X3000" s="8">
        <v>9.9999999999997868E-3</v>
      </c>
      <c r="Y3000" s="8">
        <v>0</v>
      </c>
      <c r="Z3000" s="8">
        <v>0</v>
      </c>
      <c r="AA3000">
        <v>0</v>
      </c>
      <c r="AF3000" t="s">
        <v>2750</v>
      </c>
      <c r="AG3000" t="s">
        <v>1910</v>
      </c>
      <c r="AH3000" t="s">
        <v>1911</v>
      </c>
      <c r="AI3000" t="s">
        <v>1912</v>
      </c>
      <c r="AJ3000" s="7">
        <v>42094</v>
      </c>
      <c r="AK3000" t="s">
        <v>3501</v>
      </c>
      <c r="AL3000" t="s">
        <v>1908</v>
      </c>
      <c r="AM3000" t="s">
        <v>2751</v>
      </c>
      <c r="AN3000" t="s">
        <v>3517</v>
      </c>
      <c r="AO3000" t="str">
        <f>TEXT(A3000,"yyyy-mm-dd")</f>
        <v>2015-01-31</v>
      </c>
    </row>
    <row r="3001" spans="1:41">
      <c r="A3001" s="6" t="s">
        <v>3500</v>
      </c>
      <c r="B3001">
        <v>2015</v>
      </c>
      <c r="C3001">
        <v>1</v>
      </c>
      <c r="E3001" t="s">
        <v>100</v>
      </c>
      <c r="F3001" t="s">
        <v>101</v>
      </c>
      <c r="G3001" t="s">
        <v>83</v>
      </c>
      <c r="H3001" t="s">
        <v>3453</v>
      </c>
      <c r="I3001">
        <v>2017</v>
      </c>
      <c r="K3001" s="6">
        <v>43100</v>
      </c>
      <c r="L3001">
        <v>35</v>
      </c>
      <c r="N3001" t="s">
        <v>943</v>
      </c>
      <c r="O3001" s="8">
        <v>3.98</v>
      </c>
      <c r="P3001" s="8">
        <v>3.95</v>
      </c>
      <c r="Q3001" s="8">
        <v>3.7</v>
      </c>
      <c r="R3001" s="8">
        <v>4.2300000000000004</v>
      </c>
      <c r="S3001" s="8">
        <v>3.1</v>
      </c>
      <c r="T3001" s="8">
        <v>5.5</v>
      </c>
      <c r="U3001" s="8">
        <v>0.5</v>
      </c>
      <c r="V3001" s="9">
        <v>24</v>
      </c>
      <c r="W3001" s="8">
        <v>0.53000000000000025</v>
      </c>
      <c r="X3001" s="8">
        <v>2.4</v>
      </c>
      <c r="Y3001" s="8">
        <v>2.9999999999999805E-2</v>
      </c>
      <c r="Z3001" s="8">
        <v>-0.20000000000000018</v>
      </c>
      <c r="AA3001">
        <v>-0.1599999999999997</v>
      </c>
      <c r="AF3001" t="s">
        <v>10138</v>
      </c>
      <c r="AG3001" t="s">
        <v>9655</v>
      </c>
      <c r="AH3001" t="s">
        <v>9656</v>
      </c>
      <c r="AI3001" t="s">
        <v>9708</v>
      </c>
      <c r="AJ3001" s="7">
        <v>43100</v>
      </c>
      <c r="AK3001" t="s">
        <v>3501</v>
      </c>
      <c r="AL3001" t="s">
        <v>109</v>
      </c>
      <c r="AM3001" t="s">
        <v>3455</v>
      </c>
      <c r="AN3001" t="s">
        <v>10140</v>
      </c>
    </row>
    <row r="3002" spans="1:41">
      <c r="A3002" s="6" t="s">
        <v>3500</v>
      </c>
      <c r="B3002">
        <v>2015</v>
      </c>
      <c r="C3002">
        <v>1</v>
      </c>
      <c r="E3002" t="s">
        <v>100</v>
      </c>
      <c r="F3002" t="s">
        <v>101</v>
      </c>
      <c r="G3002" t="s">
        <v>102</v>
      </c>
      <c r="H3002" t="s">
        <v>3472</v>
      </c>
      <c r="I3002">
        <v>2016</v>
      </c>
      <c r="J3002">
        <v>4</v>
      </c>
      <c r="K3002" s="6">
        <v>42735</v>
      </c>
      <c r="L3002">
        <v>23</v>
      </c>
      <c r="M3002">
        <v>8</v>
      </c>
      <c r="N3002" t="s">
        <v>95</v>
      </c>
      <c r="O3002" s="8">
        <v>3.9</v>
      </c>
      <c r="P3002" s="8">
        <v>3.95</v>
      </c>
      <c r="Q3002" s="8">
        <v>3.6</v>
      </c>
      <c r="R3002" s="8">
        <v>4.2</v>
      </c>
      <c r="S3002" s="8">
        <v>1.43</v>
      </c>
      <c r="T3002" s="8">
        <v>5.5</v>
      </c>
      <c r="U3002" s="8">
        <v>0.71</v>
      </c>
      <c r="V3002" s="9">
        <v>28</v>
      </c>
      <c r="W3002" s="8">
        <v>0.60000000000000009</v>
      </c>
      <c r="X3002" s="8">
        <v>4.07</v>
      </c>
      <c r="Y3002" s="8">
        <v>-5.0000000000000266E-2</v>
      </c>
      <c r="Z3002" s="8">
        <v>-0.22999999999999954</v>
      </c>
      <c r="AA3002">
        <v>-1.0000000000000231E-2</v>
      </c>
      <c r="AF3002" t="s">
        <v>3473</v>
      </c>
      <c r="AG3002" t="s">
        <v>106</v>
      </c>
      <c r="AH3002" t="s">
        <v>107</v>
      </c>
      <c r="AI3002" t="s">
        <v>2673</v>
      </c>
      <c r="AJ3002" s="7">
        <v>42735</v>
      </c>
      <c r="AK3002" t="s">
        <v>3501</v>
      </c>
      <c r="AL3002" t="s">
        <v>109</v>
      </c>
      <c r="AM3002" t="s">
        <v>3474</v>
      </c>
      <c r="AN3002" t="s">
        <v>3516</v>
      </c>
      <c r="AO3002" t="str">
        <f>TEXT(A3002,"yyyy-mm-dd")</f>
        <v>2015-01-31</v>
      </c>
    </row>
    <row r="3003" spans="1:41">
      <c r="A3003" s="6" t="s">
        <v>3500</v>
      </c>
      <c r="B3003">
        <v>2015</v>
      </c>
      <c r="C3003">
        <v>1</v>
      </c>
      <c r="E3003" t="s">
        <v>100</v>
      </c>
      <c r="F3003" t="s">
        <v>101</v>
      </c>
      <c r="G3003" t="s">
        <v>83</v>
      </c>
      <c r="H3003" t="s">
        <v>3018</v>
      </c>
      <c r="I3003">
        <v>2016</v>
      </c>
      <c r="K3003" s="6">
        <v>42735</v>
      </c>
      <c r="L3003">
        <v>23</v>
      </c>
      <c r="N3003" t="s">
        <v>95</v>
      </c>
      <c r="O3003" s="8">
        <v>3.8</v>
      </c>
      <c r="P3003" s="8">
        <v>3.8</v>
      </c>
      <c r="Q3003" s="8">
        <v>3.5</v>
      </c>
      <c r="R3003" s="8">
        <v>4</v>
      </c>
      <c r="S3003" s="8">
        <v>3.1</v>
      </c>
      <c r="T3003" s="8">
        <v>4.7</v>
      </c>
      <c r="U3003" s="8">
        <v>0.38</v>
      </c>
      <c r="V3003" s="9">
        <v>32</v>
      </c>
      <c r="W3003" s="8">
        <v>0.5</v>
      </c>
      <c r="X3003" s="8">
        <v>1.6</v>
      </c>
      <c r="Y3003" s="8">
        <v>0</v>
      </c>
      <c r="Z3003" s="8">
        <v>-0.20000000000000018</v>
      </c>
      <c r="AA3003">
        <v>0.13000000000000034</v>
      </c>
      <c r="AF3003" t="s">
        <v>10098</v>
      </c>
      <c r="AG3003" t="s">
        <v>9655</v>
      </c>
      <c r="AH3003" t="s">
        <v>9656</v>
      </c>
      <c r="AI3003" t="s">
        <v>9669</v>
      </c>
      <c r="AJ3003" s="7">
        <v>42735</v>
      </c>
      <c r="AK3003" t="s">
        <v>3501</v>
      </c>
      <c r="AL3003" t="s">
        <v>109</v>
      </c>
      <c r="AM3003" t="s">
        <v>3020</v>
      </c>
      <c r="AN3003" t="s">
        <v>10113</v>
      </c>
    </row>
    <row r="3004" spans="1:41">
      <c r="A3004" s="6" t="s">
        <v>3500</v>
      </c>
      <c r="B3004">
        <v>2015</v>
      </c>
      <c r="C3004">
        <v>1</v>
      </c>
      <c r="E3004" t="s">
        <v>100</v>
      </c>
      <c r="F3004" t="s">
        <v>101</v>
      </c>
      <c r="G3004" t="s">
        <v>102</v>
      </c>
      <c r="H3004" t="s">
        <v>3368</v>
      </c>
      <c r="I3004">
        <v>2016</v>
      </c>
      <c r="J3004">
        <v>3</v>
      </c>
      <c r="K3004" s="6">
        <v>42643</v>
      </c>
      <c r="L3004">
        <v>20</v>
      </c>
      <c r="M3004">
        <v>7</v>
      </c>
      <c r="N3004" t="s">
        <v>185</v>
      </c>
      <c r="O3004" s="8">
        <v>3.73</v>
      </c>
      <c r="P3004" s="8">
        <v>3.73</v>
      </c>
      <c r="Q3004" s="8">
        <v>3.41</v>
      </c>
      <c r="R3004" s="8">
        <v>4.0599999999999996</v>
      </c>
      <c r="S3004" s="8">
        <v>2.36</v>
      </c>
      <c r="T3004" s="8">
        <v>4.7</v>
      </c>
      <c r="U3004" s="8">
        <v>0.5</v>
      </c>
      <c r="V3004" s="9">
        <v>28</v>
      </c>
      <c r="W3004" s="8">
        <v>0.64999999999999947</v>
      </c>
      <c r="X3004" s="8">
        <v>2.3400000000000003</v>
      </c>
      <c r="Y3004" s="8">
        <v>0</v>
      </c>
      <c r="Z3004" s="8">
        <v>-0.12000000000000011</v>
      </c>
      <c r="AA3004">
        <v>0.19999999999999973</v>
      </c>
      <c r="AF3004" t="s">
        <v>3470</v>
      </c>
      <c r="AG3004" t="s">
        <v>106</v>
      </c>
      <c r="AH3004" t="s">
        <v>107</v>
      </c>
      <c r="AI3004" t="s">
        <v>2670</v>
      </c>
      <c r="AJ3004" s="7">
        <v>42643</v>
      </c>
      <c r="AK3004" t="s">
        <v>3501</v>
      </c>
      <c r="AL3004" t="s">
        <v>109</v>
      </c>
      <c r="AM3004" t="s">
        <v>3370</v>
      </c>
      <c r="AN3004" t="s">
        <v>3515</v>
      </c>
      <c r="AO3004" t="str">
        <f>TEXT(A3004,"yyyy-mm-dd")</f>
        <v>2015-01-31</v>
      </c>
    </row>
    <row r="3005" spans="1:41">
      <c r="A3005" s="6" t="s">
        <v>3500</v>
      </c>
      <c r="B3005">
        <v>2015</v>
      </c>
      <c r="C3005">
        <v>1</v>
      </c>
      <c r="E3005" t="s">
        <v>100</v>
      </c>
      <c r="F3005" t="s">
        <v>101</v>
      </c>
      <c r="G3005" t="s">
        <v>102</v>
      </c>
      <c r="H3005" t="s">
        <v>3265</v>
      </c>
      <c r="I3005">
        <v>2016</v>
      </c>
      <c r="J3005">
        <v>2</v>
      </c>
      <c r="K3005" s="6">
        <v>42551</v>
      </c>
      <c r="L3005">
        <v>17</v>
      </c>
      <c r="M3005">
        <v>6</v>
      </c>
      <c r="N3005" t="s">
        <v>214</v>
      </c>
      <c r="O3005" s="8">
        <v>3.86</v>
      </c>
      <c r="P3005" s="8">
        <v>3.9</v>
      </c>
      <c r="Q3005" s="8">
        <v>3.5</v>
      </c>
      <c r="R3005" s="8">
        <v>4.1500000000000004</v>
      </c>
      <c r="S3005" s="8">
        <v>2.4900000000000002</v>
      </c>
      <c r="T3005" s="8">
        <v>5.0999999999999996</v>
      </c>
      <c r="U3005" s="8">
        <v>0.56000000000000005</v>
      </c>
      <c r="V3005" s="9">
        <v>28</v>
      </c>
      <c r="W3005" s="8">
        <v>0.65000000000000036</v>
      </c>
      <c r="X3005" s="8">
        <v>2.6099999999999994</v>
      </c>
      <c r="Y3005" s="8">
        <v>-4.0000000000000036E-2</v>
      </c>
      <c r="Z3005" s="8">
        <v>0</v>
      </c>
      <c r="AA3005">
        <v>0.20000000000000062</v>
      </c>
      <c r="AF3005" t="s">
        <v>3468</v>
      </c>
      <c r="AG3005" t="s">
        <v>106</v>
      </c>
      <c r="AH3005" t="s">
        <v>107</v>
      </c>
      <c r="AI3005" t="s">
        <v>2667</v>
      </c>
      <c r="AJ3005" s="7">
        <v>42551</v>
      </c>
      <c r="AK3005" t="s">
        <v>3501</v>
      </c>
      <c r="AL3005" t="s">
        <v>109</v>
      </c>
      <c r="AM3005" t="s">
        <v>3267</v>
      </c>
      <c r="AN3005" t="s">
        <v>3514</v>
      </c>
      <c r="AO3005" t="str">
        <f>TEXT(A3005,"yyyy-mm-dd")</f>
        <v>2015-01-31</v>
      </c>
    </row>
    <row r="3006" spans="1:41">
      <c r="A3006" s="6" t="s">
        <v>3500</v>
      </c>
      <c r="B3006">
        <v>2015</v>
      </c>
      <c r="C3006">
        <v>1</v>
      </c>
      <c r="E3006" t="s">
        <v>100</v>
      </c>
      <c r="F3006" t="s">
        <v>101</v>
      </c>
      <c r="G3006" t="s">
        <v>102</v>
      </c>
      <c r="H3006" t="s">
        <v>3159</v>
      </c>
      <c r="I3006">
        <v>2016</v>
      </c>
      <c r="J3006">
        <v>1</v>
      </c>
      <c r="K3006" s="6">
        <v>42460</v>
      </c>
      <c r="L3006">
        <v>14</v>
      </c>
      <c r="M3006">
        <v>5</v>
      </c>
      <c r="N3006" t="s">
        <v>244</v>
      </c>
      <c r="O3006" s="8">
        <v>3.54</v>
      </c>
      <c r="P3006" s="8">
        <v>3.5</v>
      </c>
      <c r="Q3006" s="8">
        <v>3.18</v>
      </c>
      <c r="R3006" s="8">
        <v>3.73</v>
      </c>
      <c r="S3006" s="8">
        <v>2.5</v>
      </c>
      <c r="T3006" s="8">
        <v>5.49</v>
      </c>
      <c r="U3006" s="8">
        <v>0.56999999999999995</v>
      </c>
      <c r="V3006" s="9">
        <v>28</v>
      </c>
      <c r="W3006" s="8">
        <v>0.54999999999999982</v>
      </c>
      <c r="X3006" s="8">
        <v>2.99</v>
      </c>
      <c r="Y3006" s="8">
        <v>4.0000000000000036E-2</v>
      </c>
      <c r="Z3006" s="8">
        <v>-8.9999999999999858E-2</v>
      </c>
      <c r="AA3006">
        <v>0.11999999999999966</v>
      </c>
      <c r="AF3006" t="s">
        <v>3466</v>
      </c>
      <c r="AG3006" t="s">
        <v>106</v>
      </c>
      <c r="AH3006" t="s">
        <v>107</v>
      </c>
      <c r="AI3006" t="s">
        <v>502</v>
      </c>
      <c r="AJ3006" s="7">
        <v>42460</v>
      </c>
      <c r="AK3006" t="s">
        <v>3501</v>
      </c>
      <c r="AL3006" t="s">
        <v>109</v>
      </c>
      <c r="AM3006" t="s">
        <v>3161</v>
      </c>
      <c r="AN3006" t="s">
        <v>3513</v>
      </c>
      <c r="AO3006" t="str">
        <f>TEXT(A3006,"yyyy-mm-dd")</f>
        <v>2015-01-31</v>
      </c>
    </row>
    <row r="3007" spans="1:41">
      <c r="A3007" s="6" t="s">
        <v>3500</v>
      </c>
      <c r="B3007">
        <v>2015</v>
      </c>
      <c r="C3007">
        <v>1</v>
      </c>
      <c r="E3007" t="s">
        <v>100</v>
      </c>
      <c r="F3007" t="s">
        <v>101</v>
      </c>
      <c r="G3007" t="s">
        <v>102</v>
      </c>
      <c r="H3007" t="s">
        <v>3037</v>
      </c>
      <c r="I3007">
        <v>2015</v>
      </c>
      <c r="J3007">
        <v>4</v>
      </c>
      <c r="K3007" s="6">
        <v>42369</v>
      </c>
      <c r="L3007">
        <v>11</v>
      </c>
      <c r="M3007">
        <v>4</v>
      </c>
      <c r="N3007" t="s">
        <v>85</v>
      </c>
      <c r="O3007" s="8">
        <v>3.37</v>
      </c>
      <c r="P3007" s="8">
        <v>3.35</v>
      </c>
      <c r="Q3007" s="8">
        <v>3</v>
      </c>
      <c r="R3007" s="8">
        <v>3.6</v>
      </c>
      <c r="S3007" s="8">
        <v>2.6</v>
      </c>
      <c r="T3007" s="8">
        <v>4.4000000000000004</v>
      </c>
      <c r="U3007" s="8">
        <v>0.45</v>
      </c>
      <c r="V3007" s="9">
        <v>32</v>
      </c>
      <c r="W3007" s="8">
        <v>0.60000000000000009</v>
      </c>
      <c r="X3007" s="8">
        <v>1.8000000000000003</v>
      </c>
      <c r="Y3007" s="8">
        <v>2.0000000000000018E-2</v>
      </c>
      <c r="Z3007" s="8">
        <v>-0.21999999999999975</v>
      </c>
      <c r="AA3007">
        <v>4.000000000000048E-2</v>
      </c>
      <c r="AF3007" t="s">
        <v>3038</v>
      </c>
      <c r="AG3007" t="s">
        <v>106</v>
      </c>
      <c r="AH3007" t="s">
        <v>107</v>
      </c>
      <c r="AI3007" t="s">
        <v>497</v>
      </c>
      <c r="AJ3007" s="7">
        <v>42369</v>
      </c>
      <c r="AK3007" t="s">
        <v>3501</v>
      </c>
      <c r="AL3007" t="s">
        <v>109</v>
      </c>
      <c r="AM3007" t="s">
        <v>3040</v>
      </c>
      <c r="AN3007" t="s">
        <v>3512</v>
      </c>
      <c r="AO3007" t="str">
        <f>TEXT(A3007,"yyyy-mm-dd")</f>
        <v>2015-01-31</v>
      </c>
    </row>
    <row r="3008" spans="1:41">
      <c r="A3008" s="6" t="s">
        <v>3500</v>
      </c>
      <c r="B3008">
        <v>2015</v>
      </c>
      <c r="C3008">
        <v>1</v>
      </c>
      <c r="E3008" t="s">
        <v>100</v>
      </c>
      <c r="F3008" t="s">
        <v>101</v>
      </c>
      <c r="G3008" t="s">
        <v>83</v>
      </c>
      <c r="H3008" t="s">
        <v>2624</v>
      </c>
      <c r="I3008">
        <v>2015</v>
      </c>
      <c r="K3008" s="6">
        <v>42369</v>
      </c>
      <c r="L3008">
        <v>11</v>
      </c>
      <c r="N3008" t="s">
        <v>85</v>
      </c>
      <c r="O3008" s="8">
        <v>3.29</v>
      </c>
      <c r="P3008" s="8">
        <v>3.29</v>
      </c>
      <c r="Q3008" s="8">
        <v>3.1</v>
      </c>
      <c r="R3008" s="8">
        <v>3.4</v>
      </c>
      <c r="S3008" s="8">
        <v>2.7</v>
      </c>
      <c r="T3008" s="8">
        <v>4</v>
      </c>
      <c r="U3008" s="8">
        <v>0.28999999999999998</v>
      </c>
      <c r="V3008" s="9">
        <v>33</v>
      </c>
      <c r="W3008" s="8">
        <v>0.29999999999999982</v>
      </c>
      <c r="X3008" s="8">
        <v>1.2999999999999998</v>
      </c>
      <c r="Y3008" s="8">
        <v>0</v>
      </c>
      <c r="Z3008" s="8">
        <v>-0.20999999999999996</v>
      </c>
      <c r="AA3008">
        <v>-4.4408920985006262E-16</v>
      </c>
      <c r="AF3008" t="s">
        <v>10060</v>
      </c>
      <c r="AG3008" t="s">
        <v>9655</v>
      </c>
      <c r="AH3008" t="s">
        <v>9656</v>
      </c>
      <c r="AI3008" t="s">
        <v>9657</v>
      </c>
      <c r="AJ3008" s="7">
        <v>42369</v>
      </c>
      <c r="AK3008" t="s">
        <v>3501</v>
      </c>
      <c r="AL3008" t="s">
        <v>109</v>
      </c>
      <c r="AM3008" t="s">
        <v>2626</v>
      </c>
      <c r="AN3008" t="s">
        <v>10085</v>
      </c>
    </row>
    <row r="3009" spans="1:41">
      <c r="A3009" s="6" t="s">
        <v>3500</v>
      </c>
      <c r="B3009">
        <v>2015</v>
      </c>
      <c r="C3009">
        <v>1</v>
      </c>
      <c r="E3009" t="s">
        <v>100</v>
      </c>
      <c r="F3009" t="s">
        <v>101</v>
      </c>
      <c r="G3009" t="s">
        <v>102</v>
      </c>
      <c r="H3009" t="s">
        <v>2970</v>
      </c>
      <c r="I3009">
        <v>2015</v>
      </c>
      <c r="J3009">
        <v>3</v>
      </c>
      <c r="K3009" s="6">
        <v>42277</v>
      </c>
      <c r="L3009">
        <v>8</v>
      </c>
      <c r="M3009">
        <v>3</v>
      </c>
      <c r="N3009" t="s">
        <v>182</v>
      </c>
      <c r="O3009" s="8">
        <v>3.44</v>
      </c>
      <c r="P3009" s="8">
        <v>3.4</v>
      </c>
      <c r="Q3009" s="8">
        <v>3.1</v>
      </c>
      <c r="R3009" s="8">
        <v>3.6</v>
      </c>
      <c r="S3009" s="8">
        <v>2.5</v>
      </c>
      <c r="T3009" s="8">
        <v>5.07</v>
      </c>
      <c r="U3009" s="8">
        <v>0.47</v>
      </c>
      <c r="V3009" s="9">
        <v>32</v>
      </c>
      <c r="W3009" s="8">
        <v>0.5</v>
      </c>
      <c r="X3009" s="8">
        <v>2.5700000000000003</v>
      </c>
      <c r="Y3009" s="8">
        <v>4.0000000000000036E-2</v>
      </c>
      <c r="Z3009" s="8">
        <v>-0.10000000000000009</v>
      </c>
      <c r="AA3009">
        <v>-9.9999999999999645E-2</v>
      </c>
      <c r="AF3009" t="s">
        <v>3035</v>
      </c>
      <c r="AG3009" t="s">
        <v>106</v>
      </c>
      <c r="AH3009" t="s">
        <v>107</v>
      </c>
      <c r="AI3009" t="s">
        <v>427</v>
      </c>
      <c r="AJ3009" s="7">
        <v>42277</v>
      </c>
      <c r="AK3009" t="s">
        <v>3501</v>
      </c>
      <c r="AL3009" t="s">
        <v>109</v>
      </c>
      <c r="AM3009" t="s">
        <v>2972</v>
      </c>
      <c r="AN3009" t="s">
        <v>3511</v>
      </c>
      <c r="AO3009" t="str">
        <f>TEXT(A3009,"yyyy-mm-dd")</f>
        <v>2015-01-31</v>
      </c>
    </row>
    <row r="3010" spans="1:41">
      <c r="A3010" s="6" t="s">
        <v>3500</v>
      </c>
      <c r="B3010">
        <v>2015</v>
      </c>
      <c r="C3010">
        <v>1</v>
      </c>
      <c r="E3010" t="s">
        <v>100</v>
      </c>
      <c r="F3010" t="s">
        <v>101</v>
      </c>
      <c r="G3010" t="s">
        <v>102</v>
      </c>
      <c r="H3010" t="s">
        <v>2840</v>
      </c>
      <c r="I3010">
        <v>2015</v>
      </c>
      <c r="J3010">
        <v>2</v>
      </c>
      <c r="K3010" s="6">
        <v>42185</v>
      </c>
      <c r="L3010">
        <v>5</v>
      </c>
      <c r="M3010">
        <v>2</v>
      </c>
      <c r="N3010" t="s">
        <v>211</v>
      </c>
      <c r="O3010" s="8">
        <v>3.25</v>
      </c>
      <c r="P3010" s="8">
        <v>3.3</v>
      </c>
      <c r="Q3010" s="8">
        <v>3</v>
      </c>
      <c r="R3010" s="8">
        <v>3.43</v>
      </c>
      <c r="S3010" s="8">
        <v>2.5</v>
      </c>
      <c r="T3010" s="8">
        <v>4</v>
      </c>
      <c r="U3010" s="8">
        <v>0.36</v>
      </c>
      <c r="V3010" s="9">
        <v>32</v>
      </c>
      <c r="W3010" s="8">
        <v>0.43000000000000016</v>
      </c>
      <c r="X3010" s="8">
        <v>1.5</v>
      </c>
      <c r="Y3010" s="8">
        <v>-4.9999999999999822E-2</v>
      </c>
      <c r="Z3010" s="8">
        <v>-0.10000000000000009</v>
      </c>
      <c r="AA3010">
        <v>-7.9999999999999627E-2</v>
      </c>
      <c r="AF3010" t="s">
        <v>3033</v>
      </c>
      <c r="AG3010" t="s">
        <v>106</v>
      </c>
      <c r="AH3010" t="s">
        <v>107</v>
      </c>
      <c r="AI3010" t="s">
        <v>340</v>
      </c>
      <c r="AJ3010" s="7">
        <v>42185</v>
      </c>
      <c r="AK3010" t="s">
        <v>3501</v>
      </c>
      <c r="AL3010" t="s">
        <v>109</v>
      </c>
      <c r="AM3010" t="s">
        <v>2842</v>
      </c>
      <c r="AN3010" t="s">
        <v>3510</v>
      </c>
      <c r="AO3010" t="str">
        <f>TEXT(A3010,"yyyy-mm-dd")</f>
        <v>2015-01-31</v>
      </c>
    </row>
    <row r="3011" spans="1:41">
      <c r="A3011" s="6" t="s">
        <v>3500</v>
      </c>
      <c r="B3011">
        <v>2015</v>
      </c>
      <c r="C3011">
        <v>1</v>
      </c>
      <c r="E3011" t="s">
        <v>100</v>
      </c>
      <c r="F3011" t="s">
        <v>101</v>
      </c>
      <c r="G3011" t="s">
        <v>102</v>
      </c>
      <c r="H3011" t="s">
        <v>2749</v>
      </c>
      <c r="I3011">
        <v>2015</v>
      </c>
      <c r="J3011">
        <v>1</v>
      </c>
      <c r="K3011" s="6">
        <v>42094</v>
      </c>
      <c r="L3011">
        <v>2</v>
      </c>
      <c r="M3011">
        <v>1</v>
      </c>
      <c r="N3011" t="s">
        <v>104</v>
      </c>
      <c r="O3011" s="8">
        <v>3.14</v>
      </c>
      <c r="P3011" s="8">
        <v>3.17</v>
      </c>
      <c r="Q3011" s="8">
        <v>2.88</v>
      </c>
      <c r="R3011" s="8">
        <v>3.4</v>
      </c>
      <c r="S3011" s="8">
        <v>2.5</v>
      </c>
      <c r="T3011" s="8">
        <v>3.9</v>
      </c>
      <c r="U3011" s="8">
        <v>0.36</v>
      </c>
      <c r="V3011" s="9">
        <v>32</v>
      </c>
      <c r="W3011" s="8">
        <v>0.52</v>
      </c>
      <c r="X3011" s="8">
        <v>1.4</v>
      </c>
      <c r="Y3011" s="8">
        <v>-2.9999999999999805E-2</v>
      </c>
      <c r="Z3011" s="8">
        <v>-0.22999999999999998</v>
      </c>
      <c r="AA3011">
        <v>2.0000000000000018E-2</v>
      </c>
      <c r="AF3011" t="s">
        <v>3031</v>
      </c>
      <c r="AG3011" t="s">
        <v>106</v>
      </c>
      <c r="AH3011" t="s">
        <v>107</v>
      </c>
      <c r="AI3011" t="s">
        <v>108</v>
      </c>
      <c r="AJ3011" s="7">
        <v>42094</v>
      </c>
      <c r="AK3011" t="s">
        <v>3501</v>
      </c>
      <c r="AL3011" t="s">
        <v>109</v>
      </c>
      <c r="AM3011" t="s">
        <v>2751</v>
      </c>
      <c r="AN3011" t="s">
        <v>3509</v>
      </c>
      <c r="AO3011" t="str">
        <f>TEXT(A3011,"yyyy-mm-dd")</f>
        <v>2015-01-31</v>
      </c>
    </row>
    <row r="3012" spans="1:41">
      <c r="A3012" s="6" t="s">
        <v>3500</v>
      </c>
      <c r="B3012">
        <v>2015</v>
      </c>
      <c r="C3012">
        <v>1</v>
      </c>
      <c r="E3012" t="s">
        <v>100</v>
      </c>
      <c r="F3012" t="s">
        <v>101</v>
      </c>
      <c r="G3012" t="s">
        <v>102</v>
      </c>
      <c r="H3012" t="s">
        <v>2641</v>
      </c>
      <c r="I3012">
        <v>2014</v>
      </c>
      <c r="J3012">
        <v>4</v>
      </c>
      <c r="K3012" s="6">
        <v>42004</v>
      </c>
      <c r="L3012">
        <v>-1</v>
      </c>
      <c r="M3012">
        <v>0</v>
      </c>
      <c r="N3012" t="s">
        <v>187</v>
      </c>
      <c r="O3012" s="8">
        <v>2.85</v>
      </c>
      <c r="P3012" s="8">
        <v>2.8</v>
      </c>
      <c r="Q3012" s="8">
        <v>2.6</v>
      </c>
      <c r="R3012" s="8">
        <v>3.02</v>
      </c>
      <c r="S3012" s="8">
        <v>2.2000000000000002</v>
      </c>
      <c r="T3012" s="8">
        <v>3.6</v>
      </c>
      <c r="U3012" s="8">
        <v>0.33</v>
      </c>
      <c r="V3012" s="9">
        <v>32</v>
      </c>
      <c r="W3012" s="8">
        <v>0.41999999999999993</v>
      </c>
      <c r="X3012" s="8">
        <v>1.4</v>
      </c>
      <c r="Y3012" s="8">
        <v>5.0000000000000266E-2</v>
      </c>
      <c r="Z3012" s="8">
        <v>-0.28000000000000025</v>
      </c>
      <c r="AA3012">
        <v>-0.13999999999999968</v>
      </c>
      <c r="AF3012" t="s">
        <v>2672</v>
      </c>
      <c r="AG3012" t="s">
        <v>106</v>
      </c>
      <c r="AH3012" t="s">
        <v>107</v>
      </c>
      <c r="AI3012" t="s">
        <v>188</v>
      </c>
      <c r="AJ3012" s="7">
        <v>42004</v>
      </c>
      <c r="AK3012" t="s">
        <v>3501</v>
      </c>
      <c r="AL3012" t="s">
        <v>109</v>
      </c>
      <c r="AM3012" t="s">
        <v>2643</v>
      </c>
      <c r="AN3012" t="s">
        <v>3508</v>
      </c>
      <c r="AO3012" t="str">
        <f>TEXT(A3012,"yyyy-mm-dd")</f>
        <v>2015-01-31</v>
      </c>
    </row>
    <row r="3013" spans="1:41">
      <c r="A3013" s="6" t="s">
        <v>3500</v>
      </c>
      <c r="B3013">
        <v>2015</v>
      </c>
      <c r="C3013">
        <v>1</v>
      </c>
      <c r="E3013" t="s">
        <v>100</v>
      </c>
      <c r="F3013" t="s">
        <v>101</v>
      </c>
      <c r="G3013" t="s">
        <v>83</v>
      </c>
      <c r="H3013" t="s">
        <v>2325</v>
      </c>
      <c r="I3013">
        <v>2014</v>
      </c>
      <c r="K3013" s="6">
        <v>42004</v>
      </c>
      <c r="L3013">
        <v>-1</v>
      </c>
      <c r="N3013" t="s">
        <v>187</v>
      </c>
      <c r="O3013" s="8">
        <v>2.15</v>
      </c>
      <c r="P3013" s="8">
        <v>2.2000000000000002</v>
      </c>
      <c r="Q3013" s="8">
        <v>2.1</v>
      </c>
      <c r="R3013" s="8">
        <v>2.2000000000000002</v>
      </c>
      <c r="S3013" s="8">
        <v>2</v>
      </c>
      <c r="T3013" s="8">
        <v>2.3199999999999998</v>
      </c>
      <c r="U3013" s="8">
        <v>0.08</v>
      </c>
      <c r="V3013" s="9">
        <v>33</v>
      </c>
      <c r="W3013" s="8">
        <v>0.10000000000000009</v>
      </c>
      <c r="X3013" s="8">
        <v>0.31999999999999984</v>
      </c>
      <c r="Y3013" s="8">
        <v>-5.0000000000000266E-2</v>
      </c>
      <c r="Z3013" s="8">
        <v>0</v>
      </c>
      <c r="AA3013">
        <v>-8.9999999999999858E-2</v>
      </c>
      <c r="AF3013" t="s">
        <v>10034</v>
      </c>
      <c r="AG3013" t="s">
        <v>9655</v>
      </c>
      <c r="AH3013" t="s">
        <v>9656</v>
      </c>
      <c r="AI3013" t="s">
        <v>9841</v>
      </c>
      <c r="AJ3013" s="7">
        <v>42004</v>
      </c>
      <c r="AK3013" t="s">
        <v>3501</v>
      </c>
      <c r="AL3013" t="s">
        <v>109</v>
      </c>
      <c r="AM3013" t="s">
        <v>2327</v>
      </c>
      <c r="AN3013" t="s">
        <v>10059</v>
      </c>
    </row>
    <row r="3014" spans="1:41">
      <c r="A3014" s="6" t="s">
        <v>3500</v>
      </c>
      <c r="B3014">
        <v>2015</v>
      </c>
      <c r="C3014">
        <v>1</v>
      </c>
      <c r="E3014" t="s">
        <v>2685</v>
      </c>
      <c r="F3014" t="s">
        <v>101</v>
      </c>
      <c r="G3014" t="s">
        <v>774</v>
      </c>
      <c r="H3014" t="s">
        <v>2686</v>
      </c>
      <c r="K3014" s="6"/>
      <c r="O3014" s="8">
        <v>3.93</v>
      </c>
      <c r="P3014" s="8">
        <v>4</v>
      </c>
      <c r="Q3014" s="8">
        <v>3.63</v>
      </c>
      <c r="R3014" s="8">
        <v>4</v>
      </c>
      <c r="S3014" s="8">
        <v>2.8</v>
      </c>
      <c r="T3014" s="8">
        <v>5.3</v>
      </c>
      <c r="U3014" s="8">
        <v>0.48</v>
      </c>
      <c r="V3014" s="9">
        <v>22</v>
      </c>
      <c r="W3014" s="8">
        <v>0.37000000000000011</v>
      </c>
      <c r="X3014" s="8">
        <v>2.5</v>
      </c>
      <c r="Y3014" s="8">
        <v>-6.999999999999984E-2</v>
      </c>
      <c r="Z3014" s="8">
        <v>0</v>
      </c>
      <c r="AA3014">
        <v>-2.9999999999999361E-2</v>
      </c>
      <c r="AF3014" t="s">
        <v>2687</v>
      </c>
      <c r="AG3014" t="s">
        <v>2688</v>
      </c>
      <c r="AH3014" t="s">
        <v>2689</v>
      </c>
      <c r="AI3014" t="s">
        <v>2690</v>
      </c>
      <c r="AJ3014" s="7"/>
      <c r="AK3014" t="s">
        <v>3501</v>
      </c>
      <c r="AL3014" t="s">
        <v>109</v>
      </c>
      <c r="AM3014" t="s">
        <v>2686</v>
      </c>
      <c r="AN3014" t="s">
        <v>3529</v>
      </c>
      <c r="AO3014" t="str">
        <f>TEXT(A3014,"yyyy-mm-dd")</f>
        <v>2015-01-31</v>
      </c>
    </row>
    <row r="3015" spans="1:41">
      <c r="A3015" s="6" t="s">
        <v>3500</v>
      </c>
      <c r="B3015">
        <v>2015</v>
      </c>
      <c r="C3015">
        <v>1</v>
      </c>
      <c r="E3015" t="s">
        <v>81</v>
      </c>
      <c r="F3015" t="s">
        <v>82</v>
      </c>
      <c r="G3015" t="s">
        <v>83</v>
      </c>
      <c r="H3015" t="s">
        <v>3453</v>
      </c>
      <c r="I3015">
        <v>2017</v>
      </c>
      <c r="K3015" s="6">
        <v>43100</v>
      </c>
      <c r="L3015">
        <v>35</v>
      </c>
      <c r="N3015" t="s">
        <v>943</v>
      </c>
      <c r="O3015" s="8">
        <v>3.47</v>
      </c>
      <c r="P3015" s="8">
        <v>3.5</v>
      </c>
      <c r="Q3015" s="8">
        <v>3.3</v>
      </c>
      <c r="R3015" s="8">
        <v>3.6</v>
      </c>
      <c r="S3015" s="8">
        <v>3</v>
      </c>
      <c r="T3015" s="8">
        <v>4</v>
      </c>
      <c r="U3015" s="8">
        <v>0.27</v>
      </c>
      <c r="V3015" s="9">
        <v>26</v>
      </c>
      <c r="W3015" s="8">
        <v>0.30000000000000027</v>
      </c>
      <c r="X3015" s="8">
        <v>1</v>
      </c>
      <c r="Y3015" s="8">
        <v>-2.9999999999999805E-2</v>
      </c>
      <c r="Z3015" s="8">
        <v>0</v>
      </c>
      <c r="AA3015">
        <v>4.000000000000048E-2</v>
      </c>
      <c r="AF3015" t="s">
        <v>3454</v>
      </c>
      <c r="AG3015" t="s">
        <v>87</v>
      </c>
      <c r="AH3015" t="s">
        <v>88</v>
      </c>
      <c r="AI3015" t="s">
        <v>359</v>
      </c>
      <c r="AJ3015" s="7">
        <v>43100</v>
      </c>
      <c r="AK3015" t="s">
        <v>3501</v>
      </c>
      <c r="AL3015" t="s">
        <v>91</v>
      </c>
      <c r="AM3015" t="s">
        <v>3455</v>
      </c>
      <c r="AN3015" t="s">
        <v>3504</v>
      </c>
      <c r="AO3015" t="str">
        <f>TEXT(A3015,"yyyy-mm-dd")</f>
        <v>2015-01-31</v>
      </c>
    </row>
    <row r="3016" spans="1:41">
      <c r="A3016" s="6" t="s">
        <v>3500</v>
      </c>
      <c r="B3016">
        <v>2015</v>
      </c>
      <c r="C3016">
        <v>1</v>
      </c>
      <c r="E3016" t="s">
        <v>392</v>
      </c>
      <c r="F3016" t="s">
        <v>82</v>
      </c>
      <c r="G3016" t="s">
        <v>83</v>
      </c>
      <c r="H3016" t="s">
        <v>3453</v>
      </c>
      <c r="I3016">
        <v>2017</v>
      </c>
      <c r="K3016" s="6">
        <v>43100</v>
      </c>
      <c r="L3016">
        <v>35</v>
      </c>
      <c r="N3016" t="s">
        <v>943</v>
      </c>
      <c r="O3016" s="8">
        <v>3.15</v>
      </c>
      <c r="P3016" s="8">
        <v>3.1</v>
      </c>
      <c r="Q3016" s="8">
        <v>2.95</v>
      </c>
      <c r="R3016" s="8">
        <v>3.31</v>
      </c>
      <c r="S3016" s="8">
        <v>2.4500000000000002</v>
      </c>
      <c r="T3016" s="8">
        <v>3.93</v>
      </c>
      <c r="U3016" s="8">
        <v>0.36</v>
      </c>
      <c r="V3016" s="9">
        <v>23</v>
      </c>
      <c r="W3016" s="8">
        <v>0.35999999999999988</v>
      </c>
      <c r="X3016" s="8">
        <v>1.48</v>
      </c>
      <c r="Y3016" s="8">
        <v>4.9999999999999822E-2</v>
      </c>
      <c r="Z3016" s="8">
        <v>-0.10999999999999988</v>
      </c>
      <c r="AA3016">
        <v>6.999999999999984E-2</v>
      </c>
      <c r="AF3016" t="s">
        <v>3454</v>
      </c>
      <c r="AG3016" t="s">
        <v>87</v>
      </c>
      <c r="AH3016" t="s">
        <v>88</v>
      </c>
      <c r="AI3016" t="s">
        <v>359</v>
      </c>
      <c r="AJ3016" s="7">
        <v>43100</v>
      </c>
      <c r="AK3016" t="s">
        <v>3501</v>
      </c>
      <c r="AL3016" t="s">
        <v>393</v>
      </c>
      <c r="AM3016" t="s">
        <v>3455</v>
      </c>
      <c r="AN3016" t="s">
        <v>3507</v>
      </c>
      <c r="AO3016" t="str">
        <f>TEXT(A3016,"yyyy-mm-dd")</f>
        <v>2015-01-31</v>
      </c>
    </row>
    <row r="3017" spans="1:41">
      <c r="A3017" s="6" t="s">
        <v>3500</v>
      </c>
      <c r="B3017">
        <v>2015</v>
      </c>
      <c r="C3017">
        <v>1</v>
      </c>
      <c r="E3017" t="s">
        <v>81</v>
      </c>
      <c r="F3017" t="s">
        <v>82</v>
      </c>
      <c r="G3017" t="s">
        <v>83</v>
      </c>
      <c r="H3017" t="s">
        <v>3018</v>
      </c>
      <c r="I3017">
        <v>2016</v>
      </c>
      <c r="K3017" s="6">
        <v>42735</v>
      </c>
      <c r="L3017">
        <v>23</v>
      </c>
      <c r="N3017" t="s">
        <v>95</v>
      </c>
      <c r="O3017" s="8">
        <v>3.49</v>
      </c>
      <c r="P3017" s="8">
        <v>3.5</v>
      </c>
      <c r="Q3017" s="8">
        <v>3.3</v>
      </c>
      <c r="R3017" s="8">
        <v>3.64</v>
      </c>
      <c r="S3017" s="8">
        <v>3</v>
      </c>
      <c r="T3017" s="8">
        <v>3.94</v>
      </c>
      <c r="U3017" s="8">
        <v>0.27</v>
      </c>
      <c r="V3017" s="9">
        <v>33</v>
      </c>
      <c r="W3017" s="8">
        <v>0.3400000000000003</v>
      </c>
      <c r="X3017" s="8">
        <v>0.94</v>
      </c>
      <c r="Y3017" s="8">
        <v>-9.9999999999997868E-3</v>
      </c>
      <c r="Z3017" s="8">
        <v>-4.0000000000000036E-2</v>
      </c>
      <c r="AA3017">
        <v>8.0000000000000515E-2</v>
      </c>
      <c r="AF3017" t="s">
        <v>3019</v>
      </c>
      <c r="AG3017" t="s">
        <v>87</v>
      </c>
      <c r="AH3017" t="s">
        <v>88</v>
      </c>
      <c r="AI3017" t="s">
        <v>97</v>
      </c>
      <c r="AJ3017" s="7">
        <v>42735</v>
      </c>
      <c r="AK3017" t="s">
        <v>3501</v>
      </c>
      <c r="AL3017" t="s">
        <v>91</v>
      </c>
      <c r="AM3017" t="s">
        <v>3020</v>
      </c>
      <c r="AN3017" t="s">
        <v>3503</v>
      </c>
      <c r="AO3017" t="str">
        <f>TEXT(A3017,"yyyy-mm-dd")</f>
        <v>2015-01-31</v>
      </c>
    </row>
    <row r="3018" spans="1:41">
      <c r="A3018" s="6" t="s">
        <v>3500</v>
      </c>
      <c r="B3018">
        <v>2015</v>
      </c>
      <c r="C3018">
        <v>1</v>
      </c>
      <c r="E3018" t="s">
        <v>392</v>
      </c>
      <c r="F3018" t="s">
        <v>82</v>
      </c>
      <c r="G3018" t="s">
        <v>83</v>
      </c>
      <c r="H3018" t="s">
        <v>3018</v>
      </c>
      <c r="I3018">
        <v>2016</v>
      </c>
      <c r="K3018" s="6">
        <v>42735</v>
      </c>
      <c r="L3018">
        <v>23</v>
      </c>
      <c r="N3018" t="s">
        <v>95</v>
      </c>
      <c r="O3018" s="8">
        <v>3.12</v>
      </c>
      <c r="P3018" s="8">
        <v>3.1</v>
      </c>
      <c r="Q3018" s="8">
        <v>2.96</v>
      </c>
      <c r="R3018" s="8">
        <v>3.26</v>
      </c>
      <c r="S3018" s="8">
        <v>2.27</v>
      </c>
      <c r="T3018" s="8">
        <v>3.87</v>
      </c>
      <c r="U3018" s="8">
        <v>0.34</v>
      </c>
      <c r="V3018" s="9">
        <v>31</v>
      </c>
      <c r="W3018" s="8">
        <v>0.29999999999999982</v>
      </c>
      <c r="X3018" s="8">
        <v>1.6</v>
      </c>
      <c r="Y3018" s="8">
        <v>2.0000000000000018E-2</v>
      </c>
      <c r="Z3018" s="8">
        <v>-0.10000000000000009</v>
      </c>
      <c r="AA3018">
        <v>-1.0000000000000231E-2</v>
      </c>
      <c r="AF3018" t="s">
        <v>3019</v>
      </c>
      <c r="AG3018" t="s">
        <v>87</v>
      </c>
      <c r="AH3018" t="s">
        <v>88</v>
      </c>
      <c r="AI3018" t="s">
        <v>97</v>
      </c>
      <c r="AJ3018" s="7">
        <v>42735</v>
      </c>
      <c r="AK3018" t="s">
        <v>3501</v>
      </c>
      <c r="AL3018" t="s">
        <v>393</v>
      </c>
      <c r="AM3018" t="s">
        <v>3020</v>
      </c>
      <c r="AN3018" t="s">
        <v>3506</v>
      </c>
      <c r="AO3018" t="str">
        <f>TEXT(A3018,"yyyy-mm-dd")</f>
        <v>2015-01-31</v>
      </c>
    </row>
    <row r="3019" spans="1:41">
      <c r="A3019" s="6" t="s">
        <v>3500</v>
      </c>
      <c r="B3019">
        <v>2015</v>
      </c>
      <c r="C3019">
        <v>1</v>
      </c>
      <c r="E3019" t="s">
        <v>81</v>
      </c>
      <c r="F3019" t="s">
        <v>82</v>
      </c>
      <c r="G3019" t="s">
        <v>83</v>
      </c>
      <c r="H3019" t="s">
        <v>2624</v>
      </c>
      <c r="I3019">
        <v>2015</v>
      </c>
      <c r="K3019" s="6">
        <v>42369</v>
      </c>
      <c r="L3019">
        <v>11</v>
      </c>
      <c r="N3019" t="s">
        <v>85</v>
      </c>
      <c r="O3019" s="8">
        <v>3.2</v>
      </c>
      <c r="P3019" s="8">
        <v>3.15</v>
      </c>
      <c r="Q3019" s="8">
        <v>2.98</v>
      </c>
      <c r="R3019" s="8">
        <v>3.4</v>
      </c>
      <c r="S3019" s="8">
        <v>2.78</v>
      </c>
      <c r="T3019" s="8">
        <v>3.89</v>
      </c>
      <c r="U3019" s="8">
        <v>0.28000000000000003</v>
      </c>
      <c r="V3019" s="9">
        <v>33</v>
      </c>
      <c r="W3019" s="8">
        <v>0.41999999999999993</v>
      </c>
      <c r="X3019" s="8">
        <v>1.1100000000000003</v>
      </c>
      <c r="Y3019" s="8">
        <v>5.0000000000000266E-2</v>
      </c>
      <c r="Z3019" s="8">
        <v>-0.35000000000000009</v>
      </c>
      <c r="AA3019">
        <v>6.999999999999984E-2</v>
      </c>
      <c r="AF3019" t="s">
        <v>2625</v>
      </c>
      <c r="AG3019" t="s">
        <v>87</v>
      </c>
      <c r="AH3019" t="s">
        <v>88</v>
      </c>
      <c r="AI3019" t="s">
        <v>89</v>
      </c>
      <c r="AJ3019" s="7">
        <v>42369</v>
      </c>
      <c r="AK3019" t="s">
        <v>3501</v>
      </c>
      <c r="AL3019" t="s">
        <v>91</v>
      </c>
      <c r="AM3019" t="s">
        <v>2626</v>
      </c>
      <c r="AN3019" t="s">
        <v>3502</v>
      </c>
      <c r="AO3019" t="str">
        <f>TEXT(A3019,"yyyy-mm-dd")</f>
        <v>2015-01-31</v>
      </c>
    </row>
    <row r="3020" spans="1:41">
      <c r="A3020" s="6" t="s">
        <v>3500</v>
      </c>
      <c r="B3020">
        <v>2015</v>
      </c>
      <c r="C3020">
        <v>1</v>
      </c>
      <c r="E3020" t="s">
        <v>392</v>
      </c>
      <c r="F3020" t="s">
        <v>82</v>
      </c>
      <c r="G3020" t="s">
        <v>83</v>
      </c>
      <c r="H3020" t="s">
        <v>2624</v>
      </c>
      <c r="I3020">
        <v>2015</v>
      </c>
      <c r="K3020" s="6">
        <v>42369</v>
      </c>
      <c r="L3020">
        <v>11</v>
      </c>
      <c r="N3020" t="s">
        <v>85</v>
      </c>
      <c r="O3020" s="8">
        <v>2.93</v>
      </c>
      <c r="P3020" s="8">
        <v>2.9</v>
      </c>
      <c r="Q3020" s="8">
        <v>2.7</v>
      </c>
      <c r="R3020" s="8">
        <v>3.13</v>
      </c>
      <c r="S3020" s="8">
        <v>2.48</v>
      </c>
      <c r="T3020" s="8">
        <v>3.84</v>
      </c>
      <c r="U3020" s="8">
        <v>0.33</v>
      </c>
      <c r="V3020" s="9">
        <v>31</v>
      </c>
      <c r="W3020" s="8">
        <v>0.42999999999999972</v>
      </c>
      <c r="X3020" s="8">
        <v>1.3599999999999999</v>
      </c>
      <c r="Y3020" s="8">
        <v>3.0000000000000249E-2</v>
      </c>
      <c r="Z3020" s="8">
        <v>-0.27</v>
      </c>
      <c r="AA3020">
        <v>8.9999999999999858E-2</v>
      </c>
      <c r="AF3020" t="s">
        <v>2625</v>
      </c>
      <c r="AG3020" t="s">
        <v>87</v>
      </c>
      <c r="AH3020" t="s">
        <v>88</v>
      </c>
      <c r="AI3020" t="s">
        <v>89</v>
      </c>
      <c r="AJ3020" s="7">
        <v>42369</v>
      </c>
      <c r="AK3020" t="s">
        <v>3501</v>
      </c>
      <c r="AL3020" t="s">
        <v>393</v>
      </c>
      <c r="AM3020" t="s">
        <v>2626</v>
      </c>
      <c r="AN3020" t="s">
        <v>3505</v>
      </c>
      <c r="AO3020" t="str">
        <f>TEXT(A3020,"yyyy-mm-dd")</f>
        <v>2015-01-31</v>
      </c>
    </row>
    <row r="3021" spans="1:41">
      <c r="A3021" s="6" t="s">
        <v>3500</v>
      </c>
      <c r="B3021">
        <v>2015</v>
      </c>
      <c r="C3021">
        <v>1</v>
      </c>
      <c r="E3021" t="s">
        <v>81</v>
      </c>
      <c r="F3021" t="s">
        <v>82</v>
      </c>
      <c r="G3021" t="s">
        <v>774</v>
      </c>
      <c r="H3021" t="s">
        <v>775</v>
      </c>
      <c r="K3021" s="6"/>
      <c r="O3021" s="8">
        <v>3.46</v>
      </c>
      <c r="P3021" s="8">
        <v>3.5</v>
      </c>
      <c r="Q3021" s="8">
        <v>3.23</v>
      </c>
      <c r="R3021" s="8">
        <v>3.6</v>
      </c>
      <c r="S3021" s="8">
        <v>3</v>
      </c>
      <c r="T3021" s="8">
        <v>4.07</v>
      </c>
      <c r="U3021" s="8">
        <v>0.27</v>
      </c>
      <c r="V3021" s="9">
        <v>26</v>
      </c>
      <c r="W3021" s="8">
        <v>0.37000000000000011</v>
      </c>
      <c r="X3021" s="8">
        <v>1.0700000000000003</v>
      </c>
      <c r="Y3021" s="8">
        <v>-4.0000000000000036E-2</v>
      </c>
      <c r="Z3021" s="8">
        <v>0</v>
      </c>
      <c r="AA3021">
        <v>4.9999999999999822E-2</v>
      </c>
      <c r="AF3021" t="s">
        <v>776</v>
      </c>
      <c r="AG3021" t="s">
        <v>777</v>
      </c>
      <c r="AH3021" t="s">
        <v>778</v>
      </c>
      <c r="AI3021" t="s">
        <v>779</v>
      </c>
      <c r="AJ3021" s="7"/>
      <c r="AK3021" t="s">
        <v>3501</v>
      </c>
      <c r="AL3021" t="s">
        <v>91</v>
      </c>
      <c r="AM3021" t="s">
        <v>775</v>
      </c>
      <c r="AN3021" t="s">
        <v>3525</v>
      </c>
      <c r="AO3021" t="str">
        <f>TEXT(A3021,"yyyy-mm-dd")</f>
        <v>2015-01-31</v>
      </c>
    </row>
    <row r="3022" spans="1:41">
      <c r="A3022" s="6" t="s">
        <v>3500</v>
      </c>
      <c r="B3022">
        <v>2015</v>
      </c>
      <c r="C3022">
        <v>1</v>
      </c>
      <c r="E3022" t="s">
        <v>81</v>
      </c>
      <c r="F3022" t="s">
        <v>82</v>
      </c>
      <c r="G3022" t="s">
        <v>774</v>
      </c>
      <c r="H3022" t="s">
        <v>1536</v>
      </c>
      <c r="K3022" s="6"/>
      <c r="O3022" s="8">
        <v>3.44</v>
      </c>
      <c r="P3022" s="8">
        <v>3.5</v>
      </c>
      <c r="Q3022" s="8">
        <v>3.3</v>
      </c>
      <c r="R3022" s="8">
        <v>3.6</v>
      </c>
      <c r="S3022" s="8">
        <v>3</v>
      </c>
      <c r="T3022" s="8">
        <v>4.0999999999999996</v>
      </c>
      <c r="U3022" s="8">
        <v>0.26</v>
      </c>
      <c r="V3022" s="9">
        <v>25</v>
      </c>
      <c r="W3022" s="8">
        <v>0.30000000000000027</v>
      </c>
      <c r="X3022" s="8">
        <v>1.0999999999999996</v>
      </c>
      <c r="Y3022" s="8">
        <v>-6.0000000000000053E-2</v>
      </c>
      <c r="Z3022" s="8">
        <v>0</v>
      </c>
      <c r="AA3022">
        <v>1.0000000000000231E-2</v>
      </c>
      <c r="AF3022" t="s">
        <v>1537</v>
      </c>
      <c r="AG3022" t="s">
        <v>777</v>
      </c>
      <c r="AH3022" t="s">
        <v>778</v>
      </c>
      <c r="AI3022" t="s">
        <v>1538</v>
      </c>
      <c r="AJ3022" s="7"/>
      <c r="AK3022" t="s">
        <v>3501</v>
      </c>
      <c r="AL3022" t="s">
        <v>91</v>
      </c>
      <c r="AM3022" t="s">
        <v>1536</v>
      </c>
      <c r="AN3022" t="s">
        <v>3526</v>
      </c>
      <c r="AO3022" t="str">
        <f>TEXT(A3022,"yyyy-mm-dd")</f>
        <v>2015-01-31</v>
      </c>
    </row>
    <row r="3023" spans="1:41">
      <c r="A3023" s="6" t="s">
        <v>3500</v>
      </c>
      <c r="B3023">
        <v>2015</v>
      </c>
      <c r="C3023">
        <v>1</v>
      </c>
      <c r="E3023" t="s">
        <v>392</v>
      </c>
      <c r="F3023" t="s">
        <v>82</v>
      </c>
      <c r="G3023" t="s">
        <v>774</v>
      </c>
      <c r="H3023" t="s">
        <v>775</v>
      </c>
      <c r="K3023" s="6"/>
      <c r="O3023" s="8">
        <v>3.14</v>
      </c>
      <c r="P3023" s="8">
        <v>3.1</v>
      </c>
      <c r="Q3023" s="8">
        <v>3</v>
      </c>
      <c r="R3023" s="8">
        <v>3.29</v>
      </c>
      <c r="S3023" s="8">
        <v>2.67</v>
      </c>
      <c r="T3023" s="8">
        <v>3.9</v>
      </c>
      <c r="U3023" s="8">
        <v>0.28999999999999998</v>
      </c>
      <c r="V3023" s="9">
        <v>22</v>
      </c>
      <c r="W3023" s="8">
        <v>0.29000000000000004</v>
      </c>
      <c r="X3023" s="8">
        <v>1.23</v>
      </c>
      <c r="Y3023" s="8">
        <v>4.0000000000000036E-2</v>
      </c>
      <c r="Z3023" s="8">
        <v>-0.14000000000000012</v>
      </c>
      <c r="AA3023">
        <v>-9.9999999999997868E-3</v>
      </c>
      <c r="AF3023" t="s">
        <v>776</v>
      </c>
      <c r="AG3023" t="s">
        <v>777</v>
      </c>
      <c r="AH3023" t="s">
        <v>778</v>
      </c>
      <c r="AI3023" t="s">
        <v>779</v>
      </c>
      <c r="AJ3023" s="7"/>
      <c r="AK3023" t="s">
        <v>3501</v>
      </c>
      <c r="AL3023" t="s">
        <v>393</v>
      </c>
      <c r="AM3023" t="s">
        <v>775</v>
      </c>
      <c r="AN3023" t="s">
        <v>3527</v>
      </c>
      <c r="AO3023" t="str">
        <f>TEXT(A3023,"yyyy-mm-dd")</f>
        <v>2015-01-31</v>
      </c>
    </row>
    <row r="3024" spans="1:41">
      <c r="A3024" s="6" t="s">
        <v>3500</v>
      </c>
      <c r="B3024">
        <v>2015</v>
      </c>
      <c r="C3024">
        <v>1</v>
      </c>
      <c r="E3024" t="s">
        <v>392</v>
      </c>
      <c r="F3024" t="s">
        <v>82</v>
      </c>
      <c r="G3024" t="s">
        <v>774</v>
      </c>
      <c r="H3024" t="s">
        <v>1536</v>
      </c>
      <c r="K3024" s="6"/>
      <c r="O3024" s="8">
        <v>3.08</v>
      </c>
      <c r="P3024" s="8">
        <v>3.12</v>
      </c>
      <c r="Q3024" s="8">
        <v>2.85</v>
      </c>
      <c r="R3024" s="8">
        <v>3.2</v>
      </c>
      <c r="S3024" s="8">
        <v>2.4900000000000002</v>
      </c>
      <c r="T3024" s="8">
        <v>3.75</v>
      </c>
      <c r="U3024" s="8">
        <v>0.31</v>
      </c>
      <c r="V3024" s="9">
        <v>22</v>
      </c>
      <c r="W3024" s="8">
        <v>0.35000000000000009</v>
      </c>
      <c r="X3024" s="8">
        <v>1.2599999999999998</v>
      </c>
      <c r="Y3024" s="8">
        <v>-4.0000000000000036E-2</v>
      </c>
      <c r="Z3024" s="8">
        <v>-8.0000000000000071E-2</v>
      </c>
      <c r="AA3024">
        <v>-0.10999999999999988</v>
      </c>
      <c r="AF3024" t="s">
        <v>1537</v>
      </c>
      <c r="AG3024" t="s">
        <v>777</v>
      </c>
      <c r="AH3024" t="s">
        <v>778</v>
      </c>
      <c r="AI3024" t="s">
        <v>1538</v>
      </c>
      <c r="AJ3024" s="7"/>
      <c r="AK3024" t="s">
        <v>3501</v>
      </c>
      <c r="AL3024" t="s">
        <v>393</v>
      </c>
      <c r="AM3024" t="s">
        <v>1536</v>
      </c>
      <c r="AN3024" t="s">
        <v>3528</v>
      </c>
      <c r="AO3024" t="str">
        <f>TEXT(A3024,"yyyy-mm-dd")</f>
        <v>2015-01-31</v>
      </c>
    </row>
    <row r="3025" spans="1:41">
      <c r="A3025" s="6" t="s">
        <v>3500</v>
      </c>
      <c r="B3025">
        <v>2015</v>
      </c>
      <c r="C3025">
        <v>1</v>
      </c>
      <c r="E3025" t="s">
        <v>112</v>
      </c>
      <c r="F3025" t="s">
        <v>113</v>
      </c>
      <c r="G3025" t="s">
        <v>83</v>
      </c>
      <c r="H3025" t="s">
        <v>3453</v>
      </c>
      <c r="I3025">
        <v>2017</v>
      </c>
      <c r="K3025" s="6">
        <v>43100</v>
      </c>
      <c r="L3025">
        <v>35</v>
      </c>
      <c r="N3025" t="s">
        <v>943</v>
      </c>
      <c r="O3025" s="8">
        <v>5.09</v>
      </c>
      <c r="P3025" s="8">
        <v>5.25</v>
      </c>
      <c r="Q3025" s="8">
        <v>4.43</v>
      </c>
      <c r="R3025" s="8">
        <v>5.6</v>
      </c>
      <c r="S3025" s="8">
        <v>3.36</v>
      </c>
      <c r="T3025" s="8">
        <v>7.04</v>
      </c>
      <c r="U3025" s="8">
        <v>0.92</v>
      </c>
      <c r="V3025" s="9">
        <v>21</v>
      </c>
      <c r="W3025" s="8">
        <v>1.17</v>
      </c>
      <c r="X3025" s="8">
        <v>3.68</v>
      </c>
      <c r="Y3025" s="8">
        <v>-0.16000000000000014</v>
      </c>
      <c r="Z3025" s="8">
        <v>0.20000000000000018</v>
      </c>
      <c r="AA3025">
        <v>5.9999999999999609E-2</v>
      </c>
      <c r="AF3025" t="s">
        <v>3493</v>
      </c>
      <c r="AG3025" t="s">
        <v>115</v>
      </c>
      <c r="AH3025" t="s">
        <v>116</v>
      </c>
      <c r="AI3025" t="s">
        <v>359</v>
      </c>
      <c r="AJ3025" s="7">
        <v>43100</v>
      </c>
      <c r="AK3025" t="s">
        <v>3501</v>
      </c>
      <c r="AL3025" t="s">
        <v>118</v>
      </c>
      <c r="AM3025" t="s">
        <v>3455</v>
      </c>
      <c r="AN3025" t="s">
        <v>3532</v>
      </c>
      <c r="AO3025" t="str">
        <f>TEXT(A3025,"yyyy-mm-dd")</f>
        <v>2015-01-31</v>
      </c>
    </row>
    <row r="3026" spans="1:41">
      <c r="A3026" s="6" t="s">
        <v>3500</v>
      </c>
      <c r="B3026">
        <v>2015</v>
      </c>
      <c r="C3026">
        <v>1</v>
      </c>
      <c r="E3026" t="s">
        <v>2881</v>
      </c>
      <c r="F3026" t="s">
        <v>113</v>
      </c>
      <c r="G3026" t="s">
        <v>83</v>
      </c>
      <c r="H3026" t="s">
        <v>3453</v>
      </c>
      <c r="I3026">
        <v>2017</v>
      </c>
      <c r="K3026" s="6">
        <v>43100</v>
      </c>
      <c r="L3026">
        <v>35</v>
      </c>
      <c r="N3026" t="s">
        <v>943</v>
      </c>
      <c r="O3026" s="8">
        <v>7.06</v>
      </c>
      <c r="P3026" s="8">
        <v>6.95</v>
      </c>
      <c r="Q3026" s="8">
        <v>6.5</v>
      </c>
      <c r="R3026" s="8">
        <v>7.41</v>
      </c>
      <c r="S3026" s="8">
        <v>5.22</v>
      </c>
      <c r="T3026" s="8">
        <v>8.66</v>
      </c>
      <c r="U3026" s="8">
        <v>0.88</v>
      </c>
      <c r="V3026" s="9">
        <v>16</v>
      </c>
      <c r="W3026" s="8">
        <v>0.91000000000000014</v>
      </c>
      <c r="X3026" s="8">
        <v>3.4400000000000004</v>
      </c>
      <c r="Y3026" s="8">
        <v>0.10999999999999943</v>
      </c>
      <c r="Z3026" s="8">
        <v>-0.25</v>
      </c>
      <c r="AA3026">
        <v>-1.9999999999999574E-2</v>
      </c>
      <c r="AF3026" t="s">
        <v>3498</v>
      </c>
      <c r="AG3026" t="s">
        <v>2883</v>
      </c>
      <c r="AH3026" t="s">
        <v>2884</v>
      </c>
      <c r="AI3026" t="s">
        <v>359</v>
      </c>
      <c r="AJ3026" s="7">
        <v>43100</v>
      </c>
      <c r="AK3026" t="s">
        <v>3501</v>
      </c>
      <c r="AL3026" t="s">
        <v>2885</v>
      </c>
      <c r="AM3026" t="s">
        <v>3455</v>
      </c>
      <c r="AN3026" t="s">
        <v>3535</v>
      </c>
      <c r="AO3026" t="str">
        <f>TEXT(A3026,"yyyy-mm-dd")</f>
        <v>2015-01-31</v>
      </c>
    </row>
    <row r="3027" spans="1:41">
      <c r="A3027" s="6" t="s">
        <v>3500</v>
      </c>
      <c r="B3027">
        <v>2015</v>
      </c>
      <c r="C3027">
        <v>1</v>
      </c>
      <c r="E3027" t="s">
        <v>112</v>
      </c>
      <c r="F3027" t="s">
        <v>113</v>
      </c>
      <c r="G3027" t="s">
        <v>83</v>
      </c>
      <c r="H3027" t="s">
        <v>3018</v>
      </c>
      <c r="I3027">
        <v>2016</v>
      </c>
      <c r="K3027" s="6">
        <v>42735</v>
      </c>
      <c r="L3027">
        <v>23</v>
      </c>
      <c r="N3027" t="s">
        <v>95</v>
      </c>
      <c r="O3027" s="8">
        <v>4.4800000000000004</v>
      </c>
      <c r="P3027" s="8">
        <v>4.4000000000000004</v>
      </c>
      <c r="Q3027" s="8">
        <v>3.92</v>
      </c>
      <c r="R3027" s="8">
        <v>5</v>
      </c>
      <c r="S3027" s="8">
        <v>3.2</v>
      </c>
      <c r="T3027" s="8">
        <v>6</v>
      </c>
      <c r="U3027" s="8">
        <v>0.76</v>
      </c>
      <c r="V3027" s="9">
        <v>25</v>
      </c>
      <c r="W3027" s="8">
        <v>1.08</v>
      </c>
      <c r="X3027" s="8">
        <v>2.8</v>
      </c>
      <c r="Y3027" s="8">
        <v>8.0000000000000071E-2</v>
      </c>
      <c r="Z3027" s="8">
        <v>-9.9999999999999645E-2</v>
      </c>
      <c r="AA3027">
        <v>0.45000000000000018</v>
      </c>
      <c r="AF3027" t="s">
        <v>3059</v>
      </c>
      <c r="AG3027" t="s">
        <v>115</v>
      </c>
      <c r="AH3027" t="s">
        <v>116</v>
      </c>
      <c r="AI3027" t="s">
        <v>230</v>
      </c>
      <c r="AJ3027" s="7">
        <v>42735</v>
      </c>
      <c r="AK3027" t="s">
        <v>3501</v>
      </c>
      <c r="AL3027" t="s">
        <v>118</v>
      </c>
      <c r="AM3027" t="s">
        <v>3020</v>
      </c>
      <c r="AN3027" t="s">
        <v>3531</v>
      </c>
      <c r="AO3027" t="str">
        <f>TEXT(A3027,"yyyy-mm-dd")</f>
        <v>2015-01-31</v>
      </c>
    </row>
    <row r="3028" spans="1:41">
      <c r="A3028" s="6" t="s">
        <v>3500</v>
      </c>
      <c r="B3028">
        <v>2015</v>
      </c>
      <c r="C3028">
        <v>1</v>
      </c>
      <c r="E3028" t="s">
        <v>2881</v>
      </c>
      <c r="F3028" t="s">
        <v>113</v>
      </c>
      <c r="G3028" t="s">
        <v>83</v>
      </c>
      <c r="H3028" t="s">
        <v>3018</v>
      </c>
      <c r="I3028">
        <v>2016</v>
      </c>
      <c r="K3028" s="6">
        <v>42735</v>
      </c>
      <c r="L3028">
        <v>23</v>
      </c>
      <c r="N3028" t="s">
        <v>95</v>
      </c>
      <c r="O3028" s="8">
        <v>6.8</v>
      </c>
      <c r="P3028" s="8">
        <v>6.66</v>
      </c>
      <c r="Q3028" s="8">
        <v>6.5</v>
      </c>
      <c r="R3028" s="8">
        <v>7.05</v>
      </c>
      <c r="S3028" s="8">
        <v>5.85</v>
      </c>
      <c r="T3028" s="8">
        <v>8.1999999999999993</v>
      </c>
      <c r="U3028" s="8">
        <v>0.56999999999999995</v>
      </c>
      <c r="V3028" s="9">
        <v>20</v>
      </c>
      <c r="W3028" s="8">
        <v>0.54999999999999982</v>
      </c>
      <c r="X3028" s="8">
        <v>2.3499999999999996</v>
      </c>
      <c r="Y3028" s="8">
        <v>0.13999999999999968</v>
      </c>
      <c r="Z3028" s="8">
        <v>-0.33999999999999986</v>
      </c>
      <c r="AA3028">
        <v>-0.10000000000000053</v>
      </c>
      <c r="AF3028" t="s">
        <v>3099</v>
      </c>
      <c r="AG3028" t="s">
        <v>2883</v>
      </c>
      <c r="AH3028" t="s">
        <v>2884</v>
      </c>
      <c r="AI3028" t="s">
        <v>230</v>
      </c>
      <c r="AJ3028" s="7">
        <v>42735</v>
      </c>
      <c r="AK3028" t="s">
        <v>3501</v>
      </c>
      <c r="AL3028" t="s">
        <v>2885</v>
      </c>
      <c r="AM3028" t="s">
        <v>3020</v>
      </c>
      <c r="AN3028" t="s">
        <v>3534</v>
      </c>
      <c r="AO3028" t="str">
        <f>TEXT(A3028,"yyyy-mm-dd")</f>
        <v>2015-01-31</v>
      </c>
    </row>
    <row r="3029" spans="1:41">
      <c r="A3029" s="6" t="s">
        <v>3500</v>
      </c>
      <c r="B3029">
        <v>2015</v>
      </c>
      <c r="C3029">
        <v>1</v>
      </c>
      <c r="E3029" t="s">
        <v>112</v>
      </c>
      <c r="F3029" t="s">
        <v>113</v>
      </c>
      <c r="G3029" t="s">
        <v>83</v>
      </c>
      <c r="H3029" t="s">
        <v>2624</v>
      </c>
      <c r="I3029">
        <v>2015</v>
      </c>
      <c r="K3029" s="6">
        <v>42369</v>
      </c>
      <c r="L3029">
        <v>11</v>
      </c>
      <c r="N3029" t="s">
        <v>85</v>
      </c>
      <c r="O3029" s="8">
        <v>3.51</v>
      </c>
      <c r="P3029" s="8">
        <v>3.5</v>
      </c>
      <c r="Q3029" s="8">
        <v>3.3</v>
      </c>
      <c r="R3029" s="8">
        <v>3.76</v>
      </c>
      <c r="S3029" s="8">
        <v>2.7</v>
      </c>
      <c r="T3029" s="8">
        <v>4.1399999999999997</v>
      </c>
      <c r="U3029" s="8">
        <v>0.35</v>
      </c>
      <c r="V3029" s="9">
        <v>28</v>
      </c>
      <c r="W3029" s="8">
        <v>0.45999999999999996</v>
      </c>
      <c r="X3029" s="8">
        <v>1.4399999999999995</v>
      </c>
      <c r="Y3029" s="8">
        <v>9.9999999999997868E-3</v>
      </c>
      <c r="Z3029" s="8">
        <v>-0.10000000000000009</v>
      </c>
      <c r="AA3029">
        <v>4.0000000000000036E-2</v>
      </c>
      <c r="AF3029" t="s">
        <v>2694</v>
      </c>
      <c r="AG3029" t="s">
        <v>115</v>
      </c>
      <c r="AH3029" t="s">
        <v>116</v>
      </c>
      <c r="AI3029" t="s">
        <v>117</v>
      </c>
      <c r="AJ3029" s="7">
        <v>42369</v>
      </c>
      <c r="AK3029" t="s">
        <v>3501</v>
      </c>
      <c r="AL3029" t="s">
        <v>118</v>
      </c>
      <c r="AM3029" t="s">
        <v>2626</v>
      </c>
      <c r="AN3029" t="s">
        <v>3530</v>
      </c>
      <c r="AO3029" t="str">
        <f>TEXT(A3029,"yyyy-mm-dd")</f>
        <v>2015-01-31</v>
      </c>
    </row>
    <row r="3030" spans="1:41">
      <c r="A3030" s="6" t="s">
        <v>3500</v>
      </c>
      <c r="B3030">
        <v>2015</v>
      </c>
      <c r="C3030">
        <v>1</v>
      </c>
      <c r="E3030" t="s">
        <v>2881</v>
      </c>
      <c r="F3030" t="s">
        <v>113</v>
      </c>
      <c r="G3030" t="s">
        <v>83</v>
      </c>
      <c r="H3030" t="s">
        <v>2624</v>
      </c>
      <c r="I3030">
        <v>2015</v>
      </c>
      <c r="K3030" s="6">
        <v>42369</v>
      </c>
      <c r="L3030">
        <v>11</v>
      </c>
      <c r="N3030" t="s">
        <v>85</v>
      </c>
      <c r="O3030" s="8">
        <v>6.22</v>
      </c>
      <c r="P3030" s="8">
        <v>6.25</v>
      </c>
      <c r="Q3030" s="8">
        <v>6</v>
      </c>
      <c r="R3030" s="8">
        <v>6.45</v>
      </c>
      <c r="S3030" s="8">
        <v>5.5</v>
      </c>
      <c r="T3030" s="8">
        <v>6.95</v>
      </c>
      <c r="U3030" s="8">
        <v>0.41</v>
      </c>
      <c r="V3030" s="9">
        <v>22</v>
      </c>
      <c r="W3030" s="8">
        <v>0.45000000000000018</v>
      </c>
      <c r="X3030" s="8">
        <v>1.4500000000000002</v>
      </c>
      <c r="Y3030" s="8">
        <v>-3.0000000000000249E-2</v>
      </c>
      <c r="Z3030" s="8">
        <v>-0.25</v>
      </c>
      <c r="AA3030">
        <v>0.19000000000000039</v>
      </c>
      <c r="AF3030" t="s">
        <v>3062</v>
      </c>
      <c r="AG3030" t="s">
        <v>2883</v>
      </c>
      <c r="AH3030" t="s">
        <v>2884</v>
      </c>
      <c r="AI3030" t="s">
        <v>117</v>
      </c>
      <c r="AJ3030" s="7">
        <v>42369</v>
      </c>
      <c r="AK3030" t="s">
        <v>3501</v>
      </c>
      <c r="AL3030" t="s">
        <v>2885</v>
      </c>
      <c r="AM3030" t="s">
        <v>2626</v>
      </c>
      <c r="AN3030" t="s">
        <v>3533</v>
      </c>
      <c r="AO3030" t="str">
        <f>TEXT(A3030,"yyyy-mm-dd")</f>
        <v>2015-01-31</v>
      </c>
    </row>
    <row r="3031" spans="1:41">
      <c r="A3031" s="6" t="s">
        <v>3536</v>
      </c>
      <c r="B3031">
        <v>2015</v>
      </c>
      <c r="C3031">
        <v>2</v>
      </c>
      <c r="E3031" t="s">
        <v>1907</v>
      </c>
      <c r="F3031" t="s">
        <v>1908</v>
      </c>
      <c r="G3031" t="s">
        <v>102</v>
      </c>
      <c r="H3031" t="s">
        <v>3472</v>
      </c>
      <c r="I3031">
        <v>2016</v>
      </c>
      <c r="J3031">
        <v>4</v>
      </c>
      <c r="K3031" s="6">
        <v>42735</v>
      </c>
      <c r="L3031">
        <v>22</v>
      </c>
      <c r="M3031">
        <v>7</v>
      </c>
      <c r="N3031" t="s">
        <v>167</v>
      </c>
      <c r="O3031" s="8">
        <v>4.3899999999999997</v>
      </c>
      <c r="P3031" s="8">
        <v>4.5</v>
      </c>
      <c r="Q3031" s="8">
        <v>4</v>
      </c>
      <c r="R3031" s="8">
        <v>4.66</v>
      </c>
      <c r="S3031" s="8">
        <v>3.5</v>
      </c>
      <c r="T3031" s="8">
        <v>5.75</v>
      </c>
      <c r="U3031" s="8">
        <v>0.49</v>
      </c>
      <c r="V3031" s="9">
        <v>31</v>
      </c>
      <c r="W3031" s="8">
        <v>0.66000000000000014</v>
      </c>
      <c r="X3031" s="8">
        <v>2.25</v>
      </c>
      <c r="Y3031" s="8">
        <v>-0.11000000000000032</v>
      </c>
      <c r="Z3031" s="8">
        <v>0</v>
      </c>
      <c r="AA3031">
        <v>-8.9999999999999858E-2</v>
      </c>
      <c r="AF3031" t="s">
        <v>3483</v>
      </c>
      <c r="AG3031" t="s">
        <v>1910</v>
      </c>
      <c r="AH3031" t="s">
        <v>1911</v>
      </c>
      <c r="AI3031" t="s">
        <v>1944</v>
      </c>
      <c r="AJ3031" s="7">
        <v>42735</v>
      </c>
      <c r="AK3031" t="s">
        <v>3537</v>
      </c>
      <c r="AL3031" t="s">
        <v>1908</v>
      </c>
      <c r="AM3031" t="s">
        <v>3474</v>
      </c>
      <c r="AN3031" t="s">
        <v>3559</v>
      </c>
      <c r="AO3031" t="str">
        <f>TEXT(A3031,"yyyy-mm-dd")</f>
        <v>2015-02-28</v>
      </c>
    </row>
    <row r="3032" spans="1:41">
      <c r="A3032" s="6" t="s">
        <v>3536</v>
      </c>
      <c r="B3032">
        <v>2015</v>
      </c>
      <c r="C3032">
        <v>2</v>
      </c>
      <c r="E3032" t="s">
        <v>1907</v>
      </c>
      <c r="F3032" t="s">
        <v>1908</v>
      </c>
      <c r="G3032" t="s">
        <v>102</v>
      </c>
      <c r="H3032" t="s">
        <v>3368</v>
      </c>
      <c r="I3032">
        <v>2016</v>
      </c>
      <c r="J3032">
        <v>3</v>
      </c>
      <c r="K3032" s="6">
        <v>42643</v>
      </c>
      <c r="L3032">
        <v>19</v>
      </c>
      <c r="M3032">
        <v>6</v>
      </c>
      <c r="N3032" t="s">
        <v>195</v>
      </c>
      <c r="O3032" s="8">
        <v>4.24</v>
      </c>
      <c r="P3032" s="8">
        <v>4.25</v>
      </c>
      <c r="Q3032" s="8">
        <v>4</v>
      </c>
      <c r="R3032" s="8">
        <v>4.5</v>
      </c>
      <c r="S3032" s="8">
        <v>3.25</v>
      </c>
      <c r="T3032" s="8">
        <v>5.25</v>
      </c>
      <c r="U3032" s="8">
        <v>0.42</v>
      </c>
      <c r="V3032" s="9">
        <v>30</v>
      </c>
      <c r="W3032" s="8">
        <v>0.5</v>
      </c>
      <c r="X3032" s="8">
        <v>2</v>
      </c>
      <c r="Y3032" s="8">
        <v>-9.9999999999997868E-3</v>
      </c>
      <c r="Z3032" s="8">
        <v>0</v>
      </c>
      <c r="AA3032">
        <v>0</v>
      </c>
      <c r="AF3032" t="s">
        <v>3369</v>
      </c>
      <c r="AG3032" t="s">
        <v>1910</v>
      </c>
      <c r="AH3032" t="s">
        <v>1911</v>
      </c>
      <c r="AI3032" t="s">
        <v>1939</v>
      </c>
      <c r="AJ3032" s="7">
        <v>42643</v>
      </c>
      <c r="AK3032" t="s">
        <v>3537</v>
      </c>
      <c r="AL3032" t="s">
        <v>1908</v>
      </c>
      <c r="AM3032" t="s">
        <v>3370</v>
      </c>
      <c r="AN3032" t="s">
        <v>3558</v>
      </c>
      <c r="AO3032" t="str">
        <f>TEXT(A3032,"yyyy-mm-dd")</f>
        <v>2015-02-28</v>
      </c>
    </row>
    <row r="3033" spans="1:41">
      <c r="A3033" s="6" t="s">
        <v>3536</v>
      </c>
      <c r="B3033">
        <v>2015</v>
      </c>
      <c r="C3033">
        <v>2</v>
      </c>
      <c r="E3033" t="s">
        <v>1907</v>
      </c>
      <c r="F3033" t="s">
        <v>1908</v>
      </c>
      <c r="G3033" t="s">
        <v>102</v>
      </c>
      <c r="H3033" t="s">
        <v>3265</v>
      </c>
      <c r="I3033">
        <v>2016</v>
      </c>
      <c r="J3033">
        <v>2</v>
      </c>
      <c r="K3033" s="6">
        <v>42551</v>
      </c>
      <c r="L3033">
        <v>16</v>
      </c>
      <c r="M3033">
        <v>5</v>
      </c>
      <c r="N3033" t="s">
        <v>222</v>
      </c>
      <c r="O3033" s="8">
        <v>4.09</v>
      </c>
      <c r="P3033" s="8">
        <v>4</v>
      </c>
      <c r="Q3033" s="8">
        <v>4</v>
      </c>
      <c r="R3033" s="8">
        <v>4.4400000000000004</v>
      </c>
      <c r="S3033" s="8">
        <v>3.25</v>
      </c>
      <c r="T3033" s="8">
        <v>4.75</v>
      </c>
      <c r="U3033" s="8">
        <v>0.36</v>
      </c>
      <c r="V3033" s="9">
        <v>30</v>
      </c>
      <c r="W3033" s="8">
        <v>0.44000000000000039</v>
      </c>
      <c r="X3033" s="8">
        <v>1.5</v>
      </c>
      <c r="Y3033" s="8">
        <v>8.9999999999999858E-2</v>
      </c>
      <c r="Z3033" s="8">
        <v>0</v>
      </c>
      <c r="AA3033">
        <v>0.14000000000000057</v>
      </c>
      <c r="AF3033" t="s">
        <v>3266</v>
      </c>
      <c r="AG3033" t="s">
        <v>1910</v>
      </c>
      <c r="AH3033" t="s">
        <v>1911</v>
      </c>
      <c r="AI3033" t="s">
        <v>1934</v>
      </c>
      <c r="AJ3033" s="7">
        <v>42551</v>
      </c>
      <c r="AK3033" t="s">
        <v>3537</v>
      </c>
      <c r="AL3033" t="s">
        <v>1908</v>
      </c>
      <c r="AM3033" t="s">
        <v>3267</v>
      </c>
      <c r="AN3033" t="s">
        <v>3557</v>
      </c>
      <c r="AO3033" t="str">
        <f>TEXT(A3033,"yyyy-mm-dd")</f>
        <v>2015-02-28</v>
      </c>
    </row>
    <row r="3034" spans="1:41">
      <c r="A3034" s="6" t="s">
        <v>3536</v>
      </c>
      <c r="B3034">
        <v>2015</v>
      </c>
      <c r="C3034">
        <v>2</v>
      </c>
      <c r="E3034" t="s">
        <v>1907</v>
      </c>
      <c r="F3034" t="s">
        <v>1908</v>
      </c>
      <c r="G3034" t="s">
        <v>102</v>
      </c>
      <c r="H3034" t="s">
        <v>3159</v>
      </c>
      <c r="I3034">
        <v>2016</v>
      </c>
      <c r="J3034">
        <v>1</v>
      </c>
      <c r="K3034" s="6">
        <v>42460</v>
      </c>
      <c r="L3034">
        <v>13</v>
      </c>
      <c r="M3034">
        <v>4</v>
      </c>
      <c r="N3034" t="s">
        <v>252</v>
      </c>
      <c r="O3034" s="8">
        <v>3.82</v>
      </c>
      <c r="P3034" s="8">
        <v>3.75</v>
      </c>
      <c r="Q3034" s="8">
        <v>3.75</v>
      </c>
      <c r="R3034" s="8">
        <v>4</v>
      </c>
      <c r="S3034" s="8">
        <v>3.25</v>
      </c>
      <c r="T3034" s="8">
        <v>4.5</v>
      </c>
      <c r="U3034" s="8">
        <v>0.3</v>
      </c>
      <c r="V3034" s="9">
        <v>30</v>
      </c>
      <c r="W3034" s="8">
        <v>0.25</v>
      </c>
      <c r="X3034" s="8">
        <v>1.25</v>
      </c>
      <c r="Y3034" s="8">
        <v>6.999999999999984E-2</v>
      </c>
      <c r="Z3034" s="8">
        <v>0</v>
      </c>
      <c r="AA3034">
        <v>-4.0000000000000036E-2</v>
      </c>
      <c r="AF3034" t="s">
        <v>3160</v>
      </c>
      <c r="AG3034" t="s">
        <v>1910</v>
      </c>
      <c r="AH3034" t="s">
        <v>1911</v>
      </c>
      <c r="AI3034" t="s">
        <v>1929</v>
      </c>
      <c r="AJ3034" s="7">
        <v>42460</v>
      </c>
      <c r="AK3034" t="s">
        <v>3537</v>
      </c>
      <c r="AL3034" t="s">
        <v>1908</v>
      </c>
      <c r="AM3034" t="s">
        <v>3161</v>
      </c>
      <c r="AN3034" t="s">
        <v>3556</v>
      </c>
      <c r="AO3034" t="str">
        <f>TEXT(A3034,"yyyy-mm-dd")</f>
        <v>2015-02-28</v>
      </c>
    </row>
    <row r="3035" spans="1:41">
      <c r="A3035" s="6" t="s">
        <v>3536</v>
      </c>
      <c r="B3035">
        <v>2015</v>
      </c>
      <c r="C3035">
        <v>2</v>
      </c>
      <c r="E3035" t="s">
        <v>1907</v>
      </c>
      <c r="F3035" t="s">
        <v>1908</v>
      </c>
      <c r="G3035" t="s">
        <v>102</v>
      </c>
      <c r="H3035" t="s">
        <v>3037</v>
      </c>
      <c r="I3035">
        <v>2015</v>
      </c>
      <c r="J3035">
        <v>4</v>
      </c>
      <c r="K3035" s="6">
        <v>42369</v>
      </c>
      <c r="L3035">
        <v>10</v>
      </c>
      <c r="M3035">
        <v>3</v>
      </c>
      <c r="N3035" t="s">
        <v>164</v>
      </c>
      <c r="O3035" s="8">
        <v>3.6</v>
      </c>
      <c r="P3035" s="8">
        <v>3.5</v>
      </c>
      <c r="Q3035" s="8">
        <v>3.5</v>
      </c>
      <c r="R3035" s="8">
        <v>3.75</v>
      </c>
      <c r="S3035" s="8">
        <v>3</v>
      </c>
      <c r="T3035" s="8">
        <v>4</v>
      </c>
      <c r="U3035" s="8">
        <v>0.23</v>
      </c>
      <c r="V3035" s="9">
        <v>32</v>
      </c>
      <c r="W3035" s="8">
        <v>0.25</v>
      </c>
      <c r="X3035" s="8">
        <v>1</v>
      </c>
      <c r="Y3035" s="8">
        <v>0.10000000000000009</v>
      </c>
      <c r="Z3035" s="8">
        <v>0</v>
      </c>
      <c r="AA3035">
        <v>2.9999999999999805E-2</v>
      </c>
      <c r="AF3035" t="s">
        <v>3049</v>
      </c>
      <c r="AG3035" t="s">
        <v>1910</v>
      </c>
      <c r="AH3035" t="s">
        <v>1911</v>
      </c>
      <c r="AI3035" t="s">
        <v>1924</v>
      </c>
      <c r="AJ3035" s="7">
        <v>42369</v>
      </c>
      <c r="AK3035" t="s">
        <v>3537</v>
      </c>
      <c r="AL3035" t="s">
        <v>1908</v>
      </c>
      <c r="AM3035" t="s">
        <v>3040</v>
      </c>
      <c r="AN3035" t="s">
        <v>3555</v>
      </c>
      <c r="AO3035" t="str">
        <f>TEXT(A3035,"yyyy-mm-dd")</f>
        <v>2015-02-28</v>
      </c>
    </row>
    <row r="3036" spans="1:41">
      <c r="A3036" s="6" t="s">
        <v>3536</v>
      </c>
      <c r="B3036">
        <v>2015</v>
      </c>
      <c r="C3036">
        <v>2</v>
      </c>
      <c r="E3036" t="s">
        <v>1907</v>
      </c>
      <c r="F3036" t="s">
        <v>1908</v>
      </c>
      <c r="G3036" t="s">
        <v>102</v>
      </c>
      <c r="H3036" t="s">
        <v>2970</v>
      </c>
      <c r="I3036">
        <v>2015</v>
      </c>
      <c r="J3036">
        <v>3</v>
      </c>
      <c r="K3036" s="6">
        <v>42277</v>
      </c>
      <c r="L3036">
        <v>7</v>
      </c>
      <c r="M3036">
        <v>2</v>
      </c>
      <c r="N3036" t="s">
        <v>192</v>
      </c>
      <c r="O3036" s="8">
        <v>3.32</v>
      </c>
      <c r="P3036" s="8">
        <v>3.25</v>
      </c>
      <c r="Q3036" s="8">
        <v>3.25</v>
      </c>
      <c r="R3036" s="8">
        <v>3.5</v>
      </c>
      <c r="S3036" s="8">
        <v>3</v>
      </c>
      <c r="T3036" s="8">
        <v>3.75</v>
      </c>
      <c r="U3036" s="8">
        <v>0.21</v>
      </c>
      <c r="V3036" s="9">
        <v>32</v>
      </c>
      <c r="W3036" s="8">
        <v>0.25</v>
      </c>
      <c r="X3036" s="8">
        <v>0.75</v>
      </c>
      <c r="Y3036" s="8">
        <v>6.999999999999984E-2</v>
      </c>
      <c r="Z3036" s="8">
        <v>0</v>
      </c>
      <c r="AA3036">
        <v>-0.25</v>
      </c>
      <c r="AF3036" t="s">
        <v>2971</v>
      </c>
      <c r="AG3036" t="s">
        <v>1910</v>
      </c>
      <c r="AH3036" t="s">
        <v>1911</v>
      </c>
      <c r="AI3036" t="s">
        <v>1919</v>
      </c>
      <c r="AJ3036" s="7">
        <v>42277</v>
      </c>
      <c r="AK3036" t="s">
        <v>3537</v>
      </c>
      <c r="AL3036" t="s">
        <v>1908</v>
      </c>
      <c r="AM3036" t="s">
        <v>2972</v>
      </c>
      <c r="AN3036" t="s">
        <v>3554</v>
      </c>
      <c r="AO3036" t="str">
        <f>TEXT(A3036,"yyyy-mm-dd")</f>
        <v>2015-02-28</v>
      </c>
    </row>
    <row r="3037" spans="1:41">
      <c r="A3037" s="6" t="s">
        <v>3536</v>
      </c>
      <c r="B3037">
        <v>2015</v>
      </c>
      <c r="C3037">
        <v>2</v>
      </c>
      <c r="E3037" t="s">
        <v>1907</v>
      </c>
      <c r="F3037" t="s">
        <v>1908</v>
      </c>
      <c r="G3037" t="s">
        <v>102</v>
      </c>
      <c r="H3037" t="s">
        <v>2840</v>
      </c>
      <c r="I3037">
        <v>2015</v>
      </c>
      <c r="J3037">
        <v>2</v>
      </c>
      <c r="K3037" s="6">
        <v>42185</v>
      </c>
      <c r="L3037">
        <v>4</v>
      </c>
      <c r="M3037">
        <v>1</v>
      </c>
      <c r="N3037" t="s">
        <v>219</v>
      </c>
      <c r="O3037" s="8">
        <v>3.08</v>
      </c>
      <c r="P3037" s="8">
        <v>3</v>
      </c>
      <c r="Q3037" s="8">
        <v>3</v>
      </c>
      <c r="R3037" s="8">
        <v>3.13</v>
      </c>
      <c r="S3037" s="8">
        <v>3</v>
      </c>
      <c r="T3037" s="8">
        <v>3.5</v>
      </c>
      <c r="U3037" s="8">
        <v>0.15</v>
      </c>
      <c r="V3037" s="9">
        <v>32</v>
      </c>
      <c r="W3037" s="8">
        <v>0.12999999999999989</v>
      </c>
      <c r="X3037" s="8">
        <v>0.5</v>
      </c>
      <c r="Y3037" s="8">
        <v>8.0000000000000071E-2</v>
      </c>
      <c r="Z3037" s="8">
        <v>0</v>
      </c>
      <c r="AA3037">
        <v>9.9999999999997868E-3</v>
      </c>
      <c r="AF3037" t="s">
        <v>2841</v>
      </c>
      <c r="AG3037" t="s">
        <v>1910</v>
      </c>
      <c r="AH3037" t="s">
        <v>1911</v>
      </c>
      <c r="AI3037" t="s">
        <v>1915</v>
      </c>
      <c r="AJ3037" s="7">
        <v>42185</v>
      </c>
      <c r="AK3037" t="s">
        <v>3537</v>
      </c>
      <c r="AL3037" t="s">
        <v>1908</v>
      </c>
      <c r="AM3037" t="s">
        <v>2842</v>
      </c>
      <c r="AN3037" t="s">
        <v>3553</v>
      </c>
      <c r="AO3037" t="str">
        <f>TEXT(A3037,"yyyy-mm-dd")</f>
        <v>2015-02-28</v>
      </c>
    </row>
    <row r="3038" spans="1:41">
      <c r="A3038" s="6" t="s">
        <v>3536</v>
      </c>
      <c r="B3038">
        <v>2015</v>
      </c>
      <c r="C3038">
        <v>2</v>
      </c>
      <c r="E3038" t="s">
        <v>1907</v>
      </c>
      <c r="F3038" t="s">
        <v>1908</v>
      </c>
      <c r="G3038" t="s">
        <v>102</v>
      </c>
      <c r="H3038" t="s">
        <v>2749</v>
      </c>
      <c r="I3038">
        <v>2015</v>
      </c>
      <c r="J3038">
        <v>1</v>
      </c>
      <c r="K3038" s="6">
        <v>42094</v>
      </c>
      <c r="L3038">
        <v>1</v>
      </c>
      <c r="M3038">
        <v>0</v>
      </c>
      <c r="N3038" t="s">
        <v>169</v>
      </c>
      <c r="O3038" s="8">
        <v>3.02</v>
      </c>
      <c r="P3038" s="8">
        <v>3</v>
      </c>
      <c r="Q3038" s="8">
        <v>3</v>
      </c>
      <c r="R3038" s="8">
        <v>3</v>
      </c>
      <c r="S3038" s="8">
        <v>3</v>
      </c>
      <c r="T3038" s="8">
        <v>3.5</v>
      </c>
      <c r="U3038" s="8">
        <v>0.09</v>
      </c>
      <c r="V3038" s="9">
        <v>32</v>
      </c>
      <c r="W3038" s="8">
        <v>0</v>
      </c>
      <c r="X3038" s="8">
        <v>0.5</v>
      </c>
      <c r="Y3038" s="8">
        <v>2.0000000000000018E-2</v>
      </c>
      <c r="Z3038" s="8">
        <v>0</v>
      </c>
      <c r="AA3038">
        <v>0</v>
      </c>
      <c r="AF3038" t="s">
        <v>2750</v>
      </c>
      <c r="AG3038" t="s">
        <v>1910</v>
      </c>
      <c r="AH3038" t="s">
        <v>1911</v>
      </c>
      <c r="AI3038" t="s">
        <v>1912</v>
      </c>
      <c r="AJ3038" s="7">
        <v>42094</v>
      </c>
      <c r="AK3038" t="s">
        <v>3537</v>
      </c>
      <c r="AL3038" t="s">
        <v>1908</v>
      </c>
      <c r="AM3038" t="s">
        <v>2751</v>
      </c>
      <c r="AN3038" t="s">
        <v>3552</v>
      </c>
      <c r="AO3038" t="str">
        <f>TEXT(A3038,"yyyy-mm-dd")</f>
        <v>2015-02-28</v>
      </c>
    </row>
    <row r="3039" spans="1:41">
      <c r="A3039" s="6" t="s">
        <v>3536</v>
      </c>
      <c r="B3039">
        <v>2015</v>
      </c>
      <c r="C3039">
        <v>2</v>
      </c>
      <c r="E3039" t="s">
        <v>100</v>
      </c>
      <c r="F3039" t="s">
        <v>101</v>
      </c>
      <c r="G3039" t="s">
        <v>83</v>
      </c>
      <c r="H3039" t="s">
        <v>3453</v>
      </c>
      <c r="I3039">
        <v>2017</v>
      </c>
      <c r="K3039" s="6">
        <v>43100</v>
      </c>
      <c r="L3039">
        <v>34</v>
      </c>
      <c r="N3039" t="s">
        <v>789</v>
      </c>
      <c r="O3039" s="8">
        <v>3.93</v>
      </c>
      <c r="P3039" s="8">
        <v>3.93</v>
      </c>
      <c r="Q3039" s="8">
        <v>3.8</v>
      </c>
      <c r="R3039" s="8">
        <v>4</v>
      </c>
      <c r="S3039" s="8">
        <v>3.48</v>
      </c>
      <c r="T3039" s="8">
        <v>4.5</v>
      </c>
      <c r="U3039" s="8">
        <v>0.32</v>
      </c>
      <c r="V3039" s="9">
        <v>26</v>
      </c>
      <c r="W3039" s="8">
        <v>0.20000000000000018</v>
      </c>
      <c r="X3039" s="8">
        <v>1.02</v>
      </c>
      <c r="Y3039" s="8">
        <v>0</v>
      </c>
      <c r="Z3039" s="8">
        <v>-2.0000000000000018E-2</v>
      </c>
      <c r="AA3039">
        <v>-0.33000000000000007</v>
      </c>
      <c r="AF3039" t="s">
        <v>10138</v>
      </c>
      <c r="AG3039" t="s">
        <v>9655</v>
      </c>
      <c r="AH3039" t="s">
        <v>9656</v>
      </c>
      <c r="AI3039" t="s">
        <v>9708</v>
      </c>
      <c r="AJ3039" s="7">
        <v>43100</v>
      </c>
      <c r="AK3039" t="s">
        <v>3537</v>
      </c>
      <c r="AL3039" t="s">
        <v>109</v>
      </c>
      <c r="AM3039" t="s">
        <v>3455</v>
      </c>
      <c r="AN3039" t="s">
        <v>10141</v>
      </c>
    </row>
    <row r="3040" spans="1:41">
      <c r="A3040" s="6" t="s">
        <v>3536</v>
      </c>
      <c r="B3040">
        <v>2015</v>
      </c>
      <c r="C3040">
        <v>2</v>
      </c>
      <c r="E3040" t="s">
        <v>100</v>
      </c>
      <c r="F3040" t="s">
        <v>101</v>
      </c>
      <c r="G3040" t="s">
        <v>102</v>
      </c>
      <c r="H3040" t="s">
        <v>3472</v>
      </c>
      <c r="I3040">
        <v>2016</v>
      </c>
      <c r="J3040">
        <v>4</v>
      </c>
      <c r="K3040" s="6">
        <v>42735</v>
      </c>
      <c r="L3040">
        <v>22</v>
      </c>
      <c r="M3040">
        <v>7</v>
      </c>
      <c r="N3040" t="s">
        <v>167</v>
      </c>
      <c r="O3040" s="8">
        <v>3.73</v>
      </c>
      <c r="P3040" s="8">
        <v>3.7</v>
      </c>
      <c r="Q3040" s="8">
        <v>3.5</v>
      </c>
      <c r="R3040" s="8">
        <v>4.18</v>
      </c>
      <c r="S3040" s="8">
        <v>1.43</v>
      </c>
      <c r="T3040" s="8">
        <v>4.6900000000000004</v>
      </c>
      <c r="U3040" s="8">
        <v>0.59</v>
      </c>
      <c r="V3040" s="9">
        <v>30</v>
      </c>
      <c r="W3040" s="8">
        <v>0.67999999999999972</v>
      </c>
      <c r="X3040" s="8">
        <v>3.2600000000000007</v>
      </c>
      <c r="Y3040" s="8">
        <v>2.9999999999999805E-2</v>
      </c>
      <c r="Z3040" s="8">
        <v>-0.25</v>
      </c>
      <c r="AA3040">
        <v>7.9999999999999627E-2</v>
      </c>
      <c r="AF3040" t="s">
        <v>3473</v>
      </c>
      <c r="AG3040" t="s">
        <v>106</v>
      </c>
      <c r="AH3040" t="s">
        <v>107</v>
      </c>
      <c r="AI3040" t="s">
        <v>2673</v>
      </c>
      <c r="AJ3040" s="7">
        <v>42735</v>
      </c>
      <c r="AK3040" t="s">
        <v>3537</v>
      </c>
      <c r="AL3040" t="s">
        <v>109</v>
      </c>
      <c r="AM3040" t="s">
        <v>3474</v>
      </c>
      <c r="AN3040" t="s">
        <v>3551</v>
      </c>
      <c r="AO3040" t="str">
        <f>TEXT(A3040,"yyyy-mm-dd")</f>
        <v>2015-02-28</v>
      </c>
    </row>
    <row r="3041" spans="1:41">
      <c r="A3041" s="6" t="s">
        <v>3536</v>
      </c>
      <c r="B3041">
        <v>2015</v>
      </c>
      <c r="C3041">
        <v>2</v>
      </c>
      <c r="E3041" t="s">
        <v>100</v>
      </c>
      <c r="F3041" t="s">
        <v>101</v>
      </c>
      <c r="G3041" t="s">
        <v>83</v>
      </c>
      <c r="H3041" t="s">
        <v>3018</v>
      </c>
      <c r="I3041">
        <v>2016</v>
      </c>
      <c r="K3041" s="6">
        <v>42735</v>
      </c>
      <c r="L3041">
        <v>22</v>
      </c>
      <c r="N3041" t="s">
        <v>167</v>
      </c>
      <c r="O3041" s="8">
        <v>3.63</v>
      </c>
      <c r="P3041" s="8">
        <v>3.5</v>
      </c>
      <c r="Q3041" s="8">
        <v>3.45</v>
      </c>
      <c r="R3041" s="8">
        <v>3.8</v>
      </c>
      <c r="S3041" s="8">
        <v>3.1</v>
      </c>
      <c r="T3041" s="8">
        <v>4.5999999999999996</v>
      </c>
      <c r="U3041" s="8">
        <v>0.33</v>
      </c>
      <c r="V3041" s="9">
        <v>35</v>
      </c>
      <c r="W3041" s="8">
        <v>0.34999999999999964</v>
      </c>
      <c r="X3041" s="8">
        <v>1.4999999999999996</v>
      </c>
      <c r="Y3041" s="8">
        <v>0.12999999999999989</v>
      </c>
      <c r="Z3041" s="8">
        <v>-0.29999999999999982</v>
      </c>
      <c r="AA3041">
        <v>-0.15000000000000036</v>
      </c>
      <c r="AF3041" t="s">
        <v>10098</v>
      </c>
      <c r="AG3041" t="s">
        <v>9655</v>
      </c>
      <c r="AH3041" t="s">
        <v>9656</v>
      </c>
      <c r="AI3041" t="s">
        <v>9669</v>
      </c>
      <c r="AJ3041" s="7">
        <v>42735</v>
      </c>
      <c r="AK3041" t="s">
        <v>3537</v>
      </c>
      <c r="AL3041" t="s">
        <v>109</v>
      </c>
      <c r="AM3041" t="s">
        <v>3020</v>
      </c>
      <c r="AN3041" t="s">
        <v>10114</v>
      </c>
    </row>
    <row r="3042" spans="1:41">
      <c r="A3042" s="6" t="s">
        <v>3536</v>
      </c>
      <c r="B3042">
        <v>2015</v>
      </c>
      <c r="C3042">
        <v>2</v>
      </c>
      <c r="E3042" t="s">
        <v>100</v>
      </c>
      <c r="F3042" t="s">
        <v>101</v>
      </c>
      <c r="G3042" t="s">
        <v>102</v>
      </c>
      <c r="H3042" t="s">
        <v>3368</v>
      </c>
      <c r="I3042">
        <v>2016</v>
      </c>
      <c r="J3042">
        <v>3</v>
      </c>
      <c r="K3042" s="6">
        <v>42643</v>
      </c>
      <c r="L3042">
        <v>19</v>
      </c>
      <c r="M3042">
        <v>6</v>
      </c>
      <c r="N3042" t="s">
        <v>195</v>
      </c>
      <c r="O3042" s="8">
        <v>3.58</v>
      </c>
      <c r="P3042" s="8">
        <v>3.6</v>
      </c>
      <c r="Q3042" s="8">
        <v>3.48</v>
      </c>
      <c r="R3042" s="8">
        <v>3.78</v>
      </c>
      <c r="S3042" s="8">
        <v>2.36</v>
      </c>
      <c r="T3042" s="8">
        <v>4.3</v>
      </c>
      <c r="U3042" s="8">
        <v>0.36</v>
      </c>
      <c r="V3042" s="9">
        <v>30</v>
      </c>
      <c r="W3042" s="8">
        <v>0.29999999999999982</v>
      </c>
      <c r="X3042" s="8">
        <v>1.94</v>
      </c>
      <c r="Y3042" s="8">
        <v>-2.0000000000000018E-2</v>
      </c>
      <c r="Z3042" s="8">
        <v>-0.12999999999999989</v>
      </c>
      <c r="AA3042">
        <v>-0.34999999999999964</v>
      </c>
      <c r="AF3042" t="s">
        <v>3470</v>
      </c>
      <c r="AG3042" t="s">
        <v>106</v>
      </c>
      <c r="AH3042" t="s">
        <v>107</v>
      </c>
      <c r="AI3042" t="s">
        <v>2670</v>
      </c>
      <c r="AJ3042" s="7">
        <v>42643</v>
      </c>
      <c r="AK3042" t="s">
        <v>3537</v>
      </c>
      <c r="AL3042" t="s">
        <v>109</v>
      </c>
      <c r="AM3042" t="s">
        <v>3370</v>
      </c>
      <c r="AN3042" t="s">
        <v>3550</v>
      </c>
      <c r="AO3042" t="str">
        <f>TEXT(A3042,"yyyy-mm-dd")</f>
        <v>2015-02-28</v>
      </c>
    </row>
    <row r="3043" spans="1:41">
      <c r="A3043" s="6" t="s">
        <v>3536</v>
      </c>
      <c r="B3043">
        <v>2015</v>
      </c>
      <c r="C3043">
        <v>2</v>
      </c>
      <c r="E3043" t="s">
        <v>100</v>
      </c>
      <c r="F3043" t="s">
        <v>101</v>
      </c>
      <c r="G3043" t="s">
        <v>102</v>
      </c>
      <c r="H3043" t="s">
        <v>3265</v>
      </c>
      <c r="I3043">
        <v>2016</v>
      </c>
      <c r="J3043">
        <v>2</v>
      </c>
      <c r="K3043" s="6">
        <v>42551</v>
      </c>
      <c r="L3043">
        <v>16</v>
      </c>
      <c r="M3043">
        <v>5</v>
      </c>
      <c r="N3043" t="s">
        <v>222</v>
      </c>
      <c r="O3043" s="8">
        <v>3.58</v>
      </c>
      <c r="P3043" s="8">
        <v>3.55</v>
      </c>
      <c r="Q3043" s="8">
        <v>3.3</v>
      </c>
      <c r="R3043" s="8">
        <v>3.9</v>
      </c>
      <c r="S3043" s="8">
        <v>2.54</v>
      </c>
      <c r="T3043" s="8">
        <v>4.49</v>
      </c>
      <c r="U3043" s="8">
        <v>0.47</v>
      </c>
      <c r="V3043" s="9">
        <v>30</v>
      </c>
      <c r="W3043" s="8">
        <v>0.60000000000000009</v>
      </c>
      <c r="X3043" s="8">
        <v>1.9500000000000002</v>
      </c>
      <c r="Y3043" s="8">
        <v>3.0000000000000249E-2</v>
      </c>
      <c r="Z3043" s="8">
        <v>-0.35000000000000009</v>
      </c>
      <c r="AA3043">
        <v>-5.0000000000000266E-2</v>
      </c>
      <c r="AF3043" t="s">
        <v>3468</v>
      </c>
      <c r="AG3043" t="s">
        <v>106</v>
      </c>
      <c r="AH3043" t="s">
        <v>107</v>
      </c>
      <c r="AI3043" t="s">
        <v>2667</v>
      </c>
      <c r="AJ3043" s="7">
        <v>42551</v>
      </c>
      <c r="AK3043" t="s">
        <v>3537</v>
      </c>
      <c r="AL3043" t="s">
        <v>109</v>
      </c>
      <c r="AM3043" t="s">
        <v>3267</v>
      </c>
      <c r="AN3043" t="s">
        <v>3549</v>
      </c>
      <c r="AO3043" t="str">
        <f>TEXT(A3043,"yyyy-mm-dd")</f>
        <v>2015-02-28</v>
      </c>
    </row>
    <row r="3044" spans="1:41">
      <c r="A3044" s="6" t="s">
        <v>3536</v>
      </c>
      <c r="B3044">
        <v>2015</v>
      </c>
      <c r="C3044">
        <v>2</v>
      </c>
      <c r="E3044" t="s">
        <v>100</v>
      </c>
      <c r="F3044" t="s">
        <v>101</v>
      </c>
      <c r="G3044" t="s">
        <v>102</v>
      </c>
      <c r="H3044" t="s">
        <v>3159</v>
      </c>
      <c r="I3044">
        <v>2016</v>
      </c>
      <c r="J3044">
        <v>1</v>
      </c>
      <c r="K3044" s="6">
        <v>42460</v>
      </c>
      <c r="L3044">
        <v>13</v>
      </c>
      <c r="M3044">
        <v>4</v>
      </c>
      <c r="N3044" t="s">
        <v>252</v>
      </c>
      <c r="O3044" s="8">
        <v>3.36</v>
      </c>
      <c r="P3044" s="8">
        <v>3.21</v>
      </c>
      <c r="Q3044" s="8">
        <v>3.1</v>
      </c>
      <c r="R3044" s="8">
        <v>3.52</v>
      </c>
      <c r="S3044" s="8">
        <v>2.6</v>
      </c>
      <c r="T3044" s="8">
        <v>5.49</v>
      </c>
      <c r="U3044" s="8">
        <v>0.53</v>
      </c>
      <c r="V3044" s="9">
        <v>30</v>
      </c>
      <c r="W3044" s="8">
        <v>0.41999999999999993</v>
      </c>
      <c r="X3044" s="8">
        <v>2.89</v>
      </c>
      <c r="Y3044" s="8">
        <v>0.14999999999999991</v>
      </c>
      <c r="Z3044" s="8">
        <v>-0.29000000000000004</v>
      </c>
      <c r="AA3044">
        <v>-0.12999999999999989</v>
      </c>
      <c r="AF3044" t="s">
        <v>3466</v>
      </c>
      <c r="AG3044" t="s">
        <v>106</v>
      </c>
      <c r="AH3044" t="s">
        <v>107</v>
      </c>
      <c r="AI3044" t="s">
        <v>502</v>
      </c>
      <c r="AJ3044" s="7">
        <v>42460</v>
      </c>
      <c r="AK3044" t="s">
        <v>3537</v>
      </c>
      <c r="AL3044" t="s">
        <v>109</v>
      </c>
      <c r="AM3044" t="s">
        <v>3161</v>
      </c>
      <c r="AN3044" t="s">
        <v>3548</v>
      </c>
      <c r="AO3044" t="str">
        <f>TEXT(A3044,"yyyy-mm-dd")</f>
        <v>2015-02-28</v>
      </c>
    </row>
    <row r="3045" spans="1:41">
      <c r="A3045" s="6" t="s">
        <v>3536</v>
      </c>
      <c r="B3045">
        <v>2015</v>
      </c>
      <c r="C3045">
        <v>2</v>
      </c>
      <c r="E3045" t="s">
        <v>100</v>
      </c>
      <c r="F3045" t="s">
        <v>101</v>
      </c>
      <c r="G3045" t="s">
        <v>102</v>
      </c>
      <c r="H3045" t="s">
        <v>3037</v>
      </c>
      <c r="I3045">
        <v>2015</v>
      </c>
      <c r="J3045">
        <v>4</v>
      </c>
      <c r="K3045" s="6">
        <v>42369</v>
      </c>
      <c r="L3045">
        <v>10</v>
      </c>
      <c r="M3045">
        <v>3</v>
      </c>
      <c r="N3045" t="s">
        <v>164</v>
      </c>
      <c r="O3045" s="8">
        <v>3.15</v>
      </c>
      <c r="P3045" s="8">
        <v>3.1</v>
      </c>
      <c r="Q3045" s="8">
        <v>2.8</v>
      </c>
      <c r="R3045" s="8">
        <v>3.4</v>
      </c>
      <c r="S3045" s="8">
        <v>2.2000000000000002</v>
      </c>
      <c r="T3045" s="8">
        <v>4.3</v>
      </c>
      <c r="U3045" s="8">
        <v>0.47</v>
      </c>
      <c r="V3045" s="9">
        <v>34</v>
      </c>
      <c r="W3045" s="8">
        <v>0.60000000000000009</v>
      </c>
      <c r="X3045" s="8">
        <v>2.0999999999999996</v>
      </c>
      <c r="Y3045" s="8">
        <v>4.9999999999999822E-2</v>
      </c>
      <c r="Z3045" s="8">
        <v>-0.25</v>
      </c>
      <c r="AA3045">
        <v>0</v>
      </c>
      <c r="AF3045" t="s">
        <v>3038</v>
      </c>
      <c r="AG3045" t="s">
        <v>106</v>
      </c>
      <c r="AH3045" t="s">
        <v>107</v>
      </c>
      <c r="AI3045" t="s">
        <v>497</v>
      </c>
      <c r="AJ3045" s="7">
        <v>42369</v>
      </c>
      <c r="AK3045" t="s">
        <v>3537</v>
      </c>
      <c r="AL3045" t="s">
        <v>109</v>
      </c>
      <c r="AM3045" t="s">
        <v>3040</v>
      </c>
      <c r="AN3045" t="s">
        <v>3547</v>
      </c>
      <c r="AO3045" t="str">
        <f>TEXT(A3045,"yyyy-mm-dd")</f>
        <v>2015-02-28</v>
      </c>
    </row>
    <row r="3046" spans="1:41">
      <c r="A3046" s="6" t="s">
        <v>3536</v>
      </c>
      <c r="B3046">
        <v>2015</v>
      </c>
      <c r="C3046">
        <v>2</v>
      </c>
      <c r="E3046" t="s">
        <v>100</v>
      </c>
      <c r="F3046" t="s">
        <v>101</v>
      </c>
      <c r="G3046" t="s">
        <v>83</v>
      </c>
      <c r="H3046" t="s">
        <v>2624</v>
      </c>
      <c r="I3046">
        <v>2015</v>
      </c>
      <c r="K3046" s="6">
        <v>42369</v>
      </c>
      <c r="L3046">
        <v>10</v>
      </c>
      <c r="N3046" t="s">
        <v>164</v>
      </c>
      <c r="O3046" s="8">
        <v>3.08</v>
      </c>
      <c r="P3046" s="8">
        <v>3</v>
      </c>
      <c r="Q3046" s="8">
        <v>2.8</v>
      </c>
      <c r="R3046" s="8">
        <v>3.26</v>
      </c>
      <c r="S3046" s="8">
        <v>2.7</v>
      </c>
      <c r="T3046" s="8">
        <v>3.9</v>
      </c>
      <c r="U3046" s="8">
        <v>0.31</v>
      </c>
      <c r="V3046" s="9">
        <v>35</v>
      </c>
      <c r="W3046" s="8">
        <v>0.45999999999999996</v>
      </c>
      <c r="X3046" s="8">
        <v>1.1999999999999997</v>
      </c>
      <c r="Y3046" s="8">
        <v>8.0000000000000071E-2</v>
      </c>
      <c r="Z3046" s="8">
        <v>-0.29000000000000004</v>
      </c>
      <c r="AA3046">
        <v>0.16000000000000014</v>
      </c>
      <c r="AF3046" t="s">
        <v>10060</v>
      </c>
      <c r="AG3046" t="s">
        <v>9655</v>
      </c>
      <c r="AH3046" t="s">
        <v>9656</v>
      </c>
      <c r="AI3046" t="s">
        <v>9657</v>
      </c>
      <c r="AJ3046" s="7">
        <v>42369</v>
      </c>
      <c r="AK3046" t="s">
        <v>3537</v>
      </c>
      <c r="AL3046" t="s">
        <v>109</v>
      </c>
      <c r="AM3046" t="s">
        <v>2626</v>
      </c>
      <c r="AN3046" t="s">
        <v>10086</v>
      </c>
    </row>
    <row r="3047" spans="1:41">
      <c r="A3047" s="6" t="s">
        <v>3536</v>
      </c>
      <c r="B3047">
        <v>2015</v>
      </c>
      <c r="C3047">
        <v>2</v>
      </c>
      <c r="E3047" t="s">
        <v>100</v>
      </c>
      <c r="F3047" t="s">
        <v>101</v>
      </c>
      <c r="G3047" t="s">
        <v>102</v>
      </c>
      <c r="H3047" t="s">
        <v>2970</v>
      </c>
      <c r="I3047">
        <v>2015</v>
      </c>
      <c r="J3047">
        <v>3</v>
      </c>
      <c r="K3047" s="6">
        <v>42277</v>
      </c>
      <c r="L3047">
        <v>7</v>
      </c>
      <c r="M3047">
        <v>2</v>
      </c>
      <c r="N3047" t="s">
        <v>192</v>
      </c>
      <c r="O3047" s="8">
        <v>3.21</v>
      </c>
      <c r="P3047" s="8">
        <v>3.1</v>
      </c>
      <c r="Q3047" s="8">
        <v>2.9</v>
      </c>
      <c r="R3047" s="8">
        <v>3.4</v>
      </c>
      <c r="S3047" s="8">
        <v>2.6</v>
      </c>
      <c r="T3047" s="8">
        <v>5.08</v>
      </c>
      <c r="U3047" s="8">
        <v>0.49</v>
      </c>
      <c r="V3047" s="9">
        <v>34</v>
      </c>
      <c r="W3047" s="8">
        <v>0.5</v>
      </c>
      <c r="X3047" s="8">
        <v>2.48</v>
      </c>
      <c r="Y3047" s="8">
        <v>0.10999999999999988</v>
      </c>
      <c r="Z3047" s="8">
        <v>-0.29999999999999982</v>
      </c>
      <c r="AA3047">
        <v>0</v>
      </c>
      <c r="AF3047" t="s">
        <v>3035</v>
      </c>
      <c r="AG3047" t="s">
        <v>106</v>
      </c>
      <c r="AH3047" t="s">
        <v>107</v>
      </c>
      <c r="AI3047" t="s">
        <v>427</v>
      </c>
      <c r="AJ3047" s="7">
        <v>42277</v>
      </c>
      <c r="AK3047" t="s">
        <v>3537</v>
      </c>
      <c r="AL3047" t="s">
        <v>109</v>
      </c>
      <c r="AM3047" t="s">
        <v>2972</v>
      </c>
      <c r="AN3047" t="s">
        <v>3546</v>
      </c>
      <c r="AO3047" t="str">
        <f>TEXT(A3047,"yyyy-mm-dd")</f>
        <v>2015-02-28</v>
      </c>
    </row>
    <row r="3048" spans="1:41">
      <c r="A3048" s="6" t="s">
        <v>3536</v>
      </c>
      <c r="B3048">
        <v>2015</v>
      </c>
      <c r="C3048">
        <v>2</v>
      </c>
      <c r="E3048" t="s">
        <v>100</v>
      </c>
      <c r="F3048" t="s">
        <v>101</v>
      </c>
      <c r="G3048" t="s">
        <v>102</v>
      </c>
      <c r="H3048" t="s">
        <v>2840</v>
      </c>
      <c r="I3048">
        <v>2015</v>
      </c>
      <c r="J3048">
        <v>2</v>
      </c>
      <c r="K3048" s="6">
        <v>42185</v>
      </c>
      <c r="L3048">
        <v>4</v>
      </c>
      <c r="M3048">
        <v>1</v>
      </c>
      <c r="N3048" t="s">
        <v>219</v>
      </c>
      <c r="O3048" s="8">
        <v>3.07</v>
      </c>
      <c r="P3048" s="8">
        <v>3.02</v>
      </c>
      <c r="Q3048" s="8">
        <v>2.83</v>
      </c>
      <c r="R3048" s="8">
        <v>3.28</v>
      </c>
      <c r="S3048" s="8">
        <v>2.5499999999999998</v>
      </c>
      <c r="T3048" s="8">
        <v>4</v>
      </c>
      <c r="U3048" s="8">
        <v>0.35</v>
      </c>
      <c r="V3048" s="9">
        <v>34</v>
      </c>
      <c r="W3048" s="8">
        <v>0.44999999999999973</v>
      </c>
      <c r="X3048" s="8">
        <v>1.4500000000000002</v>
      </c>
      <c r="Y3048" s="8">
        <v>4.9999999999999822E-2</v>
      </c>
      <c r="Z3048" s="8">
        <v>-0.2799999999999998</v>
      </c>
      <c r="AA3048">
        <v>1.9999999999999574E-2</v>
      </c>
      <c r="AF3048" t="s">
        <v>3033</v>
      </c>
      <c r="AG3048" t="s">
        <v>106</v>
      </c>
      <c r="AH3048" t="s">
        <v>107</v>
      </c>
      <c r="AI3048" t="s">
        <v>340</v>
      </c>
      <c r="AJ3048" s="7">
        <v>42185</v>
      </c>
      <c r="AK3048" t="s">
        <v>3537</v>
      </c>
      <c r="AL3048" t="s">
        <v>109</v>
      </c>
      <c r="AM3048" t="s">
        <v>2842</v>
      </c>
      <c r="AN3048" t="s">
        <v>3545</v>
      </c>
      <c r="AO3048" t="str">
        <f>TEXT(A3048,"yyyy-mm-dd")</f>
        <v>2015-02-28</v>
      </c>
    </row>
    <row r="3049" spans="1:41">
      <c r="A3049" s="6" t="s">
        <v>3536</v>
      </c>
      <c r="B3049">
        <v>2015</v>
      </c>
      <c r="C3049">
        <v>2</v>
      </c>
      <c r="E3049" t="s">
        <v>100</v>
      </c>
      <c r="F3049" t="s">
        <v>101</v>
      </c>
      <c r="G3049" t="s">
        <v>102</v>
      </c>
      <c r="H3049" t="s">
        <v>2749</v>
      </c>
      <c r="I3049">
        <v>2015</v>
      </c>
      <c r="J3049">
        <v>1</v>
      </c>
      <c r="K3049" s="6">
        <v>42094</v>
      </c>
      <c r="L3049">
        <v>1</v>
      </c>
      <c r="M3049">
        <v>0</v>
      </c>
      <c r="N3049" t="s">
        <v>169</v>
      </c>
      <c r="O3049" s="8">
        <v>2.9</v>
      </c>
      <c r="P3049" s="8">
        <v>2.95</v>
      </c>
      <c r="Q3049" s="8">
        <v>2.7</v>
      </c>
      <c r="R3049" s="8">
        <v>3.12</v>
      </c>
      <c r="S3049" s="8">
        <v>2.12</v>
      </c>
      <c r="T3049" s="8">
        <v>3.5</v>
      </c>
      <c r="U3049" s="8">
        <v>0.34</v>
      </c>
      <c r="V3049" s="9">
        <v>34</v>
      </c>
      <c r="W3049" s="8">
        <v>0.41999999999999993</v>
      </c>
      <c r="X3049" s="8">
        <v>1.38</v>
      </c>
      <c r="Y3049" s="8">
        <v>-5.0000000000000266E-2</v>
      </c>
      <c r="Z3049" s="8">
        <v>-0.21999999999999975</v>
      </c>
      <c r="AA3049">
        <v>-0.10000000000000009</v>
      </c>
      <c r="AF3049" t="s">
        <v>3031</v>
      </c>
      <c r="AG3049" t="s">
        <v>106</v>
      </c>
      <c r="AH3049" t="s">
        <v>107</v>
      </c>
      <c r="AI3049" t="s">
        <v>108</v>
      </c>
      <c r="AJ3049" s="7">
        <v>42094</v>
      </c>
      <c r="AK3049" t="s">
        <v>3537</v>
      </c>
      <c r="AL3049" t="s">
        <v>109</v>
      </c>
      <c r="AM3049" t="s">
        <v>2751</v>
      </c>
      <c r="AN3049" t="s">
        <v>3544</v>
      </c>
      <c r="AO3049" t="str">
        <f>TEXT(A3049,"yyyy-mm-dd")</f>
        <v>2015-02-28</v>
      </c>
    </row>
    <row r="3050" spans="1:41">
      <c r="A3050" s="6" t="s">
        <v>3536</v>
      </c>
      <c r="B3050">
        <v>2015</v>
      </c>
      <c r="C3050">
        <v>2</v>
      </c>
      <c r="E3050" t="s">
        <v>2685</v>
      </c>
      <c r="F3050" t="s">
        <v>101</v>
      </c>
      <c r="G3050" t="s">
        <v>774</v>
      </c>
      <c r="H3050" t="s">
        <v>2686</v>
      </c>
      <c r="K3050" s="6"/>
      <c r="O3050" s="8">
        <v>3.84</v>
      </c>
      <c r="P3050" s="8">
        <v>3.8</v>
      </c>
      <c r="Q3050" s="8">
        <v>3.7</v>
      </c>
      <c r="R3050" s="8">
        <v>4</v>
      </c>
      <c r="S3050" s="8">
        <v>2.6</v>
      </c>
      <c r="T3050" s="8">
        <v>5.0999999999999996</v>
      </c>
      <c r="U3050" s="8">
        <v>0.44</v>
      </c>
      <c r="V3050" s="9">
        <v>24</v>
      </c>
      <c r="W3050" s="8">
        <v>0.29999999999999982</v>
      </c>
      <c r="X3050" s="8">
        <v>2.4999999999999996</v>
      </c>
      <c r="Y3050" s="8">
        <v>4.0000000000000036E-2</v>
      </c>
      <c r="Z3050" s="8">
        <v>-0.20000000000000018</v>
      </c>
      <c r="AA3050">
        <v>-7.0000000000000284E-2</v>
      </c>
      <c r="AF3050" t="s">
        <v>2687</v>
      </c>
      <c r="AG3050" t="s">
        <v>2688</v>
      </c>
      <c r="AH3050" t="s">
        <v>2689</v>
      </c>
      <c r="AI3050" t="s">
        <v>2690</v>
      </c>
      <c r="AJ3050" s="7"/>
      <c r="AK3050" t="s">
        <v>3537</v>
      </c>
      <c r="AL3050" t="s">
        <v>109</v>
      </c>
      <c r="AM3050" t="s">
        <v>2686</v>
      </c>
      <c r="AN3050" t="s">
        <v>3564</v>
      </c>
      <c r="AO3050" t="str">
        <f>TEXT(A3050,"yyyy-mm-dd")</f>
        <v>2015-02-28</v>
      </c>
    </row>
    <row r="3051" spans="1:41">
      <c r="A3051" s="6" t="s">
        <v>3536</v>
      </c>
      <c r="B3051">
        <v>2015</v>
      </c>
      <c r="C3051">
        <v>2</v>
      </c>
      <c r="E3051" t="s">
        <v>81</v>
      </c>
      <c r="F3051" t="s">
        <v>82</v>
      </c>
      <c r="G3051" t="s">
        <v>83</v>
      </c>
      <c r="H3051" t="s">
        <v>3453</v>
      </c>
      <c r="I3051">
        <v>2017</v>
      </c>
      <c r="K3051" s="6">
        <v>43100</v>
      </c>
      <c r="L3051">
        <v>34</v>
      </c>
      <c r="N3051" t="s">
        <v>789</v>
      </c>
      <c r="O3051" s="8">
        <v>3.47</v>
      </c>
      <c r="P3051" s="8">
        <v>3.5</v>
      </c>
      <c r="Q3051" s="8">
        <v>3.3</v>
      </c>
      <c r="R3051" s="8">
        <v>3.61</v>
      </c>
      <c r="S3051" s="8">
        <v>3</v>
      </c>
      <c r="T3051" s="8">
        <v>4</v>
      </c>
      <c r="U3051" s="8">
        <v>0.25</v>
      </c>
      <c r="V3051" s="9">
        <v>28</v>
      </c>
      <c r="W3051" s="8">
        <v>0.31000000000000005</v>
      </c>
      <c r="X3051" s="8">
        <v>1</v>
      </c>
      <c r="Y3051" s="8">
        <v>-2.9999999999999805E-2</v>
      </c>
      <c r="Z3051" s="8">
        <v>0</v>
      </c>
      <c r="AA3051">
        <v>9.9999999999997868E-3</v>
      </c>
      <c r="AF3051" t="s">
        <v>3454</v>
      </c>
      <c r="AG3051" t="s">
        <v>87</v>
      </c>
      <c r="AH3051" t="s">
        <v>88</v>
      </c>
      <c r="AI3051" t="s">
        <v>359</v>
      </c>
      <c r="AJ3051" s="7">
        <v>43100</v>
      </c>
      <c r="AK3051" t="s">
        <v>3537</v>
      </c>
      <c r="AL3051" t="s">
        <v>91</v>
      </c>
      <c r="AM3051" t="s">
        <v>3455</v>
      </c>
      <c r="AN3051" t="s">
        <v>3540</v>
      </c>
      <c r="AO3051" t="str">
        <f>TEXT(A3051,"yyyy-mm-dd")</f>
        <v>2015-02-28</v>
      </c>
    </row>
    <row r="3052" spans="1:41">
      <c r="A3052" s="6" t="s">
        <v>3536</v>
      </c>
      <c r="B3052">
        <v>2015</v>
      </c>
      <c r="C3052">
        <v>2</v>
      </c>
      <c r="E3052" t="s">
        <v>392</v>
      </c>
      <c r="F3052" t="s">
        <v>82</v>
      </c>
      <c r="G3052" t="s">
        <v>83</v>
      </c>
      <c r="H3052" t="s">
        <v>3453</v>
      </c>
      <c r="I3052">
        <v>2017</v>
      </c>
      <c r="K3052" s="6">
        <v>43100</v>
      </c>
      <c r="L3052">
        <v>34</v>
      </c>
      <c r="N3052" t="s">
        <v>789</v>
      </c>
      <c r="O3052" s="8">
        <v>3.12</v>
      </c>
      <c r="P3052" s="8">
        <v>3.1</v>
      </c>
      <c r="Q3052" s="8">
        <v>3</v>
      </c>
      <c r="R3052" s="8">
        <v>3.27</v>
      </c>
      <c r="S3052" s="8">
        <v>2.4500000000000002</v>
      </c>
      <c r="T3052" s="8">
        <v>3.8</v>
      </c>
      <c r="U3052" s="8">
        <v>0.28000000000000003</v>
      </c>
      <c r="V3052" s="9">
        <v>23</v>
      </c>
      <c r="W3052" s="8">
        <v>0.27</v>
      </c>
      <c r="X3052" s="8">
        <v>1.3499999999999996</v>
      </c>
      <c r="Y3052" s="8">
        <v>2.0000000000000018E-2</v>
      </c>
      <c r="Z3052" s="8">
        <v>0</v>
      </c>
      <c r="AA3052">
        <v>-8.9999999999999858E-2</v>
      </c>
      <c r="AF3052" t="s">
        <v>3454</v>
      </c>
      <c r="AG3052" t="s">
        <v>87</v>
      </c>
      <c r="AH3052" t="s">
        <v>88</v>
      </c>
      <c r="AI3052" t="s">
        <v>359</v>
      </c>
      <c r="AJ3052" s="7">
        <v>43100</v>
      </c>
      <c r="AK3052" t="s">
        <v>3537</v>
      </c>
      <c r="AL3052" t="s">
        <v>393</v>
      </c>
      <c r="AM3052" t="s">
        <v>3455</v>
      </c>
      <c r="AN3052" t="s">
        <v>3543</v>
      </c>
      <c r="AO3052" t="str">
        <f>TEXT(A3052,"yyyy-mm-dd")</f>
        <v>2015-02-28</v>
      </c>
    </row>
    <row r="3053" spans="1:41">
      <c r="A3053" s="6" t="s">
        <v>3536</v>
      </c>
      <c r="B3053">
        <v>2015</v>
      </c>
      <c r="C3053">
        <v>2</v>
      </c>
      <c r="E3053" t="s">
        <v>81</v>
      </c>
      <c r="F3053" t="s">
        <v>82</v>
      </c>
      <c r="G3053" t="s">
        <v>83</v>
      </c>
      <c r="H3053" t="s">
        <v>3018</v>
      </c>
      <c r="I3053">
        <v>2016</v>
      </c>
      <c r="K3053" s="6">
        <v>42735</v>
      </c>
      <c r="L3053">
        <v>22</v>
      </c>
      <c r="N3053" t="s">
        <v>167</v>
      </c>
      <c r="O3053" s="8">
        <v>3.46</v>
      </c>
      <c r="P3053" s="8">
        <v>3.5</v>
      </c>
      <c r="Q3053" s="8">
        <v>3.3</v>
      </c>
      <c r="R3053" s="8">
        <v>3.64</v>
      </c>
      <c r="S3053" s="8">
        <v>2.88</v>
      </c>
      <c r="T3053" s="8">
        <v>3.94</v>
      </c>
      <c r="U3053" s="8">
        <v>0.27</v>
      </c>
      <c r="V3053" s="9">
        <v>35</v>
      </c>
      <c r="W3053" s="8">
        <v>0.3400000000000003</v>
      </c>
      <c r="X3053" s="8">
        <v>1.06</v>
      </c>
      <c r="Y3053" s="8">
        <v>-4.0000000000000036E-2</v>
      </c>
      <c r="Z3053" s="8">
        <v>0</v>
      </c>
      <c r="AA3053">
        <v>0</v>
      </c>
      <c r="AF3053" t="s">
        <v>3019</v>
      </c>
      <c r="AG3053" t="s">
        <v>87</v>
      </c>
      <c r="AH3053" t="s">
        <v>88</v>
      </c>
      <c r="AI3053" t="s">
        <v>97</v>
      </c>
      <c r="AJ3053" s="7">
        <v>42735</v>
      </c>
      <c r="AK3053" t="s">
        <v>3537</v>
      </c>
      <c r="AL3053" t="s">
        <v>91</v>
      </c>
      <c r="AM3053" t="s">
        <v>3020</v>
      </c>
      <c r="AN3053" t="s">
        <v>3539</v>
      </c>
      <c r="AO3053" t="str">
        <f>TEXT(A3053,"yyyy-mm-dd")</f>
        <v>2015-02-28</v>
      </c>
    </row>
    <row r="3054" spans="1:41">
      <c r="A3054" s="6" t="s">
        <v>3536</v>
      </c>
      <c r="B3054">
        <v>2015</v>
      </c>
      <c r="C3054">
        <v>2</v>
      </c>
      <c r="E3054" t="s">
        <v>392</v>
      </c>
      <c r="F3054" t="s">
        <v>82</v>
      </c>
      <c r="G3054" t="s">
        <v>83</v>
      </c>
      <c r="H3054" t="s">
        <v>3018</v>
      </c>
      <c r="I3054">
        <v>2016</v>
      </c>
      <c r="K3054" s="6">
        <v>42735</v>
      </c>
      <c r="L3054">
        <v>22</v>
      </c>
      <c r="N3054" t="s">
        <v>167</v>
      </c>
      <c r="O3054" s="8">
        <v>3.13</v>
      </c>
      <c r="P3054" s="8">
        <v>3.09</v>
      </c>
      <c r="Q3054" s="8">
        <v>2.97</v>
      </c>
      <c r="R3054" s="8">
        <v>3.29</v>
      </c>
      <c r="S3054" s="8">
        <v>2.4</v>
      </c>
      <c r="T3054" s="8">
        <v>3.91</v>
      </c>
      <c r="U3054" s="8">
        <v>0.33</v>
      </c>
      <c r="V3054" s="9">
        <v>32</v>
      </c>
      <c r="W3054" s="8">
        <v>0.31999999999999984</v>
      </c>
      <c r="X3054" s="8">
        <v>1.5100000000000002</v>
      </c>
      <c r="Y3054" s="8">
        <v>4.0000000000000036E-2</v>
      </c>
      <c r="Z3054" s="8">
        <v>-1.0000000000000231E-2</v>
      </c>
      <c r="AA3054">
        <v>2.0000000000000018E-2</v>
      </c>
      <c r="AF3054" t="s">
        <v>3019</v>
      </c>
      <c r="AG3054" t="s">
        <v>87</v>
      </c>
      <c r="AH3054" t="s">
        <v>88</v>
      </c>
      <c r="AI3054" t="s">
        <v>97</v>
      </c>
      <c r="AJ3054" s="7">
        <v>42735</v>
      </c>
      <c r="AK3054" t="s">
        <v>3537</v>
      </c>
      <c r="AL3054" t="s">
        <v>393</v>
      </c>
      <c r="AM3054" t="s">
        <v>3020</v>
      </c>
      <c r="AN3054" t="s">
        <v>3542</v>
      </c>
      <c r="AO3054" t="str">
        <f>TEXT(A3054,"yyyy-mm-dd")</f>
        <v>2015-02-28</v>
      </c>
    </row>
    <row r="3055" spans="1:41">
      <c r="A3055" s="6" t="s">
        <v>3536</v>
      </c>
      <c r="B3055">
        <v>2015</v>
      </c>
      <c r="C3055">
        <v>2</v>
      </c>
      <c r="E3055" t="s">
        <v>81</v>
      </c>
      <c r="F3055" t="s">
        <v>82</v>
      </c>
      <c r="G3055" t="s">
        <v>83</v>
      </c>
      <c r="H3055" t="s">
        <v>2624</v>
      </c>
      <c r="I3055">
        <v>2015</v>
      </c>
      <c r="K3055" s="6">
        <v>42369</v>
      </c>
      <c r="L3055">
        <v>10</v>
      </c>
      <c r="N3055" t="s">
        <v>164</v>
      </c>
      <c r="O3055" s="8">
        <v>3.11</v>
      </c>
      <c r="P3055" s="8">
        <v>3.06</v>
      </c>
      <c r="Q3055" s="8">
        <v>2.99</v>
      </c>
      <c r="R3055" s="8">
        <v>3.22</v>
      </c>
      <c r="S3055" s="8">
        <v>2.7</v>
      </c>
      <c r="T3055" s="8">
        <v>3.8</v>
      </c>
      <c r="U3055" s="8">
        <v>0.25</v>
      </c>
      <c r="V3055" s="9">
        <v>35</v>
      </c>
      <c r="W3055" s="8">
        <v>0.22999999999999998</v>
      </c>
      <c r="X3055" s="8">
        <v>1.0999999999999996</v>
      </c>
      <c r="Y3055" s="8">
        <v>4.9999999999999822E-2</v>
      </c>
      <c r="Z3055" s="8">
        <v>-8.9999999999999858E-2</v>
      </c>
      <c r="AA3055">
        <v>-0.18999999999999995</v>
      </c>
      <c r="AF3055" t="s">
        <v>2625</v>
      </c>
      <c r="AG3055" t="s">
        <v>87</v>
      </c>
      <c r="AH3055" t="s">
        <v>88</v>
      </c>
      <c r="AI3055" t="s">
        <v>89</v>
      </c>
      <c r="AJ3055" s="7">
        <v>42369</v>
      </c>
      <c r="AK3055" t="s">
        <v>3537</v>
      </c>
      <c r="AL3055" t="s">
        <v>91</v>
      </c>
      <c r="AM3055" t="s">
        <v>2626</v>
      </c>
      <c r="AN3055" t="s">
        <v>3538</v>
      </c>
      <c r="AO3055" t="str">
        <f>TEXT(A3055,"yyyy-mm-dd")</f>
        <v>2015-02-28</v>
      </c>
    </row>
    <row r="3056" spans="1:41">
      <c r="A3056" s="6" t="s">
        <v>3536</v>
      </c>
      <c r="B3056">
        <v>2015</v>
      </c>
      <c r="C3056">
        <v>2</v>
      </c>
      <c r="E3056" t="s">
        <v>392</v>
      </c>
      <c r="F3056" t="s">
        <v>82</v>
      </c>
      <c r="G3056" t="s">
        <v>83</v>
      </c>
      <c r="H3056" t="s">
        <v>2624</v>
      </c>
      <c r="I3056">
        <v>2015</v>
      </c>
      <c r="K3056" s="6">
        <v>42369</v>
      </c>
      <c r="L3056">
        <v>10</v>
      </c>
      <c r="N3056" t="s">
        <v>164</v>
      </c>
      <c r="O3056" s="8">
        <v>2.9</v>
      </c>
      <c r="P3056" s="8">
        <v>2.85</v>
      </c>
      <c r="Q3056" s="8">
        <v>2.65</v>
      </c>
      <c r="R3056" s="8">
        <v>3.02</v>
      </c>
      <c r="S3056" s="8">
        <v>2.34</v>
      </c>
      <c r="T3056" s="8">
        <v>3.88</v>
      </c>
      <c r="U3056" s="8">
        <v>0.32</v>
      </c>
      <c r="V3056" s="9">
        <v>32</v>
      </c>
      <c r="W3056" s="8">
        <v>0.37000000000000011</v>
      </c>
      <c r="X3056" s="8">
        <v>1.54</v>
      </c>
      <c r="Y3056" s="8">
        <v>4.9999999999999822E-2</v>
      </c>
      <c r="Z3056" s="8">
        <v>-4.9999999999999822E-2</v>
      </c>
      <c r="AA3056">
        <v>-5.9999999999999609E-2</v>
      </c>
      <c r="AF3056" t="s">
        <v>2625</v>
      </c>
      <c r="AG3056" t="s">
        <v>87</v>
      </c>
      <c r="AH3056" t="s">
        <v>88</v>
      </c>
      <c r="AI3056" t="s">
        <v>89</v>
      </c>
      <c r="AJ3056" s="7">
        <v>42369</v>
      </c>
      <c r="AK3056" t="s">
        <v>3537</v>
      </c>
      <c r="AL3056" t="s">
        <v>393</v>
      </c>
      <c r="AM3056" t="s">
        <v>2626</v>
      </c>
      <c r="AN3056" t="s">
        <v>3541</v>
      </c>
      <c r="AO3056" t="str">
        <f>TEXT(A3056,"yyyy-mm-dd")</f>
        <v>2015-02-28</v>
      </c>
    </row>
    <row r="3057" spans="1:41">
      <c r="A3057" s="6" t="s">
        <v>3536</v>
      </c>
      <c r="B3057">
        <v>2015</v>
      </c>
      <c r="C3057">
        <v>2</v>
      </c>
      <c r="E3057" t="s">
        <v>81</v>
      </c>
      <c r="F3057" t="s">
        <v>82</v>
      </c>
      <c r="G3057" t="s">
        <v>774</v>
      </c>
      <c r="H3057" t="s">
        <v>775</v>
      </c>
      <c r="K3057" s="6"/>
      <c r="O3057" s="8">
        <v>3.42</v>
      </c>
      <c r="P3057" s="8">
        <v>3.45</v>
      </c>
      <c r="Q3057" s="8">
        <v>3.3</v>
      </c>
      <c r="R3057" s="8">
        <v>3.5</v>
      </c>
      <c r="S3057" s="8">
        <v>3</v>
      </c>
      <c r="T3057" s="8">
        <v>4.07</v>
      </c>
      <c r="U3057" s="8">
        <v>0.26</v>
      </c>
      <c r="V3057" s="9">
        <v>29</v>
      </c>
      <c r="W3057" s="8">
        <v>0.20000000000000018</v>
      </c>
      <c r="X3057" s="8">
        <v>1.0700000000000003</v>
      </c>
      <c r="Y3057" s="8">
        <v>-3.0000000000000249E-2</v>
      </c>
      <c r="Z3057" s="8">
        <v>-4.9999999999999822E-2</v>
      </c>
      <c r="AA3057">
        <v>-0.16999999999999993</v>
      </c>
      <c r="AF3057" t="s">
        <v>776</v>
      </c>
      <c r="AG3057" t="s">
        <v>777</v>
      </c>
      <c r="AH3057" t="s">
        <v>778</v>
      </c>
      <c r="AI3057" t="s">
        <v>779</v>
      </c>
      <c r="AJ3057" s="7"/>
      <c r="AK3057" t="s">
        <v>3537</v>
      </c>
      <c r="AL3057" t="s">
        <v>91</v>
      </c>
      <c r="AM3057" t="s">
        <v>775</v>
      </c>
      <c r="AN3057" t="s">
        <v>3560</v>
      </c>
      <c r="AO3057" t="str">
        <f>TEXT(A3057,"yyyy-mm-dd")</f>
        <v>2015-02-28</v>
      </c>
    </row>
    <row r="3058" spans="1:41">
      <c r="A3058" s="6" t="s">
        <v>3536</v>
      </c>
      <c r="B3058">
        <v>2015</v>
      </c>
      <c r="C3058">
        <v>2</v>
      </c>
      <c r="E3058" t="s">
        <v>81</v>
      </c>
      <c r="F3058" t="s">
        <v>82</v>
      </c>
      <c r="G3058" t="s">
        <v>774</v>
      </c>
      <c r="H3058" t="s">
        <v>1536</v>
      </c>
      <c r="K3058" s="6"/>
      <c r="O3058" s="8">
        <v>3.4</v>
      </c>
      <c r="P3058" s="8">
        <v>3.5</v>
      </c>
      <c r="Q3058" s="8">
        <v>3.1</v>
      </c>
      <c r="R3058" s="8">
        <v>3.6</v>
      </c>
      <c r="S3058" s="8">
        <v>3</v>
      </c>
      <c r="T3058" s="8">
        <v>4.0999999999999996</v>
      </c>
      <c r="U3058" s="8">
        <v>0.3</v>
      </c>
      <c r="V3058" s="9">
        <v>29</v>
      </c>
      <c r="W3058" s="8">
        <v>0.5</v>
      </c>
      <c r="X3058" s="8">
        <v>1.0999999999999996</v>
      </c>
      <c r="Y3058" s="8">
        <v>-0.10000000000000009</v>
      </c>
      <c r="Z3058" s="8">
        <v>0</v>
      </c>
      <c r="AA3058">
        <v>0.19999999999999973</v>
      </c>
      <c r="AF3058" t="s">
        <v>1537</v>
      </c>
      <c r="AG3058" t="s">
        <v>777</v>
      </c>
      <c r="AH3058" t="s">
        <v>778</v>
      </c>
      <c r="AI3058" t="s">
        <v>1538</v>
      </c>
      <c r="AJ3058" s="7"/>
      <c r="AK3058" t="s">
        <v>3537</v>
      </c>
      <c r="AL3058" t="s">
        <v>91</v>
      </c>
      <c r="AM3058" t="s">
        <v>1536</v>
      </c>
      <c r="AN3058" t="s">
        <v>3561</v>
      </c>
      <c r="AO3058" t="str">
        <f>TEXT(A3058,"yyyy-mm-dd")</f>
        <v>2015-02-28</v>
      </c>
    </row>
    <row r="3059" spans="1:41">
      <c r="A3059" s="6" t="s">
        <v>3536</v>
      </c>
      <c r="B3059">
        <v>2015</v>
      </c>
      <c r="C3059">
        <v>2</v>
      </c>
      <c r="E3059" t="s">
        <v>392</v>
      </c>
      <c r="F3059" t="s">
        <v>82</v>
      </c>
      <c r="G3059" t="s">
        <v>774</v>
      </c>
      <c r="H3059" t="s">
        <v>775</v>
      </c>
      <c r="K3059" s="6"/>
      <c r="O3059" s="8">
        <v>3.13</v>
      </c>
      <c r="P3059" s="8">
        <v>3.1</v>
      </c>
      <c r="Q3059" s="8">
        <v>3</v>
      </c>
      <c r="R3059" s="8">
        <v>3.27</v>
      </c>
      <c r="S3059" s="8">
        <v>2.67</v>
      </c>
      <c r="T3059" s="8">
        <v>3.75</v>
      </c>
      <c r="U3059" s="8">
        <v>0.26</v>
      </c>
      <c r="V3059" s="9">
        <v>24</v>
      </c>
      <c r="W3059" s="8">
        <v>0.27</v>
      </c>
      <c r="X3059" s="8">
        <v>1.08</v>
      </c>
      <c r="Y3059" s="8">
        <v>2.9999999999999805E-2</v>
      </c>
      <c r="Z3059" s="8">
        <v>0</v>
      </c>
      <c r="AA3059">
        <v>-2.0000000000000018E-2</v>
      </c>
      <c r="AF3059" t="s">
        <v>776</v>
      </c>
      <c r="AG3059" t="s">
        <v>777</v>
      </c>
      <c r="AH3059" t="s">
        <v>778</v>
      </c>
      <c r="AI3059" t="s">
        <v>779</v>
      </c>
      <c r="AJ3059" s="7"/>
      <c r="AK3059" t="s">
        <v>3537</v>
      </c>
      <c r="AL3059" t="s">
        <v>393</v>
      </c>
      <c r="AM3059" t="s">
        <v>775</v>
      </c>
      <c r="AN3059" t="s">
        <v>3562</v>
      </c>
      <c r="AO3059" t="str">
        <f>TEXT(A3059,"yyyy-mm-dd")</f>
        <v>2015-02-28</v>
      </c>
    </row>
    <row r="3060" spans="1:41">
      <c r="A3060" s="6" t="s">
        <v>3536</v>
      </c>
      <c r="B3060">
        <v>2015</v>
      </c>
      <c r="C3060">
        <v>2</v>
      </c>
      <c r="E3060" t="s">
        <v>392</v>
      </c>
      <c r="F3060" t="s">
        <v>82</v>
      </c>
      <c r="G3060" t="s">
        <v>774</v>
      </c>
      <c r="H3060" t="s">
        <v>1536</v>
      </c>
      <c r="K3060" s="6"/>
      <c r="O3060" s="8">
        <v>3.08</v>
      </c>
      <c r="P3060" s="8">
        <v>3.05</v>
      </c>
      <c r="Q3060" s="8">
        <v>2.83</v>
      </c>
      <c r="R3060" s="8">
        <v>3.28</v>
      </c>
      <c r="S3060" s="8">
        <v>2.5</v>
      </c>
      <c r="T3060" s="8">
        <v>3.75</v>
      </c>
      <c r="U3060" s="8">
        <v>0.31</v>
      </c>
      <c r="V3060" s="9">
        <v>24</v>
      </c>
      <c r="W3060" s="8">
        <v>0.44999999999999973</v>
      </c>
      <c r="X3060" s="8">
        <v>1.25</v>
      </c>
      <c r="Y3060" s="8">
        <v>3.0000000000000249E-2</v>
      </c>
      <c r="Z3060" s="8">
        <v>-7.0000000000000284E-2</v>
      </c>
      <c r="AA3060">
        <v>9.9999999999999645E-2</v>
      </c>
      <c r="AF3060" t="s">
        <v>1537</v>
      </c>
      <c r="AG3060" t="s">
        <v>777</v>
      </c>
      <c r="AH3060" t="s">
        <v>778</v>
      </c>
      <c r="AI3060" t="s">
        <v>1538</v>
      </c>
      <c r="AJ3060" s="7"/>
      <c r="AK3060" t="s">
        <v>3537</v>
      </c>
      <c r="AL3060" t="s">
        <v>393</v>
      </c>
      <c r="AM3060" t="s">
        <v>1536</v>
      </c>
      <c r="AN3060" t="s">
        <v>3563</v>
      </c>
      <c r="AO3060" t="str">
        <f>TEXT(A3060,"yyyy-mm-dd")</f>
        <v>2015-02-28</v>
      </c>
    </row>
    <row r="3061" spans="1:41">
      <c r="A3061" s="6" t="s">
        <v>3536</v>
      </c>
      <c r="B3061">
        <v>2015</v>
      </c>
      <c r="C3061">
        <v>2</v>
      </c>
      <c r="E3061" t="s">
        <v>112</v>
      </c>
      <c r="F3061" t="s">
        <v>113</v>
      </c>
      <c r="G3061" t="s">
        <v>83</v>
      </c>
      <c r="H3061" t="s">
        <v>3453</v>
      </c>
      <c r="I3061">
        <v>2017</v>
      </c>
      <c r="K3061" s="6">
        <v>43100</v>
      </c>
      <c r="L3061">
        <v>34</v>
      </c>
      <c r="N3061" t="s">
        <v>789</v>
      </c>
      <c r="O3061" s="8">
        <v>4.95</v>
      </c>
      <c r="P3061" s="8">
        <v>4.8899999999999997</v>
      </c>
      <c r="Q3061" s="8">
        <v>4.43</v>
      </c>
      <c r="R3061" s="8">
        <v>5.41</v>
      </c>
      <c r="S3061" s="8">
        <v>3.36</v>
      </c>
      <c r="T3061" s="8">
        <v>6.6</v>
      </c>
      <c r="U3061" s="8">
        <v>0.83</v>
      </c>
      <c r="V3061" s="9">
        <v>22</v>
      </c>
      <c r="W3061" s="8">
        <v>0.98000000000000043</v>
      </c>
      <c r="X3061" s="8">
        <v>3.2399999999999998</v>
      </c>
      <c r="Y3061" s="8">
        <v>6.0000000000000497E-2</v>
      </c>
      <c r="Z3061" s="8">
        <v>-0.36000000000000032</v>
      </c>
      <c r="AA3061">
        <v>-0.1899999999999995</v>
      </c>
      <c r="AF3061" t="s">
        <v>3493</v>
      </c>
      <c r="AG3061" t="s">
        <v>115</v>
      </c>
      <c r="AH3061" t="s">
        <v>116</v>
      </c>
      <c r="AI3061" t="s">
        <v>359</v>
      </c>
      <c r="AJ3061" s="7">
        <v>43100</v>
      </c>
      <c r="AK3061" t="s">
        <v>3537</v>
      </c>
      <c r="AL3061" t="s">
        <v>118</v>
      </c>
      <c r="AM3061" t="s">
        <v>3455</v>
      </c>
      <c r="AN3061" t="s">
        <v>3567</v>
      </c>
      <c r="AO3061" t="str">
        <f>TEXT(A3061,"yyyy-mm-dd")</f>
        <v>2015-02-28</v>
      </c>
    </row>
    <row r="3062" spans="1:41">
      <c r="A3062" s="6" t="s">
        <v>3536</v>
      </c>
      <c r="B3062">
        <v>2015</v>
      </c>
      <c r="C3062">
        <v>2</v>
      </c>
      <c r="E3062" t="s">
        <v>2881</v>
      </c>
      <c r="F3062" t="s">
        <v>113</v>
      </c>
      <c r="G3062" t="s">
        <v>83</v>
      </c>
      <c r="H3062" t="s">
        <v>3453</v>
      </c>
      <c r="I3062">
        <v>2017</v>
      </c>
      <c r="K3062" s="6">
        <v>43100</v>
      </c>
      <c r="L3062">
        <v>34</v>
      </c>
      <c r="N3062" t="s">
        <v>789</v>
      </c>
      <c r="O3062" s="8">
        <v>7.02</v>
      </c>
      <c r="P3062" s="8">
        <v>7</v>
      </c>
      <c r="Q3062" s="8">
        <v>6.81</v>
      </c>
      <c r="R3062" s="8">
        <v>7.26</v>
      </c>
      <c r="S3062" s="8">
        <v>5.5</v>
      </c>
      <c r="T3062" s="8">
        <v>8.64</v>
      </c>
      <c r="U3062" s="8">
        <v>0.68</v>
      </c>
      <c r="V3062" s="9">
        <v>15</v>
      </c>
      <c r="W3062" s="8">
        <v>0.45000000000000018</v>
      </c>
      <c r="X3062" s="8">
        <v>3.1400000000000006</v>
      </c>
      <c r="Y3062" s="8">
        <v>1.9999999999999574E-2</v>
      </c>
      <c r="Z3062" s="8">
        <v>4.9999999999999822E-2</v>
      </c>
      <c r="AA3062">
        <v>-0.45999999999999996</v>
      </c>
      <c r="AF3062" t="s">
        <v>3498</v>
      </c>
      <c r="AG3062" t="s">
        <v>2883</v>
      </c>
      <c r="AH3062" t="s">
        <v>2884</v>
      </c>
      <c r="AI3062" t="s">
        <v>359</v>
      </c>
      <c r="AJ3062" s="7">
        <v>43100</v>
      </c>
      <c r="AK3062" t="s">
        <v>3537</v>
      </c>
      <c r="AL3062" t="s">
        <v>2885</v>
      </c>
      <c r="AM3062" t="s">
        <v>3455</v>
      </c>
      <c r="AN3062" t="s">
        <v>3570</v>
      </c>
      <c r="AO3062" t="str">
        <f>TEXT(A3062,"yyyy-mm-dd")</f>
        <v>2015-02-28</v>
      </c>
    </row>
    <row r="3063" spans="1:41">
      <c r="A3063" s="6" t="s">
        <v>3536</v>
      </c>
      <c r="B3063">
        <v>2015</v>
      </c>
      <c r="C3063">
        <v>2</v>
      </c>
      <c r="E3063" t="s">
        <v>112</v>
      </c>
      <c r="F3063" t="s">
        <v>113</v>
      </c>
      <c r="G3063" t="s">
        <v>83</v>
      </c>
      <c r="H3063" t="s">
        <v>3018</v>
      </c>
      <c r="I3063">
        <v>2016</v>
      </c>
      <c r="K3063" s="6">
        <v>42735</v>
      </c>
      <c r="L3063">
        <v>22</v>
      </c>
      <c r="N3063" t="s">
        <v>167</v>
      </c>
      <c r="O3063" s="8">
        <v>4.3099999999999996</v>
      </c>
      <c r="P3063" s="8">
        <v>4.3099999999999996</v>
      </c>
      <c r="Q3063" s="8">
        <v>3.92</v>
      </c>
      <c r="R3063" s="8">
        <v>4.6500000000000004</v>
      </c>
      <c r="S3063" s="8">
        <v>3.14</v>
      </c>
      <c r="T3063" s="8">
        <v>6</v>
      </c>
      <c r="U3063" s="8">
        <v>0.67</v>
      </c>
      <c r="V3063" s="9">
        <v>30</v>
      </c>
      <c r="W3063" s="8">
        <v>0.73000000000000043</v>
      </c>
      <c r="X3063" s="8">
        <v>2.86</v>
      </c>
      <c r="Y3063" s="8">
        <v>0</v>
      </c>
      <c r="Z3063" s="8">
        <v>-9.0000000000000746E-2</v>
      </c>
      <c r="AA3063">
        <v>-0.34999999999999964</v>
      </c>
      <c r="AF3063" t="s">
        <v>3059</v>
      </c>
      <c r="AG3063" t="s">
        <v>115</v>
      </c>
      <c r="AH3063" t="s">
        <v>116</v>
      </c>
      <c r="AI3063" t="s">
        <v>230</v>
      </c>
      <c r="AJ3063" s="7">
        <v>42735</v>
      </c>
      <c r="AK3063" t="s">
        <v>3537</v>
      </c>
      <c r="AL3063" t="s">
        <v>118</v>
      </c>
      <c r="AM3063" t="s">
        <v>3020</v>
      </c>
      <c r="AN3063" t="s">
        <v>3566</v>
      </c>
      <c r="AO3063" t="str">
        <f>TEXT(A3063,"yyyy-mm-dd")</f>
        <v>2015-02-28</v>
      </c>
    </row>
    <row r="3064" spans="1:41">
      <c r="A3064" s="6" t="s">
        <v>3536</v>
      </c>
      <c r="B3064">
        <v>2015</v>
      </c>
      <c r="C3064">
        <v>2</v>
      </c>
      <c r="E3064" t="s">
        <v>2881</v>
      </c>
      <c r="F3064" t="s">
        <v>113</v>
      </c>
      <c r="G3064" t="s">
        <v>83</v>
      </c>
      <c r="H3064" t="s">
        <v>3018</v>
      </c>
      <c r="I3064">
        <v>2016</v>
      </c>
      <c r="K3064" s="6">
        <v>42735</v>
      </c>
      <c r="L3064">
        <v>22</v>
      </c>
      <c r="N3064" t="s">
        <v>167</v>
      </c>
      <c r="O3064" s="8">
        <v>6.74</v>
      </c>
      <c r="P3064" s="8">
        <v>6.61</v>
      </c>
      <c r="Q3064" s="8">
        <v>6.5</v>
      </c>
      <c r="R3064" s="8">
        <v>6.96</v>
      </c>
      <c r="S3064" s="8">
        <v>6</v>
      </c>
      <c r="T3064" s="8">
        <v>8.1999999999999993</v>
      </c>
      <c r="U3064" s="8">
        <v>0.46</v>
      </c>
      <c r="V3064" s="9">
        <v>21</v>
      </c>
      <c r="W3064" s="8">
        <v>0.45999999999999996</v>
      </c>
      <c r="X3064" s="8">
        <v>2.1999999999999993</v>
      </c>
      <c r="Y3064" s="8">
        <v>0.12999999999999989</v>
      </c>
      <c r="Z3064" s="8">
        <v>-4.9999999999999822E-2</v>
      </c>
      <c r="AA3064">
        <v>-8.9999999999999858E-2</v>
      </c>
      <c r="AF3064" t="s">
        <v>3099</v>
      </c>
      <c r="AG3064" t="s">
        <v>2883</v>
      </c>
      <c r="AH3064" t="s">
        <v>2884</v>
      </c>
      <c r="AI3064" t="s">
        <v>230</v>
      </c>
      <c r="AJ3064" s="7">
        <v>42735</v>
      </c>
      <c r="AK3064" t="s">
        <v>3537</v>
      </c>
      <c r="AL3064" t="s">
        <v>2885</v>
      </c>
      <c r="AM3064" t="s">
        <v>3020</v>
      </c>
      <c r="AN3064" t="s">
        <v>3569</v>
      </c>
      <c r="AO3064" t="str">
        <f>TEXT(A3064,"yyyy-mm-dd")</f>
        <v>2015-02-28</v>
      </c>
    </row>
    <row r="3065" spans="1:41">
      <c r="A3065" s="6" t="s">
        <v>3536</v>
      </c>
      <c r="B3065">
        <v>2015</v>
      </c>
      <c r="C3065">
        <v>2</v>
      </c>
      <c r="E3065" t="s">
        <v>112</v>
      </c>
      <c r="F3065" t="s">
        <v>113</v>
      </c>
      <c r="G3065" t="s">
        <v>83</v>
      </c>
      <c r="H3065" t="s">
        <v>2624</v>
      </c>
      <c r="I3065">
        <v>2015</v>
      </c>
      <c r="K3065" s="6">
        <v>42369</v>
      </c>
      <c r="L3065">
        <v>10</v>
      </c>
      <c r="N3065" t="s">
        <v>164</v>
      </c>
      <c r="O3065" s="8">
        <v>3.53</v>
      </c>
      <c r="P3065" s="8">
        <v>3.5</v>
      </c>
      <c r="Q3065" s="8">
        <v>3.31</v>
      </c>
      <c r="R3065" s="8">
        <v>3.74</v>
      </c>
      <c r="S3065" s="8">
        <v>2.94</v>
      </c>
      <c r="T3065" s="8">
        <v>4.0999999999999996</v>
      </c>
      <c r="U3065" s="8">
        <v>0.28999999999999998</v>
      </c>
      <c r="V3065" s="9">
        <v>30</v>
      </c>
      <c r="W3065" s="8">
        <v>0.43000000000000016</v>
      </c>
      <c r="X3065" s="8">
        <v>1.1599999999999997</v>
      </c>
      <c r="Y3065" s="8">
        <v>2.9999999999999805E-2</v>
      </c>
      <c r="Z3065" s="8">
        <v>0</v>
      </c>
      <c r="AA3065">
        <v>-2.9999999999999805E-2</v>
      </c>
      <c r="AF3065" t="s">
        <v>2694</v>
      </c>
      <c r="AG3065" t="s">
        <v>115</v>
      </c>
      <c r="AH3065" t="s">
        <v>116</v>
      </c>
      <c r="AI3065" t="s">
        <v>117</v>
      </c>
      <c r="AJ3065" s="7">
        <v>42369</v>
      </c>
      <c r="AK3065" t="s">
        <v>3537</v>
      </c>
      <c r="AL3065" t="s">
        <v>118</v>
      </c>
      <c r="AM3065" t="s">
        <v>2626</v>
      </c>
      <c r="AN3065" t="s">
        <v>3565</v>
      </c>
      <c r="AO3065" t="str">
        <f>TEXT(A3065,"yyyy-mm-dd")</f>
        <v>2015-02-28</v>
      </c>
    </row>
    <row r="3066" spans="1:41">
      <c r="A3066" s="6" t="s">
        <v>3536</v>
      </c>
      <c r="B3066">
        <v>2015</v>
      </c>
      <c r="C3066">
        <v>2</v>
      </c>
      <c r="E3066" t="s">
        <v>2881</v>
      </c>
      <c r="F3066" t="s">
        <v>113</v>
      </c>
      <c r="G3066" t="s">
        <v>83</v>
      </c>
      <c r="H3066" t="s">
        <v>2624</v>
      </c>
      <c r="I3066">
        <v>2015</v>
      </c>
      <c r="K3066" s="6">
        <v>42369</v>
      </c>
      <c r="L3066">
        <v>10</v>
      </c>
      <c r="N3066" t="s">
        <v>164</v>
      </c>
      <c r="O3066" s="8">
        <v>6.18</v>
      </c>
      <c r="P3066" s="8">
        <v>6.1</v>
      </c>
      <c r="Q3066" s="8">
        <v>6</v>
      </c>
      <c r="R3066" s="8">
        <v>6.3</v>
      </c>
      <c r="S3066" s="8">
        <v>5.55</v>
      </c>
      <c r="T3066" s="8">
        <v>7</v>
      </c>
      <c r="U3066" s="8">
        <v>0.35</v>
      </c>
      <c r="V3066" s="9">
        <v>23</v>
      </c>
      <c r="W3066" s="8">
        <v>0.29999999999999982</v>
      </c>
      <c r="X3066" s="8">
        <v>1.4500000000000002</v>
      </c>
      <c r="Y3066" s="8">
        <v>8.0000000000000071E-2</v>
      </c>
      <c r="Z3066" s="8">
        <v>-0.15000000000000036</v>
      </c>
      <c r="AA3066">
        <v>-0.15000000000000036</v>
      </c>
      <c r="AF3066" t="s">
        <v>3062</v>
      </c>
      <c r="AG3066" t="s">
        <v>2883</v>
      </c>
      <c r="AH3066" t="s">
        <v>2884</v>
      </c>
      <c r="AI3066" t="s">
        <v>117</v>
      </c>
      <c r="AJ3066" s="7">
        <v>42369</v>
      </c>
      <c r="AK3066" t="s">
        <v>3537</v>
      </c>
      <c r="AL3066" t="s">
        <v>2885</v>
      </c>
      <c r="AM3066" t="s">
        <v>2626</v>
      </c>
      <c r="AN3066" t="s">
        <v>3568</v>
      </c>
      <c r="AO3066" t="str">
        <f>TEXT(A3066,"yyyy-mm-dd")</f>
        <v>2015-02-28</v>
      </c>
    </row>
    <row r="3067" spans="1:41">
      <c r="A3067" s="6" t="s">
        <v>3571</v>
      </c>
      <c r="B3067">
        <v>2015</v>
      </c>
      <c r="C3067">
        <v>3</v>
      </c>
      <c r="E3067" t="s">
        <v>1907</v>
      </c>
      <c r="F3067" t="s">
        <v>1908</v>
      </c>
      <c r="G3067" t="s">
        <v>102</v>
      </c>
      <c r="H3067" t="s">
        <v>3594</v>
      </c>
      <c r="I3067">
        <v>2017</v>
      </c>
      <c r="J3067">
        <v>1</v>
      </c>
      <c r="K3067" s="6">
        <v>42825</v>
      </c>
      <c r="L3067">
        <v>24</v>
      </c>
      <c r="M3067">
        <v>8</v>
      </c>
      <c r="N3067" t="s">
        <v>368</v>
      </c>
      <c r="O3067" s="8">
        <v>4.6900000000000004</v>
      </c>
      <c r="P3067" s="8">
        <v>4.68</v>
      </c>
      <c r="Q3067" s="8">
        <v>4.5</v>
      </c>
      <c r="R3067" s="8">
        <v>4.79</v>
      </c>
      <c r="S3067" s="8">
        <v>3.5</v>
      </c>
      <c r="T3067" s="8">
        <v>6.5</v>
      </c>
      <c r="U3067" s="8">
        <v>0.59</v>
      </c>
      <c r="V3067" s="9">
        <v>22</v>
      </c>
      <c r="W3067" s="8">
        <v>0.29000000000000004</v>
      </c>
      <c r="X3067" s="8">
        <v>3</v>
      </c>
      <c r="Y3067" s="8">
        <v>1.0000000000000675E-2</v>
      </c>
      <c r="Z3067" s="8"/>
      <c r="AF3067" t="s">
        <v>3595</v>
      </c>
      <c r="AG3067" t="s">
        <v>1910</v>
      </c>
      <c r="AH3067" t="s">
        <v>1911</v>
      </c>
      <c r="AI3067" t="s">
        <v>1971</v>
      </c>
      <c r="AJ3067" s="7">
        <v>42825</v>
      </c>
      <c r="AK3067" t="s">
        <v>3572</v>
      </c>
      <c r="AL3067" t="s">
        <v>1908</v>
      </c>
      <c r="AM3067" t="s">
        <v>3596</v>
      </c>
      <c r="AN3067" t="s">
        <v>3597</v>
      </c>
      <c r="AO3067" t="str">
        <f>TEXT(A3067,"yyyy-mm-dd")</f>
        <v>2015-03-31</v>
      </c>
    </row>
    <row r="3068" spans="1:41">
      <c r="A3068" s="6" t="s">
        <v>3571</v>
      </c>
      <c r="B3068">
        <v>2015</v>
      </c>
      <c r="C3068">
        <v>3</v>
      </c>
      <c r="E3068" t="s">
        <v>1907</v>
      </c>
      <c r="F3068" t="s">
        <v>1908</v>
      </c>
      <c r="G3068" t="s">
        <v>102</v>
      </c>
      <c r="H3068" t="s">
        <v>3472</v>
      </c>
      <c r="I3068">
        <v>2016</v>
      </c>
      <c r="J3068">
        <v>4</v>
      </c>
      <c r="K3068" s="6">
        <v>42735</v>
      </c>
      <c r="L3068">
        <v>21</v>
      </c>
      <c r="M3068">
        <v>7</v>
      </c>
      <c r="N3068" t="s">
        <v>176</v>
      </c>
      <c r="O3068" s="8">
        <v>4.47</v>
      </c>
      <c r="P3068" s="8">
        <v>4.5</v>
      </c>
      <c r="Q3068" s="8">
        <v>4.25</v>
      </c>
      <c r="R3068" s="8">
        <v>4.5</v>
      </c>
      <c r="S3068" s="8">
        <v>3.5</v>
      </c>
      <c r="T3068" s="8">
        <v>6.5</v>
      </c>
      <c r="U3068" s="8">
        <v>0.53</v>
      </c>
      <c r="V3068" s="9">
        <v>30</v>
      </c>
      <c r="W3068" s="8">
        <v>0.25</v>
      </c>
      <c r="X3068" s="8">
        <v>3</v>
      </c>
      <c r="Y3068" s="8">
        <v>-3.0000000000000249E-2</v>
      </c>
      <c r="Z3068" s="8">
        <v>0</v>
      </c>
      <c r="AA3068">
        <v>-0.41000000000000014</v>
      </c>
      <c r="AF3068" t="s">
        <v>3483</v>
      </c>
      <c r="AG3068" t="s">
        <v>1910</v>
      </c>
      <c r="AH3068" t="s">
        <v>1911</v>
      </c>
      <c r="AI3068" t="s">
        <v>1944</v>
      </c>
      <c r="AJ3068" s="7">
        <v>42735</v>
      </c>
      <c r="AK3068" t="s">
        <v>3572</v>
      </c>
      <c r="AL3068" t="s">
        <v>1908</v>
      </c>
      <c r="AM3068" t="s">
        <v>3474</v>
      </c>
      <c r="AN3068" t="s">
        <v>3593</v>
      </c>
      <c r="AO3068" t="str">
        <f>TEXT(A3068,"yyyy-mm-dd")</f>
        <v>2015-03-31</v>
      </c>
    </row>
    <row r="3069" spans="1:41">
      <c r="A3069" s="6" t="s">
        <v>3571</v>
      </c>
      <c r="B3069">
        <v>2015</v>
      </c>
      <c r="C3069">
        <v>3</v>
      </c>
      <c r="E3069" t="s">
        <v>1907</v>
      </c>
      <c r="F3069" t="s">
        <v>1908</v>
      </c>
      <c r="G3069" t="s">
        <v>102</v>
      </c>
      <c r="H3069" t="s">
        <v>3368</v>
      </c>
      <c r="I3069">
        <v>2016</v>
      </c>
      <c r="J3069">
        <v>3</v>
      </c>
      <c r="K3069" s="6">
        <v>42643</v>
      </c>
      <c r="L3069">
        <v>18</v>
      </c>
      <c r="M3069">
        <v>6</v>
      </c>
      <c r="N3069" t="s">
        <v>206</v>
      </c>
      <c r="O3069" s="8">
        <v>4.3099999999999996</v>
      </c>
      <c r="P3069" s="8">
        <v>4.25</v>
      </c>
      <c r="Q3069" s="8">
        <v>4</v>
      </c>
      <c r="R3069" s="8">
        <v>4.5</v>
      </c>
      <c r="S3069" s="8">
        <v>3.5</v>
      </c>
      <c r="T3069" s="8">
        <v>6.5</v>
      </c>
      <c r="U3069" s="8">
        <v>0.54</v>
      </c>
      <c r="V3069" s="9">
        <v>30</v>
      </c>
      <c r="W3069" s="8">
        <v>0.5</v>
      </c>
      <c r="X3069" s="8">
        <v>3</v>
      </c>
      <c r="Y3069" s="8">
        <v>5.9999999999999609E-2</v>
      </c>
      <c r="Z3069" s="8">
        <v>0</v>
      </c>
      <c r="AA3069">
        <v>0</v>
      </c>
      <c r="AF3069" t="s">
        <v>3369</v>
      </c>
      <c r="AG3069" t="s">
        <v>1910</v>
      </c>
      <c r="AH3069" t="s">
        <v>1911</v>
      </c>
      <c r="AI3069" t="s">
        <v>1939</v>
      </c>
      <c r="AJ3069" s="7">
        <v>42643</v>
      </c>
      <c r="AK3069" t="s">
        <v>3572</v>
      </c>
      <c r="AL3069" t="s">
        <v>1908</v>
      </c>
      <c r="AM3069" t="s">
        <v>3370</v>
      </c>
      <c r="AN3069" t="s">
        <v>3592</v>
      </c>
      <c r="AO3069" t="str">
        <f>TEXT(A3069,"yyyy-mm-dd")</f>
        <v>2015-03-31</v>
      </c>
    </row>
    <row r="3070" spans="1:41">
      <c r="A3070" s="6" t="s">
        <v>3571</v>
      </c>
      <c r="B3070">
        <v>2015</v>
      </c>
      <c r="C3070">
        <v>3</v>
      </c>
      <c r="E3070" t="s">
        <v>1907</v>
      </c>
      <c r="F3070" t="s">
        <v>1908</v>
      </c>
      <c r="G3070" t="s">
        <v>102</v>
      </c>
      <c r="H3070" t="s">
        <v>3265</v>
      </c>
      <c r="I3070">
        <v>2016</v>
      </c>
      <c r="J3070">
        <v>2</v>
      </c>
      <c r="K3070" s="6">
        <v>42551</v>
      </c>
      <c r="L3070">
        <v>15</v>
      </c>
      <c r="M3070">
        <v>5</v>
      </c>
      <c r="N3070" t="s">
        <v>236</v>
      </c>
      <c r="O3070" s="8">
        <v>4.09</v>
      </c>
      <c r="P3070" s="8">
        <v>4</v>
      </c>
      <c r="Q3070" s="8">
        <v>3.75</v>
      </c>
      <c r="R3070" s="8">
        <v>4.25</v>
      </c>
      <c r="S3070" s="8">
        <v>3</v>
      </c>
      <c r="T3070" s="8">
        <v>6.5</v>
      </c>
      <c r="U3070" s="8">
        <v>0.56999999999999995</v>
      </c>
      <c r="V3070" s="9">
        <v>31</v>
      </c>
      <c r="W3070" s="8">
        <v>0.5</v>
      </c>
      <c r="X3070" s="8">
        <v>3.5</v>
      </c>
      <c r="Y3070" s="8">
        <v>8.9999999999999858E-2</v>
      </c>
      <c r="Z3070" s="8">
        <v>0</v>
      </c>
      <c r="AA3070">
        <v>5.9999999999999609E-2</v>
      </c>
      <c r="AF3070" t="s">
        <v>3266</v>
      </c>
      <c r="AG3070" t="s">
        <v>1910</v>
      </c>
      <c r="AH3070" t="s">
        <v>1911</v>
      </c>
      <c r="AI3070" t="s">
        <v>1934</v>
      </c>
      <c r="AJ3070" s="7">
        <v>42551</v>
      </c>
      <c r="AK3070" t="s">
        <v>3572</v>
      </c>
      <c r="AL3070" t="s">
        <v>1908</v>
      </c>
      <c r="AM3070" t="s">
        <v>3267</v>
      </c>
      <c r="AN3070" t="s">
        <v>3591</v>
      </c>
      <c r="AO3070" t="str">
        <f>TEXT(A3070,"yyyy-mm-dd")</f>
        <v>2015-03-31</v>
      </c>
    </row>
    <row r="3071" spans="1:41">
      <c r="A3071" s="6" t="s">
        <v>3571</v>
      </c>
      <c r="B3071">
        <v>2015</v>
      </c>
      <c r="C3071">
        <v>3</v>
      </c>
      <c r="E3071" t="s">
        <v>1907</v>
      </c>
      <c r="F3071" t="s">
        <v>1908</v>
      </c>
      <c r="G3071" t="s">
        <v>102</v>
      </c>
      <c r="H3071" t="s">
        <v>3159</v>
      </c>
      <c r="I3071">
        <v>2016</v>
      </c>
      <c r="J3071">
        <v>1</v>
      </c>
      <c r="K3071" s="6">
        <v>42460</v>
      </c>
      <c r="L3071">
        <v>12</v>
      </c>
      <c r="M3071">
        <v>4</v>
      </c>
      <c r="N3071" t="s">
        <v>261</v>
      </c>
      <c r="O3071" s="8">
        <v>3.83</v>
      </c>
      <c r="P3071" s="8">
        <v>3.75</v>
      </c>
      <c r="Q3071" s="8">
        <v>3.63</v>
      </c>
      <c r="R3071" s="8">
        <v>4</v>
      </c>
      <c r="S3071" s="8">
        <v>3</v>
      </c>
      <c r="T3071" s="8">
        <v>6</v>
      </c>
      <c r="U3071" s="8">
        <v>0.49</v>
      </c>
      <c r="V3071" s="9">
        <v>31</v>
      </c>
      <c r="W3071" s="8">
        <v>0.37000000000000011</v>
      </c>
      <c r="X3071" s="8">
        <v>3</v>
      </c>
      <c r="Y3071" s="8">
        <v>8.0000000000000071E-2</v>
      </c>
      <c r="Z3071" s="8">
        <v>0</v>
      </c>
      <c r="AA3071">
        <v>0.12000000000000011</v>
      </c>
      <c r="AF3071" t="s">
        <v>3160</v>
      </c>
      <c r="AG3071" t="s">
        <v>1910</v>
      </c>
      <c r="AH3071" t="s">
        <v>1911</v>
      </c>
      <c r="AI3071" t="s">
        <v>1929</v>
      </c>
      <c r="AJ3071" s="7">
        <v>42460</v>
      </c>
      <c r="AK3071" t="s">
        <v>3572</v>
      </c>
      <c r="AL3071" t="s">
        <v>1908</v>
      </c>
      <c r="AM3071" t="s">
        <v>3161</v>
      </c>
      <c r="AN3071" t="s">
        <v>3590</v>
      </c>
      <c r="AO3071" t="str">
        <f>TEXT(A3071,"yyyy-mm-dd")</f>
        <v>2015-03-31</v>
      </c>
    </row>
    <row r="3072" spans="1:41">
      <c r="A3072" s="6" t="s">
        <v>3571</v>
      </c>
      <c r="B3072">
        <v>2015</v>
      </c>
      <c r="C3072">
        <v>3</v>
      </c>
      <c r="E3072" t="s">
        <v>1907</v>
      </c>
      <c r="F3072" t="s">
        <v>1908</v>
      </c>
      <c r="G3072" t="s">
        <v>102</v>
      </c>
      <c r="H3072" t="s">
        <v>3037</v>
      </c>
      <c r="I3072">
        <v>2015</v>
      </c>
      <c r="J3072">
        <v>4</v>
      </c>
      <c r="K3072" s="6">
        <v>42369</v>
      </c>
      <c r="L3072">
        <v>9</v>
      </c>
      <c r="M3072">
        <v>3</v>
      </c>
      <c r="N3072" t="s">
        <v>173</v>
      </c>
      <c r="O3072" s="8">
        <v>3.62</v>
      </c>
      <c r="P3072" s="8">
        <v>3.5</v>
      </c>
      <c r="Q3072" s="8">
        <v>3.5</v>
      </c>
      <c r="R3072" s="8">
        <v>3.75</v>
      </c>
      <c r="S3072" s="8">
        <v>3</v>
      </c>
      <c r="T3072" s="8">
        <v>6</v>
      </c>
      <c r="U3072" s="8">
        <v>0.46</v>
      </c>
      <c r="V3072" s="9">
        <v>34</v>
      </c>
      <c r="W3072" s="8">
        <v>0.25</v>
      </c>
      <c r="X3072" s="8">
        <v>3</v>
      </c>
      <c r="Y3072" s="8">
        <v>0.12000000000000011</v>
      </c>
      <c r="Z3072" s="8">
        <v>0</v>
      </c>
      <c r="AA3072">
        <v>0</v>
      </c>
      <c r="AF3072" t="s">
        <v>3049</v>
      </c>
      <c r="AG3072" t="s">
        <v>1910</v>
      </c>
      <c r="AH3072" t="s">
        <v>1911</v>
      </c>
      <c r="AI3072" t="s">
        <v>1924</v>
      </c>
      <c r="AJ3072" s="7">
        <v>42369</v>
      </c>
      <c r="AK3072" t="s">
        <v>3572</v>
      </c>
      <c r="AL3072" t="s">
        <v>1908</v>
      </c>
      <c r="AM3072" t="s">
        <v>3040</v>
      </c>
      <c r="AN3072" t="s">
        <v>3589</v>
      </c>
      <c r="AO3072" t="str">
        <f>TEXT(A3072,"yyyy-mm-dd")</f>
        <v>2015-03-31</v>
      </c>
    </row>
    <row r="3073" spans="1:41">
      <c r="A3073" s="6" t="s">
        <v>3571</v>
      </c>
      <c r="B3073">
        <v>2015</v>
      </c>
      <c r="C3073">
        <v>3</v>
      </c>
      <c r="E3073" t="s">
        <v>1907</v>
      </c>
      <c r="F3073" t="s">
        <v>1908</v>
      </c>
      <c r="G3073" t="s">
        <v>102</v>
      </c>
      <c r="H3073" t="s">
        <v>2970</v>
      </c>
      <c r="I3073">
        <v>2015</v>
      </c>
      <c r="J3073">
        <v>3</v>
      </c>
      <c r="K3073" s="6">
        <v>42277</v>
      </c>
      <c r="L3073">
        <v>6</v>
      </c>
      <c r="M3073">
        <v>2</v>
      </c>
      <c r="N3073" t="s">
        <v>203</v>
      </c>
      <c r="O3073" s="8">
        <v>3.36</v>
      </c>
      <c r="P3073" s="8">
        <v>3.25</v>
      </c>
      <c r="Q3073" s="8">
        <v>3.25</v>
      </c>
      <c r="R3073" s="8">
        <v>3.5</v>
      </c>
      <c r="S3073" s="8">
        <v>3</v>
      </c>
      <c r="T3073" s="8">
        <v>6</v>
      </c>
      <c r="U3073" s="8">
        <v>0.51</v>
      </c>
      <c r="V3073" s="9">
        <v>34</v>
      </c>
      <c r="W3073" s="8">
        <v>0.25</v>
      </c>
      <c r="X3073" s="8">
        <v>3</v>
      </c>
      <c r="Y3073" s="8">
        <v>0.10999999999999988</v>
      </c>
      <c r="Z3073" s="8">
        <v>0</v>
      </c>
      <c r="AA3073">
        <v>0</v>
      </c>
      <c r="AF3073" t="s">
        <v>2971</v>
      </c>
      <c r="AG3073" t="s">
        <v>1910</v>
      </c>
      <c r="AH3073" t="s">
        <v>1911</v>
      </c>
      <c r="AI3073" t="s">
        <v>1919</v>
      </c>
      <c r="AJ3073" s="7">
        <v>42277</v>
      </c>
      <c r="AK3073" t="s">
        <v>3572</v>
      </c>
      <c r="AL3073" t="s">
        <v>1908</v>
      </c>
      <c r="AM3073" t="s">
        <v>2972</v>
      </c>
      <c r="AN3073" t="s">
        <v>3588</v>
      </c>
      <c r="AO3073" t="str">
        <f>TEXT(A3073,"yyyy-mm-dd")</f>
        <v>2015-03-31</v>
      </c>
    </row>
    <row r="3074" spans="1:41">
      <c r="A3074" s="6" t="s">
        <v>3571</v>
      </c>
      <c r="B3074">
        <v>2015</v>
      </c>
      <c r="C3074">
        <v>3</v>
      </c>
      <c r="E3074" t="s">
        <v>1907</v>
      </c>
      <c r="F3074" t="s">
        <v>1908</v>
      </c>
      <c r="G3074" t="s">
        <v>102</v>
      </c>
      <c r="H3074" t="s">
        <v>2840</v>
      </c>
      <c r="I3074">
        <v>2015</v>
      </c>
      <c r="J3074">
        <v>2</v>
      </c>
      <c r="K3074" s="6">
        <v>42185</v>
      </c>
      <c r="L3074">
        <v>3</v>
      </c>
      <c r="M3074">
        <v>1</v>
      </c>
      <c r="N3074" t="s">
        <v>233</v>
      </c>
      <c r="O3074" s="8">
        <v>3.16</v>
      </c>
      <c r="P3074" s="8">
        <v>3</v>
      </c>
      <c r="Q3074" s="8">
        <v>3</v>
      </c>
      <c r="R3074" s="8">
        <v>3.06</v>
      </c>
      <c r="S3074" s="8">
        <v>3</v>
      </c>
      <c r="T3074" s="8">
        <v>5.7</v>
      </c>
      <c r="U3074" s="8">
        <v>0.48</v>
      </c>
      <c r="V3074" s="9">
        <v>34</v>
      </c>
      <c r="W3074" s="8">
        <v>6.0000000000000053E-2</v>
      </c>
      <c r="X3074" s="8">
        <v>2.7</v>
      </c>
      <c r="Y3074" s="8">
        <v>0.16000000000000014</v>
      </c>
      <c r="Z3074" s="8">
        <v>0</v>
      </c>
      <c r="AA3074">
        <v>-6.999999999999984E-2</v>
      </c>
      <c r="AF3074" t="s">
        <v>2841</v>
      </c>
      <c r="AG3074" t="s">
        <v>1910</v>
      </c>
      <c r="AH3074" t="s">
        <v>1911</v>
      </c>
      <c r="AI3074" t="s">
        <v>1915</v>
      </c>
      <c r="AJ3074" s="7">
        <v>42185</v>
      </c>
      <c r="AK3074" t="s">
        <v>3572</v>
      </c>
      <c r="AL3074" t="s">
        <v>1908</v>
      </c>
      <c r="AM3074" t="s">
        <v>2842</v>
      </c>
      <c r="AN3074" t="s">
        <v>3587</v>
      </c>
      <c r="AO3074" t="str">
        <f>TEXT(A3074,"yyyy-mm-dd")</f>
        <v>2015-03-31</v>
      </c>
    </row>
    <row r="3075" spans="1:41">
      <c r="A3075" s="6" t="s">
        <v>3571</v>
      </c>
      <c r="B3075">
        <v>2015</v>
      </c>
      <c r="C3075">
        <v>3</v>
      </c>
      <c r="E3075" t="s">
        <v>100</v>
      </c>
      <c r="F3075" t="s">
        <v>101</v>
      </c>
      <c r="G3075" t="s">
        <v>83</v>
      </c>
      <c r="H3075" t="s">
        <v>3453</v>
      </c>
      <c r="I3075">
        <v>2017</v>
      </c>
      <c r="K3075" s="6">
        <v>43100</v>
      </c>
      <c r="L3075">
        <v>33</v>
      </c>
      <c r="N3075" t="s">
        <v>810</v>
      </c>
      <c r="O3075" s="8">
        <v>3.82</v>
      </c>
      <c r="P3075" s="8">
        <v>3.81</v>
      </c>
      <c r="Q3075" s="8">
        <v>3.5</v>
      </c>
      <c r="R3075" s="8">
        <v>4</v>
      </c>
      <c r="S3075" s="8">
        <v>2.79</v>
      </c>
      <c r="T3075" s="8">
        <v>4.5</v>
      </c>
      <c r="U3075" s="8">
        <v>0.38</v>
      </c>
      <c r="V3075" s="9">
        <v>28</v>
      </c>
      <c r="W3075" s="8">
        <v>0.5</v>
      </c>
      <c r="X3075" s="8">
        <v>1.71</v>
      </c>
      <c r="Y3075" s="8">
        <v>9.9999999999997868E-3</v>
      </c>
      <c r="Z3075" s="8">
        <v>-0.12000000000000011</v>
      </c>
      <c r="AA3075">
        <v>0.29999999999999982</v>
      </c>
      <c r="AF3075" t="s">
        <v>10138</v>
      </c>
      <c r="AG3075" t="s">
        <v>9655</v>
      </c>
      <c r="AH3075" t="s">
        <v>9656</v>
      </c>
      <c r="AI3075" t="s">
        <v>9708</v>
      </c>
      <c r="AJ3075" s="7">
        <v>43100</v>
      </c>
      <c r="AK3075" t="s">
        <v>3572</v>
      </c>
      <c r="AL3075" t="s">
        <v>109</v>
      </c>
      <c r="AM3075" t="s">
        <v>3455</v>
      </c>
      <c r="AN3075" t="s">
        <v>10142</v>
      </c>
    </row>
    <row r="3076" spans="1:41">
      <c r="A3076" s="6" t="s">
        <v>3571</v>
      </c>
      <c r="B3076">
        <v>2015</v>
      </c>
      <c r="C3076">
        <v>3</v>
      </c>
      <c r="E3076" t="s">
        <v>100</v>
      </c>
      <c r="F3076" t="s">
        <v>101</v>
      </c>
      <c r="G3076" t="s">
        <v>102</v>
      </c>
      <c r="H3076" t="s">
        <v>3472</v>
      </c>
      <c r="I3076">
        <v>2016</v>
      </c>
      <c r="J3076">
        <v>4</v>
      </c>
      <c r="K3076" s="6">
        <v>42735</v>
      </c>
      <c r="L3076">
        <v>21</v>
      </c>
      <c r="M3076">
        <v>7</v>
      </c>
      <c r="N3076" t="s">
        <v>176</v>
      </c>
      <c r="O3076" s="8">
        <v>3.64</v>
      </c>
      <c r="P3076" s="8">
        <v>3.65</v>
      </c>
      <c r="Q3076" s="8">
        <v>3.38</v>
      </c>
      <c r="R3076" s="8">
        <v>4</v>
      </c>
      <c r="S3076" s="8">
        <v>1.43</v>
      </c>
      <c r="T3076" s="8">
        <v>4.6900000000000004</v>
      </c>
      <c r="U3076" s="8">
        <v>0.62</v>
      </c>
      <c r="V3076" s="9">
        <v>28</v>
      </c>
      <c r="W3076" s="8">
        <v>0.62000000000000011</v>
      </c>
      <c r="X3076" s="8">
        <v>3.2600000000000007</v>
      </c>
      <c r="Y3076" s="8">
        <v>-9.9999999999997868E-3</v>
      </c>
      <c r="Z3076" s="8">
        <v>-5.0000000000000266E-2</v>
      </c>
      <c r="AA3076">
        <v>-5.9999999999999609E-2</v>
      </c>
      <c r="AF3076" t="s">
        <v>3473</v>
      </c>
      <c r="AG3076" t="s">
        <v>106</v>
      </c>
      <c r="AH3076" t="s">
        <v>107</v>
      </c>
      <c r="AI3076" t="s">
        <v>2673</v>
      </c>
      <c r="AJ3076" s="7">
        <v>42735</v>
      </c>
      <c r="AK3076" t="s">
        <v>3572</v>
      </c>
      <c r="AL3076" t="s">
        <v>109</v>
      </c>
      <c r="AM3076" t="s">
        <v>3474</v>
      </c>
      <c r="AN3076" t="s">
        <v>3586</v>
      </c>
      <c r="AO3076" t="str">
        <f>TEXT(A3076,"yyyy-mm-dd")</f>
        <v>2015-03-31</v>
      </c>
    </row>
    <row r="3077" spans="1:41">
      <c r="A3077" s="6" t="s">
        <v>3571</v>
      </c>
      <c r="B3077">
        <v>2015</v>
      </c>
      <c r="C3077">
        <v>3</v>
      </c>
      <c r="E3077" t="s">
        <v>100</v>
      </c>
      <c r="F3077" t="s">
        <v>101</v>
      </c>
      <c r="G3077" t="s">
        <v>83</v>
      </c>
      <c r="H3077" t="s">
        <v>3018</v>
      </c>
      <c r="I3077">
        <v>2016</v>
      </c>
      <c r="K3077" s="6">
        <v>42735</v>
      </c>
      <c r="L3077">
        <v>21</v>
      </c>
      <c r="N3077" t="s">
        <v>176</v>
      </c>
      <c r="O3077" s="8">
        <v>3.51</v>
      </c>
      <c r="P3077" s="8">
        <v>3.5</v>
      </c>
      <c r="Q3077" s="8">
        <v>3.3</v>
      </c>
      <c r="R3077" s="8">
        <v>3.69</v>
      </c>
      <c r="S3077" s="8">
        <v>2.54</v>
      </c>
      <c r="T3077" s="8">
        <v>4.0999999999999996</v>
      </c>
      <c r="U3077" s="8">
        <v>0.33</v>
      </c>
      <c r="V3077" s="9">
        <v>34</v>
      </c>
      <c r="W3077" s="8">
        <v>0.39000000000000012</v>
      </c>
      <c r="X3077" s="8">
        <v>1.5599999999999996</v>
      </c>
      <c r="Y3077" s="8">
        <v>9.9999999999997868E-3</v>
      </c>
      <c r="Z3077" s="8">
        <v>0</v>
      </c>
      <c r="AA3077">
        <v>4.000000000000048E-2</v>
      </c>
      <c r="AF3077" t="s">
        <v>10098</v>
      </c>
      <c r="AG3077" t="s">
        <v>9655</v>
      </c>
      <c r="AH3077" t="s">
        <v>9656</v>
      </c>
      <c r="AI3077" t="s">
        <v>9669</v>
      </c>
      <c r="AJ3077" s="7">
        <v>42735</v>
      </c>
      <c r="AK3077" t="s">
        <v>3572</v>
      </c>
      <c r="AL3077" t="s">
        <v>109</v>
      </c>
      <c r="AM3077" t="s">
        <v>3020</v>
      </c>
      <c r="AN3077" t="s">
        <v>10115</v>
      </c>
    </row>
    <row r="3078" spans="1:41">
      <c r="A3078" s="6" t="s">
        <v>3571</v>
      </c>
      <c r="B3078">
        <v>2015</v>
      </c>
      <c r="C3078">
        <v>3</v>
      </c>
      <c r="E3078" t="s">
        <v>100</v>
      </c>
      <c r="F3078" t="s">
        <v>101</v>
      </c>
      <c r="G3078" t="s">
        <v>102</v>
      </c>
      <c r="H3078" t="s">
        <v>3368</v>
      </c>
      <c r="I3078">
        <v>2016</v>
      </c>
      <c r="J3078">
        <v>3</v>
      </c>
      <c r="K3078" s="6">
        <v>42643</v>
      </c>
      <c r="L3078">
        <v>18</v>
      </c>
      <c r="M3078">
        <v>6</v>
      </c>
      <c r="N3078" t="s">
        <v>206</v>
      </c>
      <c r="O3078" s="8">
        <v>3.46</v>
      </c>
      <c r="P3078" s="8">
        <v>3.5</v>
      </c>
      <c r="Q3078" s="8">
        <v>3.2</v>
      </c>
      <c r="R3078" s="8">
        <v>3.7</v>
      </c>
      <c r="S3078" s="8">
        <v>2.36</v>
      </c>
      <c r="T3078" s="8">
        <v>4.2</v>
      </c>
      <c r="U3078" s="8">
        <v>0.43</v>
      </c>
      <c r="V3078" s="9">
        <v>28</v>
      </c>
      <c r="W3078" s="8">
        <v>0.5</v>
      </c>
      <c r="X3078" s="8">
        <v>1.8400000000000003</v>
      </c>
      <c r="Y3078" s="8">
        <v>-4.0000000000000036E-2</v>
      </c>
      <c r="Z3078" s="8">
        <v>-0.10000000000000009</v>
      </c>
      <c r="AA3078">
        <v>0.20000000000000018</v>
      </c>
      <c r="AF3078" t="s">
        <v>3470</v>
      </c>
      <c r="AG3078" t="s">
        <v>106</v>
      </c>
      <c r="AH3078" t="s">
        <v>107</v>
      </c>
      <c r="AI3078" t="s">
        <v>2670</v>
      </c>
      <c r="AJ3078" s="7">
        <v>42643</v>
      </c>
      <c r="AK3078" t="s">
        <v>3572</v>
      </c>
      <c r="AL3078" t="s">
        <v>109</v>
      </c>
      <c r="AM3078" t="s">
        <v>3370</v>
      </c>
      <c r="AN3078" t="s">
        <v>3585</v>
      </c>
      <c r="AO3078" t="str">
        <f>TEXT(A3078,"yyyy-mm-dd")</f>
        <v>2015-03-31</v>
      </c>
    </row>
    <row r="3079" spans="1:41">
      <c r="A3079" s="6" t="s">
        <v>3571</v>
      </c>
      <c r="B3079">
        <v>2015</v>
      </c>
      <c r="C3079">
        <v>3</v>
      </c>
      <c r="E3079" t="s">
        <v>100</v>
      </c>
      <c r="F3079" t="s">
        <v>101</v>
      </c>
      <c r="G3079" t="s">
        <v>102</v>
      </c>
      <c r="H3079" t="s">
        <v>3265</v>
      </c>
      <c r="I3079">
        <v>2016</v>
      </c>
      <c r="J3079">
        <v>2</v>
      </c>
      <c r="K3079" s="6">
        <v>42551</v>
      </c>
      <c r="L3079">
        <v>15</v>
      </c>
      <c r="M3079">
        <v>5</v>
      </c>
      <c r="N3079" t="s">
        <v>236</v>
      </c>
      <c r="O3079" s="8">
        <v>3.54</v>
      </c>
      <c r="P3079" s="8">
        <v>3.45</v>
      </c>
      <c r="Q3079" s="8">
        <v>3.2</v>
      </c>
      <c r="R3079" s="8">
        <v>3.86</v>
      </c>
      <c r="S3079" s="8">
        <v>2.54</v>
      </c>
      <c r="T3079" s="8">
        <v>4.49</v>
      </c>
      <c r="U3079" s="8">
        <v>0.48</v>
      </c>
      <c r="V3079" s="9">
        <v>28</v>
      </c>
      <c r="W3079" s="8">
        <v>0.6599999999999997</v>
      </c>
      <c r="X3079" s="8">
        <v>1.9500000000000002</v>
      </c>
      <c r="Y3079" s="8">
        <v>8.9999999999999858E-2</v>
      </c>
      <c r="Z3079" s="8">
        <v>-9.9999999999999645E-2</v>
      </c>
      <c r="AA3079">
        <v>5.9999999999999609E-2</v>
      </c>
      <c r="AF3079" t="s">
        <v>3468</v>
      </c>
      <c r="AG3079" t="s">
        <v>106</v>
      </c>
      <c r="AH3079" t="s">
        <v>107</v>
      </c>
      <c r="AI3079" t="s">
        <v>2667</v>
      </c>
      <c r="AJ3079" s="7">
        <v>42551</v>
      </c>
      <c r="AK3079" t="s">
        <v>3572</v>
      </c>
      <c r="AL3079" t="s">
        <v>109</v>
      </c>
      <c r="AM3079" t="s">
        <v>3267</v>
      </c>
      <c r="AN3079" t="s">
        <v>3584</v>
      </c>
      <c r="AO3079" t="str">
        <f>TEXT(A3079,"yyyy-mm-dd")</f>
        <v>2015-03-31</v>
      </c>
    </row>
    <row r="3080" spans="1:41">
      <c r="A3080" s="6" t="s">
        <v>3571</v>
      </c>
      <c r="B3080">
        <v>2015</v>
      </c>
      <c r="C3080">
        <v>3</v>
      </c>
      <c r="E3080" t="s">
        <v>100</v>
      </c>
      <c r="F3080" t="s">
        <v>101</v>
      </c>
      <c r="G3080" t="s">
        <v>102</v>
      </c>
      <c r="H3080" t="s">
        <v>3159</v>
      </c>
      <c r="I3080">
        <v>2016</v>
      </c>
      <c r="J3080">
        <v>1</v>
      </c>
      <c r="K3080" s="6">
        <v>42460</v>
      </c>
      <c r="L3080">
        <v>12</v>
      </c>
      <c r="M3080">
        <v>4</v>
      </c>
      <c r="N3080" t="s">
        <v>261</v>
      </c>
      <c r="O3080" s="8">
        <v>3.29</v>
      </c>
      <c r="P3080" s="8">
        <v>3.15</v>
      </c>
      <c r="Q3080" s="8">
        <v>2.98</v>
      </c>
      <c r="R3080" s="8">
        <v>3.57</v>
      </c>
      <c r="S3080" s="8">
        <v>1.5</v>
      </c>
      <c r="T3080" s="8">
        <v>5.49</v>
      </c>
      <c r="U3080" s="8">
        <v>0.68</v>
      </c>
      <c r="V3080" s="9">
        <v>28</v>
      </c>
      <c r="W3080" s="8">
        <v>0.58999999999999986</v>
      </c>
      <c r="X3080" s="8">
        <v>3.99</v>
      </c>
      <c r="Y3080" s="8">
        <v>0.14000000000000012</v>
      </c>
      <c r="Z3080" s="8">
        <v>-6.0000000000000053E-2</v>
      </c>
      <c r="AA3080">
        <v>0.16999999999999993</v>
      </c>
      <c r="AF3080" t="s">
        <v>3466</v>
      </c>
      <c r="AG3080" t="s">
        <v>106</v>
      </c>
      <c r="AH3080" t="s">
        <v>107</v>
      </c>
      <c r="AI3080" t="s">
        <v>502</v>
      </c>
      <c r="AJ3080" s="7">
        <v>42460</v>
      </c>
      <c r="AK3080" t="s">
        <v>3572</v>
      </c>
      <c r="AL3080" t="s">
        <v>109</v>
      </c>
      <c r="AM3080" t="s">
        <v>3161</v>
      </c>
      <c r="AN3080" t="s">
        <v>3583</v>
      </c>
      <c r="AO3080" t="str">
        <f>TEXT(A3080,"yyyy-mm-dd")</f>
        <v>2015-03-31</v>
      </c>
    </row>
    <row r="3081" spans="1:41">
      <c r="A3081" s="6" t="s">
        <v>3571</v>
      </c>
      <c r="B3081">
        <v>2015</v>
      </c>
      <c r="C3081">
        <v>3</v>
      </c>
      <c r="E3081" t="s">
        <v>100</v>
      </c>
      <c r="F3081" t="s">
        <v>101</v>
      </c>
      <c r="G3081" t="s">
        <v>102</v>
      </c>
      <c r="H3081" t="s">
        <v>3037</v>
      </c>
      <c r="I3081">
        <v>2015</v>
      </c>
      <c r="J3081">
        <v>4</v>
      </c>
      <c r="K3081" s="6">
        <v>42369</v>
      </c>
      <c r="L3081">
        <v>9</v>
      </c>
      <c r="M3081">
        <v>3</v>
      </c>
      <c r="N3081" t="s">
        <v>173</v>
      </c>
      <c r="O3081" s="8">
        <v>3.11</v>
      </c>
      <c r="P3081" s="8">
        <v>3.1</v>
      </c>
      <c r="Q3081" s="8">
        <v>2.8</v>
      </c>
      <c r="R3081" s="8">
        <v>3.35</v>
      </c>
      <c r="S3081" s="8">
        <v>2.2000000000000002</v>
      </c>
      <c r="T3081" s="8">
        <v>5.5</v>
      </c>
      <c r="U3081" s="8">
        <v>0.59</v>
      </c>
      <c r="V3081" s="9">
        <v>34</v>
      </c>
      <c r="W3081" s="8">
        <v>0.55000000000000027</v>
      </c>
      <c r="X3081" s="8">
        <v>3.3</v>
      </c>
      <c r="Y3081" s="8">
        <v>9.9999999999997868E-3</v>
      </c>
      <c r="Z3081" s="8">
        <v>0</v>
      </c>
      <c r="AA3081">
        <v>-4.9999999999999822E-2</v>
      </c>
      <c r="AF3081" t="s">
        <v>3038</v>
      </c>
      <c r="AG3081" t="s">
        <v>106</v>
      </c>
      <c r="AH3081" t="s">
        <v>107</v>
      </c>
      <c r="AI3081" t="s">
        <v>497</v>
      </c>
      <c r="AJ3081" s="7">
        <v>42369</v>
      </c>
      <c r="AK3081" t="s">
        <v>3572</v>
      </c>
      <c r="AL3081" t="s">
        <v>109</v>
      </c>
      <c r="AM3081" t="s">
        <v>3040</v>
      </c>
      <c r="AN3081" t="s">
        <v>3582</v>
      </c>
      <c r="AO3081" t="str">
        <f>TEXT(A3081,"yyyy-mm-dd")</f>
        <v>2015-03-31</v>
      </c>
    </row>
    <row r="3082" spans="1:41">
      <c r="A3082" s="6" t="s">
        <v>3571</v>
      </c>
      <c r="B3082">
        <v>2015</v>
      </c>
      <c r="C3082">
        <v>3</v>
      </c>
      <c r="E3082" t="s">
        <v>100</v>
      </c>
      <c r="F3082" t="s">
        <v>101</v>
      </c>
      <c r="G3082" t="s">
        <v>83</v>
      </c>
      <c r="H3082" t="s">
        <v>2624</v>
      </c>
      <c r="I3082">
        <v>2015</v>
      </c>
      <c r="K3082" s="6">
        <v>42369</v>
      </c>
      <c r="L3082">
        <v>9</v>
      </c>
      <c r="N3082" t="s">
        <v>173</v>
      </c>
      <c r="O3082" s="8">
        <v>2.95</v>
      </c>
      <c r="P3082" s="8">
        <v>2.99</v>
      </c>
      <c r="Q3082" s="8">
        <v>2.74</v>
      </c>
      <c r="R3082" s="8">
        <v>3.18</v>
      </c>
      <c r="S3082" s="8">
        <v>2.29</v>
      </c>
      <c r="T3082" s="8">
        <v>3.6</v>
      </c>
      <c r="U3082" s="8">
        <v>0.3</v>
      </c>
      <c r="V3082" s="9">
        <v>34</v>
      </c>
      <c r="W3082" s="8">
        <v>0.43999999999999995</v>
      </c>
      <c r="X3082" s="8">
        <v>1.31</v>
      </c>
      <c r="Y3082" s="8">
        <v>-4.0000000000000036E-2</v>
      </c>
      <c r="Z3082" s="8">
        <v>-9.9999999999997868E-3</v>
      </c>
      <c r="AA3082">
        <v>-2.0000000000000018E-2</v>
      </c>
      <c r="AF3082" t="s">
        <v>10060</v>
      </c>
      <c r="AG3082" t="s">
        <v>9655</v>
      </c>
      <c r="AH3082" t="s">
        <v>9656</v>
      </c>
      <c r="AI3082" t="s">
        <v>9657</v>
      </c>
      <c r="AJ3082" s="7">
        <v>42369</v>
      </c>
      <c r="AK3082" t="s">
        <v>3572</v>
      </c>
      <c r="AL3082" t="s">
        <v>109</v>
      </c>
      <c r="AM3082" t="s">
        <v>2626</v>
      </c>
      <c r="AN3082" t="s">
        <v>10087</v>
      </c>
    </row>
    <row r="3083" spans="1:41">
      <c r="A3083" s="6" t="s">
        <v>3571</v>
      </c>
      <c r="B3083">
        <v>2015</v>
      </c>
      <c r="C3083">
        <v>3</v>
      </c>
      <c r="E3083" t="s">
        <v>100</v>
      </c>
      <c r="F3083" t="s">
        <v>101</v>
      </c>
      <c r="G3083" t="s">
        <v>102</v>
      </c>
      <c r="H3083" t="s">
        <v>2970</v>
      </c>
      <c r="I3083">
        <v>2015</v>
      </c>
      <c r="J3083">
        <v>3</v>
      </c>
      <c r="K3083" s="6">
        <v>42277</v>
      </c>
      <c r="L3083">
        <v>6</v>
      </c>
      <c r="M3083">
        <v>2</v>
      </c>
      <c r="N3083" t="s">
        <v>203</v>
      </c>
      <c r="O3083" s="8">
        <v>3.07</v>
      </c>
      <c r="P3083" s="8">
        <v>2.91</v>
      </c>
      <c r="Q3083" s="8">
        <v>2.8</v>
      </c>
      <c r="R3083" s="8">
        <v>3.18</v>
      </c>
      <c r="S3083" s="8">
        <v>2.5</v>
      </c>
      <c r="T3083" s="8">
        <v>5.08</v>
      </c>
      <c r="U3083" s="8">
        <v>0.46</v>
      </c>
      <c r="V3083" s="9">
        <v>34</v>
      </c>
      <c r="W3083" s="8">
        <v>0.38000000000000034</v>
      </c>
      <c r="X3083" s="8">
        <v>2.58</v>
      </c>
      <c r="Y3083" s="8">
        <v>0.1599999999999997</v>
      </c>
      <c r="Z3083" s="8">
        <v>-0.18999999999999995</v>
      </c>
      <c r="AA3083">
        <v>-0.11999999999999966</v>
      </c>
      <c r="AF3083" t="s">
        <v>3035</v>
      </c>
      <c r="AG3083" t="s">
        <v>106</v>
      </c>
      <c r="AH3083" t="s">
        <v>107</v>
      </c>
      <c r="AI3083" t="s">
        <v>427</v>
      </c>
      <c r="AJ3083" s="7">
        <v>42277</v>
      </c>
      <c r="AK3083" t="s">
        <v>3572</v>
      </c>
      <c r="AL3083" t="s">
        <v>109</v>
      </c>
      <c r="AM3083" t="s">
        <v>2972</v>
      </c>
      <c r="AN3083" t="s">
        <v>3581</v>
      </c>
      <c r="AO3083" t="str">
        <f>TEXT(A3083,"yyyy-mm-dd")</f>
        <v>2015-03-31</v>
      </c>
    </row>
    <row r="3084" spans="1:41">
      <c r="A3084" s="6" t="s">
        <v>3571</v>
      </c>
      <c r="B3084">
        <v>2015</v>
      </c>
      <c r="C3084">
        <v>3</v>
      </c>
      <c r="E3084" t="s">
        <v>100</v>
      </c>
      <c r="F3084" t="s">
        <v>101</v>
      </c>
      <c r="G3084" t="s">
        <v>102</v>
      </c>
      <c r="H3084" t="s">
        <v>2840</v>
      </c>
      <c r="I3084">
        <v>2015</v>
      </c>
      <c r="J3084">
        <v>2</v>
      </c>
      <c r="K3084" s="6">
        <v>42185</v>
      </c>
      <c r="L3084">
        <v>3</v>
      </c>
      <c r="M3084">
        <v>1</v>
      </c>
      <c r="N3084" t="s">
        <v>233</v>
      </c>
      <c r="O3084" s="8">
        <v>2.93</v>
      </c>
      <c r="P3084" s="8">
        <v>3</v>
      </c>
      <c r="Q3084" s="8">
        <v>2.7</v>
      </c>
      <c r="R3084" s="8">
        <v>3.1</v>
      </c>
      <c r="S3084" s="8">
        <v>2.21</v>
      </c>
      <c r="T3084" s="8">
        <v>3.7</v>
      </c>
      <c r="U3084" s="8">
        <v>0.35</v>
      </c>
      <c r="V3084" s="9">
        <v>34</v>
      </c>
      <c r="W3084" s="8">
        <v>0.39999999999999991</v>
      </c>
      <c r="X3084" s="8">
        <v>1.4900000000000002</v>
      </c>
      <c r="Y3084" s="8">
        <v>-6.999999999999984E-2</v>
      </c>
      <c r="Z3084" s="8">
        <v>-2.0000000000000018E-2</v>
      </c>
      <c r="AA3084">
        <v>-4.9999999999999822E-2</v>
      </c>
      <c r="AF3084" t="s">
        <v>3033</v>
      </c>
      <c r="AG3084" t="s">
        <v>106</v>
      </c>
      <c r="AH3084" t="s">
        <v>107</v>
      </c>
      <c r="AI3084" t="s">
        <v>340</v>
      </c>
      <c r="AJ3084" s="7">
        <v>42185</v>
      </c>
      <c r="AK3084" t="s">
        <v>3572</v>
      </c>
      <c r="AL3084" t="s">
        <v>109</v>
      </c>
      <c r="AM3084" t="s">
        <v>2842</v>
      </c>
      <c r="AN3084" t="s">
        <v>3580</v>
      </c>
      <c r="AO3084" t="str">
        <f>TEXT(A3084,"yyyy-mm-dd")</f>
        <v>2015-03-31</v>
      </c>
    </row>
    <row r="3085" spans="1:41">
      <c r="A3085" s="6" t="s">
        <v>3571</v>
      </c>
      <c r="B3085">
        <v>2015</v>
      </c>
      <c r="C3085">
        <v>3</v>
      </c>
      <c r="E3085" t="s">
        <v>100</v>
      </c>
      <c r="F3085" t="s">
        <v>101</v>
      </c>
      <c r="G3085" t="s">
        <v>102</v>
      </c>
      <c r="H3085" t="s">
        <v>2749</v>
      </c>
      <c r="I3085">
        <v>2015</v>
      </c>
      <c r="J3085">
        <v>1</v>
      </c>
      <c r="K3085" s="6">
        <v>42094</v>
      </c>
      <c r="L3085">
        <v>0</v>
      </c>
      <c r="M3085">
        <v>0</v>
      </c>
      <c r="N3085" t="s">
        <v>178</v>
      </c>
      <c r="O3085" s="8">
        <v>2.71</v>
      </c>
      <c r="P3085" s="8">
        <v>2.78</v>
      </c>
      <c r="Q3085" s="8">
        <v>2.4300000000000002</v>
      </c>
      <c r="R3085" s="8">
        <v>3</v>
      </c>
      <c r="S3085" s="8">
        <v>1.9</v>
      </c>
      <c r="T3085" s="8">
        <v>3.4</v>
      </c>
      <c r="U3085" s="8">
        <v>0.38</v>
      </c>
      <c r="V3085" s="9">
        <v>34</v>
      </c>
      <c r="W3085" s="8">
        <v>0.56999999999999984</v>
      </c>
      <c r="X3085" s="8">
        <v>1.5</v>
      </c>
      <c r="Y3085" s="8">
        <v>-6.999999999999984E-2</v>
      </c>
      <c r="Z3085" s="8">
        <v>-0.17000000000000037</v>
      </c>
      <c r="AA3085">
        <v>0.14999999999999991</v>
      </c>
      <c r="AF3085" t="s">
        <v>3031</v>
      </c>
      <c r="AG3085" t="s">
        <v>106</v>
      </c>
      <c r="AH3085" t="s">
        <v>107</v>
      </c>
      <c r="AI3085" t="s">
        <v>108</v>
      </c>
      <c r="AJ3085" s="7">
        <v>42094</v>
      </c>
      <c r="AK3085" t="s">
        <v>3572</v>
      </c>
      <c r="AL3085" t="s">
        <v>109</v>
      </c>
      <c r="AM3085" t="s">
        <v>2751</v>
      </c>
      <c r="AN3085" t="s">
        <v>3579</v>
      </c>
      <c r="AO3085" t="str">
        <f>TEXT(A3085,"yyyy-mm-dd")</f>
        <v>2015-03-31</v>
      </c>
    </row>
    <row r="3086" spans="1:41">
      <c r="A3086" s="6" t="s">
        <v>3571</v>
      </c>
      <c r="B3086">
        <v>2015</v>
      </c>
      <c r="C3086">
        <v>3</v>
      </c>
      <c r="E3086" t="s">
        <v>2685</v>
      </c>
      <c r="F3086" t="s">
        <v>101</v>
      </c>
      <c r="G3086" t="s">
        <v>774</v>
      </c>
      <c r="H3086" t="s">
        <v>2686</v>
      </c>
      <c r="K3086" s="6"/>
      <c r="O3086" s="8">
        <v>3.73</v>
      </c>
      <c r="P3086" s="8">
        <v>3.8</v>
      </c>
      <c r="Q3086" s="8">
        <v>3.5</v>
      </c>
      <c r="R3086" s="8">
        <v>4</v>
      </c>
      <c r="S3086" s="8">
        <v>2.6</v>
      </c>
      <c r="T3086" s="8">
        <v>4.7</v>
      </c>
      <c r="U3086" s="8">
        <v>0.49</v>
      </c>
      <c r="V3086" s="9">
        <v>24</v>
      </c>
      <c r="W3086" s="8">
        <v>0.5</v>
      </c>
      <c r="X3086" s="8">
        <v>2.1</v>
      </c>
      <c r="Y3086" s="8">
        <v>-6.999999999999984E-2</v>
      </c>
      <c r="Z3086" s="8">
        <v>0</v>
      </c>
      <c r="AA3086">
        <v>0.20000000000000018</v>
      </c>
      <c r="AF3086" t="s">
        <v>2687</v>
      </c>
      <c r="AG3086" t="s">
        <v>2688</v>
      </c>
      <c r="AH3086" t="s">
        <v>2689</v>
      </c>
      <c r="AI3086" t="s">
        <v>2690</v>
      </c>
      <c r="AJ3086" s="7"/>
      <c r="AK3086" t="s">
        <v>3572</v>
      </c>
      <c r="AL3086" t="s">
        <v>109</v>
      </c>
      <c r="AM3086" t="s">
        <v>2686</v>
      </c>
      <c r="AN3086" t="s">
        <v>3602</v>
      </c>
      <c r="AO3086" t="str">
        <f>TEXT(A3086,"yyyy-mm-dd")</f>
        <v>2015-03-31</v>
      </c>
    </row>
    <row r="3087" spans="1:41">
      <c r="A3087" s="6" t="s">
        <v>3571</v>
      </c>
      <c r="B3087">
        <v>2015</v>
      </c>
      <c r="C3087">
        <v>3</v>
      </c>
      <c r="E3087" t="s">
        <v>81</v>
      </c>
      <c r="F3087" t="s">
        <v>82</v>
      </c>
      <c r="G3087" t="s">
        <v>83</v>
      </c>
      <c r="H3087" t="s">
        <v>3453</v>
      </c>
      <c r="I3087">
        <v>2017</v>
      </c>
      <c r="K3087" s="6">
        <v>43100</v>
      </c>
      <c r="L3087">
        <v>33</v>
      </c>
      <c r="N3087" t="s">
        <v>810</v>
      </c>
      <c r="O3087" s="8">
        <v>3.49</v>
      </c>
      <c r="P3087" s="8">
        <v>3.48</v>
      </c>
      <c r="Q3087" s="8">
        <v>3.35</v>
      </c>
      <c r="R3087" s="8">
        <v>3.61</v>
      </c>
      <c r="S3087" s="8">
        <v>3</v>
      </c>
      <c r="T3087" s="8">
        <v>4</v>
      </c>
      <c r="U3087" s="8">
        <v>0.25</v>
      </c>
      <c r="V3087" s="9">
        <v>28</v>
      </c>
      <c r="W3087" s="8">
        <v>0.25999999999999979</v>
      </c>
      <c r="X3087" s="8">
        <v>1</v>
      </c>
      <c r="Y3087" s="8">
        <v>1.0000000000000231E-2</v>
      </c>
      <c r="Z3087" s="8">
        <v>-2.0000000000000018E-2</v>
      </c>
      <c r="AA3087">
        <v>-5.0000000000000266E-2</v>
      </c>
      <c r="AF3087" t="s">
        <v>3454</v>
      </c>
      <c r="AG3087" t="s">
        <v>87</v>
      </c>
      <c r="AH3087" t="s">
        <v>88</v>
      </c>
      <c r="AI3087" t="s">
        <v>359</v>
      </c>
      <c r="AJ3087" s="7">
        <v>43100</v>
      </c>
      <c r="AK3087" t="s">
        <v>3572</v>
      </c>
      <c r="AL3087" t="s">
        <v>91</v>
      </c>
      <c r="AM3087" t="s">
        <v>3455</v>
      </c>
      <c r="AN3087" t="s">
        <v>3575</v>
      </c>
      <c r="AO3087" t="str">
        <f>TEXT(A3087,"yyyy-mm-dd")</f>
        <v>2015-03-31</v>
      </c>
    </row>
    <row r="3088" spans="1:41">
      <c r="A3088" s="6" t="s">
        <v>3571</v>
      </c>
      <c r="B3088">
        <v>2015</v>
      </c>
      <c r="C3088">
        <v>3</v>
      </c>
      <c r="E3088" t="s">
        <v>392</v>
      </c>
      <c r="F3088" t="s">
        <v>82</v>
      </c>
      <c r="G3088" t="s">
        <v>83</v>
      </c>
      <c r="H3088" t="s">
        <v>3453</v>
      </c>
      <c r="I3088">
        <v>2017</v>
      </c>
      <c r="K3088" s="6">
        <v>43100</v>
      </c>
      <c r="L3088">
        <v>33</v>
      </c>
      <c r="N3088" t="s">
        <v>810</v>
      </c>
      <c r="O3088" s="8">
        <v>3.19</v>
      </c>
      <c r="P3088" s="8">
        <v>3.2</v>
      </c>
      <c r="Q3088" s="8">
        <v>3</v>
      </c>
      <c r="R3088" s="8">
        <v>3.3</v>
      </c>
      <c r="S3088" s="8">
        <v>2.4500000000000002</v>
      </c>
      <c r="T3088" s="8">
        <v>3.8</v>
      </c>
      <c r="U3088" s="8">
        <v>0.31</v>
      </c>
      <c r="V3088" s="9">
        <v>25</v>
      </c>
      <c r="W3088" s="8">
        <v>0.29999999999999982</v>
      </c>
      <c r="X3088" s="8">
        <v>1.3499999999999996</v>
      </c>
      <c r="Y3088" s="8">
        <v>-1.0000000000000231E-2</v>
      </c>
      <c r="Z3088" s="8">
        <v>0.10000000000000009</v>
      </c>
      <c r="AA3088">
        <v>2.9999999999999805E-2</v>
      </c>
      <c r="AF3088" t="s">
        <v>3454</v>
      </c>
      <c r="AG3088" t="s">
        <v>87</v>
      </c>
      <c r="AH3088" t="s">
        <v>88</v>
      </c>
      <c r="AI3088" t="s">
        <v>359</v>
      </c>
      <c r="AJ3088" s="7">
        <v>43100</v>
      </c>
      <c r="AK3088" t="s">
        <v>3572</v>
      </c>
      <c r="AL3088" t="s">
        <v>393</v>
      </c>
      <c r="AM3088" t="s">
        <v>3455</v>
      </c>
      <c r="AN3088" t="s">
        <v>3578</v>
      </c>
      <c r="AO3088" t="str">
        <f>TEXT(A3088,"yyyy-mm-dd")</f>
        <v>2015-03-31</v>
      </c>
    </row>
    <row r="3089" spans="1:41">
      <c r="A3089" s="6" t="s">
        <v>3571</v>
      </c>
      <c r="B3089">
        <v>2015</v>
      </c>
      <c r="C3089">
        <v>3</v>
      </c>
      <c r="E3089" t="s">
        <v>81</v>
      </c>
      <c r="F3089" t="s">
        <v>82</v>
      </c>
      <c r="G3089" t="s">
        <v>83</v>
      </c>
      <c r="H3089" t="s">
        <v>3018</v>
      </c>
      <c r="I3089">
        <v>2016</v>
      </c>
      <c r="K3089" s="6">
        <v>42735</v>
      </c>
      <c r="L3089">
        <v>21</v>
      </c>
      <c r="N3089" t="s">
        <v>176</v>
      </c>
      <c r="O3089" s="8">
        <v>3.46</v>
      </c>
      <c r="P3089" s="8">
        <v>3.47</v>
      </c>
      <c r="Q3089" s="8">
        <v>3.3</v>
      </c>
      <c r="R3089" s="8">
        <v>3.66</v>
      </c>
      <c r="S3089" s="8">
        <v>2.88</v>
      </c>
      <c r="T3089" s="8">
        <v>3.9</v>
      </c>
      <c r="U3089" s="8">
        <v>0.27</v>
      </c>
      <c r="V3089" s="9">
        <v>35</v>
      </c>
      <c r="W3089" s="8">
        <v>0.36000000000000032</v>
      </c>
      <c r="X3089" s="8">
        <v>1.02</v>
      </c>
      <c r="Y3089" s="8">
        <v>-1.0000000000000231E-2</v>
      </c>
      <c r="Z3089" s="8">
        <v>-2.9999999999999805E-2</v>
      </c>
      <c r="AA3089">
        <v>2.0000000000000018E-2</v>
      </c>
      <c r="AF3089" t="s">
        <v>3019</v>
      </c>
      <c r="AG3089" t="s">
        <v>87</v>
      </c>
      <c r="AH3089" t="s">
        <v>88</v>
      </c>
      <c r="AI3089" t="s">
        <v>97</v>
      </c>
      <c r="AJ3089" s="7">
        <v>42735</v>
      </c>
      <c r="AK3089" t="s">
        <v>3572</v>
      </c>
      <c r="AL3089" t="s">
        <v>91</v>
      </c>
      <c r="AM3089" t="s">
        <v>3020</v>
      </c>
      <c r="AN3089" t="s">
        <v>3574</v>
      </c>
      <c r="AO3089" t="str">
        <f>TEXT(A3089,"yyyy-mm-dd")</f>
        <v>2015-03-31</v>
      </c>
    </row>
    <row r="3090" spans="1:41">
      <c r="A3090" s="6" t="s">
        <v>3571</v>
      </c>
      <c r="B3090">
        <v>2015</v>
      </c>
      <c r="C3090">
        <v>3</v>
      </c>
      <c r="E3090" t="s">
        <v>392</v>
      </c>
      <c r="F3090" t="s">
        <v>82</v>
      </c>
      <c r="G3090" t="s">
        <v>83</v>
      </c>
      <c r="H3090" t="s">
        <v>3018</v>
      </c>
      <c r="I3090">
        <v>2016</v>
      </c>
      <c r="K3090" s="6">
        <v>42735</v>
      </c>
      <c r="L3090">
        <v>21</v>
      </c>
      <c r="N3090" t="s">
        <v>176</v>
      </c>
      <c r="O3090" s="8">
        <v>3.13</v>
      </c>
      <c r="P3090" s="8">
        <v>3.16</v>
      </c>
      <c r="Q3090" s="8">
        <v>2.9</v>
      </c>
      <c r="R3090" s="8">
        <v>3.28</v>
      </c>
      <c r="S3090" s="8">
        <v>2.09</v>
      </c>
      <c r="T3090" s="8">
        <v>3.9</v>
      </c>
      <c r="U3090" s="8">
        <v>0.36</v>
      </c>
      <c r="V3090" s="9">
        <v>33</v>
      </c>
      <c r="W3090" s="8">
        <v>0.37999999999999989</v>
      </c>
      <c r="X3090" s="8">
        <v>1.81</v>
      </c>
      <c r="Y3090" s="8">
        <v>-3.0000000000000249E-2</v>
      </c>
      <c r="Z3090" s="8">
        <v>7.0000000000000284E-2</v>
      </c>
      <c r="AA3090">
        <v>6.0000000000000053E-2</v>
      </c>
      <c r="AF3090" t="s">
        <v>3019</v>
      </c>
      <c r="AG3090" t="s">
        <v>87</v>
      </c>
      <c r="AH3090" t="s">
        <v>88</v>
      </c>
      <c r="AI3090" t="s">
        <v>97</v>
      </c>
      <c r="AJ3090" s="7">
        <v>42735</v>
      </c>
      <c r="AK3090" t="s">
        <v>3572</v>
      </c>
      <c r="AL3090" t="s">
        <v>393</v>
      </c>
      <c r="AM3090" t="s">
        <v>3020</v>
      </c>
      <c r="AN3090" t="s">
        <v>3577</v>
      </c>
      <c r="AO3090" t="str">
        <f>TEXT(A3090,"yyyy-mm-dd")</f>
        <v>2015-03-31</v>
      </c>
    </row>
    <row r="3091" spans="1:41">
      <c r="A3091" s="6" t="s">
        <v>3571</v>
      </c>
      <c r="B3091">
        <v>2015</v>
      </c>
      <c r="C3091">
        <v>3</v>
      </c>
      <c r="E3091" t="s">
        <v>81</v>
      </c>
      <c r="F3091" t="s">
        <v>82</v>
      </c>
      <c r="G3091" t="s">
        <v>83</v>
      </c>
      <c r="H3091" t="s">
        <v>2624</v>
      </c>
      <c r="I3091">
        <v>2015</v>
      </c>
      <c r="K3091" s="6">
        <v>42369</v>
      </c>
      <c r="L3091">
        <v>9</v>
      </c>
      <c r="N3091" t="s">
        <v>173</v>
      </c>
      <c r="O3091" s="8">
        <v>3.11</v>
      </c>
      <c r="P3091" s="8">
        <v>3.09</v>
      </c>
      <c r="Q3091" s="8">
        <v>2.99</v>
      </c>
      <c r="R3091" s="8">
        <v>3.22</v>
      </c>
      <c r="S3091" s="8">
        <v>2.6</v>
      </c>
      <c r="T3091" s="8">
        <v>3.72</v>
      </c>
      <c r="U3091" s="8">
        <v>0.23</v>
      </c>
      <c r="V3091" s="9">
        <v>35</v>
      </c>
      <c r="W3091" s="8">
        <v>0.22999999999999998</v>
      </c>
      <c r="X3091" s="8">
        <v>1.1200000000000001</v>
      </c>
      <c r="Y3091" s="8">
        <v>2.0000000000000018E-2</v>
      </c>
      <c r="Z3091" s="8">
        <v>2.9999999999999805E-2</v>
      </c>
      <c r="AA3091">
        <v>0</v>
      </c>
      <c r="AF3091" t="s">
        <v>2625</v>
      </c>
      <c r="AG3091" t="s">
        <v>87</v>
      </c>
      <c r="AH3091" t="s">
        <v>88</v>
      </c>
      <c r="AI3091" t="s">
        <v>89</v>
      </c>
      <c r="AJ3091" s="7">
        <v>42369</v>
      </c>
      <c r="AK3091" t="s">
        <v>3572</v>
      </c>
      <c r="AL3091" t="s">
        <v>91</v>
      </c>
      <c r="AM3091" t="s">
        <v>2626</v>
      </c>
      <c r="AN3091" t="s">
        <v>3573</v>
      </c>
      <c r="AO3091" t="str">
        <f>TEXT(A3091,"yyyy-mm-dd")</f>
        <v>2015-03-31</v>
      </c>
    </row>
    <row r="3092" spans="1:41">
      <c r="A3092" s="6" t="s">
        <v>3571</v>
      </c>
      <c r="B3092">
        <v>2015</v>
      </c>
      <c r="C3092">
        <v>3</v>
      </c>
      <c r="E3092" t="s">
        <v>392</v>
      </c>
      <c r="F3092" t="s">
        <v>82</v>
      </c>
      <c r="G3092" t="s">
        <v>83</v>
      </c>
      <c r="H3092" t="s">
        <v>2624</v>
      </c>
      <c r="I3092">
        <v>2015</v>
      </c>
      <c r="K3092" s="6">
        <v>42369</v>
      </c>
      <c r="L3092">
        <v>9</v>
      </c>
      <c r="N3092" t="s">
        <v>173</v>
      </c>
      <c r="O3092" s="8">
        <v>2.87</v>
      </c>
      <c r="P3092" s="8">
        <v>2.85</v>
      </c>
      <c r="Q3092" s="8">
        <v>2.6</v>
      </c>
      <c r="R3092" s="8">
        <v>3</v>
      </c>
      <c r="S3092" s="8">
        <v>2.41</v>
      </c>
      <c r="T3092" s="8">
        <v>3.71</v>
      </c>
      <c r="U3092" s="8">
        <v>0.3</v>
      </c>
      <c r="V3092" s="9">
        <v>33</v>
      </c>
      <c r="W3092" s="8">
        <v>0.39999999999999991</v>
      </c>
      <c r="X3092" s="8">
        <v>1.2999999999999998</v>
      </c>
      <c r="Y3092" s="8">
        <v>2.0000000000000018E-2</v>
      </c>
      <c r="Z3092" s="8">
        <v>0</v>
      </c>
      <c r="AA3092">
        <v>2.9999999999999805E-2</v>
      </c>
      <c r="AF3092" t="s">
        <v>2625</v>
      </c>
      <c r="AG3092" t="s">
        <v>87</v>
      </c>
      <c r="AH3092" t="s">
        <v>88</v>
      </c>
      <c r="AI3092" t="s">
        <v>89</v>
      </c>
      <c r="AJ3092" s="7">
        <v>42369</v>
      </c>
      <c r="AK3092" t="s">
        <v>3572</v>
      </c>
      <c r="AL3092" t="s">
        <v>393</v>
      </c>
      <c r="AM3092" t="s">
        <v>2626</v>
      </c>
      <c r="AN3092" t="s">
        <v>3576</v>
      </c>
      <c r="AO3092" t="str">
        <f>TEXT(A3092,"yyyy-mm-dd")</f>
        <v>2015-03-31</v>
      </c>
    </row>
    <row r="3093" spans="1:41">
      <c r="A3093" s="6" t="s">
        <v>3571</v>
      </c>
      <c r="B3093">
        <v>2015</v>
      </c>
      <c r="C3093">
        <v>3</v>
      </c>
      <c r="E3093" t="s">
        <v>81</v>
      </c>
      <c r="F3093" t="s">
        <v>82</v>
      </c>
      <c r="G3093" t="s">
        <v>774</v>
      </c>
      <c r="H3093" t="s">
        <v>775</v>
      </c>
      <c r="K3093" s="6"/>
      <c r="O3093" s="8">
        <v>3.45</v>
      </c>
      <c r="P3093" s="8">
        <v>3.5</v>
      </c>
      <c r="Q3093" s="8">
        <v>3.3</v>
      </c>
      <c r="R3093" s="8">
        <v>3.55</v>
      </c>
      <c r="S3093" s="8">
        <v>3</v>
      </c>
      <c r="T3093" s="8">
        <v>4.07</v>
      </c>
      <c r="U3093" s="8">
        <v>0.26</v>
      </c>
      <c r="V3093" s="9">
        <v>27</v>
      </c>
      <c r="W3093" s="8">
        <v>0.25</v>
      </c>
      <c r="X3093" s="8">
        <v>1.0700000000000003</v>
      </c>
      <c r="Y3093" s="8">
        <v>-4.9999999999999822E-2</v>
      </c>
      <c r="Z3093" s="8">
        <v>4.9999999999999822E-2</v>
      </c>
      <c r="AA3093">
        <v>4.9999999999999822E-2</v>
      </c>
      <c r="AF3093" t="s">
        <v>776</v>
      </c>
      <c r="AG3093" t="s">
        <v>777</v>
      </c>
      <c r="AH3093" t="s">
        <v>778</v>
      </c>
      <c r="AI3093" t="s">
        <v>779</v>
      </c>
      <c r="AJ3093" s="7"/>
      <c r="AK3093" t="s">
        <v>3572</v>
      </c>
      <c r="AL3093" t="s">
        <v>91</v>
      </c>
      <c r="AM3093" t="s">
        <v>775</v>
      </c>
      <c r="AN3093" t="s">
        <v>3598</v>
      </c>
      <c r="AO3093" t="str">
        <f>TEXT(A3093,"yyyy-mm-dd")</f>
        <v>2015-03-31</v>
      </c>
    </row>
    <row r="3094" spans="1:41">
      <c r="A3094" s="6" t="s">
        <v>3571</v>
      </c>
      <c r="B3094">
        <v>2015</v>
      </c>
      <c r="C3094">
        <v>3</v>
      </c>
      <c r="E3094" t="s">
        <v>81</v>
      </c>
      <c r="F3094" t="s">
        <v>82</v>
      </c>
      <c r="G3094" t="s">
        <v>774</v>
      </c>
      <c r="H3094" t="s">
        <v>1536</v>
      </c>
      <c r="K3094" s="6"/>
      <c r="O3094" s="8">
        <v>3.43</v>
      </c>
      <c r="P3094" s="8">
        <v>3.45</v>
      </c>
      <c r="Q3094" s="8">
        <v>3.25</v>
      </c>
      <c r="R3094" s="8">
        <v>3.57</v>
      </c>
      <c r="S3094" s="8">
        <v>3</v>
      </c>
      <c r="T3094" s="8">
        <v>4.0999999999999996</v>
      </c>
      <c r="U3094" s="8">
        <v>0.28999999999999998</v>
      </c>
      <c r="V3094" s="9">
        <v>27</v>
      </c>
      <c r="W3094" s="8">
        <v>0.31999999999999984</v>
      </c>
      <c r="X3094" s="8">
        <v>1.0999999999999996</v>
      </c>
      <c r="Y3094" s="8">
        <v>-2.0000000000000018E-2</v>
      </c>
      <c r="Z3094" s="8">
        <v>-4.9999999999999822E-2</v>
      </c>
      <c r="AA3094">
        <v>-0.18000000000000016</v>
      </c>
      <c r="AF3094" t="s">
        <v>1537</v>
      </c>
      <c r="AG3094" t="s">
        <v>777</v>
      </c>
      <c r="AH3094" t="s">
        <v>778</v>
      </c>
      <c r="AI3094" t="s">
        <v>1538</v>
      </c>
      <c r="AJ3094" s="7"/>
      <c r="AK3094" t="s">
        <v>3572</v>
      </c>
      <c r="AL3094" t="s">
        <v>91</v>
      </c>
      <c r="AM3094" t="s">
        <v>1536</v>
      </c>
      <c r="AN3094" t="s">
        <v>3599</v>
      </c>
      <c r="AO3094" t="str">
        <f>TEXT(A3094,"yyyy-mm-dd")</f>
        <v>2015-03-31</v>
      </c>
    </row>
    <row r="3095" spans="1:41">
      <c r="A3095" s="6" t="s">
        <v>3571</v>
      </c>
      <c r="B3095">
        <v>2015</v>
      </c>
      <c r="C3095">
        <v>3</v>
      </c>
      <c r="E3095" t="s">
        <v>392</v>
      </c>
      <c r="F3095" t="s">
        <v>82</v>
      </c>
      <c r="G3095" t="s">
        <v>774</v>
      </c>
      <c r="H3095" t="s">
        <v>775</v>
      </c>
      <c r="K3095" s="6"/>
      <c r="O3095" s="8">
        <v>3.17</v>
      </c>
      <c r="P3095" s="8">
        <v>3.2</v>
      </c>
      <c r="Q3095" s="8">
        <v>3</v>
      </c>
      <c r="R3095" s="8">
        <v>3.29</v>
      </c>
      <c r="S3095" s="8">
        <v>2.66</v>
      </c>
      <c r="T3095" s="8">
        <v>3.8</v>
      </c>
      <c r="U3095" s="8">
        <v>0.28000000000000003</v>
      </c>
      <c r="V3095" s="9">
        <v>24</v>
      </c>
      <c r="W3095" s="8">
        <v>0.29000000000000004</v>
      </c>
      <c r="X3095" s="8">
        <v>1.1399999999999997</v>
      </c>
      <c r="Y3095" s="8">
        <v>-3.0000000000000249E-2</v>
      </c>
      <c r="Z3095" s="8">
        <v>0.10000000000000009</v>
      </c>
      <c r="AA3095">
        <v>2.0000000000000018E-2</v>
      </c>
      <c r="AF3095" t="s">
        <v>776</v>
      </c>
      <c r="AG3095" t="s">
        <v>777</v>
      </c>
      <c r="AH3095" t="s">
        <v>778</v>
      </c>
      <c r="AI3095" t="s">
        <v>779</v>
      </c>
      <c r="AJ3095" s="7"/>
      <c r="AK3095" t="s">
        <v>3572</v>
      </c>
      <c r="AL3095" t="s">
        <v>393</v>
      </c>
      <c r="AM3095" t="s">
        <v>775</v>
      </c>
      <c r="AN3095" t="s">
        <v>3600</v>
      </c>
      <c r="AO3095" t="str">
        <f>TEXT(A3095,"yyyy-mm-dd")</f>
        <v>2015-03-31</v>
      </c>
    </row>
    <row r="3096" spans="1:41">
      <c r="A3096" s="6" t="s">
        <v>3571</v>
      </c>
      <c r="B3096">
        <v>2015</v>
      </c>
      <c r="C3096">
        <v>3</v>
      </c>
      <c r="E3096" t="s">
        <v>392</v>
      </c>
      <c r="F3096" t="s">
        <v>82</v>
      </c>
      <c r="G3096" t="s">
        <v>774</v>
      </c>
      <c r="H3096" t="s">
        <v>1536</v>
      </c>
      <c r="K3096" s="6"/>
      <c r="O3096" s="8">
        <v>3.12</v>
      </c>
      <c r="P3096" s="8">
        <v>3.1</v>
      </c>
      <c r="Q3096" s="8">
        <v>2.94</v>
      </c>
      <c r="R3096" s="8">
        <v>3.3</v>
      </c>
      <c r="S3096" s="8">
        <v>2.4900000000000002</v>
      </c>
      <c r="T3096" s="8">
        <v>3.8</v>
      </c>
      <c r="U3096" s="8">
        <v>0.34</v>
      </c>
      <c r="V3096" s="9">
        <v>24</v>
      </c>
      <c r="W3096" s="8">
        <v>0.35999999999999988</v>
      </c>
      <c r="X3096" s="8">
        <v>1.3099999999999996</v>
      </c>
      <c r="Y3096" s="8">
        <v>2.0000000000000018E-2</v>
      </c>
      <c r="Z3096" s="8">
        <v>5.0000000000000266E-2</v>
      </c>
      <c r="AA3096">
        <v>-8.9999999999999858E-2</v>
      </c>
      <c r="AF3096" t="s">
        <v>1537</v>
      </c>
      <c r="AG3096" t="s">
        <v>777</v>
      </c>
      <c r="AH3096" t="s">
        <v>778</v>
      </c>
      <c r="AI3096" t="s">
        <v>1538</v>
      </c>
      <c r="AJ3096" s="7"/>
      <c r="AK3096" t="s">
        <v>3572</v>
      </c>
      <c r="AL3096" t="s">
        <v>393</v>
      </c>
      <c r="AM3096" t="s">
        <v>1536</v>
      </c>
      <c r="AN3096" t="s">
        <v>3601</v>
      </c>
      <c r="AO3096" t="str">
        <f>TEXT(A3096,"yyyy-mm-dd")</f>
        <v>2015-03-31</v>
      </c>
    </row>
    <row r="3097" spans="1:41">
      <c r="A3097" s="6" t="s">
        <v>3571</v>
      </c>
      <c r="B3097">
        <v>2015</v>
      </c>
      <c r="C3097">
        <v>3</v>
      </c>
      <c r="E3097" t="s">
        <v>112</v>
      </c>
      <c r="F3097" t="s">
        <v>113</v>
      </c>
      <c r="G3097" t="s">
        <v>83</v>
      </c>
      <c r="H3097" t="s">
        <v>3453</v>
      </c>
      <c r="I3097">
        <v>2017</v>
      </c>
      <c r="K3097" s="6">
        <v>43100</v>
      </c>
      <c r="L3097">
        <v>33</v>
      </c>
      <c r="N3097" t="s">
        <v>810</v>
      </c>
      <c r="O3097" s="8">
        <v>4.95</v>
      </c>
      <c r="P3097" s="8">
        <v>5</v>
      </c>
      <c r="Q3097" s="8">
        <v>4.5</v>
      </c>
      <c r="R3097" s="8">
        <v>5.42</v>
      </c>
      <c r="S3097" s="8">
        <v>3.41</v>
      </c>
      <c r="T3097" s="8">
        <v>6.21</v>
      </c>
      <c r="U3097" s="8">
        <v>0.73</v>
      </c>
      <c r="V3097" s="9">
        <v>22</v>
      </c>
      <c r="W3097" s="8">
        <v>0.91999999999999993</v>
      </c>
      <c r="X3097" s="8">
        <v>2.8</v>
      </c>
      <c r="Y3097" s="8">
        <v>-4.9999999999999822E-2</v>
      </c>
      <c r="Z3097" s="8">
        <v>0.11000000000000032</v>
      </c>
      <c r="AA3097">
        <v>-6.0000000000000497E-2</v>
      </c>
      <c r="AF3097" t="s">
        <v>3493</v>
      </c>
      <c r="AG3097" t="s">
        <v>115</v>
      </c>
      <c r="AH3097" t="s">
        <v>116</v>
      </c>
      <c r="AI3097" t="s">
        <v>359</v>
      </c>
      <c r="AJ3097" s="7">
        <v>43100</v>
      </c>
      <c r="AK3097" t="s">
        <v>3572</v>
      </c>
      <c r="AL3097" t="s">
        <v>118</v>
      </c>
      <c r="AM3097" t="s">
        <v>3455</v>
      </c>
      <c r="AN3097" t="s">
        <v>3605</v>
      </c>
      <c r="AO3097" t="str">
        <f>TEXT(A3097,"yyyy-mm-dd")</f>
        <v>2015-03-31</v>
      </c>
    </row>
    <row r="3098" spans="1:41">
      <c r="A3098" s="6" t="s">
        <v>3571</v>
      </c>
      <c r="B3098">
        <v>2015</v>
      </c>
      <c r="C3098">
        <v>3</v>
      </c>
      <c r="E3098" t="s">
        <v>2881</v>
      </c>
      <c r="F3098" t="s">
        <v>113</v>
      </c>
      <c r="G3098" t="s">
        <v>83</v>
      </c>
      <c r="H3098" t="s">
        <v>3453</v>
      </c>
      <c r="I3098">
        <v>2017</v>
      </c>
      <c r="K3098" s="6">
        <v>43100</v>
      </c>
      <c r="L3098">
        <v>33</v>
      </c>
      <c r="N3098" t="s">
        <v>810</v>
      </c>
      <c r="O3098" s="8">
        <v>7</v>
      </c>
      <c r="P3098" s="8">
        <v>7</v>
      </c>
      <c r="Q3098" s="8">
        <v>6.6</v>
      </c>
      <c r="R3098" s="8">
        <v>7.38</v>
      </c>
      <c r="S3098" s="8">
        <v>5.22</v>
      </c>
      <c r="T3098" s="8">
        <v>8.64</v>
      </c>
      <c r="U3098" s="8">
        <v>0.82</v>
      </c>
      <c r="V3098" s="9">
        <v>19</v>
      </c>
      <c r="W3098" s="8">
        <v>0.78000000000000025</v>
      </c>
      <c r="X3098" s="8">
        <v>3.4200000000000008</v>
      </c>
      <c r="Y3098" s="8">
        <v>0</v>
      </c>
      <c r="Z3098" s="8">
        <v>0</v>
      </c>
      <c r="AA3098">
        <v>0.33000000000000007</v>
      </c>
      <c r="AF3098" t="s">
        <v>3498</v>
      </c>
      <c r="AG3098" t="s">
        <v>2883</v>
      </c>
      <c r="AH3098" t="s">
        <v>2884</v>
      </c>
      <c r="AI3098" t="s">
        <v>359</v>
      </c>
      <c r="AJ3098" s="7">
        <v>43100</v>
      </c>
      <c r="AK3098" t="s">
        <v>3572</v>
      </c>
      <c r="AL3098" t="s">
        <v>2885</v>
      </c>
      <c r="AM3098" t="s">
        <v>3455</v>
      </c>
      <c r="AN3098" t="s">
        <v>3608</v>
      </c>
      <c r="AO3098" t="str">
        <f>TEXT(A3098,"yyyy-mm-dd")</f>
        <v>2015-03-31</v>
      </c>
    </row>
    <row r="3099" spans="1:41">
      <c r="A3099" s="6" t="s">
        <v>3571</v>
      </c>
      <c r="B3099">
        <v>2015</v>
      </c>
      <c r="C3099">
        <v>3</v>
      </c>
      <c r="E3099" t="s">
        <v>112</v>
      </c>
      <c r="F3099" t="s">
        <v>113</v>
      </c>
      <c r="G3099" t="s">
        <v>83</v>
      </c>
      <c r="H3099" t="s">
        <v>3018</v>
      </c>
      <c r="I3099">
        <v>2016</v>
      </c>
      <c r="K3099" s="6">
        <v>42735</v>
      </c>
      <c r="L3099">
        <v>21</v>
      </c>
      <c r="N3099" t="s">
        <v>176</v>
      </c>
      <c r="O3099" s="8">
        <v>4.3600000000000003</v>
      </c>
      <c r="P3099" s="8">
        <v>4.3499999999999996</v>
      </c>
      <c r="Q3099" s="8">
        <v>4</v>
      </c>
      <c r="R3099" s="8">
        <v>4.7300000000000004</v>
      </c>
      <c r="S3099" s="8">
        <v>3.47</v>
      </c>
      <c r="T3099" s="8">
        <v>5.69</v>
      </c>
      <c r="U3099" s="8">
        <v>0.5</v>
      </c>
      <c r="V3099" s="9">
        <v>30</v>
      </c>
      <c r="W3099" s="8">
        <v>0.73000000000000043</v>
      </c>
      <c r="X3099" s="8">
        <v>2.2200000000000002</v>
      </c>
      <c r="Y3099" s="8">
        <v>1.0000000000000675E-2</v>
      </c>
      <c r="Z3099" s="8">
        <v>4.0000000000000036E-2</v>
      </c>
      <c r="AA3099">
        <v>0</v>
      </c>
      <c r="AF3099" t="s">
        <v>3059</v>
      </c>
      <c r="AG3099" t="s">
        <v>115</v>
      </c>
      <c r="AH3099" t="s">
        <v>116</v>
      </c>
      <c r="AI3099" t="s">
        <v>230</v>
      </c>
      <c r="AJ3099" s="7">
        <v>42735</v>
      </c>
      <c r="AK3099" t="s">
        <v>3572</v>
      </c>
      <c r="AL3099" t="s">
        <v>118</v>
      </c>
      <c r="AM3099" t="s">
        <v>3020</v>
      </c>
      <c r="AN3099" t="s">
        <v>3604</v>
      </c>
      <c r="AO3099" t="str">
        <f>TEXT(A3099,"yyyy-mm-dd")</f>
        <v>2015-03-31</v>
      </c>
    </row>
    <row r="3100" spans="1:41">
      <c r="A3100" s="6" t="s">
        <v>3571</v>
      </c>
      <c r="B3100">
        <v>2015</v>
      </c>
      <c r="C3100">
        <v>3</v>
      </c>
      <c r="E3100" t="s">
        <v>2881</v>
      </c>
      <c r="F3100" t="s">
        <v>113</v>
      </c>
      <c r="G3100" t="s">
        <v>83</v>
      </c>
      <c r="H3100" t="s">
        <v>3018</v>
      </c>
      <c r="I3100">
        <v>2016</v>
      </c>
      <c r="K3100" s="6">
        <v>42735</v>
      </c>
      <c r="L3100">
        <v>21</v>
      </c>
      <c r="N3100" t="s">
        <v>176</v>
      </c>
      <c r="O3100" s="8">
        <v>6.75</v>
      </c>
      <c r="P3100" s="8">
        <v>6.6</v>
      </c>
      <c r="Q3100" s="8">
        <v>6.5</v>
      </c>
      <c r="R3100" s="8">
        <v>7</v>
      </c>
      <c r="S3100" s="8">
        <v>5.85</v>
      </c>
      <c r="T3100" s="8">
        <v>8.1999999999999993</v>
      </c>
      <c r="U3100" s="8">
        <v>0.53</v>
      </c>
      <c r="V3100" s="9">
        <v>23</v>
      </c>
      <c r="W3100" s="8">
        <v>0.5</v>
      </c>
      <c r="X3100" s="8">
        <v>2.3499999999999996</v>
      </c>
      <c r="Y3100" s="8">
        <v>0.15000000000000036</v>
      </c>
      <c r="Z3100" s="8">
        <v>-1.0000000000000675E-2</v>
      </c>
      <c r="AA3100">
        <v>4.0000000000000036E-2</v>
      </c>
      <c r="AF3100" t="s">
        <v>3099</v>
      </c>
      <c r="AG3100" t="s">
        <v>2883</v>
      </c>
      <c r="AH3100" t="s">
        <v>2884</v>
      </c>
      <c r="AI3100" t="s">
        <v>230</v>
      </c>
      <c r="AJ3100" s="7">
        <v>42735</v>
      </c>
      <c r="AK3100" t="s">
        <v>3572</v>
      </c>
      <c r="AL3100" t="s">
        <v>2885</v>
      </c>
      <c r="AM3100" t="s">
        <v>3020</v>
      </c>
      <c r="AN3100" t="s">
        <v>3607</v>
      </c>
      <c r="AO3100" t="str">
        <f>TEXT(A3100,"yyyy-mm-dd")</f>
        <v>2015-03-31</v>
      </c>
    </row>
    <row r="3101" spans="1:41">
      <c r="A3101" s="6" t="s">
        <v>3571</v>
      </c>
      <c r="B3101">
        <v>2015</v>
      </c>
      <c r="C3101">
        <v>3</v>
      </c>
      <c r="E3101" t="s">
        <v>112</v>
      </c>
      <c r="F3101" t="s">
        <v>113</v>
      </c>
      <c r="G3101" t="s">
        <v>83</v>
      </c>
      <c r="H3101" t="s">
        <v>2624</v>
      </c>
      <c r="I3101">
        <v>2015</v>
      </c>
      <c r="K3101" s="6">
        <v>42369</v>
      </c>
      <c r="L3101">
        <v>9</v>
      </c>
      <c r="N3101" t="s">
        <v>173</v>
      </c>
      <c r="O3101" s="8">
        <v>3.61</v>
      </c>
      <c r="P3101" s="8">
        <v>3.6</v>
      </c>
      <c r="Q3101" s="8">
        <v>3.49</v>
      </c>
      <c r="R3101" s="8">
        <v>3.78</v>
      </c>
      <c r="S3101" s="8">
        <v>2.8</v>
      </c>
      <c r="T3101" s="8">
        <v>4.0999999999999996</v>
      </c>
      <c r="U3101" s="8">
        <v>0.28000000000000003</v>
      </c>
      <c r="V3101" s="9">
        <v>31</v>
      </c>
      <c r="W3101" s="8">
        <v>0.28999999999999959</v>
      </c>
      <c r="X3101" s="8">
        <v>1.2999999999999998</v>
      </c>
      <c r="Y3101" s="8">
        <v>9.9999999999997868E-3</v>
      </c>
      <c r="Z3101" s="8">
        <v>0.10000000000000009</v>
      </c>
      <c r="AA3101">
        <v>-0.14000000000000057</v>
      </c>
      <c r="AF3101" t="s">
        <v>2694</v>
      </c>
      <c r="AG3101" t="s">
        <v>115</v>
      </c>
      <c r="AH3101" t="s">
        <v>116</v>
      </c>
      <c r="AI3101" t="s">
        <v>117</v>
      </c>
      <c r="AJ3101" s="7">
        <v>42369</v>
      </c>
      <c r="AK3101" t="s">
        <v>3572</v>
      </c>
      <c r="AL3101" t="s">
        <v>118</v>
      </c>
      <c r="AM3101" t="s">
        <v>2626</v>
      </c>
      <c r="AN3101" t="s">
        <v>3603</v>
      </c>
      <c r="AO3101" t="str">
        <f>TEXT(A3101,"yyyy-mm-dd")</f>
        <v>2015-03-31</v>
      </c>
    </row>
    <row r="3102" spans="1:41">
      <c r="A3102" s="6" t="s">
        <v>3571</v>
      </c>
      <c r="B3102">
        <v>2015</v>
      </c>
      <c r="C3102">
        <v>3</v>
      </c>
      <c r="E3102" t="s">
        <v>2881</v>
      </c>
      <c r="F3102" t="s">
        <v>113</v>
      </c>
      <c r="G3102" t="s">
        <v>83</v>
      </c>
      <c r="H3102" t="s">
        <v>2624</v>
      </c>
      <c r="I3102">
        <v>2015</v>
      </c>
      <c r="K3102" s="6">
        <v>42369</v>
      </c>
      <c r="L3102">
        <v>9</v>
      </c>
      <c r="N3102" t="s">
        <v>173</v>
      </c>
      <c r="O3102" s="8">
        <v>6.24</v>
      </c>
      <c r="P3102" s="8">
        <v>6.23</v>
      </c>
      <c r="Q3102" s="8">
        <v>6.08</v>
      </c>
      <c r="R3102" s="8">
        <v>6.31</v>
      </c>
      <c r="S3102" s="8">
        <v>5.5</v>
      </c>
      <c r="T3102" s="8">
        <v>6.95</v>
      </c>
      <c r="U3102" s="8">
        <v>0.35</v>
      </c>
      <c r="V3102" s="9">
        <v>24</v>
      </c>
      <c r="W3102" s="8">
        <v>0.22999999999999954</v>
      </c>
      <c r="X3102" s="8">
        <v>1.4500000000000002</v>
      </c>
      <c r="Y3102" s="8">
        <v>9.9999999999997868E-3</v>
      </c>
      <c r="Z3102" s="8">
        <v>0.13000000000000078</v>
      </c>
      <c r="AA3102">
        <v>-7.0000000000000284E-2</v>
      </c>
      <c r="AF3102" t="s">
        <v>3062</v>
      </c>
      <c r="AG3102" t="s">
        <v>2883</v>
      </c>
      <c r="AH3102" t="s">
        <v>2884</v>
      </c>
      <c r="AI3102" t="s">
        <v>117</v>
      </c>
      <c r="AJ3102" s="7">
        <v>42369</v>
      </c>
      <c r="AK3102" t="s">
        <v>3572</v>
      </c>
      <c r="AL3102" t="s">
        <v>2885</v>
      </c>
      <c r="AM3102" t="s">
        <v>2626</v>
      </c>
      <c r="AN3102" t="s">
        <v>3606</v>
      </c>
      <c r="AO3102" t="str">
        <f>TEXT(A3102,"yyyy-mm-dd")</f>
        <v>2015-03-31</v>
      </c>
    </row>
    <row r="3103" spans="1:41">
      <c r="A3103" s="6" t="s">
        <v>3610</v>
      </c>
      <c r="B3103">
        <v>2015</v>
      </c>
      <c r="C3103">
        <v>4</v>
      </c>
      <c r="E3103" t="s">
        <v>1907</v>
      </c>
      <c r="F3103" t="s">
        <v>1908</v>
      </c>
      <c r="G3103" t="s">
        <v>102</v>
      </c>
      <c r="H3103" t="s">
        <v>3594</v>
      </c>
      <c r="I3103">
        <v>2017</v>
      </c>
      <c r="J3103">
        <v>1</v>
      </c>
      <c r="K3103" s="6">
        <v>42825</v>
      </c>
      <c r="L3103">
        <v>23</v>
      </c>
      <c r="M3103">
        <v>8</v>
      </c>
      <c r="N3103" t="s">
        <v>95</v>
      </c>
      <c r="O3103" s="8">
        <v>4.49</v>
      </c>
      <c r="P3103" s="8">
        <v>4.5</v>
      </c>
      <c r="Q3103" s="8">
        <v>4.25</v>
      </c>
      <c r="R3103" s="8">
        <v>4.7</v>
      </c>
      <c r="S3103" s="8">
        <v>3.5</v>
      </c>
      <c r="T3103" s="8">
        <v>5.5</v>
      </c>
      <c r="U3103" s="8">
        <v>0.43</v>
      </c>
      <c r="V3103" s="9">
        <v>26</v>
      </c>
      <c r="W3103" s="8">
        <v>0.45000000000000018</v>
      </c>
      <c r="X3103" s="8">
        <v>2</v>
      </c>
      <c r="Y3103" s="8">
        <v>-9.9999999999997868E-3</v>
      </c>
      <c r="Z3103" s="8">
        <v>-0.17999999999999972</v>
      </c>
      <c r="AA3103">
        <v>0.16000000000000014</v>
      </c>
      <c r="AF3103" t="s">
        <v>3595</v>
      </c>
      <c r="AG3103" t="s">
        <v>1910</v>
      </c>
      <c r="AH3103" t="s">
        <v>1911</v>
      </c>
      <c r="AI3103" t="s">
        <v>1944</v>
      </c>
      <c r="AJ3103" s="7">
        <v>42825</v>
      </c>
      <c r="AK3103" t="s">
        <v>3611</v>
      </c>
      <c r="AL3103" t="s">
        <v>1908</v>
      </c>
      <c r="AM3103" t="s">
        <v>3596</v>
      </c>
      <c r="AN3103" t="s">
        <v>3633</v>
      </c>
      <c r="AO3103" t="str">
        <f>TEXT(A3103,"yyyy-mm-dd")</f>
        <v>2015-04-30</v>
      </c>
    </row>
    <row r="3104" spans="1:41">
      <c r="A3104" s="6" t="s">
        <v>3610</v>
      </c>
      <c r="B3104">
        <v>2015</v>
      </c>
      <c r="C3104">
        <v>4</v>
      </c>
      <c r="E3104" t="s">
        <v>1907</v>
      </c>
      <c r="F3104" t="s">
        <v>1908</v>
      </c>
      <c r="G3104" t="s">
        <v>102</v>
      </c>
      <c r="H3104" t="s">
        <v>3472</v>
      </c>
      <c r="I3104">
        <v>2016</v>
      </c>
      <c r="J3104">
        <v>4</v>
      </c>
      <c r="K3104" s="6">
        <v>42735</v>
      </c>
      <c r="L3104">
        <v>20</v>
      </c>
      <c r="M3104">
        <v>7</v>
      </c>
      <c r="N3104" t="s">
        <v>185</v>
      </c>
      <c r="O3104" s="8">
        <v>4.3</v>
      </c>
      <c r="P3104" s="8">
        <v>4.25</v>
      </c>
      <c r="Q3104" s="8">
        <v>4</v>
      </c>
      <c r="R3104" s="8">
        <v>4.5</v>
      </c>
      <c r="S3104" s="8">
        <v>3.25</v>
      </c>
      <c r="T3104" s="8">
        <v>5.5</v>
      </c>
      <c r="U3104" s="8">
        <v>0.41</v>
      </c>
      <c r="V3104" s="9">
        <v>32</v>
      </c>
      <c r="W3104" s="8">
        <v>0.5</v>
      </c>
      <c r="X3104" s="8">
        <v>2.25</v>
      </c>
      <c r="Y3104" s="8">
        <v>4.9999999999999822E-2</v>
      </c>
      <c r="Z3104" s="8">
        <v>-0.25</v>
      </c>
      <c r="AA3104">
        <v>0.25</v>
      </c>
      <c r="AF3104" t="s">
        <v>3483</v>
      </c>
      <c r="AG3104" t="s">
        <v>1910</v>
      </c>
      <c r="AH3104" t="s">
        <v>1911</v>
      </c>
      <c r="AI3104" t="s">
        <v>1939</v>
      </c>
      <c r="AJ3104" s="7">
        <v>42735</v>
      </c>
      <c r="AK3104" t="s">
        <v>3611</v>
      </c>
      <c r="AL3104" t="s">
        <v>1908</v>
      </c>
      <c r="AM3104" t="s">
        <v>3474</v>
      </c>
      <c r="AN3104" t="s">
        <v>3632</v>
      </c>
      <c r="AO3104" t="str">
        <f>TEXT(A3104,"yyyy-mm-dd")</f>
        <v>2015-04-30</v>
      </c>
    </row>
    <row r="3105" spans="1:41">
      <c r="A3105" s="6" t="s">
        <v>3610</v>
      </c>
      <c r="B3105">
        <v>2015</v>
      </c>
      <c r="C3105">
        <v>4</v>
      </c>
      <c r="E3105" t="s">
        <v>1907</v>
      </c>
      <c r="F3105" t="s">
        <v>1908</v>
      </c>
      <c r="G3105" t="s">
        <v>102</v>
      </c>
      <c r="H3105" t="s">
        <v>3368</v>
      </c>
      <c r="I3105">
        <v>2016</v>
      </c>
      <c r="J3105">
        <v>3</v>
      </c>
      <c r="K3105" s="6">
        <v>42643</v>
      </c>
      <c r="L3105">
        <v>17</v>
      </c>
      <c r="M3105">
        <v>6</v>
      </c>
      <c r="N3105" t="s">
        <v>214</v>
      </c>
      <c r="O3105" s="8">
        <v>4.12</v>
      </c>
      <c r="P3105" s="8">
        <v>4.07</v>
      </c>
      <c r="Q3105" s="8">
        <v>4</v>
      </c>
      <c r="R3105" s="8">
        <v>4.25</v>
      </c>
      <c r="S3105" s="8">
        <v>3.25</v>
      </c>
      <c r="T3105" s="8">
        <v>5</v>
      </c>
      <c r="U3105" s="8">
        <v>0.32</v>
      </c>
      <c r="V3105" s="9">
        <v>31</v>
      </c>
      <c r="W3105" s="8">
        <v>0.25</v>
      </c>
      <c r="X3105" s="8">
        <v>1.75</v>
      </c>
      <c r="Y3105" s="8">
        <v>4.9999999999999822E-2</v>
      </c>
      <c r="Z3105" s="8">
        <v>-0.17999999999999972</v>
      </c>
      <c r="AA3105">
        <v>-0.25</v>
      </c>
      <c r="AF3105" t="s">
        <v>3369</v>
      </c>
      <c r="AG3105" t="s">
        <v>1910</v>
      </c>
      <c r="AH3105" t="s">
        <v>1911</v>
      </c>
      <c r="AI3105" t="s">
        <v>1934</v>
      </c>
      <c r="AJ3105" s="7">
        <v>42643</v>
      </c>
      <c r="AK3105" t="s">
        <v>3611</v>
      </c>
      <c r="AL3105" t="s">
        <v>1908</v>
      </c>
      <c r="AM3105" t="s">
        <v>3370</v>
      </c>
      <c r="AN3105" t="s">
        <v>3631</v>
      </c>
      <c r="AO3105" t="str">
        <f>TEXT(A3105,"yyyy-mm-dd")</f>
        <v>2015-04-30</v>
      </c>
    </row>
    <row r="3106" spans="1:41">
      <c r="A3106" s="6" t="s">
        <v>3610</v>
      </c>
      <c r="B3106">
        <v>2015</v>
      </c>
      <c r="C3106">
        <v>4</v>
      </c>
      <c r="E3106" t="s">
        <v>1907</v>
      </c>
      <c r="F3106" t="s">
        <v>1908</v>
      </c>
      <c r="G3106" t="s">
        <v>102</v>
      </c>
      <c r="H3106" t="s">
        <v>3265</v>
      </c>
      <c r="I3106">
        <v>2016</v>
      </c>
      <c r="J3106">
        <v>2</v>
      </c>
      <c r="K3106" s="6">
        <v>42551</v>
      </c>
      <c r="L3106">
        <v>14</v>
      </c>
      <c r="M3106">
        <v>5</v>
      </c>
      <c r="N3106" t="s">
        <v>244</v>
      </c>
      <c r="O3106" s="8">
        <v>3.95</v>
      </c>
      <c r="P3106" s="8">
        <v>4</v>
      </c>
      <c r="Q3106" s="8">
        <v>3.75</v>
      </c>
      <c r="R3106" s="8">
        <v>4</v>
      </c>
      <c r="S3106" s="8">
        <v>3.25</v>
      </c>
      <c r="T3106" s="8">
        <v>4.5</v>
      </c>
      <c r="U3106" s="8">
        <v>0.26</v>
      </c>
      <c r="V3106" s="9">
        <v>31</v>
      </c>
      <c r="W3106" s="8">
        <v>0.25</v>
      </c>
      <c r="X3106" s="8">
        <v>1.25</v>
      </c>
      <c r="Y3106" s="8">
        <v>-4.9999999999999822E-2</v>
      </c>
      <c r="Z3106" s="8">
        <v>0</v>
      </c>
      <c r="AA3106">
        <v>-0.25</v>
      </c>
      <c r="AF3106" t="s">
        <v>3266</v>
      </c>
      <c r="AG3106" t="s">
        <v>1910</v>
      </c>
      <c r="AH3106" t="s">
        <v>1911</v>
      </c>
      <c r="AI3106" t="s">
        <v>1929</v>
      </c>
      <c r="AJ3106" s="7">
        <v>42551</v>
      </c>
      <c r="AK3106" t="s">
        <v>3611</v>
      </c>
      <c r="AL3106" t="s">
        <v>1908</v>
      </c>
      <c r="AM3106" t="s">
        <v>3267</v>
      </c>
      <c r="AN3106" t="s">
        <v>3630</v>
      </c>
      <c r="AO3106" t="str">
        <f>TEXT(A3106,"yyyy-mm-dd")</f>
        <v>2015-04-30</v>
      </c>
    </row>
    <row r="3107" spans="1:41">
      <c r="A3107" s="6" t="s">
        <v>3610</v>
      </c>
      <c r="B3107">
        <v>2015</v>
      </c>
      <c r="C3107">
        <v>4</v>
      </c>
      <c r="E3107" t="s">
        <v>1907</v>
      </c>
      <c r="F3107" t="s">
        <v>1908</v>
      </c>
      <c r="G3107" t="s">
        <v>102</v>
      </c>
      <c r="H3107" t="s">
        <v>3159</v>
      </c>
      <c r="I3107">
        <v>2016</v>
      </c>
      <c r="J3107">
        <v>1</v>
      </c>
      <c r="K3107" s="6">
        <v>42460</v>
      </c>
      <c r="L3107">
        <v>11</v>
      </c>
      <c r="M3107">
        <v>4</v>
      </c>
      <c r="N3107" t="s">
        <v>85</v>
      </c>
      <c r="O3107" s="8">
        <v>3.7</v>
      </c>
      <c r="P3107" s="8">
        <v>3.75</v>
      </c>
      <c r="Q3107" s="8">
        <v>3.5</v>
      </c>
      <c r="R3107" s="8">
        <v>3.75</v>
      </c>
      <c r="S3107" s="8">
        <v>3.25</v>
      </c>
      <c r="T3107" s="8">
        <v>4.25</v>
      </c>
      <c r="U3107" s="8">
        <v>0.22</v>
      </c>
      <c r="V3107" s="9">
        <v>31</v>
      </c>
      <c r="W3107" s="8">
        <v>0.25</v>
      </c>
      <c r="X3107" s="8">
        <v>1</v>
      </c>
      <c r="Y3107" s="8">
        <v>-4.9999999999999822E-2</v>
      </c>
      <c r="Z3107" s="8">
        <v>0</v>
      </c>
      <c r="AA3107">
        <v>-0.12000000000000011</v>
      </c>
      <c r="AF3107" t="s">
        <v>3160</v>
      </c>
      <c r="AG3107" t="s">
        <v>1910</v>
      </c>
      <c r="AH3107" t="s">
        <v>1911</v>
      </c>
      <c r="AI3107" t="s">
        <v>1924</v>
      </c>
      <c r="AJ3107" s="7">
        <v>42460</v>
      </c>
      <c r="AK3107" t="s">
        <v>3611</v>
      </c>
      <c r="AL3107" t="s">
        <v>1908</v>
      </c>
      <c r="AM3107" t="s">
        <v>3161</v>
      </c>
      <c r="AN3107" t="s">
        <v>3629</v>
      </c>
      <c r="AO3107" t="str">
        <f>TEXT(A3107,"yyyy-mm-dd")</f>
        <v>2015-04-30</v>
      </c>
    </row>
    <row r="3108" spans="1:41">
      <c r="A3108" s="6" t="s">
        <v>3610</v>
      </c>
      <c r="B3108">
        <v>2015</v>
      </c>
      <c r="C3108">
        <v>4</v>
      </c>
      <c r="E3108" t="s">
        <v>1907</v>
      </c>
      <c r="F3108" t="s">
        <v>1908</v>
      </c>
      <c r="G3108" t="s">
        <v>102</v>
      </c>
      <c r="H3108" t="s">
        <v>3037</v>
      </c>
      <c r="I3108">
        <v>2015</v>
      </c>
      <c r="J3108">
        <v>4</v>
      </c>
      <c r="K3108" s="6">
        <v>42369</v>
      </c>
      <c r="L3108">
        <v>8</v>
      </c>
      <c r="M3108">
        <v>3</v>
      </c>
      <c r="N3108" t="s">
        <v>182</v>
      </c>
      <c r="O3108" s="8">
        <v>3.49</v>
      </c>
      <c r="P3108" s="8">
        <v>3.5</v>
      </c>
      <c r="Q3108" s="8">
        <v>3.5</v>
      </c>
      <c r="R3108" s="8">
        <v>3.5</v>
      </c>
      <c r="S3108" s="8">
        <v>3</v>
      </c>
      <c r="T3108" s="8">
        <v>4</v>
      </c>
      <c r="U3108" s="8">
        <v>0.18</v>
      </c>
      <c r="V3108" s="9">
        <v>33</v>
      </c>
      <c r="W3108" s="8">
        <v>0</v>
      </c>
      <c r="X3108" s="8">
        <v>1</v>
      </c>
      <c r="Y3108" s="8">
        <v>-9.9999999999997868E-3</v>
      </c>
      <c r="Z3108" s="8">
        <v>0</v>
      </c>
      <c r="AA3108">
        <v>-0.25</v>
      </c>
      <c r="AF3108" t="s">
        <v>3049</v>
      </c>
      <c r="AG3108" t="s">
        <v>1910</v>
      </c>
      <c r="AH3108" t="s">
        <v>1911</v>
      </c>
      <c r="AI3108" t="s">
        <v>1919</v>
      </c>
      <c r="AJ3108" s="7">
        <v>42369</v>
      </c>
      <c r="AK3108" t="s">
        <v>3611</v>
      </c>
      <c r="AL3108" t="s">
        <v>1908</v>
      </c>
      <c r="AM3108" t="s">
        <v>3040</v>
      </c>
      <c r="AN3108" t="s">
        <v>3628</v>
      </c>
      <c r="AO3108" t="str">
        <f>TEXT(A3108,"yyyy-mm-dd")</f>
        <v>2015-04-30</v>
      </c>
    </row>
    <row r="3109" spans="1:41">
      <c r="A3109" s="6" t="s">
        <v>3610</v>
      </c>
      <c r="B3109">
        <v>2015</v>
      </c>
      <c r="C3109">
        <v>4</v>
      </c>
      <c r="E3109" t="s">
        <v>1907</v>
      </c>
      <c r="F3109" t="s">
        <v>1908</v>
      </c>
      <c r="G3109" t="s">
        <v>102</v>
      </c>
      <c r="H3109" t="s">
        <v>2970</v>
      </c>
      <c r="I3109">
        <v>2015</v>
      </c>
      <c r="J3109">
        <v>3</v>
      </c>
      <c r="K3109" s="6">
        <v>42277</v>
      </c>
      <c r="L3109">
        <v>5</v>
      </c>
      <c r="M3109">
        <v>2</v>
      </c>
      <c r="N3109" t="s">
        <v>211</v>
      </c>
      <c r="O3109" s="8">
        <v>3.22</v>
      </c>
      <c r="P3109" s="8">
        <v>3.25</v>
      </c>
      <c r="Q3109" s="8">
        <v>3</v>
      </c>
      <c r="R3109" s="8">
        <v>3.36</v>
      </c>
      <c r="S3109" s="8">
        <v>3</v>
      </c>
      <c r="T3109" s="8">
        <v>3.51</v>
      </c>
      <c r="U3109" s="8">
        <v>0.19</v>
      </c>
      <c r="V3109" s="9">
        <v>33</v>
      </c>
      <c r="W3109" s="8">
        <v>0.35999999999999988</v>
      </c>
      <c r="X3109" s="8">
        <v>0.50999999999999979</v>
      </c>
      <c r="Y3109" s="8">
        <v>-2.9999999999999805E-2</v>
      </c>
      <c r="Z3109" s="8">
        <v>0</v>
      </c>
      <c r="AA3109">
        <v>0.10999999999999988</v>
      </c>
      <c r="AF3109" t="s">
        <v>2971</v>
      </c>
      <c r="AG3109" t="s">
        <v>1910</v>
      </c>
      <c r="AH3109" t="s">
        <v>1911</v>
      </c>
      <c r="AI3109" t="s">
        <v>1915</v>
      </c>
      <c r="AJ3109" s="7">
        <v>42277</v>
      </c>
      <c r="AK3109" t="s">
        <v>3611</v>
      </c>
      <c r="AL3109" t="s">
        <v>1908</v>
      </c>
      <c r="AM3109" t="s">
        <v>2972</v>
      </c>
      <c r="AN3109" t="s">
        <v>3627</v>
      </c>
      <c r="AO3109" t="str">
        <f>TEXT(A3109,"yyyy-mm-dd")</f>
        <v>2015-04-30</v>
      </c>
    </row>
    <row r="3110" spans="1:41">
      <c r="A3110" s="6" t="s">
        <v>3610</v>
      </c>
      <c r="B3110">
        <v>2015</v>
      </c>
      <c r="C3110">
        <v>4</v>
      </c>
      <c r="E3110" t="s">
        <v>1907</v>
      </c>
      <c r="F3110" t="s">
        <v>1908</v>
      </c>
      <c r="G3110" t="s">
        <v>102</v>
      </c>
      <c r="H3110" t="s">
        <v>2840</v>
      </c>
      <c r="I3110">
        <v>2015</v>
      </c>
      <c r="J3110">
        <v>2</v>
      </c>
      <c r="K3110" s="6">
        <v>42185</v>
      </c>
      <c r="L3110">
        <v>2</v>
      </c>
      <c r="M3110">
        <v>1</v>
      </c>
      <c r="N3110" t="s">
        <v>104</v>
      </c>
      <c r="O3110" s="8">
        <v>3.03</v>
      </c>
      <c r="P3110" s="8">
        <v>3</v>
      </c>
      <c r="Q3110" s="8">
        <v>3</v>
      </c>
      <c r="R3110" s="8">
        <v>3</v>
      </c>
      <c r="S3110" s="8">
        <v>3</v>
      </c>
      <c r="T3110" s="8">
        <v>3.5</v>
      </c>
      <c r="U3110" s="8">
        <v>0.1</v>
      </c>
      <c r="V3110" s="9">
        <v>33</v>
      </c>
      <c r="W3110" s="8">
        <v>0</v>
      </c>
      <c r="X3110" s="8">
        <v>0.5</v>
      </c>
      <c r="Y3110" s="8">
        <v>2.9999999999999805E-2</v>
      </c>
      <c r="Z3110" s="8">
        <v>0</v>
      </c>
      <c r="AA3110">
        <v>-6.0000000000000053E-2</v>
      </c>
      <c r="AF3110" t="s">
        <v>2841</v>
      </c>
      <c r="AG3110" t="s">
        <v>1910</v>
      </c>
      <c r="AH3110" t="s">
        <v>1911</v>
      </c>
      <c r="AI3110" t="s">
        <v>1912</v>
      </c>
      <c r="AJ3110" s="7">
        <v>42185</v>
      </c>
      <c r="AK3110" t="s">
        <v>3611</v>
      </c>
      <c r="AL3110" t="s">
        <v>1908</v>
      </c>
      <c r="AM3110" t="s">
        <v>2842</v>
      </c>
      <c r="AN3110" t="s">
        <v>3626</v>
      </c>
      <c r="AO3110" t="str">
        <f>TEXT(A3110,"yyyy-mm-dd")</f>
        <v>2015-04-30</v>
      </c>
    </row>
    <row r="3111" spans="1:41">
      <c r="A3111" s="6" t="s">
        <v>3610</v>
      </c>
      <c r="B3111">
        <v>2015</v>
      </c>
      <c r="C3111">
        <v>4</v>
      </c>
      <c r="E3111" t="s">
        <v>100</v>
      </c>
      <c r="F3111" t="s">
        <v>101</v>
      </c>
      <c r="G3111" t="s">
        <v>83</v>
      </c>
      <c r="H3111" t="s">
        <v>3453</v>
      </c>
      <c r="I3111">
        <v>2017</v>
      </c>
      <c r="K3111" s="6">
        <v>43100</v>
      </c>
      <c r="L3111">
        <v>32</v>
      </c>
      <c r="N3111" t="s">
        <v>823</v>
      </c>
      <c r="O3111" s="8">
        <v>3.83</v>
      </c>
      <c r="P3111" s="8">
        <v>3.95</v>
      </c>
      <c r="Q3111" s="8">
        <v>3.6</v>
      </c>
      <c r="R3111" s="8">
        <v>4</v>
      </c>
      <c r="S3111" s="8">
        <v>2.79</v>
      </c>
      <c r="T3111" s="8">
        <v>4.5</v>
      </c>
      <c r="U3111" s="8">
        <v>0.38</v>
      </c>
      <c r="V3111" s="9">
        <v>26</v>
      </c>
      <c r="W3111" s="8">
        <v>0.39999999999999991</v>
      </c>
      <c r="X3111" s="8">
        <v>1.71</v>
      </c>
      <c r="Y3111" s="8">
        <v>-0.12000000000000011</v>
      </c>
      <c r="Z3111" s="8">
        <v>0.14000000000000012</v>
      </c>
      <c r="AA3111">
        <v>-0.10000000000000009</v>
      </c>
      <c r="AF3111" t="s">
        <v>10138</v>
      </c>
      <c r="AG3111" t="s">
        <v>9655</v>
      </c>
      <c r="AH3111" t="s">
        <v>9656</v>
      </c>
      <c r="AI3111" t="s">
        <v>9708</v>
      </c>
      <c r="AJ3111" s="7">
        <v>43100</v>
      </c>
      <c r="AK3111" t="s">
        <v>3611</v>
      </c>
      <c r="AL3111" t="s">
        <v>109</v>
      </c>
      <c r="AM3111" t="s">
        <v>3455</v>
      </c>
      <c r="AN3111" t="s">
        <v>10143</v>
      </c>
    </row>
    <row r="3112" spans="1:41">
      <c r="A3112" s="6" t="s">
        <v>3610</v>
      </c>
      <c r="B3112">
        <v>2015</v>
      </c>
      <c r="C3112">
        <v>4</v>
      </c>
      <c r="E3112" t="s">
        <v>100</v>
      </c>
      <c r="F3112" t="s">
        <v>101</v>
      </c>
      <c r="G3112" t="s">
        <v>102</v>
      </c>
      <c r="H3112" t="s">
        <v>3472</v>
      </c>
      <c r="I3112">
        <v>2016</v>
      </c>
      <c r="J3112">
        <v>4</v>
      </c>
      <c r="K3112" s="6">
        <v>42735</v>
      </c>
      <c r="L3112">
        <v>20</v>
      </c>
      <c r="M3112">
        <v>7</v>
      </c>
      <c r="N3112" t="s">
        <v>185</v>
      </c>
      <c r="O3112" s="8">
        <v>3.58</v>
      </c>
      <c r="P3112" s="8">
        <v>3.6</v>
      </c>
      <c r="Q3112" s="8">
        <v>3.23</v>
      </c>
      <c r="R3112" s="8">
        <v>3.95</v>
      </c>
      <c r="S3112" s="8">
        <v>1.43</v>
      </c>
      <c r="T3112" s="8">
        <v>4.6900000000000004</v>
      </c>
      <c r="U3112" s="8">
        <v>0.62</v>
      </c>
      <c r="V3112" s="9">
        <v>30</v>
      </c>
      <c r="W3112" s="8">
        <v>0.7200000000000002</v>
      </c>
      <c r="X3112" s="8">
        <v>3.2600000000000007</v>
      </c>
      <c r="Y3112" s="8">
        <v>-2.0000000000000018E-2</v>
      </c>
      <c r="Z3112" s="8">
        <v>-4.9999999999999822E-2</v>
      </c>
      <c r="AA3112">
        <v>0.10000000000000009</v>
      </c>
      <c r="AF3112" t="s">
        <v>3473</v>
      </c>
      <c r="AG3112" t="s">
        <v>106</v>
      </c>
      <c r="AH3112" t="s">
        <v>107</v>
      </c>
      <c r="AI3112" t="s">
        <v>2670</v>
      </c>
      <c r="AJ3112" s="7">
        <v>42735</v>
      </c>
      <c r="AK3112" t="s">
        <v>3611</v>
      </c>
      <c r="AL3112" t="s">
        <v>109</v>
      </c>
      <c r="AM3112" t="s">
        <v>3474</v>
      </c>
      <c r="AN3112" t="s">
        <v>3625</v>
      </c>
      <c r="AO3112" t="str">
        <f>TEXT(A3112,"yyyy-mm-dd")</f>
        <v>2015-04-30</v>
      </c>
    </row>
    <row r="3113" spans="1:41">
      <c r="A3113" s="6" t="s">
        <v>3610</v>
      </c>
      <c r="B3113">
        <v>2015</v>
      </c>
      <c r="C3113">
        <v>4</v>
      </c>
      <c r="E3113" t="s">
        <v>100</v>
      </c>
      <c r="F3113" t="s">
        <v>101</v>
      </c>
      <c r="G3113" t="s">
        <v>83</v>
      </c>
      <c r="H3113" t="s">
        <v>3018</v>
      </c>
      <c r="I3113">
        <v>2016</v>
      </c>
      <c r="K3113" s="6">
        <v>42735</v>
      </c>
      <c r="L3113">
        <v>20</v>
      </c>
      <c r="N3113" t="s">
        <v>185</v>
      </c>
      <c r="O3113" s="8">
        <v>3.4</v>
      </c>
      <c r="P3113" s="8">
        <v>3.45</v>
      </c>
      <c r="Q3113" s="8">
        <v>3.2</v>
      </c>
      <c r="R3113" s="8">
        <v>3.57</v>
      </c>
      <c r="S3113" s="8">
        <v>2.54</v>
      </c>
      <c r="T3113" s="8">
        <v>4</v>
      </c>
      <c r="U3113" s="8">
        <v>0.31</v>
      </c>
      <c r="V3113" s="9">
        <v>34</v>
      </c>
      <c r="W3113" s="8">
        <v>0.36999999999999966</v>
      </c>
      <c r="X3113" s="8">
        <v>1.46</v>
      </c>
      <c r="Y3113" s="8">
        <v>-5.0000000000000266E-2</v>
      </c>
      <c r="Z3113" s="8">
        <v>-4.9999999999999822E-2</v>
      </c>
      <c r="AA3113">
        <v>-2.0000000000000462E-2</v>
      </c>
      <c r="AF3113" t="s">
        <v>10098</v>
      </c>
      <c r="AG3113" t="s">
        <v>9655</v>
      </c>
      <c r="AH3113" t="s">
        <v>9656</v>
      </c>
      <c r="AI3113" t="s">
        <v>9669</v>
      </c>
      <c r="AJ3113" s="7">
        <v>42735</v>
      </c>
      <c r="AK3113" t="s">
        <v>3611</v>
      </c>
      <c r="AL3113" t="s">
        <v>109</v>
      </c>
      <c r="AM3113" t="s">
        <v>3020</v>
      </c>
      <c r="AN3113" t="s">
        <v>10116</v>
      </c>
    </row>
    <row r="3114" spans="1:41">
      <c r="A3114" s="6" t="s">
        <v>3610</v>
      </c>
      <c r="B3114">
        <v>2015</v>
      </c>
      <c r="C3114">
        <v>4</v>
      </c>
      <c r="E3114" t="s">
        <v>100</v>
      </c>
      <c r="F3114" t="s">
        <v>101</v>
      </c>
      <c r="G3114" t="s">
        <v>102</v>
      </c>
      <c r="H3114" t="s">
        <v>3368</v>
      </c>
      <c r="I3114">
        <v>2016</v>
      </c>
      <c r="J3114">
        <v>3</v>
      </c>
      <c r="K3114" s="6">
        <v>42643</v>
      </c>
      <c r="L3114">
        <v>17</v>
      </c>
      <c r="M3114">
        <v>6</v>
      </c>
      <c r="N3114" t="s">
        <v>214</v>
      </c>
      <c r="O3114" s="8">
        <v>3.41</v>
      </c>
      <c r="P3114" s="8">
        <v>3.4</v>
      </c>
      <c r="Q3114" s="8">
        <v>3.2</v>
      </c>
      <c r="R3114" s="8">
        <v>3.6</v>
      </c>
      <c r="S3114" s="8">
        <v>2.36</v>
      </c>
      <c r="T3114" s="8">
        <v>4.0999999999999996</v>
      </c>
      <c r="U3114" s="8">
        <v>0.42</v>
      </c>
      <c r="V3114" s="9">
        <v>30</v>
      </c>
      <c r="W3114" s="8">
        <v>0.39999999999999991</v>
      </c>
      <c r="X3114" s="8">
        <v>1.7399999999999998</v>
      </c>
      <c r="Y3114" s="8">
        <v>1.0000000000000231E-2</v>
      </c>
      <c r="Z3114" s="8">
        <v>-0.10000000000000009</v>
      </c>
      <c r="AA3114">
        <v>-0.10000000000000009</v>
      </c>
      <c r="AF3114" t="s">
        <v>3470</v>
      </c>
      <c r="AG3114" t="s">
        <v>106</v>
      </c>
      <c r="AH3114" t="s">
        <v>107</v>
      </c>
      <c r="AI3114" t="s">
        <v>2667</v>
      </c>
      <c r="AJ3114" s="7">
        <v>42643</v>
      </c>
      <c r="AK3114" t="s">
        <v>3611</v>
      </c>
      <c r="AL3114" t="s">
        <v>109</v>
      </c>
      <c r="AM3114" t="s">
        <v>3370</v>
      </c>
      <c r="AN3114" t="s">
        <v>3624</v>
      </c>
      <c r="AO3114" t="str">
        <f>TEXT(A3114,"yyyy-mm-dd")</f>
        <v>2015-04-30</v>
      </c>
    </row>
    <row r="3115" spans="1:41">
      <c r="A3115" s="6" t="s">
        <v>3610</v>
      </c>
      <c r="B3115">
        <v>2015</v>
      </c>
      <c r="C3115">
        <v>4</v>
      </c>
      <c r="E3115" t="s">
        <v>100</v>
      </c>
      <c r="F3115" t="s">
        <v>101</v>
      </c>
      <c r="G3115" t="s">
        <v>102</v>
      </c>
      <c r="H3115" t="s">
        <v>3265</v>
      </c>
      <c r="I3115">
        <v>2016</v>
      </c>
      <c r="J3115">
        <v>2</v>
      </c>
      <c r="K3115" s="6">
        <v>42551</v>
      </c>
      <c r="L3115">
        <v>14</v>
      </c>
      <c r="M3115">
        <v>5</v>
      </c>
      <c r="N3115" t="s">
        <v>244</v>
      </c>
      <c r="O3115" s="8">
        <v>3.45</v>
      </c>
      <c r="P3115" s="8">
        <v>3.35</v>
      </c>
      <c r="Q3115" s="8">
        <v>3.1</v>
      </c>
      <c r="R3115" s="8">
        <v>3.78</v>
      </c>
      <c r="S3115" s="8">
        <v>2.54</v>
      </c>
      <c r="T3115" s="8">
        <v>4.49</v>
      </c>
      <c r="U3115" s="8">
        <v>0.48</v>
      </c>
      <c r="V3115" s="9">
        <v>30</v>
      </c>
      <c r="W3115" s="8">
        <v>0.67999999999999972</v>
      </c>
      <c r="X3115" s="8">
        <v>1.9500000000000002</v>
      </c>
      <c r="Y3115" s="8">
        <v>0.10000000000000009</v>
      </c>
      <c r="Z3115" s="8">
        <v>-0.10000000000000009</v>
      </c>
      <c r="AA3115">
        <v>2.0000000000000018E-2</v>
      </c>
      <c r="AF3115" t="s">
        <v>3468</v>
      </c>
      <c r="AG3115" t="s">
        <v>106</v>
      </c>
      <c r="AH3115" t="s">
        <v>107</v>
      </c>
      <c r="AI3115" t="s">
        <v>502</v>
      </c>
      <c r="AJ3115" s="7">
        <v>42551</v>
      </c>
      <c r="AK3115" t="s">
        <v>3611</v>
      </c>
      <c r="AL3115" t="s">
        <v>109</v>
      </c>
      <c r="AM3115" t="s">
        <v>3267</v>
      </c>
      <c r="AN3115" t="s">
        <v>3623</v>
      </c>
      <c r="AO3115" t="str">
        <f>TEXT(A3115,"yyyy-mm-dd")</f>
        <v>2015-04-30</v>
      </c>
    </row>
    <row r="3116" spans="1:41">
      <c r="A3116" s="6" t="s">
        <v>3610</v>
      </c>
      <c r="B3116">
        <v>2015</v>
      </c>
      <c r="C3116">
        <v>4</v>
      </c>
      <c r="E3116" t="s">
        <v>100</v>
      </c>
      <c r="F3116" t="s">
        <v>101</v>
      </c>
      <c r="G3116" t="s">
        <v>102</v>
      </c>
      <c r="H3116" t="s">
        <v>3159</v>
      </c>
      <c r="I3116">
        <v>2016</v>
      </c>
      <c r="J3116">
        <v>1</v>
      </c>
      <c r="K3116" s="6">
        <v>42460</v>
      </c>
      <c r="L3116">
        <v>11</v>
      </c>
      <c r="M3116">
        <v>4</v>
      </c>
      <c r="N3116" t="s">
        <v>85</v>
      </c>
      <c r="O3116" s="8">
        <v>3.26</v>
      </c>
      <c r="P3116" s="8">
        <v>3.2</v>
      </c>
      <c r="Q3116" s="8">
        <v>2.93</v>
      </c>
      <c r="R3116" s="8">
        <v>3.5</v>
      </c>
      <c r="S3116" s="8">
        <v>1.5</v>
      </c>
      <c r="T3116" s="8">
        <v>5.49</v>
      </c>
      <c r="U3116" s="8">
        <v>0.64</v>
      </c>
      <c r="V3116" s="9">
        <v>30</v>
      </c>
      <c r="W3116" s="8">
        <v>0.56999999999999984</v>
      </c>
      <c r="X3116" s="8">
        <v>3.99</v>
      </c>
      <c r="Y3116" s="8">
        <v>5.9999999999999609E-2</v>
      </c>
      <c r="Z3116" s="8">
        <v>5.0000000000000266E-2</v>
      </c>
      <c r="AA3116">
        <v>-2.0000000000000018E-2</v>
      </c>
      <c r="AF3116" t="s">
        <v>3466</v>
      </c>
      <c r="AG3116" t="s">
        <v>106</v>
      </c>
      <c r="AH3116" t="s">
        <v>107</v>
      </c>
      <c r="AI3116" t="s">
        <v>497</v>
      </c>
      <c r="AJ3116" s="7">
        <v>42460</v>
      </c>
      <c r="AK3116" t="s">
        <v>3611</v>
      </c>
      <c r="AL3116" t="s">
        <v>109</v>
      </c>
      <c r="AM3116" t="s">
        <v>3161</v>
      </c>
      <c r="AN3116" t="s">
        <v>3622</v>
      </c>
      <c r="AO3116" t="str">
        <f>TEXT(A3116,"yyyy-mm-dd")</f>
        <v>2015-04-30</v>
      </c>
    </row>
    <row r="3117" spans="1:41">
      <c r="A3117" s="6" t="s">
        <v>3610</v>
      </c>
      <c r="B3117">
        <v>2015</v>
      </c>
      <c r="C3117">
        <v>4</v>
      </c>
      <c r="E3117" t="s">
        <v>100</v>
      </c>
      <c r="F3117" t="s">
        <v>101</v>
      </c>
      <c r="G3117" t="s">
        <v>102</v>
      </c>
      <c r="H3117" t="s">
        <v>3037</v>
      </c>
      <c r="I3117">
        <v>2015</v>
      </c>
      <c r="J3117">
        <v>4</v>
      </c>
      <c r="K3117" s="6">
        <v>42369</v>
      </c>
      <c r="L3117">
        <v>8</v>
      </c>
      <c r="M3117">
        <v>3</v>
      </c>
      <c r="N3117" t="s">
        <v>182</v>
      </c>
      <c r="O3117" s="8">
        <v>2.96</v>
      </c>
      <c r="P3117" s="8">
        <v>3</v>
      </c>
      <c r="Q3117" s="8">
        <v>2.65</v>
      </c>
      <c r="R3117" s="8">
        <v>3.17</v>
      </c>
      <c r="S3117" s="8">
        <v>2.2000000000000002</v>
      </c>
      <c r="T3117" s="8">
        <v>4.26</v>
      </c>
      <c r="U3117" s="8">
        <v>0.44</v>
      </c>
      <c r="V3117" s="9">
        <v>35</v>
      </c>
      <c r="W3117" s="8">
        <v>0.52</v>
      </c>
      <c r="X3117" s="8">
        <v>2.0599999999999996</v>
      </c>
      <c r="Y3117" s="8">
        <v>-4.0000000000000036E-2</v>
      </c>
      <c r="Z3117" s="8">
        <v>-0.10000000000000009</v>
      </c>
      <c r="AA3117">
        <v>-3.0000000000000249E-2</v>
      </c>
      <c r="AF3117" t="s">
        <v>3038</v>
      </c>
      <c r="AG3117" t="s">
        <v>106</v>
      </c>
      <c r="AH3117" t="s">
        <v>107</v>
      </c>
      <c r="AI3117" t="s">
        <v>427</v>
      </c>
      <c r="AJ3117" s="7">
        <v>42369</v>
      </c>
      <c r="AK3117" t="s">
        <v>3611</v>
      </c>
      <c r="AL3117" t="s">
        <v>109</v>
      </c>
      <c r="AM3117" t="s">
        <v>3040</v>
      </c>
      <c r="AN3117" t="s">
        <v>3621</v>
      </c>
      <c r="AO3117" t="str">
        <f>TEXT(A3117,"yyyy-mm-dd")</f>
        <v>2015-04-30</v>
      </c>
    </row>
    <row r="3118" spans="1:41">
      <c r="A3118" s="6" t="s">
        <v>3610</v>
      </c>
      <c r="B3118">
        <v>2015</v>
      </c>
      <c r="C3118">
        <v>4</v>
      </c>
      <c r="E3118" t="s">
        <v>100</v>
      </c>
      <c r="F3118" t="s">
        <v>101</v>
      </c>
      <c r="G3118" t="s">
        <v>83</v>
      </c>
      <c r="H3118" t="s">
        <v>2624</v>
      </c>
      <c r="I3118">
        <v>2015</v>
      </c>
      <c r="K3118" s="6">
        <v>42369</v>
      </c>
      <c r="L3118">
        <v>8</v>
      </c>
      <c r="N3118" t="s">
        <v>182</v>
      </c>
      <c r="O3118" s="8">
        <v>2.88</v>
      </c>
      <c r="P3118" s="8">
        <v>2.8</v>
      </c>
      <c r="Q3118" s="8">
        <v>2.7</v>
      </c>
      <c r="R3118" s="8">
        <v>3.03</v>
      </c>
      <c r="S3118" s="8">
        <v>2.29</v>
      </c>
      <c r="T3118" s="8">
        <v>3.6</v>
      </c>
      <c r="U3118" s="8">
        <v>0.32</v>
      </c>
      <c r="V3118" s="9">
        <v>36</v>
      </c>
      <c r="W3118" s="8">
        <v>0.32999999999999963</v>
      </c>
      <c r="X3118" s="8">
        <v>1.31</v>
      </c>
      <c r="Y3118" s="8">
        <v>8.0000000000000071E-2</v>
      </c>
      <c r="Z3118" s="8">
        <v>-0.19000000000000039</v>
      </c>
      <c r="AA3118">
        <v>-0.11000000000000032</v>
      </c>
      <c r="AF3118" t="s">
        <v>10060</v>
      </c>
      <c r="AG3118" t="s">
        <v>9655</v>
      </c>
      <c r="AH3118" t="s">
        <v>9656</v>
      </c>
      <c r="AI3118" t="s">
        <v>9657</v>
      </c>
      <c r="AJ3118" s="7">
        <v>42369</v>
      </c>
      <c r="AK3118" t="s">
        <v>3611</v>
      </c>
      <c r="AL3118" t="s">
        <v>109</v>
      </c>
      <c r="AM3118" t="s">
        <v>2626</v>
      </c>
      <c r="AN3118" t="s">
        <v>10088</v>
      </c>
    </row>
    <row r="3119" spans="1:41">
      <c r="A3119" s="6" t="s">
        <v>3610</v>
      </c>
      <c r="B3119">
        <v>2015</v>
      </c>
      <c r="C3119">
        <v>4</v>
      </c>
      <c r="E3119" t="s">
        <v>100</v>
      </c>
      <c r="F3119" t="s">
        <v>101</v>
      </c>
      <c r="G3119" t="s">
        <v>102</v>
      </c>
      <c r="H3119" t="s">
        <v>2970</v>
      </c>
      <c r="I3119">
        <v>2015</v>
      </c>
      <c r="J3119">
        <v>3</v>
      </c>
      <c r="K3119" s="6">
        <v>42277</v>
      </c>
      <c r="L3119">
        <v>5</v>
      </c>
      <c r="M3119">
        <v>2</v>
      </c>
      <c r="N3119" t="s">
        <v>211</v>
      </c>
      <c r="O3119" s="8">
        <v>3.01</v>
      </c>
      <c r="P3119" s="8">
        <v>2.9</v>
      </c>
      <c r="Q3119" s="8">
        <v>2.72</v>
      </c>
      <c r="R3119" s="8">
        <v>3.1</v>
      </c>
      <c r="S3119" s="8">
        <v>2.2999999999999998</v>
      </c>
      <c r="T3119" s="8">
        <v>5.08</v>
      </c>
      <c r="U3119" s="8">
        <v>0.51</v>
      </c>
      <c r="V3119" s="9">
        <v>35</v>
      </c>
      <c r="W3119" s="8">
        <v>0.37999999999999989</v>
      </c>
      <c r="X3119" s="8">
        <v>2.7800000000000002</v>
      </c>
      <c r="Y3119" s="8">
        <v>0.10999999999999988</v>
      </c>
      <c r="Z3119" s="8">
        <v>-1.0000000000000231E-2</v>
      </c>
      <c r="AA3119">
        <v>-4.4408920985006262E-16</v>
      </c>
      <c r="AF3119" t="s">
        <v>3035</v>
      </c>
      <c r="AG3119" t="s">
        <v>106</v>
      </c>
      <c r="AH3119" t="s">
        <v>107</v>
      </c>
      <c r="AI3119" t="s">
        <v>340</v>
      </c>
      <c r="AJ3119" s="7">
        <v>42277</v>
      </c>
      <c r="AK3119" t="s">
        <v>3611</v>
      </c>
      <c r="AL3119" t="s">
        <v>109</v>
      </c>
      <c r="AM3119" t="s">
        <v>2972</v>
      </c>
      <c r="AN3119" t="s">
        <v>3620</v>
      </c>
      <c r="AO3119" t="str">
        <f>TEXT(A3119,"yyyy-mm-dd")</f>
        <v>2015-04-30</v>
      </c>
    </row>
    <row r="3120" spans="1:41">
      <c r="A3120" s="6" t="s">
        <v>3610</v>
      </c>
      <c r="B3120">
        <v>2015</v>
      </c>
      <c r="C3120">
        <v>4</v>
      </c>
      <c r="E3120" t="s">
        <v>100</v>
      </c>
      <c r="F3120" t="s">
        <v>101</v>
      </c>
      <c r="G3120" t="s">
        <v>102</v>
      </c>
      <c r="H3120" t="s">
        <v>2840</v>
      </c>
      <c r="I3120">
        <v>2015</v>
      </c>
      <c r="J3120">
        <v>2</v>
      </c>
      <c r="K3120" s="6">
        <v>42185</v>
      </c>
      <c r="L3120">
        <v>2</v>
      </c>
      <c r="M3120">
        <v>1</v>
      </c>
      <c r="N3120" t="s">
        <v>104</v>
      </c>
      <c r="O3120" s="8">
        <v>2.89</v>
      </c>
      <c r="P3120" s="8">
        <v>2.9</v>
      </c>
      <c r="Q3120" s="8">
        <v>2.6</v>
      </c>
      <c r="R3120" s="8">
        <v>3.09</v>
      </c>
      <c r="S3120" s="8">
        <v>2.23</v>
      </c>
      <c r="T3120" s="8">
        <v>3.9</v>
      </c>
      <c r="U3120" s="8">
        <v>0.44</v>
      </c>
      <c r="V3120" s="9">
        <v>35</v>
      </c>
      <c r="W3120" s="8">
        <v>0.48999999999999977</v>
      </c>
      <c r="X3120" s="8">
        <v>1.67</v>
      </c>
      <c r="Y3120" s="8">
        <v>-9.9999999999997868E-3</v>
      </c>
      <c r="Z3120" s="8">
        <v>-0.10000000000000009</v>
      </c>
      <c r="AA3120">
        <v>8.9999999999999858E-2</v>
      </c>
      <c r="AF3120" t="s">
        <v>3033</v>
      </c>
      <c r="AG3120" t="s">
        <v>106</v>
      </c>
      <c r="AH3120" t="s">
        <v>107</v>
      </c>
      <c r="AI3120" t="s">
        <v>108</v>
      </c>
      <c r="AJ3120" s="7">
        <v>42185</v>
      </c>
      <c r="AK3120" t="s">
        <v>3611</v>
      </c>
      <c r="AL3120" t="s">
        <v>109</v>
      </c>
      <c r="AM3120" t="s">
        <v>2842</v>
      </c>
      <c r="AN3120" t="s">
        <v>3619</v>
      </c>
      <c r="AO3120" t="str">
        <f>TEXT(A3120,"yyyy-mm-dd")</f>
        <v>2015-04-30</v>
      </c>
    </row>
    <row r="3121" spans="1:41">
      <c r="A3121" s="6" t="s">
        <v>3610</v>
      </c>
      <c r="B3121">
        <v>2015</v>
      </c>
      <c r="C3121">
        <v>4</v>
      </c>
      <c r="E3121" t="s">
        <v>100</v>
      </c>
      <c r="F3121" t="s">
        <v>101</v>
      </c>
      <c r="G3121" t="s">
        <v>102</v>
      </c>
      <c r="H3121" t="s">
        <v>2749</v>
      </c>
      <c r="I3121">
        <v>2015</v>
      </c>
      <c r="J3121">
        <v>1</v>
      </c>
      <c r="K3121" s="6">
        <v>42094</v>
      </c>
      <c r="L3121">
        <v>-1</v>
      </c>
      <c r="M3121">
        <v>0</v>
      </c>
      <c r="N3121" t="s">
        <v>187</v>
      </c>
      <c r="O3121" s="8">
        <v>2.62</v>
      </c>
      <c r="P3121" s="8">
        <v>2.6</v>
      </c>
      <c r="Q3121" s="8">
        <v>2.4</v>
      </c>
      <c r="R3121" s="8">
        <v>2.78</v>
      </c>
      <c r="S3121" s="8">
        <v>1.9</v>
      </c>
      <c r="T3121" s="8">
        <v>3.5</v>
      </c>
      <c r="U3121" s="8">
        <v>0.36</v>
      </c>
      <c r="V3121" s="9">
        <v>35</v>
      </c>
      <c r="W3121" s="8">
        <v>0.37999999999999989</v>
      </c>
      <c r="X3121" s="8">
        <v>1.6</v>
      </c>
      <c r="Y3121" s="8">
        <v>2.0000000000000018E-2</v>
      </c>
      <c r="Z3121" s="8">
        <v>-0.17999999999999972</v>
      </c>
      <c r="AA3121">
        <v>-0.18999999999999995</v>
      </c>
      <c r="AF3121" t="s">
        <v>3031</v>
      </c>
      <c r="AG3121" t="s">
        <v>106</v>
      </c>
      <c r="AH3121" t="s">
        <v>107</v>
      </c>
      <c r="AI3121" t="s">
        <v>188</v>
      </c>
      <c r="AJ3121" s="7">
        <v>42094</v>
      </c>
      <c r="AK3121" t="s">
        <v>3611</v>
      </c>
      <c r="AL3121" t="s">
        <v>109</v>
      </c>
      <c r="AM3121" t="s">
        <v>2751</v>
      </c>
      <c r="AN3121" t="s">
        <v>3618</v>
      </c>
      <c r="AO3121" t="str">
        <f>TEXT(A3121,"yyyy-mm-dd")</f>
        <v>2015-04-30</v>
      </c>
    </row>
    <row r="3122" spans="1:41">
      <c r="A3122" s="6" t="s">
        <v>3610</v>
      </c>
      <c r="B3122">
        <v>2015</v>
      </c>
      <c r="C3122">
        <v>4</v>
      </c>
      <c r="E3122" t="s">
        <v>2685</v>
      </c>
      <c r="F3122" t="s">
        <v>101</v>
      </c>
      <c r="G3122" t="s">
        <v>774</v>
      </c>
      <c r="H3122" t="s">
        <v>2686</v>
      </c>
      <c r="K3122" s="6"/>
      <c r="O3122" s="8">
        <v>3.78</v>
      </c>
      <c r="P3122" s="8">
        <v>3.83</v>
      </c>
      <c r="Q3122" s="8">
        <v>3.5</v>
      </c>
      <c r="R3122" s="8">
        <v>4</v>
      </c>
      <c r="S3122" s="8">
        <v>2.9</v>
      </c>
      <c r="T3122" s="8">
        <v>4.7</v>
      </c>
      <c r="U3122" s="8">
        <v>0.42</v>
      </c>
      <c r="V3122" s="9">
        <v>24</v>
      </c>
      <c r="W3122" s="8">
        <v>0.5</v>
      </c>
      <c r="X3122" s="8">
        <v>1.8000000000000003</v>
      </c>
      <c r="Y3122" s="8">
        <v>-5.0000000000000266E-2</v>
      </c>
      <c r="Z3122" s="8">
        <v>3.0000000000000249E-2</v>
      </c>
      <c r="AA3122">
        <v>0</v>
      </c>
      <c r="AF3122" t="s">
        <v>2687</v>
      </c>
      <c r="AG3122" t="s">
        <v>2688</v>
      </c>
      <c r="AH3122" t="s">
        <v>2689</v>
      </c>
      <c r="AI3122" t="s">
        <v>2690</v>
      </c>
      <c r="AJ3122" s="7"/>
      <c r="AK3122" t="s">
        <v>3611</v>
      </c>
      <c r="AL3122" t="s">
        <v>109</v>
      </c>
      <c r="AM3122" t="s">
        <v>2686</v>
      </c>
      <c r="AN3122" t="s">
        <v>3638</v>
      </c>
      <c r="AO3122" t="str">
        <f>TEXT(A3122,"yyyy-mm-dd")</f>
        <v>2015-04-30</v>
      </c>
    </row>
    <row r="3123" spans="1:41">
      <c r="A3123" s="6" t="s">
        <v>3610</v>
      </c>
      <c r="B3123">
        <v>2015</v>
      </c>
      <c r="C3123">
        <v>4</v>
      </c>
      <c r="E3123" t="s">
        <v>81</v>
      </c>
      <c r="F3123" t="s">
        <v>82</v>
      </c>
      <c r="G3123" t="s">
        <v>83</v>
      </c>
      <c r="H3123" t="s">
        <v>3453</v>
      </c>
      <c r="I3123">
        <v>2017</v>
      </c>
      <c r="K3123" s="6">
        <v>43100</v>
      </c>
      <c r="L3123">
        <v>32</v>
      </c>
      <c r="N3123" t="s">
        <v>823</v>
      </c>
      <c r="O3123" s="8">
        <v>3.42</v>
      </c>
      <c r="P3123" s="8">
        <v>3.44</v>
      </c>
      <c r="Q3123" s="8">
        <v>3.3</v>
      </c>
      <c r="R3123" s="8">
        <v>3.56</v>
      </c>
      <c r="S3123" s="8">
        <v>3</v>
      </c>
      <c r="T3123" s="8">
        <v>4</v>
      </c>
      <c r="U3123" s="8">
        <v>0.25</v>
      </c>
      <c r="V3123" s="9">
        <v>29</v>
      </c>
      <c r="W3123" s="8">
        <v>0.26000000000000023</v>
      </c>
      <c r="X3123" s="8">
        <v>1</v>
      </c>
      <c r="Y3123" s="8">
        <v>-2.0000000000000018E-2</v>
      </c>
      <c r="Z3123" s="8">
        <v>-4.0000000000000036E-2</v>
      </c>
      <c r="AA3123">
        <v>4.4408920985006262E-16</v>
      </c>
      <c r="AF3123" t="s">
        <v>3454</v>
      </c>
      <c r="AG3123" t="s">
        <v>87</v>
      </c>
      <c r="AH3123" t="s">
        <v>88</v>
      </c>
      <c r="AI3123" t="s">
        <v>359</v>
      </c>
      <c r="AJ3123" s="7">
        <v>43100</v>
      </c>
      <c r="AK3123" t="s">
        <v>3611</v>
      </c>
      <c r="AL3123" t="s">
        <v>91</v>
      </c>
      <c r="AM3123" t="s">
        <v>3455</v>
      </c>
      <c r="AN3123" t="s">
        <v>3614</v>
      </c>
      <c r="AO3123" t="str">
        <f>TEXT(A3123,"yyyy-mm-dd")</f>
        <v>2015-04-30</v>
      </c>
    </row>
    <row r="3124" spans="1:41">
      <c r="A3124" s="6" t="s">
        <v>3610</v>
      </c>
      <c r="B3124">
        <v>2015</v>
      </c>
      <c r="C3124">
        <v>4</v>
      </c>
      <c r="E3124" t="s">
        <v>392</v>
      </c>
      <c r="F3124" t="s">
        <v>82</v>
      </c>
      <c r="G3124" t="s">
        <v>83</v>
      </c>
      <c r="H3124" t="s">
        <v>3453</v>
      </c>
      <c r="I3124">
        <v>2017</v>
      </c>
      <c r="K3124" s="6">
        <v>43100</v>
      </c>
      <c r="L3124">
        <v>32</v>
      </c>
      <c r="N3124" t="s">
        <v>823</v>
      </c>
      <c r="O3124" s="8">
        <v>3.15</v>
      </c>
      <c r="P3124" s="8">
        <v>3.18</v>
      </c>
      <c r="Q3124" s="8">
        <v>2.97</v>
      </c>
      <c r="R3124" s="8">
        <v>3.31</v>
      </c>
      <c r="S3124" s="8">
        <v>2.4500000000000002</v>
      </c>
      <c r="T3124" s="8">
        <v>3.66</v>
      </c>
      <c r="U3124" s="8">
        <v>0.28000000000000003</v>
      </c>
      <c r="V3124" s="9">
        <v>26</v>
      </c>
      <c r="W3124" s="8">
        <v>0.33999999999999986</v>
      </c>
      <c r="X3124" s="8">
        <v>1.21</v>
      </c>
      <c r="Y3124" s="8">
        <v>-3.0000000000000249E-2</v>
      </c>
      <c r="Z3124" s="8">
        <v>-2.0000000000000018E-2</v>
      </c>
      <c r="AA3124">
        <v>4.0000000000000036E-2</v>
      </c>
      <c r="AF3124" t="s">
        <v>3454</v>
      </c>
      <c r="AG3124" t="s">
        <v>87</v>
      </c>
      <c r="AH3124" t="s">
        <v>88</v>
      </c>
      <c r="AI3124" t="s">
        <v>359</v>
      </c>
      <c r="AJ3124" s="7">
        <v>43100</v>
      </c>
      <c r="AK3124" t="s">
        <v>3611</v>
      </c>
      <c r="AL3124" t="s">
        <v>393</v>
      </c>
      <c r="AM3124" t="s">
        <v>3455</v>
      </c>
      <c r="AN3124" t="s">
        <v>3617</v>
      </c>
      <c r="AO3124" t="str">
        <f>TEXT(A3124,"yyyy-mm-dd")</f>
        <v>2015-04-30</v>
      </c>
    </row>
    <row r="3125" spans="1:41">
      <c r="A3125" s="6" t="s">
        <v>3610</v>
      </c>
      <c r="B3125">
        <v>2015</v>
      </c>
      <c r="C3125">
        <v>4</v>
      </c>
      <c r="E3125" t="s">
        <v>81</v>
      </c>
      <c r="F3125" t="s">
        <v>82</v>
      </c>
      <c r="G3125" t="s">
        <v>83</v>
      </c>
      <c r="H3125" t="s">
        <v>3018</v>
      </c>
      <c r="I3125">
        <v>2016</v>
      </c>
      <c r="K3125" s="6">
        <v>42735</v>
      </c>
      <c r="L3125">
        <v>20</v>
      </c>
      <c r="N3125" t="s">
        <v>185</v>
      </c>
      <c r="O3125" s="8">
        <v>3.45</v>
      </c>
      <c r="P3125" s="8">
        <v>3.45</v>
      </c>
      <c r="Q3125" s="8">
        <v>3.28</v>
      </c>
      <c r="R3125" s="8">
        <v>3.64</v>
      </c>
      <c r="S3125" s="8">
        <v>3</v>
      </c>
      <c r="T3125" s="8">
        <v>3.88</v>
      </c>
      <c r="U3125" s="8">
        <v>0.25</v>
      </c>
      <c r="V3125" s="9">
        <v>36</v>
      </c>
      <c r="W3125" s="8">
        <v>0.36000000000000032</v>
      </c>
      <c r="X3125" s="8">
        <v>0.87999999999999989</v>
      </c>
      <c r="Y3125" s="8">
        <v>0</v>
      </c>
      <c r="Z3125" s="8">
        <v>-2.0000000000000018E-2</v>
      </c>
      <c r="AA3125">
        <v>0</v>
      </c>
      <c r="AF3125" t="s">
        <v>3019</v>
      </c>
      <c r="AG3125" t="s">
        <v>87</v>
      </c>
      <c r="AH3125" t="s">
        <v>88</v>
      </c>
      <c r="AI3125" t="s">
        <v>97</v>
      </c>
      <c r="AJ3125" s="7">
        <v>42735</v>
      </c>
      <c r="AK3125" t="s">
        <v>3611</v>
      </c>
      <c r="AL3125" t="s">
        <v>91</v>
      </c>
      <c r="AM3125" t="s">
        <v>3020</v>
      </c>
      <c r="AN3125" t="s">
        <v>3613</v>
      </c>
      <c r="AO3125" t="str">
        <f>TEXT(A3125,"yyyy-mm-dd")</f>
        <v>2015-04-30</v>
      </c>
    </row>
    <row r="3126" spans="1:41">
      <c r="A3126" s="6" t="s">
        <v>3610</v>
      </c>
      <c r="B3126">
        <v>2015</v>
      </c>
      <c r="C3126">
        <v>4</v>
      </c>
      <c r="E3126" t="s">
        <v>392</v>
      </c>
      <c r="F3126" t="s">
        <v>82</v>
      </c>
      <c r="G3126" t="s">
        <v>83</v>
      </c>
      <c r="H3126" t="s">
        <v>3018</v>
      </c>
      <c r="I3126">
        <v>2016</v>
      </c>
      <c r="K3126" s="6">
        <v>42735</v>
      </c>
      <c r="L3126">
        <v>20</v>
      </c>
      <c r="N3126" t="s">
        <v>185</v>
      </c>
      <c r="O3126" s="8">
        <v>3.07</v>
      </c>
      <c r="P3126" s="8">
        <v>3</v>
      </c>
      <c r="Q3126" s="8">
        <v>2.88</v>
      </c>
      <c r="R3126" s="8">
        <v>3.22</v>
      </c>
      <c r="S3126" s="8">
        <v>2.5299999999999998</v>
      </c>
      <c r="T3126" s="8">
        <v>3.69</v>
      </c>
      <c r="U3126" s="8">
        <v>0.26</v>
      </c>
      <c r="V3126" s="9">
        <v>33</v>
      </c>
      <c r="W3126" s="8">
        <v>0.3400000000000003</v>
      </c>
      <c r="X3126" s="8">
        <v>1.1600000000000001</v>
      </c>
      <c r="Y3126" s="8">
        <v>6.999999999999984E-2</v>
      </c>
      <c r="Z3126" s="8">
        <v>-0.16000000000000014</v>
      </c>
      <c r="AA3126">
        <v>-3.9999999999999591E-2</v>
      </c>
      <c r="AF3126" t="s">
        <v>3019</v>
      </c>
      <c r="AG3126" t="s">
        <v>87</v>
      </c>
      <c r="AH3126" t="s">
        <v>88</v>
      </c>
      <c r="AI3126" t="s">
        <v>97</v>
      </c>
      <c r="AJ3126" s="7">
        <v>42735</v>
      </c>
      <c r="AK3126" t="s">
        <v>3611</v>
      </c>
      <c r="AL3126" t="s">
        <v>393</v>
      </c>
      <c r="AM3126" t="s">
        <v>3020</v>
      </c>
      <c r="AN3126" t="s">
        <v>3616</v>
      </c>
      <c r="AO3126" t="str">
        <f>TEXT(A3126,"yyyy-mm-dd")</f>
        <v>2015-04-30</v>
      </c>
    </row>
    <row r="3127" spans="1:41">
      <c r="A3127" s="6" t="s">
        <v>3610</v>
      </c>
      <c r="B3127">
        <v>2015</v>
      </c>
      <c r="C3127">
        <v>4</v>
      </c>
      <c r="E3127" t="s">
        <v>81</v>
      </c>
      <c r="F3127" t="s">
        <v>82</v>
      </c>
      <c r="G3127" t="s">
        <v>83</v>
      </c>
      <c r="H3127" t="s">
        <v>2624</v>
      </c>
      <c r="I3127">
        <v>2015</v>
      </c>
      <c r="K3127" s="6">
        <v>42369</v>
      </c>
      <c r="L3127">
        <v>8</v>
      </c>
      <c r="N3127" t="s">
        <v>182</v>
      </c>
      <c r="O3127" s="8">
        <v>3.07</v>
      </c>
      <c r="P3127" s="8">
        <v>3.04</v>
      </c>
      <c r="Q3127" s="8">
        <v>2.92</v>
      </c>
      <c r="R3127" s="8">
        <v>3.16</v>
      </c>
      <c r="S3127" s="8">
        <v>2.77</v>
      </c>
      <c r="T3127" s="8">
        <v>3.7</v>
      </c>
      <c r="U3127" s="8">
        <v>0.21</v>
      </c>
      <c r="V3127" s="9">
        <v>36</v>
      </c>
      <c r="W3127" s="8">
        <v>0.24000000000000021</v>
      </c>
      <c r="X3127" s="8">
        <v>0.93000000000000016</v>
      </c>
      <c r="Y3127" s="8">
        <v>2.9999999999999805E-2</v>
      </c>
      <c r="Z3127" s="8">
        <v>-4.9999999999999822E-2</v>
      </c>
      <c r="AA3127">
        <v>1.0000000000000231E-2</v>
      </c>
      <c r="AF3127" t="s">
        <v>2625</v>
      </c>
      <c r="AG3127" t="s">
        <v>87</v>
      </c>
      <c r="AH3127" t="s">
        <v>88</v>
      </c>
      <c r="AI3127" t="s">
        <v>89</v>
      </c>
      <c r="AJ3127" s="7">
        <v>42369</v>
      </c>
      <c r="AK3127" t="s">
        <v>3611</v>
      </c>
      <c r="AL3127" t="s">
        <v>91</v>
      </c>
      <c r="AM3127" t="s">
        <v>2626</v>
      </c>
      <c r="AN3127" t="s">
        <v>3612</v>
      </c>
      <c r="AO3127" t="str">
        <f>TEXT(A3127,"yyyy-mm-dd")</f>
        <v>2015-04-30</v>
      </c>
    </row>
    <row r="3128" spans="1:41">
      <c r="A3128" s="6" t="s">
        <v>3610</v>
      </c>
      <c r="B3128">
        <v>2015</v>
      </c>
      <c r="C3128">
        <v>4</v>
      </c>
      <c r="E3128" t="s">
        <v>392</v>
      </c>
      <c r="F3128" t="s">
        <v>82</v>
      </c>
      <c r="G3128" t="s">
        <v>83</v>
      </c>
      <c r="H3128" t="s">
        <v>2624</v>
      </c>
      <c r="I3128">
        <v>2015</v>
      </c>
      <c r="K3128" s="6">
        <v>42369</v>
      </c>
      <c r="L3128">
        <v>8</v>
      </c>
      <c r="N3128" t="s">
        <v>182</v>
      </c>
      <c r="O3128" s="8">
        <v>2.8</v>
      </c>
      <c r="P3128" s="8">
        <v>2.8</v>
      </c>
      <c r="Q3128" s="8">
        <v>2.6</v>
      </c>
      <c r="R3128" s="8">
        <v>2.96</v>
      </c>
      <c r="S3128" s="8">
        <v>2.16</v>
      </c>
      <c r="T3128" s="8">
        <v>3.37</v>
      </c>
      <c r="U3128" s="8">
        <v>0.28000000000000003</v>
      </c>
      <c r="V3128" s="9">
        <v>33</v>
      </c>
      <c r="W3128" s="8">
        <v>0.35999999999999988</v>
      </c>
      <c r="X3128" s="8">
        <v>1.21</v>
      </c>
      <c r="Y3128" s="8">
        <v>0</v>
      </c>
      <c r="Z3128" s="8">
        <v>-5.0000000000000266E-2</v>
      </c>
      <c r="AA3128">
        <v>-4.0000000000000036E-2</v>
      </c>
      <c r="AF3128" t="s">
        <v>2625</v>
      </c>
      <c r="AG3128" t="s">
        <v>87</v>
      </c>
      <c r="AH3128" t="s">
        <v>88</v>
      </c>
      <c r="AI3128" t="s">
        <v>89</v>
      </c>
      <c r="AJ3128" s="7">
        <v>42369</v>
      </c>
      <c r="AK3128" t="s">
        <v>3611</v>
      </c>
      <c r="AL3128" t="s">
        <v>393</v>
      </c>
      <c r="AM3128" t="s">
        <v>2626</v>
      </c>
      <c r="AN3128" t="s">
        <v>3615</v>
      </c>
      <c r="AO3128" t="str">
        <f>TEXT(A3128,"yyyy-mm-dd")</f>
        <v>2015-04-30</v>
      </c>
    </row>
    <row r="3129" spans="1:41">
      <c r="A3129" s="6" t="s">
        <v>3610</v>
      </c>
      <c r="B3129">
        <v>2015</v>
      </c>
      <c r="C3129">
        <v>4</v>
      </c>
      <c r="E3129" t="s">
        <v>81</v>
      </c>
      <c r="F3129" t="s">
        <v>82</v>
      </c>
      <c r="G3129" t="s">
        <v>774</v>
      </c>
      <c r="H3129" t="s">
        <v>775</v>
      </c>
      <c r="K3129" s="6"/>
      <c r="O3129" s="8">
        <v>3.44</v>
      </c>
      <c r="P3129" s="8">
        <v>3.48</v>
      </c>
      <c r="Q3129" s="8">
        <v>3.3</v>
      </c>
      <c r="R3129" s="8">
        <v>3.51</v>
      </c>
      <c r="S3129" s="8">
        <v>3</v>
      </c>
      <c r="T3129" s="8">
        <v>4.07</v>
      </c>
      <c r="U3129" s="8">
        <v>0.25</v>
      </c>
      <c r="V3129" s="9">
        <v>29</v>
      </c>
      <c r="W3129" s="8">
        <v>0.20999999999999996</v>
      </c>
      <c r="X3129" s="8">
        <v>1.0700000000000003</v>
      </c>
      <c r="Y3129" s="8">
        <v>-4.0000000000000036E-2</v>
      </c>
      <c r="Z3129" s="8">
        <v>-2.0000000000000018E-2</v>
      </c>
      <c r="AA3129">
        <v>-4.0000000000000036E-2</v>
      </c>
      <c r="AF3129" t="s">
        <v>776</v>
      </c>
      <c r="AG3129" t="s">
        <v>777</v>
      </c>
      <c r="AH3129" t="s">
        <v>778</v>
      </c>
      <c r="AI3129" t="s">
        <v>779</v>
      </c>
      <c r="AJ3129" s="7"/>
      <c r="AK3129" t="s">
        <v>3611</v>
      </c>
      <c r="AL3129" t="s">
        <v>91</v>
      </c>
      <c r="AM3129" t="s">
        <v>775</v>
      </c>
      <c r="AN3129" t="s">
        <v>3634</v>
      </c>
      <c r="AO3129" t="str">
        <f>TEXT(A3129,"yyyy-mm-dd")</f>
        <v>2015-04-30</v>
      </c>
    </row>
    <row r="3130" spans="1:41">
      <c r="A3130" s="6" t="s">
        <v>3610</v>
      </c>
      <c r="B3130">
        <v>2015</v>
      </c>
      <c r="C3130">
        <v>4</v>
      </c>
      <c r="E3130" t="s">
        <v>81</v>
      </c>
      <c r="F3130" t="s">
        <v>82</v>
      </c>
      <c r="G3130" t="s">
        <v>774</v>
      </c>
      <c r="H3130" t="s">
        <v>1536</v>
      </c>
      <c r="K3130" s="6"/>
      <c r="O3130" s="8">
        <v>3.43</v>
      </c>
      <c r="P3130" s="8">
        <v>3.5</v>
      </c>
      <c r="Q3130" s="8">
        <v>3.25</v>
      </c>
      <c r="R3130" s="8">
        <v>3.57</v>
      </c>
      <c r="S3130" s="8">
        <v>2.98</v>
      </c>
      <c r="T3130" s="8">
        <v>4.0999999999999996</v>
      </c>
      <c r="U3130" s="8">
        <v>0.28999999999999998</v>
      </c>
      <c r="V3130" s="9">
        <v>27</v>
      </c>
      <c r="W3130" s="8">
        <v>0.31999999999999984</v>
      </c>
      <c r="X3130" s="8">
        <v>1.1199999999999997</v>
      </c>
      <c r="Y3130" s="8">
        <v>-6.999999999999984E-2</v>
      </c>
      <c r="Z3130" s="8">
        <v>4.9999999999999822E-2</v>
      </c>
      <c r="AA3130">
        <v>0</v>
      </c>
      <c r="AF3130" t="s">
        <v>1537</v>
      </c>
      <c r="AG3130" t="s">
        <v>777</v>
      </c>
      <c r="AH3130" t="s">
        <v>778</v>
      </c>
      <c r="AI3130" t="s">
        <v>1538</v>
      </c>
      <c r="AJ3130" s="7"/>
      <c r="AK3130" t="s">
        <v>3611</v>
      </c>
      <c r="AL3130" t="s">
        <v>91</v>
      </c>
      <c r="AM3130" t="s">
        <v>1536</v>
      </c>
      <c r="AN3130" t="s">
        <v>3635</v>
      </c>
      <c r="AO3130" t="str">
        <f>TEXT(A3130,"yyyy-mm-dd")</f>
        <v>2015-04-30</v>
      </c>
    </row>
    <row r="3131" spans="1:41">
      <c r="A3131" s="6" t="s">
        <v>3610</v>
      </c>
      <c r="B3131">
        <v>2015</v>
      </c>
      <c r="C3131">
        <v>4</v>
      </c>
      <c r="E3131" t="s">
        <v>392</v>
      </c>
      <c r="F3131" t="s">
        <v>82</v>
      </c>
      <c r="G3131" t="s">
        <v>774</v>
      </c>
      <c r="H3131" t="s">
        <v>775</v>
      </c>
      <c r="K3131" s="6"/>
      <c r="O3131" s="8">
        <v>3.13</v>
      </c>
      <c r="P3131" s="8">
        <v>3.1</v>
      </c>
      <c r="Q3131" s="8">
        <v>3</v>
      </c>
      <c r="R3131" s="8">
        <v>3.3</v>
      </c>
      <c r="S3131" s="8">
        <v>2.65</v>
      </c>
      <c r="T3131" s="8">
        <v>3.65</v>
      </c>
      <c r="U3131" s="8">
        <v>0.24</v>
      </c>
      <c r="V3131" s="9">
        <v>25</v>
      </c>
      <c r="W3131" s="8">
        <v>0.29999999999999982</v>
      </c>
      <c r="X3131" s="8">
        <v>1</v>
      </c>
      <c r="Y3131" s="8">
        <v>2.9999999999999805E-2</v>
      </c>
      <c r="Z3131" s="8">
        <v>-0.10000000000000009</v>
      </c>
      <c r="AA3131">
        <v>9.9999999999997868E-3</v>
      </c>
      <c r="AF3131" t="s">
        <v>776</v>
      </c>
      <c r="AG3131" t="s">
        <v>777</v>
      </c>
      <c r="AH3131" t="s">
        <v>778</v>
      </c>
      <c r="AI3131" t="s">
        <v>779</v>
      </c>
      <c r="AJ3131" s="7"/>
      <c r="AK3131" t="s">
        <v>3611</v>
      </c>
      <c r="AL3131" t="s">
        <v>393</v>
      </c>
      <c r="AM3131" t="s">
        <v>775</v>
      </c>
      <c r="AN3131" t="s">
        <v>3636</v>
      </c>
      <c r="AO3131" t="str">
        <f>TEXT(A3131,"yyyy-mm-dd")</f>
        <v>2015-04-30</v>
      </c>
    </row>
    <row r="3132" spans="1:41">
      <c r="A3132" s="6" t="s">
        <v>3610</v>
      </c>
      <c r="B3132">
        <v>2015</v>
      </c>
      <c r="C3132">
        <v>4</v>
      </c>
      <c r="E3132" t="s">
        <v>392</v>
      </c>
      <c r="F3132" t="s">
        <v>82</v>
      </c>
      <c r="G3132" t="s">
        <v>774</v>
      </c>
      <c r="H3132" t="s">
        <v>1536</v>
      </c>
      <c r="K3132" s="6"/>
      <c r="O3132" s="8">
        <v>3.09</v>
      </c>
      <c r="P3132" s="8">
        <v>3.1</v>
      </c>
      <c r="Q3132" s="8">
        <v>2.9</v>
      </c>
      <c r="R3132" s="8">
        <v>3.3</v>
      </c>
      <c r="S3132" s="8">
        <v>2.5</v>
      </c>
      <c r="T3132" s="8">
        <v>3.62</v>
      </c>
      <c r="U3132" s="8">
        <v>0.28000000000000003</v>
      </c>
      <c r="V3132" s="9">
        <v>25</v>
      </c>
      <c r="W3132" s="8">
        <v>0.39999999999999991</v>
      </c>
      <c r="X3132" s="8">
        <v>1.1200000000000001</v>
      </c>
      <c r="Y3132" s="8">
        <v>-1.0000000000000231E-2</v>
      </c>
      <c r="Z3132" s="8">
        <v>0</v>
      </c>
      <c r="AA3132">
        <v>4.0000000000000036E-2</v>
      </c>
      <c r="AF3132" t="s">
        <v>1537</v>
      </c>
      <c r="AG3132" t="s">
        <v>777</v>
      </c>
      <c r="AH3132" t="s">
        <v>778</v>
      </c>
      <c r="AI3132" t="s">
        <v>1538</v>
      </c>
      <c r="AJ3132" s="7"/>
      <c r="AK3132" t="s">
        <v>3611</v>
      </c>
      <c r="AL3132" t="s">
        <v>393</v>
      </c>
      <c r="AM3132" t="s">
        <v>1536</v>
      </c>
      <c r="AN3132" t="s">
        <v>3637</v>
      </c>
      <c r="AO3132" t="str">
        <f>TEXT(A3132,"yyyy-mm-dd")</f>
        <v>2015-04-30</v>
      </c>
    </row>
    <row r="3133" spans="1:41">
      <c r="A3133" s="6" t="s">
        <v>3610</v>
      </c>
      <c r="B3133">
        <v>2015</v>
      </c>
      <c r="C3133">
        <v>4</v>
      </c>
      <c r="E3133" t="s">
        <v>112</v>
      </c>
      <c r="F3133" t="s">
        <v>113</v>
      </c>
      <c r="G3133" t="s">
        <v>83</v>
      </c>
      <c r="H3133" t="s">
        <v>3453</v>
      </c>
      <c r="I3133">
        <v>2017</v>
      </c>
      <c r="K3133" s="6">
        <v>43100</v>
      </c>
      <c r="L3133">
        <v>32</v>
      </c>
      <c r="N3133" t="s">
        <v>823</v>
      </c>
      <c r="O3133" s="8">
        <v>4.9400000000000004</v>
      </c>
      <c r="P3133" s="8">
        <v>5</v>
      </c>
      <c r="Q3133" s="8">
        <v>4.5</v>
      </c>
      <c r="R3133" s="8">
        <v>5.33</v>
      </c>
      <c r="S3133" s="8">
        <v>3.52</v>
      </c>
      <c r="T3133" s="8">
        <v>6.21</v>
      </c>
      <c r="U3133" s="8">
        <v>0.67</v>
      </c>
      <c r="V3133" s="9">
        <v>23</v>
      </c>
      <c r="W3133" s="8">
        <v>0.83000000000000007</v>
      </c>
      <c r="X3133" s="8">
        <v>2.69</v>
      </c>
      <c r="Y3133" s="8">
        <v>-5.9999999999999609E-2</v>
      </c>
      <c r="Z3133" s="8">
        <v>0</v>
      </c>
      <c r="AA3133">
        <v>-8.9999999999999858E-2</v>
      </c>
      <c r="AF3133" t="s">
        <v>3493</v>
      </c>
      <c r="AG3133" t="s">
        <v>115</v>
      </c>
      <c r="AH3133" t="s">
        <v>116</v>
      </c>
      <c r="AI3133" t="s">
        <v>359</v>
      </c>
      <c r="AJ3133" s="7">
        <v>43100</v>
      </c>
      <c r="AK3133" t="s">
        <v>3611</v>
      </c>
      <c r="AL3133" t="s">
        <v>118</v>
      </c>
      <c r="AM3133" t="s">
        <v>3455</v>
      </c>
      <c r="AN3133" t="s">
        <v>3641</v>
      </c>
      <c r="AO3133" t="str">
        <f>TEXT(A3133,"yyyy-mm-dd")</f>
        <v>2015-04-30</v>
      </c>
    </row>
    <row r="3134" spans="1:41">
      <c r="A3134" s="6" t="s">
        <v>3610</v>
      </c>
      <c r="B3134">
        <v>2015</v>
      </c>
      <c r="C3134">
        <v>4</v>
      </c>
      <c r="E3134" t="s">
        <v>2881</v>
      </c>
      <c r="F3134" t="s">
        <v>113</v>
      </c>
      <c r="G3134" t="s">
        <v>83</v>
      </c>
      <c r="H3134" t="s">
        <v>3453</v>
      </c>
      <c r="I3134">
        <v>2017</v>
      </c>
      <c r="K3134" s="6">
        <v>43100</v>
      </c>
      <c r="L3134">
        <v>32</v>
      </c>
      <c r="N3134" t="s">
        <v>823</v>
      </c>
      <c r="O3134" s="8">
        <v>7.08</v>
      </c>
      <c r="P3134" s="8">
        <v>7</v>
      </c>
      <c r="Q3134" s="8">
        <v>6.67</v>
      </c>
      <c r="R3134" s="8">
        <v>7.55</v>
      </c>
      <c r="S3134" s="8">
        <v>5.22</v>
      </c>
      <c r="T3134" s="8">
        <v>8.64</v>
      </c>
      <c r="U3134" s="8">
        <v>0.81</v>
      </c>
      <c r="V3134" s="9">
        <v>19</v>
      </c>
      <c r="W3134" s="8">
        <v>0.87999999999999989</v>
      </c>
      <c r="X3134" s="8">
        <v>3.4200000000000008</v>
      </c>
      <c r="Y3134" s="8">
        <v>8.0000000000000071E-2</v>
      </c>
      <c r="Z3134" s="8">
        <v>0</v>
      </c>
      <c r="AA3134">
        <v>9.9999999999999645E-2</v>
      </c>
      <c r="AF3134" t="s">
        <v>3498</v>
      </c>
      <c r="AG3134" t="s">
        <v>2883</v>
      </c>
      <c r="AH3134" t="s">
        <v>2884</v>
      </c>
      <c r="AI3134" t="s">
        <v>359</v>
      </c>
      <c r="AJ3134" s="7">
        <v>43100</v>
      </c>
      <c r="AK3134" t="s">
        <v>3611</v>
      </c>
      <c r="AL3134" t="s">
        <v>2885</v>
      </c>
      <c r="AM3134" t="s">
        <v>3455</v>
      </c>
      <c r="AN3134" t="s">
        <v>3644</v>
      </c>
      <c r="AO3134" t="str">
        <f>TEXT(A3134,"yyyy-mm-dd")</f>
        <v>2015-04-30</v>
      </c>
    </row>
    <row r="3135" spans="1:41">
      <c r="A3135" s="6" t="s">
        <v>3610</v>
      </c>
      <c r="B3135">
        <v>2015</v>
      </c>
      <c r="C3135">
        <v>4</v>
      </c>
      <c r="E3135" t="s">
        <v>112</v>
      </c>
      <c r="F3135" t="s">
        <v>113</v>
      </c>
      <c r="G3135" t="s">
        <v>83</v>
      </c>
      <c r="H3135" t="s">
        <v>3018</v>
      </c>
      <c r="I3135">
        <v>2016</v>
      </c>
      <c r="K3135" s="6">
        <v>42735</v>
      </c>
      <c r="L3135">
        <v>20</v>
      </c>
      <c r="N3135" t="s">
        <v>185</v>
      </c>
      <c r="O3135" s="8">
        <v>4.28</v>
      </c>
      <c r="P3135" s="8">
        <v>4.13</v>
      </c>
      <c r="Q3135" s="8">
        <v>4</v>
      </c>
      <c r="R3135" s="8">
        <v>4.5</v>
      </c>
      <c r="S3135" s="8">
        <v>3.37</v>
      </c>
      <c r="T3135" s="8">
        <v>5.45</v>
      </c>
      <c r="U3135" s="8">
        <v>0.47</v>
      </c>
      <c r="V3135" s="9">
        <v>30</v>
      </c>
      <c r="W3135" s="8">
        <v>0.5</v>
      </c>
      <c r="X3135" s="8">
        <v>2.08</v>
      </c>
      <c r="Y3135" s="8">
        <v>0.15000000000000036</v>
      </c>
      <c r="Z3135" s="8">
        <v>-0.21999999999999975</v>
      </c>
      <c r="AA3135">
        <v>-0.23000000000000043</v>
      </c>
      <c r="AF3135" t="s">
        <v>3059</v>
      </c>
      <c r="AG3135" t="s">
        <v>115</v>
      </c>
      <c r="AH3135" t="s">
        <v>116</v>
      </c>
      <c r="AI3135" t="s">
        <v>230</v>
      </c>
      <c r="AJ3135" s="7">
        <v>42735</v>
      </c>
      <c r="AK3135" t="s">
        <v>3611</v>
      </c>
      <c r="AL3135" t="s">
        <v>118</v>
      </c>
      <c r="AM3135" t="s">
        <v>3020</v>
      </c>
      <c r="AN3135" t="s">
        <v>3640</v>
      </c>
      <c r="AO3135" t="str">
        <f>TEXT(A3135,"yyyy-mm-dd")</f>
        <v>2015-04-30</v>
      </c>
    </row>
    <row r="3136" spans="1:41">
      <c r="A3136" s="6" t="s">
        <v>3610</v>
      </c>
      <c r="B3136">
        <v>2015</v>
      </c>
      <c r="C3136">
        <v>4</v>
      </c>
      <c r="E3136" t="s">
        <v>2881</v>
      </c>
      <c r="F3136" t="s">
        <v>113</v>
      </c>
      <c r="G3136" t="s">
        <v>83</v>
      </c>
      <c r="H3136" t="s">
        <v>3018</v>
      </c>
      <c r="I3136">
        <v>2016</v>
      </c>
      <c r="K3136" s="6">
        <v>42735</v>
      </c>
      <c r="L3136">
        <v>20</v>
      </c>
      <c r="N3136" t="s">
        <v>185</v>
      </c>
      <c r="O3136" s="8">
        <v>6.8</v>
      </c>
      <c r="P3136" s="8">
        <v>6.84</v>
      </c>
      <c r="Q3136" s="8">
        <v>6.5</v>
      </c>
      <c r="R3136" s="8">
        <v>7</v>
      </c>
      <c r="S3136" s="8">
        <v>5.85</v>
      </c>
      <c r="T3136" s="8">
        <v>8.1999999999999993</v>
      </c>
      <c r="U3136" s="8">
        <v>0.56000000000000005</v>
      </c>
      <c r="V3136" s="9">
        <v>23</v>
      </c>
      <c r="W3136" s="8">
        <v>0.5</v>
      </c>
      <c r="X3136" s="8">
        <v>2.3499999999999996</v>
      </c>
      <c r="Y3136" s="8">
        <v>-4.0000000000000036E-2</v>
      </c>
      <c r="Z3136" s="8">
        <v>0.24000000000000021</v>
      </c>
      <c r="AA3136">
        <v>0</v>
      </c>
      <c r="AF3136" t="s">
        <v>3099</v>
      </c>
      <c r="AG3136" t="s">
        <v>2883</v>
      </c>
      <c r="AH3136" t="s">
        <v>2884</v>
      </c>
      <c r="AI3136" t="s">
        <v>230</v>
      </c>
      <c r="AJ3136" s="7">
        <v>42735</v>
      </c>
      <c r="AK3136" t="s">
        <v>3611</v>
      </c>
      <c r="AL3136" t="s">
        <v>2885</v>
      </c>
      <c r="AM3136" t="s">
        <v>3020</v>
      </c>
      <c r="AN3136" t="s">
        <v>3643</v>
      </c>
      <c r="AO3136" t="str">
        <f>TEXT(A3136,"yyyy-mm-dd")</f>
        <v>2015-04-30</v>
      </c>
    </row>
    <row r="3137" spans="1:41">
      <c r="A3137" s="6" t="s">
        <v>3610</v>
      </c>
      <c r="B3137">
        <v>2015</v>
      </c>
      <c r="C3137">
        <v>4</v>
      </c>
      <c r="E3137" t="s">
        <v>112</v>
      </c>
      <c r="F3137" t="s">
        <v>113</v>
      </c>
      <c r="G3137" t="s">
        <v>83</v>
      </c>
      <c r="H3137" t="s">
        <v>2624</v>
      </c>
      <c r="I3137">
        <v>2015</v>
      </c>
      <c r="K3137" s="6">
        <v>42369</v>
      </c>
      <c r="L3137">
        <v>8</v>
      </c>
      <c r="N3137" t="s">
        <v>182</v>
      </c>
      <c r="O3137" s="8">
        <v>3.53</v>
      </c>
      <c r="P3137" s="8">
        <v>3.5</v>
      </c>
      <c r="Q3137" s="8">
        <v>3.44</v>
      </c>
      <c r="R3137" s="8">
        <v>3.63</v>
      </c>
      <c r="S3137" s="8">
        <v>3.03</v>
      </c>
      <c r="T3137" s="8">
        <v>4.0999999999999996</v>
      </c>
      <c r="U3137" s="8">
        <v>0.22</v>
      </c>
      <c r="V3137" s="9">
        <v>30</v>
      </c>
      <c r="W3137" s="8">
        <v>0.18999999999999995</v>
      </c>
      <c r="X3137" s="8">
        <v>1.0699999999999998</v>
      </c>
      <c r="Y3137" s="8">
        <v>2.9999999999999805E-2</v>
      </c>
      <c r="Z3137" s="8">
        <v>-0.10000000000000009</v>
      </c>
      <c r="AA3137">
        <v>-9.9999999999999645E-2</v>
      </c>
      <c r="AF3137" t="s">
        <v>2694</v>
      </c>
      <c r="AG3137" t="s">
        <v>115</v>
      </c>
      <c r="AH3137" t="s">
        <v>116</v>
      </c>
      <c r="AI3137" t="s">
        <v>117</v>
      </c>
      <c r="AJ3137" s="7">
        <v>42369</v>
      </c>
      <c r="AK3137" t="s">
        <v>3611</v>
      </c>
      <c r="AL3137" t="s">
        <v>118</v>
      </c>
      <c r="AM3137" t="s">
        <v>2626</v>
      </c>
      <c r="AN3137" t="s">
        <v>3639</v>
      </c>
      <c r="AO3137" t="str">
        <f>TEXT(A3137,"yyyy-mm-dd")</f>
        <v>2015-04-30</v>
      </c>
    </row>
    <row r="3138" spans="1:41">
      <c r="A3138" s="6" t="s">
        <v>3610</v>
      </c>
      <c r="B3138">
        <v>2015</v>
      </c>
      <c r="C3138">
        <v>4</v>
      </c>
      <c r="E3138" t="s">
        <v>2881</v>
      </c>
      <c r="F3138" t="s">
        <v>113</v>
      </c>
      <c r="G3138" t="s">
        <v>83</v>
      </c>
      <c r="H3138" t="s">
        <v>2624</v>
      </c>
      <c r="I3138">
        <v>2015</v>
      </c>
      <c r="K3138" s="6">
        <v>42369</v>
      </c>
      <c r="L3138">
        <v>8</v>
      </c>
      <c r="N3138" t="s">
        <v>182</v>
      </c>
      <c r="O3138" s="8">
        <v>6.18</v>
      </c>
      <c r="P3138" s="8">
        <v>6.2</v>
      </c>
      <c r="Q3138" s="8">
        <v>6</v>
      </c>
      <c r="R3138" s="8">
        <v>6.31</v>
      </c>
      <c r="S3138" s="8">
        <v>5.5</v>
      </c>
      <c r="T3138" s="8">
        <v>6.95</v>
      </c>
      <c r="U3138" s="8">
        <v>0.33</v>
      </c>
      <c r="V3138" s="9">
        <v>23</v>
      </c>
      <c r="W3138" s="8">
        <v>0.30999999999999961</v>
      </c>
      <c r="X3138" s="8">
        <v>1.4500000000000002</v>
      </c>
      <c r="Y3138" s="8">
        <v>-2.0000000000000462E-2</v>
      </c>
      <c r="Z3138" s="8">
        <v>-3.0000000000000249E-2</v>
      </c>
      <c r="AA3138">
        <v>8.0000000000000071E-2</v>
      </c>
      <c r="AF3138" t="s">
        <v>3062</v>
      </c>
      <c r="AG3138" t="s">
        <v>2883</v>
      </c>
      <c r="AH3138" t="s">
        <v>2884</v>
      </c>
      <c r="AI3138" t="s">
        <v>117</v>
      </c>
      <c r="AJ3138" s="7">
        <v>42369</v>
      </c>
      <c r="AK3138" t="s">
        <v>3611</v>
      </c>
      <c r="AL3138" t="s">
        <v>2885</v>
      </c>
      <c r="AM3138" t="s">
        <v>2626</v>
      </c>
      <c r="AN3138" t="s">
        <v>3642</v>
      </c>
      <c r="AO3138" t="str">
        <f>TEXT(A3138,"yyyy-mm-dd")</f>
        <v>2015-04-30</v>
      </c>
    </row>
    <row r="3139" spans="1:41">
      <c r="A3139" s="6" t="s">
        <v>3645</v>
      </c>
      <c r="B3139">
        <v>2015</v>
      </c>
      <c r="C3139">
        <v>5</v>
      </c>
      <c r="E3139" t="s">
        <v>1907</v>
      </c>
      <c r="F3139" t="s">
        <v>1908</v>
      </c>
      <c r="G3139" t="s">
        <v>102</v>
      </c>
      <c r="H3139" t="s">
        <v>3594</v>
      </c>
      <c r="I3139">
        <v>2017</v>
      </c>
      <c r="J3139">
        <v>1</v>
      </c>
      <c r="K3139" s="6">
        <v>42825</v>
      </c>
      <c r="L3139">
        <v>22</v>
      </c>
      <c r="M3139">
        <v>7</v>
      </c>
      <c r="N3139" t="s">
        <v>167</v>
      </c>
      <c r="O3139" s="8">
        <v>4.33</v>
      </c>
      <c r="P3139" s="8">
        <v>4.5</v>
      </c>
      <c r="Q3139" s="8">
        <v>4.0599999999999996</v>
      </c>
      <c r="R3139" s="8">
        <v>4.51</v>
      </c>
      <c r="S3139" s="8">
        <v>3.25</v>
      </c>
      <c r="T3139" s="8">
        <v>5.25</v>
      </c>
      <c r="U3139" s="8">
        <v>0.48</v>
      </c>
      <c r="V3139" s="9">
        <v>26</v>
      </c>
      <c r="W3139" s="8">
        <v>0.45000000000000018</v>
      </c>
      <c r="X3139" s="8">
        <v>2</v>
      </c>
      <c r="Y3139" s="8">
        <v>-0.16999999999999993</v>
      </c>
      <c r="Z3139" s="8">
        <v>0</v>
      </c>
      <c r="AA3139">
        <v>0</v>
      </c>
      <c r="AF3139" t="s">
        <v>3595</v>
      </c>
      <c r="AG3139" t="s">
        <v>1910</v>
      </c>
      <c r="AH3139" t="s">
        <v>1911</v>
      </c>
      <c r="AI3139" t="s">
        <v>1944</v>
      </c>
      <c r="AJ3139" s="7">
        <v>42825</v>
      </c>
      <c r="AK3139" t="s">
        <v>3646</v>
      </c>
      <c r="AL3139" t="s">
        <v>1908</v>
      </c>
      <c r="AM3139" t="s">
        <v>3596</v>
      </c>
      <c r="AN3139" t="s">
        <v>3667</v>
      </c>
      <c r="AO3139" t="str">
        <f>TEXT(A3139,"yyyy-mm-dd")</f>
        <v>2015-05-31</v>
      </c>
    </row>
    <row r="3140" spans="1:41">
      <c r="A3140" s="6" t="s">
        <v>3645</v>
      </c>
      <c r="B3140">
        <v>2015</v>
      </c>
      <c r="C3140">
        <v>5</v>
      </c>
      <c r="E3140" t="s">
        <v>1907</v>
      </c>
      <c r="F3140" t="s">
        <v>1908</v>
      </c>
      <c r="G3140" t="s">
        <v>102</v>
      </c>
      <c r="H3140" t="s">
        <v>3472</v>
      </c>
      <c r="I3140">
        <v>2016</v>
      </c>
      <c r="J3140">
        <v>4</v>
      </c>
      <c r="K3140" s="6">
        <v>42735</v>
      </c>
      <c r="L3140">
        <v>19</v>
      </c>
      <c r="M3140">
        <v>6</v>
      </c>
      <c r="N3140" t="s">
        <v>195</v>
      </c>
      <c r="O3140" s="8">
        <v>4.16</v>
      </c>
      <c r="P3140" s="8">
        <v>4.2300000000000004</v>
      </c>
      <c r="Q3140" s="8">
        <v>4</v>
      </c>
      <c r="R3140" s="8">
        <v>4.5</v>
      </c>
      <c r="S3140" s="8">
        <v>3.25</v>
      </c>
      <c r="T3140" s="8">
        <v>5</v>
      </c>
      <c r="U3140" s="8">
        <v>0.37</v>
      </c>
      <c r="V3140" s="9">
        <v>32</v>
      </c>
      <c r="W3140" s="8">
        <v>0.5</v>
      </c>
      <c r="X3140" s="8">
        <v>1.75</v>
      </c>
      <c r="Y3140" s="8">
        <v>-7.0000000000000284E-2</v>
      </c>
      <c r="Z3140" s="8">
        <v>-1.9999999999999574E-2</v>
      </c>
      <c r="AA3140">
        <v>0</v>
      </c>
      <c r="AF3140" t="s">
        <v>3483</v>
      </c>
      <c r="AG3140" t="s">
        <v>1910</v>
      </c>
      <c r="AH3140" t="s">
        <v>1911</v>
      </c>
      <c r="AI3140" t="s">
        <v>1939</v>
      </c>
      <c r="AJ3140" s="7">
        <v>42735</v>
      </c>
      <c r="AK3140" t="s">
        <v>3646</v>
      </c>
      <c r="AL3140" t="s">
        <v>1908</v>
      </c>
      <c r="AM3140" t="s">
        <v>3474</v>
      </c>
      <c r="AN3140" t="s">
        <v>3666</v>
      </c>
      <c r="AO3140" t="str">
        <f>TEXT(A3140,"yyyy-mm-dd")</f>
        <v>2015-05-31</v>
      </c>
    </row>
    <row r="3141" spans="1:41">
      <c r="A3141" s="6" t="s">
        <v>3645</v>
      </c>
      <c r="B3141">
        <v>2015</v>
      </c>
      <c r="C3141">
        <v>5</v>
      </c>
      <c r="E3141" t="s">
        <v>1907</v>
      </c>
      <c r="F3141" t="s">
        <v>1908</v>
      </c>
      <c r="G3141" t="s">
        <v>102</v>
      </c>
      <c r="H3141" t="s">
        <v>3368</v>
      </c>
      <c r="I3141">
        <v>2016</v>
      </c>
      <c r="J3141">
        <v>3</v>
      </c>
      <c r="K3141" s="6">
        <v>42643</v>
      </c>
      <c r="L3141">
        <v>16</v>
      </c>
      <c r="M3141">
        <v>5</v>
      </c>
      <c r="N3141" t="s">
        <v>222</v>
      </c>
      <c r="O3141" s="8">
        <v>3.98</v>
      </c>
      <c r="P3141" s="8">
        <v>4</v>
      </c>
      <c r="Q3141" s="8">
        <v>3.75</v>
      </c>
      <c r="R3141" s="8">
        <v>4.25</v>
      </c>
      <c r="S3141" s="8">
        <v>3</v>
      </c>
      <c r="T3141" s="8">
        <v>4.75</v>
      </c>
      <c r="U3141" s="8">
        <v>0.39</v>
      </c>
      <c r="V3141" s="9">
        <v>32</v>
      </c>
      <c r="W3141" s="8">
        <v>0.5</v>
      </c>
      <c r="X3141" s="8">
        <v>1.75</v>
      </c>
      <c r="Y3141" s="8">
        <v>-2.0000000000000018E-2</v>
      </c>
      <c r="Z3141" s="8">
        <v>-7.0000000000000284E-2</v>
      </c>
      <c r="AA3141">
        <v>0.25</v>
      </c>
      <c r="AF3141" t="s">
        <v>3369</v>
      </c>
      <c r="AG3141" t="s">
        <v>1910</v>
      </c>
      <c r="AH3141" t="s">
        <v>1911</v>
      </c>
      <c r="AI3141" t="s">
        <v>1934</v>
      </c>
      <c r="AJ3141" s="7">
        <v>42643</v>
      </c>
      <c r="AK3141" t="s">
        <v>3646</v>
      </c>
      <c r="AL3141" t="s">
        <v>1908</v>
      </c>
      <c r="AM3141" t="s">
        <v>3370</v>
      </c>
      <c r="AN3141" t="s">
        <v>3665</v>
      </c>
      <c r="AO3141" t="str">
        <f>TEXT(A3141,"yyyy-mm-dd")</f>
        <v>2015-05-31</v>
      </c>
    </row>
    <row r="3142" spans="1:41">
      <c r="A3142" s="6" t="s">
        <v>3645</v>
      </c>
      <c r="B3142">
        <v>2015</v>
      </c>
      <c r="C3142">
        <v>5</v>
      </c>
      <c r="E3142" t="s">
        <v>1907</v>
      </c>
      <c r="F3142" t="s">
        <v>1908</v>
      </c>
      <c r="G3142" t="s">
        <v>102</v>
      </c>
      <c r="H3142" t="s">
        <v>3265</v>
      </c>
      <c r="I3142">
        <v>2016</v>
      </c>
      <c r="J3142">
        <v>2</v>
      </c>
      <c r="K3142" s="6">
        <v>42551</v>
      </c>
      <c r="L3142">
        <v>13</v>
      </c>
      <c r="M3142">
        <v>4</v>
      </c>
      <c r="N3142" t="s">
        <v>252</v>
      </c>
      <c r="O3142" s="8">
        <v>3.83</v>
      </c>
      <c r="P3142" s="8">
        <v>3.85</v>
      </c>
      <c r="Q3142" s="8">
        <v>3.5</v>
      </c>
      <c r="R3142" s="8">
        <v>4</v>
      </c>
      <c r="S3142" s="8">
        <v>3</v>
      </c>
      <c r="T3142" s="8">
        <v>4.5</v>
      </c>
      <c r="U3142" s="8">
        <v>0.36</v>
      </c>
      <c r="V3142" s="9">
        <v>32</v>
      </c>
      <c r="W3142" s="8">
        <v>0.5</v>
      </c>
      <c r="X3142" s="8">
        <v>1.5</v>
      </c>
      <c r="Y3142" s="8">
        <v>-2.0000000000000018E-2</v>
      </c>
      <c r="Z3142" s="8">
        <v>-0.14999999999999991</v>
      </c>
      <c r="AA3142">
        <v>0.25</v>
      </c>
      <c r="AF3142" t="s">
        <v>3266</v>
      </c>
      <c r="AG3142" t="s">
        <v>1910</v>
      </c>
      <c r="AH3142" t="s">
        <v>1911</v>
      </c>
      <c r="AI3142" t="s">
        <v>1929</v>
      </c>
      <c r="AJ3142" s="7">
        <v>42551</v>
      </c>
      <c r="AK3142" t="s">
        <v>3646</v>
      </c>
      <c r="AL3142" t="s">
        <v>1908</v>
      </c>
      <c r="AM3142" t="s">
        <v>3267</v>
      </c>
      <c r="AN3142" t="s">
        <v>3664</v>
      </c>
      <c r="AO3142" t="str">
        <f>TEXT(A3142,"yyyy-mm-dd")</f>
        <v>2015-05-31</v>
      </c>
    </row>
    <row r="3143" spans="1:41">
      <c r="A3143" s="6" t="s">
        <v>3645</v>
      </c>
      <c r="B3143">
        <v>2015</v>
      </c>
      <c r="C3143">
        <v>5</v>
      </c>
      <c r="E3143" t="s">
        <v>1907</v>
      </c>
      <c r="F3143" t="s">
        <v>1908</v>
      </c>
      <c r="G3143" t="s">
        <v>102</v>
      </c>
      <c r="H3143" t="s">
        <v>3159</v>
      </c>
      <c r="I3143">
        <v>2016</v>
      </c>
      <c r="J3143">
        <v>1</v>
      </c>
      <c r="K3143" s="6">
        <v>42460</v>
      </c>
      <c r="L3143">
        <v>10</v>
      </c>
      <c r="M3143">
        <v>3</v>
      </c>
      <c r="N3143" t="s">
        <v>164</v>
      </c>
      <c r="O3143" s="8">
        <v>3.56</v>
      </c>
      <c r="P3143" s="8">
        <v>3.5</v>
      </c>
      <c r="Q3143" s="8">
        <v>3.41</v>
      </c>
      <c r="R3143" s="8">
        <v>3.75</v>
      </c>
      <c r="S3143" s="8">
        <v>3</v>
      </c>
      <c r="T3143" s="8">
        <v>4</v>
      </c>
      <c r="U3143" s="8">
        <v>0.31</v>
      </c>
      <c r="V3143" s="9">
        <v>32</v>
      </c>
      <c r="W3143" s="8">
        <v>0.33999999999999986</v>
      </c>
      <c r="X3143" s="8">
        <v>1</v>
      </c>
      <c r="Y3143" s="8">
        <v>6.0000000000000053E-2</v>
      </c>
      <c r="Z3143" s="8">
        <v>-0.25</v>
      </c>
      <c r="AA3143">
        <v>8.9999999999999858E-2</v>
      </c>
      <c r="AF3143" t="s">
        <v>3160</v>
      </c>
      <c r="AG3143" t="s">
        <v>1910</v>
      </c>
      <c r="AH3143" t="s">
        <v>1911</v>
      </c>
      <c r="AI3143" t="s">
        <v>1924</v>
      </c>
      <c r="AJ3143" s="7">
        <v>42460</v>
      </c>
      <c r="AK3143" t="s">
        <v>3646</v>
      </c>
      <c r="AL3143" t="s">
        <v>1908</v>
      </c>
      <c r="AM3143" t="s">
        <v>3161</v>
      </c>
      <c r="AN3143" t="s">
        <v>3663</v>
      </c>
      <c r="AO3143" t="str">
        <f>TEXT(A3143,"yyyy-mm-dd")</f>
        <v>2015-05-31</v>
      </c>
    </row>
    <row r="3144" spans="1:41">
      <c r="A3144" s="6" t="s">
        <v>3645</v>
      </c>
      <c r="B3144">
        <v>2015</v>
      </c>
      <c r="C3144">
        <v>5</v>
      </c>
      <c r="E3144" t="s">
        <v>1907</v>
      </c>
      <c r="F3144" t="s">
        <v>1908</v>
      </c>
      <c r="G3144" t="s">
        <v>102</v>
      </c>
      <c r="H3144" t="s">
        <v>3037</v>
      </c>
      <c r="I3144">
        <v>2015</v>
      </c>
      <c r="J3144">
        <v>4</v>
      </c>
      <c r="K3144" s="6">
        <v>42369</v>
      </c>
      <c r="L3144">
        <v>7</v>
      </c>
      <c r="M3144">
        <v>2</v>
      </c>
      <c r="N3144" t="s">
        <v>192</v>
      </c>
      <c r="O3144" s="8">
        <v>3.38</v>
      </c>
      <c r="P3144" s="8">
        <v>3.5</v>
      </c>
      <c r="Q3144" s="8">
        <v>3.25</v>
      </c>
      <c r="R3144" s="8">
        <v>3.5</v>
      </c>
      <c r="S3144" s="8">
        <v>3</v>
      </c>
      <c r="T3144" s="8">
        <v>3.75</v>
      </c>
      <c r="U3144" s="8">
        <v>0.2</v>
      </c>
      <c r="V3144" s="9">
        <v>34</v>
      </c>
      <c r="W3144" s="8">
        <v>0.25</v>
      </c>
      <c r="X3144" s="8">
        <v>0.75</v>
      </c>
      <c r="Y3144" s="8">
        <v>-0.12000000000000011</v>
      </c>
      <c r="Z3144" s="8">
        <v>0</v>
      </c>
      <c r="AA3144">
        <v>0.25</v>
      </c>
      <c r="AF3144" t="s">
        <v>3049</v>
      </c>
      <c r="AG3144" t="s">
        <v>1910</v>
      </c>
      <c r="AH3144" t="s">
        <v>1911</v>
      </c>
      <c r="AI3144" t="s">
        <v>1919</v>
      </c>
      <c r="AJ3144" s="7">
        <v>42369</v>
      </c>
      <c r="AK3144" t="s">
        <v>3646</v>
      </c>
      <c r="AL3144" t="s">
        <v>1908</v>
      </c>
      <c r="AM3144" t="s">
        <v>3040</v>
      </c>
      <c r="AN3144" t="s">
        <v>3662</v>
      </c>
      <c r="AO3144" t="str">
        <f>TEXT(A3144,"yyyy-mm-dd")</f>
        <v>2015-05-31</v>
      </c>
    </row>
    <row r="3145" spans="1:41">
      <c r="A3145" s="6" t="s">
        <v>3645</v>
      </c>
      <c r="B3145">
        <v>2015</v>
      </c>
      <c r="C3145">
        <v>5</v>
      </c>
      <c r="E3145" t="s">
        <v>1907</v>
      </c>
      <c r="F3145" t="s">
        <v>1908</v>
      </c>
      <c r="G3145" t="s">
        <v>102</v>
      </c>
      <c r="H3145" t="s">
        <v>2970</v>
      </c>
      <c r="I3145">
        <v>2015</v>
      </c>
      <c r="J3145">
        <v>3</v>
      </c>
      <c r="K3145" s="6">
        <v>42277</v>
      </c>
      <c r="L3145">
        <v>4</v>
      </c>
      <c r="M3145">
        <v>1</v>
      </c>
      <c r="N3145" t="s">
        <v>219</v>
      </c>
      <c r="O3145" s="8">
        <v>3.12</v>
      </c>
      <c r="P3145" s="8">
        <v>3</v>
      </c>
      <c r="Q3145" s="8">
        <v>3</v>
      </c>
      <c r="R3145" s="8">
        <v>3.25</v>
      </c>
      <c r="S3145" s="8">
        <v>3</v>
      </c>
      <c r="T3145" s="8">
        <v>3.51</v>
      </c>
      <c r="U3145" s="8">
        <v>0.17</v>
      </c>
      <c r="V3145" s="9">
        <v>34</v>
      </c>
      <c r="W3145" s="8">
        <v>0.25</v>
      </c>
      <c r="X3145" s="8">
        <v>0.50999999999999979</v>
      </c>
      <c r="Y3145" s="8">
        <v>0.12000000000000011</v>
      </c>
      <c r="Z3145" s="8">
        <v>-0.25</v>
      </c>
      <c r="AA3145">
        <v>-0.10999999999999988</v>
      </c>
      <c r="AF3145" t="s">
        <v>2971</v>
      </c>
      <c r="AG3145" t="s">
        <v>1910</v>
      </c>
      <c r="AH3145" t="s">
        <v>1911</v>
      </c>
      <c r="AI3145" t="s">
        <v>1915</v>
      </c>
      <c r="AJ3145" s="7">
        <v>42277</v>
      </c>
      <c r="AK3145" t="s">
        <v>3646</v>
      </c>
      <c r="AL3145" t="s">
        <v>1908</v>
      </c>
      <c r="AM3145" t="s">
        <v>2972</v>
      </c>
      <c r="AN3145" t="s">
        <v>3661</v>
      </c>
      <c r="AO3145" t="str">
        <f>TEXT(A3145,"yyyy-mm-dd")</f>
        <v>2015-05-31</v>
      </c>
    </row>
    <row r="3146" spans="1:41">
      <c r="A3146" s="6" t="s">
        <v>3645</v>
      </c>
      <c r="B3146">
        <v>2015</v>
      </c>
      <c r="C3146">
        <v>5</v>
      </c>
      <c r="E3146" t="s">
        <v>1907</v>
      </c>
      <c r="F3146" t="s">
        <v>1908</v>
      </c>
      <c r="G3146" t="s">
        <v>102</v>
      </c>
      <c r="H3146" t="s">
        <v>2840</v>
      </c>
      <c r="I3146">
        <v>2015</v>
      </c>
      <c r="J3146">
        <v>2</v>
      </c>
      <c r="K3146" s="6">
        <v>42185</v>
      </c>
      <c r="L3146">
        <v>1</v>
      </c>
      <c r="M3146">
        <v>0</v>
      </c>
      <c r="N3146" t="s">
        <v>169</v>
      </c>
      <c r="O3146" s="8">
        <v>3.01</v>
      </c>
      <c r="P3146" s="8">
        <v>3</v>
      </c>
      <c r="Q3146" s="8">
        <v>3</v>
      </c>
      <c r="R3146" s="8">
        <v>3</v>
      </c>
      <c r="S3146" s="8">
        <v>3</v>
      </c>
      <c r="T3146" s="8">
        <v>3.11</v>
      </c>
      <c r="U3146" s="8">
        <v>0.03</v>
      </c>
      <c r="V3146" s="9">
        <v>34</v>
      </c>
      <c r="W3146" s="8">
        <v>0</v>
      </c>
      <c r="X3146" s="8">
        <v>0.10999999999999988</v>
      </c>
      <c r="Y3146" s="8">
        <v>9.9999999999997868E-3</v>
      </c>
      <c r="Z3146" s="8">
        <v>0</v>
      </c>
      <c r="AA3146">
        <v>0</v>
      </c>
      <c r="AF3146" t="s">
        <v>2841</v>
      </c>
      <c r="AG3146" t="s">
        <v>1910</v>
      </c>
      <c r="AH3146" t="s">
        <v>1911</v>
      </c>
      <c r="AI3146" t="s">
        <v>1912</v>
      </c>
      <c r="AJ3146" s="7">
        <v>42185</v>
      </c>
      <c r="AK3146" t="s">
        <v>3646</v>
      </c>
      <c r="AL3146" t="s">
        <v>1908</v>
      </c>
      <c r="AM3146" t="s">
        <v>2842</v>
      </c>
      <c r="AN3146" t="s">
        <v>3660</v>
      </c>
      <c r="AO3146" t="str">
        <f>TEXT(A3146,"yyyy-mm-dd")</f>
        <v>2015-05-31</v>
      </c>
    </row>
    <row r="3147" spans="1:41">
      <c r="A3147" s="6" t="s">
        <v>3645</v>
      </c>
      <c r="B3147">
        <v>2015</v>
      </c>
      <c r="C3147">
        <v>5</v>
      </c>
      <c r="E3147" t="s">
        <v>100</v>
      </c>
      <c r="F3147" t="s">
        <v>101</v>
      </c>
      <c r="G3147" t="s">
        <v>83</v>
      </c>
      <c r="H3147" t="s">
        <v>3453</v>
      </c>
      <c r="I3147">
        <v>2017</v>
      </c>
      <c r="K3147" s="6">
        <v>43100</v>
      </c>
      <c r="L3147">
        <v>31</v>
      </c>
      <c r="N3147" t="s">
        <v>837</v>
      </c>
      <c r="O3147" s="8">
        <v>3.75</v>
      </c>
      <c r="P3147" s="8">
        <v>3.7</v>
      </c>
      <c r="Q3147" s="8">
        <v>3.58</v>
      </c>
      <c r="R3147" s="8">
        <v>4</v>
      </c>
      <c r="S3147" s="8">
        <v>3.1</v>
      </c>
      <c r="T3147" s="8">
        <v>4.3</v>
      </c>
      <c r="U3147" s="8">
        <v>0.28999999999999998</v>
      </c>
      <c r="V3147" s="9">
        <v>24</v>
      </c>
      <c r="W3147" s="8">
        <v>0.41999999999999993</v>
      </c>
      <c r="X3147" s="8">
        <v>1.1999999999999997</v>
      </c>
      <c r="Y3147" s="8">
        <v>4.9999999999999822E-2</v>
      </c>
      <c r="Z3147" s="8">
        <v>-0.25</v>
      </c>
      <c r="AA3147">
        <v>2.0000000000000018E-2</v>
      </c>
      <c r="AF3147" t="s">
        <v>10138</v>
      </c>
      <c r="AG3147" t="s">
        <v>9655</v>
      </c>
      <c r="AH3147" t="s">
        <v>9656</v>
      </c>
      <c r="AI3147" t="s">
        <v>9708</v>
      </c>
      <c r="AJ3147" s="7">
        <v>43100</v>
      </c>
      <c r="AK3147" t="s">
        <v>3646</v>
      </c>
      <c r="AL3147" t="s">
        <v>109</v>
      </c>
      <c r="AM3147" t="s">
        <v>3455</v>
      </c>
      <c r="AN3147" t="s">
        <v>10144</v>
      </c>
    </row>
    <row r="3148" spans="1:41">
      <c r="A3148" s="6" t="s">
        <v>3645</v>
      </c>
      <c r="B3148">
        <v>2015</v>
      </c>
      <c r="C3148">
        <v>5</v>
      </c>
      <c r="E3148" t="s">
        <v>100</v>
      </c>
      <c r="F3148" t="s">
        <v>101</v>
      </c>
      <c r="G3148" t="s">
        <v>102</v>
      </c>
      <c r="H3148" t="s">
        <v>3472</v>
      </c>
      <c r="I3148">
        <v>2016</v>
      </c>
      <c r="J3148">
        <v>4</v>
      </c>
      <c r="K3148" s="6">
        <v>42735</v>
      </c>
      <c r="L3148">
        <v>19</v>
      </c>
      <c r="M3148">
        <v>6</v>
      </c>
      <c r="N3148" t="s">
        <v>195</v>
      </c>
      <c r="O3148" s="8">
        <v>3.51</v>
      </c>
      <c r="P3148" s="8">
        <v>3.5</v>
      </c>
      <c r="Q3148" s="8">
        <v>3.2</v>
      </c>
      <c r="R3148" s="8">
        <v>3.78</v>
      </c>
      <c r="S3148" s="8">
        <v>1.43</v>
      </c>
      <c r="T3148" s="8">
        <v>4.8</v>
      </c>
      <c r="U3148" s="8">
        <v>0.65</v>
      </c>
      <c r="V3148" s="9">
        <v>30</v>
      </c>
      <c r="W3148" s="8">
        <v>0.57999999999999963</v>
      </c>
      <c r="X3148" s="8">
        <v>3.37</v>
      </c>
      <c r="Y3148" s="8">
        <v>9.9999999999997868E-3</v>
      </c>
      <c r="Z3148" s="8">
        <v>-0.10000000000000009</v>
      </c>
      <c r="AA3148">
        <v>-0.14000000000000057</v>
      </c>
      <c r="AF3148" t="s">
        <v>3473</v>
      </c>
      <c r="AG3148" t="s">
        <v>106</v>
      </c>
      <c r="AH3148" t="s">
        <v>107</v>
      </c>
      <c r="AI3148" t="s">
        <v>2670</v>
      </c>
      <c r="AJ3148" s="7">
        <v>42735</v>
      </c>
      <c r="AK3148" t="s">
        <v>3646</v>
      </c>
      <c r="AL3148" t="s">
        <v>109</v>
      </c>
      <c r="AM3148" t="s">
        <v>3474</v>
      </c>
      <c r="AN3148" t="s">
        <v>3659</v>
      </c>
      <c r="AO3148" t="str">
        <f>TEXT(A3148,"yyyy-mm-dd")</f>
        <v>2015-05-31</v>
      </c>
    </row>
    <row r="3149" spans="1:41">
      <c r="A3149" s="6" t="s">
        <v>3645</v>
      </c>
      <c r="B3149">
        <v>2015</v>
      </c>
      <c r="C3149">
        <v>5</v>
      </c>
      <c r="E3149" t="s">
        <v>100</v>
      </c>
      <c r="F3149" t="s">
        <v>101</v>
      </c>
      <c r="G3149" t="s">
        <v>83</v>
      </c>
      <c r="H3149" t="s">
        <v>3018</v>
      </c>
      <c r="I3149">
        <v>2016</v>
      </c>
      <c r="K3149" s="6">
        <v>42735</v>
      </c>
      <c r="L3149">
        <v>19</v>
      </c>
      <c r="N3149" t="s">
        <v>195</v>
      </c>
      <c r="O3149" s="8">
        <v>3.32</v>
      </c>
      <c r="P3149" s="8">
        <v>3.35</v>
      </c>
      <c r="Q3149" s="8">
        <v>3.1</v>
      </c>
      <c r="R3149" s="8">
        <v>3.5</v>
      </c>
      <c r="S3149" s="8">
        <v>2.4</v>
      </c>
      <c r="T3149" s="8">
        <v>4</v>
      </c>
      <c r="U3149" s="8">
        <v>0.35</v>
      </c>
      <c r="V3149" s="9">
        <v>34</v>
      </c>
      <c r="W3149" s="8">
        <v>0.39999999999999991</v>
      </c>
      <c r="X3149" s="8">
        <v>1.6</v>
      </c>
      <c r="Y3149" s="8">
        <v>-3.0000000000000249E-2</v>
      </c>
      <c r="Z3149" s="8">
        <v>-0.10000000000000009</v>
      </c>
      <c r="AA3149">
        <v>3.0000000000000249E-2</v>
      </c>
      <c r="AF3149" t="s">
        <v>10098</v>
      </c>
      <c r="AG3149" t="s">
        <v>9655</v>
      </c>
      <c r="AH3149" t="s">
        <v>9656</v>
      </c>
      <c r="AI3149" t="s">
        <v>9669</v>
      </c>
      <c r="AJ3149" s="7">
        <v>42735</v>
      </c>
      <c r="AK3149" t="s">
        <v>3646</v>
      </c>
      <c r="AL3149" t="s">
        <v>109</v>
      </c>
      <c r="AM3149" t="s">
        <v>3020</v>
      </c>
      <c r="AN3149" t="s">
        <v>10117</v>
      </c>
    </row>
    <row r="3150" spans="1:41">
      <c r="A3150" s="6" t="s">
        <v>3645</v>
      </c>
      <c r="B3150">
        <v>2015</v>
      </c>
      <c r="C3150">
        <v>5</v>
      </c>
      <c r="E3150" t="s">
        <v>100</v>
      </c>
      <c r="F3150" t="s">
        <v>101</v>
      </c>
      <c r="G3150" t="s">
        <v>102</v>
      </c>
      <c r="H3150" t="s">
        <v>3368</v>
      </c>
      <c r="I3150">
        <v>2016</v>
      </c>
      <c r="J3150">
        <v>3</v>
      </c>
      <c r="K3150" s="6">
        <v>42643</v>
      </c>
      <c r="L3150">
        <v>16</v>
      </c>
      <c r="M3150">
        <v>5</v>
      </c>
      <c r="N3150" t="s">
        <v>222</v>
      </c>
      <c r="O3150" s="8">
        <v>3.36</v>
      </c>
      <c r="P3150" s="8">
        <v>3.4</v>
      </c>
      <c r="Q3150" s="8">
        <v>3.16</v>
      </c>
      <c r="R3150" s="8">
        <v>3.68</v>
      </c>
      <c r="S3150" s="8">
        <v>2.09</v>
      </c>
      <c r="T3150" s="8">
        <v>4.0999999999999996</v>
      </c>
      <c r="U3150" s="8">
        <v>0.44</v>
      </c>
      <c r="V3150" s="9">
        <v>30</v>
      </c>
      <c r="W3150" s="8">
        <v>0.52</v>
      </c>
      <c r="X3150" s="8">
        <v>2.0099999999999998</v>
      </c>
      <c r="Y3150" s="8">
        <v>-4.0000000000000036E-2</v>
      </c>
      <c r="Z3150" s="8">
        <v>0</v>
      </c>
      <c r="AA3150">
        <v>0.12000000000000011</v>
      </c>
      <c r="AF3150" t="s">
        <v>3470</v>
      </c>
      <c r="AG3150" t="s">
        <v>106</v>
      </c>
      <c r="AH3150" t="s">
        <v>107</v>
      </c>
      <c r="AI3150" t="s">
        <v>2667</v>
      </c>
      <c r="AJ3150" s="7">
        <v>42643</v>
      </c>
      <c r="AK3150" t="s">
        <v>3646</v>
      </c>
      <c r="AL3150" t="s">
        <v>109</v>
      </c>
      <c r="AM3150" t="s">
        <v>3370</v>
      </c>
      <c r="AN3150" t="s">
        <v>3658</v>
      </c>
      <c r="AO3150" t="str">
        <f>TEXT(A3150,"yyyy-mm-dd")</f>
        <v>2015-05-31</v>
      </c>
    </row>
    <row r="3151" spans="1:41">
      <c r="A3151" s="6" t="s">
        <v>3645</v>
      </c>
      <c r="B3151">
        <v>2015</v>
      </c>
      <c r="C3151">
        <v>5</v>
      </c>
      <c r="E3151" t="s">
        <v>100</v>
      </c>
      <c r="F3151" t="s">
        <v>101</v>
      </c>
      <c r="G3151" t="s">
        <v>102</v>
      </c>
      <c r="H3151" t="s">
        <v>3265</v>
      </c>
      <c r="I3151">
        <v>2016</v>
      </c>
      <c r="J3151">
        <v>2</v>
      </c>
      <c r="K3151" s="6">
        <v>42551</v>
      </c>
      <c r="L3151">
        <v>13</v>
      </c>
      <c r="M3151">
        <v>4</v>
      </c>
      <c r="N3151" t="s">
        <v>252</v>
      </c>
      <c r="O3151" s="8">
        <v>3.35</v>
      </c>
      <c r="P3151" s="8">
        <v>3.3</v>
      </c>
      <c r="Q3151" s="8">
        <v>3.11</v>
      </c>
      <c r="R3151" s="8">
        <v>3.67</v>
      </c>
      <c r="S3151" s="8">
        <v>2.2000000000000002</v>
      </c>
      <c r="T3151" s="8">
        <v>4.4000000000000004</v>
      </c>
      <c r="U3151" s="8">
        <v>0.49</v>
      </c>
      <c r="V3151" s="9">
        <v>30</v>
      </c>
      <c r="W3151" s="8">
        <v>0.56000000000000005</v>
      </c>
      <c r="X3151" s="8">
        <v>2.2000000000000002</v>
      </c>
      <c r="Y3151" s="8">
        <v>5.0000000000000266E-2</v>
      </c>
      <c r="Z3151" s="8">
        <v>-5.0000000000000266E-2</v>
      </c>
      <c r="AA3151">
        <v>-0.11999999999999966</v>
      </c>
      <c r="AF3151" t="s">
        <v>3468</v>
      </c>
      <c r="AG3151" t="s">
        <v>106</v>
      </c>
      <c r="AH3151" t="s">
        <v>107</v>
      </c>
      <c r="AI3151" t="s">
        <v>502</v>
      </c>
      <c r="AJ3151" s="7">
        <v>42551</v>
      </c>
      <c r="AK3151" t="s">
        <v>3646</v>
      </c>
      <c r="AL3151" t="s">
        <v>109</v>
      </c>
      <c r="AM3151" t="s">
        <v>3267</v>
      </c>
      <c r="AN3151" t="s">
        <v>3657</v>
      </c>
      <c r="AO3151" t="str">
        <f>TEXT(A3151,"yyyy-mm-dd")</f>
        <v>2015-05-31</v>
      </c>
    </row>
    <row r="3152" spans="1:41">
      <c r="A3152" s="6" t="s">
        <v>3645</v>
      </c>
      <c r="B3152">
        <v>2015</v>
      </c>
      <c r="C3152">
        <v>5</v>
      </c>
      <c r="E3152" t="s">
        <v>100</v>
      </c>
      <c r="F3152" t="s">
        <v>101</v>
      </c>
      <c r="G3152" t="s">
        <v>102</v>
      </c>
      <c r="H3152" t="s">
        <v>3159</v>
      </c>
      <c r="I3152">
        <v>2016</v>
      </c>
      <c r="J3152">
        <v>1</v>
      </c>
      <c r="K3152" s="6">
        <v>42460</v>
      </c>
      <c r="L3152">
        <v>10</v>
      </c>
      <c r="M3152">
        <v>3</v>
      </c>
      <c r="N3152" t="s">
        <v>164</v>
      </c>
      <c r="O3152" s="8">
        <v>3.07</v>
      </c>
      <c r="P3152" s="8">
        <v>3.09</v>
      </c>
      <c r="Q3152" s="8">
        <v>2.73</v>
      </c>
      <c r="R3152" s="8">
        <v>3.25</v>
      </c>
      <c r="S3152" s="8">
        <v>2.5</v>
      </c>
      <c r="T3152" s="8">
        <v>4.3499999999999996</v>
      </c>
      <c r="U3152" s="8">
        <v>0.41</v>
      </c>
      <c r="V3152" s="9">
        <v>30</v>
      </c>
      <c r="W3152" s="8">
        <v>0.52</v>
      </c>
      <c r="X3152" s="8">
        <v>1.8499999999999996</v>
      </c>
      <c r="Y3152" s="8">
        <v>-2.0000000000000018E-2</v>
      </c>
      <c r="Z3152" s="8">
        <v>-0.11000000000000032</v>
      </c>
      <c r="AA3152">
        <v>-4.9999999999999822E-2</v>
      </c>
      <c r="AF3152" t="s">
        <v>3466</v>
      </c>
      <c r="AG3152" t="s">
        <v>106</v>
      </c>
      <c r="AH3152" t="s">
        <v>107</v>
      </c>
      <c r="AI3152" t="s">
        <v>497</v>
      </c>
      <c r="AJ3152" s="7">
        <v>42460</v>
      </c>
      <c r="AK3152" t="s">
        <v>3646</v>
      </c>
      <c r="AL3152" t="s">
        <v>109</v>
      </c>
      <c r="AM3152" t="s">
        <v>3161</v>
      </c>
      <c r="AN3152" t="s">
        <v>3656</v>
      </c>
      <c r="AO3152" t="str">
        <f>TEXT(A3152,"yyyy-mm-dd")</f>
        <v>2015-05-31</v>
      </c>
    </row>
    <row r="3153" spans="1:41">
      <c r="A3153" s="6" t="s">
        <v>3645</v>
      </c>
      <c r="B3153">
        <v>2015</v>
      </c>
      <c r="C3153">
        <v>5</v>
      </c>
      <c r="E3153" t="s">
        <v>100</v>
      </c>
      <c r="F3153" t="s">
        <v>101</v>
      </c>
      <c r="G3153" t="s">
        <v>102</v>
      </c>
      <c r="H3153" t="s">
        <v>3037</v>
      </c>
      <c r="I3153">
        <v>2015</v>
      </c>
      <c r="J3153">
        <v>4</v>
      </c>
      <c r="K3153" s="6">
        <v>42369</v>
      </c>
      <c r="L3153">
        <v>7</v>
      </c>
      <c r="M3153">
        <v>2</v>
      </c>
      <c r="N3153" t="s">
        <v>192</v>
      </c>
      <c r="O3153" s="8">
        <v>2.76</v>
      </c>
      <c r="P3153" s="8">
        <v>2.8</v>
      </c>
      <c r="Q3153" s="8">
        <v>2.61</v>
      </c>
      <c r="R3153" s="8">
        <v>3.1</v>
      </c>
      <c r="S3153" s="8">
        <v>1.08</v>
      </c>
      <c r="T3153" s="8">
        <v>3.5</v>
      </c>
      <c r="U3153" s="8">
        <v>0.49</v>
      </c>
      <c r="V3153" s="9">
        <v>34</v>
      </c>
      <c r="W3153" s="8">
        <v>0.49000000000000021</v>
      </c>
      <c r="X3153" s="8">
        <v>2.42</v>
      </c>
      <c r="Y3153" s="8">
        <v>-4.0000000000000036E-2</v>
      </c>
      <c r="Z3153" s="8">
        <v>-0.20000000000000018</v>
      </c>
      <c r="AA3153">
        <v>-2.9999999999999805E-2</v>
      </c>
      <c r="AF3153" t="s">
        <v>3038</v>
      </c>
      <c r="AG3153" t="s">
        <v>106</v>
      </c>
      <c r="AH3153" t="s">
        <v>107</v>
      </c>
      <c r="AI3153" t="s">
        <v>427</v>
      </c>
      <c r="AJ3153" s="7">
        <v>42369</v>
      </c>
      <c r="AK3153" t="s">
        <v>3646</v>
      </c>
      <c r="AL3153" t="s">
        <v>109</v>
      </c>
      <c r="AM3153" t="s">
        <v>3040</v>
      </c>
      <c r="AN3153" t="s">
        <v>3655</v>
      </c>
      <c r="AO3153" t="str">
        <f>TEXT(A3153,"yyyy-mm-dd")</f>
        <v>2015-05-31</v>
      </c>
    </row>
    <row r="3154" spans="1:41">
      <c r="A3154" s="6" t="s">
        <v>3645</v>
      </c>
      <c r="B3154">
        <v>2015</v>
      </c>
      <c r="C3154">
        <v>5</v>
      </c>
      <c r="E3154" t="s">
        <v>100</v>
      </c>
      <c r="F3154" t="s">
        <v>101</v>
      </c>
      <c r="G3154" t="s">
        <v>83</v>
      </c>
      <c r="H3154" t="s">
        <v>2624</v>
      </c>
      <c r="I3154">
        <v>2015</v>
      </c>
      <c r="K3154" s="6">
        <v>42369</v>
      </c>
      <c r="L3154">
        <v>7</v>
      </c>
      <c r="N3154" t="s">
        <v>192</v>
      </c>
      <c r="O3154" s="8">
        <v>2.66</v>
      </c>
      <c r="P3154" s="8">
        <v>2.7</v>
      </c>
      <c r="Q3154" s="8">
        <v>2.54</v>
      </c>
      <c r="R3154" s="8">
        <v>2.8</v>
      </c>
      <c r="S3154" s="8">
        <v>1.9</v>
      </c>
      <c r="T3154" s="8">
        <v>3.2</v>
      </c>
      <c r="U3154" s="8">
        <v>0.23</v>
      </c>
      <c r="V3154" s="9">
        <v>35</v>
      </c>
      <c r="W3154" s="8">
        <v>0.25999999999999979</v>
      </c>
      <c r="X3154" s="8">
        <v>1.3000000000000003</v>
      </c>
      <c r="Y3154" s="8">
        <v>-4.0000000000000036E-2</v>
      </c>
      <c r="Z3154" s="8">
        <v>-9.9999999999999645E-2</v>
      </c>
      <c r="AA3154">
        <v>-6.999999999999984E-2</v>
      </c>
      <c r="AF3154" t="s">
        <v>10060</v>
      </c>
      <c r="AG3154" t="s">
        <v>9655</v>
      </c>
      <c r="AH3154" t="s">
        <v>9656</v>
      </c>
      <c r="AI3154" t="s">
        <v>9657</v>
      </c>
      <c r="AJ3154" s="7">
        <v>42369</v>
      </c>
      <c r="AK3154" t="s">
        <v>3646</v>
      </c>
      <c r="AL3154" t="s">
        <v>109</v>
      </c>
      <c r="AM3154" t="s">
        <v>2626</v>
      </c>
      <c r="AN3154" t="s">
        <v>10089</v>
      </c>
    </row>
    <row r="3155" spans="1:41">
      <c r="A3155" s="6" t="s">
        <v>3645</v>
      </c>
      <c r="B3155">
        <v>2015</v>
      </c>
      <c r="C3155">
        <v>5</v>
      </c>
      <c r="E3155" t="s">
        <v>100</v>
      </c>
      <c r="F3155" t="s">
        <v>101</v>
      </c>
      <c r="G3155" t="s">
        <v>102</v>
      </c>
      <c r="H3155" t="s">
        <v>2970</v>
      </c>
      <c r="I3155">
        <v>2015</v>
      </c>
      <c r="J3155">
        <v>3</v>
      </c>
      <c r="K3155" s="6">
        <v>42277</v>
      </c>
      <c r="L3155">
        <v>4</v>
      </c>
      <c r="M3155">
        <v>1</v>
      </c>
      <c r="N3155" t="s">
        <v>219</v>
      </c>
      <c r="O3155" s="8">
        <v>2.75</v>
      </c>
      <c r="P3155" s="8">
        <v>2.7</v>
      </c>
      <c r="Q3155" s="8">
        <v>2.6</v>
      </c>
      <c r="R3155" s="8">
        <v>2.86</v>
      </c>
      <c r="S3155" s="8">
        <v>1.5</v>
      </c>
      <c r="T3155" s="8">
        <v>3.62</v>
      </c>
      <c r="U3155" s="8">
        <v>0.37</v>
      </c>
      <c r="V3155" s="9">
        <v>34</v>
      </c>
      <c r="W3155" s="8">
        <v>0.25999999999999979</v>
      </c>
      <c r="X3155" s="8">
        <v>2.12</v>
      </c>
      <c r="Y3155" s="8">
        <v>4.9999999999999822E-2</v>
      </c>
      <c r="Z3155" s="8">
        <v>-0.19999999999999973</v>
      </c>
      <c r="AA3155">
        <v>-0.12000000000000011</v>
      </c>
      <c r="AF3155" t="s">
        <v>3035</v>
      </c>
      <c r="AG3155" t="s">
        <v>106</v>
      </c>
      <c r="AH3155" t="s">
        <v>107</v>
      </c>
      <c r="AI3155" t="s">
        <v>340</v>
      </c>
      <c r="AJ3155" s="7">
        <v>42277</v>
      </c>
      <c r="AK3155" t="s">
        <v>3646</v>
      </c>
      <c r="AL3155" t="s">
        <v>109</v>
      </c>
      <c r="AM3155" t="s">
        <v>2972</v>
      </c>
      <c r="AN3155" t="s">
        <v>3654</v>
      </c>
      <c r="AO3155" t="str">
        <f>TEXT(A3155,"yyyy-mm-dd")</f>
        <v>2015-05-31</v>
      </c>
    </row>
    <row r="3156" spans="1:41">
      <c r="A3156" s="6" t="s">
        <v>3645</v>
      </c>
      <c r="B3156">
        <v>2015</v>
      </c>
      <c r="C3156">
        <v>5</v>
      </c>
      <c r="E3156" t="s">
        <v>100</v>
      </c>
      <c r="F3156" t="s">
        <v>101</v>
      </c>
      <c r="G3156" t="s">
        <v>102</v>
      </c>
      <c r="H3156" t="s">
        <v>2840</v>
      </c>
      <c r="I3156">
        <v>2015</v>
      </c>
      <c r="J3156">
        <v>2</v>
      </c>
      <c r="K3156" s="6">
        <v>42185</v>
      </c>
      <c r="L3156">
        <v>1</v>
      </c>
      <c r="M3156">
        <v>0</v>
      </c>
      <c r="N3156" t="s">
        <v>169</v>
      </c>
      <c r="O3156" s="8">
        <v>2.61</v>
      </c>
      <c r="P3156" s="8">
        <v>2.62</v>
      </c>
      <c r="Q3156" s="8">
        <v>2.38</v>
      </c>
      <c r="R3156" s="8">
        <v>2.87</v>
      </c>
      <c r="S3156" s="8">
        <v>1.7</v>
      </c>
      <c r="T3156" s="8">
        <v>3.4</v>
      </c>
      <c r="U3156" s="8">
        <v>0.37</v>
      </c>
      <c r="V3156" s="9">
        <v>34</v>
      </c>
      <c r="W3156" s="8">
        <v>0.49000000000000021</v>
      </c>
      <c r="X3156" s="8">
        <v>1.7</v>
      </c>
      <c r="Y3156" s="8">
        <v>-1.0000000000000231E-2</v>
      </c>
      <c r="Z3156" s="8">
        <v>-0.2799999999999998</v>
      </c>
      <c r="AA3156">
        <v>4.4408920985006262E-16</v>
      </c>
      <c r="AF3156" t="s">
        <v>3033</v>
      </c>
      <c r="AG3156" t="s">
        <v>106</v>
      </c>
      <c r="AH3156" t="s">
        <v>107</v>
      </c>
      <c r="AI3156" t="s">
        <v>108</v>
      </c>
      <c r="AJ3156" s="7">
        <v>42185</v>
      </c>
      <c r="AK3156" t="s">
        <v>3646</v>
      </c>
      <c r="AL3156" t="s">
        <v>109</v>
      </c>
      <c r="AM3156" t="s">
        <v>2842</v>
      </c>
      <c r="AN3156" t="s">
        <v>3653</v>
      </c>
      <c r="AO3156" t="str">
        <f>TEXT(A3156,"yyyy-mm-dd")</f>
        <v>2015-05-31</v>
      </c>
    </row>
    <row r="3157" spans="1:41">
      <c r="A3157" s="6" t="s">
        <v>3645</v>
      </c>
      <c r="B3157">
        <v>2015</v>
      </c>
      <c r="C3157">
        <v>5</v>
      </c>
      <c r="E3157" t="s">
        <v>2685</v>
      </c>
      <c r="F3157" t="s">
        <v>101</v>
      </c>
      <c r="G3157" t="s">
        <v>774</v>
      </c>
      <c r="H3157" t="s">
        <v>2686</v>
      </c>
      <c r="K3157" s="6"/>
      <c r="O3157" s="8">
        <v>3.69</v>
      </c>
      <c r="P3157" s="8">
        <v>3.75</v>
      </c>
      <c r="Q3157" s="8">
        <v>3.33</v>
      </c>
      <c r="R3157" s="8">
        <v>4</v>
      </c>
      <c r="S3157" s="8">
        <v>2.8</v>
      </c>
      <c r="T3157" s="8">
        <v>4.5</v>
      </c>
      <c r="U3157" s="8">
        <v>0.42</v>
      </c>
      <c r="V3157" s="9">
        <v>22</v>
      </c>
      <c r="W3157" s="8">
        <v>0.66999999999999993</v>
      </c>
      <c r="X3157" s="8">
        <v>1.7000000000000002</v>
      </c>
      <c r="Y3157" s="8">
        <v>-6.0000000000000053E-2</v>
      </c>
      <c r="Z3157" s="8">
        <v>-8.0000000000000071E-2</v>
      </c>
      <c r="AA3157">
        <v>0.16999999999999993</v>
      </c>
      <c r="AF3157" t="s">
        <v>2687</v>
      </c>
      <c r="AG3157" t="s">
        <v>2688</v>
      </c>
      <c r="AH3157" t="s">
        <v>2689</v>
      </c>
      <c r="AI3157" t="s">
        <v>2690</v>
      </c>
      <c r="AJ3157" s="7"/>
      <c r="AK3157" t="s">
        <v>3646</v>
      </c>
      <c r="AL3157" t="s">
        <v>109</v>
      </c>
      <c r="AM3157" t="s">
        <v>2686</v>
      </c>
      <c r="AN3157" t="s">
        <v>3672</v>
      </c>
      <c r="AO3157" t="str">
        <f>TEXT(A3157,"yyyy-mm-dd")</f>
        <v>2015-05-31</v>
      </c>
    </row>
    <row r="3158" spans="1:41">
      <c r="A3158" s="6" t="s">
        <v>3645</v>
      </c>
      <c r="B3158">
        <v>2015</v>
      </c>
      <c r="C3158">
        <v>5</v>
      </c>
      <c r="E3158" t="s">
        <v>81</v>
      </c>
      <c r="F3158" t="s">
        <v>82</v>
      </c>
      <c r="G3158" t="s">
        <v>83</v>
      </c>
      <c r="H3158" t="s">
        <v>3453</v>
      </c>
      <c r="I3158">
        <v>2017</v>
      </c>
      <c r="K3158" s="6">
        <v>43100</v>
      </c>
      <c r="L3158">
        <v>31</v>
      </c>
      <c r="N3158" t="s">
        <v>837</v>
      </c>
      <c r="O3158" s="8">
        <v>3.39</v>
      </c>
      <c r="P3158" s="8">
        <v>3.4</v>
      </c>
      <c r="Q3158" s="8">
        <v>3.25</v>
      </c>
      <c r="R3158" s="8">
        <v>3.54</v>
      </c>
      <c r="S3158" s="8">
        <v>3</v>
      </c>
      <c r="T3158" s="8">
        <v>3.93</v>
      </c>
      <c r="U3158" s="8">
        <v>0.24</v>
      </c>
      <c r="V3158" s="9">
        <v>27</v>
      </c>
      <c r="W3158" s="8">
        <v>0.29000000000000004</v>
      </c>
      <c r="X3158" s="8">
        <v>0.93000000000000016</v>
      </c>
      <c r="Y3158" s="8">
        <v>-9.9999999999997868E-3</v>
      </c>
      <c r="Z3158" s="8">
        <v>-4.0000000000000036E-2</v>
      </c>
      <c r="AA3158">
        <v>2.9999999999999805E-2</v>
      </c>
      <c r="AF3158" t="s">
        <v>3454</v>
      </c>
      <c r="AG3158" t="s">
        <v>87</v>
      </c>
      <c r="AH3158" t="s">
        <v>88</v>
      </c>
      <c r="AI3158" t="s">
        <v>359</v>
      </c>
      <c r="AJ3158" s="7">
        <v>43100</v>
      </c>
      <c r="AK3158" t="s">
        <v>3646</v>
      </c>
      <c r="AL3158" t="s">
        <v>91</v>
      </c>
      <c r="AM3158" t="s">
        <v>3455</v>
      </c>
      <c r="AN3158" t="s">
        <v>3649</v>
      </c>
      <c r="AO3158" t="str">
        <f>TEXT(A3158,"yyyy-mm-dd")</f>
        <v>2015-05-31</v>
      </c>
    </row>
    <row r="3159" spans="1:41">
      <c r="A3159" s="6" t="s">
        <v>3645</v>
      </c>
      <c r="B3159">
        <v>2015</v>
      </c>
      <c r="C3159">
        <v>5</v>
      </c>
      <c r="E3159" t="s">
        <v>392</v>
      </c>
      <c r="F3159" t="s">
        <v>82</v>
      </c>
      <c r="G3159" t="s">
        <v>83</v>
      </c>
      <c r="H3159" t="s">
        <v>3453</v>
      </c>
      <c r="I3159">
        <v>2017</v>
      </c>
      <c r="K3159" s="6">
        <v>43100</v>
      </c>
      <c r="L3159">
        <v>31</v>
      </c>
      <c r="N3159" t="s">
        <v>837</v>
      </c>
      <c r="O3159" s="8">
        <v>3.15</v>
      </c>
      <c r="P3159" s="8">
        <v>3.2</v>
      </c>
      <c r="Q3159" s="8">
        <v>3</v>
      </c>
      <c r="R3159" s="8">
        <v>3.3</v>
      </c>
      <c r="S3159" s="8">
        <v>2.4500000000000002</v>
      </c>
      <c r="T3159" s="8">
        <v>3.66</v>
      </c>
      <c r="U3159" s="8">
        <v>0.27</v>
      </c>
      <c r="V3159" s="9">
        <v>25</v>
      </c>
      <c r="W3159" s="8">
        <v>0.29999999999999982</v>
      </c>
      <c r="X3159" s="8">
        <v>1.21</v>
      </c>
      <c r="Y3159" s="8">
        <v>-5.0000000000000266E-2</v>
      </c>
      <c r="Z3159" s="8">
        <v>2.0000000000000018E-2</v>
      </c>
      <c r="AA3159">
        <v>-4.0000000000000036E-2</v>
      </c>
      <c r="AF3159" t="s">
        <v>3454</v>
      </c>
      <c r="AG3159" t="s">
        <v>87</v>
      </c>
      <c r="AH3159" t="s">
        <v>88</v>
      </c>
      <c r="AI3159" t="s">
        <v>359</v>
      </c>
      <c r="AJ3159" s="7">
        <v>43100</v>
      </c>
      <c r="AK3159" t="s">
        <v>3646</v>
      </c>
      <c r="AL3159" t="s">
        <v>393</v>
      </c>
      <c r="AM3159" t="s">
        <v>3455</v>
      </c>
      <c r="AN3159" t="s">
        <v>3652</v>
      </c>
      <c r="AO3159" t="str">
        <f>TEXT(A3159,"yyyy-mm-dd")</f>
        <v>2015-05-31</v>
      </c>
    </row>
    <row r="3160" spans="1:41">
      <c r="A3160" s="6" t="s">
        <v>3645</v>
      </c>
      <c r="B3160">
        <v>2015</v>
      </c>
      <c r="C3160">
        <v>5</v>
      </c>
      <c r="E3160" t="s">
        <v>81</v>
      </c>
      <c r="F3160" t="s">
        <v>82</v>
      </c>
      <c r="G3160" t="s">
        <v>83</v>
      </c>
      <c r="H3160" t="s">
        <v>3018</v>
      </c>
      <c r="I3160">
        <v>2016</v>
      </c>
      <c r="K3160" s="6">
        <v>42735</v>
      </c>
      <c r="L3160">
        <v>19</v>
      </c>
      <c r="N3160" t="s">
        <v>195</v>
      </c>
      <c r="O3160" s="8">
        <v>3.4</v>
      </c>
      <c r="P3160" s="8">
        <v>3.44</v>
      </c>
      <c r="Q3160" s="8">
        <v>3.21</v>
      </c>
      <c r="R3160" s="8">
        <v>3.63</v>
      </c>
      <c r="S3160" s="8">
        <v>2.8</v>
      </c>
      <c r="T3160" s="8">
        <v>3.88</v>
      </c>
      <c r="U3160" s="8">
        <v>0.27</v>
      </c>
      <c r="V3160" s="9">
        <v>35</v>
      </c>
      <c r="W3160" s="8">
        <v>0.41999999999999993</v>
      </c>
      <c r="X3160" s="8">
        <v>1.08</v>
      </c>
      <c r="Y3160" s="8">
        <v>-4.0000000000000036E-2</v>
      </c>
      <c r="Z3160" s="8">
        <v>-1.0000000000000231E-2</v>
      </c>
      <c r="AA3160">
        <v>5.9999999999999609E-2</v>
      </c>
      <c r="AF3160" t="s">
        <v>3019</v>
      </c>
      <c r="AG3160" t="s">
        <v>87</v>
      </c>
      <c r="AH3160" t="s">
        <v>88</v>
      </c>
      <c r="AI3160" t="s">
        <v>97</v>
      </c>
      <c r="AJ3160" s="7">
        <v>42735</v>
      </c>
      <c r="AK3160" t="s">
        <v>3646</v>
      </c>
      <c r="AL3160" t="s">
        <v>91</v>
      </c>
      <c r="AM3160" t="s">
        <v>3020</v>
      </c>
      <c r="AN3160" t="s">
        <v>3648</v>
      </c>
      <c r="AO3160" t="str">
        <f>TEXT(A3160,"yyyy-mm-dd")</f>
        <v>2015-05-31</v>
      </c>
    </row>
    <row r="3161" spans="1:41">
      <c r="A3161" s="6" t="s">
        <v>3645</v>
      </c>
      <c r="B3161">
        <v>2015</v>
      </c>
      <c r="C3161">
        <v>5</v>
      </c>
      <c r="E3161" t="s">
        <v>392</v>
      </c>
      <c r="F3161" t="s">
        <v>82</v>
      </c>
      <c r="G3161" t="s">
        <v>83</v>
      </c>
      <c r="H3161" t="s">
        <v>3018</v>
      </c>
      <c r="I3161">
        <v>2016</v>
      </c>
      <c r="K3161" s="6">
        <v>42735</v>
      </c>
      <c r="L3161">
        <v>19</v>
      </c>
      <c r="N3161" t="s">
        <v>195</v>
      </c>
      <c r="O3161" s="8">
        <v>3.06</v>
      </c>
      <c r="P3161" s="8">
        <v>3.05</v>
      </c>
      <c r="Q3161" s="8">
        <v>2.88</v>
      </c>
      <c r="R3161" s="8">
        <v>3.21</v>
      </c>
      <c r="S3161" s="8">
        <v>2.4300000000000002</v>
      </c>
      <c r="T3161" s="8">
        <v>3.69</v>
      </c>
      <c r="U3161" s="8">
        <v>0.28999999999999998</v>
      </c>
      <c r="V3161" s="9">
        <v>32</v>
      </c>
      <c r="W3161" s="8">
        <v>0.33000000000000007</v>
      </c>
      <c r="X3161" s="8">
        <v>1.2599999999999998</v>
      </c>
      <c r="Y3161" s="8">
        <v>1.0000000000000231E-2</v>
      </c>
      <c r="Z3161" s="8">
        <v>4.9999999999999822E-2</v>
      </c>
      <c r="AA3161">
        <v>-1.0000000000000231E-2</v>
      </c>
      <c r="AF3161" t="s">
        <v>3019</v>
      </c>
      <c r="AG3161" t="s">
        <v>87</v>
      </c>
      <c r="AH3161" t="s">
        <v>88</v>
      </c>
      <c r="AI3161" t="s">
        <v>97</v>
      </c>
      <c r="AJ3161" s="7">
        <v>42735</v>
      </c>
      <c r="AK3161" t="s">
        <v>3646</v>
      </c>
      <c r="AL3161" t="s">
        <v>393</v>
      </c>
      <c r="AM3161" t="s">
        <v>3020</v>
      </c>
      <c r="AN3161" t="s">
        <v>3651</v>
      </c>
      <c r="AO3161" t="str">
        <f>TEXT(A3161,"yyyy-mm-dd")</f>
        <v>2015-05-31</v>
      </c>
    </row>
    <row r="3162" spans="1:41">
      <c r="A3162" s="6" t="s">
        <v>3645</v>
      </c>
      <c r="B3162">
        <v>2015</v>
      </c>
      <c r="C3162">
        <v>5</v>
      </c>
      <c r="E3162" t="s">
        <v>81</v>
      </c>
      <c r="F3162" t="s">
        <v>82</v>
      </c>
      <c r="G3162" t="s">
        <v>83</v>
      </c>
      <c r="H3162" t="s">
        <v>2624</v>
      </c>
      <c r="I3162">
        <v>2015</v>
      </c>
      <c r="K3162" s="6">
        <v>42369</v>
      </c>
      <c r="L3162">
        <v>7</v>
      </c>
      <c r="N3162" t="s">
        <v>192</v>
      </c>
      <c r="O3162" s="8">
        <v>2.96</v>
      </c>
      <c r="P3162" s="8">
        <v>3</v>
      </c>
      <c r="Q3162" s="8">
        <v>2.8</v>
      </c>
      <c r="R3162" s="8">
        <v>3.08</v>
      </c>
      <c r="S3162" s="8">
        <v>2.52</v>
      </c>
      <c r="T3162" s="8">
        <v>3.56</v>
      </c>
      <c r="U3162" s="8">
        <v>0.23</v>
      </c>
      <c r="V3162" s="9">
        <v>35</v>
      </c>
      <c r="W3162" s="8">
        <v>0.28000000000000025</v>
      </c>
      <c r="X3162" s="8">
        <v>1.04</v>
      </c>
      <c r="Y3162" s="8">
        <v>-4.0000000000000036E-2</v>
      </c>
      <c r="Z3162" s="8">
        <v>-4.0000000000000036E-2</v>
      </c>
      <c r="AA3162">
        <v>4.0000000000000036E-2</v>
      </c>
      <c r="AF3162" t="s">
        <v>2625</v>
      </c>
      <c r="AG3162" t="s">
        <v>87</v>
      </c>
      <c r="AH3162" t="s">
        <v>88</v>
      </c>
      <c r="AI3162" t="s">
        <v>89</v>
      </c>
      <c r="AJ3162" s="7">
        <v>42369</v>
      </c>
      <c r="AK3162" t="s">
        <v>3646</v>
      </c>
      <c r="AL3162" t="s">
        <v>91</v>
      </c>
      <c r="AM3162" t="s">
        <v>2626</v>
      </c>
      <c r="AN3162" t="s">
        <v>3647</v>
      </c>
      <c r="AO3162" t="str">
        <f>TEXT(A3162,"yyyy-mm-dd")</f>
        <v>2015-05-31</v>
      </c>
    </row>
    <row r="3163" spans="1:41">
      <c r="A3163" s="6" t="s">
        <v>3645</v>
      </c>
      <c r="B3163">
        <v>2015</v>
      </c>
      <c r="C3163">
        <v>5</v>
      </c>
      <c r="E3163" t="s">
        <v>392</v>
      </c>
      <c r="F3163" t="s">
        <v>82</v>
      </c>
      <c r="G3163" t="s">
        <v>83</v>
      </c>
      <c r="H3163" t="s">
        <v>2624</v>
      </c>
      <c r="I3163">
        <v>2015</v>
      </c>
      <c r="K3163" s="6">
        <v>42369</v>
      </c>
      <c r="L3163">
        <v>7</v>
      </c>
      <c r="N3163" t="s">
        <v>192</v>
      </c>
      <c r="O3163" s="8">
        <v>2.7</v>
      </c>
      <c r="P3163" s="8">
        <v>2.67</v>
      </c>
      <c r="Q3163" s="8">
        <v>2.52</v>
      </c>
      <c r="R3163" s="8">
        <v>2.88</v>
      </c>
      <c r="S3163" s="8">
        <v>2.37</v>
      </c>
      <c r="T3163" s="8">
        <v>3.14</v>
      </c>
      <c r="U3163" s="8">
        <v>0.21</v>
      </c>
      <c r="V3163" s="9">
        <v>33</v>
      </c>
      <c r="W3163" s="8">
        <v>0.35999999999999988</v>
      </c>
      <c r="X3163" s="8">
        <v>0.77</v>
      </c>
      <c r="Y3163" s="8">
        <v>3.0000000000000249E-2</v>
      </c>
      <c r="Z3163" s="8">
        <v>-0.12999999999999989</v>
      </c>
      <c r="AA3163">
        <v>0</v>
      </c>
      <c r="AF3163" t="s">
        <v>2625</v>
      </c>
      <c r="AG3163" t="s">
        <v>87</v>
      </c>
      <c r="AH3163" t="s">
        <v>88</v>
      </c>
      <c r="AI3163" t="s">
        <v>89</v>
      </c>
      <c r="AJ3163" s="7">
        <v>42369</v>
      </c>
      <c r="AK3163" t="s">
        <v>3646</v>
      </c>
      <c r="AL3163" t="s">
        <v>393</v>
      </c>
      <c r="AM3163" t="s">
        <v>2626</v>
      </c>
      <c r="AN3163" t="s">
        <v>3650</v>
      </c>
      <c r="AO3163" t="str">
        <f>TEXT(A3163,"yyyy-mm-dd")</f>
        <v>2015-05-31</v>
      </c>
    </row>
    <row r="3164" spans="1:41">
      <c r="A3164" s="6" t="s">
        <v>3645</v>
      </c>
      <c r="B3164">
        <v>2015</v>
      </c>
      <c r="C3164">
        <v>5</v>
      </c>
      <c r="E3164" t="s">
        <v>81</v>
      </c>
      <c r="F3164" t="s">
        <v>82</v>
      </c>
      <c r="G3164" t="s">
        <v>774</v>
      </c>
      <c r="H3164" t="s">
        <v>775</v>
      </c>
      <c r="K3164" s="6"/>
      <c r="O3164" s="8">
        <v>3.4</v>
      </c>
      <c r="P3164" s="8">
        <v>3.46</v>
      </c>
      <c r="Q3164" s="8">
        <v>3.23</v>
      </c>
      <c r="R3164" s="8">
        <v>3.56</v>
      </c>
      <c r="S3164" s="8">
        <v>3</v>
      </c>
      <c r="T3164" s="8">
        <v>3.8</v>
      </c>
      <c r="U3164" s="8">
        <v>0.24</v>
      </c>
      <c r="V3164" s="9">
        <v>26</v>
      </c>
      <c r="W3164" s="8">
        <v>0.33000000000000007</v>
      </c>
      <c r="X3164" s="8">
        <v>0.79999999999999982</v>
      </c>
      <c r="Y3164" s="8">
        <v>-6.0000000000000053E-2</v>
      </c>
      <c r="Z3164" s="8">
        <v>-2.0000000000000018E-2</v>
      </c>
      <c r="AA3164">
        <v>0.12000000000000011</v>
      </c>
      <c r="AF3164" t="s">
        <v>776</v>
      </c>
      <c r="AG3164" t="s">
        <v>777</v>
      </c>
      <c r="AH3164" t="s">
        <v>778</v>
      </c>
      <c r="AI3164" t="s">
        <v>779</v>
      </c>
      <c r="AJ3164" s="7"/>
      <c r="AK3164" t="s">
        <v>3646</v>
      </c>
      <c r="AL3164" t="s">
        <v>91</v>
      </c>
      <c r="AM3164" t="s">
        <v>775</v>
      </c>
      <c r="AN3164" t="s">
        <v>3668</v>
      </c>
      <c r="AO3164" t="str">
        <f>TEXT(A3164,"yyyy-mm-dd")</f>
        <v>2015-05-31</v>
      </c>
    </row>
    <row r="3165" spans="1:41">
      <c r="A3165" s="6" t="s">
        <v>3645</v>
      </c>
      <c r="B3165">
        <v>2015</v>
      </c>
      <c r="C3165">
        <v>5</v>
      </c>
      <c r="E3165" t="s">
        <v>81</v>
      </c>
      <c r="F3165" t="s">
        <v>82</v>
      </c>
      <c r="G3165" t="s">
        <v>774</v>
      </c>
      <c r="H3165" t="s">
        <v>1536</v>
      </c>
      <c r="K3165" s="6"/>
      <c r="O3165" s="8">
        <v>3.38</v>
      </c>
      <c r="P3165" s="8">
        <v>3.5</v>
      </c>
      <c r="Q3165" s="8">
        <v>3.13</v>
      </c>
      <c r="R3165" s="8">
        <v>3.52</v>
      </c>
      <c r="S3165" s="8">
        <v>3</v>
      </c>
      <c r="T3165" s="8">
        <v>3.75</v>
      </c>
      <c r="U3165" s="8">
        <v>0.24</v>
      </c>
      <c r="V3165" s="9">
        <v>26</v>
      </c>
      <c r="W3165" s="8">
        <v>0.39000000000000012</v>
      </c>
      <c r="X3165" s="8">
        <v>0.75</v>
      </c>
      <c r="Y3165" s="8">
        <v>-0.12000000000000011</v>
      </c>
      <c r="Z3165" s="8">
        <v>0</v>
      </c>
      <c r="AA3165">
        <v>7.0000000000000284E-2</v>
      </c>
      <c r="AF3165" t="s">
        <v>1537</v>
      </c>
      <c r="AG3165" t="s">
        <v>777</v>
      </c>
      <c r="AH3165" t="s">
        <v>778</v>
      </c>
      <c r="AI3165" t="s">
        <v>1538</v>
      </c>
      <c r="AJ3165" s="7"/>
      <c r="AK3165" t="s">
        <v>3646</v>
      </c>
      <c r="AL3165" t="s">
        <v>91</v>
      </c>
      <c r="AM3165" t="s">
        <v>1536</v>
      </c>
      <c r="AN3165" t="s">
        <v>3669</v>
      </c>
      <c r="AO3165" t="str">
        <f>TEXT(A3165,"yyyy-mm-dd")</f>
        <v>2015-05-31</v>
      </c>
    </row>
    <row r="3166" spans="1:41">
      <c r="A3166" s="6" t="s">
        <v>3645</v>
      </c>
      <c r="B3166">
        <v>2015</v>
      </c>
      <c r="C3166">
        <v>5</v>
      </c>
      <c r="E3166" t="s">
        <v>392</v>
      </c>
      <c r="F3166" t="s">
        <v>82</v>
      </c>
      <c r="G3166" t="s">
        <v>774</v>
      </c>
      <c r="H3166" t="s">
        <v>775</v>
      </c>
      <c r="K3166" s="6"/>
      <c r="O3166" s="8">
        <v>3.13</v>
      </c>
      <c r="P3166" s="8">
        <v>3.07</v>
      </c>
      <c r="Q3166" s="8">
        <v>2.97</v>
      </c>
      <c r="R3166" s="8">
        <v>3.3</v>
      </c>
      <c r="S3166" s="8">
        <v>2.63</v>
      </c>
      <c r="T3166" s="8">
        <v>3.65</v>
      </c>
      <c r="U3166" s="8">
        <v>0.23</v>
      </c>
      <c r="V3166" s="9">
        <v>24</v>
      </c>
      <c r="W3166" s="8">
        <v>0.32999999999999963</v>
      </c>
      <c r="X3166" s="8">
        <v>1.02</v>
      </c>
      <c r="Y3166" s="8">
        <v>6.0000000000000053E-2</v>
      </c>
      <c r="Z3166" s="8">
        <v>-3.0000000000000249E-2</v>
      </c>
      <c r="AA3166">
        <v>2.9999999999999805E-2</v>
      </c>
      <c r="AF3166" t="s">
        <v>776</v>
      </c>
      <c r="AG3166" t="s">
        <v>777</v>
      </c>
      <c r="AH3166" t="s">
        <v>778</v>
      </c>
      <c r="AI3166" t="s">
        <v>779</v>
      </c>
      <c r="AJ3166" s="7"/>
      <c r="AK3166" t="s">
        <v>3646</v>
      </c>
      <c r="AL3166" t="s">
        <v>393</v>
      </c>
      <c r="AM3166" t="s">
        <v>775</v>
      </c>
      <c r="AN3166" t="s">
        <v>3670</v>
      </c>
      <c r="AO3166" t="str">
        <f>TEXT(A3166,"yyyy-mm-dd")</f>
        <v>2015-05-31</v>
      </c>
    </row>
    <row r="3167" spans="1:41">
      <c r="A3167" s="6" t="s">
        <v>3645</v>
      </c>
      <c r="B3167">
        <v>2015</v>
      </c>
      <c r="C3167">
        <v>5</v>
      </c>
      <c r="E3167" t="s">
        <v>392</v>
      </c>
      <c r="F3167" t="s">
        <v>82</v>
      </c>
      <c r="G3167" t="s">
        <v>774</v>
      </c>
      <c r="H3167" t="s">
        <v>1536</v>
      </c>
      <c r="K3167" s="6"/>
      <c r="O3167" s="8">
        <v>3.07</v>
      </c>
      <c r="P3167" s="8">
        <v>3.05</v>
      </c>
      <c r="Q3167" s="8">
        <v>2.98</v>
      </c>
      <c r="R3167" s="8">
        <v>3.26</v>
      </c>
      <c r="S3167" s="8">
        <v>2.36</v>
      </c>
      <c r="T3167" s="8">
        <v>3.62</v>
      </c>
      <c r="U3167" s="8">
        <v>0.31</v>
      </c>
      <c r="V3167" s="9">
        <v>24</v>
      </c>
      <c r="W3167" s="8">
        <v>0.2799999999999998</v>
      </c>
      <c r="X3167" s="8">
        <v>1.2600000000000002</v>
      </c>
      <c r="Y3167" s="8">
        <v>2.0000000000000018E-2</v>
      </c>
      <c r="Z3167" s="8">
        <v>-5.0000000000000266E-2</v>
      </c>
      <c r="AA3167">
        <v>-0.12000000000000011</v>
      </c>
      <c r="AF3167" t="s">
        <v>1537</v>
      </c>
      <c r="AG3167" t="s">
        <v>777</v>
      </c>
      <c r="AH3167" t="s">
        <v>778</v>
      </c>
      <c r="AI3167" t="s">
        <v>1538</v>
      </c>
      <c r="AJ3167" s="7"/>
      <c r="AK3167" t="s">
        <v>3646</v>
      </c>
      <c r="AL3167" t="s">
        <v>393</v>
      </c>
      <c r="AM3167" t="s">
        <v>1536</v>
      </c>
      <c r="AN3167" t="s">
        <v>3671</v>
      </c>
      <c r="AO3167" t="str">
        <f>TEXT(A3167,"yyyy-mm-dd")</f>
        <v>2015-05-31</v>
      </c>
    </row>
    <row r="3168" spans="1:41">
      <c r="A3168" s="6" t="s">
        <v>3645</v>
      </c>
      <c r="B3168">
        <v>2015</v>
      </c>
      <c r="C3168">
        <v>5</v>
      </c>
      <c r="E3168" t="s">
        <v>112</v>
      </c>
      <c r="F3168" t="s">
        <v>113</v>
      </c>
      <c r="G3168" t="s">
        <v>83</v>
      </c>
      <c r="H3168" t="s">
        <v>3453</v>
      </c>
      <c r="I3168">
        <v>2017</v>
      </c>
      <c r="K3168" s="6">
        <v>43100</v>
      </c>
      <c r="L3168">
        <v>31</v>
      </c>
      <c r="N3168" t="s">
        <v>837</v>
      </c>
      <c r="O3168" s="8">
        <v>4.78</v>
      </c>
      <c r="P3168" s="8">
        <v>4.63</v>
      </c>
      <c r="Q3168" s="8">
        <v>4.33</v>
      </c>
      <c r="R3168" s="8">
        <v>5.28</v>
      </c>
      <c r="S3168" s="8">
        <v>3.43</v>
      </c>
      <c r="T3168" s="8">
        <v>6.21</v>
      </c>
      <c r="U3168" s="8">
        <v>0.79</v>
      </c>
      <c r="V3168" s="9">
        <v>23</v>
      </c>
      <c r="W3168" s="8">
        <v>0.95000000000000018</v>
      </c>
      <c r="X3168" s="8">
        <v>2.78</v>
      </c>
      <c r="Y3168" s="8">
        <v>0.15000000000000036</v>
      </c>
      <c r="Z3168" s="8">
        <v>-0.37000000000000011</v>
      </c>
      <c r="AA3168">
        <v>0.12000000000000011</v>
      </c>
      <c r="AF3168" t="s">
        <v>3493</v>
      </c>
      <c r="AG3168" t="s">
        <v>115</v>
      </c>
      <c r="AH3168" t="s">
        <v>116</v>
      </c>
      <c r="AI3168" t="s">
        <v>359</v>
      </c>
      <c r="AJ3168" s="7">
        <v>43100</v>
      </c>
      <c r="AK3168" t="s">
        <v>3646</v>
      </c>
      <c r="AL3168" t="s">
        <v>118</v>
      </c>
      <c r="AM3168" t="s">
        <v>3455</v>
      </c>
      <c r="AN3168" t="s">
        <v>3675</v>
      </c>
      <c r="AO3168" t="str">
        <f>TEXT(A3168,"yyyy-mm-dd")</f>
        <v>2015-05-31</v>
      </c>
    </row>
    <row r="3169" spans="1:41">
      <c r="A3169" s="6" t="s">
        <v>3645</v>
      </c>
      <c r="B3169">
        <v>2015</v>
      </c>
      <c r="C3169">
        <v>5</v>
      </c>
      <c r="E3169" t="s">
        <v>2881</v>
      </c>
      <c r="F3169" t="s">
        <v>113</v>
      </c>
      <c r="G3169" t="s">
        <v>83</v>
      </c>
      <c r="H3169" t="s">
        <v>3453</v>
      </c>
      <c r="I3169">
        <v>2017</v>
      </c>
      <c r="K3169" s="6">
        <v>43100</v>
      </c>
      <c r="L3169">
        <v>31</v>
      </c>
      <c r="N3169" t="s">
        <v>837</v>
      </c>
      <c r="O3169" s="8">
        <v>7.06</v>
      </c>
      <c r="P3169" s="8">
        <v>6.98</v>
      </c>
      <c r="Q3169" s="8">
        <v>6.66</v>
      </c>
      <c r="R3169" s="8">
        <v>7.44</v>
      </c>
      <c r="S3169" s="8">
        <v>5.37</v>
      </c>
      <c r="T3169" s="8">
        <v>8.64</v>
      </c>
      <c r="U3169" s="8">
        <v>0.81</v>
      </c>
      <c r="V3169" s="9">
        <v>18</v>
      </c>
      <c r="W3169" s="8">
        <v>0.78000000000000025</v>
      </c>
      <c r="X3169" s="8">
        <v>3.2700000000000005</v>
      </c>
      <c r="Y3169" s="8">
        <v>7.9999999999999183E-2</v>
      </c>
      <c r="Z3169" s="8">
        <v>-1.9999999999999574E-2</v>
      </c>
      <c r="AA3169">
        <v>-9.9999999999999645E-2</v>
      </c>
      <c r="AF3169" t="s">
        <v>3498</v>
      </c>
      <c r="AG3169" t="s">
        <v>2883</v>
      </c>
      <c r="AH3169" t="s">
        <v>2884</v>
      </c>
      <c r="AI3169" t="s">
        <v>359</v>
      </c>
      <c r="AJ3169" s="7">
        <v>43100</v>
      </c>
      <c r="AK3169" t="s">
        <v>3646</v>
      </c>
      <c r="AL3169" t="s">
        <v>2885</v>
      </c>
      <c r="AM3169" t="s">
        <v>3455</v>
      </c>
      <c r="AN3169" t="s">
        <v>3678</v>
      </c>
      <c r="AO3169" t="str">
        <f>TEXT(A3169,"yyyy-mm-dd")</f>
        <v>2015-05-31</v>
      </c>
    </row>
    <row r="3170" spans="1:41">
      <c r="A3170" s="6" t="s">
        <v>3645</v>
      </c>
      <c r="B3170">
        <v>2015</v>
      </c>
      <c r="C3170">
        <v>5</v>
      </c>
      <c r="E3170" t="s">
        <v>112</v>
      </c>
      <c r="F3170" t="s">
        <v>113</v>
      </c>
      <c r="G3170" t="s">
        <v>83</v>
      </c>
      <c r="H3170" t="s">
        <v>3018</v>
      </c>
      <c r="I3170">
        <v>2016</v>
      </c>
      <c r="K3170" s="6">
        <v>42735</v>
      </c>
      <c r="L3170">
        <v>19</v>
      </c>
      <c r="N3170" t="s">
        <v>195</v>
      </c>
      <c r="O3170" s="8">
        <v>4.16</v>
      </c>
      <c r="P3170" s="8">
        <v>4.1500000000000004</v>
      </c>
      <c r="Q3170" s="8">
        <v>3.89</v>
      </c>
      <c r="R3170" s="8">
        <v>4.5</v>
      </c>
      <c r="S3170" s="8">
        <v>3.31</v>
      </c>
      <c r="T3170" s="8">
        <v>5.16</v>
      </c>
      <c r="U3170" s="8">
        <v>0.48</v>
      </c>
      <c r="V3170" s="9">
        <v>29</v>
      </c>
      <c r="W3170" s="8">
        <v>0.60999999999999988</v>
      </c>
      <c r="X3170" s="8">
        <v>1.85</v>
      </c>
      <c r="Y3170" s="8">
        <v>9.9999999999997868E-3</v>
      </c>
      <c r="Z3170" s="8">
        <v>2.0000000000000462E-2</v>
      </c>
      <c r="AA3170">
        <v>0.10999999999999988</v>
      </c>
      <c r="AF3170" t="s">
        <v>3059</v>
      </c>
      <c r="AG3170" t="s">
        <v>115</v>
      </c>
      <c r="AH3170" t="s">
        <v>116</v>
      </c>
      <c r="AI3170" t="s">
        <v>230</v>
      </c>
      <c r="AJ3170" s="7">
        <v>42735</v>
      </c>
      <c r="AK3170" t="s">
        <v>3646</v>
      </c>
      <c r="AL3170" t="s">
        <v>118</v>
      </c>
      <c r="AM3170" t="s">
        <v>3020</v>
      </c>
      <c r="AN3170" t="s">
        <v>3674</v>
      </c>
      <c r="AO3170" t="str">
        <f>TEXT(A3170,"yyyy-mm-dd")</f>
        <v>2015-05-31</v>
      </c>
    </row>
    <row r="3171" spans="1:41">
      <c r="A3171" s="6" t="s">
        <v>3645</v>
      </c>
      <c r="B3171">
        <v>2015</v>
      </c>
      <c r="C3171">
        <v>5</v>
      </c>
      <c r="E3171" t="s">
        <v>2881</v>
      </c>
      <c r="F3171" t="s">
        <v>113</v>
      </c>
      <c r="G3171" t="s">
        <v>83</v>
      </c>
      <c r="H3171" t="s">
        <v>3018</v>
      </c>
      <c r="I3171">
        <v>2016</v>
      </c>
      <c r="K3171" s="6">
        <v>42735</v>
      </c>
      <c r="L3171">
        <v>19</v>
      </c>
      <c r="N3171" t="s">
        <v>195</v>
      </c>
      <c r="O3171" s="8">
        <v>6.72</v>
      </c>
      <c r="P3171" s="8">
        <v>6.63</v>
      </c>
      <c r="Q3171" s="8">
        <v>6.5</v>
      </c>
      <c r="R3171" s="8">
        <v>6.91</v>
      </c>
      <c r="S3171" s="8">
        <v>5.91</v>
      </c>
      <c r="T3171" s="8">
        <v>8.1999999999999993</v>
      </c>
      <c r="U3171" s="8">
        <v>0.48</v>
      </c>
      <c r="V3171" s="9">
        <v>22</v>
      </c>
      <c r="W3171" s="8">
        <v>0.41000000000000014</v>
      </c>
      <c r="X3171" s="8">
        <v>2.2899999999999991</v>
      </c>
      <c r="Y3171" s="8">
        <v>8.9999999999999858E-2</v>
      </c>
      <c r="Z3171" s="8">
        <v>-0.20999999999999996</v>
      </c>
      <c r="AA3171">
        <v>-8.9999999999999858E-2</v>
      </c>
      <c r="AF3171" t="s">
        <v>3099</v>
      </c>
      <c r="AG3171" t="s">
        <v>2883</v>
      </c>
      <c r="AH3171" t="s">
        <v>2884</v>
      </c>
      <c r="AI3171" t="s">
        <v>230</v>
      </c>
      <c r="AJ3171" s="7">
        <v>42735</v>
      </c>
      <c r="AK3171" t="s">
        <v>3646</v>
      </c>
      <c r="AL3171" t="s">
        <v>2885</v>
      </c>
      <c r="AM3171" t="s">
        <v>3020</v>
      </c>
      <c r="AN3171" t="s">
        <v>3677</v>
      </c>
      <c r="AO3171" t="str">
        <f>TEXT(A3171,"yyyy-mm-dd")</f>
        <v>2015-05-31</v>
      </c>
    </row>
    <row r="3172" spans="1:41">
      <c r="A3172" s="6" t="s">
        <v>3645</v>
      </c>
      <c r="B3172">
        <v>2015</v>
      </c>
      <c r="C3172">
        <v>5</v>
      </c>
      <c r="E3172" t="s">
        <v>112</v>
      </c>
      <c r="F3172" t="s">
        <v>113</v>
      </c>
      <c r="G3172" t="s">
        <v>83</v>
      </c>
      <c r="H3172" t="s">
        <v>2624</v>
      </c>
      <c r="I3172">
        <v>2015</v>
      </c>
      <c r="K3172" s="6">
        <v>42369</v>
      </c>
      <c r="L3172">
        <v>7</v>
      </c>
      <c r="N3172" t="s">
        <v>192</v>
      </c>
      <c r="O3172" s="8">
        <v>3.44</v>
      </c>
      <c r="P3172" s="8">
        <v>3.4</v>
      </c>
      <c r="Q3172" s="8">
        <v>3.25</v>
      </c>
      <c r="R3172" s="8">
        <v>3.64</v>
      </c>
      <c r="S3172" s="8">
        <v>3</v>
      </c>
      <c r="T3172" s="8">
        <v>4.0999999999999996</v>
      </c>
      <c r="U3172" s="8">
        <v>0.25</v>
      </c>
      <c r="V3172" s="9">
        <v>29</v>
      </c>
      <c r="W3172" s="8">
        <v>0.39000000000000012</v>
      </c>
      <c r="X3172" s="8">
        <v>1.0999999999999996</v>
      </c>
      <c r="Y3172" s="8">
        <v>4.0000000000000036E-2</v>
      </c>
      <c r="Z3172" s="8">
        <v>-0.10000000000000009</v>
      </c>
      <c r="AA3172">
        <v>0.20000000000000018</v>
      </c>
      <c r="AF3172" t="s">
        <v>2694</v>
      </c>
      <c r="AG3172" t="s">
        <v>115</v>
      </c>
      <c r="AH3172" t="s">
        <v>116</v>
      </c>
      <c r="AI3172" t="s">
        <v>117</v>
      </c>
      <c r="AJ3172" s="7">
        <v>42369</v>
      </c>
      <c r="AK3172" t="s">
        <v>3646</v>
      </c>
      <c r="AL3172" t="s">
        <v>118</v>
      </c>
      <c r="AM3172" t="s">
        <v>2626</v>
      </c>
      <c r="AN3172" t="s">
        <v>3673</v>
      </c>
      <c r="AO3172" t="str">
        <f>TEXT(A3172,"yyyy-mm-dd")</f>
        <v>2015-05-31</v>
      </c>
    </row>
    <row r="3173" spans="1:41">
      <c r="A3173" s="6" t="s">
        <v>3645</v>
      </c>
      <c r="B3173">
        <v>2015</v>
      </c>
      <c r="C3173">
        <v>5</v>
      </c>
      <c r="E3173" t="s">
        <v>2881</v>
      </c>
      <c r="F3173" t="s">
        <v>113</v>
      </c>
      <c r="G3173" t="s">
        <v>83</v>
      </c>
      <c r="H3173" t="s">
        <v>2624</v>
      </c>
      <c r="I3173">
        <v>2015</v>
      </c>
      <c r="K3173" s="6">
        <v>42369</v>
      </c>
      <c r="L3173">
        <v>7</v>
      </c>
      <c r="N3173" t="s">
        <v>192</v>
      </c>
      <c r="O3173" s="8">
        <v>6.22</v>
      </c>
      <c r="P3173" s="8">
        <v>6.25</v>
      </c>
      <c r="Q3173" s="8">
        <v>6.03</v>
      </c>
      <c r="R3173" s="8">
        <v>6.31</v>
      </c>
      <c r="S3173" s="8">
        <v>5.63</v>
      </c>
      <c r="T3173" s="8">
        <v>6.95</v>
      </c>
      <c r="U3173" s="8">
        <v>0.28999999999999998</v>
      </c>
      <c r="V3173" s="9">
        <v>23</v>
      </c>
      <c r="W3173" s="8">
        <v>0.27999999999999936</v>
      </c>
      <c r="X3173" s="8">
        <v>1.3200000000000003</v>
      </c>
      <c r="Y3173" s="8">
        <v>-3.0000000000000249E-2</v>
      </c>
      <c r="Z3173" s="8">
        <v>4.9999999999999822E-2</v>
      </c>
      <c r="AA3173">
        <v>-3.0000000000000249E-2</v>
      </c>
      <c r="AF3173" t="s">
        <v>3062</v>
      </c>
      <c r="AG3173" t="s">
        <v>2883</v>
      </c>
      <c r="AH3173" t="s">
        <v>2884</v>
      </c>
      <c r="AI3173" t="s">
        <v>117</v>
      </c>
      <c r="AJ3173" s="7">
        <v>42369</v>
      </c>
      <c r="AK3173" t="s">
        <v>3646</v>
      </c>
      <c r="AL3173" t="s">
        <v>2885</v>
      </c>
      <c r="AM3173" t="s">
        <v>2626</v>
      </c>
      <c r="AN3173" t="s">
        <v>3676</v>
      </c>
      <c r="AO3173" t="str">
        <f>TEXT(A3173,"yyyy-mm-dd")</f>
        <v>2015-05-31</v>
      </c>
    </row>
    <row r="3174" spans="1:41">
      <c r="A3174" s="6" t="s">
        <v>3679</v>
      </c>
      <c r="B3174">
        <v>2015</v>
      </c>
      <c r="C3174">
        <v>6</v>
      </c>
      <c r="E3174" t="s">
        <v>1907</v>
      </c>
      <c r="F3174" t="s">
        <v>1908</v>
      </c>
      <c r="G3174" t="s">
        <v>102</v>
      </c>
      <c r="H3174" t="s">
        <v>3701</v>
      </c>
      <c r="I3174">
        <v>2017</v>
      </c>
      <c r="J3174">
        <v>2</v>
      </c>
      <c r="K3174" s="6">
        <v>42916</v>
      </c>
      <c r="L3174">
        <v>24</v>
      </c>
      <c r="M3174">
        <v>8</v>
      </c>
      <c r="N3174" t="s">
        <v>368</v>
      </c>
      <c r="O3174" s="8">
        <v>4.5</v>
      </c>
      <c r="P3174" s="8">
        <v>4.5</v>
      </c>
      <c r="Q3174" s="8">
        <v>4.46</v>
      </c>
      <c r="R3174" s="8">
        <v>4.75</v>
      </c>
      <c r="S3174" s="8">
        <v>3.25</v>
      </c>
      <c r="T3174" s="8">
        <v>5</v>
      </c>
      <c r="U3174" s="8">
        <v>0.4</v>
      </c>
      <c r="V3174" s="9">
        <v>24</v>
      </c>
      <c r="W3174" s="8">
        <v>0.29000000000000004</v>
      </c>
      <c r="X3174" s="8">
        <v>1.75</v>
      </c>
      <c r="Y3174" s="8">
        <v>0</v>
      </c>
      <c r="Z3174" s="8"/>
      <c r="AF3174" t="s">
        <v>3702</v>
      </c>
      <c r="AG3174" t="s">
        <v>1910</v>
      </c>
      <c r="AH3174" t="s">
        <v>1911</v>
      </c>
      <c r="AI3174" t="s">
        <v>1971</v>
      </c>
      <c r="AJ3174" s="7">
        <v>42916</v>
      </c>
      <c r="AK3174" t="s">
        <v>3680</v>
      </c>
      <c r="AL3174" t="s">
        <v>1908</v>
      </c>
      <c r="AM3174" t="s">
        <v>3703</v>
      </c>
      <c r="AN3174" t="s">
        <v>3704</v>
      </c>
      <c r="AO3174" t="str">
        <f>TEXT(A3174,"yyyy-mm-dd")</f>
        <v>2015-06-30</v>
      </c>
    </row>
    <row r="3175" spans="1:41">
      <c r="A3175" s="6" t="s">
        <v>3679</v>
      </c>
      <c r="B3175">
        <v>2015</v>
      </c>
      <c r="C3175">
        <v>6</v>
      </c>
      <c r="E3175" t="s">
        <v>1907</v>
      </c>
      <c r="F3175" t="s">
        <v>1908</v>
      </c>
      <c r="G3175" t="s">
        <v>102</v>
      </c>
      <c r="H3175" t="s">
        <v>3594</v>
      </c>
      <c r="I3175">
        <v>2017</v>
      </c>
      <c r="J3175">
        <v>1</v>
      </c>
      <c r="K3175" s="6">
        <v>42825</v>
      </c>
      <c r="L3175">
        <v>21</v>
      </c>
      <c r="M3175">
        <v>7</v>
      </c>
      <c r="N3175" t="s">
        <v>176</v>
      </c>
      <c r="O3175" s="8">
        <v>4.3600000000000003</v>
      </c>
      <c r="P3175" s="8">
        <v>4.5</v>
      </c>
      <c r="Q3175" s="8">
        <v>4.2</v>
      </c>
      <c r="R3175" s="8">
        <v>4.5</v>
      </c>
      <c r="S3175" s="8">
        <v>3.25</v>
      </c>
      <c r="T3175" s="8">
        <v>5</v>
      </c>
      <c r="U3175" s="8">
        <v>0.37</v>
      </c>
      <c r="V3175" s="9">
        <v>25</v>
      </c>
      <c r="W3175" s="8">
        <v>0.29999999999999982</v>
      </c>
      <c r="X3175" s="8">
        <v>1.75</v>
      </c>
      <c r="Y3175" s="8">
        <v>-0.13999999999999968</v>
      </c>
      <c r="Z3175" s="8">
        <v>0</v>
      </c>
      <c r="AA3175">
        <v>-0.15000000000000036</v>
      </c>
      <c r="AF3175" t="s">
        <v>3595</v>
      </c>
      <c r="AG3175" t="s">
        <v>1910</v>
      </c>
      <c r="AH3175" t="s">
        <v>1911</v>
      </c>
      <c r="AI3175" t="s">
        <v>1944</v>
      </c>
      <c r="AJ3175" s="7">
        <v>42825</v>
      </c>
      <c r="AK3175" t="s">
        <v>3680</v>
      </c>
      <c r="AL3175" t="s">
        <v>1908</v>
      </c>
      <c r="AM3175" t="s">
        <v>3596</v>
      </c>
      <c r="AN3175" t="s">
        <v>3700</v>
      </c>
      <c r="AO3175" t="str">
        <f>TEXT(A3175,"yyyy-mm-dd")</f>
        <v>2015-06-30</v>
      </c>
    </row>
    <row r="3176" spans="1:41">
      <c r="A3176" s="6" t="s">
        <v>3679</v>
      </c>
      <c r="B3176">
        <v>2015</v>
      </c>
      <c r="C3176">
        <v>6</v>
      </c>
      <c r="E3176" t="s">
        <v>1907</v>
      </c>
      <c r="F3176" t="s">
        <v>1908</v>
      </c>
      <c r="G3176" t="s">
        <v>102</v>
      </c>
      <c r="H3176" t="s">
        <v>3472</v>
      </c>
      <c r="I3176">
        <v>2016</v>
      </c>
      <c r="J3176">
        <v>4</v>
      </c>
      <c r="K3176" s="6">
        <v>42735</v>
      </c>
      <c r="L3176">
        <v>18</v>
      </c>
      <c r="M3176">
        <v>6</v>
      </c>
      <c r="N3176" t="s">
        <v>206</v>
      </c>
      <c r="O3176" s="8">
        <v>4.17</v>
      </c>
      <c r="P3176" s="8">
        <v>4.2300000000000004</v>
      </c>
      <c r="Q3176" s="8">
        <v>4</v>
      </c>
      <c r="R3176" s="8">
        <v>4.38</v>
      </c>
      <c r="S3176" s="8">
        <v>3.25</v>
      </c>
      <c r="T3176" s="8">
        <v>4.75</v>
      </c>
      <c r="U3176" s="8">
        <v>0.3</v>
      </c>
      <c r="V3176" s="9">
        <v>31</v>
      </c>
      <c r="W3176" s="8">
        <v>0.37999999999999989</v>
      </c>
      <c r="X3176" s="8">
        <v>1.5</v>
      </c>
      <c r="Y3176" s="8">
        <v>-6.0000000000000497E-2</v>
      </c>
      <c r="Z3176" s="8">
        <v>0</v>
      </c>
      <c r="AA3176">
        <v>-0.12000000000000011</v>
      </c>
      <c r="AF3176" t="s">
        <v>3483</v>
      </c>
      <c r="AG3176" t="s">
        <v>1910</v>
      </c>
      <c r="AH3176" t="s">
        <v>1911</v>
      </c>
      <c r="AI3176" t="s">
        <v>1939</v>
      </c>
      <c r="AJ3176" s="7">
        <v>42735</v>
      </c>
      <c r="AK3176" t="s">
        <v>3680</v>
      </c>
      <c r="AL3176" t="s">
        <v>1908</v>
      </c>
      <c r="AM3176" t="s">
        <v>3474</v>
      </c>
      <c r="AN3176" t="s">
        <v>3699</v>
      </c>
      <c r="AO3176" t="str">
        <f>TEXT(A3176,"yyyy-mm-dd")</f>
        <v>2015-06-30</v>
      </c>
    </row>
    <row r="3177" spans="1:41">
      <c r="A3177" s="6" t="s">
        <v>3679</v>
      </c>
      <c r="B3177">
        <v>2015</v>
      </c>
      <c r="C3177">
        <v>6</v>
      </c>
      <c r="E3177" t="s">
        <v>1907</v>
      </c>
      <c r="F3177" t="s">
        <v>1908</v>
      </c>
      <c r="G3177" t="s">
        <v>102</v>
      </c>
      <c r="H3177" t="s">
        <v>3368</v>
      </c>
      <c r="I3177">
        <v>2016</v>
      </c>
      <c r="J3177">
        <v>3</v>
      </c>
      <c r="K3177" s="6">
        <v>42643</v>
      </c>
      <c r="L3177">
        <v>15</v>
      </c>
      <c r="M3177">
        <v>5</v>
      </c>
      <c r="N3177" t="s">
        <v>236</v>
      </c>
      <c r="O3177" s="8">
        <v>3.99</v>
      </c>
      <c r="P3177" s="8">
        <v>4</v>
      </c>
      <c r="Q3177" s="8">
        <v>3.97</v>
      </c>
      <c r="R3177" s="8">
        <v>4.13</v>
      </c>
      <c r="S3177" s="8">
        <v>3.25</v>
      </c>
      <c r="T3177" s="8">
        <v>4.5</v>
      </c>
      <c r="U3177" s="8">
        <v>0.25</v>
      </c>
      <c r="V3177" s="9">
        <v>31</v>
      </c>
      <c r="W3177" s="8">
        <v>0.1599999999999997</v>
      </c>
      <c r="X3177" s="8">
        <v>1.25</v>
      </c>
      <c r="Y3177" s="8">
        <v>-9.9999999999997868E-3</v>
      </c>
      <c r="Z3177" s="8">
        <v>0</v>
      </c>
      <c r="AA3177">
        <v>-0.3400000000000003</v>
      </c>
      <c r="AF3177" t="s">
        <v>3369</v>
      </c>
      <c r="AG3177" t="s">
        <v>1910</v>
      </c>
      <c r="AH3177" t="s">
        <v>1911</v>
      </c>
      <c r="AI3177" t="s">
        <v>1934</v>
      </c>
      <c r="AJ3177" s="7">
        <v>42643</v>
      </c>
      <c r="AK3177" t="s">
        <v>3680</v>
      </c>
      <c r="AL3177" t="s">
        <v>1908</v>
      </c>
      <c r="AM3177" t="s">
        <v>3370</v>
      </c>
      <c r="AN3177" t="s">
        <v>3698</v>
      </c>
      <c r="AO3177" t="str">
        <f>TEXT(A3177,"yyyy-mm-dd")</f>
        <v>2015-06-30</v>
      </c>
    </row>
    <row r="3178" spans="1:41">
      <c r="A3178" s="6" t="s">
        <v>3679</v>
      </c>
      <c r="B3178">
        <v>2015</v>
      </c>
      <c r="C3178">
        <v>6</v>
      </c>
      <c r="E3178" t="s">
        <v>1907</v>
      </c>
      <c r="F3178" t="s">
        <v>1908</v>
      </c>
      <c r="G3178" t="s">
        <v>102</v>
      </c>
      <c r="H3178" t="s">
        <v>3265</v>
      </c>
      <c r="I3178">
        <v>2016</v>
      </c>
      <c r="J3178">
        <v>2</v>
      </c>
      <c r="K3178" s="6">
        <v>42551</v>
      </c>
      <c r="L3178">
        <v>12</v>
      </c>
      <c r="M3178">
        <v>4</v>
      </c>
      <c r="N3178" t="s">
        <v>261</v>
      </c>
      <c r="O3178" s="8">
        <v>3.78</v>
      </c>
      <c r="P3178" s="8">
        <v>3.75</v>
      </c>
      <c r="Q3178" s="8">
        <v>3.75</v>
      </c>
      <c r="R3178" s="8">
        <v>4</v>
      </c>
      <c r="S3178" s="8">
        <v>3.25</v>
      </c>
      <c r="T3178" s="8">
        <v>4.25</v>
      </c>
      <c r="U3178" s="8">
        <v>0.24</v>
      </c>
      <c r="V3178" s="9">
        <v>31</v>
      </c>
      <c r="W3178" s="8">
        <v>0.25</v>
      </c>
      <c r="X3178" s="8">
        <v>1</v>
      </c>
      <c r="Y3178" s="8">
        <v>2.9999999999999805E-2</v>
      </c>
      <c r="Z3178" s="8">
        <v>-0.10000000000000009</v>
      </c>
      <c r="AA3178">
        <v>-0.25</v>
      </c>
      <c r="AF3178" t="s">
        <v>3266</v>
      </c>
      <c r="AG3178" t="s">
        <v>1910</v>
      </c>
      <c r="AH3178" t="s">
        <v>1911</v>
      </c>
      <c r="AI3178" t="s">
        <v>1929</v>
      </c>
      <c r="AJ3178" s="7">
        <v>42551</v>
      </c>
      <c r="AK3178" t="s">
        <v>3680</v>
      </c>
      <c r="AL3178" t="s">
        <v>1908</v>
      </c>
      <c r="AM3178" t="s">
        <v>3267</v>
      </c>
      <c r="AN3178" t="s">
        <v>3697</v>
      </c>
      <c r="AO3178" t="str">
        <f>TEXT(A3178,"yyyy-mm-dd")</f>
        <v>2015-06-30</v>
      </c>
    </row>
    <row r="3179" spans="1:41">
      <c r="A3179" s="6" t="s">
        <v>3679</v>
      </c>
      <c r="B3179">
        <v>2015</v>
      </c>
      <c r="C3179">
        <v>6</v>
      </c>
      <c r="E3179" t="s">
        <v>1907</v>
      </c>
      <c r="F3179" t="s">
        <v>1908</v>
      </c>
      <c r="G3179" t="s">
        <v>102</v>
      </c>
      <c r="H3179" t="s">
        <v>3159</v>
      </c>
      <c r="I3179">
        <v>2016</v>
      </c>
      <c r="J3179">
        <v>1</v>
      </c>
      <c r="K3179" s="6">
        <v>42460</v>
      </c>
      <c r="L3179">
        <v>9</v>
      </c>
      <c r="M3179">
        <v>3</v>
      </c>
      <c r="N3179" t="s">
        <v>173</v>
      </c>
      <c r="O3179" s="8">
        <v>3.51</v>
      </c>
      <c r="P3179" s="8">
        <v>3.5</v>
      </c>
      <c r="Q3179" s="8">
        <v>3.43</v>
      </c>
      <c r="R3179" s="8">
        <v>3.68</v>
      </c>
      <c r="S3179" s="8">
        <v>3</v>
      </c>
      <c r="T3179" s="8">
        <v>4</v>
      </c>
      <c r="U3179" s="8">
        <v>0.23</v>
      </c>
      <c r="V3179" s="9">
        <v>31</v>
      </c>
      <c r="W3179" s="8">
        <v>0.25</v>
      </c>
      <c r="X3179" s="8">
        <v>1</v>
      </c>
      <c r="Y3179" s="8">
        <v>9.9999999999997868E-3</v>
      </c>
      <c r="Z3179" s="8">
        <v>0</v>
      </c>
      <c r="AA3179">
        <v>-8.9999999999999858E-2</v>
      </c>
      <c r="AF3179" t="s">
        <v>3160</v>
      </c>
      <c r="AG3179" t="s">
        <v>1910</v>
      </c>
      <c r="AH3179" t="s">
        <v>1911</v>
      </c>
      <c r="AI3179" t="s">
        <v>1924</v>
      </c>
      <c r="AJ3179" s="7">
        <v>42460</v>
      </c>
      <c r="AK3179" t="s">
        <v>3680</v>
      </c>
      <c r="AL3179" t="s">
        <v>1908</v>
      </c>
      <c r="AM3179" t="s">
        <v>3161</v>
      </c>
      <c r="AN3179" t="s">
        <v>3696</v>
      </c>
      <c r="AO3179" t="str">
        <f>TEXT(A3179,"yyyy-mm-dd")</f>
        <v>2015-06-30</v>
      </c>
    </row>
    <row r="3180" spans="1:41">
      <c r="A3180" s="6" t="s">
        <v>3679</v>
      </c>
      <c r="B3180">
        <v>2015</v>
      </c>
      <c r="C3180">
        <v>6</v>
      </c>
      <c r="E3180" t="s">
        <v>1907</v>
      </c>
      <c r="F3180" t="s">
        <v>1908</v>
      </c>
      <c r="G3180" t="s">
        <v>102</v>
      </c>
      <c r="H3180" t="s">
        <v>3037</v>
      </c>
      <c r="I3180">
        <v>2015</v>
      </c>
      <c r="J3180">
        <v>4</v>
      </c>
      <c r="K3180" s="6">
        <v>42369</v>
      </c>
      <c r="L3180">
        <v>6</v>
      </c>
      <c r="M3180">
        <v>2</v>
      </c>
      <c r="N3180" t="s">
        <v>203</v>
      </c>
      <c r="O3180" s="8">
        <v>3.33</v>
      </c>
      <c r="P3180" s="8">
        <v>3.25</v>
      </c>
      <c r="Q3180" s="8">
        <v>3.25</v>
      </c>
      <c r="R3180" s="8">
        <v>3.5</v>
      </c>
      <c r="S3180" s="8">
        <v>3</v>
      </c>
      <c r="T3180" s="8">
        <v>3.75</v>
      </c>
      <c r="U3180" s="8">
        <v>0.2</v>
      </c>
      <c r="V3180" s="9">
        <v>33</v>
      </c>
      <c r="W3180" s="8">
        <v>0.25</v>
      </c>
      <c r="X3180" s="8">
        <v>0.75</v>
      </c>
      <c r="Y3180" s="8">
        <v>8.0000000000000071E-2</v>
      </c>
      <c r="Z3180" s="8">
        <v>-0.25</v>
      </c>
      <c r="AA3180">
        <v>0</v>
      </c>
      <c r="AF3180" t="s">
        <v>3049</v>
      </c>
      <c r="AG3180" t="s">
        <v>1910</v>
      </c>
      <c r="AH3180" t="s">
        <v>1911</v>
      </c>
      <c r="AI3180" t="s">
        <v>1919</v>
      </c>
      <c r="AJ3180" s="7">
        <v>42369</v>
      </c>
      <c r="AK3180" t="s">
        <v>3680</v>
      </c>
      <c r="AL3180" t="s">
        <v>1908</v>
      </c>
      <c r="AM3180" t="s">
        <v>3040</v>
      </c>
      <c r="AN3180" t="s">
        <v>3695</v>
      </c>
      <c r="AO3180" t="str">
        <f>TEXT(A3180,"yyyy-mm-dd")</f>
        <v>2015-06-30</v>
      </c>
    </row>
    <row r="3181" spans="1:41">
      <c r="A3181" s="6" t="s">
        <v>3679</v>
      </c>
      <c r="B3181">
        <v>2015</v>
      </c>
      <c r="C3181">
        <v>6</v>
      </c>
      <c r="E3181" t="s">
        <v>1907</v>
      </c>
      <c r="F3181" t="s">
        <v>1908</v>
      </c>
      <c r="G3181" t="s">
        <v>102</v>
      </c>
      <c r="H3181" t="s">
        <v>2970</v>
      </c>
      <c r="I3181">
        <v>2015</v>
      </c>
      <c r="J3181">
        <v>3</v>
      </c>
      <c r="K3181" s="6">
        <v>42277</v>
      </c>
      <c r="L3181">
        <v>3</v>
      </c>
      <c r="M3181">
        <v>1</v>
      </c>
      <c r="N3181" t="s">
        <v>233</v>
      </c>
      <c r="O3181" s="8">
        <v>3.1</v>
      </c>
      <c r="P3181" s="8">
        <v>3</v>
      </c>
      <c r="Q3181" s="8">
        <v>3</v>
      </c>
      <c r="R3181" s="8">
        <v>3.25</v>
      </c>
      <c r="S3181" s="8">
        <v>2.94</v>
      </c>
      <c r="T3181" s="8">
        <v>3.5</v>
      </c>
      <c r="U3181" s="8">
        <v>0.15</v>
      </c>
      <c r="V3181" s="9">
        <v>33</v>
      </c>
      <c r="W3181" s="8">
        <v>0.25</v>
      </c>
      <c r="X3181" s="8">
        <v>0.56000000000000005</v>
      </c>
      <c r="Y3181" s="8">
        <v>0.10000000000000009</v>
      </c>
      <c r="Z3181" s="8">
        <v>0</v>
      </c>
      <c r="AA3181">
        <v>0</v>
      </c>
      <c r="AF3181" t="s">
        <v>2971</v>
      </c>
      <c r="AG3181" t="s">
        <v>1910</v>
      </c>
      <c r="AH3181" t="s">
        <v>1911</v>
      </c>
      <c r="AI3181" t="s">
        <v>1915</v>
      </c>
      <c r="AJ3181" s="7">
        <v>42277</v>
      </c>
      <c r="AK3181" t="s">
        <v>3680</v>
      </c>
      <c r="AL3181" t="s">
        <v>1908</v>
      </c>
      <c r="AM3181" t="s">
        <v>2972</v>
      </c>
      <c r="AN3181" t="s">
        <v>3694</v>
      </c>
      <c r="AO3181" t="str">
        <f>TEXT(A3181,"yyyy-mm-dd")</f>
        <v>2015-06-30</v>
      </c>
    </row>
    <row r="3182" spans="1:41">
      <c r="A3182" s="6" t="s">
        <v>3679</v>
      </c>
      <c r="B3182">
        <v>2015</v>
      </c>
      <c r="C3182">
        <v>6</v>
      </c>
      <c r="E3182" t="s">
        <v>100</v>
      </c>
      <c r="F3182" t="s">
        <v>101</v>
      </c>
      <c r="G3182" t="s">
        <v>83</v>
      </c>
      <c r="H3182" t="s">
        <v>3453</v>
      </c>
      <c r="I3182">
        <v>2017</v>
      </c>
      <c r="K3182" s="6">
        <v>43100</v>
      </c>
      <c r="L3182">
        <v>30</v>
      </c>
      <c r="N3182" t="s">
        <v>567</v>
      </c>
      <c r="O3182" s="8">
        <v>3.66</v>
      </c>
      <c r="P3182" s="8">
        <v>3.68</v>
      </c>
      <c r="Q3182" s="8">
        <v>3.4</v>
      </c>
      <c r="R3182" s="8">
        <v>3.9</v>
      </c>
      <c r="S3182" s="8">
        <v>2.8</v>
      </c>
      <c r="T3182" s="8">
        <v>4.3</v>
      </c>
      <c r="U3182" s="8">
        <v>0.34</v>
      </c>
      <c r="V3182" s="9">
        <v>29</v>
      </c>
      <c r="W3182" s="8">
        <v>0.5</v>
      </c>
      <c r="X3182" s="8">
        <v>1.5</v>
      </c>
      <c r="Y3182" s="8">
        <v>-2.0000000000000018E-2</v>
      </c>
      <c r="Z3182" s="8">
        <v>-2.0000000000000018E-2</v>
      </c>
      <c r="AA3182">
        <v>8.0000000000000071E-2</v>
      </c>
      <c r="AF3182" t="s">
        <v>10138</v>
      </c>
      <c r="AG3182" t="s">
        <v>9655</v>
      </c>
      <c r="AH3182" t="s">
        <v>9656</v>
      </c>
      <c r="AI3182" t="s">
        <v>9708</v>
      </c>
      <c r="AJ3182" s="7">
        <v>43100</v>
      </c>
      <c r="AK3182" t="s">
        <v>3680</v>
      </c>
      <c r="AL3182" t="s">
        <v>109</v>
      </c>
      <c r="AM3182" t="s">
        <v>3455</v>
      </c>
      <c r="AN3182" t="s">
        <v>10145</v>
      </c>
    </row>
    <row r="3183" spans="1:41">
      <c r="A3183" s="6" t="s">
        <v>3679</v>
      </c>
      <c r="B3183">
        <v>2015</v>
      </c>
      <c r="C3183">
        <v>6</v>
      </c>
      <c r="E3183" t="s">
        <v>100</v>
      </c>
      <c r="F3183" t="s">
        <v>101</v>
      </c>
      <c r="G3183" t="s">
        <v>102</v>
      </c>
      <c r="H3183" t="s">
        <v>3472</v>
      </c>
      <c r="I3183">
        <v>2016</v>
      </c>
      <c r="J3183">
        <v>4</v>
      </c>
      <c r="K3183" s="6">
        <v>42735</v>
      </c>
      <c r="L3183">
        <v>18</v>
      </c>
      <c r="M3183">
        <v>6</v>
      </c>
      <c r="N3183" t="s">
        <v>206</v>
      </c>
      <c r="O3183" s="8">
        <v>3.37</v>
      </c>
      <c r="P3183" s="8">
        <v>3.3</v>
      </c>
      <c r="Q3183" s="8">
        <v>3.1</v>
      </c>
      <c r="R3183" s="8">
        <v>3.7</v>
      </c>
      <c r="S3183" s="8">
        <v>1.38</v>
      </c>
      <c r="T3183" s="8">
        <v>4.4000000000000004</v>
      </c>
      <c r="U3183" s="8">
        <v>0.57999999999999996</v>
      </c>
      <c r="V3183" s="9">
        <v>33</v>
      </c>
      <c r="W3183" s="8">
        <v>0.60000000000000009</v>
      </c>
      <c r="X3183" s="8">
        <v>3.0200000000000005</v>
      </c>
      <c r="Y3183" s="8">
        <v>7.0000000000000284E-2</v>
      </c>
      <c r="Z3183" s="8">
        <v>-0.20000000000000018</v>
      </c>
      <c r="AA3183">
        <v>2.0000000000000462E-2</v>
      </c>
      <c r="AF3183" t="s">
        <v>3473</v>
      </c>
      <c r="AG3183" t="s">
        <v>106</v>
      </c>
      <c r="AH3183" t="s">
        <v>107</v>
      </c>
      <c r="AI3183" t="s">
        <v>2670</v>
      </c>
      <c r="AJ3183" s="7">
        <v>42735</v>
      </c>
      <c r="AK3183" t="s">
        <v>3680</v>
      </c>
      <c r="AL3183" t="s">
        <v>109</v>
      </c>
      <c r="AM3183" t="s">
        <v>3474</v>
      </c>
      <c r="AN3183" t="s">
        <v>3693</v>
      </c>
      <c r="AO3183" t="str">
        <f>TEXT(A3183,"yyyy-mm-dd")</f>
        <v>2015-06-30</v>
      </c>
    </row>
    <row r="3184" spans="1:41">
      <c r="A3184" s="6" t="s">
        <v>3679</v>
      </c>
      <c r="B3184">
        <v>2015</v>
      </c>
      <c r="C3184">
        <v>6</v>
      </c>
      <c r="E3184" t="s">
        <v>100</v>
      </c>
      <c r="F3184" t="s">
        <v>101</v>
      </c>
      <c r="G3184" t="s">
        <v>83</v>
      </c>
      <c r="H3184" t="s">
        <v>3018</v>
      </c>
      <c r="I3184">
        <v>2016</v>
      </c>
      <c r="K3184" s="6">
        <v>42735</v>
      </c>
      <c r="L3184">
        <v>18</v>
      </c>
      <c r="N3184" t="s">
        <v>206</v>
      </c>
      <c r="O3184" s="8">
        <v>3.2</v>
      </c>
      <c r="P3184" s="8">
        <v>3.2</v>
      </c>
      <c r="Q3184" s="8">
        <v>3.1</v>
      </c>
      <c r="R3184" s="8">
        <v>3.4</v>
      </c>
      <c r="S3184" s="8">
        <v>2.4</v>
      </c>
      <c r="T3184" s="8">
        <v>4</v>
      </c>
      <c r="U3184" s="8">
        <v>0.34</v>
      </c>
      <c r="V3184" s="9">
        <v>37</v>
      </c>
      <c r="W3184" s="8">
        <v>0.29999999999999982</v>
      </c>
      <c r="X3184" s="8">
        <v>1.6</v>
      </c>
      <c r="Y3184" s="8">
        <v>0</v>
      </c>
      <c r="Z3184" s="8">
        <v>-0.14999999999999991</v>
      </c>
      <c r="AA3184">
        <v>-0.10000000000000009</v>
      </c>
      <c r="AF3184" t="s">
        <v>10098</v>
      </c>
      <c r="AG3184" t="s">
        <v>9655</v>
      </c>
      <c r="AH3184" t="s">
        <v>9656</v>
      </c>
      <c r="AI3184" t="s">
        <v>9669</v>
      </c>
      <c r="AJ3184" s="7">
        <v>42735</v>
      </c>
      <c r="AK3184" t="s">
        <v>3680</v>
      </c>
      <c r="AL3184" t="s">
        <v>109</v>
      </c>
      <c r="AM3184" t="s">
        <v>3020</v>
      </c>
      <c r="AN3184" t="s">
        <v>10118</v>
      </c>
    </row>
    <row r="3185" spans="1:41">
      <c r="A3185" s="6" t="s">
        <v>3679</v>
      </c>
      <c r="B3185">
        <v>2015</v>
      </c>
      <c r="C3185">
        <v>6</v>
      </c>
      <c r="E3185" t="s">
        <v>100</v>
      </c>
      <c r="F3185" t="s">
        <v>101</v>
      </c>
      <c r="G3185" t="s">
        <v>102</v>
      </c>
      <c r="H3185" t="s">
        <v>3368</v>
      </c>
      <c r="I3185">
        <v>2016</v>
      </c>
      <c r="J3185">
        <v>3</v>
      </c>
      <c r="K3185" s="6">
        <v>42643</v>
      </c>
      <c r="L3185">
        <v>15</v>
      </c>
      <c r="M3185">
        <v>5</v>
      </c>
      <c r="N3185" t="s">
        <v>236</v>
      </c>
      <c r="O3185" s="8">
        <v>3.21</v>
      </c>
      <c r="P3185" s="8">
        <v>3.2</v>
      </c>
      <c r="Q3185" s="8">
        <v>3</v>
      </c>
      <c r="R3185" s="8">
        <v>3.4</v>
      </c>
      <c r="S3185" s="8">
        <v>2.09</v>
      </c>
      <c r="T3185" s="8">
        <v>4.0999999999999996</v>
      </c>
      <c r="U3185" s="8">
        <v>0.43</v>
      </c>
      <c r="V3185" s="9">
        <v>33</v>
      </c>
      <c r="W3185" s="8">
        <v>0.39999999999999991</v>
      </c>
      <c r="X3185" s="8">
        <v>2.0099999999999998</v>
      </c>
      <c r="Y3185" s="8">
        <v>9.9999999999997868E-3</v>
      </c>
      <c r="Z3185" s="8">
        <v>-0.19999999999999973</v>
      </c>
      <c r="AA3185">
        <v>-0.12000000000000011</v>
      </c>
      <c r="AF3185" t="s">
        <v>3470</v>
      </c>
      <c r="AG3185" t="s">
        <v>106</v>
      </c>
      <c r="AH3185" t="s">
        <v>107</v>
      </c>
      <c r="AI3185" t="s">
        <v>2667</v>
      </c>
      <c r="AJ3185" s="7">
        <v>42643</v>
      </c>
      <c r="AK3185" t="s">
        <v>3680</v>
      </c>
      <c r="AL3185" t="s">
        <v>109</v>
      </c>
      <c r="AM3185" t="s">
        <v>3370</v>
      </c>
      <c r="AN3185" t="s">
        <v>3692</v>
      </c>
      <c r="AO3185" t="str">
        <f>TEXT(A3185,"yyyy-mm-dd")</f>
        <v>2015-06-30</v>
      </c>
    </row>
    <row r="3186" spans="1:41">
      <c r="A3186" s="6" t="s">
        <v>3679</v>
      </c>
      <c r="B3186">
        <v>2015</v>
      </c>
      <c r="C3186">
        <v>6</v>
      </c>
      <c r="E3186" t="s">
        <v>100</v>
      </c>
      <c r="F3186" t="s">
        <v>101</v>
      </c>
      <c r="G3186" t="s">
        <v>102</v>
      </c>
      <c r="H3186" t="s">
        <v>3265</v>
      </c>
      <c r="I3186">
        <v>2016</v>
      </c>
      <c r="J3186">
        <v>2</v>
      </c>
      <c r="K3186" s="6">
        <v>42551</v>
      </c>
      <c r="L3186">
        <v>12</v>
      </c>
      <c r="M3186">
        <v>4</v>
      </c>
      <c r="N3186" t="s">
        <v>261</v>
      </c>
      <c r="O3186" s="8">
        <v>3.29</v>
      </c>
      <c r="P3186" s="8">
        <v>3.2</v>
      </c>
      <c r="Q3186" s="8">
        <v>3</v>
      </c>
      <c r="R3186" s="8">
        <v>3.55</v>
      </c>
      <c r="S3186" s="8">
        <v>2.2000000000000002</v>
      </c>
      <c r="T3186" s="8">
        <v>4.8</v>
      </c>
      <c r="U3186" s="8">
        <v>0.53</v>
      </c>
      <c r="V3186" s="9">
        <v>33</v>
      </c>
      <c r="W3186" s="8">
        <v>0.54999999999999982</v>
      </c>
      <c r="X3186" s="8">
        <v>2.5999999999999996</v>
      </c>
      <c r="Y3186" s="8">
        <v>8.9999999999999858E-2</v>
      </c>
      <c r="Z3186" s="8">
        <v>-9.9999999999999645E-2</v>
      </c>
      <c r="AA3186">
        <v>-1.0000000000000231E-2</v>
      </c>
      <c r="AF3186" t="s">
        <v>3468</v>
      </c>
      <c r="AG3186" t="s">
        <v>106</v>
      </c>
      <c r="AH3186" t="s">
        <v>107</v>
      </c>
      <c r="AI3186" t="s">
        <v>502</v>
      </c>
      <c r="AJ3186" s="7">
        <v>42551</v>
      </c>
      <c r="AK3186" t="s">
        <v>3680</v>
      </c>
      <c r="AL3186" t="s">
        <v>109</v>
      </c>
      <c r="AM3186" t="s">
        <v>3267</v>
      </c>
      <c r="AN3186" t="s">
        <v>3691</v>
      </c>
      <c r="AO3186" t="str">
        <f>TEXT(A3186,"yyyy-mm-dd")</f>
        <v>2015-06-30</v>
      </c>
    </row>
    <row r="3187" spans="1:41">
      <c r="A3187" s="6" t="s">
        <v>3679</v>
      </c>
      <c r="B3187">
        <v>2015</v>
      </c>
      <c r="C3187">
        <v>6</v>
      </c>
      <c r="E3187" t="s">
        <v>100</v>
      </c>
      <c r="F3187" t="s">
        <v>101</v>
      </c>
      <c r="G3187" t="s">
        <v>102</v>
      </c>
      <c r="H3187" t="s">
        <v>3159</v>
      </c>
      <c r="I3187">
        <v>2016</v>
      </c>
      <c r="J3187">
        <v>1</v>
      </c>
      <c r="K3187" s="6">
        <v>42460</v>
      </c>
      <c r="L3187">
        <v>9</v>
      </c>
      <c r="M3187">
        <v>3</v>
      </c>
      <c r="N3187" t="s">
        <v>173</v>
      </c>
      <c r="O3187" s="8">
        <v>2.85</v>
      </c>
      <c r="P3187" s="8">
        <v>2.9</v>
      </c>
      <c r="Q3187" s="8">
        <v>2.6</v>
      </c>
      <c r="R3187" s="8">
        <v>3.1</v>
      </c>
      <c r="S3187" s="8">
        <v>0.9</v>
      </c>
      <c r="T3187" s="8">
        <v>4.3499999999999996</v>
      </c>
      <c r="U3187" s="8">
        <v>0.6</v>
      </c>
      <c r="V3187" s="9">
        <v>33</v>
      </c>
      <c r="W3187" s="8">
        <v>0.5</v>
      </c>
      <c r="X3187" s="8">
        <v>3.4499999999999997</v>
      </c>
      <c r="Y3187" s="8">
        <v>-4.9999999999999822E-2</v>
      </c>
      <c r="Z3187" s="8">
        <v>-0.18999999999999995</v>
      </c>
      <c r="AA3187">
        <v>-2.0000000000000018E-2</v>
      </c>
      <c r="AF3187" t="s">
        <v>3466</v>
      </c>
      <c r="AG3187" t="s">
        <v>106</v>
      </c>
      <c r="AH3187" t="s">
        <v>107</v>
      </c>
      <c r="AI3187" t="s">
        <v>497</v>
      </c>
      <c r="AJ3187" s="7">
        <v>42460</v>
      </c>
      <c r="AK3187" t="s">
        <v>3680</v>
      </c>
      <c r="AL3187" t="s">
        <v>109</v>
      </c>
      <c r="AM3187" t="s">
        <v>3161</v>
      </c>
      <c r="AN3187" t="s">
        <v>3690</v>
      </c>
      <c r="AO3187" t="str">
        <f>TEXT(A3187,"yyyy-mm-dd")</f>
        <v>2015-06-30</v>
      </c>
    </row>
    <row r="3188" spans="1:41">
      <c r="A3188" s="6" t="s">
        <v>3679</v>
      </c>
      <c r="B3188">
        <v>2015</v>
      </c>
      <c r="C3188">
        <v>6</v>
      </c>
      <c r="E3188" t="s">
        <v>100</v>
      </c>
      <c r="F3188" t="s">
        <v>101</v>
      </c>
      <c r="G3188" t="s">
        <v>102</v>
      </c>
      <c r="H3188" t="s">
        <v>3037</v>
      </c>
      <c r="I3188">
        <v>2015</v>
      </c>
      <c r="J3188">
        <v>4</v>
      </c>
      <c r="K3188" s="6">
        <v>42369</v>
      </c>
      <c r="L3188">
        <v>6</v>
      </c>
      <c r="M3188">
        <v>2</v>
      </c>
      <c r="N3188" t="s">
        <v>203</v>
      </c>
      <c r="O3188" s="8">
        <v>2.69</v>
      </c>
      <c r="P3188" s="8">
        <v>2.8</v>
      </c>
      <c r="Q3188" s="8">
        <v>2.4500000000000002</v>
      </c>
      <c r="R3188" s="8">
        <v>3</v>
      </c>
      <c r="S3188" s="8">
        <v>1.08</v>
      </c>
      <c r="T3188" s="8">
        <v>3.8</v>
      </c>
      <c r="U3188" s="8">
        <v>0.5</v>
      </c>
      <c r="V3188" s="9">
        <v>38</v>
      </c>
      <c r="W3188" s="8">
        <v>0.54999999999999982</v>
      </c>
      <c r="X3188" s="8">
        <v>2.7199999999999998</v>
      </c>
      <c r="Y3188" s="8">
        <v>-0.10999999999999988</v>
      </c>
      <c r="Z3188" s="8">
        <v>0</v>
      </c>
      <c r="AA3188">
        <v>5.9999999999999609E-2</v>
      </c>
      <c r="AF3188" t="s">
        <v>3038</v>
      </c>
      <c r="AG3188" t="s">
        <v>106</v>
      </c>
      <c r="AH3188" t="s">
        <v>107</v>
      </c>
      <c r="AI3188" t="s">
        <v>427</v>
      </c>
      <c r="AJ3188" s="7">
        <v>42369</v>
      </c>
      <c r="AK3188" t="s">
        <v>3680</v>
      </c>
      <c r="AL3188" t="s">
        <v>109</v>
      </c>
      <c r="AM3188" t="s">
        <v>3040</v>
      </c>
      <c r="AN3188" t="s">
        <v>3689</v>
      </c>
      <c r="AO3188" t="str">
        <f>TEXT(A3188,"yyyy-mm-dd")</f>
        <v>2015-06-30</v>
      </c>
    </row>
    <row r="3189" spans="1:41">
      <c r="A3189" s="6" t="s">
        <v>3679</v>
      </c>
      <c r="B3189">
        <v>2015</v>
      </c>
      <c r="C3189">
        <v>6</v>
      </c>
      <c r="E3189" t="s">
        <v>100</v>
      </c>
      <c r="F3189" t="s">
        <v>101</v>
      </c>
      <c r="G3189" t="s">
        <v>83</v>
      </c>
      <c r="H3189" t="s">
        <v>2624</v>
      </c>
      <c r="I3189">
        <v>2015</v>
      </c>
      <c r="K3189" s="6">
        <v>42369</v>
      </c>
      <c r="L3189">
        <v>6</v>
      </c>
      <c r="N3189" t="s">
        <v>203</v>
      </c>
      <c r="O3189" s="8">
        <v>2.6</v>
      </c>
      <c r="P3189" s="8">
        <v>2.6</v>
      </c>
      <c r="Q3189" s="8">
        <v>2.5</v>
      </c>
      <c r="R3189" s="8">
        <v>2.7</v>
      </c>
      <c r="S3189" s="8">
        <v>1.9</v>
      </c>
      <c r="T3189" s="8">
        <v>3.2</v>
      </c>
      <c r="U3189" s="8">
        <v>0.21</v>
      </c>
      <c r="V3189" s="9">
        <v>38</v>
      </c>
      <c r="W3189" s="8">
        <v>0.20000000000000018</v>
      </c>
      <c r="X3189" s="8">
        <v>1.3000000000000003</v>
      </c>
      <c r="Y3189" s="8">
        <v>0</v>
      </c>
      <c r="Z3189" s="8">
        <v>-0.10000000000000009</v>
      </c>
      <c r="AA3189">
        <v>-5.9999999999999609E-2</v>
      </c>
      <c r="AF3189" t="s">
        <v>10060</v>
      </c>
      <c r="AG3189" t="s">
        <v>9655</v>
      </c>
      <c r="AH3189" t="s">
        <v>9656</v>
      </c>
      <c r="AI3189" t="s">
        <v>9657</v>
      </c>
      <c r="AJ3189" s="7">
        <v>42369</v>
      </c>
      <c r="AK3189" t="s">
        <v>3680</v>
      </c>
      <c r="AL3189" t="s">
        <v>109</v>
      </c>
      <c r="AM3189" t="s">
        <v>2626</v>
      </c>
      <c r="AN3189" t="s">
        <v>10090</v>
      </c>
    </row>
    <row r="3190" spans="1:41">
      <c r="A3190" s="6" t="s">
        <v>3679</v>
      </c>
      <c r="B3190">
        <v>2015</v>
      </c>
      <c r="C3190">
        <v>6</v>
      </c>
      <c r="E3190" t="s">
        <v>100</v>
      </c>
      <c r="F3190" t="s">
        <v>101</v>
      </c>
      <c r="G3190" t="s">
        <v>102</v>
      </c>
      <c r="H3190" t="s">
        <v>2970</v>
      </c>
      <c r="I3190">
        <v>2015</v>
      </c>
      <c r="J3190">
        <v>3</v>
      </c>
      <c r="K3190" s="6">
        <v>42277</v>
      </c>
      <c r="L3190">
        <v>3</v>
      </c>
      <c r="M3190">
        <v>1</v>
      </c>
      <c r="N3190" t="s">
        <v>233</v>
      </c>
      <c r="O3190" s="8">
        <v>2.7</v>
      </c>
      <c r="P3190" s="8">
        <v>2.7</v>
      </c>
      <c r="Q3190" s="8">
        <v>2.6</v>
      </c>
      <c r="R3190" s="8">
        <v>2.8</v>
      </c>
      <c r="S3190" s="8">
        <v>1.5</v>
      </c>
      <c r="T3190" s="8">
        <v>3.62</v>
      </c>
      <c r="U3190" s="8">
        <v>0.35</v>
      </c>
      <c r="V3190" s="9">
        <v>38</v>
      </c>
      <c r="W3190" s="8">
        <v>0.19999999999999973</v>
      </c>
      <c r="X3190" s="8">
        <v>2.12</v>
      </c>
      <c r="Y3190" s="8">
        <v>0</v>
      </c>
      <c r="Z3190" s="8">
        <v>0</v>
      </c>
      <c r="AA3190">
        <v>-6.0000000000000053E-2</v>
      </c>
      <c r="AF3190" t="s">
        <v>3035</v>
      </c>
      <c r="AG3190" t="s">
        <v>106</v>
      </c>
      <c r="AH3190" t="s">
        <v>107</v>
      </c>
      <c r="AI3190" t="s">
        <v>340</v>
      </c>
      <c r="AJ3190" s="7">
        <v>42277</v>
      </c>
      <c r="AK3190" t="s">
        <v>3680</v>
      </c>
      <c r="AL3190" t="s">
        <v>109</v>
      </c>
      <c r="AM3190" t="s">
        <v>2972</v>
      </c>
      <c r="AN3190" t="s">
        <v>3688</v>
      </c>
      <c r="AO3190" t="str">
        <f>TEXT(A3190,"yyyy-mm-dd")</f>
        <v>2015-06-30</v>
      </c>
    </row>
    <row r="3191" spans="1:41">
      <c r="A3191" s="6" t="s">
        <v>3679</v>
      </c>
      <c r="B3191">
        <v>2015</v>
      </c>
      <c r="C3191">
        <v>6</v>
      </c>
      <c r="E3191" t="s">
        <v>100</v>
      </c>
      <c r="F3191" t="s">
        <v>101</v>
      </c>
      <c r="G3191" t="s">
        <v>102</v>
      </c>
      <c r="H3191" t="s">
        <v>2840</v>
      </c>
      <c r="I3191">
        <v>2015</v>
      </c>
      <c r="J3191">
        <v>2</v>
      </c>
      <c r="K3191" s="6">
        <v>42185</v>
      </c>
      <c r="L3191">
        <v>0</v>
      </c>
      <c r="M3191">
        <v>0</v>
      </c>
      <c r="N3191" t="s">
        <v>178</v>
      </c>
      <c r="O3191" s="8">
        <v>2.5299999999999998</v>
      </c>
      <c r="P3191" s="8">
        <v>2.4500000000000002</v>
      </c>
      <c r="Q3191" s="8">
        <v>2.2999999999999998</v>
      </c>
      <c r="R3191" s="8">
        <v>2.68</v>
      </c>
      <c r="S3191" s="8">
        <v>2</v>
      </c>
      <c r="T3191" s="8">
        <v>3.3</v>
      </c>
      <c r="U3191" s="8">
        <v>0.33</v>
      </c>
      <c r="V3191" s="9">
        <v>38</v>
      </c>
      <c r="W3191" s="8">
        <v>0.38000000000000034</v>
      </c>
      <c r="X3191" s="8">
        <v>1.2999999999999998</v>
      </c>
      <c r="Y3191" s="8">
        <v>7.9999999999999627E-2</v>
      </c>
      <c r="Z3191" s="8">
        <v>-0.16999999999999993</v>
      </c>
      <c r="AA3191">
        <v>-0.10999999999999988</v>
      </c>
      <c r="AF3191" t="s">
        <v>3033</v>
      </c>
      <c r="AG3191" t="s">
        <v>106</v>
      </c>
      <c r="AH3191" t="s">
        <v>107</v>
      </c>
      <c r="AI3191" t="s">
        <v>108</v>
      </c>
      <c r="AJ3191" s="7">
        <v>42185</v>
      </c>
      <c r="AK3191" t="s">
        <v>3680</v>
      </c>
      <c r="AL3191" t="s">
        <v>109</v>
      </c>
      <c r="AM3191" t="s">
        <v>2842</v>
      </c>
      <c r="AN3191" t="s">
        <v>3687</v>
      </c>
      <c r="AO3191" t="str">
        <f>TEXT(A3191,"yyyy-mm-dd")</f>
        <v>2015-06-30</v>
      </c>
    </row>
    <row r="3192" spans="1:41">
      <c r="A3192" s="6" t="s">
        <v>3679</v>
      </c>
      <c r="B3192">
        <v>2015</v>
      </c>
      <c r="C3192">
        <v>6</v>
      </c>
      <c r="E3192" t="s">
        <v>2685</v>
      </c>
      <c r="F3192" t="s">
        <v>101</v>
      </c>
      <c r="G3192" t="s">
        <v>774</v>
      </c>
      <c r="H3192" t="s">
        <v>2686</v>
      </c>
      <c r="K3192" s="6"/>
      <c r="O3192" s="8">
        <v>3.65</v>
      </c>
      <c r="P3192" s="8">
        <v>3.75</v>
      </c>
      <c r="Q3192" s="8">
        <v>3.46</v>
      </c>
      <c r="R3192" s="8">
        <v>3.9</v>
      </c>
      <c r="S3192" s="8">
        <v>2.7</v>
      </c>
      <c r="T3192" s="8">
        <v>4.5</v>
      </c>
      <c r="U3192" s="8">
        <v>0.38</v>
      </c>
      <c r="V3192" s="9">
        <v>22</v>
      </c>
      <c r="W3192" s="8">
        <v>0.43999999999999995</v>
      </c>
      <c r="X3192" s="8">
        <v>1.7999999999999998</v>
      </c>
      <c r="Y3192" s="8">
        <v>-0.10000000000000009</v>
      </c>
      <c r="Z3192" s="8">
        <v>0</v>
      </c>
      <c r="AA3192">
        <v>-0.22999999999999998</v>
      </c>
      <c r="AF3192" t="s">
        <v>2687</v>
      </c>
      <c r="AG3192" t="s">
        <v>2688</v>
      </c>
      <c r="AH3192" t="s">
        <v>2689</v>
      </c>
      <c r="AI3192" t="s">
        <v>2690</v>
      </c>
      <c r="AJ3192" s="7"/>
      <c r="AK3192" t="s">
        <v>3680</v>
      </c>
      <c r="AL3192" t="s">
        <v>109</v>
      </c>
      <c r="AM3192" t="s">
        <v>2686</v>
      </c>
      <c r="AN3192" t="s">
        <v>3709</v>
      </c>
      <c r="AO3192" t="str">
        <f>TEXT(A3192,"yyyy-mm-dd")</f>
        <v>2015-06-30</v>
      </c>
    </row>
    <row r="3193" spans="1:41">
      <c r="A3193" s="6" t="s">
        <v>3679</v>
      </c>
      <c r="B3193">
        <v>2015</v>
      </c>
      <c r="C3193">
        <v>6</v>
      </c>
      <c r="E3193" t="s">
        <v>81</v>
      </c>
      <c r="F3193" t="s">
        <v>82</v>
      </c>
      <c r="G3193" t="s">
        <v>83</v>
      </c>
      <c r="H3193" t="s">
        <v>3453</v>
      </c>
      <c r="I3193">
        <v>2017</v>
      </c>
      <c r="K3193" s="6">
        <v>43100</v>
      </c>
      <c r="L3193">
        <v>30</v>
      </c>
      <c r="N3193" t="s">
        <v>567</v>
      </c>
      <c r="O3193" s="8">
        <v>3.4</v>
      </c>
      <c r="P3193" s="8">
        <v>3.42</v>
      </c>
      <c r="Q3193" s="8">
        <v>3.11</v>
      </c>
      <c r="R3193" s="8">
        <v>3.59</v>
      </c>
      <c r="S3193" s="8">
        <v>2.9</v>
      </c>
      <c r="T3193" s="8">
        <v>3.9</v>
      </c>
      <c r="U3193" s="8">
        <v>0.28999999999999998</v>
      </c>
      <c r="V3193" s="9">
        <v>30</v>
      </c>
      <c r="W3193" s="8">
        <v>0.48</v>
      </c>
      <c r="X3193" s="8">
        <v>1</v>
      </c>
      <c r="Y3193" s="8">
        <v>-2.0000000000000018E-2</v>
      </c>
      <c r="Z3193" s="8">
        <v>2.0000000000000018E-2</v>
      </c>
      <c r="AA3193">
        <v>0.18999999999999995</v>
      </c>
      <c r="AF3193" t="s">
        <v>3454</v>
      </c>
      <c r="AG3193" t="s">
        <v>87</v>
      </c>
      <c r="AH3193" t="s">
        <v>88</v>
      </c>
      <c r="AI3193" t="s">
        <v>359</v>
      </c>
      <c r="AJ3193" s="7">
        <v>43100</v>
      </c>
      <c r="AK3193" t="s">
        <v>3680</v>
      </c>
      <c r="AL3193" t="s">
        <v>91</v>
      </c>
      <c r="AM3193" t="s">
        <v>3455</v>
      </c>
      <c r="AN3193" t="s">
        <v>3683</v>
      </c>
      <c r="AO3193" t="str">
        <f>TEXT(A3193,"yyyy-mm-dd")</f>
        <v>2015-06-30</v>
      </c>
    </row>
    <row r="3194" spans="1:41">
      <c r="A3194" s="6" t="s">
        <v>3679</v>
      </c>
      <c r="B3194">
        <v>2015</v>
      </c>
      <c r="C3194">
        <v>6</v>
      </c>
      <c r="E3194" t="s">
        <v>392</v>
      </c>
      <c r="F3194" t="s">
        <v>82</v>
      </c>
      <c r="G3194" t="s">
        <v>83</v>
      </c>
      <c r="H3194" t="s">
        <v>3453</v>
      </c>
      <c r="I3194">
        <v>2017</v>
      </c>
      <c r="K3194" s="6">
        <v>43100</v>
      </c>
      <c r="L3194">
        <v>30</v>
      </c>
      <c r="N3194" t="s">
        <v>567</v>
      </c>
      <c r="O3194" s="8">
        <v>3.15</v>
      </c>
      <c r="P3194" s="8">
        <v>3.2</v>
      </c>
      <c r="Q3194" s="8">
        <v>3</v>
      </c>
      <c r="R3194" s="8">
        <v>3.3</v>
      </c>
      <c r="S3194" s="8">
        <v>2.4500000000000002</v>
      </c>
      <c r="T3194" s="8">
        <v>3.85</v>
      </c>
      <c r="U3194" s="8">
        <v>0.31</v>
      </c>
      <c r="V3194" s="9">
        <v>25</v>
      </c>
      <c r="W3194" s="8">
        <v>0.29999999999999982</v>
      </c>
      <c r="X3194" s="8">
        <v>1.4</v>
      </c>
      <c r="Y3194" s="8">
        <v>-5.0000000000000266E-2</v>
      </c>
      <c r="Z3194" s="8">
        <v>0</v>
      </c>
      <c r="AA3194">
        <v>0</v>
      </c>
      <c r="AF3194" t="s">
        <v>3454</v>
      </c>
      <c r="AG3194" t="s">
        <v>87</v>
      </c>
      <c r="AH3194" t="s">
        <v>88</v>
      </c>
      <c r="AI3194" t="s">
        <v>359</v>
      </c>
      <c r="AJ3194" s="7">
        <v>43100</v>
      </c>
      <c r="AK3194" t="s">
        <v>3680</v>
      </c>
      <c r="AL3194" t="s">
        <v>393</v>
      </c>
      <c r="AM3194" t="s">
        <v>3455</v>
      </c>
      <c r="AN3194" t="s">
        <v>3686</v>
      </c>
      <c r="AO3194" t="str">
        <f>TEXT(A3194,"yyyy-mm-dd")</f>
        <v>2015-06-30</v>
      </c>
    </row>
    <row r="3195" spans="1:41">
      <c r="A3195" s="6" t="s">
        <v>3679</v>
      </c>
      <c r="B3195">
        <v>2015</v>
      </c>
      <c r="C3195">
        <v>6</v>
      </c>
      <c r="E3195" t="s">
        <v>81</v>
      </c>
      <c r="F3195" t="s">
        <v>82</v>
      </c>
      <c r="G3195" t="s">
        <v>83</v>
      </c>
      <c r="H3195" t="s">
        <v>3018</v>
      </c>
      <c r="I3195">
        <v>2016</v>
      </c>
      <c r="K3195" s="6">
        <v>42735</v>
      </c>
      <c r="L3195">
        <v>18</v>
      </c>
      <c r="N3195" t="s">
        <v>206</v>
      </c>
      <c r="O3195" s="8">
        <v>3.36</v>
      </c>
      <c r="P3195" s="8">
        <v>3.39</v>
      </c>
      <c r="Q3195" s="8">
        <v>3.22</v>
      </c>
      <c r="R3195" s="8">
        <v>3.55</v>
      </c>
      <c r="S3195" s="8">
        <v>2.7</v>
      </c>
      <c r="T3195" s="8">
        <v>3.81</v>
      </c>
      <c r="U3195" s="8">
        <v>0.25</v>
      </c>
      <c r="V3195" s="9">
        <v>38</v>
      </c>
      <c r="W3195" s="8">
        <v>0.32999999999999963</v>
      </c>
      <c r="X3195" s="8">
        <v>1.1099999999999999</v>
      </c>
      <c r="Y3195" s="8">
        <v>-3.0000000000000249E-2</v>
      </c>
      <c r="Z3195" s="8">
        <v>-4.9999999999999822E-2</v>
      </c>
      <c r="AA3195">
        <v>-9.0000000000000302E-2</v>
      </c>
      <c r="AF3195" t="s">
        <v>3019</v>
      </c>
      <c r="AG3195" t="s">
        <v>87</v>
      </c>
      <c r="AH3195" t="s">
        <v>88</v>
      </c>
      <c r="AI3195" t="s">
        <v>97</v>
      </c>
      <c r="AJ3195" s="7">
        <v>42735</v>
      </c>
      <c r="AK3195" t="s">
        <v>3680</v>
      </c>
      <c r="AL3195" t="s">
        <v>91</v>
      </c>
      <c r="AM3195" t="s">
        <v>3020</v>
      </c>
      <c r="AN3195" t="s">
        <v>3682</v>
      </c>
      <c r="AO3195" t="str">
        <f>TEXT(A3195,"yyyy-mm-dd")</f>
        <v>2015-06-30</v>
      </c>
    </row>
    <row r="3196" spans="1:41">
      <c r="A3196" s="6" t="s">
        <v>3679</v>
      </c>
      <c r="B3196">
        <v>2015</v>
      </c>
      <c r="C3196">
        <v>6</v>
      </c>
      <c r="E3196" t="s">
        <v>392</v>
      </c>
      <c r="F3196" t="s">
        <v>82</v>
      </c>
      <c r="G3196" t="s">
        <v>83</v>
      </c>
      <c r="H3196" t="s">
        <v>3018</v>
      </c>
      <c r="I3196">
        <v>2016</v>
      </c>
      <c r="K3196" s="6">
        <v>42735</v>
      </c>
      <c r="L3196">
        <v>18</v>
      </c>
      <c r="N3196" t="s">
        <v>206</v>
      </c>
      <c r="O3196" s="8">
        <v>3.06</v>
      </c>
      <c r="P3196" s="8">
        <v>3.03</v>
      </c>
      <c r="Q3196" s="8">
        <v>2.87</v>
      </c>
      <c r="R3196" s="8">
        <v>3.21</v>
      </c>
      <c r="S3196" s="8">
        <v>2.13</v>
      </c>
      <c r="T3196" s="8">
        <v>3.89</v>
      </c>
      <c r="U3196" s="8">
        <v>0.35</v>
      </c>
      <c r="V3196" s="9">
        <v>34</v>
      </c>
      <c r="W3196" s="8">
        <v>0.33999999999999986</v>
      </c>
      <c r="X3196" s="8">
        <v>1.7600000000000002</v>
      </c>
      <c r="Y3196" s="8">
        <v>3.0000000000000249E-2</v>
      </c>
      <c r="Z3196" s="8">
        <v>-2.0000000000000018E-2</v>
      </c>
      <c r="AA3196">
        <v>9.9999999999997868E-3</v>
      </c>
      <c r="AF3196" t="s">
        <v>3019</v>
      </c>
      <c r="AG3196" t="s">
        <v>87</v>
      </c>
      <c r="AH3196" t="s">
        <v>88</v>
      </c>
      <c r="AI3196" t="s">
        <v>97</v>
      </c>
      <c r="AJ3196" s="7">
        <v>42735</v>
      </c>
      <c r="AK3196" t="s">
        <v>3680</v>
      </c>
      <c r="AL3196" t="s">
        <v>393</v>
      </c>
      <c r="AM3196" t="s">
        <v>3020</v>
      </c>
      <c r="AN3196" t="s">
        <v>3685</v>
      </c>
      <c r="AO3196" t="str">
        <f>TEXT(A3196,"yyyy-mm-dd")</f>
        <v>2015-06-30</v>
      </c>
    </row>
    <row r="3197" spans="1:41">
      <c r="A3197" s="6" t="s">
        <v>3679</v>
      </c>
      <c r="B3197">
        <v>2015</v>
      </c>
      <c r="C3197">
        <v>6</v>
      </c>
      <c r="E3197" t="s">
        <v>81</v>
      </c>
      <c r="F3197" t="s">
        <v>82</v>
      </c>
      <c r="G3197" t="s">
        <v>83</v>
      </c>
      <c r="H3197" t="s">
        <v>2624</v>
      </c>
      <c r="I3197">
        <v>2015</v>
      </c>
      <c r="K3197" s="6">
        <v>42369</v>
      </c>
      <c r="L3197">
        <v>6</v>
      </c>
      <c r="N3197" t="s">
        <v>203</v>
      </c>
      <c r="O3197" s="8">
        <v>2.91</v>
      </c>
      <c r="P3197" s="8">
        <v>2.91</v>
      </c>
      <c r="Q3197" s="8">
        <v>2.8</v>
      </c>
      <c r="R3197" s="8">
        <v>3</v>
      </c>
      <c r="S3197" s="8">
        <v>2.5299999999999998</v>
      </c>
      <c r="T3197" s="8">
        <v>3.32</v>
      </c>
      <c r="U3197" s="8">
        <v>0.17</v>
      </c>
      <c r="V3197" s="9">
        <v>38</v>
      </c>
      <c r="W3197" s="8">
        <v>0.20000000000000018</v>
      </c>
      <c r="X3197" s="8">
        <v>0.79</v>
      </c>
      <c r="Y3197" s="8">
        <v>0</v>
      </c>
      <c r="Z3197" s="8">
        <v>-8.9999999999999858E-2</v>
      </c>
      <c r="AA3197">
        <v>-8.0000000000000071E-2</v>
      </c>
      <c r="AF3197" t="s">
        <v>2625</v>
      </c>
      <c r="AG3197" t="s">
        <v>87</v>
      </c>
      <c r="AH3197" t="s">
        <v>88</v>
      </c>
      <c r="AI3197" t="s">
        <v>89</v>
      </c>
      <c r="AJ3197" s="7">
        <v>42369</v>
      </c>
      <c r="AK3197" t="s">
        <v>3680</v>
      </c>
      <c r="AL3197" t="s">
        <v>91</v>
      </c>
      <c r="AM3197" t="s">
        <v>2626</v>
      </c>
      <c r="AN3197" t="s">
        <v>3681</v>
      </c>
      <c r="AO3197" t="str">
        <f>TEXT(A3197,"yyyy-mm-dd")</f>
        <v>2015-06-30</v>
      </c>
    </row>
    <row r="3198" spans="1:41">
      <c r="A3198" s="6" t="s">
        <v>3679</v>
      </c>
      <c r="B3198">
        <v>2015</v>
      </c>
      <c r="C3198">
        <v>6</v>
      </c>
      <c r="E3198" t="s">
        <v>392</v>
      </c>
      <c r="F3198" t="s">
        <v>82</v>
      </c>
      <c r="G3198" t="s">
        <v>83</v>
      </c>
      <c r="H3198" t="s">
        <v>2624</v>
      </c>
      <c r="I3198">
        <v>2015</v>
      </c>
      <c r="K3198" s="6">
        <v>42369</v>
      </c>
      <c r="L3198">
        <v>6</v>
      </c>
      <c r="N3198" t="s">
        <v>203</v>
      </c>
      <c r="O3198" s="8">
        <v>2.67</v>
      </c>
      <c r="P3198" s="8">
        <v>2.68</v>
      </c>
      <c r="Q3198" s="8">
        <v>2.5099999999999998</v>
      </c>
      <c r="R3198" s="8">
        <v>2.8</v>
      </c>
      <c r="S3198" s="8">
        <v>2.2400000000000002</v>
      </c>
      <c r="T3198" s="8">
        <v>3.1</v>
      </c>
      <c r="U3198" s="8">
        <v>0.22</v>
      </c>
      <c r="V3198" s="9">
        <v>34</v>
      </c>
      <c r="W3198" s="8">
        <v>0.29000000000000004</v>
      </c>
      <c r="X3198" s="8">
        <v>0.85999999999999988</v>
      </c>
      <c r="Y3198" s="8">
        <v>-1.0000000000000231E-2</v>
      </c>
      <c r="Z3198" s="8">
        <v>1.0000000000000231E-2</v>
      </c>
      <c r="AA3198">
        <v>-6.999999999999984E-2</v>
      </c>
      <c r="AF3198" t="s">
        <v>2625</v>
      </c>
      <c r="AG3198" t="s">
        <v>87</v>
      </c>
      <c r="AH3198" t="s">
        <v>88</v>
      </c>
      <c r="AI3198" t="s">
        <v>89</v>
      </c>
      <c r="AJ3198" s="7">
        <v>42369</v>
      </c>
      <c r="AK3198" t="s">
        <v>3680</v>
      </c>
      <c r="AL3198" t="s">
        <v>393</v>
      </c>
      <c r="AM3198" t="s">
        <v>2626</v>
      </c>
      <c r="AN3198" t="s">
        <v>3684</v>
      </c>
      <c r="AO3198" t="str">
        <f>TEXT(A3198,"yyyy-mm-dd")</f>
        <v>2015-06-30</v>
      </c>
    </row>
    <row r="3199" spans="1:41">
      <c r="A3199" s="6" t="s">
        <v>3679</v>
      </c>
      <c r="B3199">
        <v>2015</v>
      </c>
      <c r="C3199">
        <v>6</v>
      </c>
      <c r="E3199" t="s">
        <v>81</v>
      </c>
      <c r="F3199" t="s">
        <v>82</v>
      </c>
      <c r="G3199" t="s">
        <v>774</v>
      </c>
      <c r="H3199" t="s">
        <v>775</v>
      </c>
      <c r="K3199" s="6"/>
      <c r="O3199" s="8">
        <v>3.43</v>
      </c>
      <c r="P3199" s="8">
        <v>3.5</v>
      </c>
      <c r="Q3199" s="8">
        <v>3.3</v>
      </c>
      <c r="R3199" s="8">
        <v>3.58</v>
      </c>
      <c r="S3199" s="8">
        <v>2.87</v>
      </c>
      <c r="T3199" s="8">
        <v>3.81</v>
      </c>
      <c r="U3199" s="8">
        <v>0.23</v>
      </c>
      <c r="V3199" s="9">
        <v>29</v>
      </c>
      <c r="W3199" s="8">
        <v>0.28000000000000025</v>
      </c>
      <c r="X3199" s="8">
        <v>0.94</v>
      </c>
      <c r="Y3199" s="8">
        <v>-6.999999999999984E-2</v>
      </c>
      <c r="Z3199" s="8">
        <v>4.0000000000000036E-2</v>
      </c>
      <c r="AA3199">
        <v>-4.9999999999999822E-2</v>
      </c>
      <c r="AF3199" t="s">
        <v>776</v>
      </c>
      <c r="AG3199" t="s">
        <v>777</v>
      </c>
      <c r="AH3199" t="s">
        <v>778</v>
      </c>
      <c r="AI3199" t="s">
        <v>779</v>
      </c>
      <c r="AJ3199" s="7"/>
      <c r="AK3199" t="s">
        <v>3680</v>
      </c>
      <c r="AL3199" t="s">
        <v>91</v>
      </c>
      <c r="AM3199" t="s">
        <v>775</v>
      </c>
      <c r="AN3199" t="s">
        <v>3705</v>
      </c>
      <c r="AO3199" t="str">
        <f>TEXT(A3199,"yyyy-mm-dd")</f>
        <v>2015-06-30</v>
      </c>
    </row>
    <row r="3200" spans="1:41">
      <c r="A3200" s="6" t="s">
        <v>3679</v>
      </c>
      <c r="B3200">
        <v>2015</v>
      </c>
      <c r="C3200">
        <v>6</v>
      </c>
      <c r="E3200" t="s">
        <v>81</v>
      </c>
      <c r="F3200" t="s">
        <v>82</v>
      </c>
      <c r="G3200" t="s">
        <v>774</v>
      </c>
      <c r="H3200" t="s">
        <v>1536</v>
      </c>
      <c r="K3200" s="6"/>
      <c r="O3200" s="8">
        <v>3.43</v>
      </c>
      <c r="P3200" s="8">
        <v>3.5</v>
      </c>
      <c r="Q3200" s="8">
        <v>3.3</v>
      </c>
      <c r="R3200" s="8">
        <v>3.6</v>
      </c>
      <c r="S3200" s="8">
        <v>2.98</v>
      </c>
      <c r="T3200" s="8">
        <v>3.8</v>
      </c>
      <c r="U3200" s="8">
        <v>0.25</v>
      </c>
      <c r="V3200" s="9">
        <v>26</v>
      </c>
      <c r="W3200" s="8">
        <v>0.30000000000000027</v>
      </c>
      <c r="X3200" s="8">
        <v>0.81999999999999984</v>
      </c>
      <c r="Y3200" s="8">
        <v>-6.999999999999984E-2</v>
      </c>
      <c r="Z3200" s="8">
        <v>0</v>
      </c>
      <c r="AA3200">
        <v>-8.9999999999999858E-2</v>
      </c>
      <c r="AF3200" t="s">
        <v>1537</v>
      </c>
      <c r="AG3200" t="s">
        <v>777</v>
      </c>
      <c r="AH3200" t="s">
        <v>778</v>
      </c>
      <c r="AI3200" t="s">
        <v>1538</v>
      </c>
      <c r="AJ3200" s="7"/>
      <c r="AK3200" t="s">
        <v>3680</v>
      </c>
      <c r="AL3200" t="s">
        <v>91</v>
      </c>
      <c r="AM3200" t="s">
        <v>1536</v>
      </c>
      <c r="AN3200" t="s">
        <v>3706</v>
      </c>
      <c r="AO3200" t="str">
        <f>TEXT(A3200,"yyyy-mm-dd")</f>
        <v>2015-06-30</v>
      </c>
    </row>
    <row r="3201" spans="1:41">
      <c r="A3201" s="6" t="s">
        <v>3679</v>
      </c>
      <c r="B3201">
        <v>2015</v>
      </c>
      <c r="C3201">
        <v>6</v>
      </c>
      <c r="E3201" t="s">
        <v>392</v>
      </c>
      <c r="F3201" t="s">
        <v>82</v>
      </c>
      <c r="G3201" t="s">
        <v>774</v>
      </c>
      <c r="H3201" t="s">
        <v>775</v>
      </c>
      <c r="K3201" s="6"/>
      <c r="O3201" s="8">
        <v>3.16</v>
      </c>
      <c r="P3201" s="8">
        <v>3.2</v>
      </c>
      <c r="Q3201" s="8">
        <v>3</v>
      </c>
      <c r="R3201" s="8">
        <v>3.3</v>
      </c>
      <c r="S3201" s="8">
        <v>2.6</v>
      </c>
      <c r="T3201" s="8">
        <v>3.8</v>
      </c>
      <c r="U3201" s="8">
        <v>0.28000000000000003</v>
      </c>
      <c r="V3201" s="9">
        <v>25</v>
      </c>
      <c r="W3201" s="8">
        <v>0.29999999999999982</v>
      </c>
      <c r="X3201" s="8">
        <v>1.1999999999999997</v>
      </c>
      <c r="Y3201" s="8">
        <v>-4.0000000000000036E-2</v>
      </c>
      <c r="Z3201" s="8">
        <v>0.13000000000000034</v>
      </c>
      <c r="AA3201">
        <v>-2.9999999999999805E-2</v>
      </c>
      <c r="AF3201" t="s">
        <v>776</v>
      </c>
      <c r="AG3201" t="s">
        <v>777</v>
      </c>
      <c r="AH3201" t="s">
        <v>778</v>
      </c>
      <c r="AI3201" t="s">
        <v>779</v>
      </c>
      <c r="AJ3201" s="7"/>
      <c r="AK3201" t="s">
        <v>3680</v>
      </c>
      <c r="AL3201" t="s">
        <v>393</v>
      </c>
      <c r="AM3201" t="s">
        <v>775</v>
      </c>
      <c r="AN3201" t="s">
        <v>3707</v>
      </c>
      <c r="AO3201" t="str">
        <f>TEXT(A3201,"yyyy-mm-dd")</f>
        <v>2015-06-30</v>
      </c>
    </row>
    <row r="3202" spans="1:41">
      <c r="A3202" s="6" t="s">
        <v>3679</v>
      </c>
      <c r="B3202">
        <v>2015</v>
      </c>
      <c r="C3202">
        <v>6</v>
      </c>
      <c r="E3202" t="s">
        <v>392</v>
      </c>
      <c r="F3202" t="s">
        <v>82</v>
      </c>
      <c r="G3202" t="s">
        <v>774</v>
      </c>
      <c r="H3202" t="s">
        <v>1536</v>
      </c>
      <c r="K3202" s="6"/>
      <c r="O3202" s="8">
        <v>3.09</v>
      </c>
      <c r="P3202" s="8">
        <v>3.1</v>
      </c>
      <c r="Q3202" s="8">
        <v>2.95</v>
      </c>
      <c r="R3202" s="8">
        <v>3.28</v>
      </c>
      <c r="S3202" s="8">
        <v>2.4500000000000002</v>
      </c>
      <c r="T3202" s="8">
        <v>3.7</v>
      </c>
      <c r="U3202" s="8">
        <v>0.33</v>
      </c>
      <c r="V3202" s="9">
        <v>23</v>
      </c>
      <c r="W3202" s="8">
        <v>0.32999999999999963</v>
      </c>
      <c r="X3202" s="8">
        <v>1.25</v>
      </c>
      <c r="Y3202" s="8">
        <v>-1.0000000000000231E-2</v>
      </c>
      <c r="Z3202" s="8">
        <v>5.0000000000000266E-2</v>
      </c>
      <c r="AA3202">
        <v>4.9999999999999822E-2</v>
      </c>
      <c r="AF3202" t="s">
        <v>1537</v>
      </c>
      <c r="AG3202" t="s">
        <v>777</v>
      </c>
      <c r="AH3202" t="s">
        <v>778</v>
      </c>
      <c r="AI3202" t="s">
        <v>1538</v>
      </c>
      <c r="AJ3202" s="7"/>
      <c r="AK3202" t="s">
        <v>3680</v>
      </c>
      <c r="AL3202" t="s">
        <v>393</v>
      </c>
      <c r="AM3202" t="s">
        <v>1536</v>
      </c>
      <c r="AN3202" t="s">
        <v>3708</v>
      </c>
      <c r="AO3202" t="str">
        <f>TEXT(A3202,"yyyy-mm-dd")</f>
        <v>2015-06-30</v>
      </c>
    </row>
    <row r="3203" spans="1:41">
      <c r="A3203" s="6" t="s">
        <v>3679</v>
      </c>
      <c r="B3203">
        <v>2015</v>
      </c>
      <c r="C3203">
        <v>6</v>
      </c>
      <c r="E3203" t="s">
        <v>112</v>
      </c>
      <c r="F3203" t="s">
        <v>113</v>
      </c>
      <c r="G3203" t="s">
        <v>83</v>
      </c>
      <c r="H3203" t="s">
        <v>3453</v>
      </c>
      <c r="I3203">
        <v>2017</v>
      </c>
      <c r="K3203" s="6">
        <v>43100</v>
      </c>
      <c r="L3203">
        <v>30</v>
      </c>
      <c r="N3203" t="s">
        <v>567</v>
      </c>
      <c r="O3203" s="8">
        <v>4.96</v>
      </c>
      <c r="P3203" s="8">
        <v>5</v>
      </c>
      <c r="Q3203" s="8">
        <v>4.5</v>
      </c>
      <c r="R3203" s="8">
        <v>5.53</v>
      </c>
      <c r="S3203" s="8">
        <v>3.43</v>
      </c>
      <c r="T3203" s="8">
        <v>6.5</v>
      </c>
      <c r="U3203" s="8">
        <v>0.72</v>
      </c>
      <c r="V3203" s="9">
        <v>24</v>
      </c>
      <c r="W3203" s="8">
        <v>1.0300000000000002</v>
      </c>
      <c r="X3203" s="8">
        <v>3.07</v>
      </c>
      <c r="Y3203" s="8">
        <v>-4.0000000000000036E-2</v>
      </c>
      <c r="Z3203" s="8">
        <v>0.37000000000000011</v>
      </c>
      <c r="AA3203">
        <v>8.0000000000000071E-2</v>
      </c>
      <c r="AF3203" t="s">
        <v>3493</v>
      </c>
      <c r="AG3203" t="s">
        <v>115</v>
      </c>
      <c r="AH3203" t="s">
        <v>116</v>
      </c>
      <c r="AI3203" t="s">
        <v>359</v>
      </c>
      <c r="AJ3203" s="7">
        <v>43100</v>
      </c>
      <c r="AK3203" t="s">
        <v>3680</v>
      </c>
      <c r="AL3203" t="s">
        <v>118</v>
      </c>
      <c r="AM3203" t="s">
        <v>3455</v>
      </c>
      <c r="AN3203" t="s">
        <v>3712</v>
      </c>
      <c r="AO3203" t="str">
        <f>TEXT(A3203,"yyyy-mm-dd")</f>
        <v>2015-06-30</v>
      </c>
    </row>
    <row r="3204" spans="1:41">
      <c r="A3204" s="6" t="s">
        <v>3679</v>
      </c>
      <c r="B3204">
        <v>2015</v>
      </c>
      <c r="C3204">
        <v>6</v>
      </c>
      <c r="E3204" t="s">
        <v>2881</v>
      </c>
      <c r="F3204" t="s">
        <v>113</v>
      </c>
      <c r="G3204" t="s">
        <v>83</v>
      </c>
      <c r="H3204" t="s">
        <v>3453</v>
      </c>
      <c r="I3204">
        <v>2017</v>
      </c>
      <c r="K3204" s="6">
        <v>43100</v>
      </c>
      <c r="L3204">
        <v>30</v>
      </c>
      <c r="N3204" t="s">
        <v>567</v>
      </c>
      <c r="O3204" s="8">
        <v>7.18</v>
      </c>
      <c r="P3204" s="8">
        <v>7.1</v>
      </c>
      <c r="Q3204" s="8">
        <v>6.65</v>
      </c>
      <c r="R3204" s="8">
        <v>7.65</v>
      </c>
      <c r="S3204" s="8">
        <v>5.37</v>
      </c>
      <c r="T3204" s="8">
        <v>8.64</v>
      </c>
      <c r="U3204" s="8">
        <v>0.84</v>
      </c>
      <c r="V3204" s="9">
        <v>19</v>
      </c>
      <c r="W3204" s="8">
        <v>1</v>
      </c>
      <c r="X3204" s="8">
        <v>3.2700000000000005</v>
      </c>
      <c r="Y3204" s="8">
        <v>8.0000000000000071E-2</v>
      </c>
      <c r="Z3204" s="8">
        <v>0.11999999999999922</v>
      </c>
      <c r="AA3204">
        <v>0.21999999999999975</v>
      </c>
      <c r="AF3204" t="s">
        <v>3498</v>
      </c>
      <c r="AG3204" t="s">
        <v>2883</v>
      </c>
      <c r="AH3204" t="s">
        <v>2884</v>
      </c>
      <c r="AI3204" t="s">
        <v>359</v>
      </c>
      <c r="AJ3204" s="7">
        <v>43100</v>
      </c>
      <c r="AK3204" t="s">
        <v>3680</v>
      </c>
      <c r="AL3204" t="s">
        <v>2885</v>
      </c>
      <c r="AM3204" t="s">
        <v>3455</v>
      </c>
      <c r="AN3204" t="s">
        <v>3715</v>
      </c>
      <c r="AO3204" t="str">
        <f>TEXT(A3204,"yyyy-mm-dd")</f>
        <v>2015-06-30</v>
      </c>
    </row>
    <row r="3205" spans="1:41">
      <c r="A3205" s="6" t="s">
        <v>3679</v>
      </c>
      <c r="B3205">
        <v>2015</v>
      </c>
      <c r="C3205">
        <v>6</v>
      </c>
      <c r="E3205" t="s">
        <v>112</v>
      </c>
      <c r="F3205" t="s">
        <v>113</v>
      </c>
      <c r="G3205" t="s">
        <v>83</v>
      </c>
      <c r="H3205" t="s">
        <v>3018</v>
      </c>
      <c r="I3205">
        <v>2016</v>
      </c>
      <c r="K3205" s="6">
        <v>42735</v>
      </c>
      <c r="L3205">
        <v>18</v>
      </c>
      <c r="N3205" t="s">
        <v>206</v>
      </c>
      <c r="O3205" s="8">
        <v>4.12</v>
      </c>
      <c r="P3205" s="8">
        <v>4.1500000000000004</v>
      </c>
      <c r="Q3205" s="8">
        <v>3.82</v>
      </c>
      <c r="R3205" s="8">
        <v>4.3899999999999997</v>
      </c>
      <c r="S3205" s="8">
        <v>3.22</v>
      </c>
      <c r="T3205" s="8">
        <v>6</v>
      </c>
      <c r="U3205" s="8">
        <v>0.51</v>
      </c>
      <c r="V3205" s="9">
        <v>31</v>
      </c>
      <c r="W3205" s="8">
        <v>0.56999999999999984</v>
      </c>
      <c r="X3205" s="8">
        <v>2.78</v>
      </c>
      <c r="Y3205" s="8">
        <v>-3.0000000000000249E-2</v>
      </c>
      <c r="Z3205" s="8">
        <v>0</v>
      </c>
      <c r="AA3205">
        <v>-4.0000000000000036E-2</v>
      </c>
      <c r="AF3205" t="s">
        <v>3059</v>
      </c>
      <c r="AG3205" t="s">
        <v>115</v>
      </c>
      <c r="AH3205" t="s">
        <v>116</v>
      </c>
      <c r="AI3205" t="s">
        <v>230</v>
      </c>
      <c r="AJ3205" s="7">
        <v>42735</v>
      </c>
      <c r="AK3205" t="s">
        <v>3680</v>
      </c>
      <c r="AL3205" t="s">
        <v>118</v>
      </c>
      <c r="AM3205" t="s">
        <v>3020</v>
      </c>
      <c r="AN3205" t="s">
        <v>3711</v>
      </c>
      <c r="AO3205" t="str">
        <f>TEXT(A3205,"yyyy-mm-dd")</f>
        <v>2015-06-30</v>
      </c>
    </row>
    <row r="3206" spans="1:41">
      <c r="A3206" s="6" t="s">
        <v>3679</v>
      </c>
      <c r="B3206">
        <v>2015</v>
      </c>
      <c r="C3206">
        <v>6</v>
      </c>
      <c r="E3206" t="s">
        <v>2881</v>
      </c>
      <c r="F3206" t="s">
        <v>113</v>
      </c>
      <c r="G3206" t="s">
        <v>83</v>
      </c>
      <c r="H3206" t="s">
        <v>3018</v>
      </c>
      <c r="I3206">
        <v>2016</v>
      </c>
      <c r="K3206" s="6">
        <v>42735</v>
      </c>
      <c r="L3206">
        <v>18</v>
      </c>
      <c r="N3206" t="s">
        <v>206</v>
      </c>
      <c r="O3206" s="8">
        <v>6.88</v>
      </c>
      <c r="P3206" s="8">
        <v>6.96</v>
      </c>
      <c r="Q3206" s="8">
        <v>6.55</v>
      </c>
      <c r="R3206" s="8">
        <v>7.1</v>
      </c>
      <c r="S3206" s="8">
        <v>5.91</v>
      </c>
      <c r="T3206" s="8">
        <v>7.78</v>
      </c>
      <c r="U3206" s="8">
        <v>0.47</v>
      </c>
      <c r="V3206" s="9">
        <v>24</v>
      </c>
      <c r="W3206" s="8">
        <v>0.54999999999999982</v>
      </c>
      <c r="X3206" s="8">
        <v>1.87</v>
      </c>
      <c r="Y3206" s="8">
        <v>-8.0000000000000071E-2</v>
      </c>
      <c r="Z3206" s="8">
        <v>0.33000000000000007</v>
      </c>
      <c r="AA3206">
        <v>0.13999999999999968</v>
      </c>
      <c r="AF3206" t="s">
        <v>3099</v>
      </c>
      <c r="AG3206" t="s">
        <v>2883</v>
      </c>
      <c r="AH3206" t="s">
        <v>2884</v>
      </c>
      <c r="AI3206" t="s">
        <v>230</v>
      </c>
      <c r="AJ3206" s="7">
        <v>42735</v>
      </c>
      <c r="AK3206" t="s">
        <v>3680</v>
      </c>
      <c r="AL3206" t="s">
        <v>2885</v>
      </c>
      <c r="AM3206" t="s">
        <v>3020</v>
      </c>
      <c r="AN3206" t="s">
        <v>3714</v>
      </c>
      <c r="AO3206" t="str">
        <f>TEXT(A3206,"yyyy-mm-dd")</f>
        <v>2015-06-30</v>
      </c>
    </row>
    <row r="3207" spans="1:41">
      <c r="A3207" s="6" t="s">
        <v>3679</v>
      </c>
      <c r="B3207">
        <v>2015</v>
      </c>
      <c r="C3207">
        <v>6</v>
      </c>
      <c r="E3207" t="s">
        <v>112</v>
      </c>
      <c r="F3207" t="s">
        <v>113</v>
      </c>
      <c r="G3207" t="s">
        <v>83</v>
      </c>
      <c r="H3207" t="s">
        <v>2624</v>
      </c>
      <c r="I3207">
        <v>2015</v>
      </c>
      <c r="K3207" s="6">
        <v>42369</v>
      </c>
      <c r="L3207">
        <v>6</v>
      </c>
      <c r="N3207" t="s">
        <v>203</v>
      </c>
      <c r="O3207" s="8">
        <v>3.35</v>
      </c>
      <c r="P3207" s="8">
        <v>3.37</v>
      </c>
      <c r="Q3207" s="8">
        <v>3.19</v>
      </c>
      <c r="R3207" s="8">
        <v>3.5</v>
      </c>
      <c r="S3207" s="8">
        <v>3.01</v>
      </c>
      <c r="T3207" s="8">
        <v>3.7</v>
      </c>
      <c r="U3207" s="8">
        <v>0.2</v>
      </c>
      <c r="V3207" s="9">
        <v>32</v>
      </c>
      <c r="W3207" s="8">
        <v>0.31000000000000005</v>
      </c>
      <c r="X3207" s="8">
        <v>0.69000000000000039</v>
      </c>
      <c r="Y3207" s="8">
        <v>-2.0000000000000018E-2</v>
      </c>
      <c r="Z3207" s="8">
        <v>-2.9999999999999805E-2</v>
      </c>
      <c r="AA3207">
        <v>-8.0000000000000071E-2</v>
      </c>
      <c r="AF3207" t="s">
        <v>2694</v>
      </c>
      <c r="AG3207" t="s">
        <v>115</v>
      </c>
      <c r="AH3207" t="s">
        <v>116</v>
      </c>
      <c r="AI3207" t="s">
        <v>117</v>
      </c>
      <c r="AJ3207" s="7">
        <v>42369</v>
      </c>
      <c r="AK3207" t="s">
        <v>3680</v>
      </c>
      <c r="AL3207" t="s">
        <v>118</v>
      </c>
      <c r="AM3207" t="s">
        <v>2626</v>
      </c>
      <c r="AN3207" t="s">
        <v>3710</v>
      </c>
      <c r="AO3207" t="str">
        <f>TEXT(A3207,"yyyy-mm-dd")</f>
        <v>2015-06-30</v>
      </c>
    </row>
    <row r="3208" spans="1:41">
      <c r="A3208" s="6" t="s">
        <v>3679</v>
      </c>
      <c r="B3208">
        <v>2015</v>
      </c>
      <c r="C3208">
        <v>6</v>
      </c>
      <c r="E3208" t="s">
        <v>2881</v>
      </c>
      <c r="F3208" t="s">
        <v>113</v>
      </c>
      <c r="G3208" t="s">
        <v>83</v>
      </c>
      <c r="H3208" t="s">
        <v>2624</v>
      </c>
      <c r="I3208">
        <v>2015</v>
      </c>
      <c r="K3208" s="6">
        <v>42369</v>
      </c>
      <c r="L3208">
        <v>6</v>
      </c>
      <c r="N3208" t="s">
        <v>203</v>
      </c>
      <c r="O3208" s="8">
        <v>6.27</v>
      </c>
      <c r="P3208" s="8">
        <v>6.3</v>
      </c>
      <c r="Q3208" s="8">
        <v>6.1</v>
      </c>
      <c r="R3208" s="8">
        <v>6.5</v>
      </c>
      <c r="S3208" s="8">
        <v>5.2</v>
      </c>
      <c r="T3208" s="8">
        <v>6.83</v>
      </c>
      <c r="U3208" s="8">
        <v>0.36</v>
      </c>
      <c r="V3208" s="9">
        <v>25</v>
      </c>
      <c r="W3208" s="8">
        <v>0.40000000000000036</v>
      </c>
      <c r="X3208" s="8">
        <v>1.63</v>
      </c>
      <c r="Y3208" s="8">
        <v>-3.0000000000000249E-2</v>
      </c>
      <c r="Z3208" s="8">
        <v>4.9999999999999822E-2</v>
      </c>
      <c r="AA3208">
        <v>0.12000000000000099</v>
      </c>
      <c r="AF3208" t="s">
        <v>3062</v>
      </c>
      <c r="AG3208" t="s">
        <v>2883</v>
      </c>
      <c r="AH3208" t="s">
        <v>2884</v>
      </c>
      <c r="AI3208" t="s">
        <v>117</v>
      </c>
      <c r="AJ3208" s="7">
        <v>42369</v>
      </c>
      <c r="AK3208" t="s">
        <v>3680</v>
      </c>
      <c r="AL3208" t="s">
        <v>2885</v>
      </c>
      <c r="AM3208" t="s">
        <v>2626</v>
      </c>
      <c r="AN3208" t="s">
        <v>3713</v>
      </c>
      <c r="AO3208" t="str">
        <f>TEXT(A3208,"yyyy-mm-dd")</f>
        <v>2015-06-30</v>
      </c>
    </row>
    <row r="3209" spans="1:41">
      <c r="A3209" s="6" t="s">
        <v>3716</v>
      </c>
      <c r="B3209">
        <v>2015</v>
      </c>
      <c r="C3209">
        <v>7</v>
      </c>
      <c r="E3209" t="s">
        <v>1907</v>
      </c>
      <c r="F3209" t="s">
        <v>1908</v>
      </c>
      <c r="G3209" t="s">
        <v>102</v>
      </c>
      <c r="H3209" t="s">
        <v>3701</v>
      </c>
      <c r="I3209">
        <v>2017</v>
      </c>
      <c r="J3209">
        <v>2</v>
      </c>
      <c r="K3209" s="6">
        <v>42916</v>
      </c>
      <c r="L3209">
        <v>23</v>
      </c>
      <c r="M3209">
        <v>8</v>
      </c>
      <c r="N3209" t="s">
        <v>95</v>
      </c>
      <c r="O3209" s="8">
        <v>4.47</v>
      </c>
      <c r="P3209" s="8">
        <v>4.5</v>
      </c>
      <c r="Q3209" s="8">
        <v>4.25</v>
      </c>
      <c r="R3209" s="8">
        <v>4.5599999999999996</v>
      </c>
      <c r="S3209" s="8">
        <v>3.5</v>
      </c>
      <c r="T3209" s="8">
        <v>5.3</v>
      </c>
      <c r="U3209" s="8">
        <v>0.43</v>
      </c>
      <c r="V3209" s="9">
        <v>20</v>
      </c>
      <c r="W3209" s="8">
        <v>0.30999999999999961</v>
      </c>
      <c r="X3209" s="8">
        <v>1.7999999999999998</v>
      </c>
      <c r="Y3209" s="8">
        <v>-3.0000000000000249E-2</v>
      </c>
      <c r="Z3209" s="8">
        <v>0</v>
      </c>
      <c r="AA3209">
        <v>1.9999999999999574E-2</v>
      </c>
      <c r="AF3209" t="s">
        <v>3702</v>
      </c>
      <c r="AG3209" t="s">
        <v>1910</v>
      </c>
      <c r="AH3209" t="s">
        <v>1911</v>
      </c>
      <c r="AI3209" t="s">
        <v>1944</v>
      </c>
      <c r="AJ3209" s="7">
        <v>42916</v>
      </c>
      <c r="AK3209" t="s">
        <v>3717</v>
      </c>
      <c r="AL3209" t="s">
        <v>1908</v>
      </c>
      <c r="AM3209" t="s">
        <v>3703</v>
      </c>
      <c r="AN3209" t="s">
        <v>3738</v>
      </c>
      <c r="AO3209" t="str">
        <f>TEXT(A3209,"yyyy-mm-dd")</f>
        <v>2015-07-31</v>
      </c>
    </row>
    <row r="3210" spans="1:41">
      <c r="A3210" s="6" t="s">
        <v>3716</v>
      </c>
      <c r="B3210">
        <v>2015</v>
      </c>
      <c r="C3210">
        <v>7</v>
      </c>
      <c r="E3210" t="s">
        <v>1907</v>
      </c>
      <c r="F3210" t="s">
        <v>1908</v>
      </c>
      <c r="G3210" t="s">
        <v>102</v>
      </c>
      <c r="H3210" t="s">
        <v>3594</v>
      </c>
      <c r="I3210">
        <v>2017</v>
      </c>
      <c r="J3210">
        <v>1</v>
      </c>
      <c r="K3210" s="6">
        <v>42825</v>
      </c>
      <c r="L3210">
        <v>20</v>
      </c>
      <c r="M3210">
        <v>7</v>
      </c>
      <c r="N3210" t="s">
        <v>185</v>
      </c>
      <c r="O3210" s="8">
        <v>4.33</v>
      </c>
      <c r="P3210" s="8">
        <v>4.25</v>
      </c>
      <c r="Q3210" s="8">
        <v>4.05</v>
      </c>
      <c r="R3210" s="8">
        <v>4.5</v>
      </c>
      <c r="S3210" s="8">
        <v>3.5</v>
      </c>
      <c r="T3210" s="8">
        <v>5.46</v>
      </c>
      <c r="U3210" s="8">
        <v>0.42</v>
      </c>
      <c r="V3210" s="9">
        <v>22</v>
      </c>
      <c r="W3210" s="8">
        <v>0.45000000000000018</v>
      </c>
      <c r="X3210" s="8">
        <v>1.96</v>
      </c>
      <c r="Y3210" s="8">
        <v>8.0000000000000071E-2</v>
      </c>
      <c r="Z3210" s="8">
        <v>-0.25</v>
      </c>
      <c r="AA3210">
        <v>0.15000000000000036</v>
      </c>
      <c r="AF3210" t="s">
        <v>3595</v>
      </c>
      <c r="AG3210" t="s">
        <v>1910</v>
      </c>
      <c r="AH3210" t="s">
        <v>1911</v>
      </c>
      <c r="AI3210" t="s">
        <v>1939</v>
      </c>
      <c r="AJ3210" s="7">
        <v>42825</v>
      </c>
      <c r="AK3210" t="s">
        <v>3717</v>
      </c>
      <c r="AL3210" t="s">
        <v>1908</v>
      </c>
      <c r="AM3210" t="s">
        <v>3596</v>
      </c>
      <c r="AN3210" t="s">
        <v>3737</v>
      </c>
      <c r="AO3210" t="str">
        <f>TEXT(A3210,"yyyy-mm-dd")</f>
        <v>2015-07-31</v>
      </c>
    </row>
    <row r="3211" spans="1:41">
      <c r="A3211" s="6" t="s">
        <v>3716</v>
      </c>
      <c r="B3211">
        <v>2015</v>
      </c>
      <c r="C3211">
        <v>7</v>
      </c>
      <c r="E3211" t="s">
        <v>1907</v>
      </c>
      <c r="F3211" t="s">
        <v>1908</v>
      </c>
      <c r="G3211" t="s">
        <v>102</v>
      </c>
      <c r="H3211" t="s">
        <v>3472</v>
      </c>
      <c r="I3211">
        <v>2016</v>
      </c>
      <c r="J3211">
        <v>4</v>
      </c>
      <c r="K3211" s="6">
        <v>42735</v>
      </c>
      <c r="L3211">
        <v>17</v>
      </c>
      <c r="M3211">
        <v>6</v>
      </c>
      <c r="N3211" t="s">
        <v>214</v>
      </c>
      <c r="O3211" s="8">
        <v>4.12</v>
      </c>
      <c r="P3211" s="8">
        <v>4</v>
      </c>
      <c r="Q3211" s="8">
        <v>4</v>
      </c>
      <c r="R3211" s="8">
        <v>4.25</v>
      </c>
      <c r="S3211" s="8">
        <v>3.5</v>
      </c>
      <c r="T3211" s="8">
        <v>4.8600000000000003</v>
      </c>
      <c r="U3211" s="8">
        <v>0.31</v>
      </c>
      <c r="V3211" s="9">
        <v>29</v>
      </c>
      <c r="W3211" s="8">
        <v>0.25</v>
      </c>
      <c r="X3211" s="8">
        <v>1.3600000000000003</v>
      </c>
      <c r="Y3211" s="8">
        <v>0.12000000000000011</v>
      </c>
      <c r="Z3211" s="8">
        <v>-0.23000000000000043</v>
      </c>
      <c r="AA3211">
        <v>-0.12999999999999989</v>
      </c>
      <c r="AF3211" t="s">
        <v>3483</v>
      </c>
      <c r="AG3211" t="s">
        <v>1910</v>
      </c>
      <c r="AH3211" t="s">
        <v>1911</v>
      </c>
      <c r="AI3211" t="s">
        <v>1934</v>
      </c>
      <c r="AJ3211" s="7">
        <v>42735</v>
      </c>
      <c r="AK3211" t="s">
        <v>3717</v>
      </c>
      <c r="AL3211" t="s">
        <v>1908</v>
      </c>
      <c r="AM3211" t="s">
        <v>3474</v>
      </c>
      <c r="AN3211" t="s">
        <v>3736</v>
      </c>
      <c r="AO3211" t="str">
        <f>TEXT(A3211,"yyyy-mm-dd")</f>
        <v>2015-07-31</v>
      </c>
    </row>
    <row r="3212" spans="1:41">
      <c r="A3212" s="6" t="s">
        <v>3716</v>
      </c>
      <c r="B3212">
        <v>2015</v>
      </c>
      <c r="C3212">
        <v>7</v>
      </c>
      <c r="E3212" t="s">
        <v>1907</v>
      </c>
      <c r="F3212" t="s">
        <v>1908</v>
      </c>
      <c r="G3212" t="s">
        <v>102</v>
      </c>
      <c r="H3212" t="s">
        <v>3368</v>
      </c>
      <c r="I3212">
        <v>2016</v>
      </c>
      <c r="J3212">
        <v>3</v>
      </c>
      <c r="K3212" s="6">
        <v>42643</v>
      </c>
      <c r="L3212">
        <v>14</v>
      </c>
      <c r="M3212">
        <v>5</v>
      </c>
      <c r="N3212" t="s">
        <v>244</v>
      </c>
      <c r="O3212" s="8">
        <v>3.98</v>
      </c>
      <c r="P3212" s="8">
        <v>4</v>
      </c>
      <c r="Q3212" s="8">
        <v>3.75</v>
      </c>
      <c r="R3212" s="8">
        <v>4</v>
      </c>
      <c r="S3212" s="8">
        <v>3.25</v>
      </c>
      <c r="T3212" s="8">
        <v>4.58</v>
      </c>
      <c r="U3212" s="8">
        <v>0.28999999999999998</v>
      </c>
      <c r="V3212" s="9">
        <v>30</v>
      </c>
      <c r="W3212" s="8">
        <v>0.25</v>
      </c>
      <c r="X3212" s="8">
        <v>1.33</v>
      </c>
      <c r="Y3212" s="8">
        <v>-2.0000000000000018E-2</v>
      </c>
      <c r="Z3212" s="8">
        <v>0</v>
      </c>
      <c r="AA3212">
        <v>9.0000000000000302E-2</v>
      </c>
      <c r="AF3212" t="s">
        <v>3369</v>
      </c>
      <c r="AG3212" t="s">
        <v>1910</v>
      </c>
      <c r="AH3212" t="s">
        <v>1911</v>
      </c>
      <c r="AI3212" t="s">
        <v>1929</v>
      </c>
      <c r="AJ3212" s="7">
        <v>42643</v>
      </c>
      <c r="AK3212" t="s">
        <v>3717</v>
      </c>
      <c r="AL3212" t="s">
        <v>1908</v>
      </c>
      <c r="AM3212" t="s">
        <v>3370</v>
      </c>
      <c r="AN3212" t="s">
        <v>3735</v>
      </c>
      <c r="AO3212" t="str">
        <f>TEXT(A3212,"yyyy-mm-dd")</f>
        <v>2015-07-31</v>
      </c>
    </row>
    <row r="3213" spans="1:41">
      <c r="A3213" s="6" t="s">
        <v>3716</v>
      </c>
      <c r="B3213">
        <v>2015</v>
      </c>
      <c r="C3213">
        <v>7</v>
      </c>
      <c r="E3213" t="s">
        <v>1907</v>
      </c>
      <c r="F3213" t="s">
        <v>1908</v>
      </c>
      <c r="G3213" t="s">
        <v>102</v>
      </c>
      <c r="H3213" t="s">
        <v>3265</v>
      </c>
      <c r="I3213">
        <v>2016</v>
      </c>
      <c r="J3213">
        <v>2</v>
      </c>
      <c r="K3213" s="6">
        <v>42551</v>
      </c>
      <c r="L3213">
        <v>11</v>
      </c>
      <c r="M3213">
        <v>4</v>
      </c>
      <c r="N3213" t="s">
        <v>85</v>
      </c>
      <c r="O3213" s="8">
        <v>3.8</v>
      </c>
      <c r="P3213" s="8">
        <v>3.75</v>
      </c>
      <c r="Q3213" s="8">
        <v>3.5</v>
      </c>
      <c r="R3213" s="8">
        <v>4</v>
      </c>
      <c r="S3213" s="8">
        <v>3.25</v>
      </c>
      <c r="T3213" s="8">
        <v>4.5</v>
      </c>
      <c r="U3213" s="8">
        <v>0.28000000000000003</v>
      </c>
      <c r="V3213" s="9">
        <v>30</v>
      </c>
      <c r="W3213" s="8">
        <v>0.5</v>
      </c>
      <c r="X3213" s="8">
        <v>1.25</v>
      </c>
      <c r="Y3213" s="8">
        <v>4.9999999999999822E-2</v>
      </c>
      <c r="Z3213" s="8">
        <v>0</v>
      </c>
      <c r="AA3213">
        <v>0.25</v>
      </c>
      <c r="AF3213" t="s">
        <v>3266</v>
      </c>
      <c r="AG3213" t="s">
        <v>1910</v>
      </c>
      <c r="AH3213" t="s">
        <v>1911</v>
      </c>
      <c r="AI3213" t="s">
        <v>1924</v>
      </c>
      <c r="AJ3213" s="7">
        <v>42551</v>
      </c>
      <c r="AK3213" t="s">
        <v>3717</v>
      </c>
      <c r="AL3213" t="s">
        <v>1908</v>
      </c>
      <c r="AM3213" t="s">
        <v>3267</v>
      </c>
      <c r="AN3213" t="s">
        <v>3734</v>
      </c>
      <c r="AO3213" t="str">
        <f>TEXT(A3213,"yyyy-mm-dd")</f>
        <v>2015-07-31</v>
      </c>
    </row>
    <row r="3214" spans="1:41">
      <c r="A3214" s="6" t="s">
        <v>3716</v>
      </c>
      <c r="B3214">
        <v>2015</v>
      </c>
      <c r="C3214">
        <v>7</v>
      </c>
      <c r="E3214" t="s">
        <v>1907</v>
      </c>
      <c r="F3214" t="s">
        <v>1908</v>
      </c>
      <c r="G3214" t="s">
        <v>102</v>
      </c>
      <c r="H3214" t="s">
        <v>3159</v>
      </c>
      <c r="I3214">
        <v>2016</v>
      </c>
      <c r="J3214">
        <v>1</v>
      </c>
      <c r="K3214" s="6">
        <v>42460</v>
      </c>
      <c r="L3214">
        <v>8</v>
      </c>
      <c r="M3214">
        <v>3</v>
      </c>
      <c r="N3214" t="s">
        <v>182</v>
      </c>
      <c r="O3214" s="8">
        <v>3.54</v>
      </c>
      <c r="P3214" s="8">
        <v>3.5</v>
      </c>
      <c r="Q3214" s="8">
        <v>3.39</v>
      </c>
      <c r="R3214" s="8">
        <v>3.74</v>
      </c>
      <c r="S3214" s="8">
        <v>3.25</v>
      </c>
      <c r="T3214" s="8">
        <v>4</v>
      </c>
      <c r="U3214" s="8">
        <v>0.23</v>
      </c>
      <c r="V3214" s="9">
        <v>30</v>
      </c>
      <c r="W3214" s="8">
        <v>0.35000000000000009</v>
      </c>
      <c r="X3214" s="8">
        <v>0.75</v>
      </c>
      <c r="Y3214" s="8">
        <v>4.0000000000000036E-2</v>
      </c>
      <c r="Z3214" s="8">
        <v>0</v>
      </c>
      <c r="AA3214">
        <v>0.10000000000000009</v>
      </c>
      <c r="AF3214" t="s">
        <v>3160</v>
      </c>
      <c r="AG3214" t="s">
        <v>1910</v>
      </c>
      <c r="AH3214" t="s">
        <v>1911</v>
      </c>
      <c r="AI3214" t="s">
        <v>1919</v>
      </c>
      <c r="AJ3214" s="7">
        <v>42460</v>
      </c>
      <c r="AK3214" t="s">
        <v>3717</v>
      </c>
      <c r="AL3214" t="s">
        <v>1908</v>
      </c>
      <c r="AM3214" t="s">
        <v>3161</v>
      </c>
      <c r="AN3214" t="s">
        <v>3733</v>
      </c>
      <c r="AO3214" t="str">
        <f>TEXT(A3214,"yyyy-mm-dd")</f>
        <v>2015-07-31</v>
      </c>
    </row>
    <row r="3215" spans="1:41">
      <c r="A3215" s="6" t="s">
        <v>3716</v>
      </c>
      <c r="B3215">
        <v>2015</v>
      </c>
      <c r="C3215">
        <v>7</v>
      </c>
      <c r="E3215" t="s">
        <v>1907</v>
      </c>
      <c r="F3215" t="s">
        <v>1908</v>
      </c>
      <c r="G3215" t="s">
        <v>102</v>
      </c>
      <c r="H3215" t="s">
        <v>3037</v>
      </c>
      <c r="I3215">
        <v>2015</v>
      </c>
      <c r="J3215">
        <v>4</v>
      </c>
      <c r="K3215" s="6">
        <v>42369</v>
      </c>
      <c r="L3215">
        <v>5</v>
      </c>
      <c r="M3215">
        <v>2</v>
      </c>
      <c r="N3215" t="s">
        <v>211</v>
      </c>
      <c r="O3215" s="8">
        <v>3.37</v>
      </c>
      <c r="P3215" s="8">
        <v>3.33</v>
      </c>
      <c r="Q3215" s="8">
        <v>3.25</v>
      </c>
      <c r="R3215" s="8">
        <v>3.5</v>
      </c>
      <c r="S3215" s="8">
        <v>3</v>
      </c>
      <c r="T3215" s="8">
        <v>3.75</v>
      </c>
      <c r="U3215" s="8">
        <v>0.2</v>
      </c>
      <c r="V3215" s="9">
        <v>31</v>
      </c>
      <c r="W3215" s="8">
        <v>0.25</v>
      </c>
      <c r="X3215" s="8">
        <v>0.75</v>
      </c>
      <c r="Y3215" s="8">
        <v>4.0000000000000036E-2</v>
      </c>
      <c r="Z3215" s="8">
        <v>8.0000000000000071E-2</v>
      </c>
      <c r="AA3215">
        <v>0</v>
      </c>
      <c r="AF3215" t="s">
        <v>3049</v>
      </c>
      <c r="AG3215" t="s">
        <v>1910</v>
      </c>
      <c r="AH3215" t="s">
        <v>1911</v>
      </c>
      <c r="AI3215" t="s">
        <v>1915</v>
      </c>
      <c r="AJ3215" s="7">
        <v>42369</v>
      </c>
      <c r="AK3215" t="s">
        <v>3717</v>
      </c>
      <c r="AL3215" t="s">
        <v>1908</v>
      </c>
      <c r="AM3215" t="s">
        <v>3040</v>
      </c>
      <c r="AN3215" t="s">
        <v>3732</v>
      </c>
      <c r="AO3215" t="str">
        <f>TEXT(A3215,"yyyy-mm-dd")</f>
        <v>2015-07-31</v>
      </c>
    </row>
    <row r="3216" spans="1:41">
      <c r="A3216" s="6" t="s">
        <v>3716</v>
      </c>
      <c r="B3216">
        <v>2015</v>
      </c>
      <c r="C3216">
        <v>7</v>
      </c>
      <c r="E3216" t="s">
        <v>1907</v>
      </c>
      <c r="F3216" t="s">
        <v>1908</v>
      </c>
      <c r="G3216" t="s">
        <v>102</v>
      </c>
      <c r="H3216" t="s">
        <v>2970</v>
      </c>
      <c r="I3216">
        <v>2015</v>
      </c>
      <c r="J3216">
        <v>3</v>
      </c>
      <c r="K3216" s="6">
        <v>42277</v>
      </c>
      <c r="L3216">
        <v>2</v>
      </c>
      <c r="M3216">
        <v>1</v>
      </c>
      <c r="N3216" t="s">
        <v>104</v>
      </c>
      <c r="O3216" s="8">
        <v>3.13</v>
      </c>
      <c r="P3216" s="8">
        <v>3.1</v>
      </c>
      <c r="Q3216" s="8">
        <v>3</v>
      </c>
      <c r="R3216" s="8">
        <v>3.25</v>
      </c>
      <c r="S3216" s="8">
        <v>3</v>
      </c>
      <c r="T3216" s="8">
        <v>3.5</v>
      </c>
      <c r="U3216" s="8">
        <v>0.14000000000000001</v>
      </c>
      <c r="V3216" s="9">
        <v>30</v>
      </c>
      <c r="W3216" s="8">
        <v>0.25</v>
      </c>
      <c r="X3216" s="8">
        <v>0.5</v>
      </c>
      <c r="Y3216" s="8">
        <v>2.9999999999999805E-2</v>
      </c>
      <c r="Z3216" s="8">
        <v>0.10000000000000009</v>
      </c>
      <c r="AA3216">
        <v>0</v>
      </c>
      <c r="AF3216" t="s">
        <v>2971</v>
      </c>
      <c r="AG3216" t="s">
        <v>1910</v>
      </c>
      <c r="AH3216" t="s">
        <v>1911</v>
      </c>
      <c r="AI3216" t="s">
        <v>1912</v>
      </c>
      <c r="AJ3216" s="7">
        <v>42277</v>
      </c>
      <c r="AK3216" t="s">
        <v>3717</v>
      </c>
      <c r="AL3216" t="s">
        <v>1908</v>
      </c>
      <c r="AM3216" t="s">
        <v>2972</v>
      </c>
      <c r="AN3216" t="s">
        <v>3731</v>
      </c>
      <c r="AO3216" t="str">
        <f>TEXT(A3216,"yyyy-mm-dd")</f>
        <v>2015-07-31</v>
      </c>
    </row>
    <row r="3217" spans="1:41">
      <c r="A3217" s="6" t="s">
        <v>3716</v>
      </c>
      <c r="B3217">
        <v>2015</v>
      </c>
      <c r="C3217">
        <v>7</v>
      </c>
      <c r="E3217" t="s">
        <v>100</v>
      </c>
      <c r="F3217" t="s">
        <v>101</v>
      </c>
      <c r="G3217" t="s">
        <v>83</v>
      </c>
      <c r="H3217" t="s">
        <v>3453</v>
      </c>
      <c r="I3217">
        <v>2017</v>
      </c>
      <c r="K3217" s="6">
        <v>43100</v>
      </c>
      <c r="L3217">
        <v>29</v>
      </c>
      <c r="N3217" t="s">
        <v>581</v>
      </c>
      <c r="O3217" s="8">
        <v>3.66</v>
      </c>
      <c r="P3217" s="8">
        <v>3.6</v>
      </c>
      <c r="Q3217" s="8">
        <v>3.45</v>
      </c>
      <c r="R3217" s="8">
        <v>3.81</v>
      </c>
      <c r="S3217" s="8">
        <v>2.9</v>
      </c>
      <c r="T3217" s="8">
        <v>4.3</v>
      </c>
      <c r="U3217" s="8">
        <v>0.31</v>
      </c>
      <c r="V3217" s="9">
        <v>27</v>
      </c>
      <c r="W3217" s="8">
        <v>0.35999999999999988</v>
      </c>
      <c r="X3217" s="8">
        <v>1.4</v>
      </c>
      <c r="Y3217" s="8">
        <v>6.0000000000000053E-2</v>
      </c>
      <c r="Z3217" s="8">
        <v>-8.0000000000000071E-2</v>
      </c>
      <c r="AA3217">
        <v>-0.14000000000000012</v>
      </c>
      <c r="AF3217" t="s">
        <v>10138</v>
      </c>
      <c r="AG3217" t="s">
        <v>9655</v>
      </c>
      <c r="AH3217" t="s">
        <v>9656</v>
      </c>
      <c r="AI3217" t="s">
        <v>9708</v>
      </c>
      <c r="AJ3217" s="7">
        <v>43100</v>
      </c>
      <c r="AK3217" t="s">
        <v>3717</v>
      </c>
      <c r="AL3217" t="s">
        <v>109</v>
      </c>
      <c r="AM3217" t="s">
        <v>3455</v>
      </c>
      <c r="AN3217" t="s">
        <v>10146</v>
      </c>
    </row>
    <row r="3218" spans="1:41">
      <c r="A3218" s="6" t="s">
        <v>3716</v>
      </c>
      <c r="B3218">
        <v>2015</v>
      </c>
      <c r="C3218">
        <v>7</v>
      </c>
      <c r="E3218" t="s">
        <v>100</v>
      </c>
      <c r="F3218" t="s">
        <v>101</v>
      </c>
      <c r="G3218" t="s">
        <v>102</v>
      </c>
      <c r="H3218" t="s">
        <v>3472</v>
      </c>
      <c r="I3218">
        <v>2016</v>
      </c>
      <c r="J3218">
        <v>4</v>
      </c>
      <c r="K3218" s="6">
        <v>42735</v>
      </c>
      <c r="L3218">
        <v>17</v>
      </c>
      <c r="M3218">
        <v>6</v>
      </c>
      <c r="N3218" t="s">
        <v>214</v>
      </c>
      <c r="O3218" s="8">
        <v>3.49</v>
      </c>
      <c r="P3218" s="8">
        <v>3.4</v>
      </c>
      <c r="Q3218" s="8">
        <v>3.2</v>
      </c>
      <c r="R3218" s="8">
        <v>3.81</v>
      </c>
      <c r="S3218" s="8">
        <v>2.4</v>
      </c>
      <c r="T3218" s="8">
        <v>4.5599999999999996</v>
      </c>
      <c r="U3218" s="8">
        <v>0.52</v>
      </c>
      <c r="V3218" s="9">
        <v>32</v>
      </c>
      <c r="W3218" s="8">
        <v>0.60999999999999988</v>
      </c>
      <c r="X3218" s="8">
        <v>2.1599999999999997</v>
      </c>
      <c r="Y3218" s="8">
        <v>9.0000000000000302E-2</v>
      </c>
      <c r="Z3218" s="8">
        <v>0.10000000000000009</v>
      </c>
      <c r="AA3218">
        <v>9.9999999999997868E-3</v>
      </c>
      <c r="AF3218" t="s">
        <v>3473</v>
      </c>
      <c r="AG3218" t="s">
        <v>106</v>
      </c>
      <c r="AH3218" t="s">
        <v>107</v>
      </c>
      <c r="AI3218" t="s">
        <v>2667</v>
      </c>
      <c r="AJ3218" s="7">
        <v>42735</v>
      </c>
      <c r="AK3218" t="s">
        <v>3717</v>
      </c>
      <c r="AL3218" t="s">
        <v>109</v>
      </c>
      <c r="AM3218" t="s">
        <v>3474</v>
      </c>
      <c r="AN3218" t="s">
        <v>3730</v>
      </c>
      <c r="AO3218" t="str">
        <f>TEXT(A3218,"yyyy-mm-dd")</f>
        <v>2015-07-31</v>
      </c>
    </row>
    <row r="3219" spans="1:41">
      <c r="A3219" s="6" t="s">
        <v>3716</v>
      </c>
      <c r="B3219">
        <v>2015</v>
      </c>
      <c r="C3219">
        <v>7</v>
      </c>
      <c r="E3219" t="s">
        <v>100</v>
      </c>
      <c r="F3219" t="s">
        <v>101</v>
      </c>
      <c r="G3219" t="s">
        <v>83</v>
      </c>
      <c r="H3219" t="s">
        <v>3018</v>
      </c>
      <c r="I3219">
        <v>2016</v>
      </c>
      <c r="K3219" s="6">
        <v>42735</v>
      </c>
      <c r="L3219">
        <v>17</v>
      </c>
      <c r="N3219" t="s">
        <v>214</v>
      </c>
      <c r="O3219" s="8">
        <v>3.19</v>
      </c>
      <c r="P3219" s="8">
        <v>3.2</v>
      </c>
      <c r="Q3219" s="8">
        <v>3.03</v>
      </c>
      <c r="R3219" s="8">
        <v>3.4</v>
      </c>
      <c r="S3219" s="8">
        <v>2.4</v>
      </c>
      <c r="T3219" s="8">
        <v>4</v>
      </c>
      <c r="U3219" s="8">
        <v>0.35</v>
      </c>
      <c r="V3219" s="9">
        <v>34</v>
      </c>
      <c r="W3219" s="8">
        <v>0.37000000000000011</v>
      </c>
      <c r="X3219" s="8">
        <v>1.6</v>
      </c>
      <c r="Y3219" s="8">
        <v>-1.0000000000000231E-2</v>
      </c>
      <c r="Z3219" s="8">
        <v>0</v>
      </c>
      <c r="AA3219">
        <v>7.0000000000000284E-2</v>
      </c>
      <c r="AF3219" t="s">
        <v>10098</v>
      </c>
      <c r="AG3219" t="s">
        <v>9655</v>
      </c>
      <c r="AH3219" t="s">
        <v>9656</v>
      </c>
      <c r="AI3219" t="s">
        <v>9669</v>
      </c>
      <c r="AJ3219" s="7">
        <v>42735</v>
      </c>
      <c r="AK3219" t="s">
        <v>3717</v>
      </c>
      <c r="AL3219" t="s">
        <v>109</v>
      </c>
      <c r="AM3219" t="s">
        <v>3020</v>
      </c>
      <c r="AN3219" t="s">
        <v>10119</v>
      </c>
    </row>
    <row r="3220" spans="1:41">
      <c r="A3220" s="6" t="s">
        <v>3716</v>
      </c>
      <c r="B3220">
        <v>2015</v>
      </c>
      <c r="C3220">
        <v>7</v>
      </c>
      <c r="E3220" t="s">
        <v>100</v>
      </c>
      <c r="F3220" t="s">
        <v>101</v>
      </c>
      <c r="G3220" t="s">
        <v>102</v>
      </c>
      <c r="H3220" t="s">
        <v>3368</v>
      </c>
      <c r="I3220">
        <v>2016</v>
      </c>
      <c r="J3220">
        <v>3</v>
      </c>
      <c r="K3220" s="6">
        <v>42643</v>
      </c>
      <c r="L3220">
        <v>14</v>
      </c>
      <c r="M3220">
        <v>5</v>
      </c>
      <c r="N3220" t="s">
        <v>244</v>
      </c>
      <c r="O3220" s="8">
        <v>3.27</v>
      </c>
      <c r="P3220" s="8">
        <v>3.3</v>
      </c>
      <c r="Q3220" s="8">
        <v>3.1</v>
      </c>
      <c r="R3220" s="8">
        <v>3.46</v>
      </c>
      <c r="S3220" s="8">
        <v>2.4</v>
      </c>
      <c r="T3220" s="8">
        <v>4.3</v>
      </c>
      <c r="U3220" s="8">
        <v>0.39</v>
      </c>
      <c r="V3220" s="9">
        <v>32</v>
      </c>
      <c r="W3220" s="8">
        <v>0.35999999999999988</v>
      </c>
      <c r="X3220" s="8">
        <v>1.9</v>
      </c>
      <c r="Y3220" s="8">
        <v>-2.9999999999999805E-2</v>
      </c>
      <c r="Z3220" s="8">
        <v>9.9999999999999645E-2</v>
      </c>
      <c r="AA3220">
        <v>-4.0000000000000036E-2</v>
      </c>
      <c r="AF3220" t="s">
        <v>3470</v>
      </c>
      <c r="AG3220" t="s">
        <v>106</v>
      </c>
      <c r="AH3220" t="s">
        <v>107</v>
      </c>
      <c r="AI3220" t="s">
        <v>502</v>
      </c>
      <c r="AJ3220" s="7">
        <v>42643</v>
      </c>
      <c r="AK3220" t="s">
        <v>3717</v>
      </c>
      <c r="AL3220" t="s">
        <v>109</v>
      </c>
      <c r="AM3220" t="s">
        <v>3370</v>
      </c>
      <c r="AN3220" t="s">
        <v>3729</v>
      </c>
      <c r="AO3220" t="str">
        <f>TEXT(A3220,"yyyy-mm-dd")</f>
        <v>2015-07-31</v>
      </c>
    </row>
    <row r="3221" spans="1:41">
      <c r="A3221" s="6" t="s">
        <v>3716</v>
      </c>
      <c r="B3221">
        <v>2015</v>
      </c>
      <c r="C3221">
        <v>7</v>
      </c>
      <c r="E3221" t="s">
        <v>100</v>
      </c>
      <c r="F3221" t="s">
        <v>101</v>
      </c>
      <c r="G3221" t="s">
        <v>102</v>
      </c>
      <c r="H3221" t="s">
        <v>3265</v>
      </c>
      <c r="I3221">
        <v>2016</v>
      </c>
      <c r="J3221">
        <v>2</v>
      </c>
      <c r="K3221" s="6">
        <v>42551</v>
      </c>
      <c r="L3221">
        <v>11</v>
      </c>
      <c r="M3221">
        <v>4</v>
      </c>
      <c r="N3221" t="s">
        <v>85</v>
      </c>
      <c r="O3221" s="8">
        <v>3.26</v>
      </c>
      <c r="P3221" s="8">
        <v>3.2</v>
      </c>
      <c r="Q3221" s="8">
        <v>3</v>
      </c>
      <c r="R3221" s="8">
        <v>3.55</v>
      </c>
      <c r="S3221" s="8">
        <v>2.2000000000000002</v>
      </c>
      <c r="T3221" s="8">
        <v>4.8</v>
      </c>
      <c r="U3221" s="8">
        <v>0.56999999999999995</v>
      </c>
      <c r="V3221" s="9">
        <v>33</v>
      </c>
      <c r="W3221" s="8">
        <v>0.54999999999999982</v>
      </c>
      <c r="X3221" s="8">
        <v>2.5999999999999996</v>
      </c>
      <c r="Y3221" s="8">
        <v>5.9999999999999609E-2</v>
      </c>
      <c r="Z3221" s="8">
        <v>0</v>
      </c>
      <c r="AA3221">
        <v>0</v>
      </c>
      <c r="AF3221" t="s">
        <v>3468</v>
      </c>
      <c r="AG3221" t="s">
        <v>106</v>
      </c>
      <c r="AH3221" t="s">
        <v>107</v>
      </c>
      <c r="AI3221" t="s">
        <v>497</v>
      </c>
      <c r="AJ3221" s="7">
        <v>42551</v>
      </c>
      <c r="AK3221" t="s">
        <v>3717</v>
      </c>
      <c r="AL3221" t="s">
        <v>109</v>
      </c>
      <c r="AM3221" t="s">
        <v>3267</v>
      </c>
      <c r="AN3221" t="s">
        <v>3728</v>
      </c>
      <c r="AO3221" t="str">
        <f>TEXT(A3221,"yyyy-mm-dd")</f>
        <v>2015-07-31</v>
      </c>
    </row>
    <row r="3222" spans="1:41">
      <c r="A3222" s="6" t="s">
        <v>3716</v>
      </c>
      <c r="B3222">
        <v>2015</v>
      </c>
      <c r="C3222">
        <v>7</v>
      </c>
      <c r="E3222" t="s">
        <v>100</v>
      </c>
      <c r="F3222" t="s">
        <v>101</v>
      </c>
      <c r="G3222" t="s">
        <v>102</v>
      </c>
      <c r="H3222" t="s">
        <v>3159</v>
      </c>
      <c r="I3222">
        <v>2016</v>
      </c>
      <c r="J3222">
        <v>1</v>
      </c>
      <c r="K3222" s="6">
        <v>42460</v>
      </c>
      <c r="L3222">
        <v>8</v>
      </c>
      <c r="M3222">
        <v>3</v>
      </c>
      <c r="N3222" t="s">
        <v>182</v>
      </c>
      <c r="O3222" s="8">
        <v>2.81</v>
      </c>
      <c r="P3222" s="8">
        <v>2.89</v>
      </c>
      <c r="Q3222" s="8">
        <v>2.5</v>
      </c>
      <c r="R3222" s="8">
        <v>3.1</v>
      </c>
      <c r="S3222" s="8">
        <v>1</v>
      </c>
      <c r="T3222" s="8">
        <v>3.76</v>
      </c>
      <c r="U3222" s="8">
        <v>0.49</v>
      </c>
      <c r="V3222" s="9">
        <v>33</v>
      </c>
      <c r="W3222" s="8">
        <v>0.60000000000000009</v>
      </c>
      <c r="X3222" s="8">
        <v>2.76</v>
      </c>
      <c r="Y3222" s="8">
        <v>-8.0000000000000071E-2</v>
      </c>
      <c r="Z3222" s="8">
        <v>-9.9999999999997868E-3</v>
      </c>
      <c r="AA3222">
        <v>0.10000000000000009</v>
      </c>
      <c r="AF3222" t="s">
        <v>3466</v>
      </c>
      <c r="AG3222" t="s">
        <v>106</v>
      </c>
      <c r="AH3222" t="s">
        <v>107</v>
      </c>
      <c r="AI3222" t="s">
        <v>427</v>
      </c>
      <c r="AJ3222" s="7">
        <v>42460</v>
      </c>
      <c r="AK3222" t="s">
        <v>3717</v>
      </c>
      <c r="AL3222" t="s">
        <v>109</v>
      </c>
      <c r="AM3222" t="s">
        <v>3161</v>
      </c>
      <c r="AN3222" t="s">
        <v>3727</v>
      </c>
      <c r="AO3222" t="str">
        <f>TEXT(A3222,"yyyy-mm-dd")</f>
        <v>2015-07-31</v>
      </c>
    </row>
    <row r="3223" spans="1:41">
      <c r="A3223" s="6" t="s">
        <v>3716</v>
      </c>
      <c r="B3223">
        <v>2015</v>
      </c>
      <c r="C3223">
        <v>7</v>
      </c>
      <c r="E3223" t="s">
        <v>100</v>
      </c>
      <c r="F3223" t="s">
        <v>101</v>
      </c>
      <c r="G3223" t="s">
        <v>102</v>
      </c>
      <c r="H3223" t="s">
        <v>3037</v>
      </c>
      <c r="I3223">
        <v>2015</v>
      </c>
      <c r="J3223">
        <v>4</v>
      </c>
      <c r="K3223" s="6">
        <v>42369</v>
      </c>
      <c r="L3223">
        <v>5</v>
      </c>
      <c r="M3223">
        <v>2</v>
      </c>
      <c r="N3223" t="s">
        <v>211</v>
      </c>
      <c r="O3223" s="8">
        <v>2.69</v>
      </c>
      <c r="P3223" s="8">
        <v>2.7</v>
      </c>
      <c r="Q3223" s="8">
        <v>2.54</v>
      </c>
      <c r="R3223" s="8">
        <v>2.9</v>
      </c>
      <c r="S3223" s="8">
        <v>1.6</v>
      </c>
      <c r="T3223" s="8">
        <v>3.2</v>
      </c>
      <c r="U3223" s="8">
        <v>0.36</v>
      </c>
      <c r="V3223" s="9">
        <v>34</v>
      </c>
      <c r="W3223" s="8">
        <v>0.35999999999999988</v>
      </c>
      <c r="X3223" s="8">
        <v>1.6</v>
      </c>
      <c r="Y3223" s="8">
        <v>-1.0000000000000231E-2</v>
      </c>
      <c r="Z3223" s="8">
        <v>-9.9999999999999645E-2</v>
      </c>
      <c r="AA3223">
        <v>-0.18999999999999995</v>
      </c>
      <c r="AF3223" t="s">
        <v>3038</v>
      </c>
      <c r="AG3223" t="s">
        <v>106</v>
      </c>
      <c r="AH3223" t="s">
        <v>107</v>
      </c>
      <c r="AI3223" t="s">
        <v>340</v>
      </c>
      <c r="AJ3223" s="7">
        <v>42369</v>
      </c>
      <c r="AK3223" t="s">
        <v>3717</v>
      </c>
      <c r="AL3223" t="s">
        <v>109</v>
      </c>
      <c r="AM3223" t="s">
        <v>3040</v>
      </c>
      <c r="AN3223" t="s">
        <v>3726</v>
      </c>
      <c r="AO3223" t="str">
        <f>TEXT(A3223,"yyyy-mm-dd")</f>
        <v>2015-07-31</v>
      </c>
    </row>
    <row r="3224" spans="1:41">
      <c r="A3224" s="6" t="s">
        <v>3716</v>
      </c>
      <c r="B3224">
        <v>2015</v>
      </c>
      <c r="C3224">
        <v>7</v>
      </c>
      <c r="E3224" t="s">
        <v>100</v>
      </c>
      <c r="F3224" t="s">
        <v>101</v>
      </c>
      <c r="G3224" t="s">
        <v>83</v>
      </c>
      <c r="H3224" t="s">
        <v>2624</v>
      </c>
      <c r="I3224">
        <v>2015</v>
      </c>
      <c r="K3224" s="6">
        <v>42369</v>
      </c>
      <c r="L3224">
        <v>5</v>
      </c>
      <c r="N3224" t="s">
        <v>211</v>
      </c>
      <c r="O3224" s="8">
        <v>2.5499999999999998</v>
      </c>
      <c r="P3224" s="8">
        <v>2.5299999999999998</v>
      </c>
      <c r="Q3224" s="8">
        <v>2.5</v>
      </c>
      <c r="R3224" s="8">
        <v>2.7</v>
      </c>
      <c r="S3224" s="8">
        <v>1.9</v>
      </c>
      <c r="T3224" s="8">
        <v>2.9</v>
      </c>
      <c r="U3224" s="8">
        <v>0.2</v>
      </c>
      <c r="V3224" s="9">
        <v>35</v>
      </c>
      <c r="W3224" s="8">
        <v>0.20000000000000018</v>
      </c>
      <c r="X3224" s="8">
        <v>1</v>
      </c>
      <c r="Y3224" s="8">
        <v>2.0000000000000018E-2</v>
      </c>
      <c r="Z3224" s="8">
        <v>-7.0000000000000284E-2</v>
      </c>
      <c r="AA3224">
        <v>0</v>
      </c>
      <c r="AF3224" t="s">
        <v>10060</v>
      </c>
      <c r="AG3224" t="s">
        <v>9655</v>
      </c>
      <c r="AH3224" t="s">
        <v>9656</v>
      </c>
      <c r="AI3224" t="s">
        <v>9657</v>
      </c>
      <c r="AJ3224" s="7">
        <v>42369</v>
      </c>
      <c r="AK3224" t="s">
        <v>3717</v>
      </c>
      <c r="AL3224" t="s">
        <v>109</v>
      </c>
      <c r="AM3224" t="s">
        <v>2626</v>
      </c>
      <c r="AN3224" t="s">
        <v>10091</v>
      </c>
    </row>
    <row r="3225" spans="1:41">
      <c r="A3225" s="6" t="s">
        <v>3716</v>
      </c>
      <c r="B3225">
        <v>2015</v>
      </c>
      <c r="C3225">
        <v>7</v>
      </c>
      <c r="E3225" t="s">
        <v>100</v>
      </c>
      <c r="F3225" t="s">
        <v>101</v>
      </c>
      <c r="G3225" t="s">
        <v>102</v>
      </c>
      <c r="H3225" t="s">
        <v>2970</v>
      </c>
      <c r="I3225">
        <v>2015</v>
      </c>
      <c r="J3225">
        <v>3</v>
      </c>
      <c r="K3225" s="6">
        <v>42277</v>
      </c>
      <c r="L3225">
        <v>2</v>
      </c>
      <c r="M3225">
        <v>1</v>
      </c>
      <c r="N3225" t="s">
        <v>104</v>
      </c>
      <c r="O3225" s="8">
        <v>2.62</v>
      </c>
      <c r="P3225" s="8">
        <v>2.65</v>
      </c>
      <c r="Q3225" s="8">
        <v>2.5</v>
      </c>
      <c r="R3225" s="8">
        <v>2.8</v>
      </c>
      <c r="S3225" s="8">
        <v>1.3</v>
      </c>
      <c r="T3225" s="8">
        <v>3.17</v>
      </c>
      <c r="U3225" s="8">
        <v>0.35</v>
      </c>
      <c r="V3225" s="9">
        <v>34</v>
      </c>
      <c r="W3225" s="8">
        <v>0.29999999999999982</v>
      </c>
      <c r="X3225" s="8">
        <v>1.8699999999999999</v>
      </c>
      <c r="Y3225" s="8">
        <v>-2.9999999999999805E-2</v>
      </c>
      <c r="Z3225" s="8">
        <v>-5.0000000000000266E-2</v>
      </c>
      <c r="AA3225">
        <v>0.10000000000000009</v>
      </c>
      <c r="AF3225" t="s">
        <v>3035</v>
      </c>
      <c r="AG3225" t="s">
        <v>106</v>
      </c>
      <c r="AH3225" t="s">
        <v>107</v>
      </c>
      <c r="AI3225" t="s">
        <v>108</v>
      </c>
      <c r="AJ3225" s="7">
        <v>42277</v>
      </c>
      <c r="AK3225" t="s">
        <v>3717</v>
      </c>
      <c r="AL3225" t="s">
        <v>109</v>
      </c>
      <c r="AM3225" t="s">
        <v>2972</v>
      </c>
      <c r="AN3225" t="s">
        <v>3725</v>
      </c>
      <c r="AO3225" t="str">
        <f>TEXT(A3225,"yyyy-mm-dd")</f>
        <v>2015-07-31</v>
      </c>
    </row>
    <row r="3226" spans="1:41">
      <c r="A3226" s="6" t="s">
        <v>3716</v>
      </c>
      <c r="B3226">
        <v>2015</v>
      </c>
      <c r="C3226">
        <v>7</v>
      </c>
      <c r="E3226" t="s">
        <v>100</v>
      </c>
      <c r="F3226" t="s">
        <v>101</v>
      </c>
      <c r="G3226" t="s">
        <v>102</v>
      </c>
      <c r="H3226" t="s">
        <v>2840</v>
      </c>
      <c r="I3226">
        <v>2015</v>
      </c>
      <c r="J3226">
        <v>2</v>
      </c>
      <c r="K3226" s="6">
        <v>42185</v>
      </c>
      <c r="L3226">
        <v>-1</v>
      </c>
      <c r="M3226">
        <v>0</v>
      </c>
      <c r="N3226" t="s">
        <v>187</v>
      </c>
      <c r="O3226" s="8">
        <v>2.36</v>
      </c>
      <c r="P3226" s="8">
        <v>2.2999999999999998</v>
      </c>
      <c r="Q3226" s="8">
        <v>2.1</v>
      </c>
      <c r="R3226" s="8">
        <v>2.6</v>
      </c>
      <c r="S3226" s="8">
        <v>1.84</v>
      </c>
      <c r="T3226" s="8">
        <v>3.1</v>
      </c>
      <c r="U3226" s="8">
        <v>0.34</v>
      </c>
      <c r="V3226" s="9">
        <v>34</v>
      </c>
      <c r="W3226" s="8">
        <v>0.5</v>
      </c>
      <c r="X3226" s="8">
        <v>1.26</v>
      </c>
      <c r="Y3226" s="8">
        <v>6.0000000000000053E-2</v>
      </c>
      <c r="Z3226" s="8">
        <v>-0.15000000000000036</v>
      </c>
      <c r="AA3226">
        <v>0.11999999999999966</v>
      </c>
      <c r="AF3226" t="s">
        <v>3033</v>
      </c>
      <c r="AG3226" t="s">
        <v>106</v>
      </c>
      <c r="AH3226" t="s">
        <v>107</v>
      </c>
      <c r="AI3226" t="s">
        <v>188</v>
      </c>
      <c r="AJ3226" s="7">
        <v>42185</v>
      </c>
      <c r="AK3226" t="s">
        <v>3717</v>
      </c>
      <c r="AL3226" t="s">
        <v>109</v>
      </c>
      <c r="AM3226" t="s">
        <v>2842</v>
      </c>
      <c r="AN3226" t="s">
        <v>3724</v>
      </c>
      <c r="AO3226" t="str">
        <f>TEXT(A3226,"yyyy-mm-dd")</f>
        <v>2015-07-31</v>
      </c>
    </row>
    <row r="3227" spans="1:41">
      <c r="A3227" s="6" t="s">
        <v>3716</v>
      </c>
      <c r="B3227">
        <v>2015</v>
      </c>
      <c r="C3227">
        <v>7</v>
      </c>
      <c r="E3227" t="s">
        <v>2685</v>
      </c>
      <c r="F3227" t="s">
        <v>101</v>
      </c>
      <c r="G3227" t="s">
        <v>774</v>
      </c>
      <c r="H3227" t="s">
        <v>2686</v>
      </c>
      <c r="K3227" s="6"/>
      <c r="O3227" s="8">
        <v>3.62</v>
      </c>
      <c r="P3227" s="8">
        <v>3.6</v>
      </c>
      <c r="Q3227" s="8">
        <v>3.34</v>
      </c>
      <c r="R3227" s="8">
        <v>3.85</v>
      </c>
      <c r="S3227" s="8">
        <v>2.8</v>
      </c>
      <c r="T3227" s="8">
        <v>4.8</v>
      </c>
      <c r="U3227" s="8">
        <v>0.42</v>
      </c>
      <c r="V3227" s="9">
        <v>22</v>
      </c>
      <c r="W3227" s="8">
        <v>0.51000000000000023</v>
      </c>
      <c r="X3227" s="8">
        <v>2</v>
      </c>
      <c r="Y3227" s="8">
        <v>2.0000000000000018E-2</v>
      </c>
      <c r="Z3227" s="8">
        <v>-0.14999999999999991</v>
      </c>
      <c r="AA3227">
        <v>7.0000000000000284E-2</v>
      </c>
      <c r="AF3227" t="s">
        <v>2687</v>
      </c>
      <c r="AG3227" t="s">
        <v>2688</v>
      </c>
      <c r="AH3227" t="s">
        <v>2689</v>
      </c>
      <c r="AI3227" t="s">
        <v>2690</v>
      </c>
      <c r="AJ3227" s="7"/>
      <c r="AK3227" t="s">
        <v>3717</v>
      </c>
      <c r="AL3227" t="s">
        <v>109</v>
      </c>
      <c r="AM3227" t="s">
        <v>2686</v>
      </c>
      <c r="AN3227" t="s">
        <v>3743</v>
      </c>
      <c r="AO3227" t="str">
        <f>TEXT(A3227,"yyyy-mm-dd")</f>
        <v>2015-07-31</v>
      </c>
    </row>
    <row r="3228" spans="1:41">
      <c r="A3228" s="6" t="s">
        <v>3716</v>
      </c>
      <c r="B3228">
        <v>2015</v>
      </c>
      <c r="C3228">
        <v>7</v>
      </c>
      <c r="E3228" t="s">
        <v>81</v>
      </c>
      <c r="F3228" t="s">
        <v>82</v>
      </c>
      <c r="G3228" t="s">
        <v>83</v>
      </c>
      <c r="H3228" t="s">
        <v>3453</v>
      </c>
      <c r="I3228">
        <v>2017</v>
      </c>
      <c r="K3228" s="6">
        <v>43100</v>
      </c>
      <c r="L3228">
        <v>29</v>
      </c>
      <c r="N3228" t="s">
        <v>581</v>
      </c>
      <c r="O3228" s="8">
        <v>3.37</v>
      </c>
      <c r="P3228" s="8">
        <v>3.4</v>
      </c>
      <c r="Q3228" s="8">
        <v>3.18</v>
      </c>
      <c r="R3228" s="8">
        <v>3.55</v>
      </c>
      <c r="S3228" s="8">
        <v>2.85</v>
      </c>
      <c r="T3228" s="8">
        <v>3.9</v>
      </c>
      <c r="U3228" s="8">
        <v>0.27</v>
      </c>
      <c r="V3228" s="9">
        <v>28</v>
      </c>
      <c r="W3228" s="8">
        <v>0.36999999999999966</v>
      </c>
      <c r="X3228" s="8">
        <v>1.0499999999999998</v>
      </c>
      <c r="Y3228" s="8">
        <v>-2.9999999999999805E-2</v>
      </c>
      <c r="Z3228" s="8">
        <v>-2.0000000000000018E-2</v>
      </c>
      <c r="AA3228">
        <v>-0.11000000000000032</v>
      </c>
      <c r="AF3228" t="s">
        <v>3454</v>
      </c>
      <c r="AG3228" t="s">
        <v>87</v>
      </c>
      <c r="AH3228" t="s">
        <v>88</v>
      </c>
      <c r="AI3228" t="s">
        <v>359</v>
      </c>
      <c r="AJ3228" s="7">
        <v>43100</v>
      </c>
      <c r="AK3228" t="s">
        <v>3717</v>
      </c>
      <c r="AL3228" t="s">
        <v>91</v>
      </c>
      <c r="AM3228" t="s">
        <v>3455</v>
      </c>
      <c r="AN3228" t="s">
        <v>3720</v>
      </c>
      <c r="AO3228" t="str">
        <f>TEXT(A3228,"yyyy-mm-dd")</f>
        <v>2015-07-31</v>
      </c>
    </row>
    <row r="3229" spans="1:41">
      <c r="A3229" s="6" t="s">
        <v>3716</v>
      </c>
      <c r="B3229">
        <v>2015</v>
      </c>
      <c r="C3229">
        <v>7</v>
      </c>
      <c r="E3229" t="s">
        <v>392</v>
      </c>
      <c r="F3229" t="s">
        <v>82</v>
      </c>
      <c r="G3229" t="s">
        <v>83</v>
      </c>
      <c r="H3229" t="s">
        <v>3453</v>
      </c>
      <c r="I3229">
        <v>2017</v>
      </c>
      <c r="K3229" s="6">
        <v>43100</v>
      </c>
      <c r="L3229">
        <v>29</v>
      </c>
      <c r="N3229" t="s">
        <v>581</v>
      </c>
      <c r="O3229" s="8">
        <v>3.13</v>
      </c>
      <c r="P3229" s="8">
        <v>3.15</v>
      </c>
      <c r="Q3229" s="8">
        <v>3</v>
      </c>
      <c r="R3229" s="8">
        <v>3.3</v>
      </c>
      <c r="S3229" s="8">
        <v>2.4500000000000002</v>
      </c>
      <c r="T3229" s="8">
        <v>3.85</v>
      </c>
      <c r="U3229" s="8">
        <v>0.3</v>
      </c>
      <c r="V3229" s="9">
        <v>23</v>
      </c>
      <c r="W3229" s="8">
        <v>0.29999999999999982</v>
      </c>
      <c r="X3229" s="8">
        <v>1.4</v>
      </c>
      <c r="Y3229" s="8">
        <v>-2.0000000000000018E-2</v>
      </c>
      <c r="Z3229" s="8">
        <v>-5.0000000000000266E-2</v>
      </c>
      <c r="AA3229">
        <v>0</v>
      </c>
      <c r="AF3229" t="s">
        <v>3454</v>
      </c>
      <c r="AG3229" t="s">
        <v>87</v>
      </c>
      <c r="AH3229" t="s">
        <v>88</v>
      </c>
      <c r="AI3229" t="s">
        <v>359</v>
      </c>
      <c r="AJ3229" s="7">
        <v>43100</v>
      </c>
      <c r="AK3229" t="s">
        <v>3717</v>
      </c>
      <c r="AL3229" t="s">
        <v>393</v>
      </c>
      <c r="AM3229" t="s">
        <v>3455</v>
      </c>
      <c r="AN3229" t="s">
        <v>3723</v>
      </c>
      <c r="AO3229" t="str">
        <f>TEXT(A3229,"yyyy-mm-dd")</f>
        <v>2015-07-31</v>
      </c>
    </row>
    <row r="3230" spans="1:41">
      <c r="A3230" s="6" t="s">
        <v>3716</v>
      </c>
      <c r="B3230">
        <v>2015</v>
      </c>
      <c r="C3230">
        <v>7</v>
      </c>
      <c r="E3230" t="s">
        <v>81</v>
      </c>
      <c r="F3230" t="s">
        <v>82</v>
      </c>
      <c r="G3230" t="s">
        <v>83</v>
      </c>
      <c r="H3230" t="s">
        <v>3018</v>
      </c>
      <c r="I3230">
        <v>2016</v>
      </c>
      <c r="K3230" s="6">
        <v>42735</v>
      </c>
      <c r="L3230">
        <v>17</v>
      </c>
      <c r="N3230" t="s">
        <v>214</v>
      </c>
      <c r="O3230" s="8">
        <v>3.33</v>
      </c>
      <c r="P3230" s="8">
        <v>3.38</v>
      </c>
      <c r="Q3230" s="8">
        <v>3.17</v>
      </c>
      <c r="R3230" s="8">
        <v>3.46</v>
      </c>
      <c r="S3230" s="8">
        <v>2.73</v>
      </c>
      <c r="T3230" s="8">
        <v>3.82</v>
      </c>
      <c r="U3230" s="8">
        <v>0.27</v>
      </c>
      <c r="V3230" s="9">
        <v>35</v>
      </c>
      <c r="W3230" s="8">
        <v>0.29000000000000004</v>
      </c>
      <c r="X3230" s="8">
        <v>1.0899999999999999</v>
      </c>
      <c r="Y3230" s="8">
        <v>-4.9999999999999822E-2</v>
      </c>
      <c r="Z3230" s="8">
        <v>-1.0000000000000231E-2</v>
      </c>
      <c r="AA3230">
        <v>-3.9999999999999591E-2</v>
      </c>
      <c r="AF3230" t="s">
        <v>3019</v>
      </c>
      <c r="AG3230" t="s">
        <v>87</v>
      </c>
      <c r="AH3230" t="s">
        <v>88</v>
      </c>
      <c r="AI3230" t="s">
        <v>97</v>
      </c>
      <c r="AJ3230" s="7">
        <v>42735</v>
      </c>
      <c r="AK3230" t="s">
        <v>3717</v>
      </c>
      <c r="AL3230" t="s">
        <v>91</v>
      </c>
      <c r="AM3230" t="s">
        <v>3020</v>
      </c>
      <c r="AN3230" t="s">
        <v>3719</v>
      </c>
      <c r="AO3230" t="str">
        <f>TEXT(A3230,"yyyy-mm-dd")</f>
        <v>2015-07-31</v>
      </c>
    </row>
    <row r="3231" spans="1:41">
      <c r="A3231" s="6" t="s">
        <v>3716</v>
      </c>
      <c r="B3231">
        <v>2015</v>
      </c>
      <c r="C3231">
        <v>7</v>
      </c>
      <c r="E3231" t="s">
        <v>392</v>
      </c>
      <c r="F3231" t="s">
        <v>82</v>
      </c>
      <c r="G3231" t="s">
        <v>83</v>
      </c>
      <c r="H3231" t="s">
        <v>3018</v>
      </c>
      <c r="I3231">
        <v>2016</v>
      </c>
      <c r="K3231" s="6">
        <v>42735</v>
      </c>
      <c r="L3231">
        <v>17</v>
      </c>
      <c r="N3231" t="s">
        <v>214</v>
      </c>
      <c r="O3231" s="8">
        <v>3.05</v>
      </c>
      <c r="P3231" s="8">
        <v>3.1</v>
      </c>
      <c r="Q3231" s="8">
        <v>2.89</v>
      </c>
      <c r="R3231" s="8">
        <v>3.21</v>
      </c>
      <c r="S3231" s="8">
        <v>2.14</v>
      </c>
      <c r="T3231" s="8">
        <v>3.69</v>
      </c>
      <c r="U3231" s="8">
        <v>0.31</v>
      </c>
      <c r="V3231" s="9">
        <v>31</v>
      </c>
      <c r="W3231" s="8">
        <v>0.31999999999999984</v>
      </c>
      <c r="X3231" s="8">
        <v>1.5499999999999998</v>
      </c>
      <c r="Y3231" s="8">
        <v>-5.0000000000000266E-2</v>
      </c>
      <c r="Z3231" s="8">
        <v>7.0000000000000284E-2</v>
      </c>
      <c r="AA3231">
        <v>-2.0000000000000018E-2</v>
      </c>
      <c r="AF3231" t="s">
        <v>3019</v>
      </c>
      <c r="AG3231" t="s">
        <v>87</v>
      </c>
      <c r="AH3231" t="s">
        <v>88</v>
      </c>
      <c r="AI3231" t="s">
        <v>97</v>
      </c>
      <c r="AJ3231" s="7">
        <v>42735</v>
      </c>
      <c r="AK3231" t="s">
        <v>3717</v>
      </c>
      <c r="AL3231" t="s">
        <v>393</v>
      </c>
      <c r="AM3231" t="s">
        <v>3020</v>
      </c>
      <c r="AN3231" t="s">
        <v>3722</v>
      </c>
      <c r="AO3231" t="str">
        <f>TEXT(A3231,"yyyy-mm-dd")</f>
        <v>2015-07-31</v>
      </c>
    </row>
    <row r="3232" spans="1:41">
      <c r="A3232" s="6" t="s">
        <v>3716</v>
      </c>
      <c r="B3232">
        <v>2015</v>
      </c>
      <c r="C3232">
        <v>7</v>
      </c>
      <c r="E3232" t="s">
        <v>81</v>
      </c>
      <c r="F3232" t="s">
        <v>82</v>
      </c>
      <c r="G3232" t="s">
        <v>83</v>
      </c>
      <c r="H3232" t="s">
        <v>2624</v>
      </c>
      <c r="I3232">
        <v>2015</v>
      </c>
      <c r="K3232" s="6">
        <v>42369</v>
      </c>
      <c r="L3232">
        <v>5</v>
      </c>
      <c r="N3232" t="s">
        <v>211</v>
      </c>
      <c r="O3232" s="8">
        <v>2.82</v>
      </c>
      <c r="P3232" s="8">
        <v>2.88</v>
      </c>
      <c r="Q3232" s="8">
        <v>2.74</v>
      </c>
      <c r="R3232" s="8">
        <v>2.92</v>
      </c>
      <c r="S3232" s="8">
        <v>2.36</v>
      </c>
      <c r="T3232" s="8">
        <v>3.06</v>
      </c>
      <c r="U3232" s="8">
        <v>0.17</v>
      </c>
      <c r="V3232" s="9">
        <v>35</v>
      </c>
      <c r="W3232" s="8">
        <v>0.17999999999999972</v>
      </c>
      <c r="X3232" s="8">
        <v>0.70000000000000018</v>
      </c>
      <c r="Y3232" s="8">
        <v>-6.0000000000000053E-2</v>
      </c>
      <c r="Z3232" s="8">
        <v>-3.0000000000000249E-2</v>
      </c>
      <c r="AA3232">
        <v>-2.0000000000000462E-2</v>
      </c>
      <c r="AF3232" t="s">
        <v>2625</v>
      </c>
      <c r="AG3232" t="s">
        <v>87</v>
      </c>
      <c r="AH3232" t="s">
        <v>88</v>
      </c>
      <c r="AI3232" t="s">
        <v>89</v>
      </c>
      <c r="AJ3232" s="7">
        <v>42369</v>
      </c>
      <c r="AK3232" t="s">
        <v>3717</v>
      </c>
      <c r="AL3232" t="s">
        <v>91</v>
      </c>
      <c r="AM3232" t="s">
        <v>2626</v>
      </c>
      <c r="AN3232" t="s">
        <v>3718</v>
      </c>
      <c r="AO3232" t="str">
        <f>TEXT(A3232,"yyyy-mm-dd")</f>
        <v>2015-07-31</v>
      </c>
    </row>
    <row r="3233" spans="1:41">
      <c r="A3233" s="6" t="s">
        <v>3716</v>
      </c>
      <c r="B3233">
        <v>2015</v>
      </c>
      <c r="C3233">
        <v>7</v>
      </c>
      <c r="E3233" t="s">
        <v>392</v>
      </c>
      <c r="F3233" t="s">
        <v>82</v>
      </c>
      <c r="G3233" t="s">
        <v>83</v>
      </c>
      <c r="H3233" t="s">
        <v>2624</v>
      </c>
      <c r="I3233">
        <v>2015</v>
      </c>
      <c r="K3233" s="6">
        <v>42369</v>
      </c>
      <c r="L3233">
        <v>5</v>
      </c>
      <c r="N3233" t="s">
        <v>211</v>
      </c>
      <c r="O3233" s="8">
        <v>2.63</v>
      </c>
      <c r="P3233" s="8">
        <v>2.65</v>
      </c>
      <c r="Q3233" s="8">
        <v>2.5</v>
      </c>
      <c r="R3233" s="8">
        <v>2.8</v>
      </c>
      <c r="S3233" s="8">
        <v>2.25</v>
      </c>
      <c r="T3233" s="8">
        <v>3</v>
      </c>
      <c r="U3233" s="8">
        <v>0.19</v>
      </c>
      <c r="V3233" s="9">
        <v>31</v>
      </c>
      <c r="W3233" s="8">
        <v>0.29999999999999982</v>
      </c>
      <c r="X3233" s="8">
        <v>0.75</v>
      </c>
      <c r="Y3233" s="8">
        <v>-2.0000000000000018E-2</v>
      </c>
      <c r="Z3233" s="8">
        <v>-3.0000000000000249E-2</v>
      </c>
      <c r="AA3233">
        <v>9.9999999999997868E-3</v>
      </c>
      <c r="AF3233" t="s">
        <v>2625</v>
      </c>
      <c r="AG3233" t="s">
        <v>87</v>
      </c>
      <c r="AH3233" t="s">
        <v>88</v>
      </c>
      <c r="AI3233" t="s">
        <v>89</v>
      </c>
      <c r="AJ3233" s="7">
        <v>42369</v>
      </c>
      <c r="AK3233" t="s">
        <v>3717</v>
      </c>
      <c r="AL3233" t="s">
        <v>393</v>
      </c>
      <c r="AM3233" t="s">
        <v>2626</v>
      </c>
      <c r="AN3233" t="s">
        <v>3721</v>
      </c>
      <c r="AO3233" t="str">
        <f>TEXT(A3233,"yyyy-mm-dd")</f>
        <v>2015-07-31</v>
      </c>
    </row>
    <row r="3234" spans="1:41">
      <c r="A3234" s="6" t="s">
        <v>3716</v>
      </c>
      <c r="B3234">
        <v>2015</v>
      </c>
      <c r="C3234">
        <v>7</v>
      </c>
      <c r="E3234" t="s">
        <v>81</v>
      </c>
      <c r="F3234" t="s">
        <v>82</v>
      </c>
      <c r="G3234" t="s">
        <v>774</v>
      </c>
      <c r="H3234" t="s">
        <v>775</v>
      </c>
      <c r="K3234" s="6"/>
      <c r="O3234" s="8">
        <v>3.39</v>
      </c>
      <c r="P3234" s="8">
        <v>3.45</v>
      </c>
      <c r="Q3234" s="8">
        <v>3.28</v>
      </c>
      <c r="R3234" s="8">
        <v>3.54</v>
      </c>
      <c r="S3234" s="8">
        <v>2.87</v>
      </c>
      <c r="T3234" s="8">
        <v>3.8</v>
      </c>
      <c r="U3234" s="8">
        <v>0.23</v>
      </c>
      <c r="V3234" s="9">
        <v>28</v>
      </c>
      <c r="W3234" s="8">
        <v>0.26000000000000023</v>
      </c>
      <c r="X3234" s="8">
        <v>0.92999999999999972</v>
      </c>
      <c r="Y3234" s="8">
        <v>-6.0000000000000053E-2</v>
      </c>
      <c r="Z3234" s="8">
        <v>-4.9999999999999822E-2</v>
      </c>
      <c r="AA3234">
        <v>-2.0000000000000018E-2</v>
      </c>
      <c r="AF3234" t="s">
        <v>776</v>
      </c>
      <c r="AG3234" t="s">
        <v>777</v>
      </c>
      <c r="AH3234" t="s">
        <v>778</v>
      </c>
      <c r="AI3234" t="s">
        <v>779</v>
      </c>
      <c r="AJ3234" s="7"/>
      <c r="AK3234" t="s">
        <v>3717</v>
      </c>
      <c r="AL3234" t="s">
        <v>91</v>
      </c>
      <c r="AM3234" t="s">
        <v>775</v>
      </c>
      <c r="AN3234" t="s">
        <v>3739</v>
      </c>
      <c r="AO3234" t="str">
        <f>TEXT(A3234,"yyyy-mm-dd")</f>
        <v>2015-07-31</v>
      </c>
    </row>
    <row r="3235" spans="1:41">
      <c r="A3235" s="6" t="s">
        <v>3716</v>
      </c>
      <c r="B3235">
        <v>2015</v>
      </c>
      <c r="C3235">
        <v>7</v>
      </c>
      <c r="E3235" t="s">
        <v>81</v>
      </c>
      <c r="F3235" t="s">
        <v>82</v>
      </c>
      <c r="G3235" t="s">
        <v>774</v>
      </c>
      <c r="H3235" t="s">
        <v>1536</v>
      </c>
      <c r="K3235" s="6"/>
      <c r="O3235" s="8">
        <v>3.4</v>
      </c>
      <c r="P3235" s="8">
        <v>3.42</v>
      </c>
      <c r="Q3235" s="8">
        <v>3.25</v>
      </c>
      <c r="R3235" s="8">
        <v>3.52</v>
      </c>
      <c r="S3235" s="8">
        <v>3</v>
      </c>
      <c r="T3235" s="8">
        <v>3.75</v>
      </c>
      <c r="U3235" s="8">
        <v>0.23</v>
      </c>
      <c r="V3235" s="9">
        <v>23</v>
      </c>
      <c r="W3235" s="8">
        <v>0.27</v>
      </c>
      <c r="X3235" s="8">
        <v>0.75</v>
      </c>
      <c r="Y3235" s="8">
        <v>-2.0000000000000018E-2</v>
      </c>
      <c r="Z3235" s="8">
        <v>-8.0000000000000071E-2</v>
      </c>
      <c r="AA3235">
        <v>-3.0000000000000249E-2</v>
      </c>
      <c r="AF3235" t="s">
        <v>1537</v>
      </c>
      <c r="AG3235" t="s">
        <v>777</v>
      </c>
      <c r="AH3235" t="s">
        <v>778</v>
      </c>
      <c r="AI3235" t="s">
        <v>1538</v>
      </c>
      <c r="AJ3235" s="7"/>
      <c r="AK3235" t="s">
        <v>3717</v>
      </c>
      <c r="AL3235" t="s">
        <v>91</v>
      </c>
      <c r="AM3235" t="s">
        <v>1536</v>
      </c>
      <c r="AN3235" t="s">
        <v>3740</v>
      </c>
      <c r="AO3235" t="str">
        <f>TEXT(A3235,"yyyy-mm-dd")</f>
        <v>2015-07-31</v>
      </c>
    </row>
    <row r="3236" spans="1:41">
      <c r="A3236" s="6" t="s">
        <v>3716</v>
      </c>
      <c r="B3236">
        <v>2015</v>
      </c>
      <c r="C3236">
        <v>7</v>
      </c>
      <c r="E3236" t="s">
        <v>392</v>
      </c>
      <c r="F3236" t="s">
        <v>82</v>
      </c>
      <c r="G3236" t="s">
        <v>774</v>
      </c>
      <c r="H3236" t="s">
        <v>775</v>
      </c>
      <c r="K3236" s="6"/>
      <c r="O3236" s="8">
        <v>3.11</v>
      </c>
      <c r="P3236" s="8">
        <v>3.08</v>
      </c>
      <c r="Q3236" s="8">
        <v>2.99</v>
      </c>
      <c r="R3236" s="8">
        <v>3.26</v>
      </c>
      <c r="S3236" s="8">
        <v>2.6</v>
      </c>
      <c r="T3236" s="8">
        <v>3.65</v>
      </c>
      <c r="U3236" s="8">
        <v>0.25</v>
      </c>
      <c r="V3236" s="9">
        <v>24</v>
      </c>
      <c r="W3236" s="8">
        <v>0.26999999999999957</v>
      </c>
      <c r="X3236" s="8">
        <v>1.0499999999999998</v>
      </c>
      <c r="Y3236" s="8">
        <v>2.9999999999999805E-2</v>
      </c>
      <c r="Z3236" s="8">
        <v>-0.12000000000000011</v>
      </c>
      <c r="AA3236">
        <v>-3.0000000000000249E-2</v>
      </c>
      <c r="AF3236" t="s">
        <v>776</v>
      </c>
      <c r="AG3236" t="s">
        <v>777</v>
      </c>
      <c r="AH3236" t="s">
        <v>778</v>
      </c>
      <c r="AI3236" t="s">
        <v>779</v>
      </c>
      <c r="AJ3236" s="7"/>
      <c r="AK3236" t="s">
        <v>3717</v>
      </c>
      <c r="AL3236" t="s">
        <v>393</v>
      </c>
      <c r="AM3236" t="s">
        <v>775</v>
      </c>
      <c r="AN3236" t="s">
        <v>3741</v>
      </c>
      <c r="AO3236" t="str">
        <f>TEXT(A3236,"yyyy-mm-dd")</f>
        <v>2015-07-31</v>
      </c>
    </row>
    <row r="3237" spans="1:41">
      <c r="A3237" s="6" t="s">
        <v>3716</v>
      </c>
      <c r="B3237">
        <v>2015</v>
      </c>
      <c r="C3237">
        <v>7</v>
      </c>
      <c r="E3237" t="s">
        <v>392</v>
      </c>
      <c r="F3237" t="s">
        <v>82</v>
      </c>
      <c r="G3237" t="s">
        <v>774</v>
      </c>
      <c r="H3237" t="s">
        <v>1536</v>
      </c>
      <c r="K3237" s="6"/>
      <c r="O3237" s="8">
        <v>3.08</v>
      </c>
      <c r="P3237" s="8">
        <v>3</v>
      </c>
      <c r="Q3237" s="8">
        <v>3</v>
      </c>
      <c r="R3237" s="8">
        <v>3.25</v>
      </c>
      <c r="S3237" s="8">
        <v>2.4900000000000002</v>
      </c>
      <c r="T3237" s="8">
        <v>3.62</v>
      </c>
      <c r="U3237" s="8">
        <v>0.28000000000000003</v>
      </c>
      <c r="V3237" s="9">
        <v>21</v>
      </c>
      <c r="W3237" s="8">
        <v>0.25</v>
      </c>
      <c r="X3237" s="8">
        <v>1.1299999999999999</v>
      </c>
      <c r="Y3237" s="8">
        <v>8.0000000000000071E-2</v>
      </c>
      <c r="Z3237" s="8">
        <v>-0.10000000000000009</v>
      </c>
      <c r="AA3237">
        <v>-7.9999999999999627E-2</v>
      </c>
      <c r="AF3237" t="s">
        <v>1537</v>
      </c>
      <c r="AG3237" t="s">
        <v>777</v>
      </c>
      <c r="AH3237" t="s">
        <v>778</v>
      </c>
      <c r="AI3237" t="s">
        <v>1538</v>
      </c>
      <c r="AJ3237" s="7"/>
      <c r="AK3237" t="s">
        <v>3717</v>
      </c>
      <c r="AL3237" t="s">
        <v>393</v>
      </c>
      <c r="AM3237" t="s">
        <v>1536</v>
      </c>
      <c r="AN3237" t="s">
        <v>3742</v>
      </c>
      <c r="AO3237" t="str">
        <f>TEXT(A3237,"yyyy-mm-dd")</f>
        <v>2015-07-31</v>
      </c>
    </row>
    <row r="3238" spans="1:41">
      <c r="A3238" s="6" t="s">
        <v>3716</v>
      </c>
      <c r="B3238">
        <v>2015</v>
      </c>
      <c r="C3238">
        <v>7</v>
      </c>
      <c r="E3238" t="s">
        <v>112</v>
      </c>
      <c r="F3238" t="s">
        <v>113</v>
      </c>
      <c r="G3238" t="s">
        <v>83</v>
      </c>
      <c r="H3238" t="s">
        <v>3453</v>
      </c>
      <c r="I3238">
        <v>2017</v>
      </c>
      <c r="K3238" s="6">
        <v>43100</v>
      </c>
      <c r="L3238">
        <v>29</v>
      </c>
      <c r="N3238" t="s">
        <v>581</v>
      </c>
      <c r="O3238" s="8">
        <v>4.79</v>
      </c>
      <c r="P3238" s="8">
        <v>4.8</v>
      </c>
      <c r="Q3238" s="8">
        <v>4.38</v>
      </c>
      <c r="R3238" s="8">
        <v>5.13</v>
      </c>
      <c r="S3238" s="8">
        <v>3.43</v>
      </c>
      <c r="T3238" s="8">
        <v>6.5</v>
      </c>
      <c r="U3238" s="8">
        <v>0.66</v>
      </c>
      <c r="V3238" s="9">
        <v>23</v>
      </c>
      <c r="W3238" s="8">
        <v>0.75</v>
      </c>
      <c r="X3238" s="8">
        <v>3.07</v>
      </c>
      <c r="Y3238" s="8">
        <v>-9.9999999999997868E-3</v>
      </c>
      <c r="Z3238" s="8">
        <v>-0.20000000000000018</v>
      </c>
      <c r="AA3238">
        <v>-0.28000000000000025</v>
      </c>
      <c r="AF3238" t="s">
        <v>3493</v>
      </c>
      <c r="AG3238" t="s">
        <v>115</v>
      </c>
      <c r="AH3238" t="s">
        <v>116</v>
      </c>
      <c r="AI3238" t="s">
        <v>359</v>
      </c>
      <c r="AJ3238" s="7">
        <v>43100</v>
      </c>
      <c r="AK3238" t="s">
        <v>3717</v>
      </c>
      <c r="AL3238" t="s">
        <v>118</v>
      </c>
      <c r="AM3238" t="s">
        <v>3455</v>
      </c>
      <c r="AN3238" t="s">
        <v>3746</v>
      </c>
      <c r="AO3238" t="str">
        <f>TEXT(A3238,"yyyy-mm-dd")</f>
        <v>2015-07-31</v>
      </c>
    </row>
    <row r="3239" spans="1:41">
      <c r="A3239" s="6" t="s">
        <v>3716</v>
      </c>
      <c r="B3239">
        <v>2015</v>
      </c>
      <c r="C3239">
        <v>7</v>
      </c>
      <c r="E3239" t="s">
        <v>2881</v>
      </c>
      <c r="F3239" t="s">
        <v>113</v>
      </c>
      <c r="G3239" t="s">
        <v>83</v>
      </c>
      <c r="H3239" t="s">
        <v>3453</v>
      </c>
      <c r="I3239">
        <v>2017</v>
      </c>
      <c r="K3239" s="6">
        <v>43100</v>
      </c>
      <c r="L3239">
        <v>29</v>
      </c>
      <c r="N3239" t="s">
        <v>581</v>
      </c>
      <c r="O3239" s="8">
        <v>7.12</v>
      </c>
      <c r="P3239" s="8">
        <v>7.02</v>
      </c>
      <c r="Q3239" s="8">
        <v>6.66</v>
      </c>
      <c r="R3239" s="8">
        <v>7.45</v>
      </c>
      <c r="S3239" s="8">
        <v>5.37</v>
      </c>
      <c r="T3239" s="8">
        <v>8.64</v>
      </c>
      <c r="U3239" s="8">
        <v>0.84</v>
      </c>
      <c r="V3239" s="9">
        <v>18</v>
      </c>
      <c r="W3239" s="8">
        <v>0.79</v>
      </c>
      <c r="X3239" s="8">
        <v>3.2700000000000005</v>
      </c>
      <c r="Y3239" s="8">
        <v>0.10000000000000053</v>
      </c>
      <c r="Z3239" s="8">
        <v>-8.0000000000000071E-2</v>
      </c>
      <c r="AA3239">
        <v>-0.20999999999999996</v>
      </c>
      <c r="AF3239" t="s">
        <v>3498</v>
      </c>
      <c r="AG3239" t="s">
        <v>2883</v>
      </c>
      <c r="AH3239" t="s">
        <v>2884</v>
      </c>
      <c r="AI3239" t="s">
        <v>359</v>
      </c>
      <c r="AJ3239" s="7">
        <v>43100</v>
      </c>
      <c r="AK3239" t="s">
        <v>3717</v>
      </c>
      <c r="AL3239" t="s">
        <v>2885</v>
      </c>
      <c r="AM3239" t="s">
        <v>3455</v>
      </c>
      <c r="AN3239" t="s">
        <v>3749</v>
      </c>
      <c r="AO3239" t="str">
        <f>TEXT(A3239,"yyyy-mm-dd")</f>
        <v>2015-07-31</v>
      </c>
    </row>
    <row r="3240" spans="1:41">
      <c r="A3240" s="6" t="s">
        <v>3716</v>
      </c>
      <c r="B3240">
        <v>2015</v>
      </c>
      <c r="C3240">
        <v>7</v>
      </c>
      <c r="E3240" t="s">
        <v>112</v>
      </c>
      <c r="F3240" t="s">
        <v>113</v>
      </c>
      <c r="G3240" t="s">
        <v>83</v>
      </c>
      <c r="H3240" t="s">
        <v>3018</v>
      </c>
      <c r="I3240">
        <v>2016</v>
      </c>
      <c r="K3240" s="6">
        <v>42735</v>
      </c>
      <c r="L3240">
        <v>17</v>
      </c>
      <c r="N3240" t="s">
        <v>214</v>
      </c>
      <c r="O3240" s="8">
        <v>4.1100000000000003</v>
      </c>
      <c r="P3240" s="8">
        <v>4.01</v>
      </c>
      <c r="Q3240" s="8">
        <v>3.8</v>
      </c>
      <c r="R3240" s="8">
        <v>4.34</v>
      </c>
      <c r="S3240" s="8">
        <v>3.35</v>
      </c>
      <c r="T3240" s="8">
        <v>6</v>
      </c>
      <c r="U3240" s="8">
        <v>0.5</v>
      </c>
      <c r="V3240" s="9">
        <v>30</v>
      </c>
      <c r="W3240" s="8">
        <v>0.54</v>
      </c>
      <c r="X3240" s="8">
        <v>2.65</v>
      </c>
      <c r="Y3240" s="8">
        <v>0.10000000000000053</v>
      </c>
      <c r="Z3240" s="8">
        <v>-0.14000000000000057</v>
      </c>
      <c r="AA3240">
        <v>-2.9999999999999805E-2</v>
      </c>
      <c r="AF3240" t="s">
        <v>3059</v>
      </c>
      <c r="AG3240" t="s">
        <v>115</v>
      </c>
      <c r="AH3240" t="s">
        <v>116</v>
      </c>
      <c r="AI3240" t="s">
        <v>230</v>
      </c>
      <c r="AJ3240" s="7">
        <v>42735</v>
      </c>
      <c r="AK3240" t="s">
        <v>3717</v>
      </c>
      <c r="AL3240" t="s">
        <v>118</v>
      </c>
      <c r="AM3240" t="s">
        <v>3020</v>
      </c>
      <c r="AN3240" t="s">
        <v>3745</v>
      </c>
      <c r="AO3240" t="str">
        <f>TEXT(A3240,"yyyy-mm-dd")</f>
        <v>2015-07-31</v>
      </c>
    </row>
    <row r="3241" spans="1:41">
      <c r="A3241" s="6" t="s">
        <v>3716</v>
      </c>
      <c r="B3241">
        <v>2015</v>
      </c>
      <c r="C3241">
        <v>7</v>
      </c>
      <c r="E3241" t="s">
        <v>2881</v>
      </c>
      <c r="F3241" t="s">
        <v>113</v>
      </c>
      <c r="G3241" t="s">
        <v>83</v>
      </c>
      <c r="H3241" t="s">
        <v>3018</v>
      </c>
      <c r="I3241">
        <v>2016</v>
      </c>
      <c r="K3241" s="6">
        <v>42735</v>
      </c>
      <c r="L3241">
        <v>17</v>
      </c>
      <c r="N3241" t="s">
        <v>214</v>
      </c>
      <c r="O3241" s="8">
        <v>6.73</v>
      </c>
      <c r="P3241" s="8">
        <v>6.8</v>
      </c>
      <c r="Q3241" s="8">
        <v>6.47</v>
      </c>
      <c r="R3241" s="8">
        <v>7</v>
      </c>
      <c r="S3241" s="8">
        <v>5.91</v>
      </c>
      <c r="T3241" s="8">
        <v>7.51</v>
      </c>
      <c r="U3241" s="8">
        <v>0.4</v>
      </c>
      <c r="V3241" s="9">
        <v>22</v>
      </c>
      <c r="W3241" s="8">
        <v>0.53000000000000025</v>
      </c>
      <c r="X3241" s="8">
        <v>1.5999999999999996</v>
      </c>
      <c r="Y3241" s="8">
        <v>-6.9999999999999396E-2</v>
      </c>
      <c r="Z3241" s="8">
        <v>-0.16000000000000014</v>
      </c>
      <c r="AA3241">
        <v>-1.9999999999999574E-2</v>
      </c>
      <c r="AF3241" t="s">
        <v>3099</v>
      </c>
      <c r="AG3241" t="s">
        <v>2883</v>
      </c>
      <c r="AH3241" t="s">
        <v>2884</v>
      </c>
      <c r="AI3241" t="s">
        <v>230</v>
      </c>
      <c r="AJ3241" s="7">
        <v>42735</v>
      </c>
      <c r="AK3241" t="s">
        <v>3717</v>
      </c>
      <c r="AL3241" t="s">
        <v>2885</v>
      </c>
      <c r="AM3241" t="s">
        <v>3020</v>
      </c>
      <c r="AN3241" t="s">
        <v>3748</v>
      </c>
      <c r="AO3241" t="str">
        <f>TEXT(A3241,"yyyy-mm-dd")</f>
        <v>2015-07-31</v>
      </c>
    </row>
    <row r="3242" spans="1:41">
      <c r="A3242" s="6" t="s">
        <v>3716</v>
      </c>
      <c r="B3242">
        <v>2015</v>
      </c>
      <c r="C3242">
        <v>7</v>
      </c>
      <c r="E3242" t="s">
        <v>112</v>
      </c>
      <c r="F3242" t="s">
        <v>113</v>
      </c>
      <c r="G3242" t="s">
        <v>83</v>
      </c>
      <c r="H3242" t="s">
        <v>2624</v>
      </c>
      <c r="I3242">
        <v>2015</v>
      </c>
      <c r="K3242" s="6">
        <v>42369</v>
      </c>
      <c r="L3242">
        <v>5</v>
      </c>
      <c r="N3242" t="s">
        <v>211</v>
      </c>
      <c r="O3242" s="8">
        <v>3.33</v>
      </c>
      <c r="P3242" s="8">
        <v>3.32</v>
      </c>
      <c r="Q3242" s="8">
        <v>3.22</v>
      </c>
      <c r="R3242" s="8">
        <v>3.5</v>
      </c>
      <c r="S3242" s="8">
        <v>2.93</v>
      </c>
      <c r="T3242" s="8">
        <v>3.7</v>
      </c>
      <c r="U3242" s="8">
        <v>0.2</v>
      </c>
      <c r="V3242" s="9">
        <v>30</v>
      </c>
      <c r="W3242" s="8">
        <v>0.2799999999999998</v>
      </c>
      <c r="X3242" s="8">
        <v>0.77</v>
      </c>
      <c r="Y3242" s="8">
        <v>1.0000000000000231E-2</v>
      </c>
      <c r="Z3242" s="8">
        <v>-5.0000000000000266E-2</v>
      </c>
      <c r="AA3242">
        <v>-3.0000000000000249E-2</v>
      </c>
      <c r="AF3242" t="s">
        <v>2694</v>
      </c>
      <c r="AG3242" t="s">
        <v>115</v>
      </c>
      <c r="AH3242" t="s">
        <v>116</v>
      </c>
      <c r="AI3242" t="s">
        <v>117</v>
      </c>
      <c r="AJ3242" s="7">
        <v>42369</v>
      </c>
      <c r="AK3242" t="s">
        <v>3717</v>
      </c>
      <c r="AL3242" t="s">
        <v>118</v>
      </c>
      <c r="AM3242" t="s">
        <v>2626</v>
      </c>
      <c r="AN3242" t="s">
        <v>3744</v>
      </c>
      <c r="AO3242" t="str">
        <f>TEXT(A3242,"yyyy-mm-dd")</f>
        <v>2015-07-31</v>
      </c>
    </row>
    <row r="3243" spans="1:41">
      <c r="A3243" s="6" t="s">
        <v>3716</v>
      </c>
      <c r="B3243">
        <v>2015</v>
      </c>
      <c r="C3243">
        <v>7</v>
      </c>
      <c r="E3243" t="s">
        <v>2881</v>
      </c>
      <c r="F3243" t="s">
        <v>113</v>
      </c>
      <c r="G3243" t="s">
        <v>83</v>
      </c>
      <c r="H3243" t="s">
        <v>2624</v>
      </c>
      <c r="I3243">
        <v>2015</v>
      </c>
      <c r="K3243" s="6">
        <v>42369</v>
      </c>
      <c r="L3243">
        <v>5</v>
      </c>
      <c r="N3243" t="s">
        <v>211</v>
      </c>
      <c r="O3243" s="8">
        <v>6.31</v>
      </c>
      <c r="P3243" s="8">
        <v>6.3</v>
      </c>
      <c r="Q3243" s="8">
        <v>6.2</v>
      </c>
      <c r="R3243" s="8">
        <v>6.45</v>
      </c>
      <c r="S3243" s="8">
        <v>5.63</v>
      </c>
      <c r="T3243" s="8">
        <v>6.81</v>
      </c>
      <c r="U3243" s="8">
        <v>0.28000000000000003</v>
      </c>
      <c r="V3243" s="9">
        <v>22</v>
      </c>
      <c r="W3243" s="8">
        <v>0.25</v>
      </c>
      <c r="X3243" s="8">
        <v>1.1799999999999997</v>
      </c>
      <c r="Y3243" s="8">
        <v>9.9999999999997868E-3</v>
      </c>
      <c r="Z3243" s="8">
        <v>0</v>
      </c>
      <c r="AA3243">
        <v>-0.15000000000000036</v>
      </c>
      <c r="AF3243" t="s">
        <v>3062</v>
      </c>
      <c r="AG3243" t="s">
        <v>2883</v>
      </c>
      <c r="AH3243" t="s">
        <v>2884</v>
      </c>
      <c r="AI3243" t="s">
        <v>117</v>
      </c>
      <c r="AJ3243" s="7">
        <v>42369</v>
      </c>
      <c r="AK3243" t="s">
        <v>3717</v>
      </c>
      <c r="AL3243" t="s">
        <v>2885</v>
      </c>
      <c r="AM3243" t="s">
        <v>2626</v>
      </c>
      <c r="AN3243" t="s">
        <v>3747</v>
      </c>
      <c r="AO3243" t="str">
        <f>TEXT(A3243,"yyyy-mm-dd")</f>
        <v>2015-07-31</v>
      </c>
    </row>
    <row r="3244" spans="1:41">
      <c r="A3244" s="6" t="s">
        <v>3750</v>
      </c>
      <c r="B3244">
        <v>2015</v>
      </c>
      <c r="C3244">
        <v>8</v>
      </c>
      <c r="E3244" t="s">
        <v>1907</v>
      </c>
      <c r="F3244" t="s">
        <v>1908</v>
      </c>
      <c r="G3244" t="s">
        <v>102</v>
      </c>
      <c r="H3244" t="s">
        <v>3701</v>
      </c>
      <c r="I3244">
        <v>2017</v>
      </c>
      <c r="J3244">
        <v>2</v>
      </c>
      <c r="K3244" s="6">
        <v>42916</v>
      </c>
      <c r="L3244">
        <v>22</v>
      </c>
      <c r="M3244">
        <v>7</v>
      </c>
      <c r="N3244" t="s">
        <v>167</v>
      </c>
      <c r="O3244" s="8">
        <v>4.5</v>
      </c>
      <c r="P3244" s="8">
        <v>4.5</v>
      </c>
      <c r="Q3244" s="8">
        <v>4.25</v>
      </c>
      <c r="R3244" s="8">
        <v>4.62</v>
      </c>
      <c r="S3244" s="8">
        <v>3.5</v>
      </c>
      <c r="T3244" s="8">
        <v>5.5</v>
      </c>
      <c r="U3244" s="8">
        <v>0.41</v>
      </c>
      <c r="V3244" s="9">
        <v>24</v>
      </c>
      <c r="W3244" s="8">
        <v>0.37000000000000011</v>
      </c>
      <c r="X3244" s="8">
        <v>2</v>
      </c>
      <c r="Y3244" s="8">
        <v>0</v>
      </c>
      <c r="Z3244" s="8">
        <v>0</v>
      </c>
      <c r="AA3244">
        <v>6.0000000000000497E-2</v>
      </c>
      <c r="AF3244" t="s">
        <v>3702</v>
      </c>
      <c r="AG3244" t="s">
        <v>1910</v>
      </c>
      <c r="AH3244" t="s">
        <v>1911</v>
      </c>
      <c r="AI3244" t="s">
        <v>1944</v>
      </c>
      <c r="AJ3244" s="7">
        <v>42916</v>
      </c>
      <c r="AK3244" t="s">
        <v>3751</v>
      </c>
      <c r="AL3244" t="s">
        <v>1908</v>
      </c>
      <c r="AM3244" t="s">
        <v>3703</v>
      </c>
      <c r="AN3244" t="s">
        <v>3771</v>
      </c>
      <c r="AO3244" t="str">
        <f>TEXT(A3244,"yyyy-mm-dd")</f>
        <v>2015-08-31</v>
      </c>
    </row>
    <row r="3245" spans="1:41">
      <c r="A3245" s="6" t="s">
        <v>3750</v>
      </c>
      <c r="B3245">
        <v>2015</v>
      </c>
      <c r="C3245">
        <v>8</v>
      </c>
      <c r="E3245" t="s">
        <v>1907</v>
      </c>
      <c r="F3245" t="s">
        <v>1908</v>
      </c>
      <c r="G3245" t="s">
        <v>102</v>
      </c>
      <c r="H3245" t="s">
        <v>3594</v>
      </c>
      <c r="I3245">
        <v>2017</v>
      </c>
      <c r="J3245">
        <v>1</v>
      </c>
      <c r="K3245" s="6">
        <v>42825</v>
      </c>
      <c r="L3245">
        <v>19</v>
      </c>
      <c r="M3245">
        <v>6</v>
      </c>
      <c r="N3245" t="s">
        <v>195</v>
      </c>
      <c r="O3245" s="8">
        <v>4.37</v>
      </c>
      <c r="P3245" s="8">
        <v>4.32</v>
      </c>
      <c r="Q3245" s="8">
        <v>4.25</v>
      </c>
      <c r="R3245" s="8">
        <v>4.5</v>
      </c>
      <c r="S3245" s="8">
        <v>3.5</v>
      </c>
      <c r="T3245" s="8">
        <v>5.46</v>
      </c>
      <c r="U3245" s="8">
        <v>0.38</v>
      </c>
      <c r="V3245" s="9">
        <v>26</v>
      </c>
      <c r="W3245" s="8">
        <v>0.25</v>
      </c>
      <c r="X3245" s="8">
        <v>1.96</v>
      </c>
      <c r="Y3245" s="8">
        <v>4.9999999999999822E-2</v>
      </c>
      <c r="Z3245" s="8">
        <v>7.0000000000000284E-2</v>
      </c>
      <c r="AA3245">
        <v>-0.20000000000000018</v>
      </c>
      <c r="AF3245" t="s">
        <v>3595</v>
      </c>
      <c r="AG3245" t="s">
        <v>1910</v>
      </c>
      <c r="AH3245" t="s">
        <v>1911</v>
      </c>
      <c r="AI3245" t="s">
        <v>1939</v>
      </c>
      <c r="AJ3245" s="7">
        <v>42825</v>
      </c>
      <c r="AK3245" t="s">
        <v>3751</v>
      </c>
      <c r="AL3245" t="s">
        <v>1908</v>
      </c>
      <c r="AM3245" t="s">
        <v>3596</v>
      </c>
      <c r="AN3245" t="s">
        <v>3770</v>
      </c>
      <c r="AO3245" t="str">
        <f>TEXT(A3245,"yyyy-mm-dd")</f>
        <v>2015-08-31</v>
      </c>
    </row>
    <row r="3246" spans="1:41">
      <c r="A3246" s="6" t="s">
        <v>3750</v>
      </c>
      <c r="B3246">
        <v>2015</v>
      </c>
      <c r="C3246">
        <v>8</v>
      </c>
      <c r="E3246" t="s">
        <v>1907</v>
      </c>
      <c r="F3246" t="s">
        <v>1908</v>
      </c>
      <c r="G3246" t="s">
        <v>102</v>
      </c>
      <c r="H3246" t="s">
        <v>3472</v>
      </c>
      <c r="I3246">
        <v>2016</v>
      </c>
      <c r="J3246">
        <v>4</v>
      </c>
      <c r="K3246" s="6">
        <v>42735</v>
      </c>
      <c r="L3246">
        <v>16</v>
      </c>
      <c r="M3246">
        <v>5</v>
      </c>
      <c r="N3246" t="s">
        <v>222</v>
      </c>
      <c r="O3246" s="8">
        <v>4.13</v>
      </c>
      <c r="P3246" s="8">
        <v>4.12</v>
      </c>
      <c r="Q3246" s="8">
        <v>4</v>
      </c>
      <c r="R3246" s="8">
        <v>4.25</v>
      </c>
      <c r="S3246" s="8">
        <v>3.5</v>
      </c>
      <c r="T3246" s="8">
        <v>4.8600000000000003</v>
      </c>
      <c r="U3246" s="8">
        <v>0.33</v>
      </c>
      <c r="V3246" s="9">
        <v>33</v>
      </c>
      <c r="W3246" s="8">
        <v>0.25</v>
      </c>
      <c r="X3246" s="8">
        <v>1.3600000000000003</v>
      </c>
      <c r="Y3246" s="8">
        <v>9.9999999999997868E-3</v>
      </c>
      <c r="Z3246" s="8">
        <v>0.12000000000000011</v>
      </c>
      <c r="AA3246">
        <v>0</v>
      </c>
      <c r="AF3246" t="s">
        <v>3483</v>
      </c>
      <c r="AG3246" t="s">
        <v>1910</v>
      </c>
      <c r="AH3246" t="s">
        <v>1911</v>
      </c>
      <c r="AI3246" t="s">
        <v>1934</v>
      </c>
      <c r="AJ3246" s="7">
        <v>42735</v>
      </c>
      <c r="AK3246" t="s">
        <v>3751</v>
      </c>
      <c r="AL3246" t="s">
        <v>1908</v>
      </c>
      <c r="AM3246" t="s">
        <v>3474</v>
      </c>
      <c r="AN3246" t="s">
        <v>3769</v>
      </c>
      <c r="AO3246" t="str">
        <f>TEXT(A3246,"yyyy-mm-dd")</f>
        <v>2015-08-31</v>
      </c>
    </row>
    <row r="3247" spans="1:41">
      <c r="A3247" s="6" t="s">
        <v>3750</v>
      </c>
      <c r="B3247">
        <v>2015</v>
      </c>
      <c r="C3247">
        <v>8</v>
      </c>
      <c r="E3247" t="s">
        <v>1907</v>
      </c>
      <c r="F3247" t="s">
        <v>1908</v>
      </c>
      <c r="G3247" t="s">
        <v>102</v>
      </c>
      <c r="H3247" t="s">
        <v>3368</v>
      </c>
      <c r="I3247">
        <v>2016</v>
      </c>
      <c r="J3247">
        <v>3</v>
      </c>
      <c r="K3247" s="6">
        <v>42643</v>
      </c>
      <c r="L3247">
        <v>13</v>
      </c>
      <c r="M3247">
        <v>4</v>
      </c>
      <c r="N3247" t="s">
        <v>252</v>
      </c>
      <c r="O3247" s="8">
        <v>3.99</v>
      </c>
      <c r="P3247" s="8">
        <v>4</v>
      </c>
      <c r="Q3247" s="8">
        <v>3.94</v>
      </c>
      <c r="R3247" s="8">
        <v>4</v>
      </c>
      <c r="S3247" s="8">
        <v>3.5</v>
      </c>
      <c r="T3247" s="8">
        <v>4.58</v>
      </c>
      <c r="U3247" s="8">
        <v>0.25</v>
      </c>
      <c r="V3247" s="9">
        <v>33</v>
      </c>
      <c r="W3247" s="8">
        <v>6.0000000000000053E-2</v>
      </c>
      <c r="X3247" s="8">
        <v>1.08</v>
      </c>
      <c r="Y3247" s="8">
        <v>-9.9999999999997868E-3</v>
      </c>
      <c r="Z3247" s="8">
        <v>0</v>
      </c>
      <c r="AA3247">
        <v>-0.18999999999999995</v>
      </c>
      <c r="AF3247" t="s">
        <v>3369</v>
      </c>
      <c r="AG3247" t="s">
        <v>1910</v>
      </c>
      <c r="AH3247" t="s">
        <v>1911</v>
      </c>
      <c r="AI3247" t="s">
        <v>1929</v>
      </c>
      <c r="AJ3247" s="7">
        <v>42643</v>
      </c>
      <c r="AK3247" t="s">
        <v>3751</v>
      </c>
      <c r="AL3247" t="s">
        <v>1908</v>
      </c>
      <c r="AM3247" t="s">
        <v>3370</v>
      </c>
      <c r="AN3247" t="s">
        <v>3768</v>
      </c>
      <c r="AO3247" t="str">
        <f>TEXT(A3247,"yyyy-mm-dd")</f>
        <v>2015-08-31</v>
      </c>
    </row>
    <row r="3248" spans="1:41">
      <c r="A3248" s="6" t="s">
        <v>3750</v>
      </c>
      <c r="B3248">
        <v>2015</v>
      </c>
      <c r="C3248">
        <v>8</v>
      </c>
      <c r="E3248" t="s">
        <v>1907</v>
      </c>
      <c r="F3248" t="s">
        <v>1908</v>
      </c>
      <c r="G3248" t="s">
        <v>102</v>
      </c>
      <c r="H3248" t="s">
        <v>3265</v>
      </c>
      <c r="I3248">
        <v>2016</v>
      </c>
      <c r="J3248">
        <v>2</v>
      </c>
      <c r="K3248" s="6">
        <v>42551</v>
      </c>
      <c r="L3248">
        <v>10</v>
      </c>
      <c r="M3248">
        <v>3</v>
      </c>
      <c r="N3248" t="s">
        <v>164</v>
      </c>
      <c r="O3248" s="8">
        <v>3.8</v>
      </c>
      <c r="P3248" s="8">
        <v>3.75</v>
      </c>
      <c r="Q3248" s="8">
        <v>3.75</v>
      </c>
      <c r="R3248" s="8">
        <v>4</v>
      </c>
      <c r="S3248" s="8">
        <v>3.25</v>
      </c>
      <c r="T3248" s="8">
        <v>4.29</v>
      </c>
      <c r="U3248" s="8">
        <v>0.24</v>
      </c>
      <c r="V3248" s="9">
        <v>33</v>
      </c>
      <c r="W3248" s="8">
        <v>0.25</v>
      </c>
      <c r="X3248" s="8">
        <v>1.04</v>
      </c>
      <c r="Y3248" s="8">
        <v>4.9999999999999822E-2</v>
      </c>
      <c r="Z3248" s="8">
        <v>0</v>
      </c>
      <c r="AA3248">
        <v>-0.25</v>
      </c>
      <c r="AF3248" t="s">
        <v>3266</v>
      </c>
      <c r="AG3248" t="s">
        <v>1910</v>
      </c>
      <c r="AH3248" t="s">
        <v>1911</v>
      </c>
      <c r="AI3248" t="s">
        <v>1924</v>
      </c>
      <c r="AJ3248" s="7">
        <v>42551</v>
      </c>
      <c r="AK3248" t="s">
        <v>3751</v>
      </c>
      <c r="AL3248" t="s">
        <v>1908</v>
      </c>
      <c r="AM3248" t="s">
        <v>3267</v>
      </c>
      <c r="AN3248" t="s">
        <v>3767</v>
      </c>
      <c r="AO3248" t="str">
        <f>TEXT(A3248,"yyyy-mm-dd")</f>
        <v>2015-08-31</v>
      </c>
    </row>
    <row r="3249" spans="1:41">
      <c r="A3249" s="6" t="s">
        <v>3750</v>
      </c>
      <c r="B3249">
        <v>2015</v>
      </c>
      <c r="C3249">
        <v>8</v>
      </c>
      <c r="E3249" t="s">
        <v>1907</v>
      </c>
      <c r="F3249" t="s">
        <v>1908</v>
      </c>
      <c r="G3249" t="s">
        <v>102</v>
      </c>
      <c r="H3249" t="s">
        <v>3159</v>
      </c>
      <c r="I3249">
        <v>2016</v>
      </c>
      <c r="J3249">
        <v>1</v>
      </c>
      <c r="K3249" s="6">
        <v>42460</v>
      </c>
      <c r="L3249">
        <v>7</v>
      </c>
      <c r="M3249">
        <v>2</v>
      </c>
      <c r="N3249" t="s">
        <v>192</v>
      </c>
      <c r="O3249" s="8">
        <v>3.53</v>
      </c>
      <c r="P3249" s="8">
        <v>3.5</v>
      </c>
      <c r="Q3249" s="8">
        <v>3.5</v>
      </c>
      <c r="R3249" s="8">
        <v>3.75</v>
      </c>
      <c r="S3249" s="8">
        <v>3.25</v>
      </c>
      <c r="T3249" s="8">
        <v>4</v>
      </c>
      <c r="U3249" s="8">
        <v>0.19</v>
      </c>
      <c r="V3249" s="9">
        <v>33</v>
      </c>
      <c r="W3249" s="8">
        <v>0.25</v>
      </c>
      <c r="X3249" s="8">
        <v>0.75</v>
      </c>
      <c r="Y3249" s="8">
        <v>2.9999999999999805E-2</v>
      </c>
      <c r="Z3249" s="8">
        <v>0</v>
      </c>
      <c r="AA3249">
        <v>-0.10000000000000009</v>
      </c>
      <c r="AF3249" t="s">
        <v>3160</v>
      </c>
      <c r="AG3249" t="s">
        <v>1910</v>
      </c>
      <c r="AH3249" t="s">
        <v>1911</v>
      </c>
      <c r="AI3249" t="s">
        <v>1919</v>
      </c>
      <c r="AJ3249" s="7">
        <v>42460</v>
      </c>
      <c r="AK3249" t="s">
        <v>3751</v>
      </c>
      <c r="AL3249" t="s">
        <v>1908</v>
      </c>
      <c r="AM3249" t="s">
        <v>3161</v>
      </c>
      <c r="AN3249" t="s">
        <v>3766</v>
      </c>
      <c r="AO3249" t="str">
        <f>TEXT(A3249,"yyyy-mm-dd")</f>
        <v>2015-08-31</v>
      </c>
    </row>
    <row r="3250" spans="1:41">
      <c r="A3250" s="6" t="s">
        <v>3750</v>
      </c>
      <c r="B3250">
        <v>2015</v>
      </c>
      <c r="C3250">
        <v>8</v>
      </c>
      <c r="E3250" t="s">
        <v>1907</v>
      </c>
      <c r="F3250" t="s">
        <v>1908</v>
      </c>
      <c r="G3250" t="s">
        <v>102</v>
      </c>
      <c r="H3250" t="s">
        <v>3037</v>
      </c>
      <c r="I3250">
        <v>2015</v>
      </c>
      <c r="J3250">
        <v>4</v>
      </c>
      <c r="K3250" s="6">
        <v>42369</v>
      </c>
      <c r="L3250">
        <v>4</v>
      </c>
      <c r="M3250">
        <v>1</v>
      </c>
      <c r="N3250" t="s">
        <v>219</v>
      </c>
      <c r="O3250" s="8">
        <v>3.34</v>
      </c>
      <c r="P3250" s="8">
        <v>3.25</v>
      </c>
      <c r="Q3250" s="8">
        <v>3.25</v>
      </c>
      <c r="R3250" s="8">
        <v>3.5</v>
      </c>
      <c r="S3250" s="8">
        <v>3</v>
      </c>
      <c r="T3250" s="8">
        <v>3.75</v>
      </c>
      <c r="U3250" s="8">
        <v>0.18</v>
      </c>
      <c r="V3250" s="9">
        <v>35</v>
      </c>
      <c r="W3250" s="8">
        <v>0.25</v>
      </c>
      <c r="X3250" s="8">
        <v>0.75</v>
      </c>
      <c r="Y3250" s="8">
        <v>8.9999999999999858E-2</v>
      </c>
      <c r="Z3250" s="8">
        <v>-8.0000000000000071E-2</v>
      </c>
      <c r="AA3250">
        <v>0</v>
      </c>
      <c r="AF3250" t="s">
        <v>3049</v>
      </c>
      <c r="AG3250" t="s">
        <v>1910</v>
      </c>
      <c r="AH3250" t="s">
        <v>1911</v>
      </c>
      <c r="AI3250" t="s">
        <v>1915</v>
      </c>
      <c r="AJ3250" s="7">
        <v>42369</v>
      </c>
      <c r="AK3250" t="s">
        <v>3751</v>
      </c>
      <c r="AL3250" t="s">
        <v>1908</v>
      </c>
      <c r="AM3250" t="s">
        <v>3040</v>
      </c>
      <c r="AN3250" t="s">
        <v>3765</v>
      </c>
      <c r="AO3250" t="str">
        <f>TEXT(A3250,"yyyy-mm-dd")</f>
        <v>2015-08-31</v>
      </c>
    </row>
    <row r="3251" spans="1:41">
      <c r="A3251" s="6" t="s">
        <v>3750</v>
      </c>
      <c r="B3251">
        <v>2015</v>
      </c>
      <c r="C3251">
        <v>8</v>
      </c>
      <c r="E3251" t="s">
        <v>1907</v>
      </c>
      <c r="F3251" t="s">
        <v>1908</v>
      </c>
      <c r="G3251" t="s">
        <v>102</v>
      </c>
      <c r="H3251" t="s">
        <v>2970</v>
      </c>
      <c r="I3251">
        <v>2015</v>
      </c>
      <c r="J3251">
        <v>3</v>
      </c>
      <c r="K3251" s="6">
        <v>42277</v>
      </c>
      <c r="L3251">
        <v>1</v>
      </c>
      <c r="M3251">
        <v>0</v>
      </c>
      <c r="N3251" t="s">
        <v>169</v>
      </c>
      <c r="O3251" s="8">
        <v>3.18</v>
      </c>
      <c r="P3251" s="8">
        <v>3.25</v>
      </c>
      <c r="Q3251" s="8">
        <v>3</v>
      </c>
      <c r="R3251" s="8">
        <v>3.25</v>
      </c>
      <c r="S3251" s="8">
        <v>3</v>
      </c>
      <c r="T3251" s="8">
        <v>3.5</v>
      </c>
      <c r="U3251" s="8">
        <v>0.15</v>
      </c>
      <c r="V3251" s="9">
        <v>35</v>
      </c>
      <c r="W3251" s="8">
        <v>0.25</v>
      </c>
      <c r="X3251" s="8">
        <v>0.5</v>
      </c>
      <c r="Y3251" s="8">
        <v>-6.999999999999984E-2</v>
      </c>
      <c r="Z3251" s="8">
        <v>0.14999999999999991</v>
      </c>
      <c r="AA3251">
        <v>0</v>
      </c>
      <c r="AF3251" t="s">
        <v>2971</v>
      </c>
      <c r="AG3251" t="s">
        <v>1910</v>
      </c>
      <c r="AH3251" t="s">
        <v>1911</v>
      </c>
      <c r="AI3251" t="s">
        <v>1912</v>
      </c>
      <c r="AJ3251" s="7">
        <v>42277</v>
      </c>
      <c r="AK3251" t="s">
        <v>3751</v>
      </c>
      <c r="AL3251" t="s">
        <v>1908</v>
      </c>
      <c r="AM3251" t="s">
        <v>2972</v>
      </c>
      <c r="AN3251" t="s">
        <v>3764</v>
      </c>
      <c r="AO3251" t="str">
        <f>TEXT(A3251,"yyyy-mm-dd")</f>
        <v>2015-08-31</v>
      </c>
    </row>
    <row r="3252" spans="1:41">
      <c r="A3252" s="6" t="s">
        <v>3750</v>
      </c>
      <c r="B3252">
        <v>2015</v>
      </c>
      <c r="C3252">
        <v>8</v>
      </c>
      <c r="E3252" t="s">
        <v>100</v>
      </c>
      <c r="F3252" t="s">
        <v>101</v>
      </c>
      <c r="G3252" t="s">
        <v>83</v>
      </c>
      <c r="H3252" t="s">
        <v>3453</v>
      </c>
      <c r="I3252">
        <v>2017</v>
      </c>
      <c r="K3252" s="6">
        <v>43100</v>
      </c>
      <c r="L3252">
        <v>28</v>
      </c>
      <c r="N3252" t="s">
        <v>593</v>
      </c>
      <c r="O3252" s="8">
        <v>3.37</v>
      </c>
      <c r="P3252" s="8">
        <v>3.4</v>
      </c>
      <c r="Q3252" s="8">
        <v>3.2</v>
      </c>
      <c r="R3252" s="8">
        <v>3.67</v>
      </c>
      <c r="S3252" s="8">
        <v>2.4</v>
      </c>
      <c r="T3252" s="8">
        <v>4</v>
      </c>
      <c r="U3252" s="8">
        <v>0.41</v>
      </c>
      <c r="V3252" s="9">
        <v>30</v>
      </c>
      <c r="W3252" s="8">
        <v>0.46999999999999975</v>
      </c>
      <c r="X3252" s="8">
        <v>1.6</v>
      </c>
      <c r="Y3252" s="8">
        <v>-2.9999999999999805E-2</v>
      </c>
      <c r="Z3252" s="8">
        <v>-0.20000000000000018</v>
      </c>
      <c r="AA3252">
        <v>0.10999999999999988</v>
      </c>
      <c r="AF3252" t="s">
        <v>10138</v>
      </c>
      <c r="AG3252" t="s">
        <v>9655</v>
      </c>
      <c r="AH3252" t="s">
        <v>9656</v>
      </c>
      <c r="AI3252" t="s">
        <v>9708</v>
      </c>
      <c r="AJ3252" s="7">
        <v>43100</v>
      </c>
      <c r="AK3252" t="s">
        <v>3751</v>
      </c>
      <c r="AL3252" t="s">
        <v>109</v>
      </c>
      <c r="AM3252" t="s">
        <v>3455</v>
      </c>
      <c r="AN3252" t="s">
        <v>10147</v>
      </c>
    </row>
    <row r="3253" spans="1:41">
      <c r="A3253" s="6" t="s">
        <v>3750</v>
      </c>
      <c r="B3253">
        <v>2015</v>
      </c>
      <c r="C3253">
        <v>8</v>
      </c>
      <c r="E3253" t="s">
        <v>100</v>
      </c>
      <c r="F3253" t="s">
        <v>101</v>
      </c>
      <c r="G3253" t="s">
        <v>102</v>
      </c>
      <c r="H3253" t="s">
        <v>3472</v>
      </c>
      <c r="I3253">
        <v>2016</v>
      </c>
      <c r="J3253">
        <v>4</v>
      </c>
      <c r="K3253" s="6">
        <v>42735</v>
      </c>
      <c r="L3253">
        <v>16</v>
      </c>
      <c r="M3253">
        <v>5</v>
      </c>
      <c r="N3253" t="s">
        <v>222</v>
      </c>
      <c r="O3253" s="8">
        <v>3.23</v>
      </c>
      <c r="P3253" s="8">
        <v>3.2</v>
      </c>
      <c r="Q3253" s="8">
        <v>2.7</v>
      </c>
      <c r="R3253" s="8">
        <v>3.6</v>
      </c>
      <c r="S3253" s="8">
        <v>2</v>
      </c>
      <c r="T3253" s="8">
        <v>4.9000000000000004</v>
      </c>
      <c r="U3253" s="8">
        <v>0.68</v>
      </c>
      <c r="V3253" s="9">
        <v>33</v>
      </c>
      <c r="W3253" s="8">
        <v>0.89999999999999991</v>
      </c>
      <c r="X3253" s="8">
        <v>2.9000000000000004</v>
      </c>
      <c r="Y3253" s="8">
        <v>2.9999999999999805E-2</v>
      </c>
      <c r="Z3253" s="8">
        <v>-0.19999999999999973</v>
      </c>
      <c r="AA3253">
        <v>0.29000000000000004</v>
      </c>
      <c r="AF3253" t="s">
        <v>3473</v>
      </c>
      <c r="AG3253" t="s">
        <v>106</v>
      </c>
      <c r="AH3253" t="s">
        <v>107</v>
      </c>
      <c r="AI3253" t="s">
        <v>2667</v>
      </c>
      <c r="AJ3253" s="7">
        <v>42735</v>
      </c>
      <c r="AK3253" t="s">
        <v>3751</v>
      </c>
      <c r="AL3253" t="s">
        <v>109</v>
      </c>
      <c r="AM3253" t="s">
        <v>3474</v>
      </c>
      <c r="AN3253" t="s">
        <v>3763</v>
      </c>
      <c r="AO3253" t="str">
        <f>TEXT(A3253,"yyyy-mm-dd")</f>
        <v>2015-08-31</v>
      </c>
    </row>
    <row r="3254" spans="1:41">
      <c r="A3254" s="6" t="s">
        <v>3750</v>
      </c>
      <c r="B3254">
        <v>2015</v>
      </c>
      <c r="C3254">
        <v>8</v>
      </c>
      <c r="E3254" t="s">
        <v>100</v>
      </c>
      <c r="F3254" t="s">
        <v>101</v>
      </c>
      <c r="G3254" t="s">
        <v>83</v>
      </c>
      <c r="H3254" t="s">
        <v>3018</v>
      </c>
      <c r="I3254">
        <v>2016</v>
      </c>
      <c r="K3254" s="6">
        <v>42735</v>
      </c>
      <c r="L3254">
        <v>16</v>
      </c>
      <c r="N3254" t="s">
        <v>222</v>
      </c>
      <c r="O3254" s="8">
        <v>2.96</v>
      </c>
      <c r="P3254" s="8">
        <v>3</v>
      </c>
      <c r="Q3254" s="8">
        <v>2.6</v>
      </c>
      <c r="R3254" s="8">
        <v>3.4</v>
      </c>
      <c r="S3254" s="8">
        <v>1.7</v>
      </c>
      <c r="T3254" s="8">
        <v>4</v>
      </c>
      <c r="U3254" s="8">
        <v>0.49</v>
      </c>
      <c r="V3254" s="9">
        <v>37</v>
      </c>
      <c r="W3254" s="8">
        <v>0.79999999999999982</v>
      </c>
      <c r="X3254" s="8">
        <v>2.2999999999999998</v>
      </c>
      <c r="Y3254" s="8">
        <v>-4.0000000000000036E-2</v>
      </c>
      <c r="Z3254" s="8">
        <v>-0.20000000000000018</v>
      </c>
      <c r="AA3254">
        <v>0.42999999999999972</v>
      </c>
      <c r="AF3254" t="s">
        <v>10098</v>
      </c>
      <c r="AG3254" t="s">
        <v>9655</v>
      </c>
      <c r="AH3254" t="s">
        <v>9656</v>
      </c>
      <c r="AI3254" t="s">
        <v>9669</v>
      </c>
      <c r="AJ3254" s="7">
        <v>42735</v>
      </c>
      <c r="AK3254" t="s">
        <v>3751</v>
      </c>
      <c r="AL3254" t="s">
        <v>109</v>
      </c>
      <c r="AM3254" t="s">
        <v>3020</v>
      </c>
      <c r="AN3254" t="s">
        <v>10120</v>
      </c>
    </row>
    <row r="3255" spans="1:41">
      <c r="A3255" s="6" t="s">
        <v>3750</v>
      </c>
      <c r="B3255">
        <v>2015</v>
      </c>
      <c r="C3255">
        <v>8</v>
      </c>
      <c r="E3255" t="s">
        <v>100</v>
      </c>
      <c r="F3255" t="s">
        <v>101</v>
      </c>
      <c r="G3255" t="s">
        <v>102</v>
      </c>
      <c r="H3255" t="s">
        <v>3368</v>
      </c>
      <c r="I3255">
        <v>2016</v>
      </c>
      <c r="J3255">
        <v>3</v>
      </c>
      <c r="K3255" s="6">
        <v>42643</v>
      </c>
      <c r="L3255">
        <v>13</v>
      </c>
      <c r="M3255">
        <v>4</v>
      </c>
      <c r="N3255" t="s">
        <v>252</v>
      </c>
      <c r="O3255" s="8">
        <v>3.04</v>
      </c>
      <c r="P3255" s="8">
        <v>3.1</v>
      </c>
      <c r="Q3255" s="8">
        <v>2.7</v>
      </c>
      <c r="R3255" s="8">
        <v>3.3</v>
      </c>
      <c r="S3255" s="8">
        <v>1.8</v>
      </c>
      <c r="T3255" s="8">
        <v>4.4000000000000004</v>
      </c>
      <c r="U3255" s="8">
        <v>0.54</v>
      </c>
      <c r="V3255" s="9">
        <v>33</v>
      </c>
      <c r="W3255" s="8">
        <v>0.59999999999999964</v>
      </c>
      <c r="X3255" s="8">
        <v>2.6000000000000005</v>
      </c>
      <c r="Y3255" s="8">
        <v>-6.0000000000000053E-2</v>
      </c>
      <c r="Z3255" s="8">
        <v>-0.19999999999999973</v>
      </c>
      <c r="AA3255">
        <v>0.23999999999999977</v>
      </c>
      <c r="AF3255" t="s">
        <v>3470</v>
      </c>
      <c r="AG3255" t="s">
        <v>106</v>
      </c>
      <c r="AH3255" t="s">
        <v>107</v>
      </c>
      <c r="AI3255" t="s">
        <v>502</v>
      </c>
      <c r="AJ3255" s="7">
        <v>42643</v>
      </c>
      <c r="AK3255" t="s">
        <v>3751</v>
      </c>
      <c r="AL3255" t="s">
        <v>109</v>
      </c>
      <c r="AM3255" t="s">
        <v>3370</v>
      </c>
      <c r="AN3255" t="s">
        <v>3762</v>
      </c>
      <c r="AO3255" t="str">
        <f>TEXT(A3255,"yyyy-mm-dd")</f>
        <v>2015-08-31</v>
      </c>
    </row>
    <row r="3256" spans="1:41">
      <c r="A3256" s="6" t="s">
        <v>3750</v>
      </c>
      <c r="B3256">
        <v>2015</v>
      </c>
      <c r="C3256">
        <v>8</v>
      </c>
      <c r="E3256" t="s">
        <v>100</v>
      </c>
      <c r="F3256" t="s">
        <v>101</v>
      </c>
      <c r="G3256" t="s">
        <v>102</v>
      </c>
      <c r="H3256" t="s">
        <v>3265</v>
      </c>
      <c r="I3256">
        <v>2016</v>
      </c>
      <c r="J3256">
        <v>2</v>
      </c>
      <c r="K3256" s="6">
        <v>42551</v>
      </c>
      <c r="L3256">
        <v>10</v>
      </c>
      <c r="M3256">
        <v>3</v>
      </c>
      <c r="N3256" t="s">
        <v>164</v>
      </c>
      <c r="O3256" s="8">
        <v>3.05</v>
      </c>
      <c r="P3256" s="8">
        <v>3.04</v>
      </c>
      <c r="Q3256" s="8">
        <v>2.6</v>
      </c>
      <c r="R3256" s="8">
        <v>3.48</v>
      </c>
      <c r="S3256" s="8">
        <v>1.5</v>
      </c>
      <c r="T3256" s="8">
        <v>4.5999999999999996</v>
      </c>
      <c r="U3256" s="8">
        <v>0.65</v>
      </c>
      <c r="V3256" s="9">
        <v>34</v>
      </c>
      <c r="W3256" s="8">
        <v>0.87999999999999989</v>
      </c>
      <c r="X3256" s="8">
        <v>3.0999999999999996</v>
      </c>
      <c r="Y3256" s="8">
        <v>9.9999999999997868E-3</v>
      </c>
      <c r="Z3256" s="8">
        <v>-0.16000000000000014</v>
      </c>
      <c r="AA3256">
        <v>0.33000000000000007</v>
      </c>
      <c r="AF3256" t="s">
        <v>3468</v>
      </c>
      <c r="AG3256" t="s">
        <v>106</v>
      </c>
      <c r="AH3256" t="s">
        <v>107</v>
      </c>
      <c r="AI3256" t="s">
        <v>497</v>
      </c>
      <c r="AJ3256" s="7">
        <v>42551</v>
      </c>
      <c r="AK3256" t="s">
        <v>3751</v>
      </c>
      <c r="AL3256" t="s">
        <v>109</v>
      </c>
      <c r="AM3256" t="s">
        <v>3267</v>
      </c>
      <c r="AN3256" t="s">
        <v>3761</v>
      </c>
      <c r="AO3256" t="str">
        <f>TEXT(A3256,"yyyy-mm-dd")</f>
        <v>2015-08-31</v>
      </c>
    </row>
    <row r="3257" spans="1:41">
      <c r="A3257" s="6" t="s">
        <v>3750</v>
      </c>
      <c r="B3257">
        <v>2015</v>
      </c>
      <c r="C3257">
        <v>8</v>
      </c>
      <c r="E3257" t="s">
        <v>100</v>
      </c>
      <c r="F3257" t="s">
        <v>101</v>
      </c>
      <c r="G3257" t="s">
        <v>102</v>
      </c>
      <c r="H3257" t="s">
        <v>3159</v>
      </c>
      <c r="I3257">
        <v>2016</v>
      </c>
      <c r="J3257">
        <v>1</v>
      </c>
      <c r="K3257" s="6">
        <v>42460</v>
      </c>
      <c r="L3257">
        <v>7</v>
      </c>
      <c r="M3257">
        <v>2</v>
      </c>
      <c r="N3257" t="s">
        <v>192</v>
      </c>
      <c r="O3257" s="8">
        <v>2.5099999999999998</v>
      </c>
      <c r="P3257" s="8">
        <v>2.5299999999999998</v>
      </c>
      <c r="Q3257" s="8">
        <v>2.33</v>
      </c>
      <c r="R3257" s="8">
        <v>2.9</v>
      </c>
      <c r="S3257" s="8">
        <v>0.8</v>
      </c>
      <c r="T3257" s="8">
        <v>3.53</v>
      </c>
      <c r="U3257" s="8">
        <v>0.59</v>
      </c>
      <c r="V3257" s="9">
        <v>34</v>
      </c>
      <c r="W3257" s="8">
        <v>0.56999999999999984</v>
      </c>
      <c r="X3257" s="8">
        <v>2.7299999999999995</v>
      </c>
      <c r="Y3257" s="8">
        <v>-2.0000000000000018E-2</v>
      </c>
      <c r="Z3257" s="8">
        <v>-0.36000000000000032</v>
      </c>
      <c r="AA3257">
        <v>-3.0000000000000249E-2</v>
      </c>
      <c r="AF3257" t="s">
        <v>3466</v>
      </c>
      <c r="AG3257" t="s">
        <v>106</v>
      </c>
      <c r="AH3257" t="s">
        <v>107</v>
      </c>
      <c r="AI3257" t="s">
        <v>427</v>
      </c>
      <c r="AJ3257" s="7">
        <v>42460</v>
      </c>
      <c r="AK3257" t="s">
        <v>3751</v>
      </c>
      <c r="AL3257" t="s">
        <v>109</v>
      </c>
      <c r="AM3257" t="s">
        <v>3161</v>
      </c>
      <c r="AN3257" t="s">
        <v>3760</v>
      </c>
      <c r="AO3257" t="str">
        <f>TEXT(A3257,"yyyy-mm-dd")</f>
        <v>2015-08-31</v>
      </c>
    </row>
    <row r="3258" spans="1:41">
      <c r="A3258" s="6" t="s">
        <v>3750</v>
      </c>
      <c r="B3258">
        <v>2015</v>
      </c>
      <c r="C3258">
        <v>8</v>
      </c>
      <c r="E3258" t="s">
        <v>100</v>
      </c>
      <c r="F3258" t="s">
        <v>101</v>
      </c>
      <c r="G3258" t="s">
        <v>102</v>
      </c>
      <c r="H3258" t="s">
        <v>3037</v>
      </c>
      <c r="I3258">
        <v>2015</v>
      </c>
      <c r="J3258">
        <v>4</v>
      </c>
      <c r="K3258" s="6">
        <v>42369</v>
      </c>
      <c r="L3258">
        <v>4</v>
      </c>
      <c r="M3258">
        <v>1</v>
      </c>
      <c r="N3258" t="s">
        <v>219</v>
      </c>
      <c r="O3258" s="8">
        <v>2.35</v>
      </c>
      <c r="P3258" s="8">
        <v>2.2999999999999998</v>
      </c>
      <c r="Q3258" s="8">
        <v>2.2000000000000002</v>
      </c>
      <c r="R3258" s="8">
        <v>2.54</v>
      </c>
      <c r="S3258" s="8">
        <v>1.1000000000000001</v>
      </c>
      <c r="T3258" s="8">
        <v>3.18</v>
      </c>
      <c r="U3258" s="8">
        <v>0.39</v>
      </c>
      <c r="V3258" s="9">
        <v>35</v>
      </c>
      <c r="W3258" s="8">
        <v>0.33999999999999986</v>
      </c>
      <c r="X3258" s="8">
        <v>2.08</v>
      </c>
      <c r="Y3258" s="8">
        <v>5.0000000000000266E-2</v>
      </c>
      <c r="Z3258" s="8">
        <v>-0.40000000000000036</v>
      </c>
      <c r="AA3258">
        <v>-2.0000000000000018E-2</v>
      </c>
      <c r="AF3258" t="s">
        <v>3038</v>
      </c>
      <c r="AG3258" t="s">
        <v>106</v>
      </c>
      <c r="AH3258" t="s">
        <v>107</v>
      </c>
      <c r="AI3258" t="s">
        <v>340</v>
      </c>
      <c r="AJ3258" s="7">
        <v>42369</v>
      </c>
      <c r="AK3258" t="s">
        <v>3751</v>
      </c>
      <c r="AL3258" t="s">
        <v>109</v>
      </c>
      <c r="AM3258" t="s">
        <v>3040</v>
      </c>
      <c r="AN3258" t="s">
        <v>3759</v>
      </c>
      <c r="AO3258" t="str">
        <f>TEXT(A3258,"yyyy-mm-dd")</f>
        <v>2015-08-31</v>
      </c>
    </row>
    <row r="3259" spans="1:41">
      <c r="A3259" s="6" t="s">
        <v>3750</v>
      </c>
      <c r="B3259">
        <v>2015</v>
      </c>
      <c r="C3259">
        <v>8</v>
      </c>
      <c r="E3259" t="s">
        <v>100</v>
      </c>
      <c r="F3259" t="s">
        <v>101</v>
      </c>
      <c r="G3259" t="s">
        <v>83</v>
      </c>
      <c r="H3259" t="s">
        <v>2624</v>
      </c>
      <c r="I3259">
        <v>2015</v>
      </c>
      <c r="K3259" s="6">
        <v>42369</v>
      </c>
      <c r="L3259">
        <v>4</v>
      </c>
      <c r="N3259" t="s">
        <v>219</v>
      </c>
      <c r="O3259" s="8">
        <v>2.34</v>
      </c>
      <c r="P3259" s="8">
        <v>2.2999999999999998</v>
      </c>
      <c r="Q3259" s="8">
        <v>2.2000000000000002</v>
      </c>
      <c r="R3259" s="8">
        <v>2.5</v>
      </c>
      <c r="S3259" s="8">
        <v>1.9</v>
      </c>
      <c r="T3259" s="8">
        <v>2.7</v>
      </c>
      <c r="U3259" s="8">
        <v>0.19</v>
      </c>
      <c r="V3259" s="9">
        <v>38</v>
      </c>
      <c r="W3259" s="8">
        <v>0.29999999999999982</v>
      </c>
      <c r="X3259" s="8">
        <v>0.80000000000000027</v>
      </c>
      <c r="Y3259" s="8">
        <v>4.0000000000000036E-2</v>
      </c>
      <c r="Z3259" s="8">
        <v>-0.22999999999999998</v>
      </c>
      <c r="AA3259">
        <v>9.9999999999999645E-2</v>
      </c>
      <c r="AF3259" t="s">
        <v>10060</v>
      </c>
      <c r="AG3259" t="s">
        <v>9655</v>
      </c>
      <c r="AH3259" t="s">
        <v>9656</v>
      </c>
      <c r="AI3259" t="s">
        <v>9657</v>
      </c>
      <c r="AJ3259" s="7">
        <v>42369</v>
      </c>
      <c r="AK3259" t="s">
        <v>3751</v>
      </c>
      <c r="AL3259" t="s">
        <v>109</v>
      </c>
      <c r="AM3259" t="s">
        <v>2626</v>
      </c>
      <c r="AN3259" t="s">
        <v>10092</v>
      </c>
    </row>
    <row r="3260" spans="1:41">
      <c r="A3260" s="6" t="s">
        <v>3750</v>
      </c>
      <c r="B3260">
        <v>2015</v>
      </c>
      <c r="C3260">
        <v>8</v>
      </c>
      <c r="E3260" t="s">
        <v>100</v>
      </c>
      <c r="F3260" t="s">
        <v>101</v>
      </c>
      <c r="G3260" t="s">
        <v>102</v>
      </c>
      <c r="H3260" t="s">
        <v>2970</v>
      </c>
      <c r="I3260">
        <v>2015</v>
      </c>
      <c r="J3260">
        <v>3</v>
      </c>
      <c r="K3260" s="6">
        <v>42277</v>
      </c>
      <c r="L3260">
        <v>1</v>
      </c>
      <c r="M3260">
        <v>0</v>
      </c>
      <c r="N3260" t="s">
        <v>169</v>
      </c>
      <c r="O3260" s="8">
        <v>2.27</v>
      </c>
      <c r="P3260" s="8">
        <v>2.2999999999999998</v>
      </c>
      <c r="Q3260" s="8">
        <v>2.1</v>
      </c>
      <c r="R3260" s="8">
        <v>2.4700000000000002</v>
      </c>
      <c r="S3260" s="8">
        <v>1.3</v>
      </c>
      <c r="T3260" s="8">
        <v>3</v>
      </c>
      <c r="U3260" s="8">
        <v>0.34</v>
      </c>
      <c r="V3260" s="9">
        <v>35</v>
      </c>
      <c r="W3260" s="8">
        <v>0.37000000000000011</v>
      </c>
      <c r="X3260" s="8">
        <v>1.7</v>
      </c>
      <c r="Y3260" s="8">
        <v>-2.9999999999999805E-2</v>
      </c>
      <c r="Z3260" s="8">
        <v>-0.35000000000000009</v>
      </c>
      <c r="AA3260">
        <v>7.0000000000000284E-2</v>
      </c>
      <c r="AF3260" t="s">
        <v>3035</v>
      </c>
      <c r="AG3260" t="s">
        <v>106</v>
      </c>
      <c r="AH3260" t="s">
        <v>107</v>
      </c>
      <c r="AI3260" t="s">
        <v>108</v>
      </c>
      <c r="AJ3260" s="7">
        <v>42277</v>
      </c>
      <c r="AK3260" t="s">
        <v>3751</v>
      </c>
      <c r="AL3260" t="s">
        <v>109</v>
      </c>
      <c r="AM3260" t="s">
        <v>2972</v>
      </c>
      <c r="AN3260" t="s">
        <v>3758</v>
      </c>
      <c r="AO3260" t="str">
        <f>TEXT(A3260,"yyyy-mm-dd")</f>
        <v>2015-08-31</v>
      </c>
    </row>
    <row r="3261" spans="1:41">
      <c r="A3261" s="6" t="s">
        <v>3750</v>
      </c>
      <c r="B3261">
        <v>2015</v>
      </c>
      <c r="C3261">
        <v>8</v>
      </c>
      <c r="E3261" t="s">
        <v>2685</v>
      </c>
      <c r="F3261" t="s">
        <v>101</v>
      </c>
      <c r="G3261" t="s">
        <v>774</v>
      </c>
      <c r="H3261" t="s">
        <v>2686</v>
      </c>
      <c r="K3261" s="6"/>
      <c r="O3261" s="8">
        <v>3.45</v>
      </c>
      <c r="P3261" s="8">
        <v>3.47</v>
      </c>
      <c r="Q3261" s="8">
        <v>3.2</v>
      </c>
      <c r="R3261" s="8">
        <v>3.5</v>
      </c>
      <c r="S3261" s="8">
        <v>3</v>
      </c>
      <c r="T3261" s="8">
        <v>4.8</v>
      </c>
      <c r="U3261" s="8">
        <v>0.41</v>
      </c>
      <c r="V3261" s="9">
        <v>24</v>
      </c>
      <c r="W3261" s="8">
        <v>0.29999999999999982</v>
      </c>
      <c r="X3261" s="8">
        <v>1.7999999999999998</v>
      </c>
      <c r="Y3261" s="8">
        <v>-2.0000000000000018E-2</v>
      </c>
      <c r="Z3261" s="8">
        <v>-0.12999999999999989</v>
      </c>
      <c r="AA3261">
        <v>-0.21000000000000041</v>
      </c>
      <c r="AF3261" t="s">
        <v>2687</v>
      </c>
      <c r="AG3261" t="s">
        <v>2688</v>
      </c>
      <c r="AH3261" t="s">
        <v>2689</v>
      </c>
      <c r="AI3261" t="s">
        <v>2690</v>
      </c>
      <c r="AJ3261" s="7"/>
      <c r="AK3261" t="s">
        <v>3751</v>
      </c>
      <c r="AL3261" t="s">
        <v>109</v>
      </c>
      <c r="AM3261" t="s">
        <v>2686</v>
      </c>
      <c r="AN3261" t="s">
        <v>3776</v>
      </c>
      <c r="AO3261" t="str">
        <f>TEXT(A3261,"yyyy-mm-dd")</f>
        <v>2015-08-31</v>
      </c>
    </row>
    <row r="3262" spans="1:41">
      <c r="A3262" s="6" t="s">
        <v>3750</v>
      </c>
      <c r="B3262">
        <v>2015</v>
      </c>
      <c r="C3262">
        <v>8</v>
      </c>
      <c r="E3262" t="s">
        <v>81</v>
      </c>
      <c r="F3262" t="s">
        <v>82</v>
      </c>
      <c r="G3262" t="s">
        <v>83</v>
      </c>
      <c r="H3262" t="s">
        <v>3453</v>
      </c>
      <c r="I3262">
        <v>2017</v>
      </c>
      <c r="K3262" s="6">
        <v>43100</v>
      </c>
      <c r="L3262">
        <v>28</v>
      </c>
      <c r="N3262" t="s">
        <v>593</v>
      </c>
      <c r="O3262" s="8">
        <v>3.4</v>
      </c>
      <c r="P3262" s="8">
        <v>3.4</v>
      </c>
      <c r="Q3262" s="8">
        <v>3.23</v>
      </c>
      <c r="R3262" s="8">
        <v>3.53</v>
      </c>
      <c r="S3262" s="8">
        <v>2.76</v>
      </c>
      <c r="T3262" s="8">
        <v>4.09</v>
      </c>
      <c r="U3262" s="8">
        <v>0.3</v>
      </c>
      <c r="V3262" s="9">
        <v>33</v>
      </c>
      <c r="W3262" s="8">
        <v>0.29999999999999982</v>
      </c>
      <c r="X3262" s="8">
        <v>1.33</v>
      </c>
      <c r="Y3262" s="8">
        <v>0</v>
      </c>
      <c r="Z3262" s="8">
        <v>0</v>
      </c>
      <c r="AA3262">
        <v>-6.999999999999984E-2</v>
      </c>
      <c r="AF3262" t="s">
        <v>3454</v>
      </c>
      <c r="AG3262" t="s">
        <v>87</v>
      </c>
      <c r="AH3262" t="s">
        <v>88</v>
      </c>
      <c r="AI3262" t="s">
        <v>359</v>
      </c>
      <c r="AJ3262" s="7">
        <v>43100</v>
      </c>
      <c r="AK3262" t="s">
        <v>3751</v>
      </c>
      <c r="AL3262" t="s">
        <v>91</v>
      </c>
      <c r="AM3262" t="s">
        <v>3455</v>
      </c>
      <c r="AN3262" t="s">
        <v>3754</v>
      </c>
      <c r="AO3262" t="str">
        <f>TEXT(A3262,"yyyy-mm-dd")</f>
        <v>2015-08-31</v>
      </c>
    </row>
    <row r="3263" spans="1:41">
      <c r="A3263" s="6" t="s">
        <v>3750</v>
      </c>
      <c r="B3263">
        <v>2015</v>
      </c>
      <c r="C3263">
        <v>8</v>
      </c>
      <c r="E3263" t="s">
        <v>392</v>
      </c>
      <c r="F3263" t="s">
        <v>82</v>
      </c>
      <c r="G3263" t="s">
        <v>83</v>
      </c>
      <c r="H3263" t="s">
        <v>3453</v>
      </c>
      <c r="I3263">
        <v>2017</v>
      </c>
      <c r="K3263" s="6">
        <v>43100</v>
      </c>
      <c r="L3263">
        <v>28</v>
      </c>
      <c r="N3263" t="s">
        <v>593</v>
      </c>
      <c r="O3263" s="8">
        <v>3.17</v>
      </c>
      <c r="P3263" s="8">
        <v>3.2</v>
      </c>
      <c r="Q3263" s="8">
        <v>3.03</v>
      </c>
      <c r="R3263" s="8">
        <v>3.3</v>
      </c>
      <c r="S3263" s="8">
        <v>2.4500000000000002</v>
      </c>
      <c r="T3263" s="8">
        <v>3.7</v>
      </c>
      <c r="U3263" s="8">
        <v>0.3</v>
      </c>
      <c r="V3263" s="9">
        <v>26</v>
      </c>
      <c r="W3263" s="8">
        <v>0.27</v>
      </c>
      <c r="X3263" s="8">
        <v>1.25</v>
      </c>
      <c r="Y3263" s="8">
        <v>-3.0000000000000249E-2</v>
      </c>
      <c r="Z3263" s="8">
        <v>5.0000000000000266E-2</v>
      </c>
      <c r="AA3263">
        <v>-2.9999999999999805E-2</v>
      </c>
      <c r="AF3263" t="s">
        <v>3454</v>
      </c>
      <c r="AG3263" t="s">
        <v>87</v>
      </c>
      <c r="AH3263" t="s">
        <v>88</v>
      </c>
      <c r="AI3263" t="s">
        <v>359</v>
      </c>
      <c r="AJ3263" s="7">
        <v>43100</v>
      </c>
      <c r="AK3263" t="s">
        <v>3751</v>
      </c>
      <c r="AL3263" t="s">
        <v>393</v>
      </c>
      <c r="AM3263" t="s">
        <v>3455</v>
      </c>
      <c r="AN3263" t="s">
        <v>3757</v>
      </c>
      <c r="AO3263" t="str">
        <f>TEXT(A3263,"yyyy-mm-dd")</f>
        <v>2015-08-31</v>
      </c>
    </row>
    <row r="3264" spans="1:41">
      <c r="A3264" s="6" t="s">
        <v>3750</v>
      </c>
      <c r="B3264">
        <v>2015</v>
      </c>
      <c r="C3264">
        <v>8</v>
      </c>
      <c r="E3264" t="s">
        <v>81</v>
      </c>
      <c r="F3264" t="s">
        <v>82</v>
      </c>
      <c r="G3264" t="s">
        <v>83</v>
      </c>
      <c r="H3264" t="s">
        <v>3018</v>
      </c>
      <c r="I3264">
        <v>2016</v>
      </c>
      <c r="K3264" s="6">
        <v>42735</v>
      </c>
      <c r="L3264">
        <v>16</v>
      </c>
      <c r="N3264" t="s">
        <v>222</v>
      </c>
      <c r="O3264" s="8">
        <v>3.44</v>
      </c>
      <c r="P3264" s="8">
        <v>3.4</v>
      </c>
      <c r="Q3264" s="8">
        <v>3.25</v>
      </c>
      <c r="R3264" s="8">
        <v>3.6</v>
      </c>
      <c r="S3264" s="8">
        <v>2.9</v>
      </c>
      <c r="T3264" s="8">
        <v>4.57</v>
      </c>
      <c r="U3264" s="8">
        <v>0.36</v>
      </c>
      <c r="V3264" s="9">
        <v>38</v>
      </c>
      <c r="W3264" s="8">
        <v>0.35000000000000009</v>
      </c>
      <c r="X3264" s="8">
        <v>1.6700000000000004</v>
      </c>
      <c r="Y3264" s="8">
        <v>4.0000000000000036E-2</v>
      </c>
      <c r="Z3264" s="8">
        <v>2.0000000000000018E-2</v>
      </c>
      <c r="AA3264">
        <v>6.0000000000000053E-2</v>
      </c>
      <c r="AF3264" t="s">
        <v>3019</v>
      </c>
      <c r="AG3264" t="s">
        <v>87</v>
      </c>
      <c r="AH3264" t="s">
        <v>88</v>
      </c>
      <c r="AI3264" t="s">
        <v>97</v>
      </c>
      <c r="AJ3264" s="7">
        <v>42735</v>
      </c>
      <c r="AK3264" t="s">
        <v>3751</v>
      </c>
      <c r="AL3264" t="s">
        <v>91</v>
      </c>
      <c r="AM3264" t="s">
        <v>3020</v>
      </c>
      <c r="AN3264" t="s">
        <v>3753</v>
      </c>
      <c r="AO3264" t="str">
        <f>TEXT(A3264,"yyyy-mm-dd")</f>
        <v>2015-08-31</v>
      </c>
    </row>
    <row r="3265" spans="1:41">
      <c r="A3265" s="6" t="s">
        <v>3750</v>
      </c>
      <c r="B3265">
        <v>2015</v>
      </c>
      <c r="C3265">
        <v>8</v>
      </c>
      <c r="E3265" t="s">
        <v>392</v>
      </c>
      <c r="F3265" t="s">
        <v>82</v>
      </c>
      <c r="G3265" t="s">
        <v>83</v>
      </c>
      <c r="H3265" t="s">
        <v>3018</v>
      </c>
      <c r="I3265">
        <v>2016</v>
      </c>
      <c r="K3265" s="6">
        <v>42735</v>
      </c>
      <c r="L3265">
        <v>16</v>
      </c>
      <c r="N3265" t="s">
        <v>222</v>
      </c>
      <c r="O3265" s="8">
        <v>3.14</v>
      </c>
      <c r="P3265" s="8">
        <v>3.13</v>
      </c>
      <c r="Q3265" s="8">
        <v>2.94</v>
      </c>
      <c r="R3265" s="8">
        <v>3.28</v>
      </c>
      <c r="S3265" s="8">
        <v>2.4</v>
      </c>
      <c r="T3265" s="8">
        <v>4.12</v>
      </c>
      <c r="U3265" s="8">
        <v>0.35</v>
      </c>
      <c r="V3265" s="9">
        <v>34</v>
      </c>
      <c r="W3265" s="8">
        <v>0.33999999999999986</v>
      </c>
      <c r="X3265" s="8">
        <v>1.7200000000000002</v>
      </c>
      <c r="Y3265" s="8">
        <v>1.0000000000000231E-2</v>
      </c>
      <c r="Z3265" s="8">
        <v>2.9999999999999805E-2</v>
      </c>
      <c r="AA3265">
        <v>2.0000000000000018E-2</v>
      </c>
      <c r="AF3265" t="s">
        <v>3019</v>
      </c>
      <c r="AG3265" t="s">
        <v>87</v>
      </c>
      <c r="AH3265" t="s">
        <v>88</v>
      </c>
      <c r="AI3265" t="s">
        <v>97</v>
      </c>
      <c r="AJ3265" s="7">
        <v>42735</v>
      </c>
      <c r="AK3265" t="s">
        <v>3751</v>
      </c>
      <c r="AL3265" t="s">
        <v>393</v>
      </c>
      <c r="AM3265" t="s">
        <v>3020</v>
      </c>
      <c r="AN3265" t="s">
        <v>3756</v>
      </c>
      <c r="AO3265" t="str">
        <f>TEXT(A3265,"yyyy-mm-dd")</f>
        <v>2015-08-31</v>
      </c>
    </row>
    <row r="3266" spans="1:41">
      <c r="A3266" s="6" t="s">
        <v>3750</v>
      </c>
      <c r="B3266">
        <v>2015</v>
      </c>
      <c r="C3266">
        <v>8</v>
      </c>
      <c r="E3266" t="s">
        <v>81</v>
      </c>
      <c r="F3266" t="s">
        <v>82</v>
      </c>
      <c r="G3266" t="s">
        <v>83</v>
      </c>
      <c r="H3266" t="s">
        <v>2624</v>
      </c>
      <c r="I3266">
        <v>2015</v>
      </c>
      <c r="K3266" s="6">
        <v>42369</v>
      </c>
      <c r="L3266">
        <v>4</v>
      </c>
      <c r="N3266" t="s">
        <v>219</v>
      </c>
      <c r="O3266" s="8">
        <v>2.82</v>
      </c>
      <c r="P3266" s="8">
        <v>2.79</v>
      </c>
      <c r="Q3266" s="8">
        <v>2.7</v>
      </c>
      <c r="R3266" s="8">
        <v>2.9</v>
      </c>
      <c r="S3266" s="8">
        <v>2.5</v>
      </c>
      <c r="T3266" s="8">
        <v>3.65</v>
      </c>
      <c r="U3266" s="8">
        <v>0.21</v>
      </c>
      <c r="V3266" s="9">
        <v>38</v>
      </c>
      <c r="W3266" s="8">
        <v>0.19999999999999973</v>
      </c>
      <c r="X3266" s="8">
        <v>1.1499999999999999</v>
      </c>
      <c r="Y3266" s="8">
        <v>2.9999999999999805E-2</v>
      </c>
      <c r="Z3266" s="8">
        <v>-8.9999999999999858E-2</v>
      </c>
      <c r="AA3266">
        <v>2.0000000000000018E-2</v>
      </c>
      <c r="AF3266" t="s">
        <v>2625</v>
      </c>
      <c r="AG3266" t="s">
        <v>87</v>
      </c>
      <c r="AH3266" t="s">
        <v>88</v>
      </c>
      <c r="AI3266" t="s">
        <v>89</v>
      </c>
      <c r="AJ3266" s="7">
        <v>42369</v>
      </c>
      <c r="AK3266" t="s">
        <v>3751</v>
      </c>
      <c r="AL3266" t="s">
        <v>91</v>
      </c>
      <c r="AM3266" t="s">
        <v>2626</v>
      </c>
      <c r="AN3266" t="s">
        <v>3752</v>
      </c>
      <c r="AO3266" t="str">
        <f>TEXT(A3266,"yyyy-mm-dd")</f>
        <v>2015-08-31</v>
      </c>
    </row>
    <row r="3267" spans="1:41">
      <c r="A3267" s="6" t="s">
        <v>3750</v>
      </c>
      <c r="B3267">
        <v>2015</v>
      </c>
      <c r="C3267">
        <v>8</v>
      </c>
      <c r="E3267" t="s">
        <v>392</v>
      </c>
      <c r="F3267" t="s">
        <v>82</v>
      </c>
      <c r="G3267" t="s">
        <v>83</v>
      </c>
      <c r="H3267" t="s">
        <v>2624</v>
      </c>
      <c r="I3267">
        <v>2015</v>
      </c>
      <c r="K3267" s="6">
        <v>42369</v>
      </c>
      <c r="L3267">
        <v>4</v>
      </c>
      <c r="N3267" t="s">
        <v>219</v>
      </c>
      <c r="O3267" s="8">
        <v>2.69</v>
      </c>
      <c r="P3267" s="8">
        <v>2.66</v>
      </c>
      <c r="Q3267" s="8">
        <v>2.5</v>
      </c>
      <c r="R3267" s="8">
        <v>2.79</v>
      </c>
      <c r="S3267" s="8">
        <v>2.41</v>
      </c>
      <c r="T3267" s="8">
        <v>3.9</v>
      </c>
      <c r="U3267" s="8">
        <v>0.28999999999999998</v>
      </c>
      <c r="V3267" s="9">
        <v>34</v>
      </c>
      <c r="W3267" s="8">
        <v>0.29000000000000004</v>
      </c>
      <c r="X3267" s="8">
        <v>1.4899999999999998</v>
      </c>
      <c r="Y3267" s="8">
        <v>2.9999999999999805E-2</v>
      </c>
      <c r="Z3267" s="8">
        <v>1.0000000000000231E-2</v>
      </c>
      <c r="AA3267">
        <v>-9.9999999999997868E-3</v>
      </c>
      <c r="AF3267" t="s">
        <v>2625</v>
      </c>
      <c r="AG3267" t="s">
        <v>87</v>
      </c>
      <c r="AH3267" t="s">
        <v>88</v>
      </c>
      <c r="AI3267" t="s">
        <v>89</v>
      </c>
      <c r="AJ3267" s="7">
        <v>42369</v>
      </c>
      <c r="AK3267" t="s">
        <v>3751</v>
      </c>
      <c r="AL3267" t="s">
        <v>393</v>
      </c>
      <c r="AM3267" t="s">
        <v>2626</v>
      </c>
      <c r="AN3267" t="s">
        <v>3755</v>
      </c>
      <c r="AO3267" t="str">
        <f>TEXT(A3267,"yyyy-mm-dd")</f>
        <v>2015-08-31</v>
      </c>
    </row>
    <row r="3268" spans="1:41">
      <c r="A3268" s="6" t="s">
        <v>3750</v>
      </c>
      <c r="B3268">
        <v>2015</v>
      </c>
      <c r="C3268">
        <v>8</v>
      </c>
      <c r="E3268" t="s">
        <v>81</v>
      </c>
      <c r="F3268" t="s">
        <v>82</v>
      </c>
      <c r="G3268" t="s">
        <v>774</v>
      </c>
      <c r="H3268" t="s">
        <v>775</v>
      </c>
      <c r="K3268" s="6"/>
      <c r="O3268" s="8">
        <v>3.43</v>
      </c>
      <c r="P3268" s="8">
        <v>3.46</v>
      </c>
      <c r="Q3268" s="8">
        <v>3.28</v>
      </c>
      <c r="R3268" s="8">
        <v>3.52</v>
      </c>
      <c r="S3268" s="8">
        <v>3</v>
      </c>
      <c r="T3268" s="8">
        <v>4.0999999999999996</v>
      </c>
      <c r="U3268" s="8">
        <v>0.26</v>
      </c>
      <c r="V3268" s="9">
        <v>32</v>
      </c>
      <c r="W3268" s="8">
        <v>0.24000000000000021</v>
      </c>
      <c r="X3268" s="8">
        <v>1.0999999999999996</v>
      </c>
      <c r="Y3268" s="8">
        <v>-2.9999999999999805E-2</v>
      </c>
      <c r="Z3268" s="8">
        <v>9.9999999999997868E-3</v>
      </c>
      <c r="AA3268">
        <v>-2.0000000000000018E-2</v>
      </c>
      <c r="AF3268" t="s">
        <v>776</v>
      </c>
      <c r="AG3268" t="s">
        <v>777</v>
      </c>
      <c r="AH3268" t="s">
        <v>778</v>
      </c>
      <c r="AI3268" t="s">
        <v>779</v>
      </c>
      <c r="AJ3268" s="7"/>
      <c r="AK3268" t="s">
        <v>3751</v>
      </c>
      <c r="AL3268" t="s">
        <v>91</v>
      </c>
      <c r="AM3268" t="s">
        <v>775</v>
      </c>
      <c r="AN3268" t="s">
        <v>3772</v>
      </c>
      <c r="AO3268" t="str">
        <f>TEXT(A3268,"yyyy-mm-dd")</f>
        <v>2015-08-31</v>
      </c>
    </row>
    <row r="3269" spans="1:41">
      <c r="A3269" s="6" t="s">
        <v>3750</v>
      </c>
      <c r="B3269">
        <v>2015</v>
      </c>
      <c r="C3269">
        <v>8</v>
      </c>
      <c r="E3269" t="s">
        <v>81</v>
      </c>
      <c r="F3269" t="s">
        <v>82</v>
      </c>
      <c r="G3269" t="s">
        <v>774</v>
      </c>
      <c r="H3269" t="s">
        <v>1536</v>
      </c>
      <c r="K3269" s="6"/>
      <c r="O3269" s="8">
        <v>3.41</v>
      </c>
      <c r="P3269" s="8">
        <v>3.5</v>
      </c>
      <c r="Q3269" s="8">
        <v>3.2</v>
      </c>
      <c r="R3269" s="8">
        <v>3.53</v>
      </c>
      <c r="S3269" s="8">
        <v>3</v>
      </c>
      <c r="T3269" s="8">
        <v>3.95</v>
      </c>
      <c r="U3269" s="8">
        <v>0.27</v>
      </c>
      <c r="V3269" s="9">
        <v>29</v>
      </c>
      <c r="W3269" s="8">
        <v>0.32999999999999963</v>
      </c>
      <c r="X3269" s="8">
        <v>0.95000000000000018</v>
      </c>
      <c r="Y3269" s="8">
        <v>-8.9999999999999858E-2</v>
      </c>
      <c r="Z3269" s="8">
        <v>8.0000000000000071E-2</v>
      </c>
      <c r="AA3269">
        <v>5.9999999999999609E-2</v>
      </c>
      <c r="AF3269" t="s">
        <v>1537</v>
      </c>
      <c r="AG3269" t="s">
        <v>777</v>
      </c>
      <c r="AH3269" t="s">
        <v>778</v>
      </c>
      <c r="AI3269" t="s">
        <v>1538</v>
      </c>
      <c r="AJ3269" s="7"/>
      <c r="AK3269" t="s">
        <v>3751</v>
      </c>
      <c r="AL3269" t="s">
        <v>91</v>
      </c>
      <c r="AM3269" t="s">
        <v>1536</v>
      </c>
      <c r="AN3269" t="s">
        <v>3773</v>
      </c>
      <c r="AO3269" t="str">
        <f>TEXT(A3269,"yyyy-mm-dd")</f>
        <v>2015-08-31</v>
      </c>
    </row>
    <row r="3270" spans="1:41">
      <c r="A3270" s="6" t="s">
        <v>3750</v>
      </c>
      <c r="B3270">
        <v>2015</v>
      </c>
      <c r="C3270">
        <v>8</v>
      </c>
      <c r="E3270" t="s">
        <v>392</v>
      </c>
      <c r="F3270" t="s">
        <v>82</v>
      </c>
      <c r="G3270" t="s">
        <v>774</v>
      </c>
      <c r="H3270" t="s">
        <v>775</v>
      </c>
      <c r="K3270" s="6"/>
      <c r="O3270" s="8">
        <v>3.19</v>
      </c>
      <c r="P3270" s="8">
        <v>3.2</v>
      </c>
      <c r="Q3270" s="8">
        <v>3</v>
      </c>
      <c r="R3270" s="8">
        <v>3.3</v>
      </c>
      <c r="S3270" s="8">
        <v>2.6</v>
      </c>
      <c r="T3270" s="8">
        <v>3.75</v>
      </c>
      <c r="U3270" s="8">
        <v>0.28000000000000003</v>
      </c>
      <c r="V3270" s="9">
        <v>25</v>
      </c>
      <c r="W3270" s="8">
        <v>0.29999999999999982</v>
      </c>
      <c r="X3270" s="8">
        <v>1.1499999999999999</v>
      </c>
      <c r="Y3270" s="8">
        <v>-1.0000000000000231E-2</v>
      </c>
      <c r="Z3270" s="8">
        <v>0.12000000000000011</v>
      </c>
      <c r="AA3270">
        <v>3.0000000000000249E-2</v>
      </c>
      <c r="AF3270" t="s">
        <v>776</v>
      </c>
      <c r="AG3270" t="s">
        <v>777</v>
      </c>
      <c r="AH3270" t="s">
        <v>778</v>
      </c>
      <c r="AI3270" t="s">
        <v>779</v>
      </c>
      <c r="AJ3270" s="7"/>
      <c r="AK3270" t="s">
        <v>3751</v>
      </c>
      <c r="AL3270" t="s">
        <v>393</v>
      </c>
      <c r="AM3270" t="s">
        <v>775</v>
      </c>
      <c r="AN3270" t="s">
        <v>3774</v>
      </c>
      <c r="AO3270" t="str">
        <f>TEXT(A3270,"yyyy-mm-dd")</f>
        <v>2015-08-31</v>
      </c>
    </row>
    <row r="3271" spans="1:41">
      <c r="A3271" s="6" t="s">
        <v>3750</v>
      </c>
      <c r="B3271">
        <v>2015</v>
      </c>
      <c r="C3271">
        <v>8</v>
      </c>
      <c r="E3271" t="s">
        <v>392</v>
      </c>
      <c r="F3271" t="s">
        <v>82</v>
      </c>
      <c r="G3271" t="s">
        <v>774</v>
      </c>
      <c r="H3271" t="s">
        <v>1536</v>
      </c>
      <c r="K3271" s="6"/>
      <c r="O3271" s="8">
        <v>3.14</v>
      </c>
      <c r="P3271" s="8">
        <v>3.15</v>
      </c>
      <c r="Q3271" s="8">
        <v>2.98</v>
      </c>
      <c r="R3271" s="8">
        <v>3.35</v>
      </c>
      <c r="S3271" s="8">
        <v>2.4900000000000002</v>
      </c>
      <c r="T3271" s="8">
        <v>3.65</v>
      </c>
      <c r="U3271" s="8">
        <v>0.35</v>
      </c>
      <c r="V3271" s="9">
        <v>24</v>
      </c>
      <c r="W3271" s="8">
        <v>0.37000000000000011</v>
      </c>
      <c r="X3271" s="8">
        <v>1.1599999999999997</v>
      </c>
      <c r="Y3271" s="8">
        <v>-9.9999999999997868E-3</v>
      </c>
      <c r="Z3271" s="8">
        <v>0.14999999999999991</v>
      </c>
      <c r="AA3271">
        <v>0.12000000000000011</v>
      </c>
      <c r="AF3271" t="s">
        <v>1537</v>
      </c>
      <c r="AG3271" t="s">
        <v>777</v>
      </c>
      <c r="AH3271" t="s">
        <v>778</v>
      </c>
      <c r="AI3271" t="s">
        <v>1538</v>
      </c>
      <c r="AJ3271" s="7"/>
      <c r="AK3271" t="s">
        <v>3751</v>
      </c>
      <c r="AL3271" t="s">
        <v>393</v>
      </c>
      <c r="AM3271" t="s">
        <v>1536</v>
      </c>
      <c r="AN3271" t="s">
        <v>3775</v>
      </c>
      <c r="AO3271" t="str">
        <f>TEXT(A3271,"yyyy-mm-dd")</f>
        <v>2015-08-31</v>
      </c>
    </row>
    <row r="3272" spans="1:41">
      <c r="A3272" s="6" t="s">
        <v>3750</v>
      </c>
      <c r="B3272">
        <v>2015</v>
      </c>
      <c r="C3272">
        <v>8</v>
      </c>
      <c r="E3272" t="s">
        <v>112</v>
      </c>
      <c r="F3272" t="s">
        <v>113</v>
      </c>
      <c r="G3272" t="s">
        <v>83</v>
      </c>
      <c r="H3272" t="s">
        <v>3453</v>
      </c>
      <c r="I3272">
        <v>2017</v>
      </c>
      <c r="K3272" s="6">
        <v>43100</v>
      </c>
      <c r="L3272">
        <v>28</v>
      </c>
      <c r="N3272" t="s">
        <v>593</v>
      </c>
      <c r="O3272" s="8">
        <v>4.8099999999999996</v>
      </c>
      <c r="P3272" s="8">
        <v>4.6900000000000004</v>
      </c>
      <c r="Q3272" s="8">
        <v>4.5</v>
      </c>
      <c r="R3272" s="8">
        <v>5.16</v>
      </c>
      <c r="S3272" s="8">
        <v>3.4</v>
      </c>
      <c r="T3272" s="8">
        <v>6.5</v>
      </c>
      <c r="U3272" s="8">
        <v>0.68</v>
      </c>
      <c r="V3272" s="9">
        <v>26</v>
      </c>
      <c r="W3272" s="8">
        <v>0.66000000000000014</v>
      </c>
      <c r="X3272" s="8">
        <v>3.1</v>
      </c>
      <c r="Y3272" s="8">
        <v>0.11999999999999922</v>
      </c>
      <c r="Z3272" s="8">
        <v>-0.10999999999999943</v>
      </c>
      <c r="AA3272">
        <v>-8.9999999999999858E-2</v>
      </c>
      <c r="AF3272" t="s">
        <v>3493</v>
      </c>
      <c r="AG3272" t="s">
        <v>115</v>
      </c>
      <c r="AH3272" t="s">
        <v>116</v>
      </c>
      <c r="AI3272" t="s">
        <v>359</v>
      </c>
      <c r="AJ3272" s="7">
        <v>43100</v>
      </c>
      <c r="AK3272" t="s">
        <v>3751</v>
      </c>
      <c r="AL3272" t="s">
        <v>118</v>
      </c>
      <c r="AM3272" t="s">
        <v>3455</v>
      </c>
      <c r="AN3272" t="s">
        <v>3779</v>
      </c>
      <c r="AO3272" t="str">
        <f>TEXT(A3272,"yyyy-mm-dd")</f>
        <v>2015-08-31</v>
      </c>
    </row>
    <row r="3273" spans="1:41">
      <c r="A3273" s="6" t="s">
        <v>3750</v>
      </c>
      <c r="B3273">
        <v>2015</v>
      </c>
      <c r="C3273">
        <v>8</v>
      </c>
      <c r="E3273" t="s">
        <v>2881</v>
      </c>
      <c r="F3273" t="s">
        <v>113</v>
      </c>
      <c r="G3273" t="s">
        <v>83</v>
      </c>
      <c r="H3273" t="s">
        <v>3453</v>
      </c>
      <c r="I3273">
        <v>2017</v>
      </c>
      <c r="K3273" s="6">
        <v>43100</v>
      </c>
      <c r="L3273">
        <v>28</v>
      </c>
      <c r="N3273" t="s">
        <v>593</v>
      </c>
      <c r="O3273" s="8">
        <v>7.05</v>
      </c>
      <c r="P3273" s="8">
        <v>6.95</v>
      </c>
      <c r="Q3273" s="8">
        <v>6.63</v>
      </c>
      <c r="R3273" s="8">
        <v>7.35</v>
      </c>
      <c r="S3273" s="8">
        <v>5.37</v>
      </c>
      <c r="T3273" s="8">
        <v>8.6</v>
      </c>
      <c r="U3273" s="8">
        <v>0.76</v>
      </c>
      <c r="V3273" s="9">
        <v>19</v>
      </c>
      <c r="W3273" s="8">
        <v>0.71999999999999975</v>
      </c>
      <c r="X3273" s="8">
        <v>3.2299999999999995</v>
      </c>
      <c r="Y3273" s="8">
        <v>9.9999999999999645E-2</v>
      </c>
      <c r="Z3273" s="8">
        <v>-6.9999999999999396E-2</v>
      </c>
      <c r="AA3273">
        <v>-7.0000000000000284E-2</v>
      </c>
      <c r="AF3273" t="s">
        <v>3498</v>
      </c>
      <c r="AG3273" t="s">
        <v>2883</v>
      </c>
      <c r="AH3273" t="s">
        <v>2884</v>
      </c>
      <c r="AI3273" t="s">
        <v>359</v>
      </c>
      <c r="AJ3273" s="7">
        <v>43100</v>
      </c>
      <c r="AK3273" t="s">
        <v>3751</v>
      </c>
      <c r="AL3273" t="s">
        <v>2885</v>
      </c>
      <c r="AM3273" t="s">
        <v>3455</v>
      </c>
      <c r="AN3273" t="s">
        <v>3782</v>
      </c>
      <c r="AO3273" t="str">
        <f>TEXT(A3273,"yyyy-mm-dd")</f>
        <v>2015-08-31</v>
      </c>
    </row>
    <row r="3274" spans="1:41">
      <c r="A3274" s="6" t="s">
        <v>3750</v>
      </c>
      <c r="B3274">
        <v>2015</v>
      </c>
      <c r="C3274">
        <v>8</v>
      </c>
      <c r="E3274" t="s">
        <v>112</v>
      </c>
      <c r="F3274" t="s">
        <v>113</v>
      </c>
      <c r="G3274" t="s">
        <v>83</v>
      </c>
      <c r="H3274" t="s">
        <v>3018</v>
      </c>
      <c r="I3274">
        <v>2016</v>
      </c>
      <c r="K3274" s="6">
        <v>42735</v>
      </c>
      <c r="L3274">
        <v>16</v>
      </c>
      <c r="N3274" t="s">
        <v>222</v>
      </c>
      <c r="O3274" s="8">
        <v>4.1900000000000004</v>
      </c>
      <c r="P3274" s="8">
        <v>4.16</v>
      </c>
      <c r="Q3274" s="8">
        <v>3.9</v>
      </c>
      <c r="R3274" s="8">
        <v>4.5</v>
      </c>
      <c r="S3274" s="8">
        <v>3.39</v>
      </c>
      <c r="T3274" s="8">
        <v>6</v>
      </c>
      <c r="U3274" s="8">
        <v>0.5</v>
      </c>
      <c r="V3274" s="9">
        <v>32</v>
      </c>
      <c r="W3274" s="8">
        <v>0.60000000000000009</v>
      </c>
      <c r="X3274" s="8">
        <v>2.61</v>
      </c>
      <c r="Y3274" s="8">
        <v>3.0000000000000249E-2</v>
      </c>
      <c r="Z3274" s="8">
        <v>0.15000000000000036</v>
      </c>
      <c r="AA3274">
        <v>6.0000000000000053E-2</v>
      </c>
      <c r="AF3274" t="s">
        <v>3059</v>
      </c>
      <c r="AG3274" t="s">
        <v>115</v>
      </c>
      <c r="AH3274" t="s">
        <v>116</v>
      </c>
      <c r="AI3274" t="s">
        <v>230</v>
      </c>
      <c r="AJ3274" s="7">
        <v>42735</v>
      </c>
      <c r="AK3274" t="s">
        <v>3751</v>
      </c>
      <c r="AL3274" t="s">
        <v>118</v>
      </c>
      <c r="AM3274" t="s">
        <v>3020</v>
      </c>
      <c r="AN3274" t="s">
        <v>3778</v>
      </c>
      <c r="AO3274" t="str">
        <f>TEXT(A3274,"yyyy-mm-dd")</f>
        <v>2015-08-31</v>
      </c>
    </row>
    <row r="3275" spans="1:41">
      <c r="A3275" s="6" t="s">
        <v>3750</v>
      </c>
      <c r="B3275">
        <v>2015</v>
      </c>
      <c r="C3275">
        <v>8</v>
      </c>
      <c r="E3275" t="s">
        <v>2881</v>
      </c>
      <c r="F3275" t="s">
        <v>113</v>
      </c>
      <c r="G3275" t="s">
        <v>83</v>
      </c>
      <c r="H3275" t="s">
        <v>3018</v>
      </c>
      <c r="I3275">
        <v>2016</v>
      </c>
      <c r="K3275" s="6">
        <v>42735</v>
      </c>
      <c r="L3275">
        <v>16</v>
      </c>
      <c r="N3275" t="s">
        <v>222</v>
      </c>
      <c r="O3275" s="8">
        <v>6.73</v>
      </c>
      <c r="P3275" s="8">
        <v>6.69</v>
      </c>
      <c r="Q3275" s="8">
        <v>6.49</v>
      </c>
      <c r="R3275" s="8">
        <v>7</v>
      </c>
      <c r="S3275" s="8">
        <v>5.91</v>
      </c>
      <c r="T3275" s="8">
        <v>7.51</v>
      </c>
      <c r="U3275" s="8">
        <v>0.4</v>
      </c>
      <c r="V3275" s="9">
        <v>22</v>
      </c>
      <c r="W3275" s="8">
        <v>0.50999999999999979</v>
      </c>
      <c r="X3275" s="8">
        <v>1.5999999999999996</v>
      </c>
      <c r="Y3275" s="8">
        <v>4.0000000000000036E-2</v>
      </c>
      <c r="Z3275" s="8">
        <v>-0.10999999999999943</v>
      </c>
      <c r="AA3275">
        <v>-2.0000000000000462E-2</v>
      </c>
      <c r="AF3275" t="s">
        <v>3099</v>
      </c>
      <c r="AG3275" t="s">
        <v>2883</v>
      </c>
      <c r="AH3275" t="s">
        <v>2884</v>
      </c>
      <c r="AI3275" t="s">
        <v>230</v>
      </c>
      <c r="AJ3275" s="7">
        <v>42735</v>
      </c>
      <c r="AK3275" t="s">
        <v>3751</v>
      </c>
      <c r="AL3275" t="s">
        <v>2885</v>
      </c>
      <c r="AM3275" t="s">
        <v>3020</v>
      </c>
      <c r="AN3275" t="s">
        <v>3781</v>
      </c>
      <c r="AO3275" t="str">
        <f>TEXT(A3275,"yyyy-mm-dd")</f>
        <v>2015-08-31</v>
      </c>
    </row>
    <row r="3276" spans="1:41">
      <c r="A3276" s="6" t="s">
        <v>3750</v>
      </c>
      <c r="B3276">
        <v>2015</v>
      </c>
      <c r="C3276">
        <v>8</v>
      </c>
      <c r="E3276" t="s">
        <v>112</v>
      </c>
      <c r="F3276" t="s">
        <v>113</v>
      </c>
      <c r="G3276" t="s">
        <v>83</v>
      </c>
      <c r="H3276" t="s">
        <v>2624</v>
      </c>
      <c r="I3276">
        <v>2015</v>
      </c>
      <c r="K3276" s="6">
        <v>42369</v>
      </c>
      <c r="L3276">
        <v>4</v>
      </c>
      <c r="N3276" t="s">
        <v>219</v>
      </c>
      <c r="O3276" s="8">
        <v>3.4</v>
      </c>
      <c r="P3276" s="8">
        <v>3.48</v>
      </c>
      <c r="Q3276" s="8">
        <v>3.25</v>
      </c>
      <c r="R3276" s="8">
        <v>3.5</v>
      </c>
      <c r="S3276" s="8">
        <v>2.95</v>
      </c>
      <c r="T3276" s="8">
        <v>3.8</v>
      </c>
      <c r="U3276" s="8">
        <v>0.2</v>
      </c>
      <c r="V3276" s="9">
        <v>33</v>
      </c>
      <c r="W3276" s="8">
        <v>0.25</v>
      </c>
      <c r="X3276" s="8">
        <v>0.84999999999999964</v>
      </c>
      <c r="Y3276" s="8">
        <v>-8.0000000000000071E-2</v>
      </c>
      <c r="Z3276" s="8">
        <v>0.16000000000000014</v>
      </c>
      <c r="AA3276">
        <v>-2.9999999999999805E-2</v>
      </c>
      <c r="AF3276" t="s">
        <v>2694</v>
      </c>
      <c r="AG3276" t="s">
        <v>115</v>
      </c>
      <c r="AH3276" t="s">
        <v>116</v>
      </c>
      <c r="AI3276" t="s">
        <v>117</v>
      </c>
      <c r="AJ3276" s="7">
        <v>42369</v>
      </c>
      <c r="AK3276" t="s">
        <v>3751</v>
      </c>
      <c r="AL3276" t="s">
        <v>118</v>
      </c>
      <c r="AM3276" t="s">
        <v>2626</v>
      </c>
      <c r="AN3276" t="s">
        <v>3777</v>
      </c>
      <c r="AO3276" t="str">
        <f>TEXT(A3276,"yyyy-mm-dd")</f>
        <v>2015-08-31</v>
      </c>
    </row>
    <row r="3277" spans="1:41">
      <c r="A3277" s="6" t="s">
        <v>3750</v>
      </c>
      <c r="B3277">
        <v>2015</v>
      </c>
      <c r="C3277">
        <v>8</v>
      </c>
      <c r="E3277" t="s">
        <v>2881</v>
      </c>
      <c r="F3277" t="s">
        <v>113</v>
      </c>
      <c r="G3277" t="s">
        <v>83</v>
      </c>
      <c r="H3277" t="s">
        <v>2624</v>
      </c>
      <c r="I3277">
        <v>2015</v>
      </c>
      <c r="K3277" s="6">
        <v>42369</v>
      </c>
      <c r="L3277">
        <v>4</v>
      </c>
      <c r="N3277" t="s">
        <v>219</v>
      </c>
      <c r="O3277" s="8">
        <v>6.26</v>
      </c>
      <c r="P3277" s="8">
        <v>6.3</v>
      </c>
      <c r="Q3277" s="8">
        <v>6.18</v>
      </c>
      <c r="R3277" s="8">
        <v>6.4</v>
      </c>
      <c r="S3277" s="8">
        <v>5.6</v>
      </c>
      <c r="T3277" s="8">
        <v>6.76</v>
      </c>
      <c r="U3277" s="8">
        <v>0.28000000000000003</v>
      </c>
      <c r="V3277" s="9">
        <v>23</v>
      </c>
      <c r="W3277" s="8">
        <v>0.22000000000000064</v>
      </c>
      <c r="X3277" s="8">
        <v>1.1600000000000001</v>
      </c>
      <c r="Y3277" s="8">
        <v>-4.0000000000000036E-2</v>
      </c>
      <c r="Z3277" s="8">
        <v>0</v>
      </c>
      <c r="AA3277">
        <v>-2.9999999999999361E-2</v>
      </c>
      <c r="AF3277" t="s">
        <v>3062</v>
      </c>
      <c r="AG3277" t="s">
        <v>2883</v>
      </c>
      <c r="AH3277" t="s">
        <v>2884</v>
      </c>
      <c r="AI3277" t="s">
        <v>117</v>
      </c>
      <c r="AJ3277" s="7">
        <v>42369</v>
      </c>
      <c r="AK3277" t="s">
        <v>3751</v>
      </c>
      <c r="AL3277" t="s">
        <v>2885</v>
      </c>
      <c r="AM3277" t="s">
        <v>2626</v>
      </c>
      <c r="AN3277" t="s">
        <v>3780</v>
      </c>
      <c r="AO3277" t="str">
        <f>TEXT(A3277,"yyyy-mm-dd")</f>
        <v>2015-08-31</v>
      </c>
    </row>
    <row r="3278" spans="1:41">
      <c r="A3278" s="6" t="s">
        <v>3783</v>
      </c>
      <c r="B3278">
        <v>2015</v>
      </c>
      <c r="C3278">
        <v>9</v>
      </c>
      <c r="E3278" t="s">
        <v>1907</v>
      </c>
      <c r="F3278" t="s">
        <v>1908</v>
      </c>
      <c r="G3278" t="s">
        <v>102</v>
      </c>
      <c r="H3278" t="s">
        <v>3804</v>
      </c>
      <c r="I3278">
        <v>2017</v>
      </c>
      <c r="J3278">
        <v>3</v>
      </c>
      <c r="K3278" s="6">
        <v>43008</v>
      </c>
      <c r="L3278">
        <v>24</v>
      </c>
      <c r="M3278">
        <v>8</v>
      </c>
      <c r="N3278" t="s">
        <v>368</v>
      </c>
      <c r="O3278" s="8">
        <v>4.57</v>
      </c>
      <c r="P3278" s="8">
        <v>4.5</v>
      </c>
      <c r="Q3278" s="8">
        <v>4.42</v>
      </c>
      <c r="R3278" s="8">
        <v>4.76</v>
      </c>
      <c r="S3278" s="8">
        <v>3.5</v>
      </c>
      <c r="T3278" s="8">
        <v>6.05</v>
      </c>
      <c r="U3278" s="8">
        <v>0.54</v>
      </c>
      <c r="V3278" s="9">
        <v>24</v>
      </c>
      <c r="W3278" s="8">
        <v>0.33999999999999986</v>
      </c>
      <c r="X3278" s="8">
        <v>2.5499999999999998</v>
      </c>
      <c r="Y3278" s="8">
        <v>7.0000000000000284E-2</v>
      </c>
      <c r="Z3278" s="8"/>
      <c r="AF3278" t="s">
        <v>3805</v>
      </c>
      <c r="AG3278" t="s">
        <v>1910</v>
      </c>
      <c r="AH3278" t="s">
        <v>1911</v>
      </c>
      <c r="AI3278" t="s">
        <v>1971</v>
      </c>
      <c r="AJ3278" s="7">
        <v>43008</v>
      </c>
      <c r="AK3278" t="s">
        <v>3784</v>
      </c>
      <c r="AL3278" t="s">
        <v>1908</v>
      </c>
      <c r="AM3278" t="s">
        <v>3806</v>
      </c>
      <c r="AN3278" t="s">
        <v>3807</v>
      </c>
      <c r="AO3278" t="str">
        <f>TEXT(A3278,"yyyy-mm-dd")</f>
        <v>2015-09-30</v>
      </c>
    </row>
    <row r="3279" spans="1:41">
      <c r="A3279" s="6" t="s">
        <v>3783</v>
      </c>
      <c r="B3279">
        <v>2015</v>
      </c>
      <c r="C3279">
        <v>9</v>
      </c>
      <c r="E3279" t="s">
        <v>1907</v>
      </c>
      <c r="F3279" t="s">
        <v>1908</v>
      </c>
      <c r="G3279" t="s">
        <v>102</v>
      </c>
      <c r="H3279" t="s">
        <v>3701</v>
      </c>
      <c r="I3279">
        <v>2017</v>
      </c>
      <c r="J3279">
        <v>2</v>
      </c>
      <c r="K3279" s="6">
        <v>42916</v>
      </c>
      <c r="L3279">
        <v>21</v>
      </c>
      <c r="M3279">
        <v>7</v>
      </c>
      <c r="N3279" t="s">
        <v>176</v>
      </c>
      <c r="O3279" s="8">
        <v>4.4000000000000004</v>
      </c>
      <c r="P3279" s="8">
        <v>4.41</v>
      </c>
      <c r="Q3279" s="8">
        <v>4.25</v>
      </c>
      <c r="R3279" s="8">
        <v>4.62</v>
      </c>
      <c r="S3279" s="8">
        <v>3.5</v>
      </c>
      <c r="T3279" s="8">
        <v>5.5</v>
      </c>
      <c r="U3279" s="8">
        <v>0.45</v>
      </c>
      <c r="V3279" s="9">
        <v>24</v>
      </c>
      <c r="W3279" s="8">
        <v>0.37000000000000011</v>
      </c>
      <c r="X3279" s="8">
        <v>2</v>
      </c>
      <c r="Y3279" s="8">
        <v>-9.9999999999997868E-3</v>
      </c>
      <c r="Z3279" s="8">
        <v>-8.9999999999999858E-2</v>
      </c>
      <c r="AA3279">
        <v>0</v>
      </c>
      <c r="AF3279" t="s">
        <v>3702</v>
      </c>
      <c r="AG3279" t="s">
        <v>1910</v>
      </c>
      <c r="AH3279" t="s">
        <v>1911</v>
      </c>
      <c r="AI3279" t="s">
        <v>1944</v>
      </c>
      <c r="AJ3279" s="7">
        <v>42916</v>
      </c>
      <c r="AK3279" t="s">
        <v>3784</v>
      </c>
      <c r="AL3279" t="s">
        <v>1908</v>
      </c>
      <c r="AM3279" t="s">
        <v>3703</v>
      </c>
      <c r="AN3279" t="s">
        <v>3803</v>
      </c>
      <c r="AO3279" t="str">
        <f>TEXT(A3279,"yyyy-mm-dd")</f>
        <v>2015-09-30</v>
      </c>
    </row>
    <row r="3280" spans="1:41">
      <c r="A3280" s="6" t="s">
        <v>3783</v>
      </c>
      <c r="B3280">
        <v>2015</v>
      </c>
      <c r="C3280">
        <v>9</v>
      </c>
      <c r="E3280" t="s">
        <v>1907</v>
      </c>
      <c r="F3280" t="s">
        <v>1908</v>
      </c>
      <c r="G3280" t="s">
        <v>102</v>
      </c>
      <c r="H3280" t="s">
        <v>3594</v>
      </c>
      <c r="I3280">
        <v>2017</v>
      </c>
      <c r="J3280">
        <v>1</v>
      </c>
      <c r="K3280" s="6">
        <v>42825</v>
      </c>
      <c r="L3280">
        <v>18</v>
      </c>
      <c r="M3280">
        <v>6</v>
      </c>
      <c r="N3280" t="s">
        <v>206</v>
      </c>
      <c r="O3280" s="8">
        <v>4.28</v>
      </c>
      <c r="P3280" s="8">
        <v>4.25</v>
      </c>
      <c r="Q3280" s="8">
        <v>4</v>
      </c>
      <c r="R3280" s="8">
        <v>4.5</v>
      </c>
      <c r="S3280" s="8">
        <v>3.5</v>
      </c>
      <c r="T3280" s="8">
        <v>5.66</v>
      </c>
      <c r="U3280" s="8">
        <v>0.47</v>
      </c>
      <c r="V3280" s="9">
        <v>24</v>
      </c>
      <c r="W3280" s="8">
        <v>0.5</v>
      </c>
      <c r="X3280" s="8">
        <v>2.16</v>
      </c>
      <c r="Y3280" s="8">
        <v>3.0000000000000249E-2</v>
      </c>
      <c r="Z3280" s="8">
        <v>-7.0000000000000284E-2</v>
      </c>
      <c r="AA3280">
        <v>0.25</v>
      </c>
      <c r="AF3280" t="s">
        <v>3595</v>
      </c>
      <c r="AG3280" t="s">
        <v>1910</v>
      </c>
      <c r="AH3280" t="s">
        <v>1911</v>
      </c>
      <c r="AI3280" t="s">
        <v>1939</v>
      </c>
      <c r="AJ3280" s="7">
        <v>42825</v>
      </c>
      <c r="AK3280" t="s">
        <v>3784</v>
      </c>
      <c r="AL3280" t="s">
        <v>1908</v>
      </c>
      <c r="AM3280" t="s">
        <v>3596</v>
      </c>
      <c r="AN3280" t="s">
        <v>3802</v>
      </c>
      <c r="AO3280" t="str">
        <f>TEXT(A3280,"yyyy-mm-dd")</f>
        <v>2015-09-30</v>
      </c>
    </row>
    <row r="3281" spans="1:41">
      <c r="A3281" s="6" t="s">
        <v>3783</v>
      </c>
      <c r="B3281">
        <v>2015</v>
      </c>
      <c r="C3281">
        <v>9</v>
      </c>
      <c r="E3281" t="s">
        <v>1907</v>
      </c>
      <c r="F3281" t="s">
        <v>1908</v>
      </c>
      <c r="G3281" t="s">
        <v>102</v>
      </c>
      <c r="H3281" t="s">
        <v>3472</v>
      </c>
      <c r="I3281">
        <v>2016</v>
      </c>
      <c r="J3281">
        <v>4</v>
      </c>
      <c r="K3281" s="6">
        <v>42735</v>
      </c>
      <c r="L3281">
        <v>15</v>
      </c>
      <c r="M3281">
        <v>5</v>
      </c>
      <c r="N3281" t="s">
        <v>236</v>
      </c>
      <c r="O3281" s="8">
        <v>4.04</v>
      </c>
      <c r="P3281" s="8">
        <v>4</v>
      </c>
      <c r="Q3281" s="8">
        <v>4</v>
      </c>
      <c r="R3281" s="8">
        <v>4.25</v>
      </c>
      <c r="S3281" s="8">
        <v>3.5</v>
      </c>
      <c r="T3281" s="8">
        <v>4.8600000000000003</v>
      </c>
      <c r="U3281" s="8">
        <v>0.31</v>
      </c>
      <c r="V3281" s="9">
        <v>32</v>
      </c>
      <c r="W3281" s="8">
        <v>0.25</v>
      </c>
      <c r="X3281" s="8">
        <v>1.3600000000000003</v>
      </c>
      <c r="Y3281" s="8">
        <v>4.0000000000000036E-2</v>
      </c>
      <c r="Z3281" s="8">
        <v>-0.12000000000000011</v>
      </c>
      <c r="AA3281">
        <v>0</v>
      </c>
      <c r="AF3281" t="s">
        <v>3483</v>
      </c>
      <c r="AG3281" t="s">
        <v>1910</v>
      </c>
      <c r="AH3281" t="s">
        <v>1911</v>
      </c>
      <c r="AI3281" t="s">
        <v>1934</v>
      </c>
      <c r="AJ3281" s="7">
        <v>42735</v>
      </c>
      <c r="AK3281" t="s">
        <v>3784</v>
      </c>
      <c r="AL3281" t="s">
        <v>1908</v>
      </c>
      <c r="AM3281" t="s">
        <v>3474</v>
      </c>
      <c r="AN3281" t="s">
        <v>3801</v>
      </c>
      <c r="AO3281" t="str">
        <f>TEXT(A3281,"yyyy-mm-dd")</f>
        <v>2015-09-30</v>
      </c>
    </row>
    <row r="3282" spans="1:41">
      <c r="A3282" s="6" t="s">
        <v>3783</v>
      </c>
      <c r="B3282">
        <v>2015</v>
      </c>
      <c r="C3282">
        <v>9</v>
      </c>
      <c r="E3282" t="s">
        <v>1907</v>
      </c>
      <c r="F3282" t="s">
        <v>1908</v>
      </c>
      <c r="G3282" t="s">
        <v>102</v>
      </c>
      <c r="H3282" t="s">
        <v>3368</v>
      </c>
      <c r="I3282">
        <v>2016</v>
      </c>
      <c r="J3282">
        <v>3</v>
      </c>
      <c r="K3282" s="6">
        <v>42643</v>
      </c>
      <c r="L3282">
        <v>12</v>
      </c>
      <c r="M3282">
        <v>4</v>
      </c>
      <c r="N3282" t="s">
        <v>261</v>
      </c>
      <c r="O3282" s="8">
        <v>3.86</v>
      </c>
      <c r="P3282" s="8">
        <v>3.94</v>
      </c>
      <c r="Q3282" s="8">
        <v>3.75</v>
      </c>
      <c r="R3282" s="8">
        <v>4</v>
      </c>
      <c r="S3282" s="8">
        <v>3.25</v>
      </c>
      <c r="T3282" s="8">
        <v>4.58</v>
      </c>
      <c r="U3282" s="8">
        <v>0.28999999999999998</v>
      </c>
      <c r="V3282" s="9">
        <v>31</v>
      </c>
      <c r="W3282" s="8">
        <v>0.25</v>
      </c>
      <c r="X3282" s="8">
        <v>1.33</v>
      </c>
      <c r="Y3282" s="8">
        <v>-8.0000000000000071E-2</v>
      </c>
      <c r="Z3282" s="8">
        <v>-6.0000000000000053E-2</v>
      </c>
      <c r="AA3282">
        <v>0.18999999999999995</v>
      </c>
      <c r="AF3282" t="s">
        <v>3369</v>
      </c>
      <c r="AG3282" t="s">
        <v>1910</v>
      </c>
      <c r="AH3282" t="s">
        <v>1911</v>
      </c>
      <c r="AI3282" t="s">
        <v>1929</v>
      </c>
      <c r="AJ3282" s="7">
        <v>42643</v>
      </c>
      <c r="AK3282" t="s">
        <v>3784</v>
      </c>
      <c r="AL3282" t="s">
        <v>1908</v>
      </c>
      <c r="AM3282" t="s">
        <v>3370</v>
      </c>
      <c r="AN3282" t="s">
        <v>3800</v>
      </c>
      <c r="AO3282" t="str">
        <f>TEXT(A3282,"yyyy-mm-dd")</f>
        <v>2015-09-30</v>
      </c>
    </row>
    <row r="3283" spans="1:41">
      <c r="A3283" s="6" t="s">
        <v>3783</v>
      </c>
      <c r="B3283">
        <v>2015</v>
      </c>
      <c r="C3283">
        <v>9</v>
      </c>
      <c r="E3283" t="s">
        <v>1907</v>
      </c>
      <c r="F3283" t="s">
        <v>1908</v>
      </c>
      <c r="G3283" t="s">
        <v>102</v>
      </c>
      <c r="H3283" t="s">
        <v>3265</v>
      </c>
      <c r="I3283">
        <v>2016</v>
      </c>
      <c r="J3283">
        <v>2</v>
      </c>
      <c r="K3283" s="6">
        <v>42551</v>
      </c>
      <c r="L3283">
        <v>9</v>
      </c>
      <c r="M3283">
        <v>3</v>
      </c>
      <c r="N3283" t="s">
        <v>173</v>
      </c>
      <c r="O3283" s="8">
        <v>3.68</v>
      </c>
      <c r="P3283" s="8">
        <v>3.75</v>
      </c>
      <c r="Q3283" s="8">
        <v>3.5</v>
      </c>
      <c r="R3283" s="8">
        <v>3.75</v>
      </c>
      <c r="S3283" s="8">
        <v>3</v>
      </c>
      <c r="T3283" s="8">
        <v>4.29</v>
      </c>
      <c r="U3283" s="8">
        <v>0.27</v>
      </c>
      <c r="V3283" s="9">
        <v>31</v>
      </c>
      <c r="W3283" s="8">
        <v>0.25</v>
      </c>
      <c r="X3283" s="8">
        <v>1.29</v>
      </c>
      <c r="Y3283" s="8">
        <v>-6.999999999999984E-2</v>
      </c>
      <c r="Z3283" s="8">
        <v>0</v>
      </c>
      <c r="AA3283">
        <v>0</v>
      </c>
      <c r="AF3283" t="s">
        <v>3266</v>
      </c>
      <c r="AG3283" t="s">
        <v>1910</v>
      </c>
      <c r="AH3283" t="s">
        <v>1911</v>
      </c>
      <c r="AI3283" t="s">
        <v>1924</v>
      </c>
      <c r="AJ3283" s="7">
        <v>42551</v>
      </c>
      <c r="AK3283" t="s">
        <v>3784</v>
      </c>
      <c r="AL3283" t="s">
        <v>1908</v>
      </c>
      <c r="AM3283" t="s">
        <v>3267</v>
      </c>
      <c r="AN3283" t="s">
        <v>3799</v>
      </c>
      <c r="AO3283" t="str">
        <f>TEXT(A3283,"yyyy-mm-dd")</f>
        <v>2015-09-30</v>
      </c>
    </row>
    <row r="3284" spans="1:41">
      <c r="A3284" s="6" t="s">
        <v>3783</v>
      </c>
      <c r="B3284">
        <v>2015</v>
      </c>
      <c r="C3284">
        <v>9</v>
      </c>
      <c r="E3284" t="s">
        <v>1907</v>
      </c>
      <c r="F3284" t="s">
        <v>1908</v>
      </c>
      <c r="G3284" t="s">
        <v>102</v>
      </c>
      <c r="H3284" t="s">
        <v>3159</v>
      </c>
      <c r="I3284">
        <v>2016</v>
      </c>
      <c r="J3284">
        <v>1</v>
      </c>
      <c r="K3284" s="6">
        <v>42460</v>
      </c>
      <c r="L3284">
        <v>6</v>
      </c>
      <c r="M3284">
        <v>2</v>
      </c>
      <c r="N3284" t="s">
        <v>203</v>
      </c>
      <c r="O3284" s="8">
        <v>3.42</v>
      </c>
      <c r="P3284" s="8">
        <v>3.5</v>
      </c>
      <c r="Q3284" s="8">
        <v>3.25</v>
      </c>
      <c r="R3284" s="8">
        <v>3.5</v>
      </c>
      <c r="S3284" s="8">
        <v>3</v>
      </c>
      <c r="T3284" s="8">
        <v>4</v>
      </c>
      <c r="U3284" s="8">
        <v>0.2</v>
      </c>
      <c r="V3284" s="9">
        <v>31</v>
      </c>
      <c r="W3284" s="8">
        <v>0.25</v>
      </c>
      <c r="X3284" s="8">
        <v>1</v>
      </c>
      <c r="Y3284" s="8">
        <v>-8.0000000000000071E-2</v>
      </c>
      <c r="Z3284" s="8">
        <v>0</v>
      </c>
      <c r="AA3284">
        <v>0</v>
      </c>
      <c r="AF3284" t="s">
        <v>3160</v>
      </c>
      <c r="AG3284" t="s">
        <v>1910</v>
      </c>
      <c r="AH3284" t="s">
        <v>1911</v>
      </c>
      <c r="AI3284" t="s">
        <v>1919</v>
      </c>
      <c r="AJ3284" s="7">
        <v>42460</v>
      </c>
      <c r="AK3284" t="s">
        <v>3784</v>
      </c>
      <c r="AL3284" t="s">
        <v>1908</v>
      </c>
      <c r="AM3284" t="s">
        <v>3161</v>
      </c>
      <c r="AN3284" t="s">
        <v>3798</v>
      </c>
      <c r="AO3284" t="str">
        <f>TEXT(A3284,"yyyy-mm-dd")</f>
        <v>2015-09-30</v>
      </c>
    </row>
    <row r="3285" spans="1:41">
      <c r="A3285" s="6" t="s">
        <v>3783</v>
      </c>
      <c r="B3285">
        <v>2015</v>
      </c>
      <c r="C3285">
        <v>9</v>
      </c>
      <c r="E3285" t="s">
        <v>1907</v>
      </c>
      <c r="F3285" t="s">
        <v>1908</v>
      </c>
      <c r="G3285" t="s">
        <v>102</v>
      </c>
      <c r="H3285" t="s">
        <v>3037</v>
      </c>
      <c r="I3285">
        <v>2015</v>
      </c>
      <c r="J3285">
        <v>4</v>
      </c>
      <c r="K3285" s="6">
        <v>42369</v>
      </c>
      <c r="L3285">
        <v>3</v>
      </c>
      <c r="M3285">
        <v>1</v>
      </c>
      <c r="N3285" t="s">
        <v>233</v>
      </c>
      <c r="O3285" s="8">
        <v>3.24</v>
      </c>
      <c r="P3285" s="8">
        <v>3.25</v>
      </c>
      <c r="Q3285" s="8">
        <v>3.25</v>
      </c>
      <c r="R3285" s="8">
        <v>3.25</v>
      </c>
      <c r="S3285" s="8">
        <v>3</v>
      </c>
      <c r="T3285" s="8">
        <v>3.68</v>
      </c>
      <c r="U3285" s="8">
        <v>0.15</v>
      </c>
      <c r="V3285" s="9">
        <v>33</v>
      </c>
      <c r="W3285" s="8">
        <v>0</v>
      </c>
      <c r="X3285" s="8">
        <v>0.68000000000000016</v>
      </c>
      <c r="Y3285" s="8">
        <v>-9.9999999999997868E-3</v>
      </c>
      <c r="Z3285" s="8">
        <v>0</v>
      </c>
      <c r="AA3285">
        <v>-0.25</v>
      </c>
      <c r="AF3285" t="s">
        <v>3049</v>
      </c>
      <c r="AG3285" t="s">
        <v>1910</v>
      </c>
      <c r="AH3285" t="s">
        <v>1911</v>
      </c>
      <c r="AI3285" t="s">
        <v>1915</v>
      </c>
      <c r="AJ3285" s="7">
        <v>42369</v>
      </c>
      <c r="AK3285" t="s">
        <v>3784</v>
      </c>
      <c r="AL3285" t="s">
        <v>1908</v>
      </c>
      <c r="AM3285" t="s">
        <v>3040</v>
      </c>
      <c r="AN3285" t="s">
        <v>3797</v>
      </c>
      <c r="AO3285" t="str">
        <f>TEXT(A3285,"yyyy-mm-dd")</f>
        <v>2015-09-30</v>
      </c>
    </row>
    <row r="3286" spans="1:41">
      <c r="A3286" s="6" t="s">
        <v>3783</v>
      </c>
      <c r="B3286">
        <v>2015</v>
      </c>
      <c r="C3286">
        <v>9</v>
      </c>
      <c r="E3286" t="s">
        <v>100</v>
      </c>
      <c r="F3286" t="s">
        <v>101</v>
      </c>
      <c r="G3286" t="s">
        <v>83</v>
      </c>
      <c r="H3286" t="s">
        <v>3453</v>
      </c>
      <c r="I3286">
        <v>2017</v>
      </c>
      <c r="K3286" s="6">
        <v>43100</v>
      </c>
      <c r="L3286">
        <v>27</v>
      </c>
      <c r="N3286" t="s">
        <v>604</v>
      </c>
      <c r="O3286" s="8">
        <v>3.3</v>
      </c>
      <c r="P3286" s="8">
        <v>3.3</v>
      </c>
      <c r="Q3286" s="8">
        <v>3.05</v>
      </c>
      <c r="R3286" s="8">
        <v>3.56</v>
      </c>
      <c r="S3286" s="8">
        <v>2.4</v>
      </c>
      <c r="T3286" s="8">
        <v>4</v>
      </c>
      <c r="U3286" s="8">
        <v>0.41</v>
      </c>
      <c r="V3286" s="9">
        <v>31</v>
      </c>
      <c r="W3286" s="8">
        <v>0.51000000000000023</v>
      </c>
      <c r="X3286" s="8">
        <v>1.6</v>
      </c>
      <c r="Y3286" s="8">
        <v>0</v>
      </c>
      <c r="Z3286" s="8">
        <v>-0.10000000000000009</v>
      </c>
      <c r="AA3286">
        <v>4.000000000000048E-2</v>
      </c>
      <c r="AF3286" t="s">
        <v>10138</v>
      </c>
      <c r="AG3286" t="s">
        <v>9655</v>
      </c>
      <c r="AH3286" t="s">
        <v>9656</v>
      </c>
      <c r="AI3286" t="s">
        <v>9708</v>
      </c>
      <c r="AJ3286" s="7">
        <v>43100</v>
      </c>
      <c r="AK3286" t="s">
        <v>3784</v>
      </c>
      <c r="AL3286" t="s">
        <v>109</v>
      </c>
      <c r="AM3286" t="s">
        <v>3455</v>
      </c>
      <c r="AN3286" t="s">
        <v>10148</v>
      </c>
    </row>
    <row r="3287" spans="1:41">
      <c r="A3287" s="6" t="s">
        <v>3783</v>
      </c>
      <c r="B3287">
        <v>2015</v>
      </c>
      <c r="C3287">
        <v>9</v>
      </c>
      <c r="E3287" t="s">
        <v>100</v>
      </c>
      <c r="F3287" t="s">
        <v>101</v>
      </c>
      <c r="G3287" t="s">
        <v>102</v>
      </c>
      <c r="H3287" t="s">
        <v>3472</v>
      </c>
      <c r="I3287">
        <v>2016</v>
      </c>
      <c r="J3287">
        <v>4</v>
      </c>
      <c r="K3287" s="6">
        <v>42735</v>
      </c>
      <c r="L3287">
        <v>15</v>
      </c>
      <c r="M3287">
        <v>5</v>
      </c>
      <c r="N3287" t="s">
        <v>236</v>
      </c>
      <c r="O3287" s="8">
        <v>3.1</v>
      </c>
      <c r="P3287" s="8">
        <v>3.1</v>
      </c>
      <c r="Q3287" s="8">
        <v>2.6</v>
      </c>
      <c r="R3287" s="8">
        <v>3.36</v>
      </c>
      <c r="S3287" s="8">
        <v>2</v>
      </c>
      <c r="T3287" s="8">
        <v>4.9000000000000004</v>
      </c>
      <c r="U3287" s="8">
        <v>0.66</v>
      </c>
      <c r="V3287" s="9">
        <v>32</v>
      </c>
      <c r="W3287" s="8">
        <v>0.75999999999999979</v>
      </c>
      <c r="X3287" s="8">
        <v>2.9000000000000004</v>
      </c>
      <c r="Y3287" s="8">
        <v>0</v>
      </c>
      <c r="Z3287" s="8">
        <v>-0.10000000000000009</v>
      </c>
      <c r="AA3287">
        <v>-0.14000000000000012</v>
      </c>
      <c r="AF3287" t="s">
        <v>3473</v>
      </c>
      <c r="AG3287" t="s">
        <v>106</v>
      </c>
      <c r="AH3287" t="s">
        <v>107</v>
      </c>
      <c r="AI3287" t="s">
        <v>2667</v>
      </c>
      <c r="AJ3287" s="7">
        <v>42735</v>
      </c>
      <c r="AK3287" t="s">
        <v>3784</v>
      </c>
      <c r="AL3287" t="s">
        <v>109</v>
      </c>
      <c r="AM3287" t="s">
        <v>3474</v>
      </c>
      <c r="AN3287" t="s">
        <v>3796</v>
      </c>
      <c r="AO3287" t="str">
        <f>TEXT(A3287,"yyyy-mm-dd")</f>
        <v>2015-09-30</v>
      </c>
    </row>
    <row r="3288" spans="1:41">
      <c r="A3288" s="6" t="s">
        <v>3783</v>
      </c>
      <c r="B3288">
        <v>2015</v>
      </c>
      <c r="C3288">
        <v>9</v>
      </c>
      <c r="E3288" t="s">
        <v>100</v>
      </c>
      <c r="F3288" t="s">
        <v>101</v>
      </c>
      <c r="G3288" t="s">
        <v>83</v>
      </c>
      <c r="H3288" t="s">
        <v>3018</v>
      </c>
      <c r="I3288">
        <v>2016</v>
      </c>
      <c r="K3288" s="6">
        <v>42735</v>
      </c>
      <c r="L3288">
        <v>15</v>
      </c>
      <c r="N3288" t="s">
        <v>236</v>
      </c>
      <c r="O3288" s="8">
        <v>2.83</v>
      </c>
      <c r="P3288" s="8">
        <v>2.8</v>
      </c>
      <c r="Q3288" s="8">
        <v>2.59</v>
      </c>
      <c r="R3288" s="8">
        <v>3.02</v>
      </c>
      <c r="S3288" s="8">
        <v>1.7</v>
      </c>
      <c r="T3288" s="8">
        <v>3.5</v>
      </c>
      <c r="U3288" s="8">
        <v>0.42</v>
      </c>
      <c r="V3288" s="9">
        <v>36</v>
      </c>
      <c r="W3288" s="8">
        <v>0.43000000000000016</v>
      </c>
      <c r="X3288" s="8">
        <v>1.8</v>
      </c>
      <c r="Y3288" s="8">
        <v>3.0000000000000249E-2</v>
      </c>
      <c r="Z3288" s="8">
        <v>-0.20000000000000018</v>
      </c>
      <c r="AA3288">
        <v>-0.36999999999999966</v>
      </c>
      <c r="AF3288" t="s">
        <v>10098</v>
      </c>
      <c r="AG3288" t="s">
        <v>9655</v>
      </c>
      <c r="AH3288" t="s">
        <v>9656</v>
      </c>
      <c r="AI3288" t="s">
        <v>9669</v>
      </c>
      <c r="AJ3288" s="7">
        <v>42735</v>
      </c>
      <c r="AK3288" t="s">
        <v>3784</v>
      </c>
      <c r="AL3288" t="s">
        <v>109</v>
      </c>
      <c r="AM3288" t="s">
        <v>3020</v>
      </c>
      <c r="AN3288" t="s">
        <v>10121</v>
      </c>
    </row>
    <row r="3289" spans="1:41">
      <c r="A3289" s="6" t="s">
        <v>3783</v>
      </c>
      <c r="B3289">
        <v>2015</v>
      </c>
      <c r="C3289">
        <v>9</v>
      </c>
      <c r="E3289" t="s">
        <v>100</v>
      </c>
      <c r="F3289" t="s">
        <v>101</v>
      </c>
      <c r="G3289" t="s">
        <v>102</v>
      </c>
      <c r="H3289" t="s">
        <v>3368</v>
      </c>
      <c r="I3289">
        <v>2016</v>
      </c>
      <c r="J3289">
        <v>3</v>
      </c>
      <c r="K3289" s="6">
        <v>42643</v>
      </c>
      <c r="L3289">
        <v>12</v>
      </c>
      <c r="M3289">
        <v>4</v>
      </c>
      <c r="N3289" t="s">
        <v>261</v>
      </c>
      <c r="O3289" s="8">
        <v>2.93</v>
      </c>
      <c r="P3289" s="8">
        <v>2.93</v>
      </c>
      <c r="Q3289" s="8">
        <v>2.7</v>
      </c>
      <c r="R3289" s="8">
        <v>3.16</v>
      </c>
      <c r="S3289" s="8">
        <v>1.8</v>
      </c>
      <c r="T3289" s="8">
        <v>4.4000000000000004</v>
      </c>
      <c r="U3289" s="8">
        <v>0.5</v>
      </c>
      <c r="V3289" s="9">
        <v>32</v>
      </c>
      <c r="W3289" s="8">
        <v>0.45999999999999996</v>
      </c>
      <c r="X3289" s="8">
        <v>2.6000000000000005</v>
      </c>
      <c r="Y3289" s="8">
        <v>0</v>
      </c>
      <c r="Z3289" s="8">
        <v>-0.16999999999999993</v>
      </c>
      <c r="AA3289">
        <v>-0.13999999999999968</v>
      </c>
      <c r="AF3289" t="s">
        <v>3470</v>
      </c>
      <c r="AG3289" t="s">
        <v>106</v>
      </c>
      <c r="AH3289" t="s">
        <v>107</v>
      </c>
      <c r="AI3289" t="s">
        <v>502</v>
      </c>
      <c r="AJ3289" s="7">
        <v>42643</v>
      </c>
      <c r="AK3289" t="s">
        <v>3784</v>
      </c>
      <c r="AL3289" t="s">
        <v>109</v>
      </c>
      <c r="AM3289" t="s">
        <v>3370</v>
      </c>
      <c r="AN3289" t="s">
        <v>3795</v>
      </c>
      <c r="AO3289" t="str">
        <f>TEXT(A3289,"yyyy-mm-dd")</f>
        <v>2015-09-30</v>
      </c>
    </row>
    <row r="3290" spans="1:41">
      <c r="A3290" s="6" t="s">
        <v>3783</v>
      </c>
      <c r="B3290">
        <v>2015</v>
      </c>
      <c r="C3290">
        <v>9</v>
      </c>
      <c r="E3290" t="s">
        <v>100</v>
      </c>
      <c r="F3290" t="s">
        <v>101</v>
      </c>
      <c r="G3290" t="s">
        <v>102</v>
      </c>
      <c r="H3290" t="s">
        <v>3265</v>
      </c>
      <c r="I3290">
        <v>2016</v>
      </c>
      <c r="J3290">
        <v>2</v>
      </c>
      <c r="K3290" s="6">
        <v>42551</v>
      </c>
      <c r="L3290">
        <v>9</v>
      </c>
      <c r="M3290">
        <v>3</v>
      </c>
      <c r="N3290" t="s">
        <v>173</v>
      </c>
      <c r="O3290" s="8">
        <v>2.96</v>
      </c>
      <c r="P3290" s="8">
        <v>3</v>
      </c>
      <c r="Q3290" s="8">
        <v>2.6</v>
      </c>
      <c r="R3290" s="8">
        <v>3.3</v>
      </c>
      <c r="S3290" s="8">
        <v>1.5</v>
      </c>
      <c r="T3290" s="8">
        <v>4.34</v>
      </c>
      <c r="U3290" s="8">
        <v>0.57999999999999996</v>
      </c>
      <c r="V3290" s="9">
        <v>33</v>
      </c>
      <c r="W3290" s="8">
        <v>0.69999999999999973</v>
      </c>
      <c r="X3290" s="8">
        <v>2.84</v>
      </c>
      <c r="Y3290" s="8">
        <v>-4.0000000000000036E-2</v>
      </c>
      <c r="Z3290" s="8">
        <v>-4.0000000000000036E-2</v>
      </c>
      <c r="AA3290">
        <v>-0.18000000000000016</v>
      </c>
      <c r="AF3290" t="s">
        <v>3468</v>
      </c>
      <c r="AG3290" t="s">
        <v>106</v>
      </c>
      <c r="AH3290" t="s">
        <v>107</v>
      </c>
      <c r="AI3290" t="s">
        <v>497</v>
      </c>
      <c r="AJ3290" s="7">
        <v>42551</v>
      </c>
      <c r="AK3290" t="s">
        <v>3784</v>
      </c>
      <c r="AL3290" t="s">
        <v>109</v>
      </c>
      <c r="AM3290" t="s">
        <v>3267</v>
      </c>
      <c r="AN3290" t="s">
        <v>3794</v>
      </c>
      <c r="AO3290" t="str">
        <f>TEXT(A3290,"yyyy-mm-dd")</f>
        <v>2015-09-30</v>
      </c>
    </row>
    <row r="3291" spans="1:41">
      <c r="A3291" s="6" t="s">
        <v>3783</v>
      </c>
      <c r="B3291">
        <v>2015</v>
      </c>
      <c r="C3291">
        <v>9</v>
      </c>
      <c r="E3291" t="s">
        <v>100</v>
      </c>
      <c r="F3291" t="s">
        <v>101</v>
      </c>
      <c r="G3291" t="s">
        <v>102</v>
      </c>
      <c r="H3291" t="s">
        <v>3159</v>
      </c>
      <c r="I3291">
        <v>2016</v>
      </c>
      <c r="J3291">
        <v>1</v>
      </c>
      <c r="K3291" s="6">
        <v>42460</v>
      </c>
      <c r="L3291">
        <v>6</v>
      </c>
      <c r="M3291">
        <v>2</v>
      </c>
      <c r="N3291" t="s">
        <v>203</v>
      </c>
      <c r="O3291" s="8">
        <v>2.42</v>
      </c>
      <c r="P3291" s="8">
        <v>2.5</v>
      </c>
      <c r="Q3291" s="8">
        <v>2.2000000000000002</v>
      </c>
      <c r="R3291" s="8">
        <v>2.8</v>
      </c>
      <c r="S3291" s="8">
        <v>1</v>
      </c>
      <c r="T3291" s="8">
        <v>3.53</v>
      </c>
      <c r="U3291" s="8">
        <v>0.56999999999999995</v>
      </c>
      <c r="V3291" s="9">
        <v>33</v>
      </c>
      <c r="W3291" s="8">
        <v>0.59999999999999964</v>
      </c>
      <c r="X3291" s="8">
        <v>2.5299999999999998</v>
      </c>
      <c r="Y3291" s="8">
        <v>-8.0000000000000071E-2</v>
      </c>
      <c r="Z3291" s="8">
        <v>-2.9999999999999805E-2</v>
      </c>
      <c r="AA3291">
        <v>2.9999999999999805E-2</v>
      </c>
      <c r="AF3291" t="s">
        <v>3466</v>
      </c>
      <c r="AG3291" t="s">
        <v>106</v>
      </c>
      <c r="AH3291" t="s">
        <v>107</v>
      </c>
      <c r="AI3291" t="s">
        <v>427</v>
      </c>
      <c r="AJ3291" s="7">
        <v>42460</v>
      </c>
      <c r="AK3291" t="s">
        <v>3784</v>
      </c>
      <c r="AL3291" t="s">
        <v>109</v>
      </c>
      <c r="AM3291" t="s">
        <v>3161</v>
      </c>
      <c r="AN3291" t="s">
        <v>3793</v>
      </c>
      <c r="AO3291" t="str">
        <f>TEXT(A3291,"yyyy-mm-dd")</f>
        <v>2015-09-30</v>
      </c>
    </row>
    <row r="3292" spans="1:41">
      <c r="A3292" s="6" t="s">
        <v>3783</v>
      </c>
      <c r="B3292">
        <v>2015</v>
      </c>
      <c r="C3292">
        <v>9</v>
      </c>
      <c r="E3292" t="s">
        <v>100</v>
      </c>
      <c r="F3292" t="s">
        <v>101</v>
      </c>
      <c r="G3292" t="s">
        <v>102</v>
      </c>
      <c r="H3292" t="s">
        <v>3037</v>
      </c>
      <c r="I3292">
        <v>2015</v>
      </c>
      <c r="J3292">
        <v>4</v>
      </c>
      <c r="K3292" s="6">
        <v>42369</v>
      </c>
      <c r="L3292">
        <v>3</v>
      </c>
      <c r="M3292">
        <v>1</v>
      </c>
      <c r="N3292" t="s">
        <v>233</v>
      </c>
      <c r="O3292" s="8">
        <v>2.27</v>
      </c>
      <c r="P3292" s="8">
        <v>2.2999999999999998</v>
      </c>
      <c r="Q3292" s="8">
        <v>2.0299999999999998</v>
      </c>
      <c r="R3292" s="8">
        <v>2.5</v>
      </c>
      <c r="S3292" s="8">
        <v>1.1000000000000001</v>
      </c>
      <c r="T3292" s="8">
        <v>2.9</v>
      </c>
      <c r="U3292" s="8">
        <v>0.34</v>
      </c>
      <c r="V3292" s="9">
        <v>34</v>
      </c>
      <c r="W3292" s="8">
        <v>0.4700000000000002</v>
      </c>
      <c r="X3292" s="8">
        <v>1.7999999999999998</v>
      </c>
      <c r="Y3292" s="8">
        <v>-2.9999999999999805E-2</v>
      </c>
      <c r="Z3292" s="8">
        <v>0</v>
      </c>
      <c r="AA3292">
        <v>0.13000000000000034</v>
      </c>
      <c r="AF3292" t="s">
        <v>3038</v>
      </c>
      <c r="AG3292" t="s">
        <v>106</v>
      </c>
      <c r="AH3292" t="s">
        <v>107</v>
      </c>
      <c r="AI3292" t="s">
        <v>340</v>
      </c>
      <c r="AJ3292" s="7">
        <v>42369</v>
      </c>
      <c r="AK3292" t="s">
        <v>3784</v>
      </c>
      <c r="AL3292" t="s">
        <v>109</v>
      </c>
      <c r="AM3292" t="s">
        <v>3040</v>
      </c>
      <c r="AN3292" t="s">
        <v>3792</v>
      </c>
      <c r="AO3292" t="str">
        <f>TEXT(A3292,"yyyy-mm-dd")</f>
        <v>2015-09-30</v>
      </c>
    </row>
    <row r="3293" spans="1:41">
      <c r="A3293" s="6" t="s">
        <v>3783</v>
      </c>
      <c r="B3293">
        <v>2015</v>
      </c>
      <c r="C3293">
        <v>9</v>
      </c>
      <c r="E3293" t="s">
        <v>100</v>
      </c>
      <c r="F3293" t="s">
        <v>101</v>
      </c>
      <c r="G3293" t="s">
        <v>83</v>
      </c>
      <c r="H3293" t="s">
        <v>2624</v>
      </c>
      <c r="I3293">
        <v>2015</v>
      </c>
      <c r="K3293" s="6">
        <v>42369</v>
      </c>
      <c r="L3293">
        <v>3</v>
      </c>
      <c r="N3293" t="s">
        <v>233</v>
      </c>
      <c r="O3293" s="8">
        <v>2.31</v>
      </c>
      <c r="P3293" s="8">
        <v>2.2999999999999998</v>
      </c>
      <c r="Q3293" s="8">
        <v>2.2000000000000002</v>
      </c>
      <c r="R3293" s="8">
        <v>2.4</v>
      </c>
      <c r="S3293" s="8">
        <v>1.9</v>
      </c>
      <c r="T3293" s="8">
        <v>2.7</v>
      </c>
      <c r="U3293" s="8">
        <v>0.15</v>
      </c>
      <c r="V3293" s="9">
        <v>36</v>
      </c>
      <c r="W3293" s="8">
        <v>0.19999999999999973</v>
      </c>
      <c r="X3293" s="8">
        <v>0.80000000000000027</v>
      </c>
      <c r="Y3293" s="8">
        <v>1.0000000000000231E-2</v>
      </c>
      <c r="Z3293" s="8">
        <v>0</v>
      </c>
      <c r="AA3293">
        <v>-0.10000000000000009</v>
      </c>
      <c r="AF3293" t="s">
        <v>10060</v>
      </c>
      <c r="AG3293" t="s">
        <v>9655</v>
      </c>
      <c r="AH3293" t="s">
        <v>9656</v>
      </c>
      <c r="AI3293" t="s">
        <v>9657</v>
      </c>
      <c r="AJ3293" s="7">
        <v>42369</v>
      </c>
      <c r="AK3293" t="s">
        <v>3784</v>
      </c>
      <c r="AL3293" t="s">
        <v>109</v>
      </c>
      <c r="AM3293" t="s">
        <v>2626</v>
      </c>
      <c r="AN3293" t="s">
        <v>10093</v>
      </c>
    </row>
    <row r="3294" spans="1:41">
      <c r="A3294" s="6" t="s">
        <v>3783</v>
      </c>
      <c r="B3294">
        <v>2015</v>
      </c>
      <c r="C3294">
        <v>9</v>
      </c>
      <c r="E3294" t="s">
        <v>100</v>
      </c>
      <c r="F3294" t="s">
        <v>101</v>
      </c>
      <c r="G3294" t="s">
        <v>102</v>
      </c>
      <c r="H3294" t="s">
        <v>2970</v>
      </c>
      <c r="I3294">
        <v>2015</v>
      </c>
      <c r="J3294">
        <v>3</v>
      </c>
      <c r="K3294" s="6">
        <v>42277</v>
      </c>
      <c r="L3294">
        <v>0</v>
      </c>
      <c r="M3294">
        <v>0</v>
      </c>
      <c r="N3294" t="s">
        <v>178</v>
      </c>
      <c r="O3294" s="8">
        <v>2.2200000000000002</v>
      </c>
      <c r="P3294" s="8">
        <v>2.2000000000000002</v>
      </c>
      <c r="Q3294" s="8">
        <v>2.1</v>
      </c>
      <c r="R3294" s="8">
        <v>2.4</v>
      </c>
      <c r="S3294" s="8">
        <v>1.5</v>
      </c>
      <c r="T3294" s="8">
        <v>3</v>
      </c>
      <c r="U3294" s="8">
        <v>0.28000000000000003</v>
      </c>
      <c r="V3294" s="9">
        <v>34</v>
      </c>
      <c r="W3294" s="8">
        <v>0.29999999999999982</v>
      </c>
      <c r="X3294" s="8">
        <v>1.5</v>
      </c>
      <c r="Y3294" s="8">
        <v>2.0000000000000018E-2</v>
      </c>
      <c r="Z3294" s="8">
        <v>-9.9999999999999645E-2</v>
      </c>
      <c r="AA3294">
        <v>-7.0000000000000284E-2</v>
      </c>
      <c r="AF3294" t="s">
        <v>3035</v>
      </c>
      <c r="AG3294" t="s">
        <v>106</v>
      </c>
      <c r="AH3294" t="s">
        <v>107</v>
      </c>
      <c r="AI3294" t="s">
        <v>108</v>
      </c>
      <c r="AJ3294" s="7">
        <v>42277</v>
      </c>
      <c r="AK3294" t="s">
        <v>3784</v>
      </c>
      <c r="AL3294" t="s">
        <v>109</v>
      </c>
      <c r="AM3294" t="s">
        <v>2972</v>
      </c>
      <c r="AN3294" t="s">
        <v>3791</v>
      </c>
      <c r="AO3294" t="str">
        <f>TEXT(A3294,"yyyy-mm-dd")</f>
        <v>2015-09-30</v>
      </c>
    </row>
    <row r="3295" spans="1:41">
      <c r="A3295" s="6" t="s">
        <v>3783</v>
      </c>
      <c r="B3295">
        <v>2015</v>
      </c>
      <c r="C3295">
        <v>9</v>
      </c>
      <c r="E3295" t="s">
        <v>2685</v>
      </c>
      <c r="F3295" t="s">
        <v>101</v>
      </c>
      <c r="G3295" t="s">
        <v>774</v>
      </c>
      <c r="H3295" t="s">
        <v>2686</v>
      </c>
      <c r="K3295" s="6"/>
      <c r="O3295" s="8">
        <v>3.48</v>
      </c>
      <c r="P3295" s="8">
        <v>3.44</v>
      </c>
      <c r="Q3295" s="8">
        <v>3.25</v>
      </c>
      <c r="R3295" s="8">
        <v>3.55</v>
      </c>
      <c r="S3295" s="8">
        <v>3</v>
      </c>
      <c r="T3295" s="8">
        <v>4.7</v>
      </c>
      <c r="U3295" s="8">
        <v>0.41</v>
      </c>
      <c r="V3295" s="9">
        <v>23</v>
      </c>
      <c r="W3295" s="8">
        <v>0.29999999999999982</v>
      </c>
      <c r="X3295" s="8">
        <v>1.7000000000000002</v>
      </c>
      <c r="Y3295" s="8">
        <v>4.0000000000000036E-2</v>
      </c>
      <c r="Z3295" s="8">
        <v>-3.0000000000000249E-2</v>
      </c>
      <c r="AA3295">
        <v>0</v>
      </c>
      <c r="AF3295" t="s">
        <v>2687</v>
      </c>
      <c r="AG3295" t="s">
        <v>2688</v>
      </c>
      <c r="AH3295" t="s">
        <v>2689</v>
      </c>
      <c r="AI3295" t="s">
        <v>2690</v>
      </c>
      <c r="AJ3295" s="7"/>
      <c r="AK3295" t="s">
        <v>3784</v>
      </c>
      <c r="AL3295" t="s">
        <v>109</v>
      </c>
      <c r="AM3295" t="s">
        <v>2686</v>
      </c>
      <c r="AN3295" t="s">
        <v>3812</v>
      </c>
      <c r="AO3295" t="str">
        <f>TEXT(A3295,"yyyy-mm-dd")</f>
        <v>2015-09-30</v>
      </c>
    </row>
    <row r="3296" spans="1:41">
      <c r="A3296" s="6" t="s">
        <v>3783</v>
      </c>
      <c r="B3296">
        <v>2015</v>
      </c>
      <c r="C3296">
        <v>9</v>
      </c>
      <c r="E3296" t="s">
        <v>81</v>
      </c>
      <c r="F3296" t="s">
        <v>82</v>
      </c>
      <c r="G3296" t="s">
        <v>83</v>
      </c>
      <c r="H3296" t="s">
        <v>3453</v>
      </c>
      <c r="I3296">
        <v>2017</v>
      </c>
      <c r="K3296" s="6">
        <v>43100</v>
      </c>
      <c r="L3296">
        <v>27</v>
      </c>
      <c r="N3296" t="s">
        <v>604</v>
      </c>
      <c r="O3296" s="8">
        <v>3.4</v>
      </c>
      <c r="P3296" s="8">
        <v>3.42</v>
      </c>
      <c r="Q3296" s="8">
        <v>3.28</v>
      </c>
      <c r="R3296" s="8">
        <v>3.54</v>
      </c>
      <c r="S3296" s="8">
        <v>2.67</v>
      </c>
      <c r="T3296" s="8">
        <v>4.0999999999999996</v>
      </c>
      <c r="U3296" s="8">
        <v>0.28999999999999998</v>
      </c>
      <c r="V3296" s="9">
        <v>32</v>
      </c>
      <c r="W3296" s="8">
        <v>0.26000000000000023</v>
      </c>
      <c r="X3296" s="8">
        <v>1.4299999999999997</v>
      </c>
      <c r="Y3296" s="8">
        <v>-2.0000000000000018E-2</v>
      </c>
      <c r="Z3296" s="8">
        <v>2.0000000000000018E-2</v>
      </c>
      <c r="AA3296">
        <v>-3.9999999999999591E-2</v>
      </c>
      <c r="AF3296" t="s">
        <v>3454</v>
      </c>
      <c r="AG3296" t="s">
        <v>87</v>
      </c>
      <c r="AH3296" t="s">
        <v>88</v>
      </c>
      <c r="AI3296" t="s">
        <v>359</v>
      </c>
      <c r="AJ3296" s="7">
        <v>43100</v>
      </c>
      <c r="AK3296" t="s">
        <v>3784</v>
      </c>
      <c r="AL3296" t="s">
        <v>91</v>
      </c>
      <c r="AM3296" t="s">
        <v>3455</v>
      </c>
      <c r="AN3296" t="s">
        <v>3787</v>
      </c>
      <c r="AO3296" t="str">
        <f>TEXT(A3296,"yyyy-mm-dd")</f>
        <v>2015-09-30</v>
      </c>
    </row>
    <row r="3297" spans="1:41">
      <c r="A3297" s="6" t="s">
        <v>3783</v>
      </c>
      <c r="B3297">
        <v>2015</v>
      </c>
      <c r="C3297">
        <v>9</v>
      </c>
      <c r="E3297" t="s">
        <v>392</v>
      </c>
      <c r="F3297" t="s">
        <v>82</v>
      </c>
      <c r="G3297" t="s">
        <v>83</v>
      </c>
      <c r="H3297" t="s">
        <v>3453</v>
      </c>
      <c r="I3297">
        <v>2017</v>
      </c>
      <c r="K3297" s="6">
        <v>43100</v>
      </c>
      <c r="L3297">
        <v>27</v>
      </c>
      <c r="N3297" t="s">
        <v>604</v>
      </c>
      <c r="O3297" s="8">
        <v>3.12</v>
      </c>
      <c r="P3297" s="8">
        <v>3.2</v>
      </c>
      <c r="Q3297" s="8">
        <v>2.99</v>
      </c>
      <c r="R3297" s="8">
        <v>3.3</v>
      </c>
      <c r="S3297" s="8">
        <v>2.2799999999999998</v>
      </c>
      <c r="T3297" s="8">
        <v>3.66</v>
      </c>
      <c r="U3297" s="8">
        <v>0.34</v>
      </c>
      <c r="V3297" s="9">
        <v>28</v>
      </c>
      <c r="W3297" s="8">
        <v>0.30999999999999961</v>
      </c>
      <c r="X3297" s="8">
        <v>1.3800000000000003</v>
      </c>
      <c r="Y3297" s="8">
        <v>-8.0000000000000071E-2</v>
      </c>
      <c r="Z3297" s="8">
        <v>0</v>
      </c>
      <c r="AA3297">
        <v>3.9999999999999591E-2</v>
      </c>
      <c r="AF3297" t="s">
        <v>3454</v>
      </c>
      <c r="AG3297" t="s">
        <v>87</v>
      </c>
      <c r="AH3297" t="s">
        <v>88</v>
      </c>
      <c r="AI3297" t="s">
        <v>359</v>
      </c>
      <c r="AJ3297" s="7">
        <v>43100</v>
      </c>
      <c r="AK3297" t="s">
        <v>3784</v>
      </c>
      <c r="AL3297" t="s">
        <v>393</v>
      </c>
      <c r="AM3297" t="s">
        <v>3455</v>
      </c>
      <c r="AN3297" t="s">
        <v>3790</v>
      </c>
      <c r="AO3297" t="str">
        <f>TEXT(A3297,"yyyy-mm-dd")</f>
        <v>2015-09-30</v>
      </c>
    </row>
    <row r="3298" spans="1:41">
      <c r="A3298" s="6" t="s">
        <v>3783</v>
      </c>
      <c r="B3298">
        <v>2015</v>
      </c>
      <c r="C3298">
        <v>9</v>
      </c>
      <c r="E3298" t="s">
        <v>81</v>
      </c>
      <c r="F3298" t="s">
        <v>82</v>
      </c>
      <c r="G3298" t="s">
        <v>83</v>
      </c>
      <c r="H3298" t="s">
        <v>3018</v>
      </c>
      <c r="I3298">
        <v>2016</v>
      </c>
      <c r="K3298" s="6">
        <v>42735</v>
      </c>
      <c r="L3298">
        <v>15</v>
      </c>
      <c r="N3298" t="s">
        <v>236</v>
      </c>
      <c r="O3298" s="8">
        <v>3.46</v>
      </c>
      <c r="P3298" s="8">
        <v>3.43</v>
      </c>
      <c r="Q3298" s="8">
        <v>3.29</v>
      </c>
      <c r="R3298" s="8">
        <v>3.62</v>
      </c>
      <c r="S3298" s="8">
        <v>2.84</v>
      </c>
      <c r="T3298" s="8">
        <v>4.57</v>
      </c>
      <c r="U3298" s="8">
        <v>0.36</v>
      </c>
      <c r="V3298" s="9">
        <v>36</v>
      </c>
      <c r="W3298" s="8">
        <v>0.33000000000000007</v>
      </c>
      <c r="X3298" s="8">
        <v>1.7300000000000004</v>
      </c>
      <c r="Y3298" s="8">
        <v>2.9999999999999805E-2</v>
      </c>
      <c r="Z3298" s="8">
        <v>3.0000000000000249E-2</v>
      </c>
      <c r="AA3298">
        <v>-2.0000000000000018E-2</v>
      </c>
      <c r="AF3298" t="s">
        <v>3019</v>
      </c>
      <c r="AG3298" t="s">
        <v>87</v>
      </c>
      <c r="AH3298" t="s">
        <v>88</v>
      </c>
      <c r="AI3298" t="s">
        <v>97</v>
      </c>
      <c r="AJ3298" s="7">
        <v>42735</v>
      </c>
      <c r="AK3298" t="s">
        <v>3784</v>
      </c>
      <c r="AL3298" t="s">
        <v>91</v>
      </c>
      <c r="AM3298" t="s">
        <v>3020</v>
      </c>
      <c r="AN3298" t="s">
        <v>3786</v>
      </c>
      <c r="AO3298" t="str">
        <f>TEXT(A3298,"yyyy-mm-dd")</f>
        <v>2015-09-30</v>
      </c>
    </row>
    <row r="3299" spans="1:41">
      <c r="A3299" s="6" t="s">
        <v>3783</v>
      </c>
      <c r="B3299">
        <v>2015</v>
      </c>
      <c r="C3299">
        <v>9</v>
      </c>
      <c r="E3299" t="s">
        <v>392</v>
      </c>
      <c r="F3299" t="s">
        <v>82</v>
      </c>
      <c r="G3299" t="s">
        <v>83</v>
      </c>
      <c r="H3299" t="s">
        <v>3018</v>
      </c>
      <c r="I3299">
        <v>2016</v>
      </c>
      <c r="K3299" s="6">
        <v>42735</v>
      </c>
      <c r="L3299">
        <v>15</v>
      </c>
      <c r="N3299" t="s">
        <v>236</v>
      </c>
      <c r="O3299" s="8">
        <v>3.17</v>
      </c>
      <c r="P3299" s="8">
        <v>3.1</v>
      </c>
      <c r="Q3299" s="8">
        <v>2.94</v>
      </c>
      <c r="R3299" s="8">
        <v>3.33</v>
      </c>
      <c r="S3299" s="8">
        <v>2.4</v>
      </c>
      <c r="T3299" s="8">
        <v>4.0599999999999996</v>
      </c>
      <c r="U3299" s="8">
        <v>0.36</v>
      </c>
      <c r="V3299" s="9">
        <v>33</v>
      </c>
      <c r="W3299" s="8">
        <v>0.39000000000000012</v>
      </c>
      <c r="X3299" s="8">
        <v>1.6599999999999997</v>
      </c>
      <c r="Y3299" s="8">
        <v>6.999999999999984E-2</v>
      </c>
      <c r="Z3299" s="8">
        <v>-2.9999999999999805E-2</v>
      </c>
      <c r="AA3299">
        <v>5.0000000000000266E-2</v>
      </c>
      <c r="AF3299" t="s">
        <v>3019</v>
      </c>
      <c r="AG3299" t="s">
        <v>87</v>
      </c>
      <c r="AH3299" t="s">
        <v>88</v>
      </c>
      <c r="AI3299" t="s">
        <v>97</v>
      </c>
      <c r="AJ3299" s="7">
        <v>42735</v>
      </c>
      <c r="AK3299" t="s">
        <v>3784</v>
      </c>
      <c r="AL3299" t="s">
        <v>393</v>
      </c>
      <c r="AM3299" t="s">
        <v>3020</v>
      </c>
      <c r="AN3299" t="s">
        <v>3789</v>
      </c>
      <c r="AO3299" t="str">
        <f>TEXT(A3299,"yyyy-mm-dd")</f>
        <v>2015-09-30</v>
      </c>
    </row>
    <row r="3300" spans="1:41">
      <c r="A3300" s="6" t="s">
        <v>3783</v>
      </c>
      <c r="B3300">
        <v>2015</v>
      </c>
      <c r="C3300">
        <v>9</v>
      </c>
      <c r="E3300" t="s">
        <v>81</v>
      </c>
      <c r="F3300" t="s">
        <v>82</v>
      </c>
      <c r="G3300" t="s">
        <v>83</v>
      </c>
      <c r="H3300" t="s">
        <v>2624</v>
      </c>
      <c r="I3300">
        <v>2015</v>
      </c>
      <c r="K3300" s="6">
        <v>42369</v>
      </c>
      <c r="L3300">
        <v>3</v>
      </c>
      <c r="N3300" t="s">
        <v>233</v>
      </c>
      <c r="O3300" s="8">
        <v>2.75</v>
      </c>
      <c r="P3300" s="8">
        <v>2.75</v>
      </c>
      <c r="Q3300" s="8">
        <v>2.66</v>
      </c>
      <c r="R3300" s="8">
        <v>2.8</v>
      </c>
      <c r="S3300" s="8">
        <v>2.34</v>
      </c>
      <c r="T3300" s="8">
        <v>3.53</v>
      </c>
      <c r="U3300" s="8">
        <v>0.2</v>
      </c>
      <c r="V3300" s="9">
        <v>36</v>
      </c>
      <c r="W3300" s="8">
        <v>0.13999999999999968</v>
      </c>
      <c r="X3300" s="8">
        <v>1.19</v>
      </c>
      <c r="Y3300" s="8">
        <v>0</v>
      </c>
      <c r="Z3300" s="8">
        <v>-4.0000000000000036E-2</v>
      </c>
      <c r="AA3300">
        <v>-6.0000000000000053E-2</v>
      </c>
      <c r="AF3300" t="s">
        <v>2625</v>
      </c>
      <c r="AG3300" t="s">
        <v>87</v>
      </c>
      <c r="AH3300" t="s">
        <v>88</v>
      </c>
      <c r="AI3300" t="s">
        <v>89</v>
      </c>
      <c r="AJ3300" s="7">
        <v>42369</v>
      </c>
      <c r="AK3300" t="s">
        <v>3784</v>
      </c>
      <c r="AL3300" t="s">
        <v>91</v>
      </c>
      <c r="AM3300" t="s">
        <v>2626</v>
      </c>
      <c r="AN3300" t="s">
        <v>3785</v>
      </c>
      <c r="AO3300" t="str">
        <f>TEXT(A3300,"yyyy-mm-dd")</f>
        <v>2015-09-30</v>
      </c>
    </row>
    <row r="3301" spans="1:41">
      <c r="A3301" s="6" t="s">
        <v>3783</v>
      </c>
      <c r="B3301">
        <v>2015</v>
      </c>
      <c r="C3301">
        <v>9</v>
      </c>
      <c r="E3301" t="s">
        <v>392</v>
      </c>
      <c r="F3301" t="s">
        <v>82</v>
      </c>
      <c r="G3301" t="s">
        <v>83</v>
      </c>
      <c r="H3301" t="s">
        <v>2624</v>
      </c>
      <c r="I3301">
        <v>2015</v>
      </c>
      <c r="K3301" s="6">
        <v>42369</v>
      </c>
      <c r="L3301">
        <v>3</v>
      </c>
      <c r="N3301" t="s">
        <v>233</v>
      </c>
      <c r="O3301" s="8">
        <v>2.7</v>
      </c>
      <c r="P3301" s="8">
        <v>2.6</v>
      </c>
      <c r="Q3301" s="8">
        <v>2.5</v>
      </c>
      <c r="R3301" s="8">
        <v>2.75</v>
      </c>
      <c r="S3301" s="8">
        <v>2.46</v>
      </c>
      <c r="T3301" s="8">
        <v>3.84</v>
      </c>
      <c r="U3301" s="8">
        <v>0.28000000000000003</v>
      </c>
      <c r="V3301" s="9">
        <v>33</v>
      </c>
      <c r="W3301" s="8">
        <v>0.25</v>
      </c>
      <c r="X3301" s="8">
        <v>1.38</v>
      </c>
      <c r="Y3301" s="8">
        <v>0.10000000000000009</v>
      </c>
      <c r="Z3301" s="8">
        <v>-6.0000000000000053E-2</v>
      </c>
      <c r="AA3301">
        <v>-4.0000000000000036E-2</v>
      </c>
      <c r="AF3301" t="s">
        <v>2625</v>
      </c>
      <c r="AG3301" t="s">
        <v>87</v>
      </c>
      <c r="AH3301" t="s">
        <v>88</v>
      </c>
      <c r="AI3301" t="s">
        <v>89</v>
      </c>
      <c r="AJ3301" s="7">
        <v>42369</v>
      </c>
      <c r="AK3301" t="s">
        <v>3784</v>
      </c>
      <c r="AL3301" t="s">
        <v>393</v>
      </c>
      <c r="AM3301" t="s">
        <v>2626</v>
      </c>
      <c r="AN3301" t="s">
        <v>3788</v>
      </c>
      <c r="AO3301" t="str">
        <f>TEXT(A3301,"yyyy-mm-dd")</f>
        <v>2015-09-30</v>
      </c>
    </row>
    <row r="3302" spans="1:41">
      <c r="A3302" s="6" t="s">
        <v>3783</v>
      </c>
      <c r="B3302">
        <v>2015</v>
      </c>
      <c r="C3302">
        <v>9</v>
      </c>
      <c r="E3302" t="s">
        <v>81</v>
      </c>
      <c r="F3302" t="s">
        <v>82</v>
      </c>
      <c r="G3302" t="s">
        <v>774</v>
      </c>
      <c r="H3302" t="s">
        <v>775</v>
      </c>
      <c r="K3302" s="6"/>
      <c r="O3302" s="8">
        <v>3.41</v>
      </c>
      <c r="P3302" s="8">
        <v>3.46</v>
      </c>
      <c r="Q3302" s="8">
        <v>3.21</v>
      </c>
      <c r="R3302" s="8">
        <v>3.5</v>
      </c>
      <c r="S3302" s="8">
        <v>3</v>
      </c>
      <c r="T3302" s="8">
        <v>4.0999999999999996</v>
      </c>
      <c r="U3302" s="8">
        <v>0.25</v>
      </c>
      <c r="V3302" s="9">
        <v>30</v>
      </c>
      <c r="W3302" s="8">
        <v>0.29000000000000004</v>
      </c>
      <c r="X3302" s="8">
        <v>1.0999999999999996</v>
      </c>
      <c r="Y3302" s="8">
        <v>-4.9999999999999822E-2</v>
      </c>
      <c r="Z3302" s="8">
        <v>0</v>
      </c>
      <c r="AA3302">
        <v>4.9999999999999822E-2</v>
      </c>
      <c r="AF3302" t="s">
        <v>776</v>
      </c>
      <c r="AG3302" t="s">
        <v>777</v>
      </c>
      <c r="AH3302" t="s">
        <v>778</v>
      </c>
      <c r="AI3302" t="s">
        <v>779</v>
      </c>
      <c r="AJ3302" s="7"/>
      <c r="AK3302" t="s">
        <v>3784</v>
      </c>
      <c r="AL3302" t="s">
        <v>91</v>
      </c>
      <c r="AM3302" t="s">
        <v>775</v>
      </c>
      <c r="AN3302" t="s">
        <v>3808</v>
      </c>
      <c r="AO3302" t="str">
        <f>TEXT(A3302,"yyyy-mm-dd")</f>
        <v>2015-09-30</v>
      </c>
    </row>
    <row r="3303" spans="1:41">
      <c r="A3303" s="6" t="s">
        <v>3783</v>
      </c>
      <c r="B3303">
        <v>2015</v>
      </c>
      <c r="C3303">
        <v>9</v>
      </c>
      <c r="E3303" t="s">
        <v>81</v>
      </c>
      <c r="F3303" t="s">
        <v>82</v>
      </c>
      <c r="G3303" t="s">
        <v>774</v>
      </c>
      <c r="H3303" t="s">
        <v>1536</v>
      </c>
      <c r="K3303" s="6"/>
      <c r="O3303" s="8">
        <v>3.37</v>
      </c>
      <c r="P3303" s="8">
        <v>3.5</v>
      </c>
      <c r="Q3303" s="8">
        <v>3.14</v>
      </c>
      <c r="R3303" s="8">
        <v>3.53</v>
      </c>
      <c r="S3303" s="8">
        <v>3</v>
      </c>
      <c r="T3303" s="8">
        <v>3.95</v>
      </c>
      <c r="U3303" s="8">
        <v>0.26</v>
      </c>
      <c r="V3303" s="9">
        <v>29</v>
      </c>
      <c r="W3303" s="8">
        <v>0.38999999999999968</v>
      </c>
      <c r="X3303" s="8">
        <v>0.95000000000000018</v>
      </c>
      <c r="Y3303" s="8">
        <v>-0.12999999999999989</v>
      </c>
      <c r="Z3303" s="8">
        <v>0</v>
      </c>
      <c r="AA3303">
        <v>6.0000000000000053E-2</v>
      </c>
      <c r="AF3303" t="s">
        <v>1537</v>
      </c>
      <c r="AG3303" t="s">
        <v>777</v>
      </c>
      <c r="AH3303" t="s">
        <v>778</v>
      </c>
      <c r="AI3303" t="s">
        <v>1538</v>
      </c>
      <c r="AJ3303" s="7"/>
      <c r="AK3303" t="s">
        <v>3784</v>
      </c>
      <c r="AL3303" t="s">
        <v>91</v>
      </c>
      <c r="AM3303" t="s">
        <v>1536</v>
      </c>
      <c r="AN3303" t="s">
        <v>3809</v>
      </c>
      <c r="AO3303" t="str">
        <f>TEXT(A3303,"yyyy-mm-dd")</f>
        <v>2015-09-30</v>
      </c>
    </row>
    <row r="3304" spans="1:41">
      <c r="A3304" s="6" t="s">
        <v>3783</v>
      </c>
      <c r="B3304">
        <v>2015</v>
      </c>
      <c r="C3304">
        <v>9</v>
      </c>
      <c r="E3304" t="s">
        <v>392</v>
      </c>
      <c r="F3304" t="s">
        <v>82</v>
      </c>
      <c r="G3304" t="s">
        <v>774</v>
      </c>
      <c r="H3304" t="s">
        <v>775</v>
      </c>
      <c r="K3304" s="6"/>
      <c r="O3304" s="8">
        <v>3.19</v>
      </c>
      <c r="P3304" s="8">
        <v>3.2</v>
      </c>
      <c r="Q3304" s="8">
        <v>3.03</v>
      </c>
      <c r="R3304" s="8">
        <v>3.35</v>
      </c>
      <c r="S3304" s="8">
        <v>2.6</v>
      </c>
      <c r="T3304" s="8">
        <v>3.75</v>
      </c>
      <c r="U3304" s="8">
        <v>0.28000000000000003</v>
      </c>
      <c r="V3304" s="9">
        <v>26</v>
      </c>
      <c r="W3304" s="8">
        <v>0.32000000000000028</v>
      </c>
      <c r="X3304" s="8">
        <v>1.1499999999999999</v>
      </c>
      <c r="Y3304" s="8">
        <v>-1.0000000000000231E-2</v>
      </c>
      <c r="Z3304" s="8">
        <v>0</v>
      </c>
      <c r="AA3304">
        <v>2.0000000000000462E-2</v>
      </c>
      <c r="AF3304" t="s">
        <v>776</v>
      </c>
      <c r="AG3304" t="s">
        <v>777</v>
      </c>
      <c r="AH3304" t="s">
        <v>778</v>
      </c>
      <c r="AI3304" t="s">
        <v>779</v>
      </c>
      <c r="AJ3304" s="7"/>
      <c r="AK3304" t="s">
        <v>3784</v>
      </c>
      <c r="AL3304" t="s">
        <v>393</v>
      </c>
      <c r="AM3304" t="s">
        <v>775</v>
      </c>
      <c r="AN3304" t="s">
        <v>3810</v>
      </c>
      <c r="AO3304" t="str">
        <f>TEXT(A3304,"yyyy-mm-dd")</f>
        <v>2015-09-30</v>
      </c>
    </row>
    <row r="3305" spans="1:41">
      <c r="A3305" s="6" t="s">
        <v>3783</v>
      </c>
      <c r="B3305">
        <v>2015</v>
      </c>
      <c r="C3305">
        <v>9</v>
      </c>
      <c r="E3305" t="s">
        <v>392</v>
      </c>
      <c r="F3305" t="s">
        <v>82</v>
      </c>
      <c r="G3305" t="s">
        <v>774</v>
      </c>
      <c r="H3305" t="s">
        <v>1536</v>
      </c>
      <c r="K3305" s="6"/>
      <c r="O3305" s="8">
        <v>3.13</v>
      </c>
      <c r="P3305" s="8">
        <v>3.15</v>
      </c>
      <c r="Q3305" s="8">
        <v>2.94</v>
      </c>
      <c r="R3305" s="8">
        <v>3.37</v>
      </c>
      <c r="S3305" s="8">
        <v>2.5</v>
      </c>
      <c r="T3305" s="8">
        <v>3.65</v>
      </c>
      <c r="U3305" s="8">
        <v>0.35</v>
      </c>
      <c r="V3305" s="9">
        <v>24</v>
      </c>
      <c r="W3305" s="8">
        <v>0.43000000000000016</v>
      </c>
      <c r="X3305" s="8">
        <v>1.1499999999999999</v>
      </c>
      <c r="Y3305" s="8">
        <v>-2.0000000000000018E-2</v>
      </c>
      <c r="Z3305" s="8">
        <v>0</v>
      </c>
      <c r="AA3305">
        <v>6.0000000000000053E-2</v>
      </c>
      <c r="AF3305" t="s">
        <v>1537</v>
      </c>
      <c r="AG3305" t="s">
        <v>777</v>
      </c>
      <c r="AH3305" t="s">
        <v>778</v>
      </c>
      <c r="AI3305" t="s">
        <v>1538</v>
      </c>
      <c r="AJ3305" s="7"/>
      <c r="AK3305" t="s">
        <v>3784</v>
      </c>
      <c r="AL3305" t="s">
        <v>393</v>
      </c>
      <c r="AM3305" t="s">
        <v>1536</v>
      </c>
      <c r="AN3305" t="s">
        <v>3811</v>
      </c>
      <c r="AO3305" t="str">
        <f>TEXT(A3305,"yyyy-mm-dd")</f>
        <v>2015-09-30</v>
      </c>
    </row>
    <row r="3306" spans="1:41">
      <c r="A3306" s="6" t="s">
        <v>3783</v>
      </c>
      <c r="B3306">
        <v>2015</v>
      </c>
      <c r="C3306">
        <v>9</v>
      </c>
      <c r="E3306" t="s">
        <v>112</v>
      </c>
      <c r="F3306" t="s">
        <v>113</v>
      </c>
      <c r="G3306" t="s">
        <v>83</v>
      </c>
      <c r="H3306" t="s">
        <v>3453</v>
      </c>
      <c r="I3306">
        <v>2017</v>
      </c>
      <c r="K3306" s="6">
        <v>43100</v>
      </c>
      <c r="L3306">
        <v>27</v>
      </c>
      <c r="N3306" t="s">
        <v>604</v>
      </c>
      <c r="O3306" s="8">
        <v>4.68</v>
      </c>
      <c r="P3306" s="8">
        <v>4.54</v>
      </c>
      <c r="Q3306" s="8">
        <v>4.5</v>
      </c>
      <c r="R3306" s="8">
        <v>4.97</v>
      </c>
      <c r="S3306" s="8">
        <v>3.4</v>
      </c>
      <c r="T3306" s="8">
        <v>6</v>
      </c>
      <c r="U3306" s="8">
        <v>0.56000000000000005</v>
      </c>
      <c r="V3306" s="9">
        <v>28</v>
      </c>
      <c r="W3306" s="8">
        <v>0.46999999999999975</v>
      </c>
      <c r="X3306" s="8">
        <v>2.6</v>
      </c>
      <c r="Y3306" s="8">
        <v>0.13999999999999968</v>
      </c>
      <c r="Z3306" s="8">
        <v>-0.15000000000000036</v>
      </c>
      <c r="AA3306">
        <v>-0.19000000000000039</v>
      </c>
      <c r="AF3306" t="s">
        <v>3493</v>
      </c>
      <c r="AG3306" t="s">
        <v>115</v>
      </c>
      <c r="AH3306" t="s">
        <v>116</v>
      </c>
      <c r="AI3306" t="s">
        <v>359</v>
      </c>
      <c r="AJ3306" s="7">
        <v>43100</v>
      </c>
      <c r="AK3306" t="s">
        <v>3784</v>
      </c>
      <c r="AL3306" t="s">
        <v>118</v>
      </c>
      <c r="AM3306" t="s">
        <v>3455</v>
      </c>
      <c r="AN3306" t="s">
        <v>3815</v>
      </c>
      <c r="AO3306" t="str">
        <f>TEXT(A3306,"yyyy-mm-dd")</f>
        <v>2015-09-30</v>
      </c>
    </row>
    <row r="3307" spans="1:41">
      <c r="A3307" s="6" t="s">
        <v>3783</v>
      </c>
      <c r="B3307">
        <v>2015</v>
      </c>
      <c r="C3307">
        <v>9</v>
      </c>
      <c r="E3307" t="s">
        <v>2881</v>
      </c>
      <c r="F3307" t="s">
        <v>113</v>
      </c>
      <c r="G3307" t="s">
        <v>83</v>
      </c>
      <c r="H3307" t="s">
        <v>3453</v>
      </c>
      <c r="I3307">
        <v>2017</v>
      </c>
      <c r="K3307" s="6">
        <v>43100</v>
      </c>
      <c r="L3307">
        <v>27</v>
      </c>
      <c r="N3307" t="s">
        <v>604</v>
      </c>
      <c r="O3307" s="8">
        <v>6.95</v>
      </c>
      <c r="P3307" s="8">
        <v>6.8</v>
      </c>
      <c r="Q3307" s="8">
        <v>6.58</v>
      </c>
      <c r="R3307" s="8">
        <v>7.2</v>
      </c>
      <c r="S3307" s="8">
        <v>5.37</v>
      </c>
      <c r="T3307" s="8">
        <v>8.6</v>
      </c>
      <c r="U3307" s="8">
        <v>0.7</v>
      </c>
      <c r="V3307" s="9">
        <v>21</v>
      </c>
      <c r="W3307" s="8">
        <v>0.62000000000000011</v>
      </c>
      <c r="X3307" s="8">
        <v>3.2299999999999995</v>
      </c>
      <c r="Y3307" s="8">
        <v>0.15000000000000036</v>
      </c>
      <c r="Z3307" s="8">
        <v>-0.15000000000000036</v>
      </c>
      <c r="AA3307">
        <v>-9.9999999999999645E-2</v>
      </c>
      <c r="AF3307" t="s">
        <v>3498</v>
      </c>
      <c r="AG3307" t="s">
        <v>2883</v>
      </c>
      <c r="AH3307" t="s">
        <v>2884</v>
      </c>
      <c r="AI3307" t="s">
        <v>359</v>
      </c>
      <c r="AJ3307" s="7">
        <v>43100</v>
      </c>
      <c r="AK3307" t="s">
        <v>3784</v>
      </c>
      <c r="AL3307" t="s">
        <v>2885</v>
      </c>
      <c r="AM3307" t="s">
        <v>3455</v>
      </c>
      <c r="AN3307" t="s">
        <v>3818</v>
      </c>
      <c r="AO3307" t="str">
        <f>TEXT(A3307,"yyyy-mm-dd")</f>
        <v>2015-09-30</v>
      </c>
    </row>
    <row r="3308" spans="1:41">
      <c r="A3308" s="6" t="s">
        <v>3783</v>
      </c>
      <c r="B3308">
        <v>2015</v>
      </c>
      <c r="C3308">
        <v>9</v>
      </c>
      <c r="E3308" t="s">
        <v>112</v>
      </c>
      <c r="F3308" t="s">
        <v>113</v>
      </c>
      <c r="G3308" t="s">
        <v>83</v>
      </c>
      <c r="H3308" t="s">
        <v>3018</v>
      </c>
      <c r="I3308">
        <v>2016</v>
      </c>
      <c r="K3308" s="6">
        <v>42735</v>
      </c>
      <c r="L3308">
        <v>15</v>
      </c>
      <c r="N3308" t="s">
        <v>236</v>
      </c>
      <c r="O3308" s="8">
        <v>4.05</v>
      </c>
      <c r="P3308" s="8">
        <v>4</v>
      </c>
      <c r="Q3308" s="8">
        <v>3.9</v>
      </c>
      <c r="R3308" s="8">
        <v>4.26</v>
      </c>
      <c r="S3308" s="8">
        <v>3.47</v>
      </c>
      <c r="T3308" s="8">
        <v>4.7</v>
      </c>
      <c r="U3308" s="8">
        <v>0.31</v>
      </c>
      <c r="V3308" s="9">
        <v>32</v>
      </c>
      <c r="W3308" s="8">
        <v>0.35999999999999988</v>
      </c>
      <c r="X3308" s="8">
        <v>1.23</v>
      </c>
      <c r="Y3308" s="8">
        <v>4.9999999999999822E-2</v>
      </c>
      <c r="Z3308" s="8">
        <v>-0.16000000000000014</v>
      </c>
      <c r="AA3308">
        <v>-0.24000000000000021</v>
      </c>
      <c r="AF3308" t="s">
        <v>3059</v>
      </c>
      <c r="AG3308" t="s">
        <v>115</v>
      </c>
      <c r="AH3308" t="s">
        <v>116</v>
      </c>
      <c r="AI3308" t="s">
        <v>230</v>
      </c>
      <c r="AJ3308" s="7">
        <v>42735</v>
      </c>
      <c r="AK3308" t="s">
        <v>3784</v>
      </c>
      <c r="AL3308" t="s">
        <v>118</v>
      </c>
      <c r="AM3308" t="s">
        <v>3020</v>
      </c>
      <c r="AN3308" t="s">
        <v>3814</v>
      </c>
      <c r="AO3308" t="str">
        <f>TEXT(A3308,"yyyy-mm-dd")</f>
        <v>2015-09-30</v>
      </c>
    </row>
    <row r="3309" spans="1:41">
      <c r="A3309" s="6" t="s">
        <v>3783</v>
      </c>
      <c r="B3309">
        <v>2015</v>
      </c>
      <c r="C3309">
        <v>9</v>
      </c>
      <c r="E3309" t="s">
        <v>2881</v>
      </c>
      <c r="F3309" t="s">
        <v>113</v>
      </c>
      <c r="G3309" t="s">
        <v>83</v>
      </c>
      <c r="H3309" t="s">
        <v>3018</v>
      </c>
      <c r="I3309">
        <v>2016</v>
      </c>
      <c r="K3309" s="6">
        <v>42735</v>
      </c>
      <c r="L3309">
        <v>15</v>
      </c>
      <c r="N3309" t="s">
        <v>236</v>
      </c>
      <c r="O3309" s="8">
        <v>6.63</v>
      </c>
      <c r="P3309" s="8">
        <v>6.62</v>
      </c>
      <c r="Q3309" s="8">
        <v>6.43</v>
      </c>
      <c r="R3309" s="8">
        <v>6.92</v>
      </c>
      <c r="S3309" s="8">
        <v>5.91</v>
      </c>
      <c r="T3309" s="8">
        <v>7.53</v>
      </c>
      <c r="U3309" s="8">
        <v>0.37</v>
      </c>
      <c r="V3309" s="9">
        <v>23</v>
      </c>
      <c r="W3309" s="8">
        <v>0.49000000000000021</v>
      </c>
      <c r="X3309" s="8">
        <v>1.62</v>
      </c>
      <c r="Y3309" s="8">
        <v>9.9999999999997868E-3</v>
      </c>
      <c r="Z3309" s="8">
        <v>-7.0000000000000284E-2</v>
      </c>
      <c r="AA3309">
        <v>-1.9999999999999574E-2</v>
      </c>
      <c r="AF3309" t="s">
        <v>3099</v>
      </c>
      <c r="AG3309" t="s">
        <v>2883</v>
      </c>
      <c r="AH3309" t="s">
        <v>2884</v>
      </c>
      <c r="AI3309" t="s">
        <v>230</v>
      </c>
      <c r="AJ3309" s="7">
        <v>42735</v>
      </c>
      <c r="AK3309" t="s">
        <v>3784</v>
      </c>
      <c r="AL3309" t="s">
        <v>2885</v>
      </c>
      <c r="AM3309" t="s">
        <v>3020</v>
      </c>
      <c r="AN3309" t="s">
        <v>3817</v>
      </c>
      <c r="AO3309" t="str">
        <f>TEXT(A3309,"yyyy-mm-dd")</f>
        <v>2015-09-30</v>
      </c>
    </row>
    <row r="3310" spans="1:41">
      <c r="A3310" s="6" t="s">
        <v>3783</v>
      </c>
      <c r="B3310">
        <v>2015</v>
      </c>
      <c r="C3310">
        <v>9</v>
      </c>
      <c r="E3310" t="s">
        <v>112</v>
      </c>
      <c r="F3310" t="s">
        <v>113</v>
      </c>
      <c r="G3310" t="s">
        <v>83</v>
      </c>
      <c r="H3310" t="s">
        <v>2624</v>
      </c>
      <c r="I3310">
        <v>2015</v>
      </c>
      <c r="K3310" s="6">
        <v>42369</v>
      </c>
      <c r="L3310">
        <v>3</v>
      </c>
      <c r="N3310" t="s">
        <v>233</v>
      </c>
      <c r="O3310" s="8">
        <v>3.31</v>
      </c>
      <c r="P3310" s="8">
        <v>3.3</v>
      </c>
      <c r="Q3310" s="8">
        <v>3.25</v>
      </c>
      <c r="R3310" s="8">
        <v>3.4</v>
      </c>
      <c r="S3310" s="8">
        <v>2.95</v>
      </c>
      <c r="T3310" s="8">
        <v>3.77</v>
      </c>
      <c r="U3310" s="8">
        <v>0.17</v>
      </c>
      <c r="V3310" s="9">
        <v>33</v>
      </c>
      <c r="W3310" s="8">
        <v>0.14999999999999991</v>
      </c>
      <c r="X3310" s="8">
        <v>0.81999999999999984</v>
      </c>
      <c r="Y3310" s="8">
        <v>1.0000000000000231E-2</v>
      </c>
      <c r="Z3310" s="8">
        <v>-0.18000000000000016</v>
      </c>
      <c r="AA3310">
        <v>-0.10000000000000009</v>
      </c>
      <c r="AF3310" t="s">
        <v>2694</v>
      </c>
      <c r="AG3310" t="s">
        <v>115</v>
      </c>
      <c r="AH3310" t="s">
        <v>116</v>
      </c>
      <c r="AI3310" t="s">
        <v>117</v>
      </c>
      <c r="AJ3310" s="7">
        <v>42369</v>
      </c>
      <c r="AK3310" t="s">
        <v>3784</v>
      </c>
      <c r="AL3310" t="s">
        <v>118</v>
      </c>
      <c r="AM3310" t="s">
        <v>2626</v>
      </c>
      <c r="AN3310" t="s">
        <v>3813</v>
      </c>
      <c r="AO3310" t="str">
        <f>TEXT(A3310,"yyyy-mm-dd")</f>
        <v>2015-09-30</v>
      </c>
    </row>
    <row r="3311" spans="1:41">
      <c r="A3311" s="6" t="s">
        <v>3783</v>
      </c>
      <c r="B3311">
        <v>2015</v>
      </c>
      <c r="C3311">
        <v>9</v>
      </c>
      <c r="E3311" t="s">
        <v>2881</v>
      </c>
      <c r="F3311" t="s">
        <v>113</v>
      </c>
      <c r="G3311" t="s">
        <v>83</v>
      </c>
      <c r="H3311" t="s">
        <v>2624</v>
      </c>
      <c r="I3311">
        <v>2015</v>
      </c>
      <c r="K3311" s="6">
        <v>42369</v>
      </c>
      <c r="L3311">
        <v>3</v>
      </c>
      <c r="N3311" t="s">
        <v>233</v>
      </c>
      <c r="O3311" s="8">
        <v>6.23</v>
      </c>
      <c r="P3311" s="8">
        <v>6.23</v>
      </c>
      <c r="Q3311" s="8">
        <v>6.18</v>
      </c>
      <c r="R3311" s="8">
        <v>6.35</v>
      </c>
      <c r="S3311" s="8">
        <v>5.58</v>
      </c>
      <c r="T3311" s="8">
        <v>6.7</v>
      </c>
      <c r="U3311" s="8">
        <v>0.27</v>
      </c>
      <c r="V3311" s="9">
        <v>25</v>
      </c>
      <c r="W3311" s="8">
        <v>0.16999999999999993</v>
      </c>
      <c r="X3311" s="8">
        <v>1.1200000000000001</v>
      </c>
      <c r="Y3311" s="8">
        <v>0</v>
      </c>
      <c r="Z3311" s="8">
        <v>-6.9999999999999396E-2</v>
      </c>
      <c r="AA3311">
        <v>-5.0000000000000711E-2</v>
      </c>
      <c r="AF3311" t="s">
        <v>3062</v>
      </c>
      <c r="AG3311" t="s">
        <v>2883</v>
      </c>
      <c r="AH3311" t="s">
        <v>2884</v>
      </c>
      <c r="AI3311" t="s">
        <v>117</v>
      </c>
      <c r="AJ3311" s="7">
        <v>42369</v>
      </c>
      <c r="AK3311" t="s">
        <v>3784</v>
      </c>
      <c r="AL3311" t="s">
        <v>2885</v>
      </c>
      <c r="AM3311" t="s">
        <v>2626</v>
      </c>
      <c r="AN3311" t="s">
        <v>3816</v>
      </c>
      <c r="AO3311" t="str">
        <f>TEXT(A3311,"yyyy-mm-dd")</f>
        <v>2015-09-30</v>
      </c>
    </row>
    <row r="3312" spans="1:41">
      <c r="A3312" s="6" t="s">
        <v>3819</v>
      </c>
      <c r="B3312">
        <v>2015</v>
      </c>
      <c r="C3312">
        <v>10</v>
      </c>
      <c r="E3312" t="s">
        <v>1907</v>
      </c>
      <c r="F3312" t="s">
        <v>1908</v>
      </c>
      <c r="G3312" t="s">
        <v>102</v>
      </c>
      <c r="H3312" t="s">
        <v>3804</v>
      </c>
      <c r="I3312">
        <v>2017</v>
      </c>
      <c r="J3312">
        <v>3</v>
      </c>
      <c r="K3312" s="6">
        <v>43008</v>
      </c>
      <c r="L3312">
        <v>23</v>
      </c>
      <c r="M3312">
        <v>8</v>
      </c>
      <c r="N3312" t="s">
        <v>95</v>
      </c>
      <c r="O3312" s="8">
        <v>4.46</v>
      </c>
      <c r="P3312" s="8">
        <v>4.5</v>
      </c>
      <c r="Q3312" s="8">
        <v>4.1900000000000004</v>
      </c>
      <c r="R3312" s="8">
        <v>4.71</v>
      </c>
      <c r="S3312" s="8">
        <v>3.4</v>
      </c>
      <c r="T3312" s="8">
        <v>5.5</v>
      </c>
      <c r="U3312" s="8">
        <v>0.55000000000000004</v>
      </c>
      <c r="V3312" s="9">
        <v>26</v>
      </c>
      <c r="W3312" s="8">
        <v>0.51999999999999957</v>
      </c>
      <c r="X3312" s="8">
        <v>2.1</v>
      </c>
      <c r="Y3312" s="8">
        <v>-4.0000000000000036E-2</v>
      </c>
      <c r="Z3312" s="8">
        <v>0</v>
      </c>
      <c r="AA3312">
        <v>0.17999999999999972</v>
      </c>
      <c r="AF3312" t="s">
        <v>3805</v>
      </c>
      <c r="AG3312" t="s">
        <v>1910</v>
      </c>
      <c r="AH3312" t="s">
        <v>1911</v>
      </c>
      <c r="AI3312" t="s">
        <v>1944</v>
      </c>
      <c r="AJ3312" s="7">
        <v>43008</v>
      </c>
      <c r="AK3312" t="s">
        <v>3820</v>
      </c>
      <c r="AL3312" t="s">
        <v>1908</v>
      </c>
      <c r="AM3312" t="s">
        <v>3806</v>
      </c>
      <c r="AN3312" t="s">
        <v>3840</v>
      </c>
      <c r="AO3312" t="str">
        <f>TEXT(A3312,"yyyy-mm-dd")</f>
        <v>2015-10-31</v>
      </c>
    </row>
    <row r="3313" spans="1:41">
      <c r="A3313" s="6" t="s">
        <v>3819</v>
      </c>
      <c r="B3313">
        <v>2015</v>
      </c>
      <c r="C3313">
        <v>10</v>
      </c>
      <c r="E3313" t="s">
        <v>1907</v>
      </c>
      <c r="F3313" t="s">
        <v>1908</v>
      </c>
      <c r="G3313" t="s">
        <v>102</v>
      </c>
      <c r="H3313" t="s">
        <v>3701</v>
      </c>
      <c r="I3313">
        <v>2017</v>
      </c>
      <c r="J3313">
        <v>2</v>
      </c>
      <c r="K3313" s="6">
        <v>42916</v>
      </c>
      <c r="L3313">
        <v>20</v>
      </c>
      <c r="M3313">
        <v>7</v>
      </c>
      <c r="N3313" t="s">
        <v>185</v>
      </c>
      <c r="O3313" s="8">
        <v>4.3099999999999996</v>
      </c>
      <c r="P3313" s="8">
        <v>4.28</v>
      </c>
      <c r="Q3313" s="8">
        <v>4</v>
      </c>
      <c r="R3313" s="8">
        <v>4.5</v>
      </c>
      <c r="S3313" s="8">
        <v>3.4</v>
      </c>
      <c r="T3313" s="8">
        <v>5.25</v>
      </c>
      <c r="U3313" s="8">
        <v>0.49</v>
      </c>
      <c r="V3313" s="9">
        <v>26</v>
      </c>
      <c r="W3313" s="8">
        <v>0.5</v>
      </c>
      <c r="X3313" s="8">
        <v>1.85</v>
      </c>
      <c r="Y3313" s="8">
        <v>2.9999999999999361E-2</v>
      </c>
      <c r="Z3313" s="8">
        <v>-0.12999999999999989</v>
      </c>
      <c r="AA3313">
        <v>0.12999999999999989</v>
      </c>
      <c r="AF3313" t="s">
        <v>3702</v>
      </c>
      <c r="AG3313" t="s">
        <v>1910</v>
      </c>
      <c r="AH3313" t="s">
        <v>1911</v>
      </c>
      <c r="AI3313" t="s">
        <v>1939</v>
      </c>
      <c r="AJ3313" s="7">
        <v>42916</v>
      </c>
      <c r="AK3313" t="s">
        <v>3820</v>
      </c>
      <c r="AL3313" t="s">
        <v>1908</v>
      </c>
      <c r="AM3313" t="s">
        <v>3703</v>
      </c>
      <c r="AN3313" t="s">
        <v>3839</v>
      </c>
      <c r="AO3313" t="str">
        <f>TEXT(A3313,"yyyy-mm-dd")</f>
        <v>2015-10-31</v>
      </c>
    </row>
    <row r="3314" spans="1:41">
      <c r="A3314" s="6" t="s">
        <v>3819</v>
      </c>
      <c r="B3314">
        <v>2015</v>
      </c>
      <c r="C3314">
        <v>10</v>
      </c>
      <c r="E3314" t="s">
        <v>1907</v>
      </c>
      <c r="F3314" t="s">
        <v>1908</v>
      </c>
      <c r="G3314" t="s">
        <v>102</v>
      </c>
      <c r="H3314" t="s">
        <v>3594</v>
      </c>
      <c r="I3314">
        <v>2017</v>
      </c>
      <c r="J3314">
        <v>1</v>
      </c>
      <c r="K3314" s="6">
        <v>42825</v>
      </c>
      <c r="L3314">
        <v>17</v>
      </c>
      <c r="M3314">
        <v>6</v>
      </c>
      <c r="N3314" t="s">
        <v>214</v>
      </c>
      <c r="O3314" s="8">
        <v>4.16</v>
      </c>
      <c r="P3314" s="8">
        <v>4.2300000000000004</v>
      </c>
      <c r="Q3314" s="8">
        <v>3.77</v>
      </c>
      <c r="R3314" s="8">
        <v>4.29</v>
      </c>
      <c r="S3314" s="8">
        <v>3.27</v>
      </c>
      <c r="T3314" s="8">
        <v>5.25</v>
      </c>
      <c r="U3314" s="8">
        <v>0.49</v>
      </c>
      <c r="V3314" s="9">
        <v>26</v>
      </c>
      <c r="W3314" s="8">
        <v>0.52</v>
      </c>
      <c r="X3314" s="8">
        <v>1.98</v>
      </c>
      <c r="Y3314" s="8">
        <v>-7.0000000000000284E-2</v>
      </c>
      <c r="Z3314" s="8">
        <v>-1.9999999999999574E-2</v>
      </c>
      <c r="AA3314">
        <v>2.0000000000000018E-2</v>
      </c>
      <c r="AF3314" t="s">
        <v>3595</v>
      </c>
      <c r="AG3314" t="s">
        <v>1910</v>
      </c>
      <c r="AH3314" t="s">
        <v>1911</v>
      </c>
      <c r="AI3314" t="s">
        <v>1934</v>
      </c>
      <c r="AJ3314" s="7">
        <v>42825</v>
      </c>
      <c r="AK3314" t="s">
        <v>3820</v>
      </c>
      <c r="AL3314" t="s">
        <v>1908</v>
      </c>
      <c r="AM3314" t="s">
        <v>3596</v>
      </c>
      <c r="AN3314" t="s">
        <v>3838</v>
      </c>
      <c r="AO3314" t="str">
        <f>TEXT(A3314,"yyyy-mm-dd")</f>
        <v>2015-10-31</v>
      </c>
    </row>
    <row r="3315" spans="1:41">
      <c r="A3315" s="6" t="s">
        <v>3819</v>
      </c>
      <c r="B3315">
        <v>2015</v>
      </c>
      <c r="C3315">
        <v>10</v>
      </c>
      <c r="E3315" t="s">
        <v>1907</v>
      </c>
      <c r="F3315" t="s">
        <v>1908</v>
      </c>
      <c r="G3315" t="s">
        <v>102</v>
      </c>
      <c r="H3315" t="s">
        <v>3472</v>
      </c>
      <c r="I3315">
        <v>2016</v>
      </c>
      <c r="J3315">
        <v>4</v>
      </c>
      <c r="K3315" s="6">
        <v>42735</v>
      </c>
      <c r="L3315">
        <v>14</v>
      </c>
      <c r="M3315">
        <v>5</v>
      </c>
      <c r="N3315" t="s">
        <v>244</v>
      </c>
      <c r="O3315" s="8">
        <v>3.94</v>
      </c>
      <c r="P3315" s="8">
        <v>4</v>
      </c>
      <c r="Q3315" s="8">
        <v>3.75</v>
      </c>
      <c r="R3315" s="8">
        <v>4.0999999999999996</v>
      </c>
      <c r="S3315" s="8">
        <v>3.27</v>
      </c>
      <c r="T3315" s="8">
        <v>4.75</v>
      </c>
      <c r="U3315" s="8">
        <v>0.31</v>
      </c>
      <c r="V3315" s="9">
        <v>33</v>
      </c>
      <c r="W3315" s="8">
        <v>0.34999999999999964</v>
      </c>
      <c r="X3315" s="8">
        <v>1.48</v>
      </c>
      <c r="Y3315" s="8">
        <v>-6.0000000000000053E-2</v>
      </c>
      <c r="Z3315" s="8">
        <v>0</v>
      </c>
      <c r="AA3315">
        <v>9.9999999999999645E-2</v>
      </c>
      <c r="AF3315" t="s">
        <v>3483</v>
      </c>
      <c r="AG3315" t="s">
        <v>1910</v>
      </c>
      <c r="AH3315" t="s">
        <v>1911</v>
      </c>
      <c r="AI3315" t="s">
        <v>1929</v>
      </c>
      <c r="AJ3315" s="7">
        <v>42735</v>
      </c>
      <c r="AK3315" t="s">
        <v>3820</v>
      </c>
      <c r="AL3315" t="s">
        <v>1908</v>
      </c>
      <c r="AM3315" t="s">
        <v>3474</v>
      </c>
      <c r="AN3315" t="s">
        <v>3837</v>
      </c>
      <c r="AO3315" t="str">
        <f>TEXT(A3315,"yyyy-mm-dd")</f>
        <v>2015-10-31</v>
      </c>
    </row>
    <row r="3316" spans="1:41">
      <c r="A3316" s="6" t="s">
        <v>3819</v>
      </c>
      <c r="B3316">
        <v>2015</v>
      </c>
      <c r="C3316">
        <v>10</v>
      </c>
      <c r="E3316" t="s">
        <v>1907</v>
      </c>
      <c r="F3316" t="s">
        <v>1908</v>
      </c>
      <c r="G3316" t="s">
        <v>102</v>
      </c>
      <c r="H3316" t="s">
        <v>3368</v>
      </c>
      <c r="I3316">
        <v>2016</v>
      </c>
      <c r="J3316">
        <v>3</v>
      </c>
      <c r="K3316" s="6">
        <v>42643</v>
      </c>
      <c r="L3316">
        <v>11</v>
      </c>
      <c r="M3316">
        <v>4</v>
      </c>
      <c r="N3316" t="s">
        <v>85</v>
      </c>
      <c r="O3316" s="8">
        <v>3.77</v>
      </c>
      <c r="P3316" s="8">
        <v>3.75</v>
      </c>
      <c r="Q3316" s="8">
        <v>3.5</v>
      </c>
      <c r="R3316" s="8">
        <v>4</v>
      </c>
      <c r="S3316" s="8">
        <v>3.1</v>
      </c>
      <c r="T3316" s="8">
        <v>4.5</v>
      </c>
      <c r="U3316" s="8">
        <v>0.28000000000000003</v>
      </c>
      <c r="V3316" s="9">
        <v>33</v>
      </c>
      <c r="W3316" s="8">
        <v>0.5</v>
      </c>
      <c r="X3316" s="8">
        <v>1.4</v>
      </c>
      <c r="Y3316" s="8">
        <v>2.0000000000000018E-2</v>
      </c>
      <c r="Z3316" s="8">
        <v>-0.18999999999999995</v>
      </c>
      <c r="AA3316">
        <v>0.25</v>
      </c>
      <c r="AF3316" t="s">
        <v>3369</v>
      </c>
      <c r="AG3316" t="s">
        <v>1910</v>
      </c>
      <c r="AH3316" t="s">
        <v>1911</v>
      </c>
      <c r="AI3316" t="s">
        <v>1924</v>
      </c>
      <c r="AJ3316" s="7">
        <v>42643</v>
      </c>
      <c r="AK3316" t="s">
        <v>3820</v>
      </c>
      <c r="AL3316" t="s">
        <v>1908</v>
      </c>
      <c r="AM3316" t="s">
        <v>3370</v>
      </c>
      <c r="AN3316" t="s">
        <v>3836</v>
      </c>
      <c r="AO3316" t="str">
        <f>TEXT(A3316,"yyyy-mm-dd")</f>
        <v>2015-10-31</v>
      </c>
    </row>
    <row r="3317" spans="1:41">
      <c r="A3317" s="6" t="s">
        <v>3819</v>
      </c>
      <c r="B3317">
        <v>2015</v>
      </c>
      <c r="C3317">
        <v>10</v>
      </c>
      <c r="E3317" t="s">
        <v>1907</v>
      </c>
      <c r="F3317" t="s">
        <v>1908</v>
      </c>
      <c r="G3317" t="s">
        <v>102</v>
      </c>
      <c r="H3317" t="s">
        <v>3265</v>
      </c>
      <c r="I3317">
        <v>2016</v>
      </c>
      <c r="J3317">
        <v>2</v>
      </c>
      <c r="K3317" s="6">
        <v>42551</v>
      </c>
      <c r="L3317">
        <v>8</v>
      </c>
      <c r="M3317">
        <v>3</v>
      </c>
      <c r="N3317" t="s">
        <v>182</v>
      </c>
      <c r="O3317" s="8">
        <v>3.56</v>
      </c>
      <c r="P3317" s="8">
        <v>3.5</v>
      </c>
      <c r="Q3317" s="8">
        <v>3.5</v>
      </c>
      <c r="R3317" s="8">
        <v>3.75</v>
      </c>
      <c r="S3317" s="8">
        <v>3</v>
      </c>
      <c r="T3317" s="8">
        <v>4.25</v>
      </c>
      <c r="U3317" s="8">
        <v>0.26</v>
      </c>
      <c r="V3317" s="9">
        <v>33</v>
      </c>
      <c r="W3317" s="8">
        <v>0.25</v>
      </c>
      <c r="X3317" s="8">
        <v>1.25</v>
      </c>
      <c r="Y3317" s="8">
        <v>6.0000000000000053E-2</v>
      </c>
      <c r="Z3317" s="8">
        <v>-0.25</v>
      </c>
      <c r="AA3317">
        <v>0</v>
      </c>
      <c r="AF3317" t="s">
        <v>3266</v>
      </c>
      <c r="AG3317" t="s">
        <v>1910</v>
      </c>
      <c r="AH3317" t="s">
        <v>1911</v>
      </c>
      <c r="AI3317" t="s">
        <v>1919</v>
      </c>
      <c r="AJ3317" s="7">
        <v>42551</v>
      </c>
      <c r="AK3317" t="s">
        <v>3820</v>
      </c>
      <c r="AL3317" t="s">
        <v>1908</v>
      </c>
      <c r="AM3317" t="s">
        <v>3267</v>
      </c>
      <c r="AN3317" t="s">
        <v>3835</v>
      </c>
      <c r="AO3317" t="str">
        <f>TEXT(A3317,"yyyy-mm-dd")</f>
        <v>2015-10-31</v>
      </c>
    </row>
    <row r="3318" spans="1:41">
      <c r="A3318" s="6" t="s">
        <v>3819</v>
      </c>
      <c r="B3318">
        <v>2015</v>
      </c>
      <c r="C3318">
        <v>10</v>
      </c>
      <c r="E3318" t="s">
        <v>1907</v>
      </c>
      <c r="F3318" t="s">
        <v>1908</v>
      </c>
      <c r="G3318" t="s">
        <v>102</v>
      </c>
      <c r="H3318" t="s">
        <v>3159</v>
      </c>
      <c r="I3318">
        <v>2016</v>
      </c>
      <c r="J3318">
        <v>1</v>
      </c>
      <c r="K3318" s="6">
        <v>42460</v>
      </c>
      <c r="L3318">
        <v>5</v>
      </c>
      <c r="M3318">
        <v>2</v>
      </c>
      <c r="N3318" t="s">
        <v>211</v>
      </c>
      <c r="O3318" s="8">
        <v>3.35</v>
      </c>
      <c r="P3318" s="8">
        <v>3.25</v>
      </c>
      <c r="Q3318" s="8">
        <v>3.25</v>
      </c>
      <c r="R3318" s="8">
        <v>3.5</v>
      </c>
      <c r="S3318" s="8">
        <v>3</v>
      </c>
      <c r="T3318" s="8">
        <v>4</v>
      </c>
      <c r="U3318" s="8">
        <v>0.21</v>
      </c>
      <c r="V3318" s="9">
        <v>33</v>
      </c>
      <c r="W3318" s="8">
        <v>0.25</v>
      </c>
      <c r="X3318" s="8">
        <v>1</v>
      </c>
      <c r="Y3318" s="8">
        <v>0.10000000000000009</v>
      </c>
      <c r="Z3318" s="8">
        <v>-0.25</v>
      </c>
      <c r="AA3318">
        <v>0</v>
      </c>
      <c r="AF3318" t="s">
        <v>3160</v>
      </c>
      <c r="AG3318" t="s">
        <v>1910</v>
      </c>
      <c r="AH3318" t="s">
        <v>1911</v>
      </c>
      <c r="AI3318" t="s">
        <v>1915</v>
      </c>
      <c r="AJ3318" s="7">
        <v>42460</v>
      </c>
      <c r="AK3318" t="s">
        <v>3820</v>
      </c>
      <c r="AL3318" t="s">
        <v>1908</v>
      </c>
      <c r="AM3318" t="s">
        <v>3161</v>
      </c>
      <c r="AN3318" t="s">
        <v>3834</v>
      </c>
      <c r="AO3318" t="str">
        <f>TEXT(A3318,"yyyy-mm-dd")</f>
        <v>2015-10-31</v>
      </c>
    </row>
    <row r="3319" spans="1:41">
      <c r="A3319" s="6" t="s">
        <v>3819</v>
      </c>
      <c r="B3319">
        <v>2015</v>
      </c>
      <c r="C3319">
        <v>10</v>
      </c>
      <c r="E3319" t="s">
        <v>1907</v>
      </c>
      <c r="F3319" t="s">
        <v>1908</v>
      </c>
      <c r="G3319" t="s">
        <v>102</v>
      </c>
      <c r="H3319" t="s">
        <v>3037</v>
      </c>
      <c r="I3319">
        <v>2015</v>
      </c>
      <c r="J3319">
        <v>4</v>
      </c>
      <c r="K3319" s="6">
        <v>42369</v>
      </c>
      <c r="L3319">
        <v>2</v>
      </c>
      <c r="M3319">
        <v>1</v>
      </c>
      <c r="N3319" t="s">
        <v>104</v>
      </c>
      <c r="O3319" s="8">
        <v>3.15</v>
      </c>
      <c r="P3319" s="8">
        <v>3.22</v>
      </c>
      <c r="Q3319" s="8">
        <v>3</v>
      </c>
      <c r="R3319" s="8">
        <v>3.25</v>
      </c>
      <c r="S3319" s="8">
        <v>3</v>
      </c>
      <c r="T3319" s="8">
        <v>3.5</v>
      </c>
      <c r="U3319" s="8">
        <v>0.14000000000000001</v>
      </c>
      <c r="V3319" s="9">
        <v>34</v>
      </c>
      <c r="W3319" s="8">
        <v>0.25</v>
      </c>
      <c r="X3319" s="8">
        <v>0.5</v>
      </c>
      <c r="Y3319" s="8">
        <v>-7.0000000000000284E-2</v>
      </c>
      <c r="Z3319" s="8">
        <v>-2.9999999999999805E-2</v>
      </c>
      <c r="AA3319">
        <v>0.25</v>
      </c>
      <c r="AF3319" t="s">
        <v>3049</v>
      </c>
      <c r="AG3319" t="s">
        <v>1910</v>
      </c>
      <c r="AH3319" t="s">
        <v>1911</v>
      </c>
      <c r="AI3319" t="s">
        <v>1912</v>
      </c>
      <c r="AJ3319" s="7">
        <v>42369</v>
      </c>
      <c r="AK3319" t="s">
        <v>3820</v>
      </c>
      <c r="AL3319" t="s">
        <v>1908</v>
      </c>
      <c r="AM3319" t="s">
        <v>3040</v>
      </c>
      <c r="AN3319" t="s">
        <v>3833</v>
      </c>
      <c r="AO3319" t="str">
        <f>TEXT(A3319,"yyyy-mm-dd")</f>
        <v>2015-10-31</v>
      </c>
    </row>
    <row r="3320" spans="1:41">
      <c r="A3320" s="6" t="s">
        <v>3819</v>
      </c>
      <c r="B3320">
        <v>2015</v>
      </c>
      <c r="C3320">
        <v>10</v>
      </c>
      <c r="E3320" t="s">
        <v>100</v>
      </c>
      <c r="F3320" t="s">
        <v>101</v>
      </c>
      <c r="G3320" t="s">
        <v>83</v>
      </c>
      <c r="H3320" t="s">
        <v>3453</v>
      </c>
      <c r="I3320">
        <v>2017</v>
      </c>
      <c r="K3320" s="6">
        <v>43100</v>
      </c>
      <c r="L3320">
        <v>26</v>
      </c>
      <c r="N3320" t="s">
        <v>463</v>
      </c>
      <c r="O3320" s="8">
        <v>3.32</v>
      </c>
      <c r="P3320" s="8">
        <v>3.4</v>
      </c>
      <c r="Q3320" s="8">
        <v>3</v>
      </c>
      <c r="R3320" s="8">
        <v>3.6</v>
      </c>
      <c r="S3320" s="8">
        <v>2.4</v>
      </c>
      <c r="T3320" s="8">
        <v>4</v>
      </c>
      <c r="U3320" s="8">
        <v>0.4</v>
      </c>
      <c r="V3320" s="9">
        <v>32</v>
      </c>
      <c r="W3320" s="8">
        <v>0.60000000000000009</v>
      </c>
      <c r="X3320" s="8">
        <v>1.6</v>
      </c>
      <c r="Y3320" s="8">
        <v>-8.0000000000000071E-2</v>
      </c>
      <c r="Z3320" s="8">
        <v>0.10000000000000009</v>
      </c>
      <c r="AA3320">
        <v>8.9999999999999858E-2</v>
      </c>
      <c r="AF3320" t="s">
        <v>10138</v>
      </c>
      <c r="AG3320" t="s">
        <v>9655</v>
      </c>
      <c r="AH3320" t="s">
        <v>9656</v>
      </c>
      <c r="AI3320" t="s">
        <v>9708</v>
      </c>
      <c r="AJ3320" s="7">
        <v>43100</v>
      </c>
      <c r="AK3320" t="s">
        <v>3820</v>
      </c>
      <c r="AL3320" t="s">
        <v>109</v>
      </c>
      <c r="AM3320" t="s">
        <v>3455</v>
      </c>
      <c r="AN3320" t="s">
        <v>10149</v>
      </c>
    </row>
    <row r="3321" spans="1:41">
      <c r="A3321" s="6" t="s">
        <v>3819</v>
      </c>
      <c r="B3321">
        <v>2015</v>
      </c>
      <c r="C3321">
        <v>10</v>
      </c>
      <c r="E3321" t="s">
        <v>100</v>
      </c>
      <c r="F3321" t="s">
        <v>101</v>
      </c>
      <c r="G3321" t="s">
        <v>102</v>
      </c>
      <c r="H3321" t="s">
        <v>3472</v>
      </c>
      <c r="I3321">
        <v>2016</v>
      </c>
      <c r="J3321">
        <v>4</v>
      </c>
      <c r="K3321" s="6">
        <v>42735</v>
      </c>
      <c r="L3321">
        <v>14</v>
      </c>
      <c r="M3321">
        <v>5</v>
      </c>
      <c r="N3321" t="s">
        <v>244</v>
      </c>
      <c r="O3321" s="8">
        <v>3</v>
      </c>
      <c r="P3321" s="8">
        <v>3</v>
      </c>
      <c r="Q3321" s="8">
        <v>2.6</v>
      </c>
      <c r="R3321" s="8">
        <v>3.3</v>
      </c>
      <c r="S3321" s="8">
        <v>2</v>
      </c>
      <c r="T3321" s="8">
        <v>4.3899999999999997</v>
      </c>
      <c r="U3321" s="8">
        <v>0.57999999999999996</v>
      </c>
      <c r="V3321" s="9">
        <v>36</v>
      </c>
      <c r="W3321" s="8">
        <v>0.69999999999999973</v>
      </c>
      <c r="X3321" s="8">
        <v>2.3899999999999997</v>
      </c>
      <c r="Y3321" s="8">
        <v>0</v>
      </c>
      <c r="Z3321" s="8">
        <v>-0.10000000000000009</v>
      </c>
      <c r="AA3321">
        <v>-6.0000000000000053E-2</v>
      </c>
      <c r="AF3321" t="s">
        <v>3473</v>
      </c>
      <c r="AG3321" t="s">
        <v>106</v>
      </c>
      <c r="AH3321" t="s">
        <v>107</v>
      </c>
      <c r="AI3321" t="s">
        <v>502</v>
      </c>
      <c r="AJ3321" s="7">
        <v>42735</v>
      </c>
      <c r="AK3321" t="s">
        <v>3820</v>
      </c>
      <c r="AL3321" t="s">
        <v>109</v>
      </c>
      <c r="AM3321" t="s">
        <v>3474</v>
      </c>
      <c r="AN3321" t="s">
        <v>3832</v>
      </c>
      <c r="AO3321" t="str">
        <f>TEXT(A3321,"yyyy-mm-dd")</f>
        <v>2015-10-31</v>
      </c>
    </row>
    <row r="3322" spans="1:41">
      <c r="A3322" s="6" t="s">
        <v>3819</v>
      </c>
      <c r="B3322">
        <v>2015</v>
      </c>
      <c r="C3322">
        <v>10</v>
      </c>
      <c r="E3322" t="s">
        <v>100</v>
      </c>
      <c r="F3322" t="s">
        <v>101</v>
      </c>
      <c r="G3322" t="s">
        <v>83</v>
      </c>
      <c r="H3322" t="s">
        <v>3018</v>
      </c>
      <c r="I3322">
        <v>2016</v>
      </c>
      <c r="K3322" s="6">
        <v>42735</v>
      </c>
      <c r="L3322">
        <v>14</v>
      </c>
      <c r="N3322" t="s">
        <v>244</v>
      </c>
      <c r="O3322" s="8">
        <v>2.79</v>
      </c>
      <c r="P3322" s="8">
        <v>2.8</v>
      </c>
      <c r="Q3322" s="8">
        <v>2.5</v>
      </c>
      <c r="R3322" s="8">
        <v>3</v>
      </c>
      <c r="S3322" s="8">
        <v>1.7</v>
      </c>
      <c r="T3322" s="8">
        <v>3.5</v>
      </c>
      <c r="U3322" s="8">
        <v>0.41</v>
      </c>
      <c r="V3322" s="9">
        <v>36</v>
      </c>
      <c r="W3322" s="8">
        <v>0.5</v>
      </c>
      <c r="X3322" s="8">
        <v>1.8</v>
      </c>
      <c r="Y3322" s="8">
        <v>-9.9999999999997868E-3</v>
      </c>
      <c r="Z3322" s="8">
        <v>0</v>
      </c>
      <c r="AA3322">
        <v>6.999999999999984E-2</v>
      </c>
      <c r="AF3322" t="s">
        <v>10098</v>
      </c>
      <c r="AG3322" t="s">
        <v>9655</v>
      </c>
      <c r="AH3322" t="s">
        <v>9656</v>
      </c>
      <c r="AI3322" t="s">
        <v>9669</v>
      </c>
      <c r="AJ3322" s="7">
        <v>42735</v>
      </c>
      <c r="AK3322" t="s">
        <v>3820</v>
      </c>
      <c r="AL3322" t="s">
        <v>109</v>
      </c>
      <c r="AM3322" t="s">
        <v>3020</v>
      </c>
      <c r="AN3322" t="s">
        <v>10122</v>
      </c>
    </row>
    <row r="3323" spans="1:41">
      <c r="A3323" s="6" t="s">
        <v>3819</v>
      </c>
      <c r="B3323">
        <v>2015</v>
      </c>
      <c r="C3323">
        <v>10</v>
      </c>
      <c r="E3323" t="s">
        <v>100</v>
      </c>
      <c r="F3323" t="s">
        <v>101</v>
      </c>
      <c r="G3323" t="s">
        <v>102</v>
      </c>
      <c r="H3323" t="s">
        <v>3368</v>
      </c>
      <c r="I3323">
        <v>2016</v>
      </c>
      <c r="J3323">
        <v>3</v>
      </c>
      <c r="K3323" s="6">
        <v>42643</v>
      </c>
      <c r="L3323">
        <v>11</v>
      </c>
      <c r="M3323">
        <v>4</v>
      </c>
      <c r="N3323" t="s">
        <v>85</v>
      </c>
      <c r="O3323" s="8">
        <v>2.84</v>
      </c>
      <c r="P3323" s="8">
        <v>2.9</v>
      </c>
      <c r="Q3323" s="8">
        <v>2.4</v>
      </c>
      <c r="R3323" s="8">
        <v>3.1</v>
      </c>
      <c r="S3323" s="8">
        <v>1.8</v>
      </c>
      <c r="T3323" s="8">
        <v>4</v>
      </c>
      <c r="U3323" s="8">
        <v>0.5</v>
      </c>
      <c r="V3323" s="9">
        <v>36</v>
      </c>
      <c r="W3323" s="8">
        <v>0.70000000000000018</v>
      </c>
      <c r="X3323" s="8">
        <v>2.2000000000000002</v>
      </c>
      <c r="Y3323" s="8">
        <v>-6.0000000000000053E-2</v>
      </c>
      <c r="Z3323" s="8">
        <v>-3.0000000000000249E-2</v>
      </c>
      <c r="AA3323">
        <v>0.24000000000000021</v>
      </c>
      <c r="AF3323" t="s">
        <v>3470</v>
      </c>
      <c r="AG3323" t="s">
        <v>106</v>
      </c>
      <c r="AH3323" t="s">
        <v>107</v>
      </c>
      <c r="AI3323" t="s">
        <v>497</v>
      </c>
      <c r="AJ3323" s="7">
        <v>42643</v>
      </c>
      <c r="AK3323" t="s">
        <v>3820</v>
      </c>
      <c r="AL3323" t="s">
        <v>109</v>
      </c>
      <c r="AM3323" t="s">
        <v>3370</v>
      </c>
      <c r="AN3323" t="s">
        <v>3831</v>
      </c>
      <c r="AO3323" t="str">
        <f>TEXT(A3323,"yyyy-mm-dd")</f>
        <v>2015-10-31</v>
      </c>
    </row>
    <row r="3324" spans="1:41">
      <c r="A3324" s="6" t="s">
        <v>3819</v>
      </c>
      <c r="B3324">
        <v>2015</v>
      </c>
      <c r="C3324">
        <v>10</v>
      </c>
      <c r="E3324" t="s">
        <v>100</v>
      </c>
      <c r="F3324" t="s">
        <v>101</v>
      </c>
      <c r="G3324" t="s">
        <v>102</v>
      </c>
      <c r="H3324" t="s">
        <v>3265</v>
      </c>
      <c r="I3324">
        <v>2016</v>
      </c>
      <c r="J3324">
        <v>2</v>
      </c>
      <c r="K3324" s="6">
        <v>42551</v>
      </c>
      <c r="L3324">
        <v>8</v>
      </c>
      <c r="M3324">
        <v>3</v>
      </c>
      <c r="N3324" t="s">
        <v>182</v>
      </c>
      <c r="O3324" s="8">
        <v>2.87</v>
      </c>
      <c r="P3324" s="8">
        <v>2.9</v>
      </c>
      <c r="Q3324" s="8">
        <v>2.6</v>
      </c>
      <c r="R3324" s="8">
        <v>3.1</v>
      </c>
      <c r="S3324" s="8">
        <v>1.5</v>
      </c>
      <c r="T3324" s="8">
        <v>3.9</v>
      </c>
      <c r="U3324" s="8">
        <v>0.54</v>
      </c>
      <c r="V3324" s="9">
        <v>37</v>
      </c>
      <c r="W3324" s="8">
        <v>0.5</v>
      </c>
      <c r="X3324" s="8">
        <v>2.4</v>
      </c>
      <c r="Y3324" s="8">
        <v>-2.9999999999999805E-2</v>
      </c>
      <c r="Z3324" s="8">
        <v>-0.10000000000000009</v>
      </c>
      <c r="AA3324">
        <v>-0.19999999999999973</v>
      </c>
      <c r="AF3324" t="s">
        <v>3468</v>
      </c>
      <c r="AG3324" t="s">
        <v>106</v>
      </c>
      <c r="AH3324" t="s">
        <v>107</v>
      </c>
      <c r="AI3324" t="s">
        <v>427</v>
      </c>
      <c r="AJ3324" s="7">
        <v>42551</v>
      </c>
      <c r="AK3324" t="s">
        <v>3820</v>
      </c>
      <c r="AL3324" t="s">
        <v>109</v>
      </c>
      <c r="AM3324" t="s">
        <v>3267</v>
      </c>
      <c r="AN3324" t="s">
        <v>3830</v>
      </c>
      <c r="AO3324" t="str">
        <f>TEXT(A3324,"yyyy-mm-dd")</f>
        <v>2015-10-31</v>
      </c>
    </row>
    <row r="3325" spans="1:41">
      <c r="A3325" s="6" t="s">
        <v>3819</v>
      </c>
      <c r="B3325">
        <v>2015</v>
      </c>
      <c r="C3325">
        <v>10</v>
      </c>
      <c r="E3325" t="s">
        <v>100</v>
      </c>
      <c r="F3325" t="s">
        <v>101</v>
      </c>
      <c r="G3325" t="s">
        <v>102</v>
      </c>
      <c r="H3325" t="s">
        <v>3159</v>
      </c>
      <c r="I3325">
        <v>2016</v>
      </c>
      <c r="J3325">
        <v>1</v>
      </c>
      <c r="K3325" s="6">
        <v>42460</v>
      </c>
      <c r="L3325">
        <v>5</v>
      </c>
      <c r="M3325">
        <v>2</v>
      </c>
      <c r="N3325" t="s">
        <v>211</v>
      </c>
      <c r="O3325" s="8">
        <v>2.4</v>
      </c>
      <c r="P3325" s="8">
        <v>2.4</v>
      </c>
      <c r="Q3325" s="8">
        <v>2.2000000000000002</v>
      </c>
      <c r="R3325" s="8">
        <v>2.8</v>
      </c>
      <c r="S3325" s="8">
        <v>1.1000000000000001</v>
      </c>
      <c r="T3325" s="8">
        <v>3.4</v>
      </c>
      <c r="U3325" s="8">
        <v>0.54</v>
      </c>
      <c r="V3325" s="9">
        <v>37</v>
      </c>
      <c r="W3325" s="8">
        <v>0.59999999999999964</v>
      </c>
      <c r="X3325" s="8">
        <v>2.2999999999999998</v>
      </c>
      <c r="Y3325" s="8">
        <v>0</v>
      </c>
      <c r="Z3325" s="8">
        <v>-0.10000000000000009</v>
      </c>
      <c r="AA3325">
        <v>0</v>
      </c>
      <c r="AF3325" t="s">
        <v>3466</v>
      </c>
      <c r="AG3325" t="s">
        <v>106</v>
      </c>
      <c r="AH3325" t="s">
        <v>107</v>
      </c>
      <c r="AI3325" t="s">
        <v>340</v>
      </c>
      <c r="AJ3325" s="7">
        <v>42460</v>
      </c>
      <c r="AK3325" t="s">
        <v>3820</v>
      </c>
      <c r="AL3325" t="s">
        <v>109</v>
      </c>
      <c r="AM3325" t="s">
        <v>3161</v>
      </c>
      <c r="AN3325" t="s">
        <v>3829</v>
      </c>
      <c r="AO3325" t="str">
        <f>TEXT(A3325,"yyyy-mm-dd")</f>
        <v>2015-10-31</v>
      </c>
    </row>
    <row r="3326" spans="1:41">
      <c r="A3326" s="6" t="s">
        <v>3819</v>
      </c>
      <c r="B3326">
        <v>2015</v>
      </c>
      <c r="C3326">
        <v>10</v>
      </c>
      <c r="E3326" t="s">
        <v>100</v>
      </c>
      <c r="F3326" t="s">
        <v>101</v>
      </c>
      <c r="G3326" t="s">
        <v>102</v>
      </c>
      <c r="H3326" t="s">
        <v>3037</v>
      </c>
      <c r="I3326">
        <v>2015</v>
      </c>
      <c r="J3326">
        <v>4</v>
      </c>
      <c r="K3326" s="6">
        <v>42369</v>
      </c>
      <c r="L3326">
        <v>2</v>
      </c>
      <c r="M3326">
        <v>1</v>
      </c>
      <c r="N3326" t="s">
        <v>104</v>
      </c>
      <c r="O3326" s="8">
        <v>2.27</v>
      </c>
      <c r="P3326" s="8">
        <v>2.2999999999999998</v>
      </c>
      <c r="Q3326" s="8">
        <v>2.1</v>
      </c>
      <c r="R3326" s="8">
        <v>2.5</v>
      </c>
      <c r="S3326" s="8">
        <v>1</v>
      </c>
      <c r="T3326" s="8">
        <v>2.84</v>
      </c>
      <c r="U3326" s="8">
        <v>0.34</v>
      </c>
      <c r="V3326" s="9">
        <v>37</v>
      </c>
      <c r="W3326" s="8">
        <v>0.39999999999999991</v>
      </c>
      <c r="X3326" s="8">
        <v>1.8399999999999999</v>
      </c>
      <c r="Y3326" s="8">
        <v>-2.9999999999999805E-2</v>
      </c>
      <c r="Z3326" s="8">
        <v>0</v>
      </c>
      <c r="AA3326">
        <v>-7.0000000000000284E-2</v>
      </c>
      <c r="AF3326" t="s">
        <v>3038</v>
      </c>
      <c r="AG3326" t="s">
        <v>106</v>
      </c>
      <c r="AH3326" t="s">
        <v>107</v>
      </c>
      <c r="AI3326" t="s">
        <v>108</v>
      </c>
      <c r="AJ3326" s="7">
        <v>42369</v>
      </c>
      <c r="AK3326" t="s">
        <v>3820</v>
      </c>
      <c r="AL3326" t="s">
        <v>109</v>
      </c>
      <c r="AM3326" t="s">
        <v>3040</v>
      </c>
      <c r="AN3326" t="s">
        <v>3828</v>
      </c>
      <c r="AO3326" t="str">
        <f>TEXT(A3326,"yyyy-mm-dd")</f>
        <v>2015-10-31</v>
      </c>
    </row>
    <row r="3327" spans="1:41">
      <c r="A3327" s="6" t="s">
        <v>3819</v>
      </c>
      <c r="B3327">
        <v>2015</v>
      </c>
      <c r="C3327">
        <v>10</v>
      </c>
      <c r="E3327" t="s">
        <v>100</v>
      </c>
      <c r="F3327" t="s">
        <v>101</v>
      </c>
      <c r="G3327" t="s">
        <v>83</v>
      </c>
      <c r="H3327" t="s">
        <v>2624</v>
      </c>
      <c r="I3327">
        <v>2015</v>
      </c>
      <c r="K3327" s="6">
        <v>42369</v>
      </c>
      <c r="L3327">
        <v>2</v>
      </c>
      <c r="N3327" t="s">
        <v>104</v>
      </c>
      <c r="O3327" s="8">
        <v>2.29</v>
      </c>
      <c r="P3327" s="8">
        <v>2.2999999999999998</v>
      </c>
      <c r="Q3327" s="8">
        <v>2.2000000000000002</v>
      </c>
      <c r="R3327" s="8">
        <v>2.4</v>
      </c>
      <c r="S3327" s="8">
        <v>1.9</v>
      </c>
      <c r="T3327" s="8">
        <v>2.6</v>
      </c>
      <c r="U3327" s="8">
        <v>0.14000000000000001</v>
      </c>
      <c r="V3327" s="9">
        <v>36</v>
      </c>
      <c r="W3327" s="8">
        <v>0.19999999999999973</v>
      </c>
      <c r="X3327" s="8">
        <v>0.70000000000000018</v>
      </c>
      <c r="Y3327" s="8">
        <v>-9.9999999999997868E-3</v>
      </c>
      <c r="Z3327" s="8">
        <v>0</v>
      </c>
      <c r="AA3327">
        <v>0</v>
      </c>
      <c r="AF3327" t="s">
        <v>10060</v>
      </c>
      <c r="AG3327" t="s">
        <v>9655</v>
      </c>
      <c r="AH3327" t="s">
        <v>9656</v>
      </c>
      <c r="AI3327" t="s">
        <v>9657</v>
      </c>
      <c r="AJ3327" s="7">
        <v>42369</v>
      </c>
      <c r="AK3327" t="s">
        <v>3820</v>
      </c>
      <c r="AL3327" t="s">
        <v>109</v>
      </c>
      <c r="AM3327" t="s">
        <v>2626</v>
      </c>
      <c r="AN3327" t="s">
        <v>10094</v>
      </c>
    </row>
    <row r="3328" spans="1:41">
      <c r="A3328" s="6" t="s">
        <v>3819</v>
      </c>
      <c r="B3328">
        <v>2015</v>
      </c>
      <c r="C3328">
        <v>10</v>
      </c>
      <c r="E3328" t="s">
        <v>100</v>
      </c>
      <c r="F3328" t="s">
        <v>101</v>
      </c>
      <c r="G3328" t="s">
        <v>102</v>
      </c>
      <c r="H3328" t="s">
        <v>2970</v>
      </c>
      <c r="I3328">
        <v>2015</v>
      </c>
      <c r="J3328">
        <v>3</v>
      </c>
      <c r="K3328" s="6">
        <v>42277</v>
      </c>
      <c r="L3328">
        <v>-1</v>
      </c>
      <c r="M3328">
        <v>0</v>
      </c>
      <c r="N3328" t="s">
        <v>187</v>
      </c>
      <c r="O3328" s="8">
        <v>2.19</v>
      </c>
      <c r="P3328" s="8">
        <v>2.2000000000000002</v>
      </c>
      <c r="Q3328" s="8">
        <v>2</v>
      </c>
      <c r="R3328" s="8">
        <v>2.4</v>
      </c>
      <c r="S3328" s="8">
        <v>1.4</v>
      </c>
      <c r="T3328" s="8">
        <v>2.8</v>
      </c>
      <c r="U3328" s="8">
        <v>0.27</v>
      </c>
      <c r="V3328" s="9">
        <v>37</v>
      </c>
      <c r="W3328" s="8">
        <v>0.39999999999999991</v>
      </c>
      <c r="X3328" s="8">
        <v>1.4</v>
      </c>
      <c r="Y3328" s="8">
        <v>-1.0000000000000231E-2</v>
      </c>
      <c r="Z3328" s="8">
        <v>0</v>
      </c>
      <c r="AA3328">
        <v>0.10000000000000009</v>
      </c>
      <c r="AF3328" t="s">
        <v>3035</v>
      </c>
      <c r="AG3328" t="s">
        <v>106</v>
      </c>
      <c r="AH3328" t="s">
        <v>107</v>
      </c>
      <c r="AI3328" t="s">
        <v>188</v>
      </c>
      <c r="AJ3328" s="7">
        <v>42277</v>
      </c>
      <c r="AK3328" t="s">
        <v>3820</v>
      </c>
      <c r="AL3328" t="s">
        <v>109</v>
      </c>
      <c r="AM3328" t="s">
        <v>2972</v>
      </c>
      <c r="AN3328" t="s">
        <v>3827</v>
      </c>
      <c r="AO3328" t="str">
        <f>TEXT(A3328,"yyyy-mm-dd")</f>
        <v>2015-10-31</v>
      </c>
    </row>
    <row r="3329" spans="1:41">
      <c r="A3329" s="6" t="s">
        <v>3819</v>
      </c>
      <c r="B3329">
        <v>2015</v>
      </c>
      <c r="C3329">
        <v>10</v>
      </c>
      <c r="E3329" t="s">
        <v>2685</v>
      </c>
      <c r="F3329" t="s">
        <v>101</v>
      </c>
      <c r="G3329" t="s">
        <v>774</v>
      </c>
      <c r="H3329" t="s">
        <v>2686</v>
      </c>
      <c r="K3329" s="6"/>
      <c r="O3329" s="8">
        <v>3.36</v>
      </c>
      <c r="P3329" s="8">
        <v>3.3</v>
      </c>
      <c r="Q3329" s="8">
        <v>3.25</v>
      </c>
      <c r="R3329" s="8">
        <v>3.5</v>
      </c>
      <c r="S3329" s="8">
        <v>2.7</v>
      </c>
      <c r="T3329" s="8">
        <v>4</v>
      </c>
      <c r="U3329" s="8">
        <v>0.3</v>
      </c>
      <c r="V3329" s="9">
        <v>23</v>
      </c>
      <c r="W3329" s="8">
        <v>0.25</v>
      </c>
      <c r="X3329" s="8">
        <v>1.2999999999999998</v>
      </c>
      <c r="Y3329" s="8">
        <v>6.0000000000000053E-2</v>
      </c>
      <c r="Z3329" s="8">
        <v>-0.14000000000000012</v>
      </c>
      <c r="AA3329">
        <v>-4.9999999999999822E-2</v>
      </c>
      <c r="AF3329" t="s">
        <v>2687</v>
      </c>
      <c r="AG3329" t="s">
        <v>2688</v>
      </c>
      <c r="AH3329" t="s">
        <v>2689</v>
      </c>
      <c r="AI3329" t="s">
        <v>2690</v>
      </c>
      <c r="AJ3329" s="7"/>
      <c r="AK3329" t="s">
        <v>3820</v>
      </c>
      <c r="AL3329" t="s">
        <v>109</v>
      </c>
      <c r="AM3329" t="s">
        <v>2686</v>
      </c>
      <c r="AN3329" t="s">
        <v>3845</v>
      </c>
      <c r="AO3329" t="str">
        <f>TEXT(A3329,"yyyy-mm-dd")</f>
        <v>2015-10-31</v>
      </c>
    </row>
    <row r="3330" spans="1:41">
      <c r="A3330" s="6" t="s">
        <v>3819</v>
      </c>
      <c r="B3330">
        <v>2015</v>
      </c>
      <c r="C3330">
        <v>10</v>
      </c>
      <c r="E3330" t="s">
        <v>81</v>
      </c>
      <c r="F3330" t="s">
        <v>82</v>
      </c>
      <c r="G3330" t="s">
        <v>83</v>
      </c>
      <c r="H3330" t="s">
        <v>3453</v>
      </c>
      <c r="I3330">
        <v>2017</v>
      </c>
      <c r="K3330" s="6">
        <v>43100</v>
      </c>
      <c r="L3330">
        <v>26</v>
      </c>
      <c r="N3330" t="s">
        <v>463</v>
      </c>
      <c r="O3330" s="8">
        <v>3.4</v>
      </c>
      <c r="P3330" s="8">
        <v>3.4</v>
      </c>
      <c r="Q3330" s="8">
        <v>3.26</v>
      </c>
      <c r="R3330" s="8">
        <v>3.5</v>
      </c>
      <c r="S3330" s="8">
        <v>3</v>
      </c>
      <c r="T3330" s="8">
        <v>4.09</v>
      </c>
      <c r="U3330" s="8">
        <v>0.24</v>
      </c>
      <c r="V3330" s="9">
        <v>35</v>
      </c>
      <c r="W3330" s="8">
        <v>0.24000000000000021</v>
      </c>
      <c r="X3330" s="8">
        <v>1.0899999999999999</v>
      </c>
      <c r="Y3330" s="8">
        <v>0</v>
      </c>
      <c r="Z3330" s="8">
        <v>-2.0000000000000018E-2</v>
      </c>
      <c r="AA3330">
        <v>-2.0000000000000018E-2</v>
      </c>
      <c r="AF3330" t="s">
        <v>3454</v>
      </c>
      <c r="AG3330" t="s">
        <v>87</v>
      </c>
      <c r="AH3330" t="s">
        <v>88</v>
      </c>
      <c r="AI3330" t="s">
        <v>359</v>
      </c>
      <c r="AJ3330" s="7">
        <v>43100</v>
      </c>
      <c r="AK3330" t="s">
        <v>3820</v>
      </c>
      <c r="AL3330" t="s">
        <v>91</v>
      </c>
      <c r="AM3330" t="s">
        <v>3455</v>
      </c>
      <c r="AN3330" t="s">
        <v>3823</v>
      </c>
      <c r="AO3330" t="str">
        <f>TEXT(A3330,"yyyy-mm-dd")</f>
        <v>2015-10-31</v>
      </c>
    </row>
    <row r="3331" spans="1:41">
      <c r="A3331" s="6" t="s">
        <v>3819</v>
      </c>
      <c r="B3331">
        <v>2015</v>
      </c>
      <c r="C3331">
        <v>10</v>
      </c>
      <c r="E3331" t="s">
        <v>392</v>
      </c>
      <c r="F3331" t="s">
        <v>82</v>
      </c>
      <c r="G3331" t="s">
        <v>83</v>
      </c>
      <c r="H3331" t="s">
        <v>3453</v>
      </c>
      <c r="I3331">
        <v>2017</v>
      </c>
      <c r="K3331" s="6">
        <v>43100</v>
      </c>
      <c r="L3331">
        <v>26</v>
      </c>
      <c r="N3331" t="s">
        <v>463</v>
      </c>
      <c r="O3331" s="8">
        <v>3.09</v>
      </c>
      <c r="P3331" s="8">
        <v>3.17</v>
      </c>
      <c r="Q3331" s="8">
        <v>2.96</v>
      </c>
      <c r="R3331" s="8">
        <v>3.3</v>
      </c>
      <c r="S3331" s="8">
        <v>2.33</v>
      </c>
      <c r="T3331" s="8">
        <v>3.66</v>
      </c>
      <c r="U3331" s="8">
        <v>0.32</v>
      </c>
      <c r="V3331" s="9">
        <v>30</v>
      </c>
      <c r="W3331" s="8">
        <v>0.33999999999999986</v>
      </c>
      <c r="X3331" s="8">
        <v>1.33</v>
      </c>
      <c r="Y3331" s="8">
        <v>-8.0000000000000071E-2</v>
      </c>
      <c r="Z3331" s="8">
        <v>-3.0000000000000249E-2</v>
      </c>
      <c r="AA3331">
        <v>3.0000000000000249E-2</v>
      </c>
      <c r="AF3331" t="s">
        <v>3454</v>
      </c>
      <c r="AG3331" t="s">
        <v>87</v>
      </c>
      <c r="AH3331" t="s">
        <v>88</v>
      </c>
      <c r="AI3331" t="s">
        <v>359</v>
      </c>
      <c r="AJ3331" s="7">
        <v>43100</v>
      </c>
      <c r="AK3331" t="s">
        <v>3820</v>
      </c>
      <c r="AL3331" t="s">
        <v>393</v>
      </c>
      <c r="AM3331" t="s">
        <v>3455</v>
      </c>
      <c r="AN3331" t="s">
        <v>3826</v>
      </c>
      <c r="AO3331" t="str">
        <f>TEXT(A3331,"yyyy-mm-dd")</f>
        <v>2015-10-31</v>
      </c>
    </row>
    <row r="3332" spans="1:41">
      <c r="A3332" s="6" t="s">
        <v>3819</v>
      </c>
      <c r="B3332">
        <v>2015</v>
      </c>
      <c r="C3332">
        <v>10</v>
      </c>
      <c r="E3332" t="s">
        <v>81</v>
      </c>
      <c r="F3332" t="s">
        <v>82</v>
      </c>
      <c r="G3332" t="s">
        <v>83</v>
      </c>
      <c r="H3332" t="s">
        <v>3018</v>
      </c>
      <c r="I3332">
        <v>2016</v>
      </c>
      <c r="K3332" s="6">
        <v>42735</v>
      </c>
      <c r="L3332">
        <v>14</v>
      </c>
      <c r="N3332" t="s">
        <v>244</v>
      </c>
      <c r="O3332" s="8">
        <v>3.44</v>
      </c>
      <c r="P3332" s="8">
        <v>3.45</v>
      </c>
      <c r="Q3332" s="8">
        <v>3.27</v>
      </c>
      <c r="R3332" s="8">
        <v>3.58</v>
      </c>
      <c r="S3332" s="8">
        <v>2.9</v>
      </c>
      <c r="T3332" s="8">
        <v>4.57</v>
      </c>
      <c r="U3332" s="8">
        <v>0.31</v>
      </c>
      <c r="V3332" s="9">
        <v>37</v>
      </c>
      <c r="W3332" s="8">
        <v>0.31000000000000005</v>
      </c>
      <c r="X3332" s="8">
        <v>1.6700000000000004</v>
      </c>
      <c r="Y3332" s="8">
        <v>-1.0000000000000231E-2</v>
      </c>
      <c r="Z3332" s="8">
        <v>2.0000000000000018E-2</v>
      </c>
      <c r="AA3332">
        <v>-2.0000000000000018E-2</v>
      </c>
      <c r="AF3332" t="s">
        <v>3019</v>
      </c>
      <c r="AG3332" t="s">
        <v>87</v>
      </c>
      <c r="AH3332" t="s">
        <v>88</v>
      </c>
      <c r="AI3332" t="s">
        <v>97</v>
      </c>
      <c r="AJ3332" s="7">
        <v>42735</v>
      </c>
      <c r="AK3332" t="s">
        <v>3820</v>
      </c>
      <c r="AL3332" t="s">
        <v>91</v>
      </c>
      <c r="AM3332" t="s">
        <v>3020</v>
      </c>
      <c r="AN3332" t="s">
        <v>3822</v>
      </c>
      <c r="AO3332" t="str">
        <f>TEXT(A3332,"yyyy-mm-dd")</f>
        <v>2015-10-31</v>
      </c>
    </row>
    <row r="3333" spans="1:41">
      <c r="A3333" s="6" t="s">
        <v>3819</v>
      </c>
      <c r="B3333">
        <v>2015</v>
      </c>
      <c r="C3333">
        <v>10</v>
      </c>
      <c r="E3333" t="s">
        <v>392</v>
      </c>
      <c r="F3333" t="s">
        <v>82</v>
      </c>
      <c r="G3333" t="s">
        <v>83</v>
      </c>
      <c r="H3333" t="s">
        <v>3018</v>
      </c>
      <c r="I3333">
        <v>2016</v>
      </c>
      <c r="K3333" s="6">
        <v>42735</v>
      </c>
      <c r="L3333">
        <v>14</v>
      </c>
      <c r="N3333" t="s">
        <v>244</v>
      </c>
      <c r="O3333" s="8">
        <v>3.12</v>
      </c>
      <c r="P3333" s="8">
        <v>3.1</v>
      </c>
      <c r="Q3333" s="8">
        <v>2.95</v>
      </c>
      <c r="R3333" s="8">
        <v>3.25</v>
      </c>
      <c r="S3333" s="8">
        <v>2.4500000000000002</v>
      </c>
      <c r="T3333" s="8">
        <v>3.93</v>
      </c>
      <c r="U3333" s="8">
        <v>0.32</v>
      </c>
      <c r="V3333" s="9">
        <v>33</v>
      </c>
      <c r="W3333" s="8">
        <v>0.29999999999999982</v>
      </c>
      <c r="X3333" s="8">
        <v>1.48</v>
      </c>
      <c r="Y3333" s="8">
        <v>2.0000000000000018E-2</v>
      </c>
      <c r="Z3333" s="8">
        <v>0</v>
      </c>
      <c r="AA3333">
        <v>-9.0000000000000302E-2</v>
      </c>
      <c r="AF3333" t="s">
        <v>3019</v>
      </c>
      <c r="AG3333" t="s">
        <v>87</v>
      </c>
      <c r="AH3333" t="s">
        <v>88</v>
      </c>
      <c r="AI3333" t="s">
        <v>97</v>
      </c>
      <c r="AJ3333" s="7">
        <v>42735</v>
      </c>
      <c r="AK3333" t="s">
        <v>3820</v>
      </c>
      <c r="AL3333" t="s">
        <v>393</v>
      </c>
      <c r="AM3333" t="s">
        <v>3020</v>
      </c>
      <c r="AN3333" t="s">
        <v>3825</v>
      </c>
      <c r="AO3333" t="str">
        <f>TEXT(A3333,"yyyy-mm-dd")</f>
        <v>2015-10-31</v>
      </c>
    </row>
    <row r="3334" spans="1:41">
      <c r="A3334" s="6" t="s">
        <v>3819</v>
      </c>
      <c r="B3334">
        <v>2015</v>
      </c>
      <c r="C3334">
        <v>10</v>
      </c>
      <c r="E3334" t="s">
        <v>81</v>
      </c>
      <c r="F3334" t="s">
        <v>82</v>
      </c>
      <c r="G3334" t="s">
        <v>83</v>
      </c>
      <c r="H3334" t="s">
        <v>2624</v>
      </c>
      <c r="I3334">
        <v>2015</v>
      </c>
      <c r="K3334" s="6">
        <v>42369</v>
      </c>
      <c r="L3334">
        <v>2</v>
      </c>
      <c r="N3334" t="s">
        <v>104</v>
      </c>
      <c r="O3334" s="8">
        <v>2.66</v>
      </c>
      <c r="P3334" s="8">
        <v>2.66</v>
      </c>
      <c r="Q3334" s="8">
        <v>2.54</v>
      </c>
      <c r="R3334" s="8">
        <v>2.7</v>
      </c>
      <c r="S3334" s="8">
        <v>2.34</v>
      </c>
      <c r="T3334" s="8">
        <v>3.32</v>
      </c>
      <c r="U3334" s="8">
        <v>0.18</v>
      </c>
      <c r="V3334" s="9">
        <v>37</v>
      </c>
      <c r="W3334" s="8">
        <v>0.16000000000000014</v>
      </c>
      <c r="X3334" s="8">
        <v>0.98</v>
      </c>
      <c r="Y3334" s="8">
        <v>0</v>
      </c>
      <c r="Z3334" s="8">
        <v>-8.9999999999999858E-2</v>
      </c>
      <c r="AA3334">
        <v>2.0000000000000462E-2</v>
      </c>
      <c r="AF3334" t="s">
        <v>2625</v>
      </c>
      <c r="AG3334" t="s">
        <v>87</v>
      </c>
      <c r="AH3334" t="s">
        <v>88</v>
      </c>
      <c r="AI3334" t="s">
        <v>89</v>
      </c>
      <c r="AJ3334" s="7">
        <v>42369</v>
      </c>
      <c r="AK3334" t="s">
        <v>3820</v>
      </c>
      <c r="AL3334" t="s">
        <v>91</v>
      </c>
      <c r="AM3334" t="s">
        <v>2626</v>
      </c>
      <c r="AN3334" t="s">
        <v>3821</v>
      </c>
      <c r="AO3334" t="str">
        <f>TEXT(A3334,"yyyy-mm-dd")</f>
        <v>2015-10-31</v>
      </c>
    </row>
    <row r="3335" spans="1:41">
      <c r="A3335" s="6" t="s">
        <v>3819</v>
      </c>
      <c r="B3335">
        <v>2015</v>
      </c>
      <c r="C3335">
        <v>10</v>
      </c>
      <c r="E3335" t="s">
        <v>392</v>
      </c>
      <c r="F3335" t="s">
        <v>82</v>
      </c>
      <c r="G3335" t="s">
        <v>83</v>
      </c>
      <c r="H3335" t="s">
        <v>2624</v>
      </c>
      <c r="I3335">
        <v>2015</v>
      </c>
      <c r="K3335" s="6">
        <v>42369</v>
      </c>
      <c r="L3335">
        <v>2</v>
      </c>
      <c r="N3335" t="s">
        <v>104</v>
      </c>
      <c r="O3335" s="8">
        <v>2.69</v>
      </c>
      <c r="P3335" s="8">
        <v>2.61</v>
      </c>
      <c r="Q3335" s="8">
        <v>2.56</v>
      </c>
      <c r="R3335" s="8">
        <v>2.73</v>
      </c>
      <c r="S3335" s="8">
        <v>2.4300000000000002</v>
      </c>
      <c r="T3335" s="8">
        <v>3.71</v>
      </c>
      <c r="U3335" s="8">
        <v>0.25</v>
      </c>
      <c r="V3335" s="9">
        <v>34</v>
      </c>
      <c r="W3335" s="8">
        <v>0.16999999999999993</v>
      </c>
      <c r="X3335" s="8">
        <v>1.2799999999999998</v>
      </c>
      <c r="Y3335" s="8">
        <v>8.0000000000000071E-2</v>
      </c>
      <c r="Z3335" s="8">
        <v>9.9999999999997868E-3</v>
      </c>
      <c r="AA3335">
        <v>-8.0000000000000071E-2</v>
      </c>
      <c r="AF3335" t="s">
        <v>2625</v>
      </c>
      <c r="AG3335" t="s">
        <v>87</v>
      </c>
      <c r="AH3335" t="s">
        <v>88</v>
      </c>
      <c r="AI3335" t="s">
        <v>89</v>
      </c>
      <c r="AJ3335" s="7">
        <v>42369</v>
      </c>
      <c r="AK3335" t="s">
        <v>3820</v>
      </c>
      <c r="AL3335" t="s">
        <v>393</v>
      </c>
      <c r="AM3335" t="s">
        <v>2626</v>
      </c>
      <c r="AN3335" t="s">
        <v>3824</v>
      </c>
      <c r="AO3335" t="str">
        <f>TEXT(A3335,"yyyy-mm-dd")</f>
        <v>2015-10-31</v>
      </c>
    </row>
    <row r="3336" spans="1:41">
      <c r="A3336" s="6" t="s">
        <v>3819</v>
      </c>
      <c r="B3336">
        <v>2015</v>
      </c>
      <c r="C3336">
        <v>10</v>
      </c>
      <c r="E3336" t="s">
        <v>81</v>
      </c>
      <c r="F3336" t="s">
        <v>82</v>
      </c>
      <c r="G3336" t="s">
        <v>774</v>
      </c>
      <c r="H3336" t="s">
        <v>775</v>
      </c>
      <c r="K3336" s="6"/>
      <c r="O3336" s="8">
        <v>3.39</v>
      </c>
      <c r="P3336" s="8">
        <v>3.4</v>
      </c>
      <c r="Q3336" s="8">
        <v>3.24</v>
      </c>
      <c r="R3336" s="8">
        <v>3.5</v>
      </c>
      <c r="S3336" s="8">
        <v>3</v>
      </c>
      <c r="T3336" s="8">
        <v>4.0999999999999996</v>
      </c>
      <c r="U3336" s="8">
        <v>0.25</v>
      </c>
      <c r="V3336" s="9">
        <v>31</v>
      </c>
      <c r="W3336" s="8">
        <v>0.25999999999999979</v>
      </c>
      <c r="X3336" s="8">
        <v>1.0999999999999996</v>
      </c>
      <c r="Y3336" s="8">
        <v>-9.9999999999997868E-3</v>
      </c>
      <c r="Z3336" s="8">
        <v>-6.0000000000000053E-2</v>
      </c>
      <c r="AA3336">
        <v>-3.0000000000000249E-2</v>
      </c>
      <c r="AF3336" t="s">
        <v>776</v>
      </c>
      <c r="AG3336" t="s">
        <v>777</v>
      </c>
      <c r="AH3336" t="s">
        <v>778</v>
      </c>
      <c r="AI3336" t="s">
        <v>779</v>
      </c>
      <c r="AJ3336" s="7"/>
      <c r="AK3336" t="s">
        <v>3820</v>
      </c>
      <c r="AL3336" t="s">
        <v>91</v>
      </c>
      <c r="AM3336" t="s">
        <v>775</v>
      </c>
      <c r="AN3336" t="s">
        <v>3841</v>
      </c>
      <c r="AO3336" t="str">
        <f>TEXT(A3336,"yyyy-mm-dd")</f>
        <v>2015-10-31</v>
      </c>
    </row>
    <row r="3337" spans="1:41">
      <c r="A3337" s="6" t="s">
        <v>3819</v>
      </c>
      <c r="B3337">
        <v>2015</v>
      </c>
      <c r="C3337">
        <v>10</v>
      </c>
      <c r="E3337" t="s">
        <v>81</v>
      </c>
      <c r="F3337" t="s">
        <v>82</v>
      </c>
      <c r="G3337" t="s">
        <v>774</v>
      </c>
      <c r="H3337" t="s">
        <v>1536</v>
      </c>
      <c r="K3337" s="6"/>
      <c r="O3337" s="8">
        <v>3.34</v>
      </c>
      <c r="P3337" s="8">
        <v>3.32</v>
      </c>
      <c r="Q3337" s="8">
        <v>3.1</v>
      </c>
      <c r="R3337" s="8">
        <v>3.5</v>
      </c>
      <c r="S3337" s="8">
        <v>3</v>
      </c>
      <c r="T3337" s="8">
        <v>3.95</v>
      </c>
      <c r="U3337" s="8">
        <v>0.25</v>
      </c>
      <c r="V3337" s="9">
        <v>29</v>
      </c>
      <c r="W3337" s="8">
        <v>0.39999999999999991</v>
      </c>
      <c r="X3337" s="8">
        <v>0.95000000000000018</v>
      </c>
      <c r="Y3337" s="8">
        <v>2.0000000000000018E-2</v>
      </c>
      <c r="Z3337" s="8">
        <v>-0.18000000000000016</v>
      </c>
      <c r="AA3337">
        <v>1.0000000000000231E-2</v>
      </c>
      <c r="AF3337" t="s">
        <v>1537</v>
      </c>
      <c r="AG3337" t="s">
        <v>777</v>
      </c>
      <c r="AH3337" t="s">
        <v>778</v>
      </c>
      <c r="AI3337" t="s">
        <v>1538</v>
      </c>
      <c r="AJ3337" s="7"/>
      <c r="AK3337" t="s">
        <v>3820</v>
      </c>
      <c r="AL3337" t="s">
        <v>91</v>
      </c>
      <c r="AM3337" t="s">
        <v>1536</v>
      </c>
      <c r="AN3337" t="s">
        <v>3842</v>
      </c>
      <c r="AO3337" t="str">
        <f>TEXT(A3337,"yyyy-mm-dd")</f>
        <v>2015-10-31</v>
      </c>
    </row>
    <row r="3338" spans="1:41">
      <c r="A3338" s="6" t="s">
        <v>3819</v>
      </c>
      <c r="B3338">
        <v>2015</v>
      </c>
      <c r="C3338">
        <v>10</v>
      </c>
      <c r="E3338" t="s">
        <v>392</v>
      </c>
      <c r="F3338" t="s">
        <v>82</v>
      </c>
      <c r="G3338" t="s">
        <v>774</v>
      </c>
      <c r="H3338" t="s">
        <v>775</v>
      </c>
      <c r="K3338" s="6"/>
      <c r="O3338" s="8">
        <v>3.17</v>
      </c>
      <c r="P3338" s="8">
        <v>3.19</v>
      </c>
      <c r="Q3338" s="8">
        <v>3</v>
      </c>
      <c r="R3338" s="8">
        <v>3.3</v>
      </c>
      <c r="S3338" s="8">
        <v>2.6</v>
      </c>
      <c r="T3338" s="8">
        <v>3.75</v>
      </c>
      <c r="U3338" s="8">
        <v>0.27</v>
      </c>
      <c r="V3338" s="9">
        <v>26</v>
      </c>
      <c r="W3338" s="8">
        <v>0.29999999999999982</v>
      </c>
      <c r="X3338" s="8">
        <v>1.1499999999999999</v>
      </c>
      <c r="Y3338" s="8">
        <v>-2.0000000000000018E-2</v>
      </c>
      <c r="Z3338" s="8">
        <v>-1.0000000000000231E-2</v>
      </c>
      <c r="AA3338">
        <v>-2.0000000000000462E-2</v>
      </c>
      <c r="AF3338" t="s">
        <v>776</v>
      </c>
      <c r="AG3338" t="s">
        <v>777</v>
      </c>
      <c r="AH3338" t="s">
        <v>778</v>
      </c>
      <c r="AI3338" t="s">
        <v>779</v>
      </c>
      <c r="AJ3338" s="7"/>
      <c r="AK3338" t="s">
        <v>3820</v>
      </c>
      <c r="AL3338" t="s">
        <v>393</v>
      </c>
      <c r="AM3338" t="s">
        <v>775</v>
      </c>
      <c r="AN3338" t="s">
        <v>3843</v>
      </c>
      <c r="AO3338" t="str">
        <f>TEXT(A3338,"yyyy-mm-dd")</f>
        <v>2015-10-31</v>
      </c>
    </row>
    <row r="3339" spans="1:41">
      <c r="A3339" s="6" t="s">
        <v>3819</v>
      </c>
      <c r="B3339">
        <v>2015</v>
      </c>
      <c r="C3339">
        <v>10</v>
      </c>
      <c r="E3339" t="s">
        <v>392</v>
      </c>
      <c r="F3339" t="s">
        <v>82</v>
      </c>
      <c r="G3339" t="s">
        <v>774</v>
      </c>
      <c r="H3339" t="s">
        <v>1536</v>
      </c>
      <c r="K3339" s="6"/>
      <c r="O3339" s="8">
        <v>3.1</v>
      </c>
      <c r="P3339" s="8">
        <v>3.1</v>
      </c>
      <c r="Q3339" s="8">
        <v>3</v>
      </c>
      <c r="R3339" s="8">
        <v>3.25</v>
      </c>
      <c r="S3339" s="8">
        <v>2.44</v>
      </c>
      <c r="T3339" s="8">
        <v>3.65</v>
      </c>
      <c r="U3339" s="8">
        <v>0.35</v>
      </c>
      <c r="V3339" s="9">
        <v>25</v>
      </c>
      <c r="W3339" s="8">
        <v>0.25</v>
      </c>
      <c r="X3339" s="8">
        <v>1.21</v>
      </c>
      <c r="Y3339" s="8">
        <v>0</v>
      </c>
      <c r="Z3339" s="8">
        <v>-4.9999999999999822E-2</v>
      </c>
      <c r="AA3339">
        <v>-0.18000000000000016</v>
      </c>
      <c r="AF3339" t="s">
        <v>1537</v>
      </c>
      <c r="AG3339" t="s">
        <v>777</v>
      </c>
      <c r="AH3339" t="s">
        <v>778</v>
      </c>
      <c r="AI3339" t="s">
        <v>1538</v>
      </c>
      <c r="AJ3339" s="7"/>
      <c r="AK3339" t="s">
        <v>3820</v>
      </c>
      <c r="AL3339" t="s">
        <v>393</v>
      </c>
      <c r="AM3339" t="s">
        <v>1536</v>
      </c>
      <c r="AN3339" t="s">
        <v>3844</v>
      </c>
      <c r="AO3339" t="str">
        <f>TEXT(A3339,"yyyy-mm-dd")</f>
        <v>2015-10-31</v>
      </c>
    </row>
    <row r="3340" spans="1:41">
      <c r="A3340" s="6" t="s">
        <v>3819</v>
      </c>
      <c r="B3340">
        <v>2015</v>
      </c>
      <c r="C3340">
        <v>10</v>
      </c>
      <c r="E3340" t="s">
        <v>112</v>
      </c>
      <c r="F3340" t="s">
        <v>113</v>
      </c>
      <c r="G3340" t="s">
        <v>83</v>
      </c>
      <c r="H3340" t="s">
        <v>3453</v>
      </c>
      <c r="I3340">
        <v>2017</v>
      </c>
      <c r="K3340" s="6">
        <v>43100</v>
      </c>
      <c r="L3340">
        <v>26</v>
      </c>
      <c r="N3340" t="s">
        <v>463</v>
      </c>
      <c r="O3340" s="8">
        <v>4.71</v>
      </c>
      <c r="P3340" s="8">
        <v>4.53</v>
      </c>
      <c r="Q3340" s="8">
        <v>4.43</v>
      </c>
      <c r="R3340" s="8">
        <v>5.15</v>
      </c>
      <c r="S3340" s="8">
        <v>3.58</v>
      </c>
      <c r="T3340" s="8">
        <v>6</v>
      </c>
      <c r="U3340" s="8">
        <v>0.6</v>
      </c>
      <c r="V3340" s="9">
        <v>26</v>
      </c>
      <c r="W3340" s="8">
        <v>0.72000000000000064</v>
      </c>
      <c r="X3340" s="8">
        <v>2.42</v>
      </c>
      <c r="Y3340" s="8">
        <v>0.17999999999999972</v>
      </c>
      <c r="Z3340" s="8">
        <v>-9.9999999999997868E-3</v>
      </c>
      <c r="AA3340">
        <v>0.25000000000000089</v>
      </c>
      <c r="AF3340" t="s">
        <v>3493</v>
      </c>
      <c r="AG3340" t="s">
        <v>115</v>
      </c>
      <c r="AH3340" t="s">
        <v>116</v>
      </c>
      <c r="AI3340" t="s">
        <v>359</v>
      </c>
      <c r="AJ3340" s="7">
        <v>43100</v>
      </c>
      <c r="AK3340" t="s">
        <v>3820</v>
      </c>
      <c r="AL3340" t="s">
        <v>118</v>
      </c>
      <c r="AM3340" t="s">
        <v>3455</v>
      </c>
      <c r="AN3340" t="s">
        <v>3848</v>
      </c>
      <c r="AO3340" t="str">
        <f>TEXT(A3340,"yyyy-mm-dd")</f>
        <v>2015-10-31</v>
      </c>
    </row>
    <row r="3341" spans="1:41">
      <c r="A3341" s="6" t="s">
        <v>3819</v>
      </c>
      <c r="B3341">
        <v>2015</v>
      </c>
      <c r="C3341">
        <v>10</v>
      </c>
      <c r="E3341" t="s">
        <v>2881</v>
      </c>
      <c r="F3341" t="s">
        <v>113</v>
      </c>
      <c r="G3341" t="s">
        <v>83</v>
      </c>
      <c r="H3341" t="s">
        <v>3453</v>
      </c>
      <c r="I3341">
        <v>2017</v>
      </c>
      <c r="K3341" s="6">
        <v>43100</v>
      </c>
      <c r="L3341">
        <v>26</v>
      </c>
      <c r="N3341" t="s">
        <v>463</v>
      </c>
      <c r="O3341" s="8">
        <v>6.95</v>
      </c>
      <c r="P3341" s="8">
        <v>6.76</v>
      </c>
      <c r="Q3341" s="8">
        <v>6.55</v>
      </c>
      <c r="R3341" s="8">
        <v>7.32</v>
      </c>
      <c r="S3341" s="8">
        <v>5.36</v>
      </c>
      <c r="T3341" s="8">
        <v>8.6</v>
      </c>
      <c r="U3341" s="8">
        <v>0.75</v>
      </c>
      <c r="V3341" s="9">
        <v>20</v>
      </c>
      <c r="W3341" s="8">
        <v>0.77000000000000046</v>
      </c>
      <c r="X3341" s="8">
        <v>3.2399999999999993</v>
      </c>
      <c r="Y3341" s="8">
        <v>0.19000000000000039</v>
      </c>
      <c r="Z3341" s="8">
        <v>-4.0000000000000036E-2</v>
      </c>
      <c r="AA3341">
        <v>0.15000000000000036</v>
      </c>
      <c r="AF3341" t="s">
        <v>3498</v>
      </c>
      <c r="AG3341" t="s">
        <v>2883</v>
      </c>
      <c r="AH3341" t="s">
        <v>2884</v>
      </c>
      <c r="AI3341" t="s">
        <v>359</v>
      </c>
      <c r="AJ3341" s="7">
        <v>43100</v>
      </c>
      <c r="AK3341" t="s">
        <v>3820</v>
      </c>
      <c r="AL3341" t="s">
        <v>2885</v>
      </c>
      <c r="AM3341" t="s">
        <v>3455</v>
      </c>
      <c r="AN3341" t="s">
        <v>3851</v>
      </c>
      <c r="AO3341" t="str">
        <f>TEXT(A3341,"yyyy-mm-dd")</f>
        <v>2015-10-31</v>
      </c>
    </row>
    <row r="3342" spans="1:41">
      <c r="A3342" s="6" t="s">
        <v>3819</v>
      </c>
      <c r="B3342">
        <v>2015</v>
      </c>
      <c r="C3342">
        <v>10</v>
      </c>
      <c r="E3342" t="s">
        <v>112</v>
      </c>
      <c r="F3342" t="s">
        <v>113</v>
      </c>
      <c r="G3342" t="s">
        <v>83</v>
      </c>
      <c r="H3342" t="s">
        <v>3018</v>
      </c>
      <c r="I3342">
        <v>2016</v>
      </c>
      <c r="K3342" s="6">
        <v>42735</v>
      </c>
      <c r="L3342">
        <v>14</v>
      </c>
      <c r="N3342" t="s">
        <v>244</v>
      </c>
      <c r="O3342" s="8">
        <v>3.99</v>
      </c>
      <c r="P3342" s="8">
        <v>4</v>
      </c>
      <c r="Q3342" s="8">
        <v>3.78</v>
      </c>
      <c r="R3342" s="8">
        <v>4.25</v>
      </c>
      <c r="S3342" s="8">
        <v>3.22</v>
      </c>
      <c r="T3342" s="8">
        <v>4.7</v>
      </c>
      <c r="U3342" s="8">
        <v>0.32</v>
      </c>
      <c r="V3342" s="9">
        <v>30</v>
      </c>
      <c r="W3342" s="8">
        <v>0.4700000000000002</v>
      </c>
      <c r="X3342" s="8">
        <v>1.48</v>
      </c>
      <c r="Y3342" s="8">
        <v>-9.9999999999997868E-3</v>
      </c>
      <c r="Z3342" s="8">
        <v>0</v>
      </c>
      <c r="AA3342">
        <v>0.11000000000000032</v>
      </c>
      <c r="AF3342" t="s">
        <v>3059</v>
      </c>
      <c r="AG3342" t="s">
        <v>115</v>
      </c>
      <c r="AH3342" t="s">
        <v>116</v>
      </c>
      <c r="AI3342" t="s">
        <v>230</v>
      </c>
      <c r="AJ3342" s="7">
        <v>42735</v>
      </c>
      <c r="AK3342" t="s">
        <v>3820</v>
      </c>
      <c r="AL3342" t="s">
        <v>118</v>
      </c>
      <c r="AM3342" t="s">
        <v>3020</v>
      </c>
      <c r="AN3342" t="s">
        <v>3847</v>
      </c>
      <c r="AO3342" t="str">
        <f>TEXT(A3342,"yyyy-mm-dd")</f>
        <v>2015-10-31</v>
      </c>
    </row>
    <row r="3343" spans="1:41">
      <c r="A3343" s="6" t="s">
        <v>3819</v>
      </c>
      <c r="B3343">
        <v>2015</v>
      </c>
      <c r="C3343">
        <v>10</v>
      </c>
      <c r="E3343" t="s">
        <v>2881</v>
      </c>
      <c r="F3343" t="s">
        <v>113</v>
      </c>
      <c r="G3343" t="s">
        <v>83</v>
      </c>
      <c r="H3343" t="s">
        <v>3018</v>
      </c>
      <c r="I3343">
        <v>2016</v>
      </c>
      <c r="K3343" s="6">
        <v>42735</v>
      </c>
      <c r="L3343">
        <v>14</v>
      </c>
      <c r="N3343" t="s">
        <v>244</v>
      </c>
      <c r="O3343" s="8">
        <v>6.59</v>
      </c>
      <c r="P3343" s="8">
        <v>6.5</v>
      </c>
      <c r="Q3343" s="8">
        <v>6.41</v>
      </c>
      <c r="R3343" s="8">
        <v>6.88</v>
      </c>
      <c r="S3343" s="8">
        <v>5.67</v>
      </c>
      <c r="T3343" s="8">
        <v>7.53</v>
      </c>
      <c r="U3343" s="8">
        <v>0.41</v>
      </c>
      <c r="V3343" s="9">
        <v>23</v>
      </c>
      <c r="W3343" s="8">
        <v>0.46999999999999975</v>
      </c>
      <c r="X3343" s="8">
        <v>1.8600000000000003</v>
      </c>
      <c r="Y3343" s="8">
        <v>8.9999999999999858E-2</v>
      </c>
      <c r="Z3343" s="8">
        <v>-0.12000000000000011</v>
      </c>
      <c r="AA3343">
        <v>-2.0000000000000462E-2</v>
      </c>
      <c r="AF3343" t="s">
        <v>3099</v>
      </c>
      <c r="AG3343" t="s">
        <v>2883</v>
      </c>
      <c r="AH3343" t="s">
        <v>2884</v>
      </c>
      <c r="AI3343" t="s">
        <v>230</v>
      </c>
      <c r="AJ3343" s="7">
        <v>42735</v>
      </c>
      <c r="AK3343" t="s">
        <v>3820</v>
      </c>
      <c r="AL3343" t="s">
        <v>2885</v>
      </c>
      <c r="AM3343" t="s">
        <v>3020</v>
      </c>
      <c r="AN3343" t="s">
        <v>3850</v>
      </c>
      <c r="AO3343" t="str">
        <f>TEXT(A3343,"yyyy-mm-dd")</f>
        <v>2015-10-31</v>
      </c>
    </row>
    <row r="3344" spans="1:41">
      <c r="A3344" s="6" t="s">
        <v>3819</v>
      </c>
      <c r="B3344">
        <v>2015</v>
      </c>
      <c r="C3344">
        <v>10</v>
      </c>
      <c r="E3344" t="s">
        <v>112</v>
      </c>
      <c r="F3344" t="s">
        <v>113</v>
      </c>
      <c r="G3344" t="s">
        <v>83</v>
      </c>
      <c r="H3344" t="s">
        <v>2624</v>
      </c>
      <c r="I3344">
        <v>2015</v>
      </c>
      <c r="K3344" s="6">
        <v>42369</v>
      </c>
      <c r="L3344">
        <v>2</v>
      </c>
      <c r="N3344" t="s">
        <v>104</v>
      </c>
      <c r="O3344" s="8">
        <v>3.23</v>
      </c>
      <c r="P3344" s="8">
        <v>3.25</v>
      </c>
      <c r="Q3344" s="8">
        <v>3.1</v>
      </c>
      <c r="R3344" s="8">
        <v>3.32</v>
      </c>
      <c r="S3344" s="8">
        <v>2.97</v>
      </c>
      <c r="T3344" s="8">
        <v>3.58</v>
      </c>
      <c r="U3344" s="8">
        <v>0.16</v>
      </c>
      <c r="V3344" s="9">
        <v>30</v>
      </c>
      <c r="W3344" s="8">
        <v>0.21999999999999975</v>
      </c>
      <c r="X3344" s="8">
        <v>0.60999999999999988</v>
      </c>
      <c r="Y3344" s="8">
        <v>-2.0000000000000018E-2</v>
      </c>
      <c r="Z3344" s="8">
        <v>-4.9999999999999822E-2</v>
      </c>
      <c r="AA3344">
        <v>6.999999999999984E-2</v>
      </c>
      <c r="AF3344" t="s">
        <v>2694</v>
      </c>
      <c r="AG3344" t="s">
        <v>115</v>
      </c>
      <c r="AH3344" t="s">
        <v>116</v>
      </c>
      <c r="AI3344" t="s">
        <v>117</v>
      </c>
      <c r="AJ3344" s="7">
        <v>42369</v>
      </c>
      <c r="AK3344" t="s">
        <v>3820</v>
      </c>
      <c r="AL3344" t="s">
        <v>118</v>
      </c>
      <c r="AM3344" t="s">
        <v>2626</v>
      </c>
      <c r="AN3344" t="s">
        <v>3846</v>
      </c>
      <c r="AO3344" t="str">
        <f>TEXT(A3344,"yyyy-mm-dd")</f>
        <v>2015-10-31</v>
      </c>
    </row>
    <row r="3345" spans="1:41">
      <c r="A3345" s="6" t="s">
        <v>3819</v>
      </c>
      <c r="B3345">
        <v>2015</v>
      </c>
      <c r="C3345">
        <v>10</v>
      </c>
      <c r="E3345" t="s">
        <v>2881</v>
      </c>
      <c r="F3345" t="s">
        <v>113</v>
      </c>
      <c r="G3345" t="s">
        <v>83</v>
      </c>
      <c r="H3345" t="s">
        <v>2624</v>
      </c>
      <c r="I3345">
        <v>2015</v>
      </c>
      <c r="K3345" s="6">
        <v>42369</v>
      </c>
      <c r="L3345">
        <v>2</v>
      </c>
      <c r="N3345" t="s">
        <v>104</v>
      </c>
      <c r="O3345" s="8">
        <v>6.14</v>
      </c>
      <c r="P3345" s="8">
        <v>6.2</v>
      </c>
      <c r="Q3345" s="8">
        <v>6</v>
      </c>
      <c r="R3345" s="8">
        <v>6.28</v>
      </c>
      <c r="S3345" s="8">
        <v>5.35</v>
      </c>
      <c r="T3345" s="8">
        <v>6.7</v>
      </c>
      <c r="U3345" s="8">
        <v>0.3</v>
      </c>
      <c r="V3345" s="9">
        <v>23</v>
      </c>
      <c r="W3345" s="8">
        <v>0.28000000000000025</v>
      </c>
      <c r="X3345" s="8">
        <v>1.3500000000000005</v>
      </c>
      <c r="Y3345" s="8">
        <v>-6.0000000000000497E-2</v>
      </c>
      <c r="Z3345" s="8">
        <v>-3.0000000000000249E-2</v>
      </c>
      <c r="AA3345">
        <v>0.11000000000000032</v>
      </c>
      <c r="AF3345" t="s">
        <v>3062</v>
      </c>
      <c r="AG3345" t="s">
        <v>2883</v>
      </c>
      <c r="AH3345" t="s">
        <v>2884</v>
      </c>
      <c r="AI3345" t="s">
        <v>117</v>
      </c>
      <c r="AJ3345" s="7">
        <v>42369</v>
      </c>
      <c r="AK3345" t="s">
        <v>3820</v>
      </c>
      <c r="AL3345" t="s">
        <v>2885</v>
      </c>
      <c r="AM3345" t="s">
        <v>2626</v>
      </c>
      <c r="AN3345" t="s">
        <v>3849</v>
      </c>
      <c r="AO3345" t="str">
        <f>TEXT(A3345,"yyyy-mm-dd")</f>
        <v>2015-10-31</v>
      </c>
    </row>
    <row r="3346" spans="1:41">
      <c r="A3346" s="6" t="s">
        <v>3852</v>
      </c>
      <c r="B3346">
        <v>2015</v>
      </c>
      <c r="C3346">
        <v>11</v>
      </c>
      <c r="E3346" t="s">
        <v>1907</v>
      </c>
      <c r="F3346" t="s">
        <v>1908</v>
      </c>
      <c r="G3346" t="s">
        <v>102</v>
      </c>
      <c r="H3346" t="s">
        <v>3804</v>
      </c>
      <c r="I3346">
        <v>2017</v>
      </c>
      <c r="J3346">
        <v>3</v>
      </c>
      <c r="K3346" s="6">
        <v>43008</v>
      </c>
      <c r="L3346">
        <v>22</v>
      </c>
      <c r="M3346">
        <v>7</v>
      </c>
      <c r="N3346" t="s">
        <v>167</v>
      </c>
      <c r="O3346" s="8">
        <v>4.55</v>
      </c>
      <c r="P3346" s="8">
        <v>4.5</v>
      </c>
      <c r="Q3346" s="8">
        <v>4.13</v>
      </c>
      <c r="R3346" s="8">
        <v>4.75</v>
      </c>
      <c r="S3346" s="8">
        <v>3.75</v>
      </c>
      <c r="T3346" s="8">
        <v>5.75</v>
      </c>
      <c r="U3346" s="8">
        <v>0.55000000000000004</v>
      </c>
      <c r="V3346" s="9">
        <v>27</v>
      </c>
      <c r="W3346" s="8">
        <v>0.62000000000000011</v>
      </c>
      <c r="X3346" s="8">
        <v>2</v>
      </c>
      <c r="Y3346" s="8">
        <v>4.9999999999999822E-2</v>
      </c>
      <c r="Z3346" s="8">
        <v>0</v>
      </c>
      <c r="AA3346">
        <v>0.10000000000000053</v>
      </c>
      <c r="AF3346" t="s">
        <v>3805</v>
      </c>
      <c r="AG3346" t="s">
        <v>1910</v>
      </c>
      <c r="AH3346" t="s">
        <v>1911</v>
      </c>
      <c r="AI3346" t="s">
        <v>1944</v>
      </c>
      <c r="AJ3346" s="7">
        <v>43008</v>
      </c>
      <c r="AK3346" t="s">
        <v>3853</v>
      </c>
      <c r="AL3346" t="s">
        <v>1908</v>
      </c>
      <c r="AM3346" t="s">
        <v>3806</v>
      </c>
      <c r="AN3346" t="s">
        <v>3872</v>
      </c>
      <c r="AO3346" t="str">
        <f>TEXT(A3346,"yyyy-mm-dd")</f>
        <v>2015-11-30</v>
      </c>
    </row>
    <row r="3347" spans="1:41">
      <c r="A3347" s="6" t="s">
        <v>3852</v>
      </c>
      <c r="B3347">
        <v>2015</v>
      </c>
      <c r="C3347">
        <v>11</v>
      </c>
      <c r="E3347" t="s">
        <v>1907</v>
      </c>
      <c r="F3347" t="s">
        <v>1908</v>
      </c>
      <c r="G3347" t="s">
        <v>102</v>
      </c>
      <c r="H3347" t="s">
        <v>3701</v>
      </c>
      <c r="I3347">
        <v>2017</v>
      </c>
      <c r="J3347">
        <v>2</v>
      </c>
      <c r="K3347" s="6">
        <v>42916</v>
      </c>
      <c r="L3347">
        <v>19</v>
      </c>
      <c r="M3347">
        <v>6</v>
      </c>
      <c r="N3347" t="s">
        <v>195</v>
      </c>
      <c r="O3347" s="8">
        <v>4.4400000000000004</v>
      </c>
      <c r="P3347" s="8">
        <v>4.5</v>
      </c>
      <c r="Q3347" s="8">
        <v>4</v>
      </c>
      <c r="R3347" s="8">
        <v>4.63</v>
      </c>
      <c r="S3347" s="8">
        <v>3.75</v>
      </c>
      <c r="T3347" s="8">
        <v>5.5</v>
      </c>
      <c r="U3347" s="8">
        <v>0.5</v>
      </c>
      <c r="V3347" s="9">
        <v>27</v>
      </c>
      <c r="W3347" s="8">
        <v>0.62999999999999989</v>
      </c>
      <c r="X3347" s="8">
        <v>1.75</v>
      </c>
      <c r="Y3347" s="8">
        <v>-5.9999999999999609E-2</v>
      </c>
      <c r="Z3347" s="8">
        <v>0.21999999999999975</v>
      </c>
      <c r="AA3347">
        <v>0.12999999999999989</v>
      </c>
      <c r="AF3347" t="s">
        <v>3702</v>
      </c>
      <c r="AG3347" t="s">
        <v>1910</v>
      </c>
      <c r="AH3347" t="s">
        <v>1911</v>
      </c>
      <c r="AI3347" t="s">
        <v>1939</v>
      </c>
      <c r="AJ3347" s="7">
        <v>42916</v>
      </c>
      <c r="AK3347" t="s">
        <v>3853</v>
      </c>
      <c r="AL3347" t="s">
        <v>1908</v>
      </c>
      <c r="AM3347" t="s">
        <v>3703</v>
      </c>
      <c r="AN3347" t="s">
        <v>3871</v>
      </c>
      <c r="AO3347" t="str">
        <f>TEXT(A3347,"yyyy-mm-dd")</f>
        <v>2015-11-30</v>
      </c>
    </row>
    <row r="3348" spans="1:41">
      <c r="A3348" s="6" t="s">
        <v>3852</v>
      </c>
      <c r="B3348">
        <v>2015</v>
      </c>
      <c r="C3348">
        <v>11</v>
      </c>
      <c r="E3348" t="s">
        <v>1907</v>
      </c>
      <c r="F3348" t="s">
        <v>1908</v>
      </c>
      <c r="G3348" t="s">
        <v>102</v>
      </c>
      <c r="H3348" t="s">
        <v>3594</v>
      </c>
      <c r="I3348">
        <v>2017</v>
      </c>
      <c r="J3348">
        <v>1</v>
      </c>
      <c r="K3348" s="6">
        <v>42825</v>
      </c>
      <c r="L3348">
        <v>16</v>
      </c>
      <c r="M3348">
        <v>5</v>
      </c>
      <c r="N3348" t="s">
        <v>222</v>
      </c>
      <c r="O3348" s="8">
        <v>4.29</v>
      </c>
      <c r="P3348" s="8">
        <v>4.25</v>
      </c>
      <c r="Q3348" s="8">
        <v>4</v>
      </c>
      <c r="R3348" s="8">
        <v>4.5</v>
      </c>
      <c r="S3348" s="8">
        <v>3.5</v>
      </c>
      <c r="T3348" s="8">
        <v>5.25</v>
      </c>
      <c r="U3348" s="8">
        <v>0.46</v>
      </c>
      <c r="V3348" s="9">
        <v>27</v>
      </c>
      <c r="W3348" s="8">
        <v>0.5</v>
      </c>
      <c r="X3348" s="8">
        <v>1.75</v>
      </c>
      <c r="Y3348" s="8">
        <v>4.0000000000000036E-2</v>
      </c>
      <c r="Z3348" s="8">
        <v>1.9999999999999574E-2</v>
      </c>
      <c r="AA3348">
        <v>-2.0000000000000018E-2</v>
      </c>
      <c r="AF3348" t="s">
        <v>3595</v>
      </c>
      <c r="AG3348" t="s">
        <v>1910</v>
      </c>
      <c r="AH3348" t="s">
        <v>1911</v>
      </c>
      <c r="AI3348" t="s">
        <v>1934</v>
      </c>
      <c r="AJ3348" s="7">
        <v>42825</v>
      </c>
      <c r="AK3348" t="s">
        <v>3853</v>
      </c>
      <c r="AL3348" t="s">
        <v>1908</v>
      </c>
      <c r="AM3348" t="s">
        <v>3596</v>
      </c>
      <c r="AN3348" t="s">
        <v>3870</v>
      </c>
      <c r="AO3348" t="str">
        <f>TEXT(A3348,"yyyy-mm-dd")</f>
        <v>2015-11-30</v>
      </c>
    </row>
    <row r="3349" spans="1:41">
      <c r="A3349" s="6" t="s">
        <v>3852</v>
      </c>
      <c r="B3349">
        <v>2015</v>
      </c>
      <c r="C3349">
        <v>11</v>
      </c>
      <c r="E3349" t="s">
        <v>1907</v>
      </c>
      <c r="F3349" t="s">
        <v>1908</v>
      </c>
      <c r="G3349" t="s">
        <v>102</v>
      </c>
      <c r="H3349" t="s">
        <v>3472</v>
      </c>
      <c r="I3349">
        <v>2016</v>
      </c>
      <c r="J3349">
        <v>4</v>
      </c>
      <c r="K3349" s="6">
        <v>42735</v>
      </c>
      <c r="L3349">
        <v>13</v>
      </c>
      <c r="M3349">
        <v>4</v>
      </c>
      <c r="N3349" t="s">
        <v>252</v>
      </c>
      <c r="O3349" s="8">
        <v>3.97</v>
      </c>
      <c r="P3349" s="8">
        <v>4</v>
      </c>
      <c r="Q3349" s="8">
        <v>3.75</v>
      </c>
      <c r="R3349" s="8">
        <v>4.24</v>
      </c>
      <c r="S3349" s="8">
        <v>3.36</v>
      </c>
      <c r="T3349" s="8">
        <v>4.75</v>
      </c>
      <c r="U3349" s="8">
        <v>0.34</v>
      </c>
      <c r="V3349" s="9">
        <v>34</v>
      </c>
      <c r="W3349" s="8">
        <v>0.49000000000000021</v>
      </c>
      <c r="X3349" s="8">
        <v>1.3900000000000001</v>
      </c>
      <c r="Y3349" s="8">
        <v>-2.9999999999999805E-2</v>
      </c>
      <c r="Z3349" s="8">
        <v>0</v>
      </c>
      <c r="AA3349">
        <v>0.14000000000000057</v>
      </c>
      <c r="AF3349" t="s">
        <v>3483</v>
      </c>
      <c r="AG3349" t="s">
        <v>1910</v>
      </c>
      <c r="AH3349" t="s">
        <v>1911</v>
      </c>
      <c r="AI3349" t="s">
        <v>1929</v>
      </c>
      <c r="AJ3349" s="7">
        <v>42735</v>
      </c>
      <c r="AK3349" t="s">
        <v>3853</v>
      </c>
      <c r="AL3349" t="s">
        <v>1908</v>
      </c>
      <c r="AM3349" t="s">
        <v>3474</v>
      </c>
      <c r="AN3349" t="s">
        <v>3869</v>
      </c>
      <c r="AO3349" t="str">
        <f>TEXT(A3349,"yyyy-mm-dd")</f>
        <v>2015-11-30</v>
      </c>
    </row>
    <row r="3350" spans="1:41">
      <c r="A3350" s="6" t="s">
        <v>3852</v>
      </c>
      <c r="B3350">
        <v>2015</v>
      </c>
      <c r="C3350">
        <v>11</v>
      </c>
      <c r="E3350" t="s">
        <v>1907</v>
      </c>
      <c r="F3350" t="s">
        <v>1908</v>
      </c>
      <c r="G3350" t="s">
        <v>102</v>
      </c>
      <c r="H3350" t="s">
        <v>3368</v>
      </c>
      <c r="I3350">
        <v>2016</v>
      </c>
      <c r="J3350">
        <v>3</v>
      </c>
      <c r="K3350" s="6">
        <v>42643</v>
      </c>
      <c r="L3350">
        <v>10</v>
      </c>
      <c r="M3350">
        <v>3</v>
      </c>
      <c r="N3350" t="s">
        <v>164</v>
      </c>
      <c r="O3350" s="8">
        <v>3.82</v>
      </c>
      <c r="P3350" s="8">
        <v>3.85</v>
      </c>
      <c r="Q3350" s="8">
        <v>3.54</v>
      </c>
      <c r="R3350" s="8">
        <v>4</v>
      </c>
      <c r="S3350" s="8">
        <v>3.03</v>
      </c>
      <c r="T3350" s="8">
        <v>4.5</v>
      </c>
      <c r="U3350" s="8">
        <v>0.3</v>
      </c>
      <c r="V3350" s="9">
        <v>32</v>
      </c>
      <c r="W3350" s="8">
        <v>0.45999999999999996</v>
      </c>
      <c r="X3350" s="8">
        <v>1.4700000000000002</v>
      </c>
      <c r="Y3350" s="8">
        <v>-3.0000000000000249E-2</v>
      </c>
      <c r="Z3350" s="8">
        <v>0.10000000000000009</v>
      </c>
      <c r="AA3350">
        <v>-4.0000000000000036E-2</v>
      </c>
      <c r="AF3350" t="s">
        <v>3369</v>
      </c>
      <c r="AG3350" t="s">
        <v>1910</v>
      </c>
      <c r="AH3350" t="s">
        <v>1911</v>
      </c>
      <c r="AI3350" t="s">
        <v>1924</v>
      </c>
      <c r="AJ3350" s="7">
        <v>42643</v>
      </c>
      <c r="AK3350" t="s">
        <v>3853</v>
      </c>
      <c r="AL3350" t="s">
        <v>1908</v>
      </c>
      <c r="AM3350" t="s">
        <v>3370</v>
      </c>
      <c r="AN3350" t="s">
        <v>3868</v>
      </c>
      <c r="AO3350" t="str">
        <f>TEXT(A3350,"yyyy-mm-dd")</f>
        <v>2015-11-30</v>
      </c>
    </row>
    <row r="3351" spans="1:41">
      <c r="A3351" s="6" t="s">
        <v>3852</v>
      </c>
      <c r="B3351">
        <v>2015</v>
      </c>
      <c r="C3351">
        <v>11</v>
      </c>
      <c r="E3351" t="s">
        <v>1907</v>
      </c>
      <c r="F3351" t="s">
        <v>1908</v>
      </c>
      <c r="G3351" t="s">
        <v>102</v>
      </c>
      <c r="H3351" t="s">
        <v>3265</v>
      </c>
      <c r="I3351">
        <v>2016</v>
      </c>
      <c r="J3351">
        <v>2</v>
      </c>
      <c r="K3351" s="6">
        <v>42551</v>
      </c>
      <c r="L3351">
        <v>7</v>
      </c>
      <c r="M3351">
        <v>2</v>
      </c>
      <c r="N3351" t="s">
        <v>192</v>
      </c>
      <c r="O3351" s="8">
        <v>3.62</v>
      </c>
      <c r="P3351" s="8">
        <v>3.73</v>
      </c>
      <c r="Q3351" s="8">
        <v>3.5</v>
      </c>
      <c r="R3351" s="8">
        <v>3.75</v>
      </c>
      <c r="S3351" s="8">
        <v>2.94</v>
      </c>
      <c r="T3351" s="8">
        <v>4.25</v>
      </c>
      <c r="U3351" s="8">
        <v>0.27</v>
      </c>
      <c r="V3351" s="9">
        <v>32</v>
      </c>
      <c r="W3351" s="8">
        <v>0.25</v>
      </c>
      <c r="X3351" s="8">
        <v>1.31</v>
      </c>
      <c r="Y3351" s="8">
        <v>-0.10999999999999988</v>
      </c>
      <c r="Z3351" s="8">
        <v>0.22999999999999998</v>
      </c>
      <c r="AA3351">
        <v>0</v>
      </c>
      <c r="AF3351" t="s">
        <v>3266</v>
      </c>
      <c r="AG3351" t="s">
        <v>1910</v>
      </c>
      <c r="AH3351" t="s">
        <v>1911</v>
      </c>
      <c r="AI3351" t="s">
        <v>1919</v>
      </c>
      <c r="AJ3351" s="7">
        <v>42551</v>
      </c>
      <c r="AK3351" t="s">
        <v>3853</v>
      </c>
      <c r="AL3351" t="s">
        <v>1908</v>
      </c>
      <c r="AM3351" t="s">
        <v>3267</v>
      </c>
      <c r="AN3351" t="s">
        <v>3867</v>
      </c>
      <c r="AO3351" t="str">
        <f>TEXT(A3351,"yyyy-mm-dd")</f>
        <v>2015-11-30</v>
      </c>
    </row>
    <row r="3352" spans="1:41">
      <c r="A3352" s="6" t="s">
        <v>3852</v>
      </c>
      <c r="B3352">
        <v>2015</v>
      </c>
      <c r="C3352">
        <v>11</v>
      </c>
      <c r="E3352" t="s">
        <v>1907</v>
      </c>
      <c r="F3352" t="s">
        <v>1908</v>
      </c>
      <c r="G3352" t="s">
        <v>102</v>
      </c>
      <c r="H3352" t="s">
        <v>3159</v>
      </c>
      <c r="I3352">
        <v>2016</v>
      </c>
      <c r="J3352">
        <v>1</v>
      </c>
      <c r="K3352" s="6">
        <v>42460</v>
      </c>
      <c r="L3352">
        <v>4</v>
      </c>
      <c r="M3352">
        <v>1</v>
      </c>
      <c r="N3352" t="s">
        <v>219</v>
      </c>
      <c r="O3352" s="8">
        <v>3.39</v>
      </c>
      <c r="P3352" s="8">
        <v>3.45</v>
      </c>
      <c r="Q3352" s="8">
        <v>3.25</v>
      </c>
      <c r="R3352" s="8">
        <v>3.5</v>
      </c>
      <c r="S3352" s="8">
        <v>2.93</v>
      </c>
      <c r="T3352" s="8">
        <v>4</v>
      </c>
      <c r="U3352" s="8">
        <v>0.2</v>
      </c>
      <c r="V3352" s="9">
        <v>32</v>
      </c>
      <c r="W3352" s="8">
        <v>0.25</v>
      </c>
      <c r="X3352" s="8">
        <v>1.0699999999999998</v>
      </c>
      <c r="Y3352" s="8">
        <v>-6.0000000000000053E-2</v>
      </c>
      <c r="Z3352" s="8">
        <v>0.20000000000000018</v>
      </c>
      <c r="AA3352">
        <v>0</v>
      </c>
      <c r="AF3352" t="s">
        <v>3160</v>
      </c>
      <c r="AG3352" t="s">
        <v>1910</v>
      </c>
      <c r="AH3352" t="s">
        <v>1911</v>
      </c>
      <c r="AI3352" t="s">
        <v>1915</v>
      </c>
      <c r="AJ3352" s="7">
        <v>42460</v>
      </c>
      <c r="AK3352" t="s">
        <v>3853</v>
      </c>
      <c r="AL3352" t="s">
        <v>1908</v>
      </c>
      <c r="AM3352" t="s">
        <v>3161</v>
      </c>
      <c r="AN3352" t="s">
        <v>3866</v>
      </c>
      <c r="AO3352" t="str">
        <f>TEXT(A3352,"yyyy-mm-dd")</f>
        <v>2015-11-30</v>
      </c>
    </row>
    <row r="3353" spans="1:41">
      <c r="A3353" s="6" t="s">
        <v>3852</v>
      </c>
      <c r="B3353">
        <v>2015</v>
      </c>
      <c r="C3353">
        <v>11</v>
      </c>
      <c r="E3353" t="s">
        <v>1907</v>
      </c>
      <c r="F3353" t="s">
        <v>1908</v>
      </c>
      <c r="G3353" t="s">
        <v>102</v>
      </c>
      <c r="H3353" t="s">
        <v>3037</v>
      </c>
      <c r="I3353">
        <v>2015</v>
      </c>
      <c r="J3353">
        <v>4</v>
      </c>
      <c r="K3353" s="6">
        <v>42369</v>
      </c>
      <c r="L3353">
        <v>1</v>
      </c>
      <c r="M3353">
        <v>0</v>
      </c>
      <c r="N3353" t="s">
        <v>169</v>
      </c>
      <c r="O3353" s="8">
        <v>3.22</v>
      </c>
      <c r="P3353" s="8">
        <v>3.25</v>
      </c>
      <c r="Q3353" s="8">
        <v>3.25</v>
      </c>
      <c r="R3353" s="8">
        <v>3.25</v>
      </c>
      <c r="S3353" s="8">
        <v>3</v>
      </c>
      <c r="T3353" s="8">
        <v>3.55</v>
      </c>
      <c r="U3353" s="8">
        <v>0.14000000000000001</v>
      </c>
      <c r="V3353" s="9">
        <v>34</v>
      </c>
      <c r="W3353" s="8">
        <v>0</v>
      </c>
      <c r="X3353" s="8">
        <v>0.54999999999999982</v>
      </c>
      <c r="Y3353" s="8">
        <v>-2.9999999999999805E-2</v>
      </c>
      <c r="Z3353" s="8">
        <v>2.9999999999999805E-2</v>
      </c>
      <c r="AA3353">
        <v>-0.25</v>
      </c>
      <c r="AF3353" t="s">
        <v>3049</v>
      </c>
      <c r="AG3353" t="s">
        <v>1910</v>
      </c>
      <c r="AH3353" t="s">
        <v>1911</v>
      </c>
      <c r="AI3353" t="s">
        <v>1912</v>
      </c>
      <c r="AJ3353" s="7">
        <v>42369</v>
      </c>
      <c r="AK3353" t="s">
        <v>3853</v>
      </c>
      <c r="AL3353" t="s">
        <v>1908</v>
      </c>
      <c r="AM3353" t="s">
        <v>3040</v>
      </c>
      <c r="AN3353" t="s">
        <v>3865</v>
      </c>
      <c r="AO3353" t="str">
        <f>TEXT(A3353,"yyyy-mm-dd")</f>
        <v>2015-11-30</v>
      </c>
    </row>
    <row r="3354" spans="1:41">
      <c r="A3354" s="6" t="s">
        <v>3852</v>
      </c>
      <c r="B3354">
        <v>2015</v>
      </c>
      <c r="C3354">
        <v>11</v>
      </c>
      <c r="E3354" t="s">
        <v>100</v>
      </c>
      <c r="F3354" t="s">
        <v>101</v>
      </c>
      <c r="G3354" t="s">
        <v>83</v>
      </c>
      <c r="H3354" t="s">
        <v>3453</v>
      </c>
      <c r="I3354">
        <v>2017</v>
      </c>
      <c r="K3354" s="6">
        <v>43100</v>
      </c>
      <c r="L3354">
        <v>25</v>
      </c>
      <c r="N3354" t="s">
        <v>357</v>
      </c>
      <c r="O3354" s="8">
        <v>3.22</v>
      </c>
      <c r="P3354" s="8">
        <v>3.2</v>
      </c>
      <c r="Q3354" s="8">
        <v>3</v>
      </c>
      <c r="R3354" s="8">
        <v>3.5</v>
      </c>
      <c r="S3354" s="8">
        <v>2.2000000000000002</v>
      </c>
      <c r="T3354" s="8">
        <v>4</v>
      </c>
      <c r="U3354" s="8">
        <v>0.43</v>
      </c>
      <c r="V3354" s="9">
        <v>35</v>
      </c>
      <c r="W3354" s="8">
        <v>0.5</v>
      </c>
      <c r="X3354" s="8">
        <v>1.7999999999999998</v>
      </c>
      <c r="Y3354" s="8">
        <v>2.0000000000000018E-2</v>
      </c>
      <c r="Z3354" s="8">
        <v>-0.19999999999999973</v>
      </c>
      <c r="AA3354">
        <v>-0.10000000000000009</v>
      </c>
      <c r="AF3354" t="s">
        <v>10138</v>
      </c>
      <c r="AG3354" t="s">
        <v>9655</v>
      </c>
      <c r="AH3354" t="s">
        <v>9656</v>
      </c>
      <c r="AI3354" t="s">
        <v>9708</v>
      </c>
      <c r="AJ3354" s="7">
        <v>43100</v>
      </c>
      <c r="AK3354" t="s">
        <v>3853</v>
      </c>
      <c r="AL3354" t="s">
        <v>109</v>
      </c>
      <c r="AM3354" t="s">
        <v>3455</v>
      </c>
      <c r="AN3354" t="s">
        <v>10150</v>
      </c>
    </row>
    <row r="3355" spans="1:41">
      <c r="A3355" s="6" t="s">
        <v>3852</v>
      </c>
      <c r="B3355">
        <v>2015</v>
      </c>
      <c r="C3355">
        <v>11</v>
      </c>
      <c r="E3355" t="s">
        <v>100</v>
      </c>
      <c r="F3355" t="s">
        <v>101</v>
      </c>
      <c r="G3355" t="s">
        <v>102</v>
      </c>
      <c r="H3355" t="s">
        <v>3472</v>
      </c>
      <c r="I3355">
        <v>2016</v>
      </c>
      <c r="J3355">
        <v>4</v>
      </c>
      <c r="K3355" s="6">
        <v>42735</v>
      </c>
      <c r="L3355">
        <v>13</v>
      </c>
      <c r="M3355">
        <v>4</v>
      </c>
      <c r="N3355" t="s">
        <v>252</v>
      </c>
      <c r="O3355" s="8">
        <v>2.95</v>
      </c>
      <c r="P3355" s="8">
        <v>3</v>
      </c>
      <c r="Q3355" s="8">
        <v>2.65</v>
      </c>
      <c r="R3355" s="8">
        <v>3.2</v>
      </c>
      <c r="S3355" s="8">
        <v>1.6</v>
      </c>
      <c r="T3355" s="8">
        <v>4.25</v>
      </c>
      <c r="U3355" s="8">
        <v>0.55000000000000004</v>
      </c>
      <c r="V3355" s="9">
        <v>35</v>
      </c>
      <c r="W3355" s="8">
        <v>0.55000000000000027</v>
      </c>
      <c r="X3355" s="8">
        <v>2.65</v>
      </c>
      <c r="Y3355" s="8">
        <v>-4.9999999999999822E-2</v>
      </c>
      <c r="Z3355" s="8">
        <v>0</v>
      </c>
      <c r="AA3355">
        <v>-0.14999999999999947</v>
      </c>
      <c r="AF3355" t="s">
        <v>3473</v>
      </c>
      <c r="AG3355" t="s">
        <v>106</v>
      </c>
      <c r="AH3355" t="s">
        <v>107</v>
      </c>
      <c r="AI3355" t="s">
        <v>502</v>
      </c>
      <c r="AJ3355" s="7">
        <v>42735</v>
      </c>
      <c r="AK3355" t="s">
        <v>3853</v>
      </c>
      <c r="AL3355" t="s">
        <v>109</v>
      </c>
      <c r="AM3355" t="s">
        <v>3474</v>
      </c>
      <c r="AN3355" t="s">
        <v>3864</v>
      </c>
      <c r="AO3355" t="str">
        <f>TEXT(A3355,"yyyy-mm-dd")</f>
        <v>2015-11-30</v>
      </c>
    </row>
    <row r="3356" spans="1:41">
      <c r="A3356" s="6" t="s">
        <v>3852</v>
      </c>
      <c r="B3356">
        <v>2015</v>
      </c>
      <c r="C3356">
        <v>11</v>
      </c>
      <c r="E3356" t="s">
        <v>100</v>
      </c>
      <c r="F3356" t="s">
        <v>101</v>
      </c>
      <c r="G3356" t="s">
        <v>83</v>
      </c>
      <c r="H3356" t="s">
        <v>3018</v>
      </c>
      <c r="I3356">
        <v>2016</v>
      </c>
      <c r="K3356" s="6">
        <v>42735</v>
      </c>
      <c r="L3356">
        <v>13</v>
      </c>
      <c r="N3356" t="s">
        <v>252</v>
      </c>
      <c r="O3356" s="8">
        <v>2.74</v>
      </c>
      <c r="P3356" s="8">
        <v>2.79</v>
      </c>
      <c r="Q3356" s="8">
        <v>2.5</v>
      </c>
      <c r="R3356" s="8">
        <v>2.9</v>
      </c>
      <c r="S3356" s="8">
        <v>1.7</v>
      </c>
      <c r="T3356" s="8">
        <v>3.5</v>
      </c>
      <c r="U3356" s="8">
        <v>0.41</v>
      </c>
      <c r="V3356" s="9">
        <v>37</v>
      </c>
      <c r="W3356" s="8">
        <v>0.39999999999999991</v>
      </c>
      <c r="X3356" s="8">
        <v>1.8</v>
      </c>
      <c r="Y3356" s="8">
        <v>-4.9999999999999822E-2</v>
      </c>
      <c r="Z3356" s="8">
        <v>-9.9999999999997868E-3</v>
      </c>
      <c r="AA3356">
        <v>-0.10000000000000009</v>
      </c>
      <c r="AF3356" t="s">
        <v>10098</v>
      </c>
      <c r="AG3356" t="s">
        <v>9655</v>
      </c>
      <c r="AH3356" t="s">
        <v>9656</v>
      </c>
      <c r="AI3356" t="s">
        <v>9669</v>
      </c>
      <c r="AJ3356" s="7">
        <v>42735</v>
      </c>
      <c r="AK3356" t="s">
        <v>3853</v>
      </c>
      <c r="AL3356" t="s">
        <v>109</v>
      </c>
      <c r="AM3356" t="s">
        <v>3020</v>
      </c>
      <c r="AN3356" t="s">
        <v>10123</v>
      </c>
    </row>
    <row r="3357" spans="1:41">
      <c r="A3357" s="6" t="s">
        <v>3852</v>
      </c>
      <c r="B3357">
        <v>2015</v>
      </c>
      <c r="C3357">
        <v>11</v>
      </c>
      <c r="E3357" t="s">
        <v>100</v>
      </c>
      <c r="F3357" t="s">
        <v>101</v>
      </c>
      <c r="G3357" t="s">
        <v>102</v>
      </c>
      <c r="H3357" t="s">
        <v>3368</v>
      </c>
      <c r="I3357">
        <v>2016</v>
      </c>
      <c r="J3357">
        <v>3</v>
      </c>
      <c r="K3357" s="6">
        <v>42643</v>
      </c>
      <c r="L3357">
        <v>10</v>
      </c>
      <c r="M3357">
        <v>3</v>
      </c>
      <c r="N3357" t="s">
        <v>164</v>
      </c>
      <c r="O3357" s="8">
        <v>2.76</v>
      </c>
      <c r="P3357" s="8">
        <v>2.8</v>
      </c>
      <c r="Q3357" s="8">
        <v>2.4500000000000002</v>
      </c>
      <c r="R3357" s="8">
        <v>3</v>
      </c>
      <c r="S3357" s="8">
        <v>1.6</v>
      </c>
      <c r="T3357" s="8">
        <v>4</v>
      </c>
      <c r="U3357" s="8">
        <v>0.51</v>
      </c>
      <c r="V3357" s="9">
        <v>35</v>
      </c>
      <c r="W3357" s="8">
        <v>0.54999999999999982</v>
      </c>
      <c r="X3357" s="8">
        <v>2.4</v>
      </c>
      <c r="Y3357" s="8">
        <v>-4.0000000000000036E-2</v>
      </c>
      <c r="Z3357" s="8">
        <v>-0.10000000000000009</v>
      </c>
      <c r="AA3357">
        <v>-0.15000000000000036</v>
      </c>
      <c r="AF3357" t="s">
        <v>3470</v>
      </c>
      <c r="AG3357" t="s">
        <v>106</v>
      </c>
      <c r="AH3357" t="s">
        <v>107</v>
      </c>
      <c r="AI3357" t="s">
        <v>497</v>
      </c>
      <c r="AJ3357" s="7">
        <v>42643</v>
      </c>
      <c r="AK3357" t="s">
        <v>3853</v>
      </c>
      <c r="AL3357" t="s">
        <v>109</v>
      </c>
      <c r="AM3357" t="s">
        <v>3370</v>
      </c>
      <c r="AN3357" t="s">
        <v>3863</v>
      </c>
      <c r="AO3357" t="str">
        <f>TEXT(A3357,"yyyy-mm-dd")</f>
        <v>2015-11-30</v>
      </c>
    </row>
    <row r="3358" spans="1:41">
      <c r="A3358" s="6" t="s">
        <v>3852</v>
      </c>
      <c r="B3358">
        <v>2015</v>
      </c>
      <c r="C3358">
        <v>11</v>
      </c>
      <c r="E3358" t="s">
        <v>100</v>
      </c>
      <c r="F3358" t="s">
        <v>101</v>
      </c>
      <c r="G3358" t="s">
        <v>102</v>
      </c>
      <c r="H3358" t="s">
        <v>3265</v>
      </c>
      <c r="I3358">
        <v>2016</v>
      </c>
      <c r="J3358">
        <v>2</v>
      </c>
      <c r="K3358" s="6">
        <v>42551</v>
      </c>
      <c r="L3358">
        <v>7</v>
      </c>
      <c r="M3358">
        <v>2</v>
      </c>
      <c r="N3358" t="s">
        <v>192</v>
      </c>
      <c r="O3358" s="8">
        <v>2.86</v>
      </c>
      <c r="P3358" s="8">
        <v>2.7</v>
      </c>
      <c r="Q3358" s="8">
        <v>2.6</v>
      </c>
      <c r="R3358" s="8">
        <v>3.06</v>
      </c>
      <c r="S3358" s="8">
        <v>1.5</v>
      </c>
      <c r="T3358" s="8">
        <v>4.3</v>
      </c>
      <c r="U3358" s="8">
        <v>0.56999999999999995</v>
      </c>
      <c r="V3358" s="9">
        <v>36</v>
      </c>
      <c r="W3358" s="8">
        <v>0.45999999999999996</v>
      </c>
      <c r="X3358" s="8">
        <v>2.8</v>
      </c>
      <c r="Y3358" s="8">
        <v>0.1599999999999997</v>
      </c>
      <c r="Z3358" s="8">
        <v>-0.19999999999999973</v>
      </c>
      <c r="AA3358">
        <v>-4.0000000000000036E-2</v>
      </c>
      <c r="AF3358" t="s">
        <v>3468</v>
      </c>
      <c r="AG3358" t="s">
        <v>106</v>
      </c>
      <c r="AH3358" t="s">
        <v>107</v>
      </c>
      <c r="AI3358" t="s">
        <v>427</v>
      </c>
      <c r="AJ3358" s="7">
        <v>42551</v>
      </c>
      <c r="AK3358" t="s">
        <v>3853</v>
      </c>
      <c r="AL3358" t="s">
        <v>109</v>
      </c>
      <c r="AM3358" t="s">
        <v>3267</v>
      </c>
      <c r="AN3358" t="s">
        <v>3862</v>
      </c>
      <c r="AO3358" t="str">
        <f>TEXT(A3358,"yyyy-mm-dd")</f>
        <v>2015-11-30</v>
      </c>
    </row>
    <row r="3359" spans="1:41">
      <c r="A3359" s="6" t="s">
        <v>3852</v>
      </c>
      <c r="B3359">
        <v>2015</v>
      </c>
      <c r="C3359">
        <v>11</v>
      </c>
      <c r="E3359" t="s">
        <v>100</v>
      </c>
      <c r="F3359" t="s">
        <v>101</v>
      </c>
      <c r="G3359" t="s">
        <v>102</v>
      </c>
      <c r="H3359" t="s">
        <v>3159</v>
      </c>
      <c r="I3359">
        <v>2016</v>
      </c>
      <c r="J3359">
        <v>1</v>
      </c>
      <c r="K3359" s="6">
        <v>42460</v>
      </c>
      <c r="L3359">
        <v>4</v>
      </c>
      <c r="M3359">
        <v>1</v>
      </c>
      <c r="N3359" t="s">
        <v>219</v>
      </c>
      <c r="O3359" s="8">
        <v>2.41</v>
      </c>
      <c r="P3359" s="8">
        <v>2.4</v>
      </c>
      <c r="Q3359" s="8">
        <v>2.1800000000000002</v>
      </c>
      <c r="R3359" s="8">
        <v>2.73</v>
      </c>
      <c r="S3359" s="8">
        <v>1.5</v>
      </c>
      <c r="T3359" s="8">
        <v>3.37</v>
      </c>
      <c r="U3359" s="8">
        <v>0.48</v>
      </c>
      <c r="V3359" s="9">
        <v>36</v>
      </c>
      <c r="W3359" s="8">
        <v>0.54999999999999982</v>
      </c>
      <c r="X3359" s="8">
        <v>1.87</v>
      </c>
      <c r="Y3359" s="8">
        <v>1.0000000000000231E-2</v>
      </c>
      <c r="Z3359" s="8">
        <v>0</v>
      </c>
      <c r="AA3359">
        <v>-4.9999999999999822E-2</v>
      </c>
      <c r="AF3359" t="s">
        <v>3466</v>
      </c>
      <c r="AG3359" t="s">
        <v>106</v>
      </c>
      <c r="AH3359" t="s">
        <v>107</v>
      </c>
      <c r="AI3359" t="s">
        <v>340</v>
      </c>
      <c r="AJ3359" s="7">
        <v>42460</v>
      </c>
      <c r="AK3359" t="s">
        <v>3853</v>
      </c>
      <c r="AL3359" t="s">
        <v>109</v>
      </c>
      <c r="AM3359" t="s">
        <v>3161</v>
      </c>
      <c r="AN3359" t="s">
        <v>3861</v>
      </c>
      <c r="AO3359" t="str">
        <f>TEXT(A3359,"yyyy-mm-dd")</f>
        <v>2015-11-30</v>
      </c>
    </row>
    <row r="3360" spans="1:41">
      <c r="A3360" s="6" t="s">
        <v>3852</v>
      </c>
      <c r="B3360">
        <v>2015</v>
      </c>
      <c r="C3360">
        <v>11</v>
      </c>
      <c r="E3360" t="s">
        <v>100</v>
      </c>
      <c r="F3360" t="s">
        <v>101</v>
      </c>
      <c r="G3360" t="s">
        <v>102</v>
      </c>
      <c r="H3360" t="s">
        <v>3037</v>
      </c>
      <c r="I3360">
        <v>2015</v>
      </c>
      <c r="J3360">
        <v>4</v>
      </c>
      <c r="K3360" s="6">
        <v>42369</v>
      </c>
      <c r="L3360">
        <v>1</v>
      </c>
      <c r="M3360">
        <v>0</v>
      </c>
      <c r="N3360" t="s">
        <v>169</v>
      </c>
      <c r="O3360" s="8">
        <v>2.33</v>
      </c>
      <c r="P3360" s="8">
        <v>2.4</v>
      </c>
      <c r="Q3360" s="8">
        <v>2.2000000000000002</v>
      </c>
      <c r="R3360" s="8">
        <v>2.6</v>
      </c>
      <c r="S3360" s="8">
        <v>1.45</v>
      </c>
      <c r="T3360" s="8">
        <v>3</v>
      </c>
      <c r="U3360" s="8">
        <v>0.34</v>
      </c>
      <c r="V3360" s="9">
        <v>36</v>
      </c>
      <c r="W3360" s="8">
        <v>0.39999999999999991</v>
      </c>
      <c r="X3360" s="8">
        <v>1.55</v>
      </c>
      <c r="Y3360" s="8">
        <v>-6.999999999999984E-2</v>
      </c>
      <c r="Z3360" s="8">
        <v>0.10000000000000009</v>
      </c>
      <c r="AA3360">
        <v>0</v>
      </c>
      <c r="AF3360" t="s">
        <v>3038</v>
      </c>
      <c r="AG3360" t="s">
        <v>106</v>
      </c>
      <c r="AH3360" t="s">
        <v>107</v>
      </c>
      <c r="AI3360" t="s">
        <v>108</v>
      </c>
      <c r="AJ3360" s="7">
        <v>42369</v>
      </c>
      <c r="AK3360" t="s">
        <v>3853</v>
      </c>
      <c r="AL3360" t="s">
        <v>109</v>
      </c>
      <c r="AM3360" t="s">
        <v>3040</v>
      </c>
      <c r="AN3360" t="s">
        <v>3860</v>
      </c>
      <c r="AO3360" t="str">
        <f>TEXT(A3360,"yyyy-mm-dd")</f>
        <v>2015-11-30</v>
      </c>
    </row>
    <row r="3361" spans="1:41">
      <c r="A3361" s="6" t="s">
        <v>3852</v>
      </c>
      <c r="B3361">
        <v>2015</v>
      </c>
      <c r="C3361">
        <v>11</v>
      </c>
      <c r="E3361" t="s">
        <v>100</v>
      </c>
      <c r="F3361" t="s">
        <v>101</v>
      </c>
      <c r="G3361" t="s">
        <v>83</v>
      </c>
      <c r="H3361" t="s">
        <v>2624</v>
      </c>
      <c r="I3361">
        <v>2015</v>
      </c>
      <c r="K3361" s="6">
        <v>42369</v>
      </c>
      <c r="L3361">
        <v>1</v>
      </c>
      <c r="N3361" t="s">
        <v>169</v>
      </c>
      <c r="O3361" s="8">
        <v>2.44</v>
      </c>
      <c r="P3361" s="8">
        <v>2.5</v>
      </c>
      <c r="Q3361" s="8">
        <v>2.4</v>
      </c>
      <c r="R3361" s="8">
        <v>2.5</v>
      </c>
      <c r="S3361" s="8">
        <v>2.2000000000000002</v>
      </c>
      <c r="T3361" s="8">
        <v>2.6</v>
      </c>
      <c r="U3361" s="8">
        <v>0.1</v>
      </c>
      <c r="V3361" s="9">
        <v>37</v>
      </c>
      <c r="W3361" s="8">
        <v>0.10000000000000009</v>
      </c>
      <c r="X3361" s="8">
        <v>0.39999999999999991</v>
      </c>
      <c r="Y3361" s="8">
        <v>-6.0000000000000053E-2</v>
      </c>
      <c r="Z3361" s="8">
        <v>0.20000000000000018</v>
      </c>
      <c r="AA3361">
        <v>-9.9999999999999645E-2</v>
      </c>
      <c r="AF3361" t="s">
        <v>10060</v>
      </c>
      <c r="AG3361" t="s">
        <v>9655</v>
      </c>
      <c r="AH3361" t="s">
        <v>9656</v>
      </c>
      <c r="AI3361" t="s">
        <v>9657</v>
      </c>
      <c r="AJ3361" s="7">
        <v>42369</v>
      </c>
      <c r="AK3361" t="s">
        <v>3853</v>
      </c>
      <c r="AL3361" t="s">
        <v>109</v>
      </c>
      <c r="AM3361" t="s">
        <v>2626</v>
      </c>
      <c r="AN3361" t="s">
        <v>10095</v>
      </c>
    </row>
    <row r="3362" spans="1:41">
      <c r="A3362" s="6" t="s">
        <v>3852</v>
      </c>
      <c r="B3362">
        <v>2015</v>
      </c>
      <c r="C3362">
        <v>11</v>
      </c>
      <c r="E3362" t="s">
        <v>2685</v>
      </c>
      <c r="F3362" t="s">
        <v>101</v>
      </c>
      <c r="G3362" t="s">
        <v>774</v>
      </c>
      <c r="H3362" t="s">
        <v>2686</v>
      </c>
      <c r="K3362" s="6"/>
      <c r="O3362" s="8">
        <v>3.35</v>
      </c>
      <c r="P3362" s="8">
        <v>3.3</v>
      </c>
      <c r="Q3362" s="8">
        <v>3.1</v>
      </c>
      <c r="R3362" s="8">
        <v>3.6</v>
      </c>
      <c r="S3362" s="8">
        <v>2.5</v>
      </c>
      <c r="T3362" s="8">
        <v>4.5</v>
      </c>
      <c r="U3362" s="8">
        <v>0.44</v>
      </c>
      <c r="V3362" s="9">
        <v>25</v>
      </c>
      <c r="W3362" s="8">
        <v>0.5</v>
      </c>
      <c r="X3362" s="8">
        <v>2</v>
      </c>
      <c r="Y3362" s="8">
        <v>5.0000000000000266E-2</v>
      </c>
      <c r="Z3362" s="8">
        <v>0</v>
      </c>
      <c r="AA3362">
        <v>0.25</v>
      </c>
      <c r="AF3362" t="s">
        <v>2687</v>
      </c>
      <c r="AG3362" t="s">
        <v>2688</v>
      </c>
      <c r="AH3362" t="s">
        <v>2689</v>
      </c>
      <c r="AI3362" t="s">
        <v>2690</v>
      </c>
      <c r="AJ3362" s="7"/>
      <c r="AK3362" t="s">
        <v>3853</v>
      </c>
      <c r="AL3362" t="s">
        <v>109</v>
      </c>
      <c r="AM3362" t="s">
        <v>2686</v>
      </c>
      <c r="AN3362" t="s">
        <v>3877</v>
      </c>
      <c r="AO3362" t="str">
        <f>TEXT(A3362,"yyyy-mm-dd")</f>
        <v>2015-11-30</v>
      </c>
    </row>
    <row r="3363" spans="1:41">
      <c r="A3363" s="6" t="s">
        <v>3852</v>
      </c>
      <c r="B3363">
        <v>2015</v>
      </c>
      <c r="C3363">
        <v>11</v>
      </c>
      <c r="E3363" t="s">
        <v>81</v>
      </c>
      <c r="F3363" t="s">
        <v>82</v>
      </c>
      <c r="G3363" t="s">
        <v>83</v>
      </c>
      <c r="H3363" t="s">
        <v>3453</v>
      </c>
      <c r="I3363">
        <v>2017</v>
      </c>
      <c r="K3363" s="6">
        <v>43100</v>
      </c>
      <c r="L3363">
        <v>25</v>
      </c>
      <c r="N3363" t="s">
        <v>357</v>
      </c>
      <c r="O3363" s="8">
        <v>3.34</v>
      </c>
      <c r="P3363" s="8">
        <v>3.32</v>
      </c>
      <c r="Q3363" s="8">
        <v>3.2</v>
      </c>
      <c r="R3363" s="8">
        <v>3.5</v>
      </c>
      <c r="S3363" s="8">
        <v>2.23</v>
      </c>
      <c r="T3363" s="8">
        <v>4.09</v>
      </c>
      <c r="U3363" s="8">
        <v>0.36</v>
      </c>
      <c r="V3363" s="9">
        <v>34</v>
      </c>
      <c r="W3363" s="8">
        <v>0.29999999999999982</v>
      </c>
      <c r="X3363" s="8">
        <v>1.8599999999999999</v>
      </c>
      <c r="Y3363" s="8">
        <v>2.0000000000000018E-2</v>
      </c>
      <c r="Z3363" s="8">
        <v>-8.0000000000000071E-2</v>
      </c>
      <c r="AA3363">
        <v>5.9999999999999609E-2</v>
      </c>
      <c r="AF3363" t="s">
        <v>3454</v>
      </c>
      <c r="AG3363" t="s">
        <v>87</v>
      </c>
      <c r="AH3363" t="s">
        <v>88</v>
      </c>
      <c r="AI3363" t="s">
        <v>359</v>
      </c>
      <c r="AJ3363" s="7">
        <v>43100</v>
      </c>
      <c r="AK3363" t="s">
        <v>3853</v>
      </c>
      <c r="AL3363" t="s">
        <v>91</v>
      </c>
      <c r="AM3363" t="s">
        <v>3455</v>
      </c>
      <c r="AN3363" t="s">
        <v>3856</v>
      </c>
      <c r="AO3363" t="str">
        <f>TEXT(A3363,"yyyy-mm-dd")</f>
        <v>2015-11-30</v>
      </c>
    </row>
    <row r="3364" spans="1:41">
      <c r="A3364" s="6" t="s">
        <v>3852</v>
      </c>
      <c r="B3364">
        <v>2015</v>
      </c>
      <c r="C3364">
        <v>11</v>
      </c>
      <c r="E3364" t="s">
        <v>392</v>
      </c>
      <c r="F3364" t="s">
        <v>82</v>
      </c>
      <c r="G3364" t="s">
        <v>83</v>
      </c>
      <c r="H3364" t="s">
        <v>3453</v>
      </c>
      <c r="I3364">
        <v>2017</v>
      </c>
      <c r="K3364" s="6">
        <v>43100</v>
      </c>
      <c r="L3364">
        <v>25</v>
      </c>
      <c r="N3364" t="s">
        <v>357</v>
      </c>
      <c r="O3364" s="8">
        <v>3.1</v>
      </c>
      <c r="P3364" s="8">
        <v>3.15</v>
      </c>
      <c r="Q3364" s="8">
        <v>3</v>
      </c>
      <c r="R3364" s="8">
        <v>3.3</v>
      </c>
      <c r="S3364" s="8">
        <v>2.11</v>
      </c>
      <c r="T3364" s="8">
        <v>3.8</v>
      </c>
      <c r="U3364" s="8">
        <v>0.35</v>
      </c>
      <c r="V3364" s="9">
        <v>29</v>
      </c>
      <c r="W3364" s="8">
        <v>0.29999999999999982</v>
      </c>
      <c r="X3364" s="8">
        <v>1.69</v>
      </c>
      <c r="Y3364" s="8">
        <v>-4.9999999999999822E-2</v>
      </c>
      <c r="Z3364" s="8">
        <v>-2.0000000000000018E-2</v>
      </c>
      <c r="AA3364">
        <v>-4.0000000000000036E-2</v>
      </c>
      <c r="AF3364" t="s">
        <v>3454</v>
      </c>
      <c r="AG3364" t="s">
        <v>87</v>
      </c>
      <c r="AH3364" t="s">
        <v>88</v>
      </c>
      <c r="AI3364" t="s">
        <v>359</v>
      </c>
      <c r="AJ3364" s="7">
        <v>43100</v>
      </c>
      <c r="AK3364" t="s">
        <v>3853</v>
      </c>
      <c r="AL3364" t="s">
        <v>393</v>
      </c>
      <c r="AM3364" t="s">
        <v>3455</v>
      </c>
      <c r="AN3364" t="s">
        <v>3859</v>
      </c>
      <c r="AO3364" t="str">
        <f>TEXT(A3364,"yyyy-mm-dd")</f>
        <v>2015-11-30</v>
      </c>
    </row>
    <row r="3365" spans="1:41">
      <c r="A3365" s="6" t="s">
        <v>3852</v>
      </c>
      <c r="B3365">
        <v>2015</v>
      </c>
      <c r="C3365">
        <v>11</v>
      </c>
      <c r="E3365" t="s">
        <v>81</v>
      </c>
      <c r="F3365" t="s">
        <v>82</v>
      </c>
      <c r="G3365" t="s">
        <v>83</v>
      </c>
      <c r="H3365" t="s">
        <v>3018</v>
      </c>
      <c r="I3365">
        <v>2016</v>
      </c>
      <c r="K3365" s="6">
        <v>42735</v>
      </c>
      <c r="L3365">
        <v>13</v>
      </c>
      <c r="N3365" t="s">
        <v>252</v>
      </c>
      <c r="O3365" s="8">
        <v>3.34</v>
      </c>
      <c r="P3365" s="8">
        <v>3.37</v>
      </c>
      <c r="Q3365" s="8">
        <v>3.19</v>
      </c>
      <c r="R3365" s="8">
        <v>3.5</v>
      </c>
      <c r="S3365" s="8">
        <v>2.4500000000000002</v>
      </c>
      <c r="T3365" s="8">
        <v>4.55</v>
      </c>
      <c r="U3365" s="8">
        <v>0.36</v>
      </c>
      <c r="V3365" s="9">
        <v>37</v>
      </c>
      <c r="W3365" s="8">
        <v>0.31000000000000005</v>
      </c>
      <c r="X3365" s="8">
        <v>2.0999999999999996</v>
      </c>
      <c r="Y3365" s="8">
        <v>-3.0000000000000249E-2</v>
      </c>
      <c r="Z3365" s="8">
        <v>-8.0000000000000071E-2</v>
      </c>
      <c r="AA3365">
        <v>0</v>
      </c>
      <c r="AF3365" t="s">
        <v>3019</v>
      </c>
      <c r="AG3365" t="s">
        <v>87</v>
      </c>
      <c r="AH3365" t="s">
        <v>88</v>
      </c>
      <c r="AI3365" t="s">
        <v>97</v>
      </c>
      <c r="AJ3365" s="7">
        <v>42735</v>
      </c>
      <c r="AK3365" t="s">
        <v>3853</v>
      </c>
      <c r="AL3365" t="s">
        <v>91</v>
      </c>
      <c r="AM3365" t="s">
        <v>3020</v>
      </c>
      <c r="AN3365" t="s">
        <v>3855</v>
      </c>
      <c r="AO3365" t="str">
        <f>TEXT(A3365,"yyyy-mm-dd")</f>
        <v>2015-11-30</v>
      </c>
    </row>
    <row r="3366" spans="1:41">
      <c r="A3366" s="6" t="s">
        <v>3852</v>
      </c>
      <c r="B3366">
        <v>2015</v>
      </c>
      <c r="C3366">
        <v>11</v>
      </c>
      <c r="E3366" t="s">
        <v>392</v>
      </c>
      <c r="F3366" t="s">
        <v>82</v>
      </c>
      <c r="G3366" t="s">
        <v>83</v>
      </c>
      <c r="H3366" t="s">
        <v>3018</v>
      </c>
      <c r="I3366">
        <v>2016</v>
      </c>
      <c r="K3366" s="6">
        <v>42735</v>
      </c>
      <c r="L3366">
        <v>13</v>
      </c>
      <c r="N3366" t="s">
        <v>252</v>
      </c>
      <c r="O3366" s="8">
        <v>3.15</v>
      </c>
      <c r="P3366" s="8">
        <v>3.18</v>
      </c>
      <c r="Q3366" s="8">
        <v>2.9</v>
      </c>
      <c r="R3366" s="8">
        <v>3.4</v>
      </c>
      <c r="S3366" s="8">
        <v>2.2999999999999998</v>
      </c>
      <c r="T3366" s="8">
        <v>3.8</v>
      </c>
      <c r="U3366" s="8">
        <v>0.34</v>
      </c>
      <c r="V3366" s="9">
        <v>33</v>
      </c>
      <c r="W3366" s="8">
        <v>0.5</v>
      </c>
      <c r="X3366" s="8">
        <v>1.5</v>
      </c>
      <c r="Y3366" s="8">
        <v>-3.0000000000000249E-2</v>
      </c>
      <c r="Z3366" s="8">
        <v>8.0000000000000071E-2</v>
      </c>
      <c r="AA3366">
        <v>0.20000000000000018</v>
      </c>
      <c r="AF3366" t="s">
        <v>3019</v>
      </c>
      <c r="AG3366" t="s">
        <v>87</v>
      </c>
      <c r="AH3366" t="s">
        <v>88</v>
      </c>
      <c r="AI3366" t="s">
        <v>97</v>
      </c>
      <c r="AJ3366" s="7">
        <v>42735</v>
      </c>
      <c r="AK3366" t="s">
        <v>3853</v>
      </c>
      <c r="AL3366" t="s">
        <v>393</v>
      </c>
      <c r="AM3366" t="s">
        <v>3020</v>
      </c>
      <c r="AN3366" t="s">
        <v>3858</v>
      </c>
      <c r="AO3366" t="str">
        <f>TEXT(A3366,"yyyy-mm-dd")</f>
        <v>2015-11-30</v>
      </c>
    </row>
    <row r="3367" spans="1:41">
      <c r="A3367" s="6" t="s">
        <v>3852</v>
      </c>
      <c r="B3367">
        <v>2015</v>
      </c>
      <c r="C3367">
        <v>11</v>
      </c>
      <c r="E3367" t="s">
        <v>81</v>
      </c>
      <c r="F3367" t="s">
        <v>82</v>
      </c>
      <c r="G3367" t="s">
        <v>83</v>
      </c>
      <c r="H3367" t="s">
        <v>2624</v>
      </c>
      <c r="I3367">
        <v>2015</v>
      </c>
      <c r="K3367" s="6">
        <v>42369</v>
      </c>
      <c r="L3367">
        <v>1</v>
      </c>
      <c r="N3367" t="s">
        <v>169</v>
      </c>
      <c r="O3367" s="8">
        <v>2.4</v>
      </c>
      <c r="P3367" s="8">
        <v>2.36</v>
      </c>
      <c r="Q3367" s="8">
        <v>2.2999999999999998</v>
      </c>
      <c r="R3367" s="8">
        <v>2.5</v>
      </c>
      <c r="S3367" s="8">
        <v>2.1</v>
      </c>
      <c r="T3367" s="8">
        <v>2.8</v>
      </c>
      <c r="U3367" s="8">
        <v>0.18</v>
      </c>
      <c r="V3367" s="9">
        <v>35</v>
      </c>
      <c r="W3367" s="8">
        <v>0.20000000000000018</v>
      </c>
      <c r="X3367" s="8">
        <v>0.69999999999999973</v>
      </c>
      <c r="Y3367" s="8">
        <v>4.0000000000000036E-2</v>
      </c>
      <c r="Z3367" s="8">
        <v>-0.30000000000000027</v>
      </c>
      <c r="AA3367">
        <v>4.0000000000000036E-2</v>
      </c>
      <c r="AF3367" t="s">
        <v>2625</v>
      </c>
      <c r="AG3367" t="s">
        <v>87</v>
      </c>
      <c r="AH3367" t="s">
        <v>88</v>
      </c>
      <c r="AI3367" t="s">
        <v>89</v>
      </c>
      <c r="AJ3367" s="7">
        <v>42369</v>
      </c>
      <c r="AK3367" t="s">
        <v>3853</v>
      </c>
      <c r="AL3367" t="s">
        <v>91</v>
      </c>
      <c r="AM3367" t="s">
        <v>2626</v>
      </c>
      <c r="AN3367" t="s">
        <v>3854</v>
      </c>
      <c r="AO3367" t="str">
        <f>TEXT(A3367,"yyyy-mm-dd")</f>
        <v>2015-11-30</v>
      </c>
    </row>
    <row r="3368" spans="1:41">
      <c r="A3368" s="6" t="s">
        <v>3852</v>
      </c>
      <c r="B3368">
        <v>2015</v>
      </c>
      <c r="C3368">
        <v>11</v>
      </c>
      <c r="E3368" t="s">
        <v>392</v>
      </c>
      <c r="F3368" t="s">
        <v>82</v>
      </c>
      <c r="G3368" t="s">
        <v>83</v>
      </c>
      <c r="H3368" t="s">
        <v>2624</v>
      </c>
      <c r="I3368">
        <v>2015</v>
      </c>
      <c r="K3368" s="6">
        <v>42369</v>
      </c>
      <c r="L3368">
        <v>1</v>
      </c>
      <c r="N3368" t="s">
        <v>169</v>
      </c>
      <c r="O3368" s="8">
        <v>2.58</v>
      </c>
      <c r="P3368" s="8">
        <v>2.5</v>
      </c>
      <c r="Q3368" s="8">
        <v>2.4500000000000002</v>
      </c>
      <c r="R3368" s="8">
        <v>2.6</v>
      </c>
      <c r="S3368" s="8">
        <v>2.37</v>
      </c>
      <c r="T3368" s="8">
        <v>3.45</v>
      </c>
      <c r="U3368" s="8">
        <v>0.22</v>
      </c>
      <c r="V3368" s="9">
        <v>33</v>
      </c>
      <c r="W3368" s="8">
        <v>0.14999999999999991</v>
      </c>
      <c r="X3368" s="8">
        <v>1.08</v>
      </c>
      <c r="Y3368" s="8">
        <v>8.0000000000000071E-2</v>
      </c>
      <c r="Z3368" s="8">
        <v>-0.10999999999999988</v>
      </c>
      <c r="AA3368">
        <v>-2.0000000000000018E-2</v>
      </c>
      <c r="AF3368" t="s">
        <v>2625</v>
      </c>
      <c r="AG3368" t="s">
        <v>87</v>
      </c>
      <c r="AH3368" t="s">
        <v>88</v>
      </c>
      <c r="AI3368" t="s">
        <v>89</v>
      </c>
      <c r="AJ3368" s="7">
        <v>42369</v>
      </c>
      <c r="AK3368" t="s">
        <v>3853</v>
      </c>
      <c r="AL3368" t="s">
        <v>393</v>
      </c>
      <c r="AM3368" t="s">
        <v>2626</v>
      </c>
      <c r="AN3368" t="s">
        <v>3857</v>
      </c>
      <c r="AO3368" t="str">
        <f>TEXT(A3368,"yyyy-mm-dd")</f>
        <v>2015-11-30</v>
      </c>
    </row>
    <row r="3369" spans="1:41">
      <c r="A3369" s="6" t="s">
        <v>3852</v>
      </c>
      <c r="B3369">
        <v>2015</v>
      </c>
      <c r="C3369">
        <v>11</v>
      </c>
      <c r="E3369" t="s">
        <v>81</v>
      </c>
      <c r="F3369" t="s">
        <v>82</v>
      </c>
      <c r="G3369" t="s">
        <v>774</v>
      </c>
      <c r="H3369" t="s">
        <v>775</v>
      </c>
      <c r="K3369" s="6"/>
      <c r="O3369" s="8">
        <v>3.39</v>
      </c>
      <c r="P3369" s="8">
        <v>3.4</v>
      </c>
      <c r="Q3369" s="8">
        <v>3.23</v>
      </c>
      <c r="R3369" s="8">
        <v>3.5</v>
      </c>
      <c r="S3369" s="8">
        <v>2.57</v>
      </c>
      <c r="T3369" s="8">
        <v>4.09</v>
      </c>
      <c r="U3369" s="8">
        <v>0.28000000000000003</v>
      </c>
      <c r="V3369" s="9">
        <v>31</v>
      </c>
      <c r="W3369" s="8">
        <v>0.27</v>
      </c>
      <c r="X3369" s="8">
        <v>1.52</v>
      </c>
      <c r="Y3369" s="8">
        <v>-9.9999999999997868E-3</v>
      </c>
      <c r="Z3369" s="8">
        <v>0</v>
      </c>
      <c r="AA3369">
        <v>1.0000000000000231E-2</v>
      </c>
      <c r="AF3369" t="s">
        <v>776</v>
      </c>
      <c r="AG3369" t="s">
        <v>777</v>
      </c>
      <c r="AH3369" t="s">
        <v>778</v>
      </c>
      <c r="AI3369" t="s">
        <v>779</v>
      </c>
      <c r="AJ3369" s="7"/>
      <c r="AK3369" t="s">
        <v>3853</v>
      </c>
      <c r="AL3369" t="s">
        <v>91</v>
      </c>
      <c r="AM3369" t="s">
        <v>775</v>
      </c>
      <c r="AN3369" t="s">
        <v>3873</v>
      </c>
      <c r="AO3369" t="str">
        <f>TEXT(A3369,"yyyy-mm-dd")</f>
        <v>2015-11-30</v>
      </c>
    </row>
    <row r="3370" spans="1:41">
      <c r="A3370" s="6" t="s">
        <v>3852</v>
      </c>
      <c r="B3370">
        <v>2015</v>
      </c>
      <c r="C3370">
        <v>11</v>
      </c>
      <c r="E3370" t="s">
        <v>81</v>
      </c>
      <c r="F3370" t="s">
        <v>82</v>
      </c>
      <c r="G3370" t="s">
        <v>774</v>
      </c>
      <c r="H3370" t="s">
        <v>1536</v>
      </c>
      <c r="K3370" s="6"/>
      <c r="O3370" s="8">
        <v>3.35</v>
      </c>
      <c r="P3370" s="8">
        <v>3.4</v>
      </c>
      <c r="Q3370" s="8">
        <v>3</v>
      </c>
      <c r="R3370" s="8">
        <v>3.5</v>
      </c>
      <c r="S3370" s="8">
        <v>2.74</v>
      </c>
      <c r="T3370" s="8">
        <v>3.95</v>
      </c>
      <c r="U3370" s="8">
        <v>0.28000000000000003</v>
      </c>
      <c r="V3370" s="9">
        <v>29</v>
      </c>
      <c r="W3370" s="8">
        <v>0.5</v>
      </c>
      <c r="X3370" s="8">
        <v>1.21</v>
      </c>
      <c r="Y3370" s="8">
        <v>-4.9999999999999822E-2</v>
      </c>
      <c r="Z3370" s="8">
        <v>8.0000000000000071E-2</v>
      </c>
      <c r="AA3370">
        <v>0.10000000000000009</v>
      </c>
      <c r="AF3370" t="s">
        <v>1537</v>
      </c>
      <c r="AG3370" t="s">
        <v>777</v>
      </c>
      <c r="AH3370" t="s">
        <v>778</v>
      </c>
      <c r="AI3370" t="s">
        <v>1538</v>
      </c>
      <c r="AJ3370" s="7"/>
      <c r="AK3370" t="s">
        <v>3853</v>
      </c>
      <c r="AL3370" t="s">
        <v>91</v>
      </c>
      <c r="AM3370" t="s">
        <v>1536</v>
      </c>
      <c r="AN3370" t="s">
        <v>3874</v>
      </c>
      <c r="AO3370" t="str">
        <f>TEXT(A3370,"yyyy-mm-dd")</f>
        <v>2015-11-30</v>
      </c>
    </row>
    <row r="3371" spans="1:41">
      <c r="A3371" s="6" t="s">
        <v>3852</v>
      </c>
      <c r="B3371">
        <v>2015</v>
      </c>
      <c r="C3371">
        <v>11</v>
      </c>
      <c r="E3371" t="s">
        <v>392</v>
      </c>
      <c r="F3371" t="s">
        <v>82</v>
      </c>
      <c r="G3371" t="s">
        <v>774</v>
      </c>
      <c r="H3371" t="s">
        <v>775</v>
      </c>
      <c r="K3371" s="6"/>
      <c r="O3371" s="8">
        <v>3.19</v>
      </c>
      <c r="P3371" s="8">
        <v>3.21</v>
      </c>
      <c r="Q3371" s="8">
        <v>3</v>
      </c>
      <c r="R3371" s="8">
        <v>3.32</v>
      </c>
      <c r="S3371" s="8">
        <v>2.6</v>
      </c>
      <c r="T3371" s="8">
        <v>3.8</v>
      </c>
      <c r="U3371" s="8">
        <v>0.28999999999999998</v>
      </c>
      <c r="V3371" s="9">
        <v>26</v>
      </c>
      <c r="W3371" s="8">
        <v>0.31999999999999984</v>
      </c>
      <c r="X3371" s="8">
        <v>1.1999999999999997</v>
      </c>
      <c r="Y3371" s="8">
        <v>-2.0000000000000018E-2</v>
      </c>
      <c r="Z3371" s="8">
        <v>2.0000000000000018E-2</v>
      </c>
      <c r="AA3371">
        <v>2.0000000000000018E-2</v>
      </c>
      <c r="AF3371" t="s">
        <v>776</v>
      </c>
      <c r="AG3371" t="s">
        <v>777</v>
      </c>
      <c r="AH3371" t="s">
        <v>778</v>
      </c>
      <c r="AI3371" t="s">
        <v>779</v>
      </c>
      <c r="AJ3371" s="7"/>
      <c r="AK3371" t="s">
        <v>3853</v>
      </c>
      <c r="AL3371" t="s">
        <v>393</v>
      </c>
      <c r="AM3371" t="s">
        <v>775</v>
      </c>
      <c r="AN3371" t="s">
        <v>3875</v>
      </c>
      <c r="AO3371" t="str">
        <f>TEXT(A3371,"yyyy-mm-dd")</f>
        <v>2015-11-30</v>
      </c>
    </row>
    <row r="3372" spans="1:41">
      <c r="A3372" s="6" t="s">
        <v>3852</v>
      </c>
      <c r="B3372">
        <v>2015</v>
      </c>
      <c r="C3372">
        <v>11</v>
      </c>
      <c r="E3372" t="s">
        <v>392</v>
      </c>
      <c r="F3372" t="s">
        <v>82</v>
      </c>
      <c r="G3372" t="s">
        <v>774</v>
      </c>
      <c r="H3372" t="s">
        <v>1536</v>
      </c>
      <c r="K3372" s="6"/>
      <c r="O3372" s="8">
        <v>3.11</v>
      </c>
      <c r="P3372" s="8">
        <v>3</v>
      </c>
      <c r="Q3372" s="8">
        <v>3</v>
      </c>
      <c r="R3372" s="8">
        <v>3.3</v>
      </c>
      <c r="S3372" s="8">
        <v>2.44</v>
      </c>
      <c r="T3372" s="8">
        <v>3.8</v>
      </c>
      <c r="U3372" s="8">
        <v>0.35</v>
      </c>
      <c r="V3372" s="9">
        <v>25</v>
      </c>
      <c r="W3372" s="8">
        <v>0.29999999999999982</v>
      </c>
      <c r="X3372" s="8">
        <v>1.3599999999999999</v>
      </c>
      <c r="Y3372" s="8">
        <v>0.10999999999999988</v>
      </c>
      <c r="Z3372" s="8">
        <v>-0.10000000000000009</v>
      </c>
      <c r="AA3372">
        <v>4.9999999999999822E-2</v>
      </c>
      <c r="AF3372" t="s">
        <v>1537</v>
      </c>
      <c r="AG3372" t="s">
        <v>777</v>
      </c>
      <c r="AH3372" t="s">
        <v>778</v>
      </c>
      <c r="AI3372" t="s">
        <v>1538</v>
      </c>
      <c r="AJ3372" s="7"/>
      <c r="AK3372" t="s">
        <v>3853</v>
      </c>
      <c r="AL3372" t="s">
        <v>393</v>
      </c>
      <c r="AM3372" t="s">
        <v>1536</v>
      </c>
      <c r="AN3372" t="s">
        <v>3876</v>
      </c>
      <c r="AO3372" t="str">
        <f>TEXT(A3372,"yyyy-mm-dd")</f>
        <v>2015-11-30</v>
      </c>
    </row>
    <row r="3373" spans="1:41">
      <c r="A3373" s="6" t="s">
        <v>3852</v>
      </c>
      <c r="B3373">
        <v>2015</v>
      </c>
      <c r="C3373">
        <v>11</v>
      </c>
      <c r="E3373" t="s">
        <v>112</v>
      </c>
      <c r="F3373" t="s">
        <v>113</v>
      </c>
      <c r="G3373" t="s">
        <v>83</v>
      </c>
      <c r="H3373" t="s">
        <v>3453</v>
      </c>
      <c r="I3373">
        <v>2017</v>
      </c>
      <c r="K3373" s="6">
        <v>43100</v>
      </c>
      <c r="L3373">
        <v>25</v>
      </c>
      <c r="N3373" t="s">
        <v>357</v>
      </c>
      <c r="O3373" s="8">
        <v>4.7699999999999996</v>
      </c>
      <c r="P3373" s="8">
        <v>4.59</v>
      </c>
      <c r="Q3373" s="8">
        <v>4.43</v>
      </c>
      <c r="R3373" s="8">
        <v>5.15</v>
      </c>
      <c r="S3373" s="8">
        <v>3.6</v>
      </c>
      <c r="T3373" s="8">
        <v>6.1</v>
      </c>
      <c r="U3373" s="8">
        <v>0.67</v>
      </c>
      <c r="V3373" s="9">
        <v>26</v>
      </c>
      <c r="W3373" s="8">
        <v>0.72000000000000064</v>
      </c>
      <c r="X3373" s="8">
        <v>2.4999999999999996</v>
      </c>
      <c r="Y3373" s="8">
        <v>0.17999999999999972</v>
      </c>
      <c r="Z3373" s="8">
        <v>5.9999999999999609E-2</v>
      </c>
      <c r="AA3373">
        <v>0</v>
      </c>
      <c r="AF3373" t="s">
        <v>3493</v>
      </c>
      <c r="AG3373" t="s">
        <v>115</v>
      </c>
      <c r="AH3373" t="s">
        <v>116</v>
      </c>
      <c r="AI3373" t="s">
        <v>359</v>
      </c>
      <c r="AJ3373" s="7">
        <v>43100</v>
      </c>
      <c r="AK3373" t="s">
        <v>3853</v>
      </c>
      <c r="AL3373" t="s">
        <v>118</v>
      </c>
      <c r="AM3373" t="s">
        <v>3455</v>
      </c>
      <c r="AN3373" t="s">
        <v>3880</v>
      </c>
      <c r="AO3373" t="str">
        <f>TEXT(A3373,"yyyy-mm-dd")</f>
        <v>2015-11-30</v>
      </c>
    </row>
    <row r="3374" spans="1:41">
      <c r="A3374" s="6" t="s">
        <v>3852</v>
      </c>
      <c r="B3374">
        <v>2015</v>
      </c>
      <c r="C3374">
        <v>11</v>
      </c>
      <c r="E3374" t="s">
        <v>2881</v>
      </c>
      <c r="F3374" t="s">
        <v>113</v>
      </c>
      <c r="G3374" t="s">
        <v>83</v>
      </c>
      <c r="H3374" t="s">
        <v>3453</v>
      </c>
      <c r="I3374">
        <v>2017</v>
      </c>
      <c r="K3374" s="6">
        <v>43100</v>
      </c>
      <c r="L3374">
        <v>25</v>
      </c>
      <c r="N3374" t="s">
        <v>357</v>
      </c>
      <c r="O3374" s="8">
        <v>7.06</v>
      </c>
      <c r="P3374" s="8">
        <v>7</v>
      </c>
      <c r="Q3374" s="8">
        <v>6.5</v>
      </c>
      <c r="R3374" s="8">
        <v>7.55</v>
      </c>
      <c r="S3374" s="8">
        <v>5.36</v>
      </c>
      <c r="T3374" s="8">
        <v>8.6</v>
      </c>
      <c r="U3374" s="8">
        <v>0.8</v>
      </c>
      <c r="V3374" s="9">
        <v>19</v>
      </c>
      <c r="W3374" s="8">
        <v>1.0499999999999998</v>
      </c>
      <c r="X3374" s="8">
        <v>3.2399999999999993</v>
      </c>
      <c r="Y3374" s="8">
        <v>5.9999999999999609E-2</v>
      </c>
      <c r="Z3374" s="8">
        <v>0.24000000000000021</v>
      </c>
      <c r="AA3374">
        <v>0.27999999999999936</v>
      </c>
      <c r="AF3374" t="s">
        <v>3498</v>
      </c>
      <c r="AG3374" t="s">
        <v>2883</v>
      </c>
      <c r="AH3374" t="s">
        <v>2884</v>
      </c>
      <c r="AI3374" t="s">
        <v>359</v>
      </c>
      <c r="AJ3374" s="7">
        <v>43100</v>
      </c>
      <c r="AK3374" t="s">
        <v>3853</v>
      </c>
      <c r="AL3374" t="s">
        <v>2885</v>
      </c>
      <c r="AM3374" t="s">
        <v>3455</v>
      </c>
      <c r="AN3374" t="s">
        <v>3883</v>
      </c>
      <c r="AO3374" t="str">
        <f>TEXT(A3374,"yyyy-mm-dd")</f>
        <v>2015-11-30</v>
      </c>
    </row>
    <row r="3375" spans="1:41">
      <c r="A3375" s="6" t="s">
        <v>3852</v>
      </c>
      <c r="B3375">
        <v>2015</v>
      </c>
      <c r="C3375">
        <v>11</v>
      </c>
      <c r="E3375" t="s">
        <v>112</v>
      </c>
      <c r="F3375" t="s">
        <v>113</v>
      </c>
      <c r="G3375" t="s">
        <v>83</v>
      </c>
      <c r="H3375" t="s">
        <v>3018</v>
      </c>
      <c r="I3375">
        <v>2016</v>
      </c>
      <c r="K3375" s="6">
        <v>42735</v>
      </c>
      <c r="L3375">
        <v>13</v>
      </c>
      <c r="N3375" t="s">
        <v>252</v>
      </c>
      <c r="O3375" s="8">
        <v>4.01</v>
      </c>
      <c r="P3375" s="8">
        <v>4</v>
      </c>
      <c r="Q3375" s="8">
        <v>3.74</v>
      </c>
      <c r="R3375" s="8">
        <v>4.25</v>
      </c>
      <c r="S3375" s="8">
        <v>3.27</v>
      </c>
      <c r="T3375" s="8">
        <v>4.8899999999999997</v>
      </c>
      <c r="U3375" s="8">
        <v>0.39</v>
      </c>
      <c r="V3375" s="9">
        <v>32</v>
      </c>
      <c r="W3375" s="8">
        <v>0.50999999999999979</v>
      </c>
      <c r="X3375" s="8">
        <v>1.6199999999999997</v>
      </c>
      <c r="Y3375" s="8">
        <v>9.9999999999997868E-3</v>
      </c>
      <c r="Z3375" s="8">
        <v>0</v>
      </c>
      <c r="AA3375">
        <v>3.9999999999999591E-2</v>
      </c>
      <c r="AF3375" t="s">
        <v>3059</v>
      </c>
      <c r="AG3375" t="s">
        <v>115</v>
      </c>
      <c r="AH3375" t="s">
        <v>116</v>
      </c>
      <c r="AI3375" t="s">
        <v>230</v>
      </c>
      <c r="AJ3375" s="7">
        <v>42735</v>
      </c>
      <c r="AK3375" t="s">
        <v>3853</v>
      </c>
      <c r="AL3375" t="s">
        <v>118</v>
      </c>
      <c r="AM3375" t="s">
        <v>3020</v>
      </c>
      <c r="AN3375" t="s">
        <v>3879</v>
      </c>
      <c r="AO3375" t="str">
        <f>TEXT(A3375,"yyyy-mm-dd")</f>
        <v>2015-11-30</v>
      </c>
    </row>
    <row r="3376" spans="1:41">
      <c r="A3376" s="6" t="s">
        <v>3852</v>
      </c>
      <c r="B3376">
        <v>2015</v>
      </c>
      <c r="C3376">
        <v>11</v>
      </c>
      <c r="E3376" t="s">
        <v>2881</v>
      </c>
      <c r="F3376" t="s">
        <v>113</v>
      </c>
      <c r="G3376" t="s">
        <v>83</v>
      </c>
      <c r="H3376" t="s">
        <v>3018</v>
      </c>
      <c r="I3376">
        <v>2016</v>
      </c>
      <c r="K3376" s="6">
        <v>42735</v>
      </c>
      <c r="L3376">
        <v>13</v>
      </c>
      <c r="N3376" t="s">
        <v>252</v>
      </c>
      <c r="O3376" s="8">
        <v>6.66</v>
      </c>
      <c r="P3376" s="8">
        <v>6.7</v>
      </c>
      <c r="Q3376" s="8">
        <v>6.4</v>
      </c>
      <c r="R3376" s="8">
        <v>6.93</v>
      </c>
      <c r="S3376" s="8">
        <v>5.67</v>
      </c>
      <c r="T3376" s="8">
        <v>7.5</v>
      </c>
      <c r="U3376" s="8">
        <v>0.41</v>
      </c>
      <c r="V3376" s="9">
        <v>23</v>
      </c>
      <c r="W3376" s="8">
        <v>0.52999999999999936</v>
      </c>
      <c r="X3376" s="8">
        <v>1.83</v>
      </c>
      <c r="Y3376" s="8">
        <v>-4.0000000000000036E-2</v>
      </c>
      <c r="Z3376" s="8">
        <v>0.20000000000000018</v>
      </c>
      <c r="AA3376">
        <v>5.9999999999999609E-2</v>
      </c>
      <c r="AF3376" t="s">
        <v>3099</v>
      </c>
      <c r="AG3376" t="s">
        <v>2883</v>
      </c>
      <c r="AH3376" t="s">
        <v>2884</v>
      </c>
      <c r="AI3376" t="s">
        <v>230</v>
      </c>
      <c r="AJ3376" s="7">
        <v>42735</v>
      </c>
      <c r="AK3376" t="s">
        <v>3853</v>
      </c>
      <c r="AL3376" t="s">
        <v>2885</v>
      </c>
      <c r="AM3376" t="s">
        <v>3020</v>
      </c>
      <c r="AN3376" t="s">
        <v>3882</v>
      </c>
      <c r="AO3376" t="str">
        <f>TEXT(A3376,"yyyy-mm-dd")</f>
        <v>2015-11-30</v>
      </c>
    </row>
    <row r="3377" spans="1:41">
      <c r="A3377" s="6" t="s">
        <v>3852</v>
      </c>
      <c r="B3377">
        <v>2015</v>
      </c>
      <c r="C3377">
        <v>11</v>
      </c>
      <c r="E3377" t="s">
        <v>112</v>
      </c>
      <c r="F3377" t="s">
        <v>113</v>
      </c>
      <c r="G3377" t="s">
        <v>83</v>
      </c>
      <c r="H3377" t="s">
        <v>2624</v>
      </c>
      <c r="I3377">
        <v>2015</v>
      </c>
      <c r="K3377" s="6">
        <v>42369</v>
      </c>
      <c r="L3377">
        <v>1</v>
      </c>
      <c r="N3377" t="s">
        <v>169</v>
      </c>
      <c r="O3377" s="8">
        <v>3.25</v>
      </c>
      <c r="P3377" s="8">
        <v>3.25</v>
      </c>
      <c r="Q3377" s="8">
        <v>3.2</v>
      </c>
      <c r="R3377" s="8">
        <v>3.33</v>
      </c>
      <c r="S3377" s="8">
        <v>2.91</v>
      </c>
      <c r="T3377" s="8">
        <v>3.5</v>
      </c>
      <c r="U3377" s="8">
        <v>0.15</v>
      </c>
      <c r="V3377" s="9">
        <v>32</v>
      </c>
      <c r="W3377" s="8">
        <v>0.12999999999999989</v>
      </c>
      <c r="X3377" s="8">
        <v>0.58999999999999986</v>
      </c>
      <c r="Y3377" s="8">
        <v>0</v>
      </c>
      <c r="Z3377" s="8">
        <v>0</v>
      </c>
      <c r="AA3377">
        <v>-8.9999999999999858E-2</v>
      </c>
      <c r="AF3377" t="s">
        <v>2694</v>
      </c>
      <c r="AG3377" t="s">
        <v>115</v>
      </c>
      <c r="AH3377" t="s">
        <v>116</v>
      </c>
      <c r="AI3377" t="s">
        <v>117</v>
      </c>
      <c r="AJ3377" s="7">
        <v>42369</v>
      </c>
      <c r="AK3377" t="s">
        <v>3853</v>
      </c>
      <c r="AL3377" t="s">
        <v>118</v>
      </c>
      <c r="AM3377" t="s">
        <v>2626</v>
      </c>
      <c r="AN3377" t="s">
        <v>3878</v>
      </c>
      <c r="AO3377" t="str">
        <f>TEXT(A3377,"yyyy-mm-dd")</f>
        <v>2015-11-30</v>
      </c>
    </row>
    <row r="3378" spans="1:41">
      <c r="A3378" s="6" t="s">
        <v>3852</v>
      </c>
      <c r="B3378">
        <v>2015</v>
      </c>
      <c r="C3378">
        <v>11</v>
      </c>
      <c r="E3378" t="s">
        <v>2881</v>
      </c>
      <c r="F3378" t="s">
        <v>113</v>
      </c>
      <c r="G3378" t="s">
        <v>83</v>
      </c>
      <c r="H3378" t="s">
        <v>2624</v>
      </c>
      <c r="I3378">
        <v>2015</v>
      </c>
      <c r="K3378" s="6">
        <v>42369</v>
      </c>
      <c r="L3378">
        <v>1</v>
      </c>
      <c r="N3378" t="s">
        <v>169</v>
      </c>
      <c r="O3378" s="8">
        <v>6.19</v>
      </c>
      <c r="P3378" s="8">
        <v>6.2</v>
      </c>
      <c r="Q3378" s="8">
        <v>6.14</v>
      </c>
      <c r="R3378" s="8">
        <v>6.31</v>
      </c>
      <c r="S3378" s="8">
        <v>5.35</v>
      </c>
      <c r="T3378" s="8">
        <v>6.7</v>
      </c>
      <c r="U3378" s="8">
        <v>0.26</v>
      </c>
      <c r="V3378" s="9">
        <v>24</v>
      </c>
      <c r="W3378" s="8">
        <v>0.16999999999999993</v>
      </c>
      <c r="X3378" s="8">
        <v>1.3500000000000005</v>
      </c>
      <c r="Y3378" s="8">
        <v>-9.9999999999997868E-3</v>
      </c>
      <c r="Z3378" s="8">
        <v>0</v>
      </c>
      <c r="AA3378">
        <v>-0.11000000000000032</v>
      </c>
      <c r="AF3378" t="s">
        <v>3062</v>
      </c>
      <c r="AG3378" t="s">
        <v>2883</v>
      </c>
      <c r="AH3378" t="s">
        <v>2884</v>
      </c>
      <c r="AI3378" t="s">
        <v>117</v>
      </c>
      <c r="AJ3378" s="7">
        <v>42369</v>
      </c>
      <c r="AK3378" t="s">
        <v>3853</v>
      </c>
      <c r="AL3378" t="s">
        <v>2885</v>
      </c>
      <c r="AM3378" t="s">
        <v>2626</v>
      </c>
      <c r="AN3378" t="s">
        <v>3881</v>
      </c>
      <c r="AO3378" t="str">
        <f>TEXT(A3378,"yyyy-mm-dd")</f>
        <v>2015-11-30</v>
      </c>
    </row>
    <row r="3379" spans="1:41">
      <c r="A3379" s="6" t="s">
        <v>3884</v>
      </c>
      <c r="B3379">
        <v>2015</v>
      </c>
      <c r="C3379">
        <v>12</v>
      </c>
      <c r="E3379" t="s">
        <v>1907</v>
      </c>
      <c r="F3379" t="s">
        <v>1908</v>
      </c>
      <c r="G3379" t="s">
        <v>102</v>
      </c>
      <c r="H3379" t="s">
        <v>3908</v>
      </c>
      <c r="I3379">
        <v>2017</v>
      </c>
      <c r="J3379">
        <v>4</v>
      </c>
      <c r="K3379" s="6">
        <v>43100</v>
      </c>
      <c r="L3379">
        <v>24</v>
      </c>
      <c r="M3379">
        <v>8</v>
      </c>
      <c r="N3379" t="s">
        <v>368</v>
      </c>
      <c r="O3379" s="8">
        <v>4.66</v>
      </c>
      <c r="P3379" s="8">
        <v>4.5</v>
      </c>
      <c r="Q3379" s="8">
        <v>4.5</v>
      </c>
      <c r="R3379" s="8">
        <v>4.9000000000000004</v>
      </c>
      <c r="S3379" s="8">
        <v>3.75</v>
      </c>
      <c r="T3379" s="8">
        <v>5.75</v>
      </c>
      <c r="U3379" s="8">
        <v>0.51</v>
      </c>
      <c r="V3379" s="9">
        <v>24</v>
      </c>
      <c r="W3379" s="8">
        <v>0.40000000000000036</v>
      </c>
      <c r="X3379" s="8">
        <v>2</v>
      </c>
      <c r="Y3379" s="8">
        <v>0.16000000000000014</v>
      </c>
      <c r="Z3379" s="8"/>
      <c r="AF3379" t="s">
        <v>3919</v>
      </c>
      <c r="AG3379" t="s">
        <v>1910</v>
      </c>
      <c r="AH3379" t="s">
        <v>1911</v>
      </c>
      <c r="AI3379" t="s">
        <v>1971</v>
      </c>
      <c r="AJ3379" s="7">
        <v>43100</v>
      </c>
      <c r="AK3379" t="s">
        <v>3885</v>
      </c>
      <c r="AL3379" t="s">
        <v>1908</v>
      </c>
      <c r="AM3379" t="s">
        <v>3910</v>
      </c>
      <c r="AN3379" t="s">
        <v>3920</v>
      </c>
      <c r="AO3379" t="str">
        <f>TEXT(A3379,"yyyy-mm-dd")</f>
        <v>2015-12-31</v>
      </c>
    </row>
    <row r="3380" spans="1:41">
      <c r="A3380" s="6" t="s">
        <v>3884</v>
      </c>
      <c r="B3380">
        <v>2015</v>
      </c>
      <c r="C3380">
        <v>12</v>
      </c>
      <c r="E3380" t="s">
        <v>1907</v>
      </c>
      <c r="F3380" t="s">
        <v>1908</v>
      </c>
      <c r="G3380" t="s">
        <v>102</v>
      </c>
      <c r="H3380" t="s">
        <v>3804</v>
      </c>
      <c r="I3380">
        <v>2017</v>
      </c>
      <c r="J3380">
        <v>3</v>
      </c>
      <c r="K3380" s="6">
        <v>43008</v>
      </c>
      <c r="L3380">
        <v>21</v>
      </c>
      <c r="M3380">
        <v>7</v>
      </c>
      <c r="N3380" t="s">
        <v>176</v>
      </c>
      <c r="O3380" s="8">
        <v>4.5599999999999996</v>
      </c>
      <c r="P3380" s="8">
        <v>4.5</v>
      </c>
      <c r="Q3380" s="8">
        <v>4.38</v>
      </c>
      <c r="R3380" s="8">
        <v>4.68</v>
      </c>
      <c r="S3380" s="8">
        <v>3.75</v>
      </c>
      <c r="T3380" s="8">
        <v>5.5</v>
      </c>
      <c r="U3380" s="8">
        <v>0.45</v>
      </c>
      <c r="V3380" s="9">
        <v>24</v>
      </c>
      <c r="W3380" s="8">
        <v>0.29999999999999982</v>
      </c>
      <c r="X3380" s="8">
        <v>1.75</v>
      </c>
      <c r="Y3380" s="8">
        <v>5.9999999999999609E-2</v>
      </c>
      <c r="Z3380" s="8">
        <v>0</v>
      </c>
      <c r="AA3380">
        <v>-0.32000000000000028</v>
      </c>
      <c r="AF3380" t="s">
        <v>3805</v>
      </c>
      <c r="AG3380" t="s">
        <v>1910</v>
      </c>
      <c r="AH3380" t="s">
        <v>1911</v>
      </c>
      <c r="AI3380" t="s">
        <v>1944</v>
      </c>
      <c r="AJ3380" s="7">
        <v>43008</v>
      </c>
      <c r="AK3380" t="s">
        <v>3885</v>
      </c>
      <c r="AL3380" t="s">
        <v>1908</v>
      </c>
      <c r="AM3380" t="s">
        <v>3806</v>
      </c>
      <c r="AN3380" t="s">
        <v>3918</v>
      </c>
      <c r="AO3380" t="str">
        <f>TEXT(A3380,"yyyy-mm-dd")</f>
        <v>2015-12-31</v>
      </c>
    </row>
    <row r="3381" spans="1:41">
      <c r="A3381" s="6" t="s">
        <v>3884</v>
      </c>
      <c r="B3381">
        <v>2015</v>
      </c>
      <c r="C3381">
        <v>12</v>
      </c>
      <c r="E3381" t="s">
        <v>1907</v>
      </c>
      <c r="F3381" t="s">
        <v>1908</v>
      </c>
      <c r="G3381" t="s">
        <v>102</v>
      </c>
      <c r="H3381" t="s">
        <v>3701</v>
      </c>
      <c r="I3381">
        <v>2017</v>
      </c>
      <c r="J3381">
        <v>2</v>
      </c>
      <c r="K3381" s="6">
        <v>42916</v>
      </c>
      <c r="L3381">
        <v>18</v>
      </c>
      <c r="M3381">
        <v>6</v>
      </c>
      <c r="N3381" t="s">
        <v>206</v>
      </c>
      <c r="O3381" s="8">
        <v>4.3899999999999997</v>
      </c>
      <c r="P3381" s="8">
        <v>4.29</v>
      </c>
      <c r="Q3381" s="8">
        <v>4</v>
      </c>
      <c r="R3381" s="8">
        <v>4.5599999999999996</v>
      </c>
      <c r="S3381" s="8">
        <v>3.75</v>
      </c>
      <c r="T3381" s="8">
        <v>5.25</v>
      </c>
      <c r="U3381" s="8">
        <v>0.42</v>
      </c>
      <c r="V3381" s="9">
        <v>24</v>
      </c>
      <c r="W3381" s="8">
        <v>0.55999999999999961</v>
      </c>
      <c r="X3381" s="8">
        <v>1.5</v>
      </c>
      <c r="Y3381" s="8">
        <v>9.9999999999999645E-2</v>
      </c>
      <c r="Z3381" s="8">
        <v>-0.20999999999999996</v>
      </c>
      <c r="AA3381">
        <v>-7.0000000000000284E-2</v>
      </c>
      <c r="AF3381" t="s">
        <v>3702</v>
      </c>
      <c r="AG3381" t="s">
        <v>1910</v>
      </c>
      <c r="AH3381" t="s">
        <v>1911</v>
      </c>
      <c r="AI3381" t="s">
        <v>1939</v>
      </c>
      <c r="AJ3381" s="7">
        <v>42916</v>
      </c>
      <c r="AK3381" t="s">
        <v>3885</v>
      </c>
      <c r="AL3381" t="s">
        <v>1908</v>
      </c>
      <c r="AM3381" t="s">
        <v>3703</v>
      </c>
      <c r="AN3381" t="s">
        <v>3917</v>
      </c>
      <c r="AO3381" t="str">
        <f>TEXT(A3381,"yyyy-mm-dd")</f>
        <v>2015-12-31</v>
      </c>
    </row>
    <row r="3382" spans="1:41">
      <c r="A3382" s="6" t="s">
        <v>3884</v>
      </c>
      <c r="B3382">
        <v>2015</v>
      </c>
      <c r="C3382">
        <v>12</v>
      </c>
      <c r="E3382" t="s">
        <v>1907</v>
      </c>
      <c r="F3382" t="s">
        <v>1908</v>
      </c>
      <c r="G3382" t="s">
        <v>102</v>
      </c>
      <c r="H3382" t="s">
        <v>3594</v>
      </c>
      <c r="I3382">
        <v>2017</v>
      </c>
      <c r="J3382">
        <v>1</v>
      </c>
      <c r="K3382" s="6">
        <v>42825</v>
      </c>
      <c r="L3382">
        <v>15</v>
      </c>
      <c r="M3382">
        <v>5</v>
      </c>
      <c r="N3382" t="s">
        <v>236</v>
      </c>
      <c r="O3382" s="8">
        <v>4.2300000000000004</v>
      </c>
      <c r="P3382" s="8">
        <v>4.25</v>
      </c>
      <c r="Q3382" s="8">
        <v>4</v>
      </c>
      <c r="R3382" s="8">
        <v>4.5</v>
      </c>
      <c r="S3382" s="8">
        <v>3.5</v>
      </c>
      <c r="T3382" s="8">
        <v>5.25</v>
      </c>
      <c r="U3382" s="8">
        <v>0.43</v>
      </c>
      <c r="V3382" s="9">
        <v>24</v>
      </c>
      <c r="W3382" s="8">
        <v>0.5</v>
      </c>
      <c r="X3382" s="8">
        <v>1.75</v>
      </c>
      <c r="Y3382" s="8">
        <v>-1.9999999999999574E-2</v>
      </c>
      <c r="Z3382" s="8">
        <v>0</v>
      </c>
      <c r="AA3382">
        <v>0</v>
      </c>
      <c r="AF3382" t="s">
        <v>3595</v>
      </c>
      <c r="AG3382" t="s">
        <v>1910</v>
      </c>
      <c r="AH3382" t="s">
        <v>1911</v>
      </c>
      <c r="AI3382" t="s">
        <v>1934</v>
      </c>
      <c r="AJ3382" s="7">
        <v>42825</v>
      </c>
      <c r="AK3382" t="s">
        <v>3885</v>
      </c>
      <c r="AL3382" t="s">
        <v>1908</v>
      </c>
      <c r="AM3382" t="s">
        <v>3596</v>
      </c>
      <c r="AN3382" t="s">
        <v>3916</v>
      </c>
      <c r="AO3382" t="str">
        <f>TEXT(A3382,"yyyy-mm-dd")</f>
        <v>2015-12-31</v>
      </c>
    </row>
    <row r="3383" spans="1:41">
      <c r="A3383" s="6" t="s">
        <v>3884</v>
      </c>
      <c r="B3383">
        <v>2015</v>
      </c>
      <c r="C3383">
        <v>12</v>
      </c>
      <c r="E3383" t="s">
        <v>1907</v>
      </c>
      <c r="F3383" t="s">
        <v>1908</v>
      </c>
      <c r="G3383" t="s">
        <v>102</v>
      </c>
      <c r="H3383" t="s">
        <v>3472</v>
      </c>
      <c r="I3383">
        <v>2016</v>
      </c>
      <c r="J3383">
        <v>4</v>
      </c>
      <c r="K3383" s="6">
        <v>42735</v>
      </c>
      <c r="L3383">
        <v>12</v>
      </c>
      <c r="M3383">
        <v>4</v>
      </c>
      <c r="N3383" t="s">
        <v>261</v>
      </c>
      <c r="O3383" s="8">
        <v>3.94</v>
      </c>
      <c r="P3383" s="8">
        <v>4</v>
      </c>
      <c r="Q3383" s="8">
        <v>3.75</v>
      </c>
      <c r="R3383" s="8">
        <v>4.18</v>
      </c>
      <c r="S3383" s="8">
        <v>3.25</v>
      </c>
      <c r="T3383" s="8">
        <v>4.75</v>
      </c>
      <c r="U3383" s="8">
        <v>0.33</v>
      </c>
      <c r="V3383" s="9">
        <v>28</v>
      </c>
      <c r="W3383" s="8">
        <v>0.42999999999999972</v>
      </c>
      <c r="X3383" s="8">
        <v>1.5</v>
      </c>
      <c r="Y3383" s="8">
        <v>-6.0000000000000053E-2</v>
      </c>
      <c r="Z3383" s="8">
        <v>0</v>
      </c>
      <c r="AA3383">
        <v>-6.0000000000000497E-2</v>
      </c>
      <c r="AF3383" t="s">
        <v>3483</v>
      </c>
      <c r="AG3383" t="s">
        <v>1910</v>
      </c>
      <c r="AH3383" t="s">
        <v>1911</v>
      </c>
      <c r="AI3383" t="s">
        <v>1929</v>
      </c>
      <c r="AJ3383" s="7">
        <v>42735</v>
      </c>
      <c r="AK3383" t="s">
        <v>3885</v>
      </c>
      <c r="AL3383" t="s">
        <v>1908</v>
      </c>
      <c r="AM3383" t="s">
        <v>3474</v>
      </c>
      <c r="AN3383" t="s">
        <v>3915</v>
      </c>
      <c r="AO3383" t="str">
        <f>TEXT(A3383,"yyyy-mm-dd")</f>
        <v>2015-12-31</v>
      </c>
    </row>
    <row r="3384" spans="1:41">
      <c r="A3384" s="6" t="s">
        <v>3884</v>
      </c>
      <c r="B3384">
        <v>2015</v>
      </c>
      <c r="C3384">
        <v>12</v>
      </c>
      <c r="E3384" t="s">
        <v>1907</v>
      </c>
      <c r="F3384" t="s">
        <v>1908</v>
      </c>
      <c r="G3384" t="s">
        <v>102</v>
      </c>
      <c r="H3384" t="s">
        <v>3368</v>
      </c>
      <c r="I3384">
        <v>2016</v>
      </c>
      <c r="J3384">
        <v>3</v>
      </c>
      <c r="K3384" s="6">
        <v>42643</v>
      </c>
      <c r="L3384">
        <v>9</v>
      </c>
      <c r="M3384">
        <v>3</v>
      </c>
      <c r="N3384" t="s">
        <v>173</v>
      </c>
      <c r="O3384" s="8">
        <v>3.78</v>
      </c>
      <c r="P3384" s="8">
        <v>3.75</v>
      </c>
      <c r="Q3384" s="8">
        <v>3.5</v>
      </c>
      <c r="R3384" s="8">
        <v>4</v>
      </c>
      <c r="S3384" s="8">
        <v>3.25</v>
      </c>
      <c r="T3384" s="8">
        <v>4.5</v>
      </c>
      <c r="U3384" s="8">
        <v>0.28000000000000003</v>
      </c>
      <c r="V3384" s="9">
        <v>27</v>
      </c>
      <c r="W3384" s="8">
        <v>0.5</v>
      </c>
      <c r="X3384" s="8">
        <v>1.25</v>
      </c>
      <c r="Y3384" s="8">
        <v>2.9999999999999805E-2</v>
      </c>
      <c r="Z3384" s="8">
        <v>-0.10000000000000009</v>
      </c>
      <c r="AA3384">
        <v>4.0000000000000036E-2</v>
      </c>
      <c r="AF3384" t="s">
        <v>3369</v>
      </c>
      <c r="AG3384" t="s">
        <v>1910</v>
      </c>
      <c r="AH3384" t="s">
        <v>1911</v>
      </c>
      <c r="AI3384" t="s">
        <v>1924</v>
      </c>
      <c r="AJ3384" s="7">
        <v>42643</v>
      </c>
      <c r="AK3384" t="s">
        <v>3885</v>
      </c>
      <c r="AL3384" t="s">
        <v>1908</v>
      </c>
      <c r="AM3384" t="s">
        <v>3370</v>
      </c>
      <c r="AN3384" t="s">
        <v>3914</v>
      </c>
      <c r="AO3384" t="str">
        <f>TEXT(A3384,"yyyy-mm-dd")</f>
        <v>2015-12-31</v>
      </c>
    </row>
    <row r="3385" spans="1:41">
      <c r="A3385" s="6" t="s">
        <v>3884</v>
      </c>
      <c r="B3385">
        <v>2015</v>
      </c>
      <c r="C3385">
        <v>12</v>
      </c>
      <c r="E3385" t="s">
        <v>1907</v>
      </c>
      <c r="F3385" t="s">
        <v>1908</v>
      </c>
      <c r="G3385" t="s">
        <v>102</v>
      </c>
      <c r="H3385" t="s">
        <v>3265</v>
      </c>
      <c r="I3385">
        <v>2016</v>
      </c>
      <c r="J3385">
        <v>2</v>
      </c>
      <c r="K3385" s="6">
        <v>42551</v>
      </c>
      <c r="L3385">
        <v>6</v>
      </c>
      <c r="M3385">
        <v>2</v>
      </c>
      <c r="N3385" t="s">
        <v>203</v>
      </c>
      <c r="O3385" s="8">
        <v>3.55</v>
      </c>
      <c r="P3385" s="8">
        <v>3.5</v>
      </c>
      <c r="Q3385" s="8">
        <v>3.25</v>
      </c>
      <c r="R3385" s="8">
        <v>3.75</v>
      </c>
      <c r="S3385" s="8">
        <v>3</v>
      </c>
      <c r="T3385" s="8">
        <v>4.25</v>
      </c>
      <c r="U3385" s="8">
        <v>0.28000000000000003</v>
      </c>
      <c r="V3385" s="9">
        <v>27</v>
      </c>
      <c r="W3385" s="8">
        <v>0.5</v>
      </c>
      <c r="X3385" s="8">
        <v>1.25</v>
      </c>
      <c r="Y3385" s="8">
        <v>4.9999999999999822E-2</v>
      </c>
      <c r="Z3385" s="8">
        <v>-0.22999999999999998</v>
      </c>
      <c r="AA3385">
        <v>0.25</v>
      </c>
      <c r="AF3385" t="s">
        <v>3266</v>
      </c>
      <c r="AG3385" t="s">
        <v>1910</v>
      </c>
      <c r="AH3385" t="s">
        <v>1911</v>
      </c>
      <c r="AI3385" t="s">
        <v>1919</v>
      </c>
      <c r="AJ3385" s="7">
        <v>42551</v>
      </c>
      <c r="AK3385" t="s">
        <v>3885</v>
      </c>
      <c r="AL3385" t="s">
        <v>1908</v>
      </c>
      <c r="AM3385" t="s">
        <v>3267</v>
      </c>
      <c r="AN3385" t="s">
        <v>3913</v>
      </c>
      <c r="AO3385" t="str">
        <f>TEXT(A3385,"yyyy-mm-dd")</f>
        <v>2015-12-31</v>
      </c>
    </row>
    <row r="3386" spans="1:41">
      <c r="A3386" s="6" t="s">
        <v>3884</v>
      </c>
      <c r="B3386">
        <v>2015</v>
      </c>
      <c r="C3386">
        <v>12</v>
      </c>
      <c r="E3386" t="s">
        <v>1907</v>
      </c>
      <c r="F3386" t="s">
        <v>1908</v>
      </c>
      <c r="G3386" t="s">
        <v>102</v>
      </c>
      <c r="H3386" t="s">
        <v>3159</v>
      </c>
      <c r="I3386">
        <v>2016</v>
      </c>
      <c r="J3386">
        <v>1</v>
      </c>
      <c r="K3386" s="6">
        <v>42460</v>
      </c>
      <c r="L3386">
        <v>3</v>
      </c>
      <c r="M3386">
        <v>1</v>
      </c>
      <c r="N3386" t="s">
        <v>233</v>
      </c>
      <c r="O3386" s="8">
        <v>3.35</v>
      </c>
      <c r="P3386" s="8">
        <v>3.25</v>
      </c>
      <c r="Q3386" s="8">
        <v>3.25</v>
      </c>
      <c r="R3386" s="8">
        <v>3.5</v>
      </c>
      <c r="S3386" s="8">
        <v>3</v>
      </c>
      <c r="T3386" s="8">
        <v>4</v>
      </c>
      <c r="U3386" s="8">
        <v>0.19</v>
      </c>
      <c r="V3386" s="9">
        <v>28</v>
      </c>
      <c r="W3386" s="8">
        <v>0.25</v>
      </c>
      <c r="X3386" s="8">
        <v>1</v>
      </c>
      <c r="Y3386" s="8">
        <v>0.10000000000000009</v>
      </c>
      <c r="Z3386" s="8">
        <v>-0.20000000000000018</v>
      </c>
      <c r="AA3386">
        <v>0</v>
      </c>
      <c r="AF3386" t="s">
        <v>3160</v>
      </c>
      <c r="AG3386" t="s">
        <v>1910</v>
      </c>
      <c r="AH3386" t="s">
        <v>1911</v>
      </c>
      <c r="AI3386" t="s">
        <v>1915</v>
      </c>
      <c r="AJ3386" s="7">
        <v>42460</v>
      </c>
      <c r="AK3386" t="s">
        <v>3885</v>
      </c>
      <c r="AL3386" t="s">
        <v>1908</v>
      </c>
      <c r="AM3386" t="s">
        <v>3161</v>
      </c>
      <c r="AN3386" t="s">
        <v>3912</v>
      </c>
      <c r="AO3386" t="str">
        <f>TEXT(A3386,"yyyy-mm-dd")</f>
        <v>2015-12-31</v>
      </c>
    </row>
    <row r="3387" spans="1:41">
      <c r="A3387" s="6" t="s">
        <v>3884</v>
      </c>
      <c r="B3387">
        <v>2015</v>
      </c>
      <c r="C3387">
        <v>12</v>
      </c>
      <c r="E3387" t="s">
        <v>100</v>
      </c>
      <c r="F3387" t="s">
        <v>101</v>
      </c>
      <c r="G3387" t="s">
        <v>83</v>
      </c>
      <c r="H3387" t="s">
        <v>3889</v>
      </c>
      <c r="I3387">
        <v>2018</v>
      </c>
      <c r="K3387" s="6">
        <v>43465</v>
      </c>
      <c r="L3387">
        <v>36</v>
      </c>
      <c r="N3387" t="s">
        <v>924</v>
      </c>
      <c r="O3387" s="8">
        <v>3.57</v>
      </c>
      <c r="P3387" s="8">
        <v>3.6</v>
      </c>
      <c r="Q3387" s="8">
        <v>3.2</v>
      </c>
      <c r="R3387" s="8">
        <v>3.8</v>
      </c>
      <c r="S3387" s="8">
        <v>3</v>
      </c>
      <c r="T3387" s="8">
        <v>4.2300000000000004</v>
      </c>
      <c r="U3387" s="8">
        <v>0.34</v>
      </c>
      <c r="V3387" s="9">
        <v>19</v>
      </c>
      <c r="W3387" s="8">
        <v>0.59999999999999964</v>
      </c>
      <c r="X3387" s="8">
        <v>1.2300000000000004</v>
      </c>
      <c r="Y3387" s="8">
        <v>-3.0000000000000249E-2</v>
      </c>
      <c r="Z3387" s="8"/>
      <c r="AF3387" t="s">
        <v>10177</v>
      </c>
      <c r="AG3387" t="s">
        <v>9655</v>
      </c>
      <c r="AH3387" t="s">
        <v>9656</v>
      </c>
      <c r="AI3387" t="s">
        <v>10099</v>
      </c>
      <c r="AJ3387" s="7">
        <v>43465</v>
      </c>
      <c r="AK3387" t="s">
        <v>3885</v>
      </c>
      <c r="AL3387" t="s">
        <v>109</v>
      </c>
      <c r="AM3387" t="s">
        <v>3891</v>
      </c>
      <c r="AN3387" t="s">
        <v>10178</v>
      </c>
    </row>
    <row r="3388" spans="1:41">
      <c r="A3388" s="6" t="s">
        <v>3884</v>
      </c>
      <c r="B3388">
        <v>2015</v>
      </c>
      <c r="C3388">
        <v>12</v>
      </c>
      <c r="E3388" t="s">
        <v>100</v>
      </c>
      <c r="F3388" t="s">
        <v>101</v>
      </c>
      <c r="G3388" t="s">
        <v>102</v>
      </c>
      <c r="H3388" t="s">
        <v>3908</v>
      </c>
      <c r="I3388">
        <v>2017</v>
      </c>
      <c r="J3388">
        <v>4</v>
      </c>
      <c r="K3388" s="6">
        <v>43100</v>
      </c>
      <c r="L3388">
        <v>24</v>
      </c>
      <c r="M3388">
        <v>8</v>
      </c>
      <c r="N3388" t="s">
        <v>368</v>
      </c>
      <c r="O3388" s="8">
        <v>3.39</v>
      </c>
      <c r="P3388" s="8">
        <v>3.45</v>
      </c>
      <c r="Q3388" s="8">
        <v>3.13</v>
      </c>
      <c r="R3388" s="8">
        <v>3.75</v>
      </c>
      <c r="S3388" s="8">
        <v>2.1</v>
      </c>
      <c r="T3388" s="8">
        <v>4</v>
      </c>
      <c r="U3388" s="8">
        <v>0.46</v>
      </c>
      <c r="V3388" s="9">
        <v>22</v>
      </c>
      <c r="W3388" s="8">
        <v>0.62000000000000011</v>
      </c>
      <c r="X3388" s="8">
        <v>1.9</v>
      </c>
      <c r="Y3388" s="8">
        <v>-6.0000000000000053E-2</v>
      </c>
      <c r="Z3388" s="8"/>
      <c r="AF3388" t="s">
        <v>3909</v>
      </c>
      <c r="AG3388" t="s">
        <v>106</v>
      </c>
      <c r="AH3388" t="s">
        <v>107</v>
      </c>
      <c r="AI3388" t="s">
        <v>3039</v>
      </c>
      <c r="AJ3388" s="7">
        <v>43100</v>
      </c>
      <c r="AK3388" t="s">
        <v>3885</v>
      </c>
      <c r="AL3388" t="s">
        <v>109</v>
      </c>
      <c r="AM3388" t="s">
        <v>3910</v>
      </c>
      <c r="AN3388" t="s">
        <v>3911</v>
      </c>
      <c r="AO3388" t="str">
        <f>TEXT(A3388,"yyyy-mm-dd")</f>
        <v>2015-12-31</v>
      </c>
    </row>
    <row r="3389" spans="1:41">
      <c r="A3389" s="6" t="s">
        <v>3884</v>
      </c>
      <c r="B3389">
        <v>2015</v>
      </c>
      <c r="C3389">
        <v>12</v>
      </c>
      <c r="E3389" t="s">
        <v>100</v>
      </c>
      <c r="F3389" t="s">
        <v>101</v>
      </c>
      <c r="G3389" t="s">
        <v>83</v>
      </c>
      <c r="H3389" t="s">
        <v>3453</v>
      </c>
      <c r="I3389">
        <v>2017</v>
      </c>
      <c r="K3389" s="6">
        <v>43100</v>
      </c>
      <c r="L3389">
        <v>24</v>
      </c>
      <c r="N3389" t="s">
        <v>368</v>
      </c>
      <c r="O3389" s="8">
        <v>3.29</v>
      </c>
      <c r="P3389" s="8">
        <v>3.25</v>
      </c>
      <c r="Q3389" s="8">
        <v>3.1</v>
      </c>
      <c r="R3389" s="8">
        <v>3.5</v>
      </c>
      <c r="S3389" s="8">
        <v>2.4</v>
      </c>
      <c r="T3389" s="8">
        <v>3.8</v>
      </c>
      <c r="U3389" s="8">
        <v>0.33</v>
      </c>
      <c r="V3389" s="9">
        <v>26</v>
      </c>
      <c r="W3389" s="8">
        <v>0.39999999999999991</v>
      </c>
      <c r="X3389" s="8">
        <v>1.4</v>
      </c>
      <c r="Y3389" s="8">
        <v>4.0000000000000036E-2</v>
      </c>
      <c r="Z3389" s="8">
        <v>4.9999999999999822E-2</v>
      </c>
      <c r="AA3389">
        <v>-0.10000000000000009</v>
      </c>
      <c r="AF3389" t="s">
        <v>10138</v>
      </c>
      <c r="AG3389" t="s">
        <v>9655</v>
      </c>
      <c r="AH3389" t="s">
        <v>9656</v>
      </c>
      <c r="AI3389" t="s">
        <v>9708</v>
      </c>
      <c r="AJ3389" s="7">
        <v>43100</v>
      </c>
      <c r="AK3389" t="s">
        <v>3885</v>
      </c>
      <c r="AL3389" t="s">
        <v>109</v>
      </c>
      <c r="AM3389" t="s">
        <v>3455</v>
      </c>
      <c r="AN3389" t="s">
        <v>10151</v>
      </c>
    </row>
    <row r="3390" spans="1:41">
      <c r="A3390" s="6" t="s">
        <v>3884</v>
      </c>
      <c r="B3390">
        <v>2015</v>
      </c>
      <c r="C3390">
        <v>12</v>
      </c>
      <c r="E3390" t="s">
        <v>100</v>
      </c>
      <c r="F3390" t="s">
        <v>101</v>
      </c>
      <c r="G3390" t="s">
        <v>102</v>
      </c>
      <c r="H3390" t="s">
        <v>3804</v>
      </c>
      <c r="I3390">
        <v>2017</v>
      </c>
      <c r="J3390">
        <v>3</v>
      </c>
      <c r="K3390" s="6">
        <v>43008</v>
      </c>
      <c r="L3390">
        <v>21</v>
      </c>
      <c r="M3390">
        <v>7</v>
      </c>
      <c r="N3390" t="s">
        <v>176</v>
      </c>
      <c r="O3390" s="8">
        <v>3.34</v>
      </c>
      <c r="P3390" s="8">
        <v>3.4</v>
      </c>
      <c r="Q3390" s="8">
        <v>3.1</v>
      </c>
      <c r="R3390" s="8">
        <v>3.6</v>
      </c>
      <c r="S3390" s="8">
        <v>2.2999999999999998</v>
      </c>
      <c r="T3390" s="8">
        <v>3.98</v>
      </c>
      <c r="U3390" s="8">
        <v>0.41</v>
      </c>
      <c r="V3390" s="9">
        <v>22</v>
      </c>
      <c r="W3390" s="8">
        <v>0.5</v>
      </c>
      <c r="X3390" s="8">
        <v>1.6800000000000002</v>
      </c>
      <c r="Y3390" s="8">
        <v>-6.0000000000000053E-2</v>
      </c>
      <c r="Z3390" s="8"/>
      <c r="AF3390" t="s">
        <v>3906</v>
      </c>
      <c r="AG3390" t="s">
        <v>106</v>
      </c>
      <c r="AH3390" t="s">
        <v>107</v>
      </c>
      <c r="AI3390" t="s">
        <v>2673</v>
      </c>
      <c r="AJ3390" s="7">
        <v>43008</v>
      </c>
      <c r="AK3390" t="s">
        <v>3885</v>
      </c>
      <c r="AL3390" t="s">
        <v>109</v>
      </c>
      <c r="AM3390" t="s">
        <v>3806</v>
      </c>
      <c r="AN3390" t="s">
        <v>3907</v>
      </c>
      <c r="AO3390" t="str">
        <f>TEXT(A3390,"yyyy-mm-dd")</f>
        <v>2015-12-31</v>
      </c>
    </row>
    <row r="3391" spans="1:41">
      <c r="A3391" s="6" t="s">
        <v>3884</v>
      </c>
      <c r="B3391">
        <v>2015</v>
      </c>
      <c r="C3391">
        <v>12</v>
      </c>
      <c r="E3391" t="s">
        <v>100</v>
      </c>
      <c r="F3391" t="s">
        <v>101</v>
      </c>
      <c r="G3391" t="s">
        <v>102</v>
      </c>
      <c r="H3391" t="s">
        <v>3701</v>
      </c>
      <c r="I3391">
        <v>2017</v>
      </c>
      <c r="J3391">
        <v>2</v>
      </c>
      <c r="K3391" s="6">
        <v>42916</v>
      </c>
      <c r="L3391">
        <v>18</v>
      </c>
      <c r="M3391">
        <v>6</v>
      </c>
      <c r="N3391" t="s">
        <v>206</v>
      </c>
      <c r="O3391" s="8">
        <v>3.2</v>
      </c>
      <c r="P3391" s="8">
        <v>3.15</v>
      </c>
      <c r="Q3391" s="8">
        <v>3</v>
      </c>
      <c r="R3391" s="8">
        <v>3.4</v>
      </c>
      <c r="S3391" s="8">
        <v>1.9</v>
      </c>
      <c r="T3391" s="8">
        <v>4.46</v>
      </c>
      <c r="U3391" s="8">
        <v>0.53</v>
      </c>
      <c r="V3391" s="9">
        <v>22</v>
      </c>
      <c r="W3391" s="8">
        <v>0.39999999999999991</v>
      </c>
      <c r="X3391" s="8">
        <v>2.56</v>
      </c>
      <c r="Y3391" s="8">
        <v>5.0000000000000266E-2</v>
      </c>
      <c r="Z3391" s="8"/>
      <c r="AF3391" t="s">
        <v>3904</v>
      </c>
      <c r="AG3391" t="s">
        <v>106</v>
      </c>
      <c r="AH3391" t="s">
        <v>107</v>
      </c>
      <c r="AI3391" t="s">
        <v>2670</v>
      </c>
      <c r="AJ3391" s="7">
        <v>42916</v>
      </c>
      <c r="AK3391" t="s">
        <v>3885</v>
      </c>
      <c r="AL3391" t="s">
        <v>109</v>
      </c>
      <c r="AM3391" t="s">
        <v>3703</v>
      </c>
      <c r="AN3391" t="s">
        <v>3905</v>
      </c>
      <c r="AO3391" t="str">
        <f>TEXT(A3391,"yyyy-mm-dd")</f>
        <v>2015-12-31</v>
      </c>
    </row>
    <row r="3392" spans="1:41">
      <c r="A3392" s="6" t="s">
        <v>3884</v>
      </c>
      <c r="B3392">
        <v>2015</v>
      </c>
      <c r="C3392">
        <v>12</v>
      </c>
      <c r="E3392" t="s">
        <v>100</v>
      </c>
      <c r="F3392" t="s">
        <v>101</v>
      </c>
      <c r="G3392" t="s">
        <v>102</v>
      </c>
      <c r="H3392" t="s">
        <v>3594</v>
      </c>
      <c r="I3392">
        <v>2017</v>
      </c>
      <c r="J3392">
        <v>1</v>
      </c>
      <c r="K3392" s="6">
        <v>42825</v>
      </c>
      <c r="L3392">
        <v>15</v>
      </c>
      <c r="M3392">
        <v>5</v>
      </c>
      <c r="N3392" t="s">
        <v>236</v>
      </c>
      <c r="O3392" s="8">
        <v>3.2</v>
      </c>
      <c r="P3392" s="8">
        <v>3.2</v>
      </c>
      <c r="Q3392" s="8">
        <v>3</v>
      </c>
      <c r="R3392" s="8">
        <v>3.42</v>
      </c>
      <c r="S3392" s="8">
        <v>2.1</v>
      </c>
      <c r="T3392" s="8">
        <v>4.0999999999999996</v>
      </c>
      <c r="U3392" s="8">
        <v>0.45</v>
      </c>
      <c r="V3392" s="9">
        <v>22</v>
      </c>
      <c r="W3392" s="8">
        <v>0.41999999999999993</v>
      </c>
      <c r="X3392" s="8">
        <v>1.9999999999999996</v>
      </c>
      <c r="Y3392" s="8">
        <v>0</v>
      </c>
      <c r="Z3392" s="8"/>
      <c r="AF3392" t="s">
        <v>3902</v>
      </c>
      <c r="AG3392" t="s">
        <v>106</v>
      </c>
      <c r="AH3392" t="s">
        <v>107</v>
      </c>
      <c r="AI3392" t="s">
        <v>2667</v>
      </c>
      <c r="AJ3392" s="7">
        <v>42825</v>
      </c>
      <c r="AK3392" t="s">
        <v>3885</v>
      </c>
      <c r="AL3392" t="s">
        <v>109</v>
      </c>
      <c r="AM3392" t="s">
        <v>3596</v>
      </c>
      <c r="AN3392" t="s">
        <v>3903</v>
      </c>
      <c r="AO3392" t="str">
        <f>TEXT(A3392,"yyyy-mm-dd")</f>
        <v>2015-12-31</v>
      </c>
    </row>
    <row r="3393" spans="1:41">
      <c r="A3393" s="6" t="s">
        <v>3884</v>
      </c>
      <c r="B3393">
        <v>2015</v>
      </c>
      <c r="C3393">
        <v>12</v>
      </c>
      <c r="E3393" t="s">
        <v>100</v>
      </c>
      <c r="F3393" t="s">
        <v>101</v>
      </c>
      <c r="G3393" t="s">
        <v>102</v>
      </c>
      <c r="H3393" t="s">
        <v>3472</v>
      </c>
      <c r="I3393">
        <v>2016</v>
      </c>
      <c r="J3393">
        <v>4</v>
      </c>
      <c r="K3393" s="6">
        <v>42735</v>
      </c>
      <c r="L3393">
        <v>12</v>
      </c>
      <c r="M3393">
        <v>4</v>
      </c>
      <c r="N3393" t="s">
        <v>261</v>
      </c>
      <c r="O3393" s="8">
        <v>2.95</v>
      </c>
      <c r="P3393" s="8">
        <v>3</v>
      </c>
      <c r="Q3393" s="8">
        <v>2.7</v>
      </c>
      <c r="R3393" s="8">
        <v>3.1</v>
      </c>
      <c r="S3393" s="8">
        <v>1.9</v>
      </c>
      <c r="T3393" s="8">
        <v>4.25</v>
      </c>
      <c r="U3393" s="8">
        <v>0.45</v>
      </c>
      <c r="V3393" s="9">
        <v>29</v>
      </c>
      <c r="W3393" s="8">
        <v>0.39999999999999991</v>
      </c>
      <c r="X3393" s="8">
        <v>2.35</v>
      </c>
      <c r="Y3393" s="8">
        <v>-4.9999999999999822E-2</v>
      </c>
      <c r="Z3393" s="8">
        <v>0</v>
      </c>
      <c r="AA3393">
        <v>-0.15000000000000036</v>
      </c>
      <c r="AF3393" t="s">
        <v>3473</v>
      </c>
      <c r="AG3393" t="s">
        <v>106</v>
      </c>
      <c r="AH3393" t="s">
        <v>107</v>
      </c>
      <c r="AI3393" t="s">
        <v>502</v>
      </c>
      <c r="AJ3393" s="7">
        <v>42735</v>
      </c>
      <c r="AK3393" t="s">
        <v>3885</v>
      </c>
      <c r="AL3393" t="s">
        <v>109</v>
      </c>
      <c r="AM3393" t="s">
        <v>3474</v>
      </c>
      <c r="AN3393" t="s">
        <v>3901</v>
      </c>
      <c r="AO3393" t="str">
        <f>TEXT(A3393,"yyyy-mm-dd")</f>
        <v>2015-12-31</v>
      </c>
    </row>
    <row r="3394" spans="1:41">
      <c r="A3394" s="6" t="s">
        <v>3884</v>
      </c>
      <c r="B3394">
        <v>2015</v>
      </c>
      <c r="C3394">
        <v>12</v>
      </c>
      <c r="E3394" t="s">
        <v>100</v>
      </c>
      <c r="F3394" t="s">
        <v>101</v>
      </c>
      <c r="G3394" t="s">
        <v>83</v>
      </c>
      <c r="H3394" t="s">
        <v>3018</v>
      </c>
      <c r="I3394">
        <v>2016</v>
      </c>
      <c r="K3394" s="6">
        <v>42735</v>
      </c>
      <c r="L3394">
        <v>12</v>
      </c>
      <c r="N3394" t="s">
        <v>261</v>
      </c>
      <c r="O3394" s="8">
        <v>2.74</v>
      </c>
      <c r="P3394" s="8">
        <v>2.8</v>
      </c>
      <c r="Q3394" s="8">
        <v>2.6</v>
      </c>
      <c r="R3394" s="8">
        <v>2.9</v>
      </c>
      <c r="S3394" s="8">
        <v>1.7</v>
      </c>
      <c r="T3394" s="8">
        <v>3.48</v>
      </c>
      <c r="U3394" s="8">
        <v>0.34</v>
      </c>
      <c r="V3394" s="9">
        <v>30</v>
      </c>
      <c r="W3394" s="8">
        <v>0.29999999999999982</v>
      </c>
      <c r="X3394" s="8">
        <v>1.78</v>
      </c>
      <c r="Y3394" s="8">
        <v>-5.9999999999999609E-2</v>
      </c>
      <c r="Z3394" s="8">
        <v>9.9999999999997868E-3</v>
      </c>
      <c r="AA3394">
        <v>-0.10000000000000009</v>
      </c>
      <c r="AF3394" t="s">
        <v>10098</v>
      </c>
      <c r="AG3394" t="s">
        <v>9655</v>
      </c>
      <c r="AH3394" t="s">
        <v>9656</v>
      </c>
      <c r="AI3394" t="s">
        <v>9669</v>
      </c>
      <c r="AJ3394" s="7">
        <v>42735</v>
      </c>
      <c r="AK3394" t="s">
        <v>3885</v>
      </c>
      <c r="AL3394" t="s">
        <v>109</v>
      </c>
      <c r="AM3394" t="s">
        <v>3020</v>
      </c>
      <c r="AN3394" t="s">
        <v>10124</v>
      </c>
    </row>
    <row r="3395" spans="1:41">
      <c r="A3395" s="6" t="s">
        <v>3884</v>
      </c>
      <c r="B3395">
        <v>2015</v>
      </c>
      <c r="C3395">
        <v>12</v>
      </c>
      <c r="E3395" t="s">
        <v>100</v>
      </c>
      <c r="F3395" t="s">
        <v>101</v>
      </c>
      <c r="G3395" t="s">
        <v>102</v>
      </c>
      <c r="H3395" t="s">
        <v>3368</v>
      </c>
      <c r="I3395">
        <v>2016</v>
      </c>
      <c r="J3395">
        <v>3</v>
      </c>
      <c r="K3395" s="6">
        <v>42643</v>
      </c>
      <c r="L3395">
        <v>9</v>
      </c>
      <c r="M3395">
        <v>3</v>
      </c>
      <c r="N3395" t="s">
        <v>173</v>
      </c>
      <c r="O3395" s="8">
        <v>2.72</v>
      </c>
      <c r="P3395" s="8">
        <v>2.8</v>
      </c>
      <c r="Q3395" s="8">
        <v>2.5</v>
      </c>
      <c r="R3395" s="8">
        <v>3</v>
      </c>
      <c r="S3395" s="8">
        <v>1.8</v>
      </c>
      <c r="T3395" s="8">
        <v>3.25</v>
      </c>
      <c r="U3395" s="8">
        <v>0.38</v>
      </c>
      <c r="V3395" s="9">
        <v>29</v>
      </c>
      <c r="W3395" s="8">
        <v>0.5</v>
      </c>
      <c r="X3395" s="8">
        <v>1.45</v>
      </c>
      <c r="Y3395" s="8">
        <v>-7.9999999999999627E-2</v>
      </c>
      <c r="Z3395" s="8">
        <v>0</v>
      </c>
      <c r="AA3395">
        <v>-4.9999999999999822E-2</v>
      </c>
      <c r="AF3395" t="s">
        <v>3470</v>
      </c>
      <c r="AG3395" t="s">
        <v>106</v>
      </c>
      <c r="AH3395" t="s">
        <v>107</v>
      </c>
      <c r="AI3395" t="s">
        <v>497</v>
      </c>
      <c r="AJ3395" s="7">
        <v>42643</v>
      </c>
      <c r="AK3395" t="s">
        <v>3885</v>
      </c>
      <c r="AL3395" t="s">
        <v>109</v>
      </c>
      <c r="AM3395" t="s">
        <v>3370</v>
      </c>
      <c r="AN3395" t="s">
        <v>3900</v>
      </c>
      <c r="AO3395" t="str">
        <f>TEXT(A3395,"yyyy-mm-dd")</f>
        <v>2015-12-31</v>
      </c>
    </row>
    <row r="3396" spans="1:41">
      <c r="A3396" s="6" t="s">
        <v>3884</v>
      </c>
      <c r="B3396">
        <v>2015</v>
      </c>
      <c r="C3396">
        <v>12</v>
      </c>
      <c r="E3396" t="s">
        <v>100</v>
      </c>
      <c r="F3396" t="s">
        <v>101</v>
      </c>
      <c r="G3396" t="s">
        <v>102</v>
      </c>
      <c r="H3396" t="s">
        <v>3265</v>
      </c>
      <c r="I3396">
        <v>2016</v>
      </c>
      <c r="J3396">
        <v>2</v>
      </c>
      <c r="K3396" s="6">
        <v>42551</v>
      </c>
      <c r="L3396">
        <v>6</v>
      </c>
      <c r="M3396">
        <v>2</v>
      </c>
      <c r="N3396" t="s">
        <v>203</v>
      </c>
      <c r="O3396" s="8">
        <v>2.86</v>
      </c>
      <c r="P3396" s="8">
        <v>2.7</v>
      </c>
      <c r="Q3396" s="8">
        <v>2.6</v>
      </c>
      <c r="R3396" s="8">
        <v>3</v>
      </c>
      <c r="S3396" s="8">
        <v>1.5</v>
      </c>
      <c r="T3396" s="8">
        <v>4.3</v>
      </c>
      <c r="U3396" s="8">
        <v>0.59</v>
      </c>
      <c r="V3396" s="9">
        <v>30</v>
      </c>
      <c r="W3396" s="8">
        <v>0.39999999999999991</v>
      </c>
      <c r="X3396" s="8">
        <v>2.8</v>
      </c>
      <c r="Y3396" s="8">
        <v>0.1599999999999997</v>
      </c>
      <c r="Z3396" s="8">
        <v>0</v>
      </c>
      <c r="AA3396">
        <v>-6.0000000000000053E-2</v>
      </c>
      <c r="AF3396" t="s">
        <v>3468</v>
      </c>
      <c r="AG3396" t="s">
        <v>106</v>
      </c>
      <c r="AH3396" t="s">
        <v>107</v>
      </c>
      <c r="AI3396" t="s">
        <v>427</v>
      </c>
      <c r="AJ3396" s="7">
        <v>42551</v>
      </c>
      <c r="AK3396" t="s">
        <v>3885</v>
      </c>
      <c r="AL3396" t="s">
        <v>109</v>
      </c>
      <c r="AM3396" t="s">
        <v>3267</v>
      </c>
      <c r="AN3396" t="s">
        <v>3899</v>
      </c>
      <c r="AO3396" t="str">
        <f>TEXT(A3396,"yyyy-mm-dd")</f>
        <v>2015-12-31</v>
      </c>
    </row>
    <row r="3397" spans="1:41">
      <c r="A3397" s="6" t="s">
        <v>3884</v>
      </c>
      <c r="B3397">
        <v>2015</v>
      </c>
      <c r="C3397">
        <v>12</v>
      </c>
      <c r="E3397" t="s">
        <v>100</v>
      </c>
      <c r="F3397" t="s">
        <v>101</v>
      </c>
      <c r="G3397" t="s">
        <v>102</v>
      </c>
      <c r="H3397" t="s">
        <v>3159</v>
      </c>
      <c r="I3397">
        <v>2016</v>
      </c>
      <c r="J3397">
        <v>1</v>
      </c>
      <c r="K3397" s="6">
        <v>42460</v>
      </c>
      <c r="L3397">
        <v>3</v>
      </c>
      <c r="M3397">
        <v>1</v>
      </c>
      <c r="N3397" t="s">
        <v>233</v>
      </c>
      <c r="O3397" s="8">
        <v>2.4</v>
      </c>
      <c r="P3397" s="8">
        <v>2.4500000000000002</v>
      </c>
      <c r="Q3397" s="8">
        <v>2.14</v>
      </c>
      <c r="R3397" s="8">
        <v>2.6</v>
      </c>
      <c r="S3397" s="8">
        <v>1.5</v>
      </c>
      <c r="T3397" s="8">
        <v>3.37</v>
      </c>
      <c r="U3397" s="8">
        <v>0.46</v>
      </c>
      <c r="V3397" s="9">
        <v>30</v>
      </c>
      <c r="W3397" s="8">
        <v>0.45999999999999996</v>
      </c>
      <c r="X3397" s="8">
        <v>1.87</v>
      </c>
      <c r="Y3397" s="8">
        <v>-5.0000000000000266E-2</v>
      </c>
      <c r="Z3397" s="8">
        <v>5.0000000000000266E-2</v>
      </c>
      <c r="AA3397">
        <v>-8.9999999999999858E-2</v>
      </c>
      <c r="AF3397" t="s">
        <v>3466</v>
      </c>
      <c r="AG3397" t="s">
        <v>106</v>
      </c>
      <c r="AH3397" t="s">
        <v>107</v>
      </c>
      <c r="AI3397" t="s">
        <v>340</v>
      </c>
      <c r="AJ3397" s="7">
        <v>42460</v>
      </c>
      <c r="AK3397" t="s">
        <v>3885</v>
      </c>
      <c r="AL3397" t="s">
        <v>109</v>
      </c>
      <c r="AM3397" t="s">
        <v>3161</v>
      </c>
      <c r="AN3397" t="s">
        <v>3898</v>
      </c>
      <c r="AO3397" t="str">
        <f>TEXT(A3397,"yyyy-mm-dd")</f>
        <v>2015-12-31</v>
      </c>
    </row>
    <row r="3398" spans="1:41">
      <c r="A3398" s="6" t="s">
        <v>3884</v>
      </c>
      <c r="B3398">
        <v>2015</v>
      </c>
      <c r="C3398">
        <v>12</v>
      </c>
      <c r="E3398" t="s">
        <v>100</v>
      </c>
      <c r="F3398" t="s">
        <v>101</v>
      </c>
      <c r="G3398" t="s">
        <v>102</v>
      </c>
      <c r="H3398" t="s">
        <v>3037</v>
      </c>
      <c r="I3398">
        <v>2015</v>
      </c>
      <c r="J3398">
        <v>4</v>
      </c>
      <c r="K3398" s="6">
        <v>42369</v>
      </c>
      <c r="L3398">
        <v>0</v>
      </c>
      <c r="M3398">
        <v>0</v>
      </c>
      <c r="N3398" t="s">
        <v>178</v>
      </c>
      <c r="O3398" s="8">
        <v>2.34</v>
      </c>
      <c r="P3398" s="8">
        <v>2.4</v>
      </c>
      <c r="Q3398" s="8">
        <v>2.2000000000000002</v>
      </c>
      <c r="R3398" s="8">
        <v>2.52</v>
      </c>
      <c r="S3398" s="8">
        <v>1.6</v>
      </c>
      <c r="T3398" s="8">
        <v>3</v>
      </c>
      <c r="U3398" s="8">
        <v>0.31</v>
      </c>
      <c r="V3398" s="9">
        <v>29</v>
      </c>
      <c r="W3398" s="8">
        <v>0.31999999999999984</v>
      </c>
      <c r="X3398" s="8">
        <v>1.4</v>
      </c>
      <c r="Y3398" s="8">
        <v>-6.0000000000000053E-2</v>
      </c>
      <c r="Z3398" s="8">
        <v>0</v>
      </c>
      <c r="AA3398">
        <v>-8.0000000000000071E-2</v>
      </c>
      <c r="AF3398" t="s">
        <v>3038</v>
      </c>
      <c r="AG3398" t="s">
        <v>106</v>
      </c>
      <c r="AH3398" t="s">
        <v>107</v>
      </c>
      <c r="AI3398" t="s">
        <v>108</v>
      </c>
      <c r="AJ3398" s="7">
        <v>42369</v>
      </c>
      <c r="AK3398" t="s">
        <v>3885</v>
      </c>
      <c r="AL3398" t="s">
        <v>109</v>
      </c>
      <c r="AM3398" t="s">
        <v>3040</v>
      </c>
      <c r="AN3398" t="s">
        <v>3897</v>
      </c>
      <c r="AO3398" t="str">
        <f>TEXT(A3398,"yyyy-mm-dd")</f>
        <v>2015-12-31</v>
      </c>
    </row>
    <row r="3399" spans="1:41">
      <c r="A3399" s="6" t="s">
        <v>3884</v>
      </c>
      <c r="B3399">
        <v>2015</v>
      </c>
      <c r="C3399">
        <v>12</v>
      </c>
      <c r="E3399" t="s">
        <v>100</v>
      </c>
      <c r="F3399" t="s">
        <v>101</v>
      </c>
      <c r="G3399" t="s">
        <v>83</v>
      </c>
      <c r="H3399" t="s">
        <v>2624</v>
      </c>
      <c r="I3399">
        <v>2015</v>
      </c>
      <c r="K3399" s="6">
        <v>42369</v>
      </c>
      <c r="L3399">
        <v>0</v>
      </c>
      <c r="N3399" t="s">
        <v>178</v>
      </c>
      <c r="O3399" s="8">
        <v>2.4500000000000002</v>
      </c>
      <c r="P3399" s="8">
        <v>2.5</v>
      </c>
      <c r="Q3399" s="8">
        <v>2.4</v>
      </c>
      <c r="R3399" s="8">
        <v>2.5</v>
      </c>
      <c r="S3399" s="8">
        <v>2.2000000000000002</v>
      </c>
      <c r="T3399" s="8">
        <v>2.64</v>
      </c>
      <c r="U3399" s="8">
        <v>0.09</v>
      </c>
      <c r="V3399" s="9">
        <v>30</v>
      </c>
      <c r="W3399" s="8">
        <v>0.10000000000000009</v>
      </c>
      <c r="X3399" s="8">
        <v>0.43999999999999995</v>
      </c>
      <c r="Y3399" s="8">
        <v>-4.9999999999999822E-2</v>
      </c>
      <c r="Z3399" s="8">
        <v>0</v>
      </c>
      <c r="AA3399">
        <v>0</v>
      </c>
      <c r="AF3399" t="s">
        <v>10060</v>
      </c>
      <c r="AG3399" t="s">
        <v>9655</v>
      </c>
      <c r="AH3399" t="s">
        <v>9656</v>
      </c>
      <c r="AI3399" t="s">
        <v>9657</v>
      </c>
      <c r="AJ3399" s="7">
        <v>42369</v>
      </c>
      <c r="AK3399" t="s">
        <v>3885</v>
      </c>
      <c r="AL3399" t="s">
        <v>109</v>
      </c>
      <c r="AM3399" t="s">
        <v>2626</v>
      </c>
      <c r="AN3399" t="s">
        <v>10096</v>
      </c>
    </row>
    <row r="3400" spans="1:41">
      <c r="A3400" s="6" t="s">
        <v>3884</v>
      </c>
      <c r="B3400">
        <v>2015</v>
      </c>
      <c r="C3400">
        <v>12</v>
      </c>
      <c r="E3400" t="s">
        <v>2685</v>
      </c>
      <c r="F3400" t="s">
        <v>101</v>
      </c>
      <c r="G3400" t="s">
        <v>774</v>
      </c>
      <c r="H3400" t="s">
        <v>2686</v>
      </c>
      <c r="K3400" s="6"/>
      <c r="O3400" s="8">
        <v>3.46</v>
      </c>
      <c r="P3400" s="8">
        <v>3.5</v>
      </c>
      <c r="Q3400" s="8">
        <v>3.25</v>
      </c>
      <c r="R3400" s="8">
        <v>3.6</v>
      </c>
      <c r="S3400" s="8">
        <v>3</v>
      </c>
      <c r="T3400" s="8">
        <v>4.2</v>
      </c>
      <c r="U3400" s="8">
        <v>0.33</v>
      </c>
      <c r="V3400" s="9">
        <v>16</v>
      </c>
      <c r="W3400" s="8">
        <v>0.35000000000000009</v>
      </c>
      <c r="X3400" s="8">
        <v>1.2000000000000002</v>
      </c>
      <c r="Y3400" s="8">
        <v>-4.0000000000000036E-2</v>
      </c>
      <c r="Z3400" s="8">
        <v>0.20000000000000018</v>
      </c>
      <c r="AA3400">
        <v>-0.14999999999999991</v>
      </c>
      <c r="AF3400" t="s">
        <v>2687</v>
      </c>
      <c r="AG3400" t="s">
        <v>2688</v>
      </c>
      <c r="AH3400" t="s">
        <v>2689</v>
      </c>
      <c r="AI3400" t="s">
        <v>2690</v>
      </c>
      <c r="AJ3400" s="7"/>
      <c r="AK3400" t="s">
        <v>3885</v>
      </c>
      <c r="AL3400" t="s">
        <v>109</v>
      </c>
      <c r="AM3400" t="s">
        <v>2686</v>
      </c>
      <c r="AN3400" t="s">
        <v>3925</v>
      </c>
      <c r="AO3400" t="str">
        <f>TEXT(A3400,"yyyy-mm-dd")</f>
        <v>2015-12-31</v>
      </c>
    </row>
    <row r="3401" spans="1:41">
      <c r="A3401" s="6" t="s">
        <v>3884</v>
      </c>
      <c r="B3401">
        <v>2015</v>
      </c>
      <c r="C3401">
        <v>12</v>
      </c>
      <c r="E3401" t="s">
        <v>81</v>
      </c>
      <c r="F3401" t="s">
        <v>82</v>
      </c>
      <c r="G3401" t="s">
        <v>83</v>
      </c>
      <c r="H3401" t="s">
        <v>3889</v>
      </c>
      <c r="I3401">
        <v>2018</v>
      </c>
      <c r="K3401" s="6">
        <v>43465</v>
      </c>
      <c r="L3401">
        <v>36</v>
      </c>
      <c r="N3401" t="s">
        <v>924</v>
      </c>
      <c r="O3401" s="8">
        <v>3.48</v>
      </c>
      <c r="P3401" s="8">
        <v>3.5</v>
      </c>
      <c r="Q3401" s="8">
        <v>3.23</v>
      </c>
      <c r="R3401" s="8">
        <v>3.63</v>
      </c>
      <c r="S3401" s="8">
        <v>2.59</v>
      </c>
      <c r="T3401" s="8">
        <v>4.8</v>
      </c>
      <c r="U3401" s="8">
        <v>0.43</v>
      </c>
      <c r="V3401" s="9">
        <v>23</v>
      </c>
      <c r="W3401" s="8">
        <v>0.39999999999999991</v>
      </c>
      <c r="X3401" s="8">
        <v>2.21</v>
      </c>
      <c r="Y3401" s="8">
        <v>-2.0000000000000018E-2</v>
      </c>
      <c r="Z3401" s="8"/>
      <c r="AF3401" t="s">
        <v>3890</v>
      </c>
      <c r="AG3401" t="s">
        <v>87</v>
      </c>
      <c r="AH3401" t="s">
        <v>88</v>
      </c>
      <c r="AI3401" t="s">
        <v>926</v>
      </c>
      <c r="AJ3401" s="7">
        <v>43465</v>
      </c>
      <c r="AK3401" t="s">
        <v>3885</v>
      </c>
      <c r="AL3401" t="s">
        <v>91</v>
      </c>
      <c r="AM3401" t="s">
        <v>3891</v>
      </c>
      <c r="AN3401" t="s">
        <v>3892</v>
      </c>
      <c r="AO3401" t="str">
        <f>TEXT(A3401,"yyyy-mm-dd")</f>
        <v>2015-12-31</v>
      </c>
    </row>
    <row r="3402" spans="1:41">
      <c r="A3402" s="6" t="s">
        <v>3884</v>
      </c>
      <c r="B3402">
        <v>2015</v>
      </c>
      <c r="C3402">
        <v>12</v>
      </c>
      <c r="E3402" t="s">
        <v>392</v>
      </c>
      <c r="F3402" t="s">
        <v>82</v>
      </c>
      <c r="G3402" t="s">
        <v>83</v>
      </c>
      <c r="H3402" t="s">
        <v>3889</v>
      </c>
      <c r="I3402">
        <v>2018</v>
      </c>
      <c r="K3402" s="6">
        <v>43465</v>
      </c>
      <c r="L3402">
        <v>36</v>
      </c>
      <c r="N3402" t="s">
        <v>924</v>
      </c>
      <c r="O3402" s="8">
        <v>3.23</v>
      </c>
      <c r="P3402" s="8">
        <v>3.23</v>
      </c>
      <c r="Q3402" s="8">
        <v>3.08</v>
      </c>
      <c r="R3402" s="8">
        <v>3.37</v>
      </c>
      <c r="S3402" s="8">
        <v>2.56</v>
      </c>
      <c r="T3402" s="8">
        <v>3.87</v>
      </c>
      <c r="U3402" s="8">
        <v>0.28999999999999998</v>
      </c>
      <c r="V3402" s="9">
        <v>20</v>
      </c>
      <c r="W3402" s="8">
        <v>0.29000000000000004</v>
      </c>
      <c r="X3402" s="8">
        <v>1.31</v>
      </c>
      <c r="Y3402" s="8">
        <v>0</v>
      </c>
      <c r="Z3402" s="8"/>
      <c r="AF3402" t="s">
        <v>3890</v>
      </c>
      <c r="AG3402" t="s">
        <v>87</v>
      </c>
      <c r="AH3402" t="s">
        <v>88</v>
      </c>
      <c r="AI3402" t="s">
        <v>926</v>
      </c>
      <c r="AJ3402" s="7">
        <v>43465</v>
      </c>
      <c r="AK3402" t="s">
        <v>3885</v>
      </c>
      <c r="AL3402" t="s">
        <v>393</v>
      </c>
      <c r="AM3402" t="s">
        <v>3891</v>
      </c>
      <c r="AN3402" t="s">
        <v>3896</v>
      </c>
      <c r="AO3402" t="str">
        <f>TEXT(A3402,"yyyy-mm-dd")</f>
        <v>2015-12-31</v>
      </c>
    </row>
    <row r="3403" spans="1:41">
      <c r="A3403" s="6" t="s">
        <v>3884</v>
      </c>
      <c r="B3403">
        <v>2015</v>
      </c>
      <c r="C3403">
        <v>12</v>
      </c>
      <c r="E3403" t="s">
        <v>81</v>
      </c>
      <c r="F3403" t="s">
        <v>82</v>
      </c>
      <c r="G3403" t="s">
        <v>83</v>
      </c>
      <c r="H3403" t="s">
        <v>3453</v>
      </c>
      <c r="I3403">
        <v>2017</v>
      </c>
      <c r="K3403" s="6">
        <v>43100</v>
      </c>
      <c r="L3403">
        <v>24</v>
      </c>
      <c r="N3403" t="s">
        <v>368</v>
      </c>
      <c r="O3403" s="8">
        <v>3.31</v>
      </c>
      <c r="P3403" s="8">
        <v>3.3</v>
      </c>
      <c r="Q3403" s="8">
        <v>3.2</v>
      </c>
      <c r="R3403" s="8">
        <v>3.49</v>
      </c>
      <c r="S3403" s="8">
        <v>2.1</v>
      </c>
      <c r="T3403" s="8">
        <v>4.09</v>
      </c>
      <c r="U3403" s="8">
        <v>0.37</v>
      </c>
      <c r="V3403" s="9">
        <v>30</v>
      </c>
      <c r="W3403" s="8">
        <v>0.29000000000000004</v>
      </c>
      <c r="X3403" s="8">
        <v>1.9899999999999998</v>
      </c>
      <c r="Y3403" s="8">
        <v>1.0000000000000231E-2</v>
      </c>
      <c r="Z3403" s="8">
        <v>-2.0000000000000018E-2</v>
      </c>
      <c r="AA3403">
        <v>-9.9999999999997868E-3</v>
      </c>
      <c r="AF3403" t="s">
        <v>3454</v>
      </c>
      <c r="AG3403" t="s">
        <v>87</v>
      </c>
      <c r="AH3403" t="s">
        <v>88</v>
      </c>
      <c r="AI3403" t="s">
        <v>359</v>
      </c>
      <c r="AJ3403" s="7">
        <v>43100</v>
      </c>
      <c r="AK3403" t="s">
        <v>3885</v>
      </c>
      <c r="AL3403" t="s">
        <v>91</v>
      </c>
      <c r="AM3403" t="s">
        <v>3455</v>
      </c>
      <c r="AN3403" t="s">
        <v>3888</v>
      </c>
      <c r="AO3403" t="str">
        <f>TEXT(A3403,"yyyy-mm-dd")</f>
        <v>2015-12-31</v>
      </c>
    </row>
    <row r="3404" spans="1:41">
      <c r="A3404" s="6" t="s">
        <v>3884</v>
      </c>
      <c r="B3404">
        <v>2015</v>
      </c>
      <c r="C3404">
        <v>12</v>
      </c>
      <c r="E3404" t="s">
        <v>392</v>
      </c>
      <c r="F3404" t="s">
        <v>82</v>
      </c>
      <c r="G3404" t="s">
        <v>83</v>
      </c>
      <c r="H3404" t="s">
        <v>3453</v>
      </c>
      <c r="I3404">
        <v>2017</v>
      </c>
      <c r="K3404" s="6">
        <v>43100</v>
      </c>
      <c r="L3404">
        <v>24</v>
      </c>
      <c r="N3404" t="s">
        <v>368</v>
      </c>
      <c r="O3404" s="8">
        <v>3.07</v>
      </c>
      <c r="P3404" s="8">
        <v>3.15</v>
      </c>
      <c r="Q3404" s="8">
        <v>3</v>
      </c>
      <c r="R3404" s="8">
        <v>3.3</v>
      </c>
      <c r="S3404" s="8">
        <v>1.82</v>
      </c>
      <c r="T3404" s="8">
        <v>3.69</v>
      </c>
      <c r="U3404" s="8">
        <v>0.36</v>
      </c>
      <c r="V3404" s="9">
        <v>26</v>
      </c>
      <c r="W3404" s="8">
        <v>0.29999999999999982</v>
      </c>
      <c r="X3404" s="8">
        <v>1.8699999999999999</v>
      </c>
      <c r="Y3404" s="8">
        <v>-8.0000000000000071E-2</v>
      </c>
      <c r="Z3404" s="8">
        <v>0</v>
      </c>
      <c r="AA3404">
        <v>0</v>
      </c>
      <c r="AF3404" t="s">
        <v>3454</v>
      </c>
      <c r="AG3404" t="s">
        <v>87</v>
      </c>
      <c r="AH3404" t="s">
        <v>88</v>
      </c>
      <c r="AI3404" t="s">
        <v>359</v>
      </c>
      <c r="AJ3404" s="7">
        <v>43100</v>
      </c>
      <c r="AK3404" t="s">
        <v>3885</v>
      </c>
      <c r="AL3404" t="s">
        <v>393</v>
      </c>
      <c r="AM3404" t="s">
        <v>3455</v>
      </c>
      <c r="AN3404" t="s">
        <v>3895</v>
      </c>
      <c r="AO3404" t="str">
        <f>TEXT(A3404,"yyyy-mm-dd")</f>
        <v>2015-12-31</v>
      </c>
    </row>
    <row r="3405" spans="1:41">
      <c r="A3405" s="6" t="s">
        <v>3884</v>
      </c>
      <c r="B3405">
        <v>2015</v>
      </c>
      <c r="C3405">
        <v>12</v>
      </c>
      <c r="E3405" t="s">
        <v>81</v>
      </c>
      <c r="F3405" t="s">
        <v>82</v>
      </c>
      <c r="G3405" t="s">
        <v>83</v>
      </c>
      <c r="H3405" t="s">
        <v>3018</v>
      </c>
      <c r="I3405">
        <v>2016</v>
      </c>
      <c r="K3405" s="6">
        <v>42735</v>
      </c>
      <c r="L3405">
        <v>12</v>
      </c>
      <c r="N3405" t="s">
        <v>261</v>
      </c>
      <c r="O3405" s="8">
        <v>3.32</v>
      </c>
      <c r="P3405" s="8">
        <v>3.38</v>
      </c>
      <c r="Q3405" s="8">
        <v>3.1</v>
      </c>
      <c r="R3405" s="8">
        <v>3.49</v>
      </c>
      <c r="S3405" s="8">
        <v>2.3199999999999998</v>
      </c>
      <c r="T3405" s="8">
        <v>4.55</v>
      </c>
      <c r="U3405" s="8">
        <v>0.39</v>
      </c>
      <c r="V3405" s="9">
        <v>30</v>
      </c>
      <c r="W3405" s="8">
        <v>0.39000000000000012</v>
      </c>
      <c r="X3405" s="8">
        <v>2.23</v>
      </c>
      <c r="Y3405" s="8">
        <v>-6.0000000000000053E-2</v>
      </c>
      <c r="Z3405" s="8">
        <v>9.9999999999997868E-3</v>
      </c>
      <c r="AA3405">
        <v>8.0000000000000071E-2</v>
      </c>
      <c r="AF3405" t="s">
        <v>3019</v>
      </c>
      <c r="AG3405" t="s">
        <v>87</v>
      </c>
      <c r="AH3405" t="s">
        <v>88</v>
      </c>
      <c r="AI3405" t="s">
        <v>97</v>
      </c>
      <c r="AJ3405" s="7">
        <v>42735</v>
      </c>
      <c r="AK3405" t="s">
        <v>3885</v>
      </c>
      <c r="AL3405" t="s">
        <v>91</v>
      </c>
      <c r="AM3405" t="s">
        <v>3020</v>
      </c>
      <c r="AN3405" t="s">
        <v>3887</v>
      </c>
      <c r="AO3405" t="str">
        <f>TEXT(A3405,"yyyy-mm-dd")</f>
        <v>2015-12-31</v>
      </c>
    </row>
    <row r="3406" spans="1:41">
      <c r="A3406" s="6" t="s">
        <v>3884</v>
      </c>
      <c r="B3406">
        <v>2015</v>
      </c>
      <c r="C3406">
        <v>12</v>
      </c>
      <c r="E3406" t="s">
        <v>392</v>
      </c>
      <c r="F3406" t="s">
        <v>82</v>
      </c>
      <c r="G3406" t="s">
        <v>83</v>
      </c>
      <c r="H3406" t="s">
        <v>3018</v>
      </c>
      <c r="I3406">
        <v>2016</v>
      </c>
      <c r="K3406" s="6">
        <v>42735</v>
      </c>
      <c r="L3406">
        <v>12</v>
      </c>
      <c r="N3406" t="s">
        <v>261</v>
      </c>
      <c r="O3406" s="8">
        <v>3.15</v>
      </c>
      <c r="P3406" s="8">
        <v>3.2</v>
      </c>
      <c r="Q3406" s="8">
        <v>2.96</v>
      </c>
      <c r="R3406" s="8">
        <v>3.38</v>
      </c>
      <c r="S3406" s="8">
        <v>2.1800000000000002</v>
      </c>
      <c r="T3406" s="8">
        <v>3.7</v>
      </c>
      <c r="U3406" s="8">
        <v>0.31</v>
      </c>
      <c r="V3406" s="9">
        <v>28</v>
      </c>
      <c r="W3406" s="8">
        <v>0.41999999999999993</v>
      </c>
      <c r="X3406" s="8">
        <v>1.52</v>
      </c>
      <c r="Y3406" s="8">
        <v>-5.0000000000000266E-2</v>
      </c>
      <c r="Z3406" s="8">
        <v>2.0000000000000018E-2</v>
      </c>
      <c r="AA3406">
        <v>-8.0000000000000071E-2</v>
      </c>
      <c r="AF3406" t="s">
        <v>3019</v>
      </c>
      <c r="AG3406" t="s">
        <v>87</v>
      </c>
      <c r="AH3406" t="s">
        <v>88</v>
      </c>
      <c r="AI3406" t="s">
        <v>97</v>
      </c>
      <c r="AJ3406" s="7">
        <v>42735</v>
      </c>
      <c r="AK3406" t="s">
        <v>3885</v>
      </c>
      <c r="AL3406" t="s">
        <v>393</v>
      </c>
      <c r="AM3406" t="s">
        <v>3020</v>
      </c>
      <c r="AN3406" t="s">
        <v>3894</v>
      </c>
      <c r="AO3406" t="str">
        <f>TEXT(A3406,"yyyy-mm-dd")</f>
        <v>2015-12-31</v>
      </c>
    </row>
    <row r="3407" spans="1:41">
      <c r="A3407" s="6" t="s">
        <v>3884</v>
      </c>
      <c r="B3407">
        <v>2015</v>
      </c>
      <c r="C3407">
        <v>12</v>
      </c>
      <c r="E3407" t="s">
        <v>81</v>
      </c>
      <c r="F3407" t="s">
        <v>82</v>
      </c>
      <c r="G3407" t="s">
        <v>83</v>
      </c>
      <c r="H3407" t="s">
        <v>2624</v>
      </c>
      <c r="I3407">
        <v>2015</v>
      </c>
      <c r="K3407" s="6">
        <v>42369</v>
      </c>
      <c r="L3407">
        <v>0</v>
      </c>
      <c r="N3407" t="s">
        <v>178</v>
      </c>
      <c r="O3407" s="8">
        <v>2.2400000000000002</v>
      </c>
      <c r="P3407" s="8">
        <v>2.23</v>
      </c>
      <c r="Q3407" s="8">
        <v>2.11</v>
      </c>
      <c r="R3407" s="8">
        <v>2.35</v>
      </c>
      <c r="S3407" s="8">
        <v>2</v>
      </c>
      <c r="T3407" s="8">
        <v>2.5</v>
      </c>
      <c r="U3407" s="8">
        <v>0.14000000000000001</v>
      </c>
      <c r="V3407" s="9">
        <v>30</v>
      </c>
      <c r="W3407" s="8">
        <v>0.24000000000000021</v>
      </c>
      <c r="X3407" s="8">
        <v>0.5</v>
      </c>
      <c r="Y3407" s="8">
        <v>1.0000000000000231E-2</v>
      </c>
      <c r="Z3407" s="8">
        <v>-0.12999999999999989</v>
      </c>
      <c r="AA3407">
        <v>4.0000000000000036E-2</v>
      </c>
      <c r="AF3407" t="s">
        <v>2625</v>
      </c>
      <c r="AG3407" t="s">
        <v>87</v>
      </c>
      <c r="AH3407" t="s">
        <v>88</v>
      </c>
      <c r="AI3407" t="s">
        <v>89</v>
      </c>
      <c r="AJ3407" s="7">
        <v>42369</v>
      </c>
      <c r="AK3407" t="s">
        <v>3885</v>
      </c>
      <c r="AL3407" t="s">
        <v>91</v>
      </c>
      <c r="AM3407" t="s">
        <v>2626</v>
      </c>
      <c r="AN3407" t="s">
        <v>3886</v>
      </c>
      <c r="AO3407" t="str">
        <f>TEXT(A3407,"yyyy-mm-dd")</f>
        <v>2015-12-31</v>
      </c>
    </row>
    <row r="3408" spans="1:41">
      <c r="A3408" s="6" t="s">
        <v>3884</v>
      </c>
      <c r="B3408">
        <v>2015</v>
      </c>
      <c r="C3408">
        <v>12</v>
      </c>
      <c r="E3408" t="s">
        <v>392</v>
      </c>
      <c r="F3408" t="s">
        <v>82</v>
      </c>
      <c r="G3408" t="s">
        <v>83</v>
      </c>
      <c r="H3408" t="s">
        <v>2624</v>
      </c>
      <c r="I3408">
        <v>2015</v>
      </c>
      <c r="K3408" s="6">
        <v>42369</v>
      </c>
      <c r="L3408">
        <v>0</v>
      </c>
      <c r="N3408" t="s">
        <v>178</v>
      </c>
      <c r="O3408" s="8">
        <v>2.4300000000000002</v>
      </c>
      <c r="P3408" s="8">
        <v>2.42</v>
      </c>
      <c r="Q3408" s="8">
        <v>2.38</v>
      </c>
      <c r="R3408" s="8">
        <v>2.5</v>
      </c>
      <c r="S3408" s="8">
        <v>2.2000000000000002</v>
      </c>
      <c r="T3408" s="8">
        <v>2.65</v>
      </c>
      <c r="U3408" s="8">
        <v>0.1</v>
      </c>
      <c r="V3408" s="9">
        <v>28</v>
      </c>
      <c r="W3408" s="8">
        <v>0.12000000000000011</v>
      </c>
      <c r="X3408" s="8">
        <v>0.44999999999999973</v>
      </c>
      <c r="Y3408" s="8">
        <v>1.0000000000000231E-2</v>
      </c>
      <c r="Z3408" s="8">
        <v>-8.0000000000000071E-2</v>
      </c>
      <c r="AA3408">
        <v>-2.9999999999999805E-2</v>
      </c>
      <c r="AF3408" t="s">
        <v>2625</v>
      </c>
      <c r="AG3408" t="s">
        <v>87</v>
      </c>
      <c r="AH3408" t="s">
        <v>88</v>
      </c>
      <c r="AI3408" t="s">
        <v>89</v>
      </c>
      <c r="AJ3408" s="7">
        <v>42369</v>
      </c>
      <c r="AK3408" t="s">
        <v>3885</v>
      </c>
      <c r="AL3408" t="s">
        <v>393</v>
      </c>
      <c r="AM3408" t="s">
        <v>2626</v>
      </c>
      <c r="AN3408" t="s">
        <v>3893</v>
      </c>
      <c r="AO3408" t="str">
        <f>TEXT(A3408,"yyyy-mm-dd")</f>
        <v>2015-12-31</v>
      </c>
    </row>
    <row r="3409" spans="1:41">
      <c r="A3409" s="6" t="s">
        <v>3884</v>
      </c>
      <c r="B3409">
        <v>2015</v>
      </c>
      <c r="C3409">
        <v>12</v>
      </c>
      <c r="E3409" t="s">
        <v>81</v>
      </c>
      <c r="F3409" t="s">
        <v>82</v>
      </c>
      <c r="G3409" t="s">
        <v>774</v>
      </c>
      <c r="H3409" t="s">
        <v>775</v>
      </c>
      <c r="K3409" s="6"/>
      <c r="O3409" s="8">
        <v>3.38</v>
      </c>
      <c r="P3409" s="8">
        <v>3.39</v>
      </c>
      <c r="Q3409" s="8">
        <v>3.3</v>
      </c>
      <c r="R3409" s="8">
        <v>3.5</v>
      </c>
      <c r="S3409" s="8">
        <v>2.59</v>
      </c>
      <c r="T3409" s="8">
        <v>4.09</v>
      </c>
      <c r="U3409" s="8">
        <v>0.28000000000000003</v>
      </c>
      <c r="V3409" s="9">
        <v>25</v>
      </c>
      <c r="W3409" s="8">
        <v>0.20000000000000018</v>
      </c>
      <c r="X3409" s="8">
        <v>1.5</v>
      </c>
      <c r="Y3409" s="8">
        <v>-1.0000000000000231E-2</v>
      </c>
      <c r="Z3409" s="8">
        <v>-9.9999999999997868E-3</v>
      </c>
      <c r="AA3409">
        <v>-6.999999999999984E-2</v>
      </c>
      <c r="AF3409" t="s">
        <v>776</v>
      </c>
      <c r="AG3409" t="s">
        <v>777</v>
      </c>
      <c r="AH3409" t="s">
        <v>778</v>
      </c>
      <c r="AI3409" t="s">
        <v>779</v>
      </c>
      <c r="AJ3409" s="7"/>
      <c r="AK3409" t="s">
        <v>3885</v>
      </c>
      <c r="AL3409" t="s">
        <v>91</v>
      </c>
      <c r="AM3409" t="s">
        <v>775</v>
      </c>
      <c r="AN3409" t="s">
        <v>3921</v>
      </c>
      <c r="AO3409" t="str">
        <f>TEXT(A3409,"yyyy-mm-dd")</f>
        <v>2015-12-31</v>
      </c>
    </row>
    <row r="3410" spans="1:41">
      <c r="A3410" s="6" t="s">
        <v>3884</v>
      </c>
      <c r="B3410">
        <v>2015</v>
      </c>
      <c r="C3410">
        <v>12</v>
      </c>
      <c r="E3410" t="s">
        <v>81</v>
      </c>
      <c r="F3410" t="s">
        <v>82</v>
      </c>
      <c r="G3410" t="s">
        <v>774</v>
      </c>
      <c r="H3410" t="s">
        <v>1536</v>
      </c>
      <c r="K3410" s="6"/>
      <c r="O3410" s="8">
        <v>3.3</v>
      </c>
      <c r="P3410" s="8">
        <v>3.4</v>
      </c>
      <c r="Q3410" s="8">
        <v>3</v>
      </c>
      <c r="R3410" s="8">
        <v>3.5</v>
      </c>
      <c r="S3410" s="8">
        <v>2.76</v>
      </c>
      <c r="T3410" s="8">
        <v>3.95</v>
      </c>
      <c r="U3410" s="8">
        <v>0.28000000000000003</v>
      </c>
      <c r="V3410" s="9">
        <v>25</v>
      </c>
      <c r="W3410" s="8">
        <v>0.5</v>
      </c>
      <c r="X3410" s="8">
        <v>1.1900000000000004</v>
      </c>
      <c r="Y3410" s="8">
        <v>-0.10000000000000009</v>
      </c>
      <c r="Z3410" s="8">
        <v>0</v>
      </c>
      <c r="AA3410">
        <v>0</v>
      </c>
      <c r="AF3410" t="s">
        <v>1537</v>
      </c>
      <c r="AG3410" t="s">
        <v>777</v>
      </c>
      <c r="AH3410" t="s">
        <v>778</v>
      </c>
      <c r="AI3410" t="s">
        <v>1538</v>
      </c>
      <c r="AJ3410" s="7"/>
      <c r="AK3410" t="s">
        <v>3885</v>
      </c>
      <c r="AL3410" t="s">
        <v>91</v>
      </c>
      <c r="AM3410" t="s">
        <v>1536</v>
      </c>
      <c r="AN3410" t="s">
        <v>3922</v>
      </c>
      <c r="AO3410" t="str">
        <f>TEXT(A3410,"yyyy-mm-dd")</f>
        <v>2015-12-31</v>
      </c>
    </row>
    <row r="3411" spans="1:41">
      <c r="A3411" s="6" t="s">
        <v>3884</v>
      </c>
      <c r="B3411">
        <v>2015</v>
      </c>
      <c r="C3411">
        <v>12</v>
      </c>
      <c r="E3411" t="s">
        <v>392</v>
      </c>
      <c r="F3411" t="s">
        <v>82</v>
      </c>
      <c r="G3411" t="s">
        <v>774</v>
      </c>
      <c r="H3411" t="s">
        <v>775</v>
      </c>
      <c r="K3411" s="6"/>
      <c r="O3411" s="8">
        <v>3.18</v>
      </c>
      <c r="P3411" s="8">
        <v>3.2</v>
      </c>
      <c r="Q3411" s="8">
        <v>3</v>
      </c>
      <c r="R3411" s="8">
        <v>3.32</v>
      </c>
      <c r="S3411" s="8">
        <v>2.64</v>
      </c>
      <c r="T3411" s="8">
        <v>3.65</v>
      </c>
      <c r="U3411" s="8">
        <v>0.26</v>
      </c>
      <c r="V3411" s="9">
        <v>22</v>
      </c>
      <c r="W3411" s="8">
        <v>0.31999999999999984</v>
      </c>
      <c r="X3411" s="8">
        <v>1.0099999999999998</v>
      </c>
      <c r="Y3411" s="8">
        <v>-2.0000000000000018E-2</v>
      </c>
      <c r="Z3411" s="8">
        <v>-9.9999999999997868E-3</v>
      </c>
      <c r="AA3411">
        <v>0</v>
      </c>
      <c r="AF3411" t="s">
        <v>776</v>
      </c>
      <c r="AG3411" t="s">
        <v>777</v>
      </c>
      <c r="AH3411" t="s">
        <v>778</v>
      </c>
      <c r="AI3411" t="s">
        <v>779</v>
      </c>
      <c r="AJ3411" s="7"/>
      <c r="AK3411" t="s">
        <v>3885</v>
      </c>
      <c r="AL3411" t="s">
        <v>393</v>
      </c>
      <c r="AM3411" t="s">
        <v>775</v>
      </c>
      <c r="AN3411" t="s">
        <v>3923</v>
      </c>
      <c r="AO3411" t="str">
        <f>TEXT(A3411,"yyyy-mm-dd")</f>
        <v>2015-12-31</v>
      </c>
    </row>
    <row r="3412" spans="1:41">
      <c r="A3412" s="6" t="s">
        <v>3884</v>
      </c>
      <c r="B3412">
        <v>2015</v>
      </c>
      <c r="C3412">
        <v>12</v>
      </c>
      <c r="E3412" t="s">
        <v>392</v>
      </c>
      <c r="F3412" t="s">
        <v>82</v>
      </c>
      <c r="G3412" t="s">
        <v>774</v>
      </c>
      <c r="H3412" t="s">
        <v>1536</v>
      </c>
      <c r="K3412" s="6"/>
      <c r="O3412" s="8">
        <v>3.09</v>
      </c>
      <c r="P3412" s="8">
        <v>3</v>
      </c>
      <c r="Q3412" s="8">
        <v>3</v>
      </c>
      <c r="R3412" s="8">
        <v>3.33</v>
      </c>
      <c r="S3412" s="8">
        <v>2.41</v>
      </c>
      <c r="T3412" s="8">
        <v>3.62</v>
      </c>
      <c r="U3412" s="8">
        <v>0.32</v>
      </c>
      <c r="V3412" s="9">
        <v>23</v>
      </c>
      <c r="W3412" s="8">
        <v>0.33000000000000007</v>
      </c>
      <c r="X3412" s="8">
        <v>1.21</v>
      </c>
      <c r="Y3412" s="8">
        <v>8.9999999999999858E-2</v>
      </c>
      <c r="Z3412" s="8">
        <v>0</v>
      </c>
      <c r="AA3412">
        <v>3.0000000000000249E-2</v>
      </c>
      <c r="AF3412" t="s">
        <v>1537</v>
      </c>
      <c r="AG3412" t="s">
        <v>777</v>
      </c>
      <c r="AH3412" t="s">
        <v>778</v>
      </c>
      <c r="AI3412" t="s">
        <v>1538</v>
      </c>
      <c r="AJ3412" s="7"/>
      <c r="AK3412" t="s">
        <v>3885</v>
      </c>
      <c r="AL3412" t="s">
        <v>393</v>
      </c>
      <c r="AM3412" t="s">
        <v>1536</v>
      </c>
      <c r="AN3412" t="s">
        <v>3924</v>
      </c>
      <c r="AO3412" t="str">
        <f>TEXT(A3412,"yyyy-mm-dd")</f>
        <v>2015-12-31</v>
      </c>
    </row>
    <row r="3413" spans="1:41">
      <c r="A3413" s="6" t="s">
        <v>3884</v>
      </c>
      <c r="B3413">
        <v>2015</v>
      </c>
      <c r="C3413">
        <v>12</v>
      </c>
      <c r="E3413" t="s">
        <v>112</v>
      </c>
      <c r="F3413" t="s">
        <v>113</v>
      </c>
      <c r="G3413" t="s">
        <v>83</v>
      </c>
      <c r="H3413" t="s">
        <v>3889</v>
      </c>
      <c r="I3413">
        <v>2018</v>
      </c>
      <c r="K3413" s="6">
        <v>43465</v>
      </c>
      <c r="L3413">
        <v>36</v>
      </c>
      <c r="N3413" t="s">
        <v>924</v>
      </c>
      <c r="O3413" s="8">
        <v>5.23</v>
      </c>
      <c r="P3413" s="8">
        <v>5.29</v>
      </c>
      <c r="Q3413" s="8">
        <v>4.6500000000000004</v>
      </c>
      <c r="R3413" s="8">
        <v>5.83</v>
      </c>
      <c r="S3413" s="8">
        <v>3.58</v>
      </c>
      <c r="T3413" s="8">
        <v>6.68</v>
      </c>
      <c r="U3413" s="8">
        <v>0.8</v>
      </c>
      <c r="V3413" s="9">
        <v>18</v>
      </c>
      <c r="W3413" s="8">
        <v>1.1799999999999997</v>
      </c>
      <c r="X3413" s="8">
        <v>3.0999999999999996</v>
      </c>
      <c r="Y3413" s="8">
        <v>-5.9999999999999609E-2</v>
      </c>
      <c r="Z3413" s="8"/>
      <c r="AF3413" t="s">
        <v>3929</v>
      </c>
      <c r="AG3413" t="s">
        <v>115</v>
      </c>
      <c r="AH3413" t="s">
        <v>116</v>
      </c>
      <c r="AI3413" t="s">
        <v>926</v>
      </c>
      <c r="AJ3413" s="7">
        <v>43465</v>
      </c>
      <c r="AK3413" t="s">
        <v>3885</v>
      </c>
      <c r="AL3413" t="s">
        <v>118</v>
      </c>
      <c r="AM3413" t="s">
        <v>3891</v>
      </c>
      <c r="AN3413" t="s">
        <v>3930</v>
      </c>
      <c r="AO3413" t="str">
        <f>TEXT(A3413,"yyyy-mm-dd")</f>
        <v>2015-12-31</v>
      </c>
    </row>
    <row r="3414" spans="1:41">
      <c r="A3414" s="6" t="s">
        <v>3884</v>
      </c>
      <c r="B3414">
        <v>2015</v>
      </c>
      <c r="C3414">
        <v>12</v>
      </c>
      <c r="E3414" t="s">
        <v>2881</v>
      </c>
      <c r="F3414" t="s">
        <v>113</v>
      </c>
      <c r="G3414" t="s">
        <v>83</v>
      </c>
      <c r="H3414" t="s">
        <v>3889</v>
      </c>
      <c r="I3414">
        <v>2018</v>
      </c>
      <c r="K3414" s="6">
        <v>43465</v>
      </c>
      <c r="L3414">
        <v>36</v>
      </c>
      <c r="N3414" t="s">
        <v>924</v>
      </c>
      <c r="O3414" s="8">
        <v>7.35</v>
      </c>
      <c r="P3414" s="8">
        <v>7.2</v>
      </c>
      <c r="Q3414" s="8">
        <v>6.84</v>
      </c>
      <c r="R3414" s="8">
        <v>7.95</v>
      </c>
      <c r="S3414" s="8">
        <v>5.34</v>
      </c>
      <c r="T3414" s="8">
        <v>9.5</v>
      </c>
      <c r="U3414" s="8">
        <v>1</v>
      </c>
      <c r="V3414" s="9">
        <v>15</v>
      </c>
      <c r="W3414" s="8">
        <v>1.1100000000000003</v>
      </c>
      <c r="X3414" s="8">
        <v>4.16</v>
      </c>
      <c r="Y3414" s="8">
        <v>0.14999999999999947</v>
      </c>
      <c r="Z3414" s="8"/>
      <c r="AF3414" t="s">
        <v>3934</v>
      </c>
      <c r="AG3414" t="s">
        <v>2883</v>
      </c>
      <c r="AH3414" t="s">
        <v>2884</v>
      </c>
      <c r="AI3414" t="s">
        <v>926</v>
      </c>
      <c r="AJ3414" s="7">
        <v>43465</v>
      </c>
      <c r="AK3414" t="s">
        <v>3885</v>
      </c>
      <c r="AL3414" t="s">
        <v>2885</v>
      </c>
      <c r="AM3414" t="s">
        <v>3891</v>
      </c>
      <c r="AN3414" t="s">
        <v>3935</v>
      </c>
      <c r="AO3414" t="str">
        <f>TEXT(A3414,"yyyy-mm-dd")</f>
        <v>2015-12-31</v>
      </c>
    </row>
    <row r="3415" spans="1:41">
      <c r="A3415" s="6" t="s">
        <v>3884</v>
      </c>
      <c r="B3415">
        <v>2015</v>
      </c>
      <c r="C3415">
        <v>12</v>
      </c>
      <c r="E3415" t="s">
        <v>112</v>
      </c>
      <c r="F3415" t="s">
        <v>113</v>
      </c>
      <c r="G3415" t="s">
        <v>83</v>
      </c>
      <c r="H3415" t="s">
        <v>3453</v>
      </c>
      <c r="I3415">
        <v>2017</v>
      </c>
      <c r="K3415" s="6">
        <v>43100</v>
      </c>
      <c r="L3415">
        <v>24</v>
      </c>
      <c r="N3415" t="s">
        <v>368</v>
      </c>
      <c r="O3415" s="8">
        <v>4.76</v>
      </c>
      <c r="P3415" s="8">
        <v>4.54</v>
      </c>
      <c r="Q3415" s="8">
        <v>4.5</v>
      </c>
      <c r="R3415" s="8">
        <v>4.8899999999999997</v>
      </c>
      <c r="S3415" s="8">
        <v>3.58</v>
      </c>
      <c r="T3415" s="8">
        <v>6.1</v>
      </c>
      <c r="U3415" s="8">
        <v>0.59</v>
      </c>
      <c r="V3415" s="9">
        <v>23</v>
      </c>
      <c r="W3415" s="8">
        <v>0.38999999999999968</v>
      </c>
      <c r="X3415" s="8">
        <v>2.5199999999999996</v>
      </c>
      <c r="Y3415" s="8">
        <v>0.21999999999999975</v>
      </c>
      <c r="Z3415" s="8">
        <v>-4.9999999999999822E-2</v>
      </c>
      <c r="AA3415">
        <v>-0.33000000000000096</v>
      </c>
      <c r="AF3415" t="s">
        <v>3493</v>
      </c>
      <c r="AG3415" t="s">
        <v>115</v>
      </c>
      <c r="AH3415" t="s">
        <v>116</v>
      </c>
      <c r="AI3415" t="s">
        <v>359</v>
      </c>
      <c r="AJ3415" s="7">
        <v>43100</v>
      </c>
      <c r="AK3415" t="s">
        <v>3885</v>
      </c>
      <c r="AL3415" t="s">
        <v>118</v>
      </c>
      <c r="AM3415" t="s">
        <v>3455</v>
      </c>
      <c r="AN3415" t="s">
        <v>3928</v>
      </c>
      <c r="AO3415" t="str">
        <f>TEXT(A3415,"yyyy-mm-dd")</f>
        <v>2015-12-31</v>
      </c>
    </row>
    <row r="3416" spans="1:41">
      <c r="A3416" s="6" t="s">
        <v>3884</v>
      </c>
      <c r="B3416">
        <v>2015</v>
      </c>
      <c r="C3416">
        <v>12</v>
      </c>
      <c r="E3416" t="s">
        <v>2881</v>
      </c>
      <c r="F3416" t="s">
        <v>113</v>
      </c>
      <c r="G3416" t="s">
        <v>83</v>
      </c>
      <c r="H3416" t="s">
        <v>3453</v>
      </c>
      <c r="I3416">
        <v>2017</v>
      </c>
      <c r="K3416" s="6">
        <v>43100</v>
      </c>
      <c r="L3416">
        <v>24</v>
      </c>
      <c r="N3416" t="s">
        <v>368</v>
      </c>
      <c r="O3416" s="8">
        <v>7.05</v>
      </c>
      <c r="P3416" s="8">
        <v>6.95</v>
      </c>
      <c r="Q3416" s="8">
        <v>6.6</v>
      </c>
      <c r="R3416" s="8">
        <v>7.44</v>
      </c>
      <c r="S3416" s="8">
        <v>5.36</v>
      </c>
      <c r="T3416" s="8">
        <v>8.6</v>
      </c>
      <c r="U3416" s="8">
        <v>0.77</v>
      </c>
      <c r="V3416" s="9">
        <v>18</v>
      </c>
      <c r="W3416" s="8">
        <v>0.84000000000000075</v>
      </c>
      <c r="X3416" s="8">
        <v>3.2399999999999993</v>
      </c>
      <c r="Y3416" s="8">
        <v>9.9999999999999645E-2</v>
      </c>
      <c r="Z3416" s="8">
        <v>-4.9999999999999822E-2</v>
      </c>
      <c r="AA3416">
        <v>-0.20999999999999908</v>
      </c>
      <c r="AF3416" t="s">
        <v>3498</v>
      </c>
      <c r="AG3416" t="s">
        <v>2883</v>
      </c>
      <c r="AH3416" t="s">
        <v>2884</v>
      </c>
      <c r="AI3416" t="s">
        <v>359</v>
      </c>
      <c r="AJ3416" s="7">
        <v>43100</v>
      </c>
      <c r="AK3416" t="s">
        <v>3885</v>
      </c>
      <c r="AL3416" t="s">
        <v>2885</v>
      </c>
      <c r="AM3416" t="s">
        <v>3455</v>
      </c>
      <c r="AN3416" t="s">
        <v>3933</v>
      </c>
      <c r="AO3416" t="str">
        <f>TEXT(A3416,"yyyy-mm-dd")</f>
        <v>2015-12-31</v>
      </c>
    </row>
    <row r="3417" spans="1:41">
      <c r="A3417" s="6" t="s">
        <v>3884</v>
      </c>
      <c r="B3417">
        <v>2015</v>
      </c>
      <c r="C3417">
        <v>12</v>
      </c>
      <c r="E3417" t="s">
        <v>112</v>
      </c>
      <c r="F3417" t="s">
        <v>113</v>
      </c>
      <c r="G3417" t="s">
        <v>83</v>
      </c>
      <c r="H3417" t="s">
        <v>3018</v>
      </c>
      <c r="I3417">
        <v>2016</v>
      </c>
      <c r="K3417" s="6">
        <v>42735</v>
      </c>
      <c r="L3417">
        <v>12</v>
      </c>
      <c r="N3417" t="s">
        <v>261</v>
      </c>
      <c r="O3417" s="8">
        <v>4.0199999999999996</v>
      </c>
      <c r="P3417" s="8">
        <v>4</v>
      </c>
      <c r="Q3417" s="8">
        <v>3.78</v>
      </c>
      <c r="R3417" s="8">
        <v>4.2300000000000004</v>
      </c>
      <c r="S3417" s="8">
        <v>3.35</v>
      </c>
      <c r="T3417" s="8">
        <v>4.8899999999999997</v>
      </c>
      <c r="U3417" s="8">
        <v>0.35</v>
      </c>
      <c r="V3417" s="9">
        <v>26</v>
      </c>
      <c r="W3417" s="8">
        <v>0.45000000000000062</v>
      </c>
      <c r="X3417" s="8">
        <v>1.5399999999999996</v>
      </c>
      <c r="Y3417" s="8">
        <v>1.9999999999999574E-2</v>
      </c>
      <c r="Z3417" s="8">
        <v>0</v>
      </c>
      <c r="AA3417">
        <v>-5.9999999999999165E-2</v>
      </c>
      <c r="AF3417" t="s">
        <v>3059</v>
      </c>
      <c r="AG3417" t="s">
        <v>115</v>
      </c>
      <c r="AH3417" t="s">
        <v>116</v>
      </c>
      <c r="AI3417" t="s">
        <v>230</v>
      </c>
      <c r="AJ3417" s="7">
        <v>42735</v>
      </c>
      <c r="AK3417" t="s">
        <v>3885</v>
      </c>
      <c r="AL3417" t="s">
        <v>118</v>
      </c>
      <c r="AM3417" t="s">
        <v>3020</v>
      </c>
      <c r="AN3417" t="s">
        <v>3927</v>
      </c>
      <c r="AO3417" t="str">
        <f>TEXT(A3417,"yyyy-mm-dd")</f>
        <v>2015-12-31</v>
      </c>
    </row>
    <row r="3418" spans="1:41">
      <c r="A3418" s="6" t="s">
        <v>3884</v>
      </c>
      <c r="B3418">
        <v>2015</v>
      </c>
      <c r="C3418">
        <v>12</v>
      </c>
      <c r="E3418" t="s">
        <v>2881</v>
      </c>
      <c r="F3418" t="s">
        <v>113</v>
      </c>
      <c r="G3418" t="s">
        <v>83</v>
      </c>
      <c r="H3418" t="s">
        <v>3018</v>
      </c>
      <c r="I3418">
        <v>2016</v>
      </c>
      <c r="K3418" s="6">
        <v>42735</v>
      </c>
      <c r="L3418">
        <v>12</v>
      </c>
      <c r="N3418" t="s">
        <v>261</v>
      </c>
      <c r="O3418" s="8">
        <v>6.61</v>
      </c>
      <c r="P3418" s="8">
        <v>6.6</v>
      </c>
      <c r="Q3418" s="8">
        <v>6.49</v>
      </c>
      <c r="R3418" s="8">
        <v>6.75</v>
      </c>
      <c r="S3418" s="8">
        <v>5.67</v>
      </c>
      <c r="T3418" s="8">
        <v>7.5</v>
      </c>
      <c r="U3418" s="8">
        <v>0.37</v>
      </c>
      <c r="V3418" s="9">
        <v>20</v>
      </c>
      <c r="W3418" s="8">
        <v>0.25999999999999979</v>
      </c>
      <c r="X3418" s="8">
        <v>1.83</v>
      </c>
      <c r="Y3418" s="8">
        <v>1.0000000000000675E-2</v>
      </c>
      <c r="Z3418" s="8">
        <v>-0.10000000000000053</v>
      </c>
      <c r="AA3418">
        <v>-0.26999999999999957</v>
      </c>
      <c r="AF3418" t="s">
        <v>3099</v>
      </c>
      <c r="AG3418" t="s">
        <v>2883</v>
      </c>
      <c r="AH3418" t="s">
        <v>2884</v>
      </c>
      <c r="AI3418" t="s">
        <v>230</v>
      </c>
      <c r="AJ3418" s="7">
        <v>42735</v>
      </c>
      <c r="AK3418" t="s">
        <v>3885</v>
      </c>
      <c r="AL3418" t="s">
        <v>2885</v>
      </c>
      <c r="AM3418" t="s">
        <v>3020</v>
      </c>
      <c r="AN3418" t="s">
        <v>3932</v>
      </c>
      <c r="AO3418" t="str">
        <f>TEXT(A3418,"yyyy-mm-dd")</f>
        <v>2015-12-31</v>
      </c>
    </row>
    <row r="3419" spans="1:41">
      <c r="A3419" s="6" t="s">
        <v>3884</v>
      </c>
      <c r="B3419">
        <v>2015</v>
      </c>
      <c r="C3419">
        <v>12</v>
      </c>
      <c r="E3419" t="s">
        <v>112</v>
      </c>
      <c r="F3419" t="s">
        <v>113</v>
      </c>
      <c r="G3419" t="s">
        <v>83</v>
      </c>
      <c r="H3419" t="s">
        <v>2624</v>
      </c>
      <c r="I3419">
        <v>2015</v>
      </c>
      <c r="K3419" s="6">
        <v>42369</v>
      </c>
      <c r="L3419">
        <v>0</v>
      </c>
      <c r="N3419" t="s">
        <v>178</v>
      </c>
      <c r="O3419" s="8">
        <v>3.27</v>
      </c>
      <c r="P3419" s="8">
        <v>3.25</v>
      </c>
      <c r="Q3419" s="8">
        <v>3.21</v>
      </c>
      <c r="R3419" s="8">
        <v>3.3</v>
      </c>
      <c r="S3419" s="8">
        <v>2.98</v>
      </c>
      <c r="T3419" s="8">
        <v>3.57</v>
      </c>
      <c r="U3419" s="8">
        <v>0.15</v>
      </c>
      <c r="V3419" s="9">
        <v>26</v>
      </c>
      <c r="W3419" s="8">
        <v>8.9999999999999858E-2</v>
      </c>
      <c r="X3419" s="8">
        <v>0.58999999999999986</v>
      </c>
      <c r="Y3419" s="8">
        <v>2.0000000000000018E-2</v>
      </c>
      <c r="Z3419" s="8">
        <v>0</v>
      </c>
      <c r="AA3419">
        <v>-4.0000000000000036E-2</v>
      </c>
      <c r="AF3419" t="s">
        <v>2694</v>
      </c>
      <c r="AG3419" t="s">
        <v>115</v>
      </c>
      <c r="AH3419" t="s">
        <v>116</v>
      </c>
      <c r="AI3419" t="s">
        <v>117</v>
      </c>
      <c r="AJ3419" s="7">
        <v>42369</v>
      </c>
      <c r="AK3419" t="s">
        <v>3885</v>
      </c>
      <c r="AL3419" t="s">
        <v>118</v>
      </c>
      <c r="AM3419" t="s">
        <v>2626</v>
      </c>
      <c r="AN3419" t="s">
        <v>3926</v>
      </c>
      <c r="AO3419" t="str">
        <f>TEXT(A3419,"yyyy-mm-dd")</f>
        <v>2015-12-31</v>
      </c>
    </row>
    <row r="3420" spans="1:41">
      <c r="A3420" s="6" t="s">
        <v>3884</v>
      </c>
      <c r="B3420">
        <v>2015</v>
      </c>
      <c r="C3420">
        <v>12</v>
      </c>
      <c r="E3420" t="s">
        <v>2881</v>
      </c>
      <c r="F3420" t="s">
        <v>113</v>
      </c>
      <c r="G3420" t="s">
        <v>83</v>
      </c>
      <c r="H3420" t="s">
        <v>2624</v>
      </c>
      <c r="I3420">
        <v>2015</v>
      </c>
      <c r="K3420" s="6">
        <v>42369</v>
      </c>
      <c r="L3420">
        <v>0</v>
      </c>
      <c r="N3420" t="s">
        <v>178</v>
      </c>
      <c r="O3420" s="8">
        <v>6.27</v>
      </c>
      <c r="P3420" s="8">
        <v>6.28</v>
      </c>
      <c r="Q3420" s="8">
        <v>6.15</v>
      </c>
      <c r="R3420" s="8">
        <v>6.35</v>
      </c>
      <c r="S3420" s="8">
        <v>4.97</v>
      </c>
      <c r="T3420" s="8">
        <v>7.21</v>
      </c>
      <c r="U3420" s="8">
        <v>0.39</v>
      </c>
      <c r="V3420" s="9">
        <v>21</v>
      </c>
      <c r="W3420" s="8">
        <v>0.19999999999999929</v>
      </c>
      <c r="X3420" s="8">
        <v>2.2400000000000002</v>
      </c>
      <c r="Y3420" s="8">
        <v>-1.0000000000000675E-2</v>
      </c>
      <c r="Z3420" s="8">
        <v>8.0000000000000071E-2</v>
      </c>
      <c r="AA3420">
        <v>2.9999999999999361E-2</v>
      </c>
      <c r="AF3420" t="s">
        <v>3062</v>
      </c>
      <c r="AG3420" t="s">
        <v>2883</v>
      </c>
      <c r="AH3420" t="s">
        <v>2884</v>
      </c>
      <c r="AI3420" t="s">
        <v>117</v>
      </c>
      <c r="AJ3420" s="7">
        <v>42369</v>
      </c>
      <c r="AK3420" t="s">
        <v>3885</v>
      </c>
      <c r="AL3420" t="s">
        <v>2885</v>
      </c>
      <c r="AM3420" t="s">
        <v>2626</v>
      </c>
      <c r="AN3420" t="s">
        <v>3931</v>
      </c>
      <c r="AO3420" t="str">
        <f>TEXT(A3420,"yyyy-mm-dd")</f>
        <v>2015-12-31</v>
      </c>
    </row>
    <row r="3421" spans="1:41">
      <c r="A3421" s="6" t="s">
        <v>3936</v>
      </c>
      <c r="B3421">
        <v>2016</v>
      </c>
      <c r="C3421">
        <v>1</v>
      </c>
      <c r="E3421" t="s">
        <v>1907</v>
      </c>
      <c r="F3421" t="s">
        <v>1908</v>
      </c>
      <c r="G3421" t="s">
        <v>102</v>
      </c>
      <c r="H3421" t="s">
        <v>3908</v>
      </c>
      <c r="I3421">
        <v>2017</v>
      </c>
      <c r="J3421">
        <v>4</v>
      </c>
      <c r="K3421" s="6">
        <v>43100</v>
      </c>
      <c r="L3421">
        <v>23</v>
      </c>
      <c r="M3421">
        <v>8</v>
      </c>
      <c r="N3421" t="s">
        <v>95</v>
      </c>
      <c r="O3421" s="8">
        <v>4.67</v>
      </c>
      <c r="P3421" s="8">
        <v>4.75</v>
      </c>
      <c r="Q3421" s="8">
        <v>4.5</v>
      </c>
      <c r="R3421" s="8">
        <v>4.75</v>
      </c>
      <c r="S3421" s="8">
        <v>4</v>
      </c>
      <c r="T3421" s="8">
        <v>5.5</v>
      </c>
      <c r="U3421" s="8">
        <v>0.35</v>
      </c>
      <c r="V3421" s="9">
        <v>30</v>
      </c>
      <c r="W3421" s="8">
        <v>0.25</v>
      </c>
      <c r="X3421" s="8">
        <v>1.5</v>
      </c>
      <c r="Y3421" s="8">
        <v>-8.0000000000000071E-2</v>
      </c>
      <c r="Z3421" s="8">
        <v>0.25</v>
      </c>
      <c r="AA3421">
        <v>-0.15000000000000036</v>
      </c>
      <c r="AF3421" t="s">
        <v>3919</v>
      </c>
      <c r="AG3421" t="s">
        <v>1910</v>
      </c>
      <c r="AH3421" t="s">
        <v>1911</v>
      </c>
      <c r="AI3421" t="s">
        <v>1944</v>
      </c>
      <c r="AJ3421" s="7">
        <v>43100</v>
      </c>
      <c r="AK3421" t="s">
        <v>3937</v>
      </c>
      <c r="AL3421" t="s">
        <v>1908</v>
      </c>
      <c r="AM3421" t="s">
        <v>3910</v>
      </c>
      <c r="AN3421" t="s">
        <v>3960</v>
      </c>
      <c r="AO3421" t="str">
        <f>TEXT(A3421,"yyyy-mm-dd")</f>
        <v>2016-01-31</v>
      </c>
    </row>
    <row r="3422" spans="1:41">
      <c r="A3422" s="6" t="s">
        <v>3936</v>
      </c>
      <c r="B3422">
        <v>2016</v>
      </c>
      <c r="C3422">
        <v>1</v>
      </c>
      <c r="E3422" t="s">
        <v>1907</v>
      </c>
      <c r="F3422" t="s">
        <v>1908</v>
      </c>
      <c r="G3422" t="s">
        <v>102</v>
      </c>
      <c r="H3422" t="s">
        <v>3804</v>
      </c>
      <c r="I3422">
        <v>2017</v>
      </c>
      <c r="J3422">
        <v>3</v>
      </c>
      <c r="K3422" s="6">
        <v>43008</v>
      </c>
      <c r="L3422">
        <v>20</v>
      </c>
      <c r="M3422">
        <v>7</v>
      </c>
      <c r="N3422" t="s">
        <v>185</v>
      </c>
      <c r="O3422" s="8">
        <v>4.53</v>
      </c>
      <c r="P3422" s="8">
        <v>4.5</v>
      </c>
      <c r="Q3422" s="8">
        <v>4.4400000000000004</v>
      </c>
      <c r="R3422" s="8">
        <v>4.55</v>
      </c>
      <c r="S3422" s="8">
        <v>3.75</v>
      </c>
      <c r="T3422" s="8">
        <v>5.5</v>
      </c>
      <c r="U3422" s="8">
        <v>0.35</v>
      </c>
      <c r="V3422" s="9">
        <v>30</v>
      </c>
      <c r="W3422" s="8">
        <v>0.10999999999999943</v>
      </c>
      <c r="X3422" s="8">
        <v>1.75</v>
      </c>
      <c r="Y3422" s="8">
        <v>3.0000000000000249E-2</v>
      </c>
      <c r="Z3422" s="8">
        <v>0</v>
      </c>
      <c r="AA3422">
        <v>-0.19000000000000039</v>
      </c>
      <c r="AF3422" t="s">
        <v>3805</v>
      </c>
      <c r="AG3422" t="s">
        <v>1910</v>
      </c>
      <c r="AH3422" t="s">
        <v>1911</v>
      </c>
      <c r="AI3422" t="s">
        <v>1939</v>
      </c>
      <c r="AJ3422" s="7">
        <v>43008</v>
      </c>
      <c r="AK3422" t="s">
        <v>3937</v>
      </c>
      <c r="AL3422" t="s">
        <v>1908</v>
      </c>
      <c r="AM3422" t="s">
        <v>3806</v>
      </c>
      <c r="AN3422" t="s">
        <v>3959</v>
      </c>
      <c r="AO3422" t="str">
        <f>TEXT(A3422,"yyyy-mm-dd")</f>
        <v>2016-01-31</v>
      </c>
    </row>
    <row r="3423" spans="1:41">
      <c r="A3423" s="6" t="s">
        <v>3936</v>
      </c>
      <c r="B3423">
        <v>2016</v>
      </c>
      <c r="C3423">
        <v>1</v>
      </c>
      <c r="E3423" t="s">
        <v>1907</v>
      </c>
      <c r="F3423" t="s">
        <v>1908</v>
      </c>
      <c r="G3423" t="s">
        <v>102</v>
      </c>
      <c r="H3423" t="s">
        <v>3701</v>
      </c>
      <c r="I3423">
        <v>2017</v>
      </c>
      <c r="J3423">
        <v>2</v>
      </c>
      <c r="K3423" s="6">
        <v>42916</v>
      </c>
      <c r="L3423">
        <v>17</v>
      </c>
      <c r="M3423">
        <v>6</v>
      </c>
      <c r="N3423" t="s">
        <v>214</v>
      </c>
      <c r="O3423" s="8">
        <v>4.34</v>
      </c>
      <c r="P3423" s="8">
        <v>4.25</v>
      </c>
      <c r="Q3423" s="8">
        <v>4.25</v>
      </c>
      <c r="R3423" s="8">
        <v>4.5</v>
      </c>
      <c r="S3423" s="8">
        <v>3.75</v>
      </c>
      <c r="T3423" s="8">
        <v>5.25</v>
      </c>
      <c r="U3423" s="8">
        <v>0.33</v>
      </c>
      <c r="V3423" s="9">
        <v>30</v>
      </c>
      <c r="W3423" s="8">
        <v>0.25</v>
      </c>
      <c r="X3423" s="8">
        <v>1.5</v>
      </c>
      <c r="Y3423" s="8">
        <v>8.9999999999999858E-2</v>
      </c>
      <c r="Z3423" s="8">
        <v>-4.0000000000000036E-2</v>
      </c>
      <c r="AA3423">
        <v>-0.30999999999999961</v>
      </c>
      <c r="AF3423" t="s">
        <v>3702</v>
      </c>
      <c r="AG3423" t="s">
        <v>1910</v>
      </c>
      <c r="AH3423" t="s">
        <v>1911</v>
      </c>
      <c r="AI3423" t="s">
        <v>1934</v>
      </c>
      <c r="AJ3423" s="7">
        <v>42916</v>
      </c>
      <c r="AK3423" t="s">
        <v>3937</v>
      </c>
      <c r="AL3423" t="s">
        <v>1908</v>
      </c>
      <c r="AM3423" t="s">
        <v>3703</v>
      </c>
      <c r="AN3423" t="s">
        <v>3958</v>
      </c>
      <c r="AO3423" t="str">
        <f>TEXT(A3423,"yyyy-mm-dd")</f>
        <v>2016-01-31</v>
      </c>
    </row>
    <row r="3424" spans="1:41">
      <c r="A3424" s="6" t="s">
        <v>3936</v>
      </c>
      <c r="B3424">
        <v>2016</v>
      </c>
      <c r="C3424">
        <v>1</v>
      </c>
      <c r="E3424" t="s">
        <v>1907</v>
      </c>
      <c r="F3424" t="s">
        <v>1908</v>
      </c>
      <c r="G3424" t="s">
        <v>102</v>
      </c>
      <c r="H3424" t="s">
        <v>3594</v>
      </c>
      <c r="I3424">
        <v>2017</v>
      </c>
      <c r="J3424">
        <v>1</v>
      </c>
      <c r="K3424" s="6">
        <v>42825</v>
      </c>
      <c r="L3424">
        <v>14</v>
      </c>
      <c r="M3424">
        <v>5</v>
      </c>
      <c r="N3424" t="s">
        <v>244</v>
      </c>
      <c r="O3424" s="8">
        <v>4.12</v>
      </c>
      <c r="P3424" s="8">
        <v>4.07</v>
      </c>
      <c r="Q3424" s="8">
        <v>4</v>
      </c>
      <c r="R3424" s="8">
        <v>4.25</v>
      </c>
      <c r="S3424" s="8">
        <v>3.5</v>
      </c>
      <c r="T3424" s="8">
        <v>5</v>
      </c>
      <c r="U3424" s="8">
        <v>0.31</v>
      </c>
      <c r="V3424" s="9">
        <v>30</v>
      </c>
      <c r="W3424" s="8">
        <v>0.25</v>
      </c>
      <c r="X3424" s="8">
        <v>1.5</v>
      </c>
      <c r="Y3424" s="8">
        <v>4.9999999999999822E-2</v>
      </c>
      <c r="Z3424" s="8">
        <v>-0.17999999999999972</v>
      </c>
      <c r="AA3424">
        <v>-0.25</v>
      </c>
      <c r="AF3424" t="s">
        <v>3595</v>
      </c>
      <c r="AG3424" t="s">
        <v>1910</v>
      </c>
      <c r="AH3424" t="s">
        <v>1911</v>
      </c>
      <c r="AI3424" t="s">
        <v>1929</v>
      </c>
      <c r="AJ3424" s="7">
        <v>42825</v>
      </c>
      <c r="AK3424" t="s">
        <v>3937</v>
      </c>
      <c r="AL3424" t="s">
        <v>1908</v>
      </c>
      <c r="AM3424" t="s">
        <v>3596</v>
      </c>
      <c r="AN3424" t="s">
        <v>3957</v>
      </c>
      <c r="AO3424" t="str">
        <f>TEXT(A3424,"yyyy-mm-dd")</f>
        <v>2016-01-31</v>
      </c>
    </row>
    <row r="3425" spans="1:41">
      <c r="A3425" s="6" t="s">
        <v>3936</v>
      </c>
      <c r="B3425">
        <v>2016</v>
      </c>
      <c r="C3425">
        <v>1</v>
      </c>
      <c r="E3425" t="s">
        <v>1907</v>
      </c>
      <c r="F3425" t="s">
        <v>1908</v>
      </c>
      <c r="G3425" t="s">
        <v>102</v>
      </c>
      <c r="H3425" t="s">
        <v>3472</v>
      </c>
      <c r="I3425">
        <v>2016</v>
      </c>
      <c r="J3425">
        <v>4</v>
      </c>
      <c r="K3425" s="6">
        <v>42735</v>
      </c>
      <c r="L3425">
        <v>11</v>
      </c>
      <c r="M3425">
        <v>4</v>
      </c>
      <c r="N3425" t="s">
        <v>85</v>
      </c>
      <c r="O3425" s="8">
        <v>3.9</v>
      </c>
      <c r="P3425" s="8">
        <v>3.94</v>
      </c>
      <c r="Q3425" s="8">
        <v>3.75</v>
      </c>
      <c r="R3425" s="8">
        <v>4</v>
      </c>
      <c r="S3425" s="8">
        <v>3.5</v>
      </c>
      <c r="T3425" s="8">
        <v>4.5</v>
      </c>
      <c r="U3425" s="8">
        <v>0.2</v>
      </c>
      <c r="V3425" s="9">
        <v>31</v>
      </c>
      <c r="W3425" s="8">
        <v>0.25</v>
      </c>
      <c r="X3425" s="8">
        <v>1</v>
      </c>
      <c r="Y3425" s="8">
        <v>-4.0000000000000036E-2</v>
      </c>
      <c r="Z3425" s="8">
        <v>-6.0000000000000053E-2</v>
      </c>
      <c r="AA3425">
        <v>-0.17999999999999972</v>
      </c>
      <c r="AF3425" t="s">
        <v>3483</v>
      </c>
      <c r="AG3425" t="s">
        <v>1910</v>
      </c>
      <c r="AH3425" t="s">
        <v>1911</v>
      </c>
      <c r="AI3425" t="s">
        <v>1924</v>
      </c>
      <c r="AJ3425" s="7">
        <v>42735</v>
      </c>
      <c r="AK3425" t="s">
        <v>3937</v>
      </c>
      <c r="AL3425" t="s">
        <v>1908</v>
      </c>
      <c r="AM3425" t="s">
        <v>3474</v>
      </c>
      <c r="AN3425" t="s">
        <v>3956</v>
      </c>
      <c r="AO3425" t="str">
        <f>TEXT(A3425,"yyyy-mm-dd")</f>
        <v>2016-01-31</v>
      </c>
    </row>
    <row r="3426" spans="1:41">
      <c r="A3426" s="6" t="s">
        <v>3936</v>
      </c>
      <c r="B3426">
        <v>2016</v>
      </c>
      <c r="C3426">
        <v>1</v>
      </c>
      <c r="E3426" t="s">
        <v>1907</v>
      </c>
      <c r="F3426" t="s">
        <v>1908</v>
      </c>
      <c r="G3426" t="s">
        <v>102</v>
      </c>
      <c r="H3426" t="s">
        <v>3368</v>
      </c>
      <c r="I3426">
        <v>2016</v>
      </c>
      <c r="J3426">
        <v>3</v>
      </c>
      <c r="K3426" s="6">
        <v>42643</v>
      </c>
      <c r="L3426">
        <v>8</v>
      </c>
      <c r="M3426">
        <v>3</v>
      </c>
      <c r="N3426" t="s">
        <v>182</v>
      </c>
      <c r="O3426" s="8">
        <v>3.72</v>
      </c>
      <c r="P3426" s="8">
        <v>3.75</v>
      </c>
      <c r="Q3426" s="8">
        <v>3.5</v>
      </c>
      <c r="R3426" s="8">
        <v>3.79</v>
      </c>
      <c r="S3426" s="8">
        <v>3.5</v>
      </c>
      <c r="T3426" s="8">
        <v>4.25</v>
      </c>
      <c r="U3426" s="8">
        <v>0.21</v>
      </c>
      <c r="V3426" s="9">
        <v>31</v>
      </c>
      <c r="W3426" s="8">
        <v>0.29000000000000004</v>
      </c>
      <c r="X3426" s="8">
        <v>0.75</v>
      </c>
      <c r="Y3426" s="8">
        <v>-2.9999999999999805E-2</v>
      </c>
      <c r="Z3426" s="8">
        <v>0</v>
      </c>
      <c r="AA3426">
        <v>-0.20999999999999996</v>
      </c>
      <c r="AF3426" t="s">
        <v>3369</v>
      </c>
      <c r="AG3426" t="s">
        <v>1910</v>
      </c>
      <c r="AH3426" t="s">
        <v>1911</v>
      </c>
      <c r="AI3426" t="s">
        <v>1919</v>
      </c>
      <c r="AJ3426" s="7">
        <v>42643</v>
      </c>
      <c r="AK3426" t="s">
        <v>3937</v>
      </c>
      <c r="AL3426" t="s">
        <v>1908</v>
      </c>
      <c r="AM3426" t="s">
        <v>3370</v>
      </c>
      <c r="AN3426" t="s">
        <v>3955</v>
      </c>
      <c r="AO3426" t="str">
        <f>TEXT(A3426,"yyyy-mm-dd")</f>
        <v>2016-01-31</v>
      </c>
    </row>
    <row r="3427" spans="1:41">
      <c r="A3427" s="6" t="s">
        <v>3936</v>
      </c>
      <c r="B3427">
        <v>2016</v>
      </c>
      <c r="C3427">
        <v>1</v>
      </c>
      <c r="E3427" t="s">
        <v>1907</v>
      </c>
      <c r="F3427" t="s">
        <v>1908</v>
      </c>
      <c r="G3427" t="s">
        <v>102</v>
      </c>
      <c r="H3427" t="s">
        <v>3265</v>
      </c>
      <c r="I3427">
        <v>2016</v>
      </c>
      <c r="J3427">
        <v>2</v>
      </c>
      <c r="K3427" s="6">
        <v>42551</v>
      </c>
      <c r="L3427">
        <v>5</v>
      </c>
      <c r="M3427">
        <v>2</v>
      </c>
      <c r="N3427" t="s">
        <v>211</v>
      </c>
      <c r="O3427" s="8">
        <v>3.57</v>
      </c>
      <c r="P3427" s="8">
        <v>3.5</v>
      </c>
      <c r="Q3427" s="8">
        <v>3.5</v>
      </c>
      <c r="R3427" s="8">
        <v>3.75</v>
      </c>
      <c r="S3427" s="8">
        <v>3.25</v>
      </c>
      <c r="T3427" s="8">
        <v>4</v>
      </c>
      <c r="U3427" s="8">
        <v>0.17</v>
      </c>
      <c r="V3427" s="9">
        <v>31</v>
      </c>
      <c r="W3427" s="8">
        <v>0.25</v>
      </c>
      <c r="X3427" s="8">
        <v>0.75</v>
      </c>
      <c r="Y3427" s="8">
        <v>6.999999999999984E-2</v>
      </c>
      <c r="Z3427" s="8">
        <v>0</v>
      </c>
      <c r="AA3427">
        <v>-0.25</v>
      </c>
      <c r="AF3427" t="s">
        <v>3266</v>
      </c>
      <c r="AG3427" t="s">
        <v>1910</v>
      </c>
      <c r="AH3427" t="s">
        <v>1911</v>
      </c>
      <c r="AI3427" t="s">
        <v>1915</v>
      </c>
      <c r="AJ3427" s="7">
        <v>42551</v>
      </c>
      <c r="AK3427" t="s">
        <v>3937</v>
      </c>
      <c r="AL3427" t="s">
        <v>1908</v>
      </c>
      <c r="AM3427" t="s">
        <v>3267</v>
      </c>
      <c r="AN3427" t="s">
        <v>3954</v>
      </c>
      <c r="AO3427" t="str">
        <f>TEXT(A3427,"yyyy-mm-dd")</f>
        <v>2016-01-31</v>
      </c>
    </row>
    <row r="3428" spans="1:41">
      <c r="A3428" s="6" t="s">
        <v>3936</v>
      </c>
      <c r="B3428">
        <v>2016</v>
      </c>
      <c r="C3428">
        <v>1</v>
      </c>
      <c r="E3428" t="s">
        <v>1907</v>
      </c>
      <c r="F3428" t="s">
        <v>1908</v>
      </c>
      <c r="G3428" t="s">
        <v>102</v>
      </c>
      <c r="H3428" t="s">
        <v>3159</v>
      </c>
      <c r="I3428">
        <v>2016</v>
      </c>
      <c r="J3428">
        <v>1</v>
      </c>
      <c r="K3428" s="6">
        <v>42460</v>
      </c>
      <c r="L3428">
        <v>2</v>
      </c>
      <c r="M3428">
        <v>1</v>
      </c>
      <c r="N3428" t="s">
        <v>104</v>
      </c>
      <c r="O3428" s="8">
        <v>3.36</v>
      </c>
      <c r="P3428" s="8">
        <v>3.25</v>
      </c>
      <c r="Q3428" s="8">
        <v>3.25</v>
      </c>
      <c r="R3428" s="8">
        <v>3.5</v>
      </c>
      <c r="S3428" s="8">
        <v>3.25</v>
      </c>
      <c r="T3428" s="8">
        <v>3.75</v>
      </c>
      <c r="U3428" s="8">
        <v>0.14000000000000001</v>
      </c>
      <c r="V3428" s="9">
        <v>31</v>
      </c>
      <c r="W3428" s="8">
        <v>0.25</v>
      </c>
      <c r="X3428" s="8">
        <v>0.5</v>
      </c>
      <c r="Y3428" s="8">
        <v>0.10999999999999988</v>
      </c>
      <c r="Z3428" s="8">
        <v>0</v>
      </c>
      <c r="AA3428">
        <v>0</v>
      </c>
      <c r="AF3428" t="s">
        <v>3160</v>
      </c>
      <c r="AG3428" t="s">
        <v>1910</v>
      </c>
      <c r="AH3428" t="s">
        <v>1911</v>
      </c>
      <c r="AI3428" t="s">
        <v>1912</v>
      </c>
      <c r="AJ3428" s="7">
        <v>42460</v>
      </c>
      <c r="AK3428" t="s">
        <v>3937</v>
      </c>
      <c r="AL3428" t="s">
        <v>1908</v>
      </c>
      <c r="AM3428" t="s">
        <v>3161</v>
      </c>
      <c r="AN3428" t="s">
        <v>3953</v>
      </c>
      <c r="AO3428" t="str">
        <f>TEXT(A3428,"yyyy-mm-dd")</f>
        <v>2016-01-31</v>
      </c>
    </row>
    <row r="3429" spans="1:41">
      <c r="A3429" s="6" t="s">
        <v>3936</v>
      </c>
      <c r="B3429">
        <v>2016</v>
      </c>
      <c r="C3429">
        <v>1</v>
      </c>
      <c r="E3429" t="s">
        <v>100</v>
      </c>
      <c r="F3429" t="s">
        <v>101</v>
      </c>
      <c r="G3429" t="s">
        <v>83</v>
      </c>
      <c r="H3429" t="s">
        <v>3889</v>
      </c>
      <c r="I3429">
        <v>2018</v>
      </c>
      <c r="K3429" s="6">
        <v>43465</v>
      </c>
      <c r="L3429">
        <v>35</v>
      </c>
      <c r="N3429" t="s">
        <v>943</v>
      </c>
      <c r="O3429" s="8">
        <v>3.42</v>
      </c>
      <c r="P3429" s="8">
        <v>3.39</v>
      </c>
      <c r="Q3429" s="8">
        <v>3.2</v>
      </c>
      <c r="R3429" s="8">
        <v>3.65</v>
      </c>
      <c r="S3429" s="8">
        <v>2.7</v>
      </c>
      <c r="T3429" s="8">
        <v>4.5</v>
      </c>
      <c r="U3429" s="8">
        <v>0.41</v>
      </c>
      <c r="V3429" s="9">
        <v>22</v>
      </c>
      <c r="W3429" s="8">
        <v>0.44999999999999973</v>
      </c>
      <c r="X3429" s="8">
        <v>1.7999999999999998</v>
      </c>
      <c r="Y3429" s="8">
        <v>2.9999999999999805E-2</v>
      </c>
      <c r="Z3429" s="8">
        <v>-0.20999999999999996</v>
      </c>
      <c r="AA3429">
        <v>-0.14999999999999991</v>
      </c>
      <c r="AF3429" t="s">
        <v>10177</v>
      </c>
      <c r="AG3429" t="s">
        <v>9655</v>
      </c>
      <c r="AH3429" t="s">
        <v>9656</v>
      </c>
      <c r="AI3429" t="s">
        <v>9708</v>
      </c>
      <c r="AJ3429" s="7">
        <v>43465</v>
      </c>
      <c r="AK3429" t="s">
        <v>3937</v>
      </c>
      <c r="AL3429" t="s">
        <v>109</v>
      </c>
      <c r="AM3429" t="s">
        <v>3891</v>
      </c>
      <c r="AN3429" t="s">
        <v>10179</v>
      </c>
    </row>
    <row r="3430" spans="1:41">
      <c r="A3430" s="6" t="s">
        <v>3936</v>
      </c>
      <c r="B3430">
        <v>2016</v>
      </c>
      <c r="C3430">
        <v>1</v>
      </c>
      <c r="E3430" t="s">
        <v>100</v>
      </c>
      <c r="F3430" t="s">
        <v>101</v>
      </c>
      <c r="G3430" t="s">
        <v>102</v>
      </c>
      <c r="H3430" t="s">
        <v>3908</v>
      </c>
      <c r="I3430">
        <v>2017</v>
      </c>
      <c r="J3430">
        <v>4</v>
      </c>
      <c r="K3430" s="6">
        <v>43100</v>
      </c>
      <c r="L3430">
        <v>23</v>
      </c>
      <c r="M3430">
        <v>8</v>
      </c>
      <c r="N3430" t="s">
        <v>95</v>
      </c>
      <c r="O3430" s="8">
        <v>3.25</v>
      </c>
      <c r="P3430" s="8">
        <v>3.2</v>
      </c>
      <c r="Q3430" s="8">
        <v>3</v>
      </c>
      <c r="R3430" s="8">
        <v>3.5</v>
      </c>
      <c r="S3430" s="8">
        <v>2.2000000000000002</v>
      </c>
      <c r="T3430" s="8">
        <v>4.5999999999999996</v>
      </c>
      <c r="U3430" s="8">
        <v>0.5</v>
      </c>
      <c r="V3430" s="9">
        <v>25</v>
      </c>
      <c r="W3430" s="8">
        <v>0.5</v>
      </c>
      <c r="X3430" s="8">
        <v>2.3999999999999995</v>
      </c>
      <c r="Y3430" s="8">
        <v>4.9999999999999822E-2</v>
      </c>
      <c r="Z3430" s="8">
        <v>-0.25</v>
      </c>
      <c r="AA3430">
        <v>-0.12000000000000011</v>
      </c>
      <c r="AF3430" t="s">
        <v>3909</v>
      </c>
      <c r="AG3430" t="s">
        <v>106</v>
      </c>
      <c r="AH3430" t="s">
        <v>107</v>
      </c>
      <c r="AI3430" t="s">
        <v>2673</v>
      </c>
      <c r="AJ3430" s="7">
        <v>43100</v>
      </c>
      <c r="AK3430" t="s">
        <v>3937</v>
      </c>
      <c r="AL3430" t="s">
        <v>109</v>
      </c>
      <c r="AM3430" t="s">
        <v>3910</v>
      </c>
      <c r="AN3430" t="s">
        <v>3952</v>
      </c>
      <c r="AO3430" t="str">
        <f>TEXT(A3430,"yyyy-mm-dd")</f>
        <v>2016-01-31</v>
      </c>
    </row>
    <row r="3431" spans="1:41">
      <c r="A3431" s="6" t="s">
        <v>3936</v>
      </c>
      <c r="B3431">
        <v>2016</v>
      </c>
      <c r="C3431">
        <v>1</v>
      </c>
      <c r="E3431" t="s">
        <v>100</v>
      </c>
      <c r="F3431" t="s">
        <v>101</v>
      </c>
      <c r="G3431" t="s">
        <v>83</v>
      </c>
      <c r="H3431" t="s">
        <v>3453</v>
      </c>
      <c r="I3431">
        <v>2017</v>
      </c>
      <c r="K3431" s="6">
        <v>43100</v>
      </c>
      <c r="L3431">
        <v>23</v>
      </c>
      <c r="N3431" t="s">
        <v>95</v>
      </c>
      <c r="O3431" s="8">
        <v>3.18</v>
      </c>
      <c r="P3431" s="8">
        <v>3.1</v>
      </c>
      <c r="Q3431" s="8">
        <v>3</v>
      </c>
      <c r="R3431" s="8">
        <v>3.48</v>
      </c>
      <c r="S3431" s="8">
        <v>2.4</v>
      </c>
      <c r="T3431" s="8">
        <v>4.5</v>
      </c>
      <c r="U3431" s="8">
        <v>0.38</v>
      </c>
      <c r="V3431" s="9">
        <v>32</v>
      </c>
      <c r="W3431" s="8">
        <v>0.48</v>
      </c>
      <c r="X3431" s="8">
        <v>2.1</v>
      </c>
      <c r="Y3431" s="8">
        <v>8.0000000000000071E-2</v>
      </c>
      <c r="Z3431" s="8">
        <v>-0.14999999999999991</v>
      </c>
      <c r="AA3431">
        <v>8.0000000000000071E-2</v>
      </c>
      <c r="AF3431" t="s">
        <v>10138</v>
      </c>
      <c r="AG3431" t="s">
        <v>9655</v>
      </c>
      <c r="AH3431" t="s">
        <v>9656</v>
      </c>
      <c r="AI3431" t="s">
        <v>9669</v>
      </c>
      <c r="AJ3431" s="7">
        <v>43100</v>
      </c>
      <c r="AK3431" t="s">
        <v>3937</v>
      </c>
      <c r="AL3431" t="s">
        <v>109</v>
      </c>
      <c r="AM3431" t="s">
        <v>3455</v>
      </c>
      <c r="AN3431" t="s">
        <v>10152</v>
      </c>
    </row>
    <row r="3432" spans="1:41">
      <c r="A3432" s="6" t="s">
        <v>3936</v>
      </c>
      <c r="B3432">
        <v>2016</v>
      </c>
      <c r="C3432">
        <v>1</v>
      </c>
      <c r="E3432" t="s">
        <v>100</v>
      </c>
      <c r="F3432" t="s">
        <v>101</v>
      </c>
      <c r="G3432" t="s">
        <v>102</v>
      </c>
      <c r="H3432" t="s">
        <v>3804</v>
      </c>
      <c r="I3432">
        <v>2017</v>
      </c>
      <c r="J3432">
        <v>3</v>
      </c>
      <c r="K3432" s="6">
        <v>43008</v>
      </c>
      <c r="L3432">
        <v>20</v>
      </c>
      <c r="M3432">
        <v>7</v>
      </c>
      <c r="N3432" t="s">
        <v>185</v>
      </c>
      <c r="O3432" s="8">
        <v>3.2</v>
      </c>
      <c r="P3432" s="8">
        <v>3.2</v>
      </c>
      <c r="Q3432" s="8">
        <v>2.94</v>
      </c>
      <c r="R3432" s="8">
        <v>3.4</v>
      </c>
      <c r="S3432" s="8">
        <v>2.2999999999999998</v>
      </c>
      <c r="T3432" s="8">
        <v>4.5999999999999996</v>
      </c>
      <c r="U3432" s="8">
        <v>0.48</v>
      </c>
      <c r="V3432" s="9">
        <v>25</v>
      </c>
      <c r="W3432" s="8">
        <v>0.45999999999999996</v>
      </c>
      <c r="X3432" s="8">
        <v>2.2999999999999998</v>
      </c>
      <c r="Y3432" s="8">
        <v>0</v>
      </c>
      <c r="Z3432" s="8">
        <v>-0.19999999999999973</v>
      </c>
      <c r="AA3432">
        <v>-4.0000000000000036E-2</v>
      </c>
      <c r="AF3432" t="s">
        <v>3906</v>
      </c>
      <c r="AG3432" t="s">
        <v>106</v>
      </c>
      <c r="AH3432" t="s">
        <v>107</v>
      </c>
      <c r="AI3432" t="s">
        <v>2670</v>
      </c>
      <c r="AJ3432" s="7">
        <v>43008</v>
      </c>
      <c r="AK3432" t="s">
        <v>3937</v>
      </c>
      <c r="AL3432" t="s">
        <v>109</v>
      </c>
      <c r="AM3432" t="s">
        <v>3806</v>
      </c>
      <c r="AN3432" t="s">
        <v>3951</v>
      </c>
      <c r="AO3432" t="str">
        <f>TEXT(A3432,"yyyy-mm-dd")</f>
        <v>2016-01-31</v>
      </c>
    </row>
    <row r="3433" spans="1:41">
      <c r="A3433" s="6" t="s">
        <v>3936</v>
      </c>
      <c r="B3433">
        <v>2016</v>
      </c>
      <c r="C3433">
        <v>1</v>
      </c>
      <c r="E3433" t="s">
        <v>100</v>
      </c>
      <c r="F3433" t="s">
        <v>101</v>
      </c>
      <c r="G3433" t="s">
        <v>102</v>
      </c>
      <c r="H3433" t="s">
        <v>3701</v>
      </c>
      <c r="I3433">
        <v>2017</v>
      </c>
      <c r="J3433">
        <v>2</v>
      </c>
      <c r="K3433" s="6">
        <v>42916</v>
      </c>
      <c r="L3433">
        <v>17</v>
      </c>
      <c r="M3433">
        <v>6</v>
      </c>
      <c r="N3433" t="s">
        <v>214</v>
      </c>
      <c r="O3433" s="8">
        <v>2.96</v>
      </c>
      <c r="P3433" s="8">
        <v>3</v>
      </c>
      <c r="Q3433" s="8">
        <v>2.7</v>
      </c>
      <c r="R3433" s="8">
        <v>3.2</v>
      </c>
      <c r="S3433" s="8">
        <v>1.9</v>
      </c>
      <c r="T3433" s="8">
        <v>4.5</v>
      </c>
      <c r="U3433" s="8">
        <v>0.62</v>
      </c>
      <c r="V3433" s="9">
        <v>25</v>
      </c>
      <c r="W3433" s="8">
        <v>0.5</v>
      </c>
      <c r="X3433" s="8">
        <v>2.6</v>
      </c>
      <c r="Y3433" s="8">
        <v>-4.0000000000000036E-2</v>
      </c>
      <c r="Z3433" s="8">
        <v>-0.14999999999999991</v>
      </c>
      <c r="AA3433">
        <v>0.10000000000000009</v>
      </c>
      <c r="AF3433" t="s">
        <v>3904</v>
      </c>
      <c r="AG3433" t="s">
        <v>106</v>
      </c>
      <c r="AH3433" t="s">
        <v>107</v>
      </c>
      <c r="AI3433" t="s">
        <v>2667</v>
      </c>
      <c r="AJ3433" s="7">
        <v>42916</v>
      </c>
      <c r="AK3433" t="s">
        <v>3937</v>
      </c>
      <c r="AL3433" t="s">
        <v>109</v>
      </c>
      <c r="AM3433" t="s">
        <v>3703</v>
      </c>
      <c r="AN3433" t="s">
        <v>3950</v>
      </c>
      <c r="AO3433" t="str">
        <f>TEXT(A3433,"yyyy-mm-dd")</f>
        <v>2016-01-31</v>
      </c>
    </row>
    <row r="3434" spans="1:41">
      <c r="A3434" s="6" t="s">
        <v>3936</v>
      </c>
      <c r="B3434">
        <v>2016</v>
      </c>
      <c r="C3434">
        <v>1</v>
      </c>
      <c r="E3434" t="s">
        <v>100</v>
      </c>
      <c r="F3434" t="s">
        <v>101</v>
      </c>
      <c r="G3434" t="s">
        <v>102</v>
      </c>
      <c r="H3434" t="s">
        <v>3594</v>
      </c>
      <c r="I3434">
        <v>2017</v>
      </c>
      <c r="J3434">
        <v>1</v>
      </c>
      <c r="K3434" s="6">
        <v>42825</v>
      </c>
      <c r="L3434">
        <v>14</v>
      </c>
      <c r="M3434">
        <v>5</v>
      </c>
      <c r="N3434" t="s">
        <v>244</v>
      </c>
      <c r="O3434" s="8">
        <v>3.21</v>
      </c>
      <c r="P3434" s="8">
        <v>3.1</v>
      </c>
      <c r="Q3434" s="8">
        <v>2.9</v>
      </c>
      <c r="R3434" s="8">
        <v>3.4</v>
      </c>
      <c r="S3434" s="8">
        <v>2.1</v>
      </c>
      <c r="T3434" s="8">
        <v>4.3</v>
      </c>
      <c r="U3434" s="8">
        <v>0.53</v>
      </c>
      <c r="V3434" s="9">
        <v>25</v>
      </c>
      <c r="W3434" s="8">
        <v>0.5</v>
      </c>
      <c r="X3434" s="8">
        <v>2.1999999999999997</v>
      </c>
      <c r="Y3434" s="8">
        <v>0.10999999999999988</v>
      </c>
      <c r="Z3434" s="8">
        <v>-0.10000000000000009</v>
      </c>
      <c r="AA3434">
        <v>8.0000000000000071E-2</v>
      </c>
      <c r="AF3434" t="s">
        <v>3902</v>
      </c>
      <c r="AG3434" t="s">
        <v>106</v>
      </c>
      <c r="AH3434" t="s">
        <v>107</v>
      </c>
      <c r="AI3434" t="s">
        <v>502</v>
      </c>
      <c r="AJ3434" s="7">
        <v>42825</v>
      </c>
      <c r="AK3434" t="s">
        <v>3937</v>
      </c>
      <c r="AL3434" t="s">
        <v>109</v>
      </c>
      <c r="AM3434" t="s">
        <v>3596</v>
      </c>
      <c r="AN3434" t="s">
        <v>3949</v>
      </c>
      <c r="AO3434" t="str">
        <f>TEXT(A3434,"yyyy-mm-dd")</f>
        <v>2016-01-31</v>
      </c>
    </row>
    <row r="3435" spans="1:41">
      <c r="A3435" s="6" t="s">
        <v>3936</v>
      </c>
      <c r="B3435">
        <v>2016</v>
      </c>
      <c r="C3435">
        <v>1</v>
      </c>
      <c r="E3435" t="s">
        <v>100</v>
      </c>
      <c r="F3435" t="s">
        <v>101</v>
      </c>
      <c r="G3435" t="s">
        <v>102</v>
      </c>
      <c r="H3435" t="s">
        <v>3472</v>
      </c>
      <c r="I3435">
        <v>2016</v>
      </c>
      <c r="J3435">
        <v>4</v>
      </c>
      <c r="K3435" s="6">
        <v>42735</v>
      </c>
      <c r="L3435">
        <v>11</v>
      </c>
      <c r="M3435">
        <v>4</v>
      </c>
      <c r="N3435" t="s">
        <v>85</v>
      </c>
      <c r="O3435" s="8">
        <v>2.87</v>
      </c>
      <c r="P3435" s="8">
        <v>2.87</v>
      </c>
      <c r="Q3435" s="8">
        <v>2.68</v>
      </c>
      <c r="R3435" s="8">
        <v>3.02</v>
      </c>
      <c r="S3435" s="8">
        <v>1.9</v>
      </c>
      <c r="T3435" s="8">
        <v>4.25</v>
      </c>
      <c r="U3435" s="8">
        <v>0.47</v>
      </c>
      <c r="V3435" s="9">
        <v>32</v>
      </c>
      <c r="W3435" s="8">
        <v>0.33999999999999986</v>
      </c>
      <c r="X3435" s="8">
        <v>2.35</v>
      </c>
      <c r="Y3435" s="8">
        <v>0</v>
      </c>
      <c r="Z3435" s="8">
        <v>-0.12999999999999989</v>
      </c>
      <c r="AA3435">
        <v>-6.0000000000000053E-2</v>
      </c>
      <c r="AF3435" t="s">
        <v>3473</v>
      </c>
      <c r="AG3435" t="s">
        <v>106</v>
      </c>
      <c r="AH3435" t="s">
        <v>107</v>
      </c>
      <c r="AI3435" t="s">
        <v>497</v>
      </c>
      <c r="AJ3435" s="7">
        <v>42735</v>
      </c>
      <c r="AK3435" t="s">
        <v>3937</v>
      </c>
      <c r="AL3435" t="s">
        <v>109</v>
      </c>
      <c r="AM3435" t="s">
        <v>3474</v>
      </c>
      <c r="AN3435" t="s">
        <v>3948</v>
      </c>
      <c r="AO3435" t="str">
        <f>TEXT(A3435,"yyyy-mm-dd")</f>
        <v>2016-01-31</v>
      </c>
    </row>
    <row r="3436" spans="1:41">
      <c r="A3436" s="6" t="s">
        <v>3936</v>
      </c>
      <c r="B3436">
        <v>2016</v>
      </c>
      <c r="C3436">
        <v>1</v>
      </c>
      <c r="E3436" t="s">
        <v>100</v>
      </c>
      <c r="F3436" t="s">
        <v>101</v>
      </c>
      <c r="G3436" t="s">
        <v>83</v>
      </c>
      <c r="H3436" t="s">
        <v>3018</v>
      </c>
      <c r="I3436">
        <v>2016</v>
      </c>
      <c r="K3436" s="6">
        <v>42735</v>
      </c>
      <c r="L3436">
        <v>11</v>
      </c>
      <c r="N3436" t="s">
        <v>85</v>
      </c>
      <c r="O3436" s="8">
        <v>2.69</v>
      </c>
      <c r="P3436" s="8">
        <v>2.7</v>
      </c>
      <c r="Q3436" s="8">
        <v>2.5</v>
      </c>
      <c r="R3436" s="8">
        <v>2.9</v>
      </c>
      <c r="S3436" s="8">
        <v>1.7</v>
      </c>
      <c r="T3436" s="8">
        <v>3.5</v>
      </c>
      <c r="U3436" s="8">
        <v>0.35</v>
      </c>
      <c r="V3436" s="9">
        <v>33</v>
      </c>
      <c r="W3436" s="8">
        <v>0.39999999999999991</v>
      </c>
      <c r="X3436" s="8">
        <v>1.8</v>
      </c>
      <c r="Y3436" s="8">
        <v>-1.0000000000000231E-2</v>
      </c>
      <c r="Z3436" s="8">
        <v>-9.9999999999999645E-2</v>
      </c>
      <c r="AA3436">
        <v>0.10000000000000009</v>
      </c>
      <c r="AF3436" t="s">
        <v>10098</v>
      </c>
      <c r="AG3436" t="s">
        <v>9655</v>
      </c>
      <c r="AH3436" t="s">
        <v>9656</v>
      </c>
      <c r="AI3436" t="s">
        <v>9657</v>
      </c>
      <c r="AJ3436" s="7">
        <v>42735</v>
      </c>
      <c r="AK3436" t="s">
        <v>3937</v>
      </c>
      <c r="AL3436" t="s">
        <v>109</v>
      </c>
      <c r="AM3436" t="s">
        <v>3020</v>
      </c>
      <c r="AN3436" t="s">
        <v>10125</v>
      </c>
    </row>
    <row r="3437" spans="1:41">
      <c r="A3437" s="6" t="s">
        <v>3936</v>
      </c>
      <c r="B3437">
        <v>2016</v>
      </c>
      <c r="C3437">
        <v>1</v>
      </c>
      <c r="E3437" t="s">
        <v>100</v>
      </c>
      <c r="F3437" t="s">
        <v>101</v>
      </c>
      <c r="G3437" t="s">
        <v>102</v>
      </c>
      <c r="H3437" t="s">
        <v>3368</v>
      </c>
      <c r="I3437">
        <v>2016</v>
      </c>
      <c r="J3437">
        <v>3</v>
      </c>
      <c r="K3437" s="6">
        <v>42643</v>
      </c>
      <c r="L3437">
        <v>8</v>
      </c>
      <c r="M3437">
        <v>3</v>
      </c>
      <c r="N3437" t="s">
        <v>182</v>
      </c>
      <c r="O3437" s="8">
        <v>2.68</v>
      </c>
      <c r="P3437" s="8">
        <v>2.66</v>
      </c>
      <c r="Q3437" s="8">
        <v>2.38</v>
      </c>
      <c r="R3437" s="8">
        <v>3</v>
      </c>
      <c r="S3437" s="8">
        <v>1.7</v>
      </c>
      <c r="T3437" s="8">
        <v>3.6</v>
      </c>
      <c r="U3437" s="8">
        <v>0.43</v>
      </c>
      <c r="V3437" s="9">
        <v>32</v>
      </c>
      <c r="W3437" s="8">
        <v>0.62000000000000011</v>
      </c>
      <c r="X3437" s="8">
        <v>1.9000000000000001</v>
      </c>
      <c r="Y3437" s="8">
        <v>2.0000000000000018E-2</v>
      </c>
      <c r="Z3437" s="8">
        <v>-0.13999999999999968</v>
      </c>
      <c r="AA3437">
        <v>0.12000000000000011</v>
      </c>
      <c r="AF3437" t="s">
        <v>3470</v>
      </c>
      <c r="AG3437" t="s">
        <v>106</v>
      </c>
      <c r="AH3437" t="s">
        <v>107</v>
      </c>
      <c r="AI3437" t="s">
        <v>427</v>
      </c>
      <c r="AJ3437" s="7">
        <v>42643</v>
      </c>
      <c r="AK3437" t="s">
        <v>3937</v>
      </c>
      <c r="AL3437" t="s">
        <v>109</v>
      </c>
      <c r="AM3437" t="s">
        <v>3370</v>
      </c>
      <c r="AN3437" t="s">
        <v>3947</v>
      </c>
      <c r="AO3437" t="str">
        <f>TEXT(A3437,"yyyy-mm-dd")</f>
        <v>2016-01-31</v>
      </c>
    </row>
    <row r="3438" spans="1:41">
      <c r="A3438" s="6" t="s">
        <v>3936</v>
      </c>
      <c r="B3438">
        <v>2016</v>
      </c>
      <c r="C3438">
        <v>1</v>
      </c>
      <c r="E3438" t="s">
        <v>100</v>
      </c>
      <c r="F3438" t="s">
        <v>101</v>
      </c>
      <c r="G3438" t="s">
        <v>102</v>
      </c>
      <c r="H3438" t="s">
        <v>3265</v>
      </c>
      <c r="I3438">
        <v>2016</v>
      </c>
      <c r="J3438">
        <v>2</v>
      </c>
      <c r="K3438" s="6">
        <v>42551</v>
      </c>
      <c r="L3438">
        <v>5</v>
      </c>
      <c r="M3438">
        <v>2</v>
      </c>
      <c r="N3438" t="s">
        <v>211</v>
      </c>
      <c r="O3438" s="8">
        <v>2.84</v>
      </c>
      <c r="P3438" s="8">
        <v>2.71</v>
      </c>
      <c r="Q3438" s="8">
        <v>2.4</v>
      </c>
      <c r="R3438" s="8">
        <v>3.03</v>
      </c>
      <c r="S3438" s="8">
        <v>1.5</v>
      </c>
      <c r="T3438" s="8">
        <v>4.5</v>
      </c>
      <c r="U3438" s="8">
        <v>0.59</v>
      </c>
      <c r="V3438" s="9">
        <v>32</v>
      </c>
      <c r="W3438" s="8">
        <v>0.62999999999999989</v>
      </c>
      <c r="X3438" s="8">
        <v>3</v>
      </c>
      <c r="Y3438" s="8">
        <v>0.12999999999999989</v>
      </c>
      <c r="Z3438" s="8">
        <v>9.9999999999997868E-3</v>
      </c>
      <c r="AA3438">
        <v>0.22999999999999998</v>
      </c>
      <c r="AF3438" t="s">
        <v>3468</v>
      </c>
      <c r="AG3438" t="s">
        <v>106</v>
      </c>
      <c r="AH3438" t="s">
        <v>107</v>
      </c>
      <c r="AI3438" t="s">
        <v>340</v>
      </c>
      <c r="AJ3438" s="7">
        <v>42551</v>
      </c>
      <c r="AK3438" t="s">
        <v>3937</v>
      </c>
      <c r="AL3438" t="s">
        <v>109</v>
      </c>
      <c r="AM3438" t="s">
        <v>3267</v>
      </c>
      <c r="AN3438" t="s">
        <v>3946</v>
      </c>
      <c r="AO3438" t="str">
        <f>TEXT(A3438,"yyyy-mm-dd")</f>
        <v>2016-01-31</v>
      </c>
    </row>
    <row r="3439" spans="1:41">
      <c r="A3439" s="6" t="s">
        <v>3936</v>
      </c>
      <c r="B3439">
        <v>2016</v>
      </c>
      <c r="C3439">
        <v>1</v>
      </c>
      <c r="E3439" t="s">
        <v>100</v>
      </c>
      <c r="F3439" t="s">
        <v>101</v>
      </c>
      <c r="G3439" t="s">
        <v>102</v>
      </c>
      <c r="H3439" t="s">
        <v>3159</v>
      </c>
      <c r="I3439">
        <v>2016</v>
      </c>
      <c r="J3439">
        <v>1</v>
      </c>
      <c r="K3439" s="6">
        <v>42460</v>
      </c>
      <c r="L3439">
        <v>2</v>
      </c>
      <c r="M3439">
        <v>1</v>
      </c>
      <c r="N3439" t="s">
        <v>104</v>
      </c>
      <c r="O3439" s="8">
        <v>2.38</v>
      </c>
      <c r="P3439" s="8">
        <v>2.2999999999999998</v>
      </c>
      <c r="Q3439" s="8">
        <v>2.1</v>
      </c>
      <c r="R3439" s="8">
        <v>2.63</v>
      </c>
      <c r="S3439" s="8">
        <v>1.5</v>
      </c>
      <c r="T3439" s="8">
        <v>3.29</v>
      </c>
      <c r="U3439" s="8">
        <v>0.43</v>
      </c>
      <c r="V3439" s="9">
        <v>32</v>
      </c>
      <c r="W3439" s="8">
        <v>0.5299999999999998</v>
      </c>
      <c r="X3439" s="8">
        <v>1.79</v>
      </c>
      <c r="Y3439" s="8">
        <v>8.0000000000000071E-2</v>
      </c>
      <c r="Z3439" s="8">
        <v>-0.15000000000000036</v>
      </c>
      <c r="AA3439">
        <v>6.999999999999984E-2</v>
      </c>
      <c r="AF3439" t="s">
        <v>3466</v>
      </c>
      <c r="AG3439" t="s">
        <v>106</v>
      </c>
      <c r="AH3439" t="s">
        <v>107</v>
      </c>
      <c r="AI3439" t="s">
        <v>108</v>
      </c>
      <c r="AJ3439" s="7">
        <v>42460</v>
      </c>
      <c r="AK3439" t="s">
        <v>3937</v>
      </c>
      <c r="AL3439" t="s">
        <v>109</v>
      </c>
      <c r="AM3439" t="s">
        <v>3161</v>
      </c>
      <c r="AN3439" t="s">
        <v>3945</v>
      </c>
      <c r="AO3439" t="str">
        <f>TEXT(A3439,"yyyy-mm-dd")</f>
        <v>2016-01-31</v>
      </c>
    </row>
    <row r="3440" spans="1:41">
      <c r="A3440" s="6" t="s">
        <v>3936</v>
      </c>
      <c r="B3440">
        <v>2016</v>
      </c>
      <c r="C3440">
        <v>1</v>
      </c>
      <c r="E3440" t="s">
        <v>100</v>
      </c>
      <c r="F3440" t="s">
        <v>101</v>
      </c>
      <c r="G3440" t="s">
        <v>102</v>
      </c>
      <c r="H3440" t="s">
        <v>3037</v>
      </c>
      <c r="I3440">
        <v>2015</v>
      </c>
      <c r="J3440">
        <v>4</v>
      </c>
      <c r="K3440" s="6">
        <v>42369</v>
      </c>
      <c r="L3440">
        <v>-1</v>
      </c>
      <c r="M3440">
        <v>0</v>
      </c>
      <c r="N3440" t="s">
        <v>187</v>
      </c>
      <c r="O3440" s="8">
        <v>2.35</v>
      </c>
      <c r="P3440" s="8">
        <v>2.4</v>
      </c>
      <c r="Q3440" s="8">
        <v>2.2000000000000002</v>
      </c>
      <c r="R3440" s="8">
        <v>2.5299999999999998</v>
      </c>
      <c r="S3440" s="8">
        <v>1.1000000000000001</v>
      </c>
      <c r="T3440" s="8">
        <v>2.8</v>
      </c>
      <c r="U3440" s="8">
        <v>0.32</v>
      </c>
      <c r="V3440" s="9">
        <v>32</v>
      </c>
      <c r="W3440" s="8">
        <v>0.32999999999999963</v>
      </c>
      <c r="X3440" s="8">
        <v>1.6999999999999997</v>
      </c>
      <c r="Y3440" s="8">
        <v>-4.9999999999999822E-2</v>
      </c>
      <c r="Z3440" s="8">
        <v>0</v>
      </c>
      <c r="AA3440">
        <v>9.9999999999997868E-3</v>
      </c>
      <c r="AF3440" t="s">
        <v>3038</v>
      </c>
      <c r="AG3440" t="s">
        <v>106</v>
      </c>
      <c r="AH3440" t="s">
        <v>107</v>
      </c>
      <c r="AI3440" t="s">
        <v>188</v>
      </c>
      <c r="AJ3440" s="7">
        <v>42369</v>
      </c>
      <c r="AK3440" t="s">
        <v>3937</v>
      </c>
      <c r="AL3440" t="s">
        <v>109</v>
      </c>
      <c r="AM3440" t="s">
        <v>3040</v>
      </c>
      <c r="AN3440" t="s">
        <v>3944</v>
      </c>
      <c r="AO3440" t="str">
        <f>TEXT(A3440,"yyyy-mm-dd")</f>
        <v>2016-01-31</v>
      </c>
    </row>
    <row r="3441" spans="1:41">
      <c r="A3441" s="6" t="s">
        <v>3936</v>
      </c>
      <c r="B3441">
        <v>2016</v>
      </c>
      <c r="C3441">
        <v>1</v>
      </c>
      <c r="E3441" t="s">
        <v>100</v>
      </c>
      <c r="F3441" t="s">
        <v>101</v>
      </c>
      <c r="G3441" t="s">
        <v>83</v>
      </c>
      <c r="H3441" t="s">
        <v>2624</v>
      </c>
      <c r="I3441">
        <v>2015</v>
      </c>
      <c r="K3441" s="6">
        <v>42369</v>
      </c>
      <c r="L3441">
        <v>-1</v>
      </c>
      <c r="N3441" t="s">
        <v>187</v>
      </c>
      <c r="O3441" s="8">
        <v>2.4500000000000002</v>
      </c>
      <c r="P3441" s="8">
        <v>2.5</v>
      </c>
      <c r="Q3441" s="8">
        <v>2.4</v>
      </c>
      <c r="R3441" s="8">
        <v>2.5</v>
      </c>
      <c r="S3441" s="8">
        <v>2.2000000000000002</v>
      </c>
      <c r="T3441" s="8">
        <v>2.6</v>
      </c>
      <c r="U3441" s="8">
        <v>0.09</v>
      </c>
      <c r="V3441" s="9">
        <v>33</v>
      </c>
      <c r="W3441" s="8">
        <v>0.10000000000000009</v>
      </c>
      <c r="X3441" s="8">
        <v>0.39999999999999991</v>
      </c>
      <c r="Y3441" s="8">
        <v>-4.9999999999999822E-2</v>
      </c>
      <c r="Z3441" s="8">
        <v>0</v>
      </c>
      <c r="AA3441">
        <v>0</v>
      </c>
      <c r="AF3441" t="s">
        <v>10060</v>
      </c>
      <c r="AG3441" t="s">
        <v>9655</v>
      </c>
      <c r="AH3441" t="s">
        <v>9656</v>
      </c>
      <c r="AI3441" t="s">
        <v>9841</v>
      </c>
      <c r="AJ3441" s="7">
        <v>42369</v>
      </c>
      <c r="AK3441" t="s">
        <v>3937</v>
      </c>
      <c r="AL3441" t="s">
        <v>109</v>
      </c>
      <c r="AM3441" t="s">
        <v>2626</v>
      </c>
      <c r="AN3441" t="s">
        <v>10097</v>
      </c>
    </row>
    <row r="3442" spans="1:41">
      <c r="A3442" s="6" t="s">
        <v>3936</v>
      </c>
      <c r="B3442">
        <v>2016</v>
      </c>
      <c r="C3442">
        <v>1</v>
      </c>
      <c r="E3442" t="s">
        <v>2685</v>
      </c>
      <c r="F3442" t="s">
        <v>101</v>
      </c>
      <c r="G3442" t="s">
        <v>774</v>
      </c>
      <c r="H3442" t="s">
        <v>2686</v>
      </c>
      <c r="K3442" s="6"/>
      <c r="O3442" s="8">
        <v>3.39</v>
      </c>
      <c r="P3442" s="8">
        <v>3.4</v>
      </c>
      <c r="Q3442" s="8">
        <v>3.15</v>
      </c>
      <c r="R3442" s="8">
        <v>3.5</v>
      </c>
      <c r="S3442" s="8">
        <v>2.69</v>
      </c>
      <c r="T3442" s="8">
        <v>4.5</v>
      </c>
      <c r="U3442" s="8">
        <v>0.45</v>
      </c>
      <c r="V3442" s="9">
        <v>23</v>
      </c>
      <c r="W3442" s="8">
        <v>0.35000000000000009</v>
      </c>
      <c r="X3442" s="8">
        <v>1.81</v>
      </c>
      <c r="Y3442" s="8">
        <v>-9.9999999999997868E-3</v>
      </c>
      <c r="Z3442" s="8">
        <v>-0.10000000000000009</v>
      </c>
      <c r="AA3442">
        <v>0</v>
      </c>
      <c r="AF3442" t="s">
        <v>2687</v>
      </c>
      <c r="AG3442" t="s">
        <v>2688</v>
      </c>
      <c r="AH3442" t="s">
        <v>2689</v>
      </c>
      <c r="AI3442" t="s">
        <v>2690</v>
      </c>
      <c r="AJ3442" s="7"/>
      <c r="AK3442" t="s">
        <v>3937</v>
      </c>
      <c r="AL3442" t="s">
        <v>109</v>
      </c>
      <c r="AM3442" t="s">
        <v>2686</v>
      </c>
      <c r="AN3442" t="s">
        <v>3965</v>
      </c>
      <c r="AO3442" t="str">
        <f>TEXT(A3442,"yyyy-mm-dd")</f>
        <v>2016-01-31</v>
      </c>
    </row>
    <row r="3443" spans="1:41">
      <c r="A3443" s="6" t="s">
        <v>3936</v>
      </c>
      <c r="B3443">
        <v>2016</v>
      </c>
      <c r="C3443">
        <v>1</v>
      </c>
      <c r="E3443" t="s">
        <v>81</v>
      </c>
      <c r="F3443" t="s">
        <v>82</v>
      </c>
      <c r="G3443" t="s">
        <v>83</v>
      </c>
      <c r="H3443" t="s">
        <v>3889</v>
      </c>
      <c r="I3443">
        <v>2018</v>
      </c>
      <c r="K3443" s="6">
        <v>43465</v>
      </c>
      <c r="L3443">
        <v>35</v>
      </c>
      <c r="N3443" t="s">
        <v>943</v>
      </c>
      <c r="O3443" s="8">
        <v>3.4</v>
      </c>
      <c r="P3443" s="8">
        <v>3.35</v>
      </c>
      <c r="Q3443" s="8">
        <v>3.1</v>
      </c>
      <c r="R3443" s="8">
        <v>3.61</v>
      </c>
      <c r="S3443" s="8">
        <v>1.99</v>
      </c>
      <c r="T3443" s="8">
        <v>4.8</v>
      </c>
      <c r="U3443" s="8">
        <v>0.53</v>
      </c>
      <c r="V3443" s="9">
        <v>28</v>
      </c>
      <c r="W3443" s="8">
        <v>0.50999999999999979</v>
      </c>
      <c r="X3443" s="8">
        <v>2.8099999999999996</v>
      </c>
      <c r="Y3443" s="8">
        <v>4.9999999999999822E-2</v>
      </c>
      <c r="Z3443" s="8">
        <v>-0.14999999999999991</v>
      </c>
      <c r="AA3443">
        <v>0.10999999999999988</v>
      </c>
      <c r="AF3443" t="s">
        <v>3890</v>
      </c>
      <c r="AG3443" t="s">
        <v>87</v>
      </c>
      <c r="AH3443" t="s">
        <v>88</v>
      </c>
      <c r="AI3443" t="s">
        <v>359</v>
      </c>
      <c r="AJ3443" s="7">
        <v>43465</v>
      </c>
      <c r="AK3443" t="s">
        <v>3937</v>
      </c>
      <c r="AL3443" t="s">
        <v>91</v>
      </c>
      <c r="AM3443" t="s">
        <v>3891</v>
      </c>
      <c r="AN3443" t="s">
        <v>3940</v>
      </c>
      <c r="AO3443" t="str">
        <f>TEXT(A3443,"yyyy-mm-dd")</f>
        <v>2016-01-31</v>
      </c>
    </row>
    <row r="3444" spans="1:41">
      <c r="A3444" s="6" t="s">
        <v>3936</v>
      </c>
      <c r="B3444">
        <v>2016</v>
      </c>
      <c r="C3444">
        <v>1</v>
      </c>
      <c r="E3444" t="s">
        <v>392</v>
      </c>
      <c r="F3444" t="s">
        <v>82</v>
      </c>
      <c r="G3444" t="s">
        <v>83</v>
      </c>
      <c r="H3444" t="s">
        <v>3889</v>
      </c>
      <c r="I3444">
        <v>2018</v>
      </c>
      <c r="K3444" s="6">
        <v>43465</v>
      </c>
      <c r="L3444">
        <v>35</v>
      </c>
      <c r="N3444" t="s">
        <v>943</v>
      </c>
      <c r="O3444" s="8">
        <v>3.16</v>
      </c>
      <c r="P3444" s="8">
        <v>3.17</v>
      </c>
      <c r="Q3444" s="8">
        <v>3</v>
      </c>
      <c r="R3444" s="8">
        <v>3.25</v>
      </c>
      <c r="S3444" s="8">
        <v>2.5</v>
      </c>
      <c r="T3444" s="8">
        <v>3.88</v>
      </c>
      <c r="U3444" s="8">
        <v>0.32</v>
      </c>
      <c r="V3444" s="9">
        <v>23</v>
      </c>
      <c r="W3444" s="8">
        <v>0.25</v>
      </c>
      <c r="X3444" s="8">
        <v>1.38</v>
      </c>
      <c r="Y3444" s="8">
        <v>-9.9999999999997868E-3</v>
      </c>
      <c r="Z3444" s="8">
        <v>-6.0000000000000053E-2</v>
      </c>
      <c r="AA3444">
        <v>-4.0000000000000036E-2</v>
      </c>
      <c r="AF3444" t="s">
        <v>3890</v>
      </c>
      <c r="AG3444" t="s">
        <v>87</v>
      </c>
      <c r="AH3444" t="s">
        <v>88</v>
      </c>
      <c r="AI3444" t="s">
        <v>359</v>
      </c>
      <c r="AJ3444" s="7">
        <v>43465</v>
      </c>
      <c r="AK3444" t="s">
        <v>3937</v>
      </c>
      <c r="AL3444" t="s">
        <v>393</v>
      </c>
      <c r="AM3444" t="s">
        <v>3891</v>
      </c>
      <c r="AN3444" t="s">
        <v>3943</v>
      </c>
      <c r="AO3444" t="str">
        <f>TEXT(A3444,"yyyy-mm-dd")</f>
        <v>2016-01-31</v>
      </c>
    </row>
    <row r="3445" spans="1:41">
      <c r="A3445" s="6" t="s">
        <v>3936</v>
      </c>
      <c r="B3445">
        <v>2016</v>
      </c>
      <c r="C3445">
        <v>1</v>
      </c>
      <c r="E3445" t="s">
        <v>81</v>
      </c>
      <c r="F3445" t="s">
        <v>82</v>
      </c>
      <c r="G3445" t="s">
        <v>83</v>
      </c>
      <c r="H3445" t="s">
        <v>3453</v>
      </c>
      <c r="I3445">
        <v>2017</v>
      </c>
      <c r="K3445" s="6">
        <v>43100</v>
      </c>
      <c r="L3445">
        <v>23</v>
      </c>
      <c r="N3445" t="s">
        <v>95</v>
      </c>
      <c r="O3445" s="8">
        <v>3.31</v>
      </c>
      <c r="P3445" s="8">
        <v>3.3</v>
      </c>
      <c r="Q3445" s="8">
        <v>3.12</v>
      </c>
      <c r="R3445" s="8">
        <v>3.47</v>
      </c>
      <c r="S3445" s="8">
        <v>2.6</v>
      </c>
      <c r="T3445" s="8">
        <v>4.2</v>
      </c>
      <c r="U3445" s="8">
        <v>0.33</v>
      </c>
      <c r="V3445" s="9">
        <v>34</v>
      </c>
      <c r="W3445" s="8">
        <v>0.35000000000000009</v>
      </c>
      <c r="X3445" s="8">
        <v>1.6</v>
      </c>
      <c r="Y3445" s="8">
        <v>1.0000000000000231E-2</v>
      </c>
      <c r="Z3445" s="8">
        <v>0</v>
      </c>
      <c r="AA3445">
        <v>6.0000000000000053E-2</v>
      </c>
      <c r="AF3445" t="s">
        <v>3454</v>
      </c>
      <c r="AG3445" t="s">
        <v>87</v>
      </c>
      <c r="AH3445" t="s">
        <v>88</v>
      </c>
      <c r="AI3445" t="s">
        <v>97</v>
      </c>
      <c r="AJ3445" s="7">
        <v>43100</v>
      </c>
      <c r="AK3445" t="s">
        <v>3937</v>
      </c>
      <c r="AL3445" t="s">
        <v>91</v>
      </c>
      <c r="AM3445" t="s">
        <v>3455</v>
      </c>
      <c r="AN3445" t="s">
        <v>3939</v>
      </c>
      <c r="AO3445" t="str">
        <f>TEXT(A3445,"yyyy-mm-dd")</f>
        <v>2016-01-31</v>
      </c>
    </row>
    <row r="3446" spans="1:41">
      <c r="A3446" s="6" t="s">
        <v>3936</v>
      </c>
      <c r="B3446">
        <v>2016</v>
      </c>
      <c r="C3446">
        <v>1</v>
      </c>
      <c r="E3446" t="s">
        <v>392</v>
      </c>
      <c r="F3446" t="s">
        <v>82</v>
      </c>
      <c r="G3446" t="s">
        <v>83</v>
      </c>
      <c r="H3446" t="s">
        <v>3453</v>
      </c>
      <c r="I3446">
        <v>2017</v>
      </c>
      <c r="K3446" s="6">
        <v>43100</v>
      </c>
      <c r="L3446">
        <v>23</v>
      </c>
      <c r="N3446" t="s">
        <v>95</v>
      </c>
      <c r="O3446" s="8">
        <v>3.14</v>
      </c>
      <c r="P3446" s="8">
        <v>3.15</v>
      </c>
      <c r="Q3446" s="8">
        <v>3</v>
      </c>
      <c r="R3446" s="8">
        <v>3.3</v>
      </c>
      <c r="S3446" s="8">
        <v>2.44</v>
      </c>
      <c r="T3446" s="8">
        <v>3.91</v>
      </c>
      <c r="U3446" s="8">
        <v>0.34</v>
      </c>
      <c r="V3446" s="9">
        <v>30</v>
      </c>
      <c r="W3446" s="8">
        <v>0.29999999999999982</v>
      </c>
      <c r="X3446" s="8">
        <v>1.4700000000000002</v>
      </c>
      <c r="Y3446" s="8">
        <v>-9.9999999999997868E-3</v>
      </c>
      <c r="Z3446" s="8">
        <v>0</v>
      </c>
      <c r="AA3446">
        <v>0</v>
      </c>
      <c r="AF3446" t="s">
        <v>3454</v>
      </c>
      <c r="AG3446" t="s">
        <v>87</v>
      </c>
      <c r="AH3446" t="s">
        <v>88</v>
      </c>
      <c r="AI3446" t="s">
        <v>97</v>
      </c>
      <c r="AJ3446" s="7">
        <v>43100</v>
      </c>
      <c r="AK3446" t="s">
        <v>3937</v>
      </c>
      <c r="AL3446" t="s">
        <v>393</v>
      </c>
      <c r="AM3446" t="s">
        <v>3455</v>
      </c>
      <c r="AN3446" t="s">
        <v>3942</v>
      </c>
      <c r="AO3446" t="str">
        <f>TEXT(A3446,"yyyy-mm-dd")</f>
        <v>2016-01-31</v>
      </c>
    </row>
    <row r="3447" spans="1:41">
      <c r="A3447" s="6" t="s">
        <v>3936</v>
      </c>
      <c r="B3447">
        <v>2016</v>
      </c>
      <c r="C3447">
        <v>1</v>
      </c>
      <c r="E3447" t="s">
        <v>81</v>
      </c>
      <c r="F3447" t="s">
        <v>82</v>
      </c>
      <c r="G3447" t="s">
        <v>83</v>
      </c>
      <c r="H3447" t="s">
        <v>3018</v>
      </c>
      <c r="I3447">
        <v>2016</v>
      </c>
      <c r="K3447" s="6">
        <v>42735</v>
      </c>
      <c r="L3447">
        <v>11</v>
      </c>
      <c r="N3447" t="s">
        <v>85</v>
      </c>
      <c r="O3447" s="8">
        <v>3.1</v>
      </c>
      <c r="P3447" s="8">
        <v>3.1</v>
      </c>
      <c r="Q3447" s="8">
        <v>2.9</v>
      </c>
      <c r="R3447" s="8">
        <v>3.3</v>
      </c>
      <c r="S3447" s="8">
        <v>2.1</v>
      </c>
      <c r="T3447" s="8">
        <v>3.89</v>
      </c>
      <c r="U3447" s="8">
        <v>0.34</v>
      </c>
      <c r="V3447" s="9">
        <v>34</v>
      </c>
      <c r="W3447" s="8">
        <v>0.39999999999999991</v>
      </c>
      <c r="X3447" s="8">
        <v>1.79</v>
      </c>
      <c r="Y3447" s="8">
        <v>0</v>
      </c>
      <c r="Z3447" s="8">
        <v>-0.2799999999999998</v>
      </c>
      <c r="AA3447">
        <v>9.9999999999997868E-3</v>
      </c>
      <c r="AF3447" t="s">
        <v>3019</v>
      </c>
      <c r="AG3447" t="s">
        <v>87</v>
      </c>
      <c r="AH3447" t="s">
        <v>88</v>
      </c>
      <c r="AI3447" t="s">
        <v>89</v>
      </c>
      <c r="AJ3447" s="7">
        <v>42735</v>
      </c>
      <c r="AK3447" t="s">
        <v>3937</v>
      </c>
      <c r="AL3447" t="s">
        <v>91</v>
      </c>
      <c r="AM3447" t="s">
        <v>3020</v>
      </c>
      <c r="AN3447" t="s">
        <v>3938</v>
      </c>
      <c r="AO3447" t="str">
        <f>TEXT(A3447,"yyyy-mm-dd")</f>
        <v>2016-01-31</v>
      </c>
    </row>
    <row r="3448" spans="1:41">
      <c r="A3448" s="6" t="s">
        <v>3936</v>
      </c>
      <c r="B3448">
        <v>2016</v>
      </c>
      <c r="C3448">
        <v>1</v>
      </c>
      <c r="E3448" t="s">
        <v>392</v>
      </c>
      <c r="F3448" t="s">
        <v>82</v>
      </c>
      <c r="G3448" t="s">
        <v>83</v>
      </c>
      <c r="H3448" t="s">
        <v>3018</v>
      </c>
      <c r="I3448">
        <v>2016</v>
      </c>
      <c r="K3448" s="6">
        <v>42735</v>
      </c>
      <c r="L3448">
        <v>11</v>
      </c>
      <c r="N3448" t="s">
        <v>85</v>
      </c>
      <c r="O3448" s="8">
        <v>3</v>
      </c>
      <c r="P3448" s="8">
        <v>3</v>
      </c>
      <c r="Q3448" s="8">
        <v>2.77</v>
      </c>
      <c r="R3448" s="8">
        <v>3.2</v>
      </c>
      <c r="S3448" s="8">
        <v>2.3199999999999998</v>
      </c>
      <c r="T3448" s="8">
        <v>3.83</v>
      </c>
      <c r="U3448" s="8">
        <v>0.34</v>
      </c>
      <c r="V3448" s="9">
        <v>31</v>
      </c>
      <c r="W3448" s="8">
        <v>0.43000000000000016</v>
      </c>
      <c r="X3448" s="8">
        <v>1.5100000000000002</v>
      </c>
      <c r="Y3448" s="8">
        <v>0</v>
      </c>
      <c r="Z3448" s="8">
        <v>-0.20000000000000018</v>
      </c>
      <c r="AA3448">
        <v>1.0000000000000231E-2</v>
      </c>
      <c r="AF3448" t="s">
        <v>3019</v>
      </c>
      <c r="AG3448" t="s">
        <v>87</v>
      </c>
      <c r="AH3448" t="s">
        <v>88</v>
      </c>
      <c r="AI3448" t="s">
        <v>89</v>
      </c>
      <c r="AJ3448" s="7">
        <v>42735</v>
      </c>
      <c r="AK3448" t="s">
        <v>3937</v>
      </c>
      <c r="AL3448" t="s">
        <v>393</v>
      </c>
      <c r="AM3448" t="s">
        <v>3020</v>
      </c>
      <c r="AN3448" t="s">
        <v>3941</v>
      </c>
      <c r="AO3448" t="str">
        <f>TEXT(A3448,"yyyy-mm-dd")</f>
        <v>2016-01-31</v>
      </c>
    </row>
    <row r="3449" spans="1:41">
      <c r="A3449" s="6" t="s">
        <v>3936</v>
      </c>
      <c r="B3449">
        <v>2016</v>
      </c>
      <c r="C3449">
        <v>1</v>
      </c>
      <c r="E3449" t="s">
        <v>81</v>
      </c>
      <c r="F3449" t="s">
        <v>82</v>
      </c>
      <c r="G3449" t="s">
        <v>774</v>
      </c>
      <c r="H3449" t="s">
        <v>775</v>
      </c>
      <c r="K3449" s="6"/>
      <c r="O3449" s="8">
        <v>3.35</v>
      </c>
      <c r="P3449" s="8">
        <v>3.4</v>
      </c>
      <c r="Q3449" s="8">
        <v>3.16</v>
      </c>
      <c r="R3449" s="8">
        <v>3.5</v>
      </c>
      <c r="S3449" s="8">
        <v>2.59</v>
      </c>
      <c r="T3449" s="8">
        <v>3.95</v>
      </c>
      <c r="U3449" s="8">
        <v>0.3</v>
      </c>
      <c r="V3449" s="9">
        <v>29</v>
      </c>
      <c r="W3449" s="8">
        <v>0.33999999999999986</v>
      </c>
      <c r="X3449" s="8">
        <v>1.3600000000000003</v>
      </c>
      <c r="Y3449" s="8">
        <v>-4.9999999999999822E-2</v>
      </c>
      <c r="Z3449" s="8">
        <v>9.9999999999997868E-3</v>
      </c>
      <c r="AA3449">
        <v>0.13999999999999968</v>
      </c>
      <c r="AF3449" t="s">
        <v>776</v>
      </c>
      <c r="AG3449" t="s">
        <v>777</v>
      </c>
      <c r="AH3449" t="s">
        <v>778</v>
      </c>
      <c r="AI3449" t="s">
        <v>779</v>
      </c>
      <c r="AJ3449" s="7"/>
      <c r="AK3449" t="s">
        <v>3937</v>
      </c>
      <c r="AL3449" t="s">
        <v>91</v>
      </c>
      <c r="AM3449" t="s">
        <v>775</v>
      </c>
      <c r="AN3449" t="s">
        <v>3961</v>
      </c>
      <c r="AO3449" t="str">
        <f>TEXT(A3449,"yyyy-mm-dd")</f>
        <v>2016-01-31</v>
      </c>
    </row>
    <row r="3450" spans="1:41">
      <c r="A3450" s="6" t="s">
        <v>3936</v>
      </c>
      <c r="B3450">
        <v>2016</v>
      </c>
      <c r="C3450">
        <v>1</v>
      </c>
      <c r="E3450" t="s">
        <v>81</v>
      </c>
      <c r="F3450" t="s">
        <v>82</v>
      </c>
      <c r="G3450" t="s">
        <v>774</v>
      </c>
      <c r="H3450" t="s">
        <v>1536</v>
      </c>
      <c r="K3450" s="6"/>
      <c r="O3450" s="8">
        <v>3.26</v>
      </c>
      <c r="P3450" s="8">
        <v>3.3</v>
      </c>
      <c r="Q3450" s="8">
        <v>3</v>
      </c>
      <c r="R3450" s="8">
        <v>3.43</v>
      </c>
      <c r="S3450" s="8">
        <v>2.78</v>
      </c>
      <c r="T3450" s="8">
        <v>3.95</v>
      </c>
      <c r="U3450" s="8">
        <v>0.27</v>
      </c>
      <c r="V3450" s="9">
        <v>27</v>
      </c>
      <c r="W3450" s="8">
        <v>0.43000000000000016</v>
      </c>
      <c r="X3450" s="8">
        <v>1.1700000000000004</v>
      </c>
      <c r="Y3450" s="8">
        <v>-4.0000000000000036E-2</v>
      </c>
      <c r="Z3450" s="8">
        <v>-0.10000000000000009</v>
      </c>
      <c r="AA3450">
        <v>-6.999999999999984E-2</v>
      </c>
      <c r="AF3450" t="s">
        <v>1537</v>
      </c>
      <c r="AG3450" t="s">
        <v>777</v>
      </c>
      <c r="AH3450" t="s">
        <v>778</v>
      </c>
      <c r="AI3450" t="s">
        <v>1538</v>
      </c>
      <c r="AJ3450" s="7"/>
      <c r="AK3450" t="s">
        <v>3937</v>
      </c>
      <c r="AL3450" t="s">
        <v>91</v>
      </c>
      <c r="AM3450" t="s">
        <v>1536</v>
      </c>
      <c r="AN3450" t="s">
        <v>3962</v>
      </c>
      <c r="AO3450" t="str">
        <f>TEXT(A3450,"yyyy-mm-dd")</f>
        <v>2016-01-31</v>
      </c>
    </row>
    <row r="3451" spans="1:41">
      <c r="A3451" s="6" t="s">
        <v>3936</v>
      </c>
      <c r="B3451">
        <v>2016</v>
      </c>
      <c r="C3451">
        <v>1</v>
      </c>
      <c r="E3451" t="s">
        <v>392</v>
      </c>
      <c r="F3451" t="s">
        <v>82</v>
      </c>
      <c r="G3451" t="s">
        <v>774</v>
      </c>
      <c r="H3451" t="s">
        <v>775</v>
      </c>
      <c r="K3451" s="6"/>
      <c r="O3451" s="8">
        <v>3.13</v>
      </c>
      <c r="P3451" s="8">
        <v>3.1</v>
      </c>
      <c r="Q3451" s="8">
        <v>3</v>
      </c>
      <c r="R3451" s="8">
        <v>3.29</v>
      </c>
      <c r="S3451" s="8">
        <v>2.5499999999999998</v>
      </c>
      <c r="T3451" s="8">
        <v>3.75</v>
      </c>
      <c r="U3451" s="8">
        <v>0.28000000000000003</v>
      </c>
      <c r="V3451" s="9">
        <v>25</v>
      </c>
      <c r="W3451" s="8">
        <v>0.29000000000000004</v>
      </c>
      <c r="X3451" s="8">
        <v>1.2000000000000002</v>
      </c>
      <c r="Y3451" s="8">
        <v>2.9999999999999805E-2</v>
      </c>
      <c r="Z3451" s="8">
        <v>-0.10000000000000009</v>
      </c>
      <c r="AA3451">
        <v>-2.9999999999999805E-2</v>
      </c>
      <c r="AF3451" t="s">
        <v>776</v>
      </c>
      <c r="AG3451" t="s">
        <v>777</v>
      </c>
      <c r="AH3451" t="s">
        <v>778</v>
      </c>
      <c r="AI3451" t="s">
        <v>779</v>
      </c>
      <c r="AJ3451" s="7"/>
      <c r="AK3451" t="s">
        <v>3937</v>
      </c>
      <c r="AL3451" t="s">
        <v>393</v>
      </c>
      <c r="AM3451" t="s">
        <v>775</v>
      </c>
      <c r="AN3451" t="s">
        <v>3963</v>
      </c>
      <c r="AO3451" t="str">
        <f>TEXT(A3451,"yyyy-mm-dd")</f>
        <v>2016-01-31</v>
      </c>
    </row>
    <row r="3452" spans="1:41">
      <c r="A3452" s="6" t="s">
        <v>3936</v>
      </c>
      <c r="B3452">
        <v>2016</v>
      </c>
      <c r="C3452">
        <v>1</v>
      </c>
      <c r="E3452" t="s">
        <v>392</v>
      </c>
      <c r="F3452" t="s">
        <v>82</v>
      </c>
      <c r="G3452" t="s">
        <v>774</v>
      </c>
      <c r="H3452" t="s">
        <v>1536</v>
      </c>
      <c r="K3452" s="6"/>
      <c r="O3452" s="8">
        <v>3.04</v>
      </c>
      <c r="P3452" s="8">
        <v>3</v>
      </c>
      <c r="Q3452" s="8">
        <v>2.94</v>
      </c>
      <c r="R3452" s="8">
        <v>3.2</v>
      </c>
      <c r="S3452" s="8">
        <v>2.48</v>
      </c>
      <c r="T3452" s="8">
        <v>3.6</v>
      </c>
      <c r="U3452" s="8">
        <v>0.32</v>
      </c>
      <c r="V3452" s="9">
        <v>25</v>
      </c>
      <c r="W3452" s="8">
        <v>0.26000000000000023</v>
      </c>
      <c r="X3452" s="8">
        <v>1.1200000000000001</v>
      </c>
      <c r="Y3452" s="8">
        <v>4.0000000000000036E-2</v>
      </c>
      <c r="Z3452" s="8">
        <v>0</v>
      </c>
      <c r="AA3452">
        <v>-6.999999999999984E-2</v>
      </c>
      <c r="AF3452" t="s">
        <v>1537</v>
      </c>
      <c r="AG3452" t="s">
        <v>777</v>
      </c>
      <c r="AH3452" t="s">
        <v>778</v>
      </c>
      <c r="AI3452" t="s">
        <v>1538</v>
      </c>
      <c r="AJ3452" s="7"/>
      <c r="AK3452" t="s">
        <v>3937</v>
      </c>
      <c r="AL3452" t="s">
        <v>393</v>
      </c>
      <c r="AM3452" t="s">
        <v>1536</v>
      </c>
      <c r="AN3452" t="s">
        <v>3964</v>
      </c>
      <c r="AO3452" t="str">
        <f>TEXT(A3452,"yyyy-mm-dd")</f>
        <v>2016-01-31</v>
      </c>
    </row>
    <row r="3453" spans="1:41">
      <c r="A3453" s="6" t="s">
        <v>3936</v>
      </c>
      <c r="B3453">
        <v>2016</v>
      </c>
      <c r="C3453">
        <v>1</v>
      </c>
      <c r="E3453" t="s">
        <v>112</v>
      </c>
      <c r="F3453" t="s">
        <v>113</v>
      </c>
      <c r="G3453" t="s">
        <v>83</v>
      </c>
      <c r="H3453" t="s">
        <v>3889</v>
      </c>
      <c r="I3453">
        <v>2018</v>
      </c>
      <c r="K3453" s="6">
        <v>43465</v>
      </c>
      <c r="L3453">
        <v>35</v>
      </c>
      <c r="N3453" t="s">
        <v>943</v>
      </c>
      <c r="O3453" s="8">
        <v>5.01</v>
      </c>
      <c r="P3453" s="8">
        <v>4.95</v>
      </c>
      <c r="Q3453" s="8">
        <v>4.5</v>
      </c>
      <c r="R3453" s="8">
        <v>5.58</v>
      </c>
      <c r="S3453" s="8">
        <v>3.3</v>
      </c>
      <c r="T3453" s="8">
        <v>6.28</v>
      </c>
      <c r="U3453" s="8">
        <v>0.71</v>
      </c>
      <c r="V3453" s="9">
        <v>22</v>
      </c>
      <c r="W3453" s="8">
        <v>1.08</v>
      </c>
      <c r="X3453" s="8">
        <v>2.9800000000000004</v>
      </c>
      <c r="Y3453" s="8">
        <v>5.9999999999999609E-2</v>
      </c>
      <c r="Z3453" s="8">
        <v>-0.33999999999999986</v>
      </c>
      <c r="AA3453">
        <v>-9.9999999999999645E-2</v>
      </c>
      <c r="AF3453" t="s">
        <v>3929</v>
      </c>
      <c r="AG3453" t="s">
        <v>115</v>
      </c>
      <c r="AH3453" t="s">
        <v>116</v>
      </c>
      <c r="AI3453" t="s">
        <v>359</v>
      </c>
      <c r="AJ3453" s="7">
        <v>43465</v>
      </c>
      <c r="AK3453" t="s">
        <v>3937</v>
      </c>
      <c r="AL3453" t="s">
        <v>118</v>
      </c>
      <c r="AM3453" t="s">
        <v>3891</v>
      </c>
      <c r="AN3453" t="s">
        <v>3968</v>
      </c>
      <c r="AO3453" t="str">
        <f>TEXT(A3453,"yyyy-mm-dd")</f>
        <v>2016-01-31</v>
      </c>
    </row>
    <row r="3454" spans="1:41">
      <c r="A3454" s="6" t="s">
        <v>3936</v>
      </c>
      <c r="B3454">
        <v>2016</v>
      </c>
      <c r="C3454">
        <v>1</v>
      </c>
      <c r="E3454" t="s">
        <v>2881</v>
      </c>
      <c r="F3454" t="s">
        <v>113</v>
      </c>
      <c r="G3454" t="s">
        <v>83</v>
      </c>
      <c r="H3454" t="s">
        <v>3889</v>
      </c>
      <c r="I3454">
        <v>2018</v>
      </c>
      <c r="K3454" s="6">
        <v>43465</v>
      </c>
      <c r="L3454">
        <v>35</v>
      </c>
      <c r="N3454" t="s">
        <v>943</v>
      </c>
      <c r="O3454" s="8">
        <v>7.11</v>
      </c>
      <c r="P3454" s="8">
        <v>7</v>
      </c>
      <c r="Q3454" s="8">
        <v>6.73</v>
      </c>
      <c r="R3454" s="8">
        <v>7.44</v>
      </c>
      <c r="S3454" s="8">
        <v>5.34</v>
      </c>
      <c r="T3454" s="8">
        <v>8.6</v>
      </c>
      <c r="U3454" s="8">
        <v>0.84</v>
      </c>
      <c r="V3454" s="9">
        <v>17</v>
      </c>
      <c r="W3454" s="8">
        <v>0.71</v>
      </c>
      <c r="X3454" s="8">
        <v>3.26</v>
      </c>
      <c r="Y3454" s="8">
        <v>0.11000000000000032</v>
      </c>
      <c r="Z3454" s="8">
        <v>-0.20000000000000018</v>
      </c>
      <c r="AA3454">
        <v>-0.40000000000000036</v>
      </c>
      <c r="AF3454" t="s">
        <v>3934</v>
      </c>
      <c r="AG3454" t="s">
        <v>2883</v>
      </c>
      <c r="AH3454" t="s">
        <v>2884</v>
      </c>
      <c r="AI3454" t="s">
        <v>359</v>
      </c>
      <c r="AJ3454" s="7">
        <v>43465</v>
      </c>
      <c r="AK3454" t="s">
        <v>3937</v>
      </c>
      <c r="AL3454" t="s">
        <v>2885</v>
      </c>
      <c r="AM3454" t="s">
        <v>3891</v>
      </c>
      <c r="AN3454" t="s">
        <v>3971</v>
      </c>
      <c r="AO3454" t="str">
        <f>TEXT(A3454,"yyyy-mm-dd")</f>
        <v>2016-01-31</v>
      </c>
    </row>
    <row r="3455" spans="1:41">
      <c r="A3455" s="6" t="s">
        <v>3936</v>
      </c>
      <c r="B3455">
        <v>2016</v>
      </c>
      <c r="C3455">
        <v>1</v>
      </c>
      <c r="E3455" t="s">
        <v>112</v>
      </c>
      <c r="F3455" t="s">
        <v>113</v>
      </c>
      <c r="G3455" t="s">
        <v>83</v>
      </c>
      <c r="H3455" t="s">
        <v>3453</v>
      </c>
      <c r="I3455">
        <v>2017</v>
      </c>
      <c r="K3455" s="6">
        <v>43100</v>
      </c>
      <c r="L3455">
        <v>23</v>
      </c>
      <c r="N3455" t="s">
        <v>95</v>
      </c>
      <c r="O3455" s="8">
        <v>4.5599999999999996</v>
      </c>
      <c r="P3455" s="8">
        <v>4.5</v>
      </c>
      <c r="Q3455" s="8">
        <v>4.4000000000000004</v>
      </c>
      <c r="R3455" s="8">
        <v>4.75</v>
      </c>
      <c r="S3455" s="8">
        <v>3.3</v>
      </c>
      <c r="T3455" s="8">
        <v>5.64</v>
      </c>
      <c r="U3455" s="8">
        <v>0.5</v>
      </c>
      <c r="V3455" s="9">
        <v>29</v>
      </c>
      <c r="W3455" s="8">
        <v>0.34999999999999964</v>
      </c>
      <c r="X3455" s="8">
        <v>2.34</v>
      </c>
      <c r="Y3455" s="8">
        <v>5.9999999999999609E-2</v>
      </c>
      <c r="Z3455" s="8">
        <v>-4.0000000000000036E-2</v>
      </c>
      <c r="AA3455">
        <v>-4.0000000000000036E-2</v>
      </c>
      <c r="AF3455" t="s">
        <v>3493</v>
      </c>
      <c r="AG3455" t="s">
        <v>115</v>
      </c>
      <c r="AH3455" t="s">
        <v>116</v>
      </c>
      <c r="AI3455" t="s">
        <v>230</v>
      </c>
      <c r="AJ3455" s="7">
        <v>43100</v>
      </c>
      <c r="AK3455" t="s">
        <v>3937</v>
      </c>
      <c r="AL3455" t="s">
        <v>118</v>
      </c>
      <c r="AM3455" t="s">
        <v>3455</v>
      </c>
      <c r="AN3455" t="s">
        <v>3967</v>
      </c>
      <c r="AO3455" t="str">
        <f>TEXT(A3455,"yyyy-mm-dd")</f>
        <v>2016-01-31</v>
      </c>
    </row>
    <row r="3456" spans="1:41">
      <c r="A3456" s="6" t="s">
        <v>3936</v>
      </c>
      <c r="B3456">
        <v>2016</v>
      </c>
      <c r="C3456">
        <v>1</v>
      </c>
      <c r="E3456" t="s">
        <v>2881</v>
      </c>
      <c r="F3456" t="s">
        <v>113</v>
      </c>
      <c r="G3456" t="s">
        <v>83</v>
      </c>
      <c r="H3456" t="s">
        <v>3453</v>
      </c>
      <c r="I3456">
        <v>2017</v>
      </c>
      <c r="K3456" s="6">
        <v>43100</v>
      </c>
      <c r="L3456">
        <v>23</v>
      </c>
      <c r="N3456" t="s">
        <v>95</v>
      </c>
      <c r="O3456" s="8">
        <v>6.95</v>
      </c>
      <c r="P3456" s="8">
        <v>6.75</v>
      </c>
      <c r="Q3456" s="8">
        <v>6.55</v>
      </c>
      <c r="R3456" s="8">
        <v>7.34</v>
      </c>
      <c r="S3456" s="8">
        <v>5.36</v>
      </c>
      <c r="T3456" s="8">
        <v>8.1999999999999993</v>
      </c>
      <c r="U3456" s="8">
        <v>0.7</v>
      </c>
      <c r="V3456" s="9">
        <v>19</v>
      </c>
      <c r="W3456" s="8">
        <v>0.79</v>
      </c>
      <c r="X3456" s="8">
        <v>2.839999999999999</v>
      </c>
      <c r="Y3456" s="8">
        <v>0.20000000000000018</v>
      </c>
      <c r="Z3456" s="8">
        <v>-0.20000000000000018</v>
      </c>
      <c r="AA3456">
        <v>-5.0000000000000711E-2</v>
      </c>
      <c r="AF3456" t="s">
        <v>3498</v>
      </c>
      <c r="AG3456" t="s">
        <v>2883</v>
      </c>
      <c r="AH3456" t="s">
        <v>2884</v>
      </c>
      <c r="AI3456" t="s">
        <v>230</v>
      </c>
      <c r="AJ3456" s="7">
        <v>43100</v>
      </c>
      <c r="AK3456" t="s">
        <v>3937</v>
      </c>
      <c r="AL3456" t="s">
        <v>2885</v>
      </c>
      <c r="AM3456" t="s">
        <v>3455</v>
      </c>
      <c r="AN3456" t="s">
        <v>3970</v>
      </c>
      <c r="AO3456" t="str">
        <f>TEXT(A3456,"yyyy-mm-dd")</f>
        <v>2016-01-31</v>
      </c>
    </row>
    <row r="3457" spans="1:41">
      <c r="A3457" s="6" t="s">
        <v>3936</v>
      </c>
      <c r="B3457">
        <v>2016</v>
      </c>
      <c r="C3457">
        <v>1</v>
      </c>
      <c r="E3457" t="s">
        <v>112</v>
      </c>
      <c r="F3457" t="s">
        <v>113</v>
      </c>
      <c r="G3457" t="s">
        <v>83</v>
      </c>
      <c r="H3457" t="s">
        <v>3018</v>
      </c>
      <c r="I3457">
        <v>2016</v>
      </c>
      <c r="K3457" s="6">
        <v>42735</v>
      </c>
      <c r="L3457">
        <v>11</v>
      </c>
      <c r="N3457" t="s">
        <v>85</v>
      </c>
      <c r="O3457" s="8">
        <v>3.85</v>
      </c>
      <c r="P3457" s="8">
        <v>3.8</v>
      </c>
      <c r="Q3457" s="8">
        <v>3.7</v>
      </c>
      <c r="R3457" s="8">
        <v>4</v>
      </c>
      <c r="S3457" s="8">
        <v>3.3</v>
      </c>
      <c r="T3457" s="8">
        <v>4.45</v>
      </c>
      <c r="U3457" s="8">
        <v>0.25</v>
      </c>
      <c r="V3457" s="9">
        <v>30</v>
      </c>
      <c r="W3457" s="8">
        <v>0.29999999999999982</v>
      </c>
      <c r="X3457" s="8">
        <v>1.1500000000000004</v>
      </c>
      <c r="Y3457" s="8">
        <v>5.0000000000000266E-2</v>
      </c>
      <c r="Z3457" s="8">
        <v>-0.20000000000000018</v>
      </c>
      <c r="AA3457">
        <v>-0.1500000000000008</v>
      </c>
      <c r="AF3457" t="s">
        <v>3059</v>
      </c>
      <c r="AG3457" t="s">
        <v>115</v>
      </c>
      <c r="AH3457" t="s">
        <v>116</v>
      </c>
      <c r="AI3457" t="s">
        <v>117</v>
      </c>
      <c r="AJ3457" s="7">
        <v>42735</v>
      </c>
      <c r="AK3457" t="s">
        <v>3937</v>
      </c>
      <c r="AL3457" t="s">
        <v>118</v>
      </c>
      <c r="AM3457" t="s">
        <v>3020</v>
      </c>
      <c r="AN3457" t="s">
        <v>3966</v>
      </c>
      <c r="AO3457" t="str">
        <f>TEXT(A3457,"yyyy-mm-dd")</f>
        <v>2016-01-31</v>
      </c>
    </row>
    <row r="3458" spans="1:41">
      <c r="A3458" s="6" t="s">
        <v>3936</v>
      </c>
      <c r="B3458">
        <v>2016</v>
      </c>
      <c r="C3458">
        <v>1</v>
      </c>
      <c r="E3458" t="s">
        <v>2881</v>
      </c>
      <c r="F3458" t="s">
        <v>113</v>
      </c>
      <c r="G3458" t="s">
        <v>83</v>
      </c>
      <c r="H3458" t="s">
        <v>3018</v>
      </c>
      <c r="I3458">
        <v>2016</v>
      </c>
      <c r="K3458" s="6">
        <v>42735</v>
      </c>
      <c r="L3458">
        <v>11</v>
      </c>
      <c r="N3458" t="s">
        <v>85</v>
      </c>
      <c r="O3458" s="8">
        <v>6.57</v>
      </c>
      <c r="P3458" s="8">
        <v>6.54</v>
      </c>
      <c r="Q3458" s="8">
        <v>6.44</v>
      </c>
      <c r="R3458" s="8">
        <v>6.73</v>
      </c>
      <c r="S3458" s="8">
        <v>5.67</v>
      </c>
      <c r="T3458" s="8">
        <v>7.2</v>
      </c>
      <c r="U3458" s="8">
        <v>0.34</v>
      </c>
      <c r="V3458" s="9">
        <v>22</v>
      </c>
      <c r="W3458" s="8">
        <v>0.29000000000000004</v>
      </c>
      <c r="X3458" s="8">
        <v>1.5300000000000002</v>
      </c>
      <c r="Y3458" s="8">
        <v>3.0000000000000249E-2</v>
      </c>
      <c r="Z3458" s="8">
        <v>-5.9999999999999609E-2</v>
      </c>
      <c r="AA3458">
        <v>3.0000000000000249E-2</v>
      </c>
      <c r="AF3458" t="s">
        <v>3099</v>
      </c>
      <c r="AG3458" t="s">
        <v>2883</v>
      </c>
      <c r="AH3458" t="s">
        <v>2884</v>
      </c>
      <c r="AI3458" t="s">
        <v>117</v>
      </c>
      <c r="AJ3458" s="7">
        <v>42735</v>
      </c>
      <c r="AK3458" t="s">
        <v>3937</v>
      </c>
      <c r="AL3458" t="s">
        <v>2885</v>
      </c>
      <c r="AM3458" t="s">
        <v>3020</v>
      </c>
      <c r="AN3458" t="s">
        <v>3969</v>
      </c>
      <c r="AO3458" t="str">
        <f>TEXT(A3458,"yyyy-mm-dd")</f>
        <v>2016-01-31</v>
      </c>
    </row>
    <row r="3459" spans="1:41">
      <c r="A3459" s="6" t="s">
        <v>3972</v>
      </c>
      <c r="B3459">
        <v>2016</v>
      </c>
      <c r="C3459">
        <v>2</v>
      </c>
      <c r="E3459" t="s">
        <v>1907</v>
      </c>
      <c r="F3459" t="s">
        <v>1908</v>
      </c>
      <c r="G3459" t="s">
        <v>102</v>
      </c>
      <c r="H3459" t="s">
        <v>3908</v>
      </c>
      <c r="I3459">
        <v>2017</v>
      </c>
      <c r="J3459">
        <v>4</v>
      </c>
      <c r="K3459" s="6">
        <v>43100</v>
      </c>
      <c r="L3459">
        <v>22</v>
      </c>
      <c r="M3459">
        <v>7</v>
      </c>
      <c r="N3459" t="s">
        <v>167</v>
      </c>
      <c r="O3459" s="8">
        <v>4.82</v>
      </c>
      <c r="P3459" s="8">
        <v>4.75</v>
      </c>
      <c r="Q3459" s="8">
        <v>4.5</v>
      </c>
      <c r="R3459" s="8">
        <v>5</v>
      </c>
      <c r="S3459" s="8">
        <v>3.75</v>
      </c>
      <c r="T3459" s="8">
        <v>5.75</v>
      </c>
      <c r="U3459" s="8">
        <v>0.42</v>
      </c>
      <c r="V3459" s="9">
        <v>32</v>
      </c>
      <c r="W3459" s="8">
        <v>0.5</v>
      </c>
      <c r="X3459" s="8">
        <v>2</v>
      </c>
      <c r="Y3459" s="8">
        <v>7.0000000000000284E-2</v>
      </c>
      <c r="Z3459" s="8">
        <v>0</v>
      </c>
      <c r="AA3459">
        <v>0.25</v>
      </c>
      <c r="AF3459" t="s">
        <v>3919</v>
      </c>
      <c r="AG3459" t="s">
        <v>1910</v>
      </c>
      <c r="AH3459" t="s">
        <v>1911</v>
      </c>
      <c r="AI3459" t="s">
        <v>1944</v>
      </c>
      <c r="AJ3459" s="7">
        <v>43100</v>
      </c>
      <c r="AK3459" t="s">
        <v>3973</v>
      </c>
      <c r="AL3459" t="s">
        <v>1908</v>
      </c>
      <c r="AM3459" t="s">
        <v>3910</v>
      </c>
      <c r="AN3459" t="s">
        <v>3995</v>
      </c>
      <c r="AO3459" t="str">
        <f>TEXT(A3459,"yyyy-mm-dd")</f>
        <v>2016-02-29</v>
      </c>
    </row>
    <row r="3460" spans="1:41">
      <c r="A3460" s="6" t="s">
        <v>3972</v>
      </c>
      <c r="B3460">
        <v>2016</v>
      </c>
      <c r="C3460">
        <v>2</v>
      </c>
      <c r="E3460" t="s">
        <v>1907</v>
      </c>
      <c r="F3460" t="s">
        <v>1908</v>
      </c>
      <c r="G3460" t="s">
        <v>102</v>
      </c>
      <c r="H3460" t="s">
        <v>3804</v>
      </c>
      <c r="I3460">
        <v>2017</v>
      </c>
      <c r="J3460">
        <v>3</v>
      </c>
      <c r="K3460" s="6">
        <v>43008</v>
      </c>
      <c r="L3460">
        <v>19</v>
      </c>
      <c r="M3460">
        <v>6</v>
      </c>
      <c r="N3460" t="s">
        <v>195</v>
      </c>
      <c r="O3460" s="8">
        <v>4.6399999999999997</v>
      </c>
      <c r="P3460" s="8">
        <v>4.63</v>
      </c>
      <c r="Q3460" s="8">
        <v>4.5</v>
      </c>
      <c r="R3460" s="8">
        <v>4.75</v>
      </c>
      <c r="S3460" s="8">
        <v>3.75</v>
      </c>
      <c r="T3460" s="8">
        <v>5.75</v>
      </c>
      <c r="U3460" s="8">
        <v>0.36</v>
      </c>
      <c r="V3460" s="9">
        <v>32</v>
      </c>
      <c r="W3460" s="8">
        <v>0.25</v>
      </c>
      <c r="X3460" s="8">
        <v>2</v>
      </c>
      <c r="Y3460" s="8">
        <v>9.9999999999997868E-3</v>
      </c>
      <c r="Z3460" s="8">
        <v>0.12999999999999989</v>
      </c>
      <c r="AA3460">
        <v>0.14000000000000057</v>
      </c>
      <c r="AF3460" t="s">
        <v>3805</v>
      </c>
      <c r="AG3460" t="s">
        <v>1910</v>
      </c>
      <c r="AH3460" t="s">
        <v>1911</v>
      </c>
      <c r="AI3460" t="s">
        <v>1939</v>
      </c>
      <c r="AJ3460" s="7">
        <v>43008</v>
      </c>
      <c r="AK3460" t="s">
        <v>3973</v>
      </c>
      <c r="AL3460" t="s">
        <v>1908</v>
      </c>
      <c r="AM3460" t="s">
        <v>3806</v>
      </c>
      <c r="AN3460" t="s">
        <v>3994</v>
      </c>
      <c r="AO3460" t="str">
        <f>TEXT(A3460,"yyyy-mm-dd")</f>
        <v>2016-02-29</v>
      </c>
    </row>
    <row r="3461" spans="1:41">
      <c r="A3461" s="6" t="s">
        <v>3972</v>
      </c>
      <c r="B3461">
        <v>2016</v>
      </c>
      <c r="C3461">
        <v>2</v>
      </c>
      <c r="E3461" t="s">
        <v>1907</v>
      </c>
      <c r="F3461" t="s">
        <v>1908</v>
      </c>
      <c r="G3461" t="s">
        <v>102</v>
      </c>
      <c r="H3461" t="s">
        <v>3701</v>
      </c>
      <c r="I3461">
        <v>2017</v>
      </c>
      <c r="J3461">
        <v>2</v>
      </c>
      <c r="K3461" s="6">
        <v>42916</v>
      </c>
      <c r="L3461">
        <v>16</v>
      </c>
      <c r="M3461">
        <v>5</v>
      </c>
      <c r="N3461" t="s">
        <v>222</v>
      </c>
      <c r="O3461" s="8">
        <v>4.5199999999999996</v>
      </c>
      <c r="P3461" s="8">
        <v>4.5</v>
      </c>
      <c r="Q3461" s="8">
        <v>4.4400000000000004</v>
      </c>
      <c r="R3461" s="8">
        <v>4.5599999999999996</v>
      </c>
      <c r="S3461" s="8">
        <v>3.75</v>
      </c>
      <c r="T3461" s="8">
        <v>5.5</v>
      </c>
      <c r="U3461" s="8">
        <v>0.3</v>
      </c>
      <c r="V3461" s="9">
        <v>32</v>
      </c>
      <c r="W3461" s="8">
        <v>0.11999999999999922</v>
      </c>
      <c r="X3461" s="8">
        <v>1.75</v>
      </c>
      <c r="Y3461" s="8">
        <v>1.9999999999999574E-2</v>
      </c>
      <c r="Z3461" s="8">
        <v>0.25</v>
      </c>
      <c r="AA3461">
        <v>-0.13000000000000078</v>
      </c>
      <c r="AF3461" t="s">
        <v>3702</v>
      </c>
      <c r="AG3461" t="s">
        <v>1910</v>
      </c>
      <c r="AH3461" t="s">
        <v>1911</v>
      </c>
      <c r="AI3461" t="s">
        <v>1934</v>
      </c>
      <c r="AJ3461" s="7">
        <v>42916</v>
      </c>
      <c r="AK3461" t="s">
        <v>3973</v>
      </c>
      <c r="AL3461" t="s">
        <v>1908</v>
      </c>
      <c r="AM3461" t="s">
        <v>3703</v>
      </c>
      <c r="AN3461" t="s">
        <v>3993</v>
      </c>
      <c r="AO3461" t="str">
        <f>TEXT(A3461,"yyyy-mm-dd")</f>
        <v>2016-02-29</v>
      </c>
    </row>
    <row r="3462" spans="1:41">
      <c r="A3462" s="6" t="s">
        <v>3972</v>
      </c>
      <c r="B3462">
        <v>2016</v>
      </c>
      <c r="C3462">
        <v>2</v>
      </c>
      <c r="E3462" t="s">
        <v>1907</v>
      </c>
      <c r="F3462" t="s">
        <v>1908</v>
      </c>
      <c r="G3462" t="s">
        <v>102</v>
      </c>
      <c r="H3462" t="s">
        <v>3594</v>
      </c>
      <c r="I3462">
        <v>2017</v>
      </c>
      <c r="J3462">
        <v>1</v>
      </c>
      <c r="K3462" s="6">
        <v>42825</v>
      </c>
      <c r="L3462">
        <v>13</v>
      </c>
      <c r="M3462">
        <v>4</v>
      </c>
      <c r="N3462" t="s">
        <v>252</v>
      </c>
      <c r="O3462" s="8">
        <v>4.34</v>
      </c>
      <c r="P3462" s="8">
        <v>4.25</v>
      </c>
      <c r="Q3462" s="8">
        <v>4.25</v>
      </c>
      <c r="R3462" s="8">
        <v>4.5</v>
      </c>
      <c r="S3462" s="8">
        <v>3.75</v>
      </c>
      <c r="T3462" s="8">
        <v>5.25</v>
      </c>
      <c r="U3462" s="8">
        <v>0.28999999999999998</v>
      </c>
      <c r="V3462" s="9">
        <v>33</v>
      </c>
      <c r="W3462" s="8">
        <v>0.25</v>
      </c>
      <c r="X3462" s="8">
        <v>1.5</v>
      </c>
      <c r="Y3462" s="8">
        <v>8.9999999999999858E-2</v>
      </c>
      <c r="Z3462" s="8">
        <v>0.17999999999999972</v>
      </c>
      <c r="AA3462">
        <v>0</v>
      </c>
      <c r="AF3462" t="s">
        <v>3595</v>
      </c>
      <c r="AG3462" t="s">
        <v>1910</v>
      </c>
      <c r="AH3462" t="s">
        <v>1911</v>
      </c>
      <c r="AI3462" t="s">
        <v>1929</v>
      </c>
      <c r="AJ3462" s="7">
        <v>42825</v>
      </c>
      <c r="AK3462" t="s">
        <v>3973</v>
      </c>
      <c r="AL3462" t="s">
        <v>1908</v>
      </c>
      <c r="AM3462" t="s">
        <v>3596</v>
      </c>
      <c r="AN3462" t="s">
        <v>3992</v>
      </c>
      <c r="AO3462" t="str">
        <f>TEXT(A3462,"yyyy-mm-dd")</f>
        <v>2016-02-29</v>
      </c>
    </row>
    <row r="3463" spans="1:41">
      <c r="A3463" s="6" t="s">
        <v>3972</v>
      </c>
      <c r="B3463">
        <v>2016</v>
      </c>
      <c r="C3463">
        <v>2</v>
      </c>
      <c r="E3463" t="s">
        <v>1907</v>
      </c>
      <c r="F3463" t="s">
        <v>1908</v>
      </c>
      <c r="G3463" t="s">
        <v>102</v>
      </c>
      <c r="H3463" t="s">
        <v>3472</v>
      </c>
      <c r="I3463">
        <v>2016</v>
      </c>
      <c r="J3463">
        <v>4</v>
      </c>
      <c r="K3463" s="6">
        <v>42735</v>
      </c>
      <c r="L3463">
        <v>10</v>
      </c>
      <c r="M3463">
        <v>3</v>
      </c>
      <c r="N3463" t="s">
        <v>164</v>
      </c>
      <c r="O3463" s="8">
        <v>4.17</v>
      </c>
      <c r="P3463" s="8">
        <v>4.25</v>
      </c>
      <c r="Q3463" s="8">
        <v>4</v>
      </c>
      <c r="R3463" s="8">
        <v>4.25</v>
      </c>
      <c r="S3463" s="8">
        <v>3.75</v>
      </c>
      <c r="T3463" s="8">
        <v>4.75</v>
      </c>
      <c r="U3463" s="8">
        <v>0.22</v>
      </c>
      <c r="V3463" s="9">
        <v>33</v>
      </c>
      <c r="W3463" s="8">
        <v>0.25</v>
      </c>
      <c r="X3463" s="8">
        <v>1</v>
      </c>
      <c r="Y3463" s="8">
        <v>-8.0000000000000071E-2</v>
      </c>
      <c r="Z3463" s="8">
        <v>0.31000000000000005</v>
      </c>
      <c r="AA3463">
        <v>0</v>
      </c>
      <c r="AF3463" t="s">
        <v>3483</v>
      </c>
      <c r="AG3463" t="s">
        <v>1910</v>
      </c>
      <c r="AH3463" t="s">
        <v>1911</v>
      </c>
      <c r="AI3463" t="s">
        <v>1924</v>
      </c>
      <c r="AJ3463" s="7">
        <v>42735</v>
      </c>
      <c r="AK3463" t="s">
        <v>3973</v>
      </c>
      <c r="AL3463" t="s">
        <v>1908</v>
      </c>
      <c r="AM3463" t="s">
        <v>3474</v>
      </c>
      <c r="AN3463" t="s">
        <v>3991</v>
      </c>
      <c r="AO3463" t="str">
        <f>TEXT(A3463,"yyyy-mm-dd")</f>
        <v>2016-02-29</v>
      </c>
    </row>
    <row r="3464" spans="1:41">
      <c r="A3464" s="6" t="s">
        <v>3972</v>
      </c>
      <c r="B3464">
        <v>2016</v>
      </c>
      <c r="C3464">
        <v>2</v>
      </c>
      <c r="E3464" t="s">
        <v>1907</v>
      </c>
      <c r="F3464" t="s">
        <v>1908</v>
      </c>
      <c r="G3464" t="s">
        <v>102</v>
      </c>
      <c r="H3464" t="s">
        <v>3368</v>
      </c>
      <c r="I3464">
        <v>2016</v>
      </c>
      <c r="J3464">
        <v>3</v>
      </c>
      <c r="K3464" s="6">
        <v>42643</v>
      </c>
      <c r="L3464">
        <v>7</v>
      </c>
      <c r="M3464">
        <v>2</v>
      </c>
      <c r="N3464" t="s">
        <v>192</v>
      </c>
      <c r="O3464" s="8">
        <v>4.03</v>
      </c>
      <c r="P3464" s="8">
        <v>4</v>
      </c>
      <c r="Q3464" s="8">
        <v>4</v>
      </c>
      <c r="R3464" s="8">
        <v>4.25</v>
      </c>
      <c r="S3464" s="8">
        <v>3.75</v>
      </c>
      <c r="T3464" s="8">
        <v>4.5</v>
      </c>
      <c r="U3464" s="8">
        <v>0.19</v>
      </c>
      <c r="V3464" s="9">
        <v>33</v>
      </c>
      <c r="W3464" s="8">
        <v>0.25</v>
      </c>
      <c r="X3464" s="8">
        <v>0.75</v>
      </c>
      <c r="Y3464" s="8">
        <v>3.0000000000000249E-2</v>
      </c>
      <c r="Z3464" s="8">
        <v>0.25</v>
      </c>
      <c r="AA3464">
        <v>-4.0000000000000036E-2</v>
      </c>
      <c r="AF3464" t="s">
        <v>3369</v>
      </c>
      <c r="AG3464" t="s">
        <v>1910</v>
      </c>
      <c r="AH3464" t="s">
        <v>1911</v>
      </c>
      <c r="AI3464" t="s">
        <v>1919</v>
      </c>
      <c r="AJ3464" s="7">
        <v>42643</v>
      </c>
      <c r="AK3464" t="s">
        <v>3973</v>
      </c>
      <c r="AL3464" t="s">
        <v>1908</v>
      </c>
      <c r="AM3464" t="s">
        <v>3370</v>
      </c>
      <c r="AN3464" t="s">
        <v>3990</v>
      </c>
      <c r="AO3464" t="str">
        <f>TEXT(A3464,"yyyy-mm-dd")</f>
        <v>2016-02-29</v>
      </c>
    </row>
    <row r="3465" spans="1:41">
      <c r="A3465" s="6" t="s">
        <v>3972</v>
      </c>
      <c r="B3465">
        <v>2016</v>
      </c>
      <c r="C3465">
        <v>2</v>
      </c>
      <c r="E3465" t="s">
        <v>1907</v>
      </c>
      <c r="F3465" t="s">
        <v>1908</v>
      </c>
      <c r="G3465" t="s">
        <v>102</v>
      </c>
      <c r="H3465" t="s">
        <v>3265</v>
      </c>
      <c r="I3465">
        <v>2016</v>
      </c>
      <c r="J3465">
        <v>2</v>
      </c>
      <c r="K3465" s="6">
        <v>42551</v>
      </c>
      <c r="L3465">
        <v>4</v>
      </c>
      <c r="M3465">
        <v>1</v>
      </c>
      <c r="N3465" t="s">
        <v>219</v>
      </c>
      <c r="O3465" s="8">
        <v>3.88</v>
      </c>
      <c r="P3465" s="8">
        <v>3.75</v>
      </c>
      <c r="Q3465" s="8">
        <v>3.75</v>
      </c>
      <c r="R3465" s="8">
        <v>4</v>
      </c>
      <c r="S3465" s="8">
        <v>3.5</v>
      </c>
      <c r="T3465" s="8">
        <v>4.25</v>
      </c>
      <c r="U3465" s="8">
        <v>0.17</v>
      </c>
      <c r="V3465" s="9">
        <v>33</v>
      </c>
      <c r="W3465" s="8">
        <v>0.25</v>
      </c>
      <c r="X3465" s="8">
        <v>0.75</v>
      </c>
      <c r="Y3465" s="8">
        <v>0.12999999999999989</v>
      </c>
      <c r="Z3465" s="8">
        <v>0.25</v>
      </c>
      <c r="AA3465">
        <v>0</v>
      </c>
      <c r="AF3465" t="s">
        <v>3266</v>
      </c>
      <c r="AG3465" t="s">
        <v>1910</v>
      </c>
      <c r="AH3465" t="s">
        <v>1911</v>
      </c>
      <c r="AI3465" t="s">
        <v>1915</v>
      </c>
      <c r="AJ3465" s="7">
        <v>42551</v>
      </c>
      <c r="AK3465" t="s">
        <v>3973</v>
      </c>
      <c r="AL3465" t="s">
        <v>1908</v>
      </c>
      <c r="AM3465" t="s">
        <v>3267</v>
      </c>
      <c r="AN3465" t="s">
        <v>3989</v>
      </c>
      <c r="AO3465" t="str">
        <f>TEXT(A3465,"yyyy-mm-dd")</f>
        <v>2016-02-29</v>
      </c>
    </row>
    <row r="3466" spans="1:41">
      <c r="A3466" s="6" t="s">
        <v>3972</v>
      </c>
      <c r="B3466">
        <v>2016</v>
      </c>
      <c r="C3466">
        <v>2</v>
      </c>
      <c r="E3466" t="s">
        <v>1907</v>
      </c>
      <c r="F3466" t="s">
        <v>1908</v>
      </c>
      <c r="G3466" t="s">
        <v>102</v>
      </c>
      <c r="H3466" t="s">
        <v>3159</v>
      </c>
      <c r="I3466">
        <v>2016</v>
      </c>
      <c r="J3466">
        <v>1</v>
      </c>
      <c r="K3466" s="6">
        <v>42460</v>
      </c>
      <c r="L3466">
        <v>1</v>
      </c>
      <c r="M3466">
        <v>0</v>
      </c>
      <c r="N3466" t="s">
        <v>169</v>
      </c>
      <c r="O3466" s="8">
        <v>3.78</v>
      </c>
      <c r="P3466" s="8">
        <v>3.75</v>
      </c>
      <c r="Q3466" s="8">
        <v>3.75</v>
      </c>
      <c r="R3466" s="8">
        <v>3.75</v>
      </c>
      <c r="S3466" s="8">
        <v>3.25</v>
      </c>
      <c r="T3466" s="8">
        <v>4.25</v>
      </c>
      <c r="U3466" s="8">
        <v>0.15</v>
      </c>
      <c r="V3466" s="9">
        <v>33</v>
      </c>
      <c r="W3466" s="8">
        <v>0</v>
      </c>
      <c r="X3466" s="8">
        <v>1</v>
      </c>
      <c r="Y3466" s="8">
        <v>2.9999999999999805E-2</v>
      </c>
      <c r="Z3466" s="8">
        <v>0.5</v>
      </c>
      <c r="AA3466">
        <v>-0.25</v>
      </c>
      <c r="AF3466" t="s">
        <v>3160</v>
      </c>
      <c r="AG3466" t="s">
        <v>1910</v>
      </c>
      <c r="AH3466" t="s">
        <v>1911</v>
      </c>
      <c r="AI3466" t="s">
        <v>1912</v>
      </c>
      <c r="AJ3466" s="7">
        <v>42460</v>
      </c>
      <c r="AK3466" t="s">
        <v>3973</v>
      </c>
      <c r="AL3466" t="s">
        <v>1908</v>
      </c>
      <c r="AM3466" t="s">
        <v>3161</v>
      </c>
      <c r="AN3466" t="s">
        <v>3988</v>
      </c>
      <c r="AO3466" t="str">
        <f>TEXT(A3466,"yyyy-mm-dd")</f>
        <v>2016-02-29</v>
      </c>
    </row>
    <row r="3467" spans="1:41">
      <c r="A3467" s="6" t="s">
        <v>3972</v>
      </c>
      <c r="B3467">
        <v>2016</v>
      </c>
      <c r="C3467">
        <v>2</v>
      </c>
      <c r="E3467" t="s">
        <v>100</v>
      </c>
      <c r="F3467" t="s">
        <v>101</v>
      </c>
      <c r="G3467" t="s">
        <v>83</v>
      </c>
      <c r="H3467" t="s">
        <v>3889</v>
      </c>
      <c r="I3467">
        <v>2018</v>
      </c>
      <c r="K3467" s="6">
        <v>43465</v>
      </c>
      <c r="L3467">
        <v>34</v>
      </c>
      <c r="N3467" t="s">
        <v>789</v>
      </c>
      <c r="O3467" s="8">
        <v>3.27</v>
      </c>
      <c r="P3467" s="8">
        <v>3.25</v>
      </c>
      <c r="Q3467" s="8">
        <v>3</v>
      </c>
      <c r="R3467" s="8">
        <v>3.5</v>
      </c>
      <c r="S3467" s="8">
        <v>2.6</v>
      </c>
      <c r="T3467" s="8">
        <v>4</v>
      </c>
      <c r="U3467" s="8">
        <v>0.38</v>
      </c>
      <c r="V3467" s="9">
        <v>26</v>
      </c>
      <c r="W3467" s="8">
        <v>0.5</v>
      </c>
      <c r="X3467" s="8">
        <v>1.4</v>
      </c>
      <c r="Y3467" s="8">
        <v>2.0000000000000018E-2</v>
      </c>
      <c r="Z3467" s="8">
        <v>-0.14000000000000012</v>
      </c>
      <c r="AA3467">
        <v>5.0000000000000266E-2</v>
      </c>
      <c r="AF3467" t="s">
        <v>10177</v>
      </c>
      <c r="AG3467" t="s">
        <v>9655</v>
      </c>
      <c r="AH3467" t="s">
        <v>9656</v>
      </c>
      <c r="AI3467" t="s">
        <v>9708</v>
      </c>
      <c r="AJ3467" s="7">
        <v>43465</v>
      </c>
      <c r="AK3467" t="s">
        <v>3973</v>
      </c>
      <c r="AL3467" t="s">
        <v>109</v>
      </c>
      <c r="AM3467" t="s">
        <v>3891</v>
      </c>
      <c r="AN3467" t="s">
        <v>10180</v>
      </c>
    </row>
    <row r="3468" spans="1:41">
      <c r="A3468" s="6" t="s">
        <v>3972</v>
      </c>
      <c r="B3468">
        <v>2016</v>
      </c>
      <c r="C3468">
        <v>2</v>
      </c>
      <c r="E3468" t="s">
        <v>100</v>
      </c>
      <c r="F3468" t="s">
        <v>101</v>
      </c>
      <c r="G3468" t="s">
        <v>102</v>
      </c>
      <c r="H3468" t="s">
        <v>3908</v>
      </c>
      <c r="I3468">
        <v>2017</v>
      </c>
      <c r="J3468">
        <v>4</v>
      </c>
      <c r="K3468" s="6">
        <v>43100</v>
      </c>
      <c r="L3468">
        <v>22</v>
      </c>
      <c r="M3468">
        <v>7</v>
      </c>
      <c r="N3468" t="s">
        <v>167</v>
      </c>
      <c r="O3468" s="8">
        <v>3.23</v>
      </c>
      <c r="P3468" s="8">
        <v>3.2</v>
      </c>
      <c r="Q3468" s="8">
        <v>2.9</v>
      </c>
      <c r="R3468" s="8">
        <v>3.61</v>
      </c>
      <c r="S3468" s="8">
        <v>2</v>
      </c>
      <c r="T3468" s="8">
        <v>4.3</v>
      </c>
      <c r="U3468" s="8">
        <v>0.54</v>
      </c>
      <c r="V3468" s="9">
        <v>31</v>
      </c>
      <c r="W3468" s="8">
        <v>0.71</v>
      </c>
      <c r="X3468" s="8">
        <v>2.2999999999999998</v>
      </c>
      <c r="Y3468" s="8">
        <v>2.9999999999999805E-2</v>
      </c>
      <c r="Z3468" s="8">
        <v>0</v>
      </c>
      <c r="AA3468">
        <v>0.20999999999999996</v>
      </c>
      <c r="AF3468" t="s">
        <v>3909</v>
      </c>
      <c r="AG3468" t="s">
        <v>106</v>
      </c>
      <c r="AH3468" t="s">
        <v>107</v>
      </c>
      <c r="AI3468" t="s">
        <v>2673</v>
      </c>
      <c r="AJ3468" s="7">
        <v>43100</v>
      </c>
      <c r="AK3468" t="s">
        <v>3973</v>
      </c>
      <c r="AL3468" t="s">
        <v>109</v>
      </c>
      <c r="AM3468" t="s">
        <v>3910</v>
      </c>
      <c r="AN3468" t="s">
        <v>3987</v>
      </c>
      <c r="AO3468" t="str">
        <f>TEXT(A3468,"yyyy-mm-dd")</f>
        <v>2016-02-29</v>
      </c>
    </row>
    <row r="3469" spans="1:41">
      <c r="A3469" s="6" t="s">
        <v>3972</v>
      </c>
      <c r="B3469">
        <v>2016</v>
      </c>
      <c r="C3469">
        <v>2</v>
      </c>
      <c r="E3469" t="s">
        <v>100</v>
      </c>
      <c r="F3469" t="s">
        <v>101</v>
      </c>
      <c r="G3469" t="s">
        <v>83</v>
      </c>
      <c r="H3469" t="s">
        <v>3453</v>
      </c>
      <c r="I3469">
        <v>2017</v>
      </c>
      <c r="K3469" s="6">
        <v>43100</v>
      </c>
      <c r="L3469">
        <v>22</v>
      </c>
      <c r="N3469" t="s">
        <v>167</v>
      </c>
      <c r="O3469" s="8">
        <v>2.98</v>
      </c>
      <c r="P3469" s="8">
        <v>3</v>
      </c>
      <c r="Q3469" s="8">
        <v>2.63</v>
      </c>
      <c r="R3469" s="8">
        <v>3.2</v>
      </c>
      <c r="S3469" s="8">
        <v>2.2000000000000002</v>
      </c>
      <c r="T3469" s="8">
        <v>4</v>
      </c>
      <c r="U3469" s="8">
        <v>0.38</v>
      </c>
      <c r="V3469" s="9">
        <v>37</v>
      </c>
      <c r="W3469" s="8">
        <v>0.57000000000000028</v>
      </c>
      <c r="X3469" s="8">
        <v>1.7999999999999998</v>
      </c>
      <c r="Y3469" s="8">
        <v>-2.0000000000000018E-2</v>
      </c>
      <c r="Z3469" s="8">
        <v>-0.10000000000000009</v>
      </c>
      <c r="AA3469">
        <v>9.0000000000000302E-2</v>
      </c>
      <c r="AF3469" t="s">
        <v>10138</v>
      </c>
      <c r="AG3469" t="s">
        <v>9655</v>
      </c>
      <c r="AH3469" t="s">
        <v>9656</v>
      </c>
      <c r="AI3469" t="s">
        <v>9669</v>
      </c>
      <c r="AJ3469" s="7">
        <v>43100</v>
      </c>
      <c r="AK3469" t="s">
        <v>3973</v>
      </c>
      <c r="AL3469" t="s">
        <v>109</v>
      </c>
      <c r="AM3469" t="s">
        <v>3455</v>
      </c>
      <c r="AN3469" t="s">
        <v>10153</v>
      </c>
    </row>
    <row r="3470" spans="1:41">
      <c r="A3470" s="6" t="s">
        <v>3972</v>
      </c>
      <c r="B3470">
        <v>2016</v>
      </c>
      <c r="C3470">
        <v>2</v>
      </c>
      <c r="E3470" t="s">
        <v>100</v>
      </c>
      <c r="F3470" t="s">
        <v>101</v>
      </c>
      <c r="G3470" t="s">
        <v>102</v>
      </c>
      <c r="H3470" t="s">
        <v>3804</v>
      </c>
      <c r="I3470">
        <v>2017</v>
      </c>
      <c r="J3470">
        <v>3</v>
      </c>
      <c r="K3470" s="6">
        <v>43008</v>
      </c>
      <c r="L3470">
        <v>19</v>
      </c>
      <c r="M3470">
        <v>6</v>
      </c>
      <c r="N3470" t="s">
        <v>195</v>
      </c>
      <c r="O3470" s="8">
        <v>3.02</v>
      </c>
      <c r="P3470" s="8">
        <v>3</v>
      </c>
      <c r="Q3470" s="8">
        <v>2.83</v>
      </c>
      <c r="R3470" s="8">
        <v>3.25</v>
      </c>
      <c r="S3470" s="8">
        <v>2</v>
      </c>
      <c r="T3470" s="8">
        <v>4.2</v>
      </c>
      <c r="U3470" s="8">
        <v>0.43</v>
      </c>
      <c r="V3470" s="9">
        <v>31</v>
      </c>
      <c r="W3470" s="8">
        <v>0.41999999999999993</v>
      </c>
      <c r="X3470" s="8">
        <v>2.2000000000000002</v>
      </c>
      <c r="Y3470" s="8">
        <v>2.0000000000000018E-2</v>
      </c>
      <c r="Z3470" s="8">
        <v>-0.20000000000000018</v>
      </c>
      <c r="AA3470">
        <v>-4.0000000000000036E-2</v>
      </c>
      <c r="AF3470" t="s">
        <v>3906</v>
      </c>
      <c r="AG3470" t="s">
        <v>106</v>
      </c>
      <c r="AH3470" t="s">
        <v>107</v>
      </c>
      <c r="AI3470" t="s">
        <v>2670</v>
      </c>
      <c r="AJ3470" s="7">
        <v>43008</v>
      </c>
      <c r="AK3470" t="s">
        <v>3973</v>
      </c>
      <c r="AL3470" t="s">
        <v>109</v>
      </c>
      <c r="AM3470" t="s">
        <v>3806</v>
      </c>
      <c r="AN3470" t="s">
        <v>3986</v>
      </c>
      <c r="AO3470" t="str">
        <f>TEXT(A3470,"yyyy-mm-dd")</f>
        <v>2016-02-29</v>
      </c>
    </row>
    <row r="3471" spans="1:41">
      <c r="A3471" s="6" t="s">
        <v>3972</v>
      </c>
      <c r="B3471">
        <v>2016</v>
      </c>
      <c r="C3471">
        <v>2</v>
      </c>
      <c r="E3471" t="s">
        <v>100</v>
      </c>
      <c r="F3471" t="s">
        <v>101</v>
      </c>
      <c r="G3471" t="s">
        <v>102</v>
      </c>
      <c r="H3471" t="s">
        <v>3701</v>
      </c>
      <c r="I3471">
        <v>2017</v>
      </c>
      <c r="J3471">
        <v>2</v>
      </c>
      <c r="K3471" s="6">
        <v>42916</v>
      </c>
      <c r="L3471">
        <v>16</v>
      </c>
      <c r="M3471">
        <v>5</v>
      </c>
      <c r="N3471" t="s">
        <v>222</v>
      </c>
      <c r="O3471" s="8">
        <v>2.74</v>
      </c>
      <c r="P3471" s="8">
        <v>2.7</v>
      </c>
      <c r="Q3471" s="8">
        <v>2.41</v>
      </c>
      <c r="R3471" s="8">
        <v>3.15</v>
      </c>
      <c r="S3471" s="8">
        <v>1.77</v>
      </c>
      <c r="T3471" s="8">
        <v>4</v>
      </c>
      <c r="U3471" s="8">
        <v>0.53</v>
      </c>
      <c r="V3471" s="9">
        <v>31</v>
      </c>
      <c r="W3471" s="8">
        <v>0.73999999999999977</v>
      </c>
      <c r="X3471" s="8">
        <v>2.23</v>
      </c>
      <c r="Y3471" s="8">
        <v>4.0000000000000036E-2</v>
      </c>
      <c r="Z3471" s="8">
        <v>-0.29999999999999982</v>
      </c>
      <c r="AA3471">
        <v>0.23999999999999977</v>
      </c>
      <c r="AF3471" t="s">
        <v>3904</v>
      </c>
      <c r="AG3471" t="s">
        <v>106</v>
      </c>
      <c r="AH3471" t="s">
        <v>107</v>
      </c>
      <c r="AI3471" t="s">
        <v>2667</v>
      </c>
      <c r="AJ3471" s="7">
        <v>42916</v>
      </c>
      <c r="AK3471" t="s">
        <v>3973</v>
      </c>
      <c r="AL3471" t="s">
        <v>109</v>
      </c>
      <c r="AM3471" t="s">
        <v>3703</v>
      </c>
      <c r="AN3471" t="s">
        <v>3985</v>
      </c>
      <c r="AO3471" t="str">
        <f>TEXT(A3471,"yyyy-mm-dd")</f>
        <v>2016-02-29</v>
      </c>
    </row>
    <row r="3472" spans="1:41">
      <c r="A3472" s="6" t="s">
        <v>3972</v>
      </c>
      <c r="B3472">
        <v>2016</v>
      </c>
      <c r="C3472">
        <v>2</v>
      </c>
      <c r="E3472" t="s">
        <v>100</v>
      </c>
      <c r="F3472" t="s">
        <v>101</v>
      </c>
      <c r="G3472" t="s">
        <v>102</v>
      </c>
      <c r="H3472" t="s">
        <v>3594</v>
      </c>
      <c r="I3472">
        <v>2017</v>
      </c>
      <c r="J3472">
        <v>1</v>
      </c>
      <c r="K3472" s="6">
        <v>42825</v>
      </c>
      <c r="L3472">
        <v>13</v>
      </c>
      <c r="M3472">
        <v>4</v>
      </c>
      <c r="N3472" t="s">
        <v>252</v>
      </c>
      <c r="O3472" s="8">
        <v>2.83</v>
      </c>
      <c r="P3472" s="8">
        <v>2.8</v>
      </c>
      <c r="Q3472" s="8">
        <v>2.5499999999999998</v>
      </c>
      <c r="R3472" s="8">
        <v>3.2</v>
      </c>
      <c r="S3472" s="8">
        <v>1.4</v>
      </c>
      <c r="T3472" s="8">
        <v>4.0999999999999996</v>
      </c>
      <c r="U3472" s="8">
        <v>0.6</v>
      </c>
      <c r="V3472" s="9">
        <v>31</v>
      </c>
      <c r="W3472" s="8">
        <v>0.65000000000000036</v>
      </c>
      <c r="X3472" s="8">
        <v>2.6999999999999997</v>
      </c>
      <c r="Y3472" s="8">
        <v>3.0000000000000249E-2</v>
      </c>
      <c r="Z3472" s="8">
        <v>-0.30000000000000027</v>
      </c>
      <c r="AA3472">
        <v>0.15000000000000036</v>
      </c>
      <c r="AF3472" t="s">
        <v>3902</v>
      </c>
      <c r="AG3472" t="s">
        <v>106</v>
      </c>
      <c r="AH3472" t="s">
        <v>107</v>
      </c>
      <c r="AI3472" t="s">
        <v>502</v>
      </c>
      <c r="AJ3472" s="7">
        <v>42825</v>
      </c>
      <c r="AK3472" t="s">
        <v>3973</v>
      </c>
      <c r="AL3472" t="s">
        <v>109</v>
      </c>
      <c r="AM3472" t="s">
        <v>3596</v>
      </c>
      <c r="AN3472" t="s">
        <v>3984</v>
      </c>
      <c r="AO3472" t="str">
        <f>TEXT(A3472,"yyyy-mm-dd")</f>
        <v>2016-02-29</v>
      </c>
    </row>
    <row r="3473" spans="1:41">
      <c r="A3473" s="6" t="s">
        <v>3972</v>
      </c>
      <c r="B3473">
        <v>2016</v>
      </c>
      <c r="C3473">
        <v>2</v>
      </c>
      <c r="E3473" t="s">
        <v>100</v>
      </c>
      <c r="F3473" t="s">
        <v>101</v>
      </c>
      <c r="G3473" t="s">
        <v>102</v>
      </c>
      <c r="H3473" t="s">
        <v>3472</v>
      </c>
      <c r="I3473">
        <v>2016</v>
      </c>
      <c r="J3473">
        <v>4</v>
      </c>
      <c r="K3473" s="6">
        <v>42735</v>
      </c>
      <c r="L3473">
        <v>10</v>
      </c>
      <c r="M3473">
        <v>3</v>
      </c>
      <c r="N3473" t="s">
        <v>164</v>
      </c>
      <c r="O3473" s="8">
        <v>2.5</v>
      </c>
      <c r="P3473" s="8">
        <v>2.5</v>
      </c>
      <c r="Q3473" s="8">
        <v>2.2000000000000002</v>
      </c>
      <c r="R3473" s="8">
        <v>2.82</v>
      </c>
      <c r="S3473" s="8">
        <v>1.3</v>
      </c>
      <c r="T3473" s="8">
        <v>3.3</v>
      </c>
      <c r="U3473" s="8">
        <v>0.47</v>
      </c>
      <c r="V3473" s="9">
        <v>36</v>
      </c>
      <c r="W3473" s="8">
        <v>0.61999999999999966</v>
      </c>
      <c r="X3473" s="8">
        <v>1.9999999999999998</v>
      </c>
      <c r="Y3473" s="8">
        <v>0</v>
      </c>
      <c r="Z3473" s="8">
        <v>-0.37000000000000011</v>
      </c>
      <c r="AA3473">
        <v>0.2799999999999998</v>
      </c>
      <c r="AF3473" t="s">
        <v>3473</v>
      </c>
      <c r="AG3473" t="s">
        <v>106</v>
      </c>
      <c r="AH3473" t="s">
        <v>107</v>
      </c>
      <c r="AI3473" t="s">
        <v>497</v>
      </c>
      <c r="AJ3473" s="7">
        <v>42735</v>
      </c>
      <c r="AK3473" t="s">
        <v>3973</v>
      </c>
      <c r="AL3473" t="s">
        <v>109</v>
      </c>
      <c r="AM3473" t="s">
        <v>3474</v>
      </c>
      <c r="AN3473" t="s">
        <v>3983</v>
      </c>
      <c r="AO3473" t="str">
        <f>TEXT(A3473,"yyyy-mm-dd")</f>
        <v>2016-02-29</v>
      </c>
    </row>
    <row r="3474" spans="1:41">
      <c r="A3474" s="6" t="s">
        <v>3972</v>
      </c>
      <c r="B3474">
        <v>2016</v>
      </c>
      <c r="C3474">
        <v>2</v>
      </c>
      <c r="E3474" t="s">
        <v>100</v>
      </c>
      <c r="F3474" t="s">
        <v>101</v>
      </c>
      <c r="G3474" t="s">
        <v>83</v>
      </c>
      <c r="H3474" t="s">
        <v>3018</v>
      </c>
      <c r="I3474">
        <v>2016</v>
      </c>
      <c r="K3474" s="6">
        <v>42735</v>
      </c>
      <c r="L3474">
        <v>10</v>
      </c>
      <c r="N3474" t="s">
        <v>164</v>
      </c>
      <c r="O3474" s="8">
        <v>2.4500000000000002</v>
      </c>
      <c r="P3474" s="8">
        <v>2.4900000000000002</v>
      </c>
      <c r="Q3474" s="8">
        <v>2.2999999999999998</v>
      </c>
      <c r="R3474" s="8">
        <v>2.6</v>
      </c>
      <c r="S3474" s="8">
        <v>1.7</v>
      </c>
      <c r="T3474" s="8">
        <v>3.2</v>
      </c>
      <c r="U3474" s="8">
        <v>0.31</v>
      </c>
      <c r="V3474" s="9">
        <v>37</v>
      </c>
      <c r="W3474" s="8">
        <v>0.30000000000000027</v>
      </c>
      <c r="X3474" s="8">
        <v>1.5000000000000002</v>
      </c>
      <c r="Y3474" s="8">
        <v>-4.0000000000000036E-2</v>
      </c>
      <c r="Z3474" s="8">
        <v>-0.20999999999999996</v>
      </c>
      <c r="AA3474">
        <v>-9.9999999999999645E-2</v>
      </c>
      <c r="AF3474" t="s">
        <v>10098</v>
      </c>
      <c r="AG3474" t="s">
        <v>9655</v>
      </c>
      <c r="AH3474" t="s">
        <v>9656</v>
      </c>
      <c r="AI3474" t="s">
        <v>9657</v>
      </c>
      <c r="AJ3474" s="7">
        <v>42735</v>
      </c>
      <c r="AK3474" t="s">
        <v>3973</v>
      </c>
      <c r="AL3474" t="s">
        <v>109</v>
      </c>
      <c r="AM3474" t="s">
        <v>3020</v>
      </c>
      <c r="AN3474" t="s">
        <v>10126</v>
      </c>
    </row>
    <row r="3475" spans="1:41">
      <c r="A3475" s="6" t="s">
        <v>3972</v>
      </c>
      <c r="B3475">
        <v>2016</v>
      </c>
      <c r="C3475">
        <v>2</v>
      </c>
      <c r="E3475" t="s">
        <v>100</v>
      </c>
      <c r="F3475" t="s">
        <v>101</v>
      </c>
      <c r="G3475" t="s">
        <v>102</v>
      </c>
      <c r="H3475" t="s">
        <v>3368</v>
      </c>
      <c r="I3475">
        <v>2016</v>
      </c>
      <c r="J3475">
        <v>3</v>
      </c>
      <c r="K3475" s="6">
        <v>42643</v>
      </c>
      <c r="L3475">
        <v>7</v>
      </c>
      <c r="M3475">
        <v>2</v>
      </c>
      <c r="N3475" t="s">
        <v>192</v>
      </c>
      <c r="O3475" s="8">
        <v>2.42</v>
      </c>
      <c r="P3475" s="8">
        <v>2.37</v>
      </c>
      <c r="Q3475" s="8">
        <v>2.2000000000000002</v>
      </c>
      <c r="R3475" s="8">
        <v>2.79</v>
      </c>
      <c r="S3475" s="8">
        <v>1.3</v>
      </c>
      <c r="T3475" s="8">
        <v>3.5</v>
      </c>
      <c r="U3475" s="8">
        <v>0.46</v>
      </c>
      <c r="V3475" s="9">
        <v>36</v>
      </c>
      <c r="W3475" s="8">
        <v>0.58999999999999986</v>
      </c>
      <c r="X3475" s="8">
        <v>2.2000000000000002</v>
      </c>
      <c r="Y3475" s="8">
        <v>4.9999999999999822E-2</v>
      </c>
      <c r="Z3475" s="8">
        <v>-0.29000000000000004</v>
      </c>
      <c r="AA3475">
        <v>-3.0000000000000249E-2</v>
      </c>
      <c r="AF3475" t="s">
        <v>3470</v>
      </c>
      <c r="AG3475" t="s">
        <v>106</v>
      </c>
      <c r="AH3475" t="s">
        <v>107</v>
      </c>
      <c r="AI3475" t="s">
        <v>427</v>
      </c>
      <c r="AJ3475" s="7">
        <v>42643</v>
      </c>
      <c r="AK3475" t="s">
        <v>3973</v>
      </c>
      <c r="AL3475" t="s">
        <v>109</v>
      </c>
      <c r="AM3475" t="s">
        <v>3370</v>
      </c>
      <c r="AN3475" t="s">
        <v>3982</v>
      </c>
      <c r="AO3475" t="str">
        <f>TEXT(A3475,"yyyy-mm-dd")</f>
        <v>2016-02-29</v>
      </c>
    </row>
    <row r="3476" spans="1:41">
      <c r="A3476" s="6" t="s">
        <v>3972</v>
      </c>
      <c r="B3476">
        <v>2016</v>
      </c>
      <c r="C3476">
        <v>2</v>
      </c>
      <c r="E3476" t="s">
        <v>100</v>
      </c>
      <c r="F3476" t="s">
        <v>101</v>
      </c>
      <c r="G3476" t="s">
        <v>102</v>
      </c>
      <c r="H3476" t="s">
        <v>3265</v>
      </c>
      <c r="I3476">
        <v>2016</v>
      </c>
      <c r="J3476">
        <v>2</v>
      </c>
      <c r="K3476" s="6">
        <v>42551</v>
      </c>
      <c r="L3476">
        <v>4</v>
      </c>
      <c r="M3476">
        <v>1</v>
      </c>
      <c r="N3476" t="s">
        <v>219</v>
      </c>
      <c r="O3476" s="8">
        <v>2.63</v>
      </c>
      <c r="P3476" s="8">
        <v>2.5499999999999998</v>
      </c>
      <c r="Q3476" s="8">
        <v>2.33</v>
      </c>
      <c r="R3476" s="8">
        <v>2.86</v>
      </c>
      <c r="S3476" s="8">
        <v>1.7</v>
      </c>
      <c r="T3476" s="8">
        <v>4.0999999999999996</v>
      </c>
      <c r="U3476" s="8">
        <v>0.5</v>
      </c>
      <c r="V3476" s="9">
        <v>36</v>
      </c>
      <c r="W3476" s="8">
        <v>0.5299999999999998</v>
      </c>
      <c r="X3476" s="8">
        <v>2.3999999999999995</v>
      </c>
      <c r="Y3476" s="8">
        <v>8.0000000000000071E-2</v>
      </c>
      <c r="Z3476" s="8">
        <v>-0.16000000000000014</v>
      </c>
      <c r="AA3476">
        <v>-0.10000000000000009</v>
      </c>
      <c r="AF3476" t="s">
        <v>3468</v>
      </c>
      <c r="AG3476" t="s">
        <v>106</v>
      </c>
      <c r="AH3476" t="s">
        <v>107</v>
      </c>
      <c r="AI3476" t="s">
        <v>340</v>
      </c>
      <c r="AJ3476" s="7">
        <v>42551</v>
      </c>
      <c r="AK3476" t="s">
        <v>3973</v>
      </c>
      <c r="AL3476" t="s">
        <v>109</v>
      </c>
      <c r="AM3476" t="s">
        <v>3267</v>
      </c>
      <c r="AN3476" t="s">
        <v>3981</v>
      </c>
      <c r="AO3476" t="str">
        <f>TEXT(A3476,"yyyy-mm-dd")</f>
        <v>2016-02-29</v>
      </c>
    </row>
    <row r="3477" spans="1:41">
      <c r="A3477" s="6" t="s">
        <v>3972</v>
      </c>
      <c r="B3477">
        <v>2016</v>
      </c>
      <c r="C3477">
        <v>2</v>
      </c>
      <c r="E3477" t="s">
        <v>100</v>
      </c>
      <c r="F3477" t="s">
        <v>101</v>
      </c>
      <c r="G3477" t="s">
        <v>102</v>
      </c>
      <c r="H3477" t="s">
        <v>3159</v>
      </c>
      <c r="I3477">
        <v>2016</v>
      </c>
      <c r="J3477">
        <v>1</v>
      </c>
      <c r="K3477" s="6">
        <v>42460</v>
      </c>
      <c r="L3477">
        <v>1</v>
      </c>
      <c r="M3477">
        <v>0</v>
      </c>
      <c r="N3477" t="s">
        <v>169</v>
      </c>
      <c r="O3477" s="8">
        <v>2.23</v>
      </c>
      <c r="P3477" s="8">
        <v>2.27</v>
      </c>
      <c r="Q3477" s="8">
        <v>2.08</v>
      </c>
      <c r="R3477" s="8">
        <v>2.5099999999999998</v>
      </c>
      <c r="S3477" s="8">
        <v>1.1299999999999999</v>
      </c>
      <c r="T3477" s="8">
        <v>2.93</v>
      </c>
      <c r="U3477" s="8">
        <v>0.41</v>
      </c>
      <c r="V3477" s="9">
        <v>36</v>
      </c>
      <c r="W3477" s="8">
        <v>0.42999999999999972</v>
      </c>
      <c r="X3477" s="8">
        <v>1.8000000000000003</v>
      </c>
      <c r="Y3477" s="8">
        <v>-4.0000000000000036E-2</v>
      </c>
      <c r="Z3477" s="8">
        <v>-2.9999999999999805E-2</v>
      </c>
      <c r="AA3477">
        <v>-0.10000000000000009</v>
      </c>
      <c r="AF3477" t="s">
        <v>3466</v>
      </c>
      <c r="AG3477" t="s">
        <v>106</v>
      </c>
      <c r="AH3477" t="s">
        <v>107</v>
      </c>
      <c r="AI3477" t="s">
        <v>108</v>
      </c>
      <c r="AJ3477" s="7">
        <v>42460</v>
      </c>
      <c r="AK3477" t="s">
        <v>3973</v>
      </c>
      <c r="AL3477" t="s">
        <v>109</v>
      </c>
      <c r="AM3477" t="s">
        <v>3161</v>
      </c>
      <c r="AN3477" t="s">
        <v>3980</v>
      </c>
      <c r="AO3477" t="str">
        <f>TEXT(A3477,"yyyy-mm-dd")</f>
        <v>2016-02-29</v>
      </c>
    </row>
    <row r="3478" spans="1:41">
      <c r="A3478" s="6" t="s">
        <v>3972</v>
      </c>
      <c r="B3478">
        <v>2016</v>
      </c>
      <c r="C3478">
        <v>2</v>
      </c>
      <c r="E3478" t="s">
        <v>2685</v>
      </c>
      <c r="F3478" t="s">
        <v>101</v>
      </c>
      <c r="G3478" t="s">
        <v>774</v>
      </c>
      <c r="H3478" t="s">
        <v>2686</v>
      </c>
      <c r="K3478" s="6"/>
      <c r="O3478" s="8">
        <v>3.27</v>
      </c>
      <c r="P3478" s="8">
        <v>3.3</v>
      </c>
      <c r="Q3478" s="8">
        <v>3.1</v>
      </c>
      <c r="R3478" s="8">
        <v>3.49</v>
      </c>
      <c r="S3478" s="8">
        <v>2.5</v>
      </c>
      <c r="T3478" s="8">
        <v>4.5</v>
      </c>
      <c r="U3478" s="8">
        <v>0.44</v>
      </c>
      <c r="V3478" s="9">
        <v>27</v>
      </c>
      <c r="W3478" s="8">
        <v>0.39000000000000012</v>
      </c>
      <c r="X3478" s="8">
        <v>2</v>
      </c>
      <c r="Y3478" s="8">
        <v>-2.9999999999999805E-2</v>
      </c>
      <c r="Z3478" s="8">
        <v>-0.10000000000000009</v>
      </c>
      <c r="AA3478">
        <v>4.0000000000000036E-2</v>
      </c>
      <c r="AF3478" t="s">
        <v>2687</v>
      </c>
      <c r="AG3478" t="s">
        <v>2688</v>
      </c>
      <c r="AH3478" t="s">
        <v>2689</v>
      </c>
      <c r="AI3478" t="s">
        <v>2690</v>
      </c>
      <c r="AJ3478" s="7"/>
      <c r="AK3478" t="s">
        <v>3973</v>
      </c>
      <c r="AL3478" t="s">
        <v>109</v>
      </c>
      <c r="AM3478" t="s">
        <v>2686</v>
      </c>
      <c r="AN3478" t="s">
        <v>4000</v>
      </c>
      <c r="AO3478" t="str">
        <f>TEXT(A3478,"yyyy-mm-dd")</f>
        <v>2016-02-29</v>
      </c>
    </row>
    <row r="3479" spans="1:41">
      <c r="A3479" s="6" t="s">
        <v>3972</v>
      </c>
      <c r="B3479">
        <v>2016</v>
      </c>
      <c r="C3479">
        <v>2</v>
      </c>
      <c r="E3479" t="s">
        <v>81</v>
      </c>
      <c r="F3479" t="s">
        <v>82</v>
      </c>
      <c r="G3479" t="s">
        <v>83</v>
      </c>
      <c r="H3479" t="s">
        <v>3889</v>
      </c>
      <c r="I3479">
        <v>2018</v>
      </c>
      <c r="K3479" s="6">
        <v>43465</v>
      </c>
      <c r="L3479">
        <v>34</v>
      </c>
      <c r="N3479" t="s">
        <v>789</v>
      </c>
      <c r="O3479" s="8">
        <v>3.49</v>
      </c>
      <c r="P3479" s="8">
        <v>3.4</v>
      </c>
      <c r="Q3479" s="8">
        <v>3.24</v>
      </c>
      <c r="R3479" s="8">
        <v>3.62</v>
      </c>
      <c r="S3479" s="8">
        <v>2.7</v>
      </c>
      <c r="T3479" s="8">
        <v>4.8</v>
      </c>
      <c r="U3479" s="8">
        <v>0.43</v>
      </c>
      <c r="V3479" s="9">
        <v>30</v>
      </c>
      <c r="W3479" s="8">
        <v>0.37999999999999989</v>
      </c>
      <c r="X3479" s="8">
        <v>2.0999999999999996</v>
      </c>
      <c r="Y3479" s="8">
        <v>9.0000000000000302E-2</v>
      </c>
      <c r="Z3479" s="8">
        <v>4.9999999999999822E-2</v>
      </c>
      <c r="AA3479">
        <v>-0.12999999999999989</v>
      </c>
      <c r="AF3479" t="s">
        <v>3890</v>
      </c>
      <c r="AG3479" t="s">
        <v>87</v>
      </c>
      <c r="AH3479" t="s">
        <v>88</v>
      </c>
      <c r="AI3479" t="s">
        <v>359</v>
      </c>
      <c r="AJ3479" s="7">
        <v>43465</v>
      </c>
      <c r="AK3479" t="s">
        <v>3973</v>
      </c>
      <c r="AL3479" t="s">
        <v>91</v>
      </c>
      <c r="AM3479" t="s">
        <v>3891</v>
      </c>
      <c r="AN3479" t="s">
        <v>3976</v>
      </c>
      <c r="AO3479" t="str">
        <f>TEXT(A3479,"yyyy-mm-dd")</f>
        <v>2016-02-29</v>
      </c>
    </row>
    <row r="3480" spans="1:41">
      <c r="A3480" s="6" t="s">
        <v>3972</v>
      </c>
      <c r="B3480">
        <v>2016</v>
      </c>
      <c r="C3480">
        <v>2</v>
      </c>
      <c r="E3480" t="s">
        <v>392</v>
      </c>
      <c r="F3480" t="s">
        <v>82</v>
      </c>
      <c r="G3480" t="s">
        <v>83</v>
      </c>
      <c r="H3480" t="s">
        <v>3889</v>
      </c>
      <c r="I3480">
        <v>2018</v>
      </c>
      <c r="K3480" s="6">
        <v>43465</v>
      </c>
      <c r="L3480">
        <v>34</v>
      </c>
      <c r="N3480" t="s">
        <v>789</v>
      </c>
      <c r="O3480" s="8">
        <v>3.23</v>
      </c>
      <c r="P3480" s="8">
        <v>3.2</v>
      </c>
      <c r="Q3480" s="8">
        <v>3.1</v>
      </c>
      <c r="R3480" s="8">
        <v>3.3</v>
      </c>
      <c r="S3480" s="8">
        <v>2.58</v>
      </c>
      <c r="T3480" s="8">
        <v>3.91</v>
      </c>
      <c r="U3480" s="8">
        <v>0.32</v>
      </c>
      <c r="V3480" s="9">
        <v>26</v>
      </c>
      <c r="W3480" s="8">
        <v>0.19999999999999973</v>
      </c>
      <c r="X3480" s="8">
        <v>1.33</v>
      </c>
      <c r="Y3480" s="8">
        <v>2.9999999999999805E-2</v>
      </c>
      <c r="Z3480" s="8">
        <v>3.0000000000000249E-2</v>
      </c>
      <c r="AA3480">
        <v>-5.0000000000000266E-2</v>
      </c>
      <c r="AF3480" t="s">
        <v>3890</v>
      </c>
      <c r="AG3480" t="s">
        <v>87</v>
      </c>
      <c r="AH3480" t="s">
        <v>88</v>
      </c>
      <c r="AI3480" t="s">
        <v>359</v>
      </c>
      <c r="AJ3480" s="7">
        <v>43465</v>
      </c>
      <c r="AK3480" t="s">
        <v>3973</v>
      </c>
      <c r="AL3480" t="s">
        <v>393</v>
      </c>
      <c r="AM3480" t="s">
        <v>3891</v>
      </c>
      <c r="AN3480" t="s">
        <v>3979</v>
      </c>
      <c r="AO3480" t="str">
        <f>TEXT(A3480,"yyyy-mm-dd")</f>
        <v>2016-02-29</v>
      </c>
    </row>
    <row r="3481" spans="1:41">
      <c r="A3481" s="6" t="s">
        <v>3972</v>
      </c>
      <c r="B3481">
        <v>2016</v>
      </c>
      <c r="C3481">
        <v>2</v>
      </c>
      <c r="E3481" t="s">
        <v>81</v>
      </c>
      <c r="F3481" t="s">
        <v>82</v>
      </c>
      <c r="G3481" t="s">
        <v>83</v>
      </c>
      <c r="H3481" t="s">
        <v>3453</v>
      </c>
      <c r="I3481">
        <v>2017</v>
      </c>
      <c r="K3481" s="6">
        <v>43100</v>
      </c>
      <c r="L3481">
        <v>22</v>
      </c>
      <c r="N3481" t="s">
        <v>167</v>
      </c>
      <c r="O3481" s="8">
        <v>3.38</v>
      </c>
      <c r="P3481" s="8">
        <v>3.33</v>
      </c>
      <c r="Q3481" s="8">
        <v>3.2</v>
      </c>
      <c r="R3481" s="8">
        <v>3.5</v>
      </c>
      <c r="S3481" s="8">
        <v>2.7</v>
      </c>
      <c r="T3481" s="8">
        <v>4.2</v>
      </c>
      <c r="U3481" s="8">
        <v>0.3</v>
      </c>
      <c r="V3481" s="9">
        <v>37</v>
      </c>
      <c r="W3481" s="8">
        <v>0.29999999999999982</v>
      </c>
      <c r="X3481" s="8">
        <v>1.5</v>
      </c>
      <c r="Y3481" s="8">
        <v>4.9999999999999822E-2</v>
      </c>
      <c r="Z3481" s="8">
        <v>3.0000000000000249E-2</v>
      </c>
      <c r="AA3481">
        <v>-5.0000000000000266E-2</v>
      </c>
      <c r="AF3481" t="s">
        <v>3454</v>
      </c>
      <c r="AG3481" t="s">
        <v>87</v>
      </c>
      <c r="AH3481" t="s">
        <v>88</v>
      </c>
      <c r="AI3481" t="s">
        <v>97</v>
      </c>
      <c r="AJ3481" s="7">
        <v>43100</v>
      </c>
      <c r="AK3481" t="s">
        <v>3973</v>
      </c>
      <c r="AL3481" t="s">
        <v>91</v>
      </c>
      <c r="AM3481" t="s">
        <v>3455</v>
      </c>
      <c r="AN3481" t="s">
        <v>3975</v>
      </c>
      <c r="AO3481" t="str">
        <f>TEXT(A3481,"yyyy-mm-dd")</f>
        <v>2016-02-29</v>
      </c>
    </row>
    <row r="3482" spans="1:41">
      <c r="A3482" s="6" t="s">
        <v>3972</v>
      </c>
      <c r="B3482">
        <v>2016</v>
      </c>
      <c r="C3482">
        <v>2</v>
      </c>
      <c r="E3482" t="s">
        <v>392</v>
      </c>
      <c r="F3482" t="s">
        <v>82</v>
      </c>
      <c r="G3482" t="s">
        <v>83</v>
      </c>
      <c r="H3482" t="s">
        <v>3453</v>
      </c>
      <c r="I3482">
        <v>2017</v>
      </c>
      <c r="K3482" s="6">
        <v>43100</v>
      </c>
      <c r="L3482">
        <v>22</v>
      </c>
      <c r="N3482" t="s">
        <v>167</v>
      </c>
      <c r="O3482" s="8">
        <v>3.13</v>
      </c>
      <c r="P3482" s="8">
        <v>3.15</v>
      </c>
      <c r="Q3482" s="8">
        <v>3</v>
      </c>
      <c r="R3482" s="8">
        <v>3.31</v>
      </c>
      <c r="S3482" s="8">
        <v>2.0299999999999998</v>
      </c>
      <c r="T3482" s="8">
        <v>3.9</v>
      </c>
      <c r="U3482" s="8">
        <v>0.37</v>
      </c>
      <c r="V3482" s="9">
        <v>34</v>
      </c>
      <c r="W3482" s="8">
        <v>0.31000000000000005</v>
      </c>
      <c r="X3482" s="8">
        <v>1.87</v>
      </c>
      <c r="Y3482" s="8">
        <v>-2.0000000000000018E-2</v>
      </c>
      <c r="Z3482" s="8">
        <v>0</v>
      </c>
      <c r="AA3482">
        <v>1.0000000000000231E-2</v>
      </c>
      <c r="AF3482" t="s">
        <v>3454</v>
      </c>
      <c r="AG3482" t="s">
        <v>87</v>
      </c>
      <c r="AH3482" t="s">
        <v>88</v>
      </c>
      <c r="AI3482" t="s">
        <v>97</v>
      </c>
      <c r="AJ3482" s="7">
        <v>43100</v>
      </c>
      <c r="AK3482" t="s">
        <v>3973</v>
      </c>
      <c r="AL3482" t="s">
        <v>393</v>
      </c>
      <c r="AM3482" t="s">
        <v>3455</v>
      </c>
      <c r="AN3482" t="s">
        <v>3978</v>
      </c>
      <c r="AO3482" t="str">
        <f>TEXT(A3482,"yyyy-mm-dd")</f>
        <v>2016-02-29</v>
      </c>
    </row>
    <row r="3483" spans="1:41">
      <c r="A3483" s="6" t="s">
        <v>3972</v>
      </c>
      <c r="B3483">
        <v>2016</v>
      </c>
      <c r="C3483">
        <v>2</v>
      </c>
      <c r="E3483" t="s">
        <v>81</v>
      </c>
      <c r="F3483" t="s">
        <v>82</v>
      </c>
      <c r="G3483" t="s">
        <v>83</v>
      </c>
      <c r="H3483" t="s">
        <v>3018</v>
      </c>
      <c r="I3483">
        <v>2016</v>
      </c>
      <c r="K3483" s="6">
        <v>42735</v>
      </c>
      <c r="L3483">
        <v>10</v>
      </c>
      <c r="N3483" t="s">
        <v>164</v>
      </c>
      <c r="O3483" s="8">
        <v>3.34</v>
      </c>
      <c r="P3483" s="8">
        <v>3.38</v>
      </c>
      <c r="Q3483" s="8">
        <v>3.1</v>
      </c>
      <c r="R3483" s="8">
        <v>3.57</v>
      </c>
      <c r="S3483" s="8">
        <v>2.68</v>
      </c>
      <c r="T3483" s="8">
        <v>4.3</v>
      </c>
      <c r="U3483" s="8">
        <v>0.38</v>
      </c>
      <c r="V3483" s="9">
        <v>37</v>
      </c>
      <c r="W3483" s="8">
        <v>0.46999999999999975</v>
      </c>
      <c r="X3483" s="8">
        <v>1.6199999999999997</v>
      </c>
      <c r="Y3483" s="8">
        <v>-4.0000000000000036E-2</v>
      </c>
      <c r="Z3483" s="8">
        <v>0.2799999999999998</v>
      </c>
      <c r="AA3483">
        <v>6.999999999999984E-2</v>
      </c>
      <c r="AF3483" t="s">
        <v>3019</v>
      </c>
      <c r="AG3483" t="s">
        <v>87</v>
      </c>
      <c r="AH3483" t="s">
        <v>88</v>
      </c>
      <c r="AI3483" t="s">
        <v>89</v>
      </c>
      <c r="AJ3483" s="7">
        <v>42735</v>
      </c>
      <c r="AK3483" t="s">
        <v>3973</v>
      </c>
      <c r="AL3483" t="s">
        <v>91</v>
      </c>
      <c r="AM3483" t="s">
        <v>3020</v>
      </c>
      <c r="AN3483" t="s">
        <v>3974</v>
      </c>
      <c r="AO3483" t="str">
        <f>TEXT(A3483,"yyyy-mm-dd")</f>
        <v>2016-02-29</v>
      </c>
    </row>
    <row r="3484" spans="1:41">
      <c r="A3484" s="6" t="s">
        <v>3972</v>
      </c>
      <c r="B3484">
        <v>2016</v>
      </c>
      <c r="C3484">
        <v>2</v>
      </c>
      <c r="E3484" t="s">
        <v>392</v>
      </c>
      <c r="F3484" t="s">
        <v>82</v>
      </c>
      <c r="G3484" t="s">
        <v>83</v>
      </c>
      <c r="H3484" t="s">
        <v>3018</v>
      </c>
      <c r="I3484">
        <v>2016</v>
      </c>
      <c r="K3484" s="6">
        <v>42735</v>
      </c>
      <c r="L3484">
        <v>10</v>
      </c>
      <c r="N3484" t="s">
        <v>164</v>
      </c>
      <c r="O3484" s="8">
        <v>3.05</v>
      </c>
      <c r="P3484" s="8">
        <v>3.01</v>
      </c>
      <c r="Q3484" s="8">
        <v>2.8</v>
      </c>
      <c r="R3484" s="8">
        <v>3.28</v>
      </c>
      <c r="S3484" s="8">
        <v>2.36</v>
      </c>
      <c r="T3484" s="8">
        <v>3.82</v>
      </c>
      <c r="U3484" s="8">
        <v>0.35</v>
      </c>
      <c r="V3484" s="9">
        <v>34</v>
      </c>
      <c r="W3484" s="8">
        <v>0.48</v>
      </c>
      <c r="X3484" s="8">
        <v>1.46</v>
      </c>
      <c r="Y3484" s="8">
        <v>4.0000000000000036E-2</v>
      </c>
      <c r="Z3484" s="8">
        <v>9.9999999999997868E-3</v>
      </c>
      <c r="AA3484">
        <v>4.9999999999999822E-2</v>
      </c>
      <c r="AF3484" t="s">
        <v>3019</v>
      </c>
      <c r="AG3484" t="s">
        <v>87</v>
      </c>
      <c r="AH3484" t="s">
        <v>88</v>
      </c>
      <c r="AI3484" t="s">
        <v>89</v>
      </c>
      <c r="AJ3484" s="7">
        <v>42735</v>
      </c>
      <c r="AK3484" t="s">
        <v>3973</v>
      </c>
      <c r="AL3484" t="s">
        <v>393</v>
      </c>
      <c r="AM3484" t="s">
        <v>3020</v>
      </c>
      <c r="AN3484" t="s">
        <v>3977</v>
      </c>
      <c r="AO3484" t="str">
        <f>TEXT(A3484,"yyyy-mm-dd")</f>
        <v>2016-02-29</v>
      </c>
    </row>
    <row r="3485" spans="1:41">
      <c r="A3485" s="6" t="s">
        <v>3972</v>
      </c>
      <c r="B3485">
        <v>2016</v>
      </c>
      <c r="C3485">
        <v>2</v>
      </c>
      <c r="E3485" t="s">
        <v>81</v>
      </c>
      <c r="F3485" t="s">
        <v>82</v>
      </c>
      <c r="G3485" t="s">
        <v>774</v>
      </c>
      <c r="H3485" t="s">
        <v>775</v>
      </c>
      <c r="K3485" s="6"/>
      <c r="O3485" s="8">
        <v>3.39</v>
      </c>
      <c r="P3485" s="8">
        <v>3.38</v>
      </c>
      <c r="Q3485" s="8">
        <v>3.24</v>
      </c>
      <c r="R3485" s="8">
        <v>3.5</v>
      </c>
      <c r="S3485" s="8">
        <v>2.68</v>
      </c>
      <c r="T3485" s="8">
        <v>3.95</v>
      </c>
      <c r="U3485" s="8">
        <v>0.28000000000000003</v>
      </c>
      <c r="V3485" s="9">
        <v>32</v>
      </c>
      <c r="W3485" s="8">
        <v>0.25999999999999979</v>
      </c>
      <c r="X3485" s="8">
        <v>1.27</v>
      </c>
      <c r="Y3485" s="8">
        <v>1.0000000000000231E-2</v>
      </c>
      <c r="Z3485" s="8">
        <v>-2.0000000000000018E-2</v>
      </c>
      <c r="AA3485">
        <v>-8.0000000000000071E-2</v>
      </c>
      <c r="AF3485" t="s">
        <v>776</v>
      </c>
      <c r="AG3485" t="s">
        <v>777</v>
      </c>
      <c r="AH3485" t="s">
        <v>778</v>
      </c>
      <c r="AI3485" t="s">
        <v>779</v>
      </c>
      <c r="AJ3485" s="7"/>
      <c r="AK3485" t="s">
        <v>3973</v>
      </c>
      <c r="AL3485" t="s">
        <v>91</v>
      </c>
      <c r="AM3485" t="s">
        <v>775</v>
      </c>
      <c r="AN3485" t="s">
        <v>3996</v>
      </c>
      <c r="AO3485" t="str">
        <f>TEXT(A3485,"yyyy-mm-dd")</f>
        <v>2016-02-29</v>
      </c>
    </row>
    <row r="3486" spans="1:41">
      <c r="A3486" s="6" t="s">
        <v>3972</v>
      </c>
      <c r="B3486">
        <v>2016</v>
      </c>
      <c r="C3486">
        <v>2</v>
      </c>
      <c r="E3486" t="s">
        <v>81</v>
      </c>
      <c r="F3486" t="s">
        <v>82</v>
      </c>
      <c r="G3486" t="s">
        <v>774</v>
      </c>
      <c r="H3486" t="s">
        <v>1536</v>
      </c>
      <c r="K3486" s="6"/>
      <c r="O3486" s="8">
        <v>3.3</v>
      </c>
      <c r="P3486" s="8">
        <v>3.3</v>
      </c>
      <c r="Q3486" s="8">
        <v>3</v>
      </c>
      <c r="R3486" s="8">
        <v>3.5</v>
      </c>
      <c r="S3486" s="8">
        <v>2.85</v>
      </c>
      <c r="T3486" s="8">
        <v>3.88</v>
      </c>
      <c r="U3486" s="8">
        <v>0.26</v>
      </c>
      <c r="V3486" s="9">
        <v>32</v>
      </c>
      <c r="W3486" s="8">
        <v>0.5</v>
      </c>
      <c r="X3486" s="8">
        <v>1.0299999999999998</v>
      </c>
      <c r="Y3486" s="8">
        <v>0</v>
      </c>
      <c r="Z3486" s="8">
        <v>0</v>
      </c>
      <c r="AA3486">
        <v>6.999999999999984E-2</v>
      </c>
      <c r="AF3486" t="s">
        <v>1537</v>
      </c>
      <c r="AG3486" t="s">
        <v>777</v>
      </c>
      <c r="AH3486" t="s">
        <v>778</v>
      </c>
      <c r="AI3486" t="s">
        <v>1538</v>
      </c>
      <c r="AJ3486" s="7"/>
      <c r="AK3486" t="s">
        <v>3973</v>
      </c>
      <c r="AL3486" t="s">
        <v>91</v>
      </c>
      <c r="AM3486" t="s">
        <v>1536</v>
      </c>
      <c r="AN3486" t="s">
        <v>3997</v>
      </c>
      <c r="AO3486" t="str">
        <f>TEXT(A3486,"yyyy-mm-dd")</f>
        <v>2016-02-29</v>
      </c>
    </row>
    <row r="3487" spans="1:41">
      <c r="A3487" s="6" t="s">
        <v>3972</v>
      </c>
      <c r="B3487">
        <v>2016</v>
      </c>
      <c r="C3487">
        <v>2</v>
      </c>
      <c r="E3487" t="s">
        <v>392</v>
      </c>
      <c r="F3487" t="s">
        <v>82</v>
      </c>
      <c r="G3487" t="s">
        <v>774</v>
      </c>
      <c r="H3487" t="s">
        <v>775</v>
      </c>
      <c r="K3487" s="6"/>
      <c r="O3487" s="8">
        <v>3.15</v>
      </c>
      <c r="P3487" s="8">
        <v>3.1</v>
      </c>
      <c r="Q3487" s="8">
        <v>3</v>
      </c>
      <c r="R3487" s="8">
        <v>3.29</v>
      </c>
      <c r="S3487" s="8">
        <v>2.58</v>
      </c>
      <c r="T3487" s="8">
        <v>3.8</v>
      </c>
      <c r="U3487" s="8">
        <v>0.27</v>
      </c>
      <c r="V3487" s="9">
        <v>29</v>
      </c>
      <c r="W3487" s="8">
        <v>0.29000000000000004</v>
      </c>
      <c r="X3487" s="8">
        <v>1.2199999999999998</v>
      </c>
      <c r="Y3487" s="8">
        <v>4.9999999999999822E-2</v>
      </c>
      <c r="Z3487" s="8">
        <v>0</v>
      </c>
      <c r="AA3487">
        <v>0</v>
      </c>
      <c r="AF3487" t="s">
        <v>776</v>
      </c>
      <c r="AG3487" t="s">
        <v>777</v>
      </c>
      <c r="AH3487" t="s">
        <v>778</v>
      </c>
      <c r="AI3487" t="s">
        <v>779</v>
      </c>
      <c r="AJ3487" s="7"/>
      <c r="AK3487" t="s">
        <v>3973</v>
      </c>
      <c r="AL3487" t="s">
        <v>393</v>
      </c>
      <c r="AM3487" t="s">
        <v>775</v>
      </c>
      <c r="AN3487" t="s">
        <v>3998</v>
      </c>
      <c r="AO3487" t="str">
        <f>TEXT(A3487,"yyyy-mm-dd")</f>
        <v>2016-02-29</v>
      </c>
    </row>
    <row r="3488" spans="1:41">
      <c r="A3488" s="6" t="s">
        <v>3972</v>
      </c>
      <c r="B3488">
        <v>2016</v>
      </c>
      <c r="C3488">
        <v>2</v>
      </c>
      <c r="E3488" t="s">
        <v>392</v>
      </c>
      <c r="F3488" t="s">
        <v>82</v>
      </c>
      <c r="G3488" t="s">
        <v>774</v>
      </c>
      <c r="H3488" t="s">
        <v>1536</v>
      </c>
      <c r="K3488" s="6"/>
      <c r="O3488" s="8">
        <v>3.07</v>
      </c>
      <c r="P3488" s="8">
        <v>3</v>
      </c>
      <c r="Q3488" s="8">
        <v>2.96</v>
      </c>
      <c r="R3488" s="8">
        <v>3.3</v>
      </c>
      <c r="S3488" s="8">
        <v>2.5</v>
      </c>
      <c r="T3488" s="8">
        <v>3.61</v>
      </c>
      <c r="U3488" s="8">
        <v>0.3</v>
      </c>
      <c r="V3488" s="9">
        <v>29</v>
      </c>
      <c r="W3488" s="8">
        <v>0.33999999999999986</v>
      </c>
      <c r="X3488" s="8">
        <v>1.1099999999999999</v>
      </c>
      <c r="Y3488" s="8">
        <v>6.999999999999984E-2</v>
      </c>
      <c r="Z3488" s="8">
        <v>0</v>
      </c>
      <c r="AA3488">
        <v>7.9999999999999627E-2</v>
      </c>
      <c r="AF3488" t="s">
        <v>1537</v>
      </c>
      <c r="AG3488" t="s">
        <v>777</v>
      </c>
      <c r="AH3488" t="s">
        <v>778</v>
      </c>
      <c r="AI3488" t="s">
        <v>1538</v>
      </c>
      <c r="AJ3488" s="7"/>
      <c r="AK3488" t="s">
        <v>3973</v>
      </c>
      <c r="AL3488" t="s">
        <v>393</v>
      </c>
      <c r="AM3488" t="s">
        <v>1536</v>
      </c>
      <c r="AN3488" t="s">
        <v>3999</v>
      </c>
      <c r="AO3488" t="str">
        <f>TEXT(A3488,"yyyy-mm-dd")</f>
        <v>2016-02-29</v>
      </c>
    </row>
    <row r="3489" spans="1:41">
      <c r="A3489" s="6" t="s">
        <v>3972</v>
      </c>
      <c r="B3489">
        <v>2016</v>
      </c>
      <c r="C3489">
        <v>2</v>
      </c>
      <c r="E3489" t="s">
        <v>112</v>
      </c>
      <c r="F3489" t="s">
        <v>113</v>
      </c>
      <c r="G3489" t="s">
        <v>83</v>
      </c>
      <c r="H3489" t="s">
        <v>3889</v>
      </c>
      <c r="I3489">
        <v>2018</v>
      </c>
      <c r="K3489" s="6">
        <v>43465</v>
      </c>
      <c r="L3489">
        <v>34</v>
      </c>
      <c r="N3489" t="s">
        <v>789</v>
      </c>
      <c r="O3489" s="8">
        <v>5.24</v>
      </c>
      <c r="P3489" s="8">
        <v>5.36</v>
      </c>
      <c r="Q3489" s="8">
        <v>4.8</v>
      </c>
      <c r="R3489" s="8">
        <v>5.7</v>
      </c>
      <c r="S3489" s="8">
        <v>3.83</v>
      </c>
      <c r="T3489" s="8">
        <v>6.56</v>
      </c>
      <c r="U3489" s="8">
        <v>0.64</v>
      </c>
      <c r="V3489" s="9">
        <v>25</v>
      </c>
      <c r="W3489" s="8">
        <v>0.90000000000000036</v>
      </c>
      <c r="X3489" s="8">
        <v>2.7299999999999995</v>
      </c>
      <c r="Y3489" s="8">
        <v>-0.12000000000000011</v>
      </c>
      <c r="Z3489" s="8">
        <v>0.41000000000000014</v>
      </c>
      <c r="AA3489">
        <v>-0.17999999999999972</v>
      </c>
      <c r="AF3489" t="s">
        <v>3929</v>
      </c>
      <c r="AG3489" t="s">
        <v>115</v>
      </c>
      <c r="AH3489" t="s">
        <v>116</v>
      </c>
      <c r="AI3489" t="s">
        <v>359</v>
      </c>
      <c r="AJ3489" s="7">
        <v>43465</v>
      </c>
      <c r="AK3489" t="s">
        <v>3973</v>
      </c>
      <c r="AL3489" t="s">
        <v>118</v>
      </c>
      <c r="AM3489" t="s">
        <v>3891</v>
      </c>
      <c r="AN3489" t="s">
        <v>4003</v>
      </c>
      <c r="AO3489" t="str">
        <f>TEXT(A3489,"yyyy-mm-dd")</f>
        <v>2016-02-29</v>
      </c>
    </row>
    <row r="3490" spans="1:41">
      <c r="A3490" s="6" t="s">
        <v>3972</v>
      </c>
      <c r="B3490">
        <v>2016</v>
      </c>
      <c r="C3490">
        <v>2</v>
      </c>
      <c r="E3490" t="s">
        <v>2881</v>
      </c>
      <c r="F3490" t="s">
        <v>113</v>
      </c>
      <c r="G3490" t="s">
        <v>83</v>
      </c>
      <c r="H3490" t="s">
        <v>3889</v>
      </c>
      <c r="I3490">
        <v>2018</v>
      </c>
      <c r="K3490" s="6">
        <v>43465</v>
      </c>
      <c r="L3490">
        <v>34</v>
      </c>
      <c r="N3490" t="s">
        <v>789</v>
      </c>
      <c r="O3490" s="8">
        <v>7.11</v>
      </c>
      <c r="P3490" s="8">
        <v>7.18</v>
      </c>
      <c r="Q3490" s="8">
        <v>6.63</v>
      </c>
      <c r="R3490" s="8">
        <v>7.66</v>
      </c>
      <c r="S3490" s="8">
        <v>2.5</v>
      </c>
      <c r="T3490" s="8">
        <v>9</v>
      </c>
      <c r="U3490" s="8">
        <v>1.25</v>
      </c>
      <c r="V3490" s="9">
        <v>22</v>
      </c>
      <c r="W3490" s="8">
        <v>1.0300000000000002</v>
      </c>
      <c r="X3490" s="8">
        <v>6.5</v>
      </c>
      <c r="Y3490" s="8">
        <v>-6.9999999999999396E-2</v>
      </c>
      <c r="Z3490" s="8">
        <v>0.17999999999999972</v>
      </c>
      <c r="AA3490">
        <v>0.32000000000000028</v>
      </c>
      <c r="AF3490" t="s">
        <v>3934</v>
      </c>
      <c r="AG3490" t="s">
        <v>2883</v>
      </c>
      <c r="AH3490" t="s">
        <v>2884</v>
      </c>
      <c r="AI3490" t="s">
        <v>359</v>
      </c>
      <c r="AJ3490" s="7">
        <v>43465</v>
      </c>
      <c r="AK3490" t="s">
        <v>3973</v>
      </c>
      <c r="AL3490" t="s">
        <v>2885</v>
      </c>
      <c r="AM3490" t="s">
        <v>3891</v>
      </c>
      <c r="AN3490" t="s">
        <v>4006</v>
      </c>
      <c r="AO3490" t="str">
        <f>TEXT(A3490,"yyyy-mm-dd")</f>
        <v>2016-02-29</v>
      </c>
    </row>
    <row r="3491" spans="1:41">
      <c r="A3491" s="6" t="s">
        <v>3972</v>
      </c>
      <c r="B3491">
        <v>2016</v>
      </c>
      <c r="C3491">
        <v>2</v>
      </c>
      <c r="E3491" t="s">
        <v>112</v>
      </c>
      <c r="F3491" t="s">
        <v>113</v>
      </c>
      <c r="G3491" t="s">
        <v>83</v>
      </c>
      <c r="H3491" t="s">
        <v>3453</v>
      </c>
      <c r="I3491">
        <v>2017</v>
      </c>
      <c r="K3491" s="6">
        <v>43100</v>
      </c>
      <c r="L3491">
        <v>22</v>
      </c>
      <c r="N3491" t="s">
        <v>167</v>
      </c>
      <c r="O3491" s="8">
        <v>4.72</v>
      </c>
      <c r="P3491" s="8">
        <v>4.6399999999999997</v>
      </c>
      <c r="Q3491" s="8">
        <v>4.46</v>
      </c>
      <c r="R3491" s="8">
        <v>5</v>
      </c>
      <c r="S3491" s="8">
        <v>3.83</v>
      </c>
      <c r="T3491" s="8">
        <v>5.94</v>
      </c>
      <c r="U3491" s="8">
        <v>0.48</v>
      </c>
      <c r="V3491" s="9">
        <v>32</v>
      </c>
      <c r="W3491" s="8">
        <v>0.54</v>
      </c>
      <c r="X3491" s="8">
        <v>2.1100000000000003</v>
      </c>
      <c r="Y3491" s="8">
        <v>8.0000000000000071E-2</v>
      </c>
      <c r="Z3491" s="8">
        <v>0.13999999999999968</v>
      </c>
      <c r="AA3491">
        <v>0.19000000000000039</v>
      </c>
      <c r="AF3491" t="s">
        <v>3493</v>
      </c>
      <c r="AG3491" t="s">
        <v>115</v>
      </c>
      <c r="AH3491" t="s">
        <v>116</v>
      </c>
      <c r="AI3491" t="s">
        <v>230</v>
      </c>
      <c r="AJ3491" s="7">
        <v>43100</v>
      </c>
      <c r="AK3491" t="s">
        <v>3973</v>
      </c>
      <c r="AL3491" t="s">
        <v>118</v>
      </c>
      <c r="AM3491" t="s">
        <v>3455</v>
      </c>
      <c r="AN3491" t="s">
        <v>4002</v>
      </c>
      <c r="AO3491" t="str">
        <f>TEXT(A3491,"yyyy-mm-dd")</f>
        <v>2016-02-29</v>
      </c>
    </row>
    <row r="3492" spans="1:41">
      <c r="A3492" s="6" t="s">
        <v>3972</v>
      </c>
      <c r="B3492">
        <v>2016</v>
      </c>
      <c r="C3492">
        <v>2</v>
      </c>
      <c r="E3492" t="s">
        <v>2881</v>
      </c>
      <c r="F3492" t="s">
        <v>113</v>
      </c>
      <c r="G3492" t="s">
        <v>83</v>
      </c>
      <c r="H3492" t="s">
        <v>3453</v>
      </c>
      <c r="I3492">
        <v>2017</v>
      </c>
      <c r="K3492" s="6">
        <v>43100</v>
      </c>
      <c r="L3492">
        <v>22</v>
      </c>
      <c r="N3492" t="s">
        <v>167</v>
      </c>
      <c r="O3492" s="8">
        <v>6.89</v>
      </c>
      <c r="P3492" s="8">
        <v>6.97</v>
      </c>
      <c r="Q3492" s="8">
        <v>6.58</v>
      </c>
      <c r="R3492" s="8">
        <v>7.33</v>
      </c>
      <c r="S3492" s="8">
        <v>2.7</v>
      </c>
      <c r="T3492" s="8">
        <v>8.1999999999999993</v>
      </c>
      <c r="U3492" s="8">
        <v>1.06</v>
      </c>
      <c r="V3492" s="9">
        <v>24</v>
      </c>
      <c r="W3492" s="8">
        <v>0.75</v>
      </c>
      <c r="X3492" s="8">
        <v>5.4999999999999991</v>
      </c>
      <c r="Y3492" s="8">
        <v>-8.0000000000000071E-2</v>
      </c>
      <c r="Z3492" s="8">
        <v>0.21999999999999975</v>
      </c>
      <c r="AA3492">
        <v>-4.0000000000000036E-2</v>
      </c>
      <c r="AF3492" t="s">
        <v>3498</v>
      </c>
      <c r="AG3492" t="s">
        <v>2883</v>
      </c>
      <c r="AH3492" t="s">
        <v>2884</v>
      </c>
      <c r="AI3492" t="s">
        <v>230</v>
      </c>
      <c r="AJ3492" s="7">
        <v>43100</v>
      </c>
      <c r="AK3492" t="s">
        <v>3973</v>
      </c>
      <c r="AL3492" t="s">
        <v>2885</v>
      </c>
      <c r="AM3492" t="s">
        <v>3455</v>
      </c>
      <c r="AN3492" t="s">
        <v>4005</v>
      </c>
      <c r="AO3492" t="str">
        <f>TEXT(A3492,"yyyy-mm-dd")</f>
        <v>2016-02-29</v>
      </c>
    </row>
    <row r="3493" spans="1:41">
      <c r="A3493" s="6" t="s">
        <v>3972</v>
      </c>
      <c r="B3493">
        <v>2016</v>
      </c>
      <c r="C3493">
        <v>2</v>
      </c>
      <c r="E3493" t="s">
        <v>112</v>
      </c>
      <c r="F3493" t="s">
        <v>113</v>
      </c>
      <c r="G3493" t="s">
        <v>83</v>
      </c>
      <c r="H3493" t="s">
        <v>3018</v>
      </c>
      <c r="I3493">
        <v>2016</v>
      </c>
      <c r="K3493" s="6">
        <v>42735</v>
      </c>
      <c r="L3493">
        <v>10</v>
      </c>
      <c r="N3493" t="s">
        <v>164</v>
      </c>
      <c r="O3493" s="8">
        <v>4.05</v>
      </c>
      <c r="P3493" s="8">
        <v>4.1100000000000003</v>
      </c>
      <c r="Q3493" s="8">
        <v>3.92</v>
      </c>
      <c r="R3493" s="8">
        <v>4.25</v>
      </c>
      <c r="S3493" s="8">
        <v>3.31</v>
      </c>
      <c r="T3493" s="8">
        <v>4.5</v>
      </c>
      <c r="U3493" s="8">
        <v>0.26</v>
      </c>
      <c r="V3493" s="9">
        <v>32</v>
      </c>
      <c r="W3493" s="8">
        <v>0.33000000000000007</v>
      </c>
      <c r="X3493" s="8">
        <v>1.19</v>
      </c>
      <c r="Y3493" s="8">
        <v>-6.0000000000000497E-2</v>
      </c>
      <c r="Z3493" s="8">
        <v>0.3100000000000005</v>
      </c>
      <c r="AA3493">
        <v>3.0000000000000249E-2</v>
      </c>
      <c r="AF3493" t="s">
        <v>3059</v>
      </c>
      <c r="AG3493" t="s">
        <v>115</v>
      </c>
      <c r="AH3493" t="s">
        <v>116</v>
      </c>
      <c r="AI3493" t="s">
        <v>117</v>
      </c>
      <c r="AJ3493" s="7">
        <v>42735</v>
      </c>
      <c r="AK3493" t="s">
        <v>3973</v>
      </c>
      <c r="AL3493" t="s">
        <v>118</v>
      </c>
      <c r="AM3493" t="s">
        <v>3020</v>
      </c>
      <c r="AN3493" t="s">
        <v>4001</v>
      </c>
      <c r="AO3493" t="str">
        <f>TEXT(A3493,"yyyy-mm-dd")</f>
        <v>2016-02-29</v>
      </c>
    </row>
    <row r="3494" spans="1:41">
      <c r="A3494" s="6" t="s">
        <v>3972</v>
      </c>
      <c r="B3494">
        <v>2016</v>
      </c>
      <c r="C3494">
        <v>2</v>
      </c>
      <c r="E3494" t="s">
        <v>2881</v>
      </c>
      <c r="F3494" t="s">
        <v>113</v>
      </c>
      <c r="G3494" t="s">
        <v>83</v>
      </c>
      <c r="H3494" t="s">
        <v>3018</v>
      </c>
      <c r="I3494">
        <v>2016</v>
      </c>
      <c r="K3494" s="6">
        <v>42735</v>
      </c>
      <c r="L3494">
        <v>10</v>
      </c>
      <c r="N3494" t="s">
        <v>164</v>
      </c>
      <c r="O3494" s="8">
        <v>6.44</v>
      </c>
      <c r="P3494" s="8">
        <v>6.57</v>
      </c>
      <c r="Q3494" s="8">
        <v>6.29</v>
      </c>
      <c r="R3494" s="8">
        <v>6.8</v>
      </c>
      <c r="S3494" s="8">
        <v>2.75</v>
      </c>
      <c r="T3494" s="8">
        <v>7.45</v>
      </c>
      <c r="U3494" s="8">
        <v>0.84</v>
      </c>
      <c r="V3494" s="9">
        <v>24</v>
      </c>
      <c r="W3494" s="8">
        <v>0.50999999999999979</v>
      </c>
      <c r="X3494" s="8">
        <v>4.7</v>
      </c>
      <c r="Y3494" s="8">
        <v>-0.12999999999999989</v>
      </c>
      <c r="Z3494" s="8">
        <v>3.0000000000000249E-2</v>
      </c>
      <c r="AA3494">
        <v>0.21999999999999975</v>
      </c>
      <c r="AF3494" t="s">
        <v>3099</v>
      </c>
      <c r="AG3494" t="s">
        <v>2883</v>
      </c>
      <c r="AH3494" t="s">
        <v>2884</v>
      </c>
      <c r="AI3494" t="s">
        <v>117</v>
      </c>
      <c r="AJ3494" s="7">
        <v>42735</v>
      </c>
      <c r="AK3494" t="s">
        <v>3973</v>
      </c>
      <c r="AL3494" t="s">
        <v>2885</v>
      </c>
      <c r="AM3494" t="s">
        <v>3020</v>
      </c>
      <c r="AN3494" t="s">
        <v>4004</v>
      </c>
      <c r="AO3494" t="str">
        <f>TEXT(A3494,"yyyy-mm-dd")</f>
        <v>2016-02-29</v>
      </c>
    </row>
    <row r="3495" spans="1:41">
      <c r="A3495" s="6" t="s">
        <v>4007</v>
      </c>
      <c r="B3495">
        <v>2016</v>
      </c>
      <c r="C3495">
        <v>3</v>
      </c>
      <c r="E3495" t="s">
        <v>1907</v>
      </c>
      <c r="F3495" t="s">
        <v>1908</v>
      </c>
      <c r="G3495" t="s">
        <v>102</v>
      </c>
      <c r="H3495" t="s">
        <v>4030</v>
      </c>
      <c r="I3495">
        <v>2018</v>
      </c>
      <c r="J3495">
        <v>1</v>
      </c>
      <c r="K3495" s="6">
        <v>43190</v>
      </c>
      <c r="L3495">
        <v>24</v>
      </c>
      <c r="M3495">
        <v>8</v>
      </c>
      <c r="N3495" t="s">
        <v>368</v>
      </c>
      <c r="O3495" s="8">
        <v>4.99</v>
      </c>
      <c r="P3495" s="8">
        <v>5</v>
      </c>
      <c r="Q3495" s="8">
        <v>4.75</v>
      </c>
      <c r="R3495" s="8">
        <v>5.25</v>
      </c>
      <c r="S3495" s="8">
        <v>4.5</v>
      </c>
      <c r="T3495" s="8">
        <v>6</v>
      </c>
      <c r="U3495" s="8">
        <v>0.39</v>
      </c>
      <c r="V3495" s="9">
        <v>25</v>
      </c>
      <c r="W3495" s="8">
        <v>0.5</v>
      </c>
      <c r="X3495" s="8">
        <v>1.5</v>
      </c>
      <c r="Y3495" s="8">
        <v>-9.9999999999997868E-3</v>
      </c>
      <c r="Z3495" s="8"/>
      <c r="AF3495" t="s">
        <v>4031</v>
      </c>
      <c r="AG3495" t="s">
        <v>1910</v>
      </c>
      <c r="AH3495" t="s">
        <v>1911</v>
      </c>
      <c r="AI3495" t="s">
        <v>1971</v>
      </c>
      <c r="AJ3495" s="7">
        <v>43190</v>
      </c>
      <c r="AK3495" t="s">
        <v>4008</v>
      </c>
      <c r="AL3495" t="s">
        <v>1908</v>
      </c>
      <c r="AM3495" t="s">
        <v>4032</v>
      </c>
      <c r="AN3495" t="s">
        <v>4033</v>
      </c>
      <c r="AO3495" t="str">
        <f>TEXT(A3495,"yyyy-mm-dd")</f>
        <v>2016-03-31</v>
      </c>
    </row>
    <row r="3496" spans="1:41">
      <c r="A3496" s="6" t="s">
        <v>4007</v>
      </c>
      <c r="B3496">
        <v>2016</v>
      </c>
      <c r="C3496">
        <v>3</v>
      </c>
      <c r="E3496" t="s">
        <v>1907</v>
      </c>
      <c r="F3496" t="s">
        <v>1908</v>
      </c>
      <c r="G3496" t="s">
        <v>102</v>
      </c>
      <c r="H3496" t="s">
        <v>3908</v>
      </c>
      <c r="I3496">
        <v>2017</v>
      </c>
      <c r="J3496">
        <v>4</v>
      </c>
      <c r="K3496" s="6">
        <v>43100</v>
      </c>
      <c r="L3496">
        <v>21</v>
      </c>
      <c r="M3496">
        <v>7</v>
      </c>
      <c r="N3496" t="s">
        <v>176</v>
      </c>
      <c r="O3496" s="8">
        <v>4.87</v>
      </c>
      <c r="P3496" s="8">
        <v>4.75</v>
      </c>
      <c r="Q3496" s="8">
        <v>4.75</v>
      </c>
      <c r="R3496" s="8">
        <v>5</v>
      </c>
      <c r="S3496" s="8">
        <v>4.5</v>
      </c>
      <c r="T3496" s="8">
        <v>5.75</v>
      </c>
      <c r="U3496" s="8">
        <v>0.32</v>
      </c>
      <c r="V3496" s="9">
        <v>33</v>
      </c>
      <c r="W3496" s="8">
        <v>0.25</v>
      </c>
      <c r="X3496" s="8">
        <v>1.25</v>
      </c>
      <c r="Y3496" s="8">
        <v>0.12000000000000011</v>
      </c>
      <c r="Z3496" s="8">
        <v>0</v>
      </c>
      <c r="AA3496">
        <v>-0.25</v>
      </c>
      <c r="AF3496" t="s">
        <v>3919</v>
      </c>
      <c r="AG3496" t="s">
        <v>1910</v>
      </c>
      <c r="AH3496" t="s">
        <v>1911</v>
      </c>
      <c r="AI3496" t="s">
        <v>1944</v>
      </c>
      <c r="AJ3496" s="7">
        <v>43100</v>
      </c>
      <c r="AK3496" t="s">
        <v>4008</v>
      </c>
      <c r="AL3496" t="s">
        <v>1908</v>
      </c>
      <c r="AM3496" t="s">
        <v>3910</v>
      </c>
      <c r="AN3496" t="s">
        <v>4029</v>
      </c>
      <c r="AO3496" t="str">
        <f>TEXT(A3496,"yyyy-mm-dd")</f>
        <v>2016-03-31</v>
      </c>
    </row>
    <row r="3497" spans="1:41">
      <c r="A3497" s="6" t="s">
        <v>4007</v>
      </c>
      <c r="B3497">
        <v>2016</v>
      </c>
      <c r="C3497">
        <v>3</v>
      </c>
      <c r="E3497" t="s">
        <v>1907</v>
      </c>
      <c r="F3497" t="s">
        <v>1908</v>
      </c>
      <c r="G3497" t="s">
        <v>102</v>
      </c>
      <c r="H3497" t="s">
        <v>3804</v>
      </c>
      <c r="I3497">
        <v>2017</v>
      </c>
      <c r="J3497">
        <v>3</v>
      </c>
      <c r="K3497" s="6">
        <v>43008</v>
      </c>
      <c r="L3497">
        <v>18</v>
      </c>
      <c r="M3497">
        <v>6</v>
      </c>
      <c r="N3497" t="s">
        <v>206</v>
      </c>
      <c r="O3497" s="8">
        <v>4.7</v>
      </c>
      <c r="P3497" s="8">
        <v>4.7</v>
      </c>
      <c r="Q3497" s="8">
        <v>4.5</v>
      </c>
      <c r="R3497" s="8">
        <v>4.76</v>
      </c>
      <c r="S3497" s="8">
        <v>4.25</v>
      </c>
      <c r="T3497" s="8">
        <v>5.75</v>
      </c>
      <c r="U3497" s="8">
        <v>0.33</v>
      </c>
      <c r="V3497" s="9">
        <v>32</v>
      </c>
      <c r="W3497" s="8">
        <v>0.25999999999999979</v>
      </c>
      <c r="X3497" s="8">
        <v>1.5</v>
      </c>
      <c r="Y3497" s="8">
        <v>0</v>
      </c>
      <c r="Z3497" s="8">
        <v>7.0000000000000284E-2</v>
      </c>
      <c r="AA3497">
        <v>9.9999999999997868E-3</v>
      </c>
      <c r="AF3497" t="s">
        <v>3805</v>
      </c>
      <c r="AG3497" t="s">
        <v>1910</v>
      </c>
      <c r="AH3497" t="s">
        <v>1911</v>
      </c>
      <c r="AI3497" t="s">
        <v>1939</v>
      </c>
      <c r="AJ3497" s="7">
        <v>43008</v>
      </c>
      <c r="AK3497" t="s">
        <v>4008</v>
      </c>
      <c r="AL3497" t="s">
        <v>1908</v>
      </c>
      <c r="AM3497" t="s">
        <v>3806</v>
      </c>
      <c r="AN3497" t="s">
        <v>4028</v>
      </c>
      <c r="AO3497" t="str">
        <f>TEXT(A3497,"yyyy-mm-dd")</f>
        <v>2016-03-31</v>
      </c>
    </row>
    <row r="3498" spans="1:41">
      <c r="A3498" s="6" t="s">
        <v>4007</v>
      </c>
      <c r="B3498">
        <v>2016</v>
      </c>
      <c r="C3498">
        <v>3</v>
      </c>
      <c r="E3498" t="s">
        <v>1907</v>
      </c>
      <c r="F3498" t="s">
        <v>1908</v>
      </c>
      <c r="G3498" t="s">
        <v>102</v>
      </c>
      <c r="H3498" t="s">
        <v>3701</v>
      </c>
      <c r="I3498">
        <v>2017</v>
      </c>
      <c r="J3498">
        <v>2</v>
      </c>
      <c r="K3498" s="6">
        <v>42916</v>
      </c>
      <c r="L3498">
        <v>15</v>
      </c>
      <c r="M3498">
        <v>5</v>
      </c>
      <c r="N3498" t="s">
        <v>236</v>
      </c>
      <c r="O3498" s="8">
        <v>4.55</v>
      </c>
      <c r="P3498" s="8">
        <v>4.5</v>
      </c>
      <c r="Q3498" s="8">
        <v>4.5</v>
      </c>
      <c r="R3498" s="8">
        <v>4.51</v>
      </c>
      <c r="S3498" s="8">
        <v>4.25</v>
      </c>
      <c r="T3498" s="8">
        <v>5.5</v>
      </c>
      <c r="U3498" s="8">
        <v>0.27</v>
      </c>
      <c r="V3498" s="9">
        <v>32</v>
      </c>
      <c r="W3498" s="8">
        <v>9.9999999999997868E-3</v>
      </c>
      <c r="X3498" s="8">
        <v>1.25</v>
      </c>
      <c r="Y3498" s="8">
        <v>4.9999999999999822E-2</v>
      </c>
      <c r="Z3498" s="8">
        <v>0</v>
      </c>
      <c r="AA3498">
        <v>-0.10999999999999943</v>
      </c>
      <c r="AF3498" t="s">
        <v>3702</v>
      </c>
      <c r="AG3498" t="s">
        <v>1910</v>
      </c>
      <c r="AH3498" t="s">
        <v>1911</v>
      </c>
      <c r="AI3498" t="s">
        <v>1934</v>
      </c>
      <c r="AJ3498" s="7">
        <v>42916</v>
      </c>
      <c r="AK3498" t="s">
        <v>4008</v>
      </c>
      <c r="AL3498" t="s">
        <v>1908</v>
      </c>
      <c r="AM3498" t="s">
        <v>3703</v>
      </c>
      <c r="AN3498" t="s">
        <v>4027</v>
      </c>
      <c r="AO3498" t="str">
        <f>TEXT(A3498,"yyyy-mm-dd")</f>
        <v>2016-03-31</v>
      </c>
    </row>
    <row r="3499" spans="1:41">
      <c r="A3499" s="6" t="s">
        <v>4007</v>
      </c>
      <c r="B3499">
        <v>2016</v>
      </c>
      <c r="C3499">
        <v>3</v>
      </c>
      <c r="E3499" t="s">
        <v>1907</v>
      </c>
      <c r="F3499" t="s">
        <v>1908</v>
      </c>
      <c r="G3499" t="s">
        <v>102</v>
      </c>
      <c r="H3499" t="s">
        <v>3594</v>
      </c>
      <c r="I3499">
        <v>2017</v>
      </c>
      <c r="J3499">
        <v>1</v>
      </c>
      <c r="K3499" s="6">
        <v>42825</v>
      </c>
      <c r="L3499">
        <v>12</v>
      </c>
      <c r="M3499">
        <v>4</v>
      </c>
      <c r="N3499" t="s">
        <v>261</v>
      </c>
      <c r="O3499" s="8">
        <v>4.34</v>
      </c>
      <c r="P3499" s="8">
        <v>4.25</v>
      </c>
      <c r="Q3499" s="8">
        <v>4.25</v>
      </c>
      <c r="R3499" s="8">
        <v>4.5</v>
      </c>
      <c r="S3499" s="8">
        <v>4</v>
      </c>
      <c r="T3499" s="8">
        <v>5</v>
      </c>
      <c r="U3499" s="8">
        <v>0.24</v>
      </c>
      <c r="V3499" s="9">
        <v>32</v>
      </c>
      <c r="W3499" s="8">
        <v>0.25</v>
      </c>
      <c r="X3499" s="8">
        <v>1</v>
      </c>
      <c r="Y3499" s="8">
        <v>8.9999999999999858E-2</v>
      </c>
      <c r="Z3499" s="8">
        <v>0</v>
      </c>
      <c r="AA3499">
        <v>0</v>
      </c>
      <c r="AF3499" t="s">
        <v>3595</v>
      </c>
      <c r="AG3499" t="s">
        <v>1910</v>
      </c>
      <c r="AH3499" t="s">
        <v>1911</v>
      </c>
      <c r="AI3499" t="s">
        <v>1929</v>
      </c>
      <c r="AJ3499" s="7">
        <v>42825</v>
      </c>
      <c r="AK3499" t="s">
        <v>4008</v>
      </c>
      <c r="AL3499" t="s">
        <v>1908</v>
      </c>
      <c r="AM3499" t="s">
        <v>3596</v>
      </c>
      <c r="AN3499" t="s">
        <v>4026</v>
      </c>
      <c r="AO3499" t="str">
        <f>TEXT(A3499,"yyyy-mm-dd")</f>
        <v>2016-03-31</v>
      </c>
    </row>
    <row r="3500" spans="1:41">
      <c r="A3500" s="6" t="s">
        <v>4007</v>
      </c>
      <c r="B3500">
        <v>2016</v>
      </c>
      <c r="C3500">
        <v>3</v>
      </c>
      <c r="E3500" t="s">
        <v>1907</v>
      </c>
      <c r="F3500" t="s">
        <v>1908</v>
      </c>
      <c r="G3500" t="s">
        <v>102</v>
      </c>
      <c r="H3500" t="s">
        <v>3472</v>
      </c>
      <c r="I3500">
        <v>2016</v>
      </c>
      <c r="J3500">
        <v>4</v>
      </c>
      <c r="K3500" s="6">
        <v>42735</v>
      </c>
      <c r="L3500">
        <v>9</v>
      </c>
      <c r="M3500">
        <v>3</v>
      </c>
      <c r="N3500" t="s">
        <v>173</v>
      </c>
      <c r="O3500" s="8">
        <v>4.1900000000000004</v>
      </c>
      <c r="P3500" s="8">
        <v>4.25</v>
      </c>
      <c r="Q3500" s="8">
        <v>4</v>
      </c>
      <c r="R3500" s="8">
        <v>4.25</v>
      </c>
      <c r="S3500" s="8">
        <v>3.75</v>
      </c>
      <c r="T3500" s="8">
        <v>4.75</v>
      </c>
      <c r="U3500" s="8">
        <v>0.18</v>
      </c>
      <c r="V3500" s="9">
        <v>33</v>
      </c>
      <c r="W3500" s="8">
        <v>0.25</v>
      </c>
      <c r="X3500" s="8">
        <v>1</v>
      </c>
      <c r="Y3500" s="8">
        <v>-5.9999999999999609E-2</v>
      </c>
      <c r="Z3500" s="8">
        <v>0</v>
      </c>
      <c r="AA3500">
        <v>0</v>
      </c>
      <c r="AF3500" t="s">
        <v>3483</v>
      </c>
      <c r="AG3500" t="s">
        <v>1910</v>
      </c>
      <c r="AH3500" t="s">
        <v>1911</v>
      </c>
      <c r="AI3500" t="s">
        <v>1924</v>
      </c>
      <c r="AJ3500" s="7">
        <v>42735</v>
      </c>
      <c r="AK3500" t="s">
        <v>4008</v>
      </c>
      <c r="AL3500" t="s">
        <v>1908</v>
      </c>
      <c r="AM3500" t="s">
        <v>3474</v>
      </c>
      <c r="AN3500" t="s">
        <v>4025</v>
      </c>
      <c r="AO3500" t="str">
        <f>TEXT(A3500,"yyyy-mm-dd")</f>
        <v>2016-03-31</v>
      </c>
    </row>
    <row r="3501" spans="1:41">
      <c r="A3501" s="6" t="s">
        <v>4007</v>
      </c>
      <c r="B3501">
        <v>2016</v>
      </c>
      <c r="C3501">
        <v>3</v>
      </c>
      <c r="E3501" t="s">
        <v>1907</v>
      </c>
      <c r="F3501" t="s">
        <v>1908</v>
      </c>
      <c r="G3501" t="s">
        <v>102</v>
      </c>
      <c r="H3501" t="s">
        <v>3368</v>
      </c>
      <c r="I3501">
        <v>2016</v>
      </c>
      <c r="J3501">
        <v>3</v>
      </c>
      <c r="K3501" s="6">
        <v>42643</v>
      </c>
      <c r="L3501">
        <v>6</v>
      </c>
      <c r="M3501">
        <v>2</v>
      </c>
      <c r="N3501" t="s">
        <v>203</v>
      </c>
      <c r="O3501" s="8">
        <v>3.99</v>
      </c>
      <c r="P3501" s="8">
        <v>4</v>
      </c>
      <c r="Q3501" s="8">
        <v>4</v>
      </c>
      <c r="R3501" s="8">
        <v>4</v>
      </c>
      <c r="S3501" s="8">
        <v>3.75</v>
      </c>
      <c r="T3501" s="8">
        <v>4.5</v>
      </c>
      <c r="U3501" s="8">
        <v>0.16</v>
      </c>
      <c r="V3501" s="9">
        <v>32</v>
      </c>
      <c r="W3501" s="8">
        <v>0</v>
      </c>
      <c r="X3501" s="8">
        <v>0.75</v>
      </c>
      <c r="Y3501" s="8">
        <v>-9.9999999999997868E-3</v>
      </c>
      <c r="Z3501" s="8">
        <v>0</v>
      </c>
      <c r="AA3501">
        <v>-0.25</v>
      </c>
      <c r="AF3501" t="s">
        <v>3369</v>
      </c>
      <c r="AG3501" t="s">
        <v>1910</v>
      </c>
      <c r="AH3501" t="s">
        <v>1911</v>
      </c>
      <c r="AI3501" t="s">
        <v>1919</v>
      </c>
      <c r="AJ3501" s="7">
        <v>42643</v>
      </c>
      <c r="AK3501" t="s">
        <v>4008</v>
      </c>
      <c r="AL3501" t="s">
        <v>1908</v>
      </c>
      <c r="AM3501" t="s">
        <v>3370</v>
      </c>
      <c r="AN3501" t="s">
        <v>4024</v>
      </c>
      <c r="AO3501" t="str">
        <f>TEXT(A3501,"yyyy-mm-dd")</f>
        <v>2016-03-31</v>
      </c>
    </row>
    <row r="3502" spans="1:41">
      <c r="A3502" s="6" t="s">
        <v>4007</v>
      </c>
      <c r="B3502">
        <v>2016</v>
      </c>
      <c r="C3502">
        <v>3</v>
      </c>
      <c r="E3502" t="s">
        <v>1907</v>
      </c>
      <c r="F3502" t="s">
        <v>1908</v>
      </c>
      <c r="G3502" t="s">
        <v>102</v>
      </c>
      <c r="H3502" t="s">
        <v>3265</v>
      </c>
      <c r="I3502">
        <v>2016</v>
      </c>
      <c r="J3502">
        <v>2</v>
      </c>
      <c r="K3502" s="6">
        <v>42551</v>
      </c>
      <c r="L3502">
        <v>3</v>
      </c>
      <c r="M3502">
        <v>1</v>
      </c>
      <c r="N3502" t="s">
        <v>233</v>
      </c>
      <c r="O3502" s="8">
        <v>3.87</v>
      </c>
      <c r="P3502" s="8">
        <v>3.75</v>
      </c>
      <c r="Q3502" s="8">
        <v>3.75</v>
      </c>
      <c r="R3502" s="8">
        <v>4</v>
      </c>
      <c r="S3502" s="8">
        <v>3.75</v>
      </c>
      <c r="T3502" s="8">
        <v>4.0999999999999996</v>
      </c>
      <c r="U3502" s="8">
        <v>0.13</v>
      </c>
      <c r="V3502" s="9">
        <v>32</v>
      </c>
      <c r="W3502" s="8">
        <v>0.25</v>
      </c>
      <c r="X3502" s="8">
        <v>0.34999999999999964</v>
      </c>
      <c r="Y3502" s="8">
        <v>0.12000000000000011</v>
      </c>
      <c r="Z3502" s="8">
        <v>0</v>
      </c>
      <c r="AA3502">
        <v>0</v>
      </c>
      <c r="AF3502" t="s">
        <v>3266</v>
      </c>
      <c r="AG3502" t="s">
        <v>1910</v>
      </c>
      <c r="AH3502" t="s">
        <v>1911</v>
      </c>
      <c r="AI3502" t="s">
        <v>1915</v>
      </c>
      <c r="AJ3502" s="7">
        <v>42551</v>
      </c>
      <c r="AK3502" t="s">
        <v>4008</v>
      </c>
      <c r="AL3502" t="s">
        <v>1908</v>
      </c>
      <c r="AM3502" t="s">
        <v>3267</v>
      </c>
      <c r="AN3502" t="s">
        <v>4023</v>
      </c>
      <c r="AO3502" t="str">
        <f>TEXT(A3502,"yyyy-mm-dd")</f>
        <v>2016-03-31</v>
      </c>
    </row>
    <row r="3503" spans="1:41">
      <c r="A3503" s="6" t="s">
        <v>4007</v>
      </c>
      <c r="B3503">
        <v>2016</v>
      </c>
      <c r="C3503">
        <v>3</v>
      </c>
      <c r="E3503" t="s">
        <v>100</v>
      </c>
      <c r="F3503" t="s">
        <v>101</v>
      </c>
      <c r="G3503" t="s">
        <v>83</v>
      </c>
      <c r="H3503" t="s">
        <v>3889</v>
      </c>
      <c r="I3503">
        <v>2018</v>
      </c>
      <c r="K3503" s="6">
        <v>43465</v>
      </c>
      <c r="L3503">
        <v>33</v>
      </c>
      <c r="N3503" t="s">
        <v>810</v>
      </c>
      <c r="O3503" s="8">
        <v>3.26</v>
      </c>
      <c r="P3503" s="8">
        <v>3.2</v>
      </c>
      <c r="Q3503" s="8">
        <v>3.03</v>
      </c>
      <c r="R3503" s="8">
        <v>3.5</v>
      </c>
      <c r="S3503" s="8">
        <v>2.56</v>
      </c>
      <c r="T3503" s="8">
        <v>4</v>
      </c>
      <c r="U3503" s="8">
        <v>0.37</v>
      </c>
      <c r="V3503" s="9">
        <v>26</v>
      </c>
      <c r="W3503" s="8">
        <v>0.4700000000000002</v>
      </c>
      <c r="X3503" s="8">
        <v>1.44</v>
      </c>
      <c r="Y3503" s="8">
        <v>5.9999999999999609E-2</v>
      </c>
      <c r="Z3503" s="8">
        <v>-4.9999999999999822E-2</v>
      </c>
      <c r="AA3503">
        <v>-2.9999999999999805E-2</v>
      </c>
      <c r="AF3503" t="s">
        <v>10177</v>
      </c>
      <c r="AG3503" t="s">
        <v>9655</v>
      </c>
      <c r="AH3503" t="s">
        <v>9656</v>
      </c>
      <c r="AI3503" t="s">
        <v>9708</v>
      </c>
      <c r="AJ3503" s="7">
        <v>43465</v>
      </c>
      <c r="AK3503" t="s">
        <v>4008</v>
      </c>
      <c r="AL3503" t="s">
        <v>109</v>
      </c>
      <c r="AM3503" t="s">
        <v>3891</v>
      </c>
      <c r="AN3503" t="s">
        <v>10181</v>
      </c>
    </row>
    <row r="3504" spans="1:41">
      <c r="A3504" s="6" t="s">
        <v>4007</v>
      </c>
      <c r="B3504">
        <v>2016</v>
      </c>
      <c r="C3504">
        <v>3</v>
      </c>
      <c r="E3504" t="s">
        <v>100</v>
      </c>
      <c r="F3504" t="s">
        <v>101</v>
      </c>
      <c r="G3504" t="s">
        <v>102</v>
      </c>
      <c r="H3504" t="s">
        <v>3908</v>
      </c>
      <c r="I3504">
        <v>2017</v>
      </c>
      <c r="J3504">
        <v>4</v>
      </c>
      <c r="K3504" s="6">
        <v>43100</v>
      </c>
      <c r="L3504">
        <v>21</v>
      </c>
      <c r="M3504">
        <v>7</v>
      </c>
      <c r="N3504" t="s">
        <v>176</v>
      </c>
      <c r="O3504" s="8">
        <v>3.14</v>
      </c>
      <c r="P3504" s="8">
        <v>3.1</v>
      </c>
      <c r="Q3504" s="8">
        <v>2.79</v>
      </c>
      <c r="R3504" s="8">
        <v>3.43</v>
      </c>
      <c r="S3504" s="8">
        <v>2</v>
      </c>
      <c r="T3504" s="8">
        <v>4.29</v>
      </c>
      <c r="U3504" s="8">
        <v>0.51</v>
      </c>
      <c r="V3504" s="9">
        <v>32</v>
      </c>
      <c r="W3504" s="8">
        <v>0.64000000000000012</v>
      </c>
      <c r="X3504" s="8">
        <v>2.29</v>
      </c>
      <c r="Y3504" s="8">
        <v>4.0000000000000036E-2</v>
      </c>
      <c r="Z3504" s="8">
        <v>-0.10000000000000009</v>
      </c>
      <c r="AA3504">
        <v>-6.999999999999984E-2</v>
      </c>
      <c r="AF3504" t="s">
        <v>3909</v>
      </c>
      <c r="AG3504" t="s">
        <v>106</v>
      </c>
      <c r="AH3504" t="s">
        <v>107</v>
      </c>
      <c r="AI3504" t="s">
        <v>2673</v>
      </c>
      <c r="AJ3504" s="7">
        <v>43100</v>
      </c>
      <c r="AK3504" t="s">
        <v>4008</v>
      </c>
      <c r="AL3504" t="s">
        <v>109</v>
      </c>
      <c r="AM3504" t="s">
        <v>3910</v>
      </c>
      <c r="AN3504" t="s">
        <v>4022</v>
      </c>
      <c r="AO3504" t="str">
        <f>TEXT(A3504,"yyyy-mm-dd")</f>
        <v>2016-03-31</v>
      </c>
    </row>
    <row r="3505" spans="1:41">
      <c r="A3505" s="6" t="s">
        <v>4007</v>
      </c>
      <c r="B3505">
        <v>2016</v>
      </c>
      <c r="C3505">
        <v>3</v>
      </c>
      <c r="E3505" t="s">
        <v>100</v>
      </c>
      <c r="F3505" t="s">
        <v>101</v>
      </c>
      <c r="G3505" t="s">
        <v>83</v>
      </c>
      <c r="H3505" t="s">
        <v>3453</v>
      </c>
      <c r="I3505">
        <v>2017</v>
      </c>
      <c r="K3505" s="6">
        <v>43100</v>
      </c>
      <c r="L3505">
        <v>21</v>
      </c>
      <c r="N3505" t="s">
        <v>176</v>
      </c>
      <c r="O3505" s="8">
        <v>2.92</v>
      </c>
      <c r="P3505" s="8">
        <v>2.96</v>
      </c>
      <c r="Q3505" s="8">
        <v>2.62</v>
      </c>
      <c r="R3505" s="8">
        <v>3.11</v>
      </c>
      <c r="S3505" s="8">
        <v>2.2200000000000002</v>
      </c>
      <c r="T3505" s="8">
        <v>4</v>
      </c>
      <c r="U3505" s="8">
        <v>0.37</v>
      </c>
      <c r="V3505" s="9">
        <v>35</v>
      </c>
      <c r="W3505" s="8">
        <v>0.48999999999999977</v>
      </c>
      <c r="X3505" s="8">
        <v>1.7799999999999998</v>
      </c>
      <c r="Y3505" s="8">
        <v>-4.0000000000000036E-2</v>
      </c>
      <c r="Z3505" s="8">
        <v>-4.0000000000000036E-2</v>
      </c>
      <c r="AA3505">
        <v>-8.0000000000000515E-2</v>
      </c>
      <c r="AF3505" t="s">
        <v>10138</v>
      </c>
      <c r="AG3505" t="s">
        <v>9655</v>
      </c>
      <c r="AH3505" t="s">
        <v>9656</v>
      </c>
      <c r="AI3505" t="s">
        <v>9669</v>
      </c>
      <c r="AJ3505" s="7">
        <v>43100</v>
      </c>
      <c r="AK3505" t="s">
        <v>4008</v>
      </c>
      <c r="AL3505" t="s">
        <v>109</v>
      </c>
      <c r="AM3505" t="s">
        <v>3455</v>
      </c>
      <c r="AN3505" t="s">
        <v>10154</v>
      </c>
    </row>
    <row r="3506" spans="1:41">
      <c r="A3506" s="6" t="s">
        <v>4007</v>
      </c>
      <c r="B3506">
        <v>2016</v>
      </c>
      <c r="C3506">
        <v>3</v>
      </c>
      <c r="E3506" t="s">
        <v>100</v>
      </c>
      <c r="F3506" t="s">
        <v>101</v>
      </c>
      <c r="G3506" t="s">
        <v>102</v>
      </c>
      <c r="H3506" t="s">
        <v>3804</v>
      </c>
      <c r="I3506">
        <v>2017</v>
      </c>
      <c r="J3506">
        <v>3</v>
      </c>
      <c r="K3506" s="6">
        <v>43008</v>
      </c>
      <c r="L3506">
        <v>18</v>
      </c>
      <c r="M3506">
        <v>6</v>
      </c>
      <c r="N3506" t="s">
        <v>206</v>
      </c>
      <c r="O3506" s="8">
        <v>3</v>
      </c>
      <c r="P3506" s="8">
        <v>3</v>
      </c>
      <c r="Q3506" s="8">
        <v>2.78</v>
      </c>
      <c r="R3506" s="8">
        <v>3.2</v>
      </c>
      <c r="S3506" s="8">
        <v>2.4</v>
      </c>
      <c r="T3506" s="8">
        <v>4.2</v>
      </c>
      <c r="U3506" s="8">
        <v>0.38</v>
      </c>
      <c r="V3506" s="9">
        <v>32</v>
      </c>
      <c r="W3506" s="8">
        <v>0.42000000000000037</v>
      </c>
      <c r="X3506" s="8">
        <v>1.8000000000000003</v>
      </c>
      <c r="Y3506" s="8">
        <v>0</v>
      </c>
      <c r="Z3506" s="8">
        <v>0</v>
      </c>
      <c r="AA3506">
        <v>4.4408920985006262E-16</v>
      </c>
      <c r="AF3506" t="s">
        <v>3906</v>
      </c>
      <c r="AG3506" t="s">
        <v>106</v>
      </c>
      <c r="AH3506" t="s">
        <v>107</v>
      </c>
      <c r="AI3506" t="s">
        <v>2670</v>
      </c>
      <c r="AJ3506" s="7">
        <v>43008</v>
      </c>
      <c r="AK3506" t="s">
        <v>4008</v>
      </c>
      <c r="AL3506" t="s">
        <v>109</v>
      </c>
      <c r="AM3506" t="s">
        <v>3806</v>
      </c>
      <c r="AN3506" t="s">
        <v>4021</v>
      </c>
      <c r="AO3506" t="str">
        <f>TEXT(A3506,"yyyy-mm-dd")</f>
        <v>2016-03-31</v>
      </c>
    </row>
    <row r="3507" spans="1:41">
      <c r="A3507" s="6" t="s">
        <v>4007</v>
      </c>
      <c r="B3507">
        <v>2016</v>
      </c>
      <c r="C3507">
        <v>3</v>
      </c>
      <c r="E3507" t="s">
        <v>100</v>
      </c>
      <c r="F3507" t="s">
        <v>101</v>
      </c>
      <c r="G3507" t="s">
        <v>102</v>
      </c>
      <c r="H3507" t="s">
        <v>3701</v>
      </c>
      <c r="I3507">
        <v>2017</v>
      </c>
      <c r="J3507">
        <v>2</v>
      </c>
      <c r="K3507" s="6">
        <v>42916</v>
      </c>
      <c r="L3507">
        <v>15</v>
      </c>
      <c r="M3507">
        <v>5</v>
      </c>
      <c r="N3507" t="s">
        <v>236</v>
      </c>
      <c r="O3507" s="8">
        <v>2.73</v>
      </c>
      <c r="P3507" s="8">
        <v>2.8</v>
      </c>
      <c r="Q3507" s="8">
        <v>2.3199999999999998</v>
      </c>
      <c r="R3507" s="8">
        <v>3</v>
      </c>
      <c r="S3507" s="8">
        <v>1.77</v>
      </c>
      <c r="T3507" s="8">
        <v>4.0999999999999996</v>
      </c>
      <c r="U3507" s="8">
        <v>0.56999999999999995</v>
      </c>
      <c r="V3507" s="9">
        <v>33</v>
      </c>
      <c r="W3507" s="8">
        <v>0.68000000000000016</v>
      </c>
      <c r="X3507" s="8">
        <v>2.3299999999999996</v>
      </c>
      <c r="Y3507" s="8">
        <v>-6.999999999999984E-2</v>
      </c>
      <c r="Z3507" s="8">
        <v>9.9999999999999645E-2</v>
      </c>
      <c r="AA3507">
        <v>-5.9999999999999609E-2</v>
      </c>
      <c r="AF3507" t="s">
        <v>3904</v>
      </c>
      <c r="AG3507" t="s">
        <v>106</v>
      </c>
      <c r="AH3507" t="s">
        <v>107</v>
      </c>
      <c r="AI3507" t="s">
        <v>2667</v>
      </c>
      <c r="AJ3507" s="7">
        <v>42916</v>
      </c>
      <c r="AK3507" t="s">
        <v>4008</v>
      </c>
      <c r="AL3507" t="s">
        <v>109</v>
      </c>
      <c r="AM3507" t="s">
        <v>3703</v>
      </c>
      <c r="AN3507" t="s">
        <v>4020</v>
      </c>
      <c r="AO3507" t="str">
        <f>TEXT(A3507,"yyyy-mm-dd")</f>
        <v>2016-03-31</v>
      </c>
    </row>
    <row r="3508" spans="1:41">
      <c r="A3508" s="6" t="s">
        <v>4007</v>
      </c>
      <c r="B3508">
        <v>2016</v>
      </c>
      <c r="C3508">
        <v>3</v>
      </c>
      <c r="E3508" t="s">
        <v>100</v>
      </c>
      <c r="F3508" t="s">
        <v>101</v>
      </c>
      <c r="G3508" t="s">
        <v>102</v>
      </c>
      <c r="H3508" t="s">
        <v>3594</v>
      </c>
      <c r="I3508">
        <v>2017</v>
      </c>
      <c r="J3508">
        <v>1</v>
      </c>
      <c r="K3508" s="6">
        <v>42825</v>
      </c>
      <c r="L3508">
        <v>12</v>
      </c>
      <c r="M3508">
        <v>4</v>
      </c>
      <c r="N3508" t="s">
        <v>261</v>
      </c>
      <c r="O3508" s="8">
        <v>2.87</v>
      </c>
      <c r="P3508" s="8">
        <v>2.8</v>
      </c>
      <c r="Q3508" s="8">
        <v>2.5</v>
      </c>
      <c r="R3508" s="8">
        <v>3.2</v>
      </c>
      <c r="S3508" s="8">
        <v>1.5</v>
      </c>
      <c r="T3508" s="8">
        <v>4.0999999999999996</v>
      </c>
      <c r="U3508" s="8">
        <v>0.57999999999999996</v>
      </c>
      <c r="V3508" s="9">
        <v>33</v>
      </c>
      <c r="W3508" s="8">
        <v>0.70000000000000018</v>
      </c>
      <c r="X3508" s="8">
        <v>2.5999999999999996</v>
      </c>
      <c r="Y3508" s="8">
        <v>7.0000000000000284E-2</v>
      </c>
      <c r="Z3508" s="8">
        <v>0</v>
      </c>
      <c r="AA3508">
        <v>4.9999999999999822E-2</v>
      </c>
      <c r="AF3508" t="s">
        <v>3902</v>
      </c>
      <c r="AG3508" t="s">
        <v>106</v>
      </c>
      <c r="AH3508" t="s">
        <v>107</v>
      </c>
      <c r="AI3508" t="s">
        <v>502</v>
      </c>
      <c r="AJ3508" s="7">
        <v>42825</v>
      </c>
      <c r="AK3508" t="s">
        <v>4008</v>
      </c>
      <c r="AL3508" t="s">
        <v>109</v>
      </c>
      <c r="AM3508" t="s">
        <v>3596</v>
      </c>
      <c r="AN3508" t="s">
        <v>4019</v>
      </c>
      <c r="AO3508" t="str">
        <f>TEXT(A3508,"yyyy-mm-dd")</f>
        <v>2016-03-31</v>
      </c>
    </row>
    <row r="3509" spans="1:41">
      <c r="A3509" s="6" t="s">
        <v>4007</v>
      </c>
      <c r="B3509">
        <v>2016</v>
      </c>
      <c r="C3509">
        <v>3</v>
      </c>
      <c r="E3509" t="s">
        <v>100</v>
      </c>
      <c r="F3509" t="s">
        <v>101</v>
      </c>
      <c r="G3509" t="s">
        <v>102</v>
      </c>
      <c r="H3509" t="s">
        <v>3472</v>
      </c>
      <c r="I3509">
        <v>2016</v>
      </c>
      <c r="J3509">
        <v>4</v>
      </c>
      <c r="K3509" s="6">
        <v>42735</v>
      </c>
      <c r="L3509">
        <v>9</v>
      </c>
      <c r="M3509">
        <v>3</v>
      </c>
      <c r="N3509" t="s">
        <v>173</v>
      </c>
      <c r="O3509" s="8">
        <v>2.44</v>
      </c>
      <c r="P3509" s="8">
        <v>2.5</v>
      </c>
      <c r="Q3509" s="8">
        <v>2.1</v>
      </c>
      <c r="R3509" s="8">
        <v>2.73</v>
      </c>
      <c r="S3509" s="8">
        <v>1.3</v>
      </c>
      <c r="T3509" s="8">
        <v>3.4</v>
      </c>
      <c r="U3509" s="8">
        <v>0.49</v>
      </c>
      <c r="V3509" s="9">
        <v>36</v>
      </c>
      <c r="W3509" s="8">
        <v>0.62999999999999989</v>
      </c>
      <c r="X3509" s="8">
        <v>2.0999999999999996</v>
      </c>
      <c r="Y3509" s="8">
        <v>-6.0000000000000053E-2</v>
      </c>
      <c r="Z3509" s="8">
        <v>0</v>
      </c>
      <c r="AA3509">
        <v>1.0000000000000231E-2</v>
      </c>
      <c r="AF3509" t="s">
        <v>3473</v>
      </c>
      <c r="AG3509" t="s">
        <v>106</v>
      </c>
      <c r="AH3509" t="s">
        <v>107</v>
      </c>
      <c r="AI3509" t="s">
        <v>497</v>
      </c>
      <c r="AJ3509" s="7">
        <v>42735</v>
      </c>
      <c r="AK3509" t="s">
        <v>4008</v>
      </c>
      <c r="AL3509" t="s">
        <v>109</v>
      </c>
      <c r="AM3509" t="s">
        <v>3474</v>
      </c>
      <c r="AN3509" t="s">
        <v>4018</v>
      </c>
      <c r="AO3509" t="str">
        <f>TEXT(A3509,"yyyy-mm-dd")</f>
        <v>2016-03-31</v>
      </c>
    </row>
    <row r="3510" spans="1:41">
      <c r="A3510" s="6" t="s">
        <v>4007</v>
      </c>
      <c r="B3510">
        <v>2016</v>
      </c>
      <c r="C3510">
        <v>3</v>
      </c>
      <c r="E3510" t="s">
        <v>100</v>
      </c>
      <c r="F3510" t="s">
        <v>101</v>
      </c>
      <c r="G3510" t="s">
        <v>83</v>
      </c>
      <c r="H3510" t="s">
        <v>3018</v>
      </c>
      <c r="I3510">
        <v>2016</v>
      </c>
      <c r="K3510" s="6">
        <v>42735</v>
      </c>
      <c r="L3510">
        <v>9</v>
      </c>
      <c r="N3510" t="s">
        <v>173</v>
      </c>
      <c r="O3510" s="8">
        <v>2.4</v>
      </c>
      <c r="P3510" s="8">
        <v>2.4</v>
      </c>
      <c r="Q3510" s="8">
        <v>2.2200000000000002</v>
      </c>
      <c r="R3510" s="8">
        <v>2.5299999999999998</v>
      </c>
      <c r="S3510" s="8">
        <v>1.7</v>
      </c>
      <c r="T3510" s="8">
        <v>3.2</v>
      </c>
      <c r="U3510" s="8">
        <v>0.28999999999999998</v>
      </c>
      <c r="V3510" s="9">
        <v>35</v>
      </c>
      <c r="W3510" s="8">
        <v>0.30999999999999961</v>
      </c>
      <c r="X3510" s="8">
        <v>1.5000000000000002</v>
      </c>
      <c r="Y3510" s="8">
        <v>0</v>
      </c>
      <c r="Z3510" s="8">
        <v>-9.0000000000000302E-2</v>
      </c>
      <c r="AA3510">
        <v>9.9999999999993427E-3</v>
      </c>
      <c r="AF3510" t="s">
        <v>10098</v>
      </c>
      <c r="AG3510" t="s">
        <v>9655</v>
      </c>
      <c r="AH3510" t="s">
        <v>9656</v>
      </c>
      <c r="AI3510" t="s">
        <v>9657</v>
      </c>
      <c r="AJ3510" s="7">
        <v>42735</v>
      </c>
      <c r="AK3510" t="s">
        <v>4008</v>
      </c>
      <c r="AL3510" t="s">
        <v>109</v>
      </c>
      <c r="AM3510" t="s">
        <v>3020</v>
      </c>
      <c r="AN3510" t="s">
        <v>10127</v>
      </c>
    </row>
    <row r="3511" spans="1:41">
      <c r="A3511" s="6" t="s">
        <v>4007</v>
      </c>
      <c r="B3511">
        <v>2016</v>
      </c>
      <c r="C3511">
        <v>3</v>
      </c>
      <c r="E3511" t="s">
        <v>100</v>
      </c>
      <c r="F3511" t="s">
        <v>101</v>
      </c>
      <c r="G3511" t="s">
        <v>102</v>
      </c>
      <c r="H3511" t="s">
        <v>3368</v>
      </c>
      <c r="I3511">
        <v>2016</v>
      </c>
      <c r="J3511">
        <v>3</v>
      </c>
      <c r="K3511" s="6">
        <v>42643</v>
      </c>
      <c r="L3511">
        <v>6</v>
      </c>
      <c r="M3511">
        <v>2</v>
      </c>
      <c r="N3511" t="s">
        <v>203</v>
      </c>
      <c r="O3511" s="8">
        <v>2.35</v>
      </c>
      <c r="P3511" s="8">
        <v>2.2999999999999998</v>
      </c>
      <c r="Q3511" s="8">
        <v>2.1</v>
      </c>
      <c r="R3511" s="8">
        <v>2.76</v>
      </c>
      <c r="S3511" s="8">
        <v>1.3</v>
      </c>
      <c r="T3511" s="8">
        <v>3.5</v>
      </c>
      <c r="U3511" s="8">
        <v>0.46</v>
      </c>
      <c r="V3511" s="9">
        <v>36</v>
      </c>
      <c r="W3511" s="8">
        <v>0.6599999999999997</v>
      </c>
      <c r="X3511" s="8">
        <v>2.2000000000000002</v>
      </c>
      <c r="Y3511" s="8">
        <v>5.0000000000000266E-2</v>
      </c>
      <c r="Z3511" s="8">
        <v>-7.0000000000000284E-2</v>
      </c>
      <c r="AA3511">
        <v>6.999999999999984E-2</v>
      </c>
      <c r="AF3511" t="s">
        <v>3470</v>
      </c>
      <c r="AG3511" t="s">
        <v>106</v>
      </c>
      <c r="AH3511" t="s">
        <v>107</v>
      </c>
      <c r="AI3511" t="s">
        <v>427</v>
      </c>
      <c r="AJ3511" s="7">
        <v>42643</v>
      </c>
      <c r="AK3511" t="s">
        <v>4008</v>
      </c>
      <c r="AL3511" t="s">
        <v>109</v>
      </c>
      <c r="AM3511" t="s">
        <v>3370</v>
      </c>
      <c r="AN3511" t="s">
        <v>4017</v>
      </c>
      <c r="AO3511" t="str">
        <f>TEXT(A3511,"yyyy-mm-dd")</f>
        <v>2016-03-31</v>
      </c>
    </row>
    <row r="3512" spans="1:41">
      <c r="A3512" s="6" t="s">
        <v>4007</v>
      </c>
      <c r="B3512">
        <v>2016</v>
      </c>
      <c r="C3512">
        <v>3</v>
      </c>
      <c r="E3512" t="s">
        <v>100</v>
      </c>
      <c r="F3512" t="s">
        <v>101</v>
      </c>
      <c r="G3512" t="s">
        <v>102</v>
      </c>
      <c r="H3512" t="s">
        <v>3265</v>
      </c>
      <c r="I3512">
        <v>2016</v>
      </c>
      <c r="J3512">
        <v>2</v>
      </c>
      <c r="K3512" s="6">
        <v>42551</v>
      </c>
      <c r="L3512">
        <v>3</v>
      </c>
      <c r="M3512">
        <v>1</v>
      </c>
      <c r="N3512" t="s">
        <v>233</v>
      </c>
      <c r="O3512" s="8">
        <v>2.59</v>
      </c>
      <c r="P3512" s="8">
        <v>2.4</v>
      </c>
      <c r="Q3512" s="8">
        <v>2.2999999999999998</v>
      </c>
      <c r="R3512" s="8">
        <v>2.81</v>
      </c>
      <c r="S3512" s="8">
        <v>1.6</v>
      </c>
      <c r="T3512" s="8">
        <v>4</v>
      </c>
      <c r="U3512" s="8">
        <v>0.49</v>
      </c>
      <c r="V3512" s="9">
        <v>36</v>
      </c>
      <c r="W3512" s="8">
        <v>0.51000000000000023</v>
      </c>
      <c r="X3512" s="8">
        <v>2.4</v>
      </c>
      <c r="Y3512" s="8">
        <v>0.18999999999999995</v>
      </c>
      <c r="Z3512" s="8">
        <v>-0.14999999999999991</v>
      </c>
      <c r="AA3512">
        <v>-1.9999999999999574E-2</v>
      </c>
      <c r="AF3512" t="s">
        <v>3468</v>
      </c>
      <c r="AG3512" t="s">
        <v>106</v>
      </c>
      <c r="AH3512" t="s">
        <v>107</v>
      </c>
      <c r="AI3512" t="s">
        <v>340</v>
      </c>
      <c r="AJ3512" s="7">
        <v>42551</v>
      </c>
      <c r="AK3512" t="s">
        <v>4008</v>
      </c>
      <c r="AL3512" t="s">
        <v>109</v>
      </c>
      <c r="AM3512" t="s">
        <v>3267</v>
      </c>
      <c r="AN3512" t="s">
        <v>4016</v>
      </c>
      <c r="AO3512" t="str">
        <f>TEXT(A3512,"yyyy-mm-dd")</f>
        <v>2016-03-31</v>
      </c>
    </row>
    <row r="3513" spans="1:41">
      <c r="A3513" s="6" t="s">
        <v>4007</v>
      </c>
      <c r="B3513">
        <v>2016</v>
      </c>
      <c r="C3513">
        <v>3</v>
      </c>
      <c r="E3513" t="s">
        <v>100</v>
      </c>
      <c r="F3513" t="s">
        <v>101</v>
      </c>
      <c r="G3513" t="s">
        <v>102</v>
      </c>
      <c r="H3513" t="s">
        <v>3159</v>
      </c>
      <c r="I3513">
        <v>2016</v>
      </c>
      <c r="J3513">
        <v>1</v>
      </c>
      <c r="K3513" s="6">
        <v>42460</v>
      </c>
      <c r="L3513">
        <v>0</v>
      </c>
      <c r="M3513">
        <v>0</v>
      </c>
      <c r="N3513" t="s">
        <v>178</v>
      </c>
      <c r="O3513" s="8">
        <v>2.23</v>
      </c>
      <c r="P3513" s="8">
        <v>2.2200000000000002</v>
      </c>
      <c r="Q3513" s="8">
        <v>2</v>
      </c>
      <c r="R3513" s="8">
        <v>2.5</v>
      </c>
      <c r="S3513" s="8">
        <v>1.1299999999999999</v>
      </c>
      <c r="T3513" s="8">
        <v>3.05</v>
      </c>
      <c r="U3513" s="8">
        <v>0.4</v>
      </c>
      <c r="V3513" s="9">
        <v>36</v>
      </c>
      <c r="W3513" s="8">
        <v>0.5</v>
      </c>
      <c r="X3513" s="8">
        <v>1.92</v>
      </c>
      <c r="Y3513" s="8">
        <v>9.9999999999997868E-3</v>
      </c>
      <c r="Z3513" s="8">
        <v>-4.9999999999999822E-2</v>
      </c>
      <c r="AA3513">
        <v>7.0000000000000284E-2</v>
      </c>
      <c r="AF3513" t="s">
        <v>3466</v>
      </c>
      <c r="AG3513" t="s">
        <v>106</v>
      </c>
      <c r="AH3513" t="s">
        <v>107</v>
      </c>
      <c r="AI3513" t="s">
        <v>108</v>
      </c>
      <c r="AJ3513" s="7">
        <v>42460</v>
      </c>
      <c r="AK3513" t="s">
        <v>4008</v>
      </c>
      <c r="AL3513" t="s">
        <v>109</v>
      </c>
      <c r="AM3513" t="s">
        <v>3161</v>
      </c>
      <c r="AN3513" t="s">
        <v>4015</v>
      </c>
      <c r="AO3513" t="str">
        <f>TEXT(A3513,"yyyy-mm-dd")</f>
        <v>2016-03-31</v>
      </c>
    </row>
    <row r="3514" spans="1:41">
      <c r="A3514" s="6" t="s">
        <v>4007</v>
      </c>
      <c r="B3514">
        <v>2016</v>
      </c>
      <c r="C3514">
        <v>3</v>
      </c>
      <c r="E3514" t="s">
        <v>2685</v>
      </c>
      <c r="F3514" t="s">
        <v>101</v>
      </c>
      <c r="G3514" t="s">
        <v>774</v>
      </c>
      <c r="H3514" t="s">
        <v>2686</v>
      </c>
      <c r="K3514" s="6"/>
      <c r="O3514" s="8">
        <v>3.26</v>
      </c>
      <c r="P3514" s="8">
        <v>3.3</v>
      </c>
      <c r="Q3514" s="8">
        <v>3</v>
      </c>
      <c r="R3514" s="8">
        <v>3.47</v>
      </c>
      <c r="S3514" s="8">
        <v>2.4</v>
      </c>
      <c r="T3514" s="8">
        <v>4.5</v>
      </c>
      <c r="U3514" s="8">
        <v>0.47</v>
      </c>
      <c r="V3514" s="9">
        <v>25</v>
      </c>
      <c r="W3514" s="8">
        <v>0.4700000000000002</v>
      </c>
      <c r="X3514" s="8">
        <v>2.1</v>
      </c>
      <c r="Y3514" s="8">
        <v>-4.0000000000000036E-2</v>
      </c>
      <c r="Z3514" s="8">
        <v>0</v>
      </c>
      <c r="AA3514">
        <v>8.0000000000000071E-2</v>
      </c>
      <c r="AF3514" t="s">
        <v>2687</v>
      </c>
      <c r="AG3514" t="s">
        <v>2688</v>
      </c>
      <c r="AH3514" t="s">
        <v>2689</v>
      </c>
      <c r="AI3514" t="s">
        <v>2690</v>
      </c>
      <c r="AJ3514" s="7"/>
      <c r="AK3514" t="s">
        <v>4008</v>
      </c>
      <c r="AL3514" t="s">
        <v>109</v>
      </c>
      <c r="AM3514" t="s">
        <v>2686</v>
      </c>
      <c r="AN3514" t="s">
        <v>4038</v>
      </c>
      <c r="AO3514" t="str">
        <f>TEXT(A3514,"yyyy-mm-dd")</f>
        <v>2016-03-31</v>
      </c>
    </row>
    <row r="3515" spans="1:41">
      <c r="A3515" s="6" t="s">
        <v>4007</v>
      </c>
      <c r="B3515">
        <v>2016</v>
      </c>
      <c r="C3515">
        <v>3</v>
      </c>
      <c r="E3515" t="s">
        <v>81</v>
      </c>
      <c r="F3515" t="s">
        <v>82</v>
      </c>
      <c r="G3515" t="s">
        <v>83</v>
      </c>
      <c r="H3515" t="s">
        <v>3889</v>
      </c>
      <c r="I3515">
        <v>2018</v>
      </c>
      <c r="K3515" s="6">
        <v>43465</v>
      </c>
      <c r="L3515">
        <v>33</v>
      </c>
      <c r="N3515" t="s">
        <v>810</v>
      </c>
      <c r="O3515" s="8">
        <v>3.5</v>
      </c>
      <c r="P3515" s="8">
        <v>3.4</v>
      </c>
      <c r="Q3515" s="8">
        <v>3.3</v>
      </c>
      <c r="R3515" s="8">
        <v>3.6</v>
      </c>
      <c r="S3515" s="8">
        <v>3</v>
      </c>
      <c r="T3515" s="8">
        <v>4.8</v>
      </c>
      <c r="U3515" s="8">
        <v>0.39</v>
      </c>
      <c r="V3515" s="9">
        <v>30</v>
      </c>
      <c r="W3515" s="8">
        <v>0.30000000000000027</v>
      </c>
      <c r="X3515" s="8">
        <v>1.7999999999999998</v>
      </c>
      <c r="Y3515" s="8">
        <v>0.10000000000000009</v>
      </c>
      <c r="Z3515" s="8">
        <v>0</v>
      </c>
      <c r="AA3515">
        <v>-7.9999999999999627E-2</v>
      </c>
      <c r="AF3515" t="s">
        <v>3890</v>
      </c>
      <c r="AG3515" t="s">
        <v>87</v>
      </c>
      <c r="AH3515" t="s">
        <v>88</v>
      </c>
      <c r="AI3515" t="s">
        <v>359</v>
      </c>
      <c r="AJ3515" s="7">
        <v>43465</v>
      </c>
      <c r="AK3515" t="s">
        <v>4008</v>
      </c>
      <c r="AL3515" t="s">
        <v>91</v>
      </c>
      <c r="AM3515" t="s">
        <v>3891</v>
      </c>
      <c r="AN3515" t="s">
        <v>4011</v>
      </c>
      <c r="AO3515" t="str">
        <f>TEXT(A3515,"yyyy-mm-dd")</f>
        <v>2016-03-31</v>
      </c>
    </row>
    <row r="3516" spans="1:41">
      <c r="A3516" s="6" t="s">
        <v>4007</v>
      </c>
      <c r="B3516">
        <v>2016</v>
      </c>
      <c r="C3516">
        <v>3</v>
      </c>
      <c r="E3516" t="s">
        <v>392</v>
      </c>
      <c r="F3516" t="s">
        <v>82</v>
      </c>
      <c r="G3516" t="s">
        <v>83</v>
      </c>
      <c r="H3516" t="s">
        <v>3889</v>
      </c>
      <c r="I3516">
        <v>2018</v>
      </c>
      <c r="K3516" s="6">
        <v>43465</v>
      </c>
      <c r="L3516">
        <v>33</v>
      </c>
      <c r="N3516" t="s">
        <v>810</v>
      </c>
      <c r="O3516" s="8">
        <v>3.25</v>
      </c>
      <c r="P3516" s="8">
        <v>3.2</v>
      </c>
      <c r="Q3516" s="8">
        <v>3.03</v>
      </c>
      <c r="R3516" s="8">
        <v>3.3</v>
      </c>
      <c r="S3516" s="8">
        <v>2.64</v>
      </c>
      <c r="T3516" s="8">
        <v>3.87</v>
      </c>
      <c r="U3516" s="8">
        <v>0.32</v>
      </c>
      <c r="V3516" s="9">
        <v>26</v>
      </c>
      <c r="W3516" s="8">
        <v>0.27</v>
      </c>
      <c r="X3516" s="8">
        <v>1.23</v>
      </c>
      <c r="Y3516" s="8">
        <v>4.9999999999999822E-2</v>
      </c>
      <c r="Z3516" s="8">
        <v>0</v>
      </c>
      <c r="AA3516">
        <v>7.0000000000000284E-2</v>
      </c>
      <c r="AF3516" t="s">
        <v>3890</v>
      </c>
      <c r="AG3516" t="s">
        <v>87</v>
      </c>
      <c r="AH3516" t="s">
        <v>88</v>
      </c>
      <c r="AI3516" t="s">
        <v>359</v>
      </c>
      <c r="AJ3516" s="7">
        <v>43465</v>
      </c>
      <c r="AK3516" t="s">
        <v>4008</v>
      </c>
      <c r="AL3516" t="s">
        <v>393</v>
      </c>
      <c r="AM3516" t="s">
        <v>3891</v>
      </c>
      <c r="AN3516" t="s">
        <v>4014</v>
      </c>
      <c r="AO3516" t="str">
        <f>TEXT(A3516,"yyyy-mm-dd")</f>
        <v>2016-03-31</v>
      </c>
    </row>
    <row r="3517" spans="1:41">
      <c r="A3517" s="6" t="s">
        <v>4007</v>
      </c>
      <c r="B3517">
        <v>2016</v>
      </c>
      <c r="C3517">
        <v>3</v>
      </c>
      <c r="E3517" t="s">
        <v>81</v>
      </c>
      <c r="F3517" t="s">
        <v>82</v>
      </c>
      <c r="G3517" t="s">
        <v>83</v>
      </c>
      <c r="H3517" t="s">
        <v>3453</v>
      </c>
      <c r="I3517">
        <v>2017</v>
      </c>
      <c r="K3517" s="6">
        <v>43100</v>
      </c>
      <c r="L3517">
        <v>21</v>
      </c>
      <c r="N3517" t="s">
        <v>176</v>
      </c>
      <c r="O3517" s="8">
        <v>3.41</v>
      </c>
      <c r="P3517" s="8">
        <v>3.38</v>
      </c>
      <c r="Q3517" s="8">
        <v>3.22</v>
      </c>
      <c r="R3517" s="8">
        <v>3.51</v>
      </c>
      <c r="S3517" s="8">
        <v>3</v>
      </c>
      <c r="T3517" s="8">
        <v>4.0999999999999996</v>
      </c>
      <c r="U3517" s="8">
        <v>0.28000000000000003</v>
      </c>
      <c r="V3517" s="9">
        <v>36</v>
      </c>
      <c r="W3517" s="8">
        <v>0.28999999999999959</v>
      </c>
      <c r="X3517" s="8">
        <v>1.0999999999999996</v>
      </c>
      <c r="Y3517" s="8">
        <v>3.0000000000000249E-2</v>
      </c>
      <c r="Z3517" s="8">
        <v>4.9999999999999822E-2</v>
      </c>
      <c r="AA3517">
        <v>-1.0000000000000231E-2</v>
      </c>
      <c r="AF3517" t="s">
        <v>3454</v>
      </c>
      <c r="AG3517" t="s">
        <v>87</v>
      </c>
      <c r="AH3517" t="s">
        <v>88</v>
      </c>
      <c r="AI3517" t="s">
        <v>97</v>
      </c>
      <c r="AJ3517" s="7">
        <v>43100</v>
      </c>
      <c r="AK3517" t="s">
        <v>4008</v>
      </c>
      <c r="AL3517" t="s">
        <v>91</v>
      </c>
      <c r="AM3517" t="s">
        <v>3455</v>
      </c>
      <c r="AN3517" t="s">
        <v>4010</v>
      </c>
      <c r="AO3517" t="str">
        <f>TEXT(A3517,"yyyy-mm-dd")</f>
        <v>2016-03-31</v>
      </c>
    </row>
    <row r="3518" spans="1:41">
      <c r="A3518" s="6" t="s">
        <v>4007</v>
      </c>
      <c r="B3518">
        <v>2016</v>
      </c>
      <c r="C3518">
        <v>3</v>
      </c>
      <c r="E3518" t="s">
        <v>392</v>
      </c>
      <c r="F3518" t="s">
        <v>82</v>
      </c>
      <c r="G3518" t="s">
        <v>83</v>
      </c>
      <c r="H3518" t="s">
        <v>3453</v>
      </c>
      <c r="I3518">
        <v>2017</v>
      </c>
      <c r="K3518" s="6">
        <v>43100</v>
      </c>
      <c r="L3518">
        <v>21</v>
      </c>
      <c r="N3518" t="s">
        <v>176</v>
      </c>
      <c r="O3518" s="8">
        <v>3.2</v>
      </c>
      <c r="P3518" s="8">
        <v>3.23</v>
      </c>
      <c r="Q3518" s="8">
        <v>3.01</v>
      </c>
      <c r="R3518" s="8">
        <v>3.41</v>
      </c>
      <c r="S3518" s="8">
        <v>2.0299999999999998</v>
      </c>
      <c r="T3518" s="8">
        <v>3.88</v>
      </c>
      <c r="U3518" s="8">
        <v>0.39</v>
      </c>
      <c r="V3518" s="9">
        <v>34</v>
      </c>
      <c r="W3518" s="8">
        <v>0.40000000000000036</v>
      </c>
      <c r="X3518" s="8">
        <v>1.85</v>
      </c>
      <c r="Y3518" s="8">
        <v>-2.9999999999999805E-2</v>
      </c>
      <c r="Z3518" s="8">
        <v>8.0000000000000071E-2</v>
      </c>
      <c r="AA3518">
        <v>9.0000000000000302E-2</v>
      </c>
      <c r="AF3518" t="s">
        <v>3454</v>
      </c>
      <c r="AG3518" t="s">
        <v>87</v>
      </c>
      <c r="AH3518" t="s">
        <v>88</v>
      </c>
      <c r="AI3518" t="s">
        <v>97</v>
      </c>
      <c r="AJ3518" s="7">
        <v>43100</v>
      </c>
      <c r="AK3518" t="s">
        <v>4008</v>
      </c>
      <c r="AL3518" t="s">
        <v>393</v>
      </c>
      <c r="AM3518" t="s">
        <v>3455</v>
      </c>
      <c r="AN3518" t="s">
        <v>4013</v>
      </c>
      <c r="AO3518" t="str">
        <f>TEXT(A3518,"yyyy-mm-dd")</f>
        <v>2016-03-31</v>
      </c>
    </row>
    <row r="3519" spans="1:41">
      <c r="A3519" s="6" t="s">
        <v>4007</v>
      </c>
      <c r="B3519">
        <v>2016</v>
      </c>
      <c r="C3519">
        <v>3</v>
      </c>
      <c r="E3519" t="s">
        <v>81</v>
      </c>
      <c r="F3519" t="s">
        <v>82</v>
      </c>
      <c r="G3519" t="s">
        <v>83</v>
      </c>
      <c r="H3519" t="s">
        <v>3018</v>
      </c>
      <c r="I3519">
        <v>2016</v>
      </c>
      <c r="K3519" s="6">
        <v>42735</v>
      </c>
      <c r="L3519">
        <v>9</v>
      </c>
      <c r="N3519" t="s">
        <v>173</v>
      </c>
      <c r="O3519" s="8">
        <v>3.3</v>
      </c>
      <c r="P3519" s="8">
        <v>3.31</v>
      </c>
      <c r="Q3519" s="8">
        <v>3.08</v>
      </c>
      <c r="R3519" s="8">
        <v>3.47</v>
      </c>
      <c r="S3519" s="8">
        <v>2.69</v>
      </c>
      <c r="T3519" s="8">
        <v>3.87</v>
      </c>
      <c r="U3519" s="8">
        <v>0.31</v>
      </c>
      <c r="V3519" s="9">
        <v>36</v>
      </c>
      <c r="W3519" s="8">
        <v>0.39000000000000012</v>
      </c>
      <c r="X3519" s="8">
        <v>1.1800000000000002</v>
      </c>
      <c r="Y3519" s="8">
        <v>-1.0000000000000231E-2</v>
      </c>
      <c r="Z3519" s="8">
        <v>-6.999999999999984E-2</v>
      </c>
      <c r="AA3519">
        <v>-7.9999999999999627E-2</v>
      </c>
      <c r="AF3519" t="s">
        <v>3019</v>
      </c>
      <c r="AG3519" t="s">
        <v>87</v>
      </c>
      <c r="AH3519" t="s">
        <v>88</v>
      </c>
      <c r="AI3519" t="s">
        <v>89</v>
      </c>
      <c r="AJ3519" s="7">
        <v>42735</v>
      </c>
      <c r="AK3519" t="s">
        <v>4008</v>
      </c>
      <c r="AL3519" t="s">
        <v>91</v>
      </c>
      <c r="AM3519" t="s">
        <v>3020</v>
      </c>
      <c r="AN3519" t="s">
        <v>4009</v>
      </c>
      <c r="AO3519" t="str">
        <f>TEXT(A3519,"yyyy-mm-dd")</f>
        <v>2016-03-31</v>
      </c>
    </row>
    <row r="3520" spans="1:41">
      <c r="A3520" s="6" t="s">
        <v>4007</v>
      </c>
      <c r="B3520">
        <v>2016</v>
      </c>
      <c r="C3520">
        <v>3</v>
      </c>
      <c r="E3520" t="s">
        <v>392</v>
      </c>
      <c r="F3520" t="s">
        <v>82</v>
      </c>
      <c r="G3520" t="s">
        <v>83</v>
      </c>
      <c r="H3520" t="s">
        <v>3018</v>
      </c>
      <c r="I3520">
        <v>2016</v>
      </c>
      <c r="K3520" s="6">
        <v>42735</v>
      </c>
      <c r="L3520">
        <v>9</v>
      </c>
      <c r="N3520" t="s">
        <v>173</v>
      </c>
      <c r="O3520" s="8">
        <v>3.11</v>
      </c>
      <c r="P3520" s="8">
        <v>3.07</v>
      </c>
      <c r="Q3520" s="8">
        <v>2.91</v>
      </c>
      <c r="R3520" s="8">
        <v>3.37</v>
      </c>
      <c r="S3520" s="8">
        <v>2.36</v>
      </c>
      <c r="T3520" s="8">
        <v>3.98</v>
      </c>
      <c r="U3520" s="8">
        <v>0.35</v>
      </c>
      <c r="V3520" s="9">
        <v>34</v>
      </c>
      <c r="W3520" s="8">
        <v>0.45999999999999996</v>
      </c>
      <c r="X3520" s="8">
        <v>1.62</v>
      </c>
      <c r="Y3520" s="8">
        <v>4.0000000000000036E-2</v>
      </c>
      <c r="Z3520" s="8">
        <v>6.0000000000000053E-2</v>
      </c>
      <c r="AA3520">
        <v>-2.0000000000000018E-2</v>
      </c>
      <c r="AF3520" t="s">
        <v>3019</v>
      </c>
      <c r="AG3520" t="s">
        <v>87</v>
      </c>
      <c r="AH3520" t="s">
        <v>88</v>
      </c>
      <c r="AI3520" t="s">
        <v>89</v>
      </c>
      <c r="AJ3520" s="7">
        <v>42735</v>
      </c>
      <c r="AK3520" t="s">
        <v>4008</v>
      </c>
      <c r="AL3520" t="s">
        <v>393</v>
      </c>
      <c r="AM3520" t="s">
        <v>3020</v>
      </c>
      <c r="AN3520" t="s">
        <v>4012</v>
      </c>
      <c r="AO3520" t="str">
        <f>TEXT(A3520,"yyyy-mm-dd")</f>
        <v>2016-03-31</v>
      </c>
    </row>
    <row r="3521" spans="1:41">
      <c r="A3521" s="6" t="s">
        <v>4007</v>
      </c>
      <c r="B3521">
        <v>2016</v>
      </c>
      <c r="C3521">
        <v>3</v>
      </c>
      <c r="E3521" t="s">
        <v>81</v>
      </c>
      <c r="F3521" t="s">
        <v>82</v>
      </c>
      <c r="G3521" t="s">
        <v>774</v>
      </c>
      <c r="H3521" t="s">
        <v>775</v>
      </c>
      <c r="K3521" s="6"/>
      <c r="O3521" s="8">
        <v>3.36</v>
      </c>
      <c r="P3521" s="8">
        <v>3.3</v>
      </c>
      <c r="Q3521" s="8">
        <v>3.2</v>
      </c>
      <c r="R3521" s="8">
        <v>3.49</v>
      </c>
      <c r="S3521" s="8">
        <v>2.6</v>
      </c>
      <c r="T3521" s="8">
        <v>3.95</v>
      </c>
      <c r="U3521" s="8">
        <v>0.28000000000000003</v>
      </c>
      <c r="V3521" s="9">
        <v>32</v>
      </c>
      <c r="W3521" s="8">
        <v>0.29000000000000004</v>
      </c>
      <c r="X3521" s="8">
        <v>1.35</v>
      </c>
      <c r="Y3521" s="8">
        <v>6.0000000000000053E-2</v>
      </c>
      <c r="Z3521" s="8">
        <v>-8.0000000000000071E-2</v>
      </c>
      <c r="AA3521">
        <v>3.0000000000000249E-2</v>
      </c>
      <c r="AF3521" t="s">
        <v>776</v>
      </c>
      <c r="AG3521" t="s">
        <v>777</v>
      </c>
      <c r="AH3521" t="s">
        <v>778</v>
      </c>
      <c r="AI3521" t="s">
        <v>779</v>
      </c>
      <c r="AJ3521" s="7"/>
      <c r="AK3521" t="s">
        <v>4008</v>
      </c>
      <c r="AL3521" t="s">
        <v>91</v>
      </c>
      <c r="AM3521" t="s">
        <v>775</v>
      </c>
      <c r="AN3521" t="s">
        <v>4034</v>
      </c>
      <c r="AO3521" t="str">
        <f>TEXT(A3521,"yyyy-mm-dd")</f>
        <v>2016-03-31</v>
      </c>
    </row>
    <row r="3522" spans="1:41">
      <c r="A3522" s="6" t="s">
        <v>4007</v>
      </c>
      <c r="B3522">
        <v>2016</v>
      </c>
      <c r="C3522">
        <v>3</v>
      </c>
      <c r="E3522" t="s">
        <v>81</v>
      </c>
      <c r="F3522" t="s">
        <v>82</v>
      </c>
      <c r="G3522" t="s">
        <v>774</v>
      </c>
      <c r="H3522" t="s">
        <v>1536</v>
      </c>
      <c r="K3522" s="6"/>
      <c r="O3522" s="8">
        <v>3.26</v>
      </c>
      <c r="P3522" s="8">
        <v>3.3</v>
      </c>
      <c r="Q3522" s="8">
        <v>3.08</v>
      </c>
      <c r="R3522" s="8">
        <v>3.43</v>
      </c>
      <c r="S3522" s="8">
        <v>2.5099999999999998</v>
      </c>
      <c r="T3522" s="8">
        <v>3.8</v>
      </c>
      <c r="U3522" s="8">
        <v>0.25</v>
      </c>
      <c r="V3522" s="9">
        <v>32</v>
      </c>
      <c r="W3522" s="8">
        <v>0.35000000000000009</v>
      </c>
      <c r="X3522" s="8">
        <v>1.29</v>
      </c>
      <c r="Y3522" s="8">
        <v>-4.0000000000000036E-2</v>
      </c>
      <c r="Z3522" s="8">
        <v>0</v>
      </c>
      <c r="AA3522">
        <v>-0.14999999999999991</v>
      </c>
      <c r="AF3522" t="s">
        <v>1537</v>
      </c>
      <c r="AG3522" t="s">
        <v>777</v>
      </c>
      <c r="AH3522" t="s">
        <v>778</v>
      </c>
      <c r="AI3522" t="s">
        <v>1538</v>
      </c>
      <c r="AJ3522" s="7"/>
      <c r="AK3522" t="s">
        <v>4008</v>
      </c>
      <c r="AL3522" t="s">
        <v>91</v>
      </c>
      <c r="AM3522" t="s">
        <v>1536</v>
      </c>
      <c r="AN3522" t="s">
        <v>4035</v>
      </c>
      <c r="AO3522" t="str">
        <f>TEXT(A3522,"yyyy-mm-dd")</f>
        <v>2016-03-31</v>
      </c>
    </row>
    <row r="3523" spans="1:41">
      <c r="A3523" s="6" t="s">
        <v>4007</v>
      </c>
      <c r="B3523">
        <v>2016</v>
      </c>
      <c r="C3523">
        <v>3</v>
      </c>
      <c r="E3523" t="s">
        <v>392</v>
      </c>
      <c r="F3523" t="s">
        <v>82</v>
      </c>
      <c r="G3523" t="s">
        <v>774</v>
      </c>
      <c r="H3523" t="s">
        <v>775</v>
      </c>
      <c r="K3523" s="6"/>
      <c r="O3523" s="8">
        <v>3.2</v>
      </c>
      <c r="P3523" s="8">
        <v>3.2</v>
      </c>
      <c r="Q3523" s="8">
        <v>3</v>
      </c>
      <c r="R3523" s="8">
        <v>3.4</v>
      </c>
      <c r="S3523" s="8">
        <v>2.6</v>
      </c>
      <c r="T3523" s="8">
        <v>3.8</v>
      </c>
      <c r="U3523" s="8">
        <v>0.28000000000000003</v>
      </c>
      <c r="V3523" s="9">
        <v>28</v>
      </c>
      <c r="W3523" s="8">
        <v>0.39999999999999991</v>
      </c>
      <c r="X3523" s="8">
        <v>1.1999999999999997</v>
      </c>
      <c r="Y3523" s="8">
        <v>0</v>
      </c>
      <c r="Z3523" s="8">
        <v>0.10000000000000009</v>
      </c>
      <c r="AA3523">
        <v>0.10999999999999988</v>
      </c>
      <c r="AF3523" t="s">
        <v>776</v>
      </c>
      <c r="AG3523" t="s">
        <v>777</v>
      </c>
      <c r="AH3523" t="s">
        <v>778</v>
      </c>
      <c r="AI3523" t="s">
        <v>779</v>
      </c>
      <c r="AJ3523" s="7"/>
      <c r="AK3523" t="s">
        <v>4008</v>
      </c>
      <c r="AL3523" t="s">
        <v>393</v>
      </c>
      <c r="AM3523" t="s">
        <v>775</v>
      </c>
      <c r="AN3523" t="s">
        <v>4036</v>
      </c>
      <c r="AO3523" t="str">
        <f>TEXT(A3523,"yyyy-mm-dd")</f>
        <v>2016-03-31</v>
      </c>
    </row>
    <row r="3524" spans="1:41">
      <c r="A3524" s="6" t="s">
        <v>4007</v>
      </c>
      <c r="B3524">
        <v>2016</v>
      </c>
      <c r="C3524">
        <v>3</v>
      </c>
      <c r="E3524" t="s">
        <v>392</v>
      </c>
      <c r="F3524" t="s">
        <v>82</v>
      </c>
      <c r="G3524" t="s">
        <v>774</v>
      </c>
      <c r="H3524" t="s">
        <v>1536</v>
      </c>
      <c r="K3524" s="6"/>
      <c r="O3524" s="8">
        <v>3.1</v>
      </c>
      <c r="P3524" s="8">
        <v>3.17</v>
      </c>
      <c r="Q3524" s="8">
        <v>3</v>
      </c>
      <c r="R3524" s="8">
        <v>3.3</v>
      </c>
      <c r="S3524" s="8">
        <v>2.5</v>
      </c>
      <c r="T3524" s="8">
        <v>3.75</v>
      </c>
      <c r="U3524" s="8">
        <v>0.32</v>
      </c>
      <c r="V3524" s="9">
        <v>28</v>
      </c>
      <c r="W3524" s="8">
        <v>0.29999999999999982</v>
      </c>
      <c r="X3524" s="8">
        <v>1.25</v>
      </c>
      <c r="Y3524" s="8">
        <v>-6.999999999999984E-2</v>
      </c>
      <c r="Z3524" s="8">
        <v>0.16999999999999993</v>
      </c>
      <c r="AA3524">
        <v>-4.0000000000000036E-2</v>
      </c>
      <c r="AF3524" t="s">
        <v>1537</v>
      </c>
      <c r="AG3524" t="s">
        <v>777</v>
      </c>
      <c r="AH3524" t="s">
        <v>778</v>
      </c>
      <c r="AI3524" t="s">
        <v>1538</v>
      </c>
      <c r="AJ3524" s="7"/>
      <c r="AK3524" t="s">
        <v>4008</v>
      </c>
      <c r="AL3524" t="s">
        <v>393</v>
      </c>
      <c r="AM3524" t="s">
        <v>1536</v>
      </c>
      <c r="AN3524" t="s">
        <v>4037</v>
      </c>
      <c r="AO3524" t="str">
        <f>TEXT(A3524,"yyyy-mm-dd")</f>
        <v>2016-03-31</v>
      </c>
    </row>
    <row r="3525" spans="1:41">
      <c r="A3525" s="6" t="s">
        <v>4007</v>
      </c>
      <c r="B3525">
        <v>2016</v>
      </c>
      <c r="C3525">
        <v>3</v>
      </c>
      <c r="E3525" t="s">
        <v>112</v>
      </c>
      <c r="F3525" t="s">
        <v>113</v>
      </c>
      <c r="G3525" t="s">
        <v>83</v>
      </c>
      <c r="H3525" t="s">
        <v>3889</v>
      </c>
      <c r="I3525">
        <v>2018</v>
      </c>
      <c r="K3525" s="6">
        <v>43465</v>
      </c>
      <c r="L3525">
        <v>33</v>
      </c>
      <c r="N3525" t="s">
        <v>810</v>
      </c>
      <c r="O3525" s="8">
        <v>5.33</v>
      </c>
      <c r="P3525" s="8">
        <v>5.5</v>
      </c>
      <c r="Q3525" s="8">
        <v>4.8</v>
      </c>
      <c r="R3525" s="8">
        <v>5.75</v>
      </c>
      <c r="S3525" s="8">
        <v>3.8</v>
      </c>
      <c r="T3525" s="8">
        <v>6.54</v>
      </c>
      <c r="U3525" s="8">
        <v>0.7</v>
      </c>
      <c r="V3525" s="9">
        <v>25</v>
      </c>
      <c r="W3525" s="8">
        <v>0.95000000000000018</v>
      </c>
      <c r="X3525" s="8">
        <v>2.74</v>
      </c>
      <c r="Y3525" s="8">
        <v>-0.16999999999999993</v>
      </c>
      <c r="Z3525" s="8">
        <v>0.13999999999999968</v>
      </c>
      <c r="AA3525">
        <v>4.9999999999999822E-2</v>
      </c>
      <c r="AF3525" t="s">
        <v>3929</v>
      </c>
      <c r="AG3525" t="s">
        <v>115</v>
      </c>
      <c r="AH3525" t="s">
        <v>116</v>
      </c>
      <c r="AI3525" t="s">
        <v>359</v>
      </c>
      <c r="AJ3525" s="7">
        <v>43465</v>
      </c>
      <c r="AK3525" t="s">
        <v>4008</v>
      </c>
      <c r="AL3525" t="s">
        <v>118</v>
      </c>
      <c r="AM3525" t="s">
        <v>3891</v>
      </c>
      <c r="AN3525" t="s">
        <v>4041</v>
      </c>
      <c r="AO3525" t="str">
        <f>TEXT(A3525,"yyyy-mm-dd")</f>
        <v>2016-03-31</v>
      </c>
    </row>
    <row r="3526" spans="1:41">
      <c r="A3526" s="6" t="s">
        <v>4007</v>
      </c>
      <c r="B3526">
        <v>2016</v>
      </c>
      <c r="C3526">
        <v>3</v>
      </c>
      <c r="E3526" t="s">
        <v>2881</v>
      </c>
      <c r="F3526" t="s">
        <v>113</v>
      </c>
      <c r="G3526" t="s">
        <v>83</v>
      </c>
      <c r="H3526" t="s">
        <v>3889</v>
      </c>
      <c r="I3526">
        <v>2018</v>
      </c>
      <c r="K3526" s="6">
        <v>43465</v>
      </c>
      <c r="L3526">
        <v>33</v>
      </c>
      <c r="N3526" t="s">
        <v>810</v>
      </c>
      <c r="O3526" s="8">
        <v>7.25</v>
      </c>
      <c r="P3526" s="8">
        <v>7</v>
      </c>
      <c r="Q3526" s="8">
        <v>6.73</v>
      </c>
      <c r="R3526" s="8">
        <v>7.7</v>
      </c>
      <c r="S3526" s="8">
        <v>5.9</v>
      </c>
      <c r="T3526" s="8">
        <v>8.9499999999999993</v>
      </c>
      <c r="U3526" s="8">
        <v>0.76</v>
      </c>
      <c r="V3526" s="9">
        <v>21</v>
      </c>
      <c r="W3526" s="8">
        <v>0.96999999999999975</v>
      </c>
      <c r="X3526" s="8">
        <v>3.0499999999999989</v>
      </c>
      <c r="Y3526" s="8">
        <v>0.25</v>
      </c>
      <c r="Z3526" s="8">
        <v>-0.17999999999999972</v>
      </c>
      <c r="AA3526">
        <v>-6.0000000000000497E-2</v>
      </c>
      <c r="AF3526" t="s">
        <v>3934</v>
      </c>
      <c r="AG3526" t="s">
        <v>2883</v>
      </c>
      <c r="AH3526" t="s">
        <v>2884</v>
      </c>
      <c r="AI3526" t="s">
        <v>359</v>
      </c>
      <c r="AJ3526" s="7">
        <v>43465</v>
      </c>
      <c r="AK3526" t="s">
        <v>4008</v>
      </c>
      <c r="AL3526" t="s">
        <v>2885</v>
      </c>
      <c r="AM3526" t="s">
        <v>3891</v>
      </c>
      <c r="AN3526" t="s">
        <v>4044</v>
      </c>
      <c r="AO3526" t="str">
        <f>TEXT(A3526,"yyyy-mm-dd")</f>
        <v>2016-03-31</v>
      </c>
    </row>
    <row r="3527" spans="1:41">
      <c r="A3527" s="6" t="s">
        <v>4007</v>
      </c>
      <c r="B3527">
        <v>2016</v>
      </c>
      <c r="C3527">
        <v>3</v>
      </c>
      <c r="E3527" t="s">
        <v>112</v>
      </c>
      <c r="F3527" t="s">
        <v>113</v>
      </c>
      <c r="G3527" t="s">
        <v>83</v>
      </c>
      <c r="H3527" t="s">
        <v>3453</v>
      </c>
      <c r="I3527">
        <v>2017</v>
      </c>
      <c r="K3527" s="6">
        <v>43100</v>
      </c>
      <c r="L3527">
        <v>21</v>
      </c>
      <c r="N3527" t="s">
        <v>176</v>
      </c>
      <c r="O3527" s="8">
        <v>4.8099999999999996</v>
      </c>
      <c r="P3527" s="8">
        <v>4.67</v>
      </c>
      <c r="Q3527" s="8">
        <v>4.5</v>
      </c>
      <c r="R3527" s="8">
        <v>5.19</v>
      </c>
      <c r="S3527" s="8">
        <v>3.8</v>
      </c>
      <c r="T3527" s="8">
        <v>5.91</v>
      </c>
      <c r="U3527" s="8">
        <v>0.51</v>
      </c>
      <c r="V3527" s="9">
        <v>30</v>
      </c>
      <c r="W3527" s="8">
        <v>0.69000000000000039</v>
      </c>
      <c r="X3527" s="8">
        <v>2.1100000000000003</v>
      </c>
      <c r="Y3527" s="8">
        <v>0.13999999999999968</v>
      </c>
      <c r="Z3527" s="8">
        <v>3.0000000000000249E-2</v>
      </c>
      <c r="AA3527">
        <v>0.15000000000000036</v>
      </c>
      <c r="AF3527" t="s">
        <v>3493</v>
      </c>
      <c r="AG3527" t="s">
        <v>115</v>
      </c>
      <c r="AH3527" t="s">
        <v>116</v>
      </c>
      <c r="AI3527" t="s">
        <v>230</v>
      </c>
      <c r="AJ3527" s="7">
        <v>43100</v>
      </c>
      <c r="AK3527" t="s">
        <v>4008</v>
      </c>
      <c r="AL3527" t="s">
        <v>118</v>
      </c>
      <c r="AM3527" t="s">
        <v>3455</v>
      </c>
      <c r="AN3527" t="s">
        <v>4040</v>
      </c>
      <c r="AO3527" t="str">
        <f>TEXT(A3527,"yyyy-mm-dd")</f>
        <v>2016-03-31</v>
      </c>
    </row>
    <row r="3528" spans="1:41">
      <c r="A3528" s="6" t="s">
        <v>4007</v>
      </c>
      <c r="B3528">
        <v>2016</v>
      </c>
      <c r="C3528">
        <v>3</v>
      </c>
      <c r="E3528" t="s">
        <v>2881</v>
      </c>
      <c r="F3528" t="s">
        <v>113</v>
      </c>
      <c r="G3528" t="s">
        <v>83</v>
      </c>
      <c r="H3528" t="s">
        <v>3453</v>
      </c>
      <c r="I3528">
        <v>2017</v>
      </c>
      <c r="K3528" s="6">
        <v>43100</v>
      </c>
      <c r="L3528">
        <v>21</v>
      </c>
      <c r="N3528" t="s">
        <v>176</v>
      </c>
      <c r="O3528" s="8">
        <v>6.99</v>
      </c>
      <c r="P3528" s="8">
        <v>6.82</v>
      </c>
      <c r="Q3528" s="8">
        <v>6.55</v>
      </c>
      <c r="R3528" s="8">
        <v>7.24</v>
      </c>
      <c r="S3528" s="8">
        <v>6.06</v>
      </c>
      <c r="T3528" s="8">
        <v>8.5</v>
      </c>
      <c r="U3528" s="8">
        <v>0.63</v>
      </c>
      <c r="V3528" s="9">
        <v>23</v>
      </c>
      <c r="W3528" s="8">
        <v>0.69000000000000039</v>
      </c>
      <c r="X3528" s="8">
        <v>2.4400000000000004</v>
      </c>
      <c r="Y3528" s="8">
        <v>0.16999999999999993</v>
      </c>
      <c r="Z3528" s="8">
        <v>-0.14999999999999947</v>
      </c>
      <c r="AA3528">
        <v>-5.9999999999999609E-2</v>
      </c>
      <c r="AF3528" t="s">
        <v>3498</v>
      </c>
      <c r="AG3528" t="s">
        <v>2883</v>
      </c>
      <c r="AH3528" t="s">
        <v>2884</v>
      </c>
      <c r="AI3528" t="s">
        <v>230</v>
      </c>
      <c r="AJ3528" s="7">
        <v>43100</v>
      </c>
      <c r="AK3528" t="s">
        <v>4008</v>
      </c>
      <c r="AL3528" t="s">
        <v>2885</v>
      </c>
      <c r="AM3528" t="s">
        <v>3455</v>
      </c>
      <c r="AN3528" t="s">
        <v>4043</v>
      </c>
      <c r="AO3528" t="str">
        <f>TEXT(A3528,"yyyy-mm-dd")</f>
        <v>2016-03-31</v>
      </c>
    </row>
    <row r="3529" spans="1:41">
      <c r="A3529" s="6" t="s">
        <v>4007</v>
      </c>
      <c r="B3529">
        <v>2016</v>
      </c>
      <c r="C3529">
        <v>3</v>
      </c>
      <c r="E3529" t="s">
        <v>112</v>
      </c>
      <c r="F3529" t="s">
        <v>113</v>
      </c>
      <c r="G3529" t="s">
        <v>83</v>
      </c>
      <c r="H3529" t="s">
        <v>3018</v>
      </c>
      <c r="I3529">
        <v>2016</v>
      </c>
      <c r="K3529" s="6">
        <v>42735</v>
      </c>
      <c r="L3529">
        <v>9</v>
      </c>
      <c r="N3529" t="s">
        <v>173</v>
      </c>
      <c r="O3529" s="8">
        <v>4.12</v>
      </c>
      <c r="P3529" s="8">
        <v>4.0999999999999996</v>
      </c>
      <c r="Q3529" s="8">
        <v>3.94</v>
      </c>
      <c r="R3529" s="8">
        <v>4.25</v>
      </c>
      <c r="S3529" s="8">
        <v>3.7</v>
      </c>
      <c r="T3529" s="8">
        <v>4.75</v>
      </c>
      <c r="U3529" s="8">
        <v>0.24</v>
      </c>
      <c r="V3529" s="9">
        <v>30</v>
      </c>
      <c r="W3529" s="8">
        <v>0.31000000000000005</v>
      </c>
      <c r="X3529" s="8">
        <v>1.0499999999999998</v>
      </c>
      <c r="Y3529" s="8">
        <v>2.0000000000000462E-2</v>
      </c>
      <c r="Z3529" s="8">
        <v>-1.0000000000000675E-2</v>
      </c>
      <c r="AA3529">
        <v>-2.0000000000000018E-2</v>
      </c>
      <c r="AF3529" t="s">
        <v>3059</v>
      </c>
      <c r="AG3529" t="s">
        <v>115</v>
      </c>
      <c r="AH3529" t="s">
        <v>116</v>
      </c>
      <c r="AI3529" t="s">
        <v>117</v>
      </c>
      <c r="AJ3529" s="7">
        <v>42735</v>
      </c>
      <c r="AK3529" t="s">
        <v>4008</v>
      </c>
      <c r="AL3529" t="s">
        <v>118</v>
      </c>
      <c r="AM3529" t="s">
        <v>3020</v>
      </c>
      <c r="AN3529" t="s">
        <v>4039</v>
      </c>
      <c r="AO3529" t="str">
        <f>TEXT(A3529,"yyyy-mm-dd")</f>
        <v>2016-03-31</v>
      </c>
    </row>
    <row r="3530" spans="1:41">
      <c r="A3530" s="6" t="s">
        <v>4007</v>
      </c>
      <c r="B3530">
        <v>2016</v>
      </c>
      <c r="C3530">
        <v>3</v>
      </c>
      <c r="E3530" t="s">
        <v>2881</v>
      </c>
      <c r="F3530" t="s">
        <v>113</v>
      </c>
      <c r="G3530" t="s">
        <v>83</v>
      </c>
      <c r="H3530" t="s">
        <v>3018</v>
      </c>
      <c r="I3530">
        <v>2016</v>
      </c>
      <c r="K3530" s="6">
        <v>42735</v>
      </c>
      <c r="L3530">
        <v>9</v>
      </c>
      <c r="N3530" t="s">
        <v>173</v>
      </c>
      <c r="O3530" s="8">
        <v>6.52</v>
      </c>
      <c r="P3530" s="8">
        <v>6.5</v>
      </c>
      <c r="Q3530" s="8">
        <v>6.3</v>
      </c>
      <c r="R3530" s="8">
        <v>6.73</v>
      </c>
      <c r="S3530" s="8">
        <v>5.9</v>
      </c>
      <c r="T3530" s="8">
        <v>7.45</v>
      </c>
      <c r="U3530" s="8">
        <v>0.34</v>
      </c>
      <c r="V3530" s="9">
        <v>24</v>
      </c>
      <c r="W3530" s="8">
        <v>0.4300000000000006</v>
      </c>
      <c r="X3530" s="8">
        <v>1.5499999999999998</v>
      </c>
      <c r="Y3530" s="8">
        <v>1.9999999999999574E-2</v>
      </c>
      <c r="Z3530" s="8">
        <v>-7.0000000000000284E-2</v>
      </c>
      <c r="AA3530">
        <v>-7.9999999999999183E-2</v>
      </c>
      <c r="AF3530" t="s">
        <v>3099</v>
      </c>
      <c r="AG3530" t="s">
        <v>2883</v>
      </c>
      <c r="AH3530" t="s">
        <v>2884</v>
      </c>
      <c r="AI3530" t="s">
        <v>117</v>
      </c>
      <c r="AJ3530" s="7">
        <v>42735</v>
      </c>
      <c r="AK3530" t="s">
        <v>4008</v>
      </c>
      <c r="AL3530" t="s">
        <v>2885</v>
      </c>
      <c r="AM3530" t="s">
        <v>3020</v>
      </c>
      <c r="AN3530" t="s">
        <v>4042</v>
      </c>
      <c r="AO3530" t="str">
        <f>TEXT(A3530,"yyyy-mm-dd")</f>
        <v>2016-03-31</v>
      </c>
    </row>
    <row r="3531" spans="1:41">
      <c r="A3531" s="6" t="s">
        <v>4045</v>
      </c>
      <c r="B3531">
        <v>2016</v>
      </c>
      <c r="C3531">
        <v>4</v>
      </c>
      <c r="E3531" t="s">
        <v>1907</v>
      </c>
      <c r="F3531" t="s">
        <v>1908</v>
      </c>
      <c r="G3531" t="s">
        <v>102</v>
      </c>
      <c r="H3531" t="s">
        <v>4030</v>
      </c>
      <c r="I3531">
        <v>2018</v>
      </c>
      <c r="J3531">
        <v>1</v>
      </c>
      <c r="K3531" s="6">
        <v>43190</v>
      </c>
      <c r="L3531">
        <v>23</v>
      </c>
      <c r="M3531">
        <v>8</v>
      </c>
      <c r="N3531" t="s">
        <v>95</v>
      </c>
      <c r="O3531" s="8">
        <v>5.0199999999999996</v>
      </c>
      <c r="P3531" s="8">
        <v>5</v>
      </c>
      <c r="Q3531" s="8">
        <v>4.75</v>
      </c>
      <c r="R3531" s="8">
        <v>5.25</v>
      </c>
      <c r="S3531" s="8">
        <v>4.25</v>
      </c>
      <c r="T3531" s="8">
        <v>6</v>
      </c>
      <c r="U3531" s="8">
        <v>0.44</v>
      </c>
      <c r="V3531" s="9">
        <v>25</v>
      </c>
      <c r="W3531" s="8">
        <v>0.5</v>
      </c>
      <c r="X3531" s="8">
        <v>1.75</v>
      </c>
      <c r="Y3531" s="8">
        <v>1.9999999999999574E-2</v>
      </c>
      <c r="Z3531" s="8">
        <v>0</v>
      </c>
      <c r="AA3531">
        <v>0</v>
      </c>
      <c r="AF3531" t="s">
        <v>4031</v>
      </c>
      <c r="AG3531" t="s">
        <v>1910</v>
      </c>
      <c r="AH3531" t="s">
        <v>1911</v>
      </c>
      <c r="AI3531" t="s">
        <v>1944</v>
      </c>
      <c r="AJ3531" s="7">
        <v>43190</v>
      </c>
      <c r="AK3531" t="s">
        <v>4046</v>
      </c>
      <c r="AL3531" t="s">
        <v>1908</v>
      </c>
      <c r="AM3531" t="s">
        <v>4032</v>
      </c>
      <c r="AN3531" t="s">
        <v>4068</v>
      </c>
      <c r="AO3531" t="str">
        <f>TEXT(A3531,"yyyy-mm-dd")</f>
        <v>2016-04-30</v>
      </c>
    </row>
    <row r="3532" spans="1:41">
      <c r="A3532" s="6" t="s">
        <v>4045</v>
      </c>
      <c r="B3532">
        <v>2016</v>
      </c>
      <c r="C3532">
        <v>4</v>
      </c>
      <c r="E3532" t="s">
        <v>1907</v>
      </c>
      <c r="F3532" t="s">
        <v>1908</v>
      </c>
      <c r="G3532" t="s">
        <v>102</v>
      </c>
      <c r="H3532" t="s">
        <v>3908</v>
      </c>
      <c r="I3532">
        <v>2017</v>
      </c>
      <c r="J3532">
        <v>4</v>
      </c>
      <c r="K3532" s="6">
        <v>43100</v>
      </c>
      <c r="L3532">
        <v>20</v>
      </c>
      <c r="M3532">
        <v>7</v>
      </c>
      <c r="N3532" t="s">
        <v>185</v>
      </c>
      <c r="O3532" s="8">
        <v>4.87</v>
      </c>
      <c r="P3532" s="8">
        <v>4.87</v>
      </c>
      <c r="Q3532" s="8">
        <v>4.63</v>
      </c>
      <c r="R3532" s="8">
        <v>5</v>
      </c>
      <c r="S3532" s="8">
        <v>4.25</v>
      </c>
      <c r="T3532" s="8">
        <v>5.75</v>
      </c>
      <c r="U3532" s="8">
        <v>0.33</v>
      </c>
      <c r="V3532" s="9">
        <v>31</v>
      </c>
      <c r="W3532" s="8">
        <v>0.37000000000000011</v>
      </c>
      <c r="X3532" s="8">
        <v>1.5</v>
      </c>
      <c r="Y3532" s="8">
        <v>0</v>
      </c>
      <c r="Z3532" s="8">
        <v>0.12000000000000011</v>
      </c>
      <c r="AA3532">
        <v>0.12000000000000011</v>
      </c>
      <c r="AF3532" t="s">
        <v>3919</v>
      </c>
      <c r="AG3532" t="s">
        <v>1910</v>
      </c>
      <c r="AH3532" t="s">
        <v>1911</v>
      </c>
      <c r="AI3532" t="s">
        <v>1939</v>
      </c>
      <c r="AJ3532" s="7">
        <v>43100</v>
      </c>
      <c r="AK3532" t="s">
        <v>4046</v>
      </c>
      <c r="AL3532" t="s">
        <v>1908</v>
      </c>
      <c r="AM3532" t="s">
        <v>3910</v>
      </c>
      <c r="AN3532" t="s">
        <v>4067</v>
      </c>
      <c r="AO3532" t="str">
        <f>TEXT(A3532,"yyyy-mm-dd")</f>
        <v>2016-04-30</v>
      </c>
    </row>
    <row r="3533" spans="1:41">
      <c r="A3533" s="6" t="s">
        <v>4045</v>
      </c>
      <c r="B3533">
        <v>2016</v>
      </c>
      <c r="C3533">
        <v>4</v>
      </c>
      <c r="E3533" t="s">
        <v>1907</v>
      </c>
      <c r="F3533" t="s">
        <v>1908</v>
      </c>
      <c r="G3533" t="s">
        <v>102</v>
      </c>
      <c r="H3533" t="s">
        <v>3804</v>
      </c>
      <c r="I3533">
        <v>2017</v>
      </c>
      <c r="J3533">
        <v>3</v>
      </c>
      <c r="K3533" s="6">
        <v>43008</v>
      </c>
      <c r="L3533">
        <v>17</v>
      </c>
      <c r="M3533">
        <v>6</v>
      </c>
      <c r="N3533" t="s">
        <v>214</v>
      </c>
      <c r="O3533" s="8">
        <v>4.6900000000000004</v>
      </c>
      <c r="P3533" s="8">
        <v>4.75</v>
      </c>
      <c r="Q3533" s="8">
        <v>4.5</v>
      </c>
      <c r="R3533" s="8">
        <v>4.75</v>
      </c>
      <c r="S3533" s="8">
        <v>4.25</v>
      </c>
      <c r="T3533" s="8">
        <v>5.75</v>
      </c>
      <c r="U3533" s="8">
        <v>0.31</v>
      </c>
      <c r="V3533" s="9">
        <v>30</v>
      </c>
      <c r="W3533" s="8">
        <v>0.25</v>
      </c>
      <c r="X3533" s="8">
        <v>1.5</v>
      </c>
      <c r="Y3533" s="8">
        <v>-5.9999999999999609E-2</v>
      </c>
      <c r="Z3533" s="8">
        <v>4.9999999999999822E-2</v>
      </c>
      <c r="AA3533">
        <v>-9.9999999999997868E-3</v>
      </c>
      <c r="AF3533" t="s">
        <v>3805</v>
      </c>
      <c r="AG3533" t="s">
        <v>1910</v>
      </c>
      <c r="AH3533" t="s">
        <v>1911</v>
      </c>
      <c r="AI3533" t="s">
        <v>1934</v>
      </c>
      <c r="AJ3533" s="7">
        <v>43008</v>
      </c>
      <c r="AK3533" t="s">
        <v>4046</v>
      </c>
      <c r="AL3533" t="s">
        <v>1908</v>
      </c>
      <c r="AM3533" t="s">
        <v>3806</v>
      </c>
      <c r="AN3533" t="s">
        <v>4066</v>
      </c>
      <c r="AO3533" t="str">
        <f>TEXT(A3533,"yyyy-mm-dd")</f>
        <v>2016-04-30</v>
      </c>
    </row>
    <row r="3534" spans="1:41">
      <c r="A3534" s="6" t="s">
        <v>4045</v>
      </c>
      <c r="B3534">
        <v>2016</v>
      </c>
      <c r="C3534">
        <v>4</v>
      </c>
      <c r="E3534" t="s">
        <v>1907</v>
      </c>
      <c r="F3534" t="s">
        <v>1908</v>
      </c>
      <c r="G3534" t="s">
        <v>102</v>
      </c>
      <c r="H3534" t="s">
        <v>3701</v>
      </c>
      <c r="I3534">
        <v>2017</v>
      </c>
      <c r="J3534">
        <v>2</v>
      </c>
      <c r="K3534" s="6">
        <v>42916</v>
      </c>
      <c r="L3534">
        <v>14</v>
      </c>
      <c r="M3534">
        <v>5</v>
      </c>
      <c r="N3534" t="s">
        <v>244</v>
      </c>
      <c r="O3534" s="8">
        <v>4.5199999999999996</v>
      </c>
      <c r="P3534" s="8">
        <v>4.5</v>
      </c>
      <c r="Q3534" s="8">
        <v>4.5</v>
      </c>
      <c r="R3534" s="8">
        <v>4.5</v>
      </c>
      <c r="S3534" s="8">
        <v>4</v>
      </c>
      <c r="T3534" s="8">
        <v>5.5</v>
      </c>
      <c r="U3534" s="8">
        <v>0.25</v>
      </c>
      <c r="V3534" s="9">
        <v>30</v>
      </c>
      <c r="W3534" s="8">
        <v>0</v>
      </c>
      <c r="X3534" s="8">
        <v>1.5</v>
      </c>
      <c r="Y3534" s="8">
        <v>1.9999999999999574E-2</v>
      </c>
      <c r="Z3534" s="8">
        <v>0</v>
      </c>
      <c r="AA3534">
        <v>-9.9999999999997868E-3</v>
      </c>
      <c r="AF3534" t="s">
        <v>3702</v>
      </c>
      <c r="AG3534" t="s">
        <v>1910</v>
      </c>
      <c r="AH3534" t="s">
        <v>1911</v>
      </c>
      <c r="AI3534" t="s">
        <v>1929</v>
      </c>
      <c r="AJ3534" s="7">
        <v>42916</v>
      </c>
      <c r="AK3534" t="s">
        <v>4046</v>
      </c>
      <c r="AL3534" t="s">
        <v>1908</v>
      </c>
      <c r="AM3534" t="s">
        <v>3703</v>
      </c>
      <c r="AN3534" t="s">
        <v>4065</v>
      </c>
      <c r="AO3534" t="str">
        <f>TEXT(A3534,"yyyy-mm-dd")</f>
        <v>2016-04-30</v>
      </c>
    </row>
    <row r="3535" spans="1:41">
      <c r="A3535" s="6" t="s">
        <v>4045</v>
      </c>
      <c r="B3535">
        <v>2016</v>
      </c>
      <c r="C3535">
        <v>4</v>
      </c>
      <c r="E3535" t="s">
        <v>1907</v>
      </c>
      <c r="F3535" t="s">
        <v>1908</v>
      </c>
      <c r="G3535" t="s">
        <v>102</v>
      </c>
      <c r="H3535" t="s">
        <v>3594</v>
      </c>
      <c r="I3535">
        <v>2017</v>
      </c>
      <c r="J3535">
        <v>1</v>
      </c>
      <c r="K3535" s="6">
        <v>42825</v>
      </c>
      <c r="L3535">
        <v>11</v>
      </c>
      <c r="M3535">
        <v>4</v>
      </c>
      <c r="N3535" t="s">
        <v>85</v>
      </c>
      <c r="O3535" s="8">
        <v>4.32</v>
      </c>
      <c r="P3535" s="8">
        <v>4.25</v>
      </c>
      <c r="Q3535" s="8">
        <v>4.25</v>
      </c>
      <c r="R3535" s="8">
        <v>4.5</v>
      </c>
      <c r="S3535" s="8">
        <v>4</v>
      </c>
      <c r="T3535" s="8">
        <v>5</v>
      </c>
      <c r="U3535" s="8">
        <v>0.21</v>
      </c>
      <c r="V3535" s="9">
        <v>30</v>
      </c>
      <c r="W3535" s="8">
        <v>0.25</v>
      </c>
      <c r="X3535" s="8">
        <v>1</v>
      </c>
      <c r="Y3535" s="8">
        <v>7.0000000000000284E-2</v>
      </c>
      <c r="Z3535" s="8">
        <v>0</v>
      </c>
      <c r="AA3535">
        <v>0</v>
      </c>
      <c r="AF3535" t="s">
        <v>3595</v>
      </c>
      <c r="AG3535" t="s">
        <v>1910</v>
      </c>
      <c r="AH3535" t="s">
        <v>1911</v>
      </c>
      <c r="AI3535" t="s">
        <v>1924</v>
      </c>
      <c r="AJ3535" s="7">
        <v>42825</v>
      </c>
      <c r="AK3535" t="s">
        <v>4046</v>
      </c>
      <c r="AL3535" t="s">
        <v>1908</v>
      </c>
      <c r="AM3535" t="s">
        <v>3596</v>
      </c>
      <c r="AN3535" t="s">
        <v>4064</v>
      </c>
      <c r="AO3535" t="str">
        <f>TEXT(A3535,"yyyy-mm-dd")</f>
        <v>2016-04-30</v>
      </c>
    </row>
    <row r="3536" spans="1:41">
      <c r="A3536" s="6" t="s">
        <v>4045</v>
      </c>
      <c r="B3536">
        <v>2016</v>
      </c>
      <c r="C3536">
        <v>4</v>
      </c>
      <c r="E3536" t="s">
        <v>1907</v>
      </c>
      <c r="F3536" t="s">
        <v>1908</v>
      </c>
      <c r="G3536" t="s">
        <v>102</v>
      </c>
      <c r="H3536" t="s">
        <v>3472</v>
      </c>
      <c r="I3536">
        <v>2016</v>
      </c>
      <c r="J3536">
        <v>4</v>
      </c>
      <c r="K3536" s="6">
        <v>42735</v>
      </c>
      <c r="L3536">
        <v>8</v>
      </c>
      <c r="M3536">
        <v>3</v>
      </c>
      <c r="N3536" t="s">
        <v>182</v>
      </c>
      <c r="O3536" s="8">
        <v>4.1500000000000004</v>
      </c>
      <c r="P3536" s="8">
        <v>4.25</v>
      </c>
      <c r="Q3536" s="8">
        <v>4</v>
      </c>
      <c r="R3536" s="8">
        <v>4.25</v>
      </c>
      <c r="S3536" s="8">
        <v>3.75</v>
      </c>
      <c r="T3536" s="8">
        <v>4.75</v>
      </c>
      <c r="U3536" s="8">
        <v>0.18</v>
      </c>
      <c r="V3536" s="9">
        <v>31</v>
      </c>
      <c r="W3536" s="8">
        <v>0.25</v>
      </c>
      <c r="X3536" s="8">
        <v>1</v>
      </c>
      <c r="Y3536" s="8">
        <v>-9.9999999999999645E-2</v>
      </c>
      <c r="Z3536" s="8">
        <v>0</v>
      </c>
      <c r="AA3536">
        <v>0</v>
      </c>
      <c r="AF3536" t="s">
        <v>3483</v>
      </c>
      <c r="AG3536" t="s">
        <v>1910</v>
      </c>
      <c r="AH3536" t="s">
        <v>1911</v>
      </c>
      <c r="AI3536" t="s">
        <v>1919</v>
      </c>
      <c r="AJ3536" s="7">
        <v>42735</v>
      </c>
      <c r="AK3536" t="s">
        <v>4046</v>
      </c>
      <c r="AL3536" t="s">
        <v>1908</v>
      </c>
      <c r="AM3536" t="s">
        <v>3474</v>
      </c>
      <c r="AN3536" t="s">
        <v>4063</v>
      </c>
      <c r="AO3536" t="str">
        <f>TEXT(A3536,"yyyy-mm-dd")</f>
        <v>2016-04-30</v>
      </c>
    </row>
    <row r="3537" spans="1:41">
      <c r="A3537" s="6" t="s">
        <v>4045</v>
      </c>
      <c r="B3537">
        <v>2016</v>
      </c>
      <c r="C3537">
        <v>4</v>
      </c>
      <c r="E3537" t="s">
        <v>1907</v>
      </c>
      <c r="F3537" t="s">
        <v>1908</v>
      </c>
      <c r="G3537" t="s">
        <v>102</v>
      </c>
      <c r="H3537" t="s">
        <v>3368</v>
      </c>
      <c r="I3537">
        <v>2016</v>
      </c>
      <c r="J3537">
        <v>3</v>
      </c>
      <c r="K3537" s="6">
        <v>42643</v>
      </c>
      <c r="L3537">
        <v>5</v>
      </c>
      <c r="M3537">
        <v>2</v>
      </c>
      <c r="N3537" t="s">
        <v>211</v>
      </c>
      <c r="O3537" s="8">
        <v>3.99</v>
      </c>
      <c r="P3537" s="8">
        <v>4</v>
      </c>
      <c r="Q3537" s="8">
        <v>4</v>
      </c>
      <c r="R3537" s="8">
        <v>4</v>
      </c>
      <c r="S3537" s="8">
        <v>3.75</v>
      </c>
      <c r="T3537" s="8">
        <v>4.5</v>
      </c>
      <c r="U3537" s="8">
        <v>0.16</v>
      </c>
      <c r="V3537" s="9">
        <v>30</v>
      </c>
      <c r="W3537" s="8">
        <v>0</v>
      </c>
      <c r="X3537" s="8">
        <v>0.75</v>
      </c>
      <c r="Y3537" s="8">
        <v>-9.9999999999997868E-3</v>
      </c>
      <c r="Z3537" s="8">
        <v>0</v>
      </c>
      <c r="AA3537">
        <v>0</v>
      </c>
      <c r="AF3537" t="s">
        <v>3369</v>
      </c>
      <c r="AG3537" t="s">
        <v>1910</v>
      </c>
      <c r="AH3537" t="s">
        <v>1911</v>
      </c>
      <c r="AI3537" t="s">
        <v>1915</v>
      </c>
      <c r="AJ3537" s="7">
        <v>42643</v>
      </c>
      <c r="AK3537" t="s">
        <v>4046</v>
      </c>
      <c r="AL3537" t="s">
        <v>1908</v>
      </c>
      <c r="AM3537" t="s">
        <v>3370</v>
      </c>
      <c r="AN3537" t="s">
        <v>4062</v>
      </c>
      <c r="AO3537" t="str">
        <f>TEXT(A3537,"yyyy-mm-dd")</f>
        <v>2016-04-30</v>
      </c>
    </row>
    <row r="3538" spans="1:41">
      <c r="A3538" s="6" t="s">
        <v>4045</v>
      </c>
      <c r="B3538">
        <v>2016</v>
      </c>
      <c r="C3538">
        <v>4</v>
      </c>
      <c r="E3538" t="s">
        <v>1907</v>
      </c>
      <c r="F3538" t="s">
        <v>1908</v>
      </c>
      <c r="G3538" t="s">
        <v>102</v>
      </c>
      <c r="H3538" t="s">
        <v>3265</v>
      </c>
      <c r="I3538">
        <v>2016</v>
      </c>
      <c r="J3538">
        <v>2</v>
      </c>
      <c r="K3538" s="6">
        <v>42551</v>
      </c>
      <c r="L3538">
        <v>2</v>
      </c>
      <c r="M3538">
        <v>1</v>
      </c>
      <c r="N3538" t="s">
        <v>104</v>
      </c>
      <c r="O3538" s="8">
        <v>3.85</v>
      </c>
      <c r="P3538" s="8">
        <v>3.75</v>
      </c>
      <c r="Q3538" s="8">
        <v>3.75</v>
      </c>
      <c r="R3538" s="8">
        <v>4</v>
      </c>
      <c r="S3538" s="8">
        <v>3.75</v>
      </c>
      <c r="T3538" s="8">
        <v>4.25</v>
      </c>
      <c r="U3538" s="8">
        <v>0.16</v>
      </c>
      <c r="V3538" s="9">
        <v>30</v>
      </c>
      <c r="W3538" s="8">
        <v>0.25</v>
      </c>
      <c r="X3538" s="8">
        <v>0.5</v>
      </c>
      <c r="Y3538" s="8">
        <v>0.10000000000000009</v>
      </c>
      <c r="Z3538" s="8">
        <v>0</v>
      </c>
      <c r="AA3538">
        <v>0</v>
      </c>
      <c r="AF3538" t="s">
        <v>3266</v>
      </c>
      <c r="AG3538" t="s">
        <v>1910</v>
      </c>
      <c r="AH3538" t="s">
        <v>1911</v>
      </c>
      <c r="AI3538" t="s">
        <v>1912</v>
      </c>
      <c r="AJ3538" s="7">
        <v>42551</v>
      </c>
      <c r="AK3538" t="s">
        <v>4046</v>
      </c>
      <c r="AL3538" t="s">
        <v>1908</v>
      </c>
      <c r="AM3538" t="s">
        <v>3267</v>
      </c>
      <c r="AN3538" t="s">
        <v>4061</v>
      </c>
      <c r="AO3538" t="str">
        <f>TEXT(A3538,"yyyy-mm-dd")</f>
        <v>2016-04-30</v>
      </c>
    </row>
    <row r="3539" spans="1:41">
      <c r="A3539" s="6" t="s">
        <v>4045</v>
      </c>
      <c r="B3539">
        <v>2016</v>
      </c>
      <c r="C3539">
        <v>4</v>
      </c>
      <c r="E3539" t="s">
        <v>100</v>
      </c>
      <c r="F3539" t="s">
        <v>101</v>
      </c>
      <c r="G3539" t="s">
        <v>83</v>
      </c>
      <c r="H3539" t="s">
        <v>3889</v>
      </c>
      <c r="I3539">
        <v>2018</v>
      </c>
      <c r="K3539" s="6">
        <v>43465</v>
      </c>
      <c r="L3539">
        <v>32</v>
      </c>
      <c r="N3539" t="s">
        <v>823</v>
      </c>
      <c r="O3539" s="8">
        <v>3.22</v>
      </c>
      <c r="P3539" s="8">
        <v>3.16</v>
      </c>
      <c r="Q3539" s="8">
        <v>3</v>
      </c>
      <c r="R3539" s="8">
        <v>3.5</v>
      </c>
      <c r="S3539" s="8">
        <v>2.6</v>
      </c>
      <c r="T3539" s="8">
        <v>4</v>
      </c>
      <c r="U3539" s="8">
        <v>0.38</v>
      </c>
      <c r="V3539" s="9">
        <v>27</v>
      </c>
      <c r="W3539" s="8">
        <v>0.5</v>
      </c>
      <c r="X3539" s="8">
        <v>1.4</v>
      </c>
      <c r="Y3539" s="8">
        <v>6.0000000000000053E-2</v>
      </c>
      <c r="Z3539" s="8">
        <v>-4.0000000000000036E-2</v>
      </c>
      <c r="AA3539">
        <v>2.9999999999999805E-2</v>
      </c>
      <c r="AF3539" t="s">
        <v>10177</v>
      </c>
      <c r="AG3539" t="s">
        <v>9655</v>
      </c>
      <c r="AH3539" t="s">
        <v>9656</v>
      </c>
      <c r="AI3539" t="s">
        <v>9708</v>
      </c>
      <c r="AJ3539" s="7">
        <v>43465</v>
      </c>
      <c r="AK3539" t="s">
        <v>4046</v>
      </c>
      <c r="AL3539" t="s">
        <v>109</v>
      </c>
      <c r="AM3539" t="s">
        <v>3891</v>
      </c>
      <c r="AN3539" t="s">
        <v>10182</v>
      </c>
    </row>
    <row r="3540" spans="1:41">
      <c r="A3540" s="6" t="s">
        <v>4045</v>
      </c>
      <c r="B3540">
        <v>2016</v>
      </c>
      <c r="C3540">
        <v>4</v>
      </c>
      <c r="E3540" t="s">
        <v>100</v>
      </c>
      <c r="F3540" t="s">
        <v>101</v>
      </c>
      <c r="G3540" t="s">
        <v>102</v>
      </c>
      <c r="H3540" t="s">
        <v>3908</v>
      </c>
      <c r="I3540">
        <v>2017</v>
      </c>
      <c r="J3540">
        <v>4</v>
      </c>
      <c r="K3540" s="6">
        <v>43100</v>
      </c>
      <c r="L3540">
        <v>20</v>
      </c>
      <c r="M3540">
        <v>7</v>
      </c>
      <c r="N3540" t="s">
        <v>185</v>
      </c>
      <c r="O3540" s="8">
        <v>3.12</v>
      </c>
      <c r="P3540" s="8">
        <v>3.14</v>
      </c>
      <c r="Q3540" s="8">
        <v>2.8</v>
      </c>
      <c r="R3540" s="8">
        <v>3.38</v>
      </c>
      <c r="S3540" s="8">
        <v>2</v>
      </c>
      <c r="T3540" s="8">
        <v>4.29</v>
      </c>
      <c r="U3540" s="8">
        <v>0.5</v>
      </c>
      <c r="V3540" s="9">
        <v>34</v>
      </c>
      <c r="W3540" s="8">
        <v>0.58000000000000007</v>
      </c>
      <c r="X3540" s="8">
        <v>2.29</v>
      </c>
      <c r="Y3540" s="8">
        <v>-2.0000000000000018E-2</v>
      </c>
      <c r="Z3540" s="8">
        <v>4.0000000000000036E-2</v>
      </c>
      <c r="AA3540">
        <v>-6.0000000000000053E-2</v>
      </c>
      <c r="AF3540" t="s">
        <v>3909</v>
      </c>
      <c r="AG3540" t="s">
        <v>106</v>
      </c>
      <c r="AH3540" t="s">
        <v>107</v>
      </c>
      <c r="AI3540" t="s">
        <v>2670</v>
      </c>
      <c r="AJ3540" s="7">
        <v>43100</v>
      </c>
      <c r="AK3540" t="s">
        <v>4046</v>
      </c>
      <c r="AL3540" t="s">
        <v>109</v>
      </c>
      <c r="AM3540" t="s">
        <v>3910</v>
      </c>
      <c r="AN3540" t="s">
        <v>4060</v>
      </c>
      <c r="AO3540" t="str">
        <f>TEXT(A3540,"yyyy-mm-dd")</f>
        <v>2016-04-30</v>
      </c>
    </row>
    <row r="3541" spans="1:41">
      <c r="A3541" s="6" t="s">
        <v>4045</v>
      </c>
      <c r="B3541">
        <v>2016</v>
      </c>
      <c r="C3541">
        <v>4</v>
      </c>
      <c r="E3541" t="s">
        <v>100</v>
      </c>
      <c r="F3541" t="s">
        <v>101</v>
      </c>
      <c r="G3541" t="s">
        <v>83</v>
      </c>
      <c r="H3541" t="s">
        <v>3453</v>
      </c>
      <c r="I3541">
        <v>2017</v>
      </c>
      <c r="K3541" s="6">
        <v>43100</v>
      </c>
      <c r="L3541">
        <v>20</v>
      </c>
      <c r="N3541" t="s">
        <v>185</v>
      </c>
      <c r="O3541" s="8">
        <v>2.86</v>
      </c>
      <c r="P3541" s="8">
        <v>2.8</v>
      </c>
      <c r="Q3541" s="8">
        <v>2.6</v>
      </c>
      <c r="R3541" s="8">
        <v>3.09</v>
      </c>
      <c r="S3541" s="8">
        <v>2.2000000000000002</v>
      </c>
      <c r="T3541" s="8">
        <v>4</v>
      </c>
      <c r="U3541" s="8">
        <v>0.36</v>
      </c>
      <c r="V3541" s="9">
        <v>34</v>
      </c>
      <c r="W3541" s="8">
        <v>0.48999999999999977</v>
      </c>
      <c r="X3541" s="8">
        <v>1.7999999999999998</v>
      </c>
      <c r="Y3541" s="8">
        <v>6.0000000000000053E-2</v>
      </c>
      <c r="Z3541" s="8">
        <v>-0.16000000000000014</v>
      </c>
      <c r="AA3541">
        <v>0</v>
      </c>
      <c r="AF3541" t="s">
        <v>10138</v>
      </c>
      <c r="AG3541" t="s">
        <v>9655</v>
      </c>
      <c r="AH3541" t="s">
        <v>9656</v>
      </c>
      <c r="AI3541" t="s">
        <v>9669</v>
      </c>
      <c r="AJ3541" s="7">
        <v>43100</v>
      </c>
      <c r="AK3541" t="s">
        <v>4046</v>
      </c>
      <c r="AL3541" t="s">
        <v>109</v>
      </c>
      <c r="AM3541" t="s">
        <v>3455</v>
      </c>
      <c r="AN3541" t="s">
        <v>10155</v>
      </c>
    </row>
    <row r="3542" spans="1:41">
      <c r="A3542" s="6" t="s">
        <v>4045</v>
      </c>
      <c r="B3542">
        <v>2016</v>
      </c>
      <c r="C3542">
        <v>4</v>
      </c>
      <c r="E3542" t="s">
        <v>100</v>
      </c>
      <c r="F3542" t="s">
        <v>101</v>
      </c>
      <c r="G3542" t="s">
        <v>102</v>
      </c>
      <c r="H3542" t="s">
        <v>3804</v>
      </c>
      <c r="I3542">
        <v>2017</v>
      </c>
      <c r="J3542">
        <v>3</v>
      </c>
      <c r="K3542" s="6">
        <v>43008</v>
      </c>
      <c r="L3542">
        <v>17</v>
      </c>
      <c r="M3542">
        <v>6</v>
      </c>
      <c r="N3542" t="s">
        <v>214</v>
      </c>
      <c r="O3542" s="8">
        <v>2.96</v>
      </c>
      <c r="P3542" s="8">
        <v>2.95</v>
      </c>
      <c r="Q3542" s="8">
        <v>2.8</v>
      </c>
      <c r="R3542" s="8">
        <v>3.2</v>
      </c>
      <c r="S3542" s="8">
        <v>2.4</v>
      </c>
      <c r="T3542" s="8">
        <v>4.2</v>
      </c>
      <c r="U3542" s="8">
        <v>0.36</v>
      </c>
      <c r="V3542" s="9">
        <v>34</v>
      </c>
      <c r="W3542" s="8">
        <v>0.40000000000000036</v>
      </c>
      <c r="X3542" s="8">
        <v>1.8000000000000003</v>
      </c>
      <c r="Y3542" s="8">
        <v>9.9999999999997868E-3</v>
      </c>
      <c r="Z3542" s="8">
        <v>-4.9999999999999822E-2</v>
      </c>
      <c r="AA3542">
        <v>-2.0000000000000018E-2</v>
      </c>
      <c r="AF3542" t="s">
        <v>3906</v>
      </c>
      <c r="AG3542" t="s">
        <v>106</v>
      </c>
      <c r="AH3542" t="s">
        <v>107</v>
      </c>
      <c r="AI3542" t="s">
        <v>2667</v>
      </c>
      <c r="AJ3542" s="7">
        <v>43008</v>
      </c>
      <c r="AK3542" t="s">
        <v>4046</v>
      </c>
      <c r="AL3542" t="s">
        <v>109</v>
      </c>
      <c r="AM3542" t="s">
        <v>3806</v>
      </c>
      <c r="AN3542" t="s">
        <v>4059</v>
      </c>
      <c r="AO3542" t="str">
        <f>TEXT(A3542,"yyyy-mm-dd")</f>
        <v>2016-04-30</v>
      </c>
    </row>
    <row r="3543" spans="1:41">
      <c r="A3543" s="6" t="s">
        <v>4045</v>
      </c>
      <c r="B3543">
        <v>2016</v>
      </c>
      <c r="C3543">
        <v>4</v>
      </c>
      <c r="E3543" t="s">
        <v>100</v>
      </c>
      <c r="F3543" t="s">
        <v>101</v>
      </c>
      <c r="G3543" t="s">
        <v>102</v>
      </c>
      <c r="H3543" t="s">
        <v>3701</v>
      </c>
      <c r="I3543">
        <v>2017</v>
      </c>
      <c r="J3543">
        <v>2</v>
      </c>
      <c r="K3543" s="6">
        <v>42916</v>
      </c>
      <c r="L3543">
        <v>14</v>
      </c>
      <c r="M3543">
        <v>5</v>
      </c>
      <c r="N3543" t="s">
        <v>244</v>
      </c>
      <c r="O3543" s="8">
        <v>2.59</v>
      </c>
      <c r="P3543" s="8">
        <v>2.68</v>
      </c>
      <c r="Q3543" s="8">
        <v>2.2999999999999998</v>
      </c>
      <c r="R3543" s="8">
        <v>2.82</v>
      </c>
      <c r="S3543" s="8">
        <v>1.41</v>
      </c>
      <c r="T3543" s="8">
        <v>4.0999999999999996</v>
      </c>
      <c r="U3543" s="8">
        <v>0.55000000000000004</v>
      </c>
      <c r="V3543" s="9">
        <v>34</v>
      </c>
      <c r="W3543" s="8">
        <v>0.52</v>
      </c>
      <c r="X3543" s="8">
        <v>2.6899999999999995</v>
      </c>
      <c r="Y3543" s="8">
        <v>-9.0000000000000302E-2</v>
      </c>
      <c r="Z3543" s="8">
        <v>-0.11999999999999966</v>
      </c>
      <c r="AA3543">
        <v>-0.16000000000000014</v>
      </c>
      <c r="AF3543" t="s">
        <v>3904</v>
      </c>
      <c r="AG3543" t="s">
        <v>106</v>
      </c>
      <c r="AH3543" t="s">
        <v>107</v>
      </c>
      <c r="AI3543" t="s">
        <v>502</v>
      </c>
      <c r="AJ3543" s="7">
        <v>42916</v>
      </c>
      <c r="AK3543" t="s">
        <v>4046</v>
      </c>
      <c r="AL3543" t="s">
        <v>109</v>
      </c>
      <c r="AM3543" t="s">
        <v>3703</v>
      </c>
      <c r="AN3543" t="s">
        <v>4058</v>
      </c>
      <c r="AO3543" t="str">
        <f>TEXT(A3543,"yyyy-mm-dd")</f>
        <v>2016-04-30</v>
      </c>
    </row>
    <row r="3544" spans="1:41">
      <c r="A3544" s="6" t="s">
        <v>4045</v>
      </c>
      <c r="B3544">
        <v>2016</v>
      </c>
      <c r="C3544">
        <v>4</v>
      </c>
      <c r="E3544" t="s">
        <v>100</v>
      </c>
      <c r="F3544" t="s">
        <v>101</v>
      </c>
      <c r="G3544" t="s">
        <v>102</v>
      </c>
      <c r="H3544" t="s">
        <v>3594</v>
      </c>
      <c r="I3544">
        <v>2017</v>
      </c>
      <c r="J3544">
        <v>1</v>
      </c>
      <c r="K3544" s="6">
        <v>42825</v>
      </c>
      <c r="L3544">
        <v>11</v>
      </c>
      <c r="M3544">
        <v>4</v>
      </c>
      <c r="N3544" t="s">
        <v>85</v>
      </c>
      <c r="O3544" s="8">
        <v>2.73</v>
      </c>
      <c r="P3544" s="8">
        <v>2.65</v>
      </c>
      <c r="Q3544" s="8">
        <v>2.4</v>
      </c>
      <c r="R3544" s="8">
        <v>3.03</v>
      </c>
      <c r="S3544" s="8">
        <v>1.1000000000000001</v>
      </c>
      <c r="T3544" s="8">
        <v>4.3</v>
      </c>
      <c r="U3544" s="8">
        <v>0.64</v>
      </c>
      <c r="V3544" s="9">
        <v>34</v>
      </c>
      <c r="W3544" s="8">
        <v>0.62999999999999989</v>
      </c>
      <c r="X3544" s="8">
        <v>3.1999999999999997</v>
      </c>
      <c r="Y3544" s="8">
        <v>8.0000000000000071E-2</v>
      </c>
      <c r="Z3544" s="8">
        <v>-0.14999999999999991</v>
      </c>
      <c r="AA3544">
        <v>-7.0000000000000284E-2</v>
      </c>
      <c r="AF3544" t="s">
        <v>3902</v>
      </c>
      <c r="AG3544" t="s">
        <v>106</v>
      </c>
      <c r="AH3544" t="s">
        <v>107</v>
      </c>
      <c r="AI3544" t="s">
        <v>497</v>
      </c>
      <c r="AJ3544" s="7">
        <v>42825</v>
      </c>
      <c r="AK3544" t="s">
        <v>4046</v>
      </c>
      <c r="AL3544" t="s">
        <v>109</v>
      </c>
      <c r="AM3544" t="s">
        <v>3596</v>
      </c>
      <c r="AN3544" t="s">
        <v>4057</v>
      </c>
      <c r="AO3544" t="str">
        <f>TEXT(A3544,"yyyy-mm-dd")</f>
        <v>2016-04-30</v>
      </c>
    </row>
    <row r="3545" spans="1:41">
      <c r="A3545" s="6" t="s">
        <v>4045</v>
      </c>
      <c r="B3545">
        <v>2016</v>
      </c>
      <c r="C3545">
        <v>4</v>
      </c>
      <c r="E3545" t="s">
        <v>100</v>
      </c>
      <c r="F3545" t="s">
        <v>101</v>
      </c>
      <c r="G3545" t="s">
        <v>102</v>
      </c>
      <c r="H3545" t="s">
        <v>3472</v>
      </c>
      <c r="I3545">
        <v>2016</v>
      </c>
      <c r="J3545">
        <v>4</v>
      </c>
      <c r="K3545" s="6">
        <v>42735</v>
      </c>
      <c r="L3545">
        <v>8</v>
      </c>
      <c r="M3545">
        <v>3</v>
      </c>
      <c r="N3545" t="s">
        <v>182</v>
      </c>
      <c r="O3545" s="8">
        <v>2.38</v>
      </c>
      <c r="P3545" s="8">
        <v>2.41</v>
      </c>
      <c r="Q3545" s="8">
        <v>2</v>
      </c>
      <c r="R3545" s="8">
        <v>2.61</v>
      </c>
      <c r="S3545" s="8">
        <v>1.3</v>
      </c>
      <c r="T3545" s="8">
        <v>3.4</v>
      </c>
      <c r="U3545" s="8">
        <v>0.48</v>
      </c>
      <c r="V3545" s="9">
        <v>36</v>
      </c>
      <c r="W3545" s="8">
        <v>0.60999999999999988</v>
      </c>
      <c r="X3545" s="8">
        <v>2.0999999999999996</v>
      </c>
      <c r="Y3545" s="8">
        <v>-3.0000000000000249E-2</v>
      </c>
      <c r="Z3545" s="8">
        <v>-8.9999999999999858E-2</v>
      </c>
      <c r="AA3545">
        <v>-2.0000000000000018E-2</v>
      </c>
      <c r="AF3545" t="s">
        <v>3473</v>
      </c>
      <c r="AG3545" t="s">
        <v>106</v>
      </c>
      <c r="AH3545" t="s">
        <v>107</v>
      </c>
      <c r="AI3545" t="s">
        <v>427</v>
      </c>
      <c r="AJ3545" s="7">
        <v>42735</v>
      </c>
      <c r="AK3545" t="s">
        <v>4046</v>
      </c>
      <c r="AL3545" t="s">
        <v>109</v>
      </c>
      <c r="AM3545" t="s">
        <v>3474</v>
      </c>
      <c r="AN3545" t="s">
        <v>4056</v>
      </c>
      <c r="AO3545" t="str">
        <f>TEXT(A3545,"yyyy-mm-dd")</f>
        <v>2016-04-30</v>
      </c>
    </row>
    <row r="3546" spans="1:41">
      <c r="A3546" s="6" t="s">
        <v>4045</v>
      </c>
      <c r="B3546">
        <v>2016</v>
      </c>
      <c r="C3546">
        <v>4</v>
      </c>
      <c r="E3546" t="s">
        <v>100</v>
      </c>
      <c r="F3546" t="s">
        <v>101</v>
      </c>
      <c r="G3546" t="s">
        <v>83</v>
      </c>
      <c r="H3546" t="s">
        <v>3018</v>
      </c>
      <c r="I3546">
        <v>2016</v>
      </c>
      <c r="K3546" s="6">
        <v>42735</v>
      </c>
      <c r="L3546">
        <v>8</v>
      </c>
      <c r="N3546" t="s">
        <v>182</v>
      </c>
      <c r="O3546" s="8">
        <v>2.41</v>
      </c>
      <c r="P3546" s="8">
        <v>2.4</v>
      </c>
      <c r="Q3546" s="8">
        <v>2.2999999999999998</v>
      </c>
      <c r="R3546" s="8">
        <v>2.5</v>
      </c>
      <c r="S3546" s="8">
        <v>1.7</v>
      </c>
      <c r="T3546" s="8">
        <v>3.2</v>
      </c>
      <c r="U3546" s="8">
        <v>0.28999999999999998</v>
      </c>
      <c r="V3546" s="9">
        <v>34</v>
      </c>
      <c r="W3546" s="8">
        <v>0.20000000000000018</v>
      </c>
      <c r="X3546" s="8">
        <v>1.5000000000000002</v>
      </c>
      <c r="Y3546" s="8">
        <v>1.0000000000000231E-2</v>
      </c>
      <c r="Z3546" s="8">
        <v>0</v>
      </c>
      <c r="AA3546">
        <v>-0.10999999999999943</v>
      </c>
      <c r="AF3546" t="s">
        <v>10098</v>
      </c>
      <c r="AG3546" t="s">
        <v>9655</v>
      </c>
      <c r="AH3546" t="s">
        <v>9656</v>
      </c>
      <c r="AI3546" t="s">
        <v>9657</v>
      </c>
      <c r="AJ3546" s="7">
        <v>42735</v>
      </c>
      <c r="AK3546" t="s">
        <v>4046</v>
      </c>
      <c r="AL3546" t="s">
        <v>109</v>
      </c>
      <c r="AM3546" t="s">
        <v>3020</v>
      </c>
      <c r="AN3546" t="s">
        <v>10128</v>
      </c>
    </row>
    <row r="3547" spans="1:41">
      <c r="A3547" s="6" t="s">
        <v>4045</v>
      </c>
      <c r="B3547">
        <v>2016</v>
      </c>
      <c r="C3547">
        <v>4</v>
      </c>
      <c r="E3547" t="s">
        <v>100</v>
      </c>
      <c r="F3547" t="s">
        <v>101</v>
      </c>
      <c r="G3547" t="s">
        <v>102</v>
      </c>
      <c r="H3547" t="s">
        <v>3368</v>
      </c>
      <c r="I3547">
        <v>2016</v>
      </c>
      <c r="J3547">
        <v>3</v>
      </c>
      <c r="K3547" s="6">
        <v>42643</v>
      </c>
      <c r="L3547">
        <v>5</v>
      </c>
      <c r="M3547">
        <v>2</v>
      </c>
      <c r="N3547" t="s">
        <v>211</v>
      </c>
      <c r="O3547" s="8">
        <v>2.3199999999999998</v>
      </c>
      <c r="P3547" s="8">
        <v>2.2999999999999998</v>
      </c>
      <c r="Q3547" s="8">
        <v>2.1</v>
      </c>
      <c r="R3547" s="8">
        <v>2.6</v>
      </c>
      <c r="S3547" s="8">
        <v>1.3</v>
      </c>
      <c r="T3547" s="8">
        <v>3.5</v>
      </c>
      <c r="U3547" s="8">
        <v>0.43</v>
      </c>
      <c r="V3547" s="9">
        <v>36</v>
      </c>
      <c r="W3547" s="8">
        <v>0.5</v>
      </c>
      <c r="X3547" s="8">
        <v>2.2000000000000002</v>
      </c>
      <c r="Y3547" s="8">
        <v>2.0000000000000018E-2</v>
      </c>
      <c r="Z3547" s="8">
        <v>0</v>
      </c>
      <c r="AA3547">
        <v>-0.1599999999999997</v>
      </c>
      <c r="AF3547" t="s">
        <v>3470</v>
      </c>
      <c r="AG3547" t="s">
        <v>106</v>
      </c>
      <c r="AH3547" t="s">
        <v>107</v>
      </c>
      <c r="AI3547" t="s">
        <v>340</v>
      </c>
      <c r="AJ3547" s="7">
        <v>42643</v>
      </c>
      <c r="AK3547" t="s">
        <v>4046</v>
      </c>
      <c r="AL3547" t="s">
        <v>109</v>
      </c>
      <c r="AM3547" t="s">
        <v>3370</v>
      </c>
      <c r="AN3547" t="s">
        <v>4055</v>
      </c>
      <c r="AO3547" t="str">
        <f>TEXT(A3547,"yyyy-mm-dd")</f>
        <v>2016-04-30</v>
      </c>
    </row>
    <row r="3548" spans="1:41">
      <c r="A3548" s="6" t="s">
        <v>4045</v>
      </c>
      <c r="B3548">
        <v>2016</v>
      </c>
      <c r="C3548">
        <v>4</v>
      </c>
      <c r="E3548" t="s">
        <v>100</v>
      </c>
      <c r="F3548" t="s">
        <v>101</v>
      </c>
      <c r="G3548" t="s">
        <v>102</v>
      </c>
      <c r="H3548" t="s">
        <v>3265</v>
      </c>
      <c r="I3548">
        <v>2016</v>
      </c>
      <c r="J3548">
        <v>2</v>
      </c>
      <c r="K3548" s="6">
        <v>42551</v>
      </c>
      <c r="L3548">
        <v>2</v>
      </c>
      <c r="M3548">
        <v>1</v>
      </c>
      <c r="N3548" t="s">
        <v>104</v>
      </c>
      <c r="O3548" s="8">
        <v>2.6</v>
      </c>
      <c r="P3548" s="8">
        <v>2.4500000000000002</v>
      </c>
      <c r="Q3548" s="8">
        <v>2.2799999999999998</v>
      </c>
      <c r="R3548" s="8">
        <v>2.93</v>
      </c>
      <c r="S3548" s="8">
        <v>1.6</v>
      </c>
      <c r="T3548" s="8">
        <v>3.7</v>
      </c>
      <c r="U3548" s="8">
        <v>0.49</v>
      </c>
      <c r="V3548" s="9">
        <v>36</v>
      </c>
      <c r="W3548" s="8">
        <v>0.65000000000000036</v>
      </c>
      <c r="X3548" s="8">
        <v>2.1</v>
      </c>
      <c r="Y3548" s="8">
        <v>0.14999999999999991</v>
      </c>
      <c r="Z3548" s="8">
        <v>5.0000000000000266E-2</v>
      </c>
      <c r="AA3548">
        <v>0.14000000000000012</v>
      </c>
      <c r="AF3548" t="s">
        <v>3468</v>
      </c>
      <c r="AG3548" t="s">
        <v>106</v>
      </c>
      <c r="AH3548" t="s">
        <v>107</v>
      </c>
      <c r="AI3548" t="s">
        <v>108</v>
      </c>
      <c r="AJ3548" s="7">
        <v>42551</v>
      </c>
      <c r="AK3548" t="s">
        <v>4046</v>
      </c>
      <c r="AL3548" t="s">
        <v>109</v>
      </c>
      <c r="AM3548" t="s">
        <v>3267</v>
      </c>
      <c r="AN3548" t="s">
        <v>4054</v>
      </c>
      <c r="AO3548" t="str">
        <f>TEXT(A3548,"yyyy-mm-dd")</f>
        <v>2016-04-30</v>
      </c>
    </row>
    <row r="3549" spans="1:41">
      <c r="A3549" s="6" t="s">
        <v>4045</v>
      </c>
      <c r="B3549">
        <v>2016</v>
      </c>
      <c r="C3549">
        <v>4</v>
      </c>
      <c r="E3549" t="s">
        <v>100</v>
      </c>
      <c r="F3549" t="s">
        <v>101</v>
      </c>
      <c r="G3549" t="s">
        <v>102</v>
      </c>
      <c r="H3549" t="s">
        <v>3159</v>
      </c>
      <c r="I3549">
        <v>2016</v>
      </c>
      <c r="J3549">
        <v>1</v>
      </c>
      <c r="K3549" s="6">
        <v>42460</v>
      </c>
      <c r="L3549">
        <v>-1</v>
      </c>
      <c r="M3549">
        <v>0</v>
      </c>
      <c r="N3549" t="s">
        <v>187</v>
      </c>
      <c r="O3549" s="8">
        <v>2.3199999999999998</v>
      </c>
      <c r="P3549" s="8">
        <v>2.36</v>
      </c>
      <c r="Q3549" s="8">
        <v>2.1</v>
      </c>
      <c r="R3549" s="8">
        <v>2.6</v>
      </c>
      <c r="S3549" s="8">
        <v>1.4</v>
      </c>
      <c r="T3549" s="8">
        <v>3.05</v>
      </c>
      <c r="U3549" s="8">
        <v>0.4</v>
      </c>
      <c r="V3549" s="9">
        <v>36</v>
      </c>
      <c r="W3549" s="8">
        <v>0.5</v>
      </c>
      <c r="X3549" s="8">
        <v>1.65</v>
      </c>
      <c r="Y3549" s="8">
        <v>-4.0000000000000036E-2</v>
      </c>
      <c r="Z3549" s="8">
        <v>0.13999999999999968</v>
      </c>
      <c r="AA3549">
        <v>0</v>
      </c>
      <c r="AF3549" t="s">
        <v>3466</v>
      </c>
      <c r="AG3549" t="s">
        <v>106</v>
      </c>
      <c r="AH3549" t="s">
        <v>107</v>
      </c>
      <c r="AI3549" t="s">
        <v>188</v>
      </c>
      <c r="AJ3549" s="7">
        <v>42460</v>
      </c>
      <c r="AK3549" t="s">
        <v>4046</v>
      </c>
      <c r="AL3549" t="s">
        <v>109</v>
      </c>
      <c r="AM3549" t="s">
        <v>3161</v>
      </c>
      <c r="AN3549" t="s">
        <v>4053</v>
      </c>
      <c r="AO3549" t="str">
        <f>TEXT(A3549,"yyyy-mm-dd")</f>
        <v>2016-04-30</v>
      </c>
    </row>
    <row r="3550" spans="1:41">
      <c r="A3550" s="6" t="s">
        <v>4045</v>
      </c>
      <c r="B3550">
        <v>2016</v>
      </c>
      <c r="C3550">
        <v>4</v>
      </c>
      <c r="E3550" t="s">
        <v>2685</v>
      </c>
      <c r="F3550" t="s">
        <v>101</v>
      </c>
      <c r="G3550" t="s">
        <v>774</v>
      </c>
      <c r="H3550" t="s">
        <v>2686</v>
      </c>
      <c r="K3550" s="6"/>
      <c r="O3550" s="8">
        <v>3.23</v>
      </c>
      <c r="P3550" s="8">
        <v>3.2</v>
      </c>
      <c r="Q3550" s="8">
        <v>3</v>
      </c>
      <c r="R3550" s="8">
        <v>3.4</v>
      </c>
      <c r="S3550" s="8">
        <v>2.4</v>
      </c>
      <c r="T3550" s="8">
        <v>4.5</v>
      </c>
      <c r="U3550" s="8">
        <v>0.44</v>
      </c>
      <c r="V3550" s="9">
        <v>23</v>
      </c>
      <c r="W3550" s="8">
        <v>0.39999999999999991</v>
      </c>
      <c r="X3550" s="8">
        <v>2.1</v>
      </c>
      <c r="Y3550" s="8">
        <v>2.9999999999999805E-2</v>
      </c>
      <c r="Z3550" s="8">
        <v>-9.9999999999999645E-2</v>
      </c>
      <c r="AA3550">
        <v>-7.0000000000000284E-2</v>
      </c>
      <c r="AF3550" t="s">
        <v>2687</v>
      </c>
      <c r="AG3550" t="s">
        <v>2688</v>
      </c>
      <c r="AH3550" t="s">
        <v>2689</v>
      </c>
      <c r="AI3550" t="s">
        <v>2690</v>
      </c>
      <c r="AJ3550" s="7"/>
      <c r="AK3550" t="s">
        <v>4046</v>
      </c>
      <c r="AL3550" t="s">
        <v>109</v>
      </c>
      <c r="AM3550" t="s">
        <v>2686</v>
      </c>
      <c r="AN3550" t="s">
        <v>4073</v>
      </c>
      <c r="AO3550" t="str">
        <f>TEXT(A3550,"yyyy-mm-dd")</f>
        <v>2016-04-30</v>
      </c>
    </row>
    <row r="3551" spans="1:41">
      <c r="A3551" s="6" t="s">
        <v>4045</v>
      </c>
      <c r="B3551">
        <v>2016</v>
      </c>
      <c r="C3551">
        <v>4</v>
      </c>
      <c r="E3551" t="s">
        <v>81</v>
      </c>
      <c r="F3551" t="s">
        <v>82</v>
      </c>
      <c r="G3551" t="s">
        <v>83</v>
      </c>
      <c r="H3551" t="s">
        <v>3889</v>
      </c>
      <c r="I3551">
        <v>2018</v>
      </c>
      <c r="K3551" s="6">
        <v>43465</v>
      </c>
      <c r="L3551">
        <v>32</v>
      </c>
      <c r="N3551" t="s">
        <v>823</v>
      </c>
      <c r="O3551" s="8">
        <v>3.4</v>
      </c>
      <c r="P3551" s="8">
        <v>3.35</v>
      </c>
      <c r="Q3551" s="8">
        <v>3.2</v>
      </c>
      <c r="R3551" s="8">
        <v>3.6</v>
      </c>
      <c r="S3551" s="8">
        <v>2.91</v>
      </c>
      <c r="T3551" s="8">
        <v>4.4000000000000004</v>
      </c>
      <c r="U3551" s="8">
        <v>0.33</v>
      </c>
      <c r="V3551" s="9">
        <v>32</v>
      </c>
      <c r="W3551" s="8">
        <v>0.39999999999999991</v>
      </c>
      <c r="X3551" s="8">
        <v>1.4900000000000002</v>
      </c>
      <c r="Y3551" s="8">
        <v>4.9999999999999822E-2</v>
      </c>
      <c r="Z3551" s="8">
        <v>-4.9999999999999822E-2</v>
      </c>
      <c r="AA3551">
        <v>9.9999999999999645E-2</v>
      </c>
      <c r="AF3551" t="s">
        <v>3890</v>
      </c>
      <c r="AG3551" t="s">
        <v>87</v>
      </c>
      <c r="AH3551" t="s">
        <v>88</v>
      </c>
      <c r="AI3551" t="s">
        <v>359</v>
      </c>
      <c r="AJ3551" s="7">
        <v>43465</v>
      </c>
      <c r="AK3551" t="s">
        <v>4046</v>
      </c>
      <c r="AL3551" t="s">
        <v>91</v>
      </c>
      <c r="AM3551" t="s">
        <v>3891</v>
      </c>
      <c r="AN3551" t="s">
        <v>4049</v>
      </c>
      <c r="AO3551" t="str">
        <f>TEXT(A3551,"yyyy-mm-dd")</f>
        <v>2016-04-30</v>
      </c>
    </row>
    <row r="3552" spans="1:41">
      <c r="A3552" s="6" t="s">
        <v>4045</v>
      </c>
      <c r="B3552">
        <v>2016</v>
      </c>
      <c r="C3552">
        <v>4</v>
      </c>
      <c r="E3552" t="s">
        <v>392</v>
      </c>
      <c r="F3552" t="s">
        <v>82</v>
      </c>
      <c r="G3552" t="s">
        <v>83</v>
      </c>
      <c r="H3552" t="s">
        <v>3889</v>
      </c>
      <c r="I3552">
        <v>2018</v>
      </c>
      <c r="K3552" s="6">
        <v>43465</v>
      </c>
      <c r="L3552">
        <v>32</v>
      </c>
      <c r="N3552" t="s">
        <v>823</v>
      </c>
      <c r="O3552" s="8">
        <v>3.22</v>
      </c>
      <c r="P3552" s="8">
        <v>3.2</v>
      </c>
      <c r="Q3552" s="8">
        <v>3.1</v>
      </c>
      <c r="R3552" s="8">
        <v>3.3</v>
      </c>
      <c r="S3552" s="8">
        <v>2.5299999999999998</v>
      </c>
      <c r="T3552" s="8">
        <v>3.87</v>
      </c>
      <c r="U3552" s="8">
        <v>0.31</v>
      </c>
      <c r="V3552" s="9">
        <v>29</v>
      </c>
      <c r="W3552" s="8">
        <v>0.19999999999999973</v>
      </c>
      <c r="X3552" s="8">
        <v>1.3400000000000003</v>
      </c>
      <c r="Y3552" s="8">
        <v>2.0000000000000018E-2</v>
      </c>
      <c r="Z3552" s="8">
        <v>0</v>
      </c>
      <c r="AA3552">
        <v>-7.0000000000000284E-2</v>
      </c>
      <c r="AF3552" t="s">
        <v>3890</v>
      </c>
      <c r="AG3552" t="s">
        <v>87</v>
      </c>
      <c r="AH3552" t="s">
        <v>88</v>
      </c>
      <c r="AI3552" t="s">
        <v>359</v>
      </c>
      <c r="AJ3552" s="7">
        <v>43465</v>
      </c>
      <c r="AK3552" t="s">
        <v>4046</v>
      </c>
      <c r="AL3552" t="s">
        <v>393</v>
      </c>
      <c r="AM3552" t="s">
        <v>3891</v>
      </c>
      <c r="AN3552" t="s">
        <v>4052</v>
      </c>
      <c r="AO3552" t="str">
        <f>TEXT(A3552,"yyyy-mm-dd")</f>
        <v>2016-04-30</v>
      </c>
    </row>
    <row r="3553" spans="1:41">
      <c r="A3553" s="6" t="s">
        <v>4045</v>
      </c>
      <c r="B3553">
        <v>2016</v>
      </c>
      <c r="C3553">
        <v>4</v>
      </c>
      <c r="E3553" t="s">
        <v>81</v>
      </c>
      <c r="F3553" t="s">
        <v>82</v>
      </c>
      <c r="G3553" t="s">
        <v>83</v>
      </c>
      <c r="H3553" t="s">
        <v>3453</v>
      </c>
      <c r="I3553">
        <v>2017</v>
      </c>
      <c r="K3553" s="6">
        <v>43100</v>
      </c>
      <c r="L3553">
        <v>20</v>
      </c>
      <c r="N3553" t="s">
        <v>185</v>
      </c>
      <c r="O3553" s="8">
        <v>3.35</v>
      </c>
      <c r="P3553" s="8">
        <v>3.32</v>
      </c>
      <c r="Q3553" s="8">
        <v>3.17</v>
      </c>
      <c r="R3553" s="8">
        <v>3.5</v>
      </c>
      <c r="S3553" s="8">
        <v>2.97</v>
      </c>
      <c r="T3553" s="8">
        <v>4.03</v>
      </c>
      <c r="U3553" s="8">
        <v>0.26</v>
      </c>
      <c r="V3553" s="9">
        <v>36</v>
      </c>
      <c r="W3553" s="8">
        <v>0.33000000000000007</v>
      </c>
      <c r="X3553" s="8">
        <v>1.06</v>
      </c>
      <c r="Y3553" s="8">
        <v>3.0000000000000249E-2</v>
      </c>
      <c r="Z3553" s="8">
        <v>-6.0000000000000053E-2</v>
      </c>
      <c r="AA3553">
        <v>4.000000000000048E-2</v>
      </c>
      <c r="AF3553" t="s">
        <v>3454</v>
      </c>
      <c r="AG3553" t="s">
        <v>87</v>
      </c>
      <c r="AH3553" t="s">
        <v>88</v>
      </c>
      <c r="AI3553" t="s">
        <v>97</v>
      </c>
      <c r="AJ3553" s="7">
        <v>43100</v>
      </c>
      <c r="AK3553" t="s">
        <v>4046</v>
      </c>
      <c r="AL3553" t="s">
        <v>91</v>
      </c>
      <c r="AM3553" t="s">
        <v>3455</v>
      </c>
      <c r="AN3553" t="s">
        <v>4048</v>
      </c>
      <c r="AO3553" t="str">
        <f>TEXT(A3553,"yyyy-mm-dd")</f>
        <v>2016-04-30</v>
      </c>
    </row>
    <row r="3554" spans="1:41">
      <c r="A3554" s="6" t="s">
        <v>4045</v>
      </c>
      <c r="B3554">
        <v>2016</v>
      </c>
      <c r="C3554">
        <v>4</v>
      </c>
      <c r="E3554" t="s">
        <v>392</v>
      </c>
      <c r="F3554" t="s">
        <v>82</v>
      </c>
      <c r="G3554" t="s">
        <v>83</v>
      </c>
      <c r="H3554" t="s">
        <v>3453</v>
      </c>
      <c r="I3554">
        <v>2017</v>
      </c>
      <c r="K3554" s="6">
        <v>43100</v>
      </c>
      <c r="L3554">
        <v>20</v>
      </c>
      <c r="N3554" t="s">
        <v>185</v>
      </c>
      <c r="O3554" s="8">
        <v>3.18</v>
      </c>
      <c r="P3554" s="8">
        <v>3.2</v>
      </c>
      <c r="Q3554" s="8">
        <v>3</v>
      </c>
      <c r="R3554" s="8">
        <v>3.35</v>
      </c>
      <c r="S3554" s="8">
        <v>2.2400000000000002</v>
      </c>
      <c r="T3554" s="8">
        <v>3.8</v>
      </c>
      <c r="U3554" s="8">
        <v>0.35</v>
      </c>
      <c r="V3554" s="9">
        <v>33</v>
      </c>
      <c r="W3554" s="8">
        <v>0.35000000000000009</v>
      </c>
      <c r="X3554" s="8">
        <v>1.5599999999999996</v>
      </c>
      <c r="Y3554" s="8">
        <v>-2.0000000000000018E-2</v>
      </c>
      <c r="Z3554" s="8">
        <v>-2.9999999999999805E-2</v>
      </c>
      <c r="AA3554">
        <v>-5.0000000000000266E-2</v>
      </c>
      <c r="AF3554" t="s">
        <v>3454</v>
      </c>
      <c r="AG3554" t="s">
        <v>87</v>
      </c>
      <c r="AH3554" t="s">
        <v>88</v>
      </c>
      <c r="AI3554" t="s">
        <v>97</v>
      </c>
      <c r="AJ3554" s="7">
        <v>43100</v>
      </c>
      <c r="AK3554" t="s">
        <v>4046</v>
      </c>
      <c r="AL3554" t="s">
        <v>393</v>
      </c>
      <c r="AM3554" t="s">
        <v>3455</v>
      </c>
      <c r="AN3554" t="s">
        <v>4051</v>
      </c>
      <c r="AO3554" t="str">
        <f>TEXT(A3554,"yyyy-mm-dd")</f>
        <v>2016-04-30</v>
      </c>
    </row>
    <row r="3555" spans="1:41">
      <c r="A3555" s="6" t="s">
        <v>4045</v>
      </c>
      <c r="B3555">
        <v>2016</v>
      </c>
      <c r="C3555">
        <v>4</v>
      </c>
      <c r="E3555" t="s">
        <v>81</v>
      </c>
      <c r="F3555" t="s">
        <v>82</v>
      </c>
      <c r="G3555" t="s">
        <v>83</v>
      </c>
      <c r="H3555" t="s">
        <v>3018</v>
      </c>
      <c r="I3555">
        <v>2016</v>
      </c>
      <c r="K3555" s="6">
        <v>42735</v>
      </c>
      <c r="L3555">
        <v>8</v>
      </c>
      <c r="N3555" t="s">
        <v>182</v>
      </c>
      <c r="O3555" s="8">
        <v>3.19</v>
      </c>
      <c r="P3555" s="8">
        <v>3.2</v>
      </c>
      <c r="Q3555" s="8">
        <v>3</v>
      </c>
      <c r="R3555" s="8">
        <v>3.34</v>
      </c>
      <c r="S3555" s="8">
        <v>2.7</v>
      </c>
      <c r="T3555" s="8">
        <v>3.8</v>
      </c>
      <c r="U3555" s="8">
        <v>0.25</v>
      </c>
      <c r="V3555" s="9">
        <v>36</v>
      </c>
      <c r="W3555" s="8">
        <v>0.33999999999999986</v>
      </c>
      <c r="X3555" s="8">
        <v>1.0999999999999996</v>
      </c>
      <c r="Y3555" s="8">
        <v>-1.0000000000000231E-2</v>
      </c>
      <c r="Z3555" s="8">
        <v>-0.10999999999999988</v>
      </c>
      <c r="AA3555">
        <v>-5.0000000000000266E-2</v>
      </c>
      <c r="AF3555" t="s">
        <v>3019</v>
      </c>
      <c r="AG3555" t="s">
        <v>87</v>
      </c>
      <c r="AH3555" t="s">
        <v>88</v>
      </c>
      <c r="AI3555" t="s">
        <v>89</v>
      </c>
      <c r="AJ3555" s="7">
        <v>42735</v>
      </c>
      <c r="AK3555" t="s">
        <v>4046</v>
      </c>
      <c r="AL3555" t="s">
        <v>91</v>
      </c>
      <c r="AM3555" t="s">
        <v>3020</v>
      </c>
      <c r="AN3555" t="s">
        <v>4047</v>
      </c>
      <c r="AO3555" t="str">
        <f>TEXT(A3555,"yyyy-mm-dd")</f>
        <v>2016-04-30</v>
      </c>
    </row>
    <row r="3556" spans="1:41">
      <c r="A3556" s="6" t="s">
        <v>4045</v>
      </c>
      <c r="B3556">
        <v>2016</v>
      </c>
      <c r="C3556">
        <v>4</v>
      </c>
      <c r="E3556" t="s">
        <v>392</v>
      </c>
      <c r="F3556" t="s">
        <v>82</v>
      </c>
      <c r="G3556" t="s">
        <v>83</v>
      </c>
      <c r="H3556" t="s">
        <v>3018</v>
      </c>
      <c r="I3556">
        <v>2016</v>
      </c>
      <c r="K3556" s="6">
        <v>42735</v>
      </c>
      <c r="L3556">
        <v>8</v>
      </c>
      <c r="N3556" t="s">
        <v>182</v>
      </c>
      <c r="O3556" s="8">
        <v>3.13</v>
      </c>
      <c r="P3556" s="8">
        <v>3.1</v>
      </c>
      <c r="Q3556" s="8">
        <v>2.85</v>
      </c>
      <c r="R3556" s="8">
        <v>3.4</v>
      </c>
      <c r="S3556" s="8">
        <v>2.61</v>
      </c>
      <c r="T3556" s="8">
        <v>3.85</v>
      </c>
      <c r="U3556" s="8">
        <v>0.31</v>
      </c>
      <c r="V3556" s="9">
        <v>33</v>
      </c>
      <c r="W3556" s="8">
        <v>0.54999999999999982</v>
      </c>
      <c r="X3556" s="8">
        <v>1.2400000000000002</v>
      </c>
      <c r="Y3556" s="8">
        <v>2.9999999999999805E-2</v>
      </c>
      <c r="Z3556" s="8">
        <v>3.0000000000000249E-2</v>
      </c>
      <c r="AA3556">
        <v>8.9999999999999858E-2</v>
      </c>
      <c r="AF3556" t="s">
        <v>3019</v>
      </c>
      <c r="AG3556" t="s">
        <v>87</v>
      </c>
      <c r="AH3556" t="s">
        <v>88</v>
      </c>
      <c r="AI3556" t="s">
        <v>89</v>
      </c>
      <c r="AJ3556" s="7">
        <v>42735</v>
      </c>
      <c r="AK3556" t="s">
        <v>4046</v>
      </c>
      <c r="AL3556" t="s">
        <v>393</v>
      </c>
      <c r="AM3556" t="s">
        <v>3020</v>
      </c>
      <c r="AN3556" t="s">
        <v>4050</v>
      </c>
      <c r="AO3556" t="str">
        <f>TEXT(A3556,"yyyy-mm-dd")</f>
        <v>2016-04-30</v>
      </c>
    </row>
    <row r="3557" spans="1:41">
      <c r="A3557" s="6" t="s">
        <v>4045</v>
      </c>
      <c r="B3557">
        <v>2016</v>
      </c>
      <c r="C3557">
        <v>4</v>
      </c>
      <c r="E3557" t="s">
        <v>81</v>
      </c>
      <c r="F3557" t="s">
        <v>82</v>
      </c>
      <c r="G3557" t="s">
        <v>774</v>
      </c>
      <c r="H3557" t="s">
        <v>775</v>
      </c>
      <c r="K3557" s="6"/>
      <c r="O3557" s="8">
        <v>3.35</v>
      </c>
      <c r="P3557" s="8">
        <v>3.3</v>
      </c>
      <c r="Q3557" s="8">
        <v>3.2</v>
      </c>
      <c r="R3557" s="8">
        <v>3.5</v>
      </c>
      <c r="S3557" s="8">
        <v>2.95</v>
      </c>
      <c r="T3557" s="8">
        <v>3.83</v>
      </c>
      <c r="U3557" s="8">
        <v>0.24</v>
      </c>
      <c r="V3557" s="9">
        <v>33</v>
      </c>
      <c r="W3557" s="8">
        <v>0.29999999999999982</v>
      </c>
      <c r="X3557" s="8">
        <v>0.87999999999999989</v>
      </c>
      <c r="Y3557" s="8">
        <v>5.0000000000000266E-2</v>
      </c>
      <c r="Z3557" s="8">
        <v>0</v>
      </c>
      <c r="AA3557">
        <v>9.9999999999997868E-3</v>
      </c>
      <c r="AF3557" t="s">
        <v>776</v>
      </c>
      <c r="AG3557" t="s">
        <v>777</v>
      </c>
      <c r="AH3557" t="s">
        <v>778</v>
      </c>
      <c r="AI3557" t="s">
        <v>779</v>
      </c>
      <c r="AJ3557" s="7"/>
      <c r="AK3557" t="s">
        <v>4046</v>
      </c>
      <c r="AL3557" t="s">
        <v>91</v>
      </c>
      <c r="AM3557" t="s">
        <v>775</v>
      </c>
      <c r="AN3557" t="s">
        <v>4069</v>
      </c>
      <c r="AO3557" t="str">
        <f>TEXT(A3557,"yyyy-mm-dd")</f>
        <v>2016-04-30</v>
      </c>
    </row>
    <row r="3558" spans="1:41">
      <c r="A3558" s="6" t="s">
        <v>4045</v>
      </c>
      <c r="B3558">
        <v>2016</v>
      </c>
      <c r="C3558">
        <v>4</v>
      </c>
      <c r="E3558" t="s">
        <v>81</v>
      </c>
      <c r="F3558" t="s">
        <v>82</v>
      </c>
      <c r="G3558" t="s">
        <v>774</v>
      </c>
      <c r="H3558" t="s">
        <v>1536</v>
      </c>
      <c r="K3558" s="6"/>
      <c r="O3558" s="8">
        <v>3.3</v>
      </c>
      <c r="P3558" s="8">
        <v>3.3</v>
      </c>
      <c r="Q3558" s="8">
        <v>3.1</v>
      </c>
      <c r="R3558" s="8">
        <v>3.45</v>
      </c>
      <c r="S3558" s="8">
        <v>2.91</v>
      </c>
      <c r="T3558" s="8">
        <v>3.8</v>
      </c>
      <c r="U3558" s="8">
        <v>0.24</v>
      </c>
      <c r="V3558" s="9">
        <v>33</v>
      </c>
      <c r="W3558" s="8">
        <v>0.35000000000000009</v>
      </c>
      <c r="X3558" s="8">
        <v>0.88999999999999968</v>
      </c>
      <c r="Y3558" s="8">
        <v>0</v>
      </c>
      <c r="Z3558" s="8">
        <v>0</v>
      </c>
      <c r="AA3558">
        <v>0</v>
      </c>
      <c r="AF3558" t="s">
        <v>1537</v>
      </c>
      <c r="AG3558" t="s">
        <v>777</v>
      </c>
      <c r="AH3558" t="s">
        <v>778</v>
      </c>
      <c r="AI3558" t="s">
        <v>1538</v>
      </c>
      <c r="AJ3558" s="7"/>
      <c r="AK3558" t="s">
        <v>4046</v>
      </c>
      <c r="AL3558" t="s">
        <v>91</v>
      </c>
      <c r="AM3558" t="s">
        <v>1536</v>
      </c>
      <c r="AN3558" t="s">
        <v>4070</v>
      </c>
      <c r="AO3558" t="str">
        <f>TEXT(A3558,"yyyy-mm-dd")</f>
        <v>2016-04-30</v>
      </c>
    </row>
    <row r="3559" spans="1:41">
      <c r="A3559" s="6" t="s">
        <v>4045</v>
      </c>
      <c r="B3559">
        <v>2016</v>
      </c>
      <c r="C3559">
        <v>4</v>
      </c>
      <c r="E3559" t="s">
        <v>392</v>
      </c>
      <c r="F3559" t="s">
        <v>82</v>
      </c>
      <c r="G3559" t="s">
        <v>774</v>
      </c>
      <c r="H3559" t="s">
        <v>775</v>
      </c>
      <c r="K3559" s="6"/>
      <c r="O3559" s="8">
        <v>3.18</v>
      </c>
      <c r="P3559" s="8">
        <v>3.2</v>
      </c>
      <c r="Q3559" s="8">
        <v>3</v>
      </c>
      <c r="R3559" s="8">
        <v>3.3</v>
      </c>
      <c r="S3559" s="8">
        <v>2.59</v>
      </c>
      <c r="T3559" s="8">
        <v>3.65</v>
      </c>
      <c r="U3559" s="8">
        <v>0.25</v>
      </c>
      <c r="V3559" s="9">
        <v>28</v>
      </c>
      <c r="W3559" s="8">
        <v>0.29999999999999982</v>
      </c>
      <c r="X3559" s="8">
        <v>1.06</v>
      </c>
      <c r="Y3559" s="8">
        <v>-2.0000000000000018E-2</v>
      </c>
      <c r="Z3559" s="8">
        <v>0</v>
      </c>
      <c r="AA3559">
        <v>-0.10000000000000009</v>
      </c>
      <c r="AF3559" t="s">
        <v>776</v>
      </c>
      <c r="AG3559" t="s">
        <v>777</v>
      </c>
      <c r="AH3559" t="s">
        <v>778</v>
      </c>
      <c r="AI3559" t="s">
        <v>779</v>
      </c>
      <c r="AJ3559" s="7"/>
      <c r="AK3559" t="s">
        <v>4046</v>
      </c>
      <c r="AL3559" t="s">
        <v>393</v>
      </c>
      <c r="AM3559" t="s">
        <v>775</v>
      </c>
      <c r="AN3559" t="s">
        <v>4071</v>
      </c>
      <c r="AO3559" t="str">
        <f>TEXT(A3559,"yyyy-mm-dd")</f>
        <v>2016-04-30</v>
      </c>
    </row>
    <row r="3560" spans="1:41">
      <c r="A3560" s="6" t="s">
        <v>4045</v>
      </c>
      <c r="B3560">
        <v>2016</v>
      </c>
      <c r="C3560">
        <v>4</v>
      </c>
      <c r="E3560" t="s">
        <v>392</v>
      </c>
      <c r="F3560" t="s">
        <v>82</v>
      </c>
      <c r="G3560" t="s">
        <v>774</v>
      </c>
      <c r="H3560" t="s">
        <v>1536</v>
      </c>
      <c r="K3560" s="6"/>
      <c r="O3560" s="8">
        <v>3.12</v>
      </c>
      <c r="P3560" s="8">
        <v>3.17</v>
      </c>
      <c r="Q3560" s="8">
        <v>3</v>
      </c>
      <c r="R3560" s="8">
        <v>3.3</v>
      </c>
      <c r="S3560" s="8">
        <v>2.5</v>
      </c>
      <c r="T3560" s="8">
        <v>3.7</v>
      </c>
      <c r="U3560" s="8">
        <v>0.3</v>
      </c>
      <c r="V3560" s="9">
        <v>28</v>
      </c>
      <c r="W3560" s="8">
        <v>0.29999999999999982</v>
      </c>
      <c r="X3560" s="8">
        <v>1.2000000000000002</v>
      </c>
      <c r="Y3560" s="8">
        <v>-4.9999999999999822E-2</v>
      </c>
      <c r="Z3560" s="8">
        <v>0</v>
      </c>
      <c r="AA3560">
        <v>0</v>
      </c>
      <c r="AF3560" t="s">
        <v>1537</v>
      </c>
      <c r="AG3560" t="s">
        <v>777</v>
      </c>
      <c r="AH3560" t="s">
        <v>778</v>
      </c>
      <c r="AI3560" t="s">
        <v>1538</v>
      </c>
      <c r="AJ3560" s="7"/>
      <c r="AK3560" t="s">
        <v>4046</v>
      </c>
      <c r="AL3560" t="s">
        <v>393</v>
      </c>
      <c r="AM3560" t="s">
        <v>1536</v>
      </c>
      <c r="AN3560" t="s">
        <v>4072</v>
      </c>
      <c r="AO3560" t="str">
        <f>TEXT(A3560,"yyyy-mm-dd")</f>
        <v>2016-04-30</v>
      </c>
    </row>
    <row r="3561" spans="1:41">
      <c r="A3561" s="6" t="s">
        <v>4045</v>
      </c>
      <c r="B3561">
        <v>2016</v>
      </c>
      <c r="C3561">
        <v>4</v>
      </c>
      <c r="E3561" t="s">
        <v>112</v>
      </c>
      <c r="F3561" t="s">
        <v>113</v>
      </c>
      <c r="G3561" t="s">
        <v>83</v>
      </c>
      <c r="H3561" t="s">
        <v>3889</v>
      </c>
      <c r="I3561">
        <v>2018</v>
      </c>
      <c r="K3561" s="6">
        <v>43465</v>
      </c>
      <c r="L3561">
        <v>32</v>
      </c>
      <c r="N3561" t="s">
        <v>823</v>
      </c>
      <c r="O3561" s="8">
        <v>5.24</v>
      </c>
      <c r="P3561" s="8">
        <v>5.2</v>
      </c>
      <c r="Q3561" s="8">
        <v>4.8499999999999996</v>
      </c>
      <c r="R3561" s="8">
        <v>5.6</v>
      </c>
      <c r="S3561" s="8">
        <v>3.83</v>
      </c>
      <c r="T3561" s="8">
        <v>6.75</v>
      </c>
      <c r="U3561" s="8">
        <v>0.64</v>
      </c>
      <c r="V3561" s="9">
        <v>29</v>
      </c>
      <c r="W3561" s="8">
        <v>0.75</v>
      </c>
      <c r="X3561" s="8">
        <v>2.92</v>
      </c>
      <c r="Y3561" s="8">
        <v>4.0000000000000036E-2</v>
      </c>
      <c r="Z3561" s="8">
        <v>-0.29999999999999982</v>
      </c>
      <c r="AA3561">
        <v>-0.20000000000000018</v>
      </c>
      <c r="AF3561" t="s">
        <v>3929</v>
      </c>
      <c r="AG3561" t="s">
        <v>115</v>
      </c>
      <c r="AH3561" t="s">
        <v>116</v>
      </c>
      <c r="AI3561" t="s">
        <v>359</v>
      </c>
      <c r="AJ3561" s="7">
        <v>43465</v>
      </c>
      <c r="AK3561" t="s">
        <v>4046</v>
      </c>
      <c r="AL3561" t="s">
        <v>118</v>
      </c>
      <c r="AM3561" t="s">
        <v>3891</v>
      </c>
      <c r="AN3561" t="s">
        <v>4076</v>
      </c>
      <c r="AO3561" t="str">
        <f>TEXT(A3561,"yyyy-mm-dd")</f>
        <v>2016-04-30</v>
      </c>
    </row>
    <row r="3562" spans="1:41">
      <c r="A3562" s="6" t="s">
        <v>4045</v>
      </c>
      <c r="B3562">
        <v>2016</v>
      </c>
      <c r="C3562">
        <v>4</v>
      </c>
      <c r="E3562" t="s">
        <v>2881</v>
      </c>
      <c r="F3562" t="s">
        <v>113</v>
      </c>
      <c r="G3562" t="s">
        <v>83</v>
      </c>
      <c r="H3562" t="s">
        <v>3889</v>
      </c>
      <c r="I3562">
        <v>2018</v>
      </c>
      <c r="K3562" s="6">
        <v>43465</v>
      </c>
      <c r="L3562">
        <v>32</v>
      </c>
      <c r="N3562" t="s">
        <v>823</v>
      </c>
      <c r="O3562" s="8">
        <v>7.07</v>
      </c>
      <c r="P3562" s="8">
        <v>7</v>
      </c>
      <c r="Q3562" s="8">
        <v>6.65</v>
      </c>
      <c r="R3562" s="8">
        <v>7.63</v>
      </c>
      <c r="S3562" s="8">
        <v>4.5</v>
      </c>
      <c r="T3562" s="8">
        <v>9.2100000000000009</v>
      </c>
      <c r="U3562" s="8">
        <v>0.96</v>
      </c>
      <c r="V3562" s="9">
        <v>23</v>
      </c>
      <c r="W3562" s="8">
        <v>0.97999999999999954</v>
      </c>
      <c r="X3562" s="8">
        <v>4.7100000000000009</v>
      </c>
      <c r="Y3562" s="8">
        <v>7.0000000000000284E-2</v>
      </c>
      <c r="Z3562" s="8">
        <v>0</v>
      </c>
      <c r="AA3562">
        <v>9.9999999999997868E-3</v>
      </c>
      <c r="AF3562" t="s">
        <v>3934</v>
      </c>
      <c r="AG3562" t="s">
        <v>2883</v>
      </c>
      <c r="AH3562" t="s">
        <v>2884</v>
      </c>
      <c r="AI3562" t="s">
        <v>359</v>
      </c>
      <c r="AJ3562" s="7">
        <v>43465</v>
      </c>
      <c r="AK3562" t="s">
        <v>4046</v>
      </c>
      <c r="AL3562" t="s">
        <v>2885</v>
      </c>
      <c r="AM3562" t="s">
        <v>3891</v>
      </c>
      <c r="AN3562" t="s">
        <v>4079</v>
      </c>
      <c r="AO3562" t="str">
        <f>TEXT(A3562,"yyyy-mm-dd")</f>
        <v>2016-04-30</v>
      </c>
    </row>
    <row r="3563" spans="1:41">
      <c r="A3563" s="6" t="s">
        <v>4045</v>
      </c>
      <c r="B3563">
        <v>2016</v>
      </c>
      <c r="C3563">
        <v>4</v>
      </c>
      <c r="E3563" t="s">
        <v>112</v>
      </c>
      <c r="F3563" t="s">
        <v>113</v>
      </c>
      <c r="G3563" t="s">
        <v>83</v>
      </c>
      <c r="H3563" t="s">
        <v>3453</v>
      </c>
      <c r="I3563">
        <v>2017</v>
      </c>
      <c r="K3563" s="6">
        <v>43100</v>
      </c>
      <c r="L3563">
        <v>20</v>
      </c>
      <c r="N3563" t="s">
        <v>185</v>
      </c>
      <c r="O3563" s="8">
        <v>4.78</v>
      </c>
      <c r="P3563" s="8">
        <v>4.75</v>
      </c>
      <c r="Q3563" s="8">
        <v>4.5</v>
      </c>
      <c r="R3563" s="8">
        <v>5.01</v>
      </c>
      <c r="S3563" s="8">
        <v>3.83</v>
      </c>
      <c r="T3563" s="8">
        <v>6</v>
      </c>
      <c r="U3563" s="8">
        <v>0.48</v>
      </c>
      <c r="V3563" s="9">
        <v>32</v>
      </c>
      <c r="W3563" s="8">
        <v>0.50999999999999979</v>
      </c>
      <c r="X3563" s="8">
        <v>2.17</v>
      </c>
      <c r="Y3563" s="8">
        <v>3.0000000000000249E-2</v>
      </c>
      <c r="Z3563" s="8">
        <v>8.0000000000000071E-2</v>
      </c>
      <c r="AA3563">
        <v>-0.1800000000000006</v>
      </c>
      <c r="AF3563" t="s">
        <v>3493</v>
      </c>
      <c r="AG3563" t="s">
        <v>115</v>
      </c>
      <c r="AH3563" t="s">
        <v>116</v>
      </c>
      <c r="AI3563" t="s">
        <v>230</v>
      </c>
      <c r="AJ3563" s="7">
        <v>43100</v>
      </c>
      <c r="AK3563" t="s">
        <v>4046</v>
      </c>
      <c r="AL3563" t="s">
        <v>118</v>
      </c>
      <c r="AM3563" t="s">
        <v>3455</v>
      </c>
      <c r="AN3563" t="s">
        <v>4075</v>
      </c>
      <c r="AO3563" t="str">
        <f>TEXT(A3563,"yyyy-mm-dd")</f>
        <v>2016-04-30</v>
      </c>
    </row>
    <row r="3564" spans="1:41">
      <c r="A3564" s="6" t="s">
        <v>4045</v>
      </c>
      <c r="B3564">
        <v>2016</v>
      </c>
      <c r="C3564">
        <v>4</v>
      </c>
      <c r="E3564" t="s">
        <v>2881</v>
      </c>
      <c r="F3564" t="s">
        <v>113</v>
      </c>
      <c r="G3564" t="s">
        <v>83</v>
      </c>
      <c r="H3564" t="s">
        <v>3453</v>
      </c>
      <c r="I3564">
        <v>2017</v>
      </c>
      <c r="K3564" s="6">
        <v>43100</v>
      </c>
      <c r="L3564">
        <v>20</v>
      </c>
      <c r="N3564" t="s">
        <v>185</v>
      </c>
      <c r="O3564" s="8">
        <v>6.92</v>
      </c>
      <c r="P3564" s="8">
        <v>6.8</v>
      </c>
      <c r="Q3564" s="8">
        <v>6.45</v>
      </c>
      <c r="R3564" s="8">
        <v>7.21</v>
      </c>
      <c r="S3564" s="8">
        <v>6.06</v>
      </c>
      <c r="T3564" s="8">
        <v>8.4499999999999993</v>
      </c>
      <c r="U3564" s="8">
        <v>0.64</v>
      </c>
      <c r="V3564" s="9">
        <v>23</v>
      </c>
      <c r="W3564" s="8">
        <v>0.75999999999999979</v>
      </c>
      <c r="X3564" s="8">
        <v>2.3899999999999997</v>
      </c>
      <c r="Y3564" s="8">
        <v>0.12000000000000011</v>
      </c>
      <c r="Z3564" s="8">
        <v>-2.0000000000000462E-2</v>
      </c>
      <c r="AA3564">
        <v>6.9999999999999396E-2</v>
      </c>
      <c r="AF3564" t="s">
        <v>3498</v>
      </c>
      <c r="AG3564" t="s">
        <v>2883</v>
      </c>
      <c r="AH3564" t="s">
        <v>2884</v>
      </c>
      <c r="AI3564" t="s">
        <v>230</v>
      </c>
      <c r="AJ3564" s="7">
        <v>43100</v>
      </c>
      <c r="AK3564" t="s">
        <v>4046</v>
      </c>
      <c r="AL3564" t="s">
        <v>2885</v>
      </c>
      <c r="AM3564" t="s">
        <v>3455</v>
      </c>
      <c r="AN3564" t="s">
        <v>4078</v>
      </c>
      <c r="AO3564" t="str">
        <f>TEXT(A3564,"yyyy-mm-dd")</f>
        <v>2016-04-30</v>
      </c>
    </row>
    <row r="3565" spans="1:41">
      <c r="A3565" s="6" t="s">
        <v>4045</v>
      </c>
      <c r="B3565">
        <v>2016</v>
      </c>
      <c r="C3565">
        <v>4</v>
      </c>
      <c r="E3565" t="s">
        <v>112</v>
      </c>
      <c r="F3565" t="s">
        <v>113</v>
      </c>
      <c r="G3565" t="s">
        <v>83</v>
      </c>
      <c r="H3565" t="s">
        <v>3018</v>
      </c>
      <c r="I3565">
        <v>2016</v>
      </c>
      <c r="K3565" s="6">
        <v>42735</v>
      </c>
      <c r="L3565">
        <v>8</v>
      </c>
      <c r="N3565" t="s">
        <v>182</v>
      </c>
      <c r="O3565" s="8">
        <v>4.1399999999999997</v>
      </c>
      <c r="P3565" s="8">
        <v>4.17</v>
      </c>
      <c r="Q3565" s="8">
        <v>4</v>
      </c>
      <c r="R3565" s="8">
        <v>4.25</v>
      </c>
      <c r="S3565" s="8">
        <v>3.7</v>
      </c>
      <c r="T3565" s="8">
        <v>4.78</v>
      </c>
      <c r="U3565" s="8">
        <v>0.24</v>
      </c>
      <c r="V3565" s="9">
        <v>32</v>
      </c>
      <c r="W3565" s="8">
        <v>0.25</v>
      </c>
      <c r="X3565" s="8">
        <v>1.08</v>
      </c>
      <c r="Y3565" s="8">
        <v>-3.0000000000000249E-2</v>
      </c>
      <c r="Z3565" s="8">
        <v>7.0000000000000284E-2</v>
      </c>
      <c r="AA3565">
        <v>-6.0000000000000053E-2</v>
      </c>
      <c r="AF3565" t="s">
        <v>3059</v>
      </c>
      <c r="AG3565" t="s">
        <v>115</v>
      </c>
      <c r="AH3565" t="s">
        <v>116</v>
      </c>
      <c r="AI3565" t="s">
        <v>117</v>
      </c>
      <c r="AJ3565" s="7">
        <v>42735</v>
      </c>
      <c r="AK3565" t="s">
        <v>4046</v>
      </c>
      <c r="AL3565" t="s">
        <v>118</v>
      </c>
      <c r="AM3565" t="s">
        <v>3020</v>
      </c>
      <c r="AN3565" t="s">
        <v>4074</v>
      </c>
      <c r="AO3565" t="str">
        <f>TEXT(A3565,"yyyy-mm-dd")</f>
        <v>2016-04-30</v>
      </c>
    </row>
    <row r="3566" spans="1:41">
      <c r="A3566" s="6" t="s">
        <v>4045</v>
      </c>
      <c r="B3566">
        <v>2016</v>
      </c>
      <c r="C3566">
        <v>4</v>
      </c>
      <c r="E3566" t="s">
        <v>2881</v>
      </c>
      <c r="F3566" t="s">
        <v>113</v>
      </c>
      <c r="G3566" t="s">
        <v>83</v>
      </c>
      <c r="H3566" t="s">
        <v>3018</v>
      </c>
      <c r="I3566">
        <v>2016</v>
      </c>
      <c r="K3566" s="6">
        <v>42735</v>
      </c>
      <c r="L3566">
        <v>8</v>
      </c>
      <c r="N3566" t="s">
        <v>182</v>
      </c>
      <c r="O3566" s="8">
        <v>6.47</v>
      </c>
      <c r="P3566" s="8">
        <v>6.47</v>
      </c>
      <c r="Q3566" s="8">
        <v>6.22</v>
      </c>
      <c r="R3566" s="8">
        <v>6.69</v>
      </c>
      <c r="S3566" s="8">
        <v>6</v>
      </c>
      <c r="T3566" s="8">
        <v>7.4</v>
      </c>
      <c r="U3566" s="8">
        <v>0.33</v>
      </c>
      <c r="V3566" s="9">
        <v>24</v>
      </c>
      <c r="W3566" s="8">
        <v>0.47000000000000064</v>
      </c>
      <c r="X3566" s="8">
        <v>1.4000000000000004</v>
      </c>
      <c r="Y3566" s="8">
        <v>0</v>
      </c>
      <c r="Z3566" s="8">
        <v>-3.0000000000000249E-2</v>
      </c>
      <c r="AA3566">
        <v>4.0000000000000036E-2</v>
      </c>
      <c r="AF3566" t="s">
        <v>3099</v>
      </c>
      <c r="AG3566" t="s">
        <v>2883</v>
      </c>
      <c r="AH3566" t="s">
        <v>2884</v>
      </c>
      <c r="AI3566" t="s">
        <v>117</v>
      </c>
      <c r="AJ3566" s="7">
        <v>42735</v>
      </c>
      <c r="AK3566" t="s">
        <v>4046</v>
      </c>
      <c r="AL3566" t="s">
        <v>2885</v>
      </c>
      <c r="AM3566" t="s">
        <v>3020</v>
      </c>
      <c r="AN3566" t="s">
        <v>4077</v>
      </c>
      <c r="AO3566" t="str">
        <f>TEXT(A3566,"yyyy-mm-dd")</f>
        <v>2016-04-30</v>
      </c>
    </row>
    <row r="3567" spans="1:41">
      <c r="A3567" s="6" t="s">
        <v>4080</v>
      </c>
      <c r="B3567">
        <v>2016</v>
      </c>
      <c r="C3567">
        <v>5</v>
      </c>
      <c r="E3567" t="s">
        <v>1907</v>
      </c>
      <c r="F3567" t="s">
        <v>1908</v>
      </c>
      <c r="G3567" t="s">
        <v>102</v>
      </c>
      <c r="H3567" t="s">
        <v>4030</v>
      </c>
      <c r="I3567">
        <v>2018</v>
      </c>
      <c r="J3567">
        <v>1</v>
      </c>
      <c r="K3567" s="6">
        <v>43190</v>
      </c>
      <c r="L3567">
        <v>22</v>
      </c>
      <c r="M3567">
        <v>7</v>
      </c>
      <c r="N3567" t="s">
        <v>167</v>
      </c>
      <c r="O3567" s="8">
        <v>5.0199999999999996</v>
      </c>
      <c r="P3567" s="8">
        <v>5</v>
      </c>
      <c r="Q3567" s="8">
        <v>4.8099999999999996</v>
      </c>
      <c r="R3567" s="8">
        <v>5.25</v>
      </c>
      <c r="S3567" s="8">
        <v>3.8</v>
      </c>
      <c r="T3567" s="8">
        <v>6</v>
      </c>
      <c r="U3567" s="8">
        <v>0.45</v>
      </c>
      <c r="V3567" s="9">
        <v>26</v>
      </c>
      <c r="W3567" s="8">
        <v>0.44000000000000039</v>
      </c>
      <c r="X3567" s="8">
        <v>2.2000000000000002</v>
      </c>
      <c r="Y3567" s="8">
        <v>1.9999999999999574E-2</v>
      </c>
      <c r="Z3567" s="8">
        <v>0</v>
      </c>
      <c r="AA3567">
        <v>-5.9999999999999609E-2</v>
      </c>
      <c r="AF3567" t="s">
        <v>4031</v>
      </c>
      <c r="AG3567" t="s">
        <v>1910</v>
      </c>
      <c r="AH3567" t="s">
        <v>1911</v>
      </c>
      <c r="AI3567" t="s">
        <v>1944</v>
      </c>
      <c r="AJ3567" s="7">
        <v>43190</v>
      </c>
      <c r="AK3567" t="s">
        <v>4081</v>
      </c>
      <c r="AL3567" t="s">
        <v>1908</v>
      </c>
      <c r="AM3567" t="s">
        <v>4032</v>
      </c>
      <c r="AN3567" t="s">
        <v>4102</v>
      </c>
      <c r="AO3567" t="str">
        <f>TEXT(A3567,"yyyy-mm-dd")</f>
        <v>2016-05-31</v>
      </c>
    </row>
    <row r="3568" spans="1:41">
      <c r="A3568" s="6" t="s">
        <v>4080</v>
      </c>
      <c r="B3568">
        <v>2016</v>
      </c>
      <c r="C3568">
        <v>5</v>
      </c>
      <c r="E3568" t="s">
        <v>1907</v>
      </c>
      <c r="F3568" t="s">
        <v>1908</v>
      </c>
      <c r="G3568" t="s">
        <v>102</v>
      </c>
      <c r="H3568" t="s">
        <v>3908</v>
      </c>
      <c r="I3568">
        <v>2017</v>
      </c>
      <c r="J3568">
        <v>4</v>
      </c>
      <c r="K3568" s="6">
        <v>43100</v>
      </c>
      <c r="L3568">
        <v>19</v>
      </c>
      <c r="M3568">
        <v>6</v>
      </c>
      <c r="N3568" t="s">
        <v>195</v>
      </c>
      <c r="O3568" s="8">
        <v>4.9000000000000004</v>
      </c>
      <c r="P3568" s="8">
        <v>5</v>
      </c>
      <c r="Q3568" s="8">
        <v>4.5599999999999996</v>
      </c>
      <c r="R3568" s="8">
        <v>5.19</v>
      </c>
      <c r="S3568" s="8">
        <v>3.8</v>
      </c>
      <c r="T3568" s="8">
        <v>6</v>
      </c>
      <c r="U3568" s="8">
        <v>0.42</v>
      </c>
      <c r="V3568" s="9">
        <v>30</v>
      </c>
      <c r="W3568" s="8">
        <v>0.63000000000000078</v>
      </c>
      <c r="X3568" s="8">
        <v>2.2000000000000002</v>
      </c>
      <c r="Y3568" s="8">
        <v>-9.9999999999999645E-2</v>
      </c>
      <c r="Z3568" s="8">
        <v>0.12999999999999989</v>
      </c>
      <c r="AA3568">
        <v>0.26000000000000068</v>
      </c>
      <c r="AF3568" t="s">
        <v>3919</v>
      </c>
      <c r="AG3568" t="s">
        <v>1910</v>
      </c>
      <c r="AH3568" t="s">
        <v>1911</v>
      </c>
      <c r="AI3568" t="s">
        <v>1939</v>
      </c>
      <c r="AJ3568" s="7">
        <v>43100</v>
      </c>
      <c r="AK3568" t="s">
        <v>4081</v>
      </c>
      <c r="AL3568" t="s">
        <v>1908</v>
      </c>
      <c r="AM3568" t="s">
        <v>3910</v>
      </c>
      <c r="AN3568" t="s">
        <v>4101</v>
      </c>
      <c r="AO3568" t="str">
        <f>TEXT(A3568,"yyyy-mm-dd")</f>
        <v>2016-05-31</v>
      </c>
    </row>
    <row r="3569" spans="1:41">
      <c r="A3569" s="6" t="s">
        <v>4080</v>
      </c>
      <c r="B3569">
        <v>2016</v>
      </c>
      <c r="C3569">
        <v>5</v>
      </c>
      <c r="E3569" t="s">
        <v>1907</v>
      </c>
      <c r="F3569" t="s">
        <v>1908</v>
      </c>
      <c r="G3569" t="s">
        <v>102</v>
      </c>
      <c r="H3569" t="s">
        <v>3804</v>
      </c>
      <c r="I3569">
        <v>2017</v>
      </c>
      <c r="J3569">
        <v>3</v>
      </c>
      <c r="K3569" s="6">
        <v>43008</v>
      </c>
      <c r="L3569">
        <v>16</v>
      </c>
      <c r="M3569">
        <v>5</v>
      </c>
      <c r="N3569" t="s">
        <v>222</v>
      </c>
      <c r="O3569" s="8">
        <v>4.75</v>
      </c>
      <c r="P3569" s="8">
        <v>4.75</v>
      </c>
      <c r="Q3569" s="8">
        <v>4.5</v>
      </c>
      <c r="R3569" s="8">
        <v>5</v>
      </c>
      <c r="S3569" s="8">
        <v>3.8</v>
      </c>
      <c r="T3569" s="8">
        <v>5.75</v>
      </c>
      <c r="U3569" s="8">
        <v>0.37</v>
      </c>
      <c r="V3569" s="9">
        <v>29</v>
      </c>
      <c r="W3569" s="8">
        <v>0.5</v>
      </c>
      <c r="X3569" s="8">
        <v>1.9500000000000002</v>
      </c>
      <c r="Y3569" s="8">
        <v>0</v>
      </c>
      <c r="Z3569" s="8">
        <v>0</v>
      </c>
      <c r="AA3569">
        <v>0.25</v>
      </c>
      <c r="AF3569" t="s">
        <v>3805</v>
      </c>
      <c r="AG3569" t="s">
        <v>1910</v>
      </c>
      <c r="AH3569" t="s">
        <v>1911</v>
      </c>
      <c r="AI3569" t="s">
        <v>1934</v>
      </c>
      <c r="AJ3569" s="7">
        <v>43008</v>
      </c>
      <c r="AK3569" t="s">
        <v>4081</v>
      </c>
      <c r="AL3569" t="s">
        <v>1908</v>
      </c>
      <c r="AM3569" t="s">
        <v>3806</v>
      </c>
      <c r="AN3569" t="s">
        <v>4100</v>
      </c>
      <c r="AO3569" t="str">
        <f>TEXT(A3569,"yyyy-mm-dd")</f>
        <v>2016-05-31</v>
      </c>
    </row>
    <row r="3570" spans="1:41">
      <c r="A3570" s="6" t="s">
        <v>4080</v>
      </c>
      <c r="B3570">
        <v>2016</v>
      </c>
      <c r="C3570">
        <v>5</v>
      </c>
      <c r="E3570" t="s">
        <v>1907</v>
      </c>
      <c r="F3570" t="s">
        <v>1908</v>
      </c>
      <c r="G3570" t="s">
        <v>102</v>
      </c>
      <c r="H3570" t="s">
        <v>3701</v>
      </c>
      <c r="I3570">
        <v>2017</v>
      </c>
      <c r="J3570">
        <v>2</v>
      </c>
      <c r="K3570" s="6">
        <v>42916</v>
      </c>
      <c r="L3570">
        <v>13</v>
      </c>
      <c r="M3570">
        <v>4</v>
      </c>
      <c r="N3570" t="s">
        <v>252</v>
      </c>
      <c r="O3570" s="8">
        <v>4.6100000000000003</v>
      </c>
      <c r="P3570" s="8">
        <v>4.5</v>
      </c>
      <c r="Q3570" s="8">
        <v>4.5</v>
      </c>
      <c r="R3570" s="8">
        <v>4.75</v>
      </c>
      <c r="S3570" s="8">
        <v>3.8</v>
      </c>
      <c r="T3570" s="8">
        <v>5.5</v>
      </c>
      <c r="U3570" s="8">
        <v>0.32</v>
      </c>
      <c r="V3570" s="9">
        <v>29</v>
      </c>
      <c r="W3570" s="8">
        <v>0.25</v>
      </c>
      <c r="X3570" s="8">
        <v>1.7000000000000002</v>
      </c>
      <c r="Y3570" s="8">
        <v>0.11000000000000032</v>
      </c>
      <c r="Z3570" s="8">
        <v>0</v>
      </c>
      <c r="AA3570">
        <v>0.25</v>
      </c>
      <c r="AF3570" t="s">
        <v>3702</v>
      </c>
      <c r="AG3570" t="s">
        <v>1910</v>
      </c>
      <c r="AH3570" t="s">
        <v>1911</v>
      </c>
      <c r="AI3570" t="s">
        <v>1929</v>
      </c>
      <c r="AJ3570" s="7">
        <v>42916</v>
      </c>
      <c r="AK3570" t="s">
        <v>4081</v>
      </c>
      <c r="AL3570" t="s">
        <v>1908</v>
      </c>
      <c r="AM3570" t="s">
        <v>3703</v>
      </c>
      <c r="AN3570" t="s">
        <v>4099</v>
      </c>
      <c r="AO3570" t="str">
        <f>TEXT(A3570,"yyyy-mm-dd")</f>
        <v>2016-05-31</v>
      </c>
    </row>
    <row r="3571" spans="1:41">
      <c r="A3571" s="6" t="s">
        <v>4080</v>
      </c>
      <c r="B3571">
        <v>2016</v>
      </c>
      <c r="C3571">
        <v>5</v>
      </c>
      <c r="E3571" t="s">
        <v>1907</v>
      </c>
      <c r="F3571" t="s">
        <v>1908</v>
      </c>
      <c r="G3571" t="s">
        <v>102</v>
      </c>
      <c r="H3571" t="s">
        <v>3594</v>
      </c>
      <c r="I3571">
        <v>2017</v>
      </c>
      <c r="J3571">
        <v>1</v>
      </c>
      <c r="K3571" s="6">
        <v>42825</v>
      </c>
      <c r="L3571">
        <v>10</v>
      </c>
      <c r="M3571">
        <v>3</v>
      </c>
      <c r="N3571" t="s">
        <v>164</v>
      </c>
      <c r="O3571" s="8">
        <v>4.41</v>
      </c>
      <c r="P3571" s="8">
        <v>4.5</v>
      </c>
      <c r="Q3571" s="8">
        <v>4.25</v>
      </c>
      <c r="R3571" s="8">
        <v>4.5</v>
      </c>
      <c r="S3571" s="8">
        <v>3.8</v>
      </c>
      <c r="T3571" s="8">
        <v>5</v>
      </c>
      <c r="U3571" s="8">
        <v>0.26</v>
      </c>
      <c r="V3571" s="9">
        <v>29</v>
      </c>
      <c r="W3571" s="8">
        <v>0.25</v>
      </c>
      <c r="X3571" s="8">
        <v>1.2000000000000002</v>
      </c>
      <c r="Y3571" s="8">
        <v>-8.9999999999999858E-2</v>
      </c>
      <c r="Z3571" s="8">
        <v>0.25</v>
      </c>
      <c r="AA3571">
        <v>0</v>
      </c>
      <c r="AF3571" t="s">
        <v>3595</v>
      </c>
      <c r="AG3571" t="s">
        <v>1910</v>
      </c>
      <c r="AH3571" t="s">
        <v>1911</v>
      </c>
      <c r="AI3571" t="s">
        <v>1924</v>
      </c>
      <c r="AJ3571" s="7">
        <v>42825</v>
      </c>
      <c r="AK3571" t="s">
        <v>4081</v>
      </c>
      <c r="AL3571" t="s">
        <v>1908</v>
      </c>
      <c r="AM3571" t="s">
        <v>3596</v>
      </c>
      <c r="AN3571" t="s">
        <v>4098</v>
      </c>
      <c r="AO3571" t="str">
        <f>TEXT(A3571,"yyyy-mm-dd")</f>
        <v>2016-05-31</v>
      </c>
    </row>
    <row r="3572" spans="1:41">
      <c r="A3572" s="6" t="s">
        <v>4080</v>
      </c>
      <c r="B3572">
        <v>2016</v>
      </c>
      <c r="C3572">
        <v>5</v>
      </c>
      <c r="E3572" t="s">
        <v>1907</v>
      </c>
      <c r="F3572" t="s">
        <v>1908</v>
      </c>
      <c r="G3572" t="s">
        <v>102</v>
      </c>
      <c r="H3572" t="s">
        <v>3472</v>
      </c>
      <c r="I3572">
        <v>2016</v>
      </c>
      <c r="J3572">
        <v>4</v>
      </c>
      <c r="K3572" s="6">
        <v>42735</v>
      </c>
      <c r="L3572">
        <v>7</v>
      </c>
      <c r="M3572">
        <v>2</v>
      </c>
      <c r="N3572" t="s">
        <v>192</v>
      </c>
      <c r="O3572" s="8">
        <v>4.25</v>
      </c>
      <c r="P3572" s="8">
        <v>4.25</v>
      </c>
      <c r="Q3572" s="8">
        <v>4.0599999999999996</v>
      </c>
      <c r="R3572" s="8">
        <v>4.45</v>
      </c>
      <c r="S3572" s="8">
        <v>3.75</v>
      </c>
      <c r="T3572" s="8">
        <v>4.75</v>
      </c>
      <c r="U3572" s="8">
        <v>0.23</v>
      </c>
      <c r="V3572" s="9">
        <v>30</v>
      </c>
      <c r="W3572" s="8">
        <v>0.39000000000000057</v>
      </c>
      <c r="X3572" s="8">
        <v>1</v>
      </c>
      <c r="Y3572" s="8">
        <v>0</v>
      </c>
      <c r="Z3572" s="8">
        <v>0</v>
      </c>
      <c r="AA3572">
        <v>0.14000000000000057</v>
      </c>
      <c r="AF3572" t="s">
        <v>3483</v>
      </c>
      <c r="AG3572" t="s">
        <v>1910</v>
      </c>
      <c r="AH3572" t="s">
        <v>1911</v>
      </c>
      <c r="AI3572" t="s">
        <v>1919</v>
      </c>
      <c r="AJ3572" s="7">
        <v>42735</v>
      </c>
      <c r="AK3572" t="s">
        <v>4081</v>
      </c>
      <c r="AL3572" t="s">
        <v>1908</v>
      </c>
      <c r="AM3572" t="s">
        <v>3474</v>
      </c>
      <c r="AN3572" t="s">
        <v>4097</v>
      </c>
      <c r="AO3572" t="str">
        <f>TEXT(A3572,"yyyy-mm-dd")</f>
        <v>2016-05-31</v>
      </c>
    </row>
    <row r="3573" spans="1:41">
      <c r="A3573" s="6" t="s">
        <v>4080</v>
      </c>
      <c r="B3573">
        <v>2016</v>
      </c>
      <c r="C3573">
        <v>5</v>
      </c>
      <c r="E3573" t="s">
        <v>1907</v>
      </c>
      <c r="F3573" t="s">
        <v>1908</v>
      </c>
      <c r="G3573" t="s">
        <v>102</v>
      </c>
      <c r="H3573" t="s">
        <v>3368</v>
      </c>
      <c r="I3573">
        <v>2016</v>
      </c>
      <c r="J3573">
        <v>3</v>
      </c>
      <c r="K3573" s="6">
        <v>42643</v>
      </c>
      <c r="L3573">
        <v>4</v>
      </c>
      <c r="M3573">
        <v>1</v>
      </c>
      <c r="N3573" t="s">
        <v>219</v>
      </c>
      <c r="O3573" s="8">
        <v>4.0999999999999996</v>
      </c>
      <c r="P3573" s="8">
        <v>4</v>
      </c>
      <c r="Q3573" s="8">
        <v>4</v>
      </c>
      <c r="R3573" s="8">
        <v>4.25</v>
      </c>
      <c r="S3573" s="8">
        <v>3.75</v>
      </c>
      <c r="T3573" s="8">
        <v>4.5</v>
      </c>
      <c r="U3573" s="8">
        <v>0.22</v>
      </c>
      <c r="V3573" s="9">
        <v>29</v>
      </c>
      <c r="W3573" s="8">
        <v>0.25</v>
      </c>
      <c r="X3573" s="8">
        <v>0.75</v>
      </c>
      <c r="Y3573" s="8">
        <v>9.9999999999999645E-2</v>
      </c>
      <c r="Z3573" s="8">
        <v>0</v>
      </c>
      <c r="AA3573">
        <v>0.25</v>
      </c>
      <c r="AF3573" t="s">
        <v>3369</v>
      </c>
      <c r="AG3573" t="s">
        <v>1910</v>
      </c>
      <c r="AH3573" t="s">
        <v>1911</v>
      </c>
      <c r="AI3573" t="s">
        <v>1915</v>
      </c>
      <c r="AJ3573" s="7">
        <v>42643</v>
      </c>
      <c r="AK3573" t="s">
        <v>4081</v>
      </c>
      <c r="AL3573" t="s">
        <v>1908</v>
      </c>
      <c r="AM3573" t="s">
        <v>3370</v>
      </c>
      <c r="AN3573" t="s">
        <v>4096</v>
      </c>
      <c r="AO3573" t="str">
        <f>TEXT(A3573,"yyyy-mm-dd")</f>
        <v>2016-05-31</v>
      </c>
    </row>
    <row r="3574" spans="1:41">
      <c r="A3574" s="6" t="s">
        <v>4080</v>
      </c>
      <c r="B3574">
        <v>2016</v>
      </c>
      <c r="C3574">
        <v>5</v>
      </c>
      <c r="E3574" t="s">
        <v>1907</v>
      </c>
      <c r="F3574" t="s">
        <v>1908</v>
      </c>
      <c r="G3574" t="s">
        <v>102</v>
      </c>
      <c r="H3574" t="s">
        <v>3265</v>
      </c>
      <c r="I3574">
        <v>2016</v>
      </c>
      <c r="J3574">
        <v>2</v>
      </c>
      <c r="K3574" s="6">
        <v>42551</v>
      </c>
      <c r="L3574">
        <v>1</v>
      </c>
      <c r="M3574">
        <v>0</v>
      </c>
      <c r="N3574" t="s">
        <v>169</v>
      </c>
      <c r="O3574" s="8">
        <v>3.96</v>
      </c>
      <c r="P3574" s="8">
        <v>4</v>
      </c>
      <c r="Q3574" s="8">
        <v>3.75</v>
      </c>
      <c r="R3574" s="8">
        <v>4</v>
      </c>
      <c r="S3574" s="8">
        <v>3.75</v>
      </c>
      <c r="T3574" s="8">
        <v>4.25</v>
      </c>
      <c r="U3574" s="8">
        <v>0.19</v>
      </c>
      <c r="V3574" s="9">
        <v>29</v>
      </c>
      <c r="W3574" s="8">
        <v>0.25</v>
      </c>
      <c r="X3574" s="8">
        <v>0.5</v>
      </c>
      <c r="Y3574" s="8">
        <v>-4.0000000000000036E-2</v>
      </c>
      <c r="Z3574" s="8">
        <v>0.25</v>
      </c>
      <c r="AA3574">
        <v>0</v>
      </c>
      <c r="AF3574" t="s">
        <v>3266</v>
      </c>
      <c r="AG3574" t="s">
        <v>1910</v>
      </c>
      <c r="AH3574" t="s">
        <v>1911</v>
      </c>
      <c r="AI3574" t="s">
        <v>1912</v>
      </c>
      <c r="AJ3574" s="7">
        <v>42551</v>
      </c>
      <c r="AK3574" t="s">
        <v>4081</v>
      </c>
      <c r="AL3574" t="s">
        <v>1908</v>
      </c>
      <c r="AM3574" t="s">
        <v>3267</v>
      </c>
      <c r="AN3574" t="s">
        <v>4095</v>
      </c>
      <c r="AO3574" t="str">
        <f>TEXT(A3574,"yyyy-mm-dd")</f>
        <v>2016-05-31</v>
      </c>
    </row>
    <row r="3575" spans="1:41">
      <c r="A3575" s="6" t="s">
        <v>4080</v>
      </c>
      <c r="B3575">
        <v>2016</v>
      </c>
      <c r="C3575">
        <v>5</v>
      </c>
      <c r="E3575" t="s">
        <v>100</v>
      </c>
      <c r="F3575" t="s">
        <v>101</v>
      </c>
      <c r="G3575" t="s">
        <v>83</v>
      </c>
      <c r="H3575" t="s">
        <v>3889</v>
      </c>
      <c r="I3575">
        <v>2018</v>
      </c>
      <c r="K3575" s="6">
        <v>43465</v>
      </c>
      <c r="L3575">
        <v>31</v>
      </c>
      <c r="N3575" t="s">
        <v>837</v>
      </c>
      <c r="O3575" s="8">
        <v>3.22</v>
      </c>
      <c r="P3575" s="8">
        <v>3.15</v>
      </c>
      <c r="Q3575" s="8">
        <v>3</v>
      </c>
      <c r="R3575" s="8">
        <v>3.4</v>
      </c>
      <c r="S3575" s="8">
        <v>2.65</v>
      </c>
      <c r="T3575" s="8">
        <v>4</v>
      </c>
      <c r="U3575" s="8">
        <v>0.35</v>
      </c>
      <c r="V3575" s="9">
        <v>28</v>
      </c>
      <c r="W3575" s="8">
        <v>0.39999999999999991</v>
      </c>
      <c r="X3575" s="8">
        <v>1.35</v>
      </c>
      <c r="Y3575" s="8">
        <v>7.0000000000000284E-2</v>
      </c>
      <c r="Z3575" s="8">
        <v>-1.0000000000000231E-2</v>
      </c>
      <c r="AA3575">
        <v>-0.10000000000000009</v>
      </c>
      <c r="AF3575" t="s">
        <v>10177</v>
      </c>
      <c r="AG3575" t="s">
        <v>9655</v>
      </c>
      <c r="AH3575" t="s">
        <v>9656</v>
      </c>
      <c r="AI3575" t="s">
        <v>9708</v>
      </c>
      <c r="AJ3575" s="7">
        <v>43465</v>
      </c>
      <c r="AK3575" t="s">
        <v>4081</v>
      </c>
      <c r="AL3575" t="s">
        <v>109</v>
      </c>
      <c r="AM3575" t="s">
        <v>3891</v>
      </c>
      <c r="AN3575" t="s">
        <v>10183</v>
      </c>
    </row>
    <row r="3576" spans="1:41">
      <c r="A3576" s="6" t="s">
        <v>4080</v>
      </c>
      <c r="B3576">
        <v>2016</v>
      </c>
      <c r="C3576">
        <v>5</v>
      </c>
      <c r="E3576" t="s">
        <v>100</v>
      </c>
      <c r="F3576" t="s">
        <v>101</v>
      </c>
      <c r="G3576" t="s">
        <v>102</v>
      </c>
      <c r="H3576" t="s">
        <v>3908</v>
      </c>
      <c r="I3576">
        <v>2017</v>
      </c>
      <c r="J3576">
        <v>4</v>
      </c>
      <c r="K3576" s="6">
        <v>43100</v>
      </c>
      <c r="L3576">
        <v>19</v>
      </c>
      <c r="M3576">
        <v>6</v>
      </c>
      <c r="N3576" t="s">
        <v>195</v>
      </c>
      <c r="O3576" s="8">
        <v>3.14</v>
      </c>
      <c r="P3576" s="8">
        <v>3.1</v>
      </c>
      <c r="Q3576" s="8">
        <v>2.8</v>
      </c>
      <c r="R3576" s="8">
        <v>3.4</v>
      </c>
      <c r="S3576" s="8">
        <v>2.4</v>
      </c>
      <c r="T3576" s="8">
        <v>4.2</v>
      </c>
      <c r="U3576" s="8">
        <v>0.44</v>
      </c>
      <c r="V3576" s="9">
        <v>33</v>
      </c>
      <c r="W3576" s="8">
        <v>0.60000000000000009</v>
      </c>
      <c r="X3576" s="8">
        <v>1.8000000000000003</v>
      </c>
      <c r="Y3576" s="8">
        <v>4.0000000000000036E-2</v>
      </c>
      <c r="Z3576" s="8">
        <v>-4.0000000000000036E-2</v>
      </c>
      <c r="AA3576">
        <v>2.0000000000000018E-2</v>
      </c>
      <c r="AF3576" t="s">
        <v>3909</v>
      </c>
      <c r="AG3576" t="s">
        <v>106</v>
      </c>
      <c r="AH3576" t="s">
        <v>107</v>
      </c>
      <c r="AI3576" t="s">
        <v>2670</v>
      </c>
      <c r="AJ3576" s="7">
        <v>43100</v>
      </c>
      <c r="AK3576" t="s">
        <v>4081</v>
      </c>
      <c r="AL3576" t="s">
        <v>109</v>
      </c>
      <c r="AM3576" t="s">
        <v>3910</v>
      </c>
      <c r="AN3576" t="s">
        <v>4094</v>
      </c>
      <c r="AO3576" t="str">
        <f>TEXT(A3576,"yyyy-mm-dd")</f>
        <v>2016-05-31</v>
      </c>
    </row>
    <row r="3577" spans="1:41">
      <c r="A3577" s="6" t="s">
        <v>4080</v>
      </c>
      <c r="B3577">
        <v>2016</v>
      </c>
      <c r="C3577">
        <v>5</v>
      </c>
      <c r="E3577" t="s">
        <v>100</v>
      </c>
      <c r="F3577" t="s">
        <v>101</v>
      </c>
      <c r="G3577" t="s">
        <v>83</v>
      </c>
      <c r="H3577" t="s">
        <v>3453</v>
      </c>
      <c r="I3577">
        <v>2017</v>
      </c>
      <c r="K3577" s="6">
        <v>43100</v>
      </c>
      <c r="L3577">
        <v>19</v>
      </c>
      <c r="N3577" t="s">
        <v>195</v>
      </c>
      <c r="O3577" s="8">
        <v>2.84</v>
      </c>
      <c r="P3577" s="8">
        <v>2.8</v>
      </c>
      <c r="Q3577" s="8">
        <v>2.63</v>
      </c>
      <c r="R3577" s="8">
        <v>3</v>
      </c>
      <c r="S3577" s="8">
        <v>2</v>
      </c>
      <c r="T3577" s="8">
        <v>4</v>
      </c>
      <c r="U3577" s="8">
        <v>0.36</v>
      </c>
      <c r="V3577" s="9">
        <v>34</v>
      </c>
      <c r="W3577" s="8">
        <v>0.37000000000000011</v>
      </c>
      <c r="X3577" s="8">
        <v>2</v>
      </c>
      <c r="Y3577" s="8">
        <v>4.0000000000000036E-2</v>
      </c>
      <c r="Z3577" s="8">
        <v>0</v>
      </c>
      <c r="AA3577">
        <v>-0.11999999999999966</v>
      </c>
      <c r="AF3577" t="s">
        <v>10138</v>
      </c>
      <c r="AG3577" t="s">
        <v>9655</v>
      </c>
      <c r="AH3577" t="s">
        <v>9656</v>
      </c>
      <c r="AI3577" t="s">
        <v>9669</v>
      </c>
      <c r="AJ3577" s="7">
        <v>43100</v>
      </c>
      <c r="AK3577" t="s">
        <v>4081</v>
      </c>
      <c r="AL3577" t="s">
        <v>109</v>
      </c>
      <c r="AM3577" t="s">
        <v>3455</v>
      </c>
      <c r="AN3577" t="s">
        <v>10156</v>
      </c>
    </row>
    <row r="3578" spans="1:41">
      <c r="A3578" s="6" t="s">
        <v>4080</v>
      </c>
      <c r="B3578">
        <v>2016</v>
      </c>
      <c r="C3578">
        <v>5</v>
      </c>
      <c r="E3578" t="s">
        <v>100</v>
      </c>
      <c r="F3578" t="s">
        <v>101</v>
      </c>
      <c r="G3578" t="s">
        <v>102</v>
      </c>
      <c r="H3578" t="s">
        <v>3804</v>
      </c>
      <c r="I3578">
        <v>2017</v>
      </c>
      <c r="J3578">
        <v>3</v>
      </c>
      <c r="K3578" s="6">
        <v>43008</v>
      </c>
      <c r="L3578">
        <v>16</v>
      </c>
      <c r="M3578">
        <v>5</v>
      </c>
      <c r="N3578" t="s">
        <v>222</v>
      </c>
      <c r="O3578" s="8">
        <v>2.96</v>
      </c>
      <c r="P3578" s="8">
        <v>3</v>
      </c>
      <c r="Q3578" s="8">
        <v>2.8</v>
      </c>
      <c r="R3578" s="8">
        <v>3.1</v>
      </c>
      <c r="S3578" s="8">
        <v>1.8</v>
      </c>
      <c r="T3578" s="8">
        <v>4.2</v>
      </c>
      <c r="U3578" s="8">
        <v>0.4</v>
      </c>
      <c r="V3578" s="9">
        <v>33</v>
      </c>
      <c r="W3578" s="8">
        <v>0.30000000000000027</v>
      </c>
      <c r="X3578" s="8">
        <v>2.4000000000000004</v>
      </c>
      <c r="Y3578" s="8">
        <v>-4.0000000000000036E-2</v>
      </c>
      <c r="Z3578" s="8">
        <v>4.9999999999999822E-2</v>
      </c>
      <c r="AA3578">
        <v>-0.10000000000000009</v>
      </c>
      <c r="AF3578" t="s">
        <v>3906</v>
      </c>
      <c r="AG3578" t="s">
        <v>106</v>
      </c>
      <c r="AH3578" t="s">
        <v>107</v>
      </c>
      <c r="AI3578" t="s">
        <v>2667</v>
      </c>
      <c r="AJ3578" s="7">
        <v>43008</v>
      </c>
      <c r="AK3578" t="s">
        <v>4081</v>
      </c>
      <c r="AL3578" t="s">
        <v>109</v>
      </c>
      <c r="AM3578" t="s">
        <v>3806</v>
      </c>
      <c r="AN3578" t="s">
        <v>4093</v>
      </c>
      <c r="AO3578" t="str">
        <f>TEXT(A3578,"yyyy-mm-dd")</f>
        <v>2016-05-31</v>
      </c>
    </row>
    <row r="3579" spans="1:41">
      <c r="A3579" s="6" t="s">
        <v>4080</v>
      </c>
      <c r="B3579">
        <v>2016</v>
      </c>
      <c r="C3579">
        <v>5</v>
      </c>
      <c r="E3579" t="s">
        <v>100</v>
      </c>
      <c r="F3579" t="s">
        <v>101</v>
      </c>
      <c r="G3579" t="s">
        <v>102</v>
      </c>
      <c r="H3579" t="s">
        <v>3701</v>
      </c>
      <c r="I3579">
        <v>2017</v>
      </c>
      <c r="J3579">
        <v>2</v>
      </c>
      <c r="K3579" s="6">
        <v>42916</v>
      </c>
      <c r="L3579">
        <v>13</v>
      </c>
      <c r="M3579">
        <v>4</v>
      </c>
      <c r="N3579" t="s">
        <v>252</v>
      </c>
      <c r="O3579" s="8">
        <v>2.68</v>
      </c>
      <c r="P3579" s="8">
        <v>2.7</v>
      </c>
      <c r="Q3579" s="8">
        <v>2.4300000000000002</v>
      </c>
      <c r="R3579" s="8">
        <v>2.9</v>
      </c>
      <c r="S3579" s="8">
        <v>1.4</v>
      </c>
      <c r="T3579" s="8">
        <v>4.0999999999999996</v>
      </c>
      <c r="U3579" s="8">
        <v>0.62</v>
      </c>
      <c r="V3579" s="9">
        <v>34</v>
      </c>
      <c r="W3579" s="8">
        <v>0.46999999999999975</v>
      </c>
      <c r="X3579" s="8">
        <v>2.6999999999999997</v>
      </c>
      <c r="Y3579" s="8">
        <v>-2.0000000000000018E-2</v>
      </c>
      <c r="Z3579" s="8">
        <v>2.0000000000000018E-2</v>
      </c>
      <c r="AA3579">
        <v>-5.0000000000000266E-2</v>
      </c>
      <c r="AF3579" t="s">
        <v>3904</v>
      </c>
      <c r="AG3579" t="s">
        <v>106</v>
      </c>
      <c r="AH3579" t="s">
        <v>107</v>
      </c>
      <c r="AI3579" t="s">
        <v>502</v>
      </c>
      <c r="AJ3579" s="7">
        <v>42916</v>
      </c>
      <c r="AK3579" t="s">
        <v>4081</v>
      </c>
      <c r="AL3579" t="s">
        <v>109</v>
      </c>
      <c r="AM3579" t="s">
        <v>3703</v>
      </c>
      <c r="AN3579" t="s">
        <v>4092</v>
      </c>
      <c r="AO3579" t="str">
        <f>TEXT(A3579,"yyyy-mm-dd")</f>
        <v>2016-05-31</v>
      </c>
    </row>
    <row r="3580" spans="1:41">
      <c r="A3580" s="6" t="s">
        <v>4080</v>
      </c>
      <c r="B3580">
        <v>2016</v>
      </c>
      <c r="C3580">
        <v>5</v>
      </c>
      <c r="E3580" t="s">
        <v>100</v>
      </c>
      <c r="F3580" t="s">
        <v>101</v>
      </c>
      <c r="G3580" t="s">
        <v>102</v>
      </c>
      <c r="H3580" t="s">
        <v>3594</v>
      </c>
      <c r="I3580">
        <v>2017</v>
      </c>
      <c r="J3580">
        <v>1</v>
      </c>
      <c r="K3580" s="6">
        <v>42825</v>
      </c>
      <c r="L3580">
        <v>10</v>
      </c>
      <c r="M3580">
        <v>3</v>
      </c>
      <c r="N3580" t="s">
        <v>164</v>
      </c>
      <c r="O3580" s="8">
        <v>2.59</v>
      </c>
      <c r="P3580" s="8">
        <v>2.6</v>
      </c>
      <c r="Q3580" s="8">
        <v>2.4</v>
      </c>
      <c r="R3580" s="8">
        <v>2.96</v>
      </c>
      <c r="S3580" s="8">
        <v>0.9</v>
      </c>
      <c r="T3580" s="8">
        <v>3.8</v>
      </c>
      <c r="U3580" s="8">
        <v>0.64</v>
      </c>
      <c r="V3580" s="9">
        <v>34</v>
      </c>
      <c r="W3580" s="8">
        <v>0.56000000000000005</v>
      </c>
      <c r="X3580" s="8">
        <v>2.9</v>
      </c>
      <c r="Y3580" s="8">
        <v>-1.0000000000000231E-2</v>
      </c>
      <c r="Z3580" s="8">
        <v>-4.9999999999999822E-2</v>
      </c>
      <c r="AA3580">
        <v>-6.999999999999984E-2</v>
      </c>
      <c r="AF3580" t="s">
        <v>3902</v>
      </c>
      <c r="AG3580" t="s">
        <v>106</v>
      </c>
      <c r="AH3580" t="s">
        <v>107</v>
      </c>
      <c r="AI3580" t="s">
        <v>497</v>
      </c>
      <c r="AJ3580" s="7">
        <v>42825</v>
      </c>
      <c r="AK3580" t="s">
        <v>4081</v>
      </c>
      <c r="AL3580" t="s">
        <v>109</v>
      </c>
      <c r="AM3580" t="s">
        <v>3596</v>
      </c>
      <c r="AN3580" t="s">
        <v>4091</v>
      </c>
      <c r="AO3580" t="str">
        <f>TEXT(A3580,"yyyy-mm-dd")</f>
        <v>2016-05-31</v>
      </c>
    </row>
    <row r="3581" spans="1:41">
      <c r="A3581" s="6" t="s">
        <v>4080</v>
      </c>
      <c r="B3581">
        <v>2016</v>
      </c>
      <c r="C3581">
        <v>5</v>
      </c>
      <c r="E3581" t="s">
        <v>100</v>
      </c>
      <c r="F3581" t="s">
        <v>101</v>
      </c>
      <c r="G3581" t="s">
        <v>102</v>
      </c>
      <c r="H3581" t="s">
        <v>3472</v>
      </c>
      <c r="I3581">
        <v>2016</v>
      </c>
      <c r="J3581">
        <v>4</v>
      </c>
      <c r="K3581" s="6">
        <v>42735</v>
      </c>
      <c r="L3581">
        <v>7</v>
      </c>
      <c r="M3581">
        <v>2</v>
      </c>
      <c r="N3581" t="s">
        <v>192</v>
      </c>
      <c r="O3581" s="8">
        <v>2.33</v>
      </c>
      <c r="P3581" s="8">
        <v>2.41</v>
      </c>
      <c r="Q3581" s="8">
        <v>2.12</v>
      </c>
      <c r="R3581" s="8">
        <v>2.6</v>
      </c>
      <c r="S3581" s="8">
        <v>1.1000000000000001</v>
      </c>
      <c r="T3581" s="8">
        <v>3.6</v>
      </c>
      <c r="U3581" s="8">
        <v>0.57999999999999996</v>
      </c>
      <c r="V3581" s="9">
        <v>34</v>
      </c>
      <c r="W3581" s="8">
        <v>0.48</v>
      </c>
      <c r="X3581" s="8">
        <v>2.5</v>
      </c>
      <c r="Y3581" s="8">
        <v>-8.0000000000000071E-2</v>
      </c>
      <c r="Z3581" s="8">
        <v>0</v>
      </c>
      <c r="AA3581">
        <v>-0.12999999999999989</v>
      </c>
      <c r="AF3581" t="s">
        <v>3473</v>
      </c>
      <c r="AG3581" t="s">
        <v>106</v>
      </c>
      <c r="AH3581" t="s">
        <v>107</v>
      </c>
      <c r="AI3581" t="s">
        <v>427</v>
      </c>
      <c r="AJ3581" s="7">
        <v>42735</v>
      </c>
      <c r="AK3581" t="s">
        <v>4081</v>
      </c>
      <c r="AL3581" t="s">
        <v>109</v>
      </c>
      <c r="AM3581" t="s">
        <v>3474</v>
      </c>
      <c r="AN3581" t="s">
        <v>4090</v>
      </c>
      <c r="AO3581" t="str">
        <f>TEXT(A3581,"yyyy-mm-dd")</f>
        <v>2016-05-31</v>
      </c>
    </row>
    <row r="3582" spans="1:41">
      <c r="A3582" s="6" t="s">
        <v>4080</v>
      </c>
      <c r="B3582">
        <v>2016</v>
      </c>
      <c r="C3582">
        <v>5</v>
      </c>
      <c r="E3582" t="s">
        <v>100</v>
      </c>
      <c r="F3582" t="s">
        <v>101</v>
      </c>
      <c r="G3582" t="s">
        <v>83</v>
      </c>
      <c r="H3582" t="s">
        <v>3018</v>
      </c>
      <c r="I3582">
        <v>2016</v>
      </c>
      <c r="K3582" s="6">
        <v>42735</v>
      </c>
      <c r="L3582">
        <v>7</v>
      </c>
      <c r="N3582" t="s">
        <v>192</v>
      </c>
      <c r="O3582" s="8">
        <v>2.44</v>
      </c>
      <c r="P3582" s="8">
        <v>2.4500000000000002</v>
      </c>
      <c r="Q3582" s="8">
        <v>2.29</v>
      </c>
      <c r="R3582" s="8">
        <v>2.58</v>
      </c>
      <c r="S3582" s="8">
        <v>1.7</v>
      </c>
      <c r="T3582" s="8">
        <v>3.2</v>
      </c>
      <c r="U3582" s="8">
        <v>0.28999999999999998</v>
      </c>
      <c r="V3582" s="9">
        <v>34</v>
      </c>
      <c r="W3582" s="8">
        <v>0.29000000000000004</v>
      </c>
      <c r="X3582" s="8">
        <v>1.5000000000000002</v>
      </c>
      <c r="Y3582" s="8">
        <v>-1.0000000000000231E-2</v>
      </c>
      <c r="Z3582" s="8">
        <v>5.0000000000000266E-2</v>
      </c>
      <c r="AA3582">
        <v>8.9999999999999858E-2</v>
      </c>
      <c r="AF3582" t="s">
        <v>10098</v>
      </c>
      <c r="AG3582" t="s">
        <v>9655</v>
      </c>
      <c r="AH3582" t="s">
        <v>9656</v>
      </c>
      <c r="AI3582" t="s">
        <v>9657</v>
      </c>
      <c r="AJ3582" s="7">
        <v>42735</v>
      </c>
      <c r="AK3582" t="s">
        <v>4081</v>
      </c>
      <c r="AL3582" t="s">
        <v>109</v>
      </c>
      <c r="AM3582" t="s">
        <v>3020</v>
      </c>
      <c r="AN3582" t="s">
        <v>10129</v>
      </c>
    </row>
    <row r="3583" spans="1:41">
      <c r="A3583" s="6" t="s">
        <v>4080</v>
      </c>
      <c r="B3583">
        <v>2016</v>
      </c>
      <c r="C3583">
        <v>5</v>
      </c>
      <c r="E3583" t="s">
        <v>100</v>
      </c>
      <c r="F3583" t="s">
        <v>101</v>
      </c>
      <c r="G3583" t="s">
        <v>102</v>
      </c>
      <c r="H3583" t="s">
        <v>3368</v>
      </c>
      <c r="I3583">
        <v>2016</v>
      </c>
      <c r="J3583">
        <v>3</v>
      </c>
      <c r="K3583" s="6">
        <v>42643</v>
      </c>
      <c r="L3583">
        <v>4</v>
      </c>
      <c r="M3583">
        <v>1</v>
      </c>
      <c r="N3583" t="s">
        <v>219</v>
      </c>
      <c r="O3583" s="8">
        <v>2.27</v>
      </c>
      <c r="P3583" s="8">
        <v>2.2999999999999998</v>
      </c>
      <c r="Q3583" s="8">
        <v>2</v>
      </c>
      <c r="R3583" s="8">
        <v>2.5</v>
      </c>
      <c r="S3583" s="8">
        <v>1.2</v>
      </c>
      <c r="T3583" s="8">
        <v>3.5</v>
      </c>
      <c r="U3583" s="8">
        <v>0.45</v>
      </c>
      <c r="V3583" s="9">
        <v>34</v>
      </c>
      <c r="W3583" s="8">
        <v>0.5</v>
      </c>
      <c r="X3583" s="8">
        <v>2.2999999999999998</v>
      </c>
      <c r="Y3583" s="8">
        <v>-2.9999999999999805E-2</v>
      </c>
      <c r="Z3583" s="8">
        <v>0</v>
      </c>
      <c r="AA3583">
        <v>0</v>
      </c>
      <c r="AF3583" t="s">
        <v>3470</v>
      </c>
      <c r="AG3583" t="s">
        <v>106</v>
      </c>
      <c r="AH3583" t="s">
        <v>107</v>
      </c>
      <c r="AI3583" t="s">
        <v>340</v>
      </c>
      <c r="AJ3583" s="7">
        <v>42643</v>
      </c>
      <c r="AK3583" t="s">
        <v>4081</v>
      </c>
      <c r="AL3583" t="s">
        <v>109</v>
      </c>
      <c r="AM3583" t="s">
        <v>3370</v>
      </c>
      <c r="AN3583" t="s">
        <v>4089</v>
      </c>
      <c r="AO3583" t="str">
        <f>TEXT(A3583,"yyyy-mm-dd")</f>
        <v>2016-05-31</v>
      </c>
    </row>
    <row r="3584" spans="1:41">
      <c r="A3584" s="6" t="s">
        <v>4080</v>
      </c>
      <c r="B3584">
        <v>2016</v>
      </c>
      <c r="C3584">
        <v>5</v>
      </c>
      <c r="E3584" t="s">
        <v>100</v>
      </c>
      <c r="F3584" t="s">
        <v>101</v>
      </c>
      <c r="G3584" t="s">
        <v>102</v>
      </c>
      <c r="H3584" t="s">
        <v>3265</v>
      </c>
      <c r="I3584">
        <v>2016</v>
      </c>
      <c r="J3584">
        <v>2</v>
      </c>
      <c r="K3584" s="6">
        <v>42551</v>
      </c>
      <c r="L3584">
        <v>1</v>
      </c>
      <c r="M3584">
        <v>0</v>
      </c>
      <c r="N3584" t="s">
        <v>169</v>
      </c>
      <c r="O3584" s="8">
        <v>2.61</v>
      </c>
      <c r="P3584" s="8">
        <v>2.65</v>
      </c>
      <c r="Q3584" s="8">
        <v>2.23</v>
      </c>
      <c r="R3584" s="8">
        <v>2.9</v>
      </c>
      <c r="S3584" s="8">
        <v>1.7</v>
      </c>
      <c r="T3584" s="8">
        <v>3.42</v>
      </c>
      <c r="U3584" s="8">
        <v>0.42</v>
      </c>
      <c r="V3584" s="9">
        <v>34</v>
      </c>
      <c r="W3584" s="8">
        <v>0.66999999999999993</v>
      </c>
      <c r="X3584" s="8">
        <v>1.72</v>
      </c>
      <c r="Y3584" s="8">
        <v>-4.0000000000000036E-2</v>
      </c>
      <c r="Z3584" s="8">
        <v>0.19999999999999973</v>
      </c>
      <c r="AA3584">
        <v>1.9999999999999574E-2</v>
      </c>
      <c r="AF3584" t="s">
        <v>3468</v>
      </c>
      <c r="AG3584" t="s">
        <v>106</v>
      </c>
      <c r="AH3584" t="s">
        <v>107</v>
      </c>
      <c r="AI3584" t="s">
        <v>108</v>
      </c>
      <c r="AJ3584" s="7">
        <v>42551</v>
      </c>
      <c r="AK3584" t="s">
        <v>4081</v>
      </c>
      <c r="AL3584" t="s">
        <v>109</v>
      </c>
      <c r="AM3584" t="s">
        <v>3267</v>
      </c>
      <c r="AN3584" t="s">
        <v>4088</v>
      </c>
      <c r="AO3584" t="str">
        <f>TEXT(A3584,"yyyy-mm-dd")</f>
        <v>2016-05-31</v>
      </c>
    </row>
    <row r="3585" spans="1:41">
      <c r="A3585" s="6" t="s">
        <v>4080</v>
      </c>
      <c r="B3585">
        <v>2016</v>
      </c>
      <c r="C3585">
        <v>5</v>
      </c>
      <c r="E3585" t="s">
        <v>2685</v>
      </c>
      <c r="F3585" t="s">
        <v>101</v>
      </c>
      <c r="G3585" t="s">
        <v>774</v>
      </c>
      <c r="H3585" t="s">
        <v>2686</v>
      </c>
      <c r="K3585" s="6"/>
      <c r="O3585" s="8">
        <v>3.22</v>
      </c>
      <c r="P3585" s="8">
        <v>3.2</v>
      </c>
      <c r="Q3585" s="8">
        <v>3</v>
      </c>
      <c r="R3585" s="8">
        <v>3.47</v>
      </c>
      <c r="S3585" s="8">
        <v>2.5</v>
      </c>
      <c r="T3585" s="8">
        <v>4.5</v>
      </c>
      <c r="U3585" s="8">
        <v>0.42</v>
      </c>
      <c r="V3585" s="9">
        <v>25</v>
      </c>
      <c r="W3585" s="8">
        <v>0.4700000000000002</v>
      </c>
      <c r="X3585" s="8">
        <v>2</v>
      </c>
      <c r="Y3585" s="8">
        <v>2.0000000000000018E-2</v>
      </c>
      <c r="Z3585" s="8">
        <v>0</v>
      </c>
      <c r="AA3585">
        <v>7.0000000000000284E-2</v>
      </c>
      <c r="AF3585" t="s">
        <v>2687</v>
      </c>
      <c r="AG3585" t="s">
        <v>2688</v>
      </c>
      <c r="AH3585" t="s">
        <v>2689</v>
      </c>
      <c r="AI3585" t="s">
        <v>2690</v>
      </c>
      <c r="AJ3585" s="7"/>
      <c r="AK3585" t="s">
        <v>4081</v>
      </c>
      <c r="AL3585" t="s">
        <v>109</v>
      </c>
      <c r="AM3585" t="s">
        <v>2686</v>
      </c>
      <c r="AN3585" t="s">
        <v>4107</v>
      </c>
      <c r="AO3585" t="str">
        <f>TEXT(A3585,"yyyy-mm-dd")</f>
        <v>2016-05-31</v>
      </c>
    </row>
    <row r="3586" spans="1:41">
      <c r="A3586" s="6" t="s">
        <v>4080</v>
      </c>
      <c r="B3586">
        <v>2016</v>
      </c>
      <c r="C3586">
        <v>5</v>
      </c>
      <c r="E3586" t="s">
        <v>81</v>
      </c>
      <c r="F3586" t="s">
        <v>82</v>
      </c>
      <c r="G3586" t="s">
        <v>83</v>
      </c>
      <c r="H3586" t="s">
        <v>3889</v>
      </c>
      <c r="I3586">
        <v>2018</v>
      </c>
      <c r="K3586" s="6">
        <v>43465</v>
      </c>
      <c r="L3586">
        <v>31</v>
      </c>
      <c r="N3586" t="s">
        <v>837</v>
      </c>
      <c r="O3586" s="8">
        <v>3.39</v>
      </c>
      <c r="P3586" s="8">
        <v>3.3</v>
      </c>
      <c r="Q3586" s="8">
        <v>3.2</v>
      </c>
      <c r="R3586" s="8">
        <v>3.55</v>
      </c>
      <c r="S3586" s="8">
        <v>3</v>
      </c>
      <c r="T3586" s="8">
        <v>4.43</v>
      </c>
      <c r="U3586" s="8">
        <v>0.33</v>
      </c>
      <c r="V3586" s="9">
        <v>31</v>
      </c>
      <c r="W3586" s="8">
        <v>0.34999999999999964</v>
      </c>
      <c r="X3586" s="8">
        <v>1.4299999999999997</v>
      </c>
      <c r="Y3586" s="8">
        <v>9.0000000000000302E-2</v>
      </c>
      <c r="Z3586" s="8">
        <v>-5.0000000000000266E-2</v>
      </c>
      <c r="AA3586">
        <v>-5.0000000000000266E-2</v>
      </c>
      <c r="AF3586" t="s">
        <v>3890</v>
      </c>
      <c r="AG3586" t="s">
        <v>87</v>
      </c>
      <c r="AH3586" t="s">
        <v>88</v>
      </c>
      <c r="AI3586" t="s">
        <v>359</v>
      </c>
      <c r="AJ3586" s="7">
        <v>43465</v>
      </c>
      <c r="AK3586" t="s">
        <v>4081</v>
      </c>
      <c r="AL3586" t="s">
        <v>91</v>
      </c>
      <c r="AM3586" t="s">
        <v>3891</v>
      </c>
      <c r="AN3586" t="s">
        <v>4084</v>
      </c>
      <c r="AO3586" t="str">
        <f>TEXT(A3586,"yyyy-mm-dd")</f>
        <v>2016-05-31</v>
      </c>
    </row>
    <row r="3587" spans="1:41">
      <c r="A3587" s="6" t="s">
        <v>4080</v>
      </c>
      <c r="B3587">
        <v>2016</v>
      </c>
      <c r="C3587">
        <v>5</v>
      </c>
      <c r="E3587" t="s">
        <v>392</v>
      </c>
      <c r="F3587" t="s">
        <v>82</v>
      </c>
      <c r="G3587" t="s">
        <v>83</v>
      </c>
      <c r="H3587" t="s">
        <v>3889</v>
      </c>
      <c r="I3587">
        <v>2018</v>
      </c>
      <c r="K3587" s="6">
        <v>43465</v>
      </c>
      <c r="L3587">
        <v>31</v>
      </c>
      <c r="N3587" t="s">
        <v>837</v>
      </c>
      <c r="O3587" s="8">
        <v>3.19</v>
      </c>
      <c r="P3587" s="8">
        <v>3.19</v>
      </c>
      <c r="Q3587" s="8">
        <v>3.1</v>
      </c>
      <c r="R3587" s="8">
        <v>3.31</v>
      </c>
      <c r="S3587" s="8">
        <v>2.44</v>
      </c>
      <c r="T3587" s="8">
        <v>3.87</v>
      </c>
      <c r="U3587" s="8">
        <v>0.34</v>
      </c>
      <c r="V3587" s="9">
        <v>27</v>
      </c>
      <c r="W3587" s="8">
        <v>0.20999999999999996</v>
      </c>
      <c r="X3587" s="8">
        <v>1.4300000000000002</v>
      </c>
      <c r="Y3587" s="8">
        <v>0</v>
      </c>
      <c r="Z3587" s="8">
        <v>-1.0000000000000231E-2</v>
      </c>
      <c r="AA3587">
        <v>1.0000000000000231E-2</v>
      </c>
      <c r="AF3587" t="s">
        <v>3890</v>
      </c>
      <c r="AG3587" t="s">
        <v>87</v>
      </c>
      <c r="AH3587" t="s">
        <v>88</v>
      </c>
      <c r="AI3587" t="s">
        <v>359</v>
      </c>
      <c r="AJ3587" s="7">
        <v>43465</v>
      </c>
      <c r="AK3587" t="s">
        <v>4081</v>
      </c>
      <c r="AL3587" t="s">
        <v>393</v>
      </c>
      <c r="AM3587" t="s">
        <v>3891</v>
      </c>
      <c r="AN3587" t="s">
        <v>4087</v>
      </c>
      <c r="AO3587" t="str">
        <f>TEXT(A3587,"yyyy-mm-dd")</f>
        <v>2016-05-31</v>
      </c>
    </row>
    <row r="3588" spans="1:41">
      <c r="A3588" s="6" t="s">
        <v>4080</v>
      </c>
      <c r="B3588">
        <v>2016</v>
      </c>
      <c r="C3588">
        <v>5</v>
      </c>
      <c r="E3588" t="s">
        <v>81</v>
      </c>
      <c r="F3588" t="s">
        <v>82</v>
      </c>
      <c r="G3588" t="s">
        <v>83</v>
      </c>
      <c r="H3588" t="s">
        <v>3453</v>
      </c>
      <c r="I3588">
        <v>2017</v>
      </c>
      <c r="K3588" s="6">
        <v>43100</v>
      </c>
      <c r="L3588">
        <v>19</v>
      </c>
      <c r="N3588" t="s">
        <v>195</v>
      </c>
      <c r="O3588" s="8">
        <v>3.35</v>
      </c>
      <c r="P3588" s="8">
        <v>3.37</v>
      </c>
      <c r="Q3588" s="8">
        <v>3.12</v>
      </c>
      <c r="R3588" s="8">
        <v>3.5</v>
      </c>
      <c r="S3588" s="8">
        <v>2.9</v>
      </c>
      <c r="T3588" s="8">
        <v>4.03</v>
      </c>
      <c r="U3588" s="8">
        <v>0.28000000000000003</v>
      </c>
      <c r="V3588" s="9">
        <v>34</v>
      </c>
      <c r="W3588" s="8">
        <v>0.37999999999999989</v>
      </c>
      <c r="X3588" s="8">
        <v>1.1300000000000003</v>
      </c>
      <c r="Y3588" s="8">
        <v>-2.0000000000000018E-2</v>
      </c>
      <c r="Z3588" s="8">
        <v>5.0000000000000266E-2</v>
      </c>
      <c r="AA3588">
        <v>4.9999999999999822E-2</v>
      </c>
      <c r="AF3588" t="s">
        <v>3454</v>
      </c>
      <c r="AG3588" t="s">
        <v>87</v>
      </c>
      <c r="AH3588" t="s">
        <v>88</v>
      </c>
      <c r="AI3588" t="s">
        <v>97</v>
      </c>
      <c r="AJ3588" s="7">
        <v>43100</v>
      </c>
      <c r="AK3588" t="s">
        <v>4081</v>
      </c>
      <c r="AL3588" t="s">
        <v>91</v>
      </c>
      <c r="AM3588" t="s">
        <v>3455</v>
      </c>
      <c r="AN3588" t="s">
        <v>4083</v>
      </c>
      <c r="AO3588" t="str">
        <f>TEXT(A3588,"yyyy-mm-dd")</f>
        <v>2016-05-31</v>
      </c>
    </row>
    <row r="3589" spans="1:41">
      <c r="A3589" s="6" t="s">
        <v>4080</v>
      </c>
      <c r="B3589">
        <v>2016</v>
      </c>
      <c r="C3589">
        <v>5</v>
      </c>
      <c r="E3589" t="s">
        <v>392</v>
      </c>
      <c r="F3589" t="s">
        <v>82</v>
      </c>
      <c r="G3589" t="s">
        <v>83</v>
      </c>
      <c r="H3589" t="s">
        <v>3453</v>
      </c>
      <c r="I3589">
        <v>2017</v>
      </c>
      <c r="K3589" s="6">
        <v>43100</v>
      </c>
      <c r="L3589">
        <v>19</v>
      </c>
      <c r="N3589" t="s">
        <v>195</v>
      </c>
      <c r="O3589" s="8">
        <v>3.13</v>
      </c>
      <c r="P3589" s="8">
        <v>3.19</v>
      </c>
      <c r="Q3589" s="8">
        <v>3</v>
      </c>
      <c r="R3589" s="8">
        <v>3.3</v>
      </c>
      <c r="S3589" s="8">
        <v>2.1800000000000002</v>
      </c>
      <c r="T3589" s="8">
        <v>3.56</v>
      </c>
      <c r="U3589" s="8">
        <v>0.31</v>
      </c>
      <c r="V3589" s="9">
        <v>32</v>
      </c>
      <c r="W3589" s="8">
        <v>0.29999999999999982</v>
      </c>
      <c r="X3589" s="8">
        <v>1.38</v>
      </c>
      <c r="Y3589" s="8">
        <v>-6.0000000000000053E-2</v>
      </c>
      <c r="Z3589" s="8">
        <v>-1.0000000000000231E-2</v>
      </c>
      <c r="AA3589">
        <v>-5.0000000000000266E-2</v>
      </c>
      <c r="AF3589" t="s">
        <v>3454</v>
      </c>
      <c r="AG3589" t="s">
        <v>87</v>
      </c>
      <c r="AH3589" t="s">
        <v>88</v>
      </c>
      <c r="AI3589" t="s">
        <v>97</v>
      </c>
      <c r="AJ3589" s="7">
        <v>43100</v>
      </c>
      <c r="AK3589" t="s">
        <v>4081</v>
      </c>
      <c r="AL3589" t="s">
        <v>393</v>
      </c>
      <c r="AM3589" t="s">
        <v>3455</v>
      </c>
      <c r="AN3589" t="s">
        <v>4086</v>
      </c>
      <c r="AO3589" t="str">
        <f>TEXT(A3589,"yyyy-mm-dd")</f>
        <v>2016-05-31</v>
      </c>
    </row>
    <row r="3590" spans="1:41">
      <c r="A3590" s="6" t="s">
        <v>4080</v>
      </c>
      <c r="B3590">
        <v>2016</v>
      </c>
      <c r="C3590">
        <v>5</v>
      </c>
      <c r="E3590" t="s">
        <v>81</v>
      </c>
      <c r="F3590" t="s">
        <v>82</v>
      </c>
      <c r="G3590" t="s">
        <v>83</v>
      </c>
      <c r="H3590" t="s">
        <v>3018</v>
      </c>
      <c r="I3590">
        <v>2016</v>
      </c>
      <c r="K3590" s="6">
        <v>42735</v>
      </c>
      <c r="L3590">
        <v>7</v>
      </c>
      <c r="N3590" t="s">
        <v>192</v>
      </c>
      <c r="O3590" s="8">
        <v>3.11</v>
      </c>
      <c r="P3590" s="8">
        <v>3.09</v>
      </c>
      <c r="Q3590" s="8">
        <v>3</v>
      </c>
      <c r="R3590" s="8">
        <v>3.25</v>
      </c>
      <c r="S3590" s="8">
        <v>2.6</v>
      </c>
      <c r="T3590" s="8">
        <v>3.59</v>
      </c>
      <c r="U3590" s="8">
        <v>0.22</v>
      </c>
      <c r="V3590" s="9">
        <v>34</v>
      </c>
      <c r="W3590" s="8">
        <v>0.25</v>
      </c>
      <c r="X3590" s="8">
        <v>0.98999999999999977</v>
      </c>
      <c r="Y3590" s="8">
        <v>2.0000000000000018E-2</v>
      </c>
      <c r="Z3590" s="8">
        <v>-0.11000000000000032</v>
      </c>
      <c r="AA3590">
        <v>-8.9999999999999858E-2</v>
      </c>
      <c r="AF3590" t="s">
        <v>3019</v>
      </c>
      <c r="AG3590" t="s">
        <v>87</v>
      </c>
      <c r="AH3590" t="s">
        <v>88</v>
      </c>
      <c r="AI3590" t="s">
        <v>89</v>
      </c>
      <c r="AJ3590" s="7">
        <v>42735</v>
      </c>
      <c r="AK3590" t="s">
        <v>4081</v>
      </c>
      <c r="AL3590" t="s">
        <v>91</v>
      </c>
      <c r="AM3590" t="s">
        <v>3020</v>
      </c>
      <c r="AN3590" t="s">
        <v>4082</v>
      </c>
      <c r="AO3590" t="str">
        <f>TEXT(A3590,"yyyy-mm-dd")</f>
        <v>2016-05-31</v>
      </c>
    </row>
    <row r="3591" spans="1:41">
      <c r="A3591" s="6" t="s">
        <v>4080</v>
      </c>
      <c r="B3591">
        <v>2016</v>
      </c>
      <c r="C3591">
        <v>5</v>
      </c>
      <c r="E3591" t="s">
        <v>392</v>
      </c>
      <c r="F3591" t="s">
        <v>82</v>
      </c>
      <c r="G3591" t="s">
        <v>83</v>
      </c>
      <c r="H3591" t="s">
        <v>3018</v>
      </c>
      <c r="I3591">
        <v>2016</v>
      </c>
      <c r="K3591" s="6">
        <v>42735</v>
      </c>
      <c r="L3591">
        <v>7</v>
      </c>
      <c r="N3591" t="s">
        <v>192</v>
      </c>
      <c r="O3591" s="8">
        <v>3.12</v>
      </c>
      <c r="P3591" s="8">
        <v>3.13</v>
      </c>
      <c r="Q3591" s="8">
        <v>2.98</v>
      </c>
      <c r="R3591" s="8">
        <v>3.25</v>
      </c>
      <c r="S3591" s="8">
        <v>2.5499999999999998</v>
      </c>
      <c r="T3591" s="8">
        <v>3.5</v>
      </c>
      <c r="U3591" s="8">
        <v>0.22</v>
      </c>
      <c r="V3591" s="9">
        <v>32</v>
      </c>
      <c r="W3591" s="8">
        <v>0.27</v>
      </c>
      <c r="X3591" s="8">
        <v>0.95000000000000018</v>
      </c>
      <c r="Y3591" s="8">
        <v>-9.9999999999997868E-3</v>
      </c>
      <c r="Z3591" s="8">
        <v>2.9999999999999805E-2</v>
      </c>
      <c r="AA3591">
        <v>-0.2799999999999998</v>
      </c>
      <c r="AF3591" t="s">
        <v>3019</v>
      </c>
      <c r="AG3591" t="s">
        <v>87</v>
      </c>
      <c r="AH3591" t="s">
        <v>88</v>
      </c>
      <c r="AI3591" t="s">
        <v>89</v>
      </c>
      <c r="AJ3591" s="7">
        <v>42735</v>
      </c>
      <c r="AK3591" t="s">
        <v>4081</v>
      </c>
      <c r="AL3591" t="s">
        <v>393</v>
      </c>
      <c r="AM3591" t="s">
        <v>3020</v>
      </c>
      <c r="AN3591" t="s">
        <v>4085</v>
      </c>
      <c r="AO3591" t="str">
        <f>TEXT(A3591,"yyyy-mm-dd")</f>
        <v>2016-05-31</v>
      </c>
    </row>
    <row r="3592" spans="1:41">
      <c r="A3592" s="6" t="s">
        <v>4080</v>
      </c>
      <c r="B3592">
        <v>2016</v>
      </c>
      <c r="C3592">
        <v>5</v>
      </c>
      <c r="E3592" t="s">
        <v>81</v>
      </c>
      <c r="F3592" t="s">
        <v>82</v>
      </c>
      <c r="G3592" t="s">
        <v>774</v>
      </c>
      <c r="H3592" t="s">
        <v>775</v>
      </c>
      <c r="K3592" s="6"/>
      <c r="O3592" s="8">
        <v>3.33</v>
      </c>
      <c r="P3592" s="8">
        <v>3.3</v>
      </c>
      <c r="Q3592" s="8">
        <v>3.2</v>
      </c>
      <c r="R3592" s="8">
        <v>3.42</v>
      </c>
      <c r="S3592" s="8">
        <v>3</v>
      </c>
      <c r="T3592" s="8">
        <v>3.85</v>
      </c>
      <c r="U3592" s="8">
        <v>0.24</v>
      </c>
      <c r="V3592" s="9">
        <v>30</v>
      </c>
      <c r="W3592" s="8">
        <v>0.21999999999999975</v>
      </c>
      <c r="X3592" s="8">
        <v>0.85000000000000009</v>
      </c>
      <c r="Y3592" s="8">
        <v>3.0000000000000249E-2</v>
      </c>
      <c r="Z3592" s="8">
        <v>0</v>
      </c>
      <c r="AA3592">
        <v>-8.0000000000000071E-2</v>
      </c>
      <c r="AF3592" t="s">
        <v>776</v>
      </c>
      <c r="AG3592" t="s">
        <v>777</v>
      </c>
      <c r="AH3592" t="s">
        <v>778</v>
      </c>
      <c r="AI3592" t="s">
        <v>779</v>
      </c>
      <c r="AJ3592" s="7"/>
      <c r="AK3592" t="s">
        <v>4081</v>
      </c>
      <c r="AL3592" t="s">
        <v>91</v>
      </c>
      <c r="AM3592" t="s">
        <v>775</v>
      </c>
      <c r="AN3592" t="s">
        <v>4103</v>
      </c>
      <c r="AO3592" t="str">
        <f>TEXT(A3592,"yyyy-mm-dd")</f>
        <v>2016-05-31</v>
      </c>
    </row>
    <row r="3593" spans="1:41">
      <c r="A3593" s="6" t="s">
        <v>4080</v>
      </c>
      <c r="B3593">
        <v>2016</v>
      </c>
      <c r="C3593">
        <v>5</v>
      </c>
      <c r="E3593" t="s">
        <v>81</v>
      </c>
      <c r="F3593" t="s">
        <v>82</v>
      </c>
      <c r="G3593" t="s">
        <v>774</v>
      </c>
      <c r="H3593" t="s">
        <v>1536</v>
      </c>
      <c r="K3593" s="6"/>
      <c r="O3593" s="8">
        <v>3.28</v>
      </c>
      <c r="P3593" s="8">
        <v>3.3</v>
      </c>
      <c r="Q3593" s="8">
        <v>3.01</v>
      </c>
      <c r="R3593" s="8">
        <v>3.49</v>
      </c>
      <c r="S3593" s="8">
        <v>3</v>
      </c>
      <c r="T3593" s="8">
        <v>3.82</v>
      </c>
      <c r="U3593" s="8">
        <v>0.23</v>
      </c>
      <c r="V3593" s="9">
        <v>30</v>
      </c>
      <c r="W3593" s="8">
        <v>0.48000000000000043</v>
      </c>
      <c r="X3593" s="8">
        <v>0.81999999999999984</v>
      </c>
      <c r="Y3593" s="8">
        <v>-2.0000000000000018E-2</v>
      </c>
      <c r="Z3593" s="8">
        <v>0</v>
      </c>
      <c r="AA3593">
        <v>0.13000000000000034</v>
      </c>
      <c r="AF3593" t="s">
        <v>1537</v>
      </c>
      <c r="AG3593" t="s">
        <v>777</v>
      </c>
      <c r="AH3593" t="s">
        <v>778</v>
      </c>
      <c r="AI3593" t="s">
        <v>1538</v>
      </c>
      <c r="AJ3593" s="7"/>
      <c r="AK3593" t="s">
        <v>4081</v>
      </c>
      <c r="AL3593" t="s">
        <v>91</v>
      </c>
      <c r="AM3593" t="s">
        <v>1536</v>
      </c>
      <c r="AN3593" t="s">
        <v>4104</v>
      </c>
      <c r="AO3593" t="str">
        <f>TEXT(A3593,"yyyy-mm-dd")</f>
        <v>2016-05-31</v>
      </c>
    </row>
    <row r="3594" spans="1:41">
      <c r="A3594" s="6" t="s">
        <v>4080</v>
      </c>
      <c r="B3594">
        <v>2016</v>
      </c>
      <c r="C3594">
        <v>5</v>
      </c>
      <c r="E3594" t="s">
        <v>392</v>
      </c>
      <c r="F3594" t="s">
        <v>82</v>
      </c>
      <c r="G3594" t="s">
        <v>774</v>
      </c>
      <c r="H3594" t="s">
        <v>775</v>
      </c>
      <c r="K3594" s="6"/>
      <c r="O3594" s="8">
        <v>3.14</v>
      </c>
      <c r="P3594" s="8">
        <v>3.16</v>
      </c>
      <c r="Q3594" s="8">
        <v>3</v>
      </c>
      <c r="R3594" s="8">
        <v>3.34</v>
      </c>
      <c r="S3594" s="8">
        <v>2.5499999999999998</v>
      </c>
      <c r="T3594" s="8">
        <v>3.62</v>
      </c>
      <c r="U3594" s="8">
        <v>0.27</v>
      </c>
      <c r="V3594" s="9">
        <v>26</v>
      </c>
      <c r="W3594" s="8">
        <v>0.33999999999999986</v>
      </c>
      <c r="X3594" s="8">
        <v>1.0700000000000003</v>
      </c>
      <c r="Y3594" s="8">
        <v>-2.0000000000000018E-2</v>
      </c>
      <c r="Z3594" s="8">
        <v>-4.0000000000000036E-2</v>
      </c>
      <c r="AA3594">
        <v>4.0000000000000036E-2</v>
      </c>
      <c r="AF3594" t="s">
        <v>776</v>
      </c>
      <c r="AG3594" t="s">
        <v>777</v>
      </c>
      <c r="AH3594" t="s">
        <v>778</v>
      </c>
      <c r="AI3594" t="s">
        <v>779</v>
      </c>
      <c r="AJ3594" s="7"/>
      <c r="AK3594" t="s">
        <v>4081</v>
      </c>
      <c r="AL3594" t="s">
        <v>393</v>
      </c>
      <c r="AM3594" t="s">
        <v>775</v>
      </c>
      <c r="AN3594" t="s">
        <v>4105</v>
      </c>
      <c r="AO3594" t="str">
        <f>TEXT(A3594,"yyyy-mm-dd")</f>
        <v>2016-05-31</v>
      </c>
    </row>
    <row r="3595" spans="1:41">
      <c r="A3595" s="6" t="s">
        <v>4080</v>
      </c>
      <c r="B3595">
        <v>2016</v>
      </c>
      <c r="C3595">
        <v>5</v>
      </c>
      <c r="E3595" t="s">
        <v>392</v>
      </c>
      <c r="F3595" t="s">
        <v>82</v>
      </c>
      <c r="G3595" t="s">
        <v>774</v>
      </c>
      <c r="H3595" t="s">
        <v>1536</v>
      </c>
      <c r="K3595" s="6"/>
      <c r="O3595" s="8">
        <v>3.11</v>
      </c>
      <c r="P3595" s="8">
        <v>3.1</v>
      </c>
      <c r="Q3595" s="8">
        <v>3</v>
      </c>
      <c r="R3595" s="8">
        <v>3.34</v>
      </c>
      <c r="S3595" s="8">
        <v>2.5</v>
      </c>
      <c r="T3595" s="8">
        <v>3.65</v>
      </c>
      <c r="U3595" s="8">
        <v>0.28999999999999998</v>
      </c>
      <c r="V3595" s="9">
        <v>26</v>
      </c>
      <c r="W3595" s="8">
        <v>0.33999999999999986</v>
      </c>
      <c r="X3595" s="8">
        <v>1.1499999999999999</v>
      </c>
      <c r="Y3595" s="8">
        <v>9.9999999999997868E-3</v>
      </c>
      <c r="Z3595" s="8">
        <v>-6.999999999999984E-2</v>
      </c>
      <c r="AA3595">
        <v>4.0000000000000036E-2</v>
      </c>
      <c r="AF3595" t="s">
        <v>1537</v>
      </c>
      <c r="AG3595" t="s">
        <v>777</v>
      </c>
      <c r="AH3595" t="s">
        <v>778</v>
      </c>
      <c r="AI3595" t="s">
        <v>1538</v>
      </c>
      <c r="AJ3595" s="7"/>
      <c r="AK3595" t="s">
        <v>4081</v>
      </c>
      <c r="AL3595" t="s">
        <v>393</v>
      </c>
      <c r="AM3595" t="s">
        <v>1536</v>
      </c>
      <c r="AN3595" t="s">
        <v>4106</v>
      </c>
      <c r="AO3595" t="str">
        <f>TEXT(A3595,"yyyy-mm-dd")</f>
        <v>2016-05-31</v>
      </c>
    </row>
    <row r="3596" spans="1:41">
      <c r="A3596" s="6" t="s">
        <v>4080</v>
      </c>
      <c r="B3596">
        <v>2016</v>
      </c>
      <c r="C3596">
        <v>5</v>
      </c>
      <c r="E3596" t="s">
        <v>112</v>
      </c>
      <c r="F3596" t="s">
        <v>113</v>
      </c>
      <c r="G3596" t="s">
        <v>83</v>
      </c>
      <c r="H3596" t="s">
        <v>3889</v>
      </c>
      <c r="I3596">
        <v>2018</v>
      </c>
      <c r="K3596" s="6">
        <v>43465</v>
      </c>
      <c r="L3596">
        <v>31</v>
      </c>
      <c r="N3596" t="s">
        <v>837</v>
      </c>
      <c r="O3596" s="8">
        <v>5.28</v>
      </c>
      <c r="P3596" s="8">
        <v>5.5</v>
      </c>
      <c r="Q3596" s="8">
        <v>4.93</v>
      </c>
      <c r="R3596" s="8">
        <v>5.71</v>
      </c>
      <c r="S3596" s="8">
        <v>3.8</v>
      </c>
      <c r="T3596" s="8">
        <v>6.6</v>
      </c>
      <c r="U3596" s="8">
        <v>0.62</v>
      </c>
      <c r="V3596" s="9">
        <v>28</v>
      </c>
      <c r="W3596" s="8">
        <v>0.78000000000000025</v>
      </c>
      <c r="X3596" s="8">
        <v>2.8</v>
      </c>
      <c r="Y3596" s="8">
        <v>-0.21999999999999975</v>
      </c>
      <c r="Z3596" s="8">
        <v>0.29999999999999982</v>
      </c>
      <c r="AA3596">
        <v>3.0000000000000249E-2</v>
      </c>
      <c r="AF3596" t="s">
        <v>3929</v>
      </c>
      <c r="AG3596" t="s">
        <v>115</v>
      </c>
      <c r="AH3596" t="s">
        <v>116</v>
      </c>
      <c r="AI3596" t="s">
        <v>359</v>
      </c>
      <c r="AJ3596" s="7">
        <v>43465</v>
      </c>
      <c r="AK3596" t="s">
        <v>4081</v>
      </c>
      <c r="AL3596" t="s">
        <v>118</v>
      </c>
      <c r="AM3596" t="s">
        <v>3891</v>
      </c>
      <c r="AN3596" t="s">
        <v>4110</v>
      </c>
      <c r="AO3596" t="str">
        <f>TEXT(A3596,"yyyy-mm-dd")</f>
        <v>2016-05-31</v>
      </c>
    </row>
    <row r="3597" spans="1:41">
      <c r="A3597" s="6" t="s">
        <v>4080</v>
      </c>
      <c r="B3597">
        <v>2016</v>
      </c>
      <c r="C3597">
        <v>5</v>
      </c>
      <c r="E3597" t="s">
        <v>2881</v>
      </c>
      <c r="F3597" t="s">
        <v>113</v>
      </c>
      <c r="G3597" t="s">
        <v>83</v>
      </c>
      <c r="H3597" t="s">
        <v>3889</v>
      </c>
      <c r="I3597">
        <v>2018</v>
      </c>
      <c r="K3597" s="6">
        <v>43465</v>
      </c>
      <c r="L3597">
        <v>31</v>
      </c>
      <c r="N3597" t="s">
        <v>837</v>
      </c>
      <c r="O3597" s="8">
        <v>7.23</v>
      </c>
      <c r="P3597" s="8">
        <v>7.1</v>
      </c>
      <c r="Q3597" s="8">
        <v>6.8</v>
      </c>
      <c r="R3597" s="8">
        <v>7.63</v>
      </c>
      <c r="S3597" s="8">
        <v>5.9</v>
      </c>
      <c r="T3597" s="8">
        <v>8.7100000000000009</v>
      </c>
      <c r="U3597" s="8">
        <v>0.7</v>
      </c>
      <c r="V3597" s="9">
        <v>23</v>
      </c>
      <c r="W3597" s="8">
        <v>0.83000000000000007</v>
      </c>
      <c r="X3597" s="8">
        <v>2.8100000000000005</v>
      </c>
      <c r="Y3597" s="8">
        <v>0.13000000000000078</v>
      </c>
      <c r="Z3597" s="8">
        <v>9.9999999999999645E-2</v>
      </c>
      <c r="AA3597">
        <v>-0.14999999999999947</v>
      </c>
      <c r="AF3597" t="s">
        <v>3934</v>
      </c>
      <c r="AG3597" t="s">
        <v>2883</v>
      </c>
      <c r="AH3597" t="s">
        <v>2884</v>
      </c>
      <c r="AI3597" t="s">
        <v>359</v>
      </c>
      <c r="AJ3597" s="7">
        <v>43465</v>
      </c>
      <c r="AK3597" t="s">
        <v>4081</v>
      </c>
      <c r="AL3597" t="s">
        <v>2885</v>
      </c>
      <c r="AM3597" t="s">
        <v>3891</v>
      </c>
      <c r="AN3597" t="s">
        <v>4113</v>
      </c>
      <c r="AO3597" t="str">
        <f>TEXT(A3597,"yyyy-mm-dd")</f>
        <v>2016-05-31</v>
      </c>
    </row>
    <row r="3598" spans="1:41">
      <c r="A3598" s="6" t="s">
        <v>4080</v>
      </c>
      <c r="B3598">
        <v>2016</v>
      </c>
      <c r="C3598">
        <v>5</v>
      </c>
      <c r="E3598" t="s">
        <v>112</v>
      </c>
      <c r="F3598" t="s">
        <v>113</v>
      </c>
      <c r="G3598" t="s">
        <v>83</v>
      </c>
      <c r="H3598" t="s">
        <v>3453</v>
      </c>
      <c r="I3598">
        <v>2017</v>
      </c>
      <c r="K3598" s="6">
        <v>43100</v>
      </c>
      <c r="L3598">
        <v>19</v>
      </c>
      <c r="N3598" t="s">
        <v>195</v>
      </c>
      <c r="O3598" s="8">
        <v>4.87</v>
      </c>
      <c r="P3598" s="8">
        <v>4.8899999999999997</v>
      </c>
      <c r="Q3598" s="8">
        <v>4.5599999999999996</v>
      </c>
      <c r="R3598" s="8">
        <v>5.23</v>
      </c>
      <c r="S3598" s="8">
        <v>3.8</v>
      </c>
      <c r="T3598" s="8">
        <v>5.95</v>
      </c>
      <c r="U3598" s="8">
        <v>0.47</v>
      </c>
      <c r="V3598" s="9">
        <v>30</v>
      </c>
      <c r="W3598" s="8">
        <v>0.67000000000000082</v>
      </c>
      <c r="X3598" s="8">
        <v>2.1500000000000004</v>
      </c>
      <c r="Y3598" s="8">
        <v>-1.9999999999999574E-2</v>
      </c>
      <c r="Z3598" s="8">
        <v>0.13999999999999968</v>
      </c>
      <c r="AA3598">
        <v>0.16000000000000103</v>
      </c>
      <c r="AF3598" t="s">
        <v>3493</v>
      </c>
      <c r="AG3598" t="s">
        <v>115</v>
      </c>
      <c r="AH3598" t="s">
        <v>116</v>
      </c>
      <c r="AI3598" t="s">
        <v>230</v>
      </c>
      <c r="AJ3598" s="7">
        <v>43100</v>
      </c>
      <c r="AK3598" t="s">
        <v>4081</v>
      </c>
      <c r="AL3598" t="s">
        <v>118</v>
      </c>
      <c r="AM3598" t="s">
        <v>3455</v>
      </c>
      <c r="AN3598" t="s">
        <v>4109</v>
      </c>
      <c r="AO3598" t="str">
        <f>TEXT(A3598,"yyyy-mm-dd")</f>
        <v>2016-05-31</v>
      </c>
    </row>
    <row r="3599" spans="1:41">
      <c r="A3599" s="6" t="s">
        <v>4080</v>
      </c>
      <c r="B3599">
        <v>2016</v>
      </c>
      <c r="C3599">
        <v>5</v>
      </c>
      <c r="E3599" t="s">
        <v>2881</v>
      </c>
      <c r="F3599" t="s">
        <v>113</v>
      </c>
      <c r="G3599" t="s">
        <v>83</v>
      </c>
      <c r="H3599" t="s">
        <v>3453</v>
      </c>
      <c r="I3599">
        <v>2017</v>
      </c>
      <c r="K3599" s="6">
        <v>43100</v>
      </c>
      <c r="L3599">
        <v>19</v>
      </c>
      <c r="N3599" t="s">
        <v>195</v>
      </c>
      <c r="O3599" s="8">
        <v>7.03</v>
      </c>
      <c r="P3599" s="8">
        <v>6.99</v>
      </c>
      <c r="Q3599" s="8">
        <v>6.6</v>
      </c>
      <c r="R3599" s="8">
        <v>7.4</v>
      </c>
      <c r="S3599" s="8">
        <v>6.06</v>
      </c>
      <c r="T3599" s="8">
        <v>8.31</v>
      </c>
      <c r="U3599" s="8">
        <v>0.57999999999999996</v>
      </c>
      <c r="V3599" s="9">
        <v>24</v>
      </c>
      <c r="W3599" s="8">
        <v>0.80000000000000071</v>
      </c>
      <c r="X3599" s="8">
        <v>2.2500000000000009</v>
      </c>
      <c r="Y3599" s="8">
        <v>4.0000000000000036E-2</v>
      </c>
      <c r="Z3599" s="8">
        <v>0.19000000000000039</v>
      </c>
      <c r="AA3599">
        <v>4.0000000000000924E-2</v>
      </c>
      <c r="AF3599" t="s">
        <v>3498</v>
      </c>
      <c r="AG3599" t="s">
        <v>2883</v>
      </c>
      <c r="AH3599" t="s">
        <v>2884</v>
      </c>
      <c r="AI3599" t="s">
        <v>230</v>
      </c>
      <c r="AJ3599" s="7">
        <v>43100</v>
      </c>
      <c r="AK3599" t="s">
        <v>4081</v>
      </c>
      <c r="AL3599" t="s">
        <v>2885</v>
      </c>
      <c r="AM3599" t="s">
        <v>3455</v>
      </c>
      <c r="AN3599" t="s">
        <v>4112</v>
      </c>
      <c r="AO3599" t="str">
        <f>TEXT(A3599,"yyyy-mm-dd")</f>
        <v>2016-05-31</v>
      </c>
    </row>
    <row r="3600" spans="1:41">
      <c r="A3600" s="6" t="s">
        <v>4080</v>
      </c>
      <c r="B3600">
        <v>2016</v>
      </c>
      <c r="C3600">
        <v>5</v>
      </c>
      <c r="E3600" t="s">
        <v>112</v>
      </c>
      <c r="F3600" t="s">
        <v>113</v>
      </c>
      <c r="G3600" t="s">
        <v>83</v>
      </c>
      <c r="H3600" t="s">
        <v>3018</v>
      </c>
      <c r="I3600">
        <v>2016</v>
      </c>
      <c r="K3600" s="6">
        <v>42735</v>
      </c>
      <c r="L3600">
        <v>7</v>
      </c>
      <c r="N3600" t="s">
        <v>192</v>
      </c>
      <c r="O3600" s="8">
        <v>4.21</v>
      </c>
      <c r="P3600" s="8">
        <v>4.25</v>
      </c>
      <c r="Q3600" s="8">
        <v>4.0199999999999996</v>
      </c>
      <c r="R3600" s="8">
        <v>4.34</v>
      </c>
      <c r="S3600" s="8">
        <v>3.7</v>
      </c>
      <c r="T3600" s="8">
        <v>4.62</v>
      </c>
      <c r="U3600" s="8">
        <v>0.24</v>
      </c>
      <c r="V3600" s="9">
        <v>30</v>
      </c>
      <c r="W3600" s="8">
        <v>0.32000000000000028</v>
      </c>
      <c r="X3600" s="8">
        <v>0.91999999999999993</v>
      </c>
      <c r="Y3600" s="8">
        <v>-4.0000000000000036E-2</v>
      </c>
      <c r="Z3600" s="8">
        <v>8.0000000000000071E-2</v>
      </c>
      <c r="AA3600">
        <v>7.0000000000000284E-2</v>
      </c>
      <c r="AF3600" t="s">
        <v>3059</v>
      </c>
      <c r="AG3600" t="s">
        <v>115</v>
      </c>
      <c r="AH3600" t="s">
        <v>116</v>
      </c>
      <c r="AI3600" t="s">
        <v>117</v>
      </c>
      <c r="AJ3600" s="7">
        <v>42735</v>
      </c>
      <c r="AK3600" t="s">
        <v>4081</v>
      </c>
      <c r="AL3600" t="s">
        <v>118</v>
      </c>
      <c r="AM3600" t="s">
        <v>3020</v>
      </c>
      <c r="AN3600" t="s">
        <v>4108</v>
      </c>
      <c r="AO3600" t="str">
        <f>TEXT(A3600,"yyyy-mm-dd")</f>
        <v>2016-05-31</v>
      </c>
    </row>
    <row r="3601" spans="1:41">
      <c r="A3601" s="6" t="s">
        <v>4080</v>
      </c>
      <c r="B3601">
        <v>2016</v>
      </c>
      <c r="C3601">
        <v>5</v>
      </c>
      <c r="E3601" t="s">
        <v>2881</v>
      </c>
      <c r="F3601" t="s">
        <v>113</v>
      </c>
      <c r="G3601" t="s">
        <v>83</v>
      </c>
      <c r="H3601" t="s">
        <v>3018</v>
      </c>
      <c r="I3601">
        <v>2016</v>
      </c>
      <c r="K3601" s="6">
        <v>42735</v>
      </c>
      <c r="L3601">
        <v>7</v>
      </c>
      <c r="N3601" t="s">
        <v>192</v>
      </c>
      <c r="O3601" s="8">
        <v>6.46</v>
      </c>
      <c r="P3601" s="8">
        <v>6.5</v>
      </c>
      <c r="Q3601" s="8">
        <v>6.25</v>
      </c>
      <c r="R3601" s="8">
        <v>6.62</v>
      </c>
      <c r="S3601" s="8">
        <v>5.2</v>
      </c>
      <c r="T3601" s="8">
        <v>7.39</v>
      </c>
      <c r="U3601" s="8">
        <v>0.4</v>
      </c>
      <c r="V3601" s="9">
        <v>24</v>
      </c>
      <c r="W3601" s="8">
        <v>0.37000000000000011</v>
      </c>
      <c r="X3601" s="8">
        <v>2.1899999999999995</v>
      </c>
      <c r="Y3601" s="8">
        <v>-4.0000000000000036E-2</v>
      </c>
      <c r="Z3601" s="8">
        <v>3.0000000000000249E-2</v>
      </c>
      <c r="AA3601">
        <v>-0.10000000000000053</v>
      </c>
      <c r="AF3601" t="s">
        <v>3099</v>
      </c>
      <c r="AG3601" t="s">
        <v>2883</v>
      </c>
      <c r="AH3601" t="s">
        <v>2884</v>
      </c>
      <c r="AI3601" t="s">
        <v>117</v>
      </c>
      <c r="AJ3601" s="7">
        <v>42735</v>
      </c>
      <c r="AK3601" t="s">
        <v>4081</v>
      </c>
      <c r="AL3601" t="s">
        <v>2885</v>
      </c>
      <c r="AM3601" t="s">
        <v>3020</v>
      </c>
      <c r="AN3601" t="s">
        <v>4111</v>
      </c>
      <c r="AO3601" t="str">
        <f>TEXT(A3601,"yyyy-mm-dd")</f>
        <v>2016-05-31</v>
      </c>
    </row>
    <row r="3602" spans="1:41">
      <c r="A3602" s="6" t="s">
        <v>4115</v>
      </c>
      <c r="B3602">
        <v>2016</v>
      </c>
      <c r="C3602">
        <v>6</v>
      </c>
      <c r="E3602" t="s">
        <v>1907</v>
      </c>
      <c r="F3602" t="s">
        <v>1908</v>
      </c>
      <c r="G3602" t="s">
        <v>102</v>
      </c>
      <c r="H3602" t="s">
        <v>4137</v>
      </c>
      <c r="I3602">
        <v>2018</v>
      </c>
      <c r="J3602">
        <v>2</v>
      </c>
      <c r="K3602" s="6">
        <v>43281</v>
      </c>
      <c r="L3602">
        <v>24</v>
      </c>
      <c r="M3602">
        <v>8</v>
      </c>
      <c r="N3602" t="s">
        <v>368</v>
      </c>
      <c r="O3602" s="8">
        <v>5.24</v>
      </c>
      <c r="P3602" s="8">
        <v>5.25</v>
      </c>
      <c r="Q3602" s="8">
        <v>4.95</v>
      </c>
      <c r="R3602" s="8">
        <v>5.5</v>
      </c>
      <c r="S3602" s="8">
        <v>3.8</v>
      </c>
      <c r="T3602" s="8">
        <v>6.5</v>
      </c>
      <c r="U3602" s="8">
        <v>0.57999999999999996</v>
      </c>
      <c r="V3602" s="9">
        <v>24</v>
      </c>
      <c r="W3602" s="8">
        <v>0.54999999999999982</v>
      </c>
      <c r="X3602" s="8">
        <v>2.7</v>
      </c>
      <c r="Y3602" s="8">
        <v>-9.9999999999997868E-3</v>
      </c>
      <c r="Z3602" s="8"/>
      <c r="AF3602" t="s">
        <v>4138</v>
      </c>
      <c r="AG3602" t="s">
        <v>1910</v>
      </c>
      <c r="AH3602" t="s">
        <v>1911</v>
      </c>
      <c r="AI3602" t="s">
        <v>1971</v>
      </c>
      <c r="AJ3602" s="7">
        <v>43281</v>
      </c>
      <c r="AK3602" t="s">
        <v>4116</v>
      </c>
      <c r="AL3602" t="s">
        <v>1908</v>
      </c>
      <c r="AM3602" t="s">
        <v>4139</v>
      </c>
      <c r="AN3602" t="s">
        <v>4140</v>
      </c>
      <c r="AO3602" t="str">
        <f>TEXT(A3602,"yyyy-mm-dd")</f>
        <v>2016-06-30</v>
      </c>
    </row>
    <row r="3603" spans="1:41">
      <c r="A3603" s="6" t="s">
        <v>4115</v>
      </c>
      <c r="B3603">
        <v>2016</v>
      </c>
      <c r="C3603">
        <v>6</v>
      </c>
      <c r="E3603" t="s">
        <v>1907</v>
      </c>
      <c r="F3603" t="s">
        <v>1908</v>
      </c>
      <c r="G3603" t="s">
        <v>102</v>
      </c>
      <c r="H3603" t="s">
        <v>4030</v>
      </c>
      <c r="I3603">
        <v>2018</v>
      </c>
      <c r="J3603">
        <v>1</v>
      </c>
      <c r="K3603" s="6">
        <v>43190</v>
      </c>
      <c r="L3603">
        <v>21</v>
      </c>
      <c r="M3603">
        <v>7</v>
      </c>
      <c r="N3603" t="s">
        <v>176</v>
      </c>
      <c r="O3603" s="8">
        <v>5.12</v>
      </c>
      <c r="P3603" s="8">
        <v>5.25</v>
      </c>
      <c r="Q3603" s="8">
        <v>4.9400000000000004</v>
      </c>
      <c r="R3603" s="8">
        <v>5.5</v>
      </c>
      <c r="S3603" s="8">
        <v>3.8</v>
      </c>
      <c r="T3603" s="8">
        <v>6.25</v>
      </c>
      <c r="U3603" s="8">
        <v>0.53</v>
      </c>
      <c r="V3603" s="9">
        <v>24</v>
      </c>
      <c r="W3603" s="8">
        <v>0.55999999999999961</v>
      </c>
      <c r="X3603" s="8">
        <v>2.4500000000000002</v>
      </c>
      <c r="Y3603" s="8">
        <v>-0.12999999999999989</v>
      </c>
      <c r="Z3603" s="8">
        <v>0.25</v>
      </c>
      <c r="AA3603">
        <v>0.11999999999999922</v>
      </c>
      <c r="AF3603" t="s">
        <v>4031</v>
      </c>
      <c r="AG3603" t="s">
        <v>1910</v>
      </c>
      <c r="AH3603" t="s">
        <v>1911</v>
      </c>
      <c r="AI3603" t="s">
        <v>1944</v>
      </c>
      <c r="AJ3603" s="7">
        <v>43190</v>
      </c>
      <c r="AK3603" t="s">
        <v>4116</v>
      </c>
      <c r="AL3603" t="s">
        <v>1908</v>
      </c>
      <c r="AM3603" t="s">
        <v>4032</v>
      </c>
      <c r="AN3603" t="s">
        <v>4136</v>
      </c>
      <c r="AO3603" t="str">
        <f>TEXT(A3603,"yyyy-mm-dd")</f>
        <v>2016-06-30</v>
      </c>
    </row>
    <row r="3604" spans="1:41">
      <c r="A3604" s="6" t="s">
        <v>4115</v>
      </c>
      <c r="B3604">
        <v>2016</v>
      </c>
      <c r="C3604">
        <v>6</v>
      </c>
      <c r="E3604" t="s">
        <v>1907</v>
      </c>
      <c r="F3604" t="s">
        <v>1908</v>
      </c>
      <c r="G3604" t="s">
        <v>102</v>
      </c>
      <c r="H3604" t="s">
        <v>3908</v>
      </c>
      <c r="I3604">
        <v>2017</v>
      </c>
      <c r="J3604">
        <v>4</v>
      </c>
      <c r="K3604" s="6">
        <v>43100</v>
      </c>
      <c r="L3604">
        <v>18</v>
      </c>
      <c r="M3604">
        <v>6</v>
      </c>
      <c r="N3604" t="s">
        <v>206</v>
      </c>
      <c r="O3604" s="8">
        <v>4.9400000000000004</v>
      </c>
      <c r="P3604" s="8">
        <v>5</v>
      </c>
      <c r="Q3604" s="8">
        <v>4.5599999999999996</v>
      </c>
      <c r="R3604" s="8">
        <v>5.25</v>
      </c>
      <c r="S3604" s="8">
        <v>3.8</v>
      </c>
      <c r="T3604" s="8">
        <v>6</v>
      </c>
      <c r="U3604" s="8">
        <v>0.45</v>
      </c>
      <c r="V3604" s="9">
        <v>30</v>
      </c>
      <c r="W3604" s="8">
        <v>0.69000000000000039</v>
      </c>
      <c r="X3604" s="8">
        <v>2.2000000000000002</v>
      </c>
      <c r="Y3604" s="8">
        <v>-5.9999999999999609E-2</v>
      </c>
      <c r="Z3604" s="8">
        <v>0</v>
      </c>
      <c r="AA3604">
        <v>5.9999999999999609E-2</v>
      </c>
      <c r="AF3604" t="s">
        <v>3919</v>
      </c>
      <c r="AG3604" t="s">
        <v>1910</v>
      </c>
      <c r="AH3604" t="s">
        <v>1911</v>
      </c>
      <c r="AI3604" t="s">
        <v>1939</v>
      </c>
      <c r="AJ3604" s="7">
        <v>43100</v>
      </c>
      <c r="AK3604" t="s">
        <v>4116</v>
      </c>
      <c r="AL3604" t="s">
        <v>1908</v>
      </c>
      <c r="AM3604" t="s">
        <v>3910</v>
      </c>
      <c r="AN3604" t="s">
        <v>4135</v>
      </c>
      <c r="AO3604" t="str">
        <f>TEXT(A3604,"yyyy-mm-dd")</f>
        <v>2016-06-30</v>
      </c>
    </row>
    <row r="3605" spans="1:41">
      <c r="A3605" s="6" t="s">
        <v>4115</v>
      </c>
      <c r="B3605">
        <v>2016</v>
      </c>
      <c r="C3605">
        <v>6</v>
      </c>
      <c r="E3605" t="s">
        <v>1907</v>
      </c>
      <c r="F3605" t="s">
        <v>1908</v>
      </c>
      <c r="G3605" t="s">
        <v>102</v>
      </c>
      <c r="H3605" t="s">
        <v>3804</v>
      </c>
      <c r="I3605">
        <v>2017</v>
      </c>
      <c r="J3605">
        <v>3</v>
      </c>
      <c r="K3605" s="6">
        <v>43008</v>
      </c>
      <c r="L3605">
        <v>15</v>
      </c>
      <c r="M3605">
        <v>5</v>
      </c>
      <c r="N3605" t="s">
        <v>236</v>
      </c>
      <c r="O3605" s="8">
        <v>4.74</v>
      </c>
      <c r="P3605" s="8">
        <v>4.75</v>
      </c>
      <c r="Q3605" s="8">
        <v>4.5</v>
      </c>
      <c r="R3605" s="8">
        <v>5</v>
      </c>
      <c r="S3605" s="8">
        <v>3.8</v>
      </c>
      <c r="T3605" s="8">
        <v>5.5</v>
      </c>
      <c r="U3605" s="8">
        <v>0.38</v>
      </c>
      <c r="V3605" s="9">
        <v>28</v>
      </c>
      <c r="W3605" s="8">
        <v>0.5</v>
      </c>
      <c r="X3605" s="8">
        <v>1.7000000000000002</v>
      </c>
      <c r="Y3605" s="8">
        <v>-9.9999999999997868E-3</v>
      </c>
      <c r="Z3605" s="8">
        <v>0</v>
      </c>
      <c r="AA3605">
        <v>0</v>
      </c>
      <c r="AF3605" t="s">
        <v>3805</v>
      </c>
      <c r="AG3605" t="s">
        <v>1910</v>
      </c>
      <c r="AH3605" t="s">
        <v>1911</v>
      </c>
      <c r="AI3605" t="s">
        <v>1934</v>
      </c>
      <c r="AJ3605" s="7">
        <v>43008</v>
      </c>
      <c r="AK3605" t="s">
        <v>4116</v>
      </c>
      <c r="AL3605" t="s">
        <v>1908</v>
      </c>
      <c r="AM3605" t="s">
        <v>3806</v>
      </c>
      <c r="AN3605" t="s">
        <v>4134</v>
      </c>
      <c r="AO3605" t="str">
        <f>TEXT(A3605,"yyyy-mm-dd")</f>
        <v>2016-06-30</v>
      </c>
    </row>
    <row r="3606" spans="1:41">
      <c r="A3606" s="6" t="s">
        <v>4115</v>
      </c>
      <c r="B3606">
        <v>2016</v>
      </c>
      <c r="C3606">
        <v>6</v>
      </c>
      <c r="E3606" t="s">
        <v>1907</v>
      </c>
      <c r="F3606" t="s">
        <v>1908</v>
      </c>
      <c r="G3606" t="s">
        <v>102</v>
      </c>
      <c r="H3606" t="s">
        <v>3701</v>
      </c>
      <c r="I3606">
        <v>2017</v>
      </c>
      <c r="J3606">
        <v>2</v>
      </c>
      <c r="K3606" s="6">
        <v>42916</v>
      </c>
      <c r="L3606">
        <v>12</v>
      </c>
      <c r="M3606">
        <v>4</v>
      </c>
      <c r="N3606" t="s">
        <v>261</v>
      </c>
      <c r="O3606" s="8">
        <v>4.5599999999999996</v>
      </c>
      <c r="P3606" s="8">
        <v>4.5</v>
      </c>
      <c r="Q3606" s="8">
        <v>4.5</v>
      </c>
      <c r="R3606" s="8">
        <v>4.75</v>
      </c>
      <c r="S3606" s="8">
        <v>3.8</v>
      </c>
      <c r="T3606" s="8">
        <v>5.25</v>
      </c>
      <c r="U3606" s="8">
        <v>0.32</v>
      </c>
      <c r="V3606" s="9">
        <v>28</v>
      </c>
      <c r="W3606" s="8">
        <v>0.25</v>
      </c>
      <c r="X3606" s="8">
        <v>1.4500000000000002</v>
      </c>
      <c r="Y3606" s="8">
        <v>5.9999999999999609E-2</v>
      </c>
      <c r="Z3606" s="8">
        <v>0</v>
      </c>
      <c r="AA3606">
        <v>0</v>
      </c>
      <c r="AF3606" t="s">
        <v>3702</v>
      </c>
      <c r="AG3606" t="s">
        <v>1910</v>
      </c>
      <c r="AH3606" t="s">
        <v>1911</v>
      </c>
      <c r="AI3606" t="s">
        <v>1929</v>
      </c>
      <c r="AJ3606" s="7">
        <v>42916</v>
      </c>
      <c r="AK3606" t="s">
        <v>4116</v>
      </c>
      <c r="AL3606" t="s">
        <v>1908</v>
      </c>
      <c r="AM3606" t="s">
        <v>3703</v>
      </c>
      <c r="AN3606" t="s">
        <v>4133</v>
      </c>
      <c r="AO3606" t="str">
        <f>TEXT(A3606,"yyyy-mm-dd")</f>
        <v>2016-06-30</v>
      </c>
    </row>
    <row r="3607" spans="1:41">
      <c r="A3607" s="6" t="s">
        <v>4115</v>
      </c>
      <c r="B3607">
        <v>2016</v>
      </c>
      <c r="C3607">
        <v>6</v>
      </c>
      <c r="E3607" t="s">
        <v>1907</v>
      </c>
      <c r="F3607" t="s">
        <v>1908</v>
      </c>
      <c r="G3607" t="s">
        <v>102</v>
      </c>
      <c r="H3607" t="s">
        <v>3594</v>
      </c>
      <c r="I3607">
        <v>2017</v>
      </c>
      <c r="J3607">
        <v>1</v>
      </c>
      <c r="K3607" s="6">
        <v>42825</v>
      </c>
      <c r="L3607">
        <v>9</v>
      </c>
      <c r="M3607">
        <v>3</v>
      </c>
      <c r="N3607" t="s">
        <v>173</v>
      </c>
      <c r="O3607" s="8">
        <v>4.3899999999999997</v>
      </c>
      <c r="P3607" s="8">
        <v>4.5</v>
      </c>
      <c r="Q3607" s="8">
        <v>4.25</v>
      </c>
      <c r="R3607" s="8">
        <v>4.5</v>
      </c>
      <c r="S3607" s="8">
        <v>3.8</v>
      </c>
      <c r="T3607" s="8">
        <v>5</v>
      </c>
      <c r="U3607" s="8">
        <v>0.28000000000000003</v>
      </c>
      <c r="V3607" s="9">
        <v>28</v>
      </c>
      <c r="W3607" s="8">
        <v>0.25</v>
      </c>
      <c r="X3607" s="8">
        <v>1.2000000000000002</v>
      </c>
      <c r="Y3607" s="8">
        <v>-0.11000000000000032</v>
      </c>
      <c r="Z3607" s="8">
        <v>0</v>
      </c>
      <c r="AA3607">
        <v>0</v>
      </c>
      <c r="AF3607" t="s">
        <v>3595</v>
      </c>
      <c r="AG3607" t="s">
        <v>1910</v>
      </c>
      <c r="AH3607" t="s">
        <v>1911</v>
      </c>
      <c r="AI3607" t="s">
        <v>1924</v>
      </c>
      <c r="AJ3607" s="7">
        <v>42825</v>
      </c>
      <c r="AK3607" t="s">
        <v>4116</v>
      </c>
      <c r="AL3607" t="s">
        <v>1908</v>
      </c>
      <c r="AM3607" t="s">
        <v>3596</v>
      </c>
      <c r="AN3607" t="s">
        <v>4132</v>
      </c>
      <c r="AO3607" t="str">
        <f>TEXT(A3607,"yyyy-mm-dd")</f>
        <v>2016-06-30</v>
      </c>
    </row>
    <row r="3608" spans="1:41">
      <c r="A3608" s="6" t="s">
        <v>4115</v>
      </c>
      <c r="B3608">
        <v>2016</v>
      </c>
      <c r="C3608">
        <v>6</v>
      </c>
      <c r="E3608" t="s">
        <v>1907</v>
      </c>
      <c r="F3608" t="s">
        <v>1908</v>
      </c>
      <c r="G3608" t="s">
        <v>102</v>
      </c>
      <c r="H3608" t="s">
        <v>3472</v>
      </c>
      <c r="I3608">
        <v>2016</v>
      </c>
      <c r="J3608">
        <v>4</v>
      </c>
      <c r="K3608" s="6">
        <v>42735</v>
      </c>
      <c r="L3608">
        <v>6</v>
      </c>
      <c r="M3608">
        <v>2</v>
      </c>
      <c r="N3608" t="s">
        <v>203</v>
      </c>
      <c r="O3608" s="8">
        <v>4.25</v>
      </c>
      <c r="P3608" s="8">
        <v>4.25</v>
      </c>
      <c r="Q3608" s="8">
        <v>4.25</v>
      </c>
      <c r="R3608" s="8">
        <v>4.25</v>
      </c>
      <c r="S3608" s="8">
        <v>3.8</v>
      </c>
      <c r="T3608" s="8">
        <v>4.75</v>
      </c>
      <c r="U3608" s="8">
        <v>0.21</v>
      </c>
      <c r="V3608" s="9">
        <v>30</v>
      </c>
      <c r="W3608" s="8">
        <v>0</v>
      </c>
      <c r="X3608" s="8">
        <v>0.95000000000000018</v>
      </c>
      <c r="Y3608" s="8">
        <v>0</v>
      </c>
      <c r="Z3608" s="8">
        <v>0</v>
      </c>
      <c r="AA3608">
        <v>-0.39000000000000057</v>
      </c>
      <c r="AF3608" t="s">
        <v>3483</v>
      </c>
      <c r="AG3608" t="s">
        <v>1910</v>
      </c>
      <c r="AH3608" t="s">
        <v>1911</v>
      </c>
      <c r="AI3608" t="s">
        <v>1919</v>
      </c>
      <c r="AJ3608" s="7">
        <v>42735</v>
      </c>
      <c r="AK3608" t="s">
        <v>4116</v>
      </c>
      <c r="AL3608" t="s">
        <v>1908</v>
      </c>
      <c r="AM3608" t="s">
        <v>3474</v>
      </c>
      <c r="AN3608" t="s">
        <v>4131</v>
      </c>
      <c r="AO3608" t="str">
        <f>TEXT(A3608,"yyyy-mm-dd")</f>
        <v>2016-06-30</v>
      </c>
    </row>
    <row r="3609" spans="1:41">
      <c r="A3609" s="6" t="s">
        <v>4115</v>
      </c>
      <c r="B3609">
        <v>2016</v>
      </c>
      <c r="C3609">
        <v>6</v>
      </c>
      <c r="E3609" t="s">
        <v>1907</v>
      </c>
      <c r="F3609" t="s">
        <v>1908</v>
      </c>
      <c r="G3609" t="s">
        <v>102</v>
      </c>
      <c r="H3609" t="s">
        <v>3368</v>
      </c>
      <c r="I3609">
        <v>2016</v>
      </c>
      <c r="J3609">
        <v>3</v>
      </c>
      <c r="K3609" s="6">
        <v>42643</v>
      </c>
      <c r="L3609">
        <v>3</v>
      </c>
      <c r="M3609">
        <v>1</v>
      </c>
      <c r="N3609" t="s">
        <v>233</v>
      </c>
      <c r="O3609" s="8">
        <v>4.09</v>
      </c>
      <c r="P3609" s="8">
        <v>4</v>
      </c>
      <c r="Q3609" s="8">
        <v>4</v>
      </c>
      <c r="R3609" s="8">
        <v>4.25</v>
      </c>
      <c r="S3609" s="8">
        <v>3.75</v>
      </c>
      <c r="T3609" s="8">
        <v>4.5</v>
      </c>
      <c r="U3609" s="8">
        <v>0.18</v>
      </c>
      <c r="V3609" s="9">
        <v>29</v>
      </c>
      <c r="W3609" s="8">
        <v>0.25</v>
      </c>
      <c r="X3609" s="8">
        <v>0.75</v>
      </c>
      <c r="Y3609" s="8">
        <v>8.9999999999999858E-2</v>
      </c>
      <c r="Z3609" s="8">
        <v>0</v>
      </c>
      <c r="AA3609">
        <v>0</v>
      </c>
      <c r="AF3609" t="s">
        <v>3369</v>
      </c>
      <c r="AG3609" t="s">
        <v>1910</v>
      </c>
      <c r="AH3609" t="s">
        <v>1911</v>
      </c>
      <c r="AI3609" t="s">
        <v>1915</v>
      </c>
      <c r="AJ3609" s="7">
        <v>42643</v>
      </c>
      <c r="AK3609" t="s">
        <v>4116</v>
      </c>
      <c r="AL3609" t="s">
        <v>1908</v>
      </c>
      <c r="AM3609" t="s">
        <v>3370</v>
      </c>
      <c r="AN3609" t="s">
        <v>4130</v>
      </c>
      <c r="AO3609" t="str">
        <f>TEXT(A3609,"yyyy-mm-dd")</f>
        <v>2016-06-30</v>
      </c>
    </row>
    <row r="3610" spans="1:41">
      <c r="A3610" s="6" t="s">
        <v>4115</v>
      </c>
      <c r="B3610">
        <v>2016</v>
      </c>
      <c r="C3610">
        <v>6</v>
      </c>
      <c r="E3610" t="s">
        <v>100</v>
      </c>
      <c r="F3610" t="s">
        <v>101</v>
      </c>
      <c r="G3610" t="s">
        <v>83</v>
      </c>
      <c r="H3610" t="s">
        <v>3889</v>
      </c>
      <c r="I3610">
        <v>2018</v>
      </c>
      <c r="K3610" s="6">
        <v>43465</v>
      </c>
      <c r="L3610">
        <v>30</v>
      </c>
      <c r="N3610" t="s">
        <v>567</v>
      </c>
      <c r="O3610" s="8">
        <v>3.18</v>
      </c>
      <c r="P3610" s="8">
        <v>3.13</v>
      </c>
      <c r="Q3610" s="8">
        <v>3</v>
      </c>
      <c r="R3610" s="8">
        <v>3.48</v>
      </c>
      <c r="S3610" s="8">
        <v>2.5</v>
      </c>
      <c r="T3610" s="8">
        <v>4</v>
      </c>
      <c r="U3610" s="8">
        <v>0.34</v>
      </c>
      <c r="V3610" s="9">
        <v>26</v>
      </c>
      <c r="W3610" s="8">
        <v>0.48</v>
      </c>
      <c r="X3610" s="8">
        <v>1.5</v>
      </c>
      <c r="Y3610" s="8">
        <v>5.0000000000000266E-2</v>
      </c>
      <c r="Z3610" s="8">
        <v>-2.0000000000000018E-2</v>
      </c>
      <c r="AA3610">
        <v>8.0000000000000071E-2</v>
      </c>
      <c r="AF3610" t="s">
        <v>10177</v>
      </c>
      <c r="AG3610" t="s">
        <v>9655</v>
      </c>
      <c r="AH3610" t="s">
        <v>9656</v>
      </c>
      <c r="AI3610" t="s">
        <v>9708</v>
      </c>
      <c r="AJ3610" s="7">
        <v>43465</v>
      </c>
      <c r="AK3610" t="s">
        <v>4116</v>
      </c>
      <c r="AL3610" t="s">
        <v>109</v>
      </c>
      <c r="AM3610" t="s">
        <v>3891</v>
      </c>
      <c r="AN3610" t="s">
        <v>10184</v>
      </c>
    </row>
    <row r="3611" spans="1:41">
      <c r="A3611" s="6" t="s">
        <v>4115</v>
      </c>
      <c r="B3611">
        <v>2016</v>
      </c>
      <c r="C3611">
        <v>6</v>
      </c>
      <c r="E3611" t="s">
        <v>100</v>
      </c>
      <c r="F3611" t="s">
        <v>101</v>
      </c>
      <c r="G3611" t="s">
        <v>102</v>
      </c>
      <c r="H3611" t="s">
        <v>3908</v>
      </c>
      <c r="I3611">
        <v>2017</v>
      </c>
      <c r="J3611">
        <v>4</v>
      </c>
      <c r="K3611" s="6">
        <v>43100</v>
      </c>
      <c r="L3611">
        <v>18</v>
      </c>
      <c r="M3611">
        <v>6</v>
      </c>
      <c r="N3611" t="s">
        <v>206</v>
      </c>
      <c r="O3611" s="8">
        <v>2.99</v>
      </c>
      <c r="P3611" s="8">
        <v>3</v>
      </c>
      <c r="Q3611" s="8">
        <v>2.7</v>
      </c>
      <c r="R3611" s="8">
        <v>3.31</v>
      </c>
      <c r="S3611" s="8">
        <v>2</v>
      </c>
      <c r="T3611" s="8">
        <v>4</v>
      </c>
      <c r="U3611" s="8">
        <v>0.46</v>
      </c>
      <c r="V3611" s="9">
        <v>32</v>
      </c>
      <c r="W3611" s="8">
        <v>0.60999999999999988</v>
      </c>
      <c r="X3611" s="8">
        <v>2</v>
      </c>
      <c r="Y3611" s="8">
        <v>-9.9999999999997868E-3</v>
      </c>
      <c r="Z3611" s="8">
        <v>-0.10000000000000009</v>
      </c>
      <c r="AA3611">
        <v>9.9999999999997868E-3</v>
      </c>
      <c r="AF3611" t="s">
        <v>3909</v>
      </c>
      <c r="AG3611" t="s">
        <v>106</v>
      </c>
      <c r="AH3611" t="s">
        <v>107</v>
      </c>
      <c r="AI3611" t="s">
        <v>2670</v>
      </c>
      <c r="AJ3611" s="7">
        <v>43100</v>
      </c>
      <c r="AK3611" t="s">
        <v>4116</v>
      </c>
      <c r="AL3611" t="s">
        <v>109</v>
      </c>
      <c r="AM3611" t="s">
        <v>3910</v>
      </c>
      <c r="AN3611" t="s">
        <v>4129</v>
      </c>
      <c r="AO3611" t="str">
        <f>TEXT(A3611,"yyyy-mm-dd")</f>
        <v>2016-06-30</v>
      </c>
    </row>
    <row r="3612" spans="1:41">
      <c r="A3612" s="6" t="s">
        <v>4115</v>
      </c>
      <c r="B3612">
        <v>2016</v>
      </c>
      <c r="C3612">
        <v>6</v>
      </c>
      <c r="E3612" t="s">
        <v>100</v>
      </c>
      <c r="F3612" t="s">
        <v>101</v>
      </c>
      <c r="G3612" t="s">
        <v>83</v>
      </c>
      <c r="H3612" t="s">
        <v>3453</v>
      </c>
      <c r="I3612">
        <v>2017</v>
      </c>
      <c r="K3612" s="6">
        <v>43100</v>
      </c>
      <c r="L3612">
        <v>18</v>
      </c>
      <c r="N3612" t="s">
        <v>206</v>
      </c>
      <c r="O3612" s="8">
        <v>2.71</v>
      </c>
      <c r="P3612" s="8">
        <v>2.7</v>
      </c>
      <c r="Q3612" s="8">
        <v>2.6</v>
      </c>
      <c r="R3612" s="8">
        <v>2.9</v>
      </c>
      <c r="S3612" s="8">
        <v>2</v>
      </c>
      <c r="T3612" s="8">
        <v>3.5</v>
      </c>
      <c r="U3612" s="8">
        <v>0.33</v>
      </c>
      <c r="V3612" s="9">
        <v>33</v>
      </c>
      <c r="W3612" s="8">
        <v>0.29999999999999982</v>
      </c>
      <c r="X3612" s="8">
        <v>1.5</v>
      </c>
      <c r="Y3612" s="8">
        <v>9.9999999999997868E-3</v>
      </c>
      <c r="Z3612" s="8">
        <v>-9.9999999999999645E-2</v>
      </c>
      <c r="AA3612">
        <v>-7.0000000000000284E-2</v>
      </c>
      <c r="AF3612" t="s">
        <v>10138</v>
      </c>
      <c r="AG3612" t="s">
        <v>9655</v>
      </c>
      <c r="AH3612" t="s">
        <v>9656</v>
      </c>
      <c r="AI3612" t="s">
        <v>9669</v>
      </c>
      <c r="AJ3612" s="7">
        <v>43100</v>
      </c>
      <c r="AK3612" t="s">
        <v>4116</v>
      </c>
      <c r="AL3612" t="s">
        <v>109</v>
      </c>
      <c r="AM3612" t="s">
        <v>3455</v>
      </c>
      <c r="AN3612" t="s">
        <v>10157</v>
      </c>
    </row>
    <row r="3613" spans="1:41">
      <c r="A3613" s="6" t="s">
        <v>4115</v>
      </c>
      <c r="B3613">
        <v>2016</v>
      </c>
      <c r="C3613">
        <v>6</v>
      </c>
      <c r="E3613" t="s">
        <v>100</v>
      </c>
      <c r="F3613" t="s">
        <v>101</v>
      </c>
      <c r="G3613" t="s">
        <v>102</v>
      </c>
      <c r="H3613" t="s">
        <v>3804</v>
      </c>
      <c r="I3613">
        <v>2017</v>
      </c>
      <c r="J3613">
        <v>3</v>
      </c>
      <c r="K3613" s="6">
        <v>43008</v>
      </c>
      <c r="L3613">
        <v>15</v>
      </c>
      <c r="M3613">
        <v>5</v>
      </c>
      <c r="N3613" t="s">
        <v>236</v>
      </c>
      <c r="O3613" s="8">
        <v>2.84</v>
      </c>
      <c r="P3613" s="8">
        <v>2.81</v>
      </c>
      <c r="Q3613" s="8">
        <v>2.6</v>
      </c>
      <c r="R3613" s="8">
        <v>3.02</v>
      </c>
      <c r="S3613" s="8">
        <v>1.8</v>
      </c>
      <c r="T3613" s="8">
        <v>3.61</v>
      </c>
      <c r="U3613" s="8">
        <v>0.34</v>
      </c>
      <c r="V3613" s="9">
        <v>32</v>
      </c>
      <c r="W3613" s="8">
        <v>0.41999999999999993</v>
      </c>
      <c r="X3613" s="8">
        <v>1.8099999999999998</v>
      </c>
      <c r="Y3613" s="8">
        <v>2.9999999999999805E-2</v>
      </c>
      <c r="Z3613" s="8">
        <v>-0.18999999999999995</v>
      </c>
      <c r="AA3613">
        <v>0.11999999999999966</v>
      </c>
      <c r="AF3613" t="s">
        <v>3906</v>
      </c>
      <c r="AG3613" t="s">
        <v>106</v>
      </c>
      <c r="AH3613" t="s">
        <v>107</v>
      </c>
      <c r="AI3613" t="s">
        <v>2667</v>
      </c>
      <c r="AJ3613" s="7">
        <v>43008</v>
      </c>
      <c r="AK3613" t="s">
        <v>4116</v>
      </c>
      <c r="AL3613" t="s">
        <v>109</v>
      </c>
      <c r="AM3613" t="s">
        <v>3806</v>
      </c>
      <c r="AN3613" t="s">
        <v>4128</v>
      </c>
      <c r="AO3613" t="str">
        <f>TEXT(A3613,"yyyy-mm-dd")</f>
        <v>2016-06-30</v>
      </c>
    </row>
    <row r="3614" spans="1:41">
      <c r="A3614" s="6" t="s">
        <v>4115</v>
      </c>
      <c r="B3614">
        <v>2016</v>
      </c>
      <c r="C3614">
        <v>6</v>
      </c>
      <c r="E3614" t="s">
        <v>100</v>
      </c>
      <c r="F3614" t="s">
        <v>101</v>
      </c>
      <c r="G3614" t="s">
        <v>102</v>
      </c>
      <c r="H3614" t="s">
        <v>3701</v>
      </c>
      <c r="I3614">
        <v>2017</v>
      </c>
      <c r="J3614">
        <v>2</v>
      </c>
      <c r="K3614" s="6">
        <v>42916</v>
      </c>
      <c r="L3614">
        <v>12</v>
      </c>
      <c r="M3614">
        <v>4</v>
      </c>
      <c r="N3614" t="s">
        <v>261</v>
      </c>
      <c r="O3614" s="8">
        <v>2.52</v>
      </c>
      <c r="P3614" s="8">
        <v>2.6</v>
      </c>
      <c r="Q3614" s="8">
        <v>2.1800000000000002</v>
      </c>
      <c r="R3614" s="8">
        <v>2.8</v>
      </c>
      <c r="S3614" s="8">
        <v>1.4</v>
      </c>
      <c r="T3614" s="8">
        <v>3.6</v>
      </c>
      <c r="U3614" s="8">
        <v>0.51</v>
      </c>
      <c r="V3614" s="9">
        <v>32</v>
      </c>
      <c r="W3614" s="8">
        <v>0.61999999999999966</v>
      </c>
      <c r="X3614" s="8">
        <v>2.2000000000000002</v>
      </c>
      <c r="Y3614" s="8">
        <v>-8.0000000000000071E-2</v>
      </c>
      <c r="Z3614" s="8">
        <v>-0.10000000000000009</v>
      </c>
      <c r="AA3614">
        <v>0.14999999999999991</v>
      </c>
      <c r="AF3614" t="s">
        <v>3904</v>
      </c>
      <c r="AG3614" t="s">
        <v>106</v>
      </c>
      <c r="AH3614" t="s">
        <v>107</v>
      </c>
      <c r="AI3614" t="s">
        <v>502</v>
      </c>
      <c r="AJ3614" s="7">
        <v>42916</v>
      </c>
      <c r="AK3614" t="s">
        <v>4116</v>
      </c>
      <c r="AL3614" t="s">
        <v>109</v>
      </c>
      <c r="AM3614" t="s">
        <v>3703</v>
      </c>
      <c r="AN3614" t="s">
        <v>4127</v>
      </c>
      <c r="AO3614" t="str">
        <f>TEXT(A3614,"yyyy-mm-dd")</f>
        <v>2016-06-30</v>
      </c>
    </row>
    <row r="3615" spans="1:41">
      <c r="A3615" s="6" t="s">
        <v>4115</v>
      </c>
      <c r="B3615">
        <v>2016</v>
      </c>
      <c r="C3615">
        <v>6</v>
      </c>
      <c r="E3615" t="s">
        <v>100</v>
      </c>
      <c r="F3615" t="s">
        <v>101</v>
      </c>
      <c r="G3615" t="s">
        <v>102</v>
      </c>
      <c r="H3615" t="s">
        <v>3594</v>
      </c>
      <c r="I3615">
        <v>2017</v>
      </c>
      <c r="J3615">
        <v>1</v>
      </c>
      <c r="K3615" s="6">
        <v>42825</v>
      </c>
      <c r="L3615">
        <v>9</v>
      </c>
      <c r="M3615">
        <v>3</v>
      </c>
      <c r="N3615" t="s">
        <v>173</v>
      </c>
      <c r="O3615" s="8">
        <v>2.38</v>
      </c>
      <c r="P3615" s="8">
        <v>2.5</v>
      </c>
      <c r="Q3615" s="8">
        <v>2.09</v>
      </c>
      <c r="R3615" s="8">
        <v>2.72</v>
      </c>
      <c r="S3615" s="8">
        <v>0.9</v>
      </c>
      <c r="T3615" s="8">
        <v>3.43</v>
      </c>
      <c r="U3615" s="8">
        <v>0.6</v>
      </c>
      <c r="V3615" s="9">
        <v>32</v>
      </c>
      <c r="W3615" s="8">
        <v>0.63000000000000034</v>
      </c>
      <c r="X3615" s="8">
        <v>2.5300000000000002</v>
      </c>
      <c r="Y3615" s="8">
        <v>-0.12000000000000011</v>
      </c>
      <c r="Z3615" s="8">
        <v>-0.10000000000000009</v>
      </c>
      <c r="AA3615">
        <v>7.0000000000000284E-2</v>
      </c>
      <c r="AF3615" t="s">
        <v>3902</v>
      </c>
      <c r="AG3615" t="s">
        <v>106</v>
      </c>
      <c r="AH3615" t="s">
        <v>107</v>
      </c>
      <c r="AI3615" t="s">
        <v>497</v>
      </c>
      <c r="AJ3615" s="7">
        <v>42825</v>
      </c>
      <c r="AK3615" t="s">
        <v>4116</v>
      </c>
      <c r="AL3615" t="s">
        <v>109</v>
      </c>
      <c r="AM3615" t="s">
        <v>3596</v>
      </c>
      <c r="AN3615" t="s">
        <v>4126</v>
      </c>
      <c r="AO3615" t="str">
        <f>TEXT(A3615,"yyyy-mm-dd")</f>
        <v>2016-06-30</v>
      </c>
    </row>
    <row r="3616" spans="1:41">
      <c r="A3616" s="6" t="s">
        <v>4115</v>
      </c>
      <c r="B3616">
        <v>2016</v>
      </c>
      <c r="C3616">
        <v>6</v>
      </c>
      <c r="E3616" t="s">
        <v>100</v>
      </c>
      <c r="F3616" t="s">
        <v>101</v>
      </c>
      <c r="G3616" t="s">
        <v>102</v>
      </c>
      <c r="H3616" t="s">
        <v>3472</v>
      </c>
      <c r="I3616">
        <v>2016</v>
      </c>
      <c r="J3616">
        <v>4</v>
      </c>
      <c r="K3616" s="6">
        <v>42735</v>
      </c>
      <c r="L3616">
        <v>6</v>
      </c>
      <c r="M3616">
        <v>2</v>
      </c>
      <c r="N3616" t="s">
        <v>203</v>
      </c>
      <c r="O3616" s="8">
        <v>2.2200000000000002</v>
      </c>
      <c r="P3616" s="8">
        <v>2.38</v>
      </c>
      <c r="Q3616" s="8">
        <v>2</v>
      </c>
      <c r="R3616" s="8">
        <v>2.58</v>
      </c>
      <c r="S3616" s="8">
        <v>1.1000000000000001</v>
      </c>
      <c r="T3616" s="8">
        <v>3.3</v>
      </c>
      <c r="U3616" s="8">
        <v>0.54</v>
      </c>
      <c r="V3616" s="9">
        <v>32</v>
      </c>
      <c r="W3616" s="8">
        <v>0.58000000000000007</v>
      </c>
      <c r="X3616" s="8">
        <v>2.1999999999999997</v>
      </c>
      <c r="Y3616" s="8">
        <v>-0.1599999999999997</v>
      </c>
      <c r="Z3616" s="8">
        <v>-3.0000000000000249E-2</v>
      </c>
      <c r="AA3616">
        <v>0.10000000000000009</v>
      </c>
      <c r="AF3616" t="s">
        <v>3473</v>
      </c>
      <c r="AG3616" t="s">
        <v>106</v>
      </c>
      <c r="AH3616" t="s">
        <v>107</v>
      </c>
      <c r="AI3616" t="s">
        <v>427</v>
      </c>
      <c r="AJ3616" s="7">
        <v>42735</v>
      </c>
      <c r="AK3616" t="s">
        <v>4116</v>
      </c>
      <c r="AL3616" t="s">
        <v>109</v>
      </c>
      <c r="AM3616" t="s">
        <v>3474</v>
      </c>
      <c r="AN3616" t="s">
        <v>4125</v>
      </c>
      <c r="AO3616" t="str">
        <f>TEXT(A3616,"yyyy-mm-dd")</f>
        <v>2016-06-30</v>
      </c>
    </row>
    <row r="3617" spans="1:41">
      <c r="A3617" s="6" t="s">
        <v>4115</v>
      </c>
      <c r="B3617">
        <v>2016</v>
      </c>
      <c r="C3617">
        <v>6</v>
      </c>
      <c r="E3617" t="s">
        <v>100</v>
      </c>
      <c r="F3617" t="s">
        <v>101</v>
      </c>
      <c r="G3617" t="s">
        <v>83</v>
      </c>
      <c r="H3617" t="s">
        <v>3018</v>
      </c>
      <c r="I3617">
        <v>2016</v>
      </c>
      <c r="K3617" s="6">
        <v>42735</v>
      </c>
      <c r="L3617">
        <v>6</v>
      </c>
      <c r="N3617" t="s">
        <v>203</v>
      </c>
      <c r="O3617" s="8">
        <v>2.36</v>
      </c>
      <c r="P3617" s="8">
        <v>2.4</v>
      </c>
      <c r="Q3617" s="8">
        <v>2.2000000000000002</v>
      </c>
      <c r="R3617" s="8">
        <v>2.5</v>
      </c>
      <c r="S3617" s="8">
        <v>1.7</v>
      </c>
      <c r="T3617" s="8">
        <v>3.2</v>
      </c>
      <c r="U3617" s="8">
        <v>0.28999999999999998</v>
      </c>
      <c r="V3617" s="9">
        <v>33</v>
      </c>
      <c r="W3617" s="8">
        <v>0.29999999999999982</v>
      </c>
      <c r="X3617" s="8">
        <v>1.5000000000000002</v>
      </c>
      <c r="Y3617" s="8">
        <v>-4.0000000000000036E-2</v>
      </c>
      <c r="Z3617" s="8">
        <v>-5.0000000000000266E-2</v>
      </c>
      <c r="AA3617">
        <v>9.9999999999997868E-3</v>
      </c>
      <c r="AF3617" t="s">
        <v>10098</v>
      </c>
      <c r="AG3617" t="s">
        <v>9655</v>
      </c>
      <c r="AH3617" t="s">
        <v>9656</v>
      </c>
      <c r="AI3617" t="s">
        <v>9657</v>
      </c>
      <c r="AJ3617" s="7">
        <v>42735</v>
      </c>
      <c r="AK3617" t="s">
        <v>4116</v>
      </c>
      <c r="AL3617" t="s">
        <v>109</v>
      </c>
      <c r="AM3617" t="s">
        <v>3020</v>
      </c>
      <c r="AN3617" t="s">
        <v>10130</v>
      </c>
    </row>
    <row r="3618" spans="1:41">
      <c r="A3618" s="6" t="s">
        <v>4115</v>
      </c>
      <c r="B3618">
        <v>2016</v>
      </c>
      <c r="C3618">
        <v>6</v>
      </c>
      <c r="E3618" t="s">
        <v>100</v>
      </c>
      <c r="F3618" t="s">
        <v>101</v>
      </c>
      <c r="G3618" t="s">
        <v>102</v>
      </c>
      <c r="H3618" t="s">
        <v>3368</v>
      </c>
      <c r="I3618">
        <v>2016</v>
      </c>
      <c r="J3618">
        <v>3</v>
      </c>
      <c r="K3618" s="6">
        <v>42643</v>
      </c>
      <c r="L3618">
        <v>3</v>
      </c>
      <c r="M3618">
        <v>1</v>
      </c>
      <c r="N3618" t="s">
        <v>233</v>
      </c>
      <c r="O3618" s="8">
        <v>2.17</v>
      </c>
      <c r="P3618" s="8">
        <v>2.2599999999999998</v>
      </c>
      <c r="Q3618" s="8">
        <v>1.9</v>
      </c>
      <c r="R3618" s="8">
        <v>2.42</v>
      </c>
      <c r="S3618" s="8">
        <v>1.2</v>
      </c>
      <c r="T3618" s="8">
        <v>3.5</v>
      </c>
      <c r="U3618" s="8">
        <v>0.44</v>
      </c>
      <c r="V3618" s="9">
        <v>32</v>
      </c>
      <c r="W3618" s="8">
        <v>0.52</v>
      </c>
      <c r="X3618" s="8">
        <v>2.2999999999999998</v>
      </c>
      <c r="Y3618" s="8">
        <v>-8.9999999999999858E-2</v>
      </c>
      <c r="Z3618" s="8">
        <v>-4.0000000000000036E-2</v>
      </c>
      <c r="AA3618">
        <v>2.0000000000000018E-2</v>
      </c>
      <c r="AF3618" t="s">
        <v>3470</v>
      </c>
      <c r="AG3618" t="s">
        <v>106</v>
      </c>
      <c r="AH3618" t="s">
        <v>107</v>
      </c>
      <c r="AI3618" t="s">
        <v>340</v>
      </c>
      <c r="AJ3618" s="7">
        <v>42643</v>
      </c>
      <c r="AK3618" t="s">
        <v>4116</v>
      </c>
      <c r="AL3618" t="s">
        <v>109</v>
      </c>
      <c r="AM3618" t="s">
        <v>3370</v>
      </c>
      <c r="AN3618" t="s">
        <v>4124</v>
      </c>
      <c r="AO3618" t="str">
        <f>TEXT(A3618,"yyyy-mm-dd")</f>
        <v>2016-06-30</v>
      </c>
    </row>
    <row r="3619" spans="1:41">
      <c r="A3619" s="6" t="s">
        <v>4115</v>
      </c>
      <c r="B3619">
        <v>2016</v>
      </c>
      <c r="C3619">
        <v>6</v>
      </c>
      <c r="E3619" t="s">
        <v>100</v>
      </c>
      <c r="F3619" t="s">
        <v>101</v>
      </c>
      <c r="G3619" t="s">
        <v>102</v>
      </c>
      <c r="H3619" t="s">
        <v>3265</v>
      </c>
      <c r="I3619">
        <v>2016</v>
      </c>
      <c r="J3619">
        <v>2</v>
      </c>
      <c r="K3619" s="6">
        <v>42551</v>
      </c>
      <c r="L3619">
        <v>0</v>
      </c>
      <c r="M3619">
        <v>0</v>
      </c>
      <c r="N3619" t="s">
        <v>178</v>
      </c>
      <c r="O3619" s="8">
        <v>2.52</v>
      </c>
      <c r="P3619" s="8">
        <v>2.5</v>
      </c>
      <c r="Q3619" s="8">
        <v>2.2000000000000002</v>
      </c>
      <c r="R3619" s="8">
        <v>2.73</v>
      </c>
      <c r="S3619" s="8">
        <v>1.7</v>
      </c>
      <c r="T3619" s="8">
        <v>3.4</v>
      </c>
      <c r="U3619" s="8">
        <v>0.41</v>
      </c>
      <c r="V3619" s="9">
        <v>32</v>
      </c>
      <c r="W3619" s="8">
        <v>0.5299999999999998</v>
      </c>
      <c r="X3619" s="8">
        <v>1.7</v>
      </c>
      <c r="Y3619" s="8">
        <v>2.0000000000000018E-2</v>
      </c>
      <c r="Z3619" s="8">
        <v>-0.14999999999999991</v>
      </c>
      <c r="AA3619">
        <v>-0.14000000000000012</v>
      </c>
      <c r="AF3619" t="s">
        <v>3468</v>
      </c>
      <c r="AG3619" t="s">
        <v>106</v>
      </c>
      <c r="AH3619" t="s">
        <v>107</v>
      </c>
      <c r="AI3619" t="s">
        <v>108</v>
      </c>
      <c r="AJ3619" s="7">
        <v>42551</v>
      </c>
      <c r="AK3619" t="s">
        <v>4116</v>
      </c>
      <c r="AL3619" t="s">
        <v>109</v>
      </c>
      <c r="AM3619" t="s">
        <v>3267</v>
      </c>
      <c r="AN3619" t="s">
        <v>4123</v>
      </c>
      <c r="AO3619" t="str">
        <f>TEXT(A3619,"yyyy-mm-dd")</f>
        <v>2016-06-30</v>
      </c>
    </row>
    <row r="3620" spans="1:41">
      <c r="A3620" s="6" t="s">
        <v>4115</v>
      </c>
      <c r="B3620">
        <v>2016</v>
      </c>
      <c r="C3620">
        <v>6</v>
      </c>
      <c r="E3620" t="s">
        <v>2685</v>
      </c>
      <c r="F3620" t="s">
        <v>101</v>
      </c>
      <c r="G3620" t="s">
        <v>774</v>
      </c>
      <c r="H3620" t="s">
        <v>2686</v>
      </c>
      <c r="K3620" s="6"/>
      <c r="O3620" s="8">
        <v>3.2</v>
      </c>
      <c r="P3620" s="8">
        <v>3.2</v>
      </c>
      <c r="Q3620" s="8">
        <v>2.98</v>
      </c>
      <c r="R3620" s="8">
        <v>3.49</v>
      </c>
      <c r="S3620" s="8">
        <v>2.5</v>
      </c>
      <c r="T3620" s="8">
        <v>4.5</v>
      </c>
      <c r="U3620" s="8">
        <v>0.46</v>
      </c>
      <c r="V3620" s="9">
        <v>24</v>
      </c>
      <c r="W3620" s="8">
        <v>0.51000000000000023</v>
      </c>
      <c r="X3620" s="8">
        <v>2</v>
      </c>
      <c r="Y3620" s="8">
        <v>0</v>
      </c>
      <c r="Z3620" s="8">
        <v>0</v>
      </c>
      <c r="AA3620">
        <v>4.0000000000000036E-2</v>
      </c>
      <c r="AF3620" t="s">
        <v>2687</v>
      </c>
      <c r="AG3620" t="s">
        <v>2688</v>
      </c>
      <c r="AH3620" t="s">
        <v>2689</v>
      </c>
      <c r="AI3620" t="s">
        <v>2690</v>
      </c>
      <c r="AJ3620" s="7"/>
      <c r="AK3620" t="s">
        <v>4116</v>
      </c>
      <c r="AL3620" t="s">
        <v>109</v>
      </c>
      <c r="AM3620" t="s">
        <v>2686</v>
      </c>
      <c r="AN3620" t="s">
        <v>4145</v>
      </c>
      <c r="AO3620" t="str">
        <f>TEXT(A3620,"yyyy-mm-dd")</f>
        <v>2016-06-30</v>
      </c>
    </row>
    <row r="3621" spans="1:41">
      <c r="A3621" s="6" t="s">
        <v>4115</v>
      </c>
      <c r="B3621">
        <v>2016</v>
      </c>
      <c r="C3621">
        <v>6</v>
      </c>
      <c r="E3621" t="s">
        <v>81</v>
      </c>
      <c r="F3621" t="s">
        <v>82</v>
      </c>
      <c r="G3621" t="s">
        <v>83</v>
      </c>
      <c r="H3621" t="s">
        <v>3889</v>
      </c>
      <c r="I3621">
        <v>2018</v>
      </c>
      <c r="K3621" s="6">
        <v>43465</v>
      </c>
      <c r="L3621">
        <v>30</v>
      </c>
      <c r="N3621" t="s">
        <v>567</v>
      </c>
      <c r="O3621" s="8">
        <v>3.42</v>
      </c>
      <c r="P3621" s="8">
        <v>3.4</v>
      </c>
      <c r="Q3621" s="8">
        <v>3.2</v>
      </c>
      <c r="R3621" s="8">
        <v>3.55</v>
      </c>
      <c r="S3621" s="8">
        <v>2.78</v>
      </c>
      <c r="T3621" s="8">
        <v>4.4000000000000004</v>
      </c>
      <c r="U3621" s="8">
        <v>0.33</v>
      </c>
      <c r="V3621" s="9">
        <v>31</v>
      </c>
      <c r="W3621" s="8">
        <v>0.34999999999999964</v>
      </c>
      <c r="X3621" s="8">
        <v>1.6200000000000006</v>
      </c>
      <c r="Y3621" s="8">
        <v>2.0000000000000018E-2</v>
      </c>
      <c r="Z3621" s="8">
        <v>0.10000000000000009</v>
      </c>
      <c r="AA3621">
        <v>0</v>
      </c>
      <c r="AF3621" t="s">
        <v>3890</v>
      </c>
      <c r="AG3621" t="s">
        <v>87</v>
      </c>
      <c r="AH3621" t="s">
        <v>88</v>
      </c>
      <c r="AI3621" t="s">
        <v>359</v>
      </c>
      <c r="AJ3621" s="7">
        <v>43465</v>
      </c>
      <c r="AK3621" t="s">
        <v>4116</v>
      </c>
      <c r="AL3621" t="s">
        <v>91</v>
      </c>
      <c r="AM3621" t="s">
        <v>3891</v>
      </c>
      <c r="AN3621" t="s">
        <v>4119</v>
      </c>
      <c r="AO3621" t="str">
        <f>TEXT(A3621,"yyyy-mm-dd")</f>
        <v>2016-06-30</v>
      </c>
    </row>
    <row r="3622" spans="1:41">
      <c r="A3622" s="6" t="s">
        <v>4115</v>
      </c>
      <c r="B3622">
        <v>2016</v>
      </c>
      <c r="C3622">
        <v>6</v>
      </c>
      <c r="E3622" t="s">
        <v>392</v>
      </c>
      <c r="F3622" t="s">
        <v>82</v>
      </c>
      <c r="G3622" t="s">
        <v>83</v>
      </c>
      <c r="H3622" t="s">
        <v>3889</v>
      </c>
      <c r="I3622">
        <v>2018</v>
      </c>
      <c r="K3622" s="6">
        <v>43465</v>
      </c>
      <c r="L3622">
        <v>30</v>
      </c>
      <c r="N3622" t="s">
        <v>567</v>
      </c>
      <c r="O3622" s="8">
        <v>3.26</v>
      </c>
      <c r="P3622" s="8">
        <v>3.3</v>
      </c>
      <c r="Q3622" s="8">
        <v>3.16</v>
      </c>
      <c r="R3622" s="8">
        <v>3.44</v>
      </c>
      <c r="S3622" s="8">
        <v>2.5</v>
      </c>
      <c r="T3622" s="8">
        <v>3.87</v>
      </c>
      <c r="U3622" s="8">
        <v>0.34</v>
      </c>
      <c r="V3622" s="9">
        <v>26</v>
      </c>
      <c r="W3622" s="8">
        <v>0.2799999999999998</v>
      </c>
      <c r="X3622" s="8">
        <v>1.37</v>
      </c>
      <c r="Y3622" s="8">
        <v>-4.0000000000000036E-2</v>
      </c>
      <c r="Z3622" s="8">
        <v>0.10999999999999988</v>
      </c>
      <c r="AA3622">
        <v>6.999999999999984E-2</v>
      </c>
      <c r="AF3622" t="s">
        <v>3890</v>
      </c>
      <c r="AG3622" t="s">
        <v>87</v>
      </c>
      <c r="AH3622" t="s">
        <v>88</v>
      </c>
      <c r="AI3622" t="s">
        <v>359</v>
      </c>
      <c r="AJ3622" s="7">
        <v>43465</v>
      </c>
      <c r="AK3622" t="s">
        <v>4116</v>
      </c>
      <c r="AL3622" t="s">
        <v>393</v>
      </c>
      <c r="AM3622" t="s">
        <v>3891</v>
      </c>
      <c r="AN3622" t="s">
        <v>4122</v>
      </c>
      <c r="AO3622" t="str">
        <f>TEXT(A3622,"yyyy-mm-dd")</f>
        <v>2016-06-30</v>
      </c>
    </row>
    <row r="3623" spans="1:41">
      <c r="A3623" s="6" t="s">
        <v>4115</v>
      </c>
      <c r="B3623">
        <v>2016</v>
      </c>
      <c r="C3623">
        <v>6</v>
      </c>
      <c r="E3623" t="s">
        <v>81</v>
      </c>
      <c r="F3623" t="s">
        <v>82</v>
      </c>
      <c r="G3623" t="s">
        <v>83</v>
      </c>
      <c r="H3623" t="s">
        <v>3453</v>
      </c>
      <c r="I3623">
        <v>2017</v>
      </c>
      <c r="K3623" s="6">
        <v>43100</v>
      </c>
      <c r="L3623">
        <v>18</v>
      </c>
      <c r="N3623" t="s">
        <v>206</v>
      </c>
      <c r="O3623" s="8">
        <v>3.39</v>
      </c>
      <c r="P3623" s="8">
        <v>3.39</v>
      </c>
      <c r="Q3623" s="8">
        <v>3.26</v>
      </c>
      <c r="R3623" s="8">
        <v>3.5</v>
      </c>
      <c r="S3623" s="8">
        <v>2.9</v>
      </c>
      <c r="T3623" s="8">
        <v>4.03</v>
      </c>
      <c r="U3623" s="8">
        <v>0.27</v>
      </c>
      <c r="V3623" s="9">
        <v>34</v>
      </c>
      <c r="W3623" s="8">
        <v>0.24000000000000021</v>
      </c>
      <c r="X3623" s="8">
        <v>1.1300000000000003</v>
      </c>
      <c r="Y3623" s="8">
        <v>0</v>
      </c>
      <c r="Z3623" s="8">
        <v>2.0000000000000018E-2</v>
      </c>
      <c r="AA3623">
        <v>-0.13999999999999968</v>
      </c>
      <c r="AF3623" t="s">
        <v>3454</v>
      </c>
      <c r="AG3623" t="s">
        <v>87</v>
      </c>
      <c r="AH3623" t="s">
        <v>88</v>
      </c>
      <c r="AI3623" t="s">
        <v>97</v>
      </c>
      <c r="AJ3623" s="7">
        <v>43100</v>
      </c>
      <c r="AK3623" t="s">
        <v>4116</v>
      </c>
      <c r="AL3623" t="s">
        <v>91</v>
      </c>
      <c r="AM3623" t="s">
        <v>3455</v>
      </c>
      <c r="AN3623" t="s">
        <v>4118</v>
      </c>
      <c r="AO3623" t="str">
        <f>TEXT(A3623,"yyyy-mm-dd")</f>
        <v>2016-06-30</v>
      </c>
    </row>
    <row r="3624" spans="1:41">
      <c r="A3624" s="6" t="s">
        <v>4115</v>
      </c>
      <c r="B3624">
        <v>2016</v>
      </c>
      <c r="C3624">
        <v>6</v>
      </c>
      <c r="E3624" t="s">
        <v>392</v>
      </c>
      <c r="F3624" t="s">
        <v>82</v>
      </c>
      <c r="G3624" t="s">
        <v>83</v>
      </c>
      <c r="H3624" t="s">
        <v>3453</v>
      </c>
      <c r="I3624">
        <v>2017</v>
      </c>
      <c r="K3624" s="6">
        <v>43100</v>
      </c>
      <c r="L3624">
        <v>18</v>
      </c>
      <c r="N3624" t="s">
        <v>206</v>
      </c>
      <c r="O3624" s="8">
        <v>3.22</v>
      </c>
      <c r="P3624" s="8">
        <v>3.3</v>
      </c>
      <c r="Q3624" s="8">
        <v>3.11</v>
      </c>
      <c r="R3624" s="8">
        <v>3.44</v>
      </c>
      <c r="S3624" s="8">
        <v>2.27</v>
      </c>
      <c r="T3624" s="8">
        <v>3.8</v>
      </c>
      <c r="U3624" s="8">
        <v>0.32</v>
      </c>
      <c r="V3624" s="9">
        <v>32</v>
      </c>
      <c r="W3624" s="8">
        <v>0.33000000000000007</v>
      </c>
      <c r="X3624" s="8">
        <v>1.5299999999999998</v>
      </c>
      <c r="Y3624" s="8">
        <v>-7.9999999999999627E-2</v>
      </c>
      <c r="Z3624" s="8">
        <v>0.10999999999999988</v>
      </c>
      <c r="AA3624">
        <v>3.0000000000000249E-2</v>
      </c>
      <c r="AF3624" t="s">
        <v>3454</v>
      </c>
      <c r="AG3624" t="s">
        <v>87</v>
      </c>
      <c r="AH3624" t="s">
        <v>88</v>
      </c>
      <c r="AI3624" t="s">
        <v>97</v>
      </c>
      <c r="AJ3624" s="7">
        <v>43100</v>
      </c>
      <c r="AK3624" t="s">
        <v>4116</v>
      </c>
      <c r="AL3624" t="s">
        <v>393</v>
      </c>
      <c r="AM3624" t="s">
        <v>3455</v>
      </c>
      <c r="AN3624" t="s">
        <v>4121</v>
      </c>
      <c r="AO3624" t="str">
        <f>TEXT(A3624,"yyyy-mm-dd")</f>
        <v>2016-06-30</v>
      </c>
    </row>
    <row r="3625" spans="1:41">
      <c r="A3625" s="6" t="s">
        <v>4115</v>
      </c>
      <c r="B3625">
        <v>2016</v>
      </c>
      <c r="C3625">
        <v>6</v>
      </c>
      <c r="E3625" t="s">
        <v>81</v>
      </c>
      <c r="F3625" t="s">
        <v>82</v>
      </c>
      <c r="G3625" t="s">
        <v>83</v>
      </c>
      <c r="H3625" t="s">
        <v>3018</v>
      </c>
      <c r="I3625">
        <v>2016</v>
      </c>
      <c r="K3625" s="6">
        <v>42735</v>
      </c>
      <c r="L3625">
        <v>6</v>
      </c>
      <c r="N3625" t="s">
        <v>203</v>
      </c>
      <c r="O3625" s="8">
        <v>3.1</v>
      </c>
      <c r="P3625" s="8">
        <v>3.1</v>
      </c>
      <c r="Q3625" s="8">
        <v>3</v>
      </c>
      <c r="R3625" s="8">
        <v>3.2</v>
      </c>
      <c r="S3625" s="8">
        <v>2.7</v>
      </c>
      <c r="T3625" s="8">
        <v>3.59</v>
      </c>
      <c r="U3625" s="8">
        <v>0.2</v>
      </c>
      <c r="V3625" s="9">
        <v>34</v>
      </c>
      <c r="W3625" s="8">
        <v>0.20000000000000018</v>
      </c>
      <c r="X3625" s="8">
        <v>0.88999999999999968</v>
      </c>
      <c r="Y3625" s="8">
        <v>0</v>
      </c>
      <c r="Z3625" s="8">
        <v>1.0000000000000231E-2</v>
      </c>
      <c r="AA3625">
        <v>-4.9999999999999822E-2</v>
      </c>
      <c r="AF3625" t="s">
        <v>3019</v>
      </c>
      <c r="AG3625" t="s">
        <v>87</v>
      </c>
      <c r="AH3625" t="s">
        <v>88</v>
      </c>
      <c r="AI3625" t="s">
        <v>89</v>
      </c>
      <c r="AJ3625" s="7">
        <v>42735</v>
      </c>
      <c r="AK3625" t="s">
        <v>4116</v>
      </c>
      <c r="AL3625" t="s">
        <v>91</v>
      </c>
      <c r="AM3625" t="s">
        <v>3020</v>
      </c>
      <c r="AN3625" t="s">
        <v>4117</v>
      </c>
      <c r="AO3625" t="str">
        <f>TEXT(A3625,"yyyy-mm-dd")</f>
        <v>2016-06-30</v>
      </c>
    </row>
    <row r="3626" spans="1:41">
      <c r="A3626" s="6" t="s">
        <v>4115</v>
      </c>
      <c r="B3626">
        <v>2016</v>
      </c>
      <c r="C3626">
        <v>6</v>
      </c>
      <c r="E3626" t="s">
        <v>392</v>
      </c>
      <c r="F3626" t="s">
        <v>82</v>
      </c>
      <c r="G3626" t="s">
        <v>83</v>
      </c>
      <c r="H3626" t="s">
        <v>3018</v>
      </c>
      <c r="I3626">
        <v>2016</v>
      </c>
      <c r="K3626" s="6">
        <v>42735</v>
      </c>
      <c r="L3626">
        <v>6</v>
      </c>
      <c r="N3626" t="s">
        <v>203</v>
      </c>
      <c r="O3626" s="8">
        <v>3.21</v>
      </c>
      <c r="P3626" s="8">
        <v>3.21</v>
      </c>
      <c r="Q3626" s="8">
        <v>3.04</v>
      </c>
      <c r="R3626" s="8">
        <v>3.32</v>
      </c>
      <c r="S3626" s="8">
        <v>2.65</v>
      </c>
      <c r="T3626" s="8">
        <v>3.7</v>
      </c>
      <c r="U3626" s="8">
        <v>0.22</v>
      </c>
      <c r="V3626" s="9">
        <v>32</v>
      </c>
      <c r="W3626" s="8">
        <v>0.2799999999999998</v>
      </c>
      <c r="X3626" s="8">
        <v>1.0500000000000003</v>
      </c>
      <c r="Y3626" s="8">
        <v>0</v>
      </c>
      <c r="Z3626" s="8">
        <v>8.0000000000000071E-2</v>
      </c>
      <c r="AA3626">
        <v>9.9999999999997868E-3</v>
      </c>
      <c r="AF3626" t="s">
        <v>3019</v>
      </c>
      <c r="AG3626" t="s">
        <v>87</v>
      </c>
      <c r="AH3626" t="s">
        <v>88</v>
      </c>
      <c r="AI3626" t="s">
        <v>89</v>
      </c>
      <c r="AJ3626" s="7">
        <v>42735</v>
      </c>
      <c r="AK3626" t="s">
        <v>4116</v>
      </c>
      <c r="AL3626" t="s">
        <v>393</v>
      </c>
      <c r="AM3626" t="s">
        <v>3020</v>
      </c>
      <c r="AN3626" t="s">
        <v>4120</v>
      </c>
      <c r="AO3626" t="str">
        <f>TEXT(A3626,"yyyy-mm-dd")</f>
        <v>2016-06-30</v>
      </c>
    </row>
    <row r="3627" spans="1:41">
      <c r="A3627" s="6" t="s">
        <v>4115</v>
      </c>
      <c r="B3627">
        <v>2016</v>
      </c>
      <c r="C3627">
        <v>6</v>
      </c>
      <c r="E3627" t="s">
        <v>81</v>
      </c>
      <c r="F3627" t="s">
        <v>82</v>
      </c>
      <c r="G3627" t="s">
        <v>774</v>
      </c>
      <c r="H3627" t="s">
        <v>775</v>
      </c>
      <c r="K3627" s="6"/>
      <c r="O3627" s="8">
        <v>3.39</v>
      </c>
      <c r="P3627" s="8">
        <v>3.4</v>
      </c>
      <c r="Q3627" s="8">
        <v>3.23</v>
      </c>
      <c r="R3627" s="8">
        <v>3.5</v>
      </c>
      <c r="S3627" s="8">
        <v>3</v>
      </c>
      <c r="T3627" s="8">
        <v>3.85</v>
      </c>
      <c r="U3627" s="8">
        <v>0.22</v>
      </c>
      <c r="V3627" s="9">
        <v>29</v>
      </c>
      <c r="W3627" s="8">
        <v>0.27</v>
      </c>
      <c r="X3627" s="8">
        <v>0.85000000000000009</v>
      </c>
      <c r="Y3627" s="8">
        <v>-9.9999999999997868E-3</v>
      </c>
      <c r="Z3627" s="8">
        <v>0.10000000000000009</v>
      </c>
      <c r="AA3627">
        <v>5.0000000000000266E-2</v>
      </c>
      <c r="AF3627" t="s">
        <v>776</v>
      </c>
      <c r="AG3627" t="s">
        <v>777</v>
      </c>
      <c r="AH3627" t="s">
        <v>778</v>
      </c>
      <c r="AI3627" t="s">
        <v>779</v>
      </c>
      <c r="AJ3627" s="7"/>
      <c r="AK3627" t="s">
        <v>4116</v>
      </c>
      <c r="AL3627" t="s">
        <v>91</v>
      </c>
      <c r="AM3627" t="s">
        <v>775</v>
      </c>
      <c r="AN3627" t="s">
        <v>4141</v>
      </c>
      <c r="AO3627" t="str">
        <f>TEXT(A3627,"yyyy-mm-dd")</f>
        <v>2016-06-30</v>
      </c>
    </row>
    <row r="3628" spans="1:41">
      <c r="A3628" s="6" t="s">
        <v>4115</v>
      </c>
      <c r="B3628">
        <v>2016</v>
      </c>
      <c r="C3628">
        <v>6</v>
      </c>
      <c r="E3628" t="s">
        <v>81</v>
      </c>
      <c r="F3628" t="s">
        <v>82</v>
      </c>
      <c r="G3628" t="s">
        <v>774</v>
      </c>
      <c r="H3628" t="s">
        <v>1536</v>
      </c>
      <c r="K3628" s="6"/>
      <c r="O3628" s="8">
        <v>3.33</v>
      </c>
      <c r="P3628" s="8">
        <v>3.3</v>
      </c>
      <c r="Q3628" s="8">
        <v>3.2</v>
      </c>
      <c r="R3628" s="8">
        <v>3.5</v>
      </c>
      <c r="S3628" s="8">
        <v>3</v>
      </c>
      <c r="T3628" s="8">
        <v>3.8</v>
      </c>
      <c r="U3628" s="8">
        <v>0.21</v>
      </c>
      <c r="V3628" s="9">
        <v>29</v>
      </c>
      <c r="W3628" s="8">
        <v>0.29999999999999982</v>
      </c>
      <c r="X3628" s="8">
        <v>0.79999999999999982</v>
      </c>
      <c r="Y3628" s="8">
        <v>3.0000000000000249E-2</v>
      </c>
      <c r="Z3628" s="8">
        <v>0</v>
      </c>
      <c r="AA3628">
        <v>-0.1800000000000006</v>
      </c>
      <c r="AF3628" t="s">
        <v>1537</v>
      </c>
      <c r="AG3628" t="s">
        <v>777</v>
      </c>
      <c r="AH3628" t="s">
        <v>778</v>
      </c>
      <c r="AI3628" t="s">
        <v>1538</v>
      </c>
      <c r="AJ3628" s="7"/>
      <c r="AK3628" t="s">
        <v>4116</v>
      </c>
      <c r="AL3628" t="s">
        <v>91</v>
      </c>
      <c r="AM3628" t="s">
        <v>1536</v>
      </c>
      <c r="AN3628" t="s">
        <v>4142</v>
      </c>
      <c r="AO3628" t="str">
        <f>TEXT(A3628,"yyyy-mm-dd")</f>
        <v>2016-06-30</v>
      </c>
    </row>
    <row r="3629" spans="1:41">
      <c r="A3629" s="6" t="s">
        <v>4115</v>
      </c>
      <c r="B3629">
        <v>2016</v>
      </c>
      <c r="C3629">
        <v>6</v>
      </c>
      <c r="E3629" t="s">
        <v>392</v>
      </c>
      <c r="F3629" t="s">
        <v>82</v>
      </c>
      <c r="G3629" t="s">
        <v>774</v>
      </c>
      <c r="H3629" t="s">
        <v>775</v>
      </c>
      <c r="K3629" s="6"/>
      <c r="O3629" s="8">
        <v>3.18</v>
      </c>
      <c r="P3629" s="8">
        <v>3.25</v>
      </c>
      <c r="Q3629" s="8">
        <v>3</v>
      </c>
      <c r="R3629" s="8">
        <v>3.4</v>
      </c>
      <c r="S3629" s="8">
        <v>2.5499999999999998</v>
      </c>
      <c r="T3629" s="8">
        <v>3.7</v>
      </c>
      <c r="U3629" s="8">
        <v>0.3</v>
      </c>
      <c r="V3629" s="9">
        <v>25</v>
      </c>
      <c r="W3629" s="8">
        <v>0.39999999999999991</v>
      </c>
      <c r="X3629" s="8">
        <v>1.1500000000000004</v>
      </c>
      <c r="Y3629" s="8">
        <v>-6.999999999999984E-2</v>
      </c>
      <c r="Z3629" s="8">
        <v>8.9999999999999858E-2</v>
      </c>
      <c r="AA3629">
        <v>6.0000000000000053E-2</v>
      </c>
      <c r="AF3629" t="s">
        <v>776</v>
      </c>
      <c r="AG3629" t="s">
        <v>777</v>
      </c>
      <c r="AH3629" t="s">
        <v>778</v>
      </c>
      <c r="AI3629" t="s">
        <v>779</v>
      </c>
      <c r="AJ3629" s="7"/>
      <c r="AK3629" t="s">
        <v>4116</v>
      </c>
      <c r="AL3629" t="s">
        <v>393</v>
      </c>
      <c r="AM3629" t="s">
        <v>775</v>
      </c>
      <c r="AN3629" t="s">
        <v>4143</v>
      </c>
      <c r="AO3629" t="str">
        <f>TEXT(A3629,"yyyy-mm-dd")</f>
        <v>2016-06-30</v>
      </c>
    </row>
    <row r="3630" spans="1:41">
      <c r="A3630" s="6" t="s">
        <v>4115</v>
      </c>
      <c r="B3630">
        <v>2016</v>
      </c>
      <c r="C3630">
        <v>6</v>
      </c>
      <c r="E3630" t="s">
        <v>392</v>
      </c>
      <c r="F3630" t="s">
        <v>82</v>
      </c>
      <c r="G3630" t="s">
        <v>774</v>
      </c>
      <c r="H3630" t="s">
        <v>1536</v>
      </c>
      <c r="K3630" s="6"/>
      <c r="O3630" s="8">
        <v>3.14</v>
      </c>
      <c r="P3630" s="8">
        <v>3.2</v>
      </c>
      <c r="Q3630" s="8">
        <v>3</v>
      </c>
      <c r="R3630" s="8">
        <v>3.35</v>
      </c>
      <c r="S3630" s="8">
        <v>2.42</v>
      </c>
      <c r="T3630" s="8">
        <v>3.7</v>
      </c>
      <c r="U3630" s="8">
        <v>0.33</v>
      </c>
      <c r="V3630" s="9">
        <v>25</v>
      </c>
      <c r="W3630" s="8">
        <v>0.35000000000000009</v>
      </c>
      <c r="X3630" s="8">
        <v>1.2800000000000002</v>
      </c>
      <c r="Y3630" s="8">
        <v>-6.0000000000000053E-2</v>
      </c>
      <c r="Z3630" s="8">
        <v>0.10000000000000009</v>
      </c>
      <c r="AA3630">
        <v>1.0000000000000231E-2</v>
      </c>
      <c r="AF3630" t="s">
        <v>1537</v>
      </c>
      <c r="AG3630" t="s">
        <v>777</v>
      </c>
      <c r="AH3630" t="s">
        <v>778</v>
      </c>
      <c r="AI3630" t="s">
        <v>1538</v>
      </c>
      <c r="AJ3630" s="7"/>
      <c r="AK3630" t="s">
        <v>4116</v>
      </c>
      <c r="AL3630" t="s">
        <v>393</v>
      </c>
      <c r="AM3630" t="s">
        <v>1536</v>
      </c>
      <c r="AN3630" t="s">
        <v>4144</v>
      </c>
      <c r="AO3630" t="str">
        <f>TEXT(A3630,"yyyy-mm-dd")</f>
        <v>2016-06-30</v>
      </c>
    </row>
    <row r="3631" spans="1:41">
      <c r="A3631" s="6" t="s">
        <v>4115</v>
      </c>
      <c r="B3631">
        <v>2016</v>
      </c>
      <c r="C3631">
        <v>6</v>
      </c>
      <c r="E3631" t="s">
        <v>112</v>
      </c>
      <c r="F3631" t="s">
        <v>113</v>
      </c>
      <c r="G3631" t="s">
        <v>83</v>
      </c>
      <c r="H3631" t="s">
        <v>3889</v>
      </c>
      <c r="I3631">
        <v>2018</v>
      </c>
      <c r="K3631" s="6">
        <v>43465</v>
      </c>
      <c r="L3631">
        <v>30</v>
      </c>
      <c r="N3631" t="s">
        <v>567</v>
      </c>
      <c r="O3631" s="8">
        <v>5.32</v>
      </c>
      <c r="P3631" s="8">
        <v>5.5</v>
      </c>
      <c r="Q3631" s="8">
        <v>4.93</v>
      </c>
      <c r="R3631" s="8">
        <v>5.73</v>
      </c>
      <c r="S3631" s="8">
        <v>3.8</v>
      </c>
      <c r="T3631" s="8">
        <v>6.75</v>
      </c>
      <c r="U3631" s="8">
        <v>0.67</v>
      </c>
      <c r="V3631" s="9">
        <v>27</v>
      </c>
      <c r="W3631" s="8">
        <v>0.80000000000000071</v>
      </c>
      <c r="X3631" s="8">
        <v>2.95</v>
      </c>
      <c r="Y3631" s="8">
        <v>-0.17999999999999972</v>
      </c>
      <c r="Z3631" s="8">
        <v>0</v>
      </c>
      <c r="AA3631">
        <v>2.0000000000000462E-2</v>
      </c>
      <c r="AF3631" t="s">
        <v>3929</v>
      </c>
      <c r="AG3631" t="s">
        <v>115</v>
      </c>
      <c r="AH3631" t="s">
        <v>116</v>
      </c>
      <c r="AI3631" t="s">
        <v>359</v>
      </c>
      <c r="AJ3631" s="7">
        <v>43465</v>
      </c>
      <c r="AK3631" t="s">
        <v>4116</v>
      </c>
      <c r="AL3631" t="s">
        <v>118</v>
      </c>
      <c r="AM3631" t="s">
        <v>3891</v>
      </c>
      <c r="AN3631" t="s">
        <v>4148</v>
      </c>
      <c r="AO3631" t="str">
        <f>TEXT(A3631,"yyyy-mm-dd")</f>
        <v>2016-06-30</v>
      </c>
    </row>
    <row r="3632" spans="1:41">
      <c r="A3632" s="6" t="s">
        <v>4115</v>
      </c>
      <c r="B3632">
        <v>2016</v>
      </c>
      <c r="C3632">
        <v>6</v>
      </c>
      <c r="E3632" t="s">
        <v>2881</v>
      </c>
      <c r="F3632" t="s">
        <v>113</v>
      </c>
      <c r="G3632" t="s">
        <v>83</v>
      </c>
      <c r="H3632" t="s">
        <v>3889</v>
      </c>
      <c r="I3632">
        <v>2018</v>
      </c>
      <c r="K3632" s="6">
        <v>43465</v>
      </c>
      <c r="L3632">
        <v>30</v>
      </c>
      <c r="N3632" t="s">
        <v>567</v>
      </c>
      <c r="O3632" s="8">
        <v>7.32</v>
      </c>
      <c r="P3632" s="8">
        <v>7.3</v>
      </c>
      <c r="Q3632" s="8">
        <v>6.8</v>
      </c>
      <c r="R3632" s="8">
        <v>7.87</v>
      </c>
      <c r="S3632" s="8">
        <v>5.9</v>
      </c>
      <c r="T3632" s="8">
        <v>8.69</v>
      </c>
      <c r="U3632" s="8">
        <v>0.77</v>
      </c>
      <c r="V3632" s="9">
        <v>21</v>
      </c>
      <c r="W3632" s="8">
        <v>1.0700000000000003</v>
      </c>
      <c r="X3632" s="8">
        <v>2.7899999999999991</v>
      </c>
      <c r="Y3632" s="8">
        <v>2.0000000000000462E-2</v>
      </c>
      <c r="Z3632" s="8">
        <v>0.20000000000000018</v>
      </c>
      <c r="AA3632">
        <v>0.24000000000000021</v>
      </c>
      <c r="AF3632" t="s">
        <v>3934</v>
      </c>
      <c r="AG3632" t="s">
        <v>2883</v>
      </c>
      <c r="AH3632" t="s">
        <v>2884</v>
      </c>
      <c r="AI3632" t="s">
        <v>359</v>
      </c>
      <c r="AJ3632" s="7">
        <v>43465</v>
      </c>
      <c r="AK3632" t="s">
        <v>4116</v>
      </c>
      <c r="AL3632" t="s">
        <v>2885</v>
      </c>
      <c r="AM3632" t="s">
        <v>3891</v>
      </c>
      <c r="AN3632" t="s">
        <v>4151</v>
      </c>
      <c r="AO3632" t="str">
        <f>TEXT(A3632,"yyyy-mm-dd")</f>
        <v>2016-06-30</v>
      </c>
    </row>
    <row r="3633" spans="1:41">
      <c r="A3633" s="6" t="s">
        <v>4115</v>
      </c>
      <c r="B3633">
        <v>2016</v>
      </c>
      <c r="C3633">
        <v>6</v>
      </c>
      <c r="E3633" t="s">
        <v>112</v>
      </c>
      <c r="F3633" t="s">
        <v>113</v>
      </c>
      <c r="G3633" t="s">
        <v>83</v>
      </c>
      <c r="H3633" t="s">
        <v>3453</v>
      </c>
      <c r="I3633">
        <v>2017</v>
      </c>
      <c r="K3633" s="6">
        <v>43100</v>
      </c>
      <c r="L3633">
        <v>18</v>
      </c>
      <c r="N3633" t="s">
        <v>206</v>
      </c>
      <c r="O3633" s="8">
        <v>4.87</v>
      </c>
      <c r="P3633" s="8">
        <v>4.92</v>
      </c>
      <c r="Q3633" s="8">
        <v>4.5599999999999996</v>
      </c>
      <c r="R3633" s="8">
        <v>5.14</v>
      </c>
      <c r="S3633" s="8">
        <v>3.8</v>
      </c>
      <c r="T3633" s="8">
        <v>6</v>
      </c>
      <c r="U3633" s="8">
        <v>0.48</v>
      </c>
      <c r="V3633" s="9">
        <v>30</v>
      </c>
      <c r="W3633" s="8">
        <v>0.58000000000000007</v>
      </c>
      <c r="X3633" s="8">
        <v>2.2000000000000002</v>
      </c>
      <c r="Y3633" s="8">
        <v>-4.9999999999999822E-2</v>
      </c>
      <c r="Z3633" s="8">
        <v>3.0000000000000249E-2</v>
      </c>
      <c r="AA3633">
        <v>-9.0000000000000746E-2</v>
      </c>
      <c r="AF3633" t="s">
        <v>3493</v>
      </c>
      <c r="AG3633" t="s">
        <v>115</v>
      </c>
      <c r="AH3633" t="s">
        <v>116</v>
      </c>
      <c r="AI3633" t="s">
        <v>230</v>
      </c>
      <c r="AJ3633" s="7">
        <v>43100</v>
      </c>
      <c r="AK3633" t="s">
        <v>4116</v>
      </c>
      <c r="AL3633" t="s">
        <v>118</v>
      </c>
      <c r="AM3633" t="s">
        <v>3455</v>
      </c>
      <c r="AN3633" t="s">
        <v>4147</v>
      </c>
      <c r="AO3633" t="str">
        <f>TEXT(A3633,"yyyy-mm-dd")</f>
        <v>2016-06-30</v>
      </c>
    </row>
    <row r="3634" spans="1:41">
      <c r="A3634" s="6" t="s">
        <v>4115</v>
      </c>
      <c r="B3634">
        <v>2016</v>
      </c>
      <c r="C3634">
        <v>6</v>
      </c>
      <c r="E3634" t="s">
        <v>2881</v>
      </c>
      <c r="F3634" t="s">
        <v>113</v>
      </c>
      <c r="G3634" t="s">
        <v>83</v>
      </c>
      <c r="H3634" t="s">
        <v>3453</v>
      </c>
      <c r="I3634">
        <v>2017</v>
      </c>
      <c r="K3634" s="6">
        <v>43100</v>
      </c>
      <c r="L3634">
        <v>18</v>
      </c>
      <c r="N3634" t="s">
        <v>206</v>
      </c>
      <c r="O3634" s="8">
        <v>7.07</v>
      </c>
      <c r="P3634" s="8">
        <v>6.98</v>
      </c>
      <c r="Q3634" s="8">
        <v>6.68</v>
      </c>
      <c r="R3634" s="8">
        <v>7.61</v>
      </c>
      <c r="S3634" s="8">
        <v>6.06</v>
      </c>
      <c r="T3634" s="8">
        <v>8.31</v>
      </c>
      <c r="U3634" s="8">
        <v>0.61</v>
      </c>
      <c r="V3634" s="9">
        <v>24</v>
      </c>
      <c r="W3634" s="8">
        <v>0.9300000000000006</v>
      </c>
      <c r="X3634" s="8">
        <v>2.2500000000000009</v>
      </c>
      <c r="Y3634" s="8">
        <v>8.9999999999999858E-2</v>
      </c>
      <c r="Z3634" s="8">
        <v>-9.9999999999997868E-3</v>
      </c>
      <c r="AA3634">
        <v>0.12999999999999989</v>
      </c>
      <c r="AF3634" t="s">
        <v>3498</v>
      </c>
      <c r="AG3634" t="s">
        <v>2883</v>
      </c>
      <c r="AH3634" t="s">
        <v>2884</v>
      </c>
      <c r="AI3634" t="s">
        <v>230</v>
      </c>
      <c r="AJ3634" s="7">
        <v>43100</v>
      </c>
      <c r="AK3634" t="s">
        <v>4116</v>
      </c>
      <c r="AL3634" t="s">
        <v>2885</v>
      </c>
      <c r="AM3634" t="s">
        <v>3455</v>
      </c>
      <c r="AN3634" t="s">
        <v>4150</v>
      </c>
      <c r="AO3634" t="str">
        <f>TEXT(A3634,"yyyy-mm-dd")</f>
        <v>2016-06-30</v>
      </c>
    </row>
    <row r="3635" spans="1:41">
      <c r="A3635" s="6" t="s">
        <v>4115</v>
      </c>
      <c r="B3635">
        <v>2016</v>
      </c>
      <c r="C3635">
        <v>6</v>
      </c>
      <c r="E3635" t="s">
        <v>112</v>
      </c>
      <c r="F3635" t="s">
        <v>113</v>
      </c>
      <c r="G3635" t="s">
        <v>83</v>
      </c>
      <c r="H3635" t="s">
        <v>3018</v>
      </c>
      <c r="I3635">
        <v>2016</v>
      </c>
      <c r="K3635" s="6">
        <v>42735</v>
      </c>
      <c r="L3635">
        <v>6</v>
      </c>
      <c r="N3635" t="s">
        <v>203</v>
      </c>
      <c r="O3635" s="8">
        <v>4.18</v>
      </c>
      <c r="P3635" s="8">
        <v>4.2300000000000004</v>
      </c>
      <c r="Q3635" s="8">
        <v>4.04</v>
      </c>
      <c r="R3635" s="8">
        <v>4.28</v>
      </c>
      <c r="S3635" s="8">
        <v>3.65</v>
      </c>
      <c r="T3635" s="8">
        <v>4.75</v>
      </c>
      <c r="U3635" s="8">
        <v>0.25</v>
      </c>
      <c r="V3635" s="9">
        <v>30</v>
      </c>
      <c r="W3635" s="8">
        <v>0.24000000000000021</v>
      </c>
      <c r="X3635" s="8">
        <v>1.1000000000000001</v>
      </c>
      <c r="Y3635" s="8">
        <v>-5.0000000000000711E-2</v>
      </c>
      <c r="Z3635" s="8">
        <v>-1.9999999999999574E-2</v>
      </c>
      <c r="AA3635">
        <v>-8.0000000000000071E-2</v>
      </c>
      <c r="AF3635" t="s">
        <v>3059</v>
      </c>
      <c r="AG3635" t="s">
        <v>115</v>
      </c>
      <c r="AH3635" t="s">
        <v>116</v>
      </c>
      <c r="AI3635" t="s">
        <v>117</v>
      </c>
      <c r="AJ3635" s="7">
        <v>42735</v>
      </c>
      <c r="AK3635" t="s">
        <v>4116</v>
      </c>
      <c r="AL3635" t="s">
        <v>118</v>
      </c>
      <c r="AM3635" t="s">
        <v>3020</v>
      </c>
      <c r="AN3635" t="s">
        <v>4146</v>
      </c>
      <c r="AO3635" t="str">
        <f>TEXT(A3635,"yyyy-mm-dd")</f>
        <v>2016-06-30</v>
      </c>
    </row>
    <row r="3636" spans="1:41">
      <c r="A3636" s="6" t="s">
        <v>4115</v>
      </c>
      <c r="B3636">
        <v>2016</v>
      </c>
      <c r="C3636">
        <v>6</v>
      </c>
      <c r="E3636" t="s">
        <v>2881</v>
      </c>
      <c r="F3636" t="s">
        <v>113</v>
      </c>
      <c r="G3636" t="s">
        <v>83</v>
      </c>
      <c r="H3636" t="s">
        <v>3018</v>
      </c>
      <c r="I3636">
        <v>2016</v>
      </c>
      <c r="K3636" s="6">
        <v>42735</v>
      </c>
      <c r="L3636">
        <v>6</v>
      </c>
      <c r="N3636" t="s">
        <v>203</v>
      </c>
      <c r="O3636" s="8">
        <v>6.48</v>
      </c>
      <c r="P3636" s="8">
        <v>6.5</v>
      </c>
      <c r="Q3636" s="8">
        <v>6.29</v>
      </c>
      <c r="R3636" s="8">
        <v>6.6</v>
      </c>
      <c r="S3636" s="8">
        <v>6.1</v>
      </c>
      <c r="T3636" s="8">
        <v>7.39</v>
      </c>
      <c r="U3636" s="8">
        <v>0.28999999999999998</v>
      </c>
      <c r="V3636" s="9">
        <v>24</v>
      </c>
      <c r="W3636" s="8">
        <v>0.30999999999999961</v>
      </c>
      <c r="X3636" s="8">
        <v>1.29</v>
      </c>
      <c r="Y3636" s="8">
        <v>-1.9999999999999574E-2</v>
      </c>
      <c r="Z3636" s="8">
        <v>0</v>
      </c>
      <c r="AA3636">
        <v>-6.0000000000000497E-2</v>
      </c>
      <c r="AF3636" t="s">
        <v>3099</v>
      </c>
      <c r="AG3636" t="s">
        <v>2883</v>
      </c>
      <c r="AH3636" t="s">
        <v>2884</v>
      </c>
      <c r="AI3636" t="s">
        <v>117</v>
      </c>
      <c r="AJ3636" s="7">
        <v>42735</v>
      </c>
      <c r="AK3636" t="s">
        <v>4116</v>
      </c>
      <c r="AL3636" t="s">
        <v>2885</v>
      </c>
      <c r="AM3636" t="s">
        <v>3020</v>
      </c>
      <c r="AN3636" t="s">
        <v>4149</v>
      </c>
      <c r="AO3636" t="str">
        <f>TEXT(A3636,"yyyy-mm-dd")</f>
        <v>2016-06-30</v>
      </c>
    </row>
    <row r="3637" spans="1:41">
      <c r="A3637" s="6" t="s">
        <v>4152</v>
      </c>
      <c r="B3637">
        <v>2016</v>
      </c>
      <c r="C3637">
        <v>7</v>
      </c>
      <c r="E3637" t="s">
        <v>1907</v>
      </c>
      <c r="F3637" t="s">
        <v>1908</v>
      </c>
      <c r="G3637" t="s">
        <v>102</v>
      </c>
      <c r="H3637" t="s">
        <v>4137</v>
      </c>
      <c r="I3637">
        <v>2018</v>
      </c>
      <c r="J3637">
        <v>2</v>
      </c>
      <c r="K3637" s="6">
        <v>43281</v>
      </c>
      <c r="L3637">
        <v>23</v>
      </c>
      <c r="M3637">
        <v>8</v>
      </c>
      <c r="N3637" t="s">
        <v>95</v>
      </c>
      <c r="O3637" s="8">
        <v>5.5</v>
      </c>
      <c r="P3637" s="8">
        <v>5.5</v>
      </c>
      <c r="Q3637" s="8">
        <v>5.25</v>
      </c>
      <c r="R3637" s="8">
        <v>5.88</v>
      </c>
      <c r="S3637" s="8">
        <v>4.3</v>
      </c>
      <c r="T3637" s="8">
        <v>6.75</v>
      </c>
      <c r="U3637" s="8">
        <v>0.59</v>
      </c>
      <c r="V3637" s="9">
        <v>23</v>
      </c>
      <c r="W3637" s="8">
        <v>0.62999999999999989</v>
      </c>
      <c r="X3637" s="8">
        <v>2.4500000000000002</v>
      </c>
      <c r="Y3637" s="8">
        <v>0</v>
      </c>
      <c r="Z3637" s="8">
        <v>0.25</v>
      </c>
      <c r="AA3637">
        <v>8.0000000000000071E-2</v>
      </c>
      <c r="AF3637" t="s">
        <v>4138</v>
      </c>
      <c r="AG3637" t="s">
        <v>1910</v>
      </c>
      <c r="AH3637" t="s">
        <v>1911</v>
      </c>
      <c r="AI3637" t="s">
        <v>1944</v>
      </c>
      <c r="AJ3637" s="7">
        <v>43281</v>
      </c>
      <c r="AK3637" t="s">
        <v>4153</v>
      </c>
      <c r="AL3637" t="s">
        <v>1908</v>
      </c>
      <c r="AM3637" t="s">
        <v>4139</v>
      </c>
      <c r="AN3637" t="s">
        <v>4174</v>
      </c>
      <c r="AO3637" t="str">
        <f>TEXT(A3637,"yyyy-mm-dd")</f>
        <v>2016-07-31</v>
      </c>
    </row>
    <row r="3638" spans="1:41">
      <c r="A3638" s="6" t="s">
        <v>4152</v>
      </c>
      <c r="B3638">
        <v>2016</v>
      </c>
      <c r="C3638">
        <v>7</v>
      </c>
      <c r="E3638" t="s">
        <v>1907</v>
      </c>
      <c r="F3638" t="s">
        <v>1908</v>
      </c>
      <c r="G3638" t="s">
        <v>102</v>
      </c>
      <c r="H3638" t="s">
        <v>4030</v>
      </c>
      <c r="I3638">
        <v>2018</v>
      </c>
      <c r="J3638">
        <v>1</v>
      </c>
      <c r="K3638" s="6">
        <v>43190</v>
      </c>
      <c r="L3638">
        <v>20</v>
      </c>
      <c r="M3638">
        <v>7</v>
      </c>
      <c r="N3638" t="s">
        <v>185</v>
      </c>
      <c r="O3638" s="8">
        <v>5.35</v>
      </c>
      <c r="P3638" s="8">
        <v>5.25</v>
      </c>
      <c r="Q3638" s="8">
        <v>5</v>
      </c>
      <c r="R3638" s="8">
        <v>5.63</v>
      </c>
      <c r="S3638" s="8">
        <v>4.3</v>
      </c>
      <c r="T3638" s="8">
        <v>6.5</v>
      </c>
      <c r="U3638" s="8">
        <v>0.56000000000000005</v>
      </c>
      <c r="V3638" s="9">
        <v>23</v>
      </c>
      <c r="W3638" s="8">
        <v>0.62999999999999989</v>
      </c>
      <c r="X3638" s="8">
        <v>2.2000000000000002</v>
      </c>
      <c r="Y3638" s="8">
        <v>9.9999999999999645E-2</v>
      </c>
      <c r="Z3638" s="8">
        <v>0</v>
      </c>
      <c r="AA3638">
        <v>7.0000000000000284E-2</v>
      </c>
      <c r="AF3638" t="s">
        <v>4031</v>
      </c>
      <c r="AG3638" t="s">
        <v>1910</v>
      </c>
      <c r="AH3638" t="s">
        <v>1911</v>
      </c>
      <c r="AI3638" t="s">
        <v>1939</v>
      </c>
      <c r="AJ3638" s="7">
        <v>43190</v>
      </c>
      <c r="AK3638" t="s">
        <v>4153</v>
      </c>
      <c r="AL3638" t="s">
        <v>1908</v>
      </c>
      <c r="AM3638" t="s">
        <v>4032</v>
      </c>
      <c r="AN3638" t="s">
        <v>4173</v>
      </c>
      <c r="AO3638" t="str">
        <f>TEXT(A3638,"yyyy-mm-dd")</f>
        <v>2016-07-31</v>
      </c>
    </row>
    <row r="3639" spans="1:41">
      <c r="A3639" s="6" t="s">
        <v>4152</v>
      </c>
      <c r="B3639">
        <v>2016</v>
      </c>
      <c r="C3639">
        <v>7</v>
      </c>
      <c r="E3639" t="s">
        <v>1907</v>
      </c>
      <c r="F3639" t="s">
        <v>1908</v>
      </c>
      <c r="G3639" t="s">
        <v>102</v>
      </c>
      <c r="H3639" t="s">
        <v>3908</v>
      </c>
      <c r="I3639">
        <v>2017</v>
      </c>
      <c r="J3639">
        <v>4</v>
      </c>
      <c r="K3639" s="6">
        <v>43100</v>
      </c>
      <c r="L3639">
        <v>17</v>
      </c>
      <c r="M3639">
        <v>6</v>
      </c>
      <c r="N3639" t="s">
        <v>214</v>
      </c>
      <c r="O3639" s="8">
        <v>5.25</v>
      </c>
      <c r="P3639" s="8">
        <v>5.15</v>
      </c>
      <c r="Q3639" s="8">
        <v>5</v>
      </c>
      <c r="R3639" s="8">
        <v>5.5</v>
      </c>
      <c r="S3639" s="8">
        <v>4.3</v>
      </c>
      <c r="T3639" s="8">
        <v>6.25</v>
      </c>
      <c r="U3639" s="8">
        <v>0.5</v>
      </c>
      <c r="V3639" s="9">
        <v>31</v>
      </c>
      <c r="W3639" s="8">
        <v>0.5</v>
      </c>
      <c r="X3639" s="8">
        <v>1.9500000000000002</v>
      </c>
      <c r="Y3639" s="8">
        <v>9.9999999999999645E-2</v>
      </c>
      <c r="Z3639" s="8">
        <v>0.15000000000000036</v>
      </c>
      <c r="AA3639">
        <v>-0.19000000000000039</v>
      </c>
      <c r="AF3639" t="s">
        <v>3919</v>
      </c>
      <c r="AG3639" t="s">
        <v>1910</v>
      </c>
      <c r="AH3639" t="s">
        <v>1911</v>
      </c>
      <c r="AI3639" t="s">
        <v>1934</v>
      </c>
      <c r="AJ3639" s="7">
        <v>43100</v>
      </c>
      <c r="AK3639" t="s">
        <v>4153</v>
      </c>
      <c r="AL3639" t="s">
        <v>1908</v>
      </c>
      <c r="AM3639" t="s">
        <v>3910</v>
      </c>
      <c r="AN3639" t="s">
        <v>4172</v>
      </c>
      <c r="AO3639" t="str">
        <f>TEXT(A3639,"yyyy-mm-dd")</f>
        <v>2016-07-31</v>
      </c>
    </row>
    <row r="3640" spans="1:41">
      <c r="A3640" s="6" t="s">
        <v>4152</v>
      </c>
      <c r="B3640">
        <v>2016</v>
      </c>
      <c r="C3640">
        <v>7</v>
      </c>
      <c r="E3640" t="s">
        <v>1907</v>
      </c>
      <c r="F3640" t="s">
        <v>1908</v>
      </c>
      <c r="G3640" t="s">
        <v>102</v>
      </c>
      <c r="H3640" t="s">
        <v>3804</v>
      </c>
      <c r="I3640">
        <v>2017</v>
      </c>
      <c r="J3640">
        <v>3</v>
      </c>
      <c r="K3640" s="6">
        <v>43008</v>
      </c>
      <c r="L3640">
        <v>14</v>
      </c>
      <c r="M3640">
        <v>5</v>
      </c>
      <c r="N3640" t="s">
        <v>244</v>
      </c>
      <c r="O3640" s="8">
        <v>5.0999999999999996</v>
      </c>
      <c r="P3640" s="8">
        <v>5</v>
      </c>
      <c r="Q3640" s="8">
        <v>4.75</v>
      </c>
      <c r="R3640" s="8">
        <v>5.25</v>
      </c>
      <c r="S3640" s="8">
        <v>4.3</v>
      </c>
      <c r="T3640" s="8">
        <v>6.25</v>
      </c>
      <c r="U3640" s="8">
        <v>0.46</v>
      </c>
      <c r="V3640" s="9">
        <v>31</v>
      </c>
      <c r="W3640" s="8">
        <v>0.5</v>
      </c>
      <c r="X3640" s="8">
        <v>1.9500000000000002</v>
      </c>
      <c r="Y3640" s="8">
        <v>9.9999999999999645E-2</v>
      </c>
      <c r="Z3640" s="8">
        <v>0.25</v>
      </c>
      <c r="AA3640">
        <v>0</v>
      </c>
      <c r="AF3640" t="s">
        <v>3805</v>
      </c>
      <c r="AG3640" t="s">
        <v>1910</v>
      </c>
      <c r="AH3640" t="s">
        <v>1911</v>
      </c>
      <c r="AI3640" t="s">
        <v>1929</v>
      </c>
      <c r="AJ3640" s="7">
        <v>43008</v>
      </c>
      <c r="AK3640" t="s">
        <v>4153</v>
      </c>
      <c r="AL3640" t="s">
        <v>1908</v>
      </c>
      <c r="AM3640" t="s">
        <v>3806</v>
      </c>
      <c r="AN3640" t="s">
        <v>4171</v>
      </c>
      <c r="AO3640" t="str">
        <f>TEXT(A3640,"yyyy-mm-dd")</f>
        <v>2016-07-31</v>
      </c>
    </row>
    <row r="3641" spans="1:41">
      <c r="A3641" s="6" t="s">
        <v>4152</v>
      </c>
      <c r="B3641">
        <v>2016</v>
      </c>
      <c r="C3641">
        <v>7</v>
      </c>
      <c r="E3641" t="s">
        <v>1907</v>
      </c>
      <c r="F3641" t="s">
        <v>1908</v>
      </c>
      <c r="G3641" t="s">
        <v>102</v>
      </c>
      <c r="H3641" t="s">
        <v>3701</v>
      </c>
      <c r="I3641">
        <v>2017</v>
      </c>
      <c r="J3641">
        <v>2</v>
      </c>
      <c r="K3641" s="6">
        <v>42916</v>
      </c>
      <c r="L3641">
        <v>11</v>
      </c>
      <c r="M3641">
        <v>4</v>
      </c>
      <c r="N3641" t="s">
        <v>85</v>
      </c>
      <c r="O3641" s="8">
        <v>4.97</v>
      </c>
      <c r="P3641" s="8">
        <v>4.9000000000000004</v>
      </c>
      <c r="Q3641" s="8">
        <v>4.75</v>
      </c>
      <c r="R3641" s="8">
        <v>5.25</v>
      </c>
      <c r="S3641" s="8">
        <v>4.3</v>
      </c>
      <c r="T3641" s="8">
        <v>6</v>
      </c>
      <c r="U3641" s="8">
        <v>0.42</v>
      </c>
      <c r="V3641" s="9">
        <v>31</v>
      </c>
      <c r="W3641" s="8">
        <v>0.5</v>
      </c>
      <c r="X3641" s="8">
        <v>1.7000000000000002</v>
      </c>
      <c r="Y3641" s="8">
        <v>6.9999999999999396E-2</v>
      </c>
      <c r="Z3641" s="8">
        <v>0.40000000000000036</v>
      </c>
      <c r="AA3641">
        <v>0.25</v>
      </c>
      <c r="AF3641" t="s">
        <v>3702</v>
      </c>
      <c r="AG3641" t="s">
        <v>1910</v>
      </c>
      <c r="AH3641" t="s">
        <v>1911</v>
      </c>
      <c r="AI3641" t="s">
        <v>1924</v>
      </c>
      <c r="AJ3641" s="7">
        <v>42916</v>
      </c>
      <c r="AK3641" t="s">
        <v>4153</v>
      </c>
      <c r="AL3641" t="s">
        <v>1908</v>
      </c>
      <c r="AM3641" t="s">
        <v>3703</v>
      </c>
      <c r="AN3641" t="s">
        <v>4170</v>
      </c>
      <c r="AO3641" t="str">
        <f>TEXT(A3641,"yyyy-mm-dd")</f>
        <v>2016-07-31</v>
      </c>
    </row>
    <row r="3642" spans="1:41">
      <c r="A3642" s="6" t="s">
        <v>4152</v>
      </c>
      <c r="B3642">
        <v>2016</v>
      </c>
      <c r="C3642">
        <v>7</v>
      </c>
      <c r="E3642" t="s">
        <v>1907</v>
      </c>
      <c r="F3642" t="s">
        <v>1908</v>
      </c>
      <c r="G3642" t="s">
        <v>102</v>
      </c>
      <c r="H3642" t="s">
        <v>3594</v>
      </c>
      <c r="I3642">
        <v>2017</v>
      </c>
      <c r="J3642">
        <v>1</v>
      </c>
      <c r="K3642" s="6">
        <v>42825</v>
      </c>
      <c r="L3642">
        <v>8</v>
      </c>
      <c r="M3642">
        <v>3</v>
      </c>
      <c r="N3642" t="s">
        <v>182</v>
      </c>
      <c r="O3642" s="8">
        <v>4.78</v>
      </c>
      <c r="P3642" s="8">
        <v>4.75</v>
      </c>
      <c r="Q3642" s="8">
        <v>4.5</v>
      </c>
      <c r="R3642" s="8">
        <v>5</v>
      </c>
      <c r="S3642" s="8">
        <v>4.25</v>
      </c>
      <c r="T3642" s="8">
        <v>5.75</v>
      </c>
      <c r="U3642" s="8">
        <v>0.36</v>
      </c>
      <c r="V3642" s="9">
        <v>31</v>
      </c>
      <c r="W3642" s="8">
        <v>0.5</v>
      </c>
      <c r="X3642" s="8">
        <v>1.5</v>
      </c>
      <c r="Y3642" s="8">
        <v>3.0000000000000249E-2</v>
      </c>
      <c r="Z3642" s="8">
        <v>0.25</v>
      </c>
      <c r="AA3642">
        <v>0.25</v>
      </c>
      <c r="AF3642" t="s">
        <v>3595</v>
      </c>
      <c r="AG3642" t="s">
        <v>1910</v>
      </c>
      <c r="AH3642" t="s">
        <v>1911</v>
      </c>
      <c r="AI3642" t="s">
        <v>1919</v>
      </c>
      <c r="AJ3642" s="7">
        <v>42825</v>
      </c>
      <c r="AK3642" t="s">
        <v>4153</v>
      </c>
      <c r="AL3642" t="s">
        <v>1908</v>
      </c>
      <c r="AM3642" t="s">
        <v>3596</v>
      </c>
      <c r="AN3642" t="s">
        <v>4169</v>
      </c>
      <c r="AO3642" t="str">
        <f>TEXT(A3642,"yyyy-mm-dd")</f>
        <v>2016-07-31</v>
      </c>
    </row>
    <row r="3643" spans="1:41">
      <c r="A3643" s="6" t="s">
        <v>4152</v>
      </c>
      <c r="B3643">
        <v>2016</v>
      </c>
      <c r="C3643">
        <v>7</v>
      </c>
      <c r="E3643" t="s">
        <v>1907</v>
      </c>
      <c r="F3643" t="s">
        <v>1908</v>
      </c>
      <c r="G3643" t="s">
        <v>102</v>
      </c>
      <c r="H3643" t="s">
        <v>3472</v>
      </c>
      <c r="I3643">
        <v>2016</v>
      </c>
      <c r="J3643">
        <v>4</v>
      </c>
      <c r="K3643" s="6">
        <v>42735</v>
      </c>
      <c r="L3643">
        <v>5</v>
      </c>
      <c r="M3643">
        <v>2</v>
      </c>
      <c r="N3643" t="s">
        <v>211</v>
      </c>
      <c r="O3643" s="8">
        <v>4.6100000000000003</v>
      </c>
      <c r="P3643" s="8">
        <v>4.5</v>
      </c>
      <c r="Q3643" s="8">
        <v>4.5</v>
      </c>
      <c r="R3643" s="8">
        <v>4.75</v>
      </c>
      <c r="S3643" s="8">
        <v>4.25</v>
      </c>
      <c r="T3643" s="8">
        <v>5.25</v>
      </c>
      <c r="U3643" s="8">
        <v>0.27</v>
      </c>
      <c r="V3643" s="9">
        <v>31</v>
      </c>
      <c r="W3643" s="8">
        <v>0.25</v>
      </c>
      <c r="X3643" s="8">
        <v>1</v>
      </c>
      <c r="Y3643" s="8">
        <v>0.11000000000000032</v>
      </c>
      <c r="Z3643" s="8">
        <v>0.25</v>
      </c>
      <c r="AA3643">
        <v>0.25</v>
      </c>
      <c r="AF3643" t="s">
        <v>3483</v>
      </c>
      <c r="AG3643" t="s">
        <v>1910</v>
      </c>
      <c r="AH3643" t="s">
        <v>1911</v>
      </c>
      <c r="AI3643" t="s">
        <v>1915</v>
      </c>
      <c r="AJ3643" s="7">
        <v>42735</v>
      </c>
      <c r="AK3643" t="s">
        <v>4153</v>
      </c>
      <c r="AL3643" t="s">
        <v>1908</v>
      </c>
      <c r="AM3643" t="s">
        <v>3474</v>
      </c>
      <c r="AN3643" t="s">
        <v>4168</v>
      </c>
      <c r="AO3643" t="str">
        <f>TEXT(A3643,"yyyy-mm-dd")</f>
        <v>2016-07-31</v>
      </c>
    </row>
    <row r="3644" spans="1:41">
      <c r="A3644" s="6" t="s">
        <v>4152</v>
      </c>
      <c r="B3644">
        <v>2016</v>
      </c>
      <c r="C3644">
        <v>7</v>
      </c>
      <c r="E3644" t="s">
        <v>1907</v>
      </c>
      <c r="F3644" t="s">
        <v>1908</v>
      </c>
      <c r="G3644" t="s">
        <v>102</v>
      </c>
      <c r="H3644" t="s">
        <v>3368</v>
      </c>
      <c r="I3644">
        <v>2016</v>
      </c>
      <c r="J3644">
        <v>3</v>
      </c>
      <c r="K3644" s="6">
        <v>42643</v>
      </c>
      <c r="L3644">
        <v>2</v>
      </c>
      <c r="M3644">
        <v>1</v>
      </c>
      <c r="N3644" t="s">
        <v>104</v>
      </c>
      <c r="O3644" s="8">
        <v>4.41</v>
      </c>
      <c r="P3644" s="8">
        <v>4.25</v>
      </c>
      <c r="Q3644" s="8">
        <v>4.25</v>
      </c>
      <c r="R3644" s="8">
        <v>4.58</v>
      </c>
      <c r="S3644" s="8">
        <v>4</v>
      </c>
      <c r="T3644" s="8">
        <v>4.75</v>
      </c>
      <c r="U3644" s="8">
        <v>0.23</v>
      </c>
      <c r="V3644" s="9">
        <v>31</v>
      </c>
      <c r="W3644" s="8">
        <v>0.33000000000000007</v>
      </c>
      <c r="X3644" s="8">
        <v>0.75</v>
      </c>
      <c r="Y3644" s="8">
        <v>0.16000000000000014</v>
      </c>
      <c r="Z3644" s="8">
        <v>0.25</v>
      </c>
      <c r="AA3644">
        <v>8.0000000000000071E-2</v>
      </c>
      <c r="AF3644" t="s">
        <v>3369</v>
      </c>
      <c r="AG3644" t="s">
        <v>1910</v>
      </c>
      <c r="AH3644" t="s">
        <v>1911</v>
      </c>
      <c r="AI3644" t="s">
        <v>1912</v>
      </c>
      <c r="AJ3644" s="7">
        <v>42643</v>
      </c>
      <c r="AK3644" t="s">
        <v>4153</v>
      </c>
      <c r="AL3644" t="s">
        <v>1908</v>
      </c>
      <c r="AM3644" t="s">
        <v>3370</v>
      </c>
      <c r="AN3644" t="s">
        <v>4167</v>
      </c>
      <c r="AO3644" t="str">
        <f>TEXT(A3644,"yyyy-mm-dd")</f>
        <v>2016-07-31</v>
      </c>
    </row>
    <row r="3645" spans="1:41">
      <c r="A3645" s="6" t="s">
        <v>4152</v>
      </c>
      <c r="B3645">
        <v>2016</v>
      </c>
      <c r="C3645">
        <v>7</v>
      </c>
      <c r="E3645" t="s">
        <v>100</v>
      </c>
      <c r="F3645" t="s">
        <v>101</v>
      </c>
      <c r="G3645" t="s">
        <v>83</v>
      </c>
      <c r="H3645" t="s">
        <v>3889</v>
      </c>
      <c r="I3645">
        <v>2018</v>
      </c>
      <c r="K3645" s="6">
        <v>43465</v>
      </c>
      <c r="L3645">
        <v>29</v>
      </c>
      <c r="N3645" t="s">
        <v>581</v>
      </c>
      <c r="O3645" s="8">
        <v>3.04</v>
      </c>
      <c r="P3645" s="8">
        <v>3</v>
      </c>
      <c r="Q3645" s="8">
        <v>2.9</v>
      </c>
      <c r="R3645" s="8">
        <v>3.2</v>
      </c>
      <c r="S3645" s="8">
        <v>2.1</v>
      </c>
      <c r="T3645" s="8">
        <v>3.8</v>
      </c>
      <c r="U3645" s="8">
        <v>0.39</v>
      </c>
      <c r="V3645" s="9">
        <v>27</v>
      </c>
      <c r="W3645" s="8">
        <v>0.30000000000000027</v>
      </c>
      <c r="X3645" s="8">
        <v>1.6999999999999997</v>
      </c>
      <c r="Y3645" s="8">
        <v>4.0000000000000036E-2</v>
      </c>
      <c r="Z3645" s="8">
        <v>-0.12999999999999989</v>
      </c>
      <c r="AA3645">
        <v>-0.17999999999999972</v>
      </c>
      <c r="AF3645" t="s">
        <v>10177</v>
      </c>
      <c r="AG3645" t="s">
        <v>9655</v>
      </c>
      <c r="AH3645" t="s">
        <v>9656</v>
      </c>
      <c r="AI3645" t="s">
        <v>9708</v>
      </c>
      <c r="AJ3645" s="7">
        <v>43465</v>
      </c>
      <c r="AK3645" t="s">
        <v>4153</v>
      </c>
      <c r="AL3645" t="s">
        <v>109</v>
      </c>
      <c r="AM3645" t="s">
        <v>3891</v>
      </c>
      <c r="AN3645" t="s">
        <v>10185</v>
      </c>
    </row>
    <row r="3646" spans="1:41">
      <c r="A3646" s="6" t="s">
        <v>4152</v>
      </c>
      <c r="B3646">
        <v>2016</v>
      </c>
      <c r="C3646">
        <v>7</v>
      </c>
      <c r="E3646" t="s">
        <v>100</v>
      </c>
      <c r="F3646" t="s">
        <v>101</v>
      </c>
      <c r="G3646" t="s">
        <v>102</v>
      </c>
      <c r="H3646" t="s">
        <v>3908</v>
      </c>
      <c r="I3646">
        <v>2017</v>
      </c>
      <c r="J3646">
        <v>4</v>
      </c>
      <c r="K3646" s="6">
        <v>43100</v>
      </c>
      <c r="L3646">
        <v>17</v>
      </c>
      <c r="M3646">
        <v>6</v>
      </c>
      <c r="N3646" t="s">
        <v>214</v>
      </c>
      <c r="O3646" s="8">
        <v>2.89</v>
      </c>
      <c r="P3646" s="8">
        <v>2.8</v>
      </c>
      <c r="Q3646" s="8">
        <v>2.7</v>
      </c>
      <c r="R3646" s="8">
        <v>3.17</v>
      </c>
      <c r="S3646" s="8">
        <v>2</v>
      </c>
      <c r="T3646" s="8">
        <v>3.7</v>
      </c>
      <c r="U3646" s="8">
        <v>0.4</v>
      </c>
      <c r="V3646" s="9">
        <v>34</v>
      </c>
      <c r="W3646" s="8">
        <v>0.46999999999999975</v>
      </c>
      <c r="X3646" s="8">
        <v>1.7000000000000002</v>
      </c>
      <c r="Y3646" s="8">
        <v>9.0000000000000302E-2</v>
      </c>
      <c r="Z3646" s="8">
        <v>-0.20000000000000018</v>
      </c>
      <c r="AA3646">
        <v>-0.14000000000000012</v>
      </c>
      <c r="AF3646" t="s">
        <v>3909</v>
      </c>
      <c r="AG3646" t="s">
        <v>106</v>
      </c>
      <c r="AH3646" t="s">
        <v>107</v>
      </c>
      <c r="AI3646" t="s">
        <v>2667</v>
      </c>
      <c r="AJ3646" s="7">
        <v>43100</v>
      </c>
      <c r="AK3646" t="s">
        <v>4153</v>
      </c>
      <c r="AL3646" t="s">
        <v>109</v>
      </c>
      <c r="AM3646" t="s">
        <v>3910</v>
      </c>
      <c r="AN3646" t="s">
        <v>4166</v>
      </c>
      <c r="AO3646" t="str">
        <f>TEXT(A3646,"yyyy-mm-dd")</f>
        <v>2016-07-31</v>
      </c>
    </row>
    <row r="3647" spans="1:41">
      <c r="A3647" s="6" t="s">
        <v>4152</v>
      </c>
      <c r="B3647">
        <v>2016</v>
      </c>
      <c r="C3647">
        <v>7</v>
      </c>
      <c r="E3647" t="s">
        <v>100</v>
      </c>
      <c r="F3647" t="s">
        <v>101</v>
      </c>
      <c r="G3647" t="s">
        <v>83</v>
      </c>
      <c r="H3647" t="s">
        <v>3453</v>
      </c>
      <c r="I3647">
        <v>2017</v>
      </c>
      <c r="K3647" s="6">
        <v>43100</v>
      </c>
      <c r="L3647">
        <v>17</v>
      </c>
      <c r="N3647" t="s">
        <v>214</v>
      </c>
      <c r="O3647" s="8">
        <v>2.62</v>
      </c>
      <c r="P3647" s="8">
        <v>2.65</v>
      </c>
      <c r="Q3647" s="8">
        <v>2.5</v>
      </c>
      <c r="R3647" s="8">
        <v>2.73</v>
      </c>
      <c r="S3647" s="8">
        <v>1.9</v>
      </c>
      <c r="T3647" s="8">
        <v>3.5</v>
      </c>
      <c r="U3647" s="8">
        <v>0.3</v>
      </c>
      <c r="V3647" s="9">
        <v>34</v>
      </c>
      <c r="W3647" s="8">
        <v>0.22999999999999998</v>
      </c>
      <c r="X3647" s="8">
        <v>1.6</v>
      </c>
      <c r="Y3647" s="8">
        <v>-2.9999999999999805E-2</v>
      </c>
      <c r="Z3647" s="8">
        <v>-5.0000000000000266E-2</v>
      </c>
      <c r="AA3647">
        <v>-6.999999999999984E-2</v>
      </c>
      <c r="AF3647" t="s">
        <v>10138</v>
      </c>
      <c r="AG3647" t="s">
        <v>9655</v>
      </c>
      <c r="AH3647" t="s">
        <v>9656</v>
      </c>
      <c r="AI3647" t="s">
        <v>9669</v>
      </c>
      <c r="AJ3647" s="7">
        <v>43100</v>
      </c>
      <c r="AK3647" t="s">
        <v>4153</v>
      </c>
      <c r="AL3647" t="s">
        <v>109</v>
      </c>
      <c r="AM3647" t="s">
        <v>3455</v>
      </c>
      <c r="AN3647" t="s">
        <v>10158</v>
      </c>
    </row>
    <row r="3648" spans="1:41">
      <c r="A3648" s="6" t="s">
        <v>4152</v>
      </c>
      <c r="B3648">
        <v>2016</v>
      </c>
      <c r="C3648">
        <v>7</v>
      </c>
      <c r="E3648" t="s">
        <v>100</v>
      </c>
      <c r="F3648" t="s">
        <v>101</v>
      </c>
      <c r="G3648" t="s">
        <v>102</v>
      </c>
      <c r="H3648" t="s">
        <v>3804</v>
      </c>
      <c r="I3648">
        <v>2017</v>
      </c>
      <c r="J3648">
        <v>3</v>
      </c>
      <c r="K3648" s="6">
        <v>43008</v>
      </c>
      <c r="L3648">
        <v>14</v>
      </c>
      <c r="M3648">
        <v>5</v>
      </c>
      <c r="N3648" t="s">
        <v>244</v>
      </c>
      <c r="O3648" s="8">
        <v>2.77</v>
      </c>
      <c r="P3648" s="8">
        <v>2.78</v>
      </c>
      <c r="Q3648" s="8">
        <v>2.6</v>
      </c>
      <c r="R3648" s="8">
        <v>2.98</v>
      </c>
      <c r="S3648" s="8">
        <v>1.7</v>
      </c>
      <c r="T3648" s="8">
        <v>3.61</v>
      </c>
      <c r="U3648" s="8">
        <v>0.34</v>
      </c>
      <c r="V3648" s="9">
        <v>34</v>
      </c>
      <c r="W3648" s="8">
        <v>0.37999999999999989</v>
      </c>
      <c r="X3648" s="8">
        <v>1.91</v>
      </c>
      <c r="Y3648" s="8">
        <v>-9.9999999999997868E-3</v>
      </c>
      <c r="Z3648" s="8">
        <v>-3.0000000000000249E-2</v>
      </c>
      <c r="AA3648">
        <v>-4.0000000000000036E-2</v>
      </c>
      <c r="AF3648" t="s">
        <v>3906</v>
      </c>
      <c r="AG3648" t="s">
        <v>106</v>
      </c>
      <c r="AH3648" t="s">
        <v>107</v>
      </c>
      <c r="AI3648" t="s">
        <v>502</v>
      </c>
      <c r="AJ3648" s="7">
        <v>43008</v>
      </c>
      <c r="AK3648" t="s">
        <v>4153</v>
      </c>
      <c r="AL3648" t="s">
        <v>109</v>
      </c>
      <c r="AM3648" t="s">
        <v>3806</v>
      </c>
      <c r="AN3648" t="s">
        <v>4165</v>
      </c>
      <c r="AO3648" t="str">
        <f>TEXT(A3648,"yyyy-mm-dd")</f>
        <v>2016-07-31</v>
      </c>
    </row>
    <row r="3649" spans="1:41">
      <c r="A3649" s="6" t="s">
        <v>4152</v>
      </c>
      <c r="B3649">
        <v>2016</v>
      </c>
      <c r="C3649">
        <v>7</v>
      </c>
      <c r="E3649" t="s">
        <v>100</v>
      </c>
      <c r="F3649" t="s">
        <v>101</v>
      </c>
      <c r="G3649" t="s">
        <v>102</v>
      </c>
      <c r="H3649" t="s">
        <v>3701</v>
      </c>
      <c r="I3649">
        <v>2017</v>
      </c>
      <c r="J3649">
        <v>2</v>
      </c>
      <c r="K3649" s="6">
        <v>42916</v>
      </c>
      <c r="L3649">
        <v>11</v>
      </c>
      <c r="M3649">
        <v>4</v>
      </c>
      <c r="N3649" t="s">
        <v>85</v>
      </c>
      <c r="O3649" s="8">
        <v>2.4900000000000002</v>
      </c>
      <c r="P3649" s="8">
        <v>2.5</v>
      </c>
      <c r="Q3649" s="8">
        <v>2.2599999999999998</v>
      </c>
      <c r="R3649" s="8">
        <v>2.72</v>
      </c>
      <c r="S3649" s="8">
        <v>1.3</v>
      </c>
      <c r="T3649" s="8">
        <v>3.6</v>
      </c>
      <c r="U3649" s="8">
        <v>0.46</v>
      </c>
      <c r="V3649" s="9">
        <v>34</v>
      </c>
      <c r="W3649" s="8">
        <v>0.46000000000000041</v>
      </c>
      <c r="X3649" s="8">
        <v>2.2999999999999998</v>
      </c>
      <c r="Y3649" s="8">
        <v>-9.9999999999997868E-3</v>
      </c>
      <c r="Z3649" s="8">
        <v>-0.10000000000000009</v>
      </c>
      <c r="AA3649">
        <v>-0.15999999999999925</v>
      </c>
      <c r="AF3649" t="s">
        <v>3904</v>
      </c>
      <c r="AG3649" t="s">
        <v>106</v>
      </c>
      <c r="AH3649" t="s">
        <v>107</v>
      </c>
      <c r="AI3649" t="s">
        <v>497</v>
      </c>
      <c r="AJ3649" s="7">
        <v>42916</v>
      </c>
      <c r="AK3649" t="s">
        <v>4153</v>
      </c>
      <c r="AL3649" t="s">
        <v>109</v>
      </c>
      <c r="AM3649" t="s">
        <v>3703</v>
      </c>
      <c r="AN3649" t="s">
        <v>4164</v>
      </c>
      <c r="AO3649" t="str">
        <f>TEXT(A3649,"yyyy-mm-dd")</f>
        <v>2016-07-31</v>
      </c>
    </row>
    <row r="3650" spans="1:41">
      <c r="A3650" s="6" t="s">
        <v>4152</v>
      </c>
      <c r="B3650">
        <v>2016</v>
      </c>
      <c r="C3650">
        <v>7</v>
      </c>
      <c r="E3650" t="s">
        <v>100</v>
      </c>
      <c r="F3650" t="s">
        <v>101</v>
      </c>
      <c r="G3650" t="s">
        <v>102</v>
      </c>
      <c r="H3650" t="s">
        <v>3594</v>
      </c>
      <c r="I3650">
        <v>2017</v>
      </c>
      <c r="J3650">
        <v>1</v>
      </c>
      <c r="K3650" s="6">
        <v>42825</v>
      </c>
      <c r="L3650">
        <v>8</v>
      </c>
      <c r="M3650">
        <v>3</v>
      </c>
      <c r="N3650" t="s">
        <v>182</v>
      </c>
      <c r="O3650" s="8">
        <v>2.33</v>
      </c>
      <c r="P3650" s="8">
        <v>2.5</v>
      </c>
      <c r="Q3650" s="8">
        <v>2.0099999999999998</v>
      </c>
      <c r="R3650" s="8">
        <v>2.7</v>
      </c>
      <c r="S3650" s="8">
        <v>0.9</v>
      </c>
      <c r="T3650" s="8">
        <v>3.33</v>
      </c>
      <c r="U3650" s="8">
        <v>0.54</v>
      </c>
      <c r="V3650" s="9">
        <v>34</v>
      </c>
      <c r="W3650" s="8">
        <v>0.69000000000000039</v>
      </c>
      <c r="X3650" s="8">
        <v>2.4300000000000002</v>
      </c>
      <c r="Y3650" s="8">
        <v>-0.16999999999999993</v>
      </c>
      <c r="Z3650" s="8">
        <v>0</v>
      </c>
      <c r="AA3650">
        <v>6.0000000000000053E-2</v>
      </c>
      <c r="AF3650" t="s">
        <v>3902</v>
      </c>
      <c r="AG3650" t="s">
        <v>106</v>
      </c>
      <c r="AH3650" t="s">
        <v>107</v>
      </c>
      <c r="AI3650" t="s">
        <v>427</v>
      </c>
      <c r="AJ3650" s="7">
        <v>42825</v>
      </c>
      <c r="AK3650" t="s">
        <v>4153</v>
      </c>
      <c r="AL3650" t="s">
        <v>109</v>
      </c>
      <c r="AM3650" t="s">
        <v>3596</v>
      </c>
      <c r="AN3650" t="s">
        <v>4163</v>
      </c>
      <c r="AO3650" t="str">
        <f>TEXT(A3650,"yyyy-mm-dd")</f>
        <v>2016-07-31</v>
      </c>
    </row>
    <row r="3651" spans="1:41">
      <c r="A3651" s="6" t="s">
        <v>4152</v>
      </c>
      <c r="B3651">
        <v>2016</v>
      </c>
      <c r="C3651">
        <v>7</v>
      </c>
      <c r="E3651" t="s">
        <v>100</v>
      </c>
      <c r="F3651" t="s">
        <v>101</v>
      </c>
      <c r="G3651" t="s">
        <v>102</v>
      </c>
      <c r="H3651" t="s">
        <v>3472</v>
      </c>
      <c r="I3651">
        <v>2016</v>
      </c>
      <c r="J3651">
        <v>4</v>
      </c>
      <c r="K3651" s="6">
        <v>42735</v>
      </c>
      <c r="L3651">
        <v>5</v>
      </c>
      <c r="M3651">
        <v>2</v>
      </c>
      <c r="N3651" t="s">
        <v>211</v>
      </c>
      <c r="O3651" s="8">
        <v>2.09</v>
      </c>
      <c r="P3651" s="8">
        <v>2.27</v>
      </c>
      <c r="Q3651" s="8">
        <v>1.7</v>
      </c>
      <c r="R3651" s="8">
        <v>2.44</v>
      </c>
      <c r="S3651" s="8">
        <v>0.2</v>
      </c>
      <c r="T3651" s="8">
        <v>3.2</v>
      </c>
      <c r="U3651" s="8">
        <v>0.59</v>
      </c>
      <c r="V3651" s="9">
        <v>35</v>
      </c>
      <c r="W3651" s="8">
        <v>0.74</v>
      </c>
      <c r="X3651" s="8">
        <v>3</v>
      </c>
      <c r="Y3651" s="8">
        <v>-0.18000000000000016</v>
      </c>
      <c r="Z3651" s="8">
        <v>-0.10999999999999988</v>
      </c>
      <c r="AA3651">
        <v>0.15999999999999992</v>
      </c>
      <c r="AF3651" t="s">
        <v>3473</v>
      </c>
      <c r="AG3651" t="s">
        <v>106</v>
      </c>
      <c r="AH3651" t="s">
        <v>107</v>
      </c>
      <c r="AI3651" t="s">
        <v>340</v>
      </c>
      <c r="AJ3651" s="7">
        <v>42735</v>
      </c>
      <c r="AK3651" t="s">
        <v>4153</v>
      </c>
      <c r="AL3651" t="s">
        <v>109</v>
      </c>
      <c r="AM3651" t="s">
        <v>3474</v>
      </c>
      <c r="AN3651" t="s">
        <v>4162</v>
      </c>
      <c r="AO3651" t="str">
        <f>TEXT(A3651,"yyyy-mm-dd")</f>
        <v>2016-07-31</v>
      </c>
    </row>
    <row r="3652" spans="1:41">
      <c r="A3652" s="6" t="s">
        <v>4152</v>
      </c>
      <c r="B3652">
        <v>2016</v>
      </c>
      <c r="C3652">
        <v>7</v>
      </c>
      <c r="E3652" t="s">
        <v>100</v>
      </c>
      <c r="F3652" t="s">
        <v>101</v>
      </c>
      <c r="G3652" t="s">
        <v>83</v>
      </c>
      <c r="H3652" t="s">
        <v>3018</v>
      </c>
      <c r="I3652">
        <v>2016</v>
      </c>
      <c r="K3652" s="6">
        <v>42735</v>
      </c>
      <c r="L3652">
        <v>5</v>
      </c>
      <c r="N3652" t="s">
        <v>211</v>
      </c>
      <c r="O3652" s="8">
        <v>2.2799999999999998</v>
      </c>
      <c r="P3652" s="8">
        <v>2.2999999999999998</v>
      </c>
      <c r="Q3652" s="8">
        <v>2.12</v>
      </c>
      <c r="R3652" s="8">
        <v>2.4</v>
      </c>
      <c r="S3652" s="8">
        <v>1.7</v>
      </c>
      <c r="T3652" s="8">
        <v>3</v>
      </c>
      <c r="U3652" s="8">
        <v>0.26</v>
      </c>
      <c r="V3652" s="9">
        <v>34</v>
      </c>
      <c r="W3652" s="8">
        <v>0.2799999999999998</v>
      </c>
      <c r="X3652" s="8">
        <v>1.3</v>
      </c>
      <c r="Y3652" s="8">
        <v>-2.0000000000000018E-2</v>
      </c>
      <c r="Z3652" s="8">
        <v>-0.10000000000000009</v>
      </c>
      <c r="AA3652">
        <v>-2.0000000000000018E-2</v>
      </c>
      <c r="AF3652" t="s">
        <v>10098</v>
      </c>
      <c r="AG3652" t="s">
        <v>9655</v>
      </c>
      <c r="AH3652" t="s">
        <v>9656</v>
      </c>
      <c r="AI3652" t="s">
        <v>9657</v>
      </c>
      <c r="AJ3652" s="7">
        <v>42735</v>
      </c>
      <c r="AK3652" t="s">
        <v>4153</v>
      </c>
      <c r="AL3652" t="s">
        <v>109</v>
      </c>
      <c r="AM3652" t="s">
        <v>3020</v>
      </c>
      <c r="AN3652" t="s">
        <v>10131</v>
      </c>
    </row>
    <row r="3653" spans="1:41">
      <c r="A3653" s="6" t="s">
        <v>4152</v>
      </c>
      <c r="B3653">
        <v>2016</v>
      </c>
      <c r="C3653">
        <v>7</v>
      </c>
      <c r="E3653" t="s">
        <v>100</v>
      </c>
      <c r="F3653" t="s">
        <v>101</v>
      </c>
      <c r="G3653" t="s">
        <v>102</v>
      </c>
      <c r="H3653" t="s">
        <v>3368</v>
      </c>
      <c r="I3653">
        <v>2016</v>
      </c>
      <c r="J3653">
        <v>3</v>
      </c>
      <c r="K3653" s="6">
        <v>42643</v>
      </c>
      <c r="L3653">
        <v>2</v>
      </c>
      <c r="M3653">
        <v>1</v>
      </c>
      <c r="N3653" t="s">
        <v>104</v>
      </c>
      <c r="O3653" s="8">
        <v>2.1</v>
      </c>
      <c r="P3653" s="8">
        <v>2.02</v>
      </c>
      <c r="Q3653" s="8">
        <v>1.8</v>
      </c>
      <c r="R3653" s="8">
        <v>2.2999999999999998</v>
      </c>
      <c r="S3653" s="8">
        <v>1.3</v>
      </c>
      <c r="T3653" s="8">
        <v>3.5</v>
      </c>
      <c r="U3653" s="8">
        <v>0.44</v>
      </c>
      <c r="V3653" s="9">
        <v>35</v>
      </c>
      <c r="W3653" s="8">
        <v>0.49999999999999978</v>
      </c>
      <c r="X3653" s="8">
        <v>2.2000000000000002</v>
      </c>
      <c r="Y3653" s="8">
        <v>8.0000000000000071E-2</v>
      </c>
      <c r="Z3653" s="8">
        <v>-0.23999999999999977</v>
      </c>
      <c r="AA3653">
        <v>-2.000000000000024E-2</v>
      </c>
      <c r="AF3653" t="s">
        <v>3470</v>
      </c>
      <c r="AG3653" t="s">
        <v>106</v>
      </c>
      <c r="AH3653" t="s">
        <v>107</v>
      </c>
      <c r="AI3653" t="s">
        <v>108</v>
      </c>
      <c r="AJ3653" s="7">
        <v>42643</v>
      </c>
      <c r="AK3653" t="s">
        <v>4153</v>
      </c>
      <c r="AL3653" t="s">
        <v>109</v>
      </c>
      <c r="AM3653" t="s">
        <v>3370</v>
      </c>
      <c r="AN3653" t="s">
        <v>4161</v>
      </c>
      <c r="AO3653" t="str">
        <f>TEXT(A3653,"yyyy-mm-dd")</f>
        <v>2016-07-31</v>
      </c>
    </row>
    <row r="3654" spans="1:41">
      <c r="A3654" s="6" t="s">
        <v>4152</v>
      </c>
      <c r="B3654">
        <v>2016</v>
      </c>
      <c r="C3654">
        <v>7</v>
      </c>
      <c r="E3654" t="s">
        <v>100</v>
      </c>
      <c r="F3654" t="s">
        <v>101</v>
      </c>
      <c r="G3654" t="s">
        <v>102</v>
      </c>
      <c r="H3654" t="s">
        <v>3265</v>
      </c>
      <c r="I3654">
        <v>2016</v>
      </c>
      <c r="J3654">
        <v>2</v>
      </c>
      <c r="K3654" s="6">
        <v>42551</v>
      </c>
      <c r="L3654">
        <v>-1</v>
      </c>
      <c r="M3654">
        <v>0</v>
      </c>
      <c r="N3654" t="s">
        <v>187</v>
      </c>
      <c r="O3654" s="8">
        <v>2.41</v>
      </c>
      <c r="P3654" s="8">
        <v>2.31</v>
      </c>
      <c r="Q3654" s="8">
        <v>2.2000000000000002</v>
      </c>
      <c r="R3654" s="8">
        <v>2.5</v>
      </c>
      <c r="S3654" s="8">
        <v>1.7</v>
      </c>
      <c r="T3654" s="8">
        <v>3.5</v>
      </c>
      <c r="U3654" s="8">
        <v>0.36</v>
      </c>
      <c r="V3654" s="9">
        <v>35</v>
      </c>
      <c r="W3654" s="8">
        <v>0.29999999999999982</v>
      </c>
      <c r="X3654" s="8">
        <v>1.8</v>
      </c>
      <c r="Y3654" s="8">
        <v>0.10000000000000009</v>
      </c>
      <c r="Z3654" s="8">
        <v>-0.18999999999999995</v>
      </c>
      <c r="AA3654">
        <v>-0.22999999999999998</v>
      </c>
      <c r="AF3654" t="s">
        <v>3468</v>
      </c>
      <c r="AG3654" t="s">
        <v>106</v>
      </c>
      <c r="AH3654" t="s">
        <v>107</v>
      </c>
      <c r="AI3654" t="s">
        <v>188</v>
      </c>
      <c r="AJ3654" s="7">
        <v>42551</v>
      </c>
      <c r="AK3654" t="s">
        <v>4153</v>
      </c>
      <c r="AL3654" t="s">
        <v>109</v>
      </c>
      <c r="AM3654" t="s">
        <v>3267</v>
      </c>
      <c r="AN3654" t="s">
        <v>4160</v>
      </c>
      <c r="AO3654" t="str">
        <f>TEXT(A3654,"yyyy-mm-dd")</f>
        <v>2016-07-31</v>
      </c>
    </row>
    <row r="3655" spans="1:41">
      <c r="A3655" s="6" t="s">
        <v>4152</v>
      </c>
      <c r="B3655">
        <v>2016</v>
      </c>
      <c r="C3655">
        <v>7</v>
      </c>
      <c r="E3655" t="s">
        <v>2685</v>
      </c>
      <c r="F3655" t="s">
        <v>101</v>
      </c>
      <c r="G3655" t="s">
        <v>774</v>
      </c>
      <c r="H3655" t="s">
        <v>2686</v>
      </c>
      <c r="K3655" s="6"/>
      <c r="O3655" s="8">
        <v>3.13</v>
      </c>
      <c r="P3655" s="8">
        <v>3.1</v>
      </c>
      <c r="Q3655" s="8">
        <v>2.9</v>
      </c>
      <c r="R3655" s="8">
        <v>3.3</v>
      </c>
      <c r="S3655" s="8">
        <v>2.2999999999999998</v>
      </c>
      <c r="T3655" s="8">
        <v>4.5</v>
      </c>
      <c r="U3655" s="8">
        <v>0.47</v>
      </c>
      <c r="V3655" s="9">
        <v>25</v>
      </c>
      <c r="W3655" s="8">
        <v>0.39999999999999991</v>
      </c>
      <c r="X3655" s="8">
        <v>2.2000000000000002</v>
      </c>
      <c r="Y3655" s="8">
        <v>2.9999999999999805E-2</v>
      </c>
      <c r="Z3655" s="8">
        <v>-0.10000000000000009</v>
      </c>
      <c r="AA3655">
        <v>-0.11000000000000032</v>
      </c>
      <c r="AF3655" t="s">
        <v>2687</v>
      </c>
      <c r="AG3655" t="s">
        <v>2688</v>
      </c>
      <c r="AH3655" t="s">
        <v>2689</v>
      </c>
      <c r="AI3655" t="s">
        <v>2690</v>
      </c>
      <c r="AJ3655" s="7"/>
      <c r="AK3655" t="s">
        <v>4153</v>
      </c>
      <c r="AL3655" t="s">
        <v>109</v>
      </c>
      <c r="AM3655" t="s">
        <v>2686</v>
      </c>
      <c r="AN3655" t="s">
        <v>4179</v>
      </c>
      <c r="AO3655" t="str">
        <f>TEXT(A3655,"yyyy-mm-dd")</f>
        <v>2016-07-31</v>
      </c>
    </row>
    <row r="3656" spans="1:41">
      <c r="A3656" s="6" t="s">
        <v>4152</v>
      </c>
      <c r="B3656">
        <v>2016</v>
      </c>
      <c r="C3656">
        <v>7</v>
      </c>
      <c r="E3656" t="s">
        <v>81</v>
      </c>
      <c r="F3656" t="s">
        <v>82</v>
      </c>
      <c r="G3656" t="s">
        <v>83</v>
      </c>
      <c r="H3656" t="s">
        <v>3889</v>
      </c>
      <c r="I3656">
        <v>2018</v>
      </c>
      <c r="K3656" s="6">
        <v>43465</v>
      </c>
      <c r="L3656">
        <v>29</v>
      </c>
      <c r="N3656" t="s">
        <v>581</v>
      </c>
      <c r="O3656" s="8">
        <v>3.39</v>
      </c>
      <c r="P3656" s="8">
        <v>3.37</v>
      </c>
      <c r="Q3656" s="8">
        <v>3.2</v>
      </c>
      <c r="R3656" s="8">
        <v>3.51</v>
      </c>
      <c r="S3656" s="8">
        <v>2.76</v>
      </c>
      <c r="T3656" s="8">
        <v>4.4000000000000004</v>
      </c>
      <c r="U3656" s="8">
        <v>0.34</v>
      </c>
      <c r="V3656" s="9">
        <v>31</v>
      </c>
      <c r="W3656" s="8">
        <v>0.30999999999999961</v>
      </c>
      <c r="X3656" s="8">
        <v>1.6400000000000006</v>
      </c>
      <c r="Y3656" s="8">
        <v>2.0000000000000018E-2</v>
      </c>
      <c r="Z3656" s="8">
        <v>-2.9999999999999805E-2</v>
      </c>
      <c r="AA3656">
        <v>-4.0000000000000036E-2</v>
      </c>
      <c r="AF3656" t="s">
        <v>3890</v>
      </c>
      <c r="AG3656" t="s">
        <v>87</v>
      </c>
      <c r="AH3656" t="s">
        <v>88</v>
      </c>
      <c r="AI3656" t="s">
        <v>359</v>
      </c>
      <c r="AJ3656" s="7">
        <v>43465</v>
      </c>
      <c r="AK3656" t="s">
        <v>4153</v>
      </c>
      <c r="AL3656" t="s">
        <v>91</v>
      </c>
      <c r="AM3656" t="s">
        <v>3891</v>
      </c>
      <c r="AN3656" t="s">
        <v>4156</v>
      </c>
      <c r="AO3656" t="str">
        <f>TEXT(A3656,"yyyy-mm-dd")</f>
        <v>2016-07-31</v>
      </c>
    </row>
    <row r="3657" spans="1:41">
      <c r="A3657" s="6" t="s">
        <v>4152</v>
      </c>
      <c r="B3657">
        <v>2016</v>
      </c>
      <c r="C3657">
        <v>7</v>
      </c>
      <c r="E3657" t="s">
        <v>392</v>
      </c>
      <c r="F3657" t="s">
        <v>82</v>
      </c>
      <c r="G3657" t="s">
        <v>83</v>
      </c>
      <c r="H3657" t="s">
        <v>3889</v>
      </c>
      <c r="I3657">
        <v>2018</v>
      </c>
      <c r="K3657" s="6">
        <v>43465</v>
      </c>
      <c r="L3657">
        <v>29</v>
      </c>
      <c r="N3657" t="s">
        <v>581</v>
      </c>
      <c r="O3657" s="8">
        <v>3.22</v>
      </c>
      <c r="P3657" s="8">
        <v>3.2</v>
      </c>
      <c r="Q3657" s="8">
        <v>3.05</v>
      </c>
      <c r="R3657" s="8">
        <v>3.4</v>
      </c>
      <c r="S3657" s="8">
        <v>2.69</v>
      </c>
      <c r="T3657" s="8">
        <v>3.87</v>
      </c>
      <c r="U3657" s="8">
        <v>0.27</v>
      </c>
      <c r="V3657" s="9">
        <v>29</v>
      </c>
      <c r="W3657" s="8">
        <v>0.35000000000000009</v>
      </c>
      <c r="X3657" s="8">
        <v>1.1800000000000002</v>
      </c>
      <c r="Y3657" s="8">
        <v>2.0000000000000018E-2</v>
      </c>
      <c r="Z3657" s="8">
        <v>-9.9999999999999645E-2</v>
      </c>
      <c r="AA3657">
        <v>7.0000000000000284E-2</v>
      </c>
      <c r="AF3657" t="s">
        <v>3890</v>
      </c>
      <c r="AG3657" t="s">
        <v>87</v>
      </c>
      <c r="AH3657" t="s">
        <v>88</v>
      </c>
      <c r="AI3657" t="s">
        <v>359</v>
      </c>
      <c r="AJ3657" s="7">
        <v>43465</v>
      </c>
      <c r="AK3657" t="s">
        <v>4153</v>
      </c>
      <c r="AL3657" t="s">
        <v>393</v>
      </c>
      <c r="AM3657" t="s">
        <v>3891</v>
      </c>
      <c r="AN3657" t="s">
        <v>4159</v>
      </c>
      <c r="AO3657" t="str">
        <f>TEXT(A3657,"yyyy-mm-dd")</f>
        <v>2016-07-31</v>
      </c>
    </row>
    <row r="3658" spans="1:41">
      <c r="A3658" s="6" t="s">
        <v>4152</v>
      </c>
      <c r="B3658">
        <v>2016</v>
      </c>
      <c r="C3658">
        <v>7</v>
      </c>
      <c r="E3658" t="s">
        <v>81</v>
      </c>
      <c r="F3658" t="s">
        <v>82</v>
      </c>
      <c r="G3658" t="s">
        <v>83</v>
      </c>
      <c r="H3658" t="s">
        <v>3453</v>
      </c>
      <c r="I3658">
        <v>2017</v>
      </c>
      <c r="K3658" s="6">
        <v>43100</v>
      </c>
      <c r="L3658">
        <v>17</v>
      </c>
      <c r="N3658" t="s">
        <v>214</v>
      </c>
      <c r="O3658" s="8">
        <v>3.41</v>
      </c>
      <c r="P3658" s="8">
        <v>3.4</v>
      </c>
      <c r="Q3658" s="8">
        <v>3.33</v>
      </c>
      <c r="R3658" s="8">
        <v>3.5</v>
      </c>
      <c r="S3658" s="8">
        <v>2.8</v>
      </c>
      <c r="T3658" s="8">
        <v>4.03</v>
      </c>
      <c r="U3658" s="8">
        <v>0.27</v>
      </c>
      <c r="V3658" s="9">
        <v>35</v>
      </c>
      <c r="W3658" s="8">
        <v>0.16999999999999993</v>
      </c>
      <c r="X3658" s="8">
        <v>1.2300000000000004</v>
      </c>
      <c r="Y3658" s="8">
        <v>1.0000000000000231E-2</v>
      </c>
      <c r="Z3658" s="8">
        <v>9.9999999999997868E-3</v>
      </c>
      <c r="AA3658">
        <v>-7.0000000000000284E-2</v>
      </c>
      <c r="AF3658" t="s">
        <v>3454</v>
      </c>
      <c r="AG3658" t="s">
        <v>87</v>
      </c>
      <c r="AH3658" t="s">
        <v>88</v>
      </c>
      <c r="AI3658" t="s">
        <v>97</v>
      </c>
      <c r="AJ3658" s="7">
        <v>43100</v>
      </c>
      <c r="AK3658" t="s">
        <v>4153</v>
      </c>
      <c r="AL3658" t="s">
        <v>91</v>
      </c>
      <c r="AM3658" t="s">
        <v>3455</v>
      </c>
      <c r="AN3658" t="s">
        <v>4155</v>
      </c>
      <c r="AO3658" t="str">
        <f>TEXT(A3658,"yyyy-mm-dd")</f>
        <v>2016-07-31</v>
      </c>
    </row>
    <row r="3659" spans="1:41">
      <c r="A3659" s="6" t="s">
        <v>4152</v>
      </c>
      <c r="B3659">
        <v>2016</v>
      </c>
      <c r="C3659">
        <v>7</v>
      </c>
      <c r="E3659" t="s">
        <v>392</v>
      </c>
      <c r="F3659" t="s">
        <v>82</v>
      </c>
      <c r="G3659" t="s">
        <v>83</v>
      </c>
      <c r="H3659" t="s">
        <v>3453</v>
      </c>
      <c r="I3659">
        <v>2017</v>
      </c>
      <c r="K3659" s="6">
        <v>43100</v>
      </c>
      <c r="L3659">
        <v>17</v>
      </c>
      <c r="N3659" t="s">
        <v>214</v>
      </c>
      <c r="O3659" s="8">
        <v>3.27</v>
      </c>
      <c r="P3659" s="8">
        <v>3.3</v>
      </c>
      <c r="Q3659" s="8">
        <v>3.15</v>
      </c>
      <c r="R3659" s="8">
        <v>3.5</v>
      </c>
      <c r="S3659" s="8">
        <v>2.46</v>
      </c>
      <c r="T3659" s="8">
        <v>3.7</v>
      </c>
      <c r="U3659" s="8">
        <v>0.31</v>
      </c>
      <c r="V3659" s="9">
        <v>33</v>
      </c>
      <c r="W3659" s="8">
        <v>0.35000000000000009</v>
      </c>
      <c r="X3659" s="8">
        <v>1.2400000000000002</v>
      </c>
      <c r="Y3659" s="8">
        <v>-2.9999999999999805E-2</v>
      </c>
      <c r="Z3659" s="8">
        <v>0</v>
      </c>
      <c r="AA3659">
        <v>2.0000000000000018E-2</v>
      </c>
      <c r="AF3659" t="s">
        <v>3454</v>
      </c>
      <c r="AG3659" t="s">
        <v>87</v>
      </c>
      <c r="AH3659" t="s">
        <v>88</v>
      </c>
      <c r="AI3659" t="s">
        <v>97</v>
      </c>
      <c r="AJ3659" s="7">
        <v>43100</v>
      </c>
      <c r="AK3659" t="s">
        <v>4153</v>
      </c>
      <c r="AL3659" t="s">
        <v>393</v>
      </c>
      <c r="AM3659" t="s">
        <v>3455</v>
      </c>
      <c r="AN3659" t="s">
        <v>4158</v>
      </c>
      <c r="AO3659" t="str">
        <f>TEXT(A3659,"yyyy-mm-dd")</f>
        <v>2016-07-31</v>
      </c>
    </row>
    <row r="3660" spans="1:41">
      <c r="A3660" s="6" t="s">
        <v>4152</v>
      </c>
      <c r="B3660">
        <v>2016</v>
      </c>
      <c r="C3660">
        <v>7</v>
      </c>
      <c r="E3660" t="s">
        <v>81</v>
      </c>
      <c r="F3660" t="s">
        <v>82</v>
      </c>
      <c r="G3660" t="s">
        <v>83</v>
      </c>
      <c r="H3660" t="s">
        <v>3018</v>
      </c>
      <c r="I3660">
        <v>2016</v>
      </c>
      <c r="K3660" s="6">
        <v>42735</v>
      </c>
      <c r="L3660">
        <v>5</v>
      </c>
      <c r="N3660" t="s">
        <v>211</v>
      </c>
      <c r="O3660" s="8">
        <v>3.19</v>
      </c>
      <c r="P3660" s="8">
        <v>3.2</v>
      </c>
      <c r="Q3660" s="8">
        <v>3.1</v>
      </c>
      <c r="R3660" s="8">
        <v>3.26</v>
      </c>
      <c r="S3660" s="8">
        <v>2.71</v>
      </c>
      <c r="T3660" s="8">
        <v>3.62</v>
      </c>
      <c r="U3660" s="8">
        <v>0.18</v>
      </c>
      <c r="V3660" s="9">
        <v>35</v>
      </c>
      <c r="W3660" s="8">
        <v>0.1599999999999997</v>
      </c>
      <c r="X3660" s="8">
        <v>0.91000000000000014</v>
      </c>
      <c r="Y3660" s="8">
        <v>-1.0000000000000231E-2</v>
      </c>
      <c r="Z3660" s="8">
        <v>0.10000000000000009</v>
      </c>
      <c r="AA3660">
        <v>-4.000000000000048E-2</v>
      </c>
      <c r="AF3660" t="s">
        <v>3019</v>
      </c>
      <c r="AG3660" t="s">
        <v>87</v>
      </c>
      <c r="AH3660" t="s">
        <v>88</v>
      </c>
      <c r="AI3660" t="s">
        <v>89</v>
      </c>
      <c r="AJ3660" s="7">
        <v>42735</v>
      </c>
      <c r="AK3660" t="s">
        <v>4153</v>
      </c>
      <c r="AL3660" t="s">
        <v>91</v>
      </c>
      <c r="AM3660" t="s">
        <v>3020</v>
      </c>
      <c r="AN3660" t="s">
        <v>4154</v>
      </c>
      <c r="AO3660" t="str">
        <f>TEXT(A3660,"yyyy-mm-dd")</f>
        <v>2016-07-31</v>
      </c>
    </row>
    <row r="3661" spans="1:41">
      <c r="A3661" s="6" t="s">
        <v>4152</v>
      </c>
      <c r="B3661">
        <v>2016</v>
      </c>
      <c r="C3661">
        <v>7</v>
      </c>
      <c r="E3661" t="s">
        <v>392</v>
      </c>
      <c r="F3661" t="s">
        <v>82</v>
      </c>
      <c r="G3661" t="s">
        <v>83</v>
      </c>
      <c r="H3661" t="s">
        <v>3018</v>
      </c>
      <c r="I3661">
        <v>2016</v>
      </c>
      <c r="K3661" s="6">
        <v>42735</v>
      </c>
      <c r="L3661">
        <v>5</v>
      </c>
      <c r="N3661" t="s">
        <v>211</v>
      </c>
      <c r="O3661" s="8">
        <v>3.21</v>
      </c>
      <c r="P3661" s="8">
        <v>3.2</v>
      </c>
      <c r="Q3661" s="8">
        <v>3.06</v>
      </c>
      <c r="R3661" s="8">
        <v>3.3</v>
      </c>
      <c r="S3661" s="8">
        <v>2.4500000000000002</v>
      </c>
      <c r="T3661" s="8">
        <v>3.7</v>
      </c>
      <c r="U3661" s="8">
        <v>0.24</v>
      </c>
      <c r="V3661" s="9">
        <v>33</v>
      </c>
      <c r="W3661" s="8">
        <v>0.23999999999999977</v>
      </c>
      <c r="X3661" s="8">
        <v>1.25</v>
      </c>
      <c r="Y3661" s="8">
        <v>9.9999999999997868E-3</v>
      </c>
      <c r="Z3661" s="8">
        <v>-9.9999999999997868E-3</v>
      </c>
      <c r="AA3661">
        <v>-4.0000000000000036E-2</v>
      </c>
      <c r="AF3661" t="s">
        <v>3019</v>
      </c>
      <c r="AG3661" t="s">
        <v>87</v>
      </c>
      <c r="AH3661" t="s">
        <v>88</v>
      </c>
      <c r="AI3661" t="s">
        <v>89</v>
      </c>
      <c r="AJ3661" s="7">
        <v>42735</v>
      </c>
      <c r="AK3661" t="s">
        <v>4153</v>
      </c>
      <c r="AL3661" t="s">
        <v>393</v>
      </c>
      <c r="AM3661" t="s">
        <v>3020</v>
      </c>
      <c r="AN3661" t="s">
        <v>4157</v>
      </c>
      <c r="AO3661" t="str">
        <f>TEXT(A3661,"yyyy-mm-dd")</f>
        <v>2016-07-31</v>
      </c>
    </row>
    <row r="3662" spans="1:41">
      <c r="A3662" s="6" t="s">
        <v>4152</v>
      </c>
      <c r="B3662">
        <v>2016</v>
      </c>
      <c r="C3662">
        <v>7</v>
      </c>
      <c r="E3662" t="s">
        <v>81</v>
      </c>
      <c r="F3662" t="s">
        <v>82</v>
      </c>
      <c r="G3662" t="s">
        <v>774</v>
      </c>
      <c r="H3662" t="s">
        <v>775</v>
      </c>
      <c r="K3662" s="6"/>
      <c r="O3662" s="8">
        <v>3.36</v>
      </c>
      <c r="P3662" s="8">
        <v>3.36</v>
      </c>
      <c r="Q3662" s="8">
        <v>3.2</v>
      </c>
      <c r="R3662" s="8">
        <v>3.48</v>
      </c>
      <c r="S3662" s="8">
        <v>3</v>
      </c>
      <c r="T3662" s="8">
        <v>3.85</v>
      </c>
      <c r="U3662" s="8">
        <v>0.23</v>
      </c>
      <c r="V3662" s="9">
        <v>30</v>
      </c>
      <c r="W3662" s="8">
        <v>0.2799999999999998</v>
      </c>
      <c r="X3662" s="8">
        <v>0.85000000000000009</v>
      </c>
      <c r="Y3662" s="8">
        <v>0</v>
      </c>
      <c r="Z3662" s="8">
        <v>-4.0000000000000036E-2</v>
      </c>
      <c r="AA3662">
        <v>9.9999999999997868E-3</v>
      </c>
      <c r="AF3662" t="s">
        <v>776</v>
      </c>
      <c r="AG3662" t="s">
        <v>777</v>
      </c>
      <c r="AH3662" t="s">
        <v>778</v>
      </c>
      <c r="AI3662" t="s">
        <v>779</v>
      </c>
      <c r="AJ3662" s="7"/>
      <c r="AK3662" t="s">
        <v>4153</v>
      </c>
      <c r="AL3662" t="s">
        <v>91</v>
      </c>
      <c r="AM3662" t="s">
        <v>775</v>
      </c>
      <c r="AN3662" t="s">
        <v>4175</v>
      </c>
      <c r="AO3662" t="str">
        <f>TEXT(A3662,"yyyy-mm-dd")</f>
        <v>2016-07-31</v>
      </c>
    </row>
    <row r="3663" spans="1:41">
      <c r="A3663" s="6" t="s">
        <v>4152</v>
      </c>
      <c r="B3663">
        <v>2016</v>
      </c>
      <c r="C3663">
        <v>7</v>
      </c>
      <c r="E3663" t="s">
        <v>81</v>
      </c>
      <c r="F3663" t="s">
        <v>82</v>
      </c>
      <c r="G3663" t="s">
        <v>774</v>
      </c>
      <c r="H3663" t="s">
        <v>1536</v>
      </c>
      <c r="K3663" s="6"/>
      <c r="O3663" s="8">
        <v>3.29</v>
      </c>
      <c r="P3663" s="8">
        <v>3.3</v>
      </c>
      <c r="Q3663" s="8">
        <v>3.2</v>
      </c>
      <c r="R3663" s="8">
        <v>3.4</v>
      </c>
      <c r="S3663" s="8">
        <v>3</v>
      </c>
      <c r="T3663" s="8">
        <v>3.65</v>
      </c>
      <c r="U3663" s="8">
        <v>0.2</v>
      </c>
      <c r="V3663" s="9">
        <v>30</v>
      </c>
      <c r="W3663" s="8">
        <v>0.19999999999999973</v>
      </c>
      <c r="X3663" s="8">
        <v>0.64999999999999991</v>
      </c>
      <c r="Y3663" s="8">
        <v>-9.9999999999997868E-3</v>
      </c>
      <c r="Z3663" s="8">
        <v>0</v>
      </c>
      <c r="AA3663">
        <v>-0.10000000000000009</v>
      </c>
      <c r="AF3663" t="s">
        <v>1537</v>
      </c>
      <c r="AG3663" t="s">
        <v>777</v>
      </c>
      <c r="AH3663" t="s">
        <v>778</v>
      </c>
      <c r="AI3663" t="s">
        <v>1538</v>
      </c>
      <c r="AJ3663" s="7"/>
      <c r="AK3663" t="s">
        <v>4153</v>
      </c>
      <c r="AL3663" t="s">
        <v>91</v>
      </c>
      <c r="AM3663" t="s">
        <v>1536</v>
      </c>
      <c r="AN3663" t="s">
        <v>4176</v>
      </c>
      <c r="AO3663" t="str">
        <f>TEXT(A3663,"yyyy-mm-dd")</f>
        <v>2016-07-31</v>
      </c>
    </row>
    <row r="3664" spans="1:41">
      <c r="A3664" s="6" t="s">
        <v>4152</v>
      </c>
      <c r="B3664">
        <v>2016</v>
      </c>
      <c r="C3664">
        <v>7</v>
      </c>
      <c r="E3664" t="s">
        <v>392</v>
      </c>
      <c r="F3664" t="s">
        <v>82</v>
      </c>
      <c r="G3664" t="s">
        <v>774</v>
      </c>
      <c r="H3664" t="s">
        <v>775</v>
      </c>
      <c r="K3664" s="6"/>
      <c r="O3664" s="8">
        <v>3.19</v>
      </c>
      <c r="P3664" s="8">
        <v>3.2</v>
      </c>
      <c r="Q3664" s="8">
        <v>3.05</v>
      </c>
      <c r="R3664" s="8">
        <v>3.39</v>
      </c>
      <c r="S3664" s="8">
        <v>2.5499999999999998</v>
      </c>
      <c r="T3664" s="8">
        <v>3.65</v>
      </c>
      <c r="U3664" s="8">
        <v>0.28999999999999998</v>
      </c>
      <c r="V3664" s="9">
        <v>27</v>
      </c>
      <c r="W3664" s="8">
        <v>0.3400000000000003</v>
      </c>
      <c r="X3664" s="8">
        <v>1.1000000000000001</v>
      </c>
      <c r="Y3664" s="8">
        <v>-1.0000000000000231E-2</v>
      </c>
      <c r="Z3664" s="8">
        <v>-4.9999999999999822E-2</v>
      </c>
      <c r="AA3664">
        <v>-5.9999999999999609E-2</v>
      </c>
      <c r="AF3664" t="s">
        <v>776</v>
      </c>
      <c r="AG3664" t="s">
        <v>777</v>
      </c>
      <c r="AH3664" t="s">
        <v>778</v>
      </c>
      <c r="AI3664" t="s">
        <v>779</v>
      </c>
      <c r="AJ3664" s="7"/>
      <c r="AK3664" t="s">
        <v>4153</v>
      </c>
      <c r="AL3664" t="s">
        <v>393</v>
      </c>
      <c r="AM3664" t="s">
        <v>775</v>
      </c>
      <c r="AN3664" t="s">
        <v>4177</v>
      </c>
      <c r="AO3664" t="str">
        <f>TEXT(A3664,"yyyy-mm-dd")</f>
        <v>2016-07-31</v>
      </c>
    </row>
    <row r="3665" spans="1:41">
      <c r="A3665" s="6" t="s">
        <v>4152</v>
      </c>
      <c r="B3665">
        <v>2016</v>
      </c>
      <c r="C3665">
        <v>7</v>
      </c>
      <c r="E3665" t="s">
        <v>392</v>
      </c>
      <c r="F3665" t="s">
        <v>82</v>
      </c>
      <c r="G3665" t="s">
        <v>774</v>
      </c>
      <c r="H3665" t="s">
        <v>1536</v>
      </c>
      <c r="K3665" s="6"/>
      <c r="O3665" s="8">
        <v>3.12</v>
      </c>
      <c r="P3665" s="8">
        <v>3.19</v>
      </c>
      <c r="Q3665" s="8">
        <v>3</v>
      </c>
      <c r="R3665" s="8">
        <v>3.3</v>
      </c>
      <c r="S3665" s="8">
        <v>2.42</v>
      </c>
      <c r="T3665" s="8">
        <v>3.65</v>
      </c>
      <c r="U3665" s="8">
        <v>0.31</v>
      </c>
      <c r="V3665" s="9">
        <v>27</v>
      </c>
      <c r="W3665" s="8">
        <v>0.29999999999999982</v>
      </c>
      <c r="X3665" s="8">
        <v>1.23</v>
      </c>
      <c r="Y3665" s="8">
        <v>-6.999999999999984E-2</v>
      </c>
      <c r="Z3665" s="8">
        <v>-1.0000000000000231E-2</v>
      </c>
      <c r="AA3665">
        <v>-5.0000000000000266E-2</v>
      </c>
      <c r="AF3665" t="s">
        <v>1537</v>
      </c>
      <c r="AG3665" t="s">
        <v>777</v>
      </c>
      <c r="AH3665" t="s">
        <v>778</v>
      </c>
      <c r="AI3665" t="s">
        <v>1538</v>
      </c>
      <c r="AJ3665" s="7"/>
      <c r="AK3665" t="s">
        <v>4153</v>
      </c>
      <c r="AL3665" t="s">
        <v>393</v>
      </c>
      <c r="AM3665" t="s">
        <v>1536</v>
      </c>
      <c r="AN3665" t="s">
        <v>4178</v>
      </c>
      <c r="AO3665" t="str">
        <f>TEXT(A3665,"yyyy-mm-dd")</f>
        <v>2016-07-31</v>
      </c>
    </row>
    <row r="3666" spans="1:41">
      <c r="A3666" s="6" t="s">
        <v>4152</v>
      </c>
      <c r="B3666">
        <v>2016</v>
      </c>
      <c r="C3666">
        <v>7</v>
      </c>
      <c r="E3666" t="s">
        <v>112</v>
      </c>
      <c r="F3666" t="s">
        <v>113</v>
      </c>
      <c r="G3666" t="s">
        <v>83</v>
      </c>
      <c r="H3666" t="s">
        <v>3889</v>
      </c>
      <c r="I3666">
        <v>2018</v>
      </c>
      <c r="K3666" s="6">
        <v>43465</v>
      </c>
      <c r="L3666">
        <v>29</v>
      </c>
      <c r="N3666" t="s">
        <v>581</v>
      </c>
      <c r="O3666" s="8">
        <v>5.42</v>
      </c>
      <c r="P3666" s="8">
        <v>5.5</v>
      </c>
      <c r="Q3666" s="8">
        <v>4.9800000000000004</v>
      </c>
      <c r="R3666" s="8">
        <v>5.81</v>
      </c>
      <c r="S3666" s="8">
        <v>4.3</v>
      </c>
      <c r="T3666" s="8">
        <v>7</v>
      </c>
      <c r="U3666" s="8">
        <v>0.7</v>
      </c>
      <c r="V3666" s="9">
        <v>24</v>
      </c>
      <c r="W3666" s="8">
        <v>0.82999999999999918</v>
      </c>
      <c r="X3666" s="8">
        <v>2.7</v>
      </c>
      <c r="Y3666" s="8">
        <v>-8.0000000000000071E-2</v>
      </c>
      <c r="Z3666" s="8">
        <v>0</v>
      </c>
      <c r="AA3666">
        <v>2.9999999999998472E-2</v>
      </c>
      <c r="AF3666" t="s">
        <v>3929</v>
      </c>
      <c r="AG3666" t="s">
        <v>115</v>
      </c>
      <c r="AH3666" t="s">
        <v>116</v>
      </c>
      <c r="AI3666" t="s">
        <v>359</v>
      </c>
      <c r="AJ3666" s="7">
        <v>43465</v>
      </c>
      <c r="AK3666" t="s">
        <v>4153</v>
      </c>
      <c r="AL3666" t="s">
        <v>118</v>
      </c>
      <c r="AM3666" t="s">
        <v>3891</v>
      </c>
      <c r="AN3666" t="s">
        <v>4182</v>
      </c>
      <c r="AO3666" t="str">
        <f>TEXT(A3666,"yyyy-mm-dd")</f>
        <v>2016-07-31</v>
      </c>
    </row>
    <row r="3667" spans="1:41">
      <c r="A3667" s="6" t="s">
        <v>4152</v>
      </c>
      <c r="B3667">
        <v>2016</v>
      </c>
      <c r="C3667">
        <v>7</v>
      </c>
      <c r="E3667" t="s">
        <v>2881</v>
      </c>
      <c r="F3667" t="s">
        <v>113</v>
      </c>
      <c r="G3667" t="s">
        <v>83</v>
      </c>
      <c r="H3667" t="s">
        <v>3889</v>
      </c>
      <c r="I3667">
        <v>2018</v>
      </c>
      <c r="K3667" s="6">
        <v>43465</v>
      </c>
      <c r="L3667">
        <v>29</v>
      </c>
      <c r="N3667" t="s">
        <v>581</v>
      </c>
      <c r="O3667" s="8">
        <v>7.1</v>
      </c>
      <c r="P3667" s="8">
        <v>7.2</v>
      </c>
      <c r="Q3667" s="8">
        <v>6.55</v>
      </c>
      <c r="R3667" s="8">
        <v>7.45</v>
      </c>
      <c r="S3667" s="8">
        <v>5.9</v>
      </c>
      <c r="T3667" s="8">
        <v>8.49</v>
      </c>
      <c r="U3667" s="8">
        <v>0.72</v>
      </c>
      <c r="V3667" s="9">
        <v>19</v>
      </c>
      <c r="W3667" s="8">
        <v>0.90000000000000036</v>
      </c>
      <c r="X3667" s="8">
        <v>2.59</v>
      </c>
      <c r="Y3667" s="8">
        <v>-0.10000000000000053</v>
      </c>
      <c r="Z3667" s="8">
        <v>-9.9999999999999645E-2</v>
      </c>
      <c r="AA3667">
        <v>-0.16999999999999993</v>
      </c>
      <c r="AF3667" t="s">
        <v>3934</v>
      </c>
      <c r="AG3667" t="s">
        <v>2883</v>
      </c>
      <c r="AH3667" t="s">
        <v>2884</v>
      </c>
      <c r="AI3667" t="s">
        <v>359</v>
      </c>
      <c r="AJ3667" s="7">
        <v>43465</v>
      </c>
      <c r="AK3667" t="s">
        <v>4153</v>
      </c>
      <c r="AL3667" t="s">
        <v>2885</v>
      </c>
      <c r="AM3667" t="s">
        <v>3891</v>
      </c>
      <c r="AN3667" t="s">
        <v>4185</v>
      </c>
      <c r="AO3667" t="str">
        <f>TEXT(A3667,"yyyy-mm-dd")</f>
        <v>2016-07-31</v>
      </c>
    </row>
    <row r="3668" spans="1:41">
      <c r="A3668" s="6" t="s">
        <v>4152</v>
      </c>
      <c r="B3668">
        <v>2016</v>
      </c>
      <c r="C3668">
        <v>7</v>
      </c>
      <c r="E3668" t="s">
        <v>112</v>
      </c>
      <c r="F3668" t="s">
        <v>113</v>
      </c>
      <c r="G3668" t="s">
        <v>83</v>
      </c>
      <c r="H3668" t="s">
        <v>3453</v>
      </c>
      <c r="I3668">
        <v>2017</v>
      </c>
      <c r="K3668" s="6">
        <v>43100</v>
      </c>
      <c r="L3668">
        <v>17</v>
      </c>
      <c r="N3668" t="s">
        <v>214</v>
      </c>
      <c r="O3668" s="8">
        <v>5.0599999999999996</v>
      </c>
      <c r="P3668" s="8">
        <v>5</v>
      </c>
      <c r="Q3668" s="8">
        <v>4.74</v>
      </c>
      <c r="R3668" s="8">
        <v>5.39</v>
      </c>
      <c r="S3668" s="8">
        <v>4.1500000000000004</v>
      </c>
      <c r="T3668" s="8">
        <v>6.25</v>
      </c>
      <c r="U3668" s="8">
        <v>0.53</v>
      </c>
      <c r="V3668" s="9">
        <v>28</v>
      </c>
      <c r="W3668" s="8">
        <v>0.64999999999999947</v>
      </c>
      <c r="X3668" s="8">
        <v>2.0999999999999996</v>
      </c>
      <c r="Y3668" s="8">
        <v>5.9999999999999609E-2</v>
      </c>
      <c r="Z3668" s="8">
        <v>8.0000000000000071E-2</v>
      </c>
      <c r="AA3668">
        <v>6.9999999999999396E-2</v>
      </c>
      <c r="AF3668" t="s">
        <v>3493</v>
      </c>
      <c r="AG3668" t="s">
        <v>115</v>
      </c>
      <c r="AH3668" t="s">
        <v>116</v>
      </c>
      <c r="AI3668" t="s">
        <v>230</v>
      </c>
      <c r="AJ3668" s="7">
        <v>43100</v>
      </c>
      <c r="AK3668" t="s">
        <v>4153</v>
      </c>
      <c r="AL3668" t="s">
        <v>118</v>
      </c>
      <c r="AM3668" t="s">
        <v>3455</v>
      </c>
      <c r="AN3668" t="s">
        <v>4181</v>
      </c>
      <c r="AO3668" t="str">
        <f>TEXT(A3668,"yyyy-mm-dd")</f>
        <v>2016-07-31</v>
      </c>
    </row>
    <row r="3669" spans="1:41">
      <c r="A3669" s="6" t="s">
        <v>4152</v>
      </c>
      <c r="B3669">
        <v>2016</v>
      </c>
      <c r="C3669">
        <v>7</v>
      </c>
      <c r="E3669" t="s">
        <v>2881</v>
      </c>
      <c r="F3669" t="s">
        <v>113</v>
      </c>
      <c r="G3669" t="s">
        <v>83</v>
      </c>
      <c r="H3669" t="s">
        <v>3453</v>
      </c>
      <c r="I3669">
        <v>2017</v>
      </c>
      <c r="K3669" s="6">
        <v>43100</v>
      </c>
      <c r="L3669">
        <v>17</v>
      </c>
      <c r="N3669" t="s">
        <v>214</v>
      </c>
      <c r="O3669" s="8">
        <v>6.84</v>
      </c>
      <c r="P3669" s="8">
        <v>6.76</v>
      </c>
      <c r="Q3669" s="8">
        <v>6.34</v>
      </c>
      <c r="R3669" s="8">
        <v>7.16</v>
      </c>
      <c r="S3669" s="8">
        <v>6.06</v>
      </c>
      <c r="T3669" s="8">
        <v>8.2100000000000009</v>
      </c>
      <c r="U3669" s="8">
        <v>0.59</v>
      </c>
      <c r="V3669" s="9">
        <v>22</v>
      </c>
      <c r="W3669" s="8">
        <v>0.82000000000000028</v>
      </c>
      <c r="X3669" s="8">
        <v>2.1500000000000012</v>
      </c>
      <c r="Y3669" s="8">
        <v>8.0000000000000071E-2</v>
      </c>
      <c r="Z3669" s="8">
        <v>-0.22000000000000064</v>
      </c>
      <c r="AA3669">
        <v>-0.11000000000000032</v>
      </c>
      <c r="AF3669" t="s">
        <v>3498</v>
      </c>
      <c r="AG3669" t="s">
        <v>2883</v>
      </c>
      <c r="AH3669" t="s">
        <v>2884</v>
      </c>
      <c r="AI3669" t="s">
        <v>230</v>
      </c>
      <c r="AJ3669" s="7">
        <v>43100</v>
      </c>
      <c r="AK3669" t="s">
        <v>4153</v>
      </c>
      <c r="AL3669" t="s">
        <v>2885</v>
      </c>
      <c r="AM3669" t="s">
        <v>3455</v>
      </c>
      <c r="AN3669" t="s">
        <v>4184</v>
      </c>
      <c r="AO3669" t="str">
        <f>TEXT(A3669,"yyyy-mm-dd")</f>
        <v>2016-07-31</v>
      </c>
    </row>
    <row r="3670" spans="1:41">
      <c r="A3670" s="6" t="s">
        <v>4152</v>
      </c>
      <c r="B3670">
        <v>2016</v>
      </c>
      <c r="C3670">
        <v>7</v>
      </c>
      <c r="E3670" t="s">
        <v>112</v>
      </c>
      <c r="F3670" t="s">
        <v>113</v>
      </c>
      <c r="G3670" t="s">
        <v>83</v>
      </c>
      <c r="H3670" t="s">
        <v>3018</v>
      </c>
      <c r="I3670">
        <v>2016</v>
      </c>
      <c r="K3670" s="6">
        <v>42735</v>
      </c>
      <c r="L3670">
        <v>5</v>
      </c>
      <c r="N3670" t="s">
        <v>211</v>
      </c>
      <c r="O3670" s="8">
        <v>4.5</v>
      </c>
      <c r="P3670" s="8">
        <v>4.49</v>
      </c>
      <c r="Q3670" s="8">
        <v>4.3</v>
      </c>
      <c r="R3670" s="8">
        <v>4.75</v>
      </c>
      <c r="S3670" s="8">
        <v>3.65</v>
      </c>
      <c r="T3670" s="8">
        <v>5.25</v>
      </c>
      <c r="U3670" s="8">
        <v>0.32</v>
      </c>
      <c r="V3670" s="9">
        <v>28</v>
      </c>
      <c r="W3670" s="8">
        <v>0.45000000000000018</v>
      </c>
      <c r="X3670" s="8">
        <v>1.6</v>
      </c>
      <c r="Y3670" s="8">
        <v>9.9999999999997868E-3</v>
      </c>
      <c r="Z3670" s="8">
        <v>0.25999999999999979</v>
      </c>
      <c r="AA3670">
        <v>0.20999999999999996</v>
      </c>
      <c r="AF3670" t="s">
        <v>3059</v>
      </c>
      <c r="AG3670" t="s">
        <v>115</v>
      </c>
      <c r="AH3670" t="s">
        <v>116</v>
      </c>
      <c r="AI3670" t="s">
        <v>117</v>
      </c>
      <c r="AJ3670" s="7">
        <v>42735</v>
      </c>
      <c r="AK3670" t="s">
        <v>4153</v>
      </c>
      <c r="AL3670" t="s">
        <v>118</v>
      </c>
      <c r="AM3670" t="s">
        <v>3020</v>
      </c>
      <c r="AN3670" t="s">
        <v>4180</v>
      </c>
      <c r="AO3670" t="str">
        <f>TEXT(A3670,"yyyy-mm-dd")</f>
        <v>2016-07-31</v>
      </c>
    </row>
    <row r="3671" spans="1:41">
      <c r="A3671" s="6" t="s">
        <v>4152</v>
      </c>
      <c r="B3671">
        <v>2016</v>
      </c>
      <c r="C3671">
        <v>7</v>
      </c>
      <c r="E3671" t="s">
        <v>2881</v>
      </c>
      <c r="F3671" t="s">
        <v>113</v>
      </c>
      <c r="G3671" t="s">
        <v>83</v>
      </c>
      <c r="H3671" t="s">
        <v>3018</v>
      </c>
      <c r="I3671">
        <v>2016</v>
      </c>
      <c r="K3671" s="6">
        <v>42735</v>
      </c>
      <c r="L3671">
        <v>5</v>
      </c>
      <c r="N3671" t="s">
        <v>211</v>
      </c>
      <c r="O3671" s="8">
        <v>6.37</v>
      </c>
      <c r="P3671" s="8">
        <v>6.29</v>
      </c>
      <c r="Q3671" s="8">
        <v>6.13</v>
      </c>
      <c r="R3671" s="8">
        <v>6.54</v>
      </c>
      <c r="S3671" s="8">
        <v>5.8</v>
      </c>
      <c r="T3671" s="8">
        <v>7.01</v>
      </c>
      <c r="U3671" s="8">
        <v>0.33</v>
      </c>
      <c r="V3671" s="9">
        <v>22</v>
      </c>
      <c r="W3671" s="8">
        <v>0.41000000000000014</v>
      </c>
      <c r="X3671" s="8">
        <v>1.21</v>
      </c>
      <c r="Y3671" s="8">
        <v>8.0000000000000071E-2</v>
      </c>
      <c r="Z3671" s="8">
        <v>-0.20999999999999996</v>
      </c>
      <c r="AA3671">
        <v>0.10000000000000053</v>
      </c>
      <c r="AF3671" t="s">
        <v>3099</v>
      </c>
      <c r="AG3671" t="s">
        <v>2883</v>
      </c>
      <c r="AH3671" t="s">
        <v>2884</v>
      </c>
      <c r="AI3671" t="s">
        <v>117</v>
      </c>
      <c r="AJ3671" s="7">
        <v>42735</v>
      </c>
      <c r="AK3671" t="s">
        <v>4153</v>
      </c>
      <c r="AL3671" t="s">
        <v>2885</v>
      </c>
      <c r="AM3671" t="s">
        <v>3020</v>
      </c>
      <c r="AN3671" t="s">
        <v>4183</v>
      </c>
      <c r="AO3671" t="str">
        <f>TEXT(A3671,"yyyy-mm-dd")</f>
        <v>2016-07-31</v>
      </c>
    </row>
    <row r="3672" spans="1:41">
      <c r="A3672" s="6" t="s">
        <v>4186</v>
      </c>
      <c r="B3672">
        <v>2016</v>
      </c>
      <c r="C3672">
        <v>8</v>
      </c>
      <c r="E3672" t="s">
        <v>1907</v>
      </c>
      <c r="F3672" t="s">
        <v>1908</v>
      </c>
      <c r="G3672" t="s">
        <v>102</v>
      </c>
      <c r="H3672" t="s">
        <v>4137</v>
      </c>
      <c r="I3672">
        <v>2018</v>
      </c>
      <c r="J3672">
        <v>2</v>
      </c>
      <c r="K3672" s="6">
        <v>43281</v>
      </c>
      <c r="L3672">
        <v>22</v>
      </c>
      <c r="M3672">
        <v>7</v>
      </c>
      <c r="N3672" t="s">
        <v>167</v>
      </c>
      <c r="O3672" s="8">
        <v>5.57</v>
      </c>
      <c r="P3672" s="8">
        <v>5.5</v>
      </c>
      <c r="Q3672" s="8">
        <v>5.25</v>
      </c>
      <c r="R3672" s="8">
        <v>5.75</v>
      </c>
      <c r="S3672" s="8">
        <v>4.3</v>
      </c>
      <c r="T3672" s="8">
        <v>6.75</v>
      </c>
      <c r="U3672" s="8">
        <v>0.56000000000000005</v>
      </c>
      <c r="V3672" s="9">
        <v>24</v>
      </c>
      <c r="W3672" s="8">
        <v>0.5</v>
      </c>
      <c r="X3672" s="8">
        <v>2.4500000000000002</v>
      </c>
      <c r="Y3672" s="8">
        <v>7.0000000000000284E-2</v>
      </c>
      <c r="Z3672" s="8">
        <v>0</v>
      </c>
      <c r="AA3672">
        <v>-0.12999999999999989</v>
      </c>
      <c r="AF3672" t="s">
        <v>4138</v>
      </c>
      <c r="AG3672" t="s">
        <v>1910</v>
      </c>
      <c r="AH3672" t="s">
        <v>1911</v>
      </c>
      <c r="AI3672" t="s">
        <v>1944</v>
      </c>
      <c r="AJ3672" s="7">
        <v>43281</v>
      </c>
      <c r="AK3672" t="s">
        <v>4187</v>
      </c>
      <c r="AL3672" t="s">
        <v>1908</v>
      </c>
      <c r="AM3672" t="s">
        <v>4139</v>
      </c>
      <c r="AN3672" t="s">
        <v>4207</v>
      </c>
      <c r="AO3672" t="str">
        <f>TEXT(A3672,"yyyy-mm-dd")</f>
        <v>2016-08-31</v>
      </c>
    </row>
    <row r="3673" spans="1:41">
      <c r="A3673" s="6" t="s">
        <v>4186</v>
      </c>
      <c r="B3673">
        <v>2016</v>
      </c>
      <c r="C3673">
        <v>8</v>
      </c>
      <c r="E3673" t="s">
        <v>1907</v>
      </c>
      <c r="F3673" t="s">
        <v>1908</v>
      </c>
      <c r="G3673" t="s">
        <v>102</v>
      </c>
      <c r="H3673" t="s">
        <v>4030</v>
      </c>
      <c r="I3673">
        <v>2018</v>
      </c>
      <c r="J3673">
        <v>1</v>
      </c>
      <c r="K3673" s="6">
        <v>43190</v>
      </c>
      <c r="L3673">
        <v>19</v>
      </c>
      <c r="M3673">
        <v>6</v>
      </c>
      <c r="N3673" t="s">
        <v>195</v>
      </c>
      <c r="O3673" s="8">
        <v>5.43</v>
      </c>
      <c r="P3673" s="8">
        <v>5.28</v>
      </c>
      <c r="Q3673" s="8">
        <v>5.19</v>
      </c>
      <c r="R3673" s="8">
        <v>5.56</v>
      </c>
      <c r="S3673" s="8">
        <v>4.3</v>
      </c>
      <c r="T3673" s="8">
        <v>6.5</v>
      </c>
      <c r="U3673" s="8">
        <v>0.53</v>
      </c>
      <c r="V3673" s="9">
        <v>24</v>
      </c>
      <c r="W3673" s="8">
        <v>0.36999999999999922</v>
      </c>
      <c r="X3673" s="8">
        <v>2.2000000000000002</v>
      </c>
      <c r="Y3673" s="8">
        <v>0.14999999999999947</v>
      </c>
      <c r="Z3673" s="8">
        <v>3.0000000000000249E-2</v>
      </c>
      <c r="AA3673">
        <v>-0.26000000000000068</v>
      </c>
      <c r="AF3673" t="s">
        <v>4031</v>
      </c>
      <c r="AG3673" t="s">
        <v>1910</v>
      </c>
      <c r="AH3673" t="s">
        <v>1911</v>
      </c>
      <c r="AI3673" t="s">
        <v>1939</v>
      </c>
      <c r="AJ3673" s="7">
        <v>43190</v>
      </c>
      <c r="AK3673" t="s">
        <v>4187</v>
      </c>
      <c r="AL3673" t="s">
        <v>1908</v>
      </c>
      <c r="AM3673" t="s">
        <v>4032</v>
      </c>
      <c r="AN3673" t="s">
        <v>4206</v>
      </c>
      <c r="AO3673" t="str">
        <f>TEXT(A3673,"yyyy-mm-dd")</f>
        <v>2016-08-31</v>
      </c>
    </row>
    <row r="3674" spans="1:41">
      <c r="A3674" s="6" t="s">
        <v>4186</v>
      </c>
      <c r="B3674">
        <v>2016</v>
      </c>
      <c r="C3674">
        <v>8</v>
      </c>
      <c r="E3674" t="s">
        <v>1907</v>
      </c>
      <c r="F3674" t="s">
        <v>1908</v>
      </c>
      <c r="G3674" t="s">
        <v>102</v>
      </c>
      <c r="H3674" t="s">
        <v>3908</v>
      </c>
      <c r="I3674">
        <v>2017</v>
      </c>
      <c r="J3674">
        <v>4</v>
      </c>
      <c r="K3674" s="6">
        <v>43100</v>
      </c>
      <c r="L3674">
        <v>16</v>
      </c>
      <c r="M3674">
        <v>5</v>
      </c>
      <c r="N3674" t="s">
        <v>222</v>
      </c>
      <c r="O3674" s="8">
        <v>5.27</v>
      </c>
      <c r="P3674" s="8">
        <v>5.25</v>
      </c>
      <c r="Q3674" s="8">
        <v>5</v>
      </c>
      <c r="R3674" s="8">
        <v>5.5</v>
      </c>
      <c r="S3674" s="8">
        <v>4.3</v>
      </c>
      <c r="T3674" s="8">
        <v>6.25</v>
      </c>
      <c r="U3674" s="8">
        <v>0.46</v>
      </c>
      <c r="V3674" s="9">
        <v>30</v>
      </c>
      <c r="W3674" s="8">
        <v>0.5</v>
      </c>
      <c r="X3674" s="8">
        <v>1.9500000000000002</v>
      </c>
      <c r="Y3674" s="8">
        <v>1.9999999999999574E-2</v>
      </c>
      <c r="Z3674" s="8">
        <v>9.9999999999999645E-2</v>
      </c>
      <c r="AA3674">
        <v>0</v>
      </c>
      <c r="AF3674" t="s">
        <v>3919</v>
      </c>
      <c r="AG3674" t="s">
        <v>1910</v>
      </c>
      <c r="AH3674" t="s">
        <v>1911</v>
      </c>
      <c r="AI3674" t="s">
        <v>1934</v>
      </c>
      <c r="AJ3674" s="7">
        <v>43100</v>
      </c>
      <c r="AK3674" t="s">
        <v>4187</v>
      </c>
      <c r="AL3674" t="s">
        <v>1908</v>
      </c>
      <c r="AM3674" t="s">
        <v>3910</v>
      </c>
      <c r="AN3674" t="s">
        <v>4205</v>
      </c>
      <c r="AO3674" t="str">
        <f>TEXT(A3674,"yyyy-mm-dd")</f>
        <v>2016-08-31</v>
      </c>
    </row>
    <row r="3675" spans="1:41">
      <c r="A3675" s="6" t="s">
        <v>4186</v>
      </c>
      <c r="B3675">
        <v>2016</v>
      </c>
      <c r="C3675">
        <v>8</v>
      </c>
      <c r="E3675" t="s">
        <v>1907</v>
      </c>
      <c r="F3675" t="s">
        <v>1908</v>
      </c>
      <c r="G3675" t="s">
        <v>102</v>
      </c>
      <c r="H3675" t="s">
        <v>3804</v>
      </c>
      <c r="I3675">
        <v>2017</v>
      </c>
      <c r="J3675">
        <v>3</v>
      </c>
      <c r="K3675" s="6">
        <v>43008</v>
      </c>
      <c r="L3675">
        <v>13</v>
      </c>
      <c r="M3675">
        <v>4</v>
      </c>
      <c r="N3675" t="s">
        <v>252</v>
      </c>
      <c r="O3675" s="8">
        <v>5.07</v>
      </c>
      <c r="P3675" s="8">
        <v>5</v>
      </c>
      <c r="Q3675" s="8">
        <v>4.75</v>
      </c>
      <c r="R3675" s="8">
        <v>5.25</v>
      </c>
      <c r="S3675" s="8">
        <v>4.3</v>
      </c>
      <c r="T3675" s="8">
        <v>6</v>
      </c>
      <c r="U3675" s="8">
        <v>0.38</v>
      </c>
      <c r="V3675" s="9">
        <v>30</v>
      </c>
      <c r="W3675" s="8">
        <v>0.5</v>
      </c>
      <c r="X3675" s="8">
        <v>1.7000000000000002</v>
      </c>
      <c r="Y3675" s="8">
        <v>7.0000000000000284E-2</v>
      </c>
      <c r="Z3675" s="8">
        <v>0</v>
      </c>
      <c r="AA3675">
        <v>0</v>
      </c>
      <c r="AF3675" t="s">
        <v>3805</v>
      </c>
      <c r="AG3675" t="s">
        <v>1910</v>
      </c>
      <c r="AH3675" t="s">
        <v>1911</v>
      </c>
      <c r="AI3675" t="s">
        <v>1929</v>
      </c>
      <c r="AJ3675" s="7">
        <v>43008</v>
      </c>
      <c r="AK3675" t="s">
        <v>4187</v>
      </c>
      <c r="AL3675" t="s">
        <v>1908</v>
      </c>
      <c r="AM3675" t="s">
        <v>3806</v>
      </c>
      <c r="AN3675" t="s">
        <v>4204</v>
      </c>
      <c r="AO3675" t="str">
        <f>TEXT(A3675,"yyyy-mm-dd")</f>
        <v>2016-08-31</v>
      </c>
    </row>
    <row r="3676" spans="1:41">
      <c r="A3676" s="6" t="s">
        <v>4186</v>
      </c>
      <c r="B3676">
        <v>2016</v>
      </c>
      <c r="C3676">
        <v>8</v>
      </c>
      <c r="E3676" t="s">
        <v>1907</v>
      </c>
      <c r="F3676" t="s">
        <v>1908</v>
      </c>
      <c r="G3676" t="s">
        <v>102</v>
      </c>
      <c r="H3676" t="s">
        <v>3701</v>
      </c>
      <c r="I3676">
        <v>2017</v>
      </c>
      <c r="J3676">
        <v>2</v>
      </c>
      <c r="K3676" s="6">
        <v>42916</v>
      </c>
      <c r="L3676">
        <v>10</v>
      </c>
      <c r="M3676">
        <v>3</v>
      </c>
      <c r="N3676" t="s">
        <v>164</v>
      </c>
      <c r="O3676" s="8">
        <v>4.96</v>
      </c>
      <c r="P3676" s="8">
        <v>5</v>
      </c>
      <c r="Q3676" s="8">
        <v>4.75</v>
      </c>
      <c r="R3676" s="8">
        <v>5</v>
      </c>
      <c r="S3676" s="8">
        <v>4.3</v>
      </c>
      <c r="T3676" s="8">
        <v>5.75</v>
      </c>
      <c r="U3676" s="8">
        <v>0.35</v>
      </c>
      <c r="V3676" s="9">
        <v>30</v>
      </c>
      <c r="W3676" s="8">
        <v>0.25</v>
      </c>
      <c r="X3676" s="8">
        <v>1.4500000000000002</v>
      </c>
      <c r="Y3676" s="8">
        <v>-4.0000000000000036E-2</v>
      </c>
      <c r="Z3676" s="8">
        <v>9.9999999999999645E-2</v>
      </c>
      <c r="AA3676">
        <v>-0.25</v>
      </c>
      <c r="AF3676" t="s">
        <v>3702</v>
      </c>
      <c r="AG3676" t="s">
        <v>1910</v>
      </c>
      <c r="AH3676" t="s">
        <v>1911</v>
      </c>
      <c r="AI3676" t="s">
        <v>1924</v>
      </c>
      <c r="AJ3676" s="7">
        <v>42916</v>
      </c>
      <c r="AK3676" t="s">
        <v>4187</v>
      </c>
      <c r="AL3676" t="s">
        <v>1908</v>
      </c>
      <c r="AM3676" t="s">
        <v>3703</v>
      </c>
      <c r="AN3676" t="s">
        <v>4203</v>
      </c>
      <c r="AO3676" t="str">
        <f>TEXT(A3676,"yyyy-mm-dd")</f>
        <v>2016-08-31</v>
      </c>
    </row>
    <row r="3677" spans="1:41">
      <c r="A3677" s="6" t="s">
        <v>4186</v>
      </c>
      <c r="B3677">
        <v>2016</v>
      </c>
      <c r="C3677">
        <v>8</v>
      </c>
      <c r="E3677" t="s">
        <v>1907</v>
      </c>
      <c r="F3677" t="s">
        <v>1908</v>
      </c>
      <c r="G3677" t="s">
        <v>102</v>
      </c>
      <c r="H3677" t="s">
        <v>3594</v>
      </c>
      <c r="I3677">
        <v>2017</v>
      </c>
      <c r="J3677">
        <v>1</v>
      </c>
      <c r="K3677" s="6">
        <v>42825</v>
      </c>
      <c r="L3677">
        <v>7</v>
      </c>
      <c r="M3677">
        <v>2</v>
      </c>
      <c r="N3677" t="s">
        <v>192</v>
      </c>
      <c r="O3677" s="8">
        <v>4.75</v>
      </c>
      <c r="P3677" s="8">
        <v>4.75</v>
      </c>
      <c r="Q3677" s="8">
        <v>4.55</v>
      </c>
      <c r="R3677" s="8">
        <v>4.75</v>
      </c>
      <c r="S3677" s="8">
        <v>4.25</v>
      </c>
      <c r="T3677" s="8">
        <v>5.5</v>
      </c>
      <c r="U3677" s="8">
        <v>0.28000000000000003</v>
      </c>
      <c r="V3677" s="9">
        <v>30</v>
      </c>
      <c r="W3677" s="8">
        <v>0.20000000000000018</v>
      </c>
      <c r="X3677" s="8">
        <v>1.25</v>
      </c>
      <c r="Y3677" s="8">
        <v>0</v>
      </c>
      <c r="Z3677" s="8">
        <v>0</v>
      </c>
      <c r="AA3677">
        <v>-0.29999999999999982</v>
      </c>
      <c r="AF3677" t="s">
        <v>3595</v>
      </c>
      <c r="AG3677" t="s">
        <v>1910</v>
      </c>
      <c r="AH3677" t="s">
        <v>1911</v>
      </c>
      <c r="AI3677" t="s">
        <v>1919</v>
      </c>
      <c r="AJ3677" s="7">
        <v>42825</v>
      </c>
      <c r="AK3677" t="s">
        <v>4187</v>
      </c>
      <c r="AL3677" t="s">
        <v>1908</v>
      </c>
      <c r="AM3677" t="s">
        <v>3596</v>
      </c>
      <c r="AN3677" t="s">
        <v>4202</v>
      </c>
      <c r="AO3677" t="str">
        <f>TEXT(A3677,"yyyy-mm-dd")</f>
        <v>2016-08-31</v>
      </c>
    </row>
    <row r="3678" spans="1:41">
      <c r="A3678" s="6" t="s">
        <v>4186</v>
      </c>
      <c r="B3678">
        <v>2016</v>
      </c>
      <c r="C3678">
        <v>8</v>
      </c>
      <c r="E3678" t="s">
        <v>1907</v>
      </c>
      <c r="F3678" t="s">
        <v>1908</v>
      </c>
      <c r="G3678" t="s">
        <v>102</v>
      </c>
      <c r="H3678" t="s">
        <v>3472</v>
      </c>
      <c r="I3678">
        <v>2016</v>
      </c>
      <c r="J3678">
        <v>4</v>
      </c>
      <c r="K3678" s="6">
        <v>42735</v>
      </c>
      <c r="L3678">
        <v>4</v>
      </c>
      <c r="M3678">
        <v>1</v>
      </c>
      <c r="N3678" t="s">
        <v>219</v>
      </c>
      <c r="O3678" s="8">
        <v>4.63</v>
      </c>
      <c r="P3678" s="8">
        <v>4.5</v>
      </c>
      <c r="Q3678" s="8">
        <v>4.5</v>
      </c>
      <c r="R3678" s="8">
        <v>4.75</v>
      </c>
      <c r="S3678" s="8">
        <v>4.25</v>
      </c>
      <c r="T3678" s="8">
        <v>5.25</v>
      </c>
      <c r="U3678" s="8">
        <v>0.22</v>
      </c>
      <c r="V3678" s="9">
        <v>31</v>
      </c>
      <c r="W3678" s="8">
        <v>0.25</v>
      </c>
      <c r="X3678" s="8">
        <v>1</v>
      </c>
      <c r="Y3678" s="8">
        <v>0.12999999999999989</v>
      </c>
      <c r="Z3678" s="8">
        <v>0</v>
      </c>
      <c r="AA3678">
        <v>0</v>
      </c>
      <c r="AF3678" t="s">
        <v>3483</v>
      </c>
      <c r="AG3678" t="s">
        <v>1910</v>
      </c>
      <c r="AH3678" t="s">
        <v>1911</v>
      </c>
      <c r="AI3678" t="s">
        <v>1915</v>
      </c>
      <c r="AJ3678" s="7">
        <v>42735</v>
      </c>
      <c r="AK3678" t="s">
        <v>4187</v>
      </c>
      <c r="AL3678" t="s">
        <v>1908</v>
      </c>
      <c r="AM3678" t="s">
        <v>3474</v>
      </c>
      <c r="AN3678" t="s">
        <v>4201</v>
      </c>
      <c r="AO3678" t="str">
        <f>TEXT(A3678,"yyyy-mm-dd")</f>
        <v>2016-08-31</v>
      </c>
    </row>
    <row r="3679" spans="1:41">
      <c r="A3679" s="6" t="s">
        <v>4186</v>
      </c>
      <c r="B3679">
        <v>2016</v>
      </c>
      <c r="C3679">
        <v>8</v>
      </c>
      <c r="E3679" t="s">
        <v>1907</v>
      </c>
      <c r="F3679" t="s">
        <v>1908</v>
      </c>
      <c r="G3679" t="s">
        <v>102</v>
      </c>
      <c r="H3679" t="s">
        <v>3368</v>
      </c>
      <c r="I3679">
        <v>2016</v>
      </c>
      <c r="J3679">
        <v>3</v>
      </c>
      <c r="K3679" s="6">
        <v>42643</v>
      </c>
      <c r="L3679">
        <v>1</v>
      </c>
      <c r="M3679">
        <v>0</v>
      </c>
      <c r="N3679" t="s">
        <v>169</v>
      </c>
      <c r="O3679" s="8">
        <v>4.3600000000000003</v>
      </c>
      <c r="P3679" s="8">
        <v>4.25</v>
      </c>
      <c r="Q3679" s="8">
        <v>4.25</v>
      </c>
      <c r="R3679" s="8">
        <v>4.45</v>
      </c>
      <c r="S3679" s="8">
        <v>4.25</v>
      </c>
      <c r="T3679" s="8">
        <v>4.75</v>
      </c>
      <c r="U3679" s="8">
        <v>0.19</v>
      </c>
      <c r="V3679" s="9">
        <v>31</v>
      </c>
      <c r="W3679" s="8">
        <v>0.20000000000000018</v>
      </c>
      <c r="X3679" s="8">
        <v>0.5</v>
      </c>
      <c r="Y3679" s="8">
        <v>0.11000000000000032</v>
      </c>
      <c r="Z3679" s="8">
        <v>0</v>
      </c>
      <c r="AA3679">
        <v>-0.12999999999999989</v>
      </c>
      <c r="AF3679" t="s">
        <v>3369</v>
      </c>
      <c r="AG3679" t="s">
        <v>1910</v>
      </c>
      <c r="AH3679" t="s">
        <v>1911</v>
      </c>
      <c r="AI3679" t="s">
        <v>1912</v>
      </c>
      <c r="AJ3679" s="7">
        <v>42643</v>
      </c>
      <c r="AK3679" t="s">
        <v>4187</v>
      </c>
      <c r="AL3679" t="s">
        <v>1908</v>
      </c>
      <c r="AM3679" t="s">
        <v>3370</v>
      </c>
      <c r="AN3679" t="s">
        <v>4200</v>
      </c>
      <c r="AO3679" t="str">
        <f>TEXT(A3679,"yyyy-mm-dd")</f>
        <v>2016-08-31</v>
      </c>
    </row>
    <row r="3680" spans="1:41">
      <c r="A3680" s="6" t="s">
        <v>4186</v>
      </c>
      <c r="B3680">
        <v>2016</v>
      </c>
      <c r="C3680">
        <v>8</v>
      </c>
      <c r="E3680" t="s">
        <v>100</v>
      </c>
      <c r="F3680" t="s">
        <v>101</v>
      </c>
      <c r="G3680" t="s">
        <v>83</v>
      </c>
      <c r="H3680" t="s">
        <v>3889</v>
      </c>
      <c r="I3680">
        <v>2018</v>
      </c>
      <c r="K3680" s="6">
        <v>43465</v>
      </c>
      <c r="L3680">
        <v>28</v>
      </c>
      <c r="N3680" t="s">
        <v>593</v>
      </c>
      <c r="O3680" s="8">
        <v>3.01</v>
      </c>
      <c r="P3680" s="8">
        <v>3</v>
      </c>
      <c r="Q3680" s="8">
        <v>2.8</v>
      </c>
      <c r="R3680" s="8">
        <v>3.13</v>
      </c>
      <c r="S3680" s="8">
        <v>2.5</v>
      </c>
      <c r="T3680" s="8">
        <v>3.58</v>
      </c>
      <c r="U3680" s="8">
        <v>0.3</v>
      </c>
      <c r="V3680" s="9">
        <v>24</v>
      </c>
      <c r="W3680" s="8">
        <v>0.33000000000000007</v>
      </c>
      <c r="X3680" s="8">
        <v>1.08</v>
      </c>
      <c r="Y3680" s="8">
        <v>9.9999999999997868E-3</v>
      </c>
      <c r="Z3680" s="8">
        <v>0</v>
      </c>
      <c r="AA3680">
        <v>2.9999999999999805E-2</v>
      </c>
      <c r="AF3680" t="s">
        <v>10177</v>
      </c>
      <c r="AG3680" t="s">
        <v>9655</v>
      </c>
      <c r="AH3680" t="s">
        <v>9656</v>
      </c>
      <c r="AI3680" t="s">
        <v>9708</v>
      </c>
      <c r="AJ3680" s="7">
        <v>43465</v>
      </c>
      <c r="AK3680" t="s">
        <v>4187</v>
      </c>
      <c r="AL3680" t="s">
        <v>109</v>
      </c>
      <c r="AM3680" t="s">
        <v>3891</v>
      </c>
      <c r="AN3680" t="s">
        <v>10186</v>
      </c>
    </row>
    <row r="3681" spans="1:41">
      <c r="A3681" s="6" t="s">
        <v>4186</v>
      </c>
      <c r="B3681">
        <v>2016</v>
      </c>
      <c r="C3681">
        <v>8</v>
      </c>
      <c r="E3681" t="s">
        <v>100</v>
      </c>
      <c r="F3681" t="s">
        <v>101</v>
      </c>
      <c r="G3681" t="s">
        <v>102</v>
      </c>
      <c r="H3681" t="s">
        <v>3908</v>
      </c>
      <c r="I3681">
        <v>2017</v>
      </c>
      <c r="J3681">
        <v>4</v>
      </c>
      <c r="K3681" s="6">
        <v>43100</v>
      </c>
      <c r="L3681">
        <v>16</v>
      </c>
      <c r="M3681">
        <v>5</v>
      </c>
      <c r="N3681" t="s">
        <v>222</v>
      </c>
      <c r="O3681" s="8">
        <v>2.81</v>
      </c>
      <c r="P3681" s="8">
        <v>2.8</v>
      </c>
      <c r="Q3681" s="8">
        <v>2.6</v>
      </c>
      <c r="R3681" s="8">
        <v>3.05</v>
      </c>
      <c r="S3681" s="8">
        <v>2</v>
      </c>
      <c r="T3681" s="8">
        <v>3.6</v>
      </c>
      <c r="U3681" s="8">
        <v>0.42</v>
      </c>
      <c r="V3681" s="9">
        <v>32</v>
      </c>
      <c r="W3681" s="8">
        <v>0.44999999999999973</v>
      </c>
      <c r="X3681" s="8">
        <v>1.6</v>
      </c>
      <c r="Y3681" s="8">
        <v>1.0000000000000231E-2</v>
      </c>
      <c r="Z3681" s="8">
        <v>0</v>
      </c>
      <c r="AA3681">
        <v>-2.0000000000000018E-2</v>
      </c>
      <c r="AF3681" t="s">
        <v>3909</v>
      </c>
      <c r="AG3681" t="s">
        <v>106</v>
      </c>
      <c r="AH3681" t="s">
        <v>107</v>
      </c>
      <c r="AI3681" t="s">
        <v>2667</v>
      </c>
      <c r="AJ3681" s="7">
        <v>43100</v>
      </c>
      <c r="AK3681" t="s">
        <v>4187</v>
      </c>
      <c r="AL3681" t="s">
        <v>109</v>
      </c>
      <c r="AM3681" t="s">
        <v>3910</v>
      </c>
      <c r="AN3681" t="s">
        <v>4199</v>
      </c>
      <c r="AO3681" t="str">
        <f>TEXT(A3681,"yyyy-mm-dd")</f>
        <v>2016-08-31</v>
      </c>
    </row>
    <row r="3682" spans="1:41">
      <c r="A3682" s="6" t="s">
        <v>4186</v>
      </c>
      <c r="B3682">
        <v>2016</v>
      </c>
      <c r="C3682">
        <v>8</v>
      </c>
      <c r="E3682" t="s">
        <v>100</v>
      </c>
      <c r="F3682" t="s">
        <v>101</v>
      </c>
      <c r="G3682" t="s">
        <v>83</v>
      </c>
      <c r="H3682" t="s">
        <v>3453</v>
      </c>
      <c r="I3682">
        <v>2017</v>
      </c>
      <c r="K3682" s="6">
        <v>43100</v>
      </c>
      <c r="L3682">
        <v>16</v>
      </c>
      <c r="N3682" t="s">
        <v>222</v>
      </c>
      <c r="O3682" s="8">
        <v>2.52</v>
      </c>
      <c r="P3682" s="8">
        <v>2.6</v>
      </c>
      <c r="Q3682" s="8">
        <v>2.4</v>
      </c>
      <c r="R3682" s="8">
        <v>2.7</v>
      </c>
      <c r="S3682" s="8">
        <v>1.9</v>
      </c>
      <c r="T3682" s="8">
        <v>3.3</v>
      </c>
      <c r="U3682" s="8">
        <v>0.28000000000000003</v>
      </c>
      <c r="V3682" s="9">
        <v>31</v>
      </c>
      <c r="W3682" s="8">
        <v>0.30000000000000027</v>
      </c>
      <c r="X3682" s="8">
        <v>1.4</v>
      </c>
      <c r="Y3682" s="8">
        <v>-8.0000000000000071E-2</v>
      </c>
      <c r="Z3682" s="8">
        <v>-4.9999999999999822E-2</v>
      </c>
      <c r="AA3682">
        <v>7.0000000000000284E-2</v>
      </c>
      <c r="AF3682" t="s">
        <v>10138</v>
      </c>
      <c r="AG3682" t="s">
        <v>9655</v>
      </c>
      <c r="AH3682" t="s">
        <v>9656</v>
      </c>
      <c r="AI3682" t="s">
        <v>9669</v>
      </c>
      <c r="AJ3682" s="7">
        <v>43100</v>
      </c>
      <c r="AK3682" t="s">
        <v>4187</v>
      </c>
      <c r="AL3682" t="s">
        <v>109</v>
      </c>
      <c r="AM3682" t="s">
        <v>3455</v>
      </c>
      <c r="AN3682" t="s">
        <v>10159</v>
      </c>
    </row>
    <row r="3683" spans="1:41">
      <c r="A3683" s="6" t="s">
        <v>4186</v>
      </c>
      <c r="B3683">
        <v>2016</v>
      </c>
      <c r="C3683">
        <v>8</v>
      </c>
      <c r="E3683" t="s">
        <v>100</v>
      </c>
      <c r="F3683" t="s">
        <v>101</v>
      </c>
      <c r="G3683" t="s">
        <v>102</v>
      </c>
      <c r="H3683" t="s">
        <v>3804</v>
      </c>
      <c r="I3683">
        <v>2017</v>
      </c>
      <c r="J3683">
        <v>3</v>
      </c>
      <c r="K3683" s="6">
        <v>43008</v>
      </c>
      <c r="L3683">
        <v>13</v>
      </c>
      <c r="M3683">
        <v>4</v>
      </c>
      <c r="N3683" t="s">
        <v>252</v>
      </c>
      <c r="O3683" s="8">
        <v>2.68</v>
      </c>
      <c r="P3683" s="8">
        <v>2.65</v>
      </c>
      <c r="Q3683" s="8">
        <v>2.5</v>
      </c>
      <c r="R3683" s="8">
        <v>2.83</v>
      </c>
      <c r="S3683" s="8">
        <v>1.7</v>
      </c>
      <c r="T3683" s="8">
        <v>3.4</v>
      </c>
      <c r="U3683" s="8">
        <v>0.32</v>
      </c>
      <c r="V3683" s="9">
        <v>32</v>
      </c>
      <c r="W3683" s="8">
        <v>0.33000000000000007</v>
      </c>
      <c r="X3683" s="8">
        <v>1.7</v>
      </c>
      <c r="Y3683" s="8">
        <v>3.0000000000000249E-2</v>
      </c>
      <c r="Z3683" s="8">
        <v>-0.12999999999999989</v>
      </c>
      <c r="AA3683">
        <v>-4.9999999999999822E-2</v>
      </c>
      <c r="AF3683" t="s">
        <v>3906</v>
      </c>
      <c r="AG3683" t="s">
        <v>106</v>
      </c>
      <c r="AH3683" t="s">
        <v>107</v>
      </c>
      <c r="AI3683" t="s">
        <v>502</v>
      </c>
      <c r="AJ3683" s="7">
        <v>43008</v>
      </c>
      <c r="AK3683" t="s">
        <v>4187</v>
      </c>
      <c r="AL3683" t="s">
        <v>109</v>
      </c>
      <c r="AM3683" t="s">
        <v>3806</v>
      </c>
      <c r="AN3683" t="s">
        <v>4198</v>
      </c>
      <c r="AO3683" t="str">
        <f>TEXT(A3683,"yyyy-mm-dd")</f>
        <v>2016-08-31</v>
      </c>
    </row>
    <row r="3684" spans="1:41">
      <c r="A3684" s="6" t="s">
        <v>4186</v>
      </c>
      <c r="B3684">
        <v>2016</v>
      </c>
      <c r="C3684">
        <v>8</v>
      </c>
      <c r="E3684" t="s">
        <v>100</v>
      </c>
      <c r="F3684" t="s">
        <v>101</v>
      </c>
      <c r="G3684" t="s">
        <v>102</v>
      </c>
      <c r="H3684" t="s">
        <v>3701</v>
      </c>
      <c r="I3684">
        <v>2017</v>
      </c>
      <c r="J3684">
        <v>2</v>
      </c>
      <c r="K3684" s="6">
        <v>42916</v>
      </c>
      <c r="L3684">
        <v>10</v>
      </c>
      <c r="M3684">
        <v>3</v>
      </c>
      <c r="N3684" t="s">
        <v>164</v>
      </c>
      <c r="O3684" s="8">
        <v>2.37</v>
      </c>
      <c r="P3684" s="8">
        <v>2.33</v>
      </c>
      <c r="Q3684" s="8">
        <v>2.1</v>
      </c>
      <c r="R3684" s="8">
        <v>2.58</v>
      </c>
      <c r="S3684" s="8">
        <v>1.67</v>
      </c>
      <c r="T3684" s="8">
        <v>3.8</v>
      </c>
      <c r="U3684" s="8">
        <v>0.42</v>
      </c>
      <c r="V3684" s="9">
        <v>32</v>
      </c>
      <c r="W3684" s="8">
        <v>0.48</v>
      </c>
      <c r="X3684" s="8">
        <v>2.13</v>
      </c>
      <c r="Y3684" s="8">
        <v>4.0000000000000036E-2</v>
      </c>
      <c r="Z3684" s="8">
        <v>-0.16999999999999993</v>
      </c>
      <c r="AA3684">
        <v>1.9999999999999574E-2</v>
      </c>
      <c r="AF3684" t="s">
        <v>3904</v>
      </c>
      <c r="AG3684" t="s">
        <v>106</v>
      </c>
      <c r="AH3684" t="s">
        <v>107</v>
      </c>
      <c r="AI3684" t="s">
        <v>497</v>
      </c>
      <c r="AJ3684" s="7">
        <v>42916</v>
      </c>
      <c r="AK3684" t="s">
        <v>4187</v>
      </c>
      <c r="AL3684" t="s">
        <v>109</v>
      </c>
      <c r="AM3684" t="s">
        <v>3703</v>
      </c>
      <c r="AN3684" t="s">
        <v>4197</v>
      </c>
      <c r="AO3684" t="str">
        <f>TEXT(A3684,"yyyy-mm-dd")</f>
        <v>2016-08-31</v>
      </c>
    </row>
    <row r="3685" spans="1:41">
      <c r="A3685" s="6" t="s">
        <v>4186</v>
      </c>
      <c r="B3685">
        <v>2016</v>
      </c>
      <c r="C3685">
        <v>8</v>
      </c>
      <c r="E3685" t="s">
        <v>100</v>
      </c>
      <c r="F3685" t="s">
        <v>101</v>
      </c>
      <c r="G3685" t="s">
        <v>102</v>
      </c>
      <c r="H3685" t="s">
        <v>3594</v>
      </c>
      <c r="I3685">
        <v>2017</v>
      </c>
      <c r="J3685">
        <v>1</v>
      </c>
      <c r="K3685" s="6">
        <v>42825</v>
      </c>
      <c r="L3685">
        <v>7</v>
      </c>
      <c r="M3685">
        <v>2</v>
      </c>
      <c r="N3685" t="s">
        <v>192</v>
      </c>
      <c r="O3685" s="8">
        <v>2.23</v>
      </c>
      <c r="P3685" s="8">
        <v>2.2400000000000002</v>
      </c>
      <c r="Q3685" s="8">
        <v>1.84</v>
      </c>
      <c r="R3685" s="8">
        <v>2.5299999999999998</v>
      </c>
      <c r="S3685" s="8">
        <v>1.3</v>
      </c>
      <c r="T3685" s="8">
        <v>3.3</v>
      </c>
      <c r="U3685" s="8">
        <v>0.49</v>
      </c>
      <c r="V3685" s="9">
        <v>32</v>
      </c>
      <c r="W3685" s="8">
        <v>0.68999999999999972</v>
      </c>
      <c r="X3685" s="8">
        <v>1.9999999999999998</v>
      </c>
      <c r="Y3685" s="8">
        <v>-1.0000000000000231E-2</v>
      </c>
      <c r="Z3685" s="8">
        <v>-0.25999999999999979</v>
      </c>
      <c r="AA3685">
        <v>-6.6613381477509392E-16</v>
      </c>
      <c r="AF3685" t="s">
        <v>3902</v>
      </c>
      <c r="AG3685" t="s">
        <v>106</v>
      </c>
      <c r="AH3685" t="s">
        <v>107</v>
      </c>
      <c r="AI3685" t="s">
        <v>427</v>
      </c>
      <c r="AJ3685" s="7">
        <v>42825</v>
      </c>
      <c r="AK3685" t="s">
        <v>4187</v>
      </c>
      <c r="AL3685" t="s">
        <v>109</v>
      </c>
      <c r="AM3685" t="s">
        <v>3596</v>
      </c>
      <c r="AN3685" t="s">
        <v>4196</v>
      </c>
      <c r="AO3685" t="str">
        <f>TEXT(A3685,"yyyy-mm-dd")</f>
        <v>2016-08-31</v>
      </c>
    </row>
    <row r="3686" spans="1:41">
      <c r="A3686" s="6" t="s">
        <v>4186</v>
      </c>
      <c r="B3686">
        <v>2016</v>
      </c>
      <c r="C3686">
        <v>8</v>
      </c>
      <c r="E3686" t="s">
        <v>100</v>
      </c>
      <c r="F3686" t="s">
        <v>101</v>
      </c>
      <c r="G3686" t="s">
        <v>102</v>
      </c>
      <c r="H3686" t="s">
        <v>3472</v>
      </c>
      <c r="I3686">
        <v>2016</v>
      </c>
      <c r="J3686">
        <v>4</v>
      </c>
      <c r="K3686" s="6">
        <v>42735</v>
      </c>
      <c r="L3686">
        <v>4</v>
      </c>
      <c r="M3686">
        <v>1</v>
      </c>
      <c r="N3686" t="s">
        <v>219</v>
      </c>
      <c r="O3686" s="8">
        <v>1.85</v>
      </c>
      <c r="P3686" s="8">
        <v>1.8</v>
      </c>
      <c r="Q3686" s="8">
        <v>1.5</v>
      </c>
      <c r="R3686" s="8">
        <v>2.19</v>
      </c>
      <c r="S3686" s="8">
        <v>0.2</v>
      </c>
      <c r="T3686" s="8">
        <v>3.4</v>
      </c>
      <c r="U3686" s="8">
        <v>0.56999999999999995</v>
      </c>
      <c r="V3686" s="9">
        <v>35</v>
      </c>
      <c r="W3686" s="8">
        <v>0.69</v>
      </c>
      <c r="X3686" s="8">
        <v>3.1999999999999997</v>
      </c>
      <c r="Y3686" s="8">
        <v>5.0000000000000044E-2</v>
      </c>
      <c r="Z3686" s="8">
        <v>-0.47</v>
      </c>
      <c r="AA3686">
        <v>-5.0000000000000044E-2</v>
      </c>
      <c r="AF3686" t="s">
        <v>3473</v>
      </c>
      <c r="AG3686" t="s">
        <v>106</v>
      </c>
      <c r="AH3686" t="s">
        <v>107</v>
      </c>
      <c r="AI3686" t="s">
        <v>340</v>
      </c>
      <c r="AJ3686" s="7">
        <v>42735</v>
      </c>
      <c r="AK3686" t="s">
        <v>4187</v>
      </c>
      <c r="AL3686" t="s">
        <v>109</v>
      </c>
      <c r="AM3686" t="s">
        <v>3474</v>
      </c>
      <c r="AN3686" t="s">
        <v>4195</v>
      </c>
      <c r="AO3686" t="str">
        <f>TEXT(A3686,"yyyy-mm-dd")</f>
        <v>2016-08-31</v>
      </c>
    </row>
    <row r="3687" spans="1:41">
      <c r="A3687" s="6" t="s">
        <v>4186</v>
      </c>
      <c r="B3687">
        <v>2016</v>
      </c>
      <c r="C3687">
        <v>8</v>
      </c>
      <c r="E3687" t="s">
        <v>100</v>
      </c>
      <c r="F3687" t="s">
        <v>101</v>
      </c>
      <c r="G3687" t="s">
        <v>83</v>
      </c>
      <c r="H3687" t="s">
        <v>3018</v>
      </c>
      <c r="I3687">
        <v>2016</v>
      </c>
      <c r="K3687" s="6">
        <v>42735</v>
      </c>
      <c r="L3687">
        <v>4</v>
      </c>
      <c r="N3687" t="s">
        <v>219</v>
      </c>
      <c r="O3687" s="8">
        <v>2.16</v>
      </c>
      <c r="P3687" s="8">
        <v>2.2000000000000002</v>
      </c>
      <c r="Q3687" s="8">
        <v>1.95</v>
      </c>
      <c r="R3687" s="8">
        <v>2.3199999999999998</v>
      </c>
      <c r="S3687" s="8">
        <v>1.7</v>
      </c>
      <c r="T3687" s="8">
        <v>3</v>
      </c>
      <c r="U3687" s="8">
        <v>0.27</v>
      </c>
      <c r="V3687" s="9">
        <v>31</v>
      </c>
      <c r="W3687" s="8">
        <v>0.36999999999999988</v>
      </c>
      <c r="X3687" s="8">
        <v>1.3</v>
      </c>
      <c r="Y3687" s="8">
        <v>-4.0000000000000036E-2</v>
      </c>
      <c r="Z3687" s="8">
        <v>-9.9999999999999645E-2</v>
      </c>
      <c r="AA3687">
        <v>9.000000000000008E-2</v>
      </c>
      <c r="AF3687" t="s">
        <v>10098</v>
      </c>
      <c r="AG3687" t="s">
        <v>9655</v>
      </c>
      <c r="AH3687" t="s">
        <v>9656</v>
      </c>
      <c r="AI3687" t="s">
        <v>9657</v>
      </c>
      <c r="AJ3687" s="7">
        <v>42735</v>
      </c>
      <c r="AK3687" t="s">
        <v>4187</v>
      </c>
      <c r="AL3687" t="s">
        <v>109</v>
      </c>
      <c r="AM3687" t="s">
        <v>3020</v>
      </c>
      <c r="AN3687" t="s">
        <v>10132</v>
      </c>
    </row>
    <row r="3688" spans="1:41">
      <c r="A3688" s="6" t="s">
        <v>4186</v>
      </c>
      <c r="B3688">
        <v>2016</v>
      </c>
      <c r="C3688">
        <v>8</v>
      </c>
      <c r="E3688" t="s">
        <v>100</v>
      </c>
      <c r="F3688" t="s">
        <v>101</v>
      </c>
      <c r="G3688" t="s">
        <v>102</v>
      </c>
      <c r="H3688" t="s">
        <v>3368</v>
      </c>
      <c r="I3688">
        <v>2016</v>
      </c>
      <c r="J3688">
        <v>3</v>
      </c>
      <c r="K3688" s="6">
        <v>42643</v>
      </c>
      <c r="L3688">
        <v>1</v>
      </c>
      <c r="M3688">
        <v>0</v>
      </c>
      <c r="N3688" t="s">
        <v>169</v>
      </c>
      <c r="O3688" s="8">
        <v>1.89</v>
      </c>
      <c r="P3688" s="8">
        <v>1.8</v>
      </c>
      <c r="Q3688" s="8">
        <v>1.6</v>
      </c>
      <c r="R3688" s="8">
        <v>2.2000000000000002</v>
      </c>
      <c r="S3688" s="8">
        <v>1.2</v>
      </c>
      <c r="T3688" s="8">
        <v>3.6</v>
      </c>
      <c r="U3688" s="8">
        <v>0.46</v>
      </c>
      <c r="V3688" s="9">
        <v>35</v>
      </c>
      <c r="W3688" s="8">
        <v>0.60000000000000009</v>
      </c>
      <c r="X3688" s="8">
        <v>2.4000000000000004</v>
      </c>
      <c r="Y3688" s="8">
        <v>8.9999999999999858E-2</v>
      </c>
      <c r="Z3688" s="8">
        <v>-0.21999999999999997</v>
      </c>
      <c r="AA3688">
        <v>0.10000000000000031</v>
      </c>
      <c r="AF3688" t="s">
        <v>3470</v>
      </c>
      <c r="AG3688" t="s">
        <v>106</v>
      </c>
      <c r="AH3688" t="s">
        <v>107</v>
      </c>
      <c r="AI3688" t="s">
        <v>108</v>
      </c>
      <c r="AJ3688" s="7">
        <v>42643</v>
      </c>
      <c r="AK3688" t="s">
        <v>4187</v>
      </c>
      <c r="AL3688" t="s">
        <v>109</v>
      </c>
      <c r="AM3688" t="s">
        <v>3370</v>
      </c>
      <c r="AN3688" t="s">
        <v>4194</v>
      </c>
      <c r="AO3688" t="str">
        <f>TEXT(A3688,"yyyy-mm-dd")</f>
        <v>2016-08-31</v>
      </c>
    </row>
    <row r="3689" spans="1:41">
      <c r="A3689" s="6" t="s">
        <v>4186</v>
      </c>
      <c r="B3689">
        <v>2016</v>
      </c>
      <c r="C3689">
        <v>8</v>
      </c>
      <c r="E3689" t="s">
        <v>2685</v>
      </c>
      <c r="F3689" t="s">
        <v>101</v>
      </c>
      <c r="G3689" t="s">
        <v>774</v>
      </c>
      <c r="H3689" t="s">
        <v>2686</v>
      </c>
      <c r="K3689" s="6"/>
      <c r="O3689" s="8">
        <v>3.15</v>
      </c>
      <c r="P3689" s="8">
        <v>3.1</v>
      </c>
      <c r="Q3689" s="8">
        <v>3</v>
      </c>
      <c r="R3689" s="8">
        <v>3.4</v>
      </c>
      <c r="S3689" s="8">
        <v>2.5</v>
      </c>
      <c r="T3689" s="8">
        <v>4.3</v>
      </c>
      <c r="U3689" s="8">
        <v>0.4</v>
      </c>
      <c r="V3689" s="9">
        <v>21</v>
      </c>
      <c r="W3689" s="8">
        <v>0.39999999999999991</v>
      </c>
      <c r="X3689" s="8">
        <v>1.7999999999999998</v>
      </c>
      <c r="Y3689" s="8">
        <v>4.9999999999999822E-2</v>
      </c>
      <c r="Z3689" s="8">
        <v>0</v>
      </c>
      <c r="AA3689">
        <v>0</v>
      </c>
      <c r="AF3689" t="s">
        <v>2687</v>
      </c>
      <c r="AG3689" t="s">
        <v>2688</v>
      </c>
      <c r="AH3689" t="s">
        <v>2689</v>
      </c>
      <c r="AI3689" t="s">
        <v>2690</v>
      </c>
      <c r="AJ3689" s="7"/>
      <c r="AK3689" t="s">
        <v>4187</v>
      </c>
      <c r="AL3689" t="s">
        <v>109</v>
      </c>
      <c r="AM3689" t="s">
        <v>2686</v>
      </c>
      <c r="AN3689" t="s">
        <v>4212</v>
      </c>
      <c r="AO3689" t="str">
        <f>TEXT(A3689,"yyyy-mm-dd")</f>
        <v>2016-08-31</v>
      </c>
    </row>
    <row r="3690" spans="1:41">
      <c r="A3690" s="6" t="s">
        <v>4186</v>
      </c>
      <c r="B3690">
        <v>2016</v>
      </c>
      <c r="C3690">
        <v>8</v>
      </c>
      <c r="E3690" t="s">
        <v>81</v>
      </c>
      <c r="F3690" t="s">
        <v>82</v>
      </c>
      <c r="G3690" t="s">
        <v>83</v>
      </c>
      <c r="H3690" t="s">
        <v>3889</v>
      </c>
      <c r="I3690">
        <v>2018</v>
      </c>
      <c r="K3690" s="6">
        <v>43465</v>
      </c>
      <c r="L3690">
        <v>28</v>
      </c>
      <c r="N3690" t="s">
        <v>593</v>
      </c>
      <c r="O3690" s="8">
        <v>3.41</v>
      </c>
      <c r="P3690" s="8">
        <v>3.3</v>
      </c>
      <c r="Q3690" s="8">
        <v>3.23</v>
      </c>
      <c r="R3690" s="8">
        <v>3.6</v>
      </c>
      <c r="S3690" s="8">
        <v>2.8</v>
      </c>
      <c r="T3690" s="8">
        <v>4.51</v>
      </c>
      <c r="U3690" s="8">
        <v>0.36</v>
      </c>
      <c r="V3690" s="9">
        <v>31</v>
      </c>
      <c r="W3690" s="8">
        <v>0.37000000000000011</v>
      </c>
      <c r="X3690" s="8">
        <v>1.71</v>
      </c>
      <c r="Y3690" s="8">
        <v>0.11000000000000032</v>
      </c>
      <c r="Z3690" s="8">
        <v>-7.0000000000000284E-2</v>
      </c>
      <c r="AA3690">
        <v>6.0000000000000497E-2</v>
      </c>
      <c r="AF3690" t="s">
        <v>3890</v>
      </c>
      <c r="AG3690" t="s">
        <v>87</v>
      </c>
      <c r="AH3690" t="s">
        <v>88</v>
      </c>
      <c r="AI3690" t="s">
        <v>359</v>
      </c>
      <c r="AJ3690" s="7">
        <v>43465</v>
      </c>
      <c r="AK3690" t="s">
        <v>4187</v>
      </c>
      <c r="AL3690" t="s">
        <v>91</v>
      </c>
      <c r="AM3690" t="s">
        <v>3891</v>
      </c>
      <c r="AN3690" t="s">
        <v>4190</v>
      </c>
      <c r="AO3690" t="str">
        <f>TEXT(A3690,"yyyy-mm-dd")</f>
        <v>2016-08-31</v>
      </c>
    </row>
    <row r="3691" spans="1:41">
      <c r="A3691" s="6" t="s">
        <v>4186</v>
      </c>
      <c r="B3691">
        <v>2016</v>
      </c>
      <c r="C3691">
        <v>8</v>
      </c>
      <c r="E3691" t="s">
        <v>392</v>
      </c>
      <c r="F3691" t="s">
        <v>82</v>
      </c>
      <c r="G3691" t="s">
        <v>83</v>
      </c>
      <c r="H3691" t="s">
        <v>3889</v>
      </c>
      <c r="I3691">
        <v>2018</v>
      </c>
      <c r="K3691" s="6">
        <v>43465</v>
      </c>
      <c r="L3691">
        <v>28</v>
      </c>
      <c r="N3691" t="s">
        <v>593</v>
      </c>
      <c r="O3691" s="8">
        <v>3.3</v>
      </c>
      <c r="P3691" s="8">
        <v>3.2</v>
      </c>
      <c r="Q3691" s="8">
        <v>3.1</v>
      </c>
      <c r="R3691" s="8">
        <v>3.5</v>
      </c>
      <c r="S3691" s="8">
        <v>2.8</v>
      </c>
      <c r="T3691" s="8">
        <v>3.87</v>
      </c>
      <c r="U3691" s="8">
        <v>0.28999999999999998</v>
      </c>
      <c r="V3691" s="9">
        <v>27</v>
      </c>
      <c r="W3691" s="8">
        <v>0.39999999999999991</v>
      </c>
      <c r="X3691" s="8">
        <v>1.0700000000000003</v>
      </c>
      <c r="Y3691" s="8">
        <v>9.9999999999999645E-2</v>
      </c>
      <c r="Z3691" s="8">
        <v>0</v>
      </c>
      <c r="AA3691">
        <v>4.9999999999999822E-2</v>
      </c>
      <c r="AF3691" t="s">
        <v>3890</v>
      </c>
      <c r="AG3691" t="s">
        <v>87</v>
      </c>
      <c r="AH3691" t="s">
        <v>88</v>
      </c>
      <c r="AI3691" t="s">
        <v>359</v>
      </c>
      <c r="AJ3691" s="7">
        <v>43465</v>
      </c>
      <c r="AK3691" t="s">
        <v>4187</v>
      </c>
      <c r="AL3691" t="s">
        <v>393</v>
      </c>
      <c r="AM3691" t="s">
        <v>3891</v>
      </c>
      <c r="AN3691" t="s">
        <v>4193</v>
      </c>
      <c r="AO3691" t="str">
        <f>TEXT(A3691,"yyyy-mm-dd")</f>
        <v>2016-08-31</v>
      </c>
    </row>
    <row r="3692" spans="1:41">
      <c r="A3692" s="6" t="s">
        <v>4186</v>
      </c>
      <c r="B3692">
        <v>2016</v>
      </c>
      <c r="C3692">
        <v>8</v>
      </c>
      <c r="E3692" t="s">
        <v>81</v>
      </c>
      <c r="F3692" t="s">
        <v>82</v>
      </c>
      <c r="G3692" t="s">
        <v>83</v>
      </c>
      <c r="H3692" t="s">
        <v>3453</v>
      </c>
      <c r="I3692">
        <v>2017</v>
      </c>
      <c r="K3692" s="6">
        <v>43100</v>
      </c>
      <c r="L3692">
        <v>16</v>
      </c>
      <c r="N3692" t="s">
        <v>222</v>
      </c>
      <c r="O3692" s="8">
        <v>3.42</v>
      </c>
      <c r="P3692" s="8">
        <v>3.4</v>
      </c>
      <c r="Q3692" s="8">
        <v>3.3</v>
      </c>
      <c r="R3692" s="8">
        <v>3.55</v>
      </c>
      <c r="S3692" s="8">
        <v>2.8</v>
      </c>
      <c r="T3692" s="8">
        <v>4.03</v>
      </c>
      <c r="U3692" s="8">
        <v>0.26</v>
      </c>
      <c r="V3692" s="9">
        <v>35</v>
      </c>
      <c r="W3692" s="8">
        <v>0.25</v>
      </c>
      <c r="X3692" s="8">
        <v>1.2300000000000004</v>
      </c>
      <c r="Y3692" s="8">
        <v>2.0000000000000018E-2</v>
      </c>
      <c r="Z3692" s="8">
        <v>0</v>
      </c>
      <c r="AA3692">
        <v>8.0000000000000071E-2</v>
      </c>
      <c r="AF3692" t="s">
        <v>3454</v>
      </c>
      <c r="AG3692" t="s">
        <v>87</v>
      </c>
      <c r="AH3692" t="s">
        <v>88</v>
      </c>
      <c r="AI3692" t="s">
        <v>97</v>
      </c>
      <c r="AJ3692" s="7">
        <v>43100</v>
      </c>
      <c r="AK3692" t="s">
        <v>4187</v>
      </c>
      <c r="AL3692" t="s">
        <v>91</v>
      </c>
      <c r="AM3692" t="s">
        <v>3455</v>
      </c>
      <c r="AN3692" t="s">
        <v>4189</v>
      </c>
      <c r="AO3692" t="str">
        <f>TEXT(A3692,"yyyy-mm-dd")</f>
        <v>2016-08-31</v>
      </c>
    </row>
    <row r="3693" spans="1:41">
      <c r="A3693" s="6" t="s">
        <v>4186</v>
      </c>
      <c r="B3693">
        <v>2016</v>
      </c>
      <c r="C3693">
        <v>8</v>
      </c>
      <c r="E3693" t="s">
        <v>392</v>
      </c>
      <c r="F3693" t="s">
        <v>82</v>
      </c>
      <c r="G3693" t="s">
        <v>83</v>
      </c>
      <c r="H3693" t="s">
        <v>3453</v>
      </c>
      <c r="I3693">
        <v>2017</v>
      </c>
      <c r="K3693" s="6">
        <v>43100</v>
      </c>
      <c r="L3693">
        <v>16</v>
      </c>
      <c r="N3693" t="s">
        <v>222</v>
      </c>
      <c r="O3693" s="8">
        <v>3.35</v>
      </c>
      <c r="P3693" s="8">
        <v>3.31</v>
      </c>
      <c r="Q3693" s="8">
        <v>3.2</v>
      </c>
      <c r="R3693" s="8">
        <v>3.52</v>
      </c>
      <c r="S3693" s="8">
        <v>2.7</v>
      </c>
      <c r="T3693" s="8">
        <v>3.95</v>
      </c>
      <c r="U3693" s="8">
        <v>0.27</v>
      </c>
      <c r="V3693" s="9">
        <v>32</v>
      </c>
      <c r="W3693" s="8">
        <v>0.31999999999999984</v>
      </c>
      <c r="X3693" s="8">
        <v>1.25</v>
      </c>
      <c r="Y3693" s="8">
        <v>4.0000000000000036E-2</v>
      </c>
      <c r="Z3693" s="8">
        <v>1.0000000000000231E-2</v>
      </c>
      <c r="AA3693">
        <v>-3.0000000000000249E-2</v>
      </c>
      <c r="AF3693" t="s">
        <v>3454</v>
      </c>
      <c r="AG3693" t="s">
        <v>87</v>
      </c>
      <c r="AH3693" t="s">
        <v>88</v>
      </c>
      <c r="AI3693" t="s">
        <v>97</v>
      </c>
      <c r="AJ3693" s="7">
        <v>43100</v>
      </c>
      <c r="AK3693" t="s">
        <v>4187</v>
      </c>
      <c r="AL3693" t="s">
        <v>393</v>
      </c>
      <c r="AM3693" t="s">
        <v>3455</v>
      </c>
      <c r="AN3693" t="s">
        <v>4192</v>
      </c>
      <c r="AO3693" t="str">
        <f>TEXT(A3693,"yyyy-mm-dd")</f>
        <v>2016-08-31</v>
      </c>
    </row>
    <row r="3694" spans="1:41">
      <c r="A3694" s="6" t="s">
        <v>4186</v>
      </c>
      <c r="B3694">
        <v>2016</v>
      </c>
      <c r="C3694">
        <v>8</v>
      </c>
      <c r="E3694" t="s">
        <v>81</v>
      </c>
      <c r="F3694" t="s">
        <v>82</v>
      </c>
      <c r="G3694" t="s">
        <v>83</v>
      </c>
      <c r="H3694" t="s">
        <v>3018</v>
      </c>
      <c r="I3694">
        <v>2016</v>
      </c>
      <c r="K3694" s="6">
        <v>42735</v>
      </c>
      <c r="L3694">
        <v>4</v>
      </c>
      <c r="N3694" t="s">
        <v>219</v>
      </c>
      <c r="O3694" s="8">
        <v>3.13</v>
      </c>
      <c r="P3694" s="8">
        <v>3.12</v>
      </c>
      <c r="Q3694" s="8">
        <v>2.99</v>
      </c>
      <c r="R3694" s="8">
        <v>3.25</v>
      </c>
      <c r="S3694" s="8">
        <v>2.7</v>
      </c>
      <c r="T3694" s="8">
        <v>3.66</v>
      </c>
      <c r="U3694" s="8">
        <v>0.19</v>
      </c>
      <c r="V3694" s="9">
        <v>35</v>
      </c>
      <c r="W3694" s="8">
        <v>0.25999999999999979</v>
      </c>
      <c r="X3694" s="8">
        <v>0.96</v>
      </c>
      <c r="Y3694" s="8">
        <v>9.9999999999997868E-3</v>
      </c>
      <c r="Z3694" s="8">
        <v>-8.0000000000000071E-2</v>
      </c>
      <c r="AA3694">
        <v>0.10000000000000009</v>
      </c>
      <c r="AF3694" t="s">
        <v>3019</v>
      </c>
      <c r="AG3694" t="s">
        <v>87</v>
      </c>
      <c r="AH3694" t="s">
        <v>88</v>
      </c>
      <c r="AI3694" t="s">
        <v>89</v>
      </c>
      <c r="AJ3694" s="7">
        <v>42735</v>
      </c>
      <c r="AK3694" t="s">
        <v>4187</v>
      </c>
      <c r="AL3694" t="s">
        <v>91</v>
      </c>
      <c r="AM3694" t="s">
        <v>3020</v>
      </c>
      <c r="AN3694" t="s">
        <v>4188</v>
      </c>
      <c r="AO3694" t="str">
        <f>TEXT(A3694,"yyyy-mm-dd")</f>
        <v>2016-08-31</v>
      </c>
    </row>
    <row r="3695" spans="1:41">
      <c r="A3695" s="6" t="s">
        <v>4186</v>
      </c>
      <c r="B3695">
        <v>2016</v>
      </c>
      <c r="C3695">
        <v>8</v>
      </c>
      <c r="E3695" t="s">
        <v>392</v>
      </c>
      <c r="F3695" t="s">
        <v>82</v>
      </c>
      <c r="G3695" t="s">
        <v>83</v>
      </c>
      <c r="H3695" t="s">
        <v>3018</v>
      </c>
      <c r="I3695">
        <v>2016</v>
      </c>
      <c r="K3695" s="6">
        <v>42735</v>
      </c>
      <c r="L3695">
        <v>4</v>
      </c>
      <c r="N3695" t="s">
        <v>219</v>
      </c>
      <c r="O3695" s="8">
        <v>3.2</v>
      </c>
      <c r="P3695" s="8">
        <v>3.2</v>
      </c>
      <c r="Q3695" s="8">
        <v>3.1</v>
      </c>
      <c r="R3695" s="8">
        <v>3.3</v>
      </c>
      <c r="S3695" s="8">
        <v>2.87</v>
      </c>
      <c r="T3695" s="8">
        <v>3.7</v>
      </c>
      <c r="U3695" s="8">
        <v>0.18</v>
      </c>
      <c r="V3695" s="9">
        <v>32</v>
      </c>
      <c r="W3695" s="8">
        <v>0.19999999999999973</v>
      </c>
      <c r="X3695" s="8">
        <v>0.83000000000000007</v>
      </c>
      <c r="Y3695" s="8">
        <v>0</v>
      </c>
      <c r="Z3695" s="8">
        <v>0</v>
      </c>
      <c r="AA3695">
        <v>-4.0000000000000036E-2</v>
      </c>
      <c r="AF3695" t="s">
        <v>3019</v>
      </c>
      <c r="AG3695" t="s">
        <v>87</v>
      </c>
      <c r="AH3695" t="s">
        <v>88</v>
      </c>
      <c r="AI3695" t="s">
        <v>89</v>
      </c>
      <c r="AJ3695" s="7">
        <v>42735</v>
      </c>
      <c r="AK3695" t="s">
        <v>4187</v>
      </c>
      <c r="AL3695" t="s">
        <v>393</v>
      </c>
      <c r="AM3695" t="s">
        <v>3020</v>
      </c>
      <c r="AN3695" t="s">
        <v>4191</v>
      </c>
      <c r="AO3695" t="str">
        <f>TEXT(A3695,"yyyy-mm-dd")</f>
        <v>2016-08-31</v>
      </c>
    </row>
    <row r="3696" spans="1:41">
      <c r="A3696" s="6" t="s">
        <v>4186</v>
      </c>
      <c r="B3696">
        <v>2016</v>
      </c>
      <c r="C3696">
        <v>8</v>
      </c>
      <c r="E3696" t="s">
        <v>81</v>
      </c>
      <c r="F3696" t="s">
        <v>82</v>
      </c>
      <c r="G3696" t="s">
        <v>774</v>
      </c>
      <c r="H3696" t="s">
        <v>775</v>
      </c>
      <c r="K3696" s="6"/>
      <c r="O3696" s="8">
        <v>3.36</v>
      </c>
      <c r="P3696" s="8">
        <v>3.31</v>
      </c>
      <c r="Q3696" s="8">
        <v>3.2</v>
      </c>
      <c r="R3696" s="8">
        <v>3.5</v>
      </c>
      <c r="S3696" s="8">
        <v>2.89</v>
      </c>
      <c r="T3696" s="8">
        <v>3.86</v>
      </c>
      <c r="U3696" s="8">
        <v>0.24</v>
      </c>
      <c r="V3696" s="9">
        <v>30</v>
      </c>
      <c r="W3696" s="8">
        <v>0.29999999999999982</v>
      </c>
      <c r="X3696" s="8">
        <v>0.96999999999999975</v>
      </c>
      <c r="Y3696" s="8">
        <v>4.9999999999999822E-2</v>
      </c>
      <c r="Z3696" s="8">
        <v>-4.9999999999999822E-2</v>
      </c>
      <c r="AA3696">
        <v>2.0000000000000018E-2</v>
      </c>
      <c r="AF3696" t="s">
        <v>776</v>
      </c>
      <c r="AG3696" t="s">
        <v>777</v>
      </c>
      <c r="AH3696" t="s">
        <v>778</v>
      </c>
      <c r="AI3696" t="s">
        <v>779</v>
      </c>
      <c r="AJ3696" s="7"/>
      <c r="AK3696" t="s">
        <v>4187</v>
      </c>
      <c r="AL3696" t="s">
        <v>91</v>
      </c>
      <c r="AM3696" t="s">
        <v>775</v>
      </c>
      <c r="AN3696" t="s">
        <v>4208</v>
      </c>
      <c r="AO3696" t="str">
        <f>TEXT(A3696,"yyyy-mm-dd")</f>
        <v>2016-08-31</v>
      </c>
    </row>
    <row r="3697" spans="1:41">
      <c r="A3697" s="6" t="s">
        <v>4186</v>
      </c>
      <c r="B3697">
        <v>2016</v>
      </c>
      <c r="C3697">
        <v>8</v>
      </c>
      <c r="E3697" t="s">
        <v>81</v>
      </c>
      <c r="F3697" t="s">
        <v>82</v>
      </c>
      <c r="G3697" t="s">
        <v>774</v>
      </c>
      <c r="H3697" t="s">
        <v>1536</v>
      </c>
      <c r="K3697" s="6"/>
      <c r="O3697" s="8">
        <v>3.28</v>
      </c>
      <c r="P3697" s="8">
        <v>3.3</v>
      </c>
      <c r="Q3697" s="8">
        <v>3</v>
      </c>
      <c r="R3697" s="8">
        <v>3.4</v>
      </c>
      <c r="S3697" s="8">
        <v>2.98</v>
      </c>
      <c r="T3697" s="8">
        <v>3.8</v>
      </c>
      <c r="U3697" s="8">
        <v>0.22</v>
      </c>
      <c r="V3697" s="9">
        <v>29</v>
      </c>
      <c r="W3697" s="8">
        <v>0.39999999999999991</v>
      </c>
      <c r="X3697" s="8">
        <v>0.81999999999999984</v>
      </c>
      <c r="Y3697" s="8">
        <v>-2.0000000000000018E-2</v>
      </c>
      <c r="Z3697" s="8">
        <v>0</v>
      </c>
      <c r="AA3697">
        <v>0.20000000000000018</v>
      </c>
      <c r="AF3697" t="s">
        <v>1537</v>
      </c>
      <c r="AG3697" t="s">
        <v>777</v>
      </c>
      <c r="AH3697" t="s">
        <v>778</v>
      </c>
      <c r="AI3697" t="s">
        <v>1538</v>
      </c>
      <c r="AJ3697" s="7"/>
      <c r="AK3697" t="s">
        <v>4187</v>
      </c>
      <c r="AL3697" t="s">
        <v>91</v>
      </c>
      <c r="AM3697" t="s">
        <v>1536</v>
      </c>
      <c r="AN3697" t="s">
        <v>4209</v>
      </c>
      <c r="AO3697" t="str">
        <f>TEXT(A3697,"yyyy-mm-dd")</f>
        <v>2016-08-31</v>
      </c>
    </row>
    <row r="3698" spans="1:41">
      <c r="A3698" s="6" t="s">
        <v>4186</v>
      </c>
      <c r="B3698">
        <v>2016</v>
      </c>
      <c r="C3698">
        <v>8</v>
      </c>
      <c r="E3698" t="s">
        <v>392</v>
      </c>
      <c r="F3698" t="s">
        <v>82</v>
      </c>
      <c r="G3698" t="s">
        <v>774</v>
      </c>
      <c r="H3698" t="s">
        <v>775</v>
      </c>
      <c r="K3698" s="6"/>
      <c r="O3698" s="8">
        <v>3.2</v>
      </c>
      <c r="P3698" s="8">
        <v>3.2</v>
      </c>
      <c r="Q3698" s="8">
        <v>3</v>
      </c>
      <c r="R3698" s="8">
        <v>3.39</v>
      </c>
      <c r="S3698" s="8">
        <v>2.7</v>
      </c>
      <c r="T3698" s="8">
        <v>3.65</v>
      </c>
      <c r="U3698" s="8">
        <v>0.25</v>
      </c>
      <c r="V3698" s="9">
        <v>27</v>
      </c>
      <c r="W3698" s="8">
        <v>0.39000000000000012</v>
      </c>
      <c r="X3698" s="8">
        <v>0.94999999999999973</v>
      </c>
      <c r="Y3698" s="8">
        <v>0</v>
      </c>
      <c r="Z3698" s="8">
        <v>0</v>
      </c>
      <c r="AA3698">
        <v>4.9999999999999822E-2</v>
      </c>
      <c r="AF3698" t="s">
        <v>776</v>
      </c>
      <c r="AG3698" t="s">
        <v>777</v>
      </c>
      <c r="AH3698" t="s">
        <v>778</v>
      </c>
      <c r="AI3698" t="s">
        <v>779</v>
      </c>
      <c r="AJ3698" s="7"/>
      <c r="AK3698" t="s">
        <v>4187</v>
      </c>
      <c r="AL3698" t="s">
        <v>393</v>
      </c>
      <c r="AM3698" t="s">
        <v>775</v>
      </c>
      <c r="AN3698" t="s">
        <v>4210</v>
      </c>
      <c r="AO3698" t="str">
        <f>TEXT(A3698,"yyyy-mm-dd")</f>
        <v>2016-08-31</v>
      </c>
    </row>
    <row r="3699" spans="1:41">
      <c r="A3699" s="6" t="s">
        <v>4186</v>
      </c>
      <c r="B3699">
        <v>2016</v>
      </c>
      <c r="C3699">
        <v>8</v>
      </c>
      <c r="E3699" t="s">
        <v>392</v>
      </c>
      <c r="F3699" t="s">
        <v>82</v>
      </c>
      <c r="G3699" t="s">
        <v>774</v>
      </c>
      <c r="H3699" t="s">
        <v>1536</v>
      </c>
      <c r="K3699" s="6"/>
      <c r="O3699" s="8">
        <v>3.13</v>
      </c>
      <c r="P3699" s="8">
        <v>3.1</v>
      </c>
      <c r="Q3699" s="8">
        <v>3</v>
      </c>
      <c r="R3699" s="8">
        <v>3.35</v>
      </c>
      <c r="S3699" s="8">
        <v>2.34</v>
      </c>
      <c r="T3699" s="8">
        <v>3.65</v>
      </c>
      <c r="U3699" s="8">
        <v>0.31</v>
      </c>
      <c r="V3699" s="9">
        <v>27</v>
      </c>
      <c r="W3699" s="8">
        <v>0.35000000000000009</v>
      </c>
      <c r="X3699" s="8">
        <v>1.31</v>
      </c>
      <c r="Y3699" s="8">
        <v>2.9999999999999805E-2</v>
      </c>
      <c r="Z3699" s="8">
        <v>-8.9999999999999858E-2</v>
      </c>
      <c r="AA3699">
        <v>5.0000000000000266E-2</v>
      </c>
      <c r="AF3699" t="s">
        <v>1537</v>
      </c>
      <c r="AG3699" t="s">
        <v>777</v>
      </c>
      <c r="AH3699" t="s">
        <v>778</v>
      </c>
      <c r="AI3699" t="s">
        <v>1538</v>
      </c>
      <c r="AJ3699" s="7"/>
      <c r="AK3699" t="s">
        <v>4187</v>
      </c>
      <c r="AL3699" t="s">
        <v>393</v>
      </c>
      <c r="AM3699" t="s">
        <v>1536</v>
      </c>
      <c r="AN3699" t="s">
        <v>4211</v>
      </c>
      <c r="AO3699" t="str">
        <f>TEXT(A3699,"yyyy-mm-dd")</f>
        <v>2016-08-31</v>
      </c>
    </row>
    <row r="3700" spans="1:41">
      <c r="A3700" s="6" t="s">
        <v>4186</v>
      </c>
      <c r="B3700">
        <v>2016</v>
      </c>
      <c r="C3700">
        <v>8</v>
      </c>
      <c r="E3700" t="s">
        <v>112</v>
      </c>
      <c r="F3700" t="s">
        <v>113</v>
      </c>
      <c r="G3700" t="s">
        <v>83</v>
      </c>
      <c r="H3700" t="s">
        <v>3889</v>
      </c>
      <c r="I3700">
        <v>2018</v>
      </c>
      <c r="K3700" s="6">
        <v>43465</v>
      </c>
      <c r="L3700">
        <v>28</v>
      </c>
      <c r="N3700" t="s">
        <v>593</v>
      </c>
      <c r="O3700" s="8">
        <v>5.57</v>
      </c>
      <c r="P3700" s="8">
        <v>5.5</v>
      </c>
      <c r="Q3700" s="8">
        <v>5.24</v>
      </c>
      <c r="R3700" s="8">
        <v>5.98</v>
      </c>
      <c r="S3700" s="8">
        <v>4.3</v>
      </c>
      <c r="T3700" s="8">
        <v>7</v>
      </c>
      <c r="U3700" s="8">
        <v>0.66</v>
      </c>
      <c r="V3700" s="9">
        <v>23</v>
      </c>
      <c r="W3700" s="8">
        <v>0.74000000000000021</v>
      </c>
      <c r="X3700" s="8">
        <v>2.7</v>
      </c>
      <c r="Y3700" s="8">
        <v>7.0000000000000284E-2</v>
      </c>
      <c r="Z3700" s="8">
        <v>0</v>
      </c>
      <c r="AA3700">
        <v>-8.999999999999897E-2</v>
      </c>
      <c r="AF3700" t="s">
        <v>3929</v>
      </c>
      <c r="AG3700" t="s">
        <v>115</v>
      </c>
      <c r="AH3700" t="s">
        <v>116</v>
      </c>
      <c r="AI3700" t="s">
        <v>359</v>
      </c>
      <c r="AJ3700" s="7">
        <v>43465</v>
      </c>
      <c r="AK3700" t="s">
        <v>4187</v>
      </c>
      <c r="AL3700" t="s">
        <v>118</v>
      </c>
      <c r="AM3700" t="s">
        <v>3891</v>
      </c>
      <c r="AN3700" t="s">
        <v>4215</v>
      </c>
      <c r="AO3700" t="str">
        <f>TEXT(A3700,"yyyy-mm-dd")</f>
        <v>2016-08-31</v>
      </c>
    </row>
    <row r="3701" spans="1:41">
      <c r="A3701" s="6" t="s">
        <v>4186</v>
      </c>
      <c r="B3701">
        <v>2016</v>
      </c>
      <c r="C3701">
        <v>8</v>
      </c>
      <c r="E3701" t="s">
        <v>2881</v>
      </c>
      <c r="F3701" t="s">
        <v>113</v>
      </c>
      <c r="G3701" t="s">
        <v>83</v>
      </c>
      <c r="H3701" t="s">
        <v>3889</v>
      </c>
      <c r="I3701">
        <v>2018</v>
      </c>
      <c r="K3701" s="6">
        <v>43465</v>
      </c>
      <c r="L3701">
        <v>28</v>
      </c>
      <c r="N3701" t="s">
        <v>593</v>
      </c>
      <c r="O3701" s="8">
        <v>7.08</v>
      </c>
      <c r="P3701" s="8">
        <v>7</v>
      </c>
      <c r="Q3701" s="8">
        <v>6.4</v>
      </c>
      <c r="R3701" s="8">
        <v>7.5</v>
      </c>
      <c r="S3701" s="8">
        <v>6.05</v>
      </c>
      <c r="T3701" s="8">
        <v>8.5</v>
      </c>
      <c r="U3701" s="8">
        <v>0.8</v>
      </c>
      <c r="V3701" s="9">
        <v>17</v>
      </c>
      <c r="W3701" s="8">
        <v>1.0999999999999996</v>
      </c>
      <c r="X3701" s="8">
        <v>2.4500000000000002</v>
      </c>
      <c r="Y3701" s="8">
        <v>8.0000000000000071E-2</v>
      </c>
      <c r="Z3701" s="8">
        <v>-0.20000000000000018</v>
      </c>
      <c r="AA3701">
        <v>0.19999999999999929</v>
      </c>
      <c r="AF3701" t="s">
        <v>3934</v>
      </c>
      <c r="AG3701" t="s">
        <v>2883</v>
      </c>
      <c r="AH3701" t="s">
        <v>2884</v>
      </c>
      <c r="AI3701" t="s">
        <v>359</v>
      </c>
      <c r="AJ3701" s="7">
        <v>43465</v>
      </c>
      <c r="AK3701" t="s">
        <v>4187</v>
      </c>
      <c r="AL3701" t="s">
        <v>2885</v>
      </c>
      <c r="AM3701" t="s">
        <v>3891</v>
      </c>
      <c r="AN3701" t="s">
        <v>4218</v>
      </c>
      <c r="AO3701" t="str">
        <f>TEXT(A3701,"yyyy-mm-dd")</f>
        <v>2016-08-31</v>
      </c>
    </row>
    <row r="3702" spans="1:41">
      <c r="A3702" s="6" t="s">
        <v>4186</v>
      </c>
      <c r="B3702">
        <v>2016</v>
      </c>
      <c r="C3702">
        <v>8</v>
      </c>
      <c r="E3702" t="s">
        <v>112</v>
      </c>
      <c r="F3702" t="s">
        <v>113</v>
      </c>
      <c r="G3702" t="s">
        <v>83</v>
      </c>
      <c r="H3702" t="s">
        <v>3453</v>
      </c>
      <c r="I3702">
        <v>2017</v>
      </c>
      <c r="K3702" s="6">
        <v>43100</v>
      </c>
      <c r="L3702">
        <v>16</v>
      </c>
      <c r="N3702" t="s">
        <v>222</v>
      </c>
      <c r="O3702" s="8">
        <v>5.13</v>
      </c>
      <c r="P3702" s="8">
        <v>5.25</v>
      </c>
      <c r="Q3702" s="8">
        <v>4.8499999999999996</v>
      </c>
      <c r="R3702" s="8">
        <v>5.35</v>
      </c>
      <c r="S3702" s="8">
        <v>4.22</v>
      </c>
      <c r="T3702" s="8">
        <v>6.25</v>
      </c>
      <c r="U3702" s="8">
        <v>0.5</v>
      </c>
      <c r="V3702" s="9">
        <v>27</v>
      </c>
      <c r="W3702" s="8">
        <v>0.5</v>
      </c>
      <c r="X3702" s="8">
        <v>2.0300000000000002</v>
      </c>
      <c r="Y3702" s="8">
        <v>-0.12000000000000011</v>
      </c>
      <c r="Z3702" s="8">
        <v>0.25</v>
      </c>
      <c r="AA3702">
        <v>-0.14999999999999947</v>
      </c>
      <c r="AF3702" t="s">
        <v>3493</v>
      </c>
      <c r="AG3702" t="s">
        <v>115</v>
      </c>
      <c r="AH3702" t="s">
        <v>116</v>
      </c>
      <c r="AI3702" t="s">
        <v>230</v>
      </c>
      <c r="AJ3702" s="7">
        <v>43100</v>
      </c>
      <c r="AK3702" t="s">
        <v>4187</v>
      </c>
      <c r="AL3702" t="s">
        <v>118</v>
      </c>
      <c r="AM3702" t="s">
        <v>3455</v>
      </c>
      <c r="AN3702" t="s">
        <v>4214</v>
      </c>
      <c r="AO3702" t="str">
        <f>TEXT(A3702,"yyyy-mm-dd")</f>
        <v>2016-08-31</v>
      </c>
    </row>
    <row r="3703" spans="1:41">
      <c r="A3703" s="6" t="s">
        <v>4186</v>
      </c>
      <c r="B3703">
        <v>2016</v>
      </c>
      <c r="C3703">
        <v>8</v>
      </c>
      <c r="E3703" t="s">
        <v>2881</v>
      </c>
      <c r="F3703" t="s">
        <v>113</v>
      </c>
      <c r="G3703" t="s">
        <v>83</v>
      </c>
      <c r="H3703" t="s">
        <v>3453</v>
      </c>
      <c r="I3703">
        <v>2017</v>
      </c>
      <c r="K3703" s="6">
        <v>43100</v>
      </c>
      <c r="L3703">
        <v>16</v>
      </c>
      <c r="N3703" t="s">
        <v>222</v>
      </c>
      <c r="O3703" s="8">
        <v>6.79</v>
      </c>
      <c r="P3703" s="8">
        <v>6.82</v>
      </c>
      <c r="Q3703" s="8">
        <v>6.3</v>
      </c>
      <c r="R3703" s="8">
        <v>7.32</v>
      </c>
      <c r="S3703" s="8">
        <v>5.65</v>
      </c>
      <c r="T3703" s="8">
        <v>8.1</v>
      </c>
      <c r="U3703" s="8">
        <v>0.67</v>
      </c>
      <c r="V3703" s="9">
        <v>21</v>
      </c>
      <c r="W3703" s="8">
        <v>1.0200000000000005</v>
      </c>
      <c r="X3703" s="8">
        <v>2.4499999999999993</v>
      </c>
      <c r="Y3703" s="8">
        <v>-3.0000000000000249E-2</v>
      </c>
      <c r="Z3703" s="8">
        <v>6.0000000000000497E-2</v>
      </c>
      <c r="AA3703">
        <v>0.20000000000000018</v>
      </c>
      <c r="AF3703" t="s">
        <v>3498</v>
      </c>
      <c r="AG3703" t="s">
        <v>2883</v>
      </c>
      <c r="AH3703" t="s">
        <v>2884</v>
      </c>
      <c r="AI3703" t="s">
        <v>230</v>
      </c>
      <c r="AJ3703" s="7">
        <v>43100</v>
      </c>
      <c r="AK3703" t="s">
        <v>4187</v>
      </c>
      <c r="AL3703" t="s">
        <v>2885</v>
      </c>
      <c r="AM3703" t="s">
        <v>3455</v>
      </c>
      <c r="AN3703" t="s">
        <v>4217</v>
      </c>
      <c r="AO3703" t="str">
        <f>TEXT(A3703,"yyyy-mm-dd")</f>
        <v>2016-08-31</v>
      </c>
    </row>
    <row r="3704" spans="1:41">
      <c r="A3704" s="6" t="s">
        <v>4186</v>
      </c>
      <c r="B3704">
        <v>2016</v>
      </c>
      <c r="C3704">
        <v>8</v>
      </c>
      <c r="E3704" t="s">
        <v>112</v>
      </c>
      <c r="F3704" t="s">
        <v>113</v>
      </c>
      <c r="G3704" t="s">
        <v>83</v>
      </c>
      <c r="H3704" t="s">
        <v>3018</v>
      </c>
      <c r="I3704">
        <v>2016</v>
      </c>
      <c r="K3704" s="6">
        <v>42735</v>
      </c>
      <c r="L3704">
        <v>4</v>
      </c>
      <c r="N3704" t="s">
        <v>219</v>
      </c>
      <c r="O3704" s="8">
        <v>4.54</v>
      </c>
      <c r="P3704" s="8">
        <v>4.5</v>
      </c>
      <c r="Q3704" s="8">
        <v>4.4000000000000004</v>
      </c>
      <c r="R3704" s="8">
        <v>4.72</v>
      </c>
      <c r="S3704" s="8">
        <v>3.94</v>
      </c>
      <c r="T3704" s="8">
        <v>5.25</v>
      </c>
      <c r="U3704" s="8">
        <v>0.26</v>
      </c>
      <c r="V3704" s="9">
        <v>27</v>
      </c>
      <c r="W3704" s="8">
        <v>0.3199999999999994</v>
      </c>
      <c r="X3704" s="8">
        <v>1.31</v>
      </c>
      <c r="Y3704" s="8">
        <v>4.0000000000000036E-2</v>
      </c>
      <c r="Z3704" s="8">
        <v>9.9999999999997868E-3</v>
      </c>
      <c r="AA3704">
        <v>-0.13000000000000078</v>
      </c>
      <c r="AF3704" t="s">
        <v>3059</v>
      </c>
      <c r="AG3704" t="s">
        <v>115</v>
      </c>
      <c r="AH3704" t="s">
        <v>116</v>
      </c>
      <c r="AI3704" t="s">
        <v>117</v>
      </c>
      <c r="AJ3704" s="7">
        <v>42735</v>
      </c>
      <c r="AK3704" t="s">
        <v>4187</v>
      </c>
      <c r="AL3704" t="s">
        <v>118</v>
      </c>
      <c r="AM3704" t="s">
        <v>3020</v>
      </c>
      <c r="AN3704" t="s">
        <v>4213</v>
      </c>
      <c r="AO3704" t="str">
        <f>TEXT(A3704,"yyyy-mm-dd")</f>
        <v>2016-08-31</v>
      </c>
    </row>
    <row r="3705" spans="1:41">
      <c r="A3705" s="6" t="s">
        <v>4186</v>
      </c>
      <c r="B3705">
        <v>2016</v>
      </c>
      <c r="C3705">
        <v>8</v>
      </c>
      <c r="E3705" t="s">
        <v>2881</v>
      </c>
      <c r="F3705" t="s">
        <v>113</v>
      </c>
      <c r="G3705" t="s">
        <v>83</v>
      </c>
      <c r="H3705" t="s">
        <v>3018</v>
      </c>
      <c r="I3705">
        <v>2016</v>
      </c>
      <c r="K3705" s="6">
        <v>42735</v>
      </c>
      <c r="L3705">
        <v>4</v>
      </c>
      <c r="N3705" t="s">
        <v>219</v>
      </c>
      <c r="O3705" s="8">
        <v>6.32</v>
      </c>
      <c r="P3705" s="8">
        <v>6.3</v>
      </c>
      <c r="Q3705" s="8">
        <v>6.1</v>
      </c>
      <c r="R3705" s="8">
        <v>6.49</v>
      </c>
      <c r="S3705" s="8">
        <v>5.8</v>
      </c>
      <c r="T3705" s="8">
        <v>6.9</v>
      </c>
      <c r="U3705" s="8">
        <v>0.34</v>
      </c>
      <c r="V3705" s="9">
        <v>21</v>
      </c>
      <c r="W3705" s="8">
        <v>0.39000000000000057</v>
      </c>
      <c r="X3705" s="8">
        <v>1.1000000000000005</v>
      </c>
      <c r="Y3705" s="8">
        <v>2.0000000000000462E-2</v>
      </c>
      <c r="Z3705" s="8">
        <v>9.9999999999997868E-3</v>
      </c>
      <c r="AA3705">
        <v>-1.9999999999999574E-2</v>
      </c>
      <c r="AF3705" t="s">
        <v>3099</v>
      </c>
      <c r="AG3705" t="s">
        <v>2883</v>
      </c>
      <c r="AH3705" t="s">
        <v>2884</v>
      </c>
      <c r="AI3705" t="s">
        <v>117</v>
      </c>
      <c r="AJ3705" s="7">
        <v>42735</v>
      </c>
      <c r="AK3705" t="s">
        <v>4187</v>
      </c>
      <c r="AL3705" t="s">
        <v>2885</v>
      </c>
      <c r="AM3705" t="s">
        <v>3020</v>
      </c>
      <c r="AN3705" t="s">
        <v>4216</v>
      </c>
      <c r="AO3705" t="str">
        <f>TEXT(A3705,"yyyy-mm-dd")</f>
        <v>2016-08-31</v>
      </c>
    </row>
    <row r="3706" spans="1:41">
      <c r="A3706" s="6" t="s">
        <v>4219</v>
      </c>
      <c r="B3706">
        <v>2016</v>
      </c>
      <c r="C3706">
        <v>9</v>
      </c>
      <c r="E3706" t="s">
        <v>1907</v>
      </c>
      <c r="F3706" t="s">
        <v>1908</v>
      </c>
      <c r="G3706" t="s">
        <v>102</v>
      </c>
      <c r="H3706" t="s">
        <v>4240</v>
      </c>
      <c r="I3706">
        <v>2018</v>
      </c>
      <c r="J3706">
        <v>3</v>
      </c>
      <c r="K3706" s="6">
        <v>43373</v>
      </c>
      <c r="L3706">
        <v>24</v>
      </c>
      <c r="M3706">
        <v>8</v>
      </c>
      <c r="N3706" t="s">
        <v>368</v>
      </c>
      <c r="O3706" s="8">
        <v>5.7</v>
      </c>
      <c r="P3706" s="8">
        <v>5.63</v>
      </c>
      <c r="Q3706" s="8">
        <v>5.25</v>
      </c>
      <c r="R3706" s="8">
        <v>6</v>
      </c>
      <c r="S3706" s="8">
        <v>4.8</v>
      </c>
      <c r="T3706" s="8">
        <v>6.75</v>
      </c>
      <c r="U3706" s="8">
        <v>0.53</v>
      </c>
      <c r="V3706" s="9">
        <v>26</v>
      </c>
      <c r="W3706" s="8">
        <v>0.75</v>
      </c>
      <c r="X3706" s="8">
        <v>1.9500000000000002</v>
      </c>
      <c r="Y3706" s="8">
        <v>7.0000000000000284E-2</v>
      </c>
      <c r="Z3706" s="8"/>
      <c r="AF3706" t="s">
        <v>4241</v>
      </c>
      <c r="AG3706" t="s">
        <v>1910</v>
      </c>
      <c r="AH3706" t="s">
        <v>1911</v>
      </c>
      <c r="AI3706" t="s">
        <v>1971</v>
      </c>
      <c r="AJ3706" s="7">
        <v>43373</v>
      </c>
      <c r="AK3706" t="s">
        <v>4220</v>
      </c>
      <c r="AL3706" t="s">
        <v>1908</v>
      </c>
      <c r="AM3706" t="s">
        <v>4242</v>
      </c>
      <c r="AN3706" t="s">
        <v>4243</v>
      </c>
      <c r="AO3706" t="str">
        <f>TEXT(A3706,"yyyy-mm-dd")</f>
        <v>2016-09-30</v>
      </c>
    </row>
    <row r="3707" spans="1:41">
      <c r="A3707" s="6" t="s">
        <v>4219</v>
      </c>
      <c r="B3707">
        <v>2016</v>
      </c>
      <c r="C3707">
        <v>9</v>
      </c>
      <c r="E3707" t="s">
        <v>1907</v>
      </c>
      <c r="F3707" t="s">
        <v>1908</v>
      </c>
      <c r="G3707" t="s">
        <v>102</v>
      </c>
      <c r="H3707" t="s">
        <v>4137</v>
      </c>
      <c r="I3707">
        <v>2018</v>
      </c>
      <c r="J3707">
        <v>2</v>
      </c>
      <c r="K3707" s="6">
        <v>43281</v>
      </c>
      <c r="L3707">
        <v>21</v>
      </c>
      <c r="M3707">
        <v>7</v>
      </c>
      <c r="N3707" t="s">
        <v>176</v>
      </c>
      <c r="O3707" s="8">
        <v>5.63</v>
      </c>
      <c r="P3707" s="8">
        <v>5.5</v>
      </c>
      <c r="Q3707" s="8">
        <v>5.25</v>
      </c>
      <c r="R3707" s="8">
        <v>5.94</v>
      </c>
      <c r="S3707" s="8">
        <v>4.8</v>
      </c>
      <c r="T3707" s="8">
        <v>6.5</v>
      </c>
      <c r="U3707" s="8">
        <v>0.51</v>
      </c>
      <c r="V3707" s="9">
        <v>26</v>
      </c>
      <c r="W3707" s="8">
        <v>0.69000000000000039</v>
      </c>
      <c r="X3707" s="8">
        <v>1.7000000000000002</v>
      </c>
      <c r="Y3707" s="8">
        <v>0.12999999999999989</v>
      </c>
      <c r="Z3707" s="8">
        <v>0</v>
      </c>
      <c r="AA3707">
        <v>0.19000000000000039</v>
      </c>
      <c r="AF3707" t="s">
        <v>4138</v>
      </c>
      <c r="AG3707" t="s">
        <v>1910</v>
      </c>
      <c r="AH3707" t="s">
        <v>1911</v>
      </c>
      <c r="AI3707" t="s">
        <v>1944</v>
      </c>
      <c r="AJ3707" s="7">
        <v>43281</v>
      </c>
      <c r="AK3707" t="s">
        <v>4220</v>
      </c>
      <c r="AL3707" t="s">
        <v>1908</v>
      </c>
      <c r="AM3707" t="s">
        <v>4139</v>
      </c>
      <c r="AN3707" t="s">
        <v>4239</v>
      </c>
      <c r="AO3707" t="str">
        <f>TEXT(A3707,"yyyy-mm-dd")</f>
        <v>2016-09-30</v>
      </c>
    </row>
    <row r="3708" spans="1:41">
      <c r="A3708" s="6" t="s">
        <v>4219</v>
      </c>
      <c r="B3708">
        <v>2016</v>
      </c>
      <c r="C3708">
        <v>9</v>
      </c>
      <c r="E3708" t="s">
        <v>1907</v>
      </c>
      <c r="F3708" t="s">
        <v>1908</v>
      </c>
      <c r="G3708" t="s">
        <v>102</v>
      </c>
      <c r="H3708" t="s">
        <v>4030</v>
      </c>
      <c r="I3708">
        <v>2018</v>
      </c>
      <c r="J3708">
        <v>1</v>
      </c>
      <c r="K3708" s="6">
        <v>43190</v>
      </c>
      <c r="L3708">
        <v>18</v>
      </c>
      <c r="M3708">
        <v>6</v>
      </c>
      <c r="N3708" t="s">
        <v>206</v>
      </c>
      <c r="O3708" s="8">
        <v>5.52</v>
      </c>
      <c r="P3708" s="8">
        <v>5.5</v>
      </c>
      <c r="Q3708" s="8">
        <v>5.25</v>
      </c>
      <c r="R3708" s="8">
        <v>5.75</v>
      </c>
      <c r="S3708" s="8">
        <v>4.8</v>
      </c>
      <c r="T3708" s="8">
        <v>6.5</v>
      </c>
      <c r="U3708" s="8">
        <v>0.48</v>
      </c>
      <c r="V3708" s="9">
        <v>26</v>
      </c>
      <c r="W3708" s="8">
        <v>0.5</v>
      </c>
      <c r="X3708" s="8">
        <v>1.7000000000000002</v>
      </c>
      <c r="Y3708" s="8">
        <v>1.9999999999999574E-2</v>
      </c>
      <c r="Z3708" s="8">
        <v>0.21999999999999975</v>
      </c>
      <c r="AA3708">
        <v>0.13000000000000078</v>
      </c>
      <c r="AF3708" t="s">
        <v>4031</v>
      </c>
      <c r="AG3708" t="s">
        <v>1910</v>
      </c>
      <c r="AH3708" t="s">
        <v>1911</v>
      </c>
      <c r="AI3708" t="s">
        <v>1939</v>
      </c>
      <c r="AJ3708" s="7">
        <v>43190</v>
      </c>
      <c r="AK3708" t="s">
        <v>4220</v>
      </c>
      <c r="AL3708" t="s">
        <v>1908</v>
      </c>
      <c r="AM3708" t="s">
        <v>4032</v>
      </c>
      <c r="AN3708" t="s">
        <v>4238</v>
      </c>
      <c r="AO3708" t="str">
        <f>TEXT(A3708,"yyyy-mm-dd")</f>
        <v>2016-09-30</v>
      </c>
    </row>
    <row r="3709" spans="1:41">
      <c r="A3709" s="6" t="s">
        <v>4219</v>
      </c>
      <c r="B3709">
        <v>2016</v>
      </c>
      <c r="C3709">
        <v>9</v>
      </c>
      <c r="E3709" t="s">
        <v>1907</v>
      </c>
      <c r="F3709" t="s">
        <v>1908</v>
      </c>
      <c r="G3709" t="s">
        <v>102</v>
      </c>
      <c r="H3709" t="s">
        <v>3908</v>
      </c>
      <c r="I3709">
        <v>2017</v>
      </c>
      <c r="J3709">
        <v>4</v>
      </c>
      <c r="K3709" s="6">
        <v>43100</v>
      </c>
      <c r="L3709">
        <v>15</v>
      </c>
      <c r="M3709">
        <v>5</v>
      </c>
      <c r="N3709" t="s">
        <v>236</v>
      </c>
      <c r="O3709" s="8">
        <v>5.4</v>
      </c>
      <c r="P3709" s="8">
        <v>5.5</v>
      </c>
      <c r="Q3709" s="8">
        <v>5.08</v>
      </c>
      <c r="R3709" s="8">
        <v>5.56</v>
      </c>
      <c r="S3709" s="8">
        <v>4.75</v>
      </c>
      <c r="T3709" s="8">
        <v>6.25</v>
      </c>
      <c r="U3709" s="8">
        <v>0.4</v>
      </c>
      <c r="V3709" s="9">
        <v>32</v>
      </c>
      <c r="W3709" s="8">
        <v>0.47999999999999954</v>
      </c>
      <c r="X3709" s="8">
        <v>1.5</v>
      </c>
      <c r="Y3709" s="8">
        <v>-9.9999999999999645E-2</v>
      </c>
      <c r="Z3709" s="8">
        <v>0.25</v>
      </c>
      <c r="AA3709">
        <v>-2.0000000000000462E-2</v>
      </c>
      <c r="AF3709" t="s">
        <v>3919</v>
      </c>
      <c r="AG3709" t="s">
        <v>1910</v>
      </c>
      <c r="AH3709" t="s">
        <v>1911</v>
      </c>
      <c r="AI3709" t="s">
        <v>1934</v>
      </c>
      <c r="AJ3709" s="7">
        <v>43100</v>
      </c>
      <c r="AK3709" t="s">
        <v>4220</v>
      </c>
      <c r="AL3709" t="s">
        <v>1908</v>
      </c>
      <c r="AM3709" t="s">
        <v>3910</v>
      </c>
      <c r="AN3709" t="s">
        <v>4237</v>
      </c>
      <c r="AO3709" t="str">
        <f>TEXT(A3709,"yyyy-mm-dd")</f>
        <v>2016-09-30</v>
      </c>
    </row>
    <row r="3710" spans="1:41">
      <c r="A3710" s="6" t="s">
        <v>4219</v>
      </c>
      <c r="B3710">
        <v>2016</v>
      </c>
      <c r="C3710">
        <v>9</v>
      </c>
      <c r="E3710" t="s">
        <v>1907</v>
      </c>
      <c r="F3710" t="s">
        <v>1908</v>
      </c>
      <c r="G3710" t="s">
        <v>102</v>
      </c>
      <c r="H3710" t="s">
        <v>3804</v>
      </c>
      <c r="I3710">
        <v>2017</v>
      </c>
      <c r="J3710">
        <v>3</v>
      </c>
      <c r="K3710" s="6">
        <v>43008</v>
      </c>
      <c r="L3710">
        <v>12</v>
      </c>
      <c r="M3710">
        <v>4</v>
      </c>
      <c r="N3710" t="s">
        <v>261</v>
      </c>
      <c r="O3710" s="8">
        <v>5.26</v>
      </c>
      <c r="P3710" s="8">
        <v>5.25</v>
      </c>
      <c r="Q3710" s="8">
        <v>5</v>
      </c>
      <c r="R3710" s="8">
        <v>5.5</v>
      </c>
      <c r="S3710" s="8">
        <v>4.75</v>
      </c>
      <c r="T3710" s="8">
        <v>6</v>
      </c>
      <c r="U3710" s="8">
        <v>0.33</v>
      </c>
      <c r="V3710" s="9">
        <v>32</v>
      </c>
      <c r="W3710" s="8">
        <v>0.5</v>
      </c>
      <c r="X3710" s="8">
        <v>1.25</v>
      </c>
      <c r="Y3710" s="8">
        <v>9.9999999999997868E-3</v>
      </c>
      <c r="Z3710" s="8">
        <v>0.25</v>
      </c>
      <c r="AA3710">
        <v>0</v>
      </c>
      <c r="AF3710" t="s">
        <v>3805</v>
      </c>
      <c r="AG3710" t="s">
        <v>1910</v>
      </c>
      <c r="AH3710" t="s">
        <v>1911</v>
      </c>
      <c r="AI3710" t="s">
        <v>1929</v>
      </c>
      <c r="AJ3710" s="7">
        <v>43008</v>
      </c>
      <c r="AK3710" t="s">
        <v>4220</v>
      </c>
      <c r="AL3710" t="s">
        <v>1908</v>
      </c>
      <c r="AM3710" t="s">
        <v>3806</v>
      </c>
      <c r="AN3710" t="s">
        <v>4236</v>
      </c>
      <c r="AO3710" t="str">
        <f>TEXT(A3710,"yyyy-mm-dd")</f>
        <v>2016-09-30</v>
      </c>
    </row>
    <row r="3711" spans="1:41">
      <c r="A3711" s="6" t="s">
        <v>4219</v>
      </c>
      <c r="B3711">
        <v>2016</v>
      </c>
      <c r="C3711">
        <v>9</v>
      </c>
      <c r="E3711" t="s">
        <v>1907</v>
      </c>
      <c r="F3711" t="s">
        <v>1908</v>
      </c>
      <c r="G3711" t="s">
        <v>102</v>
      </c>
      <c r="H3711" t="s">
        <v>3701</v>
      </c>
      <c r="I3711">
        <v>2017</v>
      </c>
      <c r="J3711">
        <v>2</v>
      </c>
      <c r="K3711" s="6">
        <v>42916</v>
      </c>
      <c r="L3711">
        <v>9</v>
      </c>
      <c r="M3711">
        <v>3</v>
      </c>
      <c r="N3711" t="s">
        <v>173</v>
      </c>
      <c r="O3711" s="8">
        <v>5.13</v>
      </c>
      <c r="P3711" s="8">
        <v>5.25</v>
      </c>
      <c r="Q3711" s="8">
        <v>4.79</v>
      </c>
      <c r="R3711" s="8">
        <v>5.25</v>
      </c>
      <c r="S3711" s="8">
        <v>4.5</v>
      </c>
      <c r="T3711" s="8">
        <v>5.75</v>
      </c>
      <c r="U3711" s="8">
        <v>0.32</v>
      </c>
      <c r="V3711" s="9">
        <v>32</v>
      </c>
      <c r="W3711" s="8">
        <v>0.45999999999999996</v>
      </c>
      <c r="X3711" s="8">
        <v>1.25</v>
      </c>
      <c r="Y3711" s="8">
        <v>-0.12000000000000011</v>
      </c>
      <c r="Z3711" s="8">
        <v>0.25</v>
      </c>
      <c r="AA3711">
        <v>0.20999999999999996</v>
      </c>
      <c r="AF3711" t="s">
        <v>3702</v>
      </c>
      <c r="AG3711" t="s">
        <v>1910</v>
      </c>
      <c r="AH3711" t="s">
        <v>1911</v>
      </c>
      <c r="AI3711" t="s">
        <v>1924</v>
      </c>
      <c r="AJ3711" s="7">
        <v>42916</v>
      </c>
      <c r="AK3711" t="s">
        <v>4220</v>
      </c>
      <c r="AL3711" t="s">
        <v>1908</v>
      </c>
      <c r="AM3711" t="s">
        <v>3703</v>
      </c>
      <c r="AN3711" t="s">
        <v>4235</v>
      </c>
      <c r="AO3711" t="str">
        <f>TEXT(A3711,"yyyy-mm-dd")</f>
        <v>2016-09-30</v>
      </c>
    </row>
    <row r="3712" spans="1:41">
      <c r="A3712" s="6" t="s">
        <v>4219</v>
      </c>
      <c r="B3712">
        <v>2016</v>
      </c>
      <c r="C3712">
        <v>9</v>
      </c>
      <c r="E3712" t="s">
        <v>1907</v>
      </c>
      <c r="F3712" t="s">
        <v>1908</v>
      </c>
      <c r="G3712" t="s">
        <v>102</v>
      </c>
      <c r="H3712" t="s">
        <v>3594</v>
      </c>
      <c r="I3712">
        <v>2017</v>
      </c>
      <c r="J3712">
        <v>1</v>
      </c>
      <c r="K3712" s="6">
        <v>42825</v>
      </c>
      <c r="L3712">
        <v>6</v>
      </c>
      <c r="M3712">
        <v>2</v>
      </c>
      <c r="N3712" t="s">
        <v>203</v>
      </c>
      <c r="O3712" s="8">
        <v>4.93</v>
      </c>
      <c r="P3712" s="8">
        <v>5</v>
      </c>
      <c r="Q3712" s="8">
        <v>4.75</v>
      </c>
      <c r="R3712" s="8">
        <v>5.0599999999999996</v>
      </c>
      <c r="S3712" s="8">
        <v>4.5</v>
      </c>
      <c r="T3712" s="8">
        <v>5.5</v>
      </c>
      <c r="U3712" s="8">
        <v>0.27</v>
      </c>
      <c r="V3712" s="9">
        <v>32</v>
      </c>
      <c r="W3712" s="8">
        <v>0.30999999999999961</v>
      </c>
      <c r="X3712" s="8">
        <v>1</v>
      </c>
      <c r="Y3712" s="8">
        <v>-7.0000000000000284E-2</v>
      </c>
      <c r="Z3712" s="8">
        <v>0.25</v>
      </c>
      <c r="AA3712">
        <v>0.10999999999999943</v>
      </c>
      <c r="AF3712" t="s">
        <v>3595</v>
      </c>
      <c r="AG3712" t="s">
        <v>1910</v>
      </c>
      <c r="AH3712" t="s">
        <v>1911</v>
      </c>
      <c r="AI3712" t="s">
        <v>1919</v>
      </c>
      <c r="AJ3712" s="7">
        <v>42825</v>
      </c>
      <c r="AK3712" t="s">
        <v>4220</v>
      </c>
      <c r="AL3712" t="s">
        <v>1908</v>
      </c>
      <c r="AM3712" t="s">
        <v>3596</v>
      </c>
      <c r="AN3712" t="s">
        <v>4234</v>
      </c>
      <c r="AO3712" t="str">
        <f>TEXT(A3712,"yyyy-mm-dd")</f>
        <v>2016-09-30</v>
      </c>
    </row>
    <row r="3713" spans="1:41">
      <c r="A3713" s="6" t="s">
        <v>4219</v>
      </c>
      <c r="B3713">
        <v>2016</v>
      </c>
      <c r="C3713">
        <v>9</v>
      </c>
      <c r="E3713" t="s">
        <v>1907</v>
      </c>
      <c r="F3713" t="s">
        <v>1908</v>
      </c>
      <c r="G3713" t="s">
        <v>102</v>
      </c>
      <c r="H3713" t="s">
        <v>3472</v>
      </c>
      <c r="I3713">
        <v>2016</v>
      </c>
      <c r="J3713">
        <v>4</v>
      </c>
      <c r="K3713" s="6">
        <v>42735</v>
      </c>
      <c r="L3713">
        <v>3</v>
      </c>
      <c r="M3713">
        <v>1</v>
      </c>
      <c r="N3713" t="s">
        <v>233</v>
      </c>
      <c r="O3713" s="8">
        <v>4.76</v>
      </c>
      <c r="P3713" s="8">
        <v>4.75</v>
      </c>
      <c r="Q3713" s="8">
        <v>4.5</v>
      </c>
      <c r="R3713" s="8">
        <v>5</v>
      </c>
      <c r="S3713" s="8">
        <v>4.25</v>
      </c>
      <c r="T3713" s="8">
        <v>5.25</v>
      </c>
      <c r="U3713" s="8">
        <v>0.28999999999999998</v>
      </c>
      <c r="V3713" s="9">
        <v>33</v>
      </c>
      <c r="W3713" s="8">
        <v>0.5</v>
      </c>
      <c r="X3713" s="8">
        <v>1</v>
      </c>
      <c r="Y3713" s="8">
        <v>9.9999999999997868E-3</v>
      </c>
      <c r="Z3713" s="8">
        <v>0.25</v>
      </c>
      <c r="AA3713">
        <v>0.25</v>
      </c>
      <c r="AF3713" t="s">
        <v>3483</v>
      </c>
      <c r="AG3713" t="s">
        <v>1910</v>
      </c>
      <c r="AH3713" t="s">
        <v>1911</v>
      </c>
      <c r="AI3713" t="s">
        <v>1915</v>
      </c>
      <c r="AJ3713" s="7">
        <v>42735</v>
      </c>
      <c r="AK3713" t="s">
        <v>4220</v>
      </c>
      <c r="AL3713" t="s">
        <v>1908</v>
      </c>
      <c r="AM3713" t="s">
        <v>3474</v>
      </c>
      <c r="AN3713" t="s">
        <v>4233</v>
      </c>
      <c r="AO3713" t="str">
        <f>TEXT(A3713,"yyyy-mm-dd")</f>
        <v>2016-09-30</v>
      </c>
    </row>
    <row r="3714" spans="1:41">
      <c r="A3714" s="6" t="s">
        <v>4219</v>
      </c>
      <c r="B3714">
        <v>2016</v>
      </c>
      <c r="C3714">
        <v>9</v>
      </c>
      <c r="E3714" t="s">
        <v>100</v>
      </c>
      <c r="F3714" t="s">
        <v>101</v>
      </c>
      <c r="G3714" t="s">
        <v>83</v>
      </c>
      <c r="H3714" t="s">
        <v>3889</v>
      </c>
      <c r="I3714">
        <v>2018</v>
      </c>
      <c r="K3714" s="6">
        <v>43465</v>
      </c>
      <c r="L3714">
        <v>27</v>
      </c>
      <c r="N3714" t="s">
        <v>604</v>
      </c>
      <c r="O3714" s="8">
        <v>2.95</v>
      </c>
      <c r="P3714" s="8">
        <v>3</v>
      </c>
      <c r="Q3714" s="8">
        <v>2.77</v>
      </c>
      <c r="R3714" s="8">
        <v>3.1</v>
      </c>
      <c r="S3714" s="8">
        <v>2</v>
      </c>
      <c r="T3714" s="8">
        <v>3.7</v>
      </c>
      <c r="U3714" s="8">
        <v>0.34</v>
      </c>
      <c r="V3714" s="9">
        <v>29</v>
      </c>
      <c r="W3714" s="8">
        <v>0.33000000000000007</v>
      </c>
      <c r="X3714" s="8">
        <v>1.7000000000000002</v>
      </c>
      <c r="Y3714" s="8">
        <v>-4.9999999999999822E-2</v>
      </c>
      <c r="Z3714" s="8">
        <v>0</v>
      </c>
      <c r="AA3714">
        <v>0</v>
      </c>
      <c r="AF3714" t="s">
        <v>10177</v>
      </c>
      <c r="AG3714" t="s">
        <v>9655</v>
      </c>
      <c r="AH3714" t="s">
        <v>9656</v>
      </c>
      <c r="AI3714" t="s">
        <v>9708</v>
      </c>
      <c r="AJ3714" s="7">
        <v>43465</v>
      </c>
      <c r="AK3714" t="s">
        <v>4220</v>
      </c>
      <c r="AL3714" t="s">
        <v>109</v>
      </c>
      <c r="AM3714" t="s">
        <v>3891</v>
      </c>
      <c r="AN3714" t="s">
        <v>10187</v>
      </c>
    </row>
    <row r="3715" spans="1:41">
      <c r="A3715" s="6" t="s">
        <v>4219</v>
      </c>
      <c r="B3715">
        <v>2016</v>
      </c>
      <c r="C3715">
        <v>9</v>
      </c>
      <c r="E3715" t="s">
        <v>100</v>
      </c>
      <c r="F3715" t="s">
        <v>101</v>
      </c>
      <c r="G3715" t="s">
        <v>102</v>
      </c>
      <c r="H3715" t="s">
        <v>3908</v>
      </c>
      <c r="I3715">
        <v>2017</v>
      </c>
      <c r="J3715">
        <v>4</v>
      </c>
      <c r="K3715" s="6">
        <v>43100</v>
      </c>
      <c r="L3715">
        <v>15</v>
      </c>
      <c r="M3715">
        <v>5</v>
      </c>
      <c r="N3715" t="s">
        <v>236</v>
      </c>
      <c r="O3715" s="8">
        <v>2.61</v>
      </c>
      <c r="P3715" s="8">
        <v>2.6</v>
      </c>
      <c r="Q3715" s="8">
        <v>2.4</v>
      </c>
      <c r="R3715" s="8">
        <v>2.8</v>
      </c>
      <c r="S3715" s="8">
        <v>1.6</v>
      </c>
      <c r="T3715" s="8">
        <v>3.6</v>
      </c>
      <c r="U3715" s="8">
        <v>0.45</v>
      </c>
      <c r="V3715" s="9">
        <v>33</v>
      </c>
      <c r="W3715" s="8">
        <v>0.39999999999999991</v>
      </c>
      <c r="X3715" s="8">
        <v>2</v>
      </c>
      <c r="Y3715" s="8">
        <v>9.9999999999997868E-3</v>
      </c>
      <c r="Z3715" s="8">
        <v>-0.19999999999999973</v>
      </c>
      <c r="AA3715">
        <v>-4.9999999999999822E-2</v>
      </c>
      <c r="AF3715" t="s">
        <v>3909</v>
      </c>
      <c r="AG3715" t="s">
        <v>106</v>
      </c>
      <c r="AH3715" t="s">
        <v>107</v>
      </c>
      <c r="AI3715" t="s">
        <v>2667</v>
      </c>
      <c r="AJ3715" s="7">
        <v>43100</v>
      </c>
      <c r="AK3715" t="s">
        <v>4220</v>
      </c>
      <c r="AL3715" t="s">
        <v>109</v>
      </c>
      <c r="AM3715" t="s">
        <v>3910</v>
      </c>
      <c r="AN3715" t="s">
        <v>4232</v>
      </c>
      <c r="AO3715" t="str">
        <f>TEXT(A3715,"yyyy-mm-dd")</f>
        <v>2016-09-30</v>
      </c>
    </row>
    <row r="3716" spans="1:41">
      <c r="A3716" s="6" t="s">
        <v>4219</v>
      </c>
      <c r="B3716">
        <v>2016</v>
      </c>
      <c r="C3716">
        <v>9</v>
      </c>
      <c r="E3716" t="s">
        <v>100</v>
      </c>
      <c r="F3716" t="s">
        <v>101</v>
      </c>
      <c r="G3716" t="s">
        <v>83</v>
      </c>
      <c r="H3716" t="s">
        <v>3453</v>
      </c>
      <c r="I3716">
        <v>2017</v>
      </c>
      <c r="K3716" s="6">
        <v>43100</v>
      </c>
      <c r="L3716">
        <v>15</v>
      </c>
      <c r="N3716" t="s">
        <v>236</v>
      </c>
      <c r="O3716" s="8">
        <v>2.36</v>
      </c>
      <c r="P3716" s="8">
        <v>2.4</v>
      </c>
      <c r="Q3716" s="8">
        <v>2.2000000000000002</v>
      </c>
      <c r="R3716" s="8">
        <v>2.5</v>
      </c>
      <c r="S3716" s="8">
        <v>1.7</v>
      </c>
      <c r="T3716" s="8">
        <v>3.1</v>
      </c>
      <c r="U3716" s="8">
        <v>0.25</v>
      </c>
      <c r="V3716" s="9">
        <v>35</v>
      </c>
      <c r="W3716" s="8">
        <v>0.29999999999999982</v>
      </c>
      <c r="X3716" s="8">
        <v>1.4000000000000001</v>
      </c>
      <c r="Y3716" s="8">
        <v>-4.0000000000000036E-2</v>
      </c>
      <c r="Z3716" s="8">
        <v>-0.20000000000000018</v>
      </c>
      <c r="AA3716">
        <v>-4.4408920985006262E-16</v>
      </c>
      <c r="AF3716" t="s">
        <v>10138</v>
      </c>
      <c r="AG3716" t="s">
        <v>9655</v>
      </c>
      <c r="AH3716" t="s">
        <v>9656</v>
      </c>
      <c r="AI3716" t="s">
        <v>9669</v>
      </c>
      <c r="AJ3716" s="7">
        <v>43100</v>
      </c>
      <c r="AK3716" t="s">
        <v>4220</v>
      </c>
      <c r="AL3716" t="s">
        <v>109</v>
      </c>
      <c r="AM3716" t="s">
        <v>3455</v>
      </c>
      <c r="AN3716" t="s">
        <v>10160</v>
      </c>
    </row>
    <row r="3717" spans="1:41">
      <c r="A3717" s="6" t="s">
        <v>4219</v>
      </c>
      <c r="B3717">
        <v>2016</v>
      </c>
      <c r="C3717">
        <v>9</v>
      </c>
      <c r="E3717" t="s">
        <v>100</v>
      </c>
      <c r="F3717" t="s">
        <v>101</v>
      </c>
      <c r="G3717" t="s">
        <v>102</v>
      </c>
      <c r="H3717" t="s">
        <v>3804</v>
      </c>
      <c r="I3717">
        <v>2017</v>
      </c>
      <c r="J3717">
        <v>3</v>
      </c>
      <c r="K3717" s="6">
        <v>43008</v>
      </c>
      <c r="L3717">
        <v>12</v>
      </c>
      <c r="M3717">
        <v>4</v>
      </c>
      <c r="N3717" t="s">
        <v>261</v>
      </c>
      <c r="O3717" s="8">
        <v>2.52</v>
      </c>
      <c r="P3717" s="8">
        <v>2.4</v>
      </c>
      <c r="Q3717" s="8">
        <v>2.4</v>
      </c>
      <c r="R3717" s="8">
        <v>2.6</v>
      </c>
      <c r="S3717" s="8">
        <v>1.8</v>
      </c>
      <c r="T3717" s="8">
        <v>3.3</v>
      </c>
      <c r="U3717" s="8">
        <v>0.31</v>
      </c>
      <c r="V3717" s="9">
        <v>33</v>
      </c>
      <c r="W3717" s="8">
        <v>0.20000000000000018</v>
      </c>
      <c r="X3717" s="8">
        <v>1.4999999999999998</v>
      </c>
      <c r="Y3717" s="8">
        <v>0.12000000000000011</v>
      </c>
      <c r="Z3717" s="8">
        <v>-0.25</v>
      </c>
      <c r="AA3717">
        <v>-0.12999999999999989</v>
      </c>
      <c r="AF3717" t="s">
        <v>3906</v>
      </c>
      <c r="AG3717" t="s">
        <v>106</v>
      </c>
      <c r="AH3717" t="s">
        <v>107</v>
      </c>
      <c r="AI3717" t="s">
        <v>502</v>
      </c>
      <c r="AJ3717" s="7">
        <v>43008</v>
      </c>
      <c r="AK3717" t="s">
        <v>4220</v>
      </c>
      <c r="AL3717" t="s">
        <v>109</v>
      </c>
      <c r="AM3717" t="s">
        <v>3806</v>
      </c>
      <c r="AN3717" t="s">
        <v>4231</v>
      </c>
      <c r="AO3717" t="str">
        <f>TEXT(A3717,"yyyy-mm-dd")</f>
        <v>2016-09-30</v>
      </c>
    </row>
    <row r="3718" spans="1:41">
      <c r="A3718" s="6" t="s">
        <v>4219</v>
      </c>
      <c r="B3718">
        <v>2016</v>
      </c>
      <c r="C3718">
        <v>9</v>
      </c>
      <c r="E3718" t="s">
        <v>100</v>
      </c>
      <c r="F3718" t="s">
        <v>101</v>
      </c>
      <c r="G3718" t="s">
        <v>102</v>
      </c>
      <c r="H3718" t="s">
        <v>3701</v>
      </c>
      <c r="I3718">
        <v>2017</v>
      </c>
      <c r="J3718">
        <v>2</v>
      </c>
      <c r="K3718" s="6">
        <v>42916</v>
      </c>
      <c r="L3718">
        <v>9</v>
      </c>
      <c r="M3718">
        <v>3</v>
      </c>
      <c r="N3718" t="s">
        <v>173</v>
      </c>
      <c r="O3718" s="8">
        <v>2.2400000000000002</v>
      </c>
      <c r="P3718" s="8">
        <v>2.33</v>
      </c>
      <c r="Q3718" s="8">
        <v>2</v>
      </c>
      <c r="R3718" s="8">
        <v>2.5</v>
      </c>
      <c r="S3718" s="8">
        <v>1.22</v>
      </c>
      <c r="T3718" s="8">
        <v>3.4</v>
      </c>
      <c r="U3718" s="8">
        <v>0.43</v>
      </c>
      <c r="V3718" s="9">
        <v>33</v>
      </c>
      <c r="W3718" s="8">
        <v>0.5</v>
      </c>
      <c r="X3718" s="8">
        <v>2.1799999999999997</v>
      </c>
      <c r="Y3718" s="8">
        <v>-8.9999999999999858E-2</v>
      </c>
      <c r="Z3718" s="8">
        <v>0</v>
      </c>
      <c r="AA3718">
        <v>2.0000000000000018E-2</v>
      </c>
      <c r="AF3718" t="s">
        <v>3904</v>
      </c>
      <c r="AG3718" t="s">
        <v>106</v>
      </c>
      <c r="AH3718" t="s">
        <v>107</v>
      </c>
      <c r="AI3718" t="s">
        <v>497</v>
      </c>
      <c r="AJ3718" s="7">
        <v>42916</v>
      </c>
      <c r="AK3718" t="s">
        <v>4220</v>
      </c>
      <c r="AL3718" t="s">
        <v>109</v>
      </c>
      <c r="AM3718" t="s">
        <v>3703</v>
      </c>
      <c r="AN3718" t="s">
        <v>4230</v>
      </c>
      <c r="AO3718" t="str">
        <f>TEXT(A3718,"yyyy-mm-dd")</f>
        <v>2016-09-30</v>
      </c>
    </row>
    <row r="3719" spans="1:41">
      <c r="A3719" s="6" t="s">
        <v>4219</v>
      </c>
      <c r="B3719">
        <v>2016</v>
      </c>
      <c r="C3719">
        <v>9</v>
      </c>
      <c r="E3719" t="s">
        <v>100</v>
      </c>
      <c r="F3719" t="s">
        <v>101</v>
      </c>
      <c r="G3719" t="s">
        <v>102</v>
      </c>
      <c r="H3719" t="s">
        <v>3594</v>
      </c>
      <c r="I3719">
        <v>2017</v>
      </c>
      <c r="J3719">
        <v>1</v>
      </c>
      <c r="K3719" s="6">
        <v>42825</v>
      </c>
      <c r="L3719">
        <v>6</v>
      </c>
      <c r="M3719">
        <v>2</v>
      </c>
      <c r="N3719" t="s">
        <v>203</v>
      </c>
      <c r="O3719" s="8">
        <v>2.1</v>
      </c>
      <c r="P3719" s="8">
        <v>2.1</v>
      </c>
      <c r="Q3719" s="8">
        <v>1.8</v>
      </c>
      <c r="R3719" s="8">
        <v>2.3199999999999998</v>
      </c>
      <c r="S3719" s="8">
        <v>0.9</v>
      </c>
      <c r="T3719" s="8">
        <v>3.1</v>
      </c>
      <c r="U3719" s="8">
        <v>0.45</v>
      </c>
      <c r="V3719" s="9">
        <v>33</v>
      </c>
      <c r="W3719" s="8">
        <v>0.5199999999999998</v>
      </c>
      <c r="X3719" s="8">
        <v>2.2000000000000002</v>
      </c>
      <c r="Y3719" s="8">
        <v>0</v>
      </c>
      <c r="Z3719" s="8">
        <v>-0.14000000000000012</v>
      </c>
      <c r="AA3719">
        <v>-0.16999999999999993</v>
      </c>
      <c r="AF3719" t="s">
        <v>3902</v>
      </c>
      <c r="AG3719" t="s">
        <v>106</v>
      </c>
      <c r="AH3719" t="s">
        <v>107</v>
      </c>
      <c r="AI3719" t="s">
        <v>427</v>
      </c>
      <c r="AJ3719" s="7">
        <v>42825</v>
      </c>
      <c r="AK3719" t="s">
        <v>4220</v>
      </c>
      <c r="AL3719" t="s">
        <v>109</v>
      </c>
      <c r="AM3719" t="s">
        <v>3596</v>
      </c>
      <c r="AN3719" t="s">
        <v>4229</v>
      </c>
      <c r="AO3719" t="str">
        <f>TEXT(A3719,"yyyy-mm-dd")</f>
        <v>2016-09-30</v>
      </c>
    </row>
    <row r="3720" spans="1:41">
      <c r="A3720" s="6" t="s">
        <v>4219</v>
      </c>
      <c r="B3720">
        <v>2016</v>
      </c>
      <c r="C3720">
        <v>9</v>
      </c>
      <c r="E3720" t="s">
        <v>100</v>
      </c>
      <c r="F3720" t="s">
        <v>101</v>
      </c>
      <c r="G3720" t="s">
        <v>102</v>
      </c>
      <c r="H3720" t="s">
        <v>3472</v>
      </c>
      <c r="I3720">
        <v>2016</v>
      </c>
      <c r="J3720">
        <v>4</v>
      </c>
      <c r="K3720" s="6">
        <v>42735</v>
      </c>
      <c r="L3720">
        <v>3</v>
      </c>
      <c r="M3720">
        <v>1</v>
      </c>
      <c r="N3720" t="s">
        <v>233</v>
      </c>
      <c r="O3720" s="8">
        <v>1.79</v>
      </c>
      <c r="P3720" s="8">
        <v>1.76</v>
      </c>
      <c r="Q3720" s="8">
        <v>1.48</v>
      </c>
      <c r="R3720" s="8">
        <v>2.2000000000000002</v>
      </c>
      <c r="S3720" s="8">
        <v>0.2</v>
      </c>
      <c r="T3720" s="8">
        <v>2.79</v>
      </c>
      <c r="U3720" s="8">
        <v>0.53</v>
      </c>
      <c r="V3720" s="9">
        <v>36</v>
      </c>
      <c r="W3720" s="8">
        <v>0.7200000000000002</v>
      </c>
      <c r="X3720" s="8">
        <v>2.59</v>
      </c>
      <c r="Y3720" s="8">
        <v>3.0000000000000027E-2</v>
      </c>
      <c r="Z3720" s="8">
        <v>-4.0000000000000036E-2</v>
      </c>
      <c r="AA3720">
        <v>3.0000000000000249E-2</v>
      </c>
      <c r="AF3720" t="s">
        <v>3473</v>
      </c>
      <c r="AG3720" t="s">
        <v>106</v>
      </c>
      <c r="AH3720" t="s">
        <v>107</v>
      </c>
      <c r="AI3720" t="s">
        <v>340</v>
      </c>
      <c r="AJ3720" s="7">
        <v>42735</v>
      </c>
      <c r="AK3720" t="s">
        <v>4220</v>
      </c>
      <c r="AL3720" t="s">
        <v>109</v>
      </c>
      <c r="AM3720" t="s">
        <v>3474</v>
      </c>
      <c r="AN3720" t="s">
        <v>4228</v>
      </c>
      <c r="AO3720" t="str">
        <f>TEXT(A3720,"yyyy-mm-dd")</f>
        <v>2016-09-30</v>
      </c>
    </row>
    <row r="3721" spans="1:41">
      <c r="A3721" s="6" t="s">
        <v>4219</v>
      </c>
      <c r="B3721">
        <v>2016</v>
      </c>
      <c r="C3721">
        <v>9</v>
      </c>
      <c r="E3721" t="s">
        <v>100</v>
      </c>
      <c r="F3721" t="s">
        <v>101</v>
      </c>
      <c r="G3721" t="s">
        <v>83</v>
      </c>
      <c r="H3721" t="s">
        <v>3018</v>
      </c>
      <c r="I3721">
        <v>2016</v>
      </c>
      <c r="K3721" s="6">
        <v>42735</v>
      </c>
      <c r="L3721">
        <v>3</v>
      </c>
      <c r="N3721" t="s">
        <v>233</v>
      </c>
      <c r="O3721" s="8">
        <v>2.13</v>
      </c>
      <c r="P3721" s="8">
        <v>2.1</v>
      </c>
      <c r="Q3721" s="8">
        <v>2</v>
      </c>
      <c r="R3721" s="8">
        <v>2.2999999999999998</v>
      </c>
      <c r="S3721" s="8">
        <v>1.7</v>
      </c>
      <c r="T3721" s="8">
        <v>2.6</v>
      </c>
      <c r="U3721" s="8">
        <v>0.22</v>
      </c>
      <c r="V3721" s="9">
        <v>35</v>
      </c>
      <c r="W3721" s="8">
        <v>0.29999999999999982</v>
      </c>
      <c r="X3721" s="8">
        <v>0.90000000000000013</v>
      </c>
      <c r="Y3721" s="8">
        <v>2.9999999999999805E-2</v>
      </c>
      <c r="Z3721" s="8">
        <v>-0.10000000000000009</v>
      </c>
      <c r="AA3721">
        <v>-7.0000000000000062E-2</v>
      </c>
      <c r="AF3721" t="s">
        <v>10098</v>
      </c>
      <c r="AG3721" t="s">
        <v>9655</v>
      </c>
      <c r="AH3721" t="s">
        <v>9656</v>
      </c>
      <c r="AI3721" t="s">
        <v>9657</v>
      </c>
      <c r="AJ3721" s="7">
        <v>42735</v>
      </c>
      <c r="AK3721" t="s">
        <v>4220</v>
      </c>
      <c r="AL3721" t="s">
        <v>109</v>
      </c>
      <c r="AM3721" t="s">
        <v>3020</v>
      </c>
      <c r="AN3721" t="s">
        <v>10133</v>
      </c>
    </row>
    <row r="3722" spans="1:41">
      <c r="A3722" s="6" t="s">
        <v>4219</v>
      </c>
      <c r="B3722">
        <v>2016</v>
      </c>
      <c r="C3722">
        <v>9</v>
      </c>
      <c r="E3722" t="s">
        <v>100</v>
      </c>
      <c r="F3722" t="s">
        <v>101</v>
      </c>
      <c r="G3722" t="s">
        <v>102</v>
      </c>
      <c r="H3722" t="s">
        <v>3368</v>
      </c>
      <c r="I3722">
        <v>2016</v>
      </c>
      <c r="J3722">
        <v>3</v>
      </c>
      <c r="K3722" s="6">
        <v>42643</v>
      </c>
      <c r="L3722">
        <v>0</v>
      </c>
      <c r="M3722">
        <v>0</v>
      </c>
      <c r="N3722" t="s">
        <v>178</v>
      </c>
      <c r="O3722" s="8">
        <v>1.78</v>
      </c>
      <c r="P3722" s="8">
        <v>1.7</v>
      </c>
      <c r="Q3722" s="8">
        <v>1.5</v>
      </c>
      <c r="R3722" s="8">
        <v>2.1</v>
      </c>
      <c r="S3722" s="8">
        <v>1.1499999999999999</v>
      </c>
      <c r="T3722" s="8">
        <v>2.8</v>
      </c>
      <c r="U3722" s="8">
        <v>0.38</v>
      </c>
      <c r="V3722" s="9">
        <v>36</v>
      </c>
      <c r="W3722" s="8">
        <v>0.60000000000000009</v>
      </c>
      <c r="X3722" s="8">
        <v>1.65</v>
      </c>
      <c r="Y3722" s="8">
        <v>8.0000000000000071E-2</v>
      </c>
      <c r="Z3722" s="8">
        <v>-0.10000000000000009</v>
      </c>
      <c r="AA3722">
        <v>0</v>
      </c>
      <c r="AF3722" t="s">
        <v>3470</v>
      </c>
      <c r="AG3722" t="s">
        <v>106</v>
      </c>
      <c r="AH3722" t="s">
        <v>107</v>
      </c>
      <c r="AI3722" t="s">
        <v>108</v>
      </c>
      <c r="AJ3722" s="7">
        <v>42643</v>
      </c>
      <c r="AK3722" t="s">
        <v>4220</v>
      </c>
      <c r="AL3722" t="s">
        <v>109</v>
      </c>
      <c r="AM3722" t="s">
        <v>3370</v>
      </c>
      <c r="AN3722" t="s">
        <v>4227</v>
      </c>
      <c r="AO3722" t="str">
        <f>TEXT(A3722,"yyyy-mm-dd")</f>
        <v>2016-09-30</v>
      </c>
    </row>
    <row r="3723" spans="1:41">
      <c r="A3723" s="6" t="s">
        <v>4219</v>
      </c>
      <c r="B3723">
        <v>2016</v>
      </c>
      <c r="C3723">
        <v>9</v>
      </c>
      <c r="E3723" t="s">
        <v>2685</v>
      </c>
      <c r="F3723" t="s">
        <v>101</v>
      </c>
      <c r="G3723" t="s">
        <v>774</v>
      </c>
      <c r="H3723" t="s">
        <v>2686</v>
      </c>
      <c r="K3723" s="6"/>
      <c r="O3723" s="8">
        <v>3.06</v>
      </c>
      <c r="P3723" s="8">
        <v>3</v>
      </c>
      <c r="Q3723" s="8">
        <v>2.85</v>
      </c>
      <c r="R3723" s="8">
        <v>3.2</v>
      </c>
      <c r="S3723" s="8">
        <v>2.2999999999999998</v>
      </c>
      <c r="T3723" s="8">
        <v>4.2</v>
      </c>
      <c r="U3723" s="8">
        <v>0.43</v>
      </c>
      <c r="V3723" s="9">
        <v>23</v>
      </c>
      <c r="W3723" s="8">
        <v>0.35000000000000009</v>
      </c>
      <c r="X3723" s="8">
        <v>1.9000000000000004</v>
      </c>
      <c r="Y3723" s="8">
        <v>6.0000000000000053E-2</v>
      </c>
      <c r="Z3723" s="8">
        <v>-0.10000000000000009</v>
      </c>
      <c r="AA3723">
        <v>-4.9999999999999822E-2</v>
      </c>
      <c r="AF3723" t="s">
        <v>2687</v>
      </c>
      <c r="AG3723" t="s">
        <v>2688</v>
      </c>
      <c r="AH3723" t="s">
        <v>2689</v>
      </c>
      <c r="AI3723" t="s">
        <v>2690</v>
      </c>
      <c r="AJ3723" s="7"/>
      <c r="AK3723" t="s">
        <v>4220</v>
      </c>
      <c r="AL3723" t="s">
        <v>109</v>
      </c>
      <c r="AM3723" t="s">
        <v>2686</v>
      </c>
      <c r="AN3723" t="s">
        <v>4248</v>
      </c>
      <c r="AO3723" t="str">
        <f>TEXT(A3723,"yyyy-mm-dd")</f>
        <v>2016-09-30</v>
      </c>
    </row>
    <row r="3724" spans="1:41">
      <c r="A3724" s="6" t="s">
        <v>4219</v>
      </c>
      <c r="B3724">
        <v>2016</v>
      </c>
      <c r="C3724">
        <v>9</v>
      </c>
      <c r="E3724" t="s">
        <v>81</v>
      </c>
      <c r="F3724" t="s">
        <v>82</v>
      </c>
      <c r="G3724" t="s">
        <v>83</v>
      </c>
      <c r="H3724" t="s">
        <v>3889</v>
      </c>
      <c r="I3724">
        <v>2018</v>
      </c>
      <c r="K3724" s="6">
        <v>43465</v>
      </c>
      <c r="L3724">
        <v>27</v>
      </c>
      <c r="N3724" t="s">
        <v>604</v>
      </c>
      <c r="O3724" s="8">
        <v>3.41</v>
      </c>
      <c r="P3724" s="8">
        <v>3.3</v>
      </c>
      <c r="Q3724" s="8">
        <v>3.2</v>
      </c>
      <c r="R3724" s="8">
        <v>3.6</v>
      </c>
      <c r="S3724" s="8">
        <v>2.8</v>
      </c>
      <c r="T3724" s="8">
        <v>4.4000000000000004</v>
      </c>
      <c r="U3724" s="8">
        <v>0.36</v>
      </c>
      <c r="V3724" s="9">
        <v>35</v>
      </c>
      <c r="W3724" s="8">
        <v>0.39999999999999991</v>
      </c>
      <c r="X3724" s="8">
        <v>1.6000000000000005</v>
      </c>
      <c r="Y3724" s="8">
        <v>0.11000000000000032</v>
      </c>
      <c r="Z3724" s="8">
        <v>0</v>
      </c>
      <c r="AA3724">
        <v>2.9999999999999805E-2</v>
      </c>
      <c r="AF3724" t="s">
        <v>3890</v>
      </c>
      <c r="AG3724" t="s">
        <v>87</v>
      </c>
      <c r="AH3724" t="s">
        <v>88</v>
      </c>
      <c r="AI3724" t="s">
        <v>359</v>
      </c>
      <c r="AJ3724" s="7">
        <v>43465</v>
      </c>
      <c r="AK3724" t="s">
        <v>4220</v>
      </c>
      <c r="AL3724" t="s">
        <v>91</v>
      </c>
      <c r="AM3724" t="s">
        <v>3891</v>
      </c>
      <c r="AN3724" t="s">
        <v>4223</v>
      </c>
      <c r="AO3724" t="str">
        <f>TEXT(A3724,"yyyy-mm-dd")</f>
        <v>2016-09-30</v>
      </c>
    </row>
    <row r="3725" spans="1:41">
      <c r="A3725" s="6" t="s">
        <v>4219</v>
      </c>
      <c r="B3725">
        <v>2016</v>
      </c>
      <c r="C3725">
        <v>9</v>
      </c>
      <c r="E3725" t="s">
        <v>392</v>
      </c>
      <c r="F3725" t="s">
        <v>82</v>
      </c>
      <c r="G3725" t="s">
        <v>83</v>
      </c>
      <c r="H3725" t="s">
        <v>3889</v>
      </c>
      <c r="I3725">
        <v>2018</v>
      </c>
      <c r="K3725" s="6">
        <v>43465</v>
      </c>
      <c r="L3725">
        <v>27</v>
      </c>
      <c r="N3725" t="s">
        <v>604</v>
      </c>
      <c r="O3725" s="8">
        <v>3.38</v>
      </c>
      <c r="P3725" s="8">
        <v>3.2</v>
      </c>
      <c r="Q3725" s="8">
        <v>3.1</v>
      </c>
      <c r="R3725" s="8">
        <v>3.52</v>
      </c>
      <c r="S3725" s="8">
        <v>2.7</v>
      </c>
      <c r="T3725" s="8">
        <v>5.2</v>
      </c>
      <c r="U3725" s="8">
        <v>0.52</v>
      </c>
      <c r="V3725" s="9">
        <v>27</v>
      </c>
      <c r="W3725" s="8">
        <v>0.41999999999999993</v>
      </c>
      <c r="X3725" s="8">
        <v>2.5</v>
      </c>
      <c r="Y3725" s="8">
        <v>0.17999999999999972</v>
      </c>
      <c r="Z3725" s="8">
        <v>0</v>
      </c>
      <c r="AA3725">
        <v>2.0000000000000018E-2</v>
      </c>
      <c r="AF3725" t="s">
        <v>3890</v>
      </c>
      <c r="AG3725" t="s">
        <v>87</v>
      </c>
      <c r="AH3725" t="s">
        <v>88</v>
      </c>
      <c r="AI3725" t="s">
        <v>359</v>
      </c>
      <c r="AJ3725" s="7">
        <v>43465</v>
      </c>
      <c r="AK3725" t="s">
        <v>4220</v>
      </c>
      <c r="AL3725" t="s">
        <v>393</v>
      </c>
      <c r="AM3725" t="s">
        <v>3891</v>
      </c>
      <c r="AN3725" t="s">
        <v>4226</v>
      </c>
      <c r="AO3725" t="str">
        <f>TEXT(A3725,"yyyy-mm-dd")</f>
        <v>2016-09-30</v>
      </c>
    </row>
    <row r="3726" spans="1:41">
      <c r="A3726" s="6" t="s">
        <v>4219</v>
      </c>
      <c r="B3726">
        <v>2016</v>
      </c>
      <c r="C3726">
        <v>9</v>
      </c>
      <c r="E3726" t="s">
        <v>81</v>
      </c>
      <c r="F3726" t="s">
        <v>82</v>
      </c>
      <c r="G3726" t="s">
        <v>83</v>
      </c>
      <c r="H3726" t="s">
        <v>3453</v>
      </c>
      <c r="I3726">
        <v>2017</v>
      </c>
      <c r="K3726" s="6">
        <v>43100</v>
      </c>
      <c r="L3726">
        <v>15</v>
      </c>
      <c r="N3726" t="s">
        <v>236</v>
      </c>
      <c r="O3726" s="8">
        <v>3.45</v>
      </c>
      <c r="P3726" s="8">
        <v>3.4</v>
      </c>
      <c r="Q3726" s="8">
        <v>3.28</v>
      </c>
      <c r="R3726" s="8">
        <v>3.6</v>
      </c>
      <c r="S3726" s="8">
        <v>2.9</v>
      </c>
      <c r="T3726" s="8">
        <v>4.3499999999999996</v>
      </c>
      <c r="U3726" s="8">
        <v>0.33</v>
      </c>
      <c r="V3726" s="9">
        <v>37</v>
      </c>
      <c r="W3726" s="8">
        <v>0.32000000000000028</v>
      </c>
      <c r="X3726" s="8">
        <v>1.4499999999999997</v>
      </c>
      <c r="Y3726" s="8">
        <v>5.0000000000000266E-2</v>
      </c>
      <c r="Z3726" s="8">
        <v>0</v>
      </c>
      <c r="AA3726">
        <v>7.0000000000000284E-2</v>
      </c>
      <c r="AF3726" t="s">
        <v>3454</v>
      </c>
      <c r="AG3726" t="s">
        <v>87</v>
      </c>
      <c r="AH3726" t="s">
        <v>88</v>
      </c>
      <c r="AI3726" t="s">
        <v>97</v>
      </c>
      <c r="AJ3726" s="7">
        <v>43100</v>
      </c>
      <c r="AK3726" t="s">
        <v>4220</v>
      </c>
      <c r="AL3726" t="s">
        <v>91</v>
      </c>
      <c r="AM3726" t="s">
        <v>3455</v>
      </c>
      <c r="AN3726" t="s">
        <v>4222</v>
      </c>
      <c r="AO3726" t="str">
        <f>TEXT(A3726,"yyyy-mm-dd")</f>
        <v>2016-09-30</v>
      </c>
    </row>
    <row r="3727" spans="1:41">
      <c r="A3727" s="6" t="s">
        <v>4219</v>
      </c>
      <c r="B3727">
        <v>2016</v>
      </c>
      <c r="C3727">
        <v>9</v>
      </c>
      <c r="E3727" t="s">
        <v>392</v>
      </c>
      <c r="F3727" t="s">
        <v>82</v>
      </c>
      <c r="G3727" t="s">
        <v>83</v>
      </c>
      <c r="H3727" t="s">
        <v>3453</v>
      </c>
      <c r="I3727">
        <v>2017</v>
      </c>
      <c r="K3727" s="6">
        <v>43100</v>
      </c>
      <c r="L3727">
        <v>15</v>
      </c>
      <c r="N3727" t="s">
        <v>236</v>
      </c>
      <c r="O3727" s="8">
        <v>3.37</v>
      </c>
      <c r="P3727" s="8">
        <v>3.3</v>
      </c>
      <c r="Q3727" s="8">
        <v>3.2</v>
      </c>
      <c r="R3727" s="8">
        <v>3.59</v>
      </c>
      <c r="S3727" s="8">
        <v>2.46</v>
      </c>
      <c r="T3727" s="8">
        <v>4.3</v>
      </c>
      <c r="U3727" s="8">
        <v>0.38</v>
      </c>
      <c r="V3727" s="9">
        <v>32</v>
      </c>
      <c r="W3727" s="8">
        <v>0.38999999999999968</v>
      </c>
      <c r="X3727" s="8">
        <v>1.8399999999999999</v>
      </c>
      <c r="Y3727" s="8">
        <v>7.0000000000000284E-2</v>
      </c>
      <c r="Z3727" s="8">
        <v>-1.0000000000000231E-2</v>
      </c>
      <c r="AA3727">
        <v>6.999999999999984E-2</v>
      </c>
      <c r="AF3727" t="s">
        <v>3454</v>
      </c>
      <c r="AG3727" t="s">
        <v>87</v>
      </c>
      <c r="AH3727" t="s">
        <v>88</v>
      </c>
      <c r="AI3727" t="s">
        <v>97</v>
      </c>
      <c r="AJ3727" s="7">
        <v>43100</v>
      </c>
      <c r="AK3727" t="s">
        <v>4220</v>
      </c>
      <c r="AL3727" t="s">
        <v>393</v>
      </c>
      <c r="AM3727" t="s">
        <v>3455</v>
      </c>
      <c r="AN3727" t="s">
        <v>4225</v>
      </c>
      <c r="AO3727" t="str">
        <f>TEXT(A3727,"yyyy-mm-dd")</f>
        <v>2016-09-30</v>
      </c>
    </row>
    <row r="3728" spans="1:41">
      <c r="A3728" s="6" t="s">
        <v>4219</v>
      </c>
      <c r="B3728">
        <v>2016</v>
      </c>
      <c r="C3728">
        <v>9</v>
      </c>
      <c r="E3728" t="s">
        <v>81</v>
      </c>
      <c r="F3728" t="s">
        <v>82</v>
      </c>
      <c r="G3728" t="s">
        <v>83</v>
      </c>
      <c r="H3728" t="s">
        <v>3018</v>
      </c>
      <c r="I3728">
        <v>2016</v>
      </c>
      <c r="K3728" s="6">
        <v>42735</v>
      </c>
      <c r="L3728">
        <v>3</v>
      </c>
      <c r="N3728" t="s">
        <v>233</v>
      </c>
      <c r="O3728" s="8">
        <v>3.18</v>
      </c>
      <c r="P3728" s="8">
        <v>3.2</v>
      </c>
      <c r="Q3728" s="8">
        <v>3.07</v>
      </c>
      <c r="R3728" s="8">
        <v>3.29</v>
      </c>
      <c r="S3728" s="8">
        <v>2.77</v>
      </c>
      <c r="T3728" s="8">
        <v>3.7</v>
      </c>
      <c r="U3728" s="8">
        <v>0.17</v>
      </c>
      <c r="V3728" s="9">
        <v>37</v>
      </c>
      <c r="W3728" s="8">
        <v>0.2200000000000002</v>
      </c>
      <c r="X3728" s="8">
        <v>0.93000000000000016</v>
      </c>
      <c r="Y3728" s="8">
        <v>-2.0000000000000018E-2</v>
      </c>
      <c r="Z3728" s="8">
        <v>8.0000000000000071E-2</v>
      </c>
      <c r="AA3728">
        <v>-3.9999999999999591E-2</v>
      </c>
      <c r="AF3728" t="s">
        <v>3019</v>
      </c>
      <c r="AG3728" t="s">
        <v>87</v>
      </c>
      <c r="AH3728" t="s">
        <v>88</v>
      </c>
      <c r="AI3728" t="s">
        <v>89</v>
      </c>
      <c r="AJ3728" s="7">
        <v>42735</v>
      </c>
      <c r="AK3728" t="s">
        <v>4220</v>
      </c>
      <c r="AL3728" t="s">
        <v>91</v>
      </c>
      <c r="AM3728" t="s">
        <v>3020</v>
      </c>
      <c r="AN3728" t="s">
        <v>4221</v>
      </c>
      <c r="AO3728" t="str">
        <f>TEXT(A3728,"yyyy-mm-dd")</f>
        <v>2016-09-30</v>
      </c>
    </row>
    <row r="3729" spans="1:41">
      <c r="A3729" s="6" t="s">
        <v>4219</v>
      </c>
      <c r="B3729">
        <v>2016</v>
      </c>
      <c r="C3729">
        <v>9</v>
      </c>
      <c r="E3729" t="s">
        <v>392</v>
      </c>
      <c r="F3729" t="s">
        <v>82</v>
      </c>
      <c r="G3729" t="s">
        <v>83</v>
      </c>
      <c r="H3729" t="s">
        <v>3018</v>
      </c>
      <c r="I3729">
        <v>2016</v>
      </c>
      <c r="K3729" s="6">
        <v>42735</v>
      </c>
      <c r="L3729">
        <v>3</v>
      </c>
      <c r="N3729" t="s">
        <v>233</v>
      </c>
      <c r="O3729" s="8">
        <v>3.24</v>
      </c>
      <c r="P3729" s="8">
        <v>3.21</v>
      </c>
      <c r="Q3729" s="8">
        <v>3.14</v>
      </c>
      <c r="R3729" s="8">
        <v>3.32</v>
      </c>
      <c r="S3729" s="8">
        <v>3</v>
      </c>
      <c r="T3729" s="8">
        <v>3.53</v>
      </c>
      <c r="U3729" s="8">
        <v>0.13</v>
      </c>
      <c r="V3729" s="9">
        <v>32</v>
      </c>
      <c r="W3729" s="8">
        <v>0.17999999999999972</v>
      </c>
      <c r="X3729" s="8">
        <v>0.5299999999999998</v>
      </c>
      <c r="Y3729" s="8">
        <v>3.0000000000000249E-2</v>
      </c>
      <c r="Z3729" s="8">
        <v>9.9999999999997868E-3</v>
      </c>
      <c r="AA3729">
        <v>-2.0000000000000018E-2</v>
      </c>
      <c r="AF3729" t="s">
        <v>3019</v>
      </c>
      <c r="AG3729" t="s">
        <v>87</v>
      </c>
      <c r="AH3729" t="s">
        <v>88</v>
      </c>
      <c r="AI3729" t="s">
        <v>89</v>
      </c>
      <c r="AJ3729" s="7">
        <v>42735</v>
      </c>
      <c r="AK3729" t="s">
        <v>4220</v>
      </c>
      <c r="AL3729" t="s">
        <v>393</v>
      </c>
      <c r="AM3729" t="s">
        <v>3020</v>
      </c>
      <c r="AN3729" t="s">
        <v>4224</v>
      </c>
      <c r="AO3729" t="str">
        <f>TEXT(A3729,"yyyy-mm-dd")</f>
        <v>2016-09-30</v>
      </c>
    </row>
    <row r="3730" spans="1:41">
      <c r="A3730" s="6" t="s">
        <v>4219</v>
      </c>
      <c r="B3730">
        <v>2016</v>
      </c>
      <c r="C3730">
        <v>9</v>
      </c>
      <c r="E3730" t="s">
        <v>81</v>
      </c>
      <c r="F3730" t="s">
        <v>82</v>
      </c>
      <c r="G3730" t="s">
        <v>774</v>
      </c>
      <c r="H3730" t="s">
        <v>775</v>
      </c>
      <c r="K3730" s="6"/>
      <c r="O3730" s="8">
        <v>3.37</v>
      </c>
      <c r="P3730" s="8">
        <v>3.34</v>
      </c>
      <c r="Q3730" s="8">
        <v>3.2</v>
      </c>
      <c r="R3730" s="8">
        <v>3.56</v>
      </c>
      <c r="S3730" s="8">
        <v>2.95</v>
      </c>
      <c r="T3730" s="8">
        <v>3.88</v>
      </c>
      <c r="U3730" s="8">
        <v>0.25</v>
      </c>
      <c r="V3730" s="9">
        <v>32</v>
      </c>
      <c r="W3730" s="8">
        <v>0.35999999999999988</v>
      </c>
      <c r="X3730" s="8">
        <v>0.92999999999999972</v>
      </c>
      <c r="Y3730" s="8">
        <v>3.0000000000000249E-2</v>
      </c>
      <c r="Z3730" s="8">
        <v>2.9999999999999805E-2</v>
      </c>
      <c r="AA3730">
        <v>6.0000000000000053E-2</v>
      </c>
      <c r="AF3730" t="s">
        <v>776</v>
      </c>
      <c r="AG3730" t="s">
        <v>777</v>
      </c>
      <c r="AH3730" t="s">
        <v>778</v>
      </c>
      <c r="AI3730" t="s">
        <v>779</v>
      </c>
      <c r="AJ3730" s="7"/>
      <c r="AK3730" t="s">
        <v>4220</v>
      </c>
      <c r="AL3730" t="s">
        <v>91</v>
      </c>
      <c r="AM3730" t="s">
        <v>775</v>
      </c>
      <c r="AN3730" t="s">
        <v>4244</v>
      </c>
      <c r="AO3730" t="str">
        <f>TEXT(A3730,"yyyy-mm-dd")</f>
        <v>2016-09-30</v>
      </c>
    </row>
    <row r="3731" spans="1:41">
      <c r="A3731" s="6" t="s">
        <v>4219</v>
      </c>
      <c r="B3731">
        <v>2016</v>
      </c>
      <c r="C3731">
        <v>9</v>
      </c>
      <c r="E3731" t="s">
        <v>81</v>
      </c>
      <c r="F3731" t="s">
        <v>82</v>
      </c>
      <c r="G3731" t="s">
        <v>774</v>
      </c>
      <c r="H3731" t="s">
        <v>1536</v>
      </c>
      <c r="K3731" s="6"/>
      <c r="O3731" s="8">
        <v>3.3</v>
      </c>
      <c r="P3731" s="8">
        <v>3.3</v>
      </c>
      <c r="Q3731" s="8">
        <v>3.03</v>
      </c>
      <c r="R3731" s="8">
        <v>3.45</v>
      </c>
      <c r="S3731" s="8">
        <v>3</v>
      </c>
      <c r="T3731" s="8">
        <v>3.8</v>
      </c>
      <c r="U3731" s="8">
        <v>0.24</v>
      </c>
      <c r="V3731" s="9">
        <v>31</v>
      </c>
      <c r="W3731" s="8">
        <v>0.42000000000000037</v>
      </c>
      <c r="X3731" s="8">
        <v>0.79999999999999982</v>
      </c>
      <c r="Y3731" s="8">
        <v>0</v>
      </c>
      <c r="Z3731" s="8">
        <v>0</v>
      </c>
      <c r="AA3731">
        <v>2.0000000000000462E-2</v>
      </c>
      <c r="AF3731" t="s">
        <v>1537</v>
      </c>
      <c r="AG3731" t="s">
        <v>777</v>
      </c>
      <c r="AH3731" t="s">
        <v>778</v>
      </c>
      <c r="AI3731" t="s">
        <v>1538</v>
      </c>
      <c r="AJ3731" s="7"/>
      <c r="AK3731" t="s">
        <v>4220</v>
      </c>
      <c r="AL3731" t="s">
        <v>91</v>
      </c>
      <c r="AM3731" t="s">
        <v>1536</v>
      </c>
      <c r="AN3731" t="s">
        <v>4245</v>
      </c>
      <c r="AO3731" t="str">
        <f>TEXT(A3731,"yyyy-mm-dd")</f>
        <v>2016-09-30</v>
      </c>
    </row>
    <row r="3732" spans="1:41">
      <c r="A3732" s="6" t="s">
        <v>4219</v>
      </c>
      <c r="B3732">
        <v>2016</v>
      </c>
      <c r="C3732">
        <v>9</v>
      </c>
      <c r="E3732" t="s">
        <v>392</v>
      </c>
      <c r="F3732" t="s">
        <v>82</v>
      </c>
      <c r="G3732" t="s">
        <v>774</v>
      </c>
      <c r="H3732" t="s">
        <v>775</v>
      </c>
      <c r="K3732" s="6"/>
      <c r="O3732" s="8">
        <v>3.25</v>
      </c>
      <c r="P3732" s="8">
        <v>3.2</v>
      </c>
      <c r="Q3732" s="8">
        <v>3.11</v>
      </c>
      <c r="R3732" s="8">
        <v>3.44</v>
      </c>
      <c r="S3732" s="8">
        <v>2.63</v>
      </c>
      <c r="T3732" s="8">
        <v>3.83</v>
      </c>
      <c r="U3732" s="8">
        <v>0.31</v>
      </c>
      <c r="V3732" s="9">
        <v>26</v>
      </c>
      <c r="W3732" s="8">
        <v>0.33000000000000007</v>
      </c>
      <c r="X3732" s="8">
        <v>1.2000000000000002</v>
      </c>
      <c r="Y3732" s="8">
        <v>4.9999999999999822E-2</v>
      </c>
      <c r="Z3732" s="8">
        <v>0</v>
      </c>
      <c r="AA3732">
        <v>-6.0000000000000053E-2</v>
      </c>
      <c r="AF3732" t="s">
        <v>776</v>
      </c>
      <c r="AG3732" t="s">
        <v>777</v>
      </c>
      <c r="AH3732" t="s">
        <v>778</v>
      </c>
      <c r="AI3732" t="s">
        <v>779</v>
      </c>
      <c r="AJ3732" s="7"/>
      <c r="AK3732" t="s">
        <v>4220</v>
      </c>
      <c r="AL3732" t="s">
        <v>393</v>
      </c>
      <c r="AM3732" t="s">
        <v>775</v>
      </c>
      <c r="AN3732" t="s">
        <v>4246</v>
      </c>
      <c r="AO3732" t="str">
        <f>TEXT(A3732,"yyyy-mm-dd")</f>
        <v>2016-09-30</v>
      </c>
    </row>
    <row r="3733" spans="1:41">
      <c r="A3733" s="6" t="s">
        <v>4219</v>
      </c>
      <c r="B3733">
        <v>2016</v>
      </c>
      <c r="C3733">
        <v>9</v>
      </c>
      <c r="E3733" t="s">
        <v>392</v>
      </c>
      <c r="F3733" t="s">
        <v>82</v>
      </c>
      <c r="G3733" t="s">
        <v>774</v>
      </c>
      <c r="H3733" t="s">
        <v>1536</v>
      </c>
      <c r="K3733" s="6"/>
      <c r="O3733" s="8">
        <v>3.15</v>
      </c>
      <c r="P3733" s="8">
        <v>3.2</v>
      </c>
      <c r="Q3733" s="8">
        <v>3</v>
      </c>
      <c r="R3733" s="8">
        <v>3.3</v>
      </c>
      <c r="S3733" s="8">
        <v>2.41</v>
      </c>
      <c r="T3733" s="8">
        <v>3.8</v>
      </c>
      <c r="U3733" s="8">
        <v>0.35</v>
      </c>
      <c r="V3733" s="9">
        <v>26</v>
      </c>
      <c r="W3733" s="8">
        <v>0.29999999999999982</v>
      </c>
      <c r="X3733" s="8">
        <v>1.3899999999999997</v>
      </c>
      <c r="Y3733" s="8">
        <v>-5.0000000000000266E-2</v>
      </c>
      <c r="Z3733" s="8">
        <v>0.10000000000000009</v>
      </c>
      <c r="AA3733">
        <v>-5.0000000000000266E-2</v>
      </c>
      <c r="AF3733" t="s">
        <v>1537</v>
      </c>
      <c r="AG3733" t="s">
        <v>777</v>
      </c>
      <c r="AH3733" t="s">
        <v>778</v>
      </c>
      <c r="AI3733" t="s">
        <v>1538</v>
      </c>
      <c r="AJ3733" s="7"/>
      <c r="AK3733" t="s">
        <v>4220</v>
      </c>
      <c r="AL3733" t="s">
        <v>393</v>
      </c>
      <c r="AM3733" t="s">
        <v>1536</v>
      </c>
      <c r="AN3733" t="s">
        <v>4247</v>
      </c>
      <c r="AO3733" t="str">
        <f>TEXT(A3733,"yyyy-mm-dd")</f>
        <v>2016-09-30</v>
      </c>
    </row>
    <row r="3734" spans="1:41">
      <c r="A3734" s="6" t="s">
        <v>4219</v>
      </c>
      <c r="B3734">
        <v>2016</v>
      </c>
      <c r="C3734">
        <v>9</v>
      </c>
      <c r="E3734" t="s">
        <v>112</v>
      </c>
      <c r="F3734" t="s">
        <v>113</v>
      </c>
      <c r="G3734" t="s">
        <v>83</v>
      </c>
      <c r="H3734" t="s">
        <v>3889</v>
      </c>
      <c r="I3734">
        <v>2018</v>
      </c>
      <c r="K3734" s="6">
        <v>43465</v>
      </c>
      <c r="L3734">
        <v>27</v>
      </c>
      <c r="N3734" t="s">
        <v>604</v>
      </c>
      <c r="O3734" s="8">
        <v>5.73</v>
      </c>
      <c r="P3734" s="8">
        <v>5.8</v>
      </c>
      <c r="Q3734" s="8">
        <v>5.4</v>
      </c>
      <c r="R3734" s="8">
        <v>6.15</v>
      </c>
      <c r="S3734" s="8">
        <v>4.7</v>
      </c>
      <c r="T3734" s="8">
        <v>6.5</v>
      </c>
      <c r="U3734" s="8">
        <v>0.53</v>
      </c>
      <c r="V3734" s="9">
        <v>23</v>
      </c>
      <c r="W3734" s="8">
        <v>0.75</v>
      </c>
      <c r="X3734" s="8">
        <v>1.7999999999999998</v>
      </c>
      <c r="Y3734" s="8">
        <v>-6.9999999999999396E-2</v>
      </c>
      <c r="Z3734" s="8">
        <v>0.29999999999999982</v>
      </c>
      <c r="AA3734">
        <v>9.9999999999997868E-3</v>
      </c>
      <c r="AF3734" t="s">
        <v>3929</v>
      </c>
      <c r="AG3734" t="s">
        <v>115</v>
      </c>
      <c r="AH3734" t="s">
        <v>116</v>
      </c>
      <c r="AI3734" t="s">
        <v>359</v>
      </c>
      <c r="AJ3734" s="7">
        <v>43465</v>
      </c>
      <c r="AK3734" t="s">
        <v>4220</v>
      </c>
      <c r="AL3734" t="s">
        <v>118</v>
      </c>
      <c r="AM3734" t="s">
        <v>3891</v>
      </c>
      <c r="AN3734" t="s">
        <v>4251</v>
      </c>
      <c r="AO3734" t="str">
        <f>TEXT(A3734,"yyyy-mm-dd")</f>
        <v>2016-09-30</v>
      </c>
    </row>
    <row r="3735" spans="1:41">
      <c r="A3735" s="6" t="s">
        <v>4219</v>
      </c>
      <c r="B3735">
        <v>2016</v>
      </c>
      <c r="C3735">
        <v>9</v>
      </c>
      <c r="E3735" t="s">
        <v>2881</v>
      </c>
      <c r="F3735" t="s">
        <v>113</v>
      </c>
      <c r="G3735" t="s">
        <v>83</v>
      </c>
      <c r="H3735" t="s">
        <v>3889</v>
      </c>
      <c r="I3735">
        <v>2018</v>
      </c>
      <c r="K3735" s="6">
        <v>43465</v>
      </c>
      <c r="L3735">
        <v>27</v>
      </c>
      <c r="N3735" t="s">
        <v>604</v>
      </c>
      <c r="O3735" s="8">
        <v>7.1</v>
      </c>
      <c r="P3735" s="8">
        <v>7.2</v>
      </c>
      <c r="Q3735" s="8">
        <v>6.8</v>
      </c>
      <c r="R3735" s="8">
        <v>7.47</v>
      </c>
      <c r="S3735" s="8">
        <v>5.9</v>
      </c>
      <c r="T3735" s="8">
        <v>8.49</v>
      </c>
      <c r="U3735" s="8">
        <v>0.69</v>
      </c>
      <c r="V3735" s="9">
        <v>17</v>
      </c>
      <c r="W3735" s="8">
        <v>0.66999999999999993</v>
      </c>
      <c r="X3735" s="8">
        <v>2.59</v>
      </c>
      <c r="Y3735" s="8">
        <v>-0.10000000000000053</v>
      </c>
      <c r="Z3735" s="8">
        <v>0.20000000000000018</v>
      </c>
      <c r="AA3735">
        <v>-0.42999999999999972</v>
      </c>
      <c r="AF3735" t="s">
        <v>3934</v>
      </c>
      <c r="AG3735" t="s">
        <v>2883</v>
      </c>
      <c r="AH3735" t="s">
        <v>2884</v>
      </c>
      <c r="AI3735" t="s">
        <v>359</v>
      </c>
      <c r="AJ3735" s="7">
        <v>43465</v>
      </c>
      <c r="AK3735" t="s">
        <v>4220</v>
      </c>
      <c r="AL3735" t="s">
        <v>2885</v>
      </c>
      <c r="AM3735" t="s">
        <v>3891</v>
      </c>
      <c r="AN3735" t="s">
        <v>4254</v>
      </c>
      <c r="AO3735" t="str">
        <f>TEXT(A3735,"yyyy-mm-dd")</f>
        <v>2016-09-30</v>
      </c>
    </row>
    <row r="3736" spans="1:41">
      <c r="A3736" s="6" t="s">
        <v>4219</v>
      </c>
      <c r="B3736">
        <v>2016</v>
      </c>
      <c r="C3736">
        <v>9</v>
      </c>
      <c r="E3736" t="s">
        <v>112</v>
      </c>
      <c r="F3736" t="s">
        <v>113</v>
      </c>
      <c r="G3736" t="s">
        <v>83</v>
      </c>
      <c r="H3736" t="s">
        <v>3453</v>
      </c>
      <c r="I3736">
        <v>2017</v>
      </c>
      <c r="K3736" s="6">
        <v>43100</v>
      </c>
      <c r="L3736">
        <v>15</v>
      </c>
      <c r="N3736" t="s">
        <v>236</v>
      </c>
      <c r="O3736" s="8">
        <v>5.29</v>
      </c>
      <c r="P3736" s="8">
        <v>5.31</v>
      </c>
      <c r="Q3736" s="8">
        <v>5.0999999999999996</v>
      </c>
      <c r="R3736" s="8">
        <v>5.45</v>
      </c>
      <c r="S3736" s="8">
        <v>4.4000000000000004</v>
      </c>
      <c r="T3736" s="8">
        <v>6</v>
      </c>
      <c r="U3736" s="8">
        <v>0.4</v>
      </c>
      <c r="V3736" s="9">
        <v>28</v>
      </c>
      <c r="W3736" s="8">
        <v>0.35000000000000053</v>
      </c>
      <c r="X3736" s="8">
        <v>1.5999999999999996</v>
      </c>
      <c r="Y3736" s="8">
        <v>-1.9999999999999574E-2</v>
      </c>
      <c r="Z3736" s="8">
        <v>5.9999999999999609E-2</v>
      </c>
      <c r="AA3736">
        <v>-0.14999999999999947</v>
      </c>
      <c r="AF3736" t="s">
        <v>3493</v>
      </c>
      <c r="AG3736" t="s">
        <v>115</v>
      </c>
      <c r="AH3736" t="s">
        <v>116</v>
      </c>
      <c r="AI3736" t="s">
        <v>230</v>
      </c>
      <c r="AJ3736" s="7">
        <v>43100</v>
      </c>
      <c r="AK3736" t="s">
        <v>4220</v>
      </c>
      <c r="AL3736" t="s">
        <v>118</v>
      </c>
      <c r="AM3736" t="s">
        <v>3455</v>
      </c>
      <c r="AN3736" t="s">
        <v>4250</v>
      </c>
      <c r="AO3736" t="str">
        <f>TEXT(A3736,"yyyy-mm-dd")</f>
        <v>2016-09-30</v>
      </c>
    </row>
    <row r="3737" spans="1:41">
      <c r="A3737" s="6" t="s">
        <v>4219</v>
      </c>
      <c r="B3737">
        <v>2016</v>
      </c>
      <c r="C3737">
        <v>9</v>
      </c>
      <c r="E3737" t="s">
        <v>2881</v>
      </c>
      <c r="F3737" t="s">
        <v>113</v>
      </c>
      <c r="G3737" t="s">
        <v>83</v>
      </c>
      <c r="H3737" t="s">
        <v>3453</v>
      </c>
      <c r="I3737">
        <v>2017</v>
      </c>
      <c r="K3737" s="6">
        <v>43100</v>
      </c>
      <c r="L3737">
        <v>15</v>
      </c>
      <c r="N3737" t="s">
        <v>236</v>
      </c>
      <c r="O3737" s="8">
        <v>6.9</v>
      </c>
      <c r="P3737" s="8">
        <v>6.9</v>
      </c>
      <c r="Q3737" s="8">
        <v>6.5</v>
      </c>
      <c r="R3737" s="8">
        <v>7.32</v>
      </c>
      <c r="S3737" s="8">
        <v>5.9</v>
      </c>
      <c r="T3737" s="8">
        <v>8.1</v>
      </c>
      <c r="U3737" s="8">
        <v>0.56999999999999995</v>
      </c>
      <c r="V3737" s="9">
        <v>21</v>
      </c>
      <c r="W3737" s="8">
        <v>0.82000000000000028</v>
      </c>
      <c r="X3737" s="8">
        <v>2.1999999999999993</v>
      </c>
      <c r="Y3737" s="8">
        <v>0</v>
      </c>
      <c r="Z3737" s="8">
        <v>8.0000000000000071E-2</v>
      </c>
      <c r="AA3737">
        <v>-0.20000000000000018</v>
      </c>
      <c r="AF3737" t="s">
        <v>3498</v>
      </c>
      <c r="AG3737" t="s">
        <v>2883</v>
      </c>
      <c r="AH3737" t="s">
        <v>2884</v>
      </c>
      <c r="AI3737" t="s">
        <v>230</v>
      </c>
      <c r="AJ3737" s="7">
        <v>43100</v>
      </c>
      <c r="AK3737" t="s">
        <v>4220</v>
      </c>
      <c r="AL3737" t="s">
        <v>2885</v>
      </c>
      <c r="AM3737" t="s">
        <v>3455</v>
      </c>
      <c r="AN3737" t="s">
        <v>4253</v>
      </c>
      <c r="AO3737" t="str">
        <f>TEXT(A3737,"yyyy-mm-dd")</f>
        <v>2016-09-30</v>
      </c>
    </row>
    <row r="3738" spans="1:41">
      <c r="A3738" s="6" t="s">
        <v>4219</v>
      </c>
      <c r="B3738">
        <v>2016</v>
      </c>
      <c r="C3738">
        <v>9</v>
      </c>
      <c r="E3738" t="s">
        <v>112</v>
      </c>
      <c r="F3738" t="s">
        <v>113</v>
      </c>
      <c r="G3738" t="s">
        <v>83</v>
      </c>
      <c r="H3738" t="s">
        <v>3018</v>
      </c>
      <c r="I3738">
        <v>2016</v>
      </c>
      <c r="K3738" s="6">
        <v>42735</v>
      </c>
      <c r="L3738">
        <v>3</v>
      </c>
      <c r="N3738" t="s">
        <v>233</v>
      </c>
      <c r="O3738" s="8">
        <v>4.6900000000000004</v>
      </c>
      <c r="P3738" s="8">
        <v>4.7300000000000004</v>
      </c>
      <c r="Q3738" s="8">
        <v>4.5199999999999996</v>
      </c>
      <c r="R3738" s="8">
        <v>4.8499999999999996</v>
      </c>
      <c r="S3738" s="8">
        <v>3.99</v>
      </c>
      <c r="T3738" s="8">
        <v>5.2</v>
      </c>
      <c r="U3738" s="8">
        <v>0.25</v>
      </c>
      <c r="V3738" s="9">
        <v>28</v>
      </c>
      <c r="W3738" s="8">
        <v>0.33000000000000007</v>
      </c>
      <c r="X3738" s="8">
        <v>1.21</v>
      </c>
      <c r="Y3738" s="8">
        <v>-4.0000000000000036E-2</v>
      </c>
      <c r="Z3738" s="8">
        <v>0.23000000000000043</v>
      </c>
      <c r="AA3738">
        <v>1.0000000000000675E-2</v>
      </c>
      <c r="AF3738" t="s">
        <v>3059</v>
      </c>
      <c r="AG3738" t="s">
        <v>115</v>
      </c>
      <c r="AH3738" t="s">
        <v>116</v>
      </c>
      <c r="AI3738" t="s">
        <v>117</v>
      </c>
      <c r="AJ3738" s="7">
        <v>42735</v>
      </c>
      <c r="AK3738" t="s">
        <v>4220</v>
      </c>
      <c r="AL3738" t="s">
        <v>118</v>
      </c>
      <c r="AM3738" t="s">
        <v>3020</v>
      </c>
      <c r="AN3738" t="s">
        <v>4249</v>
      </c>
      <c r="AO3738" t="str">
        <f>TEXT(A3738,"yyyy-mm-dd")</f>
        <v>2016-09-30</v>
      </c>
    </row>
    <row r="3739" spans="1:41">
      <c r="A3739" s="6" t="s">
        <v>4219</v>
      </c>
      <c r="B3739">
        <v>2016</v>
      </c>
      <c r="C3739">
        <v>9</v>
      </c>
      <c r="E3739" t="s">
        <v>2881</v>
      </c>
      <c r="F3739" t="s">
        <v>113</v>
      </c>
      <c r="G3739" t="s">
        <v>83</v>
      </c>
      <c r="H3739" t="s">
        <v>3018</v>
      </c>
      <c r="I3739">
        <v>2016</v>
      </c>
      <c r="K3739" s="6">
        <v>42735</v>
      </c>
      <c r="L3739">
        <v>3</v>
      </c>
      <c r="N3739" t="s">
        <v>233</v>
      </c>
      <c r="O3739" s="8">
        <v>6.41</v>
      </c>
      <c r="P3739" s="8">
        <v>6.38</v>
      </c>
      <c r="Q3739" s="8">
        <v>6.2</v>
      </c>
      <c r="R3739" s="8">
        <v>6.5</v>
      </c>
      <c r="S3739" s="8">
        <v>5.8</v>
      </c>
      <c r="T3739" s="8">
        <v>7.2</v>
      </c>
      <c r="U3739" s="8">
        <v>0.31</v>
      </c>
      <c r="V3739" s="9">
        <v>21</v>
      </c>
      <c r="W3739" s="8">
        <v>0.29999999999999982</v>
      </c>
      <c r="X3739" s="8">
        <v>1.4000000000000004</v>
      </c>
      <c r="Y3739" s="8">
        <v>3.0000000000000249E-2</v>
      </c>
      <c r="Z3739" s="8">
        <v>8.0000000000000071E-2</v>
      </c>
      <c r="AA3739">
        <v>-9.0000000000000746E-2</v>
      </c>
      <c r="AF3739" t="s">
        <v>3099</v>
      </c>
      <c r="AG3739" t="s">
        <v>2883</v>
      </c>
      <c r="AH3739" t="s">
        <v>2884</v>
      </c>
      <c r="AI3739" t="s">
        <v>117</v>
      </c>
      <c r="AJ3739" s="7">
        <v>42735</v>
      </c>
      <c r="AK3739" t="s">
        <v>4220</v>
      </c>
      <c r="AL3739" t="s">
        <v>2885</v>
      </c>
      <c r="AM3739" t="s">
        <v>3020</v>
      </c>
      <c r="AN3739" t="s">
        <v>4252</v>
      </c>
      <c r="AO3739" t="str">
        <f>TEXT(A3739,"yyyy-mm-dd")</f>
        <v>2016-09-30</v>
      </c>
    </row>
    <row r="3740" spans="1:41">
      <c r="A3740" s="6" t="s">
        <v>4255</v>
      </c>
      <c r="B3740">
        <v>2016</v>
      </c>
      <c r="C3740">
        <v>10</v>
      </c>
      <c r="E3740" t="s">
        <v>1907</v>
      </c>
      <c r="F3740" t="s">
        <v>1908</v>
      </c>
      <c r="G3740" t="s">
        <v>102</v>
      </c>
      <c r="H3740" t="s">
        <v>4240</v>
      </c>
      <c r="I3740">
        <v>2018</v>
      </c>
      <c r="J3740">
        <v>3</v>
      </c>
      <c r="K3740" s="6">
        <v>43373</v>
      </c>
      <c r="L3740">
        <v>23</v>
      </c>
      <c r="M3740">
        <v>8</v>
      </c>
      <c r="N3740" t="s">
        <v>95</v>
      </c>
      <c r="O3740" s="8">
        <v>5.9</v>
      </c>
      <c r="P3740" s="8">
        <v>5.75</v>
      </c>
      <c r="Q3740" s="8">
        <v>5.5</v>
      </c>
      <c r="R3740" s="8">
        <v>6.21</v>
      </c>
      <c r="S3740" s="8">
        <v>5.25</v>
      </c>
      <c r="T3740" s="8">
        <v>6.75</v>
      </c>
      <c r="U3740" s="8">
        <v>0.47</v>
      </c>
      <c r="V3740" s="9">
        <v>24</v>
      </c>
      <c r="W3740" s="8">
        <v>0.71</v>
      </c>
      <c r="X3740" s="8">
        <v>1.5</v>
      </c>
      <c r="Y3740" s="8">
        <v>0.15000000000000036</v>
      </c>
      <c r="Z3740" s="8">
        <v>0.12000000000000011</v>
      </c>
      <c r="AA3740">
        <v>-4.0000000000000036E-2</v>
      </c>
      <c r="AF3740" t="s">
        <v>4241</v>
      </c>
      <c r="AG3740" t="s">
        <v>1910</v>
      </c>
      <c r="AH3740" t="s">
        <v>1911</v>
      </c>
      <c r="AI3740" t="s">
        <v>1944</v>
      </c>
      <c r="AJ3740" s="7">
        <v>43373</v>
      </c>
      <c r="AK3740" t="s">
        <v>4256</v>
      </c>
      <c r="AL3740" t="s">
        <v>1908</v>
      </c>
      <c r="AM3740" t="s">
        <v>4242</v>
      </c>
      <c r="AN3740" t="s">
        <v>4276</v>
      </c>
      <c r="AO3740" t="str">
        <f>TEXT(A3740,"yyyy-mm-dd")</f>
        <v>2016-10-31</v>
      </c>
    </row>
    <row r="3741" spans="1:41">
      <c r="A3741" s="6" t="s">
        <v>4255</v>
      </c>
      <c r="B3741">
        <v>2016</v>
      </c>
      <c r="C3741">
        <v>10</v>
      </c>
      <c r="E3741" t="s">
        <v>1907</v>
      </c>
      <c r="F3741" t="s">
        <v>1908</v>
      </c>
      <c r="G3741" t="s">
        <v>102</v>
      </c>
      <c r="H3741" t="s">
        <v>4137</v>
      </c>
      <c r="I3741">
        <v>2018</v>
      </c>
      <c r="J3741">
        <v>2</v>
      </c>
      <c r="K3741" s="6">
        <v>43281</v>
      </c>
      <c r="L3741">
        <v>20</v>
      </c>
      <c r="M3741">
        <v>7</v>
      </c>
      <c r="N3741" t="s">
        <v>185</v>
      </c>
      <c r="O3741" s="8">
        <v>5.8</v>
      </c>
      <c r="P3741" s="8">
        <v>5.75</v>
      </c>
      <c r="Q3741" s="8">
        <v>5.5</v>
      </c>
      <c r="R3741" s="8">
        <v>6</v>
      </c>
      <c r="S3741" s="8">
        <v>5.25</v>
      </c>
      <c r="T3741" s="8">
        <v>6.75</v>
      </c>
      <c r="U3741" s="8">
        <v>0.42</v>
      </c>
      <c r="V3741" s="9">
        <v>24</v>
      </c>
      <c r="W3741" s="8">
        <v>0.5</v>
      </c>
      <c r="X3741" s="8">
        <v>1.5</v>
      </c>
      <c r="Y3741" s="8">
        <v>4.9999999999999822E-2</v>
      </c>
      <c r="Z3741" s="8">
        <v>0.25</v>
      </c>
      <c r="AA3741">
        <v>-0.19000000000000039</v>
      </c>
      <c r="AF3741" t="s">
        <v>4138</v>
      </c>
      <c r="AG3741" t="s">
        <v>1910</v>
      </c>
      <c r="AH3741" t="s">
        <v>1911</v>
      </c>
      <c r="AI3741" t="s">
        <v>1939</v>
      </c>
      <c r="AJ3741" s="7">
        <v>43281</v>
      </c>
      <c r="AK3741" t="s">
        <v>4256</v>
      </c>
      <c r="AL3741" t="s">
        <v>1908</v>
      </c>
      <c r="AM3741" t="s">
        <v>4139</v>
      </c>
      <c r="AN3741" t="s">
        <v>4275</v>
      </c>
      <c r="AO3741" t="str">
        <f>TEXT(A3741,"yyyy-mm-dd")</f>
        <v>2016-10-31</v>
      </c>
    </row>
    <row r="3742" spans="1:41">
      <c r="A3742" s="6" t="s">
        <v>4255</v>
      </c>
      <c r="B3742">
        <v>2016</v>
      </c>
      <c r="C3742">
        <v>10</v>
      </c>
      <c r="E3742" t="s">
        <v>1907</v>
      </c>
      <c r="F3742" t="s">
        <v>1908</v>
      </c>
      <c r="G3742" t="s">
        <v>102</v>
      </c>
      <c r="H3742" t="s">
        <v>4030</v>
      </c>
      <c r="I3742">
        <v>2018</v>
      </c>
      <c r="J3742">
        <v>1</v>
      </c>
      <c r="K3742" s="6">
        <v>43190</v>
      </c>
      <c r="L3742">
        <v>17</v>
      </c>
      <c r="M3742">
        <v>6</v>
      </c>
      <c r="N3742" t="s">
        <v>214</v>
      </c>
      <c r="O3742" s="8">
        <v>5.63</v>
      </c>
      <c r="P3742" s="8">
        <v>5.5</v>
      </c>
      <c r="Q3742" s="8">
        <v>5.5</v>
      </c>
      <c r="R3742" s="8">
        <v>5.75</v>
      </c>
      <c r="S3742" s="8">
        <v>5</v>
      </c>
      <c r="T3742" s="8">
        <v>6.25</v>
      </c>
      <c r="U3742" s="8">
        <v>0.35</v>
      </c>
      <c r="V3742" s="9">
        <v>24</v>
      </c>
      <c r="W3742" s="8">
        <v>0.25</v>
      </c>
      <c r="X3742" s="8">
        <v>1.25</v>
      </c>
      <c r="Y3742" s="8">
        <v>0.12999999999999989</v>
      </c>
      <c r="Z3742" s="8">
        <v>0</v>
      </c>
      <c r="AA3742">
        <v>-0.25</v>
      </c>
      <c r="AF3742" t="s">
        <v>4031</v>
      </c>
      <c r="AG3742" t="s">
        <v>1910</v>
      </c>
      <c r="AH3742" t="s">
        <v>1911</v>
      </c>
      <c r="AI3742" t="s">
        <v>1934</v>
      </c>
      <c r="AJ3742" s="7">
        <v>43190</v>
      </c>
      <c r="AK3742" t="s">
        <v>4256</v>
      </c>
      <c r="AL3742" t="s">
        <v>1908</v>
      </c>
      <c r="AM3742" t="s">
        <v>4032</v>
      </c>
      <c r="AN3742" t="s">
        <v>4274</v>
      </c>
      <c r="AO3742" t="str">
        <f>TEXT(A3742,"yyyy-mm-dd")</f>
        <v>2016-10-31</v>
      </c>
    </row>
    <row r="3743" spans="1:41">
      <c r="A3743" s="6" t="s">
        <v>4255</v>
      </c>
      <c r="B3743">
        <v>2016</v>
      </c>
      <c r="C3743">
        <v>10</v>
      </c>
      <c r="E3743" t="s">
        <v>1907</v>
      </c>
      <c r="F3743" t="s">
        <v>1908</v>
      </c>
      <c r="G3743" t="s">
        <v>102</v>
      </c>
      <c r="H3743" t="s">
        <v>3908</v>
      </c>
      <c r="I3743">
        <v>2017</v>
      </c>
      <c r="J3743">
        <v>4</v>
      </c>
      <c r="K3743" s="6">
        <v>43100</v>
      </c>
      <c r="L3743">
        <v>14</v>
      </c>
      <c r="M3743">
        <v>5</v>
      </c>
      <c r="N3743" t="s">
        <v>244</v>
      </c>
      <c r="O3743" s="8">
        <v>5.55</v>
      </c>
      <c r="P3743" s="8">
        <v>5.5</v>
      </c>
      <c r="Q3743" s="8">
        <v>5.5</v>
      </c>
      <c r="R3743" s="8">
        <v>5.5</v>
      </c>
      <c r="S3743" s="8">
        <v>5</v>
      </c>
      <c r="T3743" s="8">
        <v>6</v>
      </c>
      <c r="U3743" s="8">
        <v>0.27</v>
      </c>
      <c r="V3743" s="9">
        <v>29</v>
      </c>
      <c r="W3743" s="8">
        <v>0</v>
      </c>
      <c r="X3743" s="8">
        <v>1</v>
      </c>
      <c r="Y3743" s="8">
        <v>4.9999999999999822E-2</v>
      </c>
      <c r="Z3743" s="8">
        <v>0</v>
      </c>
      <c r="AA3743">
        <v>-0.47999999999999954</v>
      </c>
      <c r="AF3743" t="s">
        <v>3919</v>
      </c>
      <c r="AG3743" t="s">
        <v>1910</v>
      </c>
      <c r="AH3743" t="s">
        <v>1911</v>
      </c>
      <c r="AI3743" t="s">
        <v>1929</v>
      </c>
      <c r="AJ3743" s="7">
        <v>43100</v>
      </c>
      <c r="AK3743" t="s">
        <v>4256</v>
      </c>
      <c r="AL3743" t="s">
        <v>1908</v>
      </c>
      <c r="AM3743" t="s">
        <v>3910</v>
      </c>
      <c r="AN3743" t="s">
        <v>4273</v>
      </c>
      <c r="AO3743" t="str">
        <f>TEXT(A3743,"yyyy-mm-dd")</f>
        <v>2016-10-31</v>
      </c>
    </row>
    <row r="3744" spans="1:41">
      <c r="A3744" s="6" t="s">
        <v>4255</v>
      </c>
      <c r="B3744">
        <v>2016</v>
      </c>
      <c r="C3744">
        <v>10</v>
      </c>
      <c r="E3744" t="s">
        <v>1907</v>
      </c>
      <c r="F3744" t="s">
        <v>1908</v>
      </c>
      <c r="G3744" t="s">
        <v>102</v>
      </c>
      <c r="H3744" t="s">
        <v>3804</v>
      </c>
      <c r="I3744">
        <v>2017</v>
      </c>
      <c r="J3744">
        <v>3</v>
      </c>
      <c r="K3744" s="6">
        <v>43008</v>
      </c>
      <c r="L3744">
        <v>11</v>
      </c>
      <c r="M3744">
        <v>4</v>
      </c>
      <c r="N3744" t="s">
        <v>85</v>
      </c>
      <c r="O3744" s="8">
        <v>5.39</v>
      </c>
      <c r="P3744" s="8">
        <v>5.25</v>
      </c>
      <c r="Q3744" s="8">
        <v>5.25</v>
      </c>
      <c r="R3744" s="8">
        <v>5.5</v>
      </c>
      <c r="S3744" s="8">
        <v>5</v>
      </c>
      <c r="T3744" s="8">
        <v>5.75</v>
      </c>
      <c r="U3744" s="8">
        <v>0.22</v>
      </c>
      <c r="V3744" s="9">
        <v>29</v>
      </c>
      <c r="W3744" s="8">
        <v>0.25</v>
      </c>
      <c r="X3744" s="8">
        <v>0.75</v>
      </c>
      <c r="Y3744" s="8">
        <v>0.13999999999999968</v>
      </c>
      <c r="Z3744" s="8">
        <v>0</v>
      </c>
      <c r="AA3744">
        <v>-0.25</v>
      </c>
      <c r="AF3744" t="s">
        <v>3805</v>
      </c>
      <c r="AG3744" t="s">
        <v>1910</v>
      </c>
      <c r="AH3744" t="s">
        <v>1911</v>
      </c>
      <c r="AI3744" t="s">
        <v>1924</v>
      </c>
      <c r="AJ3744" s="7">
        <v>43008</v>
      </c>
      <c r="AK3744" t="s">
        <v>4256</v>
      </c>
      <c r="AL3744" t="s">
        <v>1908</v>
      </c>
      <c r="AM3744" t="s">
        <v>3806</v>
      </c>
      <c r="AN3744" t="s">
        <v>4272</v>
      </c>
      <c r="AO3744" t="str">
        <f>TEXT(A3744,"yyyy-mm-dd")</f>
        <v>2016-10-31</v>
      </c>
    </row>
    <row r="3745" spans="1:41">
      <c r="A3745" s="6" t="s">
        <v>4255</v>
      </c>
      <c r="B3745">
        <v>2016</v>
      </c>
      <c r="C3745">
        <v>10</v>
      </c>
      <c r="E3745" t="s">
        <v>1907</v>
      </c>
      <c r="F3745" t="s">
        <v>1908</v>
      </c>
      <c r="G3745" t="s">
        <v>102</v>
      </c>
      <c r="H3745" t="s">
        <v>3701</v>
      </c>
      <c r="I3745">
        <v>2017</v>
      </c>
      <c r="J3745">
        <v>2</v>
      </c>
      <c r="K3745" s="6">
        <v>42916</v>
      </c>
      <c r="L3745">
        <v>8</v>
      </c>
      <c r="M3745">
        <v>3</v>
      </c>
      <c r="N3745" t="s">
        <v>182</v>
      </c>
      <c r="O3745" s="8">
        <v>5.3</v>
      </c>
      <c r="P3745" s="8">
        <v>5.25</v>
      </c>
      <c r="Q3745" s="8">
        <v>5.25</v>
      </c>
      <c r="R3745" s="8">
        <v>5.5</v>
      </c>
      <c r="S3745" s="8">
        <v>5</v>
      </c>
      <c r="T3745" s="8">
        <v>5.75</v>
      </c>
      <c r="U3745" s="8">
        <v>0.22</v>
      </c>
      <c r="V3745" s="9">
        <v>29</v>
      </c>
      <c r="W3745" s="8">
        <v>0.25</v>
      </c>
      <c r="X3745" s="8">
        <v>0.75</v>
      </c>
      <c r="Y3745" s="8">
        <v>4.9999999999999822E-2</v>
      </c>
      <c r="Z3745" s="8">
        <v>0</v>
      </c>
      <c r="AA3745">
        <v>-0.20999999999999996</v>
      </c>
      <c r="AF3745" t="s">
        <v>3702</v>
      </c>
      <c r="AG3745" t="s">
        <v>1910</v>
      </c>
      <c r="AH3745" t="s">
        <v>1911</v>
      </c>
      <c r="AI3745" t="s">
        <v>1919</v>
      </c>
      <c r="AJ3745" s="7">
        <v>42916</v>
      </c>
      <c r="AK3745" t="s">
        <v>4256</v>
      </c>
      <c r="AL3745" t="s">
        <v>1908</v>
      </c>
      <c r="AM3745" t="s">
        <v>3703</v>
      </c>
      <c r="AN3745" t="s">
        <v>4271</v>
      </c>
      <c r="AO3745" t="str">
        <f>TEXT(A3745,"yyyy-mm-dd")</f>
        <v>2016-10-31</v>
      </c>
    </row>
    <row r="3746" spans="1:41">
      <c r="A3746" s="6" t="s">
        <v>4255</v>
      </c>
      <c r="B3746">
        <v>2016</v>
      </c>
      <c r="C3746">
        <v>10</v>
      </c>
      <c r="E3746" t="s">
        <v>1907</v>
      </c>
      <c r="F3746" t="s">
        <v>1908</v>
      </c>
      <c r="G3746" t="s">
        <v>102</v>
      </c>
      <c r="H3746" t="s">
        <v>3594</v>
      </c>
      <c r="I3746">
        <v>2017</v>
      </c>
      <c r="J3746">
        <v>1</v>
      </c>
      <c r="K3746" s="6">
        <v>42825</v>
      </c>
      <c r="L3746">
        <v>5</v>
      </c>
      <c r="M3746">
        <v>2</v>
      </c>
      <c r="N3746" t="s">
        <v>211</v>
      </c>
      <c r="O3746" s="8">
        <v>5.14</v>
      </c>
      <c r="P3746" s="8">
        <v>5</v>
      </c>
      <c r="Q3746" s="8">
        <v>5</v>
      </c>
      <c r="R3746" s="8">
        <v>5.25</v>
      </c>
      <c r="S3746" s="8">
        <v>4.75</v>
      </c>
      <c r="T3746" s="8">
        <v>5.99</v>
      </c>
      <c r="U3746" s="8">
        <v>0.25</v>
      </c>
      <c r="V3746" s="9">
        <v>30</v>
      </c>
      <c r="W3746" s="8">
        <v>0.25</v>
      </c>
      <c r="X3746" s="8">
        <v>1.2400000000000002</v>
      </c>
      <c r="Y3746" s="8">
        <v>0.13999999999999968</v>
      </c>
      <c r="Z3746" s="8">
        <v>0</v>
      </c>
      <c r="AA3746">
        <v>-5.9999999999999609E-2</v>
      </c>
      <c r="AF3746" t="s">
        <v>3595</v>
      </c>
      <c r="AG3746" t="s">
        <v>1910</v>
      </c>
      <c r="AH3746" t="s">
        <v>1911</v>
      </c>
      <c r="AI3746" t="s">
        <v>1915</v>
      </c>
      <c r="AJ3746" s="7">
        <v>42825</v>
      </c>
      <c r="AK3746" t="s">
        <v>4256</v>
      </c>
      <c r="AL3746" t="s">
        <v>1908</v>
      </c>
      <c r="AM3746" t="s">
        <v>3596</v>
      </c>
      <c r="AN3746" t="s">
        <v>4270</v>
      </c>
      <c r="AO3746" t="str">
        <f>TEXT(A3746,"yyyy-mm-dd")</f>
        <v>2016-10-31</v>
      </c>
    </row>
    <row r="3747" spans="1:41">
      <c r="A3747" s="6" t="s">
        <v>4255</v>
      </c>
      <c r="B3747">
        <v>2016</v>
      </c>
      <c r="C3747">
        <v>10</v>
      </c>
      <c r="E3747" t="s">
        <v>1907</v>
      </c>
      <c r="F3747" t="s">
        <v>1908</v>
      </c>
      <c r="G3747" t="s">
        <v>102</v>
      </c>
      <c r="H3747" t="s">
        <v>3472</v>
      </c>
      <c r="I3747">
        <v>2016</v>
      </c>
      <c r="J3747">
        <v>4</v>
      </c>
      <c r="K3747" s="6">
        <v>42735</v>
      </c>
      <c r="L3747">
        <v>2</v>
      </c>
      <c r="M3747">
        <v>1</v>
      </c>
      <c r="N3747" t="s">
        <v>104</v>
      </c>
      <c r="O3747" s="8">
        <v>5.0199999999999996</v>
      </c>
      <c r="P3747" s="8">
        <v>5</v>
      </c>
      <c r="Q3747" s="8">
        <v>5</v>
      </c>
      <c r="R3747" s="8">
        <v>5</v>
      </c>
      <c r="S3747" s="8">
        <v>4.75</v>
      </c>
      <c r="T3747" s="8">
        <v>5.3</v>
      </c>
      <c r="U3747" s="8">
        <v>0.15</v>
      </c>
      <c r="V3747" s="9">
        <v>30</v>
      </c>
      <c r="W3747" s="8">
        <v>0</v>
      </c>
      <c r="X3747" s="8">
        <v>0.54999999999999982</v>
      </c>
      <c r="Y3747" s="8">
        <v>1.9999999999999574E-2</v>
      </c>
      <c r="Z3747" s="8">
        <v>0.25</v>
      </c>
      <c r="AA3747">
        <v>-0.5</v>
      </c>
      <c r="AF3747" t="s">
        <v>3483</v>
      </c>
      <c r="AG3747" t="s">
        <v>1910</v>
      </c>
      <c r="AH3747" t="s">
        <v>1911</v>
      </c>
      <c r="AI3747" t="s">
        <v>1912</v>
      </c>
      <c r="AJ3747" s="7">
        <v>42735</v>
      </c>
      <c r="AK3747" t="s">
        <v>4256</v>
      </c>
      <c r="AL3747" t="s">
        <v>1908</v>
      </c>
      <c r="AM3747" t="s">
        <v>3474</v>
      </c>
      <c r="AN3747" t="s">
        <v>4269</v>
      </c>
      <c r="AO3747" t="str">
        <f>TEXT(A3747,"yyyy-mm-dd")</f>
        <v>2016-10-31</v>
      </c>
    </row>
    <row r="3748" spans="1:41">
      <c r="A3748" s="6" t="s">
        <v>4255</v>
      </c>
      <c r="B3748">
        <v>2016</v>
      </c>
      <c r="C3748">
        <v>10</v>
      </c>
      <c r="E3748" t="s">
        <v>100</v>
      </c>
      <c r="F3748" t="s">
        <v>101</v>
      </c>
      <c r="G3748" t="s">
        <v>83</v>
      </c>
      <c r="H3748" t="s">
        <v>3889</v>
      </c>
      <c r="I3748">
        <v>2018</v>
      </c>
      <c r="K3748" s="6">
        <v>43465</v>
      </c>
      <c r="L3748">
        <v>26</v>
      </c>
      <c r="N3748" t="s">
        <v>463</v>
      </c>
      <c r="O3748" s="8">
        <v>2.95</v>
      </c>
      <c r="P3748" s="8">
        <v>2.9</v>
      </c>
      <c r="Q3748" s="8">
        <v>2.8</v>
      </c>
      <c r="R3748" s="8">
        <v>3.1</v>
      </c>
      <c r="S3748" s="8">
        <v>2.1</v>
      </c>
      <c r="T3748" s="8">
        <v>3.7</v>
      </c>
      <c r="U3748" s="8">
        <v>0.36</v>
      </c>
      <c r="V3748" s="9">
        <v>25</v>
      </c>
      <c r="W3748" s="8">
        <v>0.30000000000000027</v>
      </c>
      <c r="X3748" s="8">
        <v>1.6</v>
      </c>
      <c r="Y3748" s="8">
        <v>5.0000000000000266E-2</v>
      </c>
      <c r="Z3748" s="8">
        <v>-0.10000000000000009</v>
      </c>
      <c r="AA3748">
        <v>-2.9999999999999805E-2</v>
      </c>
      <c r="AF3748" t="s">
        <v>10177</v>
      </c>
      <c r="AG3748" t="s">
        <v>9655</v>
      </c>
      <c r="AH3748" t="s">
        <v>9656</v>
      </c>
      <c r="AI3748" t="s">
        <v>9708</v>
      </c>
      <c r="AJ3748" s="7">
        <v>43465</v>
      </c>
      <c r="AK3748" t="s">
        <v>4256</v>
      </c>
      <c r="AL3748" t="s">
        <v>109</v>
      </c>
      <c r="AM3748" t="s">
        <v>3891</v>
      </c>
      <c r="AN3748" t="s">
        <v>10188</v>
      </c>
    </row>
    <row r="3749" spans="1:41">
      <c r="A3749" s="6" t="s">
        <v>4255</v>
      </c>
      <c r="B3749">
        <v>2016</v>
      </c>
      <c r="C3749">
        <v>10</v>
      </c>
      <c r="E3749" t="s">
        <v>100</v>
      </c>
      <c r="F3749" t="s">
        <v>101</v>
      </c>
      <c r="G3749" t="s">
        <v>102</v>
      </c>
      <c r="H3749" t="s">
        <v>3908</v>
      </c>
      <c r="I3749">
        <v>2017</v>
      </c>
      <c r="J3749">
        <v>4</v>
      </c>
      <c r="K3749" s="6">
        <v>43100</v>
      </c>
      <c r="L3749">
        <v>14</v>
      </c>
      <c r="M3749">
        <v>5</v>
      </c>
      <c r="N3749" t="s">
        <v>244</v>
      </c>
      <c r="O3749" s="8">
        <v>2.54</v>
      </c>
      <c r="P3749" s="8">
        <v>2.6</v>
      </c>
      <c r="Q3749" s="8">
        <v>2.2999999999999998</v>
      </c>
      <c r="R3749" s="8">
        <v>2.8</v>
      </c>
      <c r="S3749" s="8">
        <v>1.6</v>
      </c>
      <c r="T3749" s="8">
        <v>3.6</v>
      </c>
      <c r="U3749" s="8">
        <v>0.46</v>
      </c>
      <c r="V3749" s="9">
        <v>33</v>
      </c>
      <c r="W3749" s="8">
        <v>0.5</v>
      </c>
      <c r="X3749" s="8">
        <v>2</v>
      </c>
      <c r="Y3749" s="8">
        <v>-6.0000000000000053E-2</v>
      </c>
      <c r="Z3749" s="8">
        <v>0</v>
      </c>
      <c r="AA3749">
        <v>0.10000000000000009</v>
      </c>
      <c r="AF3749" t="s">
        <v>3909</v>
      </c>
      <c r="AG3749" t="s">
        <v>106</v>
      </c>
      <c r="AH3749" t="s">
        <v>107</v>
      </c>
      <c r="AI3749" t="s">
        <v>502</v>
      </c>
      <c r="AJ3749" s="7">
        <v>43100</v>
      </c>
      <c r="AK3749" t="s">
        <v>4256</v>
      </c>
      <c r="AL3749" t="s">
        <v>109</v>
      </c>
      <c r="AM3749" t="s">
        <v>3910</v>
      </c>
      <c r="AN3749" t="s">
        <v>4268</v>
      </c>
      <c r="AO3749" t="str">
        <f>TEXT(A3749,"yyyy-mm-dd")</f>
        <v>2016-10-31</v>
      </c>
    </row>
    <row r="3750" spans="1:41">
      <c r="A3750" s="6" t="s">
        <v>4255</v>
      </c>
      <c r="B3750">
        <v>2016</v>
      </c>
      <c r="C3750">
        <v>10</v>
      </c>
      <c r="E3750" t="s">
        <v>100</v>
      </c>
      <c r="F3750" t="s">
        <v>101</v>
      </c>
      <c r="G3750" t="s">
        <v>83</v>
      </c>
      <c r="H3750" t="s">
        <v>3453</v>
      </c>
      <c r="I3750">
        <v>2017</v>
      </c>
      <c r="K3750" s="6">
        <v>43100</v>
      </c>
      <c r="L3750">
        <v>14</v>
      </c>
      <c r="N3750" t="s">
        <v>244</v>
      </c>
      <c r="O3750" s="8">
        <v>2.2599999999999998</v>
      </c>
      <c r="P3750" s="8">
        <v>2.2999999999999998</v>
      </c>
      <c r="Q3750" s="8">
        <v>2.14</v>
      </c>
      <c r="R3750" s="8">
        <v>2.4</v>
      </c>
      <c r="S3750" s="8">
        <v>1.5</v>
      </c>
      <c r="T3750" s="8">
        <v>3.3</v>
      </c>
      <c r="U3750" s="8">
        <v>0.31</v>
      </c>
      <c r="V3750" s="9">
        <v>33</v>
      </c>
      <c r="W3750" s="8">
        <v>0.25999999999999979</v>
      </c>
      <c r="X3750" s="8">
        <v>1.7999999999999998</v>
      </c>
      <c r="Y3750" s="8">
        <v>-4.0000000000000036E-2</v>
      </c>
      <c r="Z3750" s="8">
        <v>-0.10000000000000009</v>
      </c>
      <c r="AA3750">
        <v>-4.0000000000000036E-2</v>
      </c>
      <c r="AF3750" t="s">
        <v>10138</v>
      </c>
      <c r="AG3750" t="s">
        <v>9655</v>
      </c>
      <c r="AH3750" t="s">
        <v>9656</v>
      </c>
      <c r="AI3750" t="s">
        <v>9669</v>
      </c>
      <c r="AJ3750" s="7">
        <v>43100</v>
      </c>
      <c r="AK3750" t="s">
        <v>4256</v>
      </c>
      <c r="AL3750" t="s">
        <v>109</v>
      </c>
      <c r="AM3750" t="s">
        <v>3455</v>
      </c>
      <c r="AN3750" t="s">
        <v>10161</v>
      </c>
    </row>
    <row r="3751" spans="1:41">
      <c r="A3751" s="6" t="s">
        <v>4255</v>
      </c>
      <c r="B3751">
        <v>2016</v>
      </c>
      <c r="C3751">
        <v>10</v>
      </c>
      <c r="E3751" t="s">
        <v>100</v>
      </c>
      <c r="F3751" t="s">
        <v>101</v>
      </c>
      <c r="G3751" t="s">
        <v>102</v>
      </c>
      <c r="H3751" t="s">
        <v>3804</v>
      </c>
      <c r="I3751">
        <v>2017</v>
      </c>
      <c r="J3751">
        <v>3</v>
      </c>
      <c r="K3751" s="6">
        <v>43008</v>
      </c>
      <c r="L3751">
        <v>11</v>
      </c>
      <c r="M3751">
        <v>4</v>
      </c>
      <c r="N3751" t="s">
        <v>85</v>
      </c>
      <c r="O3751" s="8">
        <v>2.41</v>
      </c>
      <c r="P3751" s="8">
        <v>2.4</v>
      </c>
      <c r="Q3751" s="8">
        <v>2.2999999999999998</v>
      </c>
      <c r="R3751" s="8">
        <v>2.6</v>
      </c>
      <c r="S3751" s="8">
        <v>1.6</v>
      </c>
      <c r="T3751" s="8">
        <v>4.0999999999999996</v>
      </c>
      <c r="U3751" s="8">
        <v>0.42</v>
      </c>
      <c r="V3751" s="9">
        <v>33</v>
      </c>
      <c r="W3751" s="8">
        <v>0.30000000000000027</v>
      </c>
      <c r="X3751" s="8">
        <v>2.4999999999999996</v>
      </c>
      <c r="Y3751" s="8">
        <v>1.0000000000000231E-2</v>
      </c>
      <c r="Z3751" s="8">
        <v>0</v>
      </c>
      <c r="AA3751">
        <v>0.10000000000000009</v>
      </c>
      <c r="AF3751" t="s">
        <v>3906</v>
      </c>
      <c r="AG3751" t="s">
        <v>106</v>
      </c>
      <c r="AH3751" t="s">
        <v>107</v>
      </c>
      <c r="AI3751" t="s">
        <v>497</v>
      </c>
      <c r="AJ3751" s="7">
        <v>43008</v>
      </c>
      <c r="AK3751" t="s">
        <v>4256</v>
      </c>
      <c r="AL3751" t="s">
        <v>109</v>
      </c>
      <c r="AM3751" t="s">
        <v>3806</v>
      </c>
      <c r="AN3751" t="s">
        <v>4267</v>
      </c>
      <c r="AO3751" t="str">
        <f>TEXT(A3751,"yyyy-mm-dd")</f>
        <v>2016-10-31</v>
      </c>
    </row>
    <row r="3752" spans="1:41">
      <c r="A3752" s="6" t="s">
        <v>4255</v>
      </c>
      <c r="B3752">
        <v>2016</v>
      </c>
      <c r="C3752">
        <v>10</v>
      </c>
      <c r="E3752" t="s">
        <v>100</v>
      </c>
      <c r="F3752" t="s">
        <v>101</v>
      </c>
      <c r="G3752" t="s">
        <v>102</v>
      </c>
      <c r="H3752" t="s">
        <v>3701</v>
      </c>
      <c r="I3752">
        <v>2017</v>
      </c>
      <c r="J3752">
        <v>2</v>
      </c>
      <c r="K3752" s="6">
        <v>42916</v>
      </c>
      <c r="L3752">
        <v>8</v>
      </c>
      <c r="M3752">
        <v>3</v>
      </c>
      <c r="N3752" t="s">
        <v>182</v>
      </c>
      <c r="O3752" s="8">
        <v>2.15</v>
      </c>
      <c r="P3752" s="8">
        <v>2.1</v>
      </c>
      <c r="Q3752" s="8">
        <v>1.85</v>
      </c>
      <c r="R3752" s="8">
        <v>2.4</v>
      </c>
      <c r="S3752" s="8">
        <v>1.22</v>
      </c>
      <c r="T3752" s="8">
        <v>3.2</v>
      </c>
      <c r="U3752" s="8">
        <v>0.43</v>
      </c>
      <c r="V3752" s="9">
        <v>33</v>
      </c>
      <c r="W3752" s="8">
        <v>0.54999999999999982</v>
      </c>
      <c r="X3752" s="8">
        <v>1.9800000000000002</v>
      </c>
      <c r="Y3752" s="8">
        <v>4.9999999999999822E-2</v>
      </c>
      <c r="Z3752" s="8">
        <v>-0.22999999999999998</v>
      </c>
      <c r="AA3752">
        <v>4.9999999999999822E-2</v>
      </c>
      <c r="AF3752" t="s">
        <v>3904</v>
      </c>
      <c r="AG3752" t="s">
        <v>106</v>
      </c>
      <c r="AH3752" t="s">
        <v>107</v>
      </c>
      <c r="AI3752" t="s">
        <v>427</v>
      </c>
      <c r="AJ3752" s="7">
        <v>42916</v>
      </c>
      <c r="AK3752" t="s">
        <v>4256</v>
      </c>
      <c r="AL3752" t="s">
        <v>109</v>
      </c>
      <c r="AM3752" t="s">
        <v>3703</v>
      </c>
      <c r="AN3752" t="s">
        <v>4266</v>
      </c>
      <c r="AO3752" t="str">
        <f>TEXT(A3752,"yyyy-mm-dd")</f>
        <v>2016-10-31</v>
      </c>
    </row>
    <row r="3753" spans="1:41">
      <c r="A3753" s="6" t="s">
        <v>4255</v>
      </c>
      <c r="B3753">
        <v>2016</v>
      </c>
      <c r="C3753">
        <v>10</v>
      </c>
      <c r="E3753" t="s">
        <v>100</v>
      </c>
      <c r="F3753" t="s">
        <v>101</v>
      </c>
      <c r="G3753" t="s">
        <v>102</v>
      </c>
      <c r="H3753" t="s">
        <v>3594</v>
      </c>
      <c r="I3753">
        <v>2017</v>
      </c>
      <c r="J3753">
        <v>1</v>
      </c>
      <c r="K3753" s="6">
        <v>42825</v>
      </c>
      <c r="L3753">
        <v>5</v>
      </c>
      <c r="M3753">
        <v>2</v>
      </c>
      <c r="N3753" t="s">
        <v>211</v>
      </c>
      <c r="O3753" s="8">
        <v>1.94</v>
      </c>
      <c r="P3753" s="8">
        <v>1.9</v>
      </c>
      <c r="Q3753" s="8">
        <v>1.7</v>
      </c>
      <c r="R3753" s="8">
        <v>2.2999999999999998</v>
      </c>
      <c r="S3753" s="8">
        <v>0.8</v>
      </c>
      <c r="T3753" s="8">
        <v>3.07</v>
      </c>
      <c r="U3753" s="8">
        <v>0.47</v>
      </c>
      <c r="V3753" s="9">
        <v>33</v>
      </c>
      <c r="W3753" s="8">
        <v>0.59999999999999987</v>
      </c>
      <c r="X3753" s="8">
        <v>2.2699999999999996</v>
      </c>
      <c r="Y3753" s="8">
        <v>4.0000000000000036E-2</v>
      </c>
      <c r="Z3753" s="8">
        <v>-0.20000000000000018</v>
      </c>
      <c r="AA3753">
        <v>8.0000000000000071E-2</v>
      </c>
      <c r="AF3753" t="s">
        <v>3902</v>
      </c>
      <c r="AG3753" t="s">
        <v>106</v>
      </c>
      <c r="AH3753" t="s">
        <v>107</v>
      </c>
      <c r="AI3753" t="s">
        <v>340</v>
      </c>
      <c r="AJ3753" s="7">
        <v>42825</v>
      </c>
      <c r="AK3753" t="s">
        <v>4256</v>
      </c>
      <c r="AL3753" t="s">
        <v>109</v>
      </c>
      <c r="AM3753" t="s">
        <v>3596</v>
      </c>
      <c r="AN3753" t="s">
        <v>4265</v>
      </c>
      <c r="AO3753" t="str">
        <f>TEXT(A3753,"yyyy-mm-dd")</f>
        <v>2016-10-31</v>
      </c>
    </row>
    <row r="3754" spans="1:41">
      <c r="A3754" s="6" t="s">
        <v>4255</v>
      </c>
      <c r="B3754">
        <v>2016</v>
      </c>
      <c r="C3754">
        <v>10</v>
      </c>
      <c r="E3754" t="s">
        <v>100</v>
      </c>
      <c r="F3754" t="s">
        <v>101</v>
      </c>
      <c r="G3754" t="s">
        <v>102</v>
      </c>
      <c r="H3754" t="s">
        <v>3472</v>
      </c>
      <c r="I3754">
        <v>2016</v>
      </c>
      <c r="J3754">
        <v>4</v>
      </c>
      <c r="K3754" s="6">
        <v>42735</v>
      </c>
      <c r="L3754">
        <v>2</v>
      </c>
      <c r="M3754">
        <v>1</v>
      </c>
      <c r="N3754" t="s">
        <v>104</v>
      </c>
      <c r="O3754" s="8">
        <v>1.65</v>
      </c>
      <c r="P3754" s="8">
        <v>1.7</v>
      </c>
      <c r="Q3754" s="8">
        <v>1.26</v>
      </c>
      <c r="R3754" s="8">
        <v>2</v>
      </c>
      <c r="S3754" s="8">
        <v>0.2</v>
      </c>
      <c r="T3754" s="8">
        <v>2.48</v>
      </c>
      <c r="U3754" s="8">
        <v>0.51</v>
      </c>
      <c r="V3754" s="9">
        <v>33</v>
      </c>
      <c r="W3754" s="8">
        <v>0.74</v>
      </c>
      <c r="X3754" s="8">
        <v>2.2799999999999998</v>
      </c>
      <c r="Y3754" s="8">
        <v>-5.0000000000000044E-2</v>
      </c>
      <c r="Z3754" s="8">
        <v>-6.0000000000000053E-2</v>
      </c>
      <c r="AA3754">
        <v>1.9999999999999796E-2</v>
      </c>
      <c r="AF3754" t="s">
        <v>3473</v>
      </c>
      <c r="AG3754" t="s">
        <v>106</v>
      </c>
      <c r="AH3754" t="s">
        <v>107</v>
      </c>
      <c r="AI3754" t="s">
        <v>108</v>
      </c>
      <c r="AJ3754" s="7">
        <v>42735</v>
      </c>
      <c r="AK3754" t="s">
        <v>4256</v>
      </c>
      <c r="AL3754" t="s">
        <v>109</v>
      </c>
      <c r="AM3754" t="s">
        <v>3474</v>
      </c>
      <c r="AN3754" t="s">
        <v>4264</v>
      </c>
      <c r="AO3754" t="str">
        <f>TEXT(A3754,"yyyy-mm-dd")</f>
        <v>2016-10-31</v>
      </c>
    </row>
    <row r="3755" spans="1:41">
      <c r="A3755" s="6" t="s">
        <v>4255</v>
      </c>
      <c r="B3755">
        <v>2016</v>
      </c>
      <c r="C3755">
        <v>10</v>
      </c>
      <c r="E3755" t="s">
        <v>100</v>
      </c>
      <c r="F3755" t="s">
        <v>101</v>
      </c>
      <c r="G3755" t="s">
        <v>83</v>
      </c>
      <c r="H3755" t="s">
        <v>3018</v>
      </c>
      <c r="I3755">
        <v>2016</v>
      </c>
      <c r="K3755" s="6">
        <v>42735</v>
      </c>
      <c r="L3755">
        <v>2</v>
      </c>
      <c r="N3755" t="s">
        <v>104</v>
      </c>
      <c r="O3755" s="8">
        <v>2.0699999999999998</v>
      </c>
      <c r="P3755" s="8">
        <v>2.1</v>
      </c>
      <c r="Q3755" s="8">
        <v>1.9</v>
      </c>
      <c r="R3755" s="8">
        <v>2.2000000000000002</v>
      </c>
      <c r="S3755" s="8">
        <v>1.7</v>
      </c>
      <c r="T3755" s="8">
        <v>2.4</v>
      </c>
      <c r="U3755" s="8">
        <v>0.19</v>
      </c>
      <c r="V3755" s="9">
        <v>33</v>
      </c>
      <c r="W3755" s="8">
        <v>0.30000000000000027</v>
      </c>
      <c r="X3755" s="8">
        <v>0.7</v>
      </c>
      <c r="Y3755" s="8">
        <v>-3.0000000000000249E-2</v>
      </c>
      <c r="Z3755" s="8">
        <v>0</v>
      </c>
      <c r="AA3755">
        <v>4.4408920985006262E-16</v>
      </c>
      <c r="AF3755" t="s">
        <v>10098</v>
      </c>
      <c r="AG3755" t="s">
        <v>9655</v>
      </c>
      <c r="AH3755" t="s">
        <v>9656</v>
      </c>
      <c r="AI3755" t="s">
        <v>9657</v>
      </c>
      <c r="AJ3755" s="7">
        <v>42735</v>
      </c>
      <c r="AK3755" t="s">
        <v>4256</v>
      </c>
      <c r="AL3755" t="s">
        <v>109</v>
      </c>
      <c r="AM3755" t="s">
        <v>3020</v>
      </c>
      <c r="AN3755" t="s">
        <v>10134</v>
      </c>
    </row>
    <row r="3756" spans="1:41">
      <c r="A3756" s="6" t="s">
        <v>4255</v>
      </c>
      <c r="B3756">
        <v>2016</v>
      </c>
      <c r="C3756">
        <v>10</v>
      </c>
      <c r="E3756" t="s">
        <v>100</v>
      </c>
      <c r="F3756" t="s">
        <v>101</v>
      </c>
      <c r="G3756" t="s">
        <v>102</v>
      </c>
      <c r="H3756" t="s">
        <v>3368</v>
      </c>
      <c r="I3756">
        <v>2016</v>
      </c>
      <c r="J3756">
        <v>3</v>
      </c>
      <c r="K3756" s="6">
        <v>42643</v>
      </c>
      <c r="L3756">
        <v>-1</v>
      </c>
      <c r="M3756">
        <v>0</v>
      </c>
      <c r="N3756" t="s">
        <v>187</v>
      </c>
      <c r="O3756" s="8">
        <v>1.69</v>
      </c>
      <c r="P3756" s="8">
        <v>1.7</v>
      </c>
      <c r="Q3756" s="8">
        <v>1.46</v>
      </c>
      <c r="R3756" s="8">
        <v>1.9</v>
      </c>
      <c r="S3756" s="8">
        <v>1</v>
      </c>
      <c r="T3756" s="8">
        <v>2.2000000000000002</v>
      </c>
      <c r="U3756" s="8">
        <v>0.33</v>
      </c>
      <c r="V3756" s="9">
        <v>33</v>
      </c>
      <c r="W3756" s="8">
        <v>0.43999999999999995</v>
      </c>
      <c r="X3756" s="8">
        <v>1.2000000000000002</v>
      </c>
      <c r="Y3756" s="8">
        <v>-1.0000000000000009E-2</v>
      </c>
      <c r="Z3756" s="8">
        <v>0</v>
      </c>
      <c r="AA3756">
        <v>-0.16000000000000014</v>
      </c>
      <c r="AF3756" t="s">
        <v>3470</v>
      </c>
      <c r="AG3756" t="s">
        <v>106</v>
      </c>
      <c r="AH3756" t="s">
        <v>107</v>
      </c>
      <c r="AI3756" t="s">
        <v>188</v>
      </c>
      <c r="AJ3756" s="7">
        <v>42643</v>
      </c>
      <c r="AK3756" t="s">
        <v>4256</v>
      </c>
      <c r="AL3756" t="s">
        <v>109</v>
      </c>
      <c r="AM3756" t="s">
        <v>3370</v>
      </c>
      <c r="AN3756" t="s">
        <v>4263</v>
      </c>
      <c r="AO3756" t="str">
        <f>TEXT(A3756,"yyyy-mm-dd")</f>
        <v>2016-10-31</v>
      </c>
    </row>
    <row r="3757" spans="1:41">
      <c r="A3757" s="6" t="s">
        <v>4255</v>
      </c>
      <c r="B3757">
        <v>2016</v>
      </c>
      <c r="C3757">
        <v>10</v>
      </c>
      <c r="E3757" t="s">
        <v>2685</v>
      </c>
      <c r="F3757" t="s">
        <v>101</v>
      </c>
      <c r="G3757" t="s">
        <v>774</v>
      </c>
      <c r="H3757" t="s">
        <v>2686</v>
      </c>
      <c r="K3757" s="6"/>
      <c r="O3757" s="8">
        <v>3.08</v>
      </c>
      <c r="P3757" s="8">
        <v>3.1</v>
      </c>
      <c r="Q3757" s="8">
        <v>2.95</v>
      </c>
      <c r="R3757" s="8">
        <v>3.2</v>
      </c>
      <c r="S3757" s="8">
        <v>2.2000000000000002</v>
      </c>
      <c r="T3757" s="8">
        <v>4.2</v>
      </c>
      <c r="U3757" s="8">
        <v>0.4</v>
      </c>
      <c r="V3757" s="9">
        <v>23</v>
      </c>
      <c r="W3757" s="8">
        <v>0.25</v>
      </c>
      <c r="X3757" s="8">
        <v>2</v>
      </c>
      <c r="Y3757" s="8">
        <v>-2.0000000000000018E-2</v>
      </c>
      <c r="Z3757" s="8">
        <v>0.10000000000000009</v>
      </c>
      <c r="AA3757">
        <v>-0.10000000000000009</v>
      </c>
      <c r="AF3757" t="s">
        <v>2687</v>
      </c>
      <c r="AG3757" t="s">
        <v>2688</v>
      </c>
      <c r="AH3757" t="s">
        <v>2689</v>
      </c>
      <c r="AI3757" t="s">
        <v>2690</v>
      </c>
      <c r="AJ3757" s="7"/>
      <c r="AK3757" t="s">
        <v>4256</v>
      </c>
      <c r="AL3757" t="s">
        <v>109</v>
      </c>
      <c r="AM3757" t="s">
        <v>2686</v>
      </c>
      <c r="AN3757" t="s">
        <v>4281</v>
      </c>
      <c r="AO3757" t="str">
        <f>TEXT(A3757,"yyyy-mm-dd")</f>
        <v>2016-10-31</v>
      </c>
    </row>
    <row r="3758" spans="1:41">
      <c r="A3758" s="6" t="s">
        <v>4255</v>
      </c>
      <c r="B3758">
        <v>2016</v>
      </c>
      <c r="C3758">
        <v>10</v>
      </c>
      <c r="E3758" t="s">
        <v>81</v>
      </c>
      <c r="F3758" t="s">
        <v>82</v>
      </c>
      <c r="G3758" t="s">
        <v>83</v>
      </c>
      <c r="H3758" t="s">
        <v>3889</v>
      </c>
      <c r="I3758">
        <v>2018</v>
      </c>
      <c r="K3758" s="6">
        <v>43465</v>
      </c>
      <c r="L3758">
        <v>26</v>
      </c>
      <c r="N3758" t="s">
        <v>463</v>
      </c>
      <c r="O3758" s="8">
        <v>3.44</v>
      </c>
      <c r="P3758" s="8">
        <v>3.4</v>
      </c>
      <c r="Q3758" s="8">
        <v>3.3</v>
      </c>
      <c r="R3758" s="8">
        <v>3.6</v>
      </c>
      <c r="S3758" s="8">
        <v>2.78</v>
      </c>
      <c r="T3758" s="8">
        <v>4.2</v>
      </c>
      <c r="U3758" s="8">
        <v>0.28999999999999998</v>
      </c>
      <c r="V3758" s="9">
        <v>31</v>
      </c>
      <c r="W3758" s="8">
        <v>0.30000000000000027</v>
      </c>
      <c r="X3758" s="8">
        <v>1.4200000000000004</v>
      </c>
      <c r="Y3758" s="8">
        <v>4.0000000000000036E-2</v>
      </c>
      <c r="Z3758" s="8">
        <v>0.10000000000000009</v>
      </c>
      <c r="AA3758">
        <v>-9.9999999999999645E-2</v>
      </c>
      <c r="AF3758" t="s">
        <v>3890</v>
      </c>
      <c r="AG3758" t="s">
        <v>87</v>
      </c>
      <c r="AH3758" t="s">
        <v>88</v>
      </c>
      <c r="AI3758" t="s">
        <v>359</v>
      </c>
      <c r="AJ3758" s="7">
        <v>43465</v>
      </c>
      <c r="AK3758" t="s">
        <v>4256</v>
      </c>
      <c r="AL3758" t="s">
        <v>91</v>
      </c>
      <c r="AM3758" t="s">
        <v>3891</v>
      </c>
      <c r="AN3758" t="s">
        <v>4259</v>
      </c>
      <c r="AO3758" t="str">
        <f>TEXT(A3758,"yyyy-mm-dd")</f>
        <v>2016-10-31</v>
      </c>
    </row>
    <row r="3759" spans="1:41">
      <c r="A3759" s="6" t="s">
        <v>4255</v>
      </c>
      <c r="B3759">
        <v>2016</v>
      </c>
      <c r="C3759">
        <v>10</v>
      </c>
      <c r="E3759" t="s">
        <v>392</v>
      </c>
      <c r="F3759" t="s">
        <v>82</v>
      </c>
      <c r="G3759" t="s">
        <v>83</v>
      </c>
      <c r="H3759" t="s">
        <v>3889</v>
      </c>
      <c r="I3759">
        <v>2018</v>
      </c>
      <c r="K3759" s="6">
        <v>43465</v>
      </c>
      <c r="L3759">
        <v>26</v>
      </c>
      <c r="N3759" t="s">
        <v>463</v>
      </c>
      <c r="O3759" s="8">
        <v>3.35</v>
      </c>
      <c r="P3759" s="8">
        <v>3.35</v>
      </c>
      <c r="Q3759" s="8">
        <v>3.2</v>
      </c>
      <c r="R3759" s="8">
        <v>3.5</v>
      </c>
      <c r="S3759" s="8">
        <v>2.71</v>
      </c>
      <c r="T3759" s="8">
        <v>4.12</v>
      </c>
      <c r="U3759" s="8">
        <v>0.28999999999999998</v>
      </c>
      <c r="V3759" s="9">
        <v>25</v>
      </c>
      <c r="W3759" s="8">
        <v>0.29999999999999982</v>
      </c>
      <c r="X3759" s="8">
        <v>1.4100000000000001</v>
      </c>
      <c r="Y3759" s="8">
        <v>0</v>
      </c>
      <c r="Z3759" s="8">
        <v>0.14999999999999991</v>
      </c>
      <c r="AA3759">
        <v>-0.12000000000000011</v>
      </c>
      <c r="AF3759" t="s">
        <v>3890</v>
      </c>
      <c r="AG3759" t="s">
        <v>87</v>
      </c>
      <c r="AH3759" t="s">
        <v>88</v>
      </c>
      <c r="AI3759" t="s">
        <v>359</v>
      </c>
      <c r="AJ3759" s="7">
        <v>43465</v>
      </c>
      <c r="AK3759" t="s">
        <v>4256</v>
      </c>
      <c r="AL3759" t="s">
        <v>393</v>
      </c>
      <c r="AM3759" t="s">
        <v>3891</v>
      </c>
      <c r="AN3759" t="s">
        <v>4262</v>
      </c>
      <c r="AO3759" t="str">
        <f>TEXT(A3759,"yyyy-mm-dd")</f>
        <v>2016-10-31</v>
      </c>
    </row>
    <row r="3760" spans="1:41">
      <c r="A3760" s="6" t="s">
        <v>4255</v>
      </c>
      <c r="B3760">
        <v>2016</v>
      </c>
      <c r="C3760">
        <v>10</v>
      </c>
      <c r="E3760" t="s">
        <v>81</v>
      </c>
      <c r="F3760" t="s">
        <v>82</v>
      </c>
      <c r="G3760" t="s">
        <v>83</v>
      </c>
      <c r="H3760" t="s">
        <v>3453</v>
      </c>
      <c r="I3760">
        <v>2017</v>
      </c>
      <c r="K3760" s="6">
        <v>43100</v>
      </c>
      <c r="L3760">
        <v>14</v>
      </c>
      <c r="N3760" t="s">
        <v>244</v>
      </c>
      <c r="O3760" s="8">
        <v>3.57</v>
      </c>
      <c r="P3760" s="8">
        <v>3.53</v>
      </c>
      <c r="Q3760" s="8">
        <v>3.41</v>
      </c>
      <c r="R3760" s="8">
        <v>3.7</v>
      </c>
      <c r="S3760" s="8">
        <v>3</v>
      </c>
      <c r="T3760" s="8">
        <v>4.3499999999999996</v>
      </c>
      <c r="U3760" s="8">
        <v>0.3</v>
      </c>
      <c r="V3760" s="9">
        <v>34</v>
      </c>
      <c r="W3760" s="8">
        <v>0.29000000000000004</v>
      </c>
      <c r="X3760" s="8">
        <v>1.3499999999999996</v>
      </c>
      <c r="Y3760" s="8">
        <v>4.0000000000000036E-2</v>
      </c>
      <c r="Z3760" s="8">
        <v>0.12999999999999989</v>
      </c>
      <c r="AA3760">
        <v>-3.0000000000000249E-2</v>
      </c>
      <c r="AF3760" t="s">
        <v>3454</v>
      </c>
      <c r="AG3760" t="s">
        <v>87</v>
      </c>
      <c r="AH3760" t="s">
        <v>88</v>
      </c>
      <c r="AI3760" t="s">
        <v>97</v>
      </c>
      <c r="AJ3760" s="7">
        <v>43100</v>
      </c>
      <c r="AK3760" t="s">
        <v>4256</v>
      </c>
      <c r="AL3760" t="s">
        <v>91</v>
      </c>
      <c r="AM3760" t="s">
        <v>3455</v>
      </c>
      <c r="AN3760" t="s">
        <v>4258</v>
      </c>
      <c r="AO3760" t="str">
        <f>TEXT(A3760,"yyyy-mm-dd")</f>
        <v>2016-10-31</v>
      </c>
    </row>
    <row r="3761" spans="1:41">
      <c r="A3761" s="6" t="s">
        <v>4255</v>
      </c>
      <c r="B3761">
        <v>2016</v>
      </c>
      <c r="C3761">
        <v>10</v>
      </c>
      <c r="E3761" t="s">
        <v>392</v>
      </c>
      <c r="F3761" t="s">
        <v>82</v>
      </c>
      <c r="G3761" t="s">
        <v>83</v>
      </c>
      <c r="H3761" t="s">
        <v>3453</v>
      </c>
      <c r="I3761">
        <v>2017</v>
      </c>
      <c r="K3761" s="6">
        <v>43100</v>
      </c>
      <c r="L3761">
        <v>14</v>
      </c>
      <c r="N3761" t="s">
        <v>244</v>
      </c>
      <c r="O3761" s="8">
        <v>3.47</v>
      </c>
      <c r="P3761" s="8">
        <v>3.44</v>
      </c>
      <c r="Q3761" s="8">
        <v>3.32</v>
      </c>
      <c r="R3761" s="8">
        <v>3.63</v>
      </c>
      <c r="S3761" s="8">
        <v>2.46</v>
      </c>
      <c r="T3761" s="8">
        <v>4.62</v>
      </c>
      <c r="U3761" s="8">
        <v>0.35</v>
      </c>
      <c r="V3761" s="9">
        <v>31</v>
      </c>
      <c r="W3761" s="8">
        <v>0.31000000000000005</v>
      </c>
      <c r="X3761" s="8">
        <v>2.16</v>
      </c>
      <c r="Y3761" s="8">
        <v>3.0000000000000249E-2</v>
      </c>
      <c r="Z3761" s="8">
        <v>0.14000000000000012</v>
      </c>
      <c r="AA3761">
        <v>-7.9999999999999627E-2</v>
      </c>
      <c r="AF3761" t="s">
        <v>3454</v>
      </c>
      <c r="AG3761" t="s">
        <v>87</v>
      </c>
      <c r="AH3761" t="s">
        <v>88</v>
      </c>
      <c r="AI3761" t="s">
        <v>97</v>
      </c>
      <c r="AJ3761" s="7">
        <v>43100</v>
      </c>
      <c r="AK3761" t="s">
        <v>4256</v>
      </c>
      <c r="AL3761" t="s">
        <v>393</v>
      </c>
      <c r="AM3761" t="s">
        <v>3455</v>
      </c>
      <c r="AN3761" t="s">
        <v>4261</v>
      </c>
      <c r="AO3761" t="str">
        <f>TEXT(A3761,"yyyy-mm-dd")</f>
        <v>2016-10-31</v>
      </c>
    </row>
    <row r="3762" spans="1:41">
      <c r="A3762" s="6" t="s">
        <v>4255</v>
      </c>
      <c r="B3762">
        <v>2016</v>
      </c>
      <c r="C3762">
        <v>10</v>
      </c>
      <c r="E3762" t="s">
        <v>81</v>
      </c>
      <c r="F3762" t="s">
        <v>82</v>
      </c>
      <c r="G3762" t="s">
        <v>83</v>
      </c>
      <c r="H3762" t="s">
        <v>3018</v>
      </c>
      <c r="I3762">
        <v>2016</v>
      </c>
      <c r="K3762" s="6">
        <v>42735</v>
      </c>
      <c r="L3762">
        <v>2</v>
      </c>
      <c r="N3762" t="s">
        <v>104</v>
      </c>
      <c r="O3762" s="8">
        <v>3.27</v>
      </c>
      <c r="P3762" s="8">
        <v>3.25</v>
      </c>
      <c r="Q3762" s="8">
        <v>3.2</v>
      </c>
      <c r="R3762" s="8">
        <v>3.34</v>
      </c>
      <c r="S3762" s="8">
        <v>3</v>
      </c>
      <c r="T3762" s="8">
        <v>3.63</v>
      </c>
      <c r="U3762" s="8">
        <v>0.13</v>
      </c>
      <c r="V3762" s="9">
        <v>34</v>
      </c>
      <c r="W3762" s="8">
        <v>0.13999999999999968</v>
      </c>
      <c r="X3762" s="8">
        <v>0.62999999999999989</v>
      </c>
      <c r="Y3762" s="8">
        <v>2.0000000000000018E-2</v>
      </c>
      <c r="Z3762" s="8">
        <v>4.9999999999999822E-2</v>
      </c>
      <c r="AA3762">
        <v>-8.0000000000000515E-2</v>
      </c>
      <c r="AF3762" t="s">
        <v>3019</v>
      </c>
      <c r="AG3762" t="s">
        <v>87</v>
      </c>
      <c r="AH3762" t="s">
        <v>88</v>
      </c>
      <c r="AI3762" t="s">
        <v>89</v>
      </c>
      <c r="AJ3762" s="7">
        <v>42735</v>
      </c>
      <c r="AK3762" t="s">
        <v>4256</v>
      </c>
      <c r="AL3762" t="s">
        <v>91</v>
      </c>
      <c r="AM3762" t="s">
        <v>3020</v>
      </c>
      <c r="AN3762" t="s">
        <v>4257</v>
      </c>
      <c r="AO3762" t="str">
        <f>TEXT(A3762,"yyyy-mm-dd")</f>
        <v>2016-10-31</v>
      </c>
    </row>
    <row r="3763" spans="1:41">
      <c r="A3763" s="6" t="s">
        <v>4255</v>
      </c>
      <c r="B3763">
        <v>2016</v>
      </c>
      <c r="C3763">
        <v>10</v>
      </c>
      <c r="E3763" t="s">
        <v>392</v>
      </c>
      <c r="F3763" t="s">
        <v>82</v>
      </c>
      <c r="G3763" t="s">
        <v>83</v>
      </c>
      <c r="H3763" t="s">
        <v>3018</v>
      </c>
      <c r="I3763">
        <v>2016</v>
      </c>
      <c r="K3763" s="6">
        <v>42735</v>
      </c>
      <c r="L3763">
        <v>2</v>
      </c>
      <c r="N3763" t="s">
        <v>104</v>
      </c>
      <c r="O3763" s="8">
        <v>3.32</v>
      </c>
      <c r="P3763" s="8">
        <v>3.31</v>
      </c>
      <c r="Q3763" s="8">
        <v>3.21</v>
      </c>
      <c r="R3763" s="8">
        <v>3.4</v>
      </c>
      <c r="S3763" s="8">
        <v>3</v>
      </c>
      <c r="T3763" s="8">
        <v>3.61</v>
      </c>
      <c r="U3763" s="8">
        <v>0.15</v>
      </c>
      <c r="V3763" s="9">
        <v>31</v>
      </c>
      <c r="W3763" s="8">
        <v>0.18999999999999995</v>
      </c>
      <c r="X3763" s="8">
        <v>0.60999999999999988</v>
      </c>
      <c r="Y3763" s="8">
        <v>9.9999999999997868E-3</v>
      </c>
      <c r="Z3763" s="8">
        <v>0.10000000000000009</v>
      </c>
      <c r="AA3763">
        <v>1.0000000000000231E-2</v>
      </c>
      <c r="AF3763" t="s">
        <v>3019</v>
      </c>
      <c r="AG3763" t="s">
        <v>87</v>
      </c>
      <c r="AH3763" t="s">
        <v>88</v>
      </c>
      <c r="AI3763" t="s">
        <v>89</v>
      </c>
      <c r="AJ3763" s="7">
        <v>42735</v>
      </c>
      <c r="AK3763" t="s">
        <v>4256</v>
      </c>
      <c r="AL3763" t="s">
        <v>393</v>
      </c>
      <c r="AM3763" t="s">
        <v>3020</v>
      </c>
      <c r="AN3763" t="s">
        <v>4260</v>
      </c>
      <c r="AO3763" t="str">
        <f>TEXT(A3763,"yyyy-mm-dd")</f>
        <v>2016-10-31</v>
      </c>
    </row>
    <row r="3764" spans="1:41">
      <c r="A3764" s="6" t="s">
        <v>4255</v>
      </c>
      <c r="B3764">
        <v>2016</v>
      </c>
      <c r="C3764">
        <v>10</v>
      </c>
      <c r="E3764" t="s">
        <v>81</v>
      </c>
      <c r="F3764" t="s">
        <v>82</v>
      </c>
      <c r="G3764" t="s">
        <v>774</v>
      </c>
      <c r="H3764" t="s">
        <v>775</v>
      </c>
      <c r="K3764" s="6"/>
      <c r="O3764" s="8">
        <v>3.43</v>
      </c>
      <c r="P3764" s="8">
        <v>3.41</v>
      </c>
      <c r="Q3764" s="8">
        <v>3.3</v>
      </c>
      <c r="R3764" s="8">
        <v>3.56</v>
      </c>
      <c r="S3764" s="8">
        <v>3</v>
      </c>
      <c r="T3764" s="8">
        <v>4.0599999999999996</v>
      </c>
      <c r="U3764" s="8">
        <v>0.26</v>
      </c>
      <c r="V3764" s="9">
        <v>30</v>
      </c>
      <c r="W3764" s="8">
        <v>0.26000000000000023</v>
      </c>
      <c r="X3764" s="8">
        <v>1.0599999999999996</v>
      </c>
      <c r="Y3764" s="8">
        <v>2.0000000000000018E-2</v>
      </c>
      <c r="Z3764" s="8">
        <v>7.0000000000000284E-2</v>
      </c>
      <c r="AA3764">
        <v>-9.9999999999999645E-2</v>
      </c>
      <c r="AF3764" t="s">
        <v>776</v>
      </c>
      <c r="AG3764" t="s">
        <v>777</v>
      </c>
      <c r="AH3764" t="s">
        <v>778</v>
      </c>
      <c r="AI3764" t="s">
        <v>779</v>
      </c>
      <c r="AJ3764" s="7"/>
      <c r="AK3764" t="s">
        <v>4256</v>
      </c>
      <c r="AL3764" t="s">
        <v>91</v>
      </c>
      <c r="AM3764" t="s">
        <v>775</v>
      </c>
      <c r="AN3764" t="s">
        <v>4277</v>
      </c>
      <c r="AO3764" t="str">
        <f>TEXT(A3764,"yyyy-mm-dd")</f>
        <v>2016-10-31</v>
      </c>
    </row>
    <row r="3765" spans="1:41">
      <c r="A3765" s="6" t="s">
        <v>4255</v>
      </c>
      <c r="B3765">
        <v>2016</v>
      </c>
      <c r="C3765">
        <v>10</v>
      </c>
      <c r="E3765" t="s">
        <v>81</v>
      </c>
      <c r="F3765" t="s">
        <v>82</v>
      </c>
      <c r="G3765" t="s">
        <v>774</v>
      </c>
      <c r="H3765" t="s">
        <v>1536</v>
      </c>
      <c r="K3765" s="6"/>
      <c r="O3765" s="8">
        <v>3.36</v>
      </c>
      <c r="P3765" s="8">
        <v>3.4</v>
      </c>
      <c r="Q3765" s="8">
        <v>3.2</v>
      </c>
      <c r="R3765" s="8">
        <v>3.5</v>
      </c>
      <c r="S3765" s="8">
        <v>3</v>
      </c>
      <c r="T3765" s="8">
        <v>3.9</v>
      </c>
      <c r="U3765" s="8">
        <v>0.26</v>
      </c>
      <c r="V3765" s="9">
        <v>29</v>
      </c>
      <c r="W3765" s="8">
        <v>0.29999999999999982</v>
      </c>
      <c r="X3765" s="8">
        <v>0.89999999999999991</v>
      </c>
      <c r="Y3765" s="8">
        <v>-4.0000000000000036E-2</v>
      </c>
      <c r="Z3765" s="8">
        <v>0.10000000000000009</v>
      </c>
      <c r="AA3765">
        <v>-0.12000000000000055</v>
      </c>
      <c r="AF3765" t="s">
        <v>1537</v>
      </c>
      <c r="AG3765" t="s">
        <v>777</v>
      </c>
      <c r="AH3765" t="s">
        <v>778</v>
      </c>
      <c r="AI3765" t="s">
        <v>1538</v>
      </c>
      <c r="AJ3765" s="7"/>
      <c r="AK3765" t="s">
        <v>4256</v>
      </c>
      <c r="AL3765" t="s">
        <v>91</v>
      </c>
      <c r="AM3765" t="s">
        <v>1536</v>
      </c>
      <c r="AN3765" t="s">
        <v>4278</v>
      </c>
      <c r="AO3765" t="str">
        <f>TEXT(A3765,"yyyy-mm-dd")</f>
        <v>2016-10-31</v>
      </c>
    </row>
    <row r="3766" spans="1:41">
      <c r="A3766" s="6" t="s">
        <v>4255</v>
      </c>
      <c r="B3766">
        <v>2016</v>
      </c>
      <c r="C3766">
        <v>10</v>
      </c>
      <c r="E3766" t="s">
        <v>392</v>
      </c>
      <c r="F3766" t="s">
        <v>82</v>
      </c>
      <c r="G3766" t="s">
        <v>774</v>
      </c>
      <c r="H3766" t="s">
        <v>775</v>
      </c>
      <c r="K3766" s="6"/>
      <c r="O3766" s="8">
        <v>3.3</v>
      </c>
      <c r="P3766" s="8">
        <v>3.3</v>
      </c>
      <c r="Q3766" s="8">
        <v>3.16</v>
      </c>
      <c r="R3766" s="8">
        <v>3.5</v>
      </c>
      <c r="S3766" s="8">
        <v>2.63</v>
      </c>
      <c r="T3766" s="8">
        <v>3.92</v>
      </c>
      <c r="U3766" s="8">
        <v>0.31</v>
      </c>
      <c r="V3766" s="9">
        <v>25</v>
      </c>
      <c r="W3766" s="8">
        <v>0.33999999999999986</v>
      </c>
      <c r="X3766" s="8">
        <v>1.29</v>
      </c>
      <c r="Y3766" s="8">
        <v>0</v>
      </c>
      <c r="Z3766" s="8">
        <v>9.9999999999999645E-2</v>
      </c>
      <c r="AA3766">
        <v>9.9999999999997868E-3</v>
      </c>
      <c r="AF3766" t="s">
        <v>776</v>
      </c>
      <c r="AG3766" t="s">
        <v>777</v>
      </c>
      <c r="AH3766" t="s">
        <v>778</v>
      </c>
      <c r="AI3766" t="s">
        <v>779</v>
      </c>
      <c r="AJ3766" s="7"/>
      <c r="AK3766" t="s">
        <v>4256</v>
      </c>
      <c r="AL3766" t="s">
        <v>393</v>
      </c>
      <c r="AM3766" t="s">
        <v>775</v>
      </c>
      <c r="AN3766" t="s">
        <v>4279</v>
      </c>
      <c r="AO3766" t="str">
        <f>TEXT(A3766,"yyyy-mm-dd")</f>
        <v>2016-10-31</v>
      </c>
    </row>
    <row r="3767" spans="1:41">
      <c r="A3767" s="6" t="s">
        <v>4255</v>
      </c>
      <c r="B3767">
        <v>2016</v>
      </c>
      <c r="C3767">
        <v>10</v>
      </c>
      <c r="E3767" t="s">
        <v>392</v>
      </c>
      <c r="F3767" t="s">
        <v>82</v>
      </c>
      <c r="G3767" t="s">
        <v>774</v>
      </c>
      <c r="H3767" t="s">
        <v>1536</v>
      </c>
      <c r="K3767" s="6"/>
      <c r="O3767" s="8">
        <v>3.16</v>
      </c>
      <c r="P3767" s="8">
        <v>3.2</v>
      </c>
      <c r="Q3767" s="8">
        <v>3</v>
      </c>
      <c r="R3767" s="8">
        <v>3.43</v>
      </c>
      <c r="S3767" s="8">
        <v>2.41</v>
      </c>
      <c r="T3767" s="8">
        <v>3.7</v>
      </c>
      <c r="U3767" s="8">
        <v>0.36</v>
      </c>
      <c r="V3767" s="9">
        <v>24</v>
      </c>
      <c r="W3767" s="8">
        <v>0.43000000000000016</v>
      </c>
      <c r="X3767" s="8">
        <v>1.29</v>
      </c>
      <c r="Y3767" s="8">
        <v>-4.0000000000000036E-2</v>
      </c>
      <c r="Z3767" s="8">
        <v>0</v>
      </c>
      <c r="AA3767">
        <v>0.13000000000000034</v>
      </c>
      <c r="AF3767" t="s">
        <v>1537</v>
      </c>
      <c r="AG3767" t="s">
        <v>777</v>
      </c>
      <c r="AH3767" t="s">
        <v>778</v>
      </c>
      <c r="AI3767" t="s">
        <v>1538</v>
      </c>
      <c r="AJ3767" s="7"/>
      <c r="AK3767" t="s">
        <v>4256</v>
      </c>
      <c r="AL3767" t="s">
        <v>393</v>
      </c>
      <c r="AM3767" t="s">
        <v>1536</v>
      </c>
      <c r="AN3767" t="s">
        <v>4280</v>
      </c>
      <c r="AO3767" t="str">
        <f>TEXT(A3767,"yyyy-mm-dd")</f>
        <v>2016-10-31</v>
      </c>
    </row>
    <row r="3768" spans="1:41">
      <c r="A3768" s="6" t="s">
        <v>4255</v>
      </c>
      <c r="B3768">
        <v>2016</v>
      </c>
      <c r="C3768">
        <v>10</v>
      </c>
      <c r="E3768" t="s">
        <v>112</v>
      </c>
      <c r="F3768" t="s">
        <v>113</v>
      </c>
      <c r="G3768" t="s">
        <v>83</v>
      </c>
      <c r="H3768" t="s">
        <v>3889</v>
      </c>
      <c r="I3768">
        <v>2018</v>
      </c>
      <c r="K3768" s="6">
        <v>43465</v>
      </c>
      <c r="L3768">
        <v>26</v>
      </c>
      <c r="N3768" t="s">
        <v>463</v>
      </c>
      <c r="O3768" s="8">
        <v>5.95</v>
      </c>
      <c r="P3768" s="8">
        <v>5.9</v>
      </c>
      <c r="Q3768" s="8">
        <v>5.66</v>
      </c>
      <c r="R3768" s="8">
        <v>6.1</v>
      </c>
      <c r="S3768" s="8">
        <v>4.79</v>
      </c>
      <c r="T3768" s="8">
        <v>7.47</v>
      </c>
      <c r="U3768" s="8">
        <v>0.56000000000000005</v>
      </c>
      <c r="V3768" s="9">
        <v>25</v>
      </c>
      <c r="W3768" s="8">
        <v>0.4399999999999995</v>
      </c>
      <c r="X3768" s="8">
        <v>2.6799999999999997</v>
      </c>
      <c r="Y3768" s="8">
        <v>4.9999999999999822E-2</v>
      </c>
      <c r="Z3768" s="8">
        <v>0.10000000000000053</v>
      </c>
      <c r="AA3768">
        <v>-0.3100000000000005</v>
      </c>
      <c r="AF3768" t="s">
        <v>3929</v>
      </c>
      <c r="AG3768" t="s">
        <v>115</v>
      </c>
      <c r="AH3768" t="s">
        <v>116</v>
      </c>
      <c r="AI3768" t="s">
        <v>359</v>
      </c>
      <c r="AJ3768" s="7">
        <v>43465</v>
      </c>
      <c r="AK3768" t="s">
        <v>4256</v>
      </c>
      <c r="AL3768" t="s">
        <v>118</v>
      </c>
      <c r="AM3768" t="s">
        <v>3891</v>
      </c>
      <c r="AN3768" t="s">
        <v>4284</v>
      </c>
      <c r="AO3768" t="str">
        <f>TEXT(A3768,"yyyy-mm-dd")</f>
        <v>2016-10-31</v>
      </c>
    </row>
    <row r="3769" spans="1:41">
      <c r="A3769" s="6" t="s">
        <v>4255</v>
      </c>
      <c r="B3769">
        <v>2016</v>
      </c>
      <c r="C3769">
        <v>10</v>
      </c>
      <c r="E3769" t="s">
        <v>2881</v>
      </c>
      <c r="F3769" t="s">
        <v>113</v>
      </c>
      <c r="G3769" t="s">
        <v>83</v>
      </c>
      <c r="H3769" t="s">
        <v>3889</v>
      </c>
      <c r="I3769">
        <v>2018</v>
      </c>
      <c r="K3769" s="6">
        <v>43465</v>
      </c>
      <c r="L3769">
        <v>26</v>
      </c>
      <c r="N3769" t="s">
        <v>463</v>
      </c>
      <c r="O3769" s="8">
        <v>7.26</v>
      </c>
      <c r="P3769" s="8">
        <v>7.2</v>
      </c>
      <c r="Q3769" s="8">
        <v>6.74</v>
      </c>
      <c r="R3769" s="8">
        <v>7.62</v>
      </c>
      <c r="S3769" s="8">
        <v>5.9</v>
      </c>
      <c r="T3769" s="8">
        <v>9.68</v>
      </c>
      <c r="U3769" s="8">
        <v>0.87</v>
      </c>
      <c r="V3769" s="9">
        <v>19</v>
      </c>
      <c r="W3769" s="8">
        <v>0.87999999999999989</v>
      </c>
      <c r="X3769" s="8">
        <v>3.7799999999999994</v>
      </c>
      <c r="Y3769" s="8">
        <v>5.9999999999999609E-2</v>
      </c>
      <c r="Z3769" s="8">
        <v>0</v>
      </c>
      <c r="AA3769">
        <v>0.20999999999999996</v>
      </c>
      <c r="AF3769" t="s">
        <v>3934</v>
      </c>
      <c r="AG3769" t="s">
        <v>2883</v>
      </c>
      <c r="AH3769" t="s">
        <v>2884</v>
      </c>
      <c r="AI3769" t="s">
        <v>359</v>
      </c>
      <c r="AJ3769" s="7">
        <v>43465</v>
      </c>
      <c r="AK3769" t="s">
        <v>4256</v>
      </c>
      <c r="AL3769" t="s">
        <v>2885</v>
      </c>
      <c r="AM3769" t="s">
        <v>3891</v>
      </c>
      <c r="AN3769" t="s">
        <v>4287</v>
      </c>
      <c r="AO3769" t="str">
        <f>TEXT(A3769,"yyyy-mm-dd")</f>
        <v>2016-10-31</v>
      </c>
    </row>
    <row r="3770" spans="1:41">
      <c r="A3770" s="6" t="s">
        <v>4255</v>
      </c>
      <c r="B3770">
        <v>2016</v>
      </c>
      <c r="C3770">
        <v>10</v>
      </c>
      <c r="E3770" t="s">
        <v>112</v>
      </c>
      <c r="F3770" t="s">
        <v>113</v>
      </c>
      <c r="G3770" t="s">
        <v>83</v>
      </c>
      <c r="H3770" t="s">
        <v>3453</v>
      </c>
      <c r="I3770">
        <v>2017</v>
      </c>
      <c r="K3770" s="6">
        <v>43100</v>
      </c>
      <c r="L3770">
        <v>14</v>
      </c>
      <c r="N3770" t="s">
        <v>244</v>
      </c>
      <c r="O3770" s="8">
        <v>5.5</v>
      </c>
      <c r="P3770" s="8">
        <v>5.5</v>
      </c>
      <c r="Q3770" s="8">
        <v>5.28</v>
      </c>
      <c r="R3770" s="8">
        <v>5.75</v>
      </c>
      <c r="S3770" s="8">
        <v>4.95</v>
      </c>
      <c r="T3770" s="8">
        <v>6.1</v>
      </c>
      <c r="U3770" s="8">
        <v>0.28999999999999998</v>
      </c>
      <c r="V3770" s="9">
        <v>29</v>
      </c>
      <c r="W3770" s="8">
        <v>0.46999999999999975</v>
      </c>
      <c r="X3770" s="8">
        <v>1.1499999999999995</v>
      </c>
      <c r="Y3770" s="8">
        <v>0</v>
      </c>
      <c r="Z3770" s="8">
        <v>0.19000000000000039</v>
      </c>
      <c r="AA3770">
        <v>0.11999999999999922</v>
      </c>
      <c r="AF3770" t="s">
        <v>3493</v>
      </c>
      <c r="AG3770" t="s">
        <v>115</v>
      </c>
      <c r="AH3770" t="s">
        <v>116</v>
      </c>
      <c r="AI3770" t="s">
        <v>230</v>
      </c>
      <c r="AJ3770" s="7">
        <v>43100</v>
      </c>
      <c r="AK3770" t="s">
        <v>4256</v>
      </c>
      <c r="AL3770" t="s">
        <v>118</v>
      </c>
      <c r="AM3770" t="s">
        <v>3455</v>
      </c>
      <c r="AN3770" t="s">
        <v>4283</v>
      </c>
      <c r="AO3770" t="str">
        <f>TEXT(A3770,"yyyy-mm-dd")</f>
        <v>2016-10-31</v>
      </c>
    </row>
    <row r="3771" spans="1:41">
      <c r="A3771" s="6" t="s">
        <v>4255</v>
      </c>
      <c r="B3771">
        <v>2016</v>
      </c>
      <c r="C3771">
        <v>10</v>
      </c>
      <c r="E3771" t="s">
        <v>2881</v>
      </c>
      <c r="F3771" t="s">
        <v>113</v>
      </c>
      <c r="G3771" t="s">
        <v>83</v>
      </c>
      <c r="H3771" t="s">
        <v>3453</v>
      </c>
      <c r="I3771">
        <v>2017</v>
      </c>
      <c r="K3771" s="6">
        <v>43100</v>
      </c>
      <c r="L3771">
        <v>14</v>
      </c>
      <c r="N3771" t="s">
        <v>244</v>
      </c>
      <c r="O3771" s="8">
        <v>6.94</v>
      </c>
      <c r="P3771" s="8">
        <v>6.82</v>
      </c>
      <c r="Q3771" s="8">
        <v>6.74</v>
      </c>
      <c r="R3771" s="8">
        <v>7.08</v>
      </c>
      <c r="S3771" s="8">
        <v>6.12</v>
      </c>
      <c r="T3771" s="8">
        <v>8.1300000000000008</v>
      </c>
      <c r="U3771" s="8">
        <v>0.55000000000000004</v>
      </c>
      <c r="V3771" s="9">
        <v>21</v>
      </c>
      <c r="W3771" s="8">
        <v>0.33999999999999986</v>
      </c>
      <c r="X3771" s="8">
        <v>2.0100000000000007</v>
      </c>
      <c r="Y3771" s="8">
        <v>0.12000000000000011</v>
      </c>
      <c r="Z3771" s="8">
        <v>-8.0000000000000071E-2</v>
      </c>
      <c r="AA3771">
        <v>-0.48000000000000043</v>
      </c>
      <c r="AF3771" t="s">
        <v>3498</v>
      </c>
      <c r="AG3771" t="s">
        <v>2883</v>
      </c>
      <c r="AH3771" t="s">
        <v>2884</v>
      </c>
      <c r="AI3771" t="s">
        <v>230</v>
      </c>
      <c r="AJ3771" s="7">
        <v>43100</v>
      </c>
      <c r="AK3771" t="s">
        <v>4256</v>
      </c>
      <c r="AL3771" t="s">
        <v>2885</v>
      </c>
      <c r="AM3771" t="s">
        <v>3455</v>
      </c>
      <c r="AN3771" t="s">
        <v>4286</v>
      </c>
      <c r="AO3771" t="str">
        <f>TEXT(A3771,"yyyy-mm-dd")</f>
        <v>2016-10-31</v>
      </c>
    </row>
    <row r="3772" spans="1:41">
      <c r="A3772" s="6" t="s">
        <v>4255</v>
      </c>
      <c r="B3772">
        <v>2016</v>
      </c>
      <c r="C3772">
        <v>10</v>
      </c>
      <c r="E3772" t="s">
        <v>112</v>
      </c>
      <c r="F3772" t="s">
        <v>113</v>
      </c>
      <c r="G3772" t="s">
        <v>83</v>
      </c>
      <c r="H3772" t="s">
        <v>3018</v>
      </c>
      <c r="I3772">
        <v>2016</v>
      </c>
      <c r="K3772" s="6">
        <v>42735</v>
      </c>
      <c r="L3772">
        <v>2</v>
      </c>
      <c r="N3772" t="s">
        <v>104</v>
      </c>
      <c r="O3772" s="8">
        <v>4.91</v>
      </c>
      <c r="P3772" s="8">
        <v>4.9000000000000004</v>
      </c>
      <c r="Q3772" s="8">
        <v>4.76</v>
      </c>
      <c r="R3772" s="8">
        <v>5</v>
      </c>
      <c r="S3772" s="8">
        <v>4.54</v>
      </c>
      <c r="T3772" s="8">
        <v>5.3</v>
      </c>
      <c r="U3772" s="8">
        <v>0.21</v>
      </c>
      <c r="V3772" s="9">
        <v>29</v>
      </c>
      <c r="W3772" s="8">
        <v>0.24000000000000021</v>
      </c>
      <c r="X3772" s="8">
        <v>0.75999999999999979</v>
      </c>
      <c r="Y3772" s="8">
        <v>9.9999999999997868E-3</v>
      </c>
      <c r="Z3772" s="8">
        <v>0.16999999999999993</v>
      </c>
      <c r="AA3772">
        <v>-8.9999999999999858E-2</v>
      </c>
      <c r="AF3772" t="s">
        <v>3059</v>
      </c>
      <c r="AG3772" t="s">
        <v>115</v>
      </c>
      <c r="AH3772" t="s">
        <v>116</v>
      </c>
      <c r="AI3772" t="s">
        <v>117</v>
      </c>
      <c r="AJ3772" s="7">
        <v>42735</v>
      </c>
      <c r="AK3772" t="s">
        <v>4256</v>
      </c>
      <c r="AL3772" t="s">
        <v>118</v>
      </c>
      <c r="AM3772" t="s">
        <v>3020</v>
      </c>
      <c r="AN3772" t="s">
        <v>4282</v>
      </c>
      <c r="AO3772" t="str">
        <f>TEXT(A3772,"yyyy-mm-dd")</f>
        <v>2016-10-31</v>
      </c>
    </row>
    <row r="3773" spans="1:41">
      <c r="A3773" s="6" t="s">
        <v>4255</v>
      </c>
      <c r="B3773">
        <v>2016</v>
      </c>
      <c r="C3773">
        <v>10</v>
      </c>
      <c r="E3773" t="s">
        <v>2881</v>
      </c>
      <c r="F3773" t="s">
        <v>113</v>
      </c>
      <c r="G3773" t="s">
        <v>83</v>
      </c>
      <c r="H3773" t="s">
        <v>3018</v>
      </c>
      <c r="I3773">
        <v>2016</v>
      </c>
      <c r="K3773" s="6">
        <v>42735</v>
      </c>
      <c r="L3773">
        <v>2</v>
      </c>
      <c r="N3773" t="s">
        <v>104</v>
      </c>
      <c r="O3773" s="8">
        <v>6.41</v>
      </c>
      <c r="P3773" s="8">
        <v>6.32</v>
      </c>
      <c r="Q3773" s="8">
        <v>6.2</v>
      </c>
      <c r="R3773" s="8">
        <v>6.5</v>
      </c>
      <c r="S3773" s="8">
        <v>5.87</v>
      </c>
      <c r="T3773" s="8">
        <v>7.25</v>
      </c>
      <c r="U3773" s="8">
        <v>0.34</v>
      </c>
      <c r="V3773" s="9">
        <v>21</v>
      </c>
      <c r="W3773" s="8">
        <v>0.29999999999999982</v>
      </c>
      <c r="X3773" s="8">
        <v>1.38</v>
      </c>
      <c r="Y3773" s="8">
        <v>8.9999999999999858E-2</v>
      </c>
      <c r="Z3773" s="8">
        <v>-5.9999999999999609E-2</v>
      </c>
      <c r="AA3773">
        <v>0</v>
      </c>
      <c r="AF3773" t="s">
        <v>3099</v>
      </c>
      <c r="AG3773" t="s">
        <v>2883</v>
      </c>
      <c r="AH3773" t="s">
        <v>2884</v>
      </c>
      <c r="AI3773" t="s">
        <v>117</v>
      </c>
      <c r="AJ3773" s="7">
        <v>42735</v>
      </c>
      <c r="AK3773" t="s">
        <v>4256</v>
      </c>
      <c r="AL3773" t="s">
        <v>2885</v>
      </c>
      <c r="AM3773" t="s">
        <v>3020</v>
      </c>
      <c r="AN3773" t="s">
        <v>4285</v>
      </c>
      <c r="AO3773" t="str">
        <f>TEXT(A3773,"yyyy-mm-dd")</f>
        <v>2016-10-31</v>
      </c>
    </row>
    <row r="3774" spans="1:41">
      <c r="A3774" s="6" t="s">
        <v>4288</v>
      </c>
      <c r="B3774">
        <v>2016</v>
      </c>
      <c r="C3774">
        <v>11</v>
      </c>
      <c r="E3774" t="s">
        <v>1907</v>
      </c>
      <c r="F3774" t="s">
        <v>1908</v>
      </c>
      <c r="G3774" t="s">
        <v>102</v>
      </c>
      <c r="H3774" t="s">
        <v>4240</v>
      </c>
      <c r="I3774">
        <v>2018</v>
      </c>
      <c r="J3774">
        <v>3</v>
      </c>
      <c r="K3774" s="6">
        <v>43373</v>
      </c>
      <c r="L3774">
        <v>22</v>
      </c>
      <c r="M3774">
        <v>7</v>
      </c>
      <c r="N3774" t="s">
        <v>167</v>
      </c>
      <c r="O3774" s="8">
        <v>6.56</v>
      </c>
      <c r="P3774" s="8">
        <v>6.5</v>
      </c>
      <c r="Q3774" s="8">
        <v>6.25</v>
      </c>
      <c r="R3774" s="8">
        <v>7</v>
      </c>
      <c r="S3774" s="8">
        <v>5.75</v>
      </c>
      <c r="T3774" s="8">
        <v>7.5</v>
      </c>
      <c r="U3774" s="8">
        <v>0.47</v>
      </c>
      <c r="V3774" s="9">
        <v>28</v>
      </c>
      <c r="W3774" s="8">
        <v>0.75</v>
      </c>
      <c r="X3774" s="8">
        <v>1.75</v>
      </c>
      <c r="Y3774" s="8">
        <v>5.9999999999999609E-2</v>
      </c>
      <c r="Z3774" s="8">
        <v>0.75</v>
      </c>
      <c r="AA3774">
        <v>4.0000000000000036E-2</v>
      </c>
      <c r="AF3774" t="s">
        <v>4241</v>
      </c>
      <c r="AG3774" t="s">
        <v>1910</v>
      </c>
      <c r="AH3774" t="s">
        <v>1911</v>
      </c>
      <c r="AI3774" t="s">
        <v>1944</v>
      </c>
      <c r="AJ3774" s="7">
        <v>43373</v>
      </c>
      <c r="AK3774" t="s">
        <v>4289</v>
      </c>
      <c r="AL3774" t="s">
        <v>1908</v>
      </c>
      <c r="AM3774" t="s">
        <v>4242</v>
      </c>
      <c r="AN3774" t="s">
        <v>4308</v>
      </c>
      <c r="AO3774" t="str">
        <f>TEXT(A3774,"yyyy-mm-dd")</f>
        <v>2016-11-30</v>
      </c>
    </row>
    <row r="3775" spans="1:41">
      <c r="A3775" s="6" t="s">
        <v>4288</v>
      </c>
      <c r="B3775">
        <v>2016</v>
      </c>
      <c r="C3775">
        <v>11</v>
      </c>
      <c r="E3775" t="s">
        <v>1907</v>
      </c>
      <c r="F3775" t="s">
        <v>1908</v>
      </c>
      <c r="G3775" t="s">
        <v>102</v>
      </c>
      <c r="H3775" t="s">
        <v>4137</v>
      </c>
      <c r="I3775">
        <v>2018</v>
      </c>
      <c r="J3775">
        <v>2</v>
      </c>
      <c r="K3775" s="6">
        <v>43281</v>
      </c>
      <c r="L3775">
        <v>19</v>
      </c>
      <c r="M3775">
        <v>6</v>
      </c>
      <c r="N3775" t="s">
        <v>195</v>
      </c>
      <c r="O3775" s="8">
        <v>6.52</v>
      </c>
      <c r="P3775" s="8">
        <v>6.5</v>
      </c>
      <c r="Q3775" s="8">
        <v>6.25</v>
      </c>
      <c r="R3775" s="8">
        <v>6.81</v>
      </c>
      <c r="S3775" s="8">
        <v>5.75</v>
      </c>
      <c r="T3775" s="8">
        <v>7.5</v>
      </c>
      <c r="U3775" s="8">
        <v>0.48</v>
      </c>
      <c r="V3775" s="9">
        <v>28</v>
      </c>
      <c r="W3775" s="8">
        <v>0.55999999999999961</v>
      </c>
      <c r="X3775" s="8">
        <v>1.75</v>
      </c>
      <c r="Y3775" s="8">
        <v>1.9999999999999574E-2</v>
      </c>
      <c r="Z3775" s="8">
        <v>0.75</v>
      </c>
      <c r="AA3775">
        <v>5.9999999999999609E-2</v>
      </c>
      <c r="AF3775" t="s">
        <v>4138</v>
      </c>
      <c r="AG3775" t="s">
        <v>1910</v>
      </c>
      <c r="AH3775" t="s">
        <v>1911</v>
      </c>
      <c r="AI3775" t="s">
        <v>1939</v>
      </c>
      <c r="AJ3775" s="7">
        <v>43281</v>
      </c>
      <c r="AK3775" t="s">
        <v>4289</v>
      </c>
      <c r="AL3775" t="s">
        <v>1908</v>
      </c>
      <c r="AM3775" t="s">
        <v>4139</v>
      </c>
      <c r="AN3775" t="s">
        <v>4307</v>
      </c>
      <c r="AO3775" t="str">
        <f>TEXT(A3775,"yyyy-mm-dd")</f>
        <v>2016-11-30</v>
      </c>
    </row>
    <row r="3776" spans="1:41">
      <c r="A3776" s="6" t="s">
        <v>4288</v>
      </c>
      <c r="B3776">
        <v>2016</v>
      </c>
      <c r="C3776">
        <v>11</v>
      </c>
      <c r="E3776" t="s">
        <v>1907</v>
      </c>
      <c r="F3776" t="s">
        <v>1908</v>
      </c>
      <c r="G3776" t="s">
        <v>102</v>
      </c>
      <c r="H3776" t="s">
        <v>4030</v>
      </c>
      <c r="I3776">
        <v>2018</v>
      </c>
      <c r="J3776">
        <v>1</v>
      </c>
      <c r="K3776" s="6">
        <v>43190</v>
      </c>
      <c r="L3776">
        <v>16</v>
      </c>
      <c r="M3776">
        <v>5</v>
      </c>
      <c r="N3776" t="s">
        <v>222</v>
      </c>
      <c r="O3776" s="8">
        <v>6.42</v>
      </c>
      <c r="P3776" s="8">
        <v>6.38</v>
      </c>
      <c r="Q3776" s="8">
        <v>6.11</v>
      </c>
      <c r="R3776" s="8">
        <v>6.75</v>
      </c>
      <c r="S3776" s="8">
        <v>5.75</v>
      </c>
      <c r="T3776" s="8">
        <v>7.25</v>
      </c>
      <c r="U3776" s="8">
        <v>0.4</v>
      </c>
      <c r="V3776" s="9">
        <v>28</v>
      </c>
      <c r="W3776" s="8">
        <v>0.63999999999999968</v>
      </c>
      <c r="X3776" s="8">
        <v>1.5</v>
      </c>
      <c r="Y3776" s="8">
        <v>4.0000000000000036E-2</v>
      </c>
      <c r="Z3776" s="8">
        <v>0.87999999999999989</v>
      </c>
      <c r="AA3776">
        <v>0.38999999999999968</v>
      </c>
      <c r="AF3776" t="s">
        <v>4031</v>
      </c>
      <c r="AG3776" t="s">
        <v>1910</v>
      </c>
      <c r="AH3776" t="s">
        <v>1911</v>
      </c>
      <c r="AI3776" t="s">
        <v>1934</v>
      </c>
      <c r="AJ3776" s="7">
        <v>43190</v>
      </c>
      <c r="AK3776" t="s">
        <v>4289</v>
      </c>
      <c r="AL3776" t="s">
        <v>1908</v>
      </c>
      <c r="AM3776" t="s">
        <v>4032</v>
      </c>
      <c r="AN3776" t="s">
        <v>4306</v>
      </c>
      <c r="AO3776" t="str">
        <f>TEXT(A3776,"yyyy-mm-dd")</f>
        <v>2016-11-30</v>
      </c>
    </row>
    <row r="3777" spans="1:41">
      <c r="A3777" s="6" t="s">
        <v>4288</v>
      </c>
      <c r="B3777">
        <v>2016</v>
      </c>
      <c r="C3777">
        <v>11</v>
      </c>
      <c r="E3777" t="s">
        <v>1907</v>
      </c>
      <c r="F3777" t="s">
        <v>1908</v>
      </c>
      <c r="G3777" t="s">
        <v>102</v>
      </c>
      <c r="H3777" t="s">
        <v>3908</v>
      </c>
      <c r="I3777">
        <v>2017</v>
      </c>
      <c r="J3777">
        <v>4</v>
      </c>
      <c r="K3777" s="6">
        <v>43100</v>
      </c>
      <c r="L3777">
        <v>13</v>
      </c>
      <c r="M3777">
        <v>4</v>
      </c>
      <c r="N3777" t="s">
        <v>252</v>
      </c>
      <c r="O3777" s="8">
        <v>6.38</v>
      </c>
      <c r="P3777" s="8">
        <v>6.5</v>
      </c>
      <c r="Q3777" s="8">
        <v>6</v>
      </c>
      <c r="R3777" s="8">
        <v>6.75</v>
      </c>
      <c r="S3777" s="8">
        <v>5.75</v>
      </c>
      <c r="T3777" s="8">
        <v>7</v>
      </c>
      <c r="U3777" s="8">
        <v>0.39</v>
      </c>
      <c r="V3777" s="9">
        <v>31</v>
      </c>
      <c r="W3777" s="8">
        <v>0.75</v>
      </c>
      <c r="X3777" s="8">
        <v>1.25</v>
      </c>
      <c r="Y3777" s="8">
        <v>-0.12000000000000011</v>
      </c>
      <c r="Z3777" s="8">
        <v>1</v>
      </c>
      <c r="AA3777">
        <v>0.75</v>
      </c>
      <c r="AF3777" t="s">
        <v>3919</v>
      </c>
      <c r="AG3777" t="s">
        <v>1910</v>
      </c>
      <c r="AH3777" t="s">
        <v>1911</v>
      </c>
      <c r="AI3777" t="s">
        <v>1929</v>
      </c>
      <c r="AJ3777" s="7">
        <v>43100</v>
      </c>
      <c r="AK3777" t="s">
        <v>4289</v>
      </c>
      <c r="AL3777" t="s">
        <v>1908</v>
      </c>
      <c r="AM3777" t="s">
        <v>3910</v>
      </c>
      <c r="AN3777" t="s">
        <v>4305</v>
      </c>
      <c r="AO3777" t="str">
        <f>TEXT(A3777,"yyyy-mm-dd")</f>
        <v>2016-11-30</v>
      </c>
    </row>
    <row r="3778" spans="1:41">
      <c r="A3778" s="6" t="s">
        <v>4288</v>
      </c>
      <c r="B3778">
        <v>2016</v>
      </c>
      <c r="C3778">
        <v>11</v>
      </c>
      <c r="E3778" t="s">
        <v>1907</v>
      </c>
      <c r="F3778" t="s">
        <v>1908</v>
      </c>
      <c r="G3778" t="s">
        <v>102</v>
      </c>
      <c r="H3778" t="s">
        <v>3804</v>
      </c>
      <c r="I3778">
        <v>2017</v>
      </c>
      <c r="J3778">
        <v>3</v>
      </c>
      <c r="K3778" s="6">
        <v>43008</v>
      </c>
      <c r="L3778">
        <v>10</v>
      </c>
      <c r="M3778">
        <v>3</v>
      </c>
      <c r="N3778" t="s">
        <v>164</v>
      </c>
      <c r="O3778" s="8">
        <v>6.23</v>
      </c>
      <c r="P3778" s="8">
        <v>6.25</v>
      </c>
      <c r="Q3778" s="8">
        <v>5.75</v>
      </c>
      <c r="R3778" s="8">
        <v>6.5</v>
      </c>
      <c r="S3778" s="8">
        <v>5.75</v>
      </c>
      <c r="T3778" s="8">
        <v>7.25</v>
      </c>
      <c r="U3778" s="8">
        <v>0.41</v>
      </c>
      <c r="V3778" s="9">
        <v>32</v>
      </c>
      <c r="W3778" s="8">
        <v>0.75</v>
      </c>
      <c r="X3778" s="8">
        <v>1.5</v>
      </c>
      <c r="Y3778" s="8">
        <v>-1.9999999999999574E-2</v>
      </c>
      <c r="Z3778" s="8">
        <v>1</v>
      </c>
      <c r="AA3778">
        <v>0.5</v>
      </c>
      <c r="AF3778" t="s">
        <v>3805</v>
      </c>
      <c r="AG3778" t="s">
        <v>1910</v>
      </c>
      <c r="AH3778" t="s">
        <v>1911</v>
      </c>
      <c r="AI3778" t="s">
        <v>1924</v>
      </c>
      <c r="AJ3778" s="7">
        <v>43008</v>
      </c>
      <c r="AK3778" t="s">
        <v>4289</v>
      </c>
      <c r="AL3778" t="s">
        <v>1908</v>
      </c>
      <c r="AM3778" t="s">
        <v>3806</v>
      </c>
      <c r="AN3778" t="s">
        <v>4304</v>
      </c>
      <c r="AO3778" t="str">
        <f>TEXT(A3778,"yyyy-mm-dd")</f>
        <v>2016-11-30</v>
      </c>
    </row>
    <row r="3779" spans="1:41">
      <c r="A3779" s="6" t="s">
        <v>4288</v>
      </c>
      <c r="B3779">
        <v>2016</v>
      </c>
      <c r="C3779">
        <v>11</v>
      </c>
      <c r="E3779" t="s">
        <v>1907</v>
      </c>
      <c r="F3779" t="s">
        <v>1908</v>
      </c>
      <c r="G3779" t="s">
        <v>102</v>
      </c>
      <c r="H3779" t="s">
        <v>3701</v>
      </c>
      <c r="I3779">
        <v>2017</v>
      </c>
      <c r="J3779">
        <v>2</v>
      </c>
      <c r="K3779" s="6">
        <v>42916</v>
      </c>
      <c r="L3779">
        <v>7</v>
      </c>
      <c r="M3779">
        <v>2</v>
      </c>
      <c r="N3779" t="s">
        <v>192</v>
      </c>
      <c r="O3779" s="8">
        <v>6.07</v>
      </c>
      <c r="P3779" s="8">
        <v>6</v>
      </c>
      <c r="Q3779" s="8">
        <v>5.75</v>
      </c>
      <c r="R3779" s="8">
        <v>6.25</v>
      </c>
      <c r="S3779" s="8">
        <v>5.25</v>
      </c>
      <c r="T3779" s="8">
        <v>6.75</v>
      </c>
      <c r="U3779" s="8">
        <v>0.38</v>
      </c>
      <c r="V3779" s="9">
        <v>32</v>
      </c>
      <c r="W3779" s="8">
        <v>0.5</v>
      </c>
      <c r="X3779" s="8">
        <v>1.5</v>
      </c>
      <c r="Y3779" s="8">
        <v>7.0000000000000284E-2</v>
      </c>
      <c r="Z3779" s="8">
        <v>0.75</v>
      </c>
      <c r="AA3779">
        <v>0.25</v>
      </c>
      <c r="AF3779" t="s">
        <v>3702</v>
      </c>
      <c r="AG3779" t="s">
        <v>1910</v>
      </c>
      <c r="AH3779" t="s">
        <v>1911</v>
      </c>
      <c r="AI3779" t="s">
        <v>1919</v>
      </c>
      <c r="AJ3779" s="7">
        <v>42916</v>
      </c>
      <c r="AK3779" t="s">
        <v>4289</v>
      </c>
      <c r="AL3779" t="s">
        <v>1908</v>
      </c>
      <c r="AM3779" t="s">
        <v>3703</v>
      </c>
      <c r="AN3779" t="s">
        <v>4303</v>
      </c>
      <c r="AO3779" t="str">
        <f>TEXT(A3779,"yyyy-mm-dd")</f>
        <v>2016-11-30</v>
      </c>
    </row>
    <row r="3780" spans="1:41">
      <c r="A3780" s="6" t="s">
        <v>4288</v>
      </c>
      <c r="B3780">
        <v>2016</v>
      </c>
      <c r="C3780">
        <v>11</v>
      </c>
      <c r="E3780" t="s">
        <v>1907</v>
      </c>
      <c r="F3780" t="s">
        <v>1908</v>
      </c>
      <c r="G3780" t="s">
        <v>102</v>
      </c>
      <c r="H3780" t="s">
        <v>3594</v>
      </c>
      <c r="I3780">
        <v>2017</v>
      </c>
      <c r="J3780">
        <v>1</v>
      </c>
      <c r="K3780" s="6">
        <v>42825</v>
      </c>
      <c r="L3780">
        <v>4</v>
      </c>
      <c r="M3780">
        <v>1</v>
      </c>
      <c r="N3780" t="s">
        <v>219</v>
      </c>
      <c r="O3780" s="8">
        <v>5.82</v>
      </c>
      <c r="P3780" s="8">
        <v>5.75</v>
      </c>
      <c r="Q3780" s="8">
        <v>5.58</v>
      </c>
      <c r="R3780" s="8">
        <v>6</v>
      </c>
      <c r="S3780" s="8">
        <v>5.25</v>
      </c>
      <c r="T3780" s="8">
        <v>6.25</v>
      </c>
      <c r="U3780" s="8">
        <v>0.3</v>
      </c>
      <c r="V3780" s="9">
        <v>32</v>
      </c>
      <c r="W3780" s="8">
        <v>0.41999999999999993</v>
      </c>
      <c r="X3780" s="8">
        <v>1</v>
      </c>
      <c r="Y3780" s="8">
        <v>7.0000000000000284E-2</v>
      </c>
      <c r="Z3780" s="8">
        <v>0.75</v>
      </c>
      <c r="AA3780">
        <v>0.16999999999999993</v>
      </c>
      <c r="AF3780" t="s">
        <v>3595</v>
      </c>
      <c r="AG3780" t="s">
        <v>1910</v>
      </c>
      <c r="AH3780" t="s">
        <v>1911</v>
      </c>
      <c r="AI3780" t="s">
        <v>1915</v>
      </c>
      <c r="AJ3780" s="7">
        <v>42825</v>
      </c>
      <c r="AK3780" t="s">
        <v>4289</v>
      </c>
      <c r="AL3780" t="s">
        <v>1908</v>
      </c>
      <c r="AM3780" t="s">
        <v>3596</v>
      </c>
      <c r="AN3780" t="s">
        <v>4302</v>
      </c>
      <c r="AO3780" t="str">
        <f>TEXT(A3780,"yyyy-mm-dd")</f>
        <v>2016-11-30</v>
      </c>
    </row>
    <row r="3781" spans="1:41">
      <c r="A3781" s="6" t="s">
        <v>4288</v>
      </c>
      <c r="B3781">
        <v>2016</v>
      </c>
      <c r="C3781">
        <v>11</v>
      </c>
      <c r="E3781" t="s">
        <v>1907</v>
      </c>
      <c r="F3781" t="s">
        <v>1908</v>
      </c>
      <c r="G3781" t="s">
        <v>102</v>
      </c>
      <c r="H3781" t="s">
        <v>3472</v>
      </c>
      <c r="I3781">
        <v>2016</v>
      </c>
      <c r="J3781">
        <v>4</v>
      </c>
      <c r="K3781" s="6">
        <v>42735</v>
      </c>
      <c r="L3781">
        <v>1</v>
      </c>
      <c r="M3781">
        <v>0</v>
      </c>
      <c r="N3781" t="s">
        <v>169</v>
      </c>
      <c r="O3781" s="8">
        <v>5.6</v>
      </c>
      <c r="P3781" s="8">
        <v>5.63</v>
      </c>
      <c r="Q3781" s="8">
        <v>5.5</v>
      </c>
      <c r="R3781" s="8">
        <v>5.75</v>
      </c>
      <c r="S3781" s="8">
        <v>5</v>
      </c>
      <c r="T3781" s="8">
        <v>6.25</v>
      </c>
      <c r="U3781" s="8">
        <v>0.23</v>
      </c>
      <c r="V3781" s="9">
        <v>32</v>
      </c>
      <c r="W3781" s="8">
        <v>0.25</v>
      </c>
      <c r="X3781" s="8">
        <v>1.25</v>
      </c>
      <c r="Y3781" s="8">
        <v>-3.0000000000000249E-2</v>
      </c>
      <c r="Z3781" s="8">
        <v>0.62999999999999989</v>
      </c>
      <c r="AA3781">
        <v>0.25</v>
      </c>
      <c r="AF3781" t="s">
        <v>3483</v>
      </c>
      <c r="AG3781" t="s">
        <v>1910</v>
      </c>
      <c r="AH3781" t="s">
        <v>1911</v>
      </c>
      <c r="AI3781" t="s">
        <v>1912</v>
      </c>
      <c r="AJ3781" s="7">
        <v>42735</v>
      </c>
      <c r="AK3781" t="s">
        <v>4289</v>
      </c>
      <c r="AL3781" t="s">
        <v>1908</v>
      </c>
      <c r="AM3781" t="s">
        <v>3474</v>
      </c>
      <c r="AN3781" t="s">
        <v>4301</v>
      </c>
      <c r="AO3781" t="str">
        <f>TEXT(A3781,"yyyy-mm-dd")</f>
        <v>2016-11-30</v>
      </c>
    </row>
    <row r="3782" spans="1:41">
      <c r="A3782" s="6" t="s">
        <v>4288</v>
      </c>
      <c r="B3782">
        <v>2016</v>
      </c>
      <c r="C3782">
        <v>11</v>
      </c>
      <c r="E3782" t="s">
        <v>100</v>
      </c>
      <c r="F3782" t="s">
        <v>101</v>
      </c>
      <c r="G3782" t="s">
        <v>83</v>
      </c>
      <c r="H3782" t="s">
        <v>3889</v>
      </c>
      <c r="I3782">
        <v>2018</v>
      </c>
      <c r="K3782" s="6">
        <v>43465</v>
      </c>
      <c r="L3782">
        <v>25</v>
      </c>
      <c r="N3782" t="s">
        <v>357</v>
      </c>
      <c r="O3782" s="8">
        <v>2.42</v>
      </c>
      <c r="P3782" s="8">
        <v>2.4</v>
      </c>
      <c r="Q3782" s="8">
        <v>2.1800000000000002</v>
      </c>
      <c r="R3782" s="8">
        <v>2.7</v>
      </c>
      <c r="S3782" s="8">
        <v>1.25</v>
      </c>
      <c r="T3782" s="8">
        <v>3.5</v>
      </c>
      <c r="U3782" s="8">
        <v>0.49</v>
      </c>
      <c r="V3782" s="9">
        <v>28</v>
      </c>
      <c r="W3782" s="8">
        <v>0.52</v>
      </c>
      <c r="X3782" s="8">
        <v>2.25</v>
      </c>
      <c r="Y3782" s="8">
        <v>2.0000000000000018E-2</v>
      </c>
      <c r="Z3782" s="8">
        <v>-0.5</v>
      </c>
      <c r="AA3782">
        <v>0.21999999999999975</v>
      </c>
      <c r="AF3782" t="s">
        <v>10177</v>
      </c>
      <c r="AG3782" t="s">
        <v>9655</v>
      </c>
      <c r="AH3782" t="s">
        <v>9656</v>
      </c>
      <c r="AI3782" t="s">
        <v>9708</v>
      </c>
      <c r="AJ3782" s="7">
        <v>43465</v>
      </c>
      <c r="AK3782" t="s">
        <v>4289</v>
      </c>
      <c r="AL3782" t="s">
        <v>109</v>
      </c>
      <c r="AM3782" t="s">
        <v>3891</v>
      </c>
      <c r="AN3782" t="s">
        <v>10189</v>
      </c>
    </row>
    <row r="3783" spans="1:41">
      <c r="A3783" s="6" t="s">
        <v>4288</v>
      </c>
      <c r="B3783">
        <v>2016</v>
      </c>
      <c r="C3783">
        <v>11</v>
      </c>
      <c r="E3783" t="s">
        <v>100</v>
      </c>
      <c r="F3783" t="s">
        <v>101</v>
      </c>
      <c r="G3783" t="s">
        <v>102</v>
      </c>
      <c r="H3783" t="s">
        <v>3908</v>
      </c>
      <c r="I3783">
        <v>2017</v>
      </c>
      <c r="J3783">
        <v>4</v>
      </c>
      <c r="K3783" s="6">
        <v>43100</v>
      </c>
      <c r="L3783">
        <v>13</v>
      </c>
      <c r="M3783">
        <v>4</v>
      </c>
      <c r="N3783" t="s">
        <v>252</v>
      </c>
      <c r="O3783" s="8">
        <v>1.96</v>
      </c>
      <c r="P3783" s="8">
        <v>2.06</v>
      </c>
      <c r="Q3783" s="8">
        <v>1.7</v>
      </c>
      <c r="R3783" s="8">
        <v>2.2999999999999998</v>
      </c>
      <c r="S3783" s="8">
        <v>-0.7</v>
      </c>
      <c r="T3783" s="8">
        <v>3.4</v>
      </c>
      <c r="U3783" s="8">
        <v>0.67</v>
      </c>
      <c r="V3783" s="9">
        <v>34</v>
      </c>
      <c r="W3783" s="8">
        <v>0.59999999999999987</v>
      </c>
      <c r="X3783" s="8">
        <v>4.0999999999999996</v>
      </c>
      <c r="Y3783" s="8">
        <v>-0.10000000000000009</v>
      </c>
      <c r="Z3783" s="8">
        <v>-0.54</v>
      </c>
      <c r="AA3783">
        <v>9.9999999999999867E-2</v>
      </c>
      <c r="AF3783" t="s">
        <v>3909</v>
      </c>
      <c r="AG3783" t="s">
        <v>106</v>
      </c>
      <c r="AH3783" t="s">
        <v>107</v>
      </c>
      <c r="AI3783" t="s">
        <v>502</v>
      </c>
      <c r="AJ3783" s="7">
        <v>43100</v>
      </c>
      <c r="AK3783" t="s">
        <v>4289</v>
      </c>
      <c r="AL3783" t="s">
        <v>109</v>
      </c>
      <c r="AM3783" t="s">
        <v>3910</v>
      </c>
      <c r="AN3783" t="s">
        <v>4300</v>
      </c>
      <c r="AO3783" t="str">
        <f>TEXT(A3783,"yyyy-mm-dd")</f>
        <v>2016-11-30</v>
      </c>
    </row>
    <row r="3784" spans="1:41">
      <c r="A3784" s="6" t="s">
        <v>4288</v>
      </c>
      <c r="B3784">
        <v>2016</v>
      </c>
      <c r="C3784">
        <v>11</v>
      </c>
      <c r="E3784" t="s">
        <v>100</v>
      </c>
      <c r="F3784" t="s">
        <v>101</v>
      </c>
      <c r="G3784" t="s">
        <v>83</v>
      </c>
      <c r="H3784" t="s">
        <v>3453</v>
      </c>
      <c r="I3784">
        <v>2017</v>
      </c>
      <c r="K3784" s="6">
        <v>43100</v>
      </c>
      <c r="L3784">
        <v>13</v>
      </c>
      <c r="N3784" t="s">
        <v>252</v>
      </c>
      <c r="O3784" s="8">
        <v>1.72</v>
      </c>
      <c r="P3784" s="8">
        <v>1.8</v>
      </c>
      <c r="Q3784" s="8">
        <v>1.5</v>
      </c>
      <c r="R3784" s="8">
        <v>1.9</v>
      </c>
      <c r="S3784" s="8">
        <v>0</v>
      </c>
      <c r="T3784" s="8">
        <v>3.1</v>
      </c>
      <c r="U3784" s="8">
        <v>0.49</v>
      </c>
      <c r="V3784" s="9">
        <v>33</v>
      </c>
      <c r="W3784" s="8">
        <v>0.39999999999999991</v>
      </c>
      <c r="X3784" s="8">
        <v>3.1</v>
      </c>
      <c r="Y3784" s="8">
        <v>-8.0000000000000071E-2</v>
      </c>
      <c r="Z3784" s="8">
        <v>-0.49999999999999978</v>
      </c>
      <c r="AA3784">
        <v>0.14000000000000012</v>
      </c>
      <c r="AF3784" t="s">
        <v>10138</v>
      </c>
      <c r="AG3784" t="s">
        <v>9655</v>
      </c>
      <c r="AH3784" t="s">
        <v>9656</v>
      </c>
      <c r="AI3784" t="s">
        <v>9669</v>
      </c>
      <c r="AJ3784" s="7">
        <v>43100</v>
      </c>
      <c r="AK3784" t="s">
        <v>4289</v>
      </c>
      <c r="AL3784" t="s">
        <v>109</v>
      </c>
      <c r="AM3784" t="s">
        <v>3455</v>
      </c>
      <c r="AN3784" t="s">
        <v>10162</v>
      </c>
    </row>
    <row r="3785" spans="1:41">
      <c r="A3785" s="6" t="s">
        <v>4288</v>
      </c>
      <c r="B3785">
        <v>2016</v>
      </c>
      <c r="C3785">
        <v>11</v>
      </c>
      <c r="E3785" t="s">
        <v>100</v>
      </c>
      <c r="F3785" t="s">
        <v>101</v>
      </c>
      <c r="G3785" t="s">
        <v>102</v>
      </c>
      <c r="H3785" t="s">
        <v>3804</v>
      </c>
      <c r="I3785">
        <v>2017</v>
      </c>
      <c r="J3785">
        <v>3</v>
      </c>
      <c r="K3785" s="6">
        <v>43008</v>
      </c>
      <c r="L3785">
        <v>10</v>
      </c>
      <c r="M3785">
        <v>3</v>
      </c>
      <c r="N3785" t="s">
        <v>164</v>
      </c>
      <c r="O3785" s="8">
        <v>1.76</v>
      </c>
      <c r="P3785" s="8">
        <v>1.7</v>
      </c>
      <c r="Q3785" s="8">
        <v>1.6</v>
      </c>
      <c r="R3785" s="8">
        <v>2.08</v>
      </c>
      <c r="S3785" s="8">
        <v>-0.5</v>
      </c>
      <c r="T3785" s="8">
        <v>3.9</v>
      </c>
      <c r="U3785" s="8">
        <v>0.73</v>
      </c>
      <c r="V3785" s="9">
        <v>34</v>
      </c>
      <c r="W3785" s="8">
        <v>0.48</v>
      </c>
      <c r="X3785" s="8">
        <v>4.4000000000000004</v>
      </c>
      <c r="Y3785" s="8">
        <v>6.0000000000000053E-2</v>
      </c>
      <c r="Z3785" s="8">
        <v>-0.7</v>
      </c>
      <c r="AA3785">
        <v>0.17999999999999972</v>
      </c>
      <c r="AF3785" t="s">
        <v>3906</v>
      </c>
      <c r="AG3785" t="s">
        <v>106</v>
      </c>
      <c r="AH3785" t="s">
        <v>107</v>
      </c>
      <c r="AI3785" t="s">
        <v>497</v>
      </c>
      <c r="AJ3785" s="7">
        <v>43008</v>
      </c>
      <c r="AK3785" t="s">
        <v>4289</v>
      </c>
      <c r="AL3785" t="s">
        <v>109</v>
      </c>
      <c r="AM3785" t="s">
        <v>3806</v>
      </c>
      <c r="AN3785" t="s">
        <v>4299</v>
      </c>
      <c r="AO3785" t="str">
        <f>TEXT(A3785,"yyyy-mm-dd")</f>
        <v>2016-11-30</v>
      </c>
    </row>
    <row r="3786" spans="1:41">
      <c r="A3786" s="6" t="s">
        <v>4288</v>
      </c>
      <c r="B3786">
        <v>2016</v>
      </c>
      <c r="C3786">
        <v>11</v>
      </c>
      <c r="E3786" t="s">
        <v>100</v>
      </c>
      <c r="F3786" t="s">
        <v>101</v>
      </c>
      <c r="G3786" t="s">
        <v>102</v>
      </c>
      <c r="H3786" t="s">
        <v>3701</v>
      </c>
      <c r="I3786">
        <v>2017</v>
      </c>
      <c r="J3786">
        <v>2</v>
      </c>
      <c r="K3786" s="6">
        <v>42916</v>
      </c>
      <c r="L3786">
        <v>7</v>
      </c>
      <c r="M3786">
        <v>2</v>
      </c>
      <c r="N3786" t="s">
        <v>192</v>
      </c>
      <c r="O3786" s="8">
        <v>1.66</v>
      </c>
      <c r="P3786" s="8">
        <v>1.69</v>
      </c>
      <c r="Q3786" s="8">
        <v>1.1000000000000001</v>
      </c>
      <c r="R3786" s="8">
        <v>2</v>
      </c>
      <c r="S3786" s="8">
        <v>0.3</v>
      </c>
      <c r="T3786" s="8">
        <v>3.6</v>
      </c>
      <c r="U3786" s="8">
        <v>0.7</v>
      </c>
      <c r="V3786" s="9">
        <v>34</v>
      </c>
      <c r="W3786" s="8">
        <v>0.89999999999999991</v>
      </c>
      <c r="X3786" s="8">
        <v>3.3000000000000003</v>
      </c>
      <c r="Y3786" s="8">
        <v>-3.0000000000000027E-2</v>
      </c>
      <c r="Z3786" s="8">
        <v>-0.41000000000000014</v>
      </c>
      <c r="AA3786">
        <v>0.35000000000000009</v>
      </c>
      <c r="AF3786" t="s">
        <v>3904</v>
      </c>
      <c r="AG3786" t="s">
        <v>106</v>
      </c>
      <c r="AH3786" t="s">
        <v>107</v>
      </c>
      <c r="AI3786" t="s">
        <v>427</v>
      </c>
      <c r="AJ3786" s="7">
        <v>42916</v>
      </c>
      <c r="AK3786" t="s">
        <v>4289</v>
      </c>
      <c r="AL3786" t="s">
        <v>109</v>
      </c>
      <c r="AM3786" t="s">
        <v>3703</v>
      </c>
      <c r="AN3786" t="s">
        <v>4298</v>
      </c>
      <c r="AO3786" t="str">
        <f>TEXT(A3786,"yyyy-mm-dd")</f>
        <v>2016-11-30</v>
      </c>
    </row>
    <row r="3787" spans="1:41">
      <c r="A3787" s="6" t="s">
        <v>4288</v>
      </c>
      <c r="B3787">
        <v>2016</v>
      </c>
      <c r="C3787">
        <v>11</v>
      </c>
      <c r="E3787" t="s">
        <v>100</v>
      </c>
      <c r="F3787" t="s">
        <v>101</v>
      </c>
      <c r="G3787" t="s">
        <v>102</v>
      </c>
      <c r="H3787" t="s">
        <v>3594</v>
      </c>
      <c r="I3787">
        <v>2017</v>
      </c>
      <c r="J3787">
        <v>1</v>
      </c>
      <c r="K3787" s="6">
        <v>42825</v>
      </c>
      <c r="L3787">
        <v>4</v>
      </c>
      <c r="M3787">
        <v>1</v>
      </c>
      <c r="N3787" t="s">
        <v>219</v>
      </c>
      <c r="O3787" s="8">
        <v>1.69</v>
      </c>
      <c r="P3787" s="8">
        <v>1.8</v>
      </c>
      <c r="Q3787" s="8">
        <v>1.43</v>
      </c>
      <c r="R3787" s="8">
        <v>2</v>
      </c>
      <c r="S3787" s="8">
        <v>0.2</v>
      </c>
      <c r="T3787" s="8">
        <v>2.74</v>
      </c>
      <c r="U3787" s="8">
        <v>0.51</v>
      </c>
      <c r="V3787" s="9">
        <v>34</v>
      </c>
      <c r="W3787" s="8">
        <v>0.57000000000000006</v>
      </c>
      <c r="X3787" s="8">
        <v>2.54</v>
      </c>
      <c r="Y3787" s="8">
        <v>-0.1100000000000001</v>
      </c>
      <c r="Z3787" s="8">
        <v>-9.9999999999999867E-2</v>
      </c>
      <c r="AA3787">
        <v>-2.9999999999999805E-2</v>
      </c>
      <c r="AF3787" t="s">
        <v>3902</v>
      </c>
      <c r="AG3787" t="s">
        <v>106</v>
      </c>
      <c r="AH3787" t="s">
        <v>107</v>
      </c>
      <c r="AI3787" t="s">
        <v>340</v>
      </c>
      <c r="AJ3787" s="7">
        <v>42825</v>
      </c>
      <c r="AK3787" t="s">
        <v>4289</v>
      </c>
      <c r="AL3787" t="s">
        <v>109</v>
      </c>
      <c r="AM3787" t="s">
        <v>3596</v>
      </c>
      <c r="AN3787" t="s">
        <v>4297</v>
      </c>
      <c r="AO3787" t="str">
        <f>TEXT(A3787,"yyyy-mm-dd")</f>
        <v>2016-11-30</v>
      </c>
    </row>
    <row r="3788" spans="1:41">
      <c r="A3788" s="6" t="s">
        <v>4288</v>
      </c>
      <c r="B3788">
        <v>2016</v>
      </c>
      <c r="C3788">
        <v>11</v>
      </c>
      <c r="E3788" t="s">
        <v>100</v>
      </c>
      <c r="F3788" t="s">
        <v>101</v>
      </c>
      <c r="G3788" t="s">
        <v>102</v>
      </c>
      <c r="H3788" t="s">
        <v>3472</v>
      </c>
      <c r="I3788">
        <v>2016</v>
      </c>
      <c r="J3788">
        <v>4</v>
      </c>
      <c r="K3788" s="6">
        <v>42735</v>
      </c>
      <c r="L3788">
        <v>1</v>
      </c>
      <c r="M3788">
        <v>0</v>
      </c>
      <c r="N3788" t="s">
        <v>169</v>
      </c>
      <c r="O3788" s="8">
        <v>1.6</v>
      </c>
      <c r="P3788" s="8">
        <v>1.7</v>
      </c>
      <c r="Q3788" s="8">
        <v>1.5</v>
      </c>
      <c r="R3788" s="8">
        <v>1.88</v>
      </c>
      <c r="S3788" s="8">
        <v>0.5</v>
      </c>
      <c r="T3788" s="8">
        <v>2.4</v>
      </c>
      <c r="U3788" s="8">
        <v>0.41</v>
      </c>
      <c r="V3788" s="9">
        <v>34</v>
      </c>
      <c r="W3788" s="8">
        <v>0.37999999999999989</v>
      </c>
      <c r="X3788" s="8">
        <v>1.9</v>
      </c>
      <c r="Y3788" s="8">
        <v>-9.9999999999999867E-2</v>
      </c>
      <c r="Z3788" s="8">
        <v>0</v>
      </c>
      <c r="AA3788">
        <v>-0.3600000000000001</v>
      </c>
      <c r="AF3788" t="s">
        <v>3473</v>
      </c>
      <c r="AG3788" t="s">
        <v>106</v>
      </c>
      <c r="AH3788" t="s">
        <v>107</v>
      </c>
      <c r="AI3788" t="s">
        <v>108</v>
      </c>
      <c r="AJ3788" s="7">
        <v>42735</v>
      </c>
      <c r="AK3788" t="s">
        <v>4289</v>
      </c>
      <c r="AL3788" t="s">
        <v>109</v>
      </c>
      <c r="AM3788" t="s">
        <v>3474</v>
      </c>
      <c r="AN3788" t="s">
        <v>4296</v>
      </c>
      <c r="AO3788" t="str">
        <f>TEXT(A3788,"yyyy-mm-dd")</f>
        <v>2016-11-30</v>
      </c>
    </row>
    <row r="3789" spans="1:41">
      <c r="A3789" s="6" t="s">
        <v>4288</v>
      </c>
      <c r="B3789">
        <v>2016</v>
      </c>
      <c r="C3789">
        <v>11</v>
      </c>
      <c r="E3789" t="s">
        <v>100</v>
      </c>
      <c r="F3789" t="s">
        <v>101</v>
      </c>
      <c r="G3789" t="s">
        <v>83</v>
      </c>
      <c r="H3789" t="s">
        <v>3018</v>
      </c>
      <c r="I3789">
        <v>2016</v>
      </c>
      <c r="K3789" s="6">
        <v>42735</v>
      </c>
      <c r="L3789">
        <v>1</v>
      </c>
      <c r="N3789" t="s">
        <v>169</v>
      </c>
      <c r="O3789" s="8">
        <v>2.08</v>
      </c>
      <c r="P3789" s="8">
        <v>2.1</v>
      </c>
      <c r="Q3789" s="8">
        <v>2</v>
      </c>
      <c r="R3789" s="8">
        <v>2.16</v>
      </c>
      <c r="S3789" s="8">
        <v>1.8</v>
      </c>
      <c r="T3789" s="8">
        <v>2.2999999999999998</v>
      </c>
      <c r="U3789" s="8">
        <v>0.12</v>
      </c>
      <c r="V3789" s="9">
        <v>33</v>
      </c>
      <c r="W3789" s="8">
        <v>0.16000000000000014</v>
      </c>
      <c r="X3789" s="8">
        <v>0.49999999999999978</v>
      </c>
      <c r="Y3789" s="8">
        <v>-2.0000000000000018E-2</v>
      </c>
      <c r="Z3789" s="8">
        <v>0</v>
      </c>
      <c r="AA3789">
        <v>-0.14000000000000012</v>
      </c>
      <c r="AF3789" t="s">
        <v>10098</v>
      </c>
      <c r="AG3789" t="s">
        <v>9655</v>
      </c>
      <c r="AH3789" t="s">
        <v>9656</v>
      </c>
      <c r="AI3789" t="s">
        <v>9657</v>
      </c>
      <c r="AJ3789" s="7">
        <v>42735</v>
      </c>
      <c r="AK3789" t="s">
        <v>4289</v>
      </c>
      <c r="AL3789" t="s">
        <v>109</v>
      </c>
      <c r="AM3789" t="s">
        <v>3020</v>
      </c>
      <c r="AN3789" t="s">
        <v>10135</v>
      </c>
    </row>
    <row r="3790" spans="1:41">
      <c r="A3790" s="6" t="s">
        <v>4288</v>
      </c>
      <c r="B3790">
        <v>2016</v>
      </c>
      <c r="C3790">
        <v>11</v>
      </c>
      <c r="E3790" t="s">
        <v>2685</v>
      </c>
      <c r="F3790" t="s">
        <v>101</v>
      </c>
      <c r="G3790" t="s">
        <v>774</v>
      </c>
      <c r="H3790" t="s">
        <v>2686</v>
      </c>
      <c r="K3790" s="6"/>
      <c r="O3790" s="8">
        <v>2.84</v>
      </c>
      <c r="P3790" s="8">
        <v>2.8</v>
      </c>
      <c r="Q3790" s="8">
        <v>2.68</v>
      </c>
      <c r="R3790" s="8">
        <v>3</v>
      </c>
      <c r="S3790" s="8">
        <v>2</v>
      </c>
      <c r="T3790" s="8">
        <v>4.2</v>
      </c>
      <c r="U3790" s="8">
        <v>0.45</v>
      </c>
      <c r="V3790" s="9">
        <v>20</v>
      </c>
      <c r="W3790" s="8">
        <v>0.31999999999999984</v>
      </c>
      <c r="X3790" s="8">
        <v>2.2000000000000002</v>
      </c>
      <c r="Y3790" s="8">
        <v>4.0000000000000036E-2</v>
      </c>
      <c r="Z3790" s="8">
        <v>-0.30000000000000027</v>
      </c>
      <c r="AA3790">
        <v>6.999999999999984E-2</v>
      </c>
      <c r="AF3790" t="s">
        <v>2687</v>
      </c>
      <c r="AG3790" t="s">
        <v>2688</v>
      </c>
      <c r="AH3790" t="s">
        <v>2689</v>
      </c>
      <c r="AI3790" t="s">
        <v>2690</v>
      </c>
      <c r="AJ3790" s="7"/>
      <c r="AK3790" t="s">
        <v>4289</v>
      </c>
      <c r="AL3790" t="s">
        <v>109</v>
      </c>
      <c r="AM3790" t="s">
        <v>2686</v>
      </c>
      <c r="AN3790" t="s">
        <v>4313</v>
      </c>
      <c r="AO3790" t="str">
        <f>TEXT(A3790,"yyyy-mm-dd")</f>
        <v>2016-11-30</v>
      </c>
    </row>
    <row r="3791" spans="1:41">
      <c r="A3791" s="6" t="s">
        <v>4288</v>
      </c>
      <c r="B3791">
        <v>2016</v>
      </c>
      <c r="C3791">
        <v>11</v>
      </c>
      <c r="E3791" t="s">
        <v>81</v>
      </c>
      <c r="F3791" t="s">
        <v>82</v>
      </c>
      <c r="G3791" t="s">
        <v>83</v>
      </c>
      <c r="H3791" t="s">
        <v>3889</v>
      </c>
      <c r="I3791">
        <v>2018</v>
      </c>
      <c r="K3791" s="6">
        <v>43465</v>
      </c>
      <c r="L3791">
        <v>25</v>
      </c>
      <c r="N3791" t="s">
        <v>357</v>
      </c>
      <c r="O3791" s="8">
        <v>3.57</v>
      </c>
      <c r="P3791" s="8">
        <v>3.53</v>
      </c>
      <c r="Q3791" s="8">
        <v>3.35</v>
      </c>
      <c r="R3791" s="8">
        <v>3.7</v>
      </c>
      <c r="S3791" s="8">
        <v>2.7</v>
      </c>
      <c r="T3791" s="8">
        <v>4.66</v>
      </c>
      <c r="U3791" s="8">
        <v>0.44</v>
      </c>
      <c r="V3791" s="9">
        <v>33</v>
      </c>
      <c r="W3791" s="8">
        <v>0.35000000000000009</v>
      </c>
      <c r="X3791" s="8">
        <v>1.96</v>
      </c>
      <c r="Y3791" s="8">
        <v>4.0000000000000036E-2</v>
      </c>
      <c r="Z3791" s="8">
        <v>0.12999999999999989</v>
      </c>
      <c r="AA3791">
        <v>4.9999999999999822E-2</v>
      </c>
      <c r="AF3791" t="s">
        <v>3890</v>
      </c>
      <c r="AG3791" t="s">
        <v>87</v>
      </c>
      <c r="AH3791" t="s">
        <v>88</v>
      </c>
      <c r="AI3791" t="s">
        <v>359</v>
      </c>
      <c r="AJ3791" s="7">
        <v>43465</v>
      </c>
      <c r="AK3791" t="s">
        <v>4289</v>
      </c>
      <c r="AL3791" t="s">
        <v>91</v>
      </c>
      <c r="AM3791" t="s">
        <v>3891</v>
      </c>
      <c r="AN3791" t="s">
        <v>4292</v>
      </c>
      <c r="AO3791" t="str">
        <f>TEXT(A3791,"yyyy-mm-dd")</f>
        <v>2016-11-30</v>
      </c>
    </row>
    <row r="3792" spans="1:41">
      <c r="A3792" s="6" t="s">
        <v>4288</v>
      </c>
      <c r="B3792">
        <v>2016</v>
      </c>
      <c r="C3792">
        <v>11</v>
      </c>
      <c r="E3792" t="s">
        <v>392</v>
      </c>
      <c r="F3792" t="s">
        <v>82</v>
      </c>
      <c r="G3792" t="s">
        <v>83</v>
      </c>
      <c r="H3792" t="s">
        <v>3889</v>
      </c>
      <c r="I3792">
        <v>2018</v>
      </c>
      <c r="K3792" s="6">
        <v>43465</v>
      </c>
      <c r="L3792">
        <v>25</v>
      </c>
      <c r="N3792" t="s">
        <v>357</v>
      </c>
      <c r="O3792" s="8">
        <v>3.49</v>
      </c>
      <c r="P3792" s="8">
        <v>3.4</v>
      </c>
      <c r="Q3792" s="8">
        <v>3.2</v>
      </c>
      <c r="R3792" s="8">
        <v>3.6</v>
      </c>
      <c r="S3792" s="8">
        <v>3.01</v>
      </c>
      <c r="T3792" s="8">
        <v>4.71</v>
      </c>
      <c r="U3792" s="8">
        <v>0.44</v>
      </c>
      <c r="V3792" s="9">
        <v>27</v>
      </c>
      <c r="W3792" s="8">
        <v>0.39999999999999991</v>
      </c>
      <c r="X3792" s="8">
        <v>1.7000000000000002</v>
      </c>
      <c r="Y3792" s="8">
        <v>9.0000000000000302E-2</v>
      </c>
      <c r="Z3792" s="8">
        <v>4.9999999999999822E-2</v>
      </c>
      <c r="AA3792">
        <v>0.10000000000000009</v>
      </c>
      <c r="AF3792" t="s">
        <v>3890</v>
      </c>
      <c r="AG3792" t="s">
        <v>87</v>
      </c>
      <c r="AH3792" t="s">
        <v>88</v>
      </c>
      <c r="AI3792" t="s">
        <v>359</v>
      </c>
      <c r="AJ3792" s="7">
        <v>43465</v>
      </c>
      <c r="AK3792" t="s">
        <v>4289</v>
      </c>
      <c r="AL3792" t="s">
        <v>393</v>
      </c>
      <c r="AM3792" t="s">
        <v>3891</v>
      </c>
      <c r="AN3792" t="s">
        <v>4295</v>
      </c>
      <c r="AO3792" t="str">
        <f>TEXT(A3792,"yyyy-mm-dd")</f>
        <v>2016-11-30</v>
      </c>
    </row>
    <row r="3793" spans="1:41">
      <c r="A3793" s="6" t="s">
        <v>4288</v>
      </c>
      <c r="B3793">
        <v>2016</v>
      </c>
      <c r="C3793">
        <v>11</v>
      </c>
      <c r="E3793" t="s">
        <v>81</v>
      </c>
      <c r="F3793" t="s">
        <v>82</v>
      </c>
      <c r="G3793" t="s">
        <v>83</v>
      </c>
      <c r="H3793" t="s">
        <v>3453</v>
      </c>
      <c r="I3793">
        <v>2017</v>
      </c>
      <c r="K3793" s="6">
        <v>43100</v>
      </c>
      <c r="L3793">
        <v>13</v>
      </c>
      <c r="N3793" t="s">
        <v>252</v>
      </c>
      <c r="O3793" s="8">
        <v>4.01</v>
      </c>
      <c r="P3793" s="8">
        <v>4</v>
      </c>
      <c r="Q3793" s="8">
        <v>3.76</v>
      </c>
      <c r="R3793" s="8">
        <v>4.2</v>
      </c>
      <c r="S3793" s="8">
        <v>3.06</v>
      </c>
      <c r="T3793" s="8">
        <v>4.9000000000000004</v>
      </c>
      <c r="U3793" s="8">
        <v>0.39</v>
      </c>
      <c r="V3793" s="9">
        <v>35</v>
      </c>
      <c r="W3793" s="8">
        <v>0.44000000000000039</v>
      </c>
      <c r="X3793" s="8">
        <v>1.8400000000000003</v>
      </c>
      <c r="Y3793" s="8">
        <v>9.9999999999997868E-3</v>
      </c>
      <c r="Z3793" s="8">
        <v>0.4700000000000002</v>
      </c>
      <c r="AA3793">
        <v>0.15000000000000036</v>
      </c>
      <c r="AF3793" t="s">
        <v>3454</v>
      </c>
      <c r="AG3793" t="s">
        <v>87</v>
      </c>
      <c r="AH3793" t="s">
        <v>88</v>
      </c>
      <c r="AI3793" t="s">
        <v>97</v>
      </c>
      <c r="AJ3793" s="7">
        <v>43100</v>
      </c>
      <c r="AK3793" t="s">
        <v>4289</v>
      </c>
      <c r="AL3793" t="s">
        <v>91</v>
      </c>
      <c r="AM3793" t="s">
        <v>3455</v>
      </c>
      <c r="AN3793" t="s">
        <v>4291</v>
      </c>
      <c r="AO3793" t="str">
        <f>TEXT(A3793,"yyyy-mm-dd")</f>
        <v>2016-11-30</v>
      </c>
    </row>
    <row r="3794" spans="1:41">
      <c r="A3794" s="6" t="s">
        <v>4288</v>
      </c>
      <c r="B3794">
        <v>2016</v>
      </c>
      <c r="C3794">
        <v>11</v>
      </c>
      <c r="E3794" t="s">
        <v>392</v>
      </c>
      <c r="F3794" t="s">
        <v>82</v>
      </c>
      <c r="G3794" t="s">
        <v>83</v>
      </c>
      <c r="H3794" t="s">
        <v>3453</v>
      </c>
      <c r="I3794">
        <v>2017</v>
      </c>
      <c r="K3794" s="6">
        <v>43100</v>
      </c>
      <c r="L3794">
        <v>13</v>
      </c>
      <c r="N3794" t="s">
        <v>252</v>
      </c>
      <c r="O3794" s="8">
        <v>3.77</v>
      </c>
      <c r="P3794" s="8">
        <v>3.76</v>
      </c>
      <c r="Q3794" s="8">
        <v>3.57</v>
      </c>
      <c r="R3794" s="8">
        <v>4.05</v>
      </c>
      <c r="S3794" s="8">
        <v>2.96</v>
      </c>
      <c r="T3794" s="8">
        <v>4.83</v>
      </c>
      <c r="U3794" s="8">
        <v>0.38</v>
      </c>
      <c r="V3794" s="9">
        <v>30</v>
      </c>
      <c r="W3794" s="8">
        <v>0.48</v>
      </c>
      <c r="X3794" s="8">
        <v>1.87</v>
      </c>
      <c r="Y3794" s="8">
        <v>1.0000000000000231E-2</v>
      </c>
      <c r="Z3794" s="8">
        <v>0.31999999999999984</v>
      </c>
      <c r="AA3794">
        <v>0.16999999999999993</v>
      </c>
      <c r="AF3794" t="s">
        <v>3454</v>
      </c>
      <c r="AG3794" t="s">
        <v>87</v>
      </c>
      <c r="AH3794" t="s">
        <v>88</v>
      </c>
      <c r="AI3794" t="s">
        <v>97</v>
      </c>
      <c r="AJ3794" s="7">
        <v>43100</v>
      </c>
      <c r="AK3794" t="s">
        <v>4289</v>
      </c>
      <c r="AL3794" t="s">
        <v>393</v>
      </c>
      <c r="AM3794" t="s">
        <v>3455</v>
      </c>
      <c r="AN3794" t="s">
        <v>4294</v>
      </c>
      <c r="AO3794" t="str">
        <f>TEXT(A3794,"yyyy-mm-dd")</f>
        <v>2016-11-30</v>
      </c>
    </row>
    <row r="3795" spans="1:41">
      <c r="A3795" s="6" t="s">
        <v>4288</v>
      </c>
      <c r="B3795">
        <v>2016</v>
      </c>
      <c r="C3795">
        <v>11</v>
      </c>
      <c r="E3795" t="s">
        <v>81</v>
      </c>
      <c r="F3795" t="s">
        <v>82</v>
      </c>
      <c r="G3795" t="s">
        <v>83</v>
      </c>
      <c r="H3795" t="s">
        <v>3018</v>
      </c>
      <c r="I3795">
        <v>2016</v>
      </c>
      <c r="K3795" s="6">
        <v>42735</v>
      </c>
      <c r="L3795">
        <v>1</v>
      </c>
      <c r="N3795" t="s">
        <v>169</v>
      </c>
      <c r="O3795" s="8">
        <v>3.41</v>
      </c>
      <c r="P3795" s="8">
        <v>3.4</v>
      </c>
      <c r="Q3795" s="8">
        <v>3.32</v>
      </c>
      <c r="R3795" s="8">
        <v>3.5</v>
      </c>
      <c r="S3795" s="8">
        <v>3.14</v>
      </c>
      <c r="T3795" s="8">
        <v>3.77</v>
      </c>
      <c r="U3795" s="8">
        <v>0.14000000000000001</v>
      </c>
      <c r="V3795" s="9">
        <v>35</v>
      </c>
      <c r="W3795" s="8">
        <v>0.18000000000000016</v>
      </c>
      <c r="X3795" s="8">
        <v>0.62999999999999989</v>
      </c>
      <c r="Y3795" s="8">
        <v>1.0000000000000231E-2</v>
      </c>
      <c r="Z3795" s="8">
        <v>0.14999999999999991</v>
      </c>
      <c r="AA3795">
        <v>4.000000000000048E-2</v>
      </c>
      <c r="AF3795" t="s">
        <v>3019</v>
      </c>
      <c r="AG3795" t="s">
        <v>87</v>
      </c>
      <c r="AH3795" t="s">
        <v>88</v>
      </c>
      <c r="AI3795" t="s">
        <v>89</v>
      </c>
      <c r="AJ3795" s="7">
        <v>42735</v>
      </c>
      <c r="AK3795" t="s">
        <v>4289</v>
      </c>
      <c r="AL3795" t="s">
        <v>91</v>
      </c>
      <c r="AM3795" t="s">
        <v>3020</v>
      </c>
      <c r="AN3795" t="s">
        <v>4290</v>
      </c>
      <c r="AO3795" t="str">
        <f>TEXT(A3795,"yyyy-mm-dd")</f>
        <v>2016-11-30</v>
      </c>
    </row>
    <row r="3796" spans="1:41">
      <c r="A3796" s="6" t="s">
        <v>4288</v>
      </c>
      <c r="B3796">
        <v>2016</v>
      </c>
      <c r="C3796">
        <v>11</v>
      </c>
      <c r="E3796" t="s">
        <v>392</v>
      </c>
      <c r="F3796" t="s">
        <v>82</v>
      </c>
      <c r="G3796" t="s">
        <v>83</v>
      </c>
      <c r="H3796" t="s">
        <v>3018</v>
      </c>
      <c r="I3796">
        <v>2016</v>
      </c>
      <c r="K3796" s="6">
        <v>42735</v>
      </c>
      <c r="L3796">
        <v>1</v>
      </c>
      <c r="N3796" t="s">
        <v>169</v>
      </c>
      <c r="O3796" s="8">
        <v>3.41</v>
      </c>
      <c r="P3796" s="8">
        <v>3.4</v>
      </c>
      <c r="Q3796" s="8">
        <v>3.34</v>
      </c>
      <c r="R3796" s="8">
        <v>3.47</v>
      </c>
      <c r="S3796" s="8">
        <v>3.22</v>
      </c>
      <c r="T3796" s="8">
        <v>3.61</v>
      </c>
      <c r="U3796" s="8">
        <v>0.1</v>
      </c>
      <c r="V3796" s="9">
        <v>30</v>
      </c>
      <c r="W3796" s="8">
        <v>0.13000000000000034</v>
      </c>
      <c r="X3796" s="8">
        <v>0.38999999999999968</v>
      </c>
      <c r="Y3796" s="8">
        <v>1.0000000000000231E-2</v>
      </c>
      <c r="Z3796" s="8">
        <v>8.9999999999999858E-2</v>
      </c>
      <c r="AA3796">
        <v>-5.9999999999999609E-2</v>
      </c>
      <c r="AF3796" t="s">
        <v>3019</v>
      </c>
      <c r="AG3796" t="s">
        <v>87</v>
      </c>
      <c r="AH3796" t="s">
        <v>88</v>
      </c>
      <c r="AI3796" t="s">
        <v>89</v>
      </c>
      <c r="AJ3796" s="7">
        <v>42735</v>
      </c>
      <c r="AK3796" t="s">
        <v>4289</v>
      </c>
      <c r="AL3796" t="s">
        <v>393</v>
      </c>
      <c r="AM3796" t="s">
        <v>3020</v>
      </c>
      <c r="AN3796" t="s">
        <v>4293</v>
      </c>
      <c r="AO3796" t="str">
        <f>TEXT(A3796,"yyyy-mm-dd")</f>
        <v>2016-11-30</v>
      </c>
    </row>
    <row r="3797" spans="1:41">
      <c r="A3797" s="6" t="s">
        <v>4288</v>
      </c>
      <c r="B3797">
        <v>2016</v>
      </c>
      <c r="C3797">
        <v>11</v>
      </c>
      <c r="E3797" t="s">
        <v>81</v>
      </c>
      <c r="F3797" t="s">
        <v>82</v>
      </c>
      <c r="G3797" t="s">
        <v>774</v>
      </c>
      <c r="H3797" t="s">
        <v>775</v>
      </c>
      <c r="K3797" s="6"/>
      <c r="O3797" s="8">
        <v>3.56</v>
      </c>
      <c r="P3797" s="8">
        <v>3.54</v>
      </c>
      <c r="Q3797" s="8">
        <v>3.25</v>
      </c>
      <c r="R3797" s="8">
        <v>3.7</v>
      </c>
      <c r="S3797" s="8">
        <v>3</v>
      </c>
      <c r="T3797" s="8">
        <v>4.3499999999999996</v>
      </c>
      <c r="U3797" s="8">
        <v>0.38</v>
      </c>
      <c r="V3797" s="9">
        <v>27</v>
      </c>
      <c r="W3797" s="8">
        <v>0.45000000000000018</v>
      </c>
      <c r="X3797" s="8">
        <v>1.3499999999999996</v>
      </c>
      <c r="Y3797" s="8">
        <v>2.0000000000000018E-2</v>
      </c>
      <c r="Z3797" s="8">
        <v>0.12999999999999989</v>
      </c>
      <c r="AA3797">
        <v>0.18999999999999995</v>
      </c>
      <c r="AF3797" t="s">
        <v>776</v>
      </c>
      <c r="AG3797" t="s">
        <v>777</v>
      </c>
      <c r="AH3797" t="s">
        <v>778</v>
      </c>
      <c r="AI3797" t="s">
        <v>779</v>
      </c>
      <c r="AJ3797" s="7"/>
      <c r="AK3797" t="s">
        <v>4289</v>
      </c>
      <c r="AL3797" t="s">
        <v>91</v>
      </c>
      <c r="AM3797" t="s">
        <v>775</v>
      </c>
      <c r="AN3797" t="s">
        <v>4309</v>
      </c>
      <c r="AO3797" t="str">
        <f>TEXT(A3797,"yyyy-mm-dd")</f>
        <v>2016-11-30</v>
      </c>
    </row>
    <row r="3798" spans="1:41">
      <c r="A3798" s="6" t="s">
        <v>4288</v>
      </c>
      <c r="B3798">
        <v>2016</v>
      </c>
      <c r="C3798">
        <v>11</v>
      </c>
      <c r="E3798" t="s">
        <v>81</v>
      </c>
      <c r="F3798" t="s">
        <v>82</v>
      </c>
      <c r="G3798" t="s">
        <v>774</v>
      </c>
      <c r="H3798" t="s">
        <v>1536</v>
      </c>
      <c r="K3798" s="6"/>
      <c r="O3798" s="8">
        <v>3.39</v>
      </c>
      <c r="P3798" s="8">
        <v>3.4</v>
      </c>
      <c r="Q3798" s="8">
        <v>3.13</v>
      </c>
      <c r="R3798" s="8">
        <v>3.55</v>
      </c>
      <c r="S3798" s="8">
        <v>3</v>
      </c>
      <c r="T3798" s="8">
        <v>4.13</v>
      </c>
      <c r="U3798" s="8">
        <v>0.3</v>
      </c>
      <c r="V3798" s="9">
        <v>26</v>
      </c>
      <c r="W3798" s="8">
        <v>0.41999999999999993</v>
      </c>
      <c r="X3798" s="8">
        <v>1.1299999999999999</v>
      </c>
      <c r="Y3798" s="8">
        <v>-9.9999999999997868E-3</v>
      </c>
      <c r="Z3798" s="8">
        <v>0</v>
      </c>
      <c r="AA3798">
        <v>0.12000000000000011</v>
      </c>
      <c r="AF3798" t="s">
        <v>1537</v>
      </c>
      <c r="AG3798" t="s">
        <v>777</v>
      </c>
      <c r="AH3798" t="s">
        <v>778</v>
      </c>
      <c r="AI3798" t="s">
        <v>1538</v>
      </c>
      <c r="AJ3798" s="7"/>
      <c r="AK3798" t="s">
        <v>4289</v>
      </c>
      <c r="AL3798" t="s">
        <v>91</v>
      </c>
      <c r="AM3798" t="s">
        <v>1536</v>
      </c>
      <c r="AN3798" t="s">
        <v>4310</v>
      </c>
      <c r="AO3798" t="str">
        <f>TEXT(A3798,"yyyy-mm-dd")</f>
        <v>2016-11-30</v>
      </c>
    </row>
    <row r="3799" spans="1:41">
      <c r="A3799" s="6" t="s">
        <v>4288</v>
      </c>
      <c r="B3799">
        <v>2016</v>
      </c>
      <c r="C3799">
        <v>11</v>
      </c>
      <c r="E3799" t="s">
        <v>392</v>
      </c>
      <c r="F3799" t="s">
        <v>82</v>
      </c>
      <c r="G3799" t="s">
        <v>774</v>
      </c>
      <c r="H3799" t="s">
        <v>775</v>
      </c>
      <c r="K3799" s="6"/>
      <c r="O3799" s="8">
        <v>3.47</v>
      </c>
      <c r="P3799" s="8">
        <v>3.4</v>
      </c>
      <c r="Q3799" s="8">
        <v>3.2</v>
      </c>
      <c r="R3799" s="8">
        <v>3.58</v>
      </c>
      <c r="S3799" s="8">
        <v>2.7</v>
      </c>
      <c r="T3799" s="8">
        <v>4.45</v>
      </c>
      <c r="U3799" s="8">
        <v>0.41</v>
      </c>
      <c r="V3799" s="9">
        <v>22</v>
      </c>
      <c r="W3799" s="8">
        <v>0.37999999999999989</v>
      </c>
      <c r="X3799" s="8">
        <v>1.75</v>
      </c>
      <c r="Y3799" s="8">
        <v>7.0000000000000284E-2</v>
      </c>
      <c r="Z3799" s="8">
        <v>0.10000000000000009</v>
      </c>
      <c r="AA3799">
        <v>4.0000000000000036E-2</v>
      </c>
      <c r="AF3799" t="s">
        <v>776</v>
      </c>
      <c r="AG3799" t="s">
        <v>777</v>
      </c>
      <c r="AH3799" t="s">
        <v>778</v>
      </c>
      <c r="AI3799" t="s">
        <v>779</v>
      </c>
      <c r="AJ3799" s="7"/>
      <c r="AK3799" t="s">
        <v>4289</v>
      </c>
      <c r="AL3799" t="s">
        <v>393</v>
      </c>
      <c r="AM3799" t="s">
        <v>775</v>
      </c>
      <c r="AN3799" t="s">
        <v>4311</v>
      </c>
      <c r="AO3799" t="str">
        <f>TEXT(A3799,"yyyy-mm-dd")</f>
        <v>2016-11-30</v>
      </c>
    </row>
    <row r="3800" spans="1:41">
      <c r="A3800" s="6" t="s">
        <v>4288</v>
      </c>
      <c r="B3800">
        <v>2016</v>
      </c>
      <c r="C3800">
        <v>11</v>
      </c>
      <c r="E3800" t="s">
        <v>392</v>
      </c>
      <c r="F3800" t="s">
        <v>82</v>
      </c>
      <c r="G3800" t="s">
        <v>774</v>
      </c>
      <c r="H3800" t="s">
        <v>1536</v>
      </c>
      <c r="K3800" s="6"/>
      <c r="O3800" s="8">
        <v>3.26</v>
      </c>
      <c r="P3800" s="8">
        <v>3.3</v>
      </c>
      <c r="Q3800" s="8">
        <v>3</v>
      </c>
      <c r="R3800" s="8">
        <v>3.4</v>
      </c>
      <c r="S3800" s="8">
        <v>2.41</v>
      </c>
      <c r="T3800" s="8">
        <v>4.05</v>
      </c>
      <c r="U3800" s="8">
        <v>0.41</v>
      </c>
      <c r="V3800" s="9">
        <v>22</v>
      </c>
      <c r="W3800" s="8">
        <v>0.39999999999999991</v>
      </c>
      <c r="X3800" s="8">
        <v>1.6399999999999997</v>
      </c>
      <c r="Y3800" s="8">
        <v>-4.0000000000000036E-2</v>
      </c>
      <c r="Z3800" s="8">
        <v>9.9999999999999645E-2</v>
      </c>
      <c r="AA3800">
        <v>-3.0000000000000249E-2</v>
      </c>
      <c r="AF3800" t="s">
        <v>1537</v>
      </c>
      <c r="AG3800" t="s">
        <v>777</v>
      </c>
      <c r="AH3800" t="s">
        <v>778</v>
      </c>
      <c r="AI3800" t="s">
        <v>1538</v>
      </c>
      <c r="AJ3800" s="7"/>
      <c r="AK3800" t="s">
        <v>4289</v>
      </c>
      <c r="AL3800" t="s">
        <v>393</v>
      </c>
      <c r="AM3800" t="s">
        <v>1536</v>
      </c>
      <c r="AN3800" t="s">
        <v>4312</v>
      </c>
      <c r="AO3800" t="str">
        <f>TEXT(A3800,"yyyy-mm-dd")</f>
        <v>2016-11-30</v>
      </c>
    </row>
    <row r="3801" spans="1:41">
      <c r="A3801" s="6" t="s">
        <v>4288</v>
      </c>
      <c r="B3801">
        <v>2016</v>
      </c>
      <c r="C3801">
        <v>11</v>
      </c>
      <c r="E3801" t="s">
        <v>112</v>
      </c>
      <c r="F3801" t="s">
        <v>113</v>
      </c>
      <c r="G3801" t="s">
        <v>83</v>
      </c>
      <c r="H3801" t="s">
        <v>3889</v>
      </c>
      <c r="I3801">
        <v>2018</v>
      </c>
      <c r="K3801" s="6">
        <v>43465</v>
      </c>
      <c r="L3801">
        <v>25</v>
      </c>
      <c r="N3801" t="s">
        <v>357</v>
      </c>
      <c r="O3801" s="8">
        <v>6.76</v>
      </c>
      <c r="P3801" s="8">
        <v>6.8</v>
      </c>
      <c r="Q3801" s="8">
        <v>6.5</v>
      </c>
      <c r="R3801" s="8">
        <v>7.05</v>
      </c>
      <c r="S3801" s="8">
        <v>4.57</v>
      </c>
      <c r="T3801" s="8">
        <v>8.9</v>
      </c>
      <c r="U3801" s="8">
        <v>0.79</v>
      </c>
      <c r="V3801" s="9">
        <v>25</v>
      </c>
      <c r="W3801" s="8">
        <v>0.54999999999999982</v>
      </c>
      <c r="X3801" s="8">
        <v>4.33</v>
      </c>
      <c r="Y3801" s="8">
        <v>-4.0000000000000036E-2</v>
      </c>
      <c r="Z3801" s="8">
        <v>0.89999999999999947</v>
      </c>
      <c r="AA3801">
        <v>0.11000000000000032</v>
      </c>
      <c r="AF3801" t="s">
        <v>3929</v>
      </c>
      <c r="AG3801" t="s">
        <v>115</v>
      </c>
      <c r="AH3801" t="s">
        <v>116</v>
      </c>
      <c r="AI3801" t="s">
        <v>359</v>
      </c>
      <c r="AJ3801" s="7">
        <v>43465</v>
      </c>
      <c r="AK3801" t="s">
        <v>4289</v>
      </c>
      <c r="AL3801" t="s">
        <v>118</v>
      </c>
      <c r="AM3801" t="s">
        <v>3891</v>
      </c>
      <c r="AN3801" t="s">
        <v>4316</v>
      </c>
      <c r="AO3801" t="str">
        <f>TEXT(A3801,"yyyy-mm-dd")</f>
        <v>2016-11-30</v>
      </c>
    </row>
    <row r="3802" spans="1:41">
      <c r="A3802" s="6" t="s">
        <v>4288</v>
      </c>
      <c r="B3802">
        <v>2016</v>
      </c>
      <c r="C3802">
        <v>11</v>
      </c>
      <c r="E3802" t="s">
        <v>2881</v>
      </c>
      <c r="F3802" t="s">
        <v>113</v>
      </c>
      <c r="G3802" t="s">
        <v>83</v>
      </c>
      <c r="H3802" t="s">
        <v>3889</v>
      </c>
      <c r="I3802">
        <v>2018</v>
      </c>
      <c r="K3802" s="6">
        <v>43465</v>
      </c>
      <c r="L3802">
        <v>25</v>
      </c>
      <c r="N3802" t="s">
        <v>357</v>
      </c>
      <c r="O3802" s="8">
        <v>8.14</v>
      </c>
      <c r="P3802" s="8">
        <v>8.23</v>
      </c>
      <c r="Q3802" s="8">
        <v>7.7</v>
      </c>
      <c r="R3802" s="8">
        <v>8.61</v>
      </c>
      <c r="S3802" s="8">
        <v>5.9</v>
      </c>
      <c r="T3802" s="8">
        <v>9.9700000000000006</v>
      </c>
      <c r="U3802" s="8">
        <v>0.9</v>
      </c>
      <c r="V3802" s="9">
        <v>18</v>
      </c>
      <c r="W3802" s="8">
        <v>0.90999999999999925</v>
      </c>
      <c r="X3802" s="8">
        <v>4.07</v>
      </c>
      <c r="Y3802" s="8">
        <v>-8.9999999999999858E-2</v>
      </c>
      <c r="Z3802" s="8">
        <v>1.0300000000000002</v>
      </c>
      <c r="AA3802">
        <v>2.9999999999999361E-2</v>
      </c>
      <c r="AF3802" t="s">
        <v>3934</v>
      </c>
      <c r="AG3802" t="s">
        <v>2883</v>
      </c>
      <c r="AH3802" t="s">
        <v>2884</v>
      </c>
      <c r="AI3802" t="s">
        <v>359</v>
      </c>
      <c r="AJ3802" s="7">
        <v>43465</v>
      </c>
      <c r="AK3802" t="s">
        <v>4289</v>
      </c>
      <c r="AL3802" t="s">
        <v>2885</v>
      </c>
      <c r="AM3802" t="s">
        <v>3891</v>
      </c>
      <c r="AN3802" t="s">
        <v>4319</v>
      </c>
      <c r="AO3802" t="str">
        <f>TEXT(A3802,"yyyy-mm-dd")</f>
        <v>2016-11-30</v>
      </c>
    </row>
    <row r="3803" spans="1:41">
      <c r="A3803" s="6" t="s">
        <v>4288</v>
      </c>
      <c r="B3803">
        <v>2016</v>
      </c>
      <c r="C3803">
        <v>11</v>
      </c>
      <c r="E3803" t="s">
        <v>112</v>
      </c>
      <c r="F3803" t="s">
        <v>113</v>
      </c>
      <c r="G3803" t="s">
        <v>83</v>
      </c>
      <c r="H3803" t="s">
        <v>3453</v>
      </c>
      <c r="I3803">
        <v>2017</v>
      </c>
      <c r="K3803" s="6">
        <v>43100</v>
      </c>
      <c r="L3803">
        <v>13</v>
      </c>
      <c r="N3803" t="s">
        <v>252</v>
      </c>
      <c r="O3803" s="8">
        <v>6.38</v>
      </c>
      <c r="P3803" s="8">
        <v>6.5</v>
      </c>
      <c r="Q3803" s="8">
        <v>6.1</v>
      </c>
      <c r="R3803" s="8">
        <v>6.71</v>
      </c>
      <c r="S3803" s="8">
        <v>4.95</v>
      </c>
      <c r="T3803" s="8">
        <v>7.3</v>
      </c>
      <c r="U3803" s="8">
        <v>0.51</v>
      </c>
      <c r="V3803" s="9">
        <v>29</v>
      </c>
      <c r="W3803" s="8">
        <v>0.61000000000000032</v>
      </c>
      <c r="X3803" s="8">
        <v>2.3499999999999996</v>
      </c>
      <c r="Y3803" s="8">
        <v>-0.12000000000000011</v>
      </c>
      <c r="Z3803" s="8">
        <v>1</v>
      </c>
      <c r="AA3803">
        <v>0.14000000000000057</v>
      </c>
      <c r="AF3803" t="s">
        <v>3493</v>
      </c>
      <c r="AG3803" t="s">
        <v>115</v>
      </c>
      <c r="AH3803" t="s">
        <v>116</v>
      </c>
      <c r="AI3803" t="s">
        <v>230</v>
      </c>
      <c r="AJ3803" s="7">
        <v>43100</v>
      </c>
      <c r="AK3803" t="s">
        <v>4289</v>
      </c>
      <c r="AL3803" t="s">
        <v>118</v>
      </c>
      <c r="AM3803" t="s">
        <v>3455</v>
      </c>
      <c r="AN3803" t="s">
        <v>4315</v>
      </c>
      <c r="AO3803" t="str">
        <f>TEXT(A3803,"yyyy-mm-dd")</f>
        <v>2016-11-30</v>
      </c>
    </row>
    <row r="3804" spans="1:41">
      <c r="A3804" s="6" t="s">
        <v>4288</v>
      </c>
      <c r="B3804">
        <v>2016</v>
      </c>
      <c r="C3804">
        <v>11</v>
      </c>
      <c r="E3804" t="s">
        <v>2881</v>
      </c>
      <c r="F3804" t="s">
        <v>113</v>
      </c>
      <c r="G3804" t="s">
        <v>83</v>
      </c>
      <c r="H3804" t="s">
        <v>3453</v>
      </c>
      <c r="I3804">
        <v>2017</v>
      </c>
      <c r="K3804" s="6">
        <v>43100</v>
      </c>
      <c r="L3804">
        <v>13</v>
      </c>
      <c r="N3804" t="s">
        <v>252</v>
      </c>
      <c r="O3804" s="8">
        <v>7.83</v>
      </c>
      <c r="P3804" s="8">
        <v>7.8</v>
      </c>
      <c r="Q3804" s="8">
        <v>7.5</v>
      </c>
      <c r="R3804" s="8">
        <v>8.18</v>
      </c>
      <c r="S3804" s="8">
        <v>6.52</v>
      </c>
      <c r="T3804" s="8">
        <v>9.1</v>
      </c>
      <c r="U3804" s="8">
        <v>0.68</v>
      </c>
      <c r="V3804" s="9">
        <v>19</v>
      </c>
      <c r="W3804" s="8">
        <v>0.67999999999999972</v>
      </c>
      <c r="X3804" s="8">
        <v>2.58</v>
      </c>
      <c r="Y3804" s="8">
        <v>3.0000000000000249E-2</v>
      </c>
      <c r="Z3804" s="8">
        <v>0.97999999999999954</v>
      </c>
      <c r="AA3804">
        <v>0.33999999999999986</v>
      </c>
      <c r="AF3804" t="s">
        <v>3498</v>
      </c>
      <c r="AG3804" t="s">
        <v>2883</v>
      </c>
      <c r="AH3804" t="s">
        <v>2884</v>
      </c>
      <c r="AI3804" t="s">
        <v>230</v>
      </c>
      <c r="AJ3804" s="7">
        <v>43100</v>
      </c>
      <c r="AK3804" t="s">
        <v>4289</v>
      </c>
      <c r="AL3804" t="s">
        <v>2885</v>
      </c>
      <c r="AM3804" t="s">
        <v>3455</v>
      </c>
      <c r="AN3804" t="s">
        <v>4318</v>
      </c>
      <c r="AO3804" t="str">
        <f>TEXT(A3804,"yyyy-mm-dd")</f>
        <v>2016-11-30</v>
      </c>
    </row>
    <row r="3805" spans="1:41">
      <c r="A3805" s="6" t="s">
        <v>4288</v>
      </c>
      <c r="B3805">
        <v>2016</v>
      </c>
      <c r="C3805">
        <v>11</v>
      </c>
      <c r="E3805" t="s">
        <v>112</v>
      </c>
      <c r="F3805" t="s">
        <v>113</v>
      </c>
      <c r="G3805" t="s">
        <v>83</v>
      </c>
      <c r="H3805" t="s">
        <v>3018</v>
      </c>
      <c r="I3805">
        <v>2016</v>
      </c>
      <c r="K3805" s="6">
        <v>42735</v>
      </c>
      <c r="L3805">
        <v>1</v>
      </c>
      <c r="N3805" t="s">
        <v>169</v>
      </c>
      <c r="O3805" s="8">
        <v>5.54</v>
      </c>
      <c r="P3805" s="8">
        <v>5.65</v>
      </c>
      <c r="Q3805" s="8">
        <v>5.47</v>
      </c>
      <c r="R3805" s="8">
        <v>5.75</v>
      </c>
      <c r="S3805" s="8">
        <v>4.74</v>
      </c>
      <c r="T3805" s="8">
        <v>5.89</v>
      </c>
      <c r="U3805" s="8">
        <v>0.28999999999999998</v>
      </c>
      <c r="V3805" s="9">
        <v>29</v>
      </c>
      <c r="W3805" s="8">
        <v>0.28000000000000025</v>
      </c>
      <c r="X3805" s="8">
        <v>1.1499999999999995</v>
      </c>
      <c r="Y3805" s="8">
        <v>-0.11000000000000032</v>
      </c>
      <c r="Z3805" s="8">
        <v>0.75</v>
      </c>
      <c r="AA3805">
        <v>4.0000000000000036E-2</v>
      </c>
      <c r="AF3805" t="s">
        <v>3059</v>
      </c>
      <c r="AG3805" t="s">
        <v>115</v>
      </c>
      <c r="AH3805" t="s">
        <v>116</v>
      </c>
      <c r="AI3805" t="s">
        <v>117</v>
      </c>
      <c r="AJ3805" s="7">
        <v>42735</v>
      </c>
      <c r="AK3805" t="s">
        <v>4289</v>
      </c>
      <c r="AL3805" t="s">
        <v>118</v>
      </c>
      <c r="AM3805" t="s">
        <v>3020</v>
      </c>
      <c r="AN3805" t="s">
        <v>4314</v>
      </c>
      <c r="AO3805" t="str">
        <f>TEXT(A3805,"yyyy-mm-dd")</f>
        <v>2016-11-30</v>
      </c>
    </row>
    <row r="3806" spans="1:41">
      <c r="A3806" s="6" t="s">
        <v>4288</v>
      </c>
      <c r="B3806">
        <v>2016</v>
      </c>
      <c r="C3806">
        <v>11</v>
      </c>
      <c r="E3806" t="s">
        <v>2881</v>
      </c>
      <c r="F3806" t="s">
        <v>113</v>
      </c>
      <c r="G3806" t="s">
        <v>83</v>
      </c>
      <c r="H3806" t="s">
        <v>3018</v>
      </c>
      <c r="I3806">
        <v>2016</v>
      </c>
      <c r="K3806" s="6">
        <v>42735</v>
      </c>
      <c r="L3806">
        <v>1</v>
      </c>
      <c r="N3806" t="s">
        <v>169</v>
      </c>
      <c r="O3806" s="8">
        <v>7.17</v>
      </c>
      <c r="P3806" s="8">
        <v>7.42</v>
      </c>
      <c r="Q3806" s="8">
        <v>7.05</v>
      </c>
      <c r="R3806" s="8">
        <v>7.5</v>
      </c>
      <c r="S3806" s="8">
        <v>6.2</v>
      </c>
      <c r="T3806" s="8">
        <v>7.65</v>
      </c>
      <c r="U3806" s="8">
        <v>0.48</v>
      </c>
      <c r="V3806" s="9">
        <v>19</v>
      </c>
      <c r="W3806" s="8">
        <v>0.45000000000000018</v>
      </c>
      <c r="X3806" s="8">
        <v>1.4500000000000002</v>
      </c>
      <c r="Y3806" s="8">
        <v>-0.25</v>
      </c>
      <c r="Z3806" s="8">
        <v>1.0999999999999996</v>
      </c>
      <c r="AA3806">
        <v>0.15000000000000036</v>
      </c>
      <c r="AF3806" t="s">
        <v>3099</v>
      </c>
      <c r="AG3806" t="s">
        <v>2883</v>
      </c>
      <c r="AH3806" t="s">
        <v>2884</v>
      </c>
      <c r="AI3806" t="s">
        <v>117</v>
      </c>
      <c r="AJ3806" s="7">
        <v>42735</v>
      </c>
      <c r="AK3806" t="s">
        <v>4289</v>
      </c>
      <c r="AL3806" t="s">
        <v>2885</v>
      </c>
      <c r="AM3806" t="s">
        <v>3020</v>
      </c>
      <c r="AN3806" t="s">
        <v>4317</v>
      </c>
      <c r="AO3806" t="str">
        <f>TEXT(A3806,"yyyy-mm-dd")</f>
        <v>2016-11-30</v>
      </c>
    </row>
    <row r="3807" spans="1:41">
      <c r="A3807" s="6" t="s">
        <v>4355</v>
      </c>
      <c r="B3807">
        <v>2016</v>
      </c>
      <c r="C3807">
        <v>12</v>
      </c>
      <c r="E3807" t="s">
        <v>1907</v>
      </c>
      <c r="F3807" t="s">
        <v>1908</v>
      </c>
      <c r="G3807" t="s">
        <v>102</v>
      </c>
      <c r="H3807" t="s">
        <v>4379</v>
      </c>
      <c r="I3807">
        <v>2018</v>
      </c>
      <c r="J3807">
        <v>4</v>
      </c>
      <c r="K3807" s="6">
        <v>43465</v>
      </c>
      <c r="L3807">
        <v>24</v>
      </c>
      <c r="M3807">
        <v>8</v>
      </c>
      <c r="N3807" t="s">
        <v>368</v>
      </c>
      <c r="O3807" s="8">
        <v>6.81</v>
      </c>
      <c r="P3807" s="8">
        <v>6.75</v>
      </c>
      <c r="Q3807" s="8">
        <v>6.5</v>
      </c>
      <c r="R3807" s="8">
        <v>7.06</v>
      </c>
      <c r="S3807" s="8">
        <v>5.5</v>
      </c>
      <c r="T3807" s="8">
        <v>8.25</v>
      </c>
      <c r="U3807" s="8">
        <v>0.63</v>
      </c>
      <c r="V3807" s="9">
        <v>24</v>
      </c>
      <c r="W3807" s="8">
        <v>0.55999999999999961</v>
      </c>
      <c r="X3807" s="8">
        <v>2.75</v>
      </c>
      <c r="Y3807" s="8">
        <v>5.9999999999999609E-2</v>
      </c>
      <c r="Z3807" s="8"/>
      <c r="AF3807" t="s">
        <v>4391</v>
      </c>
      <c r="AG3807" t="s">
        <v>1910</v>
      </c>
      <c r="AH3807" t="s">
        <v>1911</v>
      </c>
      <c r="AI3807" t="s">
        <v>1971</v>
      </c>
      <c r="AJ3807" s="7">
        <v>43465</v>
      </c>
      <c r="AK3807" t="s">
        <v>4356</v>
      </c>
      <c r="AL3807" t="s">
        <v>1908</v>
      </c>
      <c r="AM3807" t="s">
        <v>4381</v>
      </c>
      <c r="AN3807" t="s">
        <v>4392</v>
      </c>
      <c r="AO3807" t="str">
        <f>TEXT(A3807,"yyyy-mm-dd")</f>
        <v>2016-12-31</v>
      </c>
    </row>
    <row r="3808" spans="1:41">
      <c r="A3808" s="6" t="s">
        <v>4355</v>
      </c>
      <c r="B3808">
        <v>2016</v>
      </c>
      <c r="C3808">
        <v>12</v>
      </c>
      <c r="E3808" t="s">
        <v>1907</v>
      </c>
      <c r="F3808" t="s">
        <v>1908</v>
      </c>
      <c r="G3808" t="s">
        <v>102</v>
      </c>
      <c r="H3808" t="s">
        <v>4240</v>
      </c>
      <c r="I3808">
        <v>2018</v>
      </c>
      <c r="J3808">
        <v>3</v>
      </c>
      <c r="K3808" s="6">
        <v>43373</v>
      </c>
      <c r="L3808">
        <v>21</v>
      </c>
      <c r="M3808">
        <v>7</v>
      </c>
      <c r="N3808" t="s">
        <v>176</v>
      </c>
      <c r="O3808" s="8">
        <v>6.71</v>
      </c>
      <c r="P3808" s="8">
        <v>6.75</v>
      </c>
      <c r="Q3808" s="8">
        <v>6.25</v>
      </c>
      <c r="R3808" s="8">
        <v>7</v>
      </c>
      <c r="S3808" s="8">
        <v>5.75</v>
      </c>
      <c r="T3808" s="8">
        <v>8</v>
      </c>
      <c r="U3808" s="8">
        <v>0.56000000000000005</v>
      </c>
      <c r="V3808" s="9">
        <v>24</v>
      </c>
      <c r="W3808" s="8">
        <v>0.75</v>
      </c>
      <c r="X3808" s="8">
        <v>2.25</v>
      </c>
      <c r="Y3808" s="8">
        <v>-4.0000000000000036E-2</v>
      </c>
      <c r="Z3808" s="8">
        <v>0.25</v>
      </c>
      <c r="AA3808">
        <v>0</v>
      </c>
      <c r="AF3808" t="s">
        <v>4241</v>
      </c>
      <c r="AG3808" t="s">
        <v>1910</v>
      </c>
      <c r="AH3808" t="s">
        <v>1911</v>
      </c>
      <c r="AI3808" t="s">
        <v>1944</v>
      </c>
      <c r="AJ3808" s="7">
        <v>43373</v>
      </c>
      <c r="AK3808" t="s">
        <v>4356</v>
      </c>
      <c r="AL3808" t="s">
        <v>1908</v>
      </c>
      <c r="AM3808" t="s">
        <v>4242</v>
      </c>
      <c r="AN3808" t="s">
        <v>4390</v>
      </c>
      <c r="AO3808" t="str">
        <f>TEXT(A3808,"yyyy-mm-dd")</f>
        <v>2016-12-31</v>
      </c>
    </row>
    <row r="3809" spans="1:41">
      <c r="A3809" s="6" t="s">
        <v>4355</v>
      </c>
      <c r="B3809">
        <v>2016</v>
      </c>
      <c r="C3809">
        <v>12</v>
      </c>
      <c r="E3809" t="s">
        <v>1907</v>
      </c>
      <c r="F3809" t="s">
        <v>1908</v>
      </c>
      <c r="G3809" t="s">
        <v>102</v>
      </c>
      <c r="H3809" t="s">
        <v>4137</v>
      </c>
      <c r="I3809">
        <v>2018</v>
      </c>
      <c r="J3809">
        <v>2</v>
      </c>
      <c r="K3809" s="6">
        <v>43281</v>
      </c>
      <c r="L3809">
        <v>18</v>
      </c>
      <c r="M3809">
        <v>6</v>
      </c>
      <c r="N3809" t="s">
        <v>206</v>
      </c>
      <c r="O3809" s="8">
        <v>6.69</v>
      </c>
      <c r="P3809" s="8">
        <v>6.75</v>
      </c>
      <c r="Q3809" s="8">
        <v>6.25</v>
      </c>
      <c r="R3809" s="8">
        <v>7</v>
      </c>
      <c r="S3809" s="8">
        <v>5.75</v>
      </c>
      <c r="T3809" s="8">
        <v>7.75</v>
      </c>
      <c r="U3809" s="8">
        <v>0.53</v>
      </c>
      <c r="V3809" s="9">
        <v>24</v>
      </c>
      <c r="W3809" s="8">
        <v>0.75</v>
      </c>
      <c r="X3809" s="8">
        <v>2</v>
      </c>
      <c r="Y3809" s="8">
        <v>-5.9999999999999609E-2</v>
      </c>
      <c r="Z3809" s="8">
        <v>0.25</v>
      </c>
      <c r="AA3809">
        <v>0.19000000000000039</v>
      </c>
      <c r="AF3809" t="s">
        <v>4138</v>
      </c>
      <c r="AG3809" t="s">
        <v>1910</v>
      </c>
      <c r="AH3809" t="s">
        <v>1911</v>
      </c>
      <c r="AI3809" t="s">
        <v>1939</v>
      </c>
      <c r="AJ3809" s="7">
        <v>43281</v>
      </c>
      <c r="AK3809" t="s">
        <v>4356</v>
      </c>
      <c r="AL3809" t="s">
        <v>1908</v>
      </c>
      <c r="AM3809" t="s">
        <v>4139</v>
      </c>
      <c r="AN3809" t="s">
        <v>4389</v>
      </c>
      <c r="AO3809" t="str">
        <f>TEXT(A3809,"yyyy-mm-dd")</f>
        <v>2016-12-31</v>
      </c>
    </row>
    <row r="3810" spans="1:41">
      <c r="A3810" s="6" t="s">
        <v>4355</v>
      </c>
      <c r="B3810">
        <v>2016</v>
      </c>
      <c r="C3810">
        <v>12</v>
      </c>
      <c r="E3810" t="s">
        <v>1907</v>
      </c>
      <c r="F3810" t="s">
        <v>1908</v>
      </c>
      <c r="G3810" t="s">
        <v>102</v>
      </c>
      <c r="H3810" t="s">
        <v>4030</v>
      </c>
      <c r="I3810">
        <v>2018</v>
      </c>
      <c r="J3810">
        <v>1</v>
      </c>
      <c r="K3810" s="6">
        <v>43190</v>
      </c>
      <c r="L3810">
        <v>15</v>
      </c>
      <c r="M3810">
        <v>5</v>
      </c>
      <c r="N3810" t="s">
        <v>236</v>
      </c>
      <c r="O3810" s="8">
        <v>6.54</v>
      </c>
      <c r="P3810" s="8">
        <v>6.5</v>
      </c>
      <c r="Q3810" s="8">
        <v>6.19</v>
      </c>
      <c r="R3810" s="8">
        <v>6.75</v>
      </c>
      <c r="S3810" s="8">
        <v>6</v>
      </c>
      <c r="T3810" s="8">
        <v>7.5</v>
      </c>
      <c r="U3810" s="8">
        <v>0.45</v>
      </c>
      <c r="V3810" s="9">
        <v>24</v>
      </c>
      <c r="W3810" s="8">
        <v>0.55999999999999961</v>
      </c>
      <c r="X3810" s="8">
        <v>1.5</v>
      </c>
      <c r="Y3810" s="8">
        <v>4.0000000000000036E-2</v>
      </c>
      <c r="Z3810" s="8">
        <v>0.12000000000000011</v>
      </c>
      <c r="AA3810">
        <v>-8.0000000000000071E-2</v>
      </c>
      <c r="AF3810" t="s">
        <v>4031</v>
      </c>
      <c r="AG3810" t="s">
        <v>1910</v>
      </c>
      <c r="AH3810" t="s">
        <v>1911</v>
      </c>
      <c r="AI3810" t="s">
        <v>1934</v>
      </c>
      <c r="AJ3810" s="7">
        <v>43190</v>
      </c>
      <c r="AK3810" t="s">
        <v>4356</v>
      </c>
      <c r="AL3810" t="s">
        <v>1908</v>
      </c>
      <c r="AM3810" t="s">
        <v>4032</v>
      </c>
      <c r="AN3810" t="s">
        <v>4388</v>
      </c>
      <c r="AO3810" t="str">
        <f>TEXT(A3810,"yyyy-mm-dd")</f>
        <v>2016-12-31</v>
      </c>
    </row>
    <row r="3811" spans="1:41">
      <c r="A3811" s="6" t="s">
        <v>4355</v>
      </c>
      <c r="B3811">
        <v>2016</v>
      </c>
      <c r="C3811">
        <v>12</v>
      </c>
      <c r="E3811" t="s">
        <v>1907</v>
      </c>
      <c r="F3811" t="s">
        <v>1908</v>
      </c>
      <c r="G3811" t="s">
        <v>102</v>
      </c>
      <c r="H3811" t="s">
        <v>3908</v>
      </c>
      <c r="I3811">
        <v>2017</v>
      </c>
      <c r="J3811">
        <v>4</v>
      </c>
      <c r="K3811" s="6">
        <v>43100</v>
      </c>
      <c r="L3811">
        <v>12</v>
      </c>
      <c r="M3811">
        <v>4</v>
      </c>
      <c r="N3811" t="s">
        <v>261</v>
      </c>
      <c r="O3811" s="8">
        <v>6.46</v>
      </c>
      <c r="P3811" s="8">
        <v>6.5</v>
      </c>
      <c r="Q3811" s="8">
        <v>6.13</v>
      </c>
      <c r="R3811" s="8">
        <v>6.75</v>
      </c>
      <c r="S3811" s="8">
        <v>5.83</v>
      </c>
      <c r="T3811" s="8">
        <v>7.25</v>
      </c>
      <c r="U3811" s="8">
        <v>0.38</v>
      </c>
      <c r="V3811" s="9">
        <v>31</v>
      </c>
      <c r="W3811" s="8">
        <v>0.62000000000000011</v>
      </c>
      <c r="X3811" s="8">
        <v>1.42</v>
      </c>
      <c r="Y3811" s="8">
        <v>-4.0000000000000036E-2</v>
      </c>
      <c r="Z3811" s="8">
        <v>0</v>
      </c>
      <c r="AA3811">
        <v>-0.12999999999999989</v>
      </c>
      <c r="AF3811" t="s">
        <v>3919</v>
      </c>
      <c r="AG3811" t="s">
        <v>1910</v>
      </c>
      <c r="AH3811" t="s">
        <v>1911</v>
      </c>
      <c r="AI3811" t="s">
        <v>1929</v>
      </c>
      <c r="AJ3811" s="7">
        <v>43100</v>
      </c>
      <c r="AK3811" t="s">
        <v>4356</v>
      </c>
      <c r="AL3811" t="s">
        <v>1908</v>
      </c>
      <c r="AM3811" t="s">
        <v>3910</v>
      </c>
      <c r="AN3811" t="s">
        <v>4387</v>
      </c>
      <c r="AO3811" t="str">
        <f>TEXT(A3811,"yyyy-mm-dd")</f>
        <v>2016-12-31</v>
      </c>
    </row>
    <row r="3812" spans="1:41">
      <c r="A3812" s="6" t="s">
        <v>4355</v>
      </c>
      <c r="B3812">
        <v>2016</v>
      </c>
      <c r="C3812">
        <v>12</v>
      </c>
      <c r="E3812" t="s">
        <v>1907</v>
      </c>
      <c r="F3812" t="s">
        <v>1908</v>
      </c>
      <c r="G3812" t="s">
        <v>102</v>
      </c>
      <c r="H3812" t="s">
        <v>3804</v>
      </c>
      <c r="I3812">
        <v>2017</v>
      </c>
      <c r="J3812">
        <v>3</v>
      </c>
      <c r="K3812" s="6">
        <v>43008</v>
      </c>
      <c r="L3812">
        <v>9</v>
      </c>
      <c r="M3812">
        <v>3</v>
      </c>
      <c r="N3812" t="s">
        <v>173</v>
      </c>
      <c r="O3812" s="8">
        <v>6.26</v>
      </c>
      <c r="P3812" s="8">
        <v>6.25</v>
      </c>
      <c r="Q3812" s="8">
        <v>6</v>
      </c>
      <c r="R3812" s="8">
        <v>6.5</v>
      </c>
      <c r="S3812" s="8">
        <v>5.75</v>
      </c>
      <c r="T3812" s="8">
        <v>7</v>
      </c>
      <c r="U3812" s="8">
        <v>0.37</v>
      </c>
      <c r="V3812" s="9">
        <v>30</v>
      </c>
      <c r="W3812" s="8">
        <v>0.5</v>
      </c>
      <c r="X3812" s="8">
        <v>1.25</v>
      </c>
      <c r="Y3812" s="8">
        <v>9.9999999999997868E-3</v>
      </c>
      <c r="Z3812" s="8">
        <v>0</v>
      </c>
      <c r="AA3812">
        <v>-0.25</v>
      </c>
      <c r="AF3812" t="s">
        <v>3805</v>
      </c>
      <c r="AG3812" t="s">
        <v>1910</v>
      </c>
      <c r="AH3812" t="s">
        <v>1911</v>
      </c>
      <c r="AI3812" t="s">
        <v>1924</v>
      </c>
      <c r="AJ3812" s="7">
        <v>43008</v>
      </c>
      <c r="AK3812" t="s">
        <v>4356</v>
      </c>
      <c r="AL3812" t="s">
        <v>1908</v>
      </c>
      <c r="AM3812" t="s">
        <v>3806</v>
      </c>
      <c r="AN3812" t="s">
        <v>4386</v>
      </c>
      <c r="AO3812" t="str">
        <f>TEXT(A3812,"yyyy-mm-dd")</f>
        <v>2016-12-31</v>
      </c>
    </row>
    <row r="3813" spans="1:41">
      <c r="A3813" s="6" t="s">
        <v>4355</v>
      </c>
      <c r="B3813">
        <v>2016</v>
      </c>
      <c r="C3813">
        <v>12</v>
      </c>
      <c r="E3813" t="s">
        <v>1907</v>
      </c>
      <c r="F3813" t="s">
        <v>1908</v>
      </c>
      <c r="G3813" t="s">
        <v>102</v>
      </c>
      <c r="H3813" t="s">
        <v>3701</v>
      </c>
      <c r="I3813">
        <v>2017</v>
      </c>
      <c r="J3813">
        <v>2</v>
      </c>
      <c r="K3813" s="6">
        <v>42916</v>
      </c>
      <c r="L3813">
        <v>6</v>
      </c>
      <c r="M3813">
        <v>2</v>
      </c>
      <c r="N3813" t="s">
        <v>203</v>
      </c>
      <c r="O3813" s="8">
        <v>6.1</v>
      </c>
      <c r="P3813" s="8">
        <v>6</v>
      </c>
      <c r="Q3813" s="8">
        <v>5.76</v>
      </c>
      <c r="R3813" s="8">
        <v>6.25</v>
      </c>
      <c r="S3813" s="8">
        <v>5.5</v>
      </c>
      <c r="T3813" s="8">
        <v>6.75</v>
      </c>
      <c r="U3813" s="8">
        <v>0.37</v>
      </c>
      <c r="V3813" s="9">
        <v>30</v>
      </c>
      <c r="W3813" s="8">
        <v>0.49000000000000021</v>
      </c>
      <c r="X3813" s="8">
        <v>1.25</v>
      </c>
      <c r="Y3813" s="8">
        <v>9.9999999999999645E-2</v>
      </c>
      <c r="Z3813" s="8">
        <v>0</v>
      </c>
      <c r="AA3813">
        <v>-9.9999999999997868E-3</v>
      </c>
      <c r="AF3813" t="s">
        <v>3702</v>
      </c>
      <c r="AG3813" t="s">
        <v>1910</v>
      </c>
      <c r="AH3813" t="s">
        <v>1911</v>
      </c>
      <c r="AI3813" t="s">
        <v>1919</v>
      </c>
      <c r="AJ3813" s="7">
        <v>42916</v>
      </c>
      <c r="AK3813" t="s">
        <v>4356</v>
      </c>
      <c r="AL3813" t="s">
        <v>1908</v>
      </c>
      <c r="AM3813" t="s">
        <v>3703</v>
      </c>
      <c r="AN3813" t="s">
        <v>4385</v>
      </c>
      <c r="AO3813" t="str">
        <f>TEXT(A3813,"yyyy-mm-dd")</f>
        <v>2016-12-31</v>
      </c>
    </row>
    <row r="3814" spans="1:41">
      <c r="A3814" s="6" t="s">
        <v>4355</v>
      </c>
      <c r="B3814">
        <v>2016</v>
      </c>
      <c r="C3814">
        <v>12</v>
      </c>
      <c r="E3814" t="s">
        <v>1907</v>
      </c>
      <c r="F3814" t="s">
        <v>1908</v>
      </c>
      <c r="G3814" t="s">
        <v>102</v>
      </c>
      <c r="H3814" t="s">
        <v>3594</v>
      </c>
      <c r="I3814">
        <v>2017</v>
      </c>
      <c r="J3814">
        <v>1</v>
      </c>
      <c r="K3814" s="6">
        <v>42825</v>
      </c>
      <c r="L3814">
        <v>3</v>
      </c>
      <c r="M3814">
        <v>1</v>
      </c>
      <c r="N3814" t="s">
        <v>233</v>
      </c>
      <c r="O3814" s="8">
        <v>5.8</v>
      </c>
      <c r="P3814" s="8">
        <v>5.75</v>
      </c>
      <c r="Q3814" s="8">
        <v>5.71</v>
      </c>
      <c r="R3814" s="8">
        <v>6</v>
      </c>
      <c r="S3814" s="8">
        <v>5.25</v>
      </c>
      <c r="T3814" s="8">
        <v>6.25</v>
      </c>
      <c r="U3814" s="8">
        <v>0.26</v>
      </c>
      <c r="V3814" s="9">
        <v>30</v>
      </c>
      <c r="W3814" s="8">
        <v>0.29000000000000004</v>
      </c>
      <c r="X3814" s="8">
        <v>1</v>
      </c>
      <c r="Y3814" s="8">
        <v>4.9999999999999822E-2</v>
      </c>
      <c r="Z3814" s="8">
        <v>0</v>
      </c>
      <c r="AA3814">
        <v>-0.12999999999999989</v>
      </c>
      <c r="AF3814" t="s">
        <v>3595</v>
      </c>
      <c r="AG3814" t="s">
        <v>1910</v>
      </c>
      <c r="AH3814" t="s">
        <v>1911</v>
      </c>
      <c r="AI3814" t="s">
        <v>1915</v>
      </c>
      <c r="AJ3814" s="7">
        <v>42825</v>
      </c>
      <c r="AK3814" t="s">
        <v>4356</v>
      </c>
      <c r="AL3814" t="s">
        <v>1908</v>
      </c>
      <c r="AM3814" t="s">
        <v>3596</v>
      </c>
      <c r="AN3814" t="s">
        <v>4384</v>
      </c>
      <c r="AO3814" t="str">
        <f>TEXT(A3814,"yyyy-mm-dd")</f>
        <v>2016-12-31</v>
      </c>
    </row>
    <row r="3815" spans="1:41">
      <c r="A3815" s="6" t="s">
        <v>4355</v>
      </c>
      <c r="B3815">
        <v>2016</v>
      </c>
      <c r="C3815">
        <v>12</v>
      </c>
      <c r="E3815" t="s">
        <v>1907</v>
      </c>
      <c r="F3815" t="s">
        <v>1908</v>
      </c>
      <c r="G3815" t="s">
        <v>102</v>
      </c>
      <c r="H3815" t="s">
        <v>3472</v>
      </c>
      <c r="I3815">
        <v>2016</v>
      </c>
      <c r="J3815">
        <v>4</v>
      </c>
      <c r="K3815" s="6">
        <v>42735</v>
      </c>
      <c r="L3815">
        <v>0</v>
      </c>
      <c r="M3815">
        <v>0</v>
      </c>
      <c r="N3815" t="s">
        <v>178</v>
      </c>
      <c r="O3815" s="8">
        <v>5.61</v>
      </c>
      <c r="P3815" s="8">
        <v>5.75</v>
      </c>
      <c r="Q3815" s="8">
        <v>5.5</v>
      </c>
      <c r="R3815" s="8">
        <v>5.75</v>
      </c>
      <c r="S3815" s="8">
        <v>5</v>
      </c>
      <c r="T3815" s="8">
        <v>5.89</v>
      </c>
      <c r="U3815" s="8">
        <v>0.19</v>
      </c>
      <c r="V3815" s="9">
        <v>31</v>
      </c>
      <c r="W3815" s="8">
        <v>0.25</v>
      </c>
      <c r="X3815" s="8">
        <v>0.88999999999999968</v>
      </c>
      <c r="Y3815" s="8">
        <v>-0.13999999999999968</v>
      </c>
      <c r="Z3815" s="8">
        <v>0.12000000000000011</v>
      </c>
      <c r="AA3815">
        <v>0</v>
      </c>
      <c r="AF3815" t="s">
        <v>3483</v>
      </c>
      <c r="AG3815" t="s">
        <v>1910</v>
      </c>
      <c r="AH3815" t="s">
        <v>1911</v>
      </c>
      <c r="AI3815" t="s">
        <v>1912</v>
      </c>
      <c r="AJ3815" s="7">
        <v>42735</v>
      </c>
      <c r="AK3815" t="s">
        <v>4356</v>
      </c>
      <c r="AL3815" t="s">
        <v>1908</v>
      </c>
      <c r="AM3815" t="s">
        <v>3474</v>
      </c>
      <c r="AN3815" t="s">
        <v>4383</v>
      </c>
      <c r="AO3815" t="str">
        <f>TEXT(A3815,"yyyy-mm-dd")</f>
        <v>2016-12-31</v>
      </c>
    </row>
    <row r="3816" spans="1:41">
      <c r="A3816" s="6" t="s">
        <v>4355</v>
      </c>
      <c r="B3816">
        <v>2016</v>
      </c>
      <c r="C3816">
        <v>12</v>
      </c>
      <c r="E3816" t="s">
        <v>100</v>
      </c>
      <c r="F3816" t="s">
        <v>101</v>
      </c>
      <c r="G3816" t="s">
        <v>83</v>
      </c>
      <c r="H3816" t="s">
        <v>4360</v>
      </c>
      <c r="I3816">
        <v>2019</v>
      </c>
      <c r="K3816" s="6">
        <v>43830</v>
      </c>
      <c r="L3816">
        <v>36</v>
      </c>
      <c r="N3816" t="s">
        <v>924</v>
      </c>
      <c r="O3816" s="8">
        <v>2.54</v>
      </c>
      <c r="P3816" s="8">
        <v>2.5499999999999998</v>
      </c>
      <c r="Q3816" s="8">
        <v>2.13</v>
      </c>
      <c r="R3816" s="8">
        <v>3</v>
      </c>
      <c r="S3816" s="8">
        <v>1</v>
      </c>
      <c r="T3816" s="8">
        <v>3.5</v>
      </c>
      <c r="U3816" s="8">
        <v>0.63</v>
      </c>
      <c r="V3816" s="9">
        <v>18</v>
      </c>
      <c r="W3816" s="8">
        <v>0.87000000000000011</v>
      </c>
      <c r="X3816" s="8">
        <v>2.5</v>
      </c>
      <c r="Y3816" s="8">
        <v>-9.9999999999997868E-3</v>
      </c>
      <c r="Z3816" s="8"/>
      <c r="AF3816" t="s">
        <v>10216</v>
      </c>
      <c r="AG3816" t="s">
        <v>9655</v>
      </c>
      <c r="AH3816" t="s">
        <v>9656</v>
      </c>
      <c r="AI3816" t="s">
        <v>10099</v>
      </c>
      <c r="AJ3816" s="7">
        <v>43830</v>
      </c>
      <c r="AK3816" t="s">
        <v>4356</v>
      </c>
      <c r="AL3816" t="s">
        <v>109</v>
      </c>
      <c r="AM3816" t="s">
        <v>4362</v>
      </c>
      <c r="AN3816" t="s">
        <v>10217</v>
      </c>
    </row>
    <row r="3817" spans="1:41">
      <c r="A3817" s="6" t="s">
        <v>4355</v>
      </c>
      <c r="B3817">
        <v>2016</v>
      </c>
      <c r="C3817">
        <v>12</v>
      </c>
      <c r="E3817" t="s">
        <v>100</v>
      </c>
      <c r="F3817" t="s">
        <v>101</v>
      </c>
      <c r="G3817" t="s">
        <v>102</v>
      </c>
      <c r="H3817" t="s">
        <v>4379</v>
      </c>
      <c r="I3817">
        <v>2018</v>
      </c>
      <c r="J3817">
        <v>4</v>
      </c>
      <c r="K3817" s="6">
        <v>43465</v>
      </c>
      <c r="L3817">
        <v>24</v>
      </c>
      <c r="M3817">
        <v>8</v>
      </c>
      <c r="N3817" t="s">
        <v>368</v>
      </c>
      <c r="O3817" s="8">
        <v>2.46</v>
      </c>
      <c r="P3817" s="8">
        <v>2.4</v>
      </c>
      <c r="Q3817" s="8">
        <v>2.2200000000000002</v>
      </c>
      <c r="R3817" s="8">
        <v>2.8</v>
      </c>
      <c r="S3817" s="8">
        <v>0.6</v>
      </c>
      <c r="T3817" s="8">
        <v>3.7</v>
      </c>
      <c r="U3817" s="8">
        <v>0.65</v>
      </c>
      <c r="V3817" s="9">
        <v>21</v>
      </c>
      <c r="W3817" s="8">
        <v>0.57999999999999963</v>
      </c>
      <c r="X3817" s="8">
        <v>3.1</v>
      </c>
      <c r="Y3817" s="8">
        <v>6.0000000000000053E-2</v>
      </c>
      <c r="Z3817" s="8"/>
      <c r="AF3817" t="s">
        <v>4380</v>
      </c>
      <c r="AG3817" t="s">
        <v>106</v>
      </c>
      <c r="AH3817" t="s">
        <v>107</v>
      </c>
      <c r="AI3817" t="s">
        <v>3039</v>
      </c>
      <c r="AJ3817" s="7">
        <v>43465</v>
      </c>
      <c r="AK3817" t="s">
        <v>4356</v>
      </c>
      <c r="AL3817" t="s">
        <v>109</v>
      </c>
      <c r="AM3817" t="s">
        <v>4381</v>
      </c>
      <c r="AN3817" t="s">
        <v>4382</v>
      </c>
      <c r="AO3817" t="str">
        <f>TEXT(A3817,"yyyy-mm-dd")</f>
        <v>2016-12-31</v>
      </c>
    </row>
    <row r="3818" spans="1:41">
      <c r="A3818" s="6" t="s">
        <v>4355</v>
      </c>
      <c r="B3818">
        <v>2016</v>
      </c>
      <c r="C3818">
        <v>12</v>
      </c>
      <c r="E3818" t="s">
        <v>100</v>
      </c>
      <c r="F3818" t="s">
        <v>101</v>
      </c>
      <c r="G3818" t="s">
        <v>83</v>
      </c>
      <c r="H3818" t="s">
        <v>3889</v>
      </c>
      <c r="I3818">
        <v>2018</v>
      </c>
      <c r="K3818" s="6">
        <v>43465</v>
      </c>
      <c r="L3818">
        <v>24</v>
      </c>
      <c r="N3818" t="s">
        <v>368</v>
      </c>
      <c r="O3818" s="8">
        <v>2.2799999999999998</v>
      </c>
      <c r="P3818" s="8">
        <v>2.21</v>
      </c>
      <c r="Q3818" s="8">
        <v>2</v>
      </c>
      <c r="R3818" s="8">
        <v>2.6</v>
      </c>
      <c r="S3818" s="8">
        <v>0.8</v>
      </c>
      <c r="T3818" s="8">
        <v>3.3</v>
      </c>
      <c r="U3818" s="8">
        <v>0.55000000000000004</v>
      </c>
      <c r="V3818" s="9">
        <v>25</v>
      </c>
      <c r="W3818" s="8">
        <v>0.60000000000000009</v>
      </c>
      <c r="X3818" s="8">
        <v>2.5</v>
      </c>
      <c r="Y3818" s="8">
        <v>6.999999999999984E-2</v>
      </c>
      <c r="Z3818" s="8">
        <v>-0.18999999999999995</v>
      </c>
      <c r="AA3818">
        <v>8.0000000000000071E-2</v>
      </c>
      <c r="AF3818" t="s">
        <v>10177</v>
      </c>
      <c r="AG3818" t="s">
        <v>9655</v>
      </c>
      <c r="AH3818" t="s">
        <v>9656</v>
      </c>
      <c r="AI3818" t="s">
        <v>9708</v>
      </c>
      <c r="AJ3818" s="7">
        <v>43465</v>
      </c>
      <c r="AK3818" t="s">
        <v>4356</v>
      </c>
      <c r="AL3818" t="s">
        <v>109</v>
      </c>
      <c r="AM3818" t="s">
        <v>3891</v>
      </c>
      <c r="AN3818" t="s">
        <v>10190</v>
      </c>
    </row>
    <row r="3819" spans="1:41">
      <c r="A3819" s="6" t="s">
        <v>4355</v>
      </c>
      <c r="B3819">
        <v>2016</v>
      </c>
      <c r="C3819">
        <v>12</v>
      </c>
      <c r="E3819" t="s">
        <v>100</v>
      </c>
      <c r="F3819" t="s">
        <v>101</v>
      </c>
      <c r="G3819" t="s">
        <v>102</v>
      </c>
      <c r="H3819" t="s">
        <v>4240</v>
      </c>
      <c r="I3819">
        <v>2018</v>
      </c>
      <c r="J3819">
        <v>3</v>
      </c>
      <c r="K3819" s="6">
        <v>43373</v>
      </c>
      <c r="L3819">
        <v>21</v>
      </c>
      <c r="M3819">
        <v>7</v>
      </c>
      <c r="N3819" t="s">
        <v>176</v>
      </c>
      <c r="O3819" s="8">
        <v>2.4300000000000002</v>
      </c>
      <c r="P3819" s="8">
        <v>2.2999999999999998</v>
      </c>
      <c r="Q3819" s="8">
        <v>2.1</v>
      </c>
      <c r="R3819" s="8">
        <v>2.6</v>
      </c>
      <c r="S3819" s="8">
        <v>1</v>
      </c>
      <c r="T3819" s="8">
        <v>3.58</v>
      </c>
      <c r="U3819" s="8">
        <v>0.56999999999999995</v>
      </c>
      <c r="V3819" s="9">
        <v>21</v>
      </c>
      <c r="W3819" s="8">
        <v>0.5</v>
      </c>
      <c r="X3819" s="8">
        <v>2.58</v>
      </c>
      <c r="Y3819" s="8">
        <v>0.13000000000000034</v>
      </c>
      <c r="Z3819" s="8"/>
      <c r="AF3819" t="s">
        <v>4377</v>
      </c>
      <c r="AG3819" t="s">
        <v>106</v>
      </c>
      <c r="AH3819" t="s">
        <v>107</v>
      </c>
      <c r="AI3819" t="s">
        <v>2673</v>
      </c>
      <c r="AJ3819" s="7">
        <v>43373</v>
      </c>
      <c r="AK3819" t="s">
        <v>4356</v>
      </c>
      <c r="AL3819" t="s">
        <v>109</v>
      </c>
      <c r="AM3819" t="s">
        <v>4242</v>
      </c>
      <c r="AN3819" t="s">
        <v>4378</v>
      </c>
      <c r="AO3819" t="str">
        <f>TEXT(A3819,"yyyy-mm-dd")</f>
        <v>2016-12-31</v>
      </c>
    </row>
    <row r="3820" spans="1:41">
      <c r="A3820" s="6" t="s">
        <v>4355</v>
      </c>
      <c r="B3820">
        <v>2016</v>
      </c>
      <c r="C3820">
        <v>12</v>
      </c>
      <c r="E3820" t="s">
        <v>100</v>
      </c>
      <c r="F3820" t="s">
        <v>101</v>
      </c>
      <c r="G3820" t="s">
        <v>102</v>
      </c>
      <c r="H3820" t="s">
        <v>4137</v>
      </c>
      <c r="I3820">
        <v>2018</v>
      </c>
      <c r="J3820">
        <v>2</v>
      </c>
      <c r="K3820" s="6">
        <v>43281</v>
      </c>
      <c r="L3820">
        <v>18</v>
      </c>
      <c r="M3820">
        <v>6</v>
      </c>
      <c r="N3820" t="s">
        <v>206</v>
      </c>
      <c r="O3820" s="8">
        <v>2.3199999999999998</v>
      </c>
      <c r="P3820" s="8">
        <v>2.25</v>
      </c>
      <c r="Q3820" s="8">
        <v>2.1</v>
      </c>
      <c r="R3820" s="8">
        <v>2.6</v>
      </c>
      <c r="S3820" s="8">
        <v>0.8</v>
      </c>
      <c r="T3820" s="8">
        <v>3.7</v>
      </c>
      <c r="U3820" s="8">
        <v>0.61</v>
      </c>
      <c r="V3820" s="9">
        <v>22</v>
      </c>
      <c r="W3820" s="8">
        <v>0.5</v>
      </c>
      <c r="X3820" s="8">
        <v>2.9000000000000004</v>
      </c>
      <c r="Y3820" s="8">
        <v>6.999999999999984E-2</v>
      </c>
      <c r="Z3820" s="8"/>
      <c r="AF3820" t="s">
        <v>4375</v>
      </c>
      <c r="AG3820" t="s">
        <v>106</v>
      </c>
      <c r="AH3820" t="s">
        <v>107</v>
      </c>
      <c r="AI3820" t="s">
        <v>2670</v>
      </c>
      <c r="AJ3820" s="7">
        <v>43281</v>
      </c>
      <c r="AK3820" t="s">
        <v>4356</v>
      </c>
      <c r="AL3820" t="s">
        <v>109</v>
      </c>
      <c r="AM3820" t="s">
        <v>4139</v>
      </c>
      <c r="AN3820" t="s">
        <v>4376</v>
      </c>
      <c r="AO3820" t="str">
        <f>TEXT(A3820,"yyyy-mm-dd")</f>
        <v>2016-12-31</v>
      </c>
    </row>
    <row r="3821" spans="1:41">
      <c r="A3821" s="6" t="s">
        <v>4355</v>
      </c>
      <c r="B3821">
        <v>2016</v>
      </c>
      <c r="C3821">
        <v>12</v>
      </c>
      <c r="E3821" t="s">
        <v>100</v>
      </c>
      <c r="F3821" t="s">
        <v>101</v>
      </c>
      <c r="G3821" t="s">
        <v>102</v>
      </c>
      <c r="H3821" t="s">
        <v>4030</v>
      </c>
      <c r="I3821">
        <v>2018</v>
      </c>
      <c r="J3821">
        <v>1</v>
      </c>
      <c r="K3821" s="6">
        <v>43190</v>
      </c>
      <c r="L3821">
        <v>15</v>
      </c>
      <c r="M3821">
        <v>5</v>
      </c>
      <c r="N3821" t="s">
        <v>236</v>
      </c>
      <c r="O3821" s="8">
        <v>1.98</v>
      </c>
      <c r="P3821" s="8">
        <v>2.04</v>
      </c>
      <c r="Q3821" s="8">
        <v>1.64</v>
      </c>
      <c r="R3821" s="8">
        <v>2.38</v>
      </c>
      <c r="S3821" s="8">
        <v>0.4</v>
      </c>
      <c r="T3821" s="8">
        <v>3.3</v>
      </c>
      <c r="U3821" s="8">
        <v>0.63</v>
      </c>
      <c r="V3821" s="9">
        <v>22</v>
      </c>
      <c r="W3821" s="8">
        <v>0.74</v>
      </c>
      <c r="X3821" s="8">
        <v>2.9</v>
      </c>
      <c r="Y3821" s="8">
        <v>-6.0000000000000053E-2</v>
      </c>
      <c r="Z3821" s="8"/>
      <c r="AF3821" t="s">
        <v>4373</v>
      </c>
      <c r="AG3821" t="s">
        <v>106</v>
      </c>
      <c r="AH3821" t="s">
        <v>107</v>
      </c>
      <c r="AI3821" t="s">
        <v>2667</v>
      </c>
      <c r="AJ3821" s="7">
        <v>43190</v>
      </c>
      <c r="AK3821" t="s">
        <v>4356</v>
      </c>
      <c r="AL3821" t="s">
        <v>109</v>
      </c>
      <c r="AM3821" t="s">
        <v>4032</v>
      </c>
      <c r="AN3821" t="s">
        <v>4374</v>
      </c>
      <c r="AO3821" t="str">
        <f>TEXT(A3821,"yyyy-mm-dd")</f>
        <v>2016-12-31</v>
      </c>
    </row>
    <row r="3822" spans="1:41">
      <c r="A3822" s="6" t="s">
        <v>4355</v>
      </c>
      <c r="B3822">
        <v>2016</v>
      </c>
      <c r="C3822">
        <v>12</v>
      </c>
      <c r="E3822" t="s">
        <v>100</v>
      </c>
      <c r="F3822" t="s">
        <v>101</v>
      </c>
      <c r="G3822" t="s">
        <v>102</v>
      </c>
      <c r="H3822" t="s">
        <v>3908</v>
      </c>
      <c r="I3822">
        <v>2017</v>
      </c>
      <c r="J3822">
        <v>4</v>
      </c>
      <c r="K3822" s="6">
        <v>43100</v>
      </c>
      <c r="L3822">
        <v>12</v>
      </c>
      <c r="M3822">
        <v>4</v>
      </c>
      <c r="N3822" t="s">
        <v>261</v>
      </c>
      <c r="O3822" s="8">
        <v>1.78</v>
      </c>
      <c r="P3822" s="8">
        <v>1.9</v>
      </c>
      <c r="Q3822" s="8">
        <v>1.6</v>
      </c>
      <c r="R3822" s="8">
        <v>2.2000000000000002</v>
      </c>
      <c r="S3822" s="8">
        <v>-0.7</v>
      </c>
      <c r="T3822" s="8">
        <v>2.6</v>
      </c>
      <c r="U3822" s="8">
        <v>0.62</v>
      </c>
      <c r="V3822" s="9">
        <v>32</v>
      </c>
      <c r="W3822" s="8">
        <v>0.60000000000000009</v>
      </c>
      <c r="X3822" s="8">
        <v>3.3</v>
      </c>
      <c r="Y3822" s="8">
        <v>-0.11999999999999988</v>
      </c>
      <c r="Z3822" s="8">
        <v>-0.16000000000000014</v>
      </c>
      <c r="AA3822">
        <v>2.2204460492503131E-16</v>
      </c>
      <c r="AF3822" t="s">
        <v>3909</v>
      </c>
      <c r="AG3822" t="s">
        <v>106</v>
      </c>
      <c r="AH3822" t="s">
        <v>107</v>
      </c>
      <c r="AI3822" t="s">
        <v>502</v>
      </c>
      <c r="AJ3822" s="7">
        <v>43100</v>
      </c>
      <c r="AK3822" t="s">
        <v>4356</v>
      </c>
      <c r="AL3822" t="s">
        <v>109</v>
      </c>
      <c r="AM3822" t="s">
        <v>3910</v>
      </c>
      <c r="AN3822" t="s">
        <v>4372</v>
      </c>
      <c r="AO3822" t="str">
        <f>TEXT(A3822,"yyyy-mm-dd")</f>
        <v>2016-12-31</v>
      </c>
    </row>
    <row r="3823" spans="1:41">
      <c r="A3823" s="6" t="s">
        <v>4355</v>
      </c>
      <c r="B3823">
        <v>2016</v>
      </c>
      <c r="C3823">
        <v>12</v>
      </c>
      <c r="E3823" t="s">
        <v>100</v>
      </c>
      <c r="F3823" t="s">
        <v>101</v>
      </c>
      <c r="G3823" t="s">
        <v>83</v>
      </c>
      <c r="H3823" t="s">
        <v>3453</v>
      </c>
      <c r="I3823">
        <v>2017</v>
      </c>
      <c r="K3823" s="6">
        <v>43100</v>
      </c>
      <c r="L3823">
        <v>12</v>
      </c>
      <c r="N3823" t="s">
        <v>261</v>
      </c>
      <c r="O3823" s="8">
        <v>1.6</v>
      </c>
      <c r="P3823" s="8">
        <v>1.7</v>
      </c>
      <c r="Q3823" s="8">
        <v>1.5</v>
      </c>
      <c r="R3823" s="8">
        <v>1.8</v>
      </c>
      <c r="S3823" s="8">
        <v>0</v>
      </c>
      <c r="T3823" s="8">
        <v>2.2999999999999998</v>
      </c>
      <c r="U3823" s="8">
        <v>0.44</v>
      </c>
      <c r="V3823" s="9">
        <v>31</v>
      </c>
      <c r="W3823" s="8">
        <v>0.30000000000000004</v>
      </c>
      <c r="X3823" s="8">
        <v>2.2999999999999998</v>
      </c>
      <c r="Y3823" s="8">
        <v>-9.9999999999999867E-2</v>
      </c>
      <c r="Z3823" s="8">
        <v>-0.10000000000000009</v>
      </c>
      <c r="AA3823">
        <v>-9.9999999999999867E-2</v>
      </c>
      <c r="AF3823" t="s">
        <v>10138</v>
      </c>
      <c r="AG3823" t="s">
        <v>9655</v>
      </c>
      <c r="AH3823" t="s">
        <v>9656</v>
      </c>
      <c r="AI3823" t="s">
        <v>9669</v>
      </c>
      <c r="AJ3823" s="7">
        <v>43100</v>
      </c>
      <c r="AK3823" t="s">
        <v>4356</v>
      </c>
      <c r="AL3823" t="s">
        <v>109</v>
      </c>
      <c r="AM3823" t="s">
        <v>3455</v>
      </c>
      <c r="AN3823" t="s">
        <v>10163</v>
      </c>
    </row>
    <row r="3824" spans="1:41">
      <c r="A3824" s="6" t="s">
        <v>4355</v>
      </c>
      <c r="B3824">
        <v>2016</v>
      </c>
      <c r="C3824">
        <v>12</v>
      </c>
      <c r="E3824" t="s">
        <v>100</v>
      </c>
      <c r="F3824" t="s">
        <v>101</v>
      </c>
      <c r="G3824" t="s">
        <v>102</v>
      </c>
      <c r="H3824" t="s">
        <v>3804</v>
      </c>
      <c r="I3824">
        <v>2017</v>
      </c>
      <c r="J3824">
        <v>3</v>
      </c>
      <c r="K3824" s="6">
        <v>43008</v>
      </c>
      <c r="L3824">
        <v>9</v>
      </c>
      <c r="M3824">
        <v>3</v>
      </c>
      <c r="N3824" t="s">
        <v>173</v>
      </c>
      <c r="O3824" s="8">
        <v>1.54</v>
      </c>
      <c r="P3824" s="8">
        <v>1.62</v>
      </c>
      <c r="Q3824" s="8">
        <v>1.2</v>
      </c>
      <c r="R3824" s="8">
        <v>1.8</v>
      </c>
      <c r="S3824" s="8">
        <v>-0.5</v>
      </c>
      <c r="T3824" s="8">
        <v>2.4</v>
      </c>
      <c r="U3824" s="8">
        <v>0.54</v>
      </c>
      <c r="V3824" s="9">
        <v>32</v>
      </c>
      <c r="W3824" s="8">
        <v>0.60000000000000009</v>
      </c>
      <c r="X3824" s="8">
        <v>2.9</v>
      </c>
      <c r="Y3824" s="8">
        <v>-8.0000000000000071E-2</v>
      </c>
      <c r="Z3824" s="8">
        <v>-7.9999999999999849E-2</v>
      </c>
      <c r="AA3824">
        <v>0.12000000000000011</v>
      </c>
      <c r="AF3824" t="s">
        <v>3906</v>
      </c>
      <c r="AG3824" t="s">
        <v>106</v>
      </c>
      <c r="AH3824" t="s">
        <v>107</v>
      </c>
      <c r="AI3824" t="s">
        <v>497</v>
      </c>
      <c r="AJ3824" s="7">
        <v>43008</v>
      </c>
      <c r="AK3824" t="s">
        <v>4356</v>
      </c>
      <c r="AL3824" t="s">
        <v>109</v>
      </c>
      <c r="AM3824" t="s">
        <v>3806</v>
      </c>
      <c r="AN3824" t="s">
        <v>4371</v>
      </c>
      <c r="AO3824" t="str">
        <f>TEXT(A3824,"yyyy-mm-dd")</f>
        <v>2016-12-31</v>
      </c>
    </row>
    <row r="3825" spans="1:41">
      <c r="A3825" s="6" t="s">
        <v>4355</v>
      </c>
      <c r="B3825">
        <v>2016</v>
      </c>
      <c r="C3825">
        <v>12</v>
      </c>
      <c r="E3825" t="s">
        <v>100</v>
      </c>
      <c r="F3825" t="s">
        <v>101</v>
      </c>
      <c r="G3825" t="s">
        <v>102</v>
      </c>
      <c r="H3825" t="s">
        <v>3701</v>
      </c>
      <c r="I3825">
        <v>2017</v>
      </c>
      <c r="J3825">
        <v>2</v>
      </c>
      <c r="K3825" s="6">
        <v>42916</v>
      </c>
      <c r="L3825">
        <v>6</v>
      </c>
      <c r="M3825">
        <v>2</v>
      </c>
      <c r="N3825" t="s">
        <v>203</v>
      </c>
      <c r="O3825" s="8">
        <v>1.55</v>
      </c>
      <c r="P3825" s="8">
        <v>1.57</v>
      </c>
      <c r="Q3825" s="8">
        <v>1.08</v>
      </c>
      <c r="R3825" s="8">
        <v>1.93</v>
      </c>
      <c r="S3825" s="8">
        <v>0.3</v>
      </c>
      <c r="T3825" s="8">
        <v>2.5</v>
      </c>
      <c r="U3825" s="8">
        <v>0.54</v>
      </c>
      <c r="V3825" s="9">
        <v>32</v>
      </c>
      <c r="W3825" s="8">
        <v>0.84999999999999987</v>
      </c>
      <c r="X3825" s="8">
        <v>2.2000000000000002</v>
      </c>
      <c r="Y3825" s="8">
        <v>-2.0000000000000018E-2</v>
      </c>
      <c r="Z3825" s="8">
        <v>-0.11999999999999988</v>
      </c>
      <c r="AA3825">
        <v>-5.0000000000000044E-2</v>
      </c>
      <c r="AF3825" t="s">
        <v>3904</v>
      </c>
      <c r="AG3825" t="s">
        <v>106</v>
      </c>
      <c r="AH3825" t="s">
        <v>107</v>
      </c>
      <c r="AI3825" t="s">
        <v>427</v>
      </c>
      <c r="AJ3825" s="7">
        <v>42916</v>
      </c>
      <c r="AK3825" t="s">
        <v>4356</v>
      </c>
      <c r="AL3825" t="s">
        <v>109</v>
      </c>
      <c r="AM3825" t="s">
        <v>3703</v>
      </c>
      <c r="AN3825" t="s">
        <v>4370</v>
      </c>
      <c r="AO3825" t="str">
        <f>TEXT(A3825,"yyyy-mm-dd")</f>
        <v>2016-12-31</v>
      </c>
    </row>
    <row r="3826" spans="1:41">
      <c r="A3826" s="6" t="s">
        <v>4355</v>
      </c>
      <c r="B3826">
        <v>2016</v>
      </c>
      <c r="C3826">
        <v>12</v>
      </c>
      <c r="E3826" t="s">
        <v>100</v>
      </c>
      <c r="F3826" t="s">
        <v>101</v>
      </c>
      <c r="G3826" t="s">
        <v>102</v>
      </c>
      <c r="H3826" t="s">
        <v>3594</v>
      </c>
      <c r="I3826">
        <v>2017</v>
      </c>
      <c r="J3826">
        <v>1</v>
      </c>
      <c r="K3826" s="6">
        <v>42825</v>
      </c>
      <c r="L3826">
        <v>3</v>
      </c>
      <c r="M3826">
        <v>1</v>
      </c>
      <c r="N3826" t="s">
        <v>233</v>
      </c>
      <c r="O3826" s="8">
        <v>1.58</v>
      </c>
      <c r="P3826" s="8">
        <v>1.7</v>
      </c>
      <c r="Q3826" s="8">
        <v>1.3</v>
      </c>
      <c r="R3826" s="8">
        <v>1.81</v>
      </c>
      <c r="S3826" s="8">
        <v>0.2</v>
      </c>
      <c r="T3826" s="8">
        <v>2.9</v>
      </c>
      <c r="U3826" s="8">
        <v>0.51</v>
      </c>
      <c r="V3826" s="9">
        <v>32</v>
      </c>
      <c r="W3826" s="8">
        <v>0.51</v>
      </c>
      <c r="X3826" s="8">
        <v>2.6999999999999997</v>
      </c>
      <c r="Y3826" s="8">
        <v>-0.11999999999999988</v>
      </c>
      <c r="Z3826" s="8">
        <v>-0.10000000000000009</v>
      </c>
      <c r="AA3826">
        <v>-6.0000000000000053E-2</v>
      </c>
      <c r="AF3826" t="s">
        <v>3902</v>
      </c>
      <c r="AG3826" t="s">
        <v>106</v>
      </c>
      <c r="AH3826" t="s">
        <v>107</v>
      </c>
      <c r="AI3826" t="s">
        <v>340</v>
      </c>
      <c r="AJ3826" s="7">
        <v>42825</v>
      </c>
      <c r="AK3826" t="s">
        <v>4356</v>
      </c>
      <c r="AL3826" t="s">
        <v>109</v>
      </c>
      <c r="AM3826" t="s">
        <v>3596</v>
      </c>
      <c r="AN3826" t="s">
        <v>4369</v>
      </c>
      <c r="AO3826" t="str">
        <f>TEXT(A3826,"yyyy-mm-dd")</f>
        <v>2016-12-31</v>
      </c>
    </row>
    <row r="3827" spans="1:41">
      <c r="A3827" s="6" t="s">
        <v>4355</v>
      </c>
      <c r="B3827">
        <v>2016</v>
      </c>
      <c r="C3827">
        <v>12</v>
      </c>
      <c r="E3827" t="s">
        <v>100</v>
      </c>
      <c r="F3827" t="s">
        <v>101</v>
      </c>
      <c r="G3827" t="s">
        <v>102</v>
      </c>
      <c r="H3827" t="s">
        <v>3472</v>
      </c>
      <c r="I3827">
        <v>2016</v>
      </c>
      <c r="J3827">
        <v>4</v>
      </c>
      <c r="K3827" s="6">
        <v>42735</v>
      </c>
      <c r="L3827">
        <v>0</v>
      </c>
      <c r="M3827">
        <v>0</v>
      </c>
      <c r="N3827" t="s">
        <v>178</v>
      </c>
      <c r="O3827" s="8">
        <v>1.55</v>
      </c>
      <c r="P3827" s="8">
        <v>1.7</v>
      </c>
      <c r="Q3827" s="8">
        <v>1.3</v>
      </c>
      <c r="R3827" s="8">
        <v>1.8</v>
      </c>
      <c r="S3827" s="8">
        <v>0.5</v>
      </c>
      <c r="T3827" s="8">
        <v>2.1</v>
      </c>
      <c r="U3827" s="8">
        <v>0.39</v>
      </c>
      <c r="V3827" s="9">
        <v>33</v>
      </c>
      <c r="W3827" s="8">
        <v>0.5</v>
      </c>
      <c r="X3827" s="8">
        <v>1.6</v>
      </c>
      <c r="Y3827" s="8">
        <v>-0.14999999999999991</v>
      </c>
      <c r="Z3827" s="8">
        <v>0</v>
      </c>
      <c r="AA3827">
        <v>0.12000000000000011</v>
      </c>
      <c r="AF3827" t="s">
        <v>3473</v>
      </c>
      <c r="AG3827" t="s">
        <v>106</v>
      </c>
      <c r="AH3827" t="s">
        <v>107</v>
      </c>
      <c r="AI3827" t="s">
        <v>108</v>
      </c>
      <c r="AJ3827" s="7">
        <v>42735</v>
      </c>
      <c r="AK3827" t="s">
        <v>4356</v>
      </c>
      <c r="AL3827" t="s">
        <v>109</v>
      </c>
      <c r="AM3827" t="s">
        <v>3474</v>
      </c>
      <c r="AN3827" t="s">
        <v>4368</v>
      </c>
      <c r="AO3827" t="str">
        <f>TEXT(A3827,"yyyy-mm-dd")</f>
        <v>2016-12-31</v>
      </c>
    </row>
    <row r="3828" spans="1:41">
      <c r="A3828" s="6" t="s">
        <v>4355</v>
      </c>
      <c r="B3828">
        <v>2016</v>
      </c>
      <c r="C3828">
        <v>12</v>
      </c>
      <c r="E3828" t="s">
        <v>100</v>
      </c>
      <c r="F3828" t="s">
        <v>101</v>
      </c>
      <c r="G3828" t="s">
        <v>83</v>
      </c>
      <c r="H3828" t="s">
        <v>3018</v>
      </c>
      <c r="I3828">
        <v>2016</v>
      </c>
      <c r="K3828" s="6">
        <v>42735</v>
      </c>
      <c r="L3828">
        <v>0</v>
      </c>
      <c r="N3828" t="s">
        <v>178</v>
      </c>
      <c r="O3828" s="8">
        <v>2.08</v>
      </c>
      <c r="P3828" s="8">
        <v>2.1</v>
      </c>
      <c r="Q3828" s="8">
        <v>2.0099999999999998</v>
      </c>
      <c r="R3828" s="8">
        <v>2.13</v>
      </c>
      <c r="S3828" s="8">
        <v>1.8</v>
      </c>
      <c r="T3828" s="8">
        <v>2.2999999999999998</v>
      </c>
      <c r="U3828" s="8">
        <v>0.12</v>
      </c>
      <c r="V3828" s="9">
        <v>31</v>
      </c>
      <c r="W3828" s="8">
        <v>0.12000000000000011</v>
      </c>
      <c r="X3828" s="8">
        <v>0.49999999999999978</v>
      </c>
      <c r="Y3828" s="8">
        <v>-2.0000000000000018E-2</v>
      </c>
      <c r="Z3828" s="8">
        <v>0</v>
      </c>
      <c r="AA3828">
        <v>-4.0000000000000036E-2</v>
      </c>
      <c r="AF3828" t="s">
        <v>10098</v>
      </c>
      <c r="AG3828" t="s">
        <v>9655</v>
      </c>
      <c r="AH3828" t="s">
        <v>9656</v>
      </c>
      <c r="AI3828" t="s">
        <v>9657</v>
      </c>
      <c r="AJ3828" s="7">
        <v>42735</v>
      </c>
      <c r="AK3828" t="s">
        <v>4356</v>
      </c>
      <c r="AL3828" t="s">
        <v>109</v>
      </c>
      <c r="AM3828" t="s">
        <v>3020</v>
      </c>
      <c r="AN3828" t="s">
        <v>10136</v>
      </c>
    </row>
    <row r="3829" spans="1:41">
      <c r="A3829" s="6" t="s">
        <v>4355</v>
      </c>
      <c r="B3829">
        <v>2016</v>
      </c>
      <c r="C3829">
        <v>12</v>
      </c>
      <c r="E3829" t="s">
        <v>2685</v>
      </c>
      <c r="F3829" t="s">
        <v>101</v>
      </c>
      <c r="G3829" t="s">
        <v>774</v>
      </c>
      <c r="H3829" t="s">
        <v>2686</v>
      </c>
      <c r="K3829" s="6"/>
      <c r="O3829" s="8">
        <v>2.81</v>
      </c>
      <c r="P3829" s="8">
        <v>2.8</v>
      </c>
      <c r="Q3829" s="8">
        <v>2.6</v>
      </c>
      <c r="R3829" s="8">
        <v>3</v>
      </c>
      <c r="S3829" s="8">
        <v>2</v>
      </c>
      <c r="T3829" s="8">
        <v>4</v>
      </c>
      <c r="U3829" s="8">
        <v>0.42</v>
      </c>
      <c r="V3829" s="9">
        <v>21</v>
      </c>
      <c r="W3829" s="8">
        <v>0.39999999999999991</v>
      </c>
      <c r="X3829" s="8">
        <v>2</v>
      </c>
      <c r="Y3829" s="8">
        <v>1.0000000000000231E-2</v>
      </c>
      <c r="Z3829" s="8">
        <v>0</v>
      </c>
      <c r="AA3829">
        <v>8.0000000000000071E-2</v>
      </c>
      <c r="AF3829" t="s">
        <v>2687</v>
      </c>
      <c r="AG3829" t="s">
        <v>2688</v>
      </c>
      <c r="AH3829" t="s">
        <v>2689</v>
      </c>
      <c r="AI3829" t="s">
        <v>2690</v>
      </c>
      <c r="AJ3829" s="7"/>
      <c r="AK3829" t="s">
        <v>4356</v>
      </c>
      <c r="AL3829" t="s">
        <v>109</v>
      </c>
      <c r="AM3829" t="s">
        <v>2686</v>
      </c>
      <c r="AN3829" t="s">
        <v>4397</v>
      </c>
      <c r="AO3829" t="str">
        <f>TEXT(A3829,"yyyy-mm-dd")</f>
        <v>2016-12-31</v>
      </c>
    </row>
    <row r="3830" spans="1:41">
      <c r="A3830" s="6" t="s">
        <v>4355</v>
      </c>
      <c r="B3830">
        <v>2016</v>
      </c>
      <c r="C3830">
        <v>12</v>
      </c>
      <c r="E3830" t="s">
        <v>81</v>
      </c>
      <c r="F3830" t="s">
        <v>82</v>
      </c>
      <c r="G3830" t="s">
        <v>83</v>
      </c>
      <c r="H3830" t="s">
        <v>4360</v>
      </c>
      <c r="I3830">
        <v>2019</v>
      </c>
      <c r="K3830" s="6">
        <v>43830</v>
      </c>
      <c r="L3830">
        <v>36</v>
      </c>
      <c r="N3830" t="s">
        <v>924</v>
      </c>
      <c r="O3830" s="8">
        <v>3.53</v>
      </c>
      <c r="P3830" s="8">
        <v>3.5</v>
      </c>
      <c r="Q3830" s="8">
        <v>3.35</v>
      </c>
      <c r="R3830" s="8">
        <v>3.6</v>
      </c>
      <c r="S3830" s="8">
        <v>3</v>
      </c>
      <c r="T3830" s="8">
        <v>4.4000000000000004</v>
      </c>
      <c r="U3830" s="8">
        <v>0.36</v>
      </c>
      <c r="V3830" s="9">
        <v>23</v>
      </c>
      <c r="W3830" s="8">
        <v>0.25</v>
      </c>
      <c r="X3830" s="8">
        <v>1.4000000000000004</v>
      </c>
      <c r="Y3830" s="8">
        <v>2.9999999999999805E-2</v>
      </c>
      <c r="Z3830" s="8"/>
      <c r="AF3830" t="s">
        <v>4361</v>
      </c>
      <c r="AG3830" t="s">
        <v>87</v>
      </c>
      <c r="AH3830" t="s">
        <v>88</v>
      </c>
      <c r="AI3830" t="s">
        <v>926</v>
      </c>
      <c r="AJ3830" s="7">
        <v>43830</v>
      </c>
      <c r="AK3830" t="s">
        <v>4356</v>
      </c>
      <c r="AL3830" t="s">
        <v>91</v>
      </c>
      <c r="AM3830" t="s">
        <v>4362</v>
      </c>
      <c r="AN3830" t="s">
        <v>4363</v>
      </c>
      <c r="AO3830" t="str">
        <f>TEXT(A3830,"yyyy-mm-dd")</f>
        <v>2016-12-31</v>
      </c>
    </row>
    <row r="3831" spans="1:41">
      <c r="A3831" s="6" t="s">
        <v>4355</v>
      </c>
      <c r="B3831">
        <v>2016</v>
      </c>
      <c r="C3831">
        <v>12</v>
      </c>
      <c r="E3831" t="s">
        <v>392</v>
      </c>
      <c r="F3831" t="s">
        <v>82</v>
      </c>
      <c r="G3831" t="s">
        <v>83</v>
      </c>
      <c r="H3831" t="s">
        <v>4360</v>
      </c>
      <c r="I3831">
        <v>2019</v>
      </c>
      <c r="K3831" s="6">
        <v>43830</v>
      </c>
      <c r="L3831">
        <v>36</v>
      </c>
      <c r="N3831" t="s">
        <v>924</v>
      </c>
      <c r="O3831" s="8">
        <v>3.48</v>
      </c>
      <c r="P3831" s="8">
        <v>3.5</v>
      </c>
      <c r="Q3831" s="8">
        <v>3.2</v>
      </c>
      <c r="R3831" s="8">
        <v>3.73</v>
      </c>
      <c r="S3831" s="8">
        <v>2.73</v>
      </c>
      <c r="T3831" s="8">
        <v>4.5</v>
      </c>
      <c r="U3831" s="8">
        <v>0.41</v>
      </c>
      <c r="V3831" s="9">
        <v>18</v>
      </c>
      <c r="W3831" s="8">
        <v>0.5299999999999998</v>
      </c>
      <c r="X3831" s="8">
        <v>1.77</v>
      </c>
      <c r="Y3831" s="8">
        <v>-2.0000000000000018E-2</v>
      </c>
      <c r="Z3831" s="8"/>
      <c r="AF3831" t="s">
        <v>4361</v>
      </c>
      <c r="AG3831" t="s">
        <v>87</v>
      </c>
      <c r="AH3831" t="s">
        <v>88</v>
      </c>
      <c r="AI3831" t="s">
        <v>926</v>
      </c>
      <c r="AJ3831" s="7">
        <v>43830</v>
      </c>
      <c r="AK3831" t="s">
        <v>4356</v>
      </c>
      <c r="AL3831" t="s">
        <v>393</v>
      </c>
      <c r="AM3831" t="s">
        <v>4362</v>
      </c>
      <c r="AN3831" t="s">
        <v>4367</v>
      </c>
      <c r="AO3831" t="str">
        <f>TEXT(A3831,"yyyy-mm-dd")</f>
        <v>2016-12-31</v>
      </c>
    </row>
    <row r="3832" spans="1:41">
      <c r="A3832" s="6" t="s">
        <v>4355</v>
      </c>
      <c r="B3832">
        <v>2016</v>
      </c>
      <c r="C3832">
        <v>12</v>
      </c>
      <c r="E3832" t="s">
        <v>81</v>
      </c>
      <c r="F3832" t="s">
        <v>82</v>
      </c>
      <c r="G3832" t="s">
        <v>83</v>
      </c>
      <c r="H3832" t="s">
        <v>3889</v>
      </c>
      <c r="I3832">
        <v>2018</v>
      </c>
      <c r="K3832" s="6">
        <v>43465</v>
      </c>
      <c r="L3832">
        <v>24</v>
      </c>
      <c r="N3832" t="s">
        <v>368</v>
      </c>
      <c r="O3832" s="8">
        <v>3.59</v>
      </c>
      <c r="P3832" s="8">
        <v>3.6</v>
      </c>
      <c r="Q3832" s="8">
        <v>3.4</v>
      </c>
      <c r="R3832" s="8">
        <v>3.8</v>
      </c>
      <c r="S3832" s="8">
        <v>2.7</v>
      </c>
      <c r="T3832" s="8">
        <v>4.6500000000000004</v>
      </c>
      <c r="U3832" s="8">
        <v>0.44</v>
      </c>
      <c r="V3832" s="9">
        <v>29</v>
      </c>
      <c r="W3832" s="8">
        <v>0.39999999999999991</v>
      </c>
      <c r="X3832" s="8">
        <v>1.9500000000000002</v>
      </c>
      <c r="Y3832" s="8">
        <v>-1.0000000000000231E-2</v>
      </c>
      <c r="Z3832" s="8">
        <v>7.0000000000000284E-2</v>
      </c>
      <c r="AA3832">
        <v>4.9999999999999822E-2</v>
      </c>
      <c r="AF3832" t="s">
        <v>3890</v>
      </c>
      <c r="AG3832" t="s">
        <v>87</v>
      </c>
      <c r="AH3832" t="s">
        <v>88</v>
      </c>
      <c r="AI3832" t="s">
        <v>359</v>
      </c>
      <c r="AJ3832" s="7">
        <v>43465</v>
      </c>
      <c r="AK3832" t="s">
        <v>4356</v>
      </c>
      <c r="AL3832" t="s">
        <v>91</v>
      </c>
      <c r="AM3832" t="s">
        <v>3891</v>
      </c>
      <c r="AN3832" t="s">
        <v>4359</v>
      </c>
      <c r="AO3832" t="str">
        <f>TEXT(A3832,"yyyy-mm-dd")</f>
        <v>2016-12-31</v>
      </c>
    </row>
    <row r="3833" spans="1:41">
      <c r="A3833" s="6" t="s">
        <v>4355</v>
      </c>
      <c r="B3833">
        <v>2016</v>
      </c>
      <c r="C3833">
        <v>12</v>
      </c>
      <c r="E3833" t="s">
        <v>392</v>
      </c>
      <c r="F3833" t="s">
        <v>82</v>
      </c>
      <c r="G3833" t="s">
        <v>83</v>
      </c>
      <c r="H3833" t="s">
        <v>3889</v>
      </c>
      <c r="I3833">
        <v>2018</v>
      </c>
      <c r="K3833" s="6">
        <v>43465</v>
      </c>
      <c r="L3833">
        <v>24</v>
      </c>
      <c r="N3833" t="s">
        <v>368</v>
      </c>
      <c r="O3833" s="8">
        <v>3.53</v>
      </c>
      <c r="P3833" s="8">
        <v>3.5</v>
      </c>
      <c r="Q3833" s="8">
        <v>3.2</v>
      </c>
      <c r="R3833" s="8">
        <v>3.7</v>
      </c>
      <c r="S3833" s="8">
        <v>3.01</v>
      </c>
      <c r="T3833" s="8">
        <v>4.7</v>
      </c>
      <c r="U3833" s="8">
        <v>0.41</v>
      </c>
      <c r="V3833" s="9">
        <v>24</v>
      </c>
      <c r="W3833" s="8">
        <v>0.5</v>
      </c>
      <c r="X3833" s="8">
        <v>1.6900000000000004</v>
      </c>
      <c r="Y3833" s="8">
        <v>2.9999999999999805E-2</v>
      </c>
      <c r="Z3833" s="8">
        <v>0.10000000000000009</v>
      </c>
      <c r="AA3833">
        <v>0.10000000000000009</v>
      </c>
      <c r="AF3833" t="s">
        <v>3890</v>
      </c>
      <c r="AG3833" t="s">
        <v>87</v>
      </c>
      <c r="AH3833" t="s">
        <v>88</v>
      </c>
      <c r="AI3833" t="s">
        <v>359</v>
      </c>
      <c r="AJ3833" s="7">
        <v>43465</v>
      </c>
      <c r="AK3833" t="s">
        <v>4356</v>
      </c>
      <c r="AL3833" t="s">
        <v>393</v>
      </c>
      <c r="AM3833" t="s">
        <v>3891</v>
      </c>
      <c r="AN3833" t="s">
        <v>4366</v>
      </c>
      <c r="AO3833" t="str">
        <f>TEXT(A3833,"yyyy-mm-dd")</f>
        <v>2016-12-31</v>
      </c>
    </row>
    <row r="3834" spans="1:41">
      <c r="A3834" s="6" t="s">
        <v>4355</v>
      </c>
      <c r="B3834">
        <v>2016</v>
      </c>
      <c r="C3834">
        <v>12</v>
      </c>
      <c r="E3834" t="s">
        <v>81</v>
      </c>
      <c r="F3834" t="s">
        <v>82</v>
      </c>
      <c r="G3834" t="s">
        <v>83</v>
      </c>
      <c r="H3834" t="s">
        <v>3453</v>
      </c>
      <c r="I3834">
        <v>2017</v>
      </c>
      <c r="K3834" s="6">
        <v>43100</v>
      </c>
      <c r="L3834">
        <v>12</v>
      </c>
      <c r="N3834" t="s">
        <v>261</v>
      </c>
      <c r="O3834" s="8">
        <v>4.13</v>
      </c>
      <c r="P3834" s="8">
        <v>4.13</v>
      </c>
      <c r="Q3834" s="8">
        <v>3.93</v>
      </c>
      <c r="R3834" s="8">
        <v>4.5</v>
      </c>
      <c r="S3834" s="8">
        <v>3.11</v>
      </c>
      <c r="T3834" s="8">
        <v>4.9000000000000004</v>
      </c>
      <c r="U3834" s="8">
        <v>0.41</v>
      </c>
      <c r="V3834" s="9">
        <v>33</v>
      </c>
      <c r="W3834" s="8">
        <v>0.56999999999999984</v>
      </c>
      <c r="X3834" s="8">
        <v>1.7900000000000005</v>
      </c>
      <c r="Y3834" s="8">
        <v>0</v>
      </c>
      <c r="Z3834" s="8">
        <v>0.12999999999999989</v>
      </c>
      <c r="AA3834">
        <v>0.12999999999999945</v>
      </c>
      <c r="AF3834" t="s">
        <v>3454</v>
      </c>
      <c r="AG3834" t="s">
        <v>87</v>
      </c>
      <c r="AH3834" t="s">
        <v>88</v>
      </c>
      <c r="AI3834" t="s">
        <v>97</v>
      </c>
      <c r="AJ3834" s="7">
        <v>43100</v>
      </c>
      <c r="AK3834" t="s">
        <v>4356</v>
      </c>
      <c r="AL3834" t="s">
        <v>91</v>
      </c>
      <c r="AM3834" t="s">
        <v>3455</v>
      </c>
      <c r="AN3834" t="s">
        <v>4358</v>
      </c>
      <c r="AO3834" t="str">
        <f>TEXT(A3834,"yyyy-mm-dd")</f>
        <v>2016-12-31</v>
      </c>
    </row>
    <row r="3835" spans="1:41">
      <c r="A3835" s="6" t="s">
        <v>4355</v>
      </c>
      <c r="B3835">
        <v>2016</v>
      </c>
      <c r="C3835">
        <v>12</v>
      </c>
      <c r="E3835" t="s">
        <v>392</v>
      </c>
      <c r="F3835" t="s">
        <v>82</v>
      </c>
      <c r="G3835" t="s">
        <v>83</v>
      </c>
      <c r="H3835" t="s">
        <v>3453</v>
      </c>
      <c r="I3835">
        <v>2017</v>
      </c>
      <c r="K3835" s="6">
        <v>43100</v>
      </c>
      <c r="L3835">
        <v>12</v>
      </c>
      <c r="N3835" t="s">
        <v>261</v>
      </c>
      <c r="O3835" s="8">
        <v>3.88</v>
      </c>
      <c r="P3835" s="8">
        <v>3.86</v>
      </c>
      <c r="Q3835" s="8">
        <v>3.62</v>
      </c>
      <c r="R3835" s="8">
        <v>4.0199999999999996</v>
      </c>
      <c r="S3835" s="8">
        <v>3.13</v>
      </c>
      <c r="T3835" s="8">
        <v>5</v>
      </c>
      <c r="U3835" s="8">
        <v>0.43</v>
      </c>
      <c r="V3835" s="9">
        <v>28</v>
      </c>
      <c r="W3835" s="8">
        <v>0.39999999999999947</v>
      </c>
      <c r="X3835" s="8">
        <v>1.87</v>
      </c>
      <c r="Y3835" s="8">
        <v>2.0000000000000018E-2</v>
      </c>
      <c r="Z3835" s="8">
        <v>0.10000000000000009</v>
      </c>
      <c r="AA3835">
        <v>-8.0000000000000515E-2</v>
      </c>
      <c r="AF3835" t="s">
        <v>3454</v>
      </c>
      <c r="AG3835" t="s">
        <v>87</v>
      </c>
      <c r="AH3835" t="s">
        <v>88</v>
      </c>
      <c r="AI3835" t="s">
        <v>97</v>
      </c>
      <c r="AJ3835" s="7">
        <v>43100</v>
      </c>
      <c r="AK3835" t="s">
        <v>4356</v>
      </c>
      <c r="AL3835" t="s">
        <v>393</v>
      </c>
      <c r="AM3835" t="s">
        <v>3455</v>
      </c>
      <c r="AN3835" t="s">
        <v>4365</v>
      </c>
      <c r="AO3835" t="str">
        <f>TEXT(A3835,"yyyy-mm-dd")</f>
        <v>2016-12-31</v>
      </c>
    </row>
    <row r="3836" spans="1:41">
      <c r="A3836" s="6" t="s">
        <v>4355</v>
      </c>
      <c r="B3836">
        <v>2016</v>
      </c>
      <c r="C3836">
        <v>12</v>
      </c>
      <c r="E3836" t="s">
        <v>81</v>
      </c>
      <c r="F3836" t="s">
        <v>82</v>
      </c>
      <c r="G3836" t="s">
        <v>83</v>
      </c>
      <c r="H3836" t="s">
        <v>3018</v>
      </c>
      <c r="I3836">
        <v>2016</v>
      </c>
      <c r="K3836" s="6">
        <v>42735</v>
      </c>
      <c r="L3836">
        <v>0</v>
      </c>
      <c r="N3836" t="s">
        <v>178</v>
      </c>
      <c r="O3836" s="8">
        <v>3.41</v>
      </c>
      <c r="P3836" s="8">
        <v>3.4</v>
      </c>
      <c r="Q3836" s="8">
        <v>3.32</v>
      </c>
      <c r="R3836" s="8">
        <v>3.44</v>
      </c>
      <c r="S3836" s="8">
        <v>3.2</v>
      </c>
      <c r="T3836" s="8">
        <v>3.78</v>
      </c>
      <c r="U3836" s="8">
        <v>0.12</v>
      </c>
      <c r="V3836" s="9">
        <v>33</v>
      </c>
      <c r="W3836" s="8">
        <v>0.12000000000000011</v>
      </c>
      <c r="X3836" s="8">
        <v>0.57999999999999963</v>
      </c>
      <c r="Y3836" s="8">
        <v>1.0000000000000231E-2</v>
      </c>
      <c r="Z3836" s="8">
        <v>0</v>
      </c>
      <c r="AA3836">
        <v>-6.0000000000000053E-2</v>
      </c>
      <c r="AF3836" t="s">
        <v>3019</v>
      </c>
      <c r="AG3836" t="s">
        <v>87</v>
      </c>
      <c r="AH3836" t="s">
        <v>88</v>
      </c>
      <c r="AI3836" t="s">
        <v>89</v>
      </c>
      <c r="AJ3836" s="7">
        <v>42735</v>
      </c>
      <c r="AK3836" t="s">
        <v>4356</v>
      </c>
      <c r="AL3836" t="s">
        <v>91</v>
      </c>
      <c r="AM3836" t="s">
        <v>3020</v>
      </c>
      <c r="AN3836" t="s">
        <v>4357</v>
      </c>
      <c r="AO3836" t="str">
        <f>TEXT(A3836,"yyyy-mm-dd")</f>
        <v>2016-12-31</v>
      </c>
    </row>
    <row r="3837" spans="1:41">
      <c r="A3837" s="6" t="s">
        <v>4355</v>
      </c>
      <c r="B3837">
        <v>2016</v>
      </c>
      <c r="C3837">
        <v>12</v>
      </c>
      <c r="E3837" t="s">
        <v>392</v>
      </c>
      <c r="F3837" t="s">
        <v>82</v>
      </c>
      <c r="G3837" t="s">
        <v>83</v>
      </c>
      <c r="H3837" t="s">
        <v>3018</v>
      </c>
      <c r="I3837">
        <v>2016</v>
      </c>
      <c r="K3837" s="6">
        <v>42735</v>
      </c>
      <c r="L3837">
        <v>0</v>
      </c>
      <c r="N3837" t="s">
        <v>178</v>
      </c>
      <c r="O3837" s="8">
        <v>3.41</v>
      </c>
      <c r="P3837" s="8">
        <v>3.4</v>
      </c>
      <c r="Q3837" s="8">
        <v>3.32</v>
      </c>
      <c r="R3837" s="8">
        <v>3.45</v>
      </c>
      <c r="S3837" s="8">
        <v>3.28</v>
      </c>
      <c r="T3837" s="8">
        <v>3.81</v>
      </c>
      <c r="U3837" s="8">
        <v>0.11</v>
      </c>
      <c r="V3837" s="9">
        <v>29</v>
      </c>
      <c r="W3837" s="8">
        <v>0.13000000000000034</v>
      </c>
      <c r="X3837" s="8">
        <v>0.53000000000000025</v>
      </c>
      <c r="Y3837" s="8">
        <v>1.0000000000000231E-2</v>
      </c>
      <c r="Z3837" s="8">
        <v>0</v>
      </c>
      <c r="AA3837">
        <v>0</v>
      </c>
      <c r="AF3837" t="s">
        <v>3019</v>
      </c>
      <c r="AG3837" t="s">
        <v>87</v>
      </c>
      <c r="AH3837" t="s">
        <v>88</v>
      </c>
      <c r="AI3837" t="s">
        <v>89</v>
      </c>
      <c r="AJ3837" s="7">
        <v>42735</v>
      </c>
      <c r="AK3837" t="s">
        <v>4356</v>
      </c>
      <c r="AL3837" t="s">
        <v>393</v>
      </c>
      <c r="AM3837" t="s">
        <v>3020</v>
      </c>
      <c r="AN3837" t="s">
        <v>4364</v>
      </c>
      <c r="AO3837" t="str">
        <f>TEXT(A3837,"yyyy-mm-dd")</f>
        <v>2016-12-31</v>
      </c>
    </row>
    <row r="3838" spans="1:41">
      <c r="A3838" s="6" t="s">
        <v>4355</v>
      </c>
      <c r="B3838">
        <v>2016</v>
      </c>
      <c r="C3838">
        <v>12</v>
      </c>
      <c r="E3838" t="s">
        <v>81</v>
      </c>
      <c r="F3838" t="s">
        <v>82</v>
      </c>
      <c r="G3838" t="s">
        <v>774</v>
      </c>
      <c r="H3838" t="s">
        <v>775</v>
      </c>
      <c r="K3838" s="6"/>
      <c r="O3838" s="8">
        <v>3.65</v>
      </c>
      <c r="P3838" s="8">
        <v>3.65</v>
      </c>
      <c r="Q3838" s="8">
        <v>3.44</v>
      </c>
      <c r="R3838" s="8">
        <v>3.85</v>
      </c>
      <c r="S3838" s="8">
        <v>3.1</v>
      </c>
      <c r="T3838" s="8">
        <v>4.3499999999999996</v>
      </c>
      <c r="U3838" s="8">
        <v>0.35</v>
      </c>
      <c r="V3838" s="9">
        <v>24</v>
      </c>
      <c r="W3838" s="8">
        <v>0.41000000000000014</v>
      </c>
      <c r="X3838" s="8">
        <v>1.2499999999999996</v>
      </c>
      <c r="Y3838" s="8">
        <v>0</v>
      </c>
      <c r="Z3838" s="8">
        <v>0.10999999999999988</v>
      </c>
      <c r="AA3838">
        <v>-4.0000000000000036E-2</v>
      </c>
      <c r="AF3838" t="s">
        <v>776</v>
      </c>
      <c r="AG3838" t="s">
        <v>777</v>
      </c>
      <c r="AH3838" t="s">
        <v>778</v>
      </c>
      <c r="AI3838" t="s">
        <v>779</v>
      </c>
      <c r="AJ3838" s="7"/>
      <c r="AK3838" t="s">
        <v>4356</v>
      </c>
      <c r="AL3838" t="s">
        <v>91</v>
      </c>
      <c r="AM3838" t="s">
        <v>775</v>
      </c>
      <c r="AN3838" t="s">
        <v>4393</v>
      </c>
      <c r="AO3838" t="str">
        <f>TEXT(A3838,"yyyy-mm-dd")</f>
        <v>2016-12-31</v>
      </c>
    </row>
    <row r="3839" spans="1:41">
      <c r="A3839" s="6" t="s">
        <v>4355</v>
      </c>
      <c r="B3839">
        <v>2016</v>
      </c>
      <c r="C3839">
        <v>12</v>
      </c>
      <c r="E3839" t="s">
        <v>81</v>
      </c>
      <c r="F3839" t="s">
        <v>82</v>
      </c>
      <c r="G3839" t="s">
        <v>774</v>
      </c>
      <c r="H3839" t="s">
        <v>1536</v>
      </c>
      <c r="K3839" s="6"/>
      <c r="O3839" s="8">
        <v>3.42</v>
      </c>
      <c r="P3839" s="8">
        <v>3.45</v>
      </c>
      <c r="Q3839" s="8">
        <v>3.02</v>
      </c>
      <c r="R3839" s="8">
        <v>3.6</v>
      </c>
      <c r="S3839" s="8">
        <v>3</v>
      </c>
      <c r="T3839" s="8">
        <v>4.13</v>
      </c>
      <c r="U3839" s="8">
        <v>0.35</v>
      </c>
      <c r="V3839" s="9">
        <v>24</v>
      </c>
      <c r="W3839" s="8">
        <v>0.58000000000000007</v>
      </c>
      <c r="X3839" s="8">
        <v>1.1299999999999999</v>
      </c>
      <c r="Y3839" s="8">
        <v>-3.0000000000000249E-2</v>
      </c>
      <c r="Z3839" s="8">
        <v>5.0000000000000266E-2</v>
      </c>
      <c r="AA3839">
        <v>0.16000000000000014</v>
      </c>
      <c r="AF3839" t="s">
        <v>1537</v>
      </c>
      <c r="AG3839" t="s">
        <v>777</v>
      </c>
      <c r="AH3839" t="s">
        <v>778</v>
      </c>
      <c r="AI3839" t="s">
        <v>1538</v>
      </c>
      <c r="AJ3839" s="7"/>
      <c r="AK3839" t="s">
        <v>4356</v>
      </c>
      <c r="AL3839" t="s">
        <v>91</v>
      </c>
      <c r="AM3839" t="s">
        <v>1536</v>
      </c>
      <c r="AN3839" t="s">
        <v>4394</v>
      </c>
      <c r="AO3839" t="str">
        <f>TEXT(A3839,"yyyy-mm-dd")</f>
        <v>2016-12-31</v>
      </c>
    </row>
    <row r="3840" spans="1:41">
      <c r="A3840" s="6" t="s">
        <v>4355</v>
      </c>
      <c r="B3840">
        <v>2016</v>
      </c>
      <c r="C3840">
        <v>12</v>
      </c>
      <c r="E3840" t="s">
        <v>392</v>
      </c>
      <c r="F3840" t="s">
        <v>82</v>
      </c>
      <c r="G3840" t="s">
        <v>774</v>
      </c>
      <c r="H3840" t="s">
        <v>775</v>
      </c>
      <c r="K3840" s="6"/>
      <c r="O3840" s="8">
        <v>3.58</v>
      </c>
      <c r="P3840" s="8">
        <v>3.5</v>
      </c>
      <c r="Q3840" s="8">
        <v>3.3</v>
      </c>
      <c r="R3840" s="8">
        <v>3.89</v>
      </c>
      <c r="S3840" s="8">
        <v>2.96</v>
      </c>
      <c r="T3840" s="8">
        <v>4.4000000000000004</v>
      </c>
      <c r="U3840" s="8">
        <v>0.39</v>
      </c>
      <c r="V3840" s="9">
        <v>21</v>
      </c>
      <c r="W3840" s="8">
        <v>0.5900000000000003</v>
      </c>
      <c r="X3840" s="8">
        <v>1.4400000000000004</v>
      </c>
      <c r="Y3840" s="8">
        <v>8.0000000000000071E-2</v>
      </c>
      <c r="Z3840" s="8">
        <v>0.10000000000000009</v>
      </c>
      <c r="AA3840">
        <v>0.21000000000000041</v>
      </c>
      <c r="AF3840" t="s">
        <v>776</v>
      </c>
      <c r="AG3840" t="s">
        <v>777</v>
      </c>
      <c r="AH3840" t="s">
        <v>778</v>
      </c>
      <c r="AI3840" t="s">
        <v>779</v>
      </c>
      <c r="AJ3840" s="7"/>
      <c r="AK3840" t="s">
        <v>4356</v>
      </c>
      <c r="AL3840" t="s">
        <v>393</v>
      </c>
      <c r="AM3840" t="s">
        <v>775</v>
      </c>
      <c r="AN3840" t="s">
        <v>4395</v>
      </c>
      <c r="AO3840" t="str">
        <f>TEXT(A3840,"yyyy-mm-dd")</f>
        <v>2016-12-31</v>
      </c>
    </row>
    <row r="3841" spans="1:41">
      <c r="A3841" s="6" t="s">
        <v>4355</v>
      </c>
      <c r="B3841">
        <v>2016</v>
      </c>
      <c r="C3841">
        <v>12</v>
      </c>
      <c r="E3841" t="s">
        <v>392</v>
      </c>
      <c r="F3841" t="s">
        <v>82</v>
      </c>
      <c r="G3841" t="s">
        <v>774</v>
      </c>
      <c r="H3841" t="s">
        <v>1536</v>
      </c>
      <c r="K3841" s="6"/>
      <c r="O3841" s="8">
        <v>3.33</v>
      </c>
      <c r="P3841" s="8">
        <v>3.35</v>
      </c>
      <c r="Q3841" s="8">
        <v>3</v>
      </c>
      <c r="R3841" s="8">
        <v>3.5</v>
      </c>
      <c r="S3841" s="8">
        <v>2.41</v>
      </c>
      <c r="T3841" s="8">
        <v>4.05</v>
      </c>
      <c r="U3841" s="8">
        <v>0.41</v>
      </c>
      <c r="V3841" s="9">
        <v>21</v>
      </c>
      <c r="W3841" s="8">
        <v>0.5</v>
      </c>
      <c r="X3841" s="8">
        <v>1.6399999999999997</v>
      </c>
      <c r="Y3841" s="8">
        <v>-2.0000000000000018E-2</v>
      </c>
      <c r="Z3841" s="8">
        <v>5.0000000000000266E-2</v>
      </c>
      <c r="AA3841">
        <v>0.10000000000000009</v>
      </c>
      <c r="AF3841" t="s">
        <v>1537</v>
      </c>
      <c r="AG3841" t="s">
        <v>777</v>
      </c>
      <c r="AH3841" t="s">
        <v>778</v>
      </c>
      <c r="AI3841" t="s">
        <v>1538</v>
      </c>
      <c r="AJ3841" s="7"/>
      <c r="AK3841" t="s">
        <v>4356</v>
      </c>
      <c r="AL3841" t="s">
        <v>393</v>
      </c>
      <c r="AM3841" t="s">
        <v>1536</v>
      </c>
      <c r="AN3841" t="s">
        <v>4396</v>
      </c>
      <c r="AO3841" t="str">
        <f>TEXT(A3841,"yyyy-mm-dd")</f>
        <v>2016-12-31</v>
      </c>
    </row>
    <row r="3842" spans="1:41">
      <c r="A3842" s="6" t="s">
        <v>4355</v>
      </c>
      <c r="B3842">
        <v>2016</v>
      </c>
      <c r="C3842">
        <v>12</v>
      </c>
      <c r="E3842" t="s">
        <v>112</v>
      </c>
      <c r="F3842" t="s">
        <v>113</v>
      </c>
      <c r="G3842" t="s">
        <v>83</v>
      </c>
      <c r="H3842" t="s">
        <v>4360</v>
      </c>
      <c r="I3842">
        <v>2019</v>
      </c>
      <c r="K3842" s="6">
        <v>43830</v>
      </c>
      <c r="L3842">
        <v>36</v>
      </c>
      <c r="N3842" t="s">
        <v>924</v>
      </c>
      <c r="O3842" s="8">
        <v>6.87</v>
      </c>
      <c r="P3842" s="8">
        <v>7</v>
      </c>
      <c r="Q3842" s="8">
        <v>6.5</v>
      </c>
      <c r="R3842" s="8">
        <v>7.5</v>
      </c>
      <c r="S3842" s="8">
        <v>5.31</v>
      </c>
      <c r="T3842" s="8">
        <v>8</v>
      </c>
      <c r="U3842" s="8">
        <v>0.77</v>
      </c>
      <c r="V3842" s="9">
        <v>17</v>
      </c>
      <c r="W3842" s="8">
        <v>1</v>
      </c>
      <c r="X3842" s="8">
        <v>2.6900000000000004</v>
      </c>
      <c r="Y3842" s="8">
        <v>-0.12999999999999989</v>
      </c>
      <c r="Z3842" s="8"/>
      <c r="AF3842" t="s">
        <v>4401</v>
      </c>
      <c r="AG3842" t="s">
        <v>115</v>
      </c>
      <c r="AH3842" t="s">
        <v>116</v>
      </c>
      <c r="AI3842" t="s">
        <v>926</v>
      </c>
      <c r="AJ3842" s="7">
        <v>43830</v>
      </c>
      <c r="AK3842" t="s">
        <v>4356</v>
      </c>
      <c r="AL3842" t="s">
        <v>118</v>
      </c>
      <c r="AM3842" t="s">
        <v>4362</v>
      </c>
      <c r="AN3842" t="s">
        <v>4402</v>
      </c>
      <c r="AO3842" t="str">
        <f>TEXT(A3842,"yyyy-mm-dd")</f>
        <v>2016-12-31</v>
      </c>
    </row>
    <row r="3843" spans="1:41">
      <c r="A3843" s="6" t="s">
        <v>4355</v>
      </c>
      <c r="B3843">
        <v>2016</v>
      </c>
      <c r="C3843">
        <v>12</v>
      </c>
      <c r="E3843" t="s">
        <v>2881</v>
      </c>
      <c r="F3843" t="s">
        <v>113</v>
      </c>
      <c r="G3843" t="s">
        <v>83</v>
      </c>
      <c r="H3843" t="s">
        <v>4360</v>
      </c>
      <c r="I3843">
        <v>2019</v>
      </c>
      <c r="K3843" s="6">
        <v>43830</v>
      </c>
      <c r="L3843">
        <v>36</v>
      </c>
      <c r="N3843" t="s">
        <v>924</v>
      </c>
      <c r="O3843" s="8">
        <v>8.2100000000000009</v>
      </c>
      <c r="P3843" s="8">
        <v>8.15</v>
      </c>
      <c r="Q3843" s="8">
        <v>7.71</v>
      </c>
      <c r="R3843" s="8">
        <v>8.93</v>
      </c>
      <c r="S3843" s="8">
        <v>5.84</v>
      </c>
      <c r="T3843" s="8">
        <v>10.69</v>
      </c>
      <c r="U3843" s="8">
        <v>1.28</v>
      </c>
      <c r="V3843" s="9">
        <v>14</v>
      </c>
      <c r="W3843" s="8">
        <v>1.2199999999999998</v>
      </c>
      <c r="X3843" s="8">
        <v>4.8499999999999996</v>
      </c>
      <c r="Y3843" s="8">
        <v>6.0000000000000497E-2</v>
      </c>
      <c r="Z3843" s="8"/>
      <c r="AF3843" t="s">
        <v>4406</v>
      </c>
      <c r="AG3843" t="s">
        <v>2883</v>
      </c>
      <c r="AH3843" t="s">
        <v>2884</v>
      </c>
      <c r="AI3843" t="s">
        <v>926</v>
      </c>
      <c r="AJ3843" s="7">
        <v>43830</v>
      </c>
      <c r="AK3843" t="s">
        <v>4356</v>
      </c>
      <c r="AL3843" t="s">
        <v>2885</v>
      </c>
      <c r="AM3843" t="s">
        <v>4362</v>
      </c>
      <c r="AN3843" t="s">
        <v>4407</v>
      </c>
      <c r="AO3843" t="str">
        <f>TEXT(A3843,"yyyy-mm-dd")</f>
        <v>2016-12-31</v>
      </c>
    </row>
    <row r="3844" spans="1:41">
      <c r="A3844" s="6" t="s">
        <v>4355</v>
      </c>
      <c r="B3844">
        <v>2016</v>
      </c>
      <c r="C3844">
        <v>12</v>
      </c>
      <c r="E3844" t="s">
        <v>112</v>
      </c>
      <c r="F3844" t="s">
        <v>113</v>
      </c>
      <c r="G3844" t="s">
        <v>83</v>
      </c>
      <c r="H3844" t="s">
        <v>3889</v>
      </c>
      <c r="I3844">
        <v>2018</v>
      </c>
      <c r="K3844" s="6">
        <v>43465</v>
      </c>
      <c r="L3844">
        <v>24</v>
      </c>
      <c r="N3844" t="s">
        <v>368</v>
      </c>
      <c r="O3844" s="8">
        <v>6.79</v>
      </c>
      <c r="P3844" s="8">
        <v>6.83</v>
      </c>
      <c r="Q3844" s="8">
        <v>6.53</v>
      </c>
      <c r="R3844" s="8">
        <v>7.02</v>
      </c>
      <c r="S3844" s="8">
        <v>5.65</v>
      </c>
      <c r="T3844" s="8">
        <v>7.76</v>
      </c>
      <c r="U3844" s="8">
        <v>0.51</v>
      </c>
      <c r="V3844" s="9">
        <v>21</v>
      </c>
      <c r="W3844" s="8">
        <v>0.48999999999999932</v>
      </c>
      <c r="X3844" s="8">
        <v>2.1099999999999994</v>
      </c>
      <c r="Y3844" s="8">
        <v>-4.0000000000000036E-2</v>
      </c>
      <c r="Z3844" s="8">
        <v>3.0000000000000249E-2</v>
      </c>
      <c r="AA3844">
        <v>-6.0000000000000497E-2</v>
      </c>
      <c r="AF3844" t="s">
        <v>3929</v>
      </c>
      <c r="AG3844" t="s">
        <v>115</v>
      </c>
      <c r="AH3844" t="s">
        <v>116</v>
      </c>
      <c r="AI3844" t="s">
        <v>359</v>
      </c>
      <c r="AJ3844" s="7">
        <v>43465</v>
      </c>
      <c r="AK3844" t="s">
        <v>4356</v>
      </c>
      <c r="AL3844" t="s">
        <v>118</v>
      </c>
      <c r="AM3844" t="s">
        <v>3891</v>
      </c>
      <c r="AN3844" t="s">
        <v>4400</v>
      </c>
      <c r="AO3844" t="str">
        <f>TEXT(A3844,"yyyy-mm-dd")</f>
        <v>2016-12-31</v>
      </c>
    </row>
    <row r="3845" spans="1:41">
      <c r="A3845" s="6" t="s">
        <v>4355</v>
      </c>
      <c r="B3845">
        <v>2016</v>
      </c>
      <c r="C3845">
        <v>12</v>
      </c>
      <c r="E3845" t="s">
        <v>2881</v>
      </c>
      <c r="F3845" t="s">
        <v>113</v>
      </c>
      <c r="G3845" t="s">
        <v>83</v>
      </c>
      <c r="H3845" t="s">
        <v>3889</v>
      </c>
      <c r="I3845">
        <v>2018</v>
      </c>
      <c r="K3845" s="6">
        <v>43465</v>
      </c>
      <c r="L3845">
        <v>24</v>
      </c>
      <c r="N3845" t="s">
        <v>368</v>
      </c>
      <c r="O3845" s="8">
        <v>8.2899999999999991</v>
      </c>
      <c r="P3845" s="8">
        <v>8.27</v>
      </c>
      <c r="Q3845" s="8">
        <v>7.88</v>
      </c>
      <c r="R3845" s="8">
        <v>8.77</v>
      </c>
      <c r="S3845" s="8">
        <v>5.9</v>
      </c>
      <c r="T3845" s="8">
        <v>9.9700000000000006</v>
      </c>
      <c r="U3845" s="8">
        <v>0.98</v>
      </c>
      <c r="V3845" s="9">
        <v>15</v>
      </c>
      <c r="W3845" s="8">
        <v>0.88999999999999968</v>
      </c>
      <c r="X3845" s="8">
        <v>4.07</v>
      </c>
      <c r="Y3845" s="8">
        <v>1.9999999999999574E-2</v>
      </c>
      <c r="Z3845" s="8">
        <v>3.9999999999999147E-2</v>
      </c>
      <c r="AA3845">
        <v>-1.9999999999999574E-2</v>
      </c>
      <c r="AF3845" t="s">
        <v>3934</v>
      </c>
      <c r="AG3845" t="s">
        <v>2883</v>
      </c>
      <c r="AH3845" t="s">
        <v>2884</v>
      </c>
      <c r="AI3845" t="s">
        <v>359</v>
      </c>
      <c r="AJ3845" s="7">
        <v>43465</v>
      </c>
      <c r="AK3845" t="s">
        <v>4356</v>
      </c>
      <c r="AL3845" t="s">
        <v>2885</v>
      </c>
      <c r="AM3845" t="s">
        <v>3891</v>
      </c>
      <c r="AN3845" t="s">
        <v>4405</v>
      </c>
      <c r="AO3845" t="str">
        <f>TEXT(A3845,"yyyy-mm-dd")</f>
        <v>2016-12-31</v>
      </c>
    </row>
    <row r="3846" spans="1:41">
      <c r="A3846" s="6" t="s">
        <v>4355</v>
      </c>
      <c r="B3846">
        <v>2016</v>
      </c>
      <c r="C3846">
        <v>12</v>
      </c>
      <c r="E3846" t="s">
        <v>112</v>
      </c>
      <c r="F3846" t="s">
        <v>113</v>
      </c>
      <c r="G3846" t="s">
        <v>83</v>
      </c>
      <c r="H3846" t="s">
        <v>3453</v>
      </c>
      <c r="I3846">
        <v>2017</v>
      </c>
      <c r="K3846" s="6">
        <v>43100</v>
      </c>
      <c r="L3846">
        <v>12</v>
      </c>
      <c r="N3846" t="s">
        <v>261</v>
      </c>
      <c r="O3846" s="8">
        <v>6.44</v>
      </c>
      <c r="P3846" s="8">
        <v>6.5</v>
      </c>
      <c r="Q3846" s="8">
        <v>6.21</v>
      </c>
      <c r="R3846" s="8">
        <v>6.63</v>
      </c>
      <c r="S3846" s="8">
        <v>5.78</v>
      </c>
      <c r="T3846" s="8">
        <v>7.1</v>
      </c>
      <c r="U3846" s="8">
        <v>0.33</v>
      </c>
      <c r="V3846" s="9">
        <v>26</v>
      </c>
      <c r="W3846" s="8">
        <v>0.41999999999999993</v>
      </c>
      <c r="X3846" s="8">
        <v>1.3199999999999994</v>
      </c>
      <c r="Y3846" s="8">
        <v>-5.9999999999999609E-2</v>
      </c>
      <c r="Z3846" s="8">
        <v>0</v>
      </c>
      <c r="AA3846">
        <v>-0.19000000000000039</v>
      </c>
      <c r="AF3846" t="s">
        <v>3493</v>
      </c>
      <c r="AG3846" t="s">
        <v>115</v>
      </c>
      <c r="AH3846" t="s">
        <v>116</v>
      </c>
      <c r="AI3846" t="s">
        <v>230</v>
      </c>
      <c r="AJ3846" s="7">
        <v>43100</v>
      </c>
      <c r="AK3846" t="s">
        <v>4356</v>
      </c>
      <c r="AL3846" t="s">
        <v>118</v>
      </c>
      <c r="AM3846" t="s">
        <v>3455</v>
      </c>
      <c r="AN3846" t="s">
        <v>4399</v>
      </c>
      <c r="AO3846" t="str">
        <f>TEXT(A3846,"yyyy-mm-dd")</f>
        <v>2016-12-31</v>
      </c>
    </row>
    <row r="3847" spans="1:41">
      <c r="A3847" s="6" t="s">
        <v>4355</v>
      </c>
      <c r="B3847">
        <v>2016</v>
      </c>
      <c r="C3847">
        <v>12</v>
      </c>
      <c r="E3847" t="s">
        <v>2881</v>
      </c>
      <c r="F3847" t="s">
        <v>113</v>
      </c>
      <c r="G3847" t="s">
        <v>83</v>
      </c>
      <c r="H3847" t="s">
        <v>3453</v>
      </c>
      <c r="I3847">
        <v>2017</v>
      </c>
      <c r="K3847" s="6">
        <v>43100</v>
      </c>
      <c r="L3847">
        <v>12</v>
      </c>
      <c r="N3847" t="s">
        <v>261</v>
      </c>
      <c r="O3847" s="8">
        <v>7.92</v>
      </c>
      <c r="P3847" s="8">
        <v>7.8</v>
      </c>
      <c r="Q3847" s="8">
        <v>7.48</v>
      </c>
      <c r="R3847" s="8">
        <v>8.3000000000000007</v>
      </c>
      <c r="S3847" s="8">
        <v>6.52</v>
      </c>
      <c r="T3847" s="8">
        <v>9.3000000000000007</v>
      </c>
      <c r="U3847" s="8">
        <v>0.76</v>
      </c>
      <c r="V3847" s="9">
        <v>18</v>
      </c>
      <c r="W3847" s="8">
        <v>0.82000000000000028</v>
      </c>
      <c r="X3847" s="8">
        <v>2.7800000000000011</v>
      </c>
      <c r="Y3847" s="8">
        <v>0.12000000000000011</v>
      </c>
      <c r="Z3847" s="8">
        <v>0</v>
      </c>
      <c r="AA3847">
        <v>0.14000000000000057</v>
      </c>
      <c r="AF3847" t="s">
        <v>3498</v>
      </c>
      <c r="AG3847" t="s">
        <v>2883</v>
      </c>
      <c r="AH3847" t="s">
        <v>2884</v>
      </c>
      <c r="AI3847" t="s">
        <v>230</v>
      </c>
      <c r="AJ3847" s="7">
        <v>43100</v>
      </c>
      <c r="AK3847" t="s">
        <v>4356</v>
      </c>
      <c r="AL3847" t="s">
        <v>2885</v>
      </c>
      <c r="AM3847" t="s">
        <v>3455</v>
      </c>
      <c r="AN3847" t="s">
        <v>4404</v>
      </c>
      <c r="AO3847" t="str">
        <f>TEXT(A3847,"yyyy-mm-dd")</f>
        <v>2016-12-31</v>
      </c>
    </row>
    <row r="3848" spans="1:41">
      <c r="A3848" s="6" t="s">
        <v>4355</v>
      </c>
      <c r="B3848">
        <v>2016</v>
      </c>
      <c r="C3848">
        <v>12</v>
      </c>
      <c r="E3848" t="s">
        <v>112</v>
      </c>
      <c r="F3848" t="s">
        <v>113</v>
      </c>
      <c r="G3848" t="s">
        <v>83</v>
      </c>
      <c r="H3848" t="s">
        <v>3018</v>
      </c>
      <c r="I3848">
        <v>2016</v>
      </c>
      <c r="K3848" s="6">
        <v>42735</v>
      </c>
      <c r="L3848">
        <v>0</v>
      </c>
      <c r="N3848" t="s">
        <v>178</v>
      </c>
      <c r="O3848" s="8">
        <v>5.6</v>
      </c>
      <c r="P3848" s="8">
        <v>5.64</v>
      </c>
      <c r="Q3848" s="8">
        <v>5.51</v>
      </c>
      <c r="R3848" s="8">
        <v>5.75</v>
      </c>
      <c r="S3848" s="8">
        <v>4.74</v>
      </c>
      <c r="T3848" s="8">
        <v>5.85</v>
      </c>
      <c r="U3848" s="8">
        <v>0.24</v>
      </c>
      <c r="V3848" s="9">
        <v>25</v>
      </c>
      <c r="W3848" s="8">
        <v>0.24000000000000021</v>
      </c>
      <c r="X3848" s="8">
        <v>1.1099999999999994</v>
      </c>
      <c r="Y3848" s="8">
        <v>-4.0000000000000036E-2</v>
      </c>
      <c r="Z3848" s="8">
        <v>-1.0000000000000675E-2</v>
      </c>
      <c r="AA3848">
        <v>-4.0000000000000036E-2</v>
      </c>
      <c r="AF3848" t="s">
        <v>3059</v>
      </c>
      <c r="AG3848" t="s">
        <v>115</v>
      </c>
      <c r="AH3848" t="s">
        <v>116</v>
      </c>
      <c r="AI3848" t="s">
        <v>117</v>
      </c>
      <c r="AJ3848" s="7">
        <v>42735</v>
      </c>
      <c r="AK3848" t="s">
        <v>4356</v>
      </c>
      <c r="AL3848" t="s">
        <v>118</v>
      </c>
      <c r="AM3848" t="s">
        <v>3020</v>
      </c>
      <c r="AN3848" t="s">
        <v>4398</v>
      </c>
      <c r="AO3848" t="str">
        <f>TEXT(A3848,"yyyy-mm-dd")</f>
        <v>2016-12-31</v>
      </c>
    </row>
    <row r="3849" spans="1:41">
      <c r="A3849" s="6" t="s">
        <v>4355</v>
      </c>
      <c r="B3849">
        <v>2016</v>
      </c>
      <c r="C3849">
        <v>12</v>
      </c>
      <c r="E3849" t="s">
        <v>2881</v>
      </c>
      <c r="F3849" t="s">
        <v>113</v>
      </c>
      <c r="G3849" t="s">
        <v>83</v>
      </c>
      <c r="H3849" t="s">
        <v>3018</v>
      </c>
      <c r="I3849">
        <v>2016</v>
      </c>
      <c r="K3849" s="6">
        <v>42735</v>
      </c>
      <c r="L3849">
        <v>0</v>
      </c>
      <c r="N3849" t="s">
        <v>178</v>
      </c>
      <c r="O3849" s="8">
        <v>7.24</v>
      </c>
      <c r="P3849" s="8">
        <v>7.38</v>
      </c>
      <c r="Q3849" s="8">
        <v>7.21</v>
      </c>
      <c r="R3849" s="8">
        <v>7.5</v>
      </c>
      <c r="S3849" s="8">
        <v>6.25</v>
      </c>
      <c r="T3849" s="8">
        <v>7.6</v>
      </c>
      <c r="U3849" s="8">
        <v>0.43</v>
      </c>
      <c r="V3849" s="9">
        <v>18</v>
      </c>
      <c r="W3849" s="8">
        <v>0.29000000000000004</v>
      </c>
      <c r="X3849" s="8">
        <v>1.3499999999999996</v>
      </c>
      <c r="Y3849" s="8">
        <v>-0.13999999999999968</v>
      </c>
      <c r="Z3849" s="8">
        <v>-4.0000000000000036E-2</v>
      </c>
      <c r="AA3849">
        <v>-0.16000000000000014</v>
      </c>
      <c r="AF3849" t="s">
        <v>3099</v>
      </c>
      <c r="AG3849" t="s">
        <v>2883</v>
      </c>
      <c r="AH3849" t="s">
        <v>2884</v>
      </c>
      <c r="AI3849" t="s">
        <v>117</v>
      </c>
      <c r="AJ3849" s="7">
        <v>42735</v>
      </c>
      <c r="AK3849" t="s">
        <v>4356</v>
      </c>
      <c r="AL3849" t="s">
        <v>2885</v>
      </c>
      <c r="AM3849" t="s">
        <v>3020</v>
      </c>
      <c r="AN3849" t="s">
        <v>4403</v>
      </c>
      <c r="AO3849" t="str">
        <f>TEXT(A3849,"yyyy-mm-dd")</f>
        <v>2016-12-31</v>
      </c>
    </row>
    <row r="3850" spans="1:41">
      <c r="A3850" s="6" t="s">
        <v>4408</v>
      </c>
      <c r="B3850">
        <v>2017</v>
      </c>
      <c r="C3850">
        <v>1</v>
      </c>
      <c r="E3850" t="s">
        <v>1907</v>
      </c>
      <c r="F3850" t="s">
        <v>1908</v>
      </c>
      <c r="G3850" t="s">
        <v>102</v>
      </c>
      <c r="H3850" t="s">
        <v>4379</v>
      </c>
      <c r="I3850">
        <v>2018</v>
      </c>
      <c r="J3850">
        <v>4</v>
      </c>
      <c r="K3850" s="6">
        <v>43465</v>
      </c>
      <c r="L3850">
        <v>23</v>
      </c>
      <c r="M3850">
        <v>8</v>
      </c>
      <c r="N3850" t="s">
        <v>95</v>
      </c>
      <c r="O3850" s="8">
        <v>7.31</v>
      </c>
      <c r="P3850" s="8">
        <v>7.25</v>
      </c>
      <c r="Q3850" s="8">
        <v>6.81</v>
      </c>
      <c r="R3850" s="8">
        <v>7.5</v>
      </c>
      <c r="S3850" s="8">
        <v>6</v>
      </c>
      <c r="T3850" s="8">
        <v>8.75</v>
      </c>
      <c r="U3850" s="8">
        <v>0.63</v>
      </c>
      <c r="V3850" s="9">
        <v>30</v>
      </c>
      <c r="W3850" s="8">
        <v>0.69000000000000039</v>
      </c>
      <c r="X3850" s="8">
        <v>2.75</v>
      </c>
      <c r="Y3850" s="8">
        <v>5.9999999999999609E-2</v>
      </c>
      <c r="Z3850" s="8">
        <v>0.5</v>
      </c>
      <c r="AA3850">
        <v>0.13000000000000078</v>
      </c>
      <c r="AF3850" t="s">
        <v>4391</v>
      </c>
      <c r="AG3850" t="s">
        <v>1910</v>
      </c>
      <c r="AH3850" t="s">
        <v>1911</v>
      </c>
      <c r="AI3850" t="s">
        <v>1944</v>
      </c>
      <c r="AJ3850" s="7">
        <v>43465</v>
      </c>
      <c r="AK3850" t="s">
        <v>4409</v>
      </c>
      <c r="AL3850" t="s">
        <v>1908</v>
      </c>
      <c r="AM3850" t="s">
        <v>4381</v>
      </c>
      <c r="AN3850" t="s">
        <v>4432</v>
      </c>
      <c r="AO3850" t="str">
        <f>TEXT(A3850,"yyyy-mm-dd")</f>
        <v>2017-01-31</v>
      </c>
    </row>
    <row r="3851" spans="1:41">
      <c r="A3851" s="6" t="s">
        <v>4408</v>
      </c>
      <c r="B3851">
        <v>2017</v>
      </c>
      <c r="C3851">
        <v>1</v>
      </c>
      <c r="E3851" t="s">
        <v>1907</v>
      </c>
      <c r="F3851" t="s">
        <v>1908</v>
      </c>
      <c r="G3851" t="s">
        <v>102</v>
      </c>
      <c r="H3851" t="s">
        <v>4240</v>
      </c>
      <c r="I3851">
        <v>2018</v>
      </c>
      <c r="J3851">
        <v>3</v>
      </c>
      <c r="K3851" s="6">
        <v>43373</v>
      </c>
      <c r="L3851">
        <v>20</v>
      </c>
      <c r="M3851">
        <v>7</v>
      </c>
      <c r="N3851" t="s">
        <v>185</v>
      </c>
      <c r="O3851" s="8">
        <v>7.27</v>
      </c>
      <c r="P3851" s="8">
        <v>7.25</v>
      </c>
      <c r="Q3851" s="8">
        <v>6.93</v>
      </c>
      <c r="R3851" s="8">
        <v>7.5</v>
      </c>
      <c r="S3851" s="8">
        <v>6.2</v>
      </c>
      <c r="T3851" s="8">
        <v>8.75</v>
      </c>
      <c r="U3851" s="8">
        <v>0.56999999999999995</v>
      </c>
      <c r="V3851" s="9">
        <v>30</v>
      </c>
      <c r="W3851" s="8">
        <v>0.57000000000000028</v>
      </c>
      <c r="X3851" s="8">
        <v>2.5499999999999998</v>
      </c>
      <c r="Y3851" s="8">
        <v>1.9999999999999574E-2</v>
      </c>
      <c r="Z3851" s="8">
        <v>0.5</v>
      </c>
      <c r="AA3851">
        <v>-0.17999999999999972</v>
      </c>
      <c r="AF3851" t="s">
        <v>4241</v>
      </c>
      <c r="AG3851" t="s">
        <v>1910</v>
      </c>
      <c r="AH3851" t="s">
        <v>1911</v>
      </c>
      <c r="AI3851" t="s">
        <v>1939</v>
      </c>
      <c r="AJ3851" s="7">
        <v>43373</v>
      </c>
      <c r="AK3851" t="s">
        <v>4409</v>
      </c>
      <c r="AL3851" t="s">
        <v>1908</v>
      </c>
      <c r="AM3851" t="s">
        <v>4242</v>
      </c>
      <c r="AN3851" t="s">
        <v>4431</v>
      </c>
      <c r="AO3851" t="str">
        <f>TEXT(A3851,"yyyy-mm-dd")</f>
        <v>2017-01-31</v>
      </c>
    </row>
    <row r="3852" spans="1:41">
      <c r="A3852" s="6" t="s">
        <v>4408</v>
      </c>
      <c r="B3852">
        <v>2017</v>
      </c>
      <c r="C3852">
        <v>1</v>
      </c>
      <c r="E3852" t="s">
        <v>1907</v>
      </c>
      <c r="F3852" t="s">
        <v>1908</v>
      </c>
      <c r="G3852" t="s">
        <v>102</v>
      </c>
      <c r="H3852" t="s">
        <v>4137</v>
      </c>
      <c r="I3852">
        <v>2018</v>
      </c>
      <c r="J3852">
        <v>2</v>
      </c>
      <c r="K3852" s="6">
        <v>43281</v>
      </c>
      <c r="L3852">
        <v>17</v>
      </c>
      <c r="M3852">
        <v>6</v>
      </c>
      <c r="N3852" t="s">
        <v>214</v>
      </c>
      <c r="O3852" s="8">
        <v>7.24</v>
      </c>
      <c r="P3852" s="8">
        <v>7.25</v>
      </c>
      <c r="Q3852" s="8">
        <v>6.85</v>
      </c>
      <c r="R3852" s="8">
        <v>7.5</v>
      </c>
      <c r="S3852" s="8">
        <v>6.5</v>
      </c>
      <c r="T3852" s="8">
        <v>8.75</v>
      </c>
      <c r="U3852" s="8">
        <v>0.53</v>
      </c>
      <c r="V3852" s="9">
        <v>30</v>
      </c>
      <c r="W3852" s="8">
        <v>0.65000000000000036</v>
      </c>
      <c r="X3852" s="8">
        <v>2.25</v>
      </c>
      <c r="Y3852" s="8">
        <v>-9.9999999999997868E-3</v>
      </c>
      <c r="Z3852" s="8">
        <v>0.5</v>
      </c>
      <c r="AA3852">
        <v>-9.9999999999999645E-2</v>
      </c>
      <c r="AF3852" t="s">
        <v>4138</v>
      </c>
      <c r="AG3852" t="s">
        <v>1910</v>
      </c>
      <c r="AH3852" t="s">
        <v>1911</v>
      </c>
      <c r="AI3852" t="s">
        <v>1934</v>
      </c>
      <c r="AJ3852" s="7">
        <v>43281</v>
      </c>
      <c r="AK3852" t="s">
        <v>4409</v>
      </c>
      <c r="AL3852" t="s">
        <v>1908</v>
      </c>
      <c r="AM3852" t="s">
        <v>4139</v>
      </c>
      <c r="AN3852" t="s">
        <v>4430</v>
      </c>
      <c r="AO3852" t="str">
        <f>TEXT(A3852,"yyyy-mm-dd")</f>
        <v>2017-01-31</v>
      </c>
    </row>
    <row r="3853" spans="1:41">
      <c r="A3853" s="6" t="s">
        <v>4408</v>
      </c>
      <c r="B3853">
        <v>2017</v>
      </c>
      <c r="C3853">
        <v>1</v>
      </c>
      <c r="E3853" t="s">
        <v>1907</v>
      </c>
      <c r="F3853" t="s">
        <v>1908</v>
      </c>
      <c r="G3853" t="s">
        <v>102</v>
      </c>
      <c r="H3853" t="s">
        <v>4030</v>
      </c>
      <c r="I3853">
        <v>2018</v>
      </c>
      <c r="J3853">
        <v>1</v>
      </c>
      <c r="K3853" s="6">
        <v>43190</v>
      </c>
      <c r="L3853">
        <v>14</v>
      </c>
      <c r="M3853">
        <v>5</v>
      </c>
      <c r="N3853" t="s">
        <v>244</v>
      </c>
      <c r="O3853" s="8">
        <v>7.14</v>
      </c>
      <c r="P3853" s="8">
        <v>7</v>
      </c>
      <c r="Q3853" s="8">
        <v>6.75</v>
      </c>
      <c r="R3853" s="8">
        <v>7.44</v>
      </c>
      <c r="S3853" s="8">
        <v>6.25</v>
      </c>
      <c r="T3853" s="8">
        <v>8.5</v>
      </c>
      <c r="U3853" s="8">
        <v>0.49</v>
      </c>
      <c r="V3853" s="9">
        <v>30</v>
      </c>
      <c r="W3853" s="8">
        <v>0.69000000000000039</v>
      </c>
      <c r="X3853" s="8">
        <v>2.25</v>
      </c>
      <c r="Y3853" s="8">
        <v>0.13999999999999968</v>
      </c>
      <c r="Z3853" s="8">
        <v>0.5</v>
      </c>
      <c r="AA3853">
        <v>0.13000000000000078</v>
      </c>
      <c r="AF3853" t="s">
        <v>4031</v>
      </c>
      <c r="AG3853" t="s">
        <v>1910</v>
      </c>
      <c r="AH3853" t="s">
        <v>1911</v>
      </c>
      <c r="AI3853" t="s">
        <v>1929</v>
      </c>
      <c r="AJ3853" s="7">
        <v>43190</v>
      </c>
      <c r="AK3853" t="s">
        <v>4409</v>
      </c>
      <c r="AL3853" t="s">
        <v>1908</v>
      </c>
      <c r="AM3853" t="s">
        <v>4032</v>
      </c>
      <c r="AN3853" t="s">
        <v>4429</v>
      </c>
      <c r="AO3853" t="str">
        <f>TEXT(A3853,"yyyy-mm-dd")</f>
        <v>2017-01-31</v>
      </c>
    </row>
    <row r="3854" spans="1:41">
      <c r="A3854" s="6" t="s">
        <v>4408</v>
      </c>
      <c r="B3854">
        <v>2017</v>
      </c>
      <c r="C3854">
        <v>1</v>
      </c>
      <c r="E3854" t="s">
        <v>1907</v>
      </c>
      <c r="F3854" t="s">
        <v>1908</v>
      </c>
      <c r="G3854" t="s">
        <v>102</v>
      </c>
      <c r="H3854" t="s">
        <v>3908</v>
      </c>
      <c r="I3854">
        <v>2017</v>
      </c>
      <c r="J3854">
        <v>4</v>
      </c>
      <c r="K3854" s="6">
        <v>43100</v>
      </c>
      <c r="L3854">
        <v>11</v>
      </c>
      <c r="M3854">
        <v>4</v>
      </c>
      <c r="N3854" t="s">
        <v>85</v>
      </c>
      <c r="O3854" s="8">
        <v>7.06</v>
      </c>
      <c r="P3854" s="8">
        <v>7</v>
      </c>
      <c r="Q3854" s="8">
        <v>6.75</v>
      </c>
      <c r="R3854" s="8">
        <v>7.25</v>
      </c>
      <c r="S3854" s="8">
        <v>6.25</v>
      </c>
      <c r="T3854" s="8">
        <v>8</v>
      </c>
      <c r="U3854" s="8">
        <v>0.47</v>
      </c>
      <c r="V3854" s="9">
        <v>31</v>
      </c>
      <c r="W3854" s="8">
        <v>0.5</v>
      </c>
      <c r="X3854" s="8">
        <v>1.75</v>
      </c>
      <c r="Y3854" s="8">
        <v>5.9999999999999609E-2</v>
      </c>
      <c r="Z3854" s="8">
        <v>0.5</v>
      </c>
      <c r="AA3854">
        <v>-0.12000000000000011</v>
      </c>
      <c r="AF3854" t="s">
        <v>3919</v>
      </c>
      <c r="AG3854" t="s">
        <v>1910</v>
      </c>
      <c r="AH3854" t="s">
        <v>1911</v>
      </c>
      <c r="AI3854" t="s">
        <v>1924</v>
      </c>
      <c r="AJ3854" s="7">
        <v>43100</v>
      </c>
      <c r="AK3854" t="s">
        <v>4409</v>
      </c>
      <c r="AL3854" t="s">
        <v>1908</v>
      </c>
      <c r="AM3854" t="s">
        <v>3910</v>
      </c>
      <c r="AN3854" t="s">
        <v>4428</v>
      </c>
      <c r="AO3854" t="str">
        <f>TEXT(A3854,"yyyy-mm-dd")</f>
        <v>2017-01-31</v>
      </c>
    </row>
    <row r="3855" spans="1:41">
      <c r="A3855" s="6" t="s">
        <v>4408</v>
      </c>
      <c r="B3855">
        <v>2017</v>
      </c>
      <c r="C3855">
        <v>1</v>
      </c>
      <c r="E3855" t="s">
        <v>1907</v>
      </c>
      <c r="F3855" t="s">
        <v>1908</v>
      </c>
      <c r="G3855" t="s">
        <v>102</v>
      </c>
      <c r="H3855" t="s">
        <v>3804</v>
      </c>
      <c r="I3855">
        <v>2017</v>
      </c>
      <c r="J3855">
        <v>3</v>
      </c>
      <c r="K3855" s="6">
        <v>43008</v>
      </c>
      <c r="L3855">
        <v>8</v>
      </c>
      <c r="M3855">
        <v>3</v>
      </c>
      <c r="N3855" t="s">
        <v>182</v>
      </c>
      <c r="O3855" s="8">
        <v>6.86</v>
      </c>
      <c r="P3855" s="8">
        <v>6.75</v>
      </c>
      <c r="Q3855" s="8">
        <v>6.5</v>
      </c>
      <c r="R3855" s="8">
        <v>7.25</v>
      </c>
      <c r="S3855" s="8">
        <v>6</v>
      </c>
      <c r="T3855" s="8">
        <v>8</v>
      </c>
      <c r="U3855" s="8">
        <v>0.5</v>
      </c>
      <c r="V3855" s="9">
        <v>31</v>
      </c>
      <c r="W3855" s="8">
        <v>0.75</v>
      </c>
      <c r="X3855" s="8">
        <v>2</v>
      </c>
      <c r="Y3855" s="8">
        <v>0.11000000000000032</v>
      </c>
      <c r="Z3855" s="8">
        <v>0.5</v>
      </c>
      <c r="AA3855">
        <v>0.25</v>
      </c>
      <c r="AF3855" t="s">
        <v>3805</v>
      </c>
      <c r="AG3855" t="s">
        <v>1910</v>
      </c>
      <c r="AH3855" t="s">
        <v>1911</v>
      </c>
      <c r="AI3855" t="s">
        <v>1919</v>
      </c>
      <c r="AJ3855" s="7">
        <v>43008</v>
      </c>
      <c r="AK3855" t="s">
        <v>4409</v>
      </c>
      <c r="AL3855" t="s">
        <v>1908</v>
      </c>
      <c r="AM3855" t="s">
        <v>3806</v>
      </c>
      <c r="AN3855" t="s">
        <v>4427</v>
      </c>
      <c r="AO3855" t="str">
        <f>TEXT(A3855,"yyyy-mm-dd")</f>
        <v>2017-01-31</v>
      </c>
    </row>
    <row r="3856" spans="1:41">
      <c r="A3856" s="6" t="s">
        <v>4408</v>
      </c>
      <c r="B3856">
        <v>2017</v>
      </c>
      <c r="C3856">
        <v>1</v>
      </c>
      <c r="E3856" t="s">
        <v>1907</v>
      </c>
      <c r="F3856" t="s">
        <v>1908</v>
      </c>
      <c r="G3856" t="s">
        <v>102</v>
      </c>
      <c r="H3856" t="s">
        <v>3701</v>
      </c>
      <c r="I3856">
        <v>2017</v>
      </c>
      <c r="J3856">
        <v>2</v>
      </c>
      <c r="K3856" s="6">
        <v>42916</v>
      </c>
      <c r="L3856">
        <v>5</v>
      </c>
      <c r="M3856">
        <v>2</v>
      </c>
      <c r="N3856" t="s">
        <v>211</v>
      </c>
      <c r="O3856" s="8">
        <v>6.63</v>
      </c>
      <c r="P3856" s="8">
        <v>6.5</v>
      </c>
      <c r="Q3856" s="8">
        <v>6.25</v>
      </c>
      <c r="R3856" s="8">
        <v>6.88</v>
      </c>
      <c r="S3856" s="8">
        <v>6</v>
      </c>
      <c r="T3856" s="8">
        <v>7.75</v>
      </c>
      <c r="U3856" s="8">
        <v>0.43</v>
      </c>
      <c r="V3856" s="9">
        <v>31</v>
      </c>
      <c r="W3856" s="8">
        <v>0.62999999999999989</v>
      </c>
      <c r="X3856" s="8">
        <v>1.75</v>
      </c>
      <c r="Y3856" s="8">
        <v>0.12999999999999989</v>
      </c>
      <c r="Z3856" s="8">
        <v>0.5</v>
      </c>
      <c r="AA3856">
        <v>0.13999999999999968</v>
      </c>
      <c r="AF3856" t="s">
        <v>3702</v>
      </c>
      <c r="AG3856" t="s">
        <v>1910</v>
      </c>
      <c r="AH3856" t="s">
        <v>1911</v>
      </c>
      <c r="AI3856" t="s">
        <v>1915</v>
      </c>
      <c r="AJ3856" s="7">
        <v>42916</v>
      </c>
      <c r="AK3856" t="s">
        <v>4409</v>
      </c>
      <c r="AL3856" t="s">
        <v>1908</v>
      </c>
      <c r="AM3856" t="s">
        <v>3703</v>
      </c>
      <c r="AN3856" t="s">
        <v>4426</v>
      </c>
      <c r="AO3856" t="str">
        <f>TEXT(A3856,"yyyy-mm-dd")</f>
        <v>2017-01-31</v>
      </c>
    </row>
    <row r="3857" spans="1:41">
      <c r="A3857" s="6" t="s">
        <v>4408</v>
      </c>
      <c r="B3857">
        <v>2017</v>
      </c>
      <c r="C3857">
        <v>1</v>
      </c>
      <c r="E3857" t="s">
        <v>1907</v>
      </c>
      <c r="F3857" t="s">
        <v>1908</v>
      </c>
      <c r="G3857" t="s">
        <v>102</v>
      </c>
      <c r="H3857" t="s">
        <v>3594</v>
      </c>
      <c r="I3857">
        <v>2017</v>
      </c>
      <c r="J3857">
        <v>1</v>
      </c>
      <c r="K3857" s="6">
        <v>42825</v>
      </c>
      <c r="L3857">
        <v>2</v>
      </c>
      <c r="M3857">
        <v>1</v>
      </c>
      <c r="N3857" t="s">
        <v>104</v>
      </c>
      <c r="O3857" s="8">
        <v>6.25</v>
      </c>
      <c r="P3857" s="8">
        <v>6.25</v>
      </c>
      <c r="Q3857" s="8">
        <v>6.13</v>
      </c>
      <c r="R3857" s="8">
        <v>6.25</v>
      </c>
      <c r="S3857" s="8">
        <v>5.75</v>
      </c>
      <c r="T3857" s="8">
        <v>6.75</v>
      </c>
      <c r="U3857" s="8">
        <v>0.28999999999999998</v>
      </c>
      <c r="V3857" s="9">
        <v>31</v>
      </c>
      <c r="W3857" s="8">
        <v>0.12000000000000011</v>
      </c>
      <c r="X3857" s="8">
        <v>1</v>
      </c>
      <c r="Y3857" s="8">
        <v>0</v>
      </c>
      <c r="Z3857" s="8">
        <v>0.5</v>
      </c>
      <c r="AA3857">
        <v>-0.16999999999999993</v>
      </c>
      <c r="AF3857" t="s">
        <v>3595</v>
      </c>
      <c r="AG3857" t="s">
        <v>1910</v>
      </c>
      <c r="AH3857" t="s">
        <v>1911</v>
      </c>
      <c r="AI3857" t="s">
        <v>1912</v>
      </c>
      <c r="AJ3857" s="7">
        <v>42825</v>
      </c>
      <c r="AK3857" t="s">
        <v>4409</v>
      </c>
      <c r="AL3857" t="s">
        <v>1908</v>
      </c>
      <c r="AM3857" t="s">
        <v>3596</v>
      </c>
      <c r="AN3857" t="s">
        <v>4425</v>
      </c>
      <c r="AO3857" t="str">
        <f>TEXT(A3857,"yyyy-mm-dd")</f>
        <v>2017-01-31</v>
      </c>
    </row>
    <row r="3858" spans="1:41">
      <c r="A3858" s="6" t="s">
        <v>4408</v>
      </c>
      <c r="B3858">
        <v>2017</v>
      </c>
      <c r="C3858">
        <v>1</v>
      </c>
      <c r="E3858" t="s">
        <v>100</v>
      </c>
      <c r="F3858" t="s">
        <v>101</v>
      </c>
      <c r="G3858" t="s">
        <v>83</v>
      </c>
      <c r="H3858" t="s">
        <v>4360</v>
      </c>
      <c r="I3858">
        <v>2019</v>
      </c>
      <c r="K3858" s="6">
        <v>43830</v>
      </c>
      <c r="L3858">
        <v>35</v>
      </c>
      <c r="N3858" t="s">
        <v>943</v>
      </c>
      <c r="O3858" s="8">
        <v>2.38</v>
      </c>
      <c r="P3858" s="8">
        <v>2.4</v>
      </c>
      <c r="Q3858" s="8">
        <v>2.2000000000000002</v>
      </c>
      <c r="R3858" s="8">
        <v>2.6</v>
      </c>
      <c r="S3858" s="8">
        <v>1</v>
      </c>
      <c r="T3858" s="8">
        <v>3.16</v>
      </c>
      <c r="U3858" s="8">
        <v>0.5</v>
      </c>
      <c r="V3858" s="9">
        <v>18</v>
      </c>
      <c r="W3858" s="8">
        <v>0.39999999999999991</v>
      </c>
      <c r="X3858" s="8">
        <v>2.16</v>
      </c>
      <c r="Y3858" s="8">
        <v>-2.0000000000000018E-2</v>
      </c>
      <c r="Z3858" s="8">
        <v>-0.14999999999999991</v>
      </c>
      <c r="AA3858">
        <v>-0.4700000000000002</v>
      </c>
      <c r="AF3858" t="s">
        <v>10216</v>
      </c>
      <c r="AG3858" t="s">
        <v>9655</v>
      </c>
      <c r="AH3858" t="s">
        <v>9656</v>
      </c>
      <c r="AI3858" t="s">
        <v>9708</v>
      </c>
      <c r="AJ3858" s="7">
        <v>43830</v>
      </c>
      <c r="AK3858" t="s">
        <v>4409</v>
      </c>
      <c r="AL3858" t="s">
        <v>109</v>
      </c>
      <c r="AM3858" t="s">
        <v>4362</v>
      </c>
      <c r="AN3858" t="s">
        <v>10218</v>
      </c>
    </row>
    <row r="3859" spans="1:41">
      <c r="A3859" s="6" t="s">
        <v>4408</v>
      </c>
      <c r="B3859">
        <v>2017</v>
      </c>
      <c r="C3859">
        <v>1</v>
      </c>
      <c r="E3859" t="s">
        <v>100</v>
      </c>
      <c r="F3859" t="s">
        <v>101</v>
      </c>
      <c r="G3859" t="s">
        <v>102</v>
      </c>
      <c r="H3859" t="s">
        <v>4379</v>
      </c>
      <c r="I3859">
        <v>2018</v>
      </c>
      <c r="J3859">
        <v>4</v>
      </c>
      <c r="K3859" s="6">
        <v>43465</v>
      </c>
      <c r="L3859">
        <v>23</v>
      </c>
      <c r="M3859">
        <v>8</v>
      </c>
      <c r="N3859" t="s">
        <v>95</v>
      </c>
      <c r="O3859" s="8">
        <v>2.37</v>
      </c>
      <c r="P3859" s="8">
        <v>2.4</v>
      </c>
      <c r="Q3859" s="8">
        <v>2.2000000000000002</v>
      </c>
      <c r="R3859" s="8">
        <v>2.6</v>
      </c>
      <c r="S3859" s="8">
        <v>0.6</v>
      </c>
      <c r="T3859" s="8">
        <v>3.2</v>
      </c>
      <c r="U3859" s="8">
        <v>0.52</v>
      </c>
      <c r="V3859" s="9">
        <v>26</v>
      </c>
      <c r="W3859" s="8">
        <v>0.39999999999999991</v>
      </c>
      <c r="X3859" s="8">
        <v>2.6</v>
      </c>
      <c r="Y3859" s="8">
        <v>-2.9999999999999805E-2</v>
      </c>
      <c r="Z3859" s="8">
        <v>0</v>
      </c>
      <c r="AA3859">
        <v>-0.17999999999999972</v>
      </c>
      <c r="AF3859" t="s">
        <v>4380</v>
      </c>
      <c r="AG3859" t="s">
        <v>106</v>
      </c>
      <c r="AH3859" t="s">
        <v>107</v>
      </c>
      <c r="AI3859" t="s">
        <v>2673</v>
      </c>
      <c r="AJ3859" s="7">
        <v>43465</v>
      </c>
      <c r="AK3859" t="s">
        <v>4409</v>
      </c>
      <c r="AL3859" t="s">
        <v>109</v>
      </c>
      <c r="AM3859" t="s">
        <v>4381</v>
      </c>
      <c r="AN3859" t="s">
        <v>4424</v>
      </c>
      <c r="AO3859" t="str">
        <f>TEXT(A3859,"yyyy-mm-dd")</f>
        <v>2017-01-31</v>
      </c>
    </row>
    <row r="3860" spans="1:41">
      <c r="A3860" s="6" t="s">
        <v>4408</v>
      </c>
      <c r="B3860">
        <v>2017</v>
      </c>
      <c r="C3860">
        <v>1</v>
      </c>
      <c r="E3860" t="s">
        <v>100</v>
      </c>
      <c r="F3860" t="s">
        <v>101</v>
      </c>
      <c r="G3860" t="s">
        <v>83</v>
      </c>
      <c r="H3860" t="s">
        <v>3889</v>
      </c>
      <c r="I3860">
        <v>2018</v>
      </c>
      <c r="K3860" s="6">
        <v>43465</v>
      </c>
      <c r="L3860">
        <v>23</v>
      </c>
      <c r="N3860" t="s">
        <v>95</v>
      </c>
      <c r="O3860" s="8">
        <v>2.17</v>
      </c>
      <c r="P3860" s="8">
        <v>2.2000000000000002</v>
      </c>
      <c r="Q3860" s="8">
        <v>2</v>
      </c>
      <c r="R3860" s="8">
        <v>2.5</v>
      </c>
      <c r="S3860" s="8">
        <v>0.5</v>
      </c>
      <c r="T3860" s="8">
        <v>2.85</v>
      </c>
      <c r="U3860" s="8">
        <v>0.44</v>
      </c>
      <c r="V3860" s="9">
        <v>31</v>
      </c>
      <c r="W3860" s="8">
        <v>0.5</v>
      </c>
      <c r="X3860" s="8">
        <v>2.35</v>
      </c>
      <c r="Y3860" s="8">
        <v>-3.0000000000000249E-2</v>
      </c>
      <c r="Z3860" s="8">
        <v>-9.9999999999997868E-3</v>
      </c>
      <c r="AA3860">
        <v>-0.10000000000000009</v>
      </c>
      <c r="AF3860" t="s">
        <v>10177</v>
      </c>
      <c r="AG3860" t="s">
        <v>9655</v>
      </c>
      <c r="AH3860" t="s">
        <v>9656</v>
      </c>
      <c r="AI3860" t="s">
        <v>9669</v>
      </c>
      <c r="AJ3860" s="7">
        <v>43465</v>
      </c>
      <c r="AK3860" t="s">
        <v>4409</v>
      </c>
      <c r="AL3860" t="s">
        <v>109</v>
      </c>
      <c r="AM3860" t="s">
        <v>3891</v>
      </c>
      <c r="AN3860" t="s">
        <v>10191</v>
      </c>
    </row>
    <row r="3861" spans="1:41">
      <c r="A3861" s="6" t="s">
        <v>4408</v>
      </c>
      <c r="B3861">
        <v>2017</v>
      </c>
      <c r="C3861">
        <v>1</v>
      </c>
      <c r="E3861" t="s">
        <v>100</v>
      </c>
      <c r="F3861" t="s">
        <v>101</v>
      </c>
      <c r="G3861" t="s">
        <v>102</v>
      </c>
      <c r="H3861" t="s">
        <v>4240</v>
      </c>
      <c r="I3861">
        <v>2018</v>
      </c>
      <c r="J3861">
        <v>3</v>
      </c>
      <c r="K3861" s="6">
        <v>43373</v>
      </c>
      <c r="L3861">
        <v>20</v>
      </c>
      <c r="M3861">
        <v>7</v>
      </c>
      <c r="N3861" t="s">
        <v>185</v>
      </c>
      <c r="O3861" s="8">
        <v>2.2999999999999998</v>
      </c>
      <c r="P3861" s="8">
        <v>2.2999999999999998</v>
      </c>
      <c r="Q3861" s="8">
        <v>2.1</v>
      </c>
      <c r="R3861" s="8">
        <v>2.5</v>
      </c>
      <c r="S3861" s="8">
        <v>0.5</v>
      </c>
      <c r="T3861" s="8">
        <v>3.45</v>
      </c>
      <c r="U3861" s="8">
        <v>0.49</v>
      </c>
      <c r="V3861" s="9">
        <v>26</v>
      </c>
      <c r="W3861" s="8">
        <v>0.39999999999999991</v>
      </c>
      <c r="X3861" s="8">
        <v>2.95</v>
      </c>
      <c r="Y3861" s="8">
        <v>0</v>
      </c>
      <c r="Z3861" s="8">
        <v>0</v>
      </c>
      <c r="AA3861">
        <v>-0.10000000000000009</v>
      </c>
      <c r="AF3861" t="s">
        <v>4377</v>
      </c>
      <c r="AG3861" t="s">
        <v>106</v>
      </c>
      <c r="AH3861" t="s">
        <v>107</v>
      </c>
      <c r="AI3861" t="s">
        <v>2670</v>
      </c>
      <c r="AJ3861" s="7">
        <v>43373</v>
      </c>
      <c r="AK3861" t="s">
        <v>4409</v>
      </c>
      <c r="AL3861" t="s">
        <v>109</v>
      </c>
      <c r="AM3861" t="s">
        <v>4242</v>
      </c>
      <c r="AN3861" t="s">
        <v>4423</v>
      </c>
      <c r="AO3861" t="str">
        <f>TEXT(A3861,"yyyy-mm-dd")</f>
        <v>2017-01-31</v>
      </c>
    </row>
    <row r="3862" spans="1:41">
      <c r="A3862" s="6" t="s">
        <v>4408</v>
      </c>
      <c r="B3862">
        <v>2017</v>
      </c>
      <c r="C3862">
        <v>1</v>
      </c>
      <c r="E3862" t="s">
        <v>100</v>
      </c>
      <c r="F3862" t="s">
        <v>101</v>
      </c>
      <c r="G3862" t="s">
        <v>102</v>
      </c>
      <c r="H3862" t="s">
        <v>4137</v>
      </c>
      <c r="I3862">
        <v>2018</v>
      </c>
      <c r="J3862">
        <v>2</v>
      </c>
      <c r="K3862" s="6">
        <v>43281</v>
      </c>
      <c r="L3862">
        <v>17</v>
      </c>
      <c r="M3862">
        <v>6</v>
      </c>
      <c r="N3862" t="s">
        <v>214</v>
      </c>
      <c r="O3862" s="8">
        <v>2.25</v>
      </c>
      <c r="P3862" s="8">
        <v>2.35</v>
      </c>
      <c r="Q3862" s="8">
        <v>2.1</v>
      </c>
      <c r="R3862" s="8">
        <v>2.5</v>
      </c>
      <c r="S3862" s="8">
        <v>0.4</v>
      </c>
      <c r="T3862" s="8">
        <v>3.28</v>
      </c>
      <c r="U3862" s="8">
        <v>0.53</v>
      </c>
      <c r="V3862" s="9">
        <v>26</v>
      </c>
      <c r="W3862" s="8">
        <v>0.39999999999999991</v>
      </c>
      <c r="X3862" s="8">
        <v>2.88</v>
      </c>
      <c r="Y3862" s="8">
        <v>-0.10000000000000009</v>
      </c>
      <c r="Z3862" s="8">
        <v>0.10000000000000009</v>
      </c>
      <c r="AA3862">
        <v>-0.10000000000000009</v>
      </c>
      <c r="AF3862" t="s">
        <v>4375</v>
      </c>
      <c r="AG3862" t="s">
        <v>106</v>
      </c>
      <c r="AH3862" t="s">
        <v>107</v>
      </c>
      <c r="AI3862" t="s">
        <v>2667</v>
      </c>
      <c r="AJ3862" s="7">
        <v>43281</v>
      </c>
      <c r="AK3862" t="s">
        <v>4409</v>
      </c>
      <c r="AL3862" t="s">
        <v>109</v>
      </c>
      <c r="AM3862" t="s">
        <v>4139</v>
      </c>
      <c r="AN3862" t="s">
        <v>4422</v>
      </c>
      <c r="AO3862" t="str">
        <f>TEXT(A3862,"yyyy-mm-dd")</f>
        <v>2017-01-31</v>
      </c>
    </row>
    <row r="3863" spans="1:41">
      <c r="A3863" s="6" t="s">
        <v>4408</v>
      </c>
      <c r="B3863">
        <v>2017</v>
      </c>
      <c r="C3863">
        <v>1</v>
      </c>
      <c r="E3863" t="s">
        <v>100</v>
      </c>
      <c r="F3863" t="s">
        <v>101</v>
      </c>
      <c r="G3863" t="s">
        <v>102</v>
      </c>
      <c r="H3863" t="s">
        <v>4030</v>
      </c>
      <c r="I3863">
        <v>2018</v>
      </c>
      <c r="J3863">
        <v>1</v>
      </c>
      <c r="K3863" s="6">
        <v>43190</v>
      </c>
      <c r="L3863">
        <v>14</v>
      </c>
      <c r="M3863">
        <v>5</v>
      </c>
      <c r="N3863" t="s">
        <v>244</v>
      </c>
      <c r="O3863" s="8">
        <v>1.89</v>
      </c>
      <c r="P3863" s="8">
        <v>2</v>
      </c>
      <c r="Q3863" s="8">
        <v>1.53</v>
      </c>
      <c r="R3863" s="8">
        <v>2.1800000000000002</v>
      </c>
      <c r="S3863" s="8">
        <v>0.6</v>
      </c>
      <c r="T3863" s="8">
        <v>2.8</v>
      </c>
      <c r="U3863" s="8">
        <v>0.52</v>
      </c>
      <c r="V3863" s="9">
        <v>26</v>
      </c>
      <c r="W3863" s="8">
        <v>0.65000000000000013</v>
      </c>
      <c r="X3863" s="8">
        <v>2.1999999999999997</v>
      </c>
      <c r="Y3863" s="8">
        <v>-0.1100000000000001</v>
      </c>
      <c r="Z3863" s="8">
        <v>-4.0000000000000036E-2</v>
      </c>
      <c r="AA3863">
        <v>-8.9999999999999858E-2</v>
      </c>
      <c r="AF3863" t="s">
        <v>4373</v>
      </c>
      <c r="AG3863" t="s">
        <v>106</v>
      </c>
      <c r="AH3863" t="s">
        <v>107</v>
      </c>
      <c r="AI3863" t="s">
        <v>502</v>
      </c>
      <c r="AJ3863" s="7">
        <v>43190</v>
      </c>
      <c r="AK3863" t="s">
        <v>4409</v>
      </c>
      <c r="AL3863" t="s">
        <v>109</v>
      </c>
      <c r="AM3863" t="s">
        <v>4032</v>
      </c>
      <c r="AN3863" t="s">
        <v>4421</v>
      </c>
      <c r="AO3863" t="str">
        <f>TEXT(A3863,"yyyy-mm-dd")</f>
        <v>2017-01-31</v>
      </c>
    </row>
    <row r="3864" spans="1:41">
      <c r="A3864" s="6" t="s">
        <v>4408</v>
      </c>
      <c r="B3864">
        <v>2017</v>
      </c>
      <c r="C3864">
        <v>1</v>
      </c>
      <c r="E3864" t="s">
        <v>100</v>
      </c>
      <c r="F3864" t="s">
        <v>101</v>
      </c>
      <c r="G3864" t="s">
        <v>102</v>
      </c>
      <c r="H3864" t="s">
        <v>3908</v>
      </c>
      <c r="I3864">
        <v>2017</v>
      </c>
      <c r="J3864">
        <v>4</v>
      </c>
      <c r="K3864" s="6">
        <v>43100</v>
      </c>
      <c r="L3864">
        <v>11</v>
      </c>
      <c r="M3864">
        <v>4</v>
      </c>
      <c r="N3864" t="s">
        <v>85</v>
      </c>
      <c r="O3864" s="8">
        <v>1.56</v>
      </c>
      <c r="P3864" s="8">
        <v>1.69</v>
      </c>
      <c r="Q3864" s="8">
        <v>1.4</v>
      </c>
      <c r="R3864" s="8">
        <v>1.83</v>
      </c>
      <c r="S3864" s="8">
        <v>-0.7</v>
      </c>
      <c r="T3864" s="8">
        <v>2.4</v>
      </c>
      <c r="U3864" s="8">
        <v>0.6</v>
      </c>
      <c r="V3864" s="9">
        <v>32</v>
      </c>
      <c r="W3864" s="8">
        <v>0.43000000000000016</v>
      </c>
      <c r="X3864" s="8">
        <v>3.0999999999999996</v>
      </c>
      <c r="Y3864" s="8">
        <v>-0.12999999999999989</v>
      </c>
      <c r="Z3864" s="8">
        <v>-0.20999999999999996</v>
      </c>
      <c r="AA3864">
        <v>-0.16999999999999993</v>
      </c>
      <c r="AF3864" t="s">
        <v>3909</v>
      </c>
      <c r="AG3864" t="s">
        <v>106</v>
      </c>
      <c r="AH3864" t="s">
        <v>107</v>
      </c>
      <c r="AI3864" t="s">
        <v>497</v>
      </c>
      <c r="AJ3864" s="7">
        <v>43100</v>
      </c>
      <c r="AK3864" t="s">
        <v>4409</v>
      </c>
      <c r="AL3864" t="s">
        <v>109</v>
      </c>
      <c r="AM3864" t="s">
        <v>3910</v>
      </c>
      <c r="AN3864" t="s">
        <v>4420</v>
      </c>
      <c r="AO3864" t="str">
        <f>TEXT(A3864,"yyyy-mm-dd")</f>
        <v>2017-01-31</v>
      </c>
    </row>
    <row r="3865" spans="1:41">
      <c r="A3865" s="6" t="s">
        <v>4408</v>
      </c>
      <c r="B3865">
        <v>2017</v>
      </c>
      <c r="C3865">
        <v>1</v>
      </c>
      <c r="E3865" t="s">
        <v>100</v>
      </c>
      <c r="F3865" t="s">
        <v>101</v>
      </c>
      <c r="G3865" t="s">
        <v>83</v>
      </c>
      <c r="H3865" t="s">
        <v>3453</v>
      </c>
      <c r="I3865">
        <v>2017</v>
      </c>
      <c r="K3865" s="6">
        <v>43100</v>
      </c>
      <c r="L3865">
        <v>11</v>
      </c>
      <c r="N3865" t="s">
        <v>85</v>
      </c>
      <c r="O3865" s="8">
        <v>1.49</v>
      </c>
      <c r="P3865" s="8">
        <v>1.6</v>
      </c>
      <c r="Q3865" s="8">
        <v>1.25</v>
      </c>
      <c r="R3865" s="8">
        <v>1.71</v>
      </c>
      <c r="S3865" s="8">
        <v>0</v>
      </c>
      <c r="T3865" s="8">
        <v>2.5</v>
      </c>
      <c r="U3865" s="8">
        <v>0.44</v>
      </c>
      <c r="V3865" s="9">
        <v>33</v>
      </c>
      <c r="W3865" s="8">
        <v>0.45999999999999996</v>
      </c>
      <c r="X3865" s="8">
        <v>2.5</v>
      </c>
      <c r="Y3865" s="8">
        <v>-0.1100000000000001</v>
      </c>
      <c r="Z3865" s="8">
        <v>-9.9999999999999867E-2</v>
      </c>
      <c r="AA3865">
        <v>0.15999999999999992</v>
      </c>
      <c r="AF3865" t="s">
        <v>10138</v>
      </c>
      <c r="AG3865" t="s">
        <v>9655</v>
      </c>
      <c r="AH3865" t="s">
        <v>9656</v>
      </c>
      <c r="AI3865" t="s">
        <v>9657</v>
      </c>
      <c r="AJ3865" s="7">
        <v>43100</v>
      </c>
      <c r="AK3865" t="s">
        <v>4409</v>
      </c>
      <c r="AL3865" t="s">
        <v>109</v>
      </c>
      <c r="AM3865" t="s">
        <v>3455</v>
      </c>
      <c r="AN3865" t="s">
        <v>10164</v>
      </c>
    </row>
    <row r="3866" spans="1:41">
      <c r="A3866" s="6" t="s">
        <v>4408</v>
      </c>
      <c r="B3866">
        <v>2017</v>
      </c>
      <c r="C3866">
        <v>1</v>
      </c>
      <c r="E3866" t="s">
        <v>100</v>
      </c>
      <c r="F3866" t="s">
        <v>101</v>
      </c>
      <c r="G3866" t="s">
        <v>102</v>
      </c>
      <c r="H3866" t="s">
        <v>3804</v>
      </c>
      <c r="I3866">
        <v>2017</v>
      </c>
      <c r="J3866">
        <v>3</v>
      </c>
      <c r="K3866" s="6">
        <v>43008</v>
      </c>
      <c r="L3866">
        <v>8</v>
      </c>
      <c r="M3866">
        <v>3</v>
      </c>
      <c r="N3866" t="s">
        <v>182</v>
      </c>
      <c r="O3866" s="8">
        <v>1.42</v>
      </c>
      <c r="P3866" s="8">
        <v>1.55</v>
      </c>
      <c r="Q3866" s="8">
        <v>1.22</v>
      </c>
      <c r="R3866" s="8">
        <v>1.7</v>
      </c>
      <c r="S3866" s="8">
        <v>-0.5</v>
      </c>
      <c r="T3866" s="8">
        <v>2.5</v>
      </c>
      <c r="U3866" s="8">
        <v>0.53</v>
      </c>
      <c r="V3866" s="9">
        <v>32</v>
      </c>
      <c r="W3866" s="8">
        <v>0.48</v>
      </c>
      <c r="X3866" s="8">
        <v>3</v>
      </c>
      <c r="Y3866" s="8">
        <v>-0.13000000000000012</v>
      </c>
      <c r="Z3866" s="8">
        <v>-7.0000000000000062E-2</v>
      </c>
      <c r="AA3866">
        <v>-0.12000000000000011</v>
      </c>
      <c r="AF3866" t="s">
        <v>3906</v>
      </c>
      <c r="AG3866" t="s">
        <v>106</v>
      </c>
      <c r="AH3866" t="s">
        <v>107</v>
      </c>
      <c r="AI3866" t="s">
        <v>427</v>
      </c>
      <c r="AJ3866" s="7">
        <v>43008</v>
      </c>
      <c r="AK3866" t="s">
        <v>4409</v>
      </c>
      <c r="AL3866" t="s">
        <v>109</v>
      </c>
      <c r="AM3866" t="s">
        <v>3806</v>
      </c>
      <c r="AN3866" t="s">
        <v>4419</v>
      </c>
      <c r="AO3866" t="str">
        <f>TEXT(A3866,"yyyy-mm-dd")</f>
        <v>2017-01-31</v>
      </c>
    </row>
    <row r="3867" spans="1:41">
      <c r="A3867" s="6" t="s">
        <v>4408</v>
      </c>
      <c r="B3867">
        <v>2017</v>
      </c>
      <c r="C3867">
        <v>1</v>
      </c>
      <c r="E3867" t="s">
        <v>100</v>
      </c>
      <c r="F3867" t="s">
        <v>101</v>
      </c>
      <c r="G3867" t="s">
        <v>102</v>
      </c>
      <c r="H3867" t="s">
        <v>3701</v>
      </c>
      <c r="I3867">
        <v>2017</v>
      </c>
      <c r="J3867">
        <v>2</v>
      </c>
      <c r="K3867" s="6">
        <v>42916</v>
      </c>
      <c r="L3867">
        <v>5</v>
      </c>
      <c r="M3867">
        <v>2</v>
      </c>
      <c r="N3867" t="s">
        <v>211</v>
      </c>
      <c r="O3867" s="8">
        <v>1.44</v>
      </c>
      <c r="P3867" s="8">
        <v>1.45</v>
      </c>
      <c r="Q3867" s="8">
        <v>1</v>
      </c>
      <c r="R3867" s="8">
        <v>1.9</v>
      </c>
      <c r="S3867" s="8">
        <v>0.3</v>
      </c>
      <c r="T3867" s="8">
        <v>2.6</v>
      </c>
      <c r="U3867" s="8">
        <v>0.56000000000000005</v>
      </c>
      <c r="V3867" s="9">
        <v>32</v>
      </c>
      <c r="W3867" s="8">
        <v>0.89999999999999991</v>
      </c>
      <c r="X3867" s="8">
        <v>2.3000000000000003</v>
      </c>
      <c r="Y3867" s="8">
        <v>-1.0000000000000009E-2</v>
      </c>
      <c r="Z3867" s="8">
        <v>-0.12000000000000011</v>
      </c>
      <c r="AA3867">
        <v>5.0000000000000044E-2</v>
      </c>
      <c r="AF3867" t="s">
        <v>3904</v>
      </c>
      <c r="AG3867" t="s">
        <v>106</v>
      </c>
      <c r="AH3867" t="s">
        <v>107</v>
      </c>
      <c r="AI3867" t="s">
        <v>340</v>
      </c>
      <c r="AJ3867" s="7">
        <v>42916</v>
      </c>
      <c r="AK3867" t="s">
        <v>4409</v>
      </c>
      <c r="AL3867" t="s">
        <v>109</v>
      </c>
      <c r="AM3867" t="s">
        <v>3703</v>
      </c>
      <c r="AN3867" t="s">
        <v>4418</v>
      </c>
      <c r="AO3867" t="str">
        <f>TEXT(A3867,"yyyy-mm-dd")</f>
        <v>2017-01-31</v>
      </c>
    </row>
    <row r="3868" spans="1:41">
      <c r="A3868" s="6" t="s">
        <v>4408</v>
      </c>
      <c r="B3868">
        <v>2017</v>
      </c>
      <c r="C3868">
        <v>1</v>
      </c>
      <c r="E3868" t="s">
        <v>100</v>
      </c>
      <c r="F3868" t="s">
        <v>101</v>
      </c>
      <c r="G3868" t="s">
        <v>102</v>
      </c>
      <c r="H3868" t="s">
        <v>3594</v>
      </c>
      <c r="I3868">
        <v>2017</v>
      </c>
      <c r="J3868">
        <v>1</v>
      </c>
      <c r="K3868" s="6">
        <v>42825</v>
      </c>
      <c r="L3868">
        <v>2</v>
      </c>
      <c r="M3868">
        <v>1</v>
      </c>
      <c r="N3868" t="s">
        <v>104</v>
      </c>
      <c r="O3868" s="8">
        <v>1.63</v>
      </c>
      <c r="P3868" s="8">
        <v>1.7</v>
      </c>
      <c r="Q3868" s="8">
        <v>1.28</v>
      </c>
      <c r="R3868" s="8">
        <v>1.99</v>
      </c>
      <c r="S3868" s="8">
        <v>0.8</v>
      </c>
      <c r="T3868" s="8">
        <v>2.5</v>
      </c>
      <c r="U3868" s="8">
        <v>0.49</v>
      </c>
      <c r="V3868" s="9">
        <v>32</v>
      </c>
      <c r="W3868" s="8">
        <v>0.71</v>
      </c>
      <c r="X3868" s="8">
        <v>1.7</v>
      </c>
      <c r="Y3868" s="8">
        <v>-7.0000000000000062E-2</v>
      </c>
      <c r="Z3868" s="8">
        <v>0</v>
      </c>
      <c r="AA3868">
        <v>0.19999999999999996</v>
      </c>
      <c r="AF3868" t="s">
        <v>3902</v>
      </c>
      <c r="AG3868" t="s">
        <v>106</v>
      </c>
      <c r="AH3868" t="s">
        <v>107</v>
      </c>
      <c r="AI3868" t="s">
        <v>108</v>
      </c>
      <c r="AJ3868" s="7">
        <v>42825</v>
      </c>
      <c r="AK3868" t="s">
        <v>4409</v>
      </c>
      <c r="AL3868" t="s">
        <v>109</v>
      </c>
      <c r="AM3868" t="s">
        <v>3596</v>
      </c>
      <c r="AN3868" t="s">
        <v>4417</v>
      </c>
      <c r="AO3868" t="str">
        <f>TEXT(A3868,"yyyy-mm-dd")</f>
        <v>2017-01-31</v>
      </c>
    </row>
    <row r="3869" spans="1:41">
      <c r="A3869" s="6" t="s">
        <v>4408</v>
      </c>
      <c r="B3869">
        <v>2017</v>
      </c>
      <c r="C3869">
        <v>1</v>
      </c>
      <c r="E3869" t="s">
        <v>100</v>
      </c>
      <c r="F3869" t="s">
        <v>101</v>
      </c>
      <c r="G3869" t="s">
        <v>102</v>
      </c>
      <c r="H3869" t="s">
        <v>3472</v>
      </c>
      <c r="I3869">
        <v>2016</v>
      </c>
      <c r="J3869">
        <v>4</v>
      </c>
      <c r="K3869" s="6">
        <v>42735</v>
      </c>
      <c r="L3869">
        <v>-1</v>
      </c>
      <c r="M3869">
        <v>0</v>
      </c>
      <c r="N3869" t="s">
        <v>187</v>
      </c>
      <c r="O3869" s="8">
        <v>1.83</v>
      </c>
      <c r="P3869" s="8">
        <v>1.85</v>
      </c>
      <c r="Q3869" s="8">
        <v>1.6</v>
      </c>
      <c r="R3869" s="8">
        <v>2.13</v>
      </c>
      <c r="S3869" s="8">
        <v>1</v>
      </c>
      <c r="T3869" s="8">
        <v>2.5</v>
      </c>
      <c r="U3869" s="8">
        <v>0.41</v>
      </c>
      <c r="V3869" s="9">
        <v>32</v>
      </c>
      <c r="W3869" s="8">
        <v>0.5299999999999998</v>
      </c>
      <c r="X3869" s="8">
        <v>1.5</v>
      </c>
      <c r="Y3869" s="8">
        <v>-2.0000000000000018E-2</v>
      </c>
      <c r="Z3869" s="8">
        <v>0.15000000000000013</v>
      </c>
      <c r="AA3869">
        <v>2.9999999999999805E-2</v>
      </c>
      <c r="AF3869" t="s">
        <v>3473</v>
      </c>
      <c r="AG3869" t="s">
        <v>106</v>
      </c>
      <c r="AH3869" t="s">
        <v>107</v>
      </c>
      <c r="AI3869" t="s">
        <v>188</v>
      </c>
      <c r="AJ3869" s="7">
        <v>42735</v>
      </c>
      <c r="AK3869" t="s">
        <v>4409</v>
      </c>
      <c r="AL3869" t="s">
        <v>109</v>
      </c>
      <c r="AM3869" t="s">
        <v>3474</v>
      </c>
      <c r="AN3869" t="s">
        <v>4416</v>
      </c>
      <c r="AO3869" t="str">
        <f>TEXT(A3869,"yyyy-mm-dd")</f>
        <v>2017-01-31</v>
      </c>
    </row>
    <row r="3870" spans="1:41">
      <c r="A3870" s="6" t="s">
        <v>4408</v>
      </c>
      <c r="B3870">
        <v>2017</v>
      </c>
      <c r="C3870">
        <v>1</v>
      </c>
      <c r="E3870" t="s">
        <v>100</v>
      </c>
      <c r="F3870" t="s">
        <v>101</v>
      </c>
      <c r="G3870" t="s">
        <v>83</v>
      </c>
      <c r="H3870" t="s">
        <v>3018</v>
      </c>
      <c r="I3870">
        <v>2016</v>
      </c>
      <c r="K3870" s="6">
        <v>42735</v>
      </c>
      <c r="L3870">
        <v>-1</v>
      </c>
      <c r="N3870" t="s">
        <v>187</v>
      </c>
      <c r="O3870" s="8">
        <v>2.15</v>
      </c>
      <c r="P3870" s="8">
        <v>2.2000000000000002</v>
      </c>
      <c r="Q3870" s="8">
        <v>2.1</v>
      </c>
      <c r="R3870" s="8">
        <v>2.2000000000000002</v>
      </c>
      <c r="S3870" s="8">
        <v>1.9</v>
      </c>
      <c r="T3870" s="8">
        <v>2.4</v>
      </c>
      <c r="U3870" s="8">
        <v>0.11</v>
      </c>
      <c r="V3870" s="9">
        <v>31</v>
      </c>
      <c r="W3870" s="8">
        <v>0.10000000000000009</v>
      </c>
      <c r="X3870" s="8">
        <v>0.5</v>
      </c>
      <c r="Y3870" s="8">
        <v>-5.0000000000000266E-2</v>
      </c>
      <c r="Z3870" s="8">
        <v>0.10000000000000009</v>
      </c>
      <c r="AA3870">
        <v>-2.0000000000000018E-2</v>
      </c>
      <c r="AF3870" t="s">
        <v>10098</v>
      </c>
      <c r="AG3870" t="s">
        <v>9655</v>
      </c>
      <c r="AH3870" t="s">
        <v>9656</v>
      </c>
      <c r="AI3870" t="s">
        <v>9841</v>
      </c>
      <c r="AJ3870" s="7">
        <v>42735</v>
      </c>
      <c r="AK3870" t="s">
        <v>4409</v>
      </c>
      <c r="AL3870" t="s">
        <v>109</v>
      </c>
      <c r="AM3870" t="s">
        <v>3020</v>
      </c>
      <c r="AN3870" t="s">
        <v>10137</v>
      </c>
    </row>
    <row r="3871" spans="1:41">
      <c r="A3871" s="6" t="s">
        <v>4408</v>
      </c>
      <c r="B3871">
        <v>2017</v>
      </c>
      <c r="C3871">
        <v>1</v>
      </c>
      <c r="E3871" t="s">
        <v>2685</v>
      </c>
      <c r="F3871" t="s">
        <v>101</v>
      </c>
      <c r="G3871" t="s">
        <v>774</v>
      </c>
      <c r="H3871" t="s">
        <v>2686</v>
      </c>
      <c r="K3871" s="6"/>
      <c r="O3871" s="8">
        <v>2.71</v>
      </c>
      <c r="P3871" s="8">
        <v>2.6</v>
      </c>
      <c r="Q3871" s="8">
        <v>2.4</v>
      </c>
      <c r="R3871" s="8">
        <v>3</v>
      </c>
      <c r="S3871" s="8">
        <v>2</v>
      </c>
      <c r="T3871" s="8">
        <v>4</v>
      </c>
      <c r="U3871" s="8">
        <v>0.48</v>
      </c>
      <c r="V3871" s="9">
        <v>21</v>
      </c>
      <c r="W3871" s="8">
        <v>0.60000000000000009</v>
      </c>
      <c r="X3871" s="8">
        <v>2</v>
      </c>
      <c r="Y3871" s="8">
        <v>0.10999999999999988</v>
      </c>
      <c r="Z3871" s="8">
        <v>-0.19999999999999973</v>
      </c>
      <c r="AA3871">
        <v>0.20000000000000018</v>
      </c>
      <c r="AF3871" t="s">
        <v>2687</v>
      </c>
      <c r="AG3871" t="s">
        <v>2688</v>
      </c>
      <c r="AH3871" t="s">
        <v>2689</v>
      </c>
      <c r="AI3871" t="s">
        <v>2690</v>
      </c>
      <c r="AJ3871" s="7"/>
      <c r="AK3871" t="s">
        <v>4409</v>
      </c>
      <c r="AL3871" t="s">
        <v>109</v>
      </c>
      <c r="AM3871" t="s">
        <v>2686</v>
      </c>
      <c r="AN3871" t="s">
        <v>4437</v>
      </c>
      <c r="AO3871" t="str">
        <f>TEXT(A3871,"yyyy-mm-dd")</f>
        <v>2017-01-31</v>
      </c>
    </row>
    <row r="3872" spans="1:41">
      <c r="A3872" s="6" t="s">
        <v>4408</v>
      </c>
      <c r="B3872">
        <v>2017</v>
      </c>
      <c r="C3872">
        <v>1</v>
      </c>
      <c r="E3872" t="s">
        <v>81</v>
      </c>
      <c r="F3872" t="s">
        <v>82</v>
      </c>
      <c r="G3872" t="s">
        <v>83</v>
      </c>
      <c r="H3872" t="s">
        <v>4360</v>
      </c>
      <c r="I3872">
        <v>2019</v>
      </c>
      <c r="K3872" s="6">
        <v>43830</v>
      </c>
      <c r="L3872">
        <v>35</v>
      </c>
      <c r="N3872" t="s">
        <v>943</v>
      </c>
      <c r="O3872" s="8">
        <v>3.66</v>
      </c>
      <c r="P3872" s="8">
        <v>3.5</v>
      </c>
      <c r="Q3872" s="8">
        <v>3.44</v>
      </c>
      <c r="R3872" s="8">
        <v>3.73</v>
      </c>
      <c r="S3872" s="8">
        <v>3</v>
      </c>
      <c r="T3872" s="8">
        <v>5.5</v>
      </c>
      <c r="U3872" s="8">
        <v>0.52</v>
      </c>
      <c r="V3872" s="9">
        <v>28</v>
      </c>
      <c r="W3872" s="8">
        <v>0.29000000000000004</v>
      </c>
      <c r="X3872" s="8">
        <v>2.5</v>
      </c>
      <c r="Y3872" s="8">
        <v>0.16000000000000014</v>
      </c>
      <c r="Z3872" s="8">
        <v>0</v>
      </c>
      <c r="AA3872">
        <v>4.0000000000000036E-2</v>
      </c>
      <c r="AF3872" t="s">
        <v>4361</v>
      </c>
      <c r="AG3872" t="s">
        <v>87</v>
      </c>
      <c r="AH3872" t="s">
        <v>88</v>
      </c>
      <c r="AI3872" t="s">
        <v>359</v>
      </c>
      <c r="AJ3872" s="7">
        <v>43830</v>
      </c>
      <c r="AK3872" t="s">
        <v>4409</v>
      </c>
      <c r="AL3872" t="s">
        <v>91</v>
      </c>
      <c r="AM3872" t="s">
        <v>4362</v>
      </c>
      <c r="AN3872" t="s">
        <v>4412</v>
      </c>
      <c r="AO3872" t="str">
        <f>TEXT(A3872,"yyyy-mm-dd")</f>
        <v>2017-01-31</v>
      </c>
    </row>
    <row r="3873" spans="1:41">
      <c r="A3873" s="6" t="s">
        <v>4408</v>
      </c>
      <c r="B3873">
        <v>2017</v>
      </c>
      <c r="C3873">
        <v>1</v>
      </c>
      <c r="E3873" t="s">
        <v>392</v>
      </c>
      <c r="F3873" t="s">
        <v>82</v>
      </c>
      <c r="G3873" t="s">
        <v>83</v>
      </c>
      <c r="H3873" t="s">
        <v>4360</v>
      </c>
      <c r="I3873">
        <v>2019</v>
      </c>
      <c r="K3873" s="6">
        <v>43830</v>
      </c>
      <c r="L3873">
        <v>35</v>
      </c>
      <c r="N3873" t="s">
        <v>943</v>
      </c>
      <c r="O3873" s="8">
        <v>3.6</v>
      </c>
      <c r="P3873" s="8">
        <v>3.5</v>
      </c>
      <c r="Q3873" s="8">
        <v>3.25</v>
      </c>
      <c r="R3873" s="8">
        <v>3.85</v>
      </c>
      <c r="S3873" s="8">
        <v>2.73</v>
      </c>
      <c r="T3873" s="8">
        <v>5.5</v>
      </c>
      <c r="U3873" s="8">
        <v>0.57999999999999996</v>
      </c>
      <c r="V3873" s="9">
        <v>23</v>
      </c>
      <c r="W3873" s="8">
        <v>0.60000000000000009</v>
      </c>
      <c r="X3873" s="8">
        <v>2.77</v>
      </c>
      <c r="Y3873" s="8">
        <v>0.10000000000000009</v>
      </c>
      <c r="Z3873" s="8">
        <v>0</v>
      </c>
      <c r="AA3873">
        <v>7.0000000000000284E-2</v>
      </c>
      <c r="AF3873" t="s">
        <v>4361</v>
      </c>
      <c r="AG3873" t="s">
        <v>87</v>
      </c>
      <c r="AH3873" t="s">
        <v>88</v>
      </c>
      <c r="AI3873" t="s">
        <v>359</v>
      </c>
      <c r="AJ3873" s="7">
        <v>43830</v>
      </c>
      <c r="AK3873" t="s">
        <v>4409</v>
      </c>
      <c r="AL3873" t="s">
        <v>393</v>
      </c>
      <c r="AM3873" t="s">
        <v>4362</v>
      </c>
      <c r="AN3873" t="s">
        <v>4415</v>
      </c>
      <c r="AO3873" t="str">
        <f>TEXT(A3873,"yyyy-mm-dd")</f>
        <v>2017-01-31</v>
      </c>
    </row>
    <row r="3874" spans="1:41">
      <c r="A3874" s="6" t="s">
        <v>4408</v>
      </c>
      <c r="B3874">
        <v>2017</v>
      </c>
      <c r="C3874">
        <v>1</v>
      </c>
      <c r="E3874" t="s">
        <v>81</v>
      </c>
      <c r="F3874" t="s">
        <v>82</v>
      </c>
      <c r="G3874" t="s">
        <v>83</v>
      </c>
      <c r="H3874" t="s">
        <v>3889</v>
      </c>
      <c r="I3874">
        <v>2018</v>
      </c>
      <c r="K3874" s="6">
        <v>43465</v>
      </c>
      <c r="L3874">
        <v>23</v>
      </c>
      <c r="N3874" t="s">
        <v>95</v>
      </c>
      <c r="O3874" s="8">
        <v>3.85</v>
      </c>
      <c r="P3874" s="8">
        <v>3.8</v>
      </c>
      <c r="Q3874" s="8">
        <v>3.48</v>
      </c>
      <c r="R3874" s="8">
        <v>4.2</v>
      </c>
      <c r="S3874" s="8">
        <v>2.7</v>
      </c>
      <c r="T3874" s="8">
        <v>5.6</v>
      </c>
      <c r="U3874" s="8">
        <v>0.62</v>
      </c>
      <c r="V3874" s="9">
        <v>33</v>
      </c>
      <c r="W3874" s="8">
        <v>0.7200000000000002</v>
      </c>
      <c r="X3874" s="8">
        <v>2.8999999999999995</v>
      </c>
      <c r="Y3874" s="8">
        <v>5.0000000000000266E-2</v>
      </c>
      <c r="Z3874" s="8">
        <v>0.19999999999999973</v>
      </c>
      <c r="AA3874">
        <v>0.32000000000000028</v>
      </c>
      <c r="AF3874" t="s">
        <v>3890</v>
      </c>
      <c r="AG3874" t="s">
        <v>87</v>
      </c>
      <c r="AH3874" t="s">
        <v>88</v>
      </c>
      <c r="AI3874" t="s">
        <v>97</v>
      </c>
      <c r="AJ3874" s="7">
        <v>43465</v>
      </c>
      <c r="AK3874" t="s">
        <v>4409</v>
      </c>
      <c r="AL3874" t="s">
        <v>91</v>
      </c>
      <c r="AM3874" t="s">
        <v>3891</v>
      </c>
      <c r="AN3874" t="s">
        <v>4411</v>
      </c>
      <c r="AO3874" t="str">
        <f>TEXT(A3874,"yyyy-mm-dd")</f>
        <v>2017-01-31</v>
      </c>
    </row>
    <row r="3875" spans="1:41">
      <c r="A3875" s="6" t="s">
        <v>4408</v>
      </c>
      <c r="B3875">
        <v>2017</v>
      </c>
      <c r="C3875">
        <v>1</v>
      </c>
      <c r="E3875" t="s">
        <v>392</v>
      </c>
      <c r="F3875" t="s">
        <v>82</v>
      </c>
      <c r="G3875" t="s">
        <v>83</v>
      </c>
      <c r="H3875" t="s">
        <v>3889</v>
      </c>
      <c r="I3875">
        <v>2018</v>
      </c>
      <c r="K3875" s="6">
        <v>43465</v>
      </c>
      <c r="L3875">
        <v>23</v>
      </c>
      <c r="N3875" t="s">
        <v>95</v>
      </c>
      <c r="O3875" s="8">
        <v>3.65</v>
      </c>
      <c r="P3875" s="8">
        <v>3.53</v>
      </c>
      <c r="Q3875" s="8">
        <v>3.3</v>
      </c>
      <c r="R3875" s="8">
        <v>3.89</v>
      </c>
      <c r="S3875" s="8">
        <v>3.02</v>
      </c>
      <c r="T3875" s="8">
        <v>4.8</v>
      </c>
      <c r="U3875" s="8">
        <v>0.43</v>
      </c>
      <c r="V3875" s="9">
        <v>29</v>
      </c>
      <c r="W3875" s="8">
        <v>0.5900000000000003</v>
      </c>
      <c r="X3875" s="8">
        <v>1.7799999999999998</v>
      </c>
      <c r="Y3875" s="8">
        <v>0.12000000000000011</v>
      </c>
      <c r="Z3875" s="8">
        <v>2.9999999999999805E-2</v>
      </c>
      <c r="AA3875">
        <v>9.0000000000000302E-2</v>
      </c>
      <c r="AF3875" t="s">
        <v>3890</v>
      </c>
      <c r="AG3875" t="s">
        <v>87</v>
      </c>
      <c r="AH3875" t="s">
        <v>88</v>
      </c>
      <c r="AI3875" t="s">
        <v>97</v>
      </c>
      <c r="AJ3875" s="7">
        <v>43465</v>
      </c>
      <c r="AK3875" t="s">
        <v>4409</v>
      </c>
      <c r="AL3875" t="s">
        <v>393</v>
      </c>
      <c r="AM3875" t="s">
        <v>3891</v>
      </c>
      <c r="AN3875" t="s">
        <v>4414</v>
      </c>
      <c r="AO3875" t="str">
        <f>TEXT(A3875,"yyyy-mm-dd")</f>
        <v>2017-01-31</v>
      </c>
    </row>
    <row r="3876" spans="1:41">
      <c r="A3876" s="6" t="s">
        <v>4408</v>
      </c>
      <c r="B3876">
        <v>2017</v>
      </c>
      <c r="C3876">
        <v>1</v>
      </c>
      <c r="E3876" t="s">
        <v>81</v>
      </c>
      <c r="F3876" t="s">
        <v>82</v>
      </c>
      <c r="G3876" t="s">
        <v>83</v>
      </c>
      <c r="H3876" t="s">
        <v>3453</v>
      </c>
      <c r="I3876">
        <v>2017</v>
      </c>
      <c r="K3876" s="6">
        <v>43100</v>
      </c>
      <c r="L3876">
        <v>11</v>
      </c>
      <c r="N3876" t="s">
        <v>85</v>
      </c>
      <c r="O3876" s="8">
        <v>5.25</v>
      </c>
      <c r="P3876" s="8">
        <v>5.24</v>
      </c>
      <c r="Q3876" s="8">
        <v>5</v>
      </c>
      <c r="R3876" s="8">
        <v>5.72</v>
      </c>
      <c r="S3876" s="8">
        <v>3.9</v>
      </c>
      <c r="T3876" s="8">
        <v>6</v>
      </c>
      <c r="U3876" s="8">
        <v>0.53</v>
      </c>
      <c r="V3876" s="9">
        <v>34</v>
      </c>
      <c r="W3876" s="8">
        <v>0.71999999999999975</v>
      </c>
      <c r="X3876" s="8">
        <v>2.1</v>
      </c>
      <c r="Y3876" s="8">
        <v>9.9999999999997868E-3</v>
      </c>
      <c r="Z3876" s="8">
        <v>1.1100000000000003</v>
      </c>
      <c r="AA3876">
        <v>0.14999999999999991</v>
      </c>
      <c r="AF3876" t="s">
        <v>3454</v>
      </c>
      <c r="AG3876" t="s">
        <v>87</v>
      </c>
      <c r="AH3876" t="s">
        <v>88</v>
      </c>
      <c r="AI3876" t="s">
        <v>89</v>
      </c>
      <c r="AJ3876" s="7">
        <v>43100</v>
      </c>
      <c r="AK3876" t="s">
        <v>4409</v>
      </c>
      <c r="AL3876" t="s">
        <v>91</v>
      </c>
      <c r="AM3876" t="s">
        <v>3455</v>
      </c>
      <c r="AN3876" t="s">
        <v>4410</v>
      </c>
      <c r="AO3876" t="str">
        <f>TEXT(A3876,"yyyy-mm-dd")</f>
        <v>2017-01-31</v>
      </c>
    </row>
    <row r="3877" spans="1:41">
      <c r="A3877" s="6" t="s">
        <v>4408</v>
      </c>
      <c r="B3877">
        <v>2017</v>
      </c>
      <c r="C3877">
        <v>1</v>
      </c>
      <c r="E3877" t="s">
        <v>392</v>
      </c>
      <c r="F3877" t="s">
        <v>82</v>
      </c>
      <c r="G3877" t="s">
        <v>83</v>
      </c>
      <c r="H3877" t="s">
        <v>3453</v>
      </c>
      <c r="I3877">
        <v>2017</v>
      </c>
      <c r="K3877" s="6">
        <v>43100</v>
      </c>
      <c r="L3877">
        <v>11</v>
      </c>
      <c r="N3877" t="s">
        <v>85</v>
      </c>
      <c r="O3877" s="8">
        <v>4.1900000000000004</v>
      </c>
      <c r="P3877" s="8">
        <v>4.21</v>
      </c>
      <c r="Q3877" s="8">
        <v>3.88</v>
      </c>
      <c r="R3877" s="8">
        <v>4.3899999999999997</v>
      </c>
      <c r="S3877" s="8">
        <v>3.1</v>
      </c>
      <c r="T3877" s="8">
        <v>5</v>
      </c>
      <c r="U3877" s="8">
        <v>0.45</v>
      </c>
      <c r="V3877" s="9">
        <v>30</v>
      </c>
      <c r="W3877" s="8">
        <v>0.50999999999999979</v>
      </c>
      <c r="X3877" s="8">
        <v>1.9</v>
      </c>
      <c r="Y3877" s="8">
        <v>-1.9999999999999574E-2</v>
      </c>
      <c r="Z3877" s="8">
        <v>0.35000000000000009</v>
      </c>
      <c r="AA3877">
        <v>0.11000000000000032</v>
      </c>
      <c r="AF3877" t="s">
        <v>3454</v>
      </c>
      <c r="AG3877" t="s">
        <v>87</v>
      </c>
      <c r="AH3877" t="s">
        <v>88</v>
      </c>
      <c r="AI3877" t="s">
        <v>89</v>
      </c>
      <c r="AJ3877" s="7">
        <v>43100</v>
      </c>
      <c r="AK3877" t="s">
        <v>4409</v>
      </c>
      <c r="AL3877" t="s">
        <v>393</v>
      </c>
      <c r="AM3877" t="s">
        <v>3455</v>
      </c>
      <c r="AN3877" t="s">
        <v>4413</v>
      </c>
      <c r="AO3877" t="str">
        <f>TEXT(A3877,"yyyy-mm-dd")</f>
        <v>2017-01-31</v>
      </c>
    </row>
    <row r="3878" spans="1:41">
      <c r="A3878" s="6" t="s">
        <v>4408</v>
      </c>
      <c r="B3878">
        <v>2017</v>
      </c>
      <c r="C3878">
        <v>1</v>
      </c>
      <c r="E3878" t="s">
        <v>81</v>
      </c>
      <c r="F3878" t="s">
        <v>82</v>
      </c>
      <c r="G3878" t="s">
        <v>774</v>
      </c>
      <c r="H3878" t="s">
        <v>775</v>
      </c>
      <c r="K3878" s="6"/>
      <c r="O3878" s="8">
        <v>3.64</v>
      </c>
      <c r="P3878" s="8">
        <v>3.6</v>
      </c>
      <c r="Q3878" s="8">
        <v>3.3</v>
      </c>
      <c r="R3878" s="8">
        <v>3.8</v>
      </c>
      <c r="S3878" s="8">
        <v>3</v>
      </c>
      <c r="T3878" s="8">
        <v>5</v>
      </c>
      <c r="U3878" s="8">
        <v>0.45</v>
      </c>
      <c r="V3878" s="9">
        <v>29</v>
      </c>
      <c r="W3878" s="8">
        <v>0.5</v>
      </c>
      <c r="X3878" s="8">
        <v>2</v>
      </c>
      <c r="Y3878" s="8">
        <v>4.0000000000000036E-2</v>
      </c>
      <c r="Z3878" s="8">
        <v>-4.9999999999999822E-2</v>
      </c>
      <c r="AA3878">
        <v>8.9999999999999858E-2</v>
      </c>
      <c r="AF3878" t="s">
        <v>776</v>
      </c>
      <c r="AG3878" t="s">
        <v>777</v>
      </c>
      <c r="AH3878" t="s">
        <v>778</v>
      </c>
      <c r="AI3878" t="s">
        <v>779</v>
      </c>
      <c r="AJ3878" s="7"/>
      <c r="AK3878" t="s">
        <v>4409</v>
      </c>
      <c r="AL3878" t="s">
        <v>91</v>
      </c>
      <c r="AM3878" t="s">
        <v>775</v>
      </c>
      <c r="AN3878" t="s">
        <v>4433</v>
      </c>
      <c r="AO3878" t="str">
        <f>TEXT(A3878,"yyyy-mm-dd")</f>
        <v>2017-01-31</v>
      </c>
    </row>
    <row r="3879" spans="1:41">
      <c r="A3879" s="6" t="s">
        <v>4408</v>
      </c>
      <c r="B3879">
        <v>2017</v>
      </c>
      <c r="C3879">
        <v>1</v>
      </c>
      <c r="E3879" t="s">
        <v>81</v>
      </c>
      <c r="F3879" t="s">
        <v>82</v>
      </c>
      <c r="G3879" t="s">
        <v>774</v>
      </c>
      <c r="H3879" t="s">
        <v>1536</v>
      </c>
      <c r="K3879" s="6"/>
      <c r="O3879" s="8">
        <v>3.51</v>
      </c>
      <c r="P3879" s="8">
        <v>3.5</v>
      </c>
      <c r="Q3879" s="8">
        <v>3.2</v>
      </c>
      <c r="R3879" s="8">
        <v>3.73</v>
      </c>
      <c r="S3879" s="8">
        <v>3</v>
      </c>
      <c r="T3879" s="8">
        <v>4.5</v>
      </c>
      <c r="U3879" s="8">
        <v>0.4</v>
      </c>
      <c r="V3879" s="9">
        <v>28</v>
      </c>
      <c r="W3879" s="8">
        <v>0.5299999999999998</v>
      </c>
      <c r="X3879" s="8">
        <v>1.5</v>
      </c>
      <c r="Y3879" s="8">
        <v>9.9999999999997868E-3</v>
      </c>
      <c r="Z3879" s="8">
        <v>4.9999999999999822E-2</v>
      </c>
      <c r="AA3879">
        <v>-5.0000000000000266E-2</v>
      </c>
      <c r="AF3879" t="s">
        <v>1537</v>
      </c>
      <c r="AG3879" t="s">
        <v>777</v>
      </c>
      <c r="AH3879" t="s">
        <v>778</v>
      </c>
      <c r="AI3879" t="s">
        <v>1538</v>
      </c>
      <c r="AJ3879" s="7"/>
      <c r="AK3879" t="s">
        <v>4409</v>
      </c>
      <c r="AL3879" t="s">
        <v>91</v>
      </c>
      <c r="AM3879" t="s">
        <v>1536</v>
      </c>
      <c r="AN3879" t="s">
        <v>4434</v>
      </c>
      <c r="AO3879" t="str">
        <f>TEXT(A3879,"yyyy-mm-dd")</f>
        <v>2017-01-31</v>
      </c>
    </row>
    <row r="3880" spans="1:41">
      <c r="A3880" s="6" t="s">
        <v>4408</v>
      </c>
      <c r="B3880">
        <v>2017</v>
      </c>
      <c r="C3880">
        <v>1</v>
      </c>
      <c r="E3880" t="s">
        <v>392</v>
      </c>
      <c r="F3880" t="s">
        <v>82</v>
      </c>
      <c r="G3880" t="s">
        <v>774</v>
      </c>
      <c r="H3880" t="s">
        <v>775</v>
      </c>
      <c r="K3880" s="6"/>
      <c r="O3880" s="8">
        <v>3.5</v>
      </c>
      <c r="P3880" s="8">
        <v>3.4</v>
      </c>
      <c r="Q3880" s="8">
        <v>3.2</v>
      </c>
      <c r="R3880" s="8">
        <v>3.75</v>
      </c>
      <c r="S3880" s="8">
        <v>2.92</v>
      </c>
      <c r="T3880" s="8">
        <v>5</v>
      </c>
      <c r="U3880" s="8">
        <v>0.46</v>
      </c>
      <c r="V3880" s="9">
        <v>23</v>
      </c>
      <c r="W3880" s="8">
        <v>0.54999999999999982</v>
      </c>
      <c r="X3880" s="8">
        <v>2.08</v>
      </c>
      <c r="Y3880" s="8">
        <v>0.10000000000000009</v>
      </c>
      <c r="Z3880" s="8">
        <v>-0.10000000000000009</v>
      </c>
      <c r="AA3880">
        <v>-4.000000000000048E-2</v>
      </c>
      <c r="AF3880" t="s">
        <v>776</v>
      </c>
      <c r="AG3880" t="s">
        <v>777</v>
      </c>
      <c r="AH3880" t="s">
        <v>778</v>
      </c>
      <c r="AI3880" t="s">
        <v>779</v>
      </c>
      <c r="AJ3880" s="7"/>
      <c r="AK3880" t="s">
        <v>4409</v>
      </c>
      <c r="AL3880" t="s">
        <v>393</v>
      </c>
      <c r="AM3880" t="s">
        <v>775</v>
      </c>
      <c r="AN3880" t="s">
        <v>4435</v>
      </c>
      <c r="AO3880" t="str">
        <f>TEXT(A3880,"yyyy-mm-dd")</f>
        <v>2017-01-31</v>
      </c>
    </row>
    <row r="3881" spans="1:41">
      <c r="A3881" s="6" t="s">
        <v>4408</v>
      </c>
      <c r="B3881">
        <v>2017</v>
      </c>
      <c r="C3881">
        <v>1</v>
      </c>
      <c r="E3881" t="s">
        <v>392</v>
      </c>
      <c r="F3881" t="s">
        <v>82</v>
      </c>
      <c r="G3881" t="s">
        <v>774</v>
      </c>
      <c r="H3881" t="s">
        <v>1536</v>
      </c>
      <c r="K3881" s="6"/>
      <c r="O3881" s="8">
        <v>3.38</v>
      </c>
      <c r="P3881" s="8">
        <v>3.33</v>
      </c>
      <c r="Q3881" s="8">
        <v>3.05</v>
      </c>
      <c r="R3881" s="8">
        <v>3.5</v>
      </c>
      <c r="S3881" s="8">
        <v>2.39</v>
      </c>
      <c r="T3881" s="8">
        <v>4.5</v>
      </c>
      <c r="U3881" s="8">
        <v>0.45</v>
      </c>
      <c r="V3881" s="9">
        <v>22</v>
      </c>
      <c r="W3881" s="8">
        <v>0.45000000000000018</v>
      </c>
      <c r="X3881" s="8">
        <v>2.11</v>
      </c>
      <c r="Y3881" s="8">
        <v>4.9999999999999822E-2</v>
      </c>
      <c r="Z3881" s="8">
        <v>-2.0000000000000018E-2</v>
      </c>
      <c r="AA3881">
        <v>-4.9999999999999822E-2</v>
      </c>
      <c r="AF3881" t="s">
        <v>1537</v>
      </c>
      <c r="AG3881" t="s">
        <v>777</v>
      </c>
      <c r="AH3881" t="s">
        <v>778</v>
      </c>
      <c r="AI3881" t="s">
        <v>1538</v>
      </c>
      <c r="AJ3881" s="7"/>
      <c r="AK3881" t="s">
        <v>4409</v>
      </c>
      <c r="AL3881" t="s">
        <v>393</v>
      </c>
      <c r="AM3881" t="s">
        <v>1536</v>
      </c>
      <c r="AN3881" t="s">
        <v>4436</v>
      </c>
      <c r="AO3881" t="str">
        <f>TEXT(A3881,"yyyy-mm-dd")</f>
        <v>2017-01-31</v>
      </c>
    </row>
    <row r="3882" spans="1:41">
      <c r="A3882" s="6" t="s">
        <v>4408</v>
      </c>
      <c r="B3882">
        <v>2017</v>
      </c>
      <c r="C3882">
        <v>1</v>
      </c>
      <c r="E3882" t="s">
        <v>112</v>
      </c>
      <c r="F3882" t="s">
        <v>113</v>
      </c>
      <c r="G3882" t="s">
        <v>83</v>
      </c>
      <c r="H3882" t="s">
        <v>4360</v>
      </c>
      <c r="I3882">
        <v>2019</v>
      </c>
      <c r="K3882" s="6">
        <v>43830</v>
      </c>
      <c r="L3882">
        <v>35</v>
      </c>
      <c r="N3882" t="s">
        <v>943</v>
      </c>
      <c r="O3882" s="8">
        <v>7.22</v>
      </c>
      <c r="P3882" s="8">
        <v>7.3</v>
      </c>
      <c r="Q3882" s="8">
        <v>6.75</v>
      </c>
      <c r="R3882" s="8">
        <v>7.98</v>
      </c>
      <c r="S3882" s="8">
        <v>5</v>
      </c>
      <c r="T3882" s="8">
        <v>9.07</v>
      </c>
      <c r="U3882" s="8">
        <v>1.1599999999999999</v>
      </c>
      <c r="V3882" s="9">
        <v>21</v>
      </c>
      <c r="W3882" s="8">
        <v>1.2300000000000004</v>
      </c>
      <c r="X3882" s="8">
        <v>4.07</v>
      </c>
      <c r="Y3882" s="8">
        <v>-8.0000000000000071E-2</v>
      </c>
      <c r="Z3882" s="8">
        <v>0.29999999999999982</v>
      </c>
      <c r="AA3882">
        <v>0.23000000000000043</v>
      </c>
      <c r="AF3882" t="s">
        <v>4401</v>
      </c>
      <c r="AG3882" t="s">
        <v>115</v>
      </c>
      <c r="AH3882" t="s">
        <v>116</v>
      </c>
      <c r="AI3882" t="s">
        <v>359</v>
      </c>
      <c r="AJ3882" s="7">
        <v>43830</v>
      </c>
      <c r="AK3882" t="s">
        <v>4409</v>
      </c>
      <c r="AL3882" t="s">
        <v>118</v>
      </c>
      <c r="AM3882" t="s">
        <v>4362</v>
      </c>
      <c r="AN3882" t="s">
        <v>4440</v>
      </c>
      <c r="AO3882" t="str">
        <f>TEXT(A3882,"yyyy-mm-dd")</f>
        <v>2017-01-31</v>
      </c>
    </row>
    <row r="3883" spans="1:41">
      <c r="A3883" s="6" t="s">
        <v>4408</v>
      </c>
      <c r="B3883">
        <v>2017</v>
      </c>
      <c r="C3883">
        <v>1</v>
      </c>
      <c r="E3883" t="s">
        <v>2881</v>
      </c>
      <c r="F3883" t="s">
        <v>113</v>
      </c>
      <c r="G3883" t="s">
        <v>83</v>
      </c>
      <c r="H3883" t="s">
        <v>4360</v>
      </c>
      <c r="I3883">
        <v>2019</v>
      </c>
      <c r="K3883" s="6">
        <v>43830</v>
      </c>
      <c r="L3883">
        <v>35</v>
      </c>
      <c r="N3883" t="s">
        <v>943</v>
      </c>
      <c r="O3883" s="8">
        <v>8.69</v>
      </c>
      <c r="P3883" s="8">
        <v>8.82</v>
      </c>
      <c r="Q3883" s="8">
        <v>7.98</v>
      </c>
      <c r="R3883" s="8">
        <v>9.41</v>
      </c>
      <c r="S3883" s="8">
        <v>6.71</v>
      </c>
      <c r="T3883" s="8">
        <v>11</v>
      </c>
      <c r="U3883" s="8">
        <v>1.1000000000000001</v>
      </c>
      <c r="V3883" s="9">
        <v>16</v>
      </c>
      <c r="W3883" s="8">
        <v>1.4299999999999997</v>
      </c>
      <c r="X3883" s="8">
        <v>4.29</v>
      </c>
      <c r="Y3883" s="8">
        <v>-0.13000000000000078</v>
      </c>
      <c r="Z3883" s="8">
        <v>0.66999999999999993</v>
      </c>
      <c r="AA3883">
        <v>0.20999999999999996</v>
      </c>
      <c r="AF3883" t="s">
        <v>4406</v>
      </c>
      <c r="AG3883" t="s">
        <v>2883</v>
      </c>
      <c r="AH3883" t="s">
        <v>2884</v>
      </c>
      <c r="AI3883" t="s">
        <v>359</v>
      </c>
      <c r="AJ3883" s="7">
        <v>43830</v>
      </c>
      <c r="AK3883" t="s">
        <v>4409</v>
      </c>
      <c r="AL3883" t="s">
        <v>2885</v>
      </c>
      <c r="AM3883" t="s">
        <v>4362</v>
      </c>
      <c r="AN3883" t="s">
        <v>4443</v>
      </c>
      <c r="AO3883" t="str">
        <f>TEXT(A3883,"yyyy-mm-dd")</f>
        <v>2017-01-31</v>
      </c>
    </row>
    <row r="3884" spans="1:41">
      <c r="A3884" s="6" t="s">
        <v>4408</v>
      </c>
      <c r="B3884">
        <v>2017</v>
      </c>
      <c r="C3884">
        <v>1</v>
      </c>
      <c r="E3884" t="s">
        <v>112</v>
      </c>
      <c r="F3884" t="s">
        <v>113</v>
      </c>
      <c r="G3884" t="s">
        <v>83</v>
      </c>
      <c r="H3884" t="s">
        <v>3889</v>
      </c>
      <c r="I3884">
        <v>2018</v>
      </c>
      <c r="K3884" s="6">
        <v>43465</v>
      </c>
      <c r="L3884">
        <v>23</v>
      </c>
      <c r="N3884" t="s">
        <v>95</v>
      </c>
      <c r="O3884" s="8">
        <v>7.29</v>
      </c>
      <c r="P3884" s="8">
        <v>7.25</v>
      </c>
      <c r="Q3884" s="8">
        <v>6.8</v>
      </c>
      <c r="R3884" s="8">
        <v>7.6</v>
      </c>
      <c r="S3884" s="8">
        <v>5.8</v>
      </c>
      <c r="T3884" s="8">
        <v>8.8800000000000008</v>
      </c>
      <c r="U3884" s="8">
        <v>0.7</v>
      </c>
      <c r="V3884" s="9">
        <v>27</v>
      </c>
      <c r="W3884" s="8">
        <v>0.79999999999999982</v>
      </c>
      <c r="X3884" s="8">
        <v>3.080000000000001</v>
      </c>
      <c r="Y3884" s="8">
        <v>4.0000000000000036E-2</v>
      </c>
      <c r="Z3884" s="8">
        <v>0.41999999999999993</v>
      </c>
      <c r="AA3884">
        <v>0.3100000000000005</v>
      </c>
      <c r="AF3884" t="s">
        <v>3929</v>
      </c>
      <c r="AG3884" t="s">
        <v>115</v>
      </c>
      <c r="AH3884" t="s">
        <v>116</v>
      </c>
      <c r="AI3884" t="s">
        <v>230</v>
      </c>
      <c r="AJ3884" s="7">
        <v>43465</v>
      </c>
      <c r="AK3884" t="s">
        <v>4409</v>
      </c>
      <c r="AL3884" t="s">
        <v>118</v>
      </c>
      <c r="AM3884" t="s">
        <v>3891</v>
      </c>
      <c r="AN3884" t="s">
        <v>4439</v>
      </c>
      <c r="AO3884" t="str">
        <f>TEXT(A3884,"yyyy-mm-dd")</f>
        <v>2017-01-31</v>
      </c>
    </row>
    <row r="3885" spans="1:41">
      <c r="A3885" s="6" t="s">
        <v>4408</v>
      </c>
      <c r="B3885">
        <v>2017</v>
      </c>
      <c r="C3885">
        <v>1</v>
      </c>
      <c r="E3885" t="s">
        <v>2881</v>
      </c>
      <c r="F3885" t="s">
        <v>113</v>
      </c>
      <c r="G3885" t="s">
        <v>83</v>
      </c>
      <c r="H3885" t="s">
        <v>3889</v>
      </c>
      <c r="I3885">
        <v>2018</v>
      </c>
      <c r="K3885" s="6">
        <v>43465</v>
      </c>
      <c r="L3885">
        <v>23</v>
      </c>
      <c r="N3885" t="s">
        <v>95</v>
      </c>
      <c r="O3885" s="8">
        <v>8.82</v>
      </c>
      <c r="P3885" s="8">
        <v>8.51</v>
      </c>
      <c r="Q3885" s="8">
        <v>8.18</v>
      </c>
      <c r="R3885" s="8">
        <v>9.09</v>
      </c>
      <c r="S3885" s="8">
        <v>7.5</v>
      </c>
      <c r="T3885" s="8">
        <v>11</v>
      </c>
      <c r="U3885" s="8">
        <v>1.06</v>
      </c>
      <c r="V3885" s="9">
        <v>20</v>
      </c>
      <c r="W3885" s="8">
        <v>0.91000000000000014</v>
      </c>
      <c r="X3885" s="8">
        <v>3.5</v>
      </c>
      <c r="Y3885" s="8">
        <v>0.3100000000000005</v>
      </c>
      <c r="Z3885" s="8">
        <v>0.24000000000000021</v>
      </c>
      <c r="AA3885">
        <v>2.0000000000000462E-2</v>
      </c>
      <c r="AF3885" t="s">
        <v>3934</v>
      </c>
      <c r="AG3885" t="s">
        <v>2883</v>
      </c>
      <c r="AH3885" t="s">
        <v>2884</v>
      </c>
      <c r="AI3885" t="s">
        <v>230</v>
      </c>
      <c r="AJ3885" s="7">
        <v>43465</v>
      </c>
      <c r="AK3885" t="s">
        <v>4409</v>
      </c>
      <c r="AL3885" t="s">
        <v>2885</v>
      </c>
      <c r="AM3885" t="s">
        <v>3891</v>
      </c>
      <c r="AN3885" t="s">
        <v>4442</v>
      </c>
      <c r="AO3885" t="str">
        <f>TEXT(A3885,"yyyy-mm-dd")</f>
        <v>2017-01-31</v>
      </c>
    </row>
    <row r="3886" spans="1:41">
      <c r="A3886" s="6" t="s">
        <v>4408</v>
      </c>
      <c r="B3886">
        <v>2017</v>
      </c>
      <c r="C3886">
        <v>1</v>
      </c>
      <c r="E3886" t="s">
        <v>112</v>
      </c>
      <c r="F3886" t="s">
        <v>113</v>
      </c>
      <c r="G3886" t="s">
        <v>83</v>
      </c>
      <c r="H3886" t="s">
        <v>3453</v>
      </c>
      <c r="I3886">
        <v>2017</v>
      </c>
      <c r="K3886" s="6">
        <v>43100</v>
      </c>
      <c r="L3886">
        <v>11</v>
      </c>
      <c r="N3886" t="s">
        <v>85</v>
      </c>
      <c r="O3886" s="8">
        <v>6.97</v>
      </c>
      <c r="P3886" s="8">
        <v>7</v>
      </c>
      <c r="Q3886" s="8">
        <v>6.6</v>
      </c>
      <c r="R3886" s="8">
        <v>7.28</v>
      </c>
      <c r="S3886" s="8">
        <v>6.1</v>
      </c>
      <c r="T3886" s="8">
        <v>8.1</v>
      </c>
      <c r="U3886" s="8">
        <v>0.52</v>
      </c>
      <c r="V3886" s="9">
        <v>27</v>
      </c>
      <c r="W3886" s="8">
        <v>0.6800000000000006</v>
      </c>
      <c r="X3886" s="8">
        <v>2</v>
      </c>
      <c r="Y3886" s="8">
        <v>-3.0000000000000249E-2</v>
      </c>
      <c r="Z3886" s="8">
        <v>0.5</v>
      </c>
      <c r="AA3886">
        <v>0.26000000000000068</v>
      </c>
      <c r="AF3886" t="s">
        <v>3493</v>
      </c>
      <c r="AG3886" t="s">
        <v>115</v>
      </c>
      <c r="AH3886" t="s">
        <v>116</v>
      </c>
      <c r="AI3886" t="s">
        <v>117</v>
      </c>
      <c r="AJ3886" s="7">
        <v>43100</v>
      </c>
      <c r="AK3886" t="s">
        <v>4409</v>
      </c>
      <c r="AL3886" t="s">
        <v>118</v>
      </c>
      <c r="AM3886" t="s">
        <v>3455</v>
      </c>
      <c r="AN3886" t="s">
        <v>4438</v>
      </c>
      <c r="AO3886" t="str">
        <f>TEXT(A3886,"yyyy-mm-dd")</f>
        <v>2017-01-31</v>
      </c>
    </row>
    <row r="3887" spans="1:41">
      <c r="A3887" s="6" t="s">
        <v>4408</v>
      </c>
      <c r="B3887">
        <v>2017</v>
      </c>
      <c r="C3887">
        <v>1</v>
      </c>
      <c r="E3887" t="s">
        <v>2881</v>
      </c>
      <c r="F3887" t="s">
        <v>113</v>
      </c>
      <c r="G3887" t="s">
        <v>83</v>
      </c>
      <c r="H3887" t="s">
        <v>3453</v>
      </c>
      <c r="I3887">
        <v>2017</v>
      </c>
      <c r="K3887" s="6">
        <v>43100</v>
      </c>
      <c r="L3887">
        <v>11</v>
      </c>
      <c r="N3887" t="s">
        <v>85</v>
      </c>
      <c r="O3887" s="8">
        <v>8.43</v>
      </c>
      <c r="P3887" s="8">
        <v>8.18</v>
      </c>
      <c r="Q3887" s="8">
        <v>8.0299999999999994</v>
      </c>
      <c r="R3887" s="8">
        <v>8.85</v>
      </c>
      <c r="S3887" s="8">
        <v>6.82</v>
      </c>
      <c r="T3887" s="8">
        <v>10.5</v>
      </c>
      <c r="U3887" s="8">
        <v>0.84</v>
      </c>
      <c r="V3887" s="9">
        <v>22</v>
      </c>
      <c r="W3887" s="8">
        <v>0.82000000000000028</v>
      </c>
      <c r="X3887" s="8">
        <v>3.6799999999999997</v>
      </c>
      <c r="Y3887" s="8">
        <v>0.25</v>
      </c>
      <c r="Z3887" s="8">
        <v>0.37999999999999989</v>
      </c>
      <c r="AA3887">
        <v>0</v>
      </c>
      <c r="AF3887" t="s">
        <v>3498</v>
      </c>
      <c r="AG3887" t="s">
        <v>2883</v>
      </c>
      <c r="AH3887" t="s">
        <v>2884</v>
      </c>
      <c r="AI3887" t="s">
        <v>117</v>
      </c>
      <c r="AJ3887" s="7">
        <v>43100</v>
      </c>
      <c r="AK3887" t="s">
        <v>4409</v>
      </c>
      <c r="AL3887" t="s">
        <v>2885</v>
      </c>
      <c r="AM3887" t="s">
        <v>3455</v>
      </c>
      <c r="AN3887" t="s">
        <v>4441</v>
      </c>
      <c r="AO3887" t="str">
        <f>TEXT(A3887,"yyyy-mm-dd")</f>
        <v>2017-01-31</v>
      </c>
    </row>
    <row r="3888" spans="1:41">
      <c r="A3888" s="6" t="s">
        <v>4444</v>
      </c>
      <c r="B3888">
        <v>2017</v>
      </c>
      <c r="C3888">
        <v>2</v>
      </c>
      <c r="E3888" t="s">
        <v>1907</v>
      </c>
      <c r="F3888" t="s">
        <v>1908</v>
      </c>
      <c r="G3888" t="s">
        <v>102</v>
      </c>
      <c r="H3888" t="s">
        <v>4379</v>
      </c>
      <c r="I3888">
        <v>2018</v>
      </c>
      <c r="J3888">
        <v>4</v>
      </c>
      <c r="K3888" s="6">
        <v>43465</v>
      </c>
      <c r="L3888">
        <v>22</v>
      </c>
      <c r="M3888">
        <v>7</v>
      </c>
      <c r="N3888" t="s">
        <v>167</v>
      </c>
      <c r="O3888" s="8">
        <v>7.27</v>
      </c>
      <c r="P3888" s="8">
        <v>7.5</v>
      </c>
      <c r="Q3888" s="8">
        <v>7</v>
      </c>
      <c r="R3888" s="8">
        <v>7.75</v>
      </c>
      <c r="S3888" s="8">
        <v>5.5</v>
      </c>
      <c r="T3888" s="8">
        <v>8.5</v>
      </c>
      <c r="U3888" s="8">
        <v>0.65</v>
      </c>
      <c r="V3888" s="9">
        <v>29</v>
      </c>
      <c r="W3888" s="8">
        <v>0.75</v>
      </c>
      <c r="X3888" s="8">
        <v>3</v>
      </c>
      <c r="Y3888" s="8">
        <v>-0.23000000000000043</v>
      </c>
      <c r="Z3888" s="8">
        <v>0.25</v>
      </c>
      <c r="AA3888">
        <v>5.9999999999999609E-2</v>
      </c>
      <c r="AF3888" t="s">
        <v>4391</v>
      </c>
      <c r="AG3888" t="s">
        <v>1910</v>
      </c>
      <c r="AH3888" t="s">
        <v>1911</v>
      </c>
      <c r="AI3888" t="s">
        <v>1944</v>
      </c>
      <c r="AJ3888" s="7">
        <v>43465</v>
      </c>
      <c r="AK3888" t="s">
        <v>4445</v>
      </c>
      <c r="AL3888" t="s">
        <v>1908</v>
      </c>
      <c r="AM3888" t="s">
        <v>4381</v>
      </c>
      <c r="AN3888" t="s">
        <v>4467</v>
      </c>
      <c r="AO3888" t="str">
        <f>TEXT(A3888,"yyyy-mm-dd")</f>
        <v>2017-02-28</v>
      </c>
    </row>
    <row r="3889" spans="1:41">
      <c r="A3889" s="6" t="s">
        <v>4444</v>
      </c>
      <c r="B3889">
        <v>2017</v>
      </c>
      <c r="C3889">
        <v>2</v>
      </c>
      <c r="E3889" t="s">
        <v>1907</v>
      </c>
      <c r="F3889" t="s">
        <v>1908</v>
      </c>
      <c r="G3889" t="s">
        <v>102</v>
      </c>
      <c r="H3889" t="s">
        <v>4240</v>
      </c>
      <c r="I3889">
        <v>2018</v>
      </c>
      <c r="J3889">
        <v>3</v>
      </c>
      <c r="K3889" s="6">
        <v>43373</v>
      </c>
      <c r="L3889">
        <v>19</v>
      </c>
      <c r="M3889">
        <v>6</v>
      </c>
      <c r="N3889" t="s">
        <v>195</v>
      </c>
      <c r="O3889" s="8">
        <v>7.29</v>
      </c>
      <c r="P3889" s="8">
        <v>7.4</v>
      </c>
      <c r="Q3889" s="8">
        <v>7</v>
      </c>
      <c r="R3889" s="8">
        <v>7.5</v>
      </c>
      <c r="S3889" s="8">
        <v>6</v>
      </c>
      <c r="T3889" s="8">
        <v>8.5</v>
      </c>
      <c r="U3889" s="8">
        <v>0.5</v>
      </c>
      <c r="V3889" s="9">
        <v>28</v>
      </c>
      <c r="W3889" s="8">
        <v>0.5</v>
      </c>
      <c r="X3889" s="8">
        <v>2.5</v>
      </c>
      <c r="Y3889" s="8">
        <v>-0.11000000000000032</v>
      </c>
      <c r="Z3889" s="8">
        <v>0.15000000000000036</v>
      </c>
      <c r="AA3889">
        <v>-7.0000000000000284E-2</v>
      </c>
      <c r="AF3889" t="s">
        <v>4241</v>
      </c>
      <c r="AG3889" t="s">
        <v>1910</v>
      </c>
      <c r="AH3889" t="s">
        <v>1911</v>
      </c>
      <c r="AI3889" t="s">
        <v>1939</v>
      </c>
      <c r="AJ3889" s="7">
        <v>43373</v>
      </c>
      <c r="AK3889" t="s">
        <v>4445</v>
      </c>
      <c r="AL3889" t="s">
        <v>1908</v>
      </c>
      <c r="AM3889" t="s">
        <v>4242</v>
      </c>
      <c r="AN3889" t="s">
        <v>4466</v>
      </c>
      <c r="AO3889" t="str">
        <f>TEXT(A3889,"yyyy-mm-dd")</f>
        <v>2017-02-28</v>
      </c>
    </row>
    <row r="3890" spans="1:41">
      <c r="A3890" s="6" t="s">
        <v>4444</v>
      </c>
      <c r="B3890">
        <v>2017</v>
      </c>
      <c r="C3890">
        <v>2</v>
      </c>
      <c r="E3890" t="s">
        <v>1907</v>
      </c>
      <c r="F3890" t="s">
        <v>1908</v>
      </c>
      <c r="G3890" t="s">
        <v>102</v>
      </c>
      <c r="H3890" t="s">
        <v>4137</v>
      </c>
      <c r="I3890">
        <v>2018</v>
      </c>
      <c r="J3890">
        <v>2</v>
      </c>
      <c r="K3890" s="6">
        <v>43281</v>
      </c>
      <c r="L3890">
        <v>16</v>
      </c>
      <c r="M3890">
        <v>5</v>
      </c>
      <c r="N3890" t="s">
        <v>222</v>
      </c>
      <c r="O3890" s="8">
        <v>7.28</v>
      </c>
      <c r="P3890" s="8">
        <v>7.28</v>
      </c>
      <c r="Q3890" s="8">
        <v>7</v>
      </c>
      <c r="R3890" s="8">
        <v>7.5</v>
      </c>
      <c r="S3890" s="8">
        <v>6.5</v>
      </c>
      <c r="T3890" s="8">
        <v>8.5</v>
      </c>
      <c r="U3890" s="8">
        <v>0.4</v>
      </c>
      <c r="V3890" s="9">
        <v>28</v>
      </c>
      <c r="W3890" s="8">
        <v>0.5</v>
      </c>
      <c r="X3890" s="8">
        <v>2</v>
      </c>
      <c r="Y3890" s="8">
        <v>0</v>
      </c>
      <c r="Z3890" s="8">
        <v>3.0000000000000249E-2</v>
      </c>
      <c r="AA3890">
        <v>-0.15000000000000036</v>
      </c>
      <c r="AF3890" t="s">
        <v>4138</v>
      </c>
      <c r="AG3890" t="s">
        <v>1910</v>
      </c>
      <c r="AH3890" t="s">
        <v>1911</v>
      </c>
      <c r="AI3890" t="s">
        <v>1934</v>
      </c>
      <c r="AJ3890" s="7">
        <v>43281</v>
      </c>
      <c r="AK3890" t="s">
        <v>4445</v>
      </c>
      <c r="AL3890" t="s">
        <v>1908</v>
      </c>
      <c r="AM3890" t="s">
        <v>4139</v>
      </c>
      <c r="AN3890" t="s">
        <v>4465</v>
      </c>
      <c r="AO3890" t="str">
        <f>TEXT(A3890,"yyyy-mm-dd")</f>
        <v>2017-02-28</v>
      </c>
    </row>
    <row r="3891" spans="1:41">
      <c r="A3891" s="6" t="s">
        <v>4444</v>
      </c>
      <c r="B3891">
        <v>2017</v>
      </c>
      <c r="C3891">
        <v>2</v>
      </c>
      <c r="E3891" t="s">
        <v>1907</v>
      </c>
      <c r="F3891" t="s">
        <v>1908</v>
      </c>
      <c r="G3891" t="s">
        <v>102</v>
      </c>
      <c r="H3891" t="s">
        <v>4030</v>
      </c>
      <c r="I3891">
        <v>2018</v>
      </c>
      <c r="J3891">
        <v>1</v>
      </c>
      <c r="K3891" s="6">
        <v>43190</v>
      </c>
      <c r="L3891">
        <v>13</v>
      </c>
      <c r="M3891">
        <v>4</v>
      </c>
      <c r="N3891" t="s">
        <v>252</v>
      </c>
      <c r="O3891" s="8">
        <v>7.23</v>
      </c>
      <c r="P3891" s="8">
        <v>7.25</v>
      </c>
      <c r="Q3891" s="8">
        <v>7</v>
      </c>
      <c r="R3891" s="8">
        <v>7.5</v>
      </c>
      <c r="S3891" s="8">
        <v>6.75</v>
      </c>
      <c r="T3891" s="8">
        <v>8.25</v>
      </c>
      <c r="U3891" s="8">
        <v>0.32</v>
      </c>
      <c r="V3891" s="9">
        <v>29</v>
      </c>
      <c r="W3891" s="8">
        <v>0.5</v>
      </c>
      <c r="X3891" s="8">
        <v>1.5</v>
      </c>
      <c r="Y3891" s="8">
        <v>-1.9999999999999574E-2</v>
      </c>
      <c r="Z3891" s="8">
        <v>0.25</v>
      </c>
      <c r="AA3891">
        <v>-0.19000000000000039</v>
      </c>
      <c r="AF3891" t="s">
        <v>4031</v>
      </c>
      <c r="AG3891" t="s">
        <v>1910</v>
      </c>
      <c r="AH3891" t="s">
        <v>1911</v>
      </c>
      <c r="AI3891" t="s">
        <v>1929</v>
      </c>
      <c r="AJ3891" s="7">
        <v>43190</v>
      </c>
      <c r="AK3891" t="s">
        <v>4445</v>
      </c>
      <c r="AL3891" t="s">
        <v>1908</v>
      </c>
      <c r="AM3891" t="s">
        <v>4032</v>
      </c>
      <c r="AN3891" t="s">
        <v>4464</v>
      </c>
      <c r="AO3891" t="str">
        <f>TEXT(A3891,"yyyy-mm-dd")</f>
        <v>2017-02-28</v>
      </c>
    </row>
    <row r="3892" spans="1:41">
      <c r="A3892" s="6" t="s">
        <v>4444</v>
      </c>
      <c r="B3892">
        <v>2017</v>
      </c>
      <c r="C3892">
        <v>2</v>
      </c>
      <c r="E3892" t="s">
        <v>1907</v>
      </c>
      <c r="F3892" t="s">
        <v>1908</v>
      </c>
      <c r="G3892" t="s">
        <v>102</v>
      </c>
      <c r="H3892" t="s">
        <v>3908</v>
      </c>
      <c r="I3892">
        <v>2017</v>
      </c>
      <c r="J3892">
        <v>4</v>
      </c>
      <c r="K3892" s="6">
        <v>43100</v>
      </c>
      <c r="L3892">
        <v>10</v>
      </c>
      <c r="M3892">
        <v>3</v>
      </c>
      <c r="N3892" t="s">
        <v>164</v>
      </c>
      <c r="O3892" s="8">
        <v>7.18</v>
      </c>
      <c r="P3892" s="8">
        <v>7.25</v>
      </c>
      <c r="Q3892" s="8">
        <v>7</v>
      </c>
      <c r="R3892" s="8">
        <v>7.25</v>
      </c>
      <c r="S3892" s="8">
        <v>6.75</v>
      </c>
      <c r="T3892" s="8">
        <v>8</v>
      </c>
      <c r="U3892" s="8">
        <v>0.32</v>
      </c>
      <c r="V3892" s="9">
        <v>32</v>
      </c>
      <c r="W3892" s="8">
        <v>0.25</v>
      </c>
      <c r="X3892" s="8">
        <v>1.25</v>
      </c>
      <c r="Y3892" s="8">
        <v>-7.0000000000000284E-2</v>
      </c>
      <c r="Z3892" s="8">
        <v>0.25</v>
      </c>
      <c r="AA3892">
        <v>-0.25</v>
      </c>
      <c r="AF3892" t="s">
        <v>3919</v>
      </c>
      <c r="AG3892" t="s">
        <v>1910</v>
      </c>
      <c r="AH3892" t="s">
        <v>1911</v>
      </c>
      <c r="AI3892" t="s">
        <v>1924</v>
      </c>
      <c r="AJ3892" s="7">
        <v>43100</v>
      </c>
      <c r="AK3892" t="s">
        <v>4445</v>
      </c>
      <c r="AL3892" t="s">
        <v>1908</v>
      </c>
      <c r="AM3892" t="s">
        <v>3910</v>
      </c>
      <c r="AN3892" t="s">
        <v>4463</v>
      </c>
      <c r="AO3892" t="str">
        <f>TEXT(A3892,"yyyy-mm-dd")</f>
        <v>2017-02-28</v>
      </c>
    </row>
    <row r="3893" spans="1:41">
      <c r="A3893" s="6" t="s">
        <v>4444</v>
      </c>
      <c r="B3893">
        <v>2017</v>
      </c>
      <c r="C3893">
        <v>2</v>
      </c>
      <c r="E3893" t="s">
        <v>1907</v>
      </c>
      <c r="F3893" t="s">
        <v>1908</v>
      </c>
      <c r="G3893" t="s">
        <v>102</v>
      </c>
      <c r="H3893" t="s">
        <v>3804</v>
      </c>
      <c r="I3893">
        <v>2017</v>
      </c>
      <c r="J3893">
        <v>3</v>
      </c>
      <c r="K3893" s="6">
        <v>43008</v>
      </c>
      <c r="L3893">
        <v>7</v>
      </c>
      <c r="M3893">
        <v>2</v>
      </c>
      <c r="N3893" t="s">
        <v>192</v>
      </c>
      <c r="O3893" s="8">
        <v>6.98</v>
      </c>
      <c r="P3893" s="8">
        <v>6.75</v>
      </c>
      <c r="Q3893" s="8">
        <v>6.75</v>
      </c>
      <c r="R3893" s="8">
        <v>7.25</v>
      </c>
      <c r="S3893" s="8">
        <v>6.5</v>
      </c>
      <c r="T3893" s="8">
        <v>8</v>
      </c>
      <c r="U3893" s="8">
        <v>0.36</v>
      </c>
      <c r="V3893" s="9">
        <v>32</v>
      </c>
      <c r="W3893" s="8">
        <v>0.5</v>
      </c>
      <c r="X3893" s="8">
        <v>1.5</v>
      </c>
      <c r="Y3893" s="8">
        <v>0.23000000000000043</v>
      </c>
      <c r="Z3893" s="8">
        <v>0</v>
      </c>
      <c r="AA3893">
        <v>-0.25</v>
      </c>
      <c r="AF3893" t="s">
        <v>3805</v>
      </c>
      <c r="AG3893" t="s">
        <v>1910</v>
      </c>
      <c r="AH3893" t="s">
        <v>1911</v>
      </c>
      <c r="AI3893" t="s">
        <v>1919</v>
      </c>
      <c r="AJ3893" s="7">
        <v>43008</v>
      </c>
      <c r="AK3893" t="s">
        <v>4445</v>
      </c>
      <c r="AL3893" t="s">
        <v>1908</v>
      </c>
      <c r="AM3893" t="s">
        <v>3806</v>
      </c>
      <c r="AN3893" t="s">
        <v>4462</v>
      </c>
      <c r="AO3893" t="str">
        <f>TEXT(A3893,"yyyy-mm-dd")</f>
        <v>2017-02-28</v>
      </c>
    </row>
    <row r="3894" spans="1:41">
      <c r="A3894" s="6" t="s">
        <v>4444</v>
      </c>
      <c r="B3894">
        <v>2017</v>
      </c>
      <c r="C3894">
        <v>2</v>
      </c>
      <c r="E3894" t="s">
        <v>1907</v>
      </c>
      <c r="F3894" t="s">
        <v>1908</v>
      </c>
      <c r="G3894" t="s">
        <v>102</v>
      </c>
      <c r="H3894" t="s">
        <v>3701</v>
      </c>
      <c r="I3894">
        <v>2017</v>
      </c>
      <c r="J3894">
        <v>2</v>
      </c>
      <c r="K3894" s="6">
        <v>42916</v>
      </c>
      <c r="L3894">
        <v>4</v>
      </c>
      <c r="M3894">
        <v>1</v>
      </c>
      <c r="N3894" t="s">
        <v>219</v>
      </c>
      <c r="O3894" s="8">
        <v>6.79</v>
      </c>
      <c r="P3894" s="8">
        <v>6.75</v>
      </c>
      <c r="Q3894" s="8">
        <v>6.5</v>
      </c>
      <c r="R3894" s="8">
        <v>6.96</v>
      </c>
      <c r="S3894" s="8">
        <v>6.25</v>
      </c>
      <c r="T3894" s="8">
        <v>7.75</v>
      </c>
      <c r="U3894" s="8">
        <v>0.36</v>
      </c>
      <c r="V3894" s="9">
        <v>32</v>
      </c>
      <c r="W3894" s="8">
        <v>0.45999999999999996</v>
      </c>
      <c r="X3894" s="8">
        <v>1.5</v>
      </c>
      <c r="Y3894" s="8">
        <v>4.0000000000000036E-2</v>
      </c>
      <c r="Z3894" s="8">
        <v>0.25</v>
      </c>
      <c r="AA3894">
        <v>-0.16999999999999993</v>
      </c>
      <c r="AF3894" t="s">
        <v>3702</v>
      </c>
      <c r="AG3894" t="s">
        <v>1910</v>
      </c>
      <c r="AH3894" t="s">
        <v>1911</v>
      </c>
      <c r="AI3894" t="s">
        <v>1915</v>
      </c>
      <c r="AJ3894" s="7">
        <v>42916</v>
      </c>
      <c r="AK3894" t="s">
        <v>4445</v>
      </c>
      <c r="AL3894" t="s">
        <v>1908</v>
      </c>
      <c r="AM3894" t="s">
        <v>3703</v>
      </c>
      <c r="AN3894" t="s">
        <v>4461</v>
      </c>
      <c r="AO3894" t="str">
        <f>TEXT(A3894,"yyyy-mm-dd")</f>
        <v>2017-02-28</v>
      </c>
    </row>
    <row r="3895" spans="1:41">
      <c r="A3895" s="6" t="s">
        <v>4444</v>
      </c>
      <c r="B3895">
        <v>2017</v>
      </c>
      <c r="C3895">
        <v>2</v>
      </c>
      <c r="E3895" t="s">
        <v>1907</v>
      </c>
      <c r="F3895" t="s">
        <v>1908</v>
      </c>
      <c r="G3895" t="s">
        <v>102</v>
      </c>
      <c r="H3895" t="s">
        <v>3594</v>
      </c>
      <c r="I3895">
        <v>2017</v>
      </c>
      <c r="J3895">
        <v>1</v>
      </c>
      <c r="K3895" s="6">
        <v>42825</v>
      </c>
      <c r="L3895">
        <v>1</v>
      </c>
      <c r="M3895">
        <v>0</v>
      </c>
      <c r="N3895" t="s">
        <v>169</v>
      </c>
      <c r="O3895" s="8">
        <v>6.43</v>
      </c>
      <c r="P3895" s="8">
        <v>6.25</v>
      </c>
      <c r="Q3895" s="8">
        <v>6.25</v>
      </c>
      <c r="R3895" s="8">
        <v>6.56</v>
      </c>
      <c r="S3895" s="8">
        <v>6.25</v>
      </c>
      <c r="T3895" s="8">
        <v>6.8</v>
      </c>
      <c r="U3895" s="8">
        <v>0.22</v>
      </c>
      <c r="V3895" s="9">
        <v>32</v>
      </c>
      <c r="W3895" s="8">
        <v>0.30999999999999961</v>
      </c>
      <c r="X3895" s="8">
        <v>0.54999999999999982</v>
      </c>
      <c r="Y3895" s="8">
        <v>0.17999999999999972</v>
      </c>
      <c r="Z3895" s="8">
        <v>0</v>
      </c>
      <c r="AA3895">
        <v>0.1899999999999995</v>
      </c>
      <c r="AF3895" t="s">
        <v>3595</v>
      </c>
      <c r="AG3895" t="s">
        <v>1910</v>
      </c>
      <c r="AH3895" t="s">
        <v>1911</v>
      </c>
      <c r="AI3895" t="s">
        <v>1912</v>
      </c>
      <c r="AJ3895" s="7">
        <v>42825</v>
      </c>
      <c r="AK3895" t="s">
        <v>4445</v>
      </c>
      <c r="AL3895" t="s">
        <v>1908</v>
      </c>
      <c r="AM3895" t="s">
        <v>3596</v>
      </c>
      <c r="AN3895" t="s">
        <v>4460</v>
      </c>
      <c r="AO3895" t="str">
        <f>TEXT(A3895,"yyyy-mm-dd")</f>
        <v>2017-02-28</v>
      </c>
    </row>
    <row r="3896" spans="1:41">
      <c r="A3896" s="6" t="s">
        <v>4444</v>
      </c>
      <c r="B3896">
        <v>2017</v>
      </c>
      <c r="C3896">
        <v>2</v>
      </c>
      <c r="E3896" t="s">
        <v>100</v>
      </c>
      <c r="F3896" t="s">
        <v>101</v>
      </c>
      <c r="G3896" t="s">
        <v>83</v>
      </c>
      <c r="H3896" t="s">
        <v>4360</v>
      </c>
      <c r="I3896">
        <v>2019</v>
      </c>
      <c r="K3896" s="6">
        <v>43830</v>
      </c>
      <c r="L3896">
        <v>34</v>
      </c>
      <c r="N3896" t="s">
        <v>789</v>
      </c>
      <c r="O3896" s="8">
        <v>2.34</v>
      </c>
      <c r="P3896" s="8">
        <v>2.4</v>
      </c>
      <c r="Q3896" s="8">
        <v>2</v>
      </c>
      <c r="R3896" s="8">
        <v>2.8</v>
      </c>
      <c r="S3896" s="8">
        <v>1.5</v>
      </c>
      <c r="T3896" s="8">
        <v>3.13</v>
      </c>
      <c r="U3896" s="8">
        <v>0.5</v>
      </c>
      <c r="V3896" s="9">
        <v>21</v>
      </c>
      <c r="W3896" s="8">
        <v>0.79999999999999982</v>
      </c>
      <c r="X3896" s="8">
        <v>1.63</v>
      </c>
      <c r="Y3896" s="8">
        <v>-6.0000000000000053E-2</v>
      </c>
      <c r="Z3896" s="8">
        <v>0</v>
      </c>
      <c r="AA3896">
        <v>0.39999999999999991</v>
      </c>
      <c r="AF3896" t="s">
        <v>10216</v>
      </c>
      <c r="AG3896" t="s">
        <v>9655</v>
      </c>
      <c r="AH3896" t="s">
        <v>9656</v>
      </c>
      <c r="AI3896" t="s">
        <v>9708</v>
      </c>
      <c r="AJ3896" s="7">
        <v>43830</v>
      </c>
      <c r="AK3896" t="s">
        <v>4445</v>
      </c>
      <c r="AL3896" t="s">
        <v>109</v>
      </c>
      <c r="AM3896" t="s">
        <v>4362</v>
      </c>
      <c r="AN3896" t="s">
        <v>10219</v>
      </c>
    </row>
    <row r="3897" spans="1:41">
      <c r="A3897" s="6" t="s">
        <v>4444</v>
      </c>
      <c r="B3897">
        <v>2017</v>
      </c>
      <c r="C3897">
        <v>2</v>
      </c>
      <c r="E3897" t="s">
        <v>100</v>
      </c>
      <c r="F3897" t="s">
        <v>101</v>
      </c>
      <c r="G3897" t="s">
        <v>102</v>
      </c>
      <c r="H3897" t="s">
        <v>4379</v>
      </c>
      <c r="I3897">
        <v>2018</v>
      </c>
      <c r="J3897">
        <v>4</v>
      </c>
      <c r="K3897" s="6">
        <v>43465</v>
      </c>
      <c r="L3897">
        <v>22</v>
      </c>
      <c r="M3897">
        <v>7</v>
      </c>
      <c r="N3897" t="s">
        <v>167</v>
      </c>
      <c r="O3897" s="8">
        <v>2.34</v>
      </c>
      <c r="P3897" s="8">
        <v>2.36</v>
      </c>
      <c r="Q3897" s="8">
        <v>2.0299999999999998</v>
      </c>
      <c r="R3897" s="8">
        <v>2.6</v>
      </c>
      <c r="S3897" s="8">
        <v>0.6</v>
      </c>
      <c r="T3897" s="8">
        <v>4.3</v>
      </c>
      <c r="U3897" s="8">
        <v>0.67</v>
      </c>
      <c r="V3897" s="9">
        <v>26</v>
      </c>
      <c r="W3897" s="8">
        <v>0.57000000000000028</v>
      </c>
      <c r="X3897" s="8">
        <v>3.6999999999999997</v>
      </c>
      <c r="Y3897" s="8">
        <v>-2.0000000000000018E-2</v>
      </c>
      <c r="Z3897" s="8">
        <v>-4.0000000000000036E-2</v>
      </c>
      <c r="AA3897">
        <v>0.17000000000000037</v>
      </c>
      <c r="AF3897" t="s">
        <v>4380</v>
      </c>
      <c r="AG3897" t="s">
        <v>106</v>
      </c>
      <c r="AH3897" t="s">
        <v>107</v>
      </c>
      <c r="AI3897" t="s">
        <v>2673</v>
      </c>
      <c r="AJ3897" s="7">
        <v>43465</v>
      </c>
      <c r="AK3897" t="s">
        <v>4445</v>
      </c>
      <c r="AL3897" t="s">
        <v>109</v>
      </c>
      <c r="AM3897" t="s">
        <v>4381</v>
      </c>
      <c r="AN3897" t="s">
        <v>4459</v>
      </c>
      <c r="AO3897" t="str">
        <f>TEXT(A3897,"yyyy-mm-dd")</f>
        <v>2017-02-28</v>
      </c>
    </row>
    <row r="3898" spans="1:41">
      <c r="A3898" s="6" t="s">
        <v>4444</v>
      </c>
      <c r="B3898">
        <v>2017</v>
      </c>
      <c r="C3898">
        <v>2</v>
      </c>
      <c r="E3898" t="s">
        <v>100</v>
      </c>
      <c r="F3898" t="s">
        <v>101</v>
      </c>
      <c r="G3898" t="s">
        <v>83</v>
      </c>
      <c r="H3898" t="s">
        <v>3889</v>
      </c>
      <c r="I3898">
        <v>2018</v>
      </c>
      <c r="K3898" s="6">
        <v>43465</v>
      </c>
      <c r="L3898">
        <v>22</v>
      </c>
      <c r="N3898" t="s">
        <v>167</v>
      </c>
      <c r="O3898" s="8">
        <v>2.09</v>
      </c>
      <c r="P3898" s="8">
        <v>2.2000000000000002</v>
      </c>
      <c r="Q3898" s="8">
        <v>2</v>
      </c>
      <c r="R3898" s="8">
        <v>2.4</v>
      </c>
      <c r="S3898" s="8">
        <v>0.53</v>
      </c>
      <c r="T3898" s="8">
        <v>2.85</v>
      </c>
      <c r="U3898" s="8">
        <v>0.48</v>
      </c>
      <c r="V3898" s="9">
        <v>32</v>
      </c>
      <c r="W3898" s="8">
        <v>0.39999999999999991</v>
      </c>
      <c r="X3898" s="8">
        <v>2.3200000000000003</v>
      </c>
      <c r="Y3898" s="8">
        <v>-0.11000000000000032</v>
      </c>
      <c r="Z3898" s="8">
        <v>0</v>
      </c>
      <c r="AA3898">
        <v>-0.10000000000000009</v>
      </c>
      <c r="AF3898" t="s">
        <v>10177</v>
      </c>
      <c r="AG3898" t="s">
        <v>9655</v>
      </c>
      <c r="AH3898" t="s">
        <v>9656</v>
      </c>
      <c r="AI3898" t="s">
        <v>9669</v>
      </c>
      <c r="AJ3898" s="7">
        <v>43465</v>
      </c>
      <c r="AK3898" t="s">
        <v>4445</v>
      </c>
      <c r="AL3898" t="s">
        <v>109</v>
      </c>
      <c r="AM3898" t="s">
        <v>3891</v>
      </c>
      <c r="AN3898" t="s">
        <v>10192</v>
      </c>
    </row>
    <row r="3899" spans="1:41">
      <c r="A3899" s="6" t="s">
        <v>4444</v>
      </c>
      <c r="B3899">
        <v>2017</v>
      </c>
      <c r="C3899">
        <v>2</v>
      </c>
      <c r="E3899" t="s">
        <v>100</v>
      </c>
      <c r="F3899" t="s">
        <v>101</v>
      </c>
      <c r="G3899" t="s">
        <v>102</v>
      </c>
      <c r="H3899" t="s">
        <v>4240</v>
      </c>
      <c r="I3899">
        <v>2018</v>
      </c>
      <c r="J3899">
        <v>3</v>
      </c>
      <c r="K3899" s="6">
        <v>43373</v>
      </c>
      <c r="L3899">
        <v>19</v>
      </c>
      <c r="M3899">
        <v>6</v>
      </c>
      <c r="N3899" t="s">
        <v>195</v>
      </c>
      <c r="O3899" s="8">
        <v>2.2400000000000002</v>
      </c>
      <c r="P3899" s="8">
        <v>2.25</v>
      </c>
      <c r="Q3899" s="8">
        <v>2.0299999999999998</v>
      </c>
      <c r="R3899" s="8">
        <v>2.5</v>
      </c>
      <c r="S3899" s="8">
        <v>0.5</v>
      </c>
      <c r="T3899" s="8">
        <v>3.45</v>
      </c>
      <c r="U3899" s="8">
        <v>0.51</v>
      </c>
      <c r="V3899" s="9">
        <v>26</v>
      </c>
      <c r="W3899" s="8">
        <v>0.4700000000000002</v>
      </c>
      <c r="X3899" s="8">
        <v>2.95</v>
      </c>
      <c r="Y3899" s="8">
        <v>-9.9999999999997868E-3</v>
      </c>
      <c r="Z3899" s="8">
        <v>-4.9999999999999822E-2</v>
      </c>
      <c r="AA3899">
        <v>7.0000000000000284E-2</v>
      </c>
      <c r="AF3899" t="s">
        <v>4377</v>
      </c>
      <c r="AG3899" t="s">
        <v>106</v>
      </c>
      <c r="AH3899" t="s">
        <v>107</v>
      </c>
      <c r="AI3899" t="s">
        <v>2670</v>
      </c>
      <c r="AJ3899" s="7">
        <v>43373</v>
      </c>
      <c r="AK3899" t="s">
        <v>4445</v>
      </c>
      <c r="AL3899" t="s">
        <v>109</v>
      </c>
      <c r="AM3899" t="s">
        <v>4242</v>
      </c>
      <c r="AN3899" t="s">
        <v>4458</v>
      </c>
      <c r="AO3899" t="str">
        <f>TEXT(A3899,"yyyy-mm-dd")</f>
        <v>2017-02-28</v>
      </c>
    </row>
    <row r="3900" spans="1:41">
      <c r="A3900" s="6" t="s">
        <v>4444</v>
      </c>
      <c r="B3900">
        <v>2017</v>
      </c>
      <c r="C3900">
        <v>2</v>
      </c>
      <c r="E3900" t="s">
        <v>100</v>
      </c>
      <c r="F3900" t="s">
        <v>101</v>
      </c>
      <c r="G3900" t="s">
        <v>102</v>
      </c>
      <c r="H3900" t="s">
        <v>4137</v>
      </c>
      <c r="I3900">
        <v>2018</v>
      </c>
      <c r="J3900">
        <v>2</v>
      </c>
      <c r="K3900" s="6">
        <v>43281</v>
      </c>
      <c r="L3900">
        <v>16</v>
      </c>
      <c r="M3900">
        <v>5</v>
      </c>
      <c r="N3900" t="s">
        <v>222</v>
      </c>
      <c r="O3900" s="8">
        <v>2.14</v>
      </c>
      <c r="P3900" s="8">
        <v>2.25</v>
      </c>
      <c r="Q3900" s="8">
        <v>1.93</v>
      </c>
      <c r="R3900" s="8">
        <v>2.6</v>
      </c>
      <c r="S3900" s="8">
        <v>0.3</v>
      </c>
      <c r="T3900" s="8">
        <v>3.28</v>
      </c>
      <c r="U3900" s="8">
        <v>0.78</v>
      </c>
      <c r="V3900" s="9">
        <v>26</v>
      </c>
      <c r="W3900" s="8">
        <v>0.67000000000000015</v>
      </c>
      <c r="X3900" s="8">
        <v>2.98</v>
      </c>
      <c r="Y3900" s="8">
        <v>-0.10999999999999988</v>
      </c>
      <c r="Z3900" s="8">
        <v>-0.10000000000000009</v>
      </c>
      <c r="AA3900">
        <v>0.27000000000000024</v>
      </c>
      <c r="AF3900" t="s">
        <v>4375</v>
      </c>
      <c r="AG3900" t="s">
        <v>106</v>
      </c>
      <c r="AH3900" t="s">
        <v>107</v>
      </c>
      <c r="AI3900" t="s">
        <v>2667</v>
      </c>
      <c r="AJ3900" s="7">
        <v>43281</v>
      </c>
      <c r="AK3900" t="s">
        <v>4445</v>
      </c>
      <c r="AL3900" t="s">
        <v>109</v>
      </c>
      <c r="AM3900" t="s">
        <v>4139</v>
      </c>
      <c r="AN3900" t="s">
        <v>4457</v>
      </c>
      <c r="AO3900" t="str">
        <f>TEXT(A3900,"yyyy-mm-dd")</f>
        <v>2017-02-28</v>
      </c>
    </row>
    <row r="3901" spans="1:41">
      <c r="A3901" s="6" t="s">
        <v>4444</v>
      </c>
      <c r="B3901">
        <v>2017</v>
      </c>
      <c r="C3901">
        <v>2</v>
      </c>
      <c r="E3901" t="s">
        <v>100</v>
      </c>
      <c r="F3901" t="s">
        <v>101</v>
      </c>
      <c r="G3901" t="s">
        <v>102</v>
      </c>
      <c r="H3901" t="s">
        <v>4030</v>
      </c>
      <c r="I3901">
        <v>2018</v>
      </c>
      <c r="J3901">
        <v>1</v>
      </c>
      <c r="K3901" s="6">
        <v>43190</v>
      </c>
      <c r="L3901">
        <v>13</v>
      </c>
      <c r="M3901">
        <v>4</v>
      </c>
      <c r="N3901" t="s">
        <v>252</v>
      </c>
      <c r="O3901" s="8">
        <v>1.65</v>
      </c>
      <c r="P3901" s="8">
        <v>1.85</v>
      </c>
      <c r="Q3901" s="8">
        <v>1.41</v>
      </c>
      <c r="R3901" s="8">
        <v>2.1</v>
      </c>
      <c r="S3901" s="8">
        <v>-1.1000000000000001</v>
      </c>
      <c r="T3901" s="8">
        <v>2.7</v>
      </c>
      <c r="U3901" s="8">
        <v>0.82</v>
      </c>
      <c r="V3901" s="9">
        <v>26</v>
      </c>
      <c r="W3901" s="8">
        <v>0.69000000000000017</v>
      </c>
      <c r="X3901" s="8">
        <v>3.8000000000000003</v>
      </c>
      <c r="Y3901" s="8">
        <v>-0.20000000000000018</v>
      </c>
      <c r="Z3901" s="8">
        <v>-0.14999999999999991</v>
      </c>
      <c r="AA3901">
        <v>4.0000000000000036E-2</v>
      </c>
      <c r="AF3901" t="s">
        <v>4373</v>
      </c>
      <c r="AG3901" t="s">
        <v>106</v>
      </c>
      <c r="AH3901" t="s">
        <v>107</v>
      </c>
      <c r="AI3901" t="s">
        <v>502</v>
      </c>
      <c r="AJ3901" s="7">
        <v>43190</v>
      </c>
      <c r="AK3901" t="s">
        <v>4445</v>
      </c>
      <c r="AL3901" t="s">
        <v>109</v>
      </c>
      <c r="AM3901" t="s">
        <v>4032</v>
      </c>
      <c r="AN3901" t="s">
        <v>4456</v>
      </c>
      <c r="AO3901" t="str">
        <f>TEXT(A3901,"yyyy-mm-dd")</f>
        <v>2017-02-28</v>
      </c>
    </row>
    <row r="3902" spans="1:41">
      <c r="A3902" s="6" t="s">
        <v>4444</v>
      </c>
      <c r="B3902">
        <v>2017</v>
      </c>
      <c r="C3902">
        <v>2</v>
      </c>
      <c r="E3902" t="s">
        <v>100</v>
      </c>
      <c r="F3902" t="s">
        <v>101</v>
      </c>
      <c r="G3902" t="s">
        <v>102</v>
      </c>
      <c r="H3902" t="s">
        <v>3908</v>
      </c>
      <c r="I3902">
        <v>2017</v>
      </c>
      <c r="J3902">
        <v>4</v>
      </c>
      <c r="K3902" s="6">
        <v>43100</v>
      </c>
      <c r="L3902">
        <v>10</v>
      </c>
      <c r="M3902">
        <v>3</v>
      </c>
      <c r="N3902" t="s">
        <v>164</v>
      </c>
      <c r="O3902" s="8">
        <v>1.39</v>
      </c>
      <c r="P3902" s="8">
        <v>1.5</v>
      </c>
      <c r="Q3902" s="8">
        <v>1.25</v>
      </c>
      <c r="R3902" s="8">
        <v>1.75</v>
      </c>
      <c r="S3902" s="8">
        <v>-2.2000000000000002</v>
      </c>
      <c r="T3902" s="8">
        <v>2.5</v>
      </c>
      <c r="U3902" s="8">
        <v>0.81</v>
      </c>
      <c r="V3902" s="9">
        <v>31</v>
      </c>
      <c r="W3902" s="8">
        <v>0.5</v>
      </c>
      <c r="X3902" s="8">
        <v>4.7</v>
      </c>
      <c r="Y3902" s="8">
        <v>-0.1100000000000001</v>
      </c>
      <c r="Z3902" s="8">
        <v>-0.18999999999999995</v>
      </c>
      <c r="AA3902">
        <v>6.999999999999984E-2</v>
      </c>
      <c r="AF3902" t="s">
        <v>3909</v>
      </c>
      <c r="AG3902" t="s">
        <v>106</v>
      </c>
      <c r="AH3902" t="s">
        <v>107</v>
      </c>
      <c r="AI3902" t="s">
        <v>497</v>
      </c>
      <c r="AJ3902" s="7">
        <v>43100</v>
      </c>
      <c r="AK3902" t="s">
        <v>4445</v>
      </c>
      <c r="AL3902" t="s">
        <v>109</v>
      </c>
      <c r="AM3902" t="s">
        <v>3910</v>
      </c>
      <c r="AN3902" t="s">
        <v>4455</v>
      </c>
      <c r="AO3902" t="str">
        <f>TEXT(A3902,"yyyy-mm-dd")</f>
        <v>2017-02-28</v>
      </c>
    </row>
    <row r="3903" spans="1:41">
      <c r="A3903" s="6" t="s">
        <v>4444</v>
      </c>
      <c r="B3903">
        <v>2017</v>
      </c>
      <c r="C3903">
        <v>2</v>
      </c>
      <c r="E3903" t="s">
        <v>100</v>
      </c>
      <c r="F3903" t="s">
        <v>101</v>
      </c>
      <c r="G3903" t="s">
        <v>83</v>
      </c>
      <c r="H3903" t="s">
        <v>3453</v>
      </c>
      <c r="I3903">
        <v>2017</v>
      </c>
      <c r="K3903" s="6">
        <v>43100</v>
      </c>
      <c r="L3903">
        <v>10</v>
      </c>
      <c r="N3903" t="s">
        <v>164</v>
      </c>
      <c r="O3903" s="8">
        <v>1.49</v>
      </c>
      <c r="P3903" s="8">
        <v>1.6</v>
      </c>
      <c r="Q3903" s="8">
        <v>1.3</v>
      </c>
      <c r="R3903" s="8">
        <v>1.7</v>
      </c>
      <c r="S3903" s="8">
        <v>0</v>
      </c>
      <c r="T3903" s="8">
        <v>2.2999999999999998</v>
      </c>
      <c r="U3903" s="8">
        <v>0.43</v>
      </c>
      <c r="V3903" s="9">
        <v>33</v>
      </c>
      <c r="W3903" s="8">
        <v>0.39999999999999991</v>
      </c>
      <c r="X3903" s="8">
        <v>2.2999999999999998</v>
      </c>
      <c r="Y3903" s="8">
        <v>-0.1100000000000001</v>
      </c>
      <c r="Z3903" s="8">
        <v>0</v>
      </c>
      <c r="AA3903">
        <v>-6.0000000000000053E-2</v>
      </c>
      <c r="AF3903" t="s">
        <v>10138</v>
      </c>
      <c r="AG3903" t="s">
        <v>9655</v>
      </c>
      <c r="AH3903" t="s">
        <v>9656</v>
      </c>
      <c r="AI3903" t="s">
        <v>9657</v>
      </c>
      <c r="AJ3903" s="7">
        <v>43100</v>
      </c>
      <c r="AK3903" t="s">
        <v>4445</v>
      </c>
      <c r="AL3903" t="s">
        <v>109</v>
      </c>
      <c r="AM3903" t="s">
        <v>3455</v>
      </c>
      <c r="AN3903" t="s">
        <v>10165</v>
      </c>
    </row>
    <row r="3904" spans="1:41">
      <c r="A3904" s="6" t="s">
        <v>4444</v>
      </c>
      <c r="B3904">
        <v>2017</v>
      </c>
      <c r="C3904">
        <v>2</v>
      </c>
      <c r="E3904" t="s">
        <v>100</v>
      </c>
      <c r="F3904" t="s">
        <v>101</v>
      </c>
      <c r="G3904" t="s">
        <v>102</v>
      </c>
      <c r="H3904" t="s">
        <v>3804</v>
      </c>
      <c r="I3904">
        <v>2017</v>
      </c>
      <c r="J3904">
        <v>3</v>
      </c>
      <c r="K3904" s="6">
        <v>43008</v>
      </c>
      <c r="L3904">
        <v>7</v>
      </c>
      <c r="M3904">
        <v>2</v>
      </c>
      <c r="N3904" t="s">
        <v>192</v>
      </c>
      <c r="O3904" s="8">
        <v>1.43</v>
      </c>
      <c r="P3904" s="8">
        <v>1.5</v>
      </c>
      <c r="Q3904" s="8">
        <v>1.24</v>
      </c>
      <c r="R3904" s="8">
        <v>1.75</v>
      </c>
      <c r="S3904" s="8">
        <v>-0.7</v>
      </c>
      <c r="T3904" s="8">
        <v>2.6</v>
      </c>
      <c r="U3904" s="8">
        <v>0.56000000000000005</v>
      </c>
      <c r="V3904" s="9">
        <v>31</v>
      </c>
      <c r="W3904" s="8">
        <v>0.51</v>
      </c>
      <c r="X3904" s="8">
        <v>3.3</v>
      </c>
      <c r="Y3904" s="8">
        <v>-7.0000000000000062E-2</v>
      </c>
      <c r="Z3904" s="8">
        <v>-5.0000000000000044E-2</v>
      </c>
      <c r="AA3904">
        <v>3.0000000000000027E-2</v>
      </c>
      <c r="AF3904" t="s">
        <v>3906</v>
      </c>
      <c r="AG3904" t="s">
        <v>106</v>
      </c>
      <c r="AH3904" t="s">
        <v>107</v>
      </c>
      <c r="AI3904" t="s">
        <v>427</v>
      </c>
      <c r="AJ3904" s="7">
        <v>43008</v>
      </c>
      <c r="AK3904" t="s">
        <v>4445</v>
      </c>
      <c r="AL3904" t="s">
        <v>109</v>
      </c>
      <c r="AM3904" t="s">
        <v>3806</v>
      </c>
      <c r="AN3904" t="s">
        <v>4454</v>
      </c>
      <c r="AO3904" t="str">
        <f>TEXT(A3904,"yyyy-mm-dd")</f>
        <v>2017-02-28</v>
      </c>
    </row>
    <row r="3905" spans="1:41">
      <c r="A3905" s="6" t="s">
        <v>4444</v>
      </c>
      <c r="B3905">
        <v>2017</v>
      </c>
      <c r="C3905">
        <v>2</v>
      </c>
      <c r="E3905" t="s">
        <v>100</v>
      </c>
      <c r="F3905" t="s">
        <v>101</v>
      </c>
      <c r="G3905" t="s">
        <v>102</v>
      </c>
      <c r="H3905" t="s">
        <v>3701</v>
      </c>
      <c r="I3905">
        <v>2017</v>
      </c>
      <c r="J3905">
        <v>2</v>
      </c>
      <c r="K3905" s="6">
        <v>42916</v>
      </c>
      <c r="L3905">
        <v>4</v>
      </c>
      <c r="M3905">
        <v>1</v>
      </c>
      <c r="N3905" t="s">
        <v>219</v>
      </c>
      <c r="O3905" s="8">
        <v>1.51</v>
      </c>
      <c r="P3905" s="8">
        <v>1.5</v>
      </c>
      <c r="Q3905" s="8">
        <v>1.05</v>
      </c>
      <c r="R3905" s="8">
        <v>1.9</v>
      </c>
      <c r="S3905" s="8">
        <v>0.39</v>
      </c>
      <c r="T3905" s="8">
        <v>2.9</v>
      </c>
      <c r="U3905" s="8">
        <v>0.59</v>
      </c>
      <c r="V3905" s="9">
        <v>31</v>
      </c>
      <c r="W3905" s="8">
        <v>0.84999999999999987</v>
      </c>
      <c r="X3905" s="8">
        <v>2.5099999999999998</v>
      </c>
      <c r="Y3905" s="8">
        <v>1.0000000000000009E-2</v>
      </c>
      <c r="Z3905" s="8">
        <v>5.0000000000000044E-2</v>
      </c>
      <c r="AA3905">
        <v>-5.0000000000000044E-2</v>
      </c>
      <c r="AF3905" t="s">
        <v>3904</v>
      </c>
      <c r="AG3905" t="s">
        <v>106</v>
      </c>
      <c r="AH3905" t="s">
        <v>107</v>
      </c>
      <c r="AI3905" t="s">
        <v>340</v>
      </c>
      <c r="AJ3905" s="7">
        <v>42916</v>
      </c>
      <c r="AK3905" t="s">
        <v>4445</v>
      </c>
      <c r="AL3905" t="s">
        <v>109</v>
      </c>
      <c r="AM3905" t="s">
        <v>3703</v>
      </c>
      <c r="AN3905" t="s">
        <v>4453</v>
      </c>
      <c r="AO3905" t="str">
        <f>TEXT(A3905,"yyyy-mm-dd")</f>
        <v>2017-02-28</v>
      </c>
    </row>
    <row r="3906" spans="1:41">
      <c r="A3906" s="6" t="s">
        <v>4444</v>
      </c>
      <c r="B3906">
        <v>2017</v>
      </c>
      <c r="C3906">
        <v>2</v>
      </c>
      <c r="E3906" t="s">
        <v>100</v>
      </c>
      <c r="F3906" t="s">
        <v>101</v>
      </c>
      <c r="G3906" t="s">
        <v>102</v>
      </c>
      <c r="H3906" t="s">
        <v>3594</v>
      </c>
      <c r="I3906">
        <v>2017</v>
      </c>
      <c r="J3906">
        <v>1</v>
      </c>
      <c r="K3906" s="6">
        <v>42825</v>
      </c>
      <c r="L3906">
        <v>1</v>
      </c>
      <c r="M3906">
        <v>0</v>
      </c>
      <c r="N3906" t="s">
        <v>169</v>
      </c>
      <c r="O3906" s="8">
        <v>1.71</v>
      </c>
      <c r="P3906" s="8">
        <v>1.8</v>
      </c>
      <c r="Q3906" s="8">
        <v>1.5</v>
      </c>
      <c r="R3906" s="8">
        <v>2.0499999999999998</v>
      </c>
      <c r="S3906" s="8">
        <v>0.4</v>
      </c>
      <c r="T3906" s="8">
        <v>3.1</v>
      </c>
      <c r="U3906" s="8">
        <v>0.55000000000000004</v>
      </c>
      <c r="V3906" s="9">
        <v>31</v>
      </c>
      <c r="W3906" s="8">
        <v>0.54999999999999982</v>
      </c>
      <c r="X3906" s="8">
        <v>2.7</v>
      </c>
      <c r="Y3906" s="8">
        <v>-9.000000000000008E-2</v>
      </c>
      <c r="Z3906" s="8">
        <v>0.10000000000000009</v>
      </c>
      <c r="AA3906">
        <v>-0.16000000000000014</v>
      </c>
      <c r="AF3906" t="s">
        <v>3902</v>
      </c>
      <c r="AG3906" t="s">
        <v>106</v>
      </c>
      <c r="AH3906" t="s">
        <v>107</v>
      </c>
      <c r="AI3906" t="s">
        <v>108</v>
      </c>
      <c r="AJ3906" s="7">
        <v>42825</v>
      </c>
      <c r="AK3906" t="s">
        <v>4445</v>
      </c>
      <c r="AL3906" t="s">
        <v>109</v>
      </c>
      <c r="AM3906" t="s">
        <v>3596</v>
      </c>
      <c r="AN3906" t="s">
        <v>4452</v>
      </c>
      <c r="AO3906" t="str">
        <f>TEXT(A3906,"yyyy-mm-dd")</f>
        <v>2017-02-28</v>
      </c>
    </row>
    <row r="3907" spans="1:41">
      <c r="A3907" s="6" t="s">
        <v>4444</v>
      </c>
      <c r="B3907">
        <v>2017</v>
      </c>
      <c r="C3907">
        <v>2</v>
      </c>
      <c r="E3907" t="s">
        <v>2685</v>
      </c>
      <c r="F3907" t="s">
        <v>101</v>
      </c>
      <c r="G3907" t="s">
        <v>774</v>
      </c>
      <c r="H3907" t="s">
        <v>2686</v>
      </c>
      <c r="K3907" s="6"/>
      <c r="O3907" s="8">
        <v>2.71</v>
      </c>
      <c r="P3907" s="8">
        <v>2.6</v>
      </c>
      <c r="Q3907" s="8">
        <v>2.5</v>
      </c>
      <c r="R3907" s="8">
        <v>3</v>
      </c>
      <c r="S3907" s="8">
        <v>1.9</v>
      </c>
      <c r="T3907" s="8">
        <v>3.5</v>
      </c>
      <c r="U3907" s="8">
        <v>0.4</v>
      </c>
      <c r="V3907" s="9">
        <v>21</v>
      </c>
      <c r="W3907" s="8">
        <v>0.5</v>
      </c>
      <c r="X3907" s="8">
        <v>1.6</v>
      </c>
      <c r="Y3907" s="8">
        <v>0.10999999999999988</v>
      </c>
      <c r="Z3907" s="8">
        <v>0</v>
      </c>
      <c r="AA3907">
        <v>-0.10000000000000009</v>
      </c>
      <c r="AF3907" t="s">
        <v>2687</v>
      </c>
      <c r="AG3907" t="s">
        <v>2688</v>
      </c>
      <c r="AH3907" t="s">
        <v>2689</v>
      </c>
      <c r="AI3907" t="s">
        <v>2690</v>
      </c>
      <c r="AJ3907" s="7"/>
      <c r="AK3907" t="s">
        <v>4445</v>
      </c>
      <c r="AL3907" t="s">
        <v>109</v>
      </c>
      <c r="AM3907" t="s">
        <v>2686</v>
      </c>
      <c r="AN3907" t="s">
        <v>4472</v>
      </c>
      <c r="AO3907" t="str">
        <f>TEXT(A3907,"yyyy-mm-dd")</f>
        <v>2017-02-28</v>
      </c>
    </row>
    <row r="3908" spans="1:41">
      <c r="A3908" s="6" t="s">
        <v>4444</v>
      </c>
      <c r="B3908">
        <v>2017</v>
      </c>
      <c r="C3908">
        <v>2</v>
      </c>
      <c r="E3908" t="s">
        <v>81</v>
      </c>
      <c r="F3908" t="s">
        <v>82</v>
      </c>
      <c r="G3908" t="s">
        <v>83</v>
      </c>
      <c r="H3908" t="s">
        <v>4360</v>
      </c>
      <c r="I3908">
        <v>2019</v>
      </c>
      <c r="K3908" s="6">
        <v>43830</v>
      </c>
      <c r="L3908">
        <v>34</v>
      </c>
      <c r="N3908" t="s">
        <v>789</v>
      </c>
      <c r="O3908" s="8">
        <v>3.56</v>
      </c>
      <c r="P3908" s="8">
        <v>3.5</v>
      </c>
      <c r="Q3908" s="8">
        <v>3.39</v>
      </c>
      <c r="R3908" s="8">
        <v>3.6</v>
      </c>
      <c r="S3908" s="8">
        <v>2.96</v>
      </c>
      <c r="T3908" s="8">
        <v>5.5</v>
      </c>
      <c r="U3908" s="8">
        <v>0.5</v>
      </c>
      <c r="V3908" s="9">
        <v>30</v>
      </c>
      <c r="W3908" s="8">
        <v>0.20999999999999996</v>
      </c>
      <c r="X3908" s="8">
        <v>2.54</v>
      </c>
      <c r="Y3908" s="8">
        <v>6.0000000000000053E-2</v>
      </c>
      <c r="Z3908" s="8">
        <v>0</v>
      </c>
      <c r="AA3908">
        <v>-8.0000000000000071E-2</v>
      </c>
      <c r="AF3908" t="s">
        <v>4361</v>
      </c>
      <c r="AG3908" t="s">
        <v>87</v>
      </c>
      <c r="AH3908" t="s">
        <v>88</v>
      </c>
      <c r="AI3908" t="s">
        <v>359</v>
      </c>
      <c r="AJ3908" s="7">
        <v>43830</v>
      </c>
      <c r="AK3908" t="s">
        <v>4445</v>
      </c>
      <c r="AL3908" t="s">
        <v>91</v>
      </c>
      <c r="AM3908" t="s">
        <v>4362</v>
      </c>
      <c r="AN3908" t="s">
        <v>4448</v>
      </c>
      <c r="AO3908" t="str">
        <f>TEXT(A3908,"yyyy-mm-dd")</f>
        <v>2017-02-28</v>
      </c>
    </row>
    <row r="3909" spans="1:41">
      <c r="A3909" s="6" t="s">
        <v>4444</v>
      </c>
      <c r="B3909">
        <v>2017</v>
      </c>
      <c r="C3909">
        <v>2</v>
      </c>
      <c r="E3909" t="s">
        <v>392</v>
      </c>
      <c r="F3909" t="s">
        <v>82</v>
      </c>
      <c r="G3909" t="s">
        <v>83</v>
      </c>
      <c r="H3909" t="s">
        <v>4360</v>
      </c>
      <c r="I3909">
        <v>2019</v>
      </c>
      <c r="K3909" s="6">
        <v>43830</v>
      </c>
      <c r="L3909">
        <v>34</v>
      </c>
      <c r="N3909" t="s">
        <v>789</v>
      </c>
      <c r="O3909" s="8">
        <v>3.46</v>
      </c>
      <c r="P3909" s="8">
        <v>3.43</v>
      </c>
      <c r="Q3909" s="8">
        <v>3.2</v>
      </c>
      <c r="R3909" s="8">
        <v>3.5</v>
      </c>
      <c r="S3909" s="8">
        <v>2.85</v>
      </c>
      <c r="T3909" s="8">
        <v>5.5</v>
      </c>
      <c r="U3909" s="8">
        <v>0.51</v>
      </c>
      <c r="V3909" s="9">
        <v>25</v>
      </c>
      <c r="W3909" s="8">
        <v>0.29999999999999982</v>
      </c>
      <c r="X3909" s="8">
        <v>2.65</v>
      </c>
      <c r="Y3909" s="8">
        <v>2.9999999999999805E-2</v>
      </c>
      <c r="Z3909" s="8">
        <v>-6.999999999999984E-2</v>
      </c>
      <c r="AA3909">
        <v>-0.30000000000000027</v>
      </c>
      <c r="AF3909" t="s">
        <v>4361</v>
      </c>
      <c r="AG3909" t="s">
        <v>87</v>
      </c>
      <c r="AH3909" t="s">
        <v>88</v>
      </c>
      <c r="AI3909" t="s">
        <v>359</v>
      </c>
      <c r="AJ3909" s="7">
        <v>43830</v>
      </c>
      <c r="AK3909" t="s">
        <v>4445</v>
      </c>
      <c r="AL3909" t="s">
        <v>393</v>
      </c>
      <c r="AM3909" t="s">
        <v>4362</v>
      </c>
      <c r="AN3909" t="s">
        <v>4451</v>
      </c>
      <c r="AO3909" t="str">
        <f>TEXT(A3909,"yyyy-mm-dd")</f>
        <v>2017-02-28</v>
      </c>
    </row>
    <row r="3910" spans="1:41">
      <c r="A3910" s="6" t="s">
        <v>4444</v>
      </c>
      <c r="B3910">
        <v>2017</v>
      </c>
      <c r="C3910">
        <v>2</v>
      </c>
      <c r="E3910" t="s">
        <v>81</v>
      </c>
      <c r="F3910" t="s">
        <v>82</v>
      </c>
      <c r="G3910" t="s">
        <v>83</v>
      </c>
      <c r="H3910" t="s">
        <v>3889</v>
      </c>
      <c r="I3910">
        <v>2018</v>
      </c>
      <c r="K3910" s="6">
        <v>43465</v>
      </c>
      <c r="L3910">
        <v>22</v>
      </c>
      <c r="N3910" t="s">
        <v>167</v>
      </c>
      <c r="O3910" s="8">
        <v>3.86</v>
      </c>
      <c r="P3910" s="8">
        <v>3.8</v>
      </c>
      <c r="Q3910" s="8">
        <v>3.5</v>
      </c>
      <c r="R3910" s="8">
        <v>4</v>
      </c>
      <c r="S3910" s="8">
        <v>2.7</v>
      </c>
      <c r="T3910" s="8">
        <v>5.6</v>
      </c>
      <c r="U3910" s="8">
        <v>0.6</v>
      </c>
      <c r="V3910" s="9">
        <v>34</v>
      </c>
      <c r="W3910" s="8">
        <v>0.5</v>
      </c>
      <c r="X3910" s="8">
        <v>2.8999999999999995</v>
      </c>
      <c r="Y3910" s="8">
        <v>6.0000000000000053E-2</v>
      </c>
      <c r="Z3910" s="8">
        <v>0</v>
      </c>
      <c r="AA3910">
        <v>-0.2200000000000002</v>
      </c>
      <c r="AF3910" t="s">
        <v>3890</v>
      </c>
      <c r="AG3910" t="s">
        <v>87</v>
      </c>
      <c r="AH3910" t="s">
        <v>88</v>
      </c>
      <c r="AI3910" t="s">
        <v>97</v>
      </c>
      <c r="AJ3910" s="7">
        <v>43465</v>
      </c>
      <c r="AK3910" t="s">
        <v>4445</v>
      </c>
      <c r="AL3910" t="s">
        <v>91</v>
      </c>
      <c r="AM3910" t="s">
        <v>3891</v>
      </c>
      <c r="AN3910" t="s">
        <v>4447</v>
      </c>
      <c r="AO3910" t="str">
        <f>TEXT(A3910,"yyyy-mm-dd")</f>
        <v>2017-02-28</v>
      </c>
    </row>
    <row r="3911" spans="1:41">
      <c r="A3911" s="6" t="s">
        <v>4444</v>
      </c>
      <c r="B3911">
        <v>2017</v>
      </c>
      <c r="C3911">
        <v>2</v>
      </c>
      <c r="E3911" t="s">
        <v>392</v>
      </c>
      <c r="F3911" t="s">
        <v>82</v>
      </c>
      <c r="G3911" t="s">
        <v>83</v>
      </c>
      <c r="H3911" t="s">
        <v>3889</v>
      </c>
      <c r="I3911">
        <v>2018</v>
      </c>
      <c r="K3911" s="6">
        <v>43465</v>
      </c>
      <c r="L3911">
        <v>22</v>
      </c>
      <c r="N3911" t="s">
        <v>167</v>
      </c>
      <c r="O3911" s="8">
        <v>3.71</v>
      </c>
      <c r="P3911" s="8">
        <v>3.58</v>
      </c>
      <c r="Q3911" s="8">
        <v>3.38</v>
      </c>
      <c r="R3911" s="8">
        <v>3.98</v>
      </c>
      <c r="S3911" s="8">
        <v>3</v>
      </c>
      <c r="T3911" s="8">
        <v>4.8</v>
      </c>
      <c r="U3911" s="8">
        <v>0.47</v>
      </c>
      <c r="V3911" s="9">
        <v>28</v>
      </c>
      <c r="W3911" s="8">
        <v>0.60000000000000009</v>
      </c>
      <c r="X3911" s="8">
        <v>1.7999999999999998</v>
      </c>
      <c r="Y3911" s="8">
        <v>0.12999999999999989</v>
      </c>
      <c r="Z3911" s="8">
        <v>5.0000000000000266E-2</v>
      </c>
      <c r="AA3911">
        <v>9.9999999999997868E-3</v>
      </c>
      <c r="AF3911" t="s">
        <v>3890</v>
      </c>
      <c r="AG3911" t="s">
        <v>87</v>
      </c>
      <c r="AH3911" t="s">
        <v>88</v>
      </c>
      <c r="AI3911" t="s">
        <v>97</v>
      </c>
      <c r="AJ3911" s="7">
        <v>43465</v>
      </c>
      <c r="AK3911" t="s">
        <v>4445</v>
      </c>
      <c r="AL3911" t="s">
        <v>393</v>
      </c>
      <c r="AM3911" t="s">
        <v>3891</v>
      </c>
      <c r="AN3911" t="s">
        <v>4450</v>
      </c>
      <c r="AO3911" t="str">
        <f>TEXT(A3911,"yyyy-mm-dd")</f>
        <v>2017-02-28</v>
      </c>
    </row>
    <row r="3912" spans="1:41">
      <c r="A3912" s="6" t="s">
        <v>4444</v>
      </c>
      <c r="B3912">
        <v>2017</v>
      </c>
      <c r="C3912">
        <v>2</v>
      </c>
      <c r="E3912" t="s">
        <v>81</v>
      </c>
      <c r="F3912" t="s">
        <v>82</v>
      </c>
      <c r="G3912" t="s">
        <v>83</v>
      </c>
      <c r="H3912" t="s">
        <v>3453</v>
      </c>
      <c r="I3912">
        <v>2017</v>
      </c>
      <c r="K3912" s="6">
        <v>43100</v>
      </c>
      <c r="L3912">
        <v>10</v>
      </c>
      <c r="N3912" t="s">
        <v>164</v>
      </c>
      <c r="O3912" s="8">
        <v>5.39</v>
      </c>
      <c r="P3912" s="8">
        <v>5.4</v>
      </c>
      <c r="Q3912" s="8">
        <v>5.2</v>
      </c>
      <c r="R3912" s="8">
        <v>5.68</v>
      </c>
      <c r="S3912" s="8">
        <v>4.21</v>
      </c>
      <c r="T3912" s="8">
        <v>6</v>
      </c>
      <c r="U3912" s="8">
        <v>0.38</v>
      </c>
      <c r="V3912" s="9">
        <v>34</v>
      </c>
      <c r="W3912" s="8">
        <v>0.47999999999999954</v>
      </c>
      <c r="X3912" s="8">
        <v>1.79</v>
      </c>
      <c r="Y3912" s="8">
        <v>-1.0000000000000675E-2</v>
      </c>
      <c r="Z3912" s="8">
        <v>0.16000000000000014</v>
      </c>
      <c r="AA3912">
        <v>-0.24000000000000021</v>
      </c>
      <c r="AF3912" t="s">
        <v>3454</v>
      </c>
      <c r="AG3912" t="s">
        <v>87</v>
      </c>
      <c r="AH3912" t="s">
        <v>88</v>
      </c>
      <c r="AI3912" t="s">
        <v>89</v>
      </c>
      <c r="AJ3912" s="7">
        <v>43100</v>
      </c>
      <c r="AK3912" t="s">
        <v>4445</v>
      </c>
      <c r="AL3912" t="s">
        <v>91</v>
      </c>
      <c r="AM3912" t="s">
        <v>3455</v>
      </c>
      <c r="AN3912" t="s">
        <v>4446</v>
      </c>
      <c r="AO3912" t="str">
        <f>TEXT(A3912,"yyyy-mm-dd")</f>
        <v>2017-02-28</v>
      </c>
    </row>
    <row r="3913" spans="1:41">
      <c r="A3913" s="6" t="s">
        <v>4444</v>
      </c>
      <c r="B3913">
        <v>2017</v>
      </c>
      <c r="C3913">
        <v>2</v>
      </c>
      <c r="E3913" t="s">
        <v>392</v>
      </c>
      <c r="F3913" t="s">
        <v>82</v>
      </c>
      <c r="G3913" t="s">
        <v>83</v>
      </c>
      <c r="H3913" t="s">
        <v>3453</v>
      </c>
      <c r="I3913">
        <v>2017</v>
      </c>
      <c r="K3913" s="6">
        <v>43100</v>
      </c>
      <c r="L3913">
        <v>10</v>
      </c>
      <c r="N3913" t="s">
        <v>164</v>
      </c>
      <c r="O3913" s="8">
        <v>4.38</v>
      </c>
      <c r="P3913" s="8">
        <v>4.4000000000000004</v>
      </c>
      <c r="Q3913" s="8">
        <v>4.18</v>
      </c>
      <c r="R3913" s="8">
        <v>4.58</v>
      </c>
      <c r="S3913" s="8">
        <v>3.2</v>
      </c>
      <c r="T3913" s="8">
        <v>5</v>
      </c>
      <c r="U3913" s="8">
        <v>0.4</v>
      </c>
      <c r="V3913" s="9">
        <v>30</v>
      </c>
      <c r="W3913" s="8">
        <v>0.40000000000000036</v>
      </c>
      <c r="X3913" s="8">
        <v>1.7999999999999998</v>
      </c>
      <c r="Y3913" s="8">
        <v>-2.0000000000000462E-2</v>
      </c>
      <c r="Z3913" s="8">
        <v>0.19000000000000039</v>
      </c>
      <c r="AA3913">
        <v>-0.10999999999999943</v>
      </c>
      <c r="AF3913" t="s">
        <v>3454</v>
      </c>
      <c r="AG3913" t="s">
        <v>87</v>
      </c>
      <c r="AH3913" t="s">
        <v>88</v>
      </c>
      <c r="AI3913" t="s">
        <v>89</v>
      </c>
      <c r="AJ3913" s="7">
        <v>43100</v>
      </c>
      <c r="AK3913" t="s">
        <v>4445</v>
      </c>
      <c r="AL3913" t="s">
        <v>393</v>
      </c>
      <c r="AM3913" t="s">
        <v>3455</v>
      </c>
      <c r="AN3913" t="s">
        <v>4449</v>
      </c>
      <c r="AO3913" t="str">
        <f>TEXT(A3913,"yyyy-mm-dd")</f>
        <v>2017-02-28</v>
      </c>
    </row>
    <row r="3914" spans="1:41">
      <c r="A3914" s="6" t="s">
        <v>4444</v>
      </c>
      <c r="B3914">
        <v>2017</v>
      </c>
      <c r="C3914">
        <v>2</v>
      </c>
      <c r="E3914" t="s">
        <v>81</v>
      </c>
      <c r="F3914" t="s">
        <v>82</v>
      </c>
      <c r="G3914" t="s">
        <v>774</v>
      </c>
      <c r="H3914" t="s">
        <v>775</v>
      </c>
      <c r="K3914" s="6"/>
      <c r="O3914" s="8">
        <v>3.62</v>
      </c>
      <c r="P3914" s="8">
        <v>3.6</v>
      </c>
      <c r="Q3914" s="8">
        <v>3.3</v>
      </c>
      <c r="R3914" s="8">
        <v>3.79</v>
      </c>
      <c r="S3914" s="8">
        <v>3.09</v>
      </c>
      <c r="T3914" s="8">
        <v>5</v>
      </c>
      <c r="U3914" s="8">
        <v>0.42</v>
      </c>
      <c r="V3914" s="9">
        <v>29</v>
      </c>
      <c r="W3914" s="8">
        <v>0.49000000000000021</v>
      </c>
      <c r="X3914" s="8">
        <v>1.9100000000000001</v>
      </c>
      <c r="Y3914" s="8">
        <v>2.0000000000000018E-2</v>
      </c>
      <c r="Z3914" s="8">
        <v>0</v>
      </c>
      <c r="AA3914">
        <v>-9.9999999999997868E-3</v>
      </c>
      <c r="AF3914" t="s">
        <v>776</v>
      </c>
      <c r="AG3914" t="s">
        <v>777</v>
      </c>
      <c r="AH3914" t="s">
        <v>778</v>
      </c>
      <c r="AI3914" t="s">
        <v>779</v>
      </c>
      <c r="AJ3914" s="7"/>
      <c r="AK3914" t="s">
        <v>4445</v>
      </c>
      <c r="AL3914" t="s">
        <v>91</v>
      </c>
      <c r="AM3914" t="s">
        <v>775</v>
      </c>
      <c r="AN3914" t="s">
        <v>4468</v>
      </c>
      <c r="AO3914" t="str">
        <f>TEXT(A3914,"yyyy-mm-dd")</f>
        <v>2017-02-28</v>
      </c>
    </row>
    <row r="3915" spans="1:41">
      <c r="A3915" s="6" t="s">
        <v>4444</v>
      </c>
      <c r="B3915">
        <v>2017</v>
      </c>
      <c r="C3915">
        <v>2</v>
      </c>
      <c r="E3915" t="s">
        <v>81</v>
      </c>
      <c r="F3915" t="s">
        <v>82</v>
      </c>
      <c r="G3915" t="s">
        <v>774</v>
      </c>
      <c r="H3915" t="s">
        <v>1536</v>
      </c>
      <c r="K3915" s="6"/>
      <c r="O3915" s="8">
        <v>3.48</v>
      </c>
      <c r="P3915" s="8">
        <v>3.5</v>
      </c>
      <c r="Q3915" s="8">
        <v>3.3</v>
      </c>
      <c r="R3915" s="8">
        <v>3.59</v>
      </c>
      <c r="S3915" s="8">
        <v>3</v>
      </c>
      <c r="T3915" s="8">
        <v>4.5</v>
      </c>
      <c r="U3915" s="8">
        <v>0.33</v>
      </c>
      <c r="V3915" s="9">
        <v>26</v>
      </c>
      <c r="W3915" s="8">
        <v>0.29000000000000004</v>
      </c>
      <c r="X3915" s="8">
        <v>1.5</v>
      </c>
      <c r="Y3915" s="8">
        <v>-2.0000000000000018E-2</v>
      </c>
      <c r="Z3915" s="8">
        <v>0</v>
      </c>
      <c r="AA3915">
        <v>-0.23999999999999977</v>
      </c>
      <c r="AF3915" t="s">
        <v>1537</v>
      </c>
      <c r="AG3915" t="s">
        <v>777</v>
      </c>
      <c r="AH3915" t="s">
        <v>778</v>
      </c>
      <c r="AI3915" t="s">
        <v>1538</v>
      </c>
      <c r="AJ3915" s="7"/>
      <c r="AK3915" t="s">
        <v>4445</v>
      </c>
      <c r="AL3915" t="s">
        <v>91</v>
      </c>
      <c r="AM3915" t="s">
        <v>1536</v>
      </c>
      <c r="AN3915" t="s">
        <v>4469</v>
      </c>
      <c r="AO3915" t="str">
        <f>TEXT(A3915,"yyyy-mm-dd")</f>
        <v>2017-02-28</v>
      </c>
    </row>
    <row r="3916" spans="1:41">
      <c r="A3916" s="6" t="s">
        <v>4444</v>
      </c>
      <c r="B3916">
        <v>2017</v>
      </c>
      <c r="C3916">
        <v>2</v>
      </c>
      <c r="E3916" t="s">
        <v>392</v>
      </c>
      <c r="F3916" t="s">
        <v>82</v>
      </c>
      <c r="G3916" t="s">
        <v>774</v>
      </c>
      <c r="H3916" t="s">
        <v>775</v>
      </c>
      <c r="K3916" s="6"/>
      <c r="O3916" s="8">
        <v>3.49</v>
      </c>
      <c r="P3916" s="8">
        <v>3.4</v>
      </c>
      <c r="Q3916" s="8">
        <v>3.25</v>
      </c>
      <c r="R3916" s="8">
        <v>3.55</v>
      </c>
      <c r="S3916" s="8">
        <v>2.94</v>
      </c>
      <c r="T3916" s="8">
        <v>5</v>
      </c>
      <c r="U3916" s="8">
        <v>0.43</v>
      </c>
      <c r="V3916" s="9">
        <v>24</v>
      </c>
      <c r="W3916" s="8">
        <v>0.29999999999999982</v>
      </c>
      <c r="X3916" s="8">
        <v>2.06</v>
      </c>
      <c r="Y3916" s="8">
        <v>9.0000000000000302E-2</v>
      </c>
      <c r="Z3916" s="8">
        <v>0</v>
      </c>
      <c r="AA3916">
        <v>-0.25</v>
      </c>
      <c r="AF3916" t="s">
        <v>776</v>
      </c>
      <c r="AG3916" t="s">
        <v>777</v>
      </c>
      <c r="AH3916" t="s">
        <v>778</v>
      </c>
      <c r="AI3916" t="s">
        <v>779</v>
      </c>
      <c r="AJ3916" s="7"/>
      <c r="AK3916" t="s">
        <v>4445</v>
      </c>
      <c r="AL3916" t="s">
        <v>393</v>
      </c>
      <c r="AM3916" t="s">
        <v>775</v>
      </c>
      <c r="AN3916" t="s">
        <v>4470</v>
      </c>
      <c r="AO3916" t="str">
        <f>TEXT(A3916,"yyyy-mm-dd")</f>
        <v>2017-02-28</v>
      </c>
    </row>
    <row r="3917" spans="1:41">
      <c r="A3917" s="6" t="s">
        <v>4444</v>
      </c>
      <c r="B3917">
        <v>2017</v>
      </c>
      <c r="C3917">
        <v>2</v>
      </c>
      <c r="E3917" t="s">
        <v>392</v>
      </c>
      <c r="F3917" t="s">
        <v>82</v>
      </c>
      <c r="G3917" t="s">
        <v>774</v>
      </c>
      <c r="H3917" t="s">
        <v>1536</v>
      </c>
      <c r="K3917" s="6"/>
      <c r="O3917" s="8">
        <v>3.35</v>
      </c>
      <c r="P3917" s="8">
        <v>3.33</v>
      </c>
      <c r="Q3917" s="8">
        <v>3.2</v>
      </c>
      <c r="R3917" s="8">
        <v>3.5</v>
      </c>
      <c r="S3917" s="8">
        <v>2.42</v>
      </c>
      <c r="T3917" s="8">
        <v>4.5</v>
      </c>
      <c r="U3917" s="8">
        <v>0.39</v>
      </c>
      <c r="V3917" s="9">
        <v>22</v>
      </c>
      <c r="W3917" s="8">
        <v>0.29999999999999982</v>
      </c>
      <c r="X3917" s="8">
        <v>2.08</v>
      </c>
      <c r="Y3917" s="8">
        <v>2.0000000000000018E-2</v>
      </c>
      <c r="Z3917" s="8">
        <v>0</v>
      </c>
      <c r="AA3917">
        <v>-0.15000000000000036</v>
      </c>
      <c r="AF3917" t="s">
        <v>1537</v>
      </c>
      <c r="AG3917" t="s">
        <v>777</v>
      </c>
      <c r="AH3917" t="s">
        <v>778</v>
      </c>
      <c r="AI3917" t="s">
        <v>1538</v>
      </c>
      <c r="AJ3917" s="7"/>
      <c r="AK3917" t="s">
        <v>4445</v>
      </c>
      <c r="AL3917" t="s">
        <v>393</v>
      </c>
      <c r="AM3917" t="s">
        <v>1536</v>
      </c>
      <c r="AN3917" t="s">
        <v>4471</v>
      </c>
      <c r="AO3917" t="str">
        <f>TEXT(A3917,"yyyy-mm-dd")</f>
        <v>2017-02-28</v>
      </c>
    </row>
    <row r="3918" spans="1:41">
      <c r="A3918" s="6" t="s">
        <v>4444</v>
      </c>
      <c r="B3918">
        <v>2017</v>
      </c>
      <c r="C3918">
        <v>2</v>
      </c>
      <c r="E3918" t="s">
        <v>112</v>
      </c>
      <c r="F3918" t="s">
        <v>113</v>
      </c>
      <c r="G3918" t="s">
        <v>83</v>
      </c>
      <c r="H3918" t="s">
        <v>4360</v>
      </c>
      <c r="I3918">
        <v>2019</v>
      </c>
      <c r="K3918" s="6">
        <v>43830</v>
      </c>
      <c r="L3918">
        <v>34</v>
      </c>
      <c r="N3918" t="s">
        <v>789</v>
      </c>
      <c r="O3918" s="8">
        <v>7.26</v>
      </c>
      <c r="P3918" s="8">
        <v>7.53</v>
      </c>
      <c r="Q3918" s="8">
        <v>7</v>
      </c>
      <c r="R3918" s="8">
        <v>7.85</v>
      </c>
      <c r="S3918" s="8">
        <v>5</v>
      </c>
      <c r="T3918" s="8">
        <v>9.2899999999999991</v>
      </c>
      <c r="U3918" s="8">
        <v>1.17</v>
      </c>
      <c r="V3918" s="9">
        <v>21</v>
      </c>
      <c r="W3918" s="8">
        <v>0.84999999999999964</v>
      </c>
      <c r="X3918" s="8">
        <v>4.2899999999999991</v>
      </c>
      <c r="Y3918" s="8">
        <v>-0.27000000000000046</v>
      </c>
      <c r="Z3918" s="8">
        <v>0.23000000000000043</v>
      </c>
      <c r="AA3918">
        <v>-0.38000000000000078</v>
      </c>
      <c r="AF3918" t="s">
        <v>4401</v>
      </c>
      <c r="AG3918" t="s">
        <v>115</v>
      </c>
      <c r="AH3918" t="s">
        <v>116</v>
      </c>
      <c r="AI3918" t="s">
        <v>359</v>
      </c>
      <c r="AJ3918" s="7">
        <v>43830</v>
      </c>
      <c r="AK3918" t="s">
        <v>4445</v>
      </c>
      <c r="AL3918" t="s">
        <v>118</v>
      </c>
      <c r="AM3918" t="s">
        <v>4362</v>
      </c>
      <c r="AN3918" t="s">
        <v>4475</v>
      </c>
      <c r="AO3918" t="str">
        <f>TEXT(A3918,"yyyy-mm-dd")</f>
        <v>2017-02-28</v>
      </c>
    </row>
    <row r="3919" spans="1:41">
      <c r="A3919" s="6" t="s">
        <v>4444</v>
      </c>
      <c r="B3919">
        <v>2017</v>
      </c>
      <c r="C3919">
        <v>2</v>
      </c>
      <c r="E3919" t="s">
        <v>2881</v>
      </c>
      <c r="F3919" t="s">
        <v>113</v>
      </c>
      <c r="G3919" t="s">
        <v>83</v>
      </c>
      <c r="H3919" t="s">
        <v>4360</v>
      </c>
      <c r="I3919">
        <v>2019</v>
      </c>
      <c r="K3919" s="6">
        <v>43830</v>
      </c>
      <c r="L3919">
        <v>34</v>
      </c>
      <c r="N3919" t="s">
        <v>789</v>
      </c>
      <c r="O3919" s="8">
        <v>8.65</v>
      </c>
      <c r="P3919" s="8">
        <v>8.5299999999999994</v>
      </c>
      <c r="Q3919" s="8">
        <v>7.65</v>
      </c>
      <c r="R3919" s="8">
        <v>9.33</v>
      </c>
      <c r="S3919" s="8">
        <v>7.15</v>
      </c>
      <c r="T3919" s="8">
        <v>11</v>
      </c>
      <c r="U3919" s="8">
        <v>1.18</v>
      </c>
      <c r="V3919" s="9">
        <v>15</v>
      </c>
      <c r="W3919" s="8">
        <v>1.6799999999999997</v>
      </c>
      <c r="X3919" s="8">
        <v>3.8499999999999996</v>
      </c>
      <c r="Y3919" s="8">
        <v>0.12000000000000099</v>
      </c>
      <c r="Z3919" s="8">
        <v>-0.29000000000000092</v>
      </c>
      <c r="AA3919">
        <v>0.25</v>
      </c>
      <c r="AF3919" t="s">
        <v>4406</v>
      </c>
      <c r="AG3919" t="s">
        <v>2883</v>
      </c>
      <c r="AH3919" t="s">
        <v>2884</v>
      </c>
      <c r="AI3919" t="s">
        <v>359</v>
      </c>
      <c r="AJ3919" s="7">
        <v>43830</v>
      </c>
      <c r="AK3919" t="s">
        <v>4445</v>
      </c>
      <c r="AL3919" t="s">
        <v>2885</v>
      </c>
      <c r="AM3919" t="s">
        <v>4362</v>
      </c>
      <c r="AN3919" t="s">
        <v>4478</v>
      </c>
      <c r="AO3919" t="str">
        <f>TEXT(A3919,"yyyy-mm-dd")</f>
        <v>2017-02-28</v>
      </c>
    </row>
    <row r="3920" spans="1:41">
      <c r="A3920" s="6" t="s">
        <v>4444</v>
      </c>
      <c r="B3920">
        <v>2017</v>
      </c>
      <c r="C3920">
        <v>2</v>
      </c>
      <c r="E3920" t="s">
        <v>112</v>
      </c>
      <c r="F3920" t="s">
        <v>113</v>
      </c>
      <c r="G3920" t="s">
        <v>83</v>
      </c>
      <c r="H3920" t="s">
        <v>3889</v>
      </c>
      <c r="I3920">
        <v>2018</v>
      </c>
      <c r="K3920" s="6">
        <v>43465</v>
      </c>
      <c r="L3920">
        <v>22</v>
      </c>
      <c r="N3920" t="s">
        <v>167</v>
      </c>
      <c r="O3920" s="8">
        <v>7.37</v>
      </c>
      <c r="P3920" s="8">
        <v>7.5</v>
      </c>
      <c r="Q3920" s="8">
        <v>7.18</v>
      </c>
      <c r="R3920" s="8">
        <v>7.78</v>
      </c>
      <c r="S3920" s="8">
        <v>5.5</v>
      </c>
      <c r="T3920" s="8">
        <v>8.57</v>
      </c>
      <c r="U3920" s="8">
        <v>0.73</v>
      </c>
      <c r="V3920" s="9">
        <v>27</v>
      </c>
      <c r="W3920" s="8">
        <v>0.60000000000000053</v>
      </c>
      <c r="X3920" s="8">
        <v>3.0700000000000003</v>
      </c>
      <c r="Y3920" s="8">
        <v>-0.12999999999999989</v>
      </c>
      <c r="Z3920" s="8">
        <v>0.25</v>
      </c>
      <c r="AA3920">
        <v>-0.19999999999999929</v>
      </c>
      <c r="AF3920" t="s">
        <v>3929</v>
      </c>
      <c r="AG3920" t="s">
        <v>115</v>
      </c>
      <c r="AH3920" t="s">
        <v>116</v>
      </c>
      <c r="AI3920" t="s">
        <v>230</v>
      </c>
      <c r="AJ3920" s="7">
        <v>43465</v>
      </c>
      <c r="AK3920" t="s">
        <v>4445</v>
      </c>
      <c r="AL3920" t="s">
        <v>118</v>
      </c>
      <c r="AM3920" t="s">
        <v>3891</v>
      </c>
      <c r="AN3920" t="s">
        <v>4474</v>
      </c>
      <c r="AO3920" t="str">
        <f>TEXT(A3920,"yyyy-mm-dd")</f>
        <v>2017-02-28</v>
      </c>
    </row>
    <row r="3921" spans="1:41">
      <c r="A3921" s="6" t="s">
        <v>4444</v>
      </c>
      <c r="B3921">
        <v>2017</v>
      </c>
      <c r="C3921">
        <v>2</v>
      </c>
      <c r="E3921" t="s">
        <v>2881</v>
      </c>
      <c r="F3921" t="s">
        <v>113</v>
      </c>
      <c r="G3921" t="s">
        <v>83</v>
      </c>
      <c r="H3921" t="s">
        <v>3889</v>
      </c>
      <c r="I3921">
        <v>2018</v>
      </c>
      <c r="K3921" s="6">
        <v>43465</v>
      </c>
      <c r="L3921">
        <v>22</v>
      </c>
      <c r="N3921" t="s">
        <v>167</v>
      </c>
      <c r="O3921" s="8">
        <v>8.6300000000000008</v>
      </c>
      <c r="P3921" s="8">
        <v>8.48</v>
      </c>
      <c r="Q3921" s="8">
        <v>8.1300000000000008</v>
      </c>
      <c r="R3921" s="8">
        <v>9.0500000000000007</v>
      </c>
      <c r="S3921" s="8">
        <v>7.5</v>
      </c>
      <c r="T3921" s="8">
        <v>11</v>
      </c>
      <c r="U3921" s="8">
        <v>0.85</v>
      </c>
      <c r="V3921" s="9">
        <v>19</v>
      </c>
      <c r="W3921" s="8">
        <v>0.91999999999999993</v>
      </c>
      <c r="X3921" s="8">
        <v>3.5</v>
      </c>
      <c r="Y3921" s="8">
        <v>0.15000000000000036</v>
      </c>
      <c r="Z3921" s="8">
        <v>-2.9999999999999361E-2</v>
      </c>
      <c r="AA3921">
        <v>9.9999999999997868E-3</v>
      </c>
      <c r="AF3921" t="s">
        <v>3934</v>
      </c>
      <c r="AG3921" t="s">
        <v>2883</v>
      </c>
      <c r="AH3921" t="s">
        <v>2884</v>
      </c>
      <c r="AI3921" t="s">
        <v>230</v>
      </c>
      <c r="AJ3921" s="7">
        <v>43465</v>
      </c>
      <c r="AK3921" t="s">
        <v>4445</v>
      </c>
      <c r="AL3921" t="s">
        <v>2885</v>
      </c>
      <c r="AM3921" t="s">
        <v>3891</v>
      </c>
      <c r="AN3921" t="s">
        <v>4477</v>
      </c>
      <c r="AO3921" t="str">
        <f>TEXT(A3921,"yyyy-mm-dd")</f>
        <v>2017-02-28</v>
      </c>
    </row>
    <row r="3922" spans="1:41">
      <c r="A3922" s="6" t="s">
        <v>4444</v>
      </c>
      <c r="B3922">
        <v>2017</v>
      </c>
      <c r="C3922">
        <v>2</v>
      </c>
      <c r="E3922" t="s">
        <v>112</v>
      </c>
      <c r="F3922" t="s">
        <v>113</v>
      </c>
      <c r="G3922" t="s">
        <v>83</v>
      </c>
      <c r="H3922" t="s">
        <v>3453</v>
      </c>
      <c r="I3922">
        <v>2017</v>
      </c>
      <c r="K3922" s="6">
        <v>43100</v>
      </c>
      <c r="L3922">
        <v>10</v>
      </c>
      <c r="N3922" t="s">
        <v>164</v>
      </c>
      <c r="O3922" s="8">
        <v>7.2</v>
      </c>
      <c r="P3922" s="8">
        <v>7.25</v>
      </c>
      <c r="Q3922" s="8">
        <v>7</v>
      </c>
      <c r="R3922" s="8">
        <v>7.39</v>
      </c>
      <c r="S3922" s="8">
        <v>6.5</v>
      </c>
      <c r="T3922" s="8">
        <v>7.9</v>
      </c>
      <c r="U3922" s="8">
        <v>0.3</v>
      </c>
      <c r="V3922" s="9">
        <v>28</v>
      </c>
      <c r="W3922" s="8">
        <v>0.38999999999999968</v>
      </c>
      <c r="X3922" s="8">
        <v>1.4000000000000004</v>
      </c>
      <c r="Y3922" s="8">
        <v>-4.9999999999999822E-2</v>
      </c>
      <c r="Z3922" s="8">
        <v>0.25</v>
      </c>
      <c r="AA3922">
        <v>-0.29000000000000092</v>
      </c>
      <c r="AF3922" t="s">
        <v>3493</v>
      </c>
      <c r="AG3922" t="s">
        <v>115</v>
      </c>
      <c r="AH3922" t="s">
        <v>116</v>
      </c>
      <c r="AI3922" t="s">
        <v>117</v>
      </c>
      <c r="AJ3922" s="7">
        <v>43100</v>
      </c>
      <c r="AK3922" t="s">
        <v>4445</v>
      </c>
      <c r="AL3922" t="s">
        <v>118</v>
      </c>
      <c r="AM3922" t="s">
        <v>3455</v>
      </c>
      <c r="AN3922" t="s">
        <v>4473</v>
      </c>
      <c r="AO3922" t="str">
        <f>TEXT(A3922,"yyyy-mm-dd")</f>
        <v>2017-02-28</v>
      </c>
    </row>
    <row r="3923" spans="1:41">
      <c r="A3923" s="6" t="s">
        <v>4444</v>
      </c>
      <c r="B3923">
        <v>2017</v>
      </c>
      <c r="C3923">
        <v>2</v>
      </c>
      <c r="E3923" t="s">
        <v>2881</v>
      </c>
      <c r="F3923" t="s">
        <v>113</v>
      </c>
      <c r="G3923" t="s">
        <v>83</v>
      </c>
      <c r="H3923" t="s">
        <v>3453</v>
      </c>
      <c r="I3923">
        <v>2017</v>
      </c>
      <c r="K3923" s="6">
        <v>43100</v>
      </c>
      <c r="L3923">
        <v>10</v>
      </c>
      <c r="N3923" t="s">
        <v>164</v>
      </c>
      <c r="O3923" s="8">
        <v>8.3699999999999992</v>
      </c>
      <c r="P3923" s="8">
        <v>8.19</v>
      </c>
      <c r="Q3923" s="8">
        <v>8.1</v>
      </c>
      <c r="R3923" s="8">
        <v>8.6</v>
      </c>
      <c r="S3923" s="8">
        <v>7.5</v>
      </c>
      <c r="T3923" s="8">
        <v>10.5</v>
      </c>
      <c r="U3923" s="8">
        <v>0.66</v>
      </c>
      <c r="V3923" s="9">
        <v>21</v>
      </c>
      <c r="W3923" s="8">
        <v>0.5</v>
      </c>
      <c r="X3923" s="8">
        <v>3</v>
      </c>
      <c r="Y3923" s="8">
        <v>0.17999999999999972</v>
      </c>
      <c r="Z3923" s="8">
        <v>9.9999999999997868E-3</v>
      </c>
      <c r="AA3923">
        <v>-0.32000000000000028</v>
      </c>
      <c r="AF3923" t="s">
        <v>3498</v>
      </c>
      <c r="AG3923" t="s">
        <v>2883</v>
      </c>
      <c r="AH3923" t="s">
        <v>2884</v>
      </c>
      <c r="AI3923" t="s">
        <v>117</v>
      </c>
      <c r="AJ3923" s="7">
        <v>43100</v>
      </c>
      <c r="AK3923" t="s">
        <v>4445</v>
      </c>
      <c r="AL3923" t="s">
        <v>2885</v>
      </c>
      <c r="AM3923" t="s">
        <v>3455</v>
      </c>
      <c r="AN3923" t="s">
        <v>4476</v>
      </c>
      <c r="AO3923" t="str">
        <f>TEXT(A3923,"yyyy-mm-dd")</f>
        <v>2017-02-28</v>
      </c>
    </row>
    <row r="3924" spans="1:41">
      <c r="A3924" s="6" t="s">
        <v>4479</v>
      </c>
      <c r="B3924">
        <v>2017</v>
      </c>
      <c r="C3924">
        <v>3</v>
      </c>
      <c r="E3924" t="s">
        <v>1907</v>
      </c>
      <c r="F3924" t="s">
        <v>1908</v>
      </c>
      <c r="G3924" t="s">
        <v>102</v>
      </c>
      <c r="H3924" t="s">
        <v>4502</v>
      </c>
      <c r="I3924">
        <v>2019</v>
      </c>
      <c r="J3924">
        <v>1</v>
      </c>
      <c r="K3924" s="6">
        <v>43555</v>
      </c>
      <c r="L3924">
        <v>24</v>
      </c>
      <c r="M3924">
        <v>8</v>
      </c>
      <c r="N3924" t="s">
        <v>368</v>
      </c>
      <c r="O3924" s="8">
        <v>7.19</v>
      </c>
      <c r="P3924" s="8">
        <v>7.25</v>
      </c>
      <c r="Q3924" s="8">
        <v>7</v>
      </c>
      <c r="R3924" s="8">
        <v>7.5</v>
      </c>
      <c r="S3924" s="8">
        <v>5.5</v>
      </c>
      <c r="T3924" s="8">
        <v>8.25</v>
      </c>
      <c r="U3924" s="8">
        <v>0.66</v>
      </c>
      <c r="V3924" s="9">
        <v>23</v>
      </c>
      <c r="W3924" s="8">
        <v>0.5</v>
      </c>
      <c r="X3924" s="8">
        <v>2.75</v>
      </c>
      <c r="Y3924" s="8">
        <v>-5.9999999999999609E-2</v>
      </c>
      <c r="Z3924" s="8"/>
      <c r="AF3924" t="s">
        <v>4503</v>
      </c>
      <c r="AG3924" t="s">
        <v>1910</v>
      </c>
      <c r="AH3924" t="s">
        <v>1911</v>
      </c>
      <c r="AI3924" t="s">
        <v>1971</v>
      </c>
      <c r="AJ3924" s="7">
        <v>43555</v>
      </c>
      <c r="AK3924" t="s">
        <v>4480</v>
      </c>
      <c r="AL3924" t="s">
        <v>1908</v>
      </c>
      <c r="AM3924" t="s">
        <v>4504</v>
      </c>
      <c r="AN3924" t="s">
        <v>4505</v>
      </c>
      <c r="AO3924" t="str">
        <f>TEXT(A3924,"yyyy-mm-dd")</f>
        <v>2017-03-31</v>
      </c>
    </row>
    <row r="3925" spans="1:41">
      <c r="A3925" s="6" t="s">
        <v>4479</v>
      </c>
      <c r="B3925">
        <v>2017</v>
      </c>
      <c r="C3925">
        <v>3</v>
      </c>
      <c r="E3925" t="s">
        <v>1907</v>
      </c>
      <c r="F3925" t="s">
        <v>1908</v>
      </c>
      <c r="G3925" t="s">
        <v>102</v>
      </c>
      <c r="H3925" t="s">
        <v>4379</v>
      </c>
      <c r="I3925">
        <v>2018</v>
      </c>
      <c r="J3925">
        <v>4</v>
      </c>
      <c r="K3925" s="6">
        <v>43465</v>
      </c>
      <c r="L3925">
        <v>21</v>
      </c>
      <c r="M3925">
        <v>7</v>
      </c>
      <c r="N3925" t="s">
        <v>176</v>
      </c>
      <c r="O3925" s="8">
        <v>7.2</v>
      </c>
      <c r="P3925" s="8">
        <v>7.25</v>
      </c>
      <c r="Q3925" s="8">
        <v>7</v>
      </c>
      <c r="R3925" s="8">
        <v>7.52</v>
      </c>
      <c r="S3925" s="8">
        <v>5.5</v>
      </c>
      <c r="T3925" s="8">
        <v>8.25</v>
      </c>
      <c r="U3925" s="8">
        <v>0.6</v>
      </c>
      <c r="V3925" s="9">
        <v>30</v>
      </c>
      <c r="W3925" s="8">
        <v>0.51999999999999957</v>
      </c>
      <c r="X3925" s="8">
        <v>2.75</v>
      </c>
      <c r="Y3925" s="8">
        <v>-4.9999999999999822E-2</v>
      </c>
      <c r="Z3925" s="8">
        <v>-0.25</v>
      </c>
      <c r="AA3925">
        <v>-0.23000000000000043</v>
      </c>
      <c r="AF3925" t="s">
        <v>4391</v>
      </c>
      <c r="AG3925" t="s">
        <v>1910</v>
      </c>
      <c r="AH3925" t="s">
        <v>1911</v>
      </c>
      <c r="AI3925" t="s">
        <v>1944</v>
      </c>
      <c r="AJ3925" s="7">
        <v>43465</v>
      </c>
      <c r="AK3925" t="s">
        <v>4480</v>
      </c>
      <c r="AL3925" t="s">
        <v>1908</v>
      </c>
      <c r="AM3925" t="s">
        <v>4381</v>
      </c>
      <c r="AN3925" t="s">
        <v>4501</v>
      </c>
      <c r="AO3925" t="str">
        <f>TEXT(A3925,"yyyy-mm-dd")</f>
        <v>2017-03-31</v>
      </c>
    </row>
    <row r="3926" spans="1:41">
      <c r="A3926" s="6" t="s">
        <v>4479</v>
      </c>
      <c r="B3926">
        <v>2017</v>
      </c>
      <c r="C3926">
        <v>3</v>
      </c>
      <c r="E3926" t="s">
        <v>1907</v>
      </c>
      <c r="F3926" t="s">
        <v>1908</v>
      </c>
      <c r="G3926" t="s">
        <v>102</v>
      </c>
      <c r="H3926" t="s">
        <v>4240</v>
      </c>
      <c r="I3926">
        <v>2018</v>
      </c>
      <c r="J3926">
        <v>3</v>
      </c>
      <c r="K3926" s="6">
        <v>43373</v>
      </c>
      <c r="L3926">
        <v>18</v>
      </c>
      <c r="M3926">
        <v>6</v>
      </c>
      <c r="N3926" t="s">
        <v>206</v>
      </c>
      <c r="O3926" s="8">
        <v>7.18</v>
      </c>
      <c r="P3926" s="8">
        <v>7.25</v>
      </c>
      <c r="Q3926" s="8">
        <v>7</v>
      </c>
      <c r="R3926" s="8">
        <v>7.45</v>
      </c>
      <c r="S3926" s="8">
        <v>6</v>
      </c>
      <c r="T3926" s="8">
        <v>8.25</v>
      </c>
      <c r="U3926" s="8">
        <v>0.45</v>
      </c>
      <c r="V3926" s="9">
        <v>30</v>
      </c>
      <c r="W3926" s="8">
        <v>0.45000000000000018</v>
      </c>
      <c r="X3926" s="8">
        <v>2.25</v>
      </c>
      <c r="Y3926" s="8">
        <v>-7.0000000000000284E-2</v>
      </c>
      <c r="Z3926" s="8">
        <v>-0.15000000000000036</v>
      </c>
      <c r="AA3926">
        <v>-4.9999999999999822E-2</v>
      </c>
      <c r="AF3926" t="s">
        <v>4241</v>
      </c>
      <c r="AG3926" t="s">
        <v>1910</v>
      </c>
      <c r="AH3926" t="s">
        <v>1911</v>
      </c>
      <c r="AI3926" t="s">
        <v>1939</v>
      </c>
      <c r="AJ3926" s="7">
        <v>43373</v>
      </c>
      <c r="AK3926" t="s">
        <v>4480</v>
      </c>
      <c r="AL3926" t="s">
        <v>1908</v>
      </c>
      <c r="AM3926" t="s">
        <v>4242</v>
      </c>
      <c r="AN3926" t="s">
        <v>4500</v>
      </c>
      <c r="AO3926" t="str">
        <f>TEXT(A3926,"yyyy-mm-dd")</f>
        <v>2017-03-31</v>
      </c>
    </row>
    <row r="3927" spans="1:41">
      <c r="A3927" s="6" t="s">
        <v>4479</v>
      </c>
      <c r="B3927">
        <v>2017</v>
      </c>
      <c r="C3927">
        <v>3</v>
      </c>
      <c r="E3927" t="s">
        <v>1907</v>
      </c>
      <c r="F3927" t="s">
        <v>1908</v>
      </c>
      <c r="G3927" t="s">
        <v>102</v>
      </c>
      <c r="H3927" t="s">
        <v>4137</v>
      </c>
      <c r="I3927">
        <v>2018</v>
      </c>
      <c r="J3927">
        <v>2</v>
      </c>
      <c r="K3927" s="6">
        <v>43281</v>
      </c>
      <c r="L3927">
        <v>15</v>
      </c>
      <c r="M3927">
        <v>5</v>
      </c>
      <c r="N3927" t="s">
        <v>236</v>
      </c>
      <c r="O3927" s="8">
        <v>7.22</v>
      </c>
      <c r="P3927" s="8">
        <v>7.25</v>
      </c>
      <c r="Q3927" s="8">
        <v>7</v>
      </c>
      <c r="R3927" s="8">
        <v>7.3</v>
      </c>
      <c r="S3927" s="8">
        <v>6.75</v>
      </c>
      <c r="T3927" s="8">
        <v>8.25</v>
      </c>
      <c r="U3927" s="8">
        <v>0.33</v>
      </c>
      <c r="V3927" s="9">
        <v>30</v>
      </c>
      <c r="W3927" s="8">
        <v>0.29999999999999982</v>
      </c>
      <c r="X3927" s="8">
        <v>1.5</v>
      </c>
      <c r="Y3927" s="8">
        <v>-3.0000000000000249E-2</v>
      </c>
      <c r="Z3927" s="8">
        <v>-3.0000000000000249E-2</v>
      </c>
      <c r="AA3927">
        <v>-0.20000000000000018</v>
      </c>
      <c r="AF3927" t="s">
        <v>4138</v>
      </c>
      <c r="AG3927" t="s">
        <v>1910</v>
      </c>
      <c r="AH3927" t="s">
        <v>1911</v>
      </c>
      <c r="AI3927" t="s">
        <v>1934</v>
      </c>
      <c r="AJ3927" s="7">
        <v>43281</v>
      </c>
      <c r="AK3927" t="s">
        <v>4480</v>
      </c>
      <c r="AL3927" t="s">
        <v>1908</v>
      </c>
      <c r="AM3927" t="s">
        <v>4139</v>
      </c>
      <c r="AN3927" t="s">
        <v>4499</v>
      </c>
      <c r="AO3927" t="str">
        <f>TEXT(A3927,"yyyy-mm-dd")</f>
        <v>2017-03-31</v>
      </c>
    </row>
    <row r="3928" spans="1:41">
      <c r="A3928" s="6" t="s">
        <v>4479</v>
      </c>
      <c r="B3928">
        <v>2017</v>
      </c>
      <c r="C3928">
        <v>3</v>
      </c>
      <c r="E3928" t="s">
        <v>1907</v>
      </c>
      <c r="F3928" t="s">
        <v>1908</v>
      </c>
      <c r="G3928" t="s">
        <v>102</v>
      </c>
      <c r="H3928" t="s">
        <v>4030</v>
      </c>
      <c r="I3928">
        <v>2018</v>
      </c>
      <c r="J3928">
        <v>1</v>
      </c>
      <c r="K3928" s="6">
        <v>43190</v>
      </c>
      <c r="L3928">
        <v>12</v>
      </c>
      <c r="M3928">
        <v>4</v>
      </c>
      <c r="N3928" t="s">
        <v>261</v>
      </c>
      <c r="O3928" s="8">
        <v>7.18</v>
      </c>
      <c r="P3928" s="8">
        <v>7.25</v>
      </c>
      <c r="Q3928" s="8">
        <v>7</v>
      </c>
      <c r="R3928" s="8">
        <v>7.25</v>
      </c>
      <c r="S3928" s="8">
        <v>6.75</v>
      </c>
      <c r="T3928" s="8">
        <v>8</v>
      </c>
      <c r="U3928" s="8">
        <v>0.27</v>
      </c>
      <c r="V3928" s="9">
        <v>30</v>
      </c>
      <c r="W3928" s="8">
        <v>0.25</v>
      </c>
      <c r="X3928" s="8">
        <v>1.25</v>
      </c>
      <c r="Y3928" s="8">
        <v>-7.0000000000000284E-2</v>
      </c>
      <c r="Z3928" s="8">
        <v>0</v>
      </c>
      <c r="AA3928">
        <v>-0.25</v>
      </c>
      <c r="AF3928" t="s">
        <v>4031</v>
      </c>
      <c r="AG3928" t="s">
        <v>1910</v>
      </c>
      <c r="AH3928" t="s">
        <v>1911</v>
      </c>
      <c r="AI3928" t="s">
        <v>1929</v>
      </c>
      <c r="AJ3928" s="7">
        <v>43190</v>
      </c>
      <c r="AK3928" t="s">
        <v>4480</v>
      </c>
      <c r="AL3928" t="s">
        <v>1908</v>
      </c>
      <c r="AM3928" t="s">
        <v>4032</v>
      </c>
      <c r="AN3928" t="s">
        <v>4498</v>
      </c>
      <c r="AO3928" t="str">
        <f>TEXT(A3928,"yyyy-mm-dd")</f>
        <v>2017-03-31</v>
      </c>
    </row>
    <row r="3929" spans="1:41">
      <c r="A3929" s="6" t="s">
        <v>4479</v>
      </c>
      <c r="B3929">
        <v>2017</v>
      </c>
      <c r="C3929">
        <v>3</v>
      </c>
      <c r="E3929" t="s">
        <v>1907</v>
      </c>
      <c r="F3929" t="s">
        <v>1908</v>
      </c>
      <c r="G3929" t="s">
        <v>102</v>
      </c>
      <c r="H3929" t="s">
        <v>3908</v>
      </c>
      <c r="I3929">
        <v>2017</v>
      </c>
      <c r="J3929">
        <v>4</v>
      </c>
      <c r="K3929" s="6">
        <v>43100</v>
      </c>
      <c r="L3929">
        <v>9</v>
      </c>
      <c r="M3929">
        <v>3</v>
      </c>
      <c r="N3929" t="s">
        <v>173</v>
      </c>
      <c r="O3929" s="8">
        <v>7.15</v>
      </c>
      <c r="P3929" s="8">
        <v>7.15</v>
      </c>
      <c r="Q3929" s="8">
        <v>7</v>
      </c>
      <c r="R3929" s="8">
        <v>7.25</v>
      </c>
      <c r="S3929" s="8">
        <v>6.75</v>
      </c>
      <c r="T3929" s="8">
        <v>8</v>
      </c>
      <c r="U3929" s="8">
        <v>0.28000000000000003</v>
      </c>
      <c r="V3929" s="9">
        <v>35</v>
      </c>
      <c r="W3929" s="8">
        <v>0.25</v>
      </c>
      <c r="X3929" s="8">
        <v>1.25</v>
      </c>
      <c r="Y3929" s="8">
        <v>0</v>
      </c>
      <c r="Z3929" s="8">
        <v>-9.9999999999999645E-2</v>
      </c>
      <c r="AA3929">
        <v>0</v>
      </c>
      <c r="AF3929" t="s">
        <v>3919</v>
      </c>
      <c r="AG3929" t="s">
        <v>1910</v>
      </c>
      <c r="AH3929" t="s">
        <v>1911</v>
      </c>
      <c r="AI3929" t="s">
        <v>1924</v>
      </c>
      <c r="AJ3929" s="7">
        <v>43100</v>
      </c>
      <c r="AK3929" t="s">
        <v>4480</v>
      </c>
      <c r="AL3929" t="s">
        <v>1908</v>
      </c>
      <c r="AM3929" t="s">
        <v>3910</v>
      </c>
      <c r="AN3929" t="s">
        <v>4497</v>
      </c>
      <c r="AO3929" t="str">
        <f>TEXT(A3929,"yyyy-mm-dd")</f>
        <v>2017-03-31</v>
      </c>
    </row>
    <row r="3930" spans="1:41">
      <c r="A3930" s="6" t="s">
        <v>4479</v>
      </c>
      <c r="B3930">
        <v>2017</v>
      </c>
      <c r="C3930">
        <v>3</v>
      </c>
      <c r="E3930" t="s">
        <v>1907</v>
      </c>
      <c r="F3930" t="s">
        <v>1908</v>
      </c>
      <c r="G3930" t="s">
        <v>102</v>
      </c>
      <c r="H3930" t="s">
        <v>3804</v>
      </c>
      <c r="I3930">
        <v>2017</v>
      </c>
      <c r="J3930">
        <v>3</v>
      </c>
      <c r="K3930" s="6">
        <v>43008</v>
      </c>
      <c r="L3930">
        <v>6</v>
      </c>
      <c r="M3930">
        <v>2</v>
      </c>
      <c r="N3930" t="s">
        <v>203</v>
      </c>
      <c r="O3930" s="8">
        <v>6.97</v>
      </c>
      <c r="P3930" s="8">
        <v>7</v>
      </c>
      <c r="Q3930" s="8">
        <v>6.75</v>
      </c>
      <c r="R3930" s="8">
        <v>7</v>
      </c>
      <c r="S3930" s="8">
        <v>6.5</v>
      </c>
      <c r="T3930" s="8">
        <v>7.75</v>
      </c>
      <c r="U3930" s="8">
        <v>0.26</v>
      </c>
      <c r="V3930" s="9">
        <v>35</v>
      </c>
      <c r="W3930" s="8">
        <v>0.25</v>
      </c>
      <c r="X3930" s="8">
        <v>1.25</v>
      </c>
      <c r="Y3930" s="8">
        <v>-3.0000000000000249E-2</v>
      </c>
      <c r="Z3930" s="8">
        <v>0.25</v>
      </c>
      <c r="AA3930">
        <v>-0.25</v>
      </c>
      <c r="AF3930" t="s">
        <v>3805</v>
      </c>
      <c r="AG3930" t="s">
        <v>1910</v>
      </c>
      <c r="AH3930" t="s">
        <v>1911</v>
      </c>
      <c r="AI3930" t="s">
        <v>1919</v>
      </c>
      <c r="AJ3930" s="7">
        <v>43008</v>
      </c>
      <c r="AK3930" t="s">
        <v>4480</v>
      </c>
      <c r="AL3930" t="s">
        <v>1908</v>
      </c>
      <c r="AM3930" t="s">
        <v>3806</v>
      </c>
      <c r="AN3930" t="s">
        <v>4496</v>
      </c>
      <c r="AO3930" t="str">
        <f>TEXT(A3930,"yyyy-mm-dd")</f>
        <v>2017-03-31</v>
      </c>
    </row>
    <row r="3931" spans="1:41">
      <c r="A3931" s="6" t="s">
        <v>4479</v>
      </c>
      <c r="B3931">
        <v>2017</v>
      </c>
      <c r="C3931">
        <v>3</v>
      </c>
      <c r="E3931" t="s">
        <v>1907</v>
      </c>
      <c r="F3931" t="s">
        <v>1908</v>
      </c>
      <c r="G3931" t="s">
        <v>102</v>
      </c>
      <c r="H3931" t="s">
        <v>3701</v>
      </c>
      <c r="I3931">
        <v>2017</v>
      </c>
      <c r="J3931">
        <v>2</v>
      </c>
      <c r="K3931" s="6">
        <v>42916</v>
      </c>
      <c r="L3931">
        <v>3</v>
      </c>
      <c r="M3931">
        <v>1</v>
      </c>
      <c r="N3931" t="s">
        <v>233</v>
      </c>
      <c r="O3931" s="8">
        <v>6.78</v>
      </c>
      <c r="P3931" s="8">
        <v>6.75</v>
      </c>
      <c r="Q3931" s="8">
        <v>6.5</v>
      </c>
      <c r="R3931" s="8">
        <v>7</v>
      </c>
      <c r="S3931" s="8">
        <v>6.5</v>
      </c>
      <c r="T3931" s="8">
        <v>7.25</v>
      </c>
      <c r="U3931" s="8">
        <v>0.24</v>
      </c>
      <c r="V3931" s="9">
        <v>35</v>
      </c>
      <c r="W3931" s="8">
        <v>0.5</v>
      </c>
      <c r="X3931" s="8">
        <v>0.75</v>
      </c>
      <c r="Y3931" s="8">
        <v>3.0000000000000249E-2</v>
      </c>
      <c r="Z3931" s="8">
        <v>0</v>
      </c>
      <c r="AA3931">
        <v>4.0000000000000036E-2</v>
      </c>
      <c r="AF3931" t="s">
        <v>3702</v>
      </c>
      <c r="AG3931" t="s">
        <v>1910</v>
      </c>
      <c r="AH3931" t="s">
        <v>1911</v>
      </c>
      <c r="AI3931" t="s">
        <v>1915</v>
      </c>
      <c r="AJ3931" s="7">
        <v>42916</v>
      </c>
      <c r="AK3931" t="s">
        <v>4480</v>
      </c>
      <c r="AL3931" t="s">
        <v>1908</v>
      </c>
      <c r="AM3931" t="s">
        <v>3703</v>
      </c>
      <c r="AN3931" t="s">
        <v>4495</v>
      </c>
      <c r="AO3931" t="str">
        <f>TEXT(A3931,"yyyy-mm-dd")</f>
        <v>2017-03-31</v>
      </c>
    </row>
    <row r="3932" spans="1:41">
      <c r="A3932" s="6" t="s">
        <v>4479</v>
      </c>
      <c r="B3932">
        <v>2017</v>
      </c>
      <c r="C3932">
        <v>3</v>
      </c>
      <c r="E3932" t="s">
        <v>100</v>
      </c>
      <c r="F3932" t="s">
        <v>101</v>
      </c>
      <c r="G3932" t="s">
        <v>83</v>
      </c>
      <c r="H3932" t="s">
        <v>4360</v>
      </c>
      <c r="I3932">
        <v>2019</v>
      </c>
      <c r="K3932" s="6">
        <v>43830</v>
      </c>
      <c r="L3932">
        <v>33</v>
      </c>
      <c r="N3932" t="s">
        <v>810</v>
      </c>
      <c r="O3932" s="8">
        <v>2.35</v>
      </c>
      <c r="P3932" s="8">
        <v>2.4</v>
      </c>
      <c r="Q3932" s="8">
        <v>2</v>
      </c>
      <c r="R3932" s="8">
        <v>2.7</v>
      </c>
      <c r="S3932" s="8">
        <v>1</v>
      </c>
      <c r="T3932" s="8">
        <v>3.13</v>
      </c>
      <c r="U3932" s="8">
        <v>0.55000000000000004</v>
      </c>
      <c r="V3932" s="9">
        <v>19</v>
      </c>
      <c r="W3932" s="8">
        <v>0.70000000000000018</v>
      </c>
      <c r="X3932" s="8">
        <v>2.13</v>
      </c>
      <c r="Y3932" s="8">
        <v>-4.9999999999999822E-2</v>
      </c>
      <c r="Z3932" s="8">
        <v>0</v>
      </c>
      <c r="AA3932">
        <v>-9.9999999999999645E-2</v>
      </c>
      <c r="AF3932" t="s">
        <v>10216</v>
      </c>
      <c r="AG3932" t="s">
        <v>9655</v>
      </c>
      <c r="AH3932" t="s">
        <v>9656</v>
      </c>
      <c r="AI3932" t="s">
        <v>9708</v>
      </c>
      <c r="AJ3932" s="7">
        <v>43830</v>
      </c>
      <c r="AK3932" t="s">
        <v>4480</v>
      </c>
      <c r="AL3932" t="s">
        <v>109</v>
      </c>
      <c r="AM3932" t="s">
        <v>4362</v>
      </c>
      <c r="AN3932" t="s">
        <v>10220</v>
      </c>
    </row>
    <row r="3933" spans="1:41">
      <c r="A3933" s="6" t="s">
        <v>4479</v>
      </c>
      <c r="B3933">
        <v>2017</v>
      </c>
      <c r="C3933">
        <v>3</v>
      </c>
      <c r="E3933" t="s">
        <v>100</v>
      </c>
      <c r="F3933" t="s">
        <v>101</v>
      </c>
      <c r="G3933" t="s">
        <v>102</v>
      </c>
      <c r="H3933" t="s">
        <v>4379</v>
      </c>
      <c r="I3933">
        <v>2018</v>
      </c>
      <c r="J3933">
        <v>4</v>
      </c>
      <c r="K3933" s="6">
        <v>43465</v>
      </c>
      <c r="L3933">
        <v>21</v>
      </c>
      <c r="M3933">
        <v>7</v>
      </c>
      <c r="N3933" t="s">
        <v>176</v>
      </c>
      <c r="O3933" s="8">
        <v>2.4</v>
      </c>
      <c r="P3933" s="8">
        <v>2.2999999999999998</v>
      </c>
      <c r="Q3933" s="8">
        <v>2.1</v>
      </c>
      <c r="R3933" s="8">
        <v>2.5</v>
      </c>
      <c r="S3933" s="8">
        <v>1.8</v>
      </c>
      <c r="T3933" s="8">
        <v>4.2699999999999996</v>
      </c>
      <c r="U3933" s="8">
        <v>0.5</v>
      </c>
      <c r="V3933" s="9">
        <v>29</v>
      </c>
      <c r="W3933" s="8">
        <v>0.39999999999999991</v>
      </c>
      <c r="X3933" s="8">
        <v>2.4699999999999998</v>
      </c>
      <c r="Y3933" s="8">
        <v>0.10000000000000009</v>
      </c>
      <c r="Z3933" s="8">
        <v>-6.0000000000000053E-2</v>
      </c>
      <c r="AA3933">
        <v>-0.17000000000000037</v>
      </c>
      <c r="AF3933" t="s">
        <v>4380</v>
      </c>
      <c r="AG3933" t="s">
        <v>106</v>
      </c>
      <c r="AH3933" t="s">
        <v>107</v>
      </c>
      <c r="AI3933" t="s">
        <v>2673</v>
      </c>
      <c r="AJ3933" s="7">
        <v>43465</v>
      </c>
      <c r="AK3933" t="s">
        <v>4480</v>
      </c>
      <c r="AL3933" t="s">
        <v>109</v>
      </c>
      <c r="AM3933" t="s">
        <v>4381</v>
      </c>
      <c r="AN3933" t="s">
        <v>4494</v>
      </c>
      <c r="AO3933" t="str">
        <f>TEXT(A3933,"yyyy-mm-dd")</f>
        <v>2017-03-31</v>
      </c>
    </row>
    <row r="3934" spans="1:41">
      <c r="A3934" s="6" t="s">
        <v>4479</v>
      </c>
      <c r="B3934">
        <v>2017</v>
      </c>
      <c r="C3934">
        <v>3</v>
      </c>
      <c r="E3934" t="s">
        <v>100</v>
      </c>
      <c r="F3934" t="s">
        <v>101</v>
      </c>
      <c r="G3934" t="s">
        <v>83</v>
      </c>
      <c r="H3934" t="s">
        <v>3889</v>
      </c>
      <c r="I3934">
        <v>2018</v>
      </c>
      <c r="K3934" s="6">
        <v>43465</v>
      </c>
      <c r="L3934">
        <v>21</v>
      </c>
      <c r="N3934" t="s">
        <v>176</v>
      </c>
      <c r="O3934" s="8">
        <v>2.12</v>
      </c>
      <c r="P3934" s="8">
        <v>2.15</v>
      </c>
      <c r="Q3934" s="8">
        <v>2</v>
      </c>
      <c r="R3934" s="8">
        <v>2.25</v>
      </c>
      <c r="S3934" s="8">
        <v>1.25</v>
      </c>
      <c r="T3934" s="8">
        <v>2.5</v>
      </c>
      <c r="U3934" s="8">
        <v>0.3</v>
      </c>
      <c r="V3934" s="9">
        <v>32</v>
      </c>
      <c r="W3934" s="8">
        <v>0.25</v>
      </c>
      <c r="X3934" s="8">
        <v>1.25</v>
      </c>
      <c r="Y3934" s="8">
        <v>-2.9999999999999805E-2</v>
      </c>
      <c r="Z3934" s="8">
        <v>-5.0000000000000266E-2</v>
      </c>
      <c r="AA3934">
        <v>-0.14999999999999991</v>
      </c>
      <c r="AF3934" t="s">
        <v>10177</v>
      </c>
      <c r="AG3934" t="s">
        <v>9655</v>
      </c>
      <c r="AH3934" t="s">
        <v>9656</v>
      </c>
      <c r="AI3934" t="s">
        <v>9669</v>
      </c>
      <c r="AJ3934" s="7">
        <v>43465</v>
      </c>
      <c r="AK3934" t="s">
        <v>4480</v>
      </c>
      <c r="AL3934" t="s">
        <v>109</v>
      </c>
      <c r="AM3934" t="s">
        <v>3891</v>
      </c>
      <c r="AN3934" t="s">
        <v>10193</v>
      </c>
    </row>
    <row r="3935" spans="1:41">
      <c r="A3935" s="6" t="s">
        <v>4479</v>
      </c>
      <c r="B3935">
        <v>2017</v>
      </c>
      <c r="C3935">
        <v>3</v>
      </c>
      <c r="E3935" t="s">
        <v>100</v>
      </c>
      <c r="F3935" t="s">
        <v>101</v>
      </c>
      <c r="G3935" t="s">
        <v>102</v>
      </c>
      <c r="H3935" t="s">
        <v>4240</v>
      </c>
      <c r="I3935">
        <v>2018</v>
      </c>
      <c r="J3935">
        <v>3</v>
      </c>
      <c r="K3935" s="6">
        <v>43373</v>
      </c>
      <c r="L3935">
        <v>18</v>
      </c>
      <c r="M3935">
        <v>6</v>
      </c>
      <c r="N3935" t="s">
        <v>206</v>
      </c>
      <c r="O3935" s="8">
        <v>2.23</v>
      </c>
      <c r="P3935" s="8">
        <v>2.2999999999999998</v>
      </c>
      <c r="Q3935" s="8">
        <v>2.1</v>
      </c>
      <c r="R3935" s="8">
        <v>2.41</v>
      </c>
      <c r="S3935" s="8">
        <v>0.8</v>
      </c>
      <c r="T3935" s="8">
        <v>2.8</v>
      </c>
      <c r="U3935" s="8">
        <v>0.36</v>
      </c>
      <c r="V3935" s="9">
        <v>29</v>
      </c>
      <c r="W3935" s="8">
        <v>0.31000000000000005</v>
      </c>
      <c r="X3935" s="8">
        <v>1.9999999999999998</v>
      </c>
      <c r="Y3935" s="8">
        <v>-6.999999999999984E-2</v>
      </c>
      <c r="Z3935" s="8">
        <v>4.9999999999999822E-2</v>
      </c>
      <c r="AA3935">
        <v>-0.16000000000000014</v>
      </c>
      <c r="AF3935" t="s">
        <v>4377</v>
      </c>
      <c r="AG3935" t="s">
        <v>106</v>
      </c>
      <c r="AH3935" t="s">
        <v>107</v>
      </c>
      <c r="AI3935" t="s">
        <v>2670</v>
      </c>
      <c r="AJ3935" s="7">
        <v>43373</v>
      </c>
      <c r="AK3935" t="s">
        <v>4480</v>
      </c>
      <c r="AL3935" t="s">
        <v>109</v>
      </c>
      <c r="AM3935" t="s">
        <v>4242</v>
      </c>
      <c r="AN3935" t="s">
        <v>4493</v>
      </c>
      <c r="AO3935" t="str">
        <f>TEXT(A3935,"yyyy-mm-dd")</f>
        <v>2017-03-31</v>
      </c>
    </row>
    <row r="3936" spans="1:41">
      <c r="A3936" s="6" t="s">
        <v>4479</v>
      </c>
      <c r="B3936">
        <v>2017</v>
      </c>
      <c r="C3936">
        <v>3</v>
      </c>
      <c r="E3936" t="s">
        <v>100</v>
      </c>
      <c r="F3936" t="s">
        <v>101</v>
      </c>
      <c r="G3936" t="s">
        <v>102</v>
      </c>
      <c r="H3936" t="s">
        <v>4137</v>
      </c>
      <c r="I3936">
        <v>2018</v>
      </c>
      <c r="J3936">
        <v>2</v>
      </c>
      <c r="K3936" s="6">
        <v>43281</v>
      </c>
      <c r="L3936">
        <v>15</v>
      </c>
      <c r="M3936">
        <v>5</v>
      </c>
      <c r="N3936" t="s">
        <v>236</v>
      </c>
      <c r="O3936" s="8">
        <v>2.21</v>
      </c>
      <c r="P3936" s="8">
        <v>2.2000000000000002</v>
      </c>
      <c r="Q3936" s="8">
        <v>1.89</v>
      </c>
      <c r="R3936" s="8">
        <v>2.6</v>
      </c>
      <c r="S3936" s="8">
        <v>0.28000000000000003</v>
      </c>
      <c r="T3936" s="8">
        <v>3.4</v>
      </c>
      <c r="U3936" s="8">
        <v>0.6</v>
      </c>
      <c r="V3936" s="9">
        <v>29</v>
      </c>
      <c r="W3936" s="8">
        <v>0.71000000000000019</v>
      </c>
      <c r="X3936" s="8">
        <v>3.12</v>
      </c>
      <c r="Y3936" s="8">
        <v>9.9999999999997868E-3</v>
      </c>
      <c r="Z3936" s="8">
        <v>-4.9999999999999822E-2</v>
      </c>
      <c r="AA3936">
        <v>4.0000000000000036E-2</v>
      </c>
      <c r="AF3936" t="s">
        <v>4375</v>
      </c>
      <c r="AG3936" t="s">
        <v>106</v>
      </c>
      <c r="AH3936" t="s">
        <v>107</v>
      </c>
      <c r="AI3936" t="s">
        <v>2667</v>
      </c>
      <c r="AJ3936" s="7">
        <v>43281</v>
      </c>
      <c r="AK3936" t="s">
        <v>4480</v>
      </c>
      <c r="AL3936" t="s">
        <v>109</v>
      </c>
      <c r="AM3936" t="s">
        <v>4139</v>
      </c>
      <c r="AN3936" t="s">
        <v>4492</v>
      </c>
      <c r="AO3936" t="str">
        <f>TEXT(A3936,"yyyy-mm-dd")</f>
        <v>2017-03-31</v>
      </c>
    </row>
    <row r="3937" spans="1:41">
      <c r="A3937" s="6" t="s">
        <v>4479</v>
      </c>
      <c r="B3937">
        <v>2017</v>
      </c>
      <c r="C3937">
        <v>3</v>
      </c>
      <c r="E3937" t="s">
        <v>100</v>
      </c>
      <c r="F3937" t="s">
        <v>101</v>
      </c>
      <c r="G3937" t="s">
        <v>102</v>
      </c>
      <c r="H3937" t="s">
        <v>4030</v>
      </c>
      <c r="I3937">
        <v>2018</v>
      </c>
      <c r="J3937">
        <v>1</v>
      </c>
      <c r="K3937" s="6">
        <v>43190</v>
      </c>
      <c r="L3937">
        <v>12</v>
      </c>
      <c r="M3937">
        <v>4</v>
      </c>
      <c r="N3937" t="s">
        <v>261</v>
      </c>
      <c r="O3937" s="8">
        <v>1.67</v>
      </c>
      <c r="P3937" s="8">
        <v>1.8</v>
      </c>
      <c r="Q3937" s="8">
        <v>1.38</v>
      </c>
      <c r="R3937" s="8">
        <v>2.1</v>
      </c>
      <c r="S3937" s="8">
        <v>-1.1100000000000001</v>
      </c>
      <c r="T3937" s="8">
        <v>2.6</v>
      </c>
      <c r="U3937" s="8">
        <v>0.69</v>
      </c>
      <c r="V3937" s="9">
        <v>29</v>
      </c>
      <c r="W3937" s="8">
        <v>0.7200000000000002</v>
      </c>
      <c r="X3937" s="8">
        <v>3.71</v>
      </c>
      <c r="Y3937" s="8">
        <v>-0.13000000000000012</v>
      </c>
      <c r="Z3937" s="8">
        <v>-5.0000000000000044E-2</v>
      </c>
      <c r="AA3937">
        <v>3.0000000000000027E-2</v>
      </c>
      <c r="AF3937" t="s">
        <v>4373</v>
      </c>
      <c r="AG3937" t="s">
        <v>106</v>
      </c>
      <c r="AH3937" t="s">
        <v>107</v>
      </c>
      <c r="AI3937" t="s">
        <v>502</v>
      </c>
      <c r="AJ3937" s="7">
        <v>43190</v>
      </c>
      <c r="AK3937" t="s">
        <v>4480</v>
      </c>
      <c r="AL3937" t="s">
        <v>109</v>
      </c>
      <c r="AM3937" t="s">
        <v>4032</v>
      </c>
      <c r="AN3937" t="s">
        <v>4491</v>
      </c>
      <c r="AO3937" t="str">
        <f>TEXT(A3937,"yyyy-mm-dd")</f>
        <v>2017-03-31</v>
      </c>
    </row>
    <row r="3938" spans="1:41">
      <c r="A3938" s="6" t="s">
        <v>4479</v>
      </c>
      <c r="B3938">
        <v>2017</v>
      </c>
      <c r="C3938">
        <v>3</v>
      </c>
      <c r="E3938" t="s">
        <v>100</v>
      </c>
      <c r="F3938" t="s">
        <v>101</v>
      </c>
      <c r="G3938" t="s">
        <v>102</v>
      </c>
      <c r="H3938" t="s">
        <v>3908</v>
      </c>
      <c r="I3938">
        <v>2017</v>
      </c>
      <c r="J3938">
        <v>4</v>
      </c>
      <c r="K3938" s="6">
        <v>43100</v>
      </c>
      <c r="L3938">
        <v>9</v>
      </c>
      <c r="M3938">
        <v>3</v>
      </c>
      <c r="N3938" t="s">
        <v>173</v>
      </c>
      <c r="O3938" s="8">
        <v>1.36</v>
      </c>
      <c r="P3938" s="8">
        <v>1.45</v>
      </c>
      <c r="Q3938" s="8">
        <v>1.1299999999999999</v>
      </c>
      <c r="R3938" s="8">
        <v>1.78</v>
      </c>
      <c r="S3938" s="8">
        <v>-2.19</v>
      </c>
      <c r="T3938" s="8">
        <v>2.5</v>
      </c>
      <c r="U3938" s="8">
        <v>0.77</v>
      </c>
      <c r="V3938" s="9">
        <v>34</v>
      </c>
      <c r="W3938" s="8">
        <v>0.65000000000000013</v>
      </c>
      <c r="X3938" s="8">
        <v>4.6899999999999995</v>
      </c>
      <c r="Y3938" s="8">
        <v>-8.9999999999999858E-2</v>
      </c>
      <c r="Z3938" s="8">
        <v>-5.0000000000000044E-2</v>
      </c>
      <c r="AA3938">
        <v>0.15000000000000013</v>
      </c>
      <c r="AF3938" t="s">
        <v>3909</v>
      </c>
      <c r="AG3938" t="s">
        <v>106</v>
      </c>
      <c r="AH3938" t="s">
        <v>107</v>
      </c>
      <c r="AI3938" t="s">
        <v>497</v>
      </c>
      <c r="AJ3938" s="7">
        <v>43100</v>
      </c>
      <c r="AK3938" t="s">
        <v>4480</v>
      </c>
      <c r="AL3938" t="s">
        <v>109</v>
      </c>
      <c r="AM3938" t="s">
        <v>3910</v>
      </c>
      <c r="AN3938" t="s">
        <v>4490</v>
      </c>
      <c r="AO3938" t="str">
        <f>TEXT(A3938,"yyyy-mm-dd")</f>
        <v>2017-03-31</v>
      </c>
    </row>
    <row r="3939" spans="1:41">
      <c r="A3939" s="6" t="s">
        <v>4479</v>
      </c>
      <c r="B3939">
        <v>2017</v>
      </c>
      <c r="C3939">
        <v>3</v>
      </c>
      <c r="E3939" t="s">
        <v>100</v>
      </c>
      <c r="F3939" t="s">
        <v>101</v>
      </c>
      <c r="G3939" t="s">
        <v>83</v>
      </c>
      <c r="H3939" t="s">
        <v>3453</v>
      </c>
      <c r="I3939">
        <v>2017</v>
      </c>
      <c r="K3939" s="6">
        <v>43100</v>
      </c>
      <c r="L3939">
        <v>9</v>
      </c>
      <c r="N3939" t="s">
        <v>173</v>
      </c>
      <c r="O3939" s="8">
        <v>1.49</v>
      </c>
      <c r="P3939" s="8">
        <v>1.5</v>
      </c>
      <c r="Q3939" s="8">
        <v>1.4</v>
      </c>
      <c r="R3939" s="8">
        <v>1.7</v>
      </c>
      <c r="S3939" s="8">
        <v>0</v>
      </c>
      <c r="T3939" s="8">
        <v>2.2000000000000002</v>
      </c>
      <c r="U3939" s="8">
        <v>0.37</v>
      </c>
      <c r="V3939" s="9">
        <v>34</v>
      </c>
      <c r="W3939" s="8">
        <v>0.30000000000000004</v>
      </c>
      <c r="X3939" s="8">
        <v>2.2000000000000002</v>
      </c>
      <c r="Y3939" s="8">
        <v>-1.0000000000000009E-2</v>
      </c>
      <c r="Z3939" s="8">
        <v>-0.10000000000000009</v>
      </c>
      <c r="AA3939">
        <v>-9.9999999999999867E-2</v>
      </c>
      <c r="AF3939" t="s">
        <v>10138</v>
      </c>
      <c r="AG3939" t="s">
        <v>9655</v>
      </c>
      <c r="AH3939" t="s">
        <v>9656</v>
      </c>
      <c r="AI3939" t="s">
        <v>9657</v>
      </c>
      <c r="AJ3939" s="7">
        <v>43100</v>
      </c>
      <c r="AK3939" t="s">
        <v>4480</v>
      </c>
      <c r="AL3939" t="s">
        <v>109</v>
      </c>
      <c r="AM3939" t="s">
        <v>3455</v>
      </c>
      <c r="AN3939" t="s">
        <v>10166</v>
      </c>
    </row>
    <row r="3940" spans="1:41">
      <c r="A3940" s="6" t="s">
        <v>4479</v>
      </c>
      <c r="B3940">
        <v>2017</v>
      </c>
      <c r="C3940">
        <v>3</v>
      </c>
      <c r="E3940" t="s">
        <v>100</v>
      </c>
      <c r="F3940" t="s">
        <v>101</v>
      </c>
      <c r="G3940" t="s">
        <v>102</v>
      </c>
      <c r="H3940" t="s">
        <v>3804</v>
      </c>
      <c r="I3940">
        <v>2017</v>
      </c>
      <c r="J3940">
        <v>3</v>
      </c>
      <c r="K3940" s="6">
        <v>43008</v>
      </c>
      <c r="L3940">
        <v>6</v>
      </c>
      <c r="M3940">
        <v>2</v>
      </c>
      <c r="N3940" t="s">
        <v>203</v>
      </c>
      <c r="O3940" s="8">
        <v>1.41</v>
      </c>
      <c r="P3940" s="8">
        <v>1.4</v>
      </c>
      <c r="Q3940" s="8">
        <v>1.22</v>
      </c>
      <c r="R3940" s="8">
        <v>1.68</v>
      </c>
      <c r="S3940" s="8">
        <v>-0.7</v>
      </c>
      <c r="T3940" s="8">
        <v>2.6</v>
      </c>
      <c r="U3940" s="8">
        <v>0.51</v>
      </c>
      <c r="V3940" s="9">
        <v>34</v>
      </c>
      <c r="W3940" s="8">
        <v>0.45999999999999996</v>
      </c>
      <c r="X3940" s="8">
        <v>3.3</v>
      </c>
      <c r="Y3940" s="8">
        <v>1.0000000000000009E-2</v>
      </c>
      <c r="Z3940" s="8">
        <v>-0.10000000000000009</v>
      </c>
      <c r="AA3940">
        <v>-5.0000000000000044E-2</v>
      </c>
      <c r="AF3940" t="s">
        <v>3906</v>
      </c>
      <c r="AG3940" t="s">
        <v>106</v>
      </c>
      <c r="AH3940" t="s">
        <v>107</v>
      </c>
      <c r="AI3940" t="s">
        <v>427</v>
      </c>
      <c r="AJ3940" s="7">
        <v>43008</v>
      </c>
      <c r="AK3940" t="s">
        <v>4480</v>
      </c>
      <c r="AL3940" t="s">
        <v>109</v>
      </c>
      <c r="AM3940" t="s">
        <v>3806</v>
      </c>
      <c r="AN3940" t="s">
        <v>4489</v>
      </c>
      <c r="AO3940" t="str">
        <f>TEXT(A3940,"yyyy-mm-dd")</f>
        <v>2017-03-31</v>
      </c>
    </row>
    <row r="3941" spans="1:41">
      <c r="A3941" s="6" t="s">
        <v>4479</v>
      </c>
      <c r="B3941">
        <v>2017</v>
      </c>
      <c r="C3941">
        <v>3</v>
      </c>
      <c r="E3941" t="s">
        <v>100</v>
      </c>
      <c r="F3941" t="s">
        <v>101</v>
      </c>
      <c r="G3941" t="s">
        <v>102</v>
      </c>
      <c r="H3941" t="s">
        <v>3701</v>
      </c>
      <c r="I3941">
        <v>2017</v>
      </c>
      <c r="J3941">
        <v>2</v>
      </c>
      <c r="K3941" s="6">
        <v>42916</v>
      </c>
      <c r="L3941">
        <v>3</v>
      </c>
      <c r="M3941">
        <v>1</v>
      </c>
      <c r="N3941" t="s">
        <v>233</v>
      </c>
      <c r="O3941" s="8">
        <v>1.52</v>
      </c>
      <c r="P3941" s="8">
        <v>1.5</v>
      </c>
      <c r="Q3941" s="8">
        <v>1.2</v>
      </c>
      <c r="R3941" s="8">
        <v>1.8</v>
      </c>
      <c r="S3941" s="8">
        <v>0.7</v>
      </c>
      <c r="T3941" s="8">
        <v>2.4</v>
      </c>
      <c r="U3941" s="8">
        <v>0.48</v>
      </c>
      <c r="V3941" s="9">
        <v>34</v>
      </c>
      <c r="W3941" s="8">
        <v>0.60000000000000009</v>
      </c>
      <c r="X3941" s="8">
        <v>1.7</v>
      </c>
      <c r="Y3941" s="8">
        <v>2.0000000000000018E-2</v>
      </c>
      <c r="Z3941" s="8">
        <v>0</v>
      </c>
      <c r="AA3941">
        <v>-0.24999999999999978</v>
      </c>
      <c r="AF3941" t="s">
        <v>3904</v>
      </c>
      <c r="AG3941" t="s">
        <v>106</v>
      </c>
      <c r="AH3941" t="s">
        <v>107</v>
      </c>
      <c r="AI3941" t="s">
        <v>340</v>
      </c>
      <c r="AJ3941" s="7">
        <v>42916</v>
      </c>
      <c r="AK3941" t="s">
        <v>4480</v>
      </c>
      <c r="AL3941" t="s">
        <v>109</v>
      </c>
      <c r="AM3941" t="s">
        <v>3703</v>
      </c>
      <c r="AN3941" t="s">
        <v>4488</v>
      </c>
      <c r="AO3941" t="str">
        <f>TEXT(A3941,"yyyy-mm-dd")</f>
        <v>2017-03-31</v>
      </c>
    </row>
    <row r="3942" spans="1:41">
      <c r="A3942" s="6" t="s">
        <v>4479</v>
      </c>
      <c r="B3942">
        <v>2017</v>
      </c>
      <c r="C3942">
        <v>3</v>
      </c>
      <c r="E3942" t="s">
        <v>100</v>
      </c>
      <c r="F3942" t="s">
        <v>101</v>
      </c>
      <c r="G3942" t="s">
        <v>102</v>
      </c>
      <c r="H3942" t="s">
        <v>3594</v>
      </c>
      <c r="I3942">
        <v>2017</v>
      </c>
      <c r="J3942">
        <v>1</v>
      </c>
      <c r="K3942" s="6">
        <v>42825</v>
      </c>
      <c r="L3942">
        <v>0</v>
      </c>
      <c r="M3942">
        <v>0</v>
      </c>
      <c r="N3942" t="s">
        <v>178</v>
      </c>
      <c r="O3942" s="8">
        <v>1.74</v>
      </c>
      <c r="P3942" s="8">
        <v>1.8</v>
      </c>
      <c r="Q3942" s="8">
        <v>1.5</v>
      </c>
      <c r="R3942" s="8">
        <v>2.1</v>
      </c>
      <c r="S3942" s="8">
        <v>0.4</v>
      </c>
      <c r="T3942" s="8">
        <v>2.3199999999999998</v>
      </c>
      <c r="U3942" s="8">
        <v>0.46</v>
      </c>
      <c r="V3942" s="9">
        <v>34</v>
      </c>
      <c r="W3942" s="8">
        <v>0.60000000000000009</v>
      </c>
      <c r="X3942" s="8">
        <v>1.92</v>
      </c>
      <c r="Y3942" s="8">
        <v>-6.0000000000000053E-2</v>
      </c>
      <c r="Z3942" s="8">
        <v>0</v>
      </c>
      <c r="AA3942">
        <v>5.0000000000000266E-2</v>
      </c>
      <c r="AF3942" t="s">
        <v>3902</v>
      </c>
      <c r="AG3942" t="s">
        <v>106</v>
      </c>
      <c r="AH3942" t="s">
        <v>107</v>
      </c>
      <c r="AI3942" t="s">
        <v>108</v>
      </c>
      <c r="AJ3942" s="7">
        <v>42825</v>
      </c>
      <c r="AK3942" t="s">
        <v>4480</v>
      </c>
      <c r="AL3942" t="s">
        <v>109</v>
      </c>
      <c r="AM3942" t="s">
        <v>3596</v>
      </c>
      <c r="AN3942" t="s">
        <v>4487</v>
      </c>
      <c r="AO3942" t="str">
        <f>TEXT(A3942,"yyyy-mm-dd")</f>
        <v>2017-03-31</v>
      </c>
    </row>
    <row r="3943" spans="1:41">
      <c r="A3943" s="6" t="s">
        <v>4479</v>
      </c>
      <c r="B3943">
        <v>2017</v>
      </c>
      <c r="C3943">
        <v>3</v>
      </c>
      <c r="E3943" t="s">
        <v>2685</v>
      </c>
      <c r="F3943" t="s">
        <v>101</v>
      </c>
      <c r="G3943" t="s">
        <v>774</v>
      </c>
      <c r="H3943" t="s">
        <v>2686</v>
      </c>
      <c r="K3943" s="6"/>
      <c r="O3943" s="8">
        <v>2.74</v>
      </c>
      <c r="P3943" s="8">
        <v>2.7</v>
      </c>
      <c r="Q3943" s="8">
        <v>2.5</v>
      </c>
      <c r="R3943" s="8">
        <v>3</v>
      </c>
      <c r="S3943" s="8">
        <v>1.9</v>
      </c>
      <c r="T3943" s="8">
        <v>3.5</v>
      </c>
      <c r="U3943" s="8">
        <v>0.4</v>
      </c>
      <c r="V3943" s="9">
        <v>21</v>
      </c>
      <c r="W3943" s="8">
        <v>0.5</v>
      </c>
      <c r="X3943" s="8">
        <v>1.6</v>
      </c>
      <c r="Y3943" s="8">
        <v>4.0000000000000036E-2</v>
      </c>
      <c r="Z3943" s="8">
        <v>0.10000000000000009</v>
      </c>
      <c r="AA3943">
        <v>0</v>
      </c>
      <c r="AF3943" t="s">
        <v>2687</v>
      </c>
      <c r="AG3943" t="s">
        <v>2688</v>
      </c>
      <c r="AH3943" t="s">
        <v>2689</v>
      </c>
      <c r="AI3943" t="s">
        <v>2690</v>
      </c>
      <c r="AJ3943" s="7"/>
      <c r="AK3943" t="s">
        <v>4480</v>
      </c>
      <c r="AL3943" t="s">
        <v>109</v>
      </c>
      <c r="AM3943" t="s">
        <v>2686</v>
      </c>
      <c r="AN3943" t="s">
        <v>4510</v>
      </c>
      <c r="AO3943" t="str">
        <f>TEXT(A3943,"yyyy-mm-dd")</f>
        <v>2017-03-31</v>
      </c>
    </row>
    <row r="3944" spans="1:41">
      <c r="A3944" s="6" t="s">
        <v>4479</v>
      </c>
      <c r="B3944">
        <v>2017</v>
      </c>
      <c r="C3944">
        <v>3</v>
      </c>
      <c r="E3944" t="s">
        <v>81</v>
      </c>
      <c r="F3944" t="s">
        <v>82</v>
      </c>
      <c r="G3944" t="s">
        <v>83</v>
      </c>
      <c r="H3944" t="s">
        <v>4360</v>
      </c>
      <c r="I3944">
        <v>2019</v>
      </c>
      <c r="K3944" s="6">
        <v>43830</v>
      </c>
      <c r="L3944">
        <v>33</v>
      </c>
      <c r="N3944" t="s">
        <v>810</v>
      </c>
      <c r="O3944" s="8">
        <v>3.58</v>
      </c>
      <c r="P3944" s="8">
        <v>3.5</v>
      </c>
      <c r="Q3944" s="8">
        <v>3.31</v>
      </c>
      <c r="R3944" s="8">
        <v>3.73</v>
      </c>
      <c r="S3944" s="8">
        <v>2.96</v>
      </c>
      <c r="T3944" s="8">
        <v>5.5</v>
      </c>
      <c r="U3944" s="8">
        <v>0.49</v>
      </c>
      <c r="V3944" s="9">
        <v>27</v>
      </c>
      <c r="W3944" s="8">
        <v>0.41999999999999993</v>
      </c>
      <c r="X3944" s="8">
        <v>2.54</v>
      </c>
      <c r="Y3944" s="8">
        <v>8.0000000000000071E-2</v>
      </c>
      <c r="Z3944" s="8">
        <v>0</v>
      </c>
      <c r="AA3944">
        <v>0.20999999999999996</v>
      </c>
      <c r="AF3944" t="s">
        <v>4361</v>
      </c>
      <c r="AG3944" t="s">
        <v>87</v>
      </c>
      <c r="AH3944" t="s">
        <v>88</v>
      </c>
      <c r="AI3944" t="s">
        <v>359</v>
      </c>
      <c r="AJ3944" s="7">
        <v>43830</v>
      </c>
      <c r="AK3944" t="s">
        <v>4480</v>
      </c>
      <c r="AL3944" t="s">
        <v>91</v>
      </c>
      <c r="AM3944" t="s">
        <v>4362</v>
      </c>
      <c r="AN3944" t="s">
        <v>4483</v>
      </c>
      <c r="AO3944" t="str">
        <f>TEXT(A3944,"yyyy-mm-dd")</f>
        <v>2017-03-31</v>
      </c>
    </row>
    <row r="3945" spans="1:41">
      <c r="A3945" s="6" t="s">
        <v>4479</v>
      </c>
      <c r="B3945">
        <v>2017</v>
      </c>
      <c r="C3945">
        <v>3</v>
      </c>
      <c r="E3945" t="s">
        <v>392</v>
      </c>
      <c r="F3945" t="s">
        <v>82</v>
      </c>
      <c r="G3945" t="s">
        <v>83</v>
      </c>
      <c r="H3945" t="s">
        <v>4360</v>
      </c>
      <c r="I3945">
        <v>2019</v>
      </c>
      <c r="K3945" s="6">
        <v>43830</v>
      </c>
      <c r="L3945">
        <v>33</v>
      </c>
      <c r="N3945" t="s">
        <v>810</v>
      </c>
      <c r="O3945" s="8">
        <v>3.5</v>
      </c>
      <c r="P3945" s="8">
        <v>3.42</v>
      </c>
      <c r="Q3945" s="8">
        <v>3.27</v>
      </c>
      <c r="R3945" s="8">
        <v>3.55</v>
      </c>
      <c r="S3945" s="8">
        <v>3</v>
      </c>
      <c r="T3945" s="8">
        <v>5.3</v>
      </c>
      <c r="U3945" s="8">
        <v>0.47</v>
      </c>
      <c r="V3945" s="9">
        <v>22</v>
      </c>
      <c r="W3945" s="8">
        <v>0.2799999999999998</v>
      </c>
      <c r="X3945" s="8">
        <v>2.2999999999999998</v>
      </c>
      <c r="Y3945" s="8">
        <v>8.0000000000000071E-2</v>
      </c>
      <c r="Z3945" s="8">
        <v>-1.0000000000000231E-2</v>
      </c>
      <c r="AA3945">
        <v>-2.0000000000000018E-2</v>
      </c>
      <c r="AF3945" t="s">
        <v>4361</v>
      </c>
      <c r="AG3945" t="s">
        <v>87</v>
      </c>
      <c r="AH3945" t="s">
        <v>88</v>
      </c>
      <c r="AI3945" t="s">
        <v>359</v>
      </c>
      <c r="AJ3945" s="7">
        <v>43830</v>
      </c>
      <c r="AK3945" t="s">
        <v>4480</v>
      </c>
      <c r="AL3945" t="s">
        <v>393</v>
      </c>
      <c r="AM3945" t="s">
        <v>4362</v>
      </c>
      <c r="AN3945" t="s">
        <v>4486</v>
      </c>
      <c r="AO3945" t="str">
        <f>TEXT(A3945,"yyyy-mm-dd")</f>
        <v>2017-03-31</v>
      </c>
    </row>
    <row r="3946" spans="1:41">
      <c r="A3946" s="6" t="s">
        <v>4479</v>
      </c>
      <c r="B3946">
        <v>2017</v>
      </c>
      <c r="C3946">
        <v>3</v>
      </c>
      <c r="E3946" t="s">
        <v>81</v>
      </c>
      <c r="F3946" t="s">
        <v>82</v>
      </c>
      <c r="G3946" t="s">
        <v>83</v>
      </c>
      <c r="H3946" t="s">
        <v>3889</v>
      </c>
      <c r="I3946">
        <v>2018</v>
      </c>
      <c r="K3946" s="6">
        <v>43465</v>
      </c>
      <c r="L3946">
        <v>21</v>
      </c>
      <c r="N3946" t="s">
        <v>176</v>
      </c>
      <c r="O3946" s="8">
        <v>3.88</v>
      </c>
      <c r="P3946" s="8">
        <v>3.82</v>
      </c>
      <c r="Q3946" s="8">
        <v>3.59</v>
      </c>
      <c r="R3946" s="8">
        <v>4.1100000000000003</v>
      </c>
      <c r="S3946" s="8">
        <v>3.1</v>
      </c>
      <c r="T3946" s="8">
        <v>5.6</v>
      </c>
      <c r="U3946" s="8">
        <v>0.51</v>
      </c>
      <c r="V3946" s="9">
        <v>34</v>
      </c>
      <c r="W3946" s="8">
        <v>0.52000000000000046</v>
      </c>
      <c r="X3946" s="8">
        <v>2.4999999999999996</v>
      </c>
      <c r="Y3946" s="8">
        <v>6.0000000000000053E-2</v>
      </c>
      <c r="Z3946" s="8">
        <v>2.0000000000000018E-2</v>
      </c>
      <c r="AA3946">
        <v>2.0000000000000462E-2</v>
      </c>
      <c r="AF3946" t="s">
        <v>3890</v>
      </c>
      <c r="AG3946" t="s">
        <v>87</v>
      </c>
      <c r="AH3946" t="s">
        <v>88</v>
      </c>
      <c r="AI3946" t="s">
        <v>97</v>
      </c>
      <c r="AJ3946" s="7">
        <v>43465</v>
      </c>
      <c r="AK3946" t="s">
        <v>4480</v>
      </c>
      <c r="AL3946" t="s">
        <v>91</v>
      </c>
      <c r="AM3946" t="s">
        <v>3891</v>
      </c>
      <c r="AN3946" t="s">
        <v>4482</v>
      </c>
      <c r="AO3946" t="str">
        <f>TEXT(A3946,"yyyy-mm-dd")</f>
        <v>2017-03-31</v>
      </c>
    </row>
    <row r="3947" spans="1:41">
      <c r="A3947" s="6" t="s">
        <v>4479</v>
      </c>
      <c r="B3947">
        <v>2017</v>
      </c>
      <c r="C3947">
        <v>3</v>
      </c>
      <c r="E3947" t="s">
        <v>392</v>
      </c>
      <c r="F3947" t="s">
        <v>82</v>
      </c>
      <c r="G3947" t="s">
        <v>83</v>
      </c>
      <c r="H3947" t="s">
        <v>3889</v>
      </c>
      <c r="I3947">
        <v>2018</v>
      </c>
      <c r="K3947" s="6">
        <v>43465</v>
      </c>
      <c r="L3947">
        <v>21</v>
      </c>
      <c r="N3947" t="s">
        <v>176</v>
      </c>
      <c r="O3947" s="8">
        <v>3.72</v>
      </c>
      <c r="P3947" s="8">
        <v>3.62</v>
      </c>
      <c r="Q3947" s="8">
        <v>3.48</v>
      </c>
      <c r="R3947" s="8">
        <v>3.89</v>
      </c>
      <c r="S3947" s="8">
        <v>3.18</v>
      </c>
      <c r="T3947" s="8">
        <v>5.08</v>
      </c>
      <c r="U3947" s="8">
        <v>0.45</v>
      </c>
      <c r="V3947" s="9">
        <v>29</v>
      </c>
      <c r="W3947" s="8">
        <v>0.41000000000000014</v>
      </c>
      <c r="X3947" s="8">
        <v>1.9</v>
      </c>
      <c r="Y3947" s="8">
        <v>0.10000000000000009</v>
      </c>
      <c r="Z3947" s="8">
        <v>4.0000000000000036E-2</v>
      </c>
      <c r="AA3947">
        <v>-0.18999999999999995</v>
      </c>
      <c r="AF3947" t="s">
        <v>3890</v>
      </c>
      <c r="AG3947" t="s">
        <v>87</v>
      </c>
      <c r="AH3947" t="s">
        <v>88</v>
      </c>
      <c r="AI3947" t="s">
        <v>97</v>
      </c>
      <c r="AJ3947" s="7">
        <v>43465</v>
      </c>
      <c r="AK3947" t="s">
        <v>4480</v>
      </c>
      <c r="AL3947" t="s">
        <v>393</v>
      </c>
      <c r="AM3947" t="s">
        <v>3891</v>
      </c>
      <c r="AN3947" t="s">
        <v>4485</v>
      </c>
      <c r="AO3947" t="str">
        <f>TEXT(A3947,"yyyy-mm-dd")</f>
        <v>2017-03-31</v>
      </c>
    </row>
    <row r="3948" spans="1:41">
      <c r="A3948" s="6" t="s">
        <v>4479</v>
      </c>
      <c r="B3948">
        <v>2017</v>
      </c>
      <c r="C3948">
        <v>3</v>
      </c>
      <c r="E3948" t="s">
        <v>81</v>
      </c>
      <c r="F3948" t="s">
        <v>82</v>
      </c>
      <c r="G3948" t="s">
        <v>83</v>
      </c>
      <c r="H3948" t="s">
        <v>3453</v>
      </c>
      <c r="I3948">
        <v>2017</v>
      </c>
      <c r="K3948" s="6">
        <v>43100</v>
      </c>
      <c r="L3948">
        <v>9</v>
      </c>
      <c r="N3948" t="s">
        <v>173</v>
      </c>
      <c r="O3948" s="8">
        <v>5.56</v>
      </c>
      <c r="P3948" s="8">
        <v>5.6</v>
      </c>
      <c r="Q3948" s="8">
        <v>5.4</v>
      </c>
      <c r="R3948" s="8">
        <v>5.79</v>
      </c>
      <c r="S3948" s="8">
        <v>4.62</v>
      </c>
      <c r="T3948" s="8">
        <v>6.27</v>
      </c>
      <c r="U3948" s="8">
        <v>0.35</v>
      </c>
      <c r="V3948" s="9">
        <v>35</v>
      </c>
      <c r="W3948" s="8">
        <v>0.38999999999999968</v>
      </c>
      <c r="X3948" s="8">
        <v>1.6499999999999995</v>
      </c>
      <c r="Y3948" s="8">
        <v>-4.0000000000000036E-2</v>
      </c>
      <c r="Z3948" s="8">
        <v>0.19999999999999929</v>
      </c>
      <c r="AA3948">
        <v>-8.9999999999999858E-2</v>
      </c>
      <c r="AF3948" t="s">
        <v>3454</v>
      </c>
      <c r="AG3948" t="s">
        <v>87</v>
      </c>
      <c r="AH3948" t="s">
        <v>88</v>
      </c>
      <c r="AI3948" t="s">
        <v>89</v>
      </c>
      <c r="AJ3948" s="7">
        <v>43100</v>
      </c>
      <c r="AK3948" t="s">
        <v>4480</v>
      </c>
      <c r="AL3948" t="s">
        <v>91</v>
      </c>
      <c r="AM3948" t="s">
        <v>3455</v>
      </c>
      <c r="AN3948" t="s">
        <v>4481</v>
      </c>
      <c r="AO3948" t="str">
        <f>TEXT(A3948,"yyyy-mm-dd")</f>
        <v>2017-03-31</v>
      </c>
    </row>
    <row r="3949" spans="1:41">
      <c r="A3949" s="6" t="s">
        <v>4479</v>
      </c>
      <c r="B3949">
        <v>2017</v>
      </c>
      <c r="C3949">
        <v>3</v>
      </c>
      <c r="E3949" t="s">
        <v>392</v>
      </c>
      <c r="F3949" t="s">
        <v>82</v>
      </c>
      <c r="G3949" t="s">
        <v>83</v>
      </c>
      <c r="H3949" t="s">
        <v>3453</v>
      </c>
      <c r="I3949">
        <v>2017</v>
      </c>
      <c r="K3949" s="6">
        <v>43100</v>
      </c>
      <c r="L3949">
        <v>9</v>
      </c>
      <c r="N3949" t="s">
        <v>173</v>
      </c>
      <c r="O3949" s="8">
        <v>4.6399999999999997</v>
      </c>
      <c r="P3949" s="8">
        <v>4.5999999999999996</v>
      </c>
      <c r="Q3949" s="8">
        <v>4.4800000000000004</v>
      </c>
      <c r="R3949" s="8">
        <v>4.84</v>
      </c>
      <c r="S3949" s="8">
        <v>4</v>
      </c>
      <c r="T3949" s="8">
        <v>5.35</v>
      </c>
      <c r="U3949" s="8">
        <v>0.28999999999999998</v>
      </c>
      <c r="V3949" s="9">
        <v>31</v>
      </c>
      <c r="W3949" s="8">
        <v>0.35999999999999943</v>
      </c>
      <c r="X3949" s="8">
        <v>1.3499999999999996</v>
      </c>
      <c r="Y3949" s="8">
        <v>4.0000000000000036E-2</v>
      </c>
      <c r="Z3949" s="8">
        <v>0.19999999999999929</v>
      </c>
      <c r="AA3949">
        <v>-4.0000000000000924E-2</v>
      </c>
      <c r="AF3949" t="s">
        <v>3454</v>
      </c>
      <c r="AG3949" t="s">
        <v>87</v>
      </c>
      <c r="AH3949" t="s">
        <v>88</v>
      </c>
      <c r="AI3949" t="s">
        <v>89</v>
      </c>
      <c r="AJ3949" s="7">
        <v>43100</v>
      </c>
      <c r="AK3949" t="s">
        <v>4480</v>
      </c>
      <c r="AL3949" t="s">
        <v>393</v>
      </c>
      <c r="AM3949" t="s">
        <v>3455</v>
      </c>
      <c r="AN3949" t="s">
        <v>4484</v>
      </c>
      <c r="AO3949" t="str">
        <f>TEXT(A3949,"yyyy-mm-dd")</f>
        <v>2017-03-31</v>
      </c>
    </row>
    <row r="3950" spans="1:41">
      <c r="A3950" s="6" t="s">
        <v>4479</v>
      </c>
      <c r="B3950">
        <v>2017</v>
      </c>
      <c r="C3950">
        <v>3</v>
      </c>
      <c r="E3950" t="s">
        <v>81</v>
      </c>
      <c r="F3950" t="s">
        <v>82</v>
      </c>
      <c r="G3950" t="s">
        <v>774</v>
      </c>
      <c r="H3950" t="s">
        <v>775</v>
      </c>
      <c r="K3950" s="6"/>
      <c r="O3950" s="8">
        <v>3.58</v>
      </c>
      <c r="P3950" s="8">
        <v>3.5</v>
      </c>
      <c r="Q3950" s="8">
        <v>3.3</v>
      </c>
      <c r="R3950" s="8">
        <v>3.74</v>
      </c>
      <c r="S3950" s="8">
        <v>3</v>
      </c>
      <c r="T3950" s="8">
        <v>5</v>
      </c>
      <c r="U3950" s="8">
        <v>0.44</v>
      </c>
      <c r="V3950" s="9">
        <v>29</v>
      </c>
      <c r="W3950" s="8">
        <v>0.44000000000000039</v>
      </c>
      <c r="X3950" s="8">
        <v>2</v>
      </c>
      <c r="Y3950" s="8">
        <v>8.0000000000000071E-2</v>
      </c>
      <c r="Z3950" s="8">
        <v>-0.10000000000000009</v>
      </c>
      <c r="AA3950">
        <v>-4.9999999999999822E-2</v>
      </c>
      <c r="AF3950" t="s">
        <v>776</v>
      </c>
      <c r="AG3950" t="s">
        <v>777</v>
      </c>
      <c r="AH3950" t="s">
        <v>778</v>
      </c>
      <c r="AI3950" t="s">
        <v>779</v>
      </c>
      <c r="AJ3950" s="7"/>
      <c r="AK3950" t="s">
        <v>4480</v>
      </c>
      <c r="AL3950" t="s">
        <v>91</v>
      </c>
      <c r="AM3950" t="s">
        <v>775</v>
      </c>
      <c r="AN3950" t="s">
        <v>4506</v>
      </c>
      <c r="AO3950" t="str">
        <f>TEXT(A3950,"yyyy-mm-dd")</f>
        <v>2017-03-31</v>
      </c>
    </row>
    <row r="3951" spans="1:41">
      <c r="A3951" s="6" t="s">
        <v>4479</v>
      </c>
      <c r="B3951">
        <v>2017</v>
      </c>
      <c r="C3951">
        <v>3</v>
      </c>
      <c r="E3951" t="s">
        <v>81</v>
      </c>
      <c r="F3951" t="s">
        <v>82</v>
      </c>
      <c r="G3951" t="s">
        <v>774</v>
      </c>
      <c r="H3951" t="s">
        <v>1536</v>
      </c>
      <c r="K3951" s="6"/>
      <c r="O3951" s="8">
        <v>3.45</v>
      </c>
      <c r="P3951" s="8">
        <v>3.5</v>
      </c>
      <c r="Q3951" s="8">
        <v>3.2</v>
      </c>
      <c r="R3951" s="8">
        <v>3.6</v>
      </c>
      <c r="S3951" s="8">
        <v>3</v>
      </c>
      <c r="T3951" s="8">
        <v>4.5</v>
      </c>
      <c r="U3951" s="8">
        <v>0.36</v>
      </c>
      <c r="V3951" s="9">
        <v>27</v>
      </c>
      <c r="W3951" s="8">
        <v>0.39999999999999991</v>
      </c>
      <c r="X3951" s="8">
        <v>1.5</v>
      </c>
      <c r="Y3951" s="8">
        <v>-4.9999999999999822E-2</v>
      </c>
      <c r="Z3951" s="8">
        <v>0</v>
      </c>
      <c r="AA3951">
        <v>0.10999999999999988</v>
      </c>
      <c r="AF3951" t="s">
        <v>1537</v>
      </c>
      <c r="AG3951" t="s">
        <v>777</v>
      </c>
      <c r="AH3951" t="s">
        <v>778</v>
      </c>
      <c r="AI3951" t="s">
        <v>1538</v>
      </c>
      <c r="AJ3951" s="7"/>
      <c r="AK3951" t="s">
        <v>4480</v>
      </c>
      <c r="AL3951" t="s">
        <v>91</v>
      </c>
      <c r="AM3951" t="s">
        <v>1536</v>
      </c>
      <c r="AN3951" t="s">
        <v>4507</v>
      </c>
      <c r="AO3951" t="str">
        <f>TEXT(A3951,"yyyy-mm-dd")</f>
        <v>2017-03-31</v>
      </c>
    </row>
    <row r="3952" spans="1:41">
      <c r="A3952" s="6" t="s">
        <v>4479</v>
      </c>
      <c r="B3952">
        <v>2017</v>
      </c>
      <c r="C3952">
        <v>3</v>
      </c>
      <c r="E3952" t="s">
        <v>392</v>
      </c>
      <c r="F3952" t="s">
        <v>82</v>
      </c>
      <c r="G3952" t="s">
        <v>774</v>
      </c>
      <c r="H3952" t="s">
        <v>775</v>
      </c>
      <c r="K3952" s="6"/>
      <c r="O3952" s="8">
        <v>3.48</v>
      </c>
      <c r="P3952" s="8">
        <v>3.4</v>
      </c>
      <c r="Q3952" s="8">
        <v>3.2</v>
      </c>
      <c r="R3952" s="8">
        <v>3.51</v>
      </c>
      <c r="S3952" s="8">
        <v>2.98</v>
      </c>
      <c r="T3952" s="8">
        <v>5</v>
      </c>
      <c r="U3952" s="8">
        <v>0.44</v>
      </c>
      <c r="V3952" s="9">
        <v>24</v>
      </c>
      <c r="W3952" s="8">
        <v>0.30999999999999961</v>
      </c>
      <c r="X3952" s="8">
        <v>2.02</v>
      </c>
      <c r="Y3952" s="8">
        <v>8.0000000000000071E-2</v>
      </c>
      <c r="Z3952" s="8">
        <v>0</v>
      </c>
      <c r="AA3952">
        <v>9.9999999999997868E-3</v>
      </c>
      <c r="AF3952" t="s">
        <v>776</v>
      </c>
      <c r="AG3952" t="s">
        <v>777</v>
      </c>
      <c r="AH3952" t="s">
        <v>778</v>
      </c>
      <c r="AI3952" t="s">
        <v>779</v>
      </c>
      <c r="AJ3952" s="7"/>
      <c r="AK3952" t="s">
        <v>4480</v>
      </c>
      <c r="AL3952" t="s">
        <v>393</v>
      </c>
      <c r="AM3952" t="s">
        <v>775</v>
      </c>
      <c r="AN3952" t="s">
        <v>4508</v>
      </c>
      <c r="AO3952" t="str">
        <f>TEXT(A3952,"yyyy-mm-dd")</f>
        <v>2017-03-31</v>
      </c>
    </row>
    <row r="3953" spans="1:41">
      <c r="A3953" s="6" t="s">
        <v>4479</v>
      </c>
      <c r="B3953">
        <v>2017</v>
      </c>
      <c r="C3953">
        <v>3</v>
      </c>
      <c r="E3953" t="s">
        <v>392</v>
      </c>
      <c r="F3953" t="s">
        <v>82</v>
      </c>
      <c r="G3953" t="s">
        <v>774</v>
      </c>
      <c r="H3953" t="s">
        <v>1536</v>
      </c>
      <c r="K3953" s="6"/>
      <c r="O3953" s="8">
        <v>3.33</v>
      </c>
      <c r="P3953" s="8">
        <v>3.29</v>
      </c>
      <c r="Q3953" s="8">
        <v>3.05</v>
      </c>
      <c r="R3953" s="8">
        <v>3.5</v>
      </c>
      <c r="S3953" s="8">
        <v>2.42</v>
      </c>
      <c r="T3953" s="8">
        <v>4.5</v>
      </c>
      <c r="U3953" s="8">
        <v>0.44</v>
      </c>
      <c r="V3953" s="9">
        <v>22</v>
      </c>
      <c r="W3953" s="8">
        <v>0.45000000000000018</v>
      </c>
      <c r="X3953" s="8">
        <v>2.08</v>
      </c>
      <c r="Y3953" s="8">
        <v>4.0000000000000036E-2</v>
      </c>
      <c r="Z3953" s="8">
        <v>-4.0000000000000036E-2</v>
      </c>
      <c r="AA3953">
        <v>0.15000000000000036</v>
      </c>
      <c r="AF3953" t="s">
        <v>1537</v>
      </c>
      <c r="AG3953" t="s">
        <v>777</v>
      </c>
      <c r="AH3953" t="s">
        <v>778</v>
      </c>
      <c r="AI3953" t="s">
        <v>1538</v>
      </c>
      <c r="AJ3953" s="7"/>
      <c r="AK3953" t="s">
        <v>4480</v>
      </c>
      <c r="AL3953" t="s">
        <v>393</v>
      </c>
      <c r="AM3953" t="s">
        <v>1536</v>
      </c>
      <c r="AN3953" t="s">
        <v>4509</v>
      </c>
      <c r="AO3953" t="str">
        <f>TEXT(A3953,"yyyy-mm-dd")</f>
        <v>2017-03-31</v>
      </c>
    </row>
    <row r="3954" spans="1:41">
      <c r="A3954" s="6" t="s">
        <v>4479</v>
      </c>
      <c r="B3954">
        <v>2017</v>
      </c>
      <c r="C3954">
        <v>3</v>
      </c>
      <c r="E3954" t="s">
        <v>112</v>
      </c>
      <c r="F3954" t="s">
        <v>113</v>
      </c>
      <c r="G3954" t="s">
        <v>83</v>
      </c>
      <c r="H3954" t="s">
        <v>4360</v>
      </c>
      <c r="I3954">
        <v>2019</v>
      </c>
      <c r="K3954" s="6">
        <v>43830</v>
      </c>
      <c r="L3954">
        <v>33</v>
      </c>
      <c r="N3954" t="s">
        <v>810</v>
      </c>
      <c r="O3954" s="8">
        <v>7.2</v>
      </c>
      <c r="P3954" s="8">
        <v>7.23</v>
      </c>
      <c r="Q3954" s="8">
        <v>6.71</v>
      </c>
      <c r="R3954" s="8">
        <v>8</v>
      </c>
      <c r="S3954" s="8">
        <v>5.29</v>
      </c>
      <c r="T3954" s="8">
        <v>9.02</v>
      </c>
      <c r="U3954" s="8">
        <v>1.05</v>
      </c>
      <c r="V3954" s="9">
        <v>20</v>
      </c>
      <c r="W3954" s="8">
        <v>1.29</v>
      </c>
      <c r="X3954" s="8">
        <v>3.7299999999999995</v>
      </c>
      <c r="Y3954" s="8">
        <v>-3.0000000000000249E-2</v>
      </c>
      <c r="Z3954" s="8">
        <v>-0.29999999999999982</v>
      </c>
      <c r="AA3954">
        <v>0.44000000000000039</v>
      </c>
      <c r="AF3954" t="s">
        <v>4401</v>
      </c>
      <c r="AG3954" t="s">
        <v>115</v>
      </c>
      <c r="AH3954" t="s">
        <v>116</v>
      </c>
      <c r="AI3954" t="s">
        <v>359</v>
      </c>
      <c r="AJ3954" s="7">
        <v>43830</v>
      </c>
      <c r="AK3954" t="s">
        <v>4480</v>
      </c>
      <c r="AL3954" t="s">
        <v>118</v>
      </c>
      <c r="AM3954" t="s">
        <v>4362</v>
      </c>
      <c r="AN3954" t="s">
        <v>4513</v>
      </c>
      <c r="AO3954" t="str">
        <f>TEXT(A3954,"yyyy-mm-dd")</f>
        <v>2017-03-31</v>
      </c>
    </row>
    <row r="3955" spans="1:41">
      <c r="A3955" s="6" t="s">
        <v>4479</v>
      </c>
      <c r="B3955">
        <v>2017</v>
      </c>
      <c r="C3955">
        <v>3</v>
      </c>
      <c r="E3955" t="s">
        <v>2881</v>
      </c>
      <c r="F3955" t="s">
        <v>113</v>
      </c>
      <c r="G3955" t="s">
        <v>83</v>
      </c>
      <c r="H3955" t="s">
        <v>4360</v>
      </c>
      <c r="I3955">
        <v>2019</v>
      </c>
      <c r="K3955" s="6">
        <v>43830</v>
      </c>
      <c r="L3955">
        <v>33</v>
      </c>
      <c r="N3955" t="s">
        <v>810</v>
      </c>
      <c r="O3955" s="8">
        <v>8.19</v>
      </c>
      <c r="P3955" s="8">
        <v>8.4499999999999993</v>
      </c>
      <c r="Q3955" s="8">
        <v>7.26</v>
      </c>
      <c r="R3955" s="8">
        <v>8.7100000000000009</v>
      </c>
      <c r="S3955" s="8">
        <v>6.46</v>
      </c>
      <c r="T3955" s="8">
        <v>10.4</v>
      </c>
      <c r="U3955" s="8">
        <v>1.2</v>
      </c>
      <c r="V3955" s="9">
        <v>14</v>
      </c>
      <c r="W3955" s="8">
        <v>1.4500000000000011</v>
      </c>
      <c r="X3955" s="8">
        <v>3.9400000000000004</v>
      </c>
      <c r="Y3955" s="8">
        <v>-0.25999999999999979</v>
      </c>
      <c r="Z3955" s="8">
        <v>-8.0000000000000071E-2</v>
      </c>
      <c r="AA3955">
        <v>-0.22999999999999865</v>
      </c>
      <c r="AF3955" t="s">
        <v>4406</v>
      </c>
      <c r="AG3955" t="s">
        <v>2883</v>
      </c>
      <c r="AH3955" t="s">
        <v>2884</v>
      </c>
      <c r="AI3955" t="s">
        <v>359</v>
      </c>
      <c r="AJ3955" s="7">
        <v>43830</v>
      </c>
      <c r="AK3955" t="s">
        <v>4480</v>
      </c>
      <c r="AL3955" t="s">
        <v>2885</v>
      </c>
      <c r="AM3955" t="s">
        <v>4362</v>
      </c>
      <c r="AN3955" t="s">
        <v>4516</v>
      </c>
      <c r="AO3955" t="str">
        <f>TEXT(A3955,"yyyy-mm-dd")</f>
        <v>2017-03-31</v>
      </c>
    </row>
    <row r="3956" spans="1:41">
      <c r="A3956" s="6" t="s">
        <v>4479</v>
      </c>
      <c r="B3956">
        <v>2017</v>
      </c>
      <c r="C3956">
        <v>3</v>
      </c>
      <c r="E3956" t="s">
        <v>112</v>
      </c>
      <c r="F3956" t="s">
        <v>113</v>
      </c>
      <c r="G3956" t="s">
        <v>83</v>
      </c>
      <c r="H3956" t="s">
        <v>3889</v>
      </c>
      <c r="I3956">
        <v>2018</v>
      </c>
      <c r="K3956" s="6">
        <v>43465</v>
      </c>
      <c r="L3956">
        <v>21</v>
      </c>
      <c r="N3956" t="s">
        <v>176</v>
      </c>
      <c r="O3956" s="8">
        <v>7.24</v>
      </c>
      <c r="P3956" s="8">
        <v>7.32</v>
      </c>
      <c r="Q3956" s="8">
        <v>7</v>
      </c>
      <c r="R3956" s="8">
        <v>7.62</v>
      </c>
      <c r="S3956" s="8">
        <v>5.5</v>
      </c>
      <c r="T3956" s="8">
        <v>8.39</v>
      </c>
      <c r="U3956" s="8">
        <v>0.66</v>
      </c>
      <c r="V3956" s="9">
        <v>26</v>
      </c>
      <c r="W3956" s="8">
        <v>0.62000000000000011</v>
      </c>
      <c r="X3956" s="8">
        <v>2.8900000000000006</v>
      </c>
      <c r="Y3956" s="8">
        <v>-8.0000000000000071E-2</v>
      </c>
      <c r="Z3956" s="8">
        <v>-0.17999999999999972</v>
      </c>
      <c r="AA3956">
        <v>1.9999999999999574E-2</v>
      </c>
      <c r="AF3956" t="s">
        <v>3929</v>
      </c>
      <c r="AG3956" t="s">
        <v>115</v>
      </c>
      <c r="AH3956" t="s">
        <v>116</v>
      </c>
      <c r="AI3956" t="s">
        <v>230</v>
      </c>
      <c r="AJ3956" s="7">
        <v>43465</v>
      </c>
      <c r="AK3956" t="s">
        <v>4480</v>
      </c>
      <c r="AL3956" t="s">
        <v>118</v>
      </c>
      <c r="AM3956" t="s">
        <v>3891</v>
      </c>
      <c r="AN3956" t="s">
        <v>4512</v>
      </c>
      <c r="AO3956" t="str">
        <f>TEXT(A3956,"yyyy-mm-dd")</f>
        <v>2017-03-31</v>
      </c>
    </row>
    <row r="3957" spans="1:41">
      <c r="A3957" s="6" t="s">
        <v>4479</v>
      </c>
      <c r="B3957">
        <v>2017</v>
      </c>
      <c r="C3957">
        <v>3</v>
      </c>
      <c r="E3957" t="s">
        <v>2881</v>
      </c>
      <c r="F3957" t="s">
        <v>113</v>
      </c>
      <c r="G3957" t="s">
        <v>83</v>
      </c>
      <c r="H3957" t="s">
        <v>3889</v>
      </c>
      <c r="I3957">
        <v>2018</v>
      </c>
      <c r="K3957" s="6">
        <v>43465</v>
      </c>
      <c r="L3957">
        <v>21</v>
      </c>
      <c r="N3957" t="s">
        <v>176</v>
      </c>
      <c r="O3957" s="8">
        <v>8.15</v>
      </c>
      <c r="P3957" s="8">
        <v>8.3000000000000007</v>
      </c>
      <c r="Q3957" s="8">
        <v>7.76</v>
      </c>
      <c r="R3957" s="8">
        <v>8.39</v>
      </c>
      <c r="S3957" s="8">
        <v>6.75</v>
      </c>
      <c r="T3957" s="8">
        <v>9.6999999999999993</v>
      </c>
      <c r="U3957" s="8">
        <v>0.77</v>
      </c>
      <c r="V3957" s="9">
        <v>18</v>
      </c>
      <c r="W3957" s="8">
        <v>0.63000000000000078</v>
      </c>
      <c r="X3957" s="8">
        <v>2.9499999999999993</v>
      </c>
      <c r="Y3957" s="8">
        <v>-0.15000000000000036</v>
      </c>
      <c r="Z3957" s="8">
        <v>-0.17999999999999972</v>
      </c>
      <c r="AA3957">
        <v>-0.28999999999999915</v>
      </c>
      <c r="AF3957" t="s">
        <v>3934</v>
      </c>
      <c r="AG3957" t="s">
        <v>2883</v>
      </c>
      <c r="AH3957" t="s">
        <v>2884</v>
      </c>
      <c r="AI3957" t="s">
        <v>230</v>
      </c>
      <c r="AJ3957" s="7">
        <v>43465</v>
      </c>
      <c r="AK3957" t="s">
        <v>4480</v>
      </c>
      <c r="AL3957" t="s">
        <v>2885</v>
      </c>
      <c r="AM3957" t="s">
        <v>3891</v>
      </c>
      <c r="AN3957" t="s">
        <v>4515</v>
      </c>
      <c r="AO3957" t="str">
        <f>TEXT(A3957,"yyyy-mm-dd")</f>
        <v>2017-03-31</v>
      </c>
    </row>
    <row r="3958" spans="1:41">
      <c r="A3958" s="6" t="s">
        <v>4479</v>
      </c>
      <c r="B3958">
        <v>2017</v>
      </c>
      <c r="C3958">
        <v>3</v>
      </c>
      <c r="E3958" t="s">
        <v>112</v>
      </c>
      <c r="F3958" t="s">
        <v>113</v>
      </c>
      <c r="G3958" t="s">
        <v>83</v>
      </c>
      <c r="H3958" t="s">
        <v>3453</v>
      </c>
      <c r="I3958">
        <v>2017</v>
      </c>
      <c r="K3958" s="6">
        <v>43100</v>
      </c>
      <c r="L3958">
        <v>9</v>
      </c>
      <c r="N3958" t="s">
        <v>173</v>
      </c>
      <c r="O3958" s="8">
        <v>7.1</v>
      </c>
      <c r="P3958" s="8">
        <v>7.12</v>
      </c>
      <c r="Q3958" s="8">
        <v>6.98</v>
      </c>
      <c r="R3958" s="8">
        <v>7.29</v>
      </c>
      <c r="S3958" s="8">
        <v>6.5</v>
      </c>
      <c r="T3958" s="8">
        <v>7.84</v>
      </c>
      <c r="U3958" s="8">
        <v>0.28999999999999998</v>
      </c>
      <c r="V3958" s="9">
        <v>28</v>
      </c>
      <c r="W3958" s="8">
        <v>0.30999999999999961</v>
      </c>
      <c r="X3958" s="8">
        <v>1.3399999999999999</v>
      </c>
      <c r="Y3958" s="8">
        <v>-2.0000000000000462E-2</v>
      </c>
      <c r="Z3958" s="8">
        <v>-0.12999999999999989</v>
      </c>
      <c r="AA3958">
        <v>-8.0000000000000071E-2</v>
      </c>
      <c r="AF3958" t="s">
        <v>3493</v>
      </c>
      <c r="AG3958" t="s">
        <v>115</v>
      </c>
      <c r="AH3958" t="s">
        <v>116</v>
      </c>
      <c r="AI3958" t="s">
        <v>117</v>
      </c>
      <c r="AJ3958" s="7">
        <v>43100</v>
      </c>
      <c r="AK3958" t="s">
        <v>4480</v>
      </c>
      <c r="AL3958" t="s">
        <v>118</v>
      </c>
      <c r="AM3958" t="s">
        <v>3455</v>
      </c>
      <c r="AN3958" t="s">
        <v>4511</v>
      </c>
      <c r="AO3958" t="str">
        <f>TEXT(A3958,"yyyy-mm-dd")</f>
        <v>2017-03-31</v>
      </c>
    </row>
    <row r="3959" spans="1:41">
      <c r="A3959" s="6" t="s">
        <v>4479</v>
      </c>
      <c r="B3959">
        <v>2017</v>
      </c>
      <c r="C3959">
        <v>3</v>
      </c>
      <c r="E3959" t="s">
        <v>2881</v>
      </c>
      <c r="F3959" t="s">
        <v>113</v>
      </c>
      <c r="G3959" t="s">
        <v>83</v>
      </c>
      <c r="H3959" t="s">
        <v>3453</v>
      </c>
      <c r="I3959">
        <v>2017</v>
      </c>
      <c r="K3959" s="6">
        <v>43100</v>
      </c>
      <c r="L3959">
        <v>9</v>
      </c>
      <c r="N3959" t="s">
        <v>173</v>
      </c>
      <c r="O3959" s="8">
        <v>8.02</v>
      </c>
      <c r="P3959" s="8">
        <v>8.0500000000000007</v>
      </c>
      <c r="Q3959" s="8">
        <v>7.79</v>
      </c>
      <c r="R3959" s="8">
        <v>8.2100000000000009</v>
      </c>
      <c r="S3959" s="8">
        <v>7</v>
      </c>
      <c r="T3959" s="8">
        <v>8.98</v>
      </c>
      <c r="U3959" s="8">
        <v>0.53</v>
      </c>
      <c r="V3959" s="9">
        <v>22</v>
      </c>
      <c r="W3959" s="8">
        <v>0.42000000000000082</v>
      </c>
      <c r="X3959" s="8">
        <v>1.9800000000000004</v>
      </c>
      <c r="Y3959" s="8">
        <v>-3.0000000000001137E-2</v>
      </c>
      <c r="Z3959" s="8">
        <v>-0.13999999999999879</v>
      </c>
      <c r="AA3959">
        <v>-7.9999999999999183E-2</v>
      </c>
      <c r="AF3959" t="s">
        <v>3498</v>
      </c>
      <c r="AG3959" t="s">
        <v>2883</v>
      </c>
      <c r="AH3959" t="s">
        <v>2884</v>
      </c>
      <c r="AI3959" t="s">
        <v>117</v>
      </c>
      <c r="AJ3959" s="7">
        <v>43100</v>
      </c>
      <c r="AK3959" t="s">
        <v>4480</v>
      </c>
      <c r="AL3959" t="s">
        <v>2885</v>
      </c>
      <c r="AM3959" t="s">
        <v>3455</v>
      </c>
      <c r="AN3959" t="s">
        <v>4514</v>
      </c>
      <c r="AO3959" t="str">
        <f>TEXT(A3959,"yyyy-mm-dd")</f>
        <v>2017-03-31</v>
      </c>
    </row>
    <row r="3960" spans="1:41">
      <c r="A3960" s="6" t="s">
        <v>4517</v>
      </c>
      <c r="B3960">
        <v>2017</v>
      </c>
      <c r="C3960">
        <v>4</v>
      </c>
      <c r="E3960" t="s">
        <v>1907</v>
      </c>
      <c r="F3960" t="s">
        <v>1908</v>
      </c>
      <c r="G3960" t="s">
        <v>102</v>
      </c>
      <c r="H3960" t="s">
        <v>4502</v>
      </c>
      <c r="I3960">
        <v>2019</v>
      </c>
      <c r="J3960">
        <v>1</v>
      </c>
      <c r="K3960" s="6">
        <v>43555</v>
      </c>
      <c r="L3960">
        <v>23</v>
      </c>
      <c r="M3960">
        <v>8</v>
      </c>
      <c r="N3960" t="s">
        <v>95</v>
      </c>
      <c r="O3960" s="8">
        <v>7.09</v>
      </c>
      <c r="P3960" s="8">
        <v>7</v>
      </c>
      <c r="Q3960" s="8">
        <v>6.81</v>
      </c>
      <c r="R3960" s="8">
        <v>7.5</v>
      </c>
      <c r="S3960" s="8">
        <v>5.5</v>
      </c>
      <c r="T3960" s="8">
        <v>8.25</v>
      </c>
      <c r="U3960" s="8">
        <v>0.68</v>
      </c>
      <c r="V3960" s="9">
        <v>26</v>
      </c>
      <c r="W3960" s="8">
        <v>0.69000000000000039</v>
      </c>
      <c r="X3960" s="8">
        <v>2.75</v>
      </c>
      <c r="Y3960" s="8">
        <v>8.9999999999999858E-2</v>
      </c>
      <c r="Z3960" s="8">
        <v>-0.25</v>
      </c>
      <c r="AA3960">
        <v>0.19000000000000039</v>
      </c>
      <c r="AF3960" t="s">
        <v>4503</v>
      </c>
      <c r="AG3960" t="s">
        <v>1910</v>
      </c>
      <c r="AH3960" t="s">
        <v>1911</v>
      </c>
      <c r="AI3960" t="s">
        <v>1944</v>
      </c>
      <c r="AJ3960" s="7">
        <v>43555</v>
      </c>
      <c r="AK3960" t="s">
        <v>4518</v>
      </c>
      <c r="AL3960" t="s">
        <v>1908</v>
      </c>
      <c r="AM3960" t="s">
        <v>4504</v>
      </c>
      <c r="AN3960" t="s">
        <v>4540</v>
      </c>
      <c r="AO3960" t="str">
        <f>TEXT(A3960,"yyyy-mm-dd")</f>
        <v>2017-04-30</v>
      </c>
    </row>
    <row r="3961" spans="1:41">
      <c r="A3961" s="6" t="s">
        <v>4517</v>
      </c>
      <c r="B3961">
        <v>2017</v>
      </c>
      <c r="C3961">
        <v>4</v>
      </c>
      <c r="E3961" t="s">
        <v>1907</v>
      </c>
      <c r="F3961" t="s">
        <v>1908</v>
      </c>
      <c r="G3961" t="s">
        <v>102</v>
      </c>
      <c r="H3961" t="s">
        <v>4379</v>
      </c>
      <c r="I3961">
        <v>2018</v>
      </c>
      <c r="J3961">
        <v>4</v>
      </c>
      <c r="K3961" s="6">
        <v>43465</v>
      </c>
      <c r="L3961">
        <v>20</v>
      </c>
      <c r="M3961">
        <v>7</v>
      </c>
      <c r="N3961" t="s">
        <v>185</v>
      </c>
      <c r="O3961" s="8">
        <v>7.16</v>
      </c>
      <c r="P3961" s="8">
        <v>7.2</v>
      </c>
      <c r="Q3961" s="8">
        <v>6.75</v>
      </c>
      <c r="R3961" s="8">
        <v>7.5</v>
      </c>
      <c r="S3961" s="8">
        <v>5.5</v>
      </c>
      <c r="T3961" s="8">
        <v>8.14</v>
      </c>
      <c r="U3961" s="8">
        <v>0.56999999999999995</v>
      </c>
      <c r="V3961" s="9">
        <v>29</v>
      </c>
      <c r="W3961" s="8">
        <v>0.75</v>
      </c>
      <c r="X3961" s="8">
        <v>2.6400000000000006</v>
      </c>
      <c r="Y3961" s="8">
        <v>-4.0000000000000036E-2</v>
      </c>
      <c r="Z3961" s="8">
        <v>-4.9999999999999822E-2</v>
      </c>
      <c r="AA3961">
        <v>0.23000000000000043</v>
      </c>
      <c r="AF3961" t="s">
        <v>4391</v>
      </c>
      <c r="AG3961" t="s">
        <v>1910</v>
      </c>
      <c r="AH3961" t="s">
        <v>1911</v>
      </c>
      <c r="AI3961" t="s">
        <v>1939</v>
      </c>
      <c r="AJ3961" s="7">
        <v>43465</v>
      </c>
      <c r="AK3961" t="s">
        <v>4518</v>
      </c>
      <c r="AL3961" t="s">
        <v>1908</v>
      </c>
      <c r="AM3961" t="s">
        <v>4381</v>
      </c>
      <c r="AN3961" t="s">
        <v>4539</v>
      </c>
      <c r="AO3961" t="str">
        <f>TEXT(A3961,"yyyy-mm-dd")</f>
        <v>2017-04-30</v>
      </c>
    </row>
    <row r="3962" spans="1:41">
      <c r="A3962" s="6" t="s">
        <v>4517</v>
      </c>
      <c r="B3962">
        <v>2017</v>
      </c>
      <c r="C3962">
        <v>4</v>
      </c>
      <c r="E3962" t="s">
        <v>1907</v>
      </c>
      <c r="F3962" t="s">
        <v>1908</v>
      </c>
      <c r="G3962" t="s">
        <v>102</v>
      </c>
      <c r="H3962" t="s">
        <v>4240</v>
      </c>
      <c r="I3962">
        <v>2018</v>
      </c>
      <c r="J3962">
        <v>3</v>
      </c>
      <c r="K3962" s="6">
        <v>43373</v>
      </c>
      <c r="L3962">
        <v>17</v>
      </c>
      <c r="M3962">
        <v>6</v>
      </c>
      <c r="N3962" t="s">
        <v>214</v>
      </c>
      <c r="O3962" s="8">
        <v>7.15</v>
      </c>
      <c r="P3962" s="8">
        <v>7.25</v>
      </c>
      <c r="Q3962" s="8">
        <v>7</v>
      </c>
      <c r="R3962" s="8">
        <v>7.5</v>
      </c>
      <c r="S3962" s="8">
        <v>5.5</v>
      </c>
      <c r="T3962" s="8">
        <v>8.1300000000000008</v>
      </c>
      <c r="U3962" s="8">
        <v>0.5</v>
      </c>
      <c r="V3962" s="9">
        <v>29</v>
      </c>
      <c r="W3962" s="8">
        <v>0.5</v>
      </c>
      <c r="X3962" s="8">
        <v>2.6300000000000008</v>
      </c>
      <c r="Y3962" s="8">
        <v>-9.9999999999999645E-2</v>
      </c>
      <c r="Z3962" s="8">
        <v>0</v>
      </c>
      <c r="AA3962">
        <v>4.9999999999999822E-2</v>
      </c>
      <c r="AF3962" t="s">
        <v>4241</v>
      </c>
      <c r="AG3962" t="s">
        <v>1910</v>
      </c>
      <c r="AH3962" t="s">
        <v>1911</v>
      </c>
      <c r="AI3962" t="s">
        <v>1934</v>
      </c>
      <c r="AJ3962" s="7">
        <v>43373</v>
      </c>
      <c r="AK3962" t="s">
        <v>4518</v>
      </c>
      <c r="AL3962" t="s">
        <v>1908</v>
      </c>
      <c r="AM3962" t="s">
        <v>4242</v>
      </c>
      <c r="AN3962" t="s">
        <v>4538</v>
      </c>
      <c r="AO3962" t="str">
        <f>TEXT(A3962,"yyyy-mm-dd")</f>
        <v>2017-04-30</v>
      </c>
    </row>
    <row r="3963" spans="1:41">
      <c r="A3963" s="6" t="s">
        <v>4517</v>
      </c>
      <c r="B3963">
        <v>2017</v>
      </c>
      <c r="C3963">
        <v>4</v>
      </c>
      <c r="E3963" t="s">
        <v>1907</v>
      </c>
      <c r="F3963" t="s">
        <v>1908</v>
      </c>
      <c r="G3963" t="s">
        <v>102</v>
      </c>
      <c r="H3963" t="s">
        <v>4137</v>
      </c>
      <c r="I3963">
        <v>2018</v>
      </c>
      <c r="J3963">
        <v>2</v>
      </c>
      <c r="K3963" s="6">
        <v>43281</v>
      </c>
      <c r="L3963">
        <v>14</v>
      </c>
      <c r="M3963">
        <v>5</v>
      </c>
      <c r="N3963" t="s">
        <v>244</v>
      </c>
      <c r="O3963" s="8">
        <v>7.17</v>
      </c>
      <c r="P3963" s="8">
        <v>7.25</v>
      </c>
      <c r="Q3963" s="8">
        <v>7</v>
      </c>
      <c r="R3963" s="8">
        <v>7.5</v>
      </c>
      <c r="S3963" s="8">
        <v>6</v>
      </c>
      <c r="T3963" s="8">
        <v>7.9</v>
      </c>
      <c r="U3963" s="8">
        <v>0.36</v>
      </c>
      <c r="V3963" s="9">
        <v>29</v>
      </c>
      <c r="W3963" s="8">
        <v>0.5</v>
      </c>
      <c r="X3963" s="8">
        <v>1.9000000000000004</v>
      </c>
      <c r="Y3963" s="8">
        <v>-8.0000000000000071E-2</v>
      </c>
      <c r="Z3963" s="8">
        <v>0</v>
      </c>
      <c r="AA3963">
        <v>0.20000000000000018</v>
      </c>
      <c r="AF3963" t="s">
        <v>4138</v>
      </c>
      <c r="AG3963" t="s">
        <v>1910</v>
      </c>
      <c r="AH3963" t="s">
        <v>1911</v>
      </c>
      <c r="AI3963" t="s">
        <v>1929</v>
      </c>
      <c r="AJ3963" s="7">
        <v>43281</v>
      </c>
      <c r="AK3963" t="s">
        <v>4518</v>
      </c>
      <c r="AL3963" t="s">
        <v>1908</v>
      </c>
      <c r="AM3963" t="s">
        <v>4139</v>
      </c>
      <c r="AN3963" t="s">
        <v>4537</v>
      </c>
      <c r="AO3963" t="str">
        <f>TEXT(A3963,"yyyy-mm-dd")</f>
        <v>2017-04-30</v>
      </c>
    </row>
    <row r="3964" spans="1:41">
      <c r="A3964" s="6" t="s">
        <v>4517</v>
      </c>
      <c r="B3964">
        <v>2017</v>
      </c>
      <c r="C3964">
        <v>4</v>
      </c>
      <c r="E3964" t="s">
        <v>1907</v>
      </c>
      <c r="F3964" t="s">
        <v>1908</v>
      </c>
      <c r="G3964" t="s">
        <v>102</v>
      </c>
      <c r="H3964" t="s">
        <v>4030</v>
      </c>
      <c r="I3964">
        <v>2018</v>
      </c>
      <c r="J3964">
        <v>1</v>
      </c>
      <c r="K3964" s="6">
        <v>43190</v>
      </c>
      <c r="L3964">
        <v>11</v>
      </c>
      <c r="M3964">
        <v>4</v>
      </c>
      <c r="N3964" t="s">
        <v>85</v>
      </c>
      <c r="O3964" s="8">
        <v>7.12</v>
      </c>
      <c r="P3964" s="8">
        <v>7</v>
      </c>
      <c r="Q3964" s="8">
        <v>7</v>
      </c>
      <c r="R3964" s="8">
        <v>7.25</v>
      </c>
      <c r="S3964" s="8">
        <v>6.5</v>
      </c>
      <c r="T3964" s="8">
        <v>7.98</v>
      </c>
      <c r="U3964" s="8">
        <v>0.28000000000000003</v>
      </c>
      <c r="V3964" s="9">
        <v>29</v>
      </c>
      <c r="W3964" s="8">
        <v>0.25</v>
      </c>
      <c r="X3964" s="8">
        <v>1.4800000000000004</v>
      </c>
      <c r="Y3964" s="8">
        <v>0.12000000000000011</v>
      </c>
      <c r="Z3964" s="8">
        <v>-0.25</v>
      </c>
      <c r="AA3964">
        <v>0</v>
      </c>
      <c r="AF3964" t="s">
        <v>4031</v>
      </c>
      <c r="AG3964" t="s">
        <v>1910</v>
      </c>
      <c r="AH3964" t="s">
        <v>1911</v>
      </c>
      <c r="AI3964" t="s">
        <v>1924</v>
      </c>
      <c r="AJ3964" s="7">
        <v>43190</v>
      </c>
      <c r="AK3964" t="s">
        <v>4518</v>
      </c>
      <c r="AL3964" t="s">
        <v>1908</v>
      </c>
      <c r="AM3964" t="s">
        <v>4032</v>
      </c>
      <c r="AN3964" t="s">
        <v>4536</v>
      </c>
      <c r="AO3964" t="str">
        <f>TEXT(A3964,"yyyy-mm-dd")</f>
        <v>2017-04-30</v>
      </c>
    </row>
    <row r="3965" spans="1:41">
      <c r="A3965" s="6" t="s">
        <v>4517</v>
      </c>
      <c r="B3965">
        <v>2017</v>
      </c>
      <c r="C3965">
        <v>4</v>
      </c>
      <c r="E3965" t="s">
        <v>1907</v>
      </c>
      <c r="F3965" t="s">
        <v>1908</v>
      </c>
      <c r="G3965" t="s">
        <v>102</v>
      </c>
      <c r="H3965" t="s">
        <v>3908</v>
      </c>
      <c r="I3965">
        <v>2017</v>
      </c>
      <c r="J3965">
        <v>4</v>
      </c>
      <c r="K3965" s="6">
        <v>43100</v>
      </c>
      <c r="L3965">
        <v>8</v>
      </c>
      <c r="M3965">
        <v>3</v>
      </c>
      <c r="N3965" t="s">
        <v>182</v>
      </c>
      <c r="O3965" s="8">
        <v>7.06</v>
      </c>
      <c r="P3965" s="8">
        <v>7</v>
      </c>
      <c r="Q3965" s="8">
        <v>7</v>
      </c>
      <c r="R3965" s="8">
        <v>7</v>
      </c>
      <c r="S3965" s="8">
        <v>6.75</v>
      </c>
      <c r="T3965" s="8">
        <v>8</v>
      </c>
      <c r="U3965" s="8">
        <v>0.24</v>
      </c>
      <c r="V3965" s="9">
        <v>32</v>
      </c>
      <c r="W3965" s="8">
        <v>0</v>
      </c>
      <c r="X3965" s="8">
        <v>1.25</v>
      </c>
      <c r="Y3965" s="8">
        <v>5.9999999999999609E-2</v>
      </c>
      <c r="Z3965" s="8">
        <v>-0.15000000000000036</v>
      </c>
      <c r="AA3965">
        <v>-0.25</v>
      </c>
      <c r="AF3965" t="s">
        <v>3919</v>
      </c>
      <c r="AG3965" t="s">
        <v>1910</v>
      </c>
      <c r="AH3965" t="s">
        <v>1911</v>
      </c>
      <c r="AI3965" t="s">
        <v>1919</v>
      </c>
      <c r="AJ3965" s="7">
        <v>43100</v>
      </c>
      <c r="AK3965" t="s">
        <v>4518</v>
      </c>
      <c r="AL3965" t="s">
        <v>1908</v>
      </c>
      <c r="AM3965" t="s">
        <v>3910</v>
      </c>
      <c r="AN3965" t="s">
        <v>4535</v>
      </c>
      <c r="AO3965" t="str">
        <f>TEXT(A3965,"yyyy-mm-dd")</f>
        <v>2017-04-30</v>
      </c>
    </row>
    <row r="3966" spans="1:41">
      <c r="A3966" s="6" t="s">
        <v>4517</v>
      </c>
      <c r="B3966">
        <v>2017</v>
      </c>
      <c r="C3966">
        <v>4</v>
      </c>
      <c r="E3966" t="s">
        <v>1907</v>
      </c>
      <c r="F3966" t="s">
        <v>1908</v>
      </c>
      <c r="G3966" t="s">
        <v>102</v>
      </c>
      <c r="H3966" t="s">
        <v>3804</v>
      </c>
      <c r="I3966">
        <v>2017</v>
      </c>
      <c r="J3966">
        <v>3</v>
      </c>
      <c r="K3966" s="6">
        <v>43008</v>
      </c>
      <c r="L3966">
        <v>5</v>
      </c>
      <c r="M3966">
        <v>2</v>
      </c>
      <c r="N3966" t="s">
        <v>211</v>
      </c>
      <c r="O3966" s="8">
        <v>6.89</v>
      </c>
      <c r="P3966" s="8">
        <v>6.79</v>
      </c>
      <c r="Q3966" s="8">
        <v>6.75</v>
      </c>
      <c r="R3966" s="8">
        <v>7</v>
      </c>
      <c r="S3966" s="8">
        <v>6.75</v>
      </c>
      <c r="T3966" s="8">
        <v>7.5</v>
      </c>
      <c r="U3966" s="8">
        <v>0.18</v>
      </c>
      <c r="V3966" s="9">
        <v>32</v>
      </c>
      <c r="W3966" s="8">
        <v>0.25</v>
      </c>
      <c r="X3966" s="8">
        <v>0.75</v>
      </c>
      <c r="Y3966" s="8">
        <v>9.9999999999999645E-2</v>
      </c>
      <c r="Z3966" s="8">
        <v>-0.20999999999999996</v>
      </c>
      <c r="AA3966">
        <v>0</v>
      </c>
      <c r="AF3966" t="s">
        <v>3805</v>
      </c>
      <c r="AG3966" t="s">
        <v>1910</v>
      </c>
      <c r="AH3966" t="s">
        <v>1911</v>
      </c>
      <c r="AI3966" t="s">
        <v>1915</v>
      </c>
      <c r="AJ3966" s="7">
        <v>43008</v>
      </c>
      <c r="AK3966" t="s">
        <v>4518</v>
      </c>
      <c r="AL3966" t="s">
        <v>1908</v>
      </c>
      <c r="AM3966" t="s">
        <v>3806</v>
      </c>
      <c r="AN3966" t="s">
        <v>4534</v>
      </c>
      <c r="AO3966" t="str">
        <f>TEXT(A3966,"yyyy-mm-dd")</f>
        <v>2017-04-30</v>
      </c>
    </row>
    <row r="3967" spans="1:41">
      <c r="A3967" s="6" t="s">
        <v>4517</v>
      </c>
      <c r="B3967">
        <v>2017</v>
      </c>
      <c r="C3967">
        <v>4</v>
      </c>
      <c r="E3967" t="s">
        <v>1907</v>
      </c>
      <c r="F3967" t="s">
        <v>1908</v>
      </c>
      <c r="G3967" t="s">
        <v>102</v>
      </c>
      <c r="H3967" t="s">
        <v>3701</v>
      </c>
      <c r="I3967">
        <v>2017</v>
      </c>
      <c r="J3967">
        <v>2</v>
      </c>
      <c r="K3967" s="6">
        <v>42916</v>
      </c>
      <c r="L3967">
        <v>2</v>
      </c>
      <c r="M3967">
        <v>1</v>
      </c>
      <c r="N3967" t="s">
        <v>104</v>
      </c>
      <c r="O3967" s="8">
        <v>6.69</v>
      </c>
      <c r="P3967" s="8">
        <v>6.75</v>
      </c>
      <c r="Q3967" s="8">
        <v>6.5</v>
      </c>
      <c r="R3967" s="8">
        <v>6.75</v>
      </c>
      <c r="S3967" s="8">
        <v>6.5</v>
      </c>
      <c r="T3967" s="8">
        <v>7</v>
      </c>
      <c r="U3967" s="8">
        <v>0.15</v>
      </c>
      <c r="V3967" s="9">
        <v>32</v>
      </c>
      <c r="W3967" s="8">
        <v>0.25</v>
      </c>
      <c r="X3967" s="8">
        <v>0.5</v>
      </c>
      <c r="Y3967" s="8">
        <v>-5.9999999999999609E-2</v>
      </c>
      <c r="Z3967" s="8">
        <v>0</v>
      </c>
      <c r="AA3967">
        <v>-0.25</v>
      </c>
      <c r="AF3967" t="s">
        <v>3702</v>
      </c>
      <c r="AG3967" t="s">
        <v>1910</v>
      </c>
      <c r="AH3967" t="s">
        <v>1911</v>
      </c>
      <c r="AI3967" t="s">
        <v>1912</v>
      </c>
      <c r="AJ3967" s="7">
        <v>42916</v>
      </c>
      <c r="AK3967" t="s">
        <v>4518</v>
      </c>
      <c r="AL3967" t="s">
        <v>1908</v>
      </c>
      <c r="AM3967" t="s">
        <v>3703</v>
      </c>
      <c r="AN3967" t="s">
        <v>4533</v>
      </c>
      <c r="AO3967" t="str">
        <f>TEXT(A3967,"yyyy-mm-dd")</f>
        <v>2017-04-30</v>
      </c>
    </row>
    <row r="3968" spans="1:41">
      <c r="A3968" s="6" t="s">
        <v>4517</v>
      </c>
      <c r="B3968">
        <v>2017</v>
      </c>
      <c r="C3968">
        <v>4</v>
      </c>
      <c r="E3968" t="s">
        <v>100</v>
      </c>
      <c r="F3968" t="s">
        <v>101</v>
      </c>
      <c r="G3968" t="s">
        <v>83</v>
      </c>
      <c r="H3968" t="s">
        <v>4360</v>
      </c>
      <c r="I3968">
        <v>2019</v>
      </c>
      <c r="K3968" s="6">
        <v>43830</v>
      </c>
      <c r="L3968">
        <v>32</v>
      </c>
      <c r="N3968" t="s">
        <v>823</v>
      </c>
      <c r="O3968" s="8">
        <v>2.35</v>
      </c>
      <c r="P3968" s="8">
        <v>2.4</v>
      </c>
      <c r="Q3968" s="8">
        <v>2.0299999999999998</v>
      </c>
      <c r="R3968" s="8">
        <v>2.78</v>
      </c>
      <c r="S3968" s="8">
        <v>1</v>
      </c>
      <c r="T3968" s="8">
        <v>3.13</v>
      </c>
      <c r="U3968" s="8">
        <v>0.53</v>
      </c>
      <c r="V3968" s="9">
        <v>22</v>
      </c>
      <c r="W3968" s="8">
        <v>0.75</v>
      </c>
      <c r="X3968" s="8">
        <v>2.13</v>
      </c>
      <c r="Y3968" s="8">
        <v>-4.9999999999999822E-2</v>
      </c>
      <c r="Z3968" s="8">
        <v>0</v>
      </c>
      <c r="AA3968">
        <v>4.9999999999999822E-2</v>
      </c>
      <c r="AF3968" t="s">
        <v>10216</v>
      </c>
      <c r="AG3968" t="s">
        <v>9655</v>
      </c>
      <c r="AH3968" t="s">
        <v>9656</v>
      </c>
      <c r="AI3968" t="s">
        <v>9708</v>
      </c>
      <c r="AJ3968" s="7">
        <v>43830</v>
      </c>
      <c r="AK3968" t="s">
        <v>4518</v>
      </c>
      <c r="AL3968" t="s">
        <v>109</v>
      </c>
      <c r="AM3968" t="s">
        <v>4362</v>
      </c>
      <c r="AN3968" t="s">
        <v>10221</v>
      </c>
    </row>
    <row r="3969" spans="1:41">
      <c r="A3969" s="6" t="s">
        <v>4517</v>
      </c>
      <c r="B3969">
        <v>2017</v>
      </c>
      <c r="C3969">
        <v>4</v>
      </c>
      <c r="E3969" t="s">
        <v>100</v>
      </c>
      <c r="F3969" t="s">
        <v>101</v>
      </c>
      <c r="G3969" t="s">
        <v>102</v>
      </c>
      <c r="H3969" t="s">
        <v>4379</v>
      </c>
      <c r="I3969">
        <v>2018</v>
      </c>
      <c r="J3969">
        <v>4</v>
      </c>
      <c r="K3969" s="6">
        <v>43465</v>
      </c>
      <c r="L3969">
        <v>20</v>
      </c>
      <c r="M3969">
        <v>7</v>
      </c>
      <c r="N3969" t="s">
        <v>185</v>
      </c>
      <c r="O3969" s="8">
        <v>2.4500000000000002</v>
      </c>
      <c r="P3969" s="8">
        <v>2.4</v>
      </c>
      <c r="Q3969" s="8">
        <v>2.1</v>
      </c>
      <c r="R3969" s="8">
        <v>2.8</v>
      </c>
      <c r="S3969" s="8">
        <v>0.6</v>
      </c>
      <c r="T3969" s="8">
        <v>4.4000000000000004</v>
      </c>
      <c r="U3969" s="8">
        <v>0.66</v>
      </c>
      <c r="V3969" s="9">
        <v>27</v>
      </c>
      <c r="W3969" s="8">
        <v>0.69999999999999973</v>
      </c>
      <c r="X3969" s="8">
        <v>3.8000000000000003</v>
      </c>
      <c r="Y3969" s="8">
        <v>5.0000000000000266E-2</v>
      </c>
      <c r="Z3969" s="8">
        <v>0.10000000000000009</v>
      </c>
      <c r="AA3969">
        <v>0.29999999999999982</v>
      </c>
      <c r="AF3969" t="s">
        <v>4380</v>
      </c>
      <c r="AG3969" t="s">
        <v>106</v>
      </c>
      <c r="AH3969" t="s">
        <v>107</v>
      </c>
      <c r="AI3969" t="s">
        <v>2670</v>
      </c>
      <c r="AJ3969" s="7">
        <v>43465</v>
      </c>
      <c r="AK3969" t="s">
        <v>4518</v>
      </c>
      <c r="AL3969" t="s">
        <v>109</v>
      </c>
      <c r="AM3969" t="s">
        <v>4381</v>
      </c>
      <c r="AN3969" t="s">
        <v>4532</v>
      </c>
      <c r="AO3969" t="str">
        <f>TEXT(A3969,"yyyy-mm-dd")</f>
        <v>2017-04-30</v>
      </c>
    </row>
    <row r="3970" spans="1:41">
      <c r="A3970" s="6" t="s">
        <v>4517</v>
      </c>
      <c r="B3970">
        <v>2017</v>
      </c>
      <c r="C3970">
        <v>4</v>
      </c>
      <c r="E3970" t="s">
        <v>100</v>
      </c>
      <c r="F3970" t="s">
        <v>101</v>
      </c>
      <c r="G3970" t="s">
        <v>83</v>
      </c>
      <c r="H3970" t="s">
        <v>3889</v>
      </c>
      <c r="I3970">
        <v>2018</v>
      </c>
      <c r="K3970" s="6">
        <v>43465</v>
      </c>
      <c r="L3970">
        <v>20</v>
      </c>
      <c r="N3970" t="s">
        <v>185</v>
      </c>
      <c r="O3970" s="8">
        <v>2.12</v>
      </c>
      <c r="P3970" s="8">
        <v>2.2000000000000002</v>
      </c>
      <c r="Q3970" s="8">
        <v>2</v>
      </c>
      <c r="R3970" s="8">
        <v>2.35</v>
      </c>
      <c r="S3970" s="8">
        <v>0.53</v>
      </c>
      <c r="T3970" s="8">
        <v>2.5</v>
      </c>
      <c r="U3970" s="8">
        <v>0.41</v>
      </c>
      <c r="V3970" s="9">
        <v>31</v>
      </c>
      <c r="W3970" s="8">
        <v>0.35000000000000009</v>
      </c>
      <c r="X3970" s="8">
        <v>1.97</v>
      </c>
      <c r="Y3970" s="8">
        <v>-8.0000000000000071E-2</v>
      </c>
      <c r="Z3970" s="8">
        <v>5.0000000000000266E-2</v>
      </c>
      <c r="AA3970">
        <v>0.10000000000000009</v>
      </c>
      <c r="AF3970" t="s">
        <v>10177</v>
      </c>
      <c r="AG3970" t="s">
        <v>9655</v>
      </c>
      <c r="AH3970" t="s">
        <v>9656</v>
      </c>
      <c r="AI3970" t="s">
        <v>9669</v>
      </c>
      <c r="AJ3970" s="7">
        <v>43465</v>
      </c>
      <c r="AK3970" t="s">
        <v>4518</v>
      </c>
      <c r="AL3970" t="s">
        <v>109</v>
      </c>
      <c r="AM3970" t="s">
        <v>3891</v>
      </c>
      <c r="AN3970" t="s">
        <v>10194</v>
      </c>
    </row>
    <row r="3971" spans="1:41">
      <c r="A3971" s="6" t="s">
        <v>4517</v>
      </c>
      <c r="B3971">
        <v>2017</v>
      </c>
      <c r="C3971">
        <v>4</v>
      </c>
      <c r="E3971" t="s">
        <v>100</v>
      </c>
      <c r="F3971" t="s">
        <v>101</v>
      </c>
      <c r="G3971" t="s">
        <v>102</v>
      </c>
      <c r="H3971" t="s">
        <v>4240</v>
      </c>
      <c r="I3971">
        <v>2018</v>
      </c>
      <c r="J3971">
        <v>3</v>
      </c>
      <c r="K3971" s="6">
        <v>43373</v>
      </c>
      <c r="L3971">
        <v>17</v>
      </c>
      <c r="M3971">
        <v>6</v>
      </c>
      <c r="N3971" t="s">
        <v>214</v>
      </c>
      <c r="O3971" s="8">
        <v>2.2799999999999998</v>
      </c>
      <c r="P3971" s="8">
        <v>2.2999999999999998</v>
      </c>
      <c r="Q3971" s="8">
        <v>2.15</v>
      </c>
      <c r="R3971" s="8">
        <v>2.5</v>
      </c>
      <c r="S3971" s="8">
        <v>0.5</v>
      </c>
      <c r="T3971" s="8">
        <v>2.8</v>
      </c>
      <c r="U3971" s="8">
        <v>0.44</v>
      </c>
      <c r="V3971" s="9">
        <v>27</v>
      </c>
      <c r="W3971" s="8">
        <v>0.35000000000000009</v>
      </c>
      <c r="X3971" s="8">
        <v>2.2999999999999998</v>
      </c>
      <c r="Y3971" s="8">
        <v>-2.0000000000000018E-2</v>
      </c>
      <c r="Z3971" s="8">
        <v>0</v>
      </c>
      <c r="AA3971">
        <v>4.0000000000000036E-2</v>
      </c>
      <c r="AF3971" t="s">
        <v>4377</v>
      </c>
      <c r="AG3971" t="s">
        <v>106</v>
      </c>
      <c r="AH3971" t="s">
        <v>107</v>
      </c>
      <c r="AI3971" t="s">
        <v>2667</v>
      </c>
      <c r="AJ3971" s="7">
        <v>43373</v>
      </c>
      <c r="AK3971" t="s">
        <v>4518</v>
      </c>
      <c r="AL3971" t="s">
        <v>109</v>
      </c>
      <c r="AM3971" t="s">
        <v>4242</v>
      </c>
      <c r="AN3971" t="s">
        <v>4531</v>
      </c>
      <c r="AO3971" t="str">
        <f>TEXT(A3971,"yyyy-mm-dd")</f>
        <v>2017-04-30</v>
      </c>
    </row>
    <row r="3972" spans="1:41">
      <c r="A3972" s="6" t="s">
        <v>4517</v>
      </c>
      <c r="B3972">
        <v>2017</v>
      </c>
      <c r="C3972">
        <v>4</v>
      </c>
      <c r="E3972" t="s">
        <v>100</v>
      </c>
      <c r="F3972" t="s">
        <v>101</v>
      </c>
      <c r="G3972" t="s">
        <v>102</v>
      </c>
      <c r="H3972" t="s">
        <v>4137</v>
      </c>
      <c r="I3972">
        <v>2018</v>
      </c>
      <c r="J3972">
        <v>2</v>
      </c>
      <c r="K3972" s="6">
        <v>43281</v>
      </c>
      <c r="L3972">
        <v>14</v>
      </c>
      <c r="M3972">
        <v>5</v>
      </c>
      <c r="N3972" t="s">
        <v>244</v>
      </c>
      <c r="O3972" s="8">
        <v>2.2200000000000002</v>
      </c>
      <c r="P3972" s="8">
        <v>2.2000000000000002</v>
      </c>
      <c r="Q3972" s="8">
        <v>1.85</v>
      </c>
      <c r="R3972" s="8">
        <v>2.6</v>
      </c>
      <c r="S3972" s="8">
        <v>0.3</v>
      </c>
      <c r="T3972" s="8">
        <v>3.7</v>
      </c>
      <c r="U3972" s="8">
        <v>0.73</v>
      </c>
      <c r="V3972" s="9">
        <v>27</v>
      </c>
      <c r="W3972" s="8">
        <v>0.75</v>
      </c>
      <c r="X3972" s="8">
        <v>3.4000000000000004</v>
      </c>
      <c r="Y3972" s="8">
        <v>2.0000000000000018E-2</v>
      </c>
      <c r="Z3972" s="8">
        <v>0</v>
      </c>
      <c r="AA3972">
        <v>3.9999999999999813E-2</v>
      </c>
      <c r="AF3972" t="s">
        <v>4375</v>
      </c>
      <c r="AG3972" t="s">
        <v>106</v>
      </c>
      <c r="AH3972" t="s">
        <v>107</v>
      </c>
      <c r="AI3972" t="s">
        <v>502</v>
      </c>
      <c r="AJ3972" s="7">
        <v>43281</v>
      </c>
      <c r="AK3972" t="s">
        <v>4518</v>
      </c>
      <c r="AL3972" t="s">
        <v>109</v>
      </c>
      <c r="AM3972" t="s">
        <v>4139</v>
      </c>
      <c r="AN3972" t="s">
        <v>4530</v>
      </c>
      <c r="AO3972" t="str">
        <f>TEXT(A3972,"yyyy-mm-dd")</f>
        <v>2017-04-30</v>
      </c>
    </row>
    <row r="3973" spans="1:41">
      <c r="A3973" s="6" t="s">
        <v>4517</v>
      </c>
      <c r="B3973">
        <v>2017</v>
      </c>
      <c r="C3973">
        <v>4</v>
      </c>
      <c r="E3973" t="s">
        <v>100</v>
      </c>
      <c r="F3973" t="s">
        <v>101</v>
      </c>
      <c r="G3973" t="s">
        <v>102</v>
      </c>
      <c r="H3973" t="s">
        <v>4030</v>
      </c>
      <c r="I3973">
        <v>2018</v>
      </c>
      <c r="J3973">
        <v>1</v>
      </c>
      <c r="K3973" s="6">
        <v>43190</v>
      </c>
      <c r="L3973">
        <v>11</v>
      </c>
      <c r="M3973">
        <v>4</v>
      </c>
      <c r="N3973" t="s">
        <v>85</v>
      </c>
      <c r="O3973" s="8">
        <v>1.64</v>
      </c>
      <c r="P3973" s="8">
        <v>1.9</v>
      </c>
      <c r="Q3973" s="8">
        <v>1.34</v>
      </c>
      <c r="R3973" s="8">
        <v>2.0499999999999998</v>
      </c>
      <c r="S3973" s="8">
        <v>-1.4</v>
      </c>
      <c r="T3973" s="8">
        <v>2.7</v>
      </c>
      <c r="U3973" s="8">
        <v>0.83</v>
      </c>
      <c r="V3973" s="9">
        <v>27</v>
      </c>
      <c r="W3973" s="8">
        <v>0.70999999999999974</v>
      </c>
      <c r="X3973" s="8">
        <v>4.0999999999999996</v>
      </c>
      <c r="Y3973" s="8">
        <v>-0.26</v>
      </c>
      <c r="Z3973" s="8">
        <v>9.9999999999999867E-2</v>
      </c>
      <c r="AA3973">
        <v>-1.0000000000000453E-2</v>
      </c>
      <c r="AF3973" t="s">
        <v>4373</v>
      </c>
      <c r="AG3973" t="s">
        <v>106</v>
      </c>
      <c r="AH3973" t="s">
        <v>107</v>
      </c>
      <c r="AI3973" t="s">
        <v>497</v>
      </c>
      <c r="AJ3973" s="7">
        <v>43190</v>
      </c>
      <c r="AK3973" t="s">
        <v>4518</v>
      </c>
      <c r="AL3973" t="s">
        <v>109</v>
      </c>
      <c r="AM3973" t="s">
        <v>4032</v>
      </c>
      <c r="AN3973" t="s">
        <v>4529</v>
      </c>
      <c r="AO3973" t="str">
        <f>TEXT(A3973,"yyyy-mm-dd")</f>
        <v>2017-04-30</v>
      </c>
    </row>
    <row r="3974" spans="1:41">
      <c r="A3974" s="6" t="s">
        <v>4517</v>
      </c>
      <c r="B3974">
        <v>2017</v>
      </c>
      <c r="C3974">
        <v>4</v>
      </c>
      <c r="E3974" t="s">
        <v>100</v>
      </c>
      <c r="F3974" t="s">
        <v>101</v>
      </c>
      <c r="G3974" t="s">
        <v>102</v>
      </c>
      <c r="H3974" t="s">
        <v>3908</v>
      </c>
      <c r="I3974">
        <v>2017</v>
      </c>
      <c r="J3974">
        <v>4</v>
      </c>
      <c r="K3974" s="6">
        <v>43100</v>
      </c>
      <c r="L3974">
        <v>8</v>
      </c>
      <c r="M3974">
        <v>3</v>
      </c>
      <c r="N3974" t="s">
        <v>182</v>
      </c>
      <c r="O3974" s="8">
        <v>1.41</v>
      </c>
      <c r="P3974" s="8">
        <v>1.6</v>
      </c>
      <c r="Q3974" s="8">
        <v>1.1100000000000001</v>
      </c>
      <c r="R3974" s="8">
        <v>1.89</v>
      </c>
      <c r="S3974" s="8">
        <v>-2.4</v>
      </c>
      <c r="T3974" s="8">
        <v>2.5499999999999998</v>
      </c>
      <c r="U3974" s="8">
        <v>0.89</v>
      </c>
      <c r="V3974" s="9">
        <v>31</v>
      </c>
      <c r="W3974" s="8">
        <v>0.7799999999999998</v>
      </c>
      <c r="X3974" s="8">
        <v>4.9499999999999993</v>
      </c>
      <c r="Y3974" s="8">
        <v>-0.19000000000000017</v>
      </c>
      <c r="Z3974" s="8">
        <v>0.15000000000000013</v>
      </c>
      <c r="AA3974">
        <v>0.12999999999999967</v>
      </c>
      <c r="AF3974" t="s">
        <v>3909</v>
      </c>
      <c r="AG3974" t="s">
        <v>106</v>
      </c>
      <c r="AH3974" t="s">
        <v>107</v>
      </c>
      <c r="AI3974" t="s">
        <v>427</v>
      </c>
      <c r="AJ3974" s="7">
        <v>43100</v>
      </c>
      <c r="AK3974" t="s">
        <v>4518</v>
      </c>
      <c r="AL3974" t="s">
        <v>109</v>
      </c>
      <c r="AM3974" t="s">
        <v>3910</v>
      </c>
      <c r="AN3974" t="s">
        <v>4528</v>
      </c>
      <c r="AO3974" t="str">
        <f>TEXT(A3974,"yyyy-mm-dd")</f>
        <v>2017-04-30</v>
      </c>
    </row>
    <row r="3975" spans="1:41">
      <c r="A3975" s="6" t="s">
        <v>4517</v>
      </c>
      <c r="B3975">
        <v>2017</v>
      </c>
      <c r="C3975">
        <v>4</v>
      </c>
      <c r="E3975" t="s">
        <v>100</v>
      </c>
      <c r="F3975" t="s">
        <v>101</v>
      </c>
      <c r="G3975" t="s">
        <v>83</v>
      </c>
      <c r="H3975" t="s">
        <v>3453</v>
      </c>
      <c r="I3975">
        <v>2017</v>
      </c>
      <c r="K3975" s="6">
        <v>43100</v>
      </c>
      <c r="L3975">
        <v>8</v>
      </c>
      <c r="N3975" t="s">
        <v>182</v>
      </c>
      <c r="O3975" s="8">
        <v>1.66</v>
      </c>
      <c r="P3975" s="8">
        <v>1.7</v>
      </c>
      <c r="Q3975" s="8">
        <v>1.5</v>
      </c>
      <c r="R3975" s="8">
        <v>1.92</v>
      </c>
      <c r="S3975" s="8">
        <v>0</v>
      </c>
      <c r="T3975" s="8">
        <v>2.2999999999999998</v>
      </c>
      <c r="U3975" s="8">
        <v>0.47</v>
      </c>
      <c r="V3975" s="9">
        <v>34</v>
      </c>
      <c r="W3975" s="8">
        <v>0.41999999999999993</v>
      </c>
      <c r="X3975" s="8">
        <v>2.2999999999999998</v>
      </c>
      <c r="Y3975" s="8">
        <v>-4.0000000000000036E-2</v>
      </c>
      <c r="Z3975" s="8">
        <v>0.19999999999999996</v>
      </c>
      <c r="AA3975">
        <v>0.11999999999999988</v>
      </c>
      <c r="AF3975" t="s">
        <v>10138</v>
      </c>
      <c r="AG3975" t="s">
        <v>9655</v>
      </c>
      <c r="AH3975" t="s">
        <v>9656</v>
      </c>
      <c r="AI3975" t="s">
        <v>9657</v>
      </c>
      <c r="AJ3975" s="7">
        <v>43100</v>
      </c>
      <c r="AK3975" t="s">
        <v>4518</v>
      </c>
      <c r="AL3975" t="s">
        <v>109</v>
      </c>
      <c r="AM3975" t="s">
        <v>3455</v>
      </c>
      <c r="AN3975" t="s">
        <v>10167</v>
      </c>
    </row>
    <row r="3976" spans="1:41">
      <c r="A3976" s="6" t="s">
        <v>4517</v>
      </c>
      <c r="B3976">
        <v>2017</v>
      </c>
      <c r="C3976">
        <v>4</v>
      </c>
      <c r="E3976" t="s">
        <v>100</v>
      </c>
      <c r="F3976" t="s">
        <v>101</v>
      </c>
      <c r="G3976" t="s">
        <v>102</v>
      </c>
      <c r="H3976" t="s">
        <v>3804</v>
      </c>
      <c r="I3976">
        <v>2017</v>
      </c>
      <c r="J3976">
        <v>3</v>
      </c>
      <c r="K3976" s="6">
        <v>43008</v>
      </c>
      <c r="L3976">
        <v>5</v>
      </c>
      <c r="M3976">
        <v>2</v>
      </c>
      <c r="N3976" t="s">
        <v>211</v>
      </c>
      <c r="O3976" s="8">
        <v>1.56</v>
      </c>
      <c r="P3976" s="8">
        <v>1.62</v>
      </c>
      <c r="Q3976" s="8">
        <v>1.43</v>
      </c>
      <c r="R3976" s="8">
        <v>1.86</v>
      </c>
      <c r="S3976" s="8">
        <v>-0.9</v>
      </c>
      <c r="T3976" s="8">
        <v>2.6</v>
      </c>
      <c r="U3976" s="8">
        <v>0.61</v>
      </c>
      <c r="V3976" s="9">
        <v>31</v>
      </c>
      <c r="W3976" s="8">
        <v>0.43000000000000016</v>
      </c>
      <c r="X3976" s="8">
        <v>3.5</v>
      </c>
      <c r="Y3976" s="8">
        <v>-6.0000000000000053E-2</v>
      </c>
      <c r="Z3976" s="8">
        <v>0.2200000000000002</v>
      </c>
      <c r="AA3976">
        <v>-2.9999999999999805E-2</v>
      </c>
      <c r="AF3976" t="s">
        <v>3906</v>
      </c>
      <c r="AG3976" t="s">
        <v>106</v>
      </c>
      <c r="AH3976" t="s">
        <v>107</v>
      </c>
      <c r="AI3976" t="s">
        <v>340</v>
      </c>
      <c r="AJ3976" s="7">
        <v>43008</v>
      </c>
      <c r="AK3976" t="s">
        <v>4518</v>
      </c>
      <c r="AL3976" t="s">
        <v>109</v>
      </c>
      <c r="AM3976" t="s">
        <v>3806</v>
      </c>
      <c r="AN3976" t="s">
        <v>4527</v>
      </c>
      <c r="AO3976" t="str">
        <f>TEXT(A3976,"yyyy-mm-dd")</f>
        <v>2017-04-30</v>
      </c>
    </row>
    <row r="3977" spans="1:41">
      <c r="A3977" s="6" t="s">
        <v>4517</v>
      </c>
      <c r="B3977">
        <v>2017</v>
      </c>
      <c r="C3977">
        <v>4</v>
      </c>
      <c r="E3977" t="s">
        <v>100</v>
      </c>
      <c r="F3977" t="s">
        <v>101</v>
      </c>
      <c r="G3977" t="s">
        <v>102</v>
      </c>
      <c r="H3977" t="s">
        <v>3701</v>
      </c>
      <c r="I3977">
        <v>2017</v>
      </c>
      <c r="J3977">
        <v>2</v>
      </c>
      <c r="K3977" s="6">
        <v>42916</v>
      </c>
      <c r="L3977">
        <v>2</v>
      </c>
      <c r="M3977">
        <v>1</v>
      </c>
      <c r="N3977" t="s">
        <v>104</v>
      </c>
      <c r="O3977" s="8">
        <v>1.7</v>
      </c>
      <c r="P3977" s="8">
        <v>1.8</v>
      </c>
      <c r="Q3977" s="8">
        <v>1.4</v>
      </c>
      <c r="R3977" s="8">
        <v>2.0499999999999998</v>
      </c>
      <c r="S3977" s="8">
        <v>0.39</v>
      </c>
      <c r="T3977" s="8">
        <v>2.6</v>
      </c>
      <c r="U3977" s="8">
        <v>0.54</v>
      </c>
      <c r="V3977" s="9">
        <v>31</v>
      </c>
      <c r="W3977" s="8">
        <v>0.64999999999999991</v>
      </c>
      <c r="X3977" s="8">
        <v>2.21</v>
      </c>
      <c r="Y3977" s="8">
        <v>-0.10000000000000009</v>
      </c>
      <c r="Z3977" s="8">
        <v>0.30000000000000004</v>
      </c>
      <c r="AA3977">
        <v>4.9999999999999822E-2</v>
      </c>
      <c r="AF3977" t="s">
        <v>3904</v>
      </c>
      <c r="AG3977" t="s">
        <v>106</v>
      </c>
      <c r="AH3977" t="s">
        <v>107</v>
      </c>
      <c r="AI3977" t="s">
        <v>108</v>
      </c>
      <c r="AJ3977" s="7">
        <v>42916</v>
      </c>
      <c r="AK3977" t="s">
        <v>4518</v>
      </c>
      <c r="AL3977" t="s">
        <v>109</v>
      </c>
      <c r="AM3977" t="s">
        <v>3703</v>
      </c>
      <c r="AN3977" t="s">
        <v>4526</v>
      </c>
      <c r="AO3977" t="str">
        <f>TEXT(A3977,"yyyy-mm-dd")</f>
        <v>2017-04-30</v>
      </c>
    </row>
    <row r="3978" spans="1:41">
      <c r="A3978" s="6" t="s">
        <v>4517</v>
      </c>
      <c r="B3978">
        <v>2017</v>
      </c>
      <c r="C3978">
        <v>4</v>
      </c>
      <c r="E3978" t="s">
        <v>100</v>
      </c>
      <c r="F3978" t="s">
        <v>101</v>
      </c>
      <c r="G3978" t="s">
        <v>102</v>
      </c>
      <c r="H3978" t="s">
        <v>3594</v>
      </c>
      <c r="I3978">
        <v>2017</v>
      </c>
      <c r="J3978">
        <v>1</v>
      </c>
      <c r="K3978" s="6">
        <v>42825</v>
      </c>
      <c r="L3978">
        <v>-1</v>
      </c>
      <c r="M3978">
        <v>0</v>
      </c>
      <c r="N3978" t="s">
        <v>187</v>
      </c>
      <c r="O3978" s="8">
        <v>2.19</v>
      </c>
      <c r="P3978" s="8">
        <v>2.2000000000000002</v>
      </c>
      <c r="Q3978" s="8">
        <v>1.99</v>
      </c>
      <c r="R3978" s="8">
        <v>2.5</v>
      </c>
      <c r="S3978" s="8">
        <v>1</v>
      </c>
      <c r="T3978" s="8">
        <v>3.2</v>
      </c>
      <c r="U3978" s="8">
        <v>0.46</v>
      </c>
      <c r="V3978" s="9">
        <v>32</v>
      </c>
      <c r="W3978" s="8">
        <v>0.51</v>
      </c>
      <c r="X3978" s="8">
        <v>2.2000000000000002</v>
      </c>
      <c r="Y3978" s="8">
        <v>-1.0000000000000231E-2</v>
      </c>
      <c r="Z3978" s="8">
        <v>0.40000000000000013</v>
      </c>
      <c r="AA3978">
        <v>-9.000000000000008E-2</v>
      </c>
      <c r="AF3978" t="s">
        <v>3902</v>
      </c>
      <c r="AG3978" t="s">
        <v>106</v>
      </c>
      <c r="AH3978" t="s">
        <v>107</v>
      </c>
      <c r="AI3978" t="s">
        <v>188</v>
      </c>
      <c r="AJ3978" s="7">
        <v>42825</v>
      </c>
      <c r="AK3978" t="s">
        <v>4518</v>
      </c>
      <c r="AL3978" t="s">
        <v>109</v>
      </c>
      <c r="AM3978" t="s">
        <v>3596</v>
      </c>
      <c r="AN3978" t="s">
        <v>4525</v>
      </c>
      <c r="AO3978" t="str">
        <f>TEXT(A3978,"yyyy-mm-dd")</f>
        <v>2017-04-30</v>
      </c>
    </row>
    <row r="3979" spans="1:41">
      <c r="A3979" s="6" t="s">
        <v>4517</v>
      </c>
      <c r="B3979">
        <v>2017</v>
      </c>
      <c r="C3979">
        <v>4</v>
      </c>
      <c r="E3979" t="s">
        <v>2685</v>
      </c>
      <c r="F3979" t="s">
        <v>101</v>
      </c>
      <c r="G3979" t="s">
        <v>774</v>
      </c>
      <c r="H3979" t="s">
        <v>2686</v>
      </c>
      <c r="K3979" s="6"/>
      <c r="O3979" s="8">
        <v>2.71</v>
      </c>
      <c r="P3979" s="8">
        <v>2.6</v>
      </c>
      <c r="Q3979" s="8">
        <v>2.5</v>
      </c>
      <c r="R3979" s="8">
        <v>3</v>
      </c>
      <c r="S3979" s="8">
        <v>1.9</v>
      </c>
      <c r="T3979" s="8">
        <v>3.4</v>
      </c>
      <c r="U3979" s="8">
        <v>0.38</v>
      </c>
      <c r="V3979" s="9">
        <v>21</v>
      </c>
      <c r="W3979" s="8">
        <v>0.5</v>
      </c>
      <c r="X3979" s="8">
        <v>1.5</v>
      </c>
      <c r="Y3979" s="8">
        <v>0.10999999999999988</v>
      </c>
      <c r="Z3979" s="8">
        <v>-0.10000000000000009</v>
      </c>
      <c r="AA3979">
        <v>0</v>
      </c>
      <c r="AF3979" t="s">
        <v>2687</v>
      </c>
      <c r="AG3979" t="s">
        <v>2688</v>
      </c>
      <c r="AH3979" t="s">
        <v>2689</v>
      </c>
      <c r="AI3979" t="s">
        <v>2690</v>
      </c>
      <c r="AJ3979" s="7"/>
      <c r="AK3979" t="s">
        <v>4518</v>
      </c>
      <c r="AL3979" t="s">
        <v>109</v>
      </c>
      <c r="AM3979" t="s">
        <v>2686</v>
      </c>
      <c r="AN3979" t="s">
        <v>4545</v>
      </c>
      <c r="AO3979" t="str">
        <f>TEXT(A3979,"yyyy-mm-dd")</f>
        <v>2017-04-30</v>
      </c>
    </row>
    <row r="3980" spans="1:41">
      <c r="A3980" s="6" t="s">
        <v>4517</v>
      </c>
      <c r="B3980">
        <v>2017</v>
      </c>
      <c r="C3980">
        <v>4</v>
      </c>
      <c r="E3980" t="s">
        <v>81</v>
      </c>
      <c r="F3980" t="s">
        <v>82</v>
      </c>
      <c r="G3980" t="s">
        <v>83</v>
      </c>
      <c r="H3980" t="s">
        <v>4360</v>
      </c>
      <c r="I3980">
        <v>2019</v>
      </c>
      <c r="K3980" s="6">
        <v>43830</v>
      </c>
      <c r="L3980">
        <v>32</v>
      </c>
      <c r="N3980" t="s">
        <v>823</v>
      </c>
      <c r="O3980" s="8">
        <v>3.51</v>
      </c>
      <c r="P3980" s="8">
        <v>3.44</v>
      </c>
      <c r="Q3980" s="8">
        <v>3.2</v>
      </c>
      <c r="R3980" s="8">
        <v>3.6</v>
      </c>
      <c r="S3980" s="8">
        <v>2.8</v>
      </c>
      <c r="T3980" s="8">
        <v>5.5</v>
      </c>
      <c r="U3980" s="8">
        <v>0.52</v>
      </c>
      <c r="V3980" s="9">
        <v>29</v>
      </c>
      <c r="W3980" s="8">
        <v>0.39999999999999991</v>
      </c>
      <c r="X3980" s="8">
        <v>2.7</v>
      </c>
      <c r="Y3980" s="8">
        <v>6.999999999999984E-2</v>
      </c>
      <c r="Z3980" s="8">
        <v>-6.0000000000000053E-2</v>
      </c>
      <c r="AA3980">
        <v>-2.0000000000000018E-2</v>
      </c>
      <c r="AF3980" t="s">
        <v>4361</v>
      </c>
      <c r="AG3980" t="s">
        <v>87</v>
      </c>
      <c r="AH3980" t="s">
        <v>88</v>
      </c>
      <c r="AI3980" t="s">
        <v>359</v>
      </c>
      <c r="AJ3980" s="7">
        <v>43830</v>
      </c>
      <c r="AK3980" t="s">
        <v>4518</v>
      </c>
      <c r="AL3980" t="s">
        <v>91</v>
      </c>
      <c r="AM3980" t="s">
        <v>4362</v>
      </c>
      <c r="AN3980" t="s">
        <v>4521</v>
      </c>
      <c r="AO3980" t="str">
        <f>TEXT(A3980,"yyyy-mm-dd")</f>
        <v>2017-04-30</v>
      </c>
    </row>
    <row r="3981" spans="1:41">
      <c r="A3981" s="6" t="s">
        <v>4517</v>
      </c>
      <c r="B3981">
        <v>2017</v>
      </c>
      <c r="C3981">
        <v>4</v>
      </c>
      <c r="E3981" t="s">
        <v>392</v>
      </c>
      <c r="F3981" t="s">
        <v>82</v>
      </c>
      <c r="G3981" t="s">
        <v>83</v>
      </c>
      <c r="H3981" t="s">
        <v>4360</v>
      </c>
      <c r="I3981">
        <v>2019</v>
      </c>
      <c r="K3981" s="6">
        <v>43830</v>
      </c>
      <c r="L3981">
        <v>32</v>
      </c>
      <c r="N3981" t="s">
        <v>823</v>
      </c>
      <c r="O3981" s="8">
        <v>3.46</v>
      </c>
      <c r="P3981" s="8">
        <v>3.4</v>
      </c>
      <c r="Q3981" s="8">
        <v>3.23</v>
      </c>
      <c r="R3981" s="8">
        <v>3.74</v>
      </c>
      <c r="S3981" s="8">
        <v>2.16</v>
      </c>
      <c r="T3981" s="8">
        <v>5.3</v>
      </c>
      <c r="U3981" s="8">
        <v>0.56000000000000005</v>
      </c>
      <c r="V3981" s="9">
        <v>23</v>
      </c>
      <c r="W3981" s="8">
        <v>0.51000000000000023</v>
      </c>
      <c r="X3981" s="8">
        <v>3.1399999999999997</v>
      </c>
      <c r="Y3981" s="8">
        <v>6.0000000000000053E-2</v>
      </c>
      <c r="Z3981" s="8">
        <v>-2.0000000000000018E-2</v>
      </c>
      <c r="AA3981">
        <v>0.23000000000000043</v>
      </c>
      <c r="AF3981" t="s">
        <v>4361</v>
      </c>
      <c r="AG3981" t="s">
        <v>87</v>
      </c>
      <c r="AH3981" t="s">
        <v>88</v>
      </c>
      <c r="AI3981" t="s">
        <v>359</v>
      </c>
      <c r="AJ3981" s="7">
        <v>43830</v>
      </c>
      <c r="AK3981" t="s">
        <v>4518</v>
      </c>
      <c r="AL3981" t="s">
        <v>393</v>
      </c>
      <c r="AM3981" t="s">
        <v>4362</v>
      </c>
      <c r="AN3981" t="s">
        <v>4524</v>
      </c>
      <c r="AO3981" t="str">
        <f>TEXT(A3981,"yyyy-mm-dd")</f>
        <v>2017-04-30</v>
      </c>
    </row>
    <row r="3982" spans="1:41">
      <c r="A3982" s="6" t="s">
        <v>4517</v>
      </c>
      <c r="B3982">
        <v>2017</v>
      </c>
      <c r="C3982">
        <v>4</v>
      </c>
      <c r="E3982" t="s">
        <v>81</v>
      </c>
      <c r="F3982" t="s">
        <v>82</v>
      </c>
      <c r="G3982" t="s">
        <v>83</v>
      </c>
      <c r="H3982" t="s">
        <v>3889</v>
      </c>
      <c r="I3982">
        <v>2018</v>
      </c>
      <c r="K3982" s="6">
        <v>43465</v>
      </c>
      <c r="L3982">
        <v>20</v>
      </c>
      <c r="N3982" t="s">
        <v>185</v>
      </c>
      <c r="O3982" s="8">
        <v>3.83</v>
      </c>
      <c r="P3982" s="8">
        <v>3.7</v>
      </c>
      <c r="Q3982" s="8">
        <v>3.5</v>
      </c>
      <c r="R3982" s="8">
        <v>4.17</v>
      </c>
      <c r="S3982" s="8">
        <v>3.1</v>
      </c>
      <c r="T3982" s="8">
        <v>5.6</v>
      </c>
      <c r="U3982" s="8">
        <v>0.53</v>
      </c>
      <c r="V3982" s="9">
        <v>34</v>
      </c>
      <c r="W3982" s="8">
        <v>0.66999999999999993</v>
      </c>
      <c r="X3982" s="8">
        <v>2.4999999999999996</v>
      </c>
      <c r="Y3982" s="8">
        <v>0.12999999999999989</v>
      </c>
      <c r="Z3982" s="8">
        <v>-0.11999999999999966</v>
      </c>
      <c r="AA3982">
        <v>0.14999999999999947</v>
      </c>
      <c r="AF3982" t="s">
        <v>3890</v>
      </c>
      <c r="AG3982" t="s">
        <v>87</v>
      </c>
      <c r="AH3982" t="s">
        <v>88</v>
      </c>
      <c r="AI3982" t="s">
        <v>97</v>
      </c>
      <c r="AJ3982" s="7">
        <v>43465</v>
      </c>
      <c r="AK3982" t="s">
        <v>4518</v>
      </c>
      <c r="AL3982" t="s">
        <v>91</v>
      </c>
      <c r="AM3982" t="s">
        <v>3891</v>
      </c>
      <c r="AN3982" t="s">
        <v>4520</v>
      </c>
      <c r="AO3982" t="str">
        <f>TEXT(A3982,"yyyy-mm-dd")</f>
        <v>2017-04-30</v>
      </c>
    </row>
    <row r="3983" spans="1:41">
      <c r="A3983" s="6" t="s">
        <v>4517</v>
      </c>
      <c r="B3983">
        <v>2017</v>
      </c>
      <c r="C3983">
        <v>4</v>
      </c>
      <c r="E3983" t="s">
        <v>392</v>
      </c>
      <c r="F3983" t="s">
        <v>82</v>
      </c>
      <c r="G3983" t="s">
        <v>83</v>
      </c>
      <c r="H3983" t="s">
        <v>3889</v>
      </c>
      <c r="I3983">
        <v>2018</v>
      </c>
      <c r="K3983" s="6">
        <v>43465</v>
      </c>
      <c r="L3983">
        <v>20</v>
      </c>
      <c r="N3983" t="s">
        <v>185</v>
      </c>
      <c r="O3983" s="8">
        <v>3.72</v>
      </c>
      <c r="P3983" s="8">
        <v>3.6</v>
      </c>
      <c r="Q3983" s="8">
        <v>3.4</v>
      </c>
      <c r="R3983" s="8">
        <v>3.86</v>
      </c>
      <c r="S3983" s="8">
        <v>3.2</v>
      </c>
      <c r="T3983" s="8">
        <v>5.16</v>
      </c>
      <c r="U3983" s="8">
        <v>0.45</v>
      </c>
      <c r="V3983" s="9">
        <v>29</v>
      </c>
      <c r="W3983" s="8">
        <v>0.45999999999999996</v>
      </c>
      <c r="X3983" s="8">
        <v>1.96</v>
      </c>
      <c r="Y3983" s="8">
        <v>0.12000000000000011</v>
      </c>
      <c r="Z3983" s="8">
        <v>-2.0000000000000018E-2</v>
      </c>
      <c r="AA3983">
        <v>4.9999999999999822E-2</v>
      </c>
      <c r="AF3983" t="s">
        <v>3890</v>
      </c>
      <c r="AG3983" t="s">
        <v>87</v>
      </c>
      <c r="AH3983" t="s">
        <v>88</v>
      </c>
      <c r="AI3983" t="s">
        <v>97</v>
      </c>
      <c r="AJ3983" s="7">
        <v>43465</v>
      </c>
      <c r="AK3983" t="s">
        <v>4518</v>
      </c>
      <c r="AL3983" t="s">
        <v>393</v>
      </c>
      <c r="AM3983" t="s">
        <v>3891</v>
      </c>
      <c r="AN3983" t="s">
        <v>4523</v>
      </c>
      <c r="AO3983" t="str">
        <f>TEXT(A3983,"yyyy-mm-dd")</f>
        <v>2017-04-30</v>
      </c>
    </row>
    <row r="3984" spans="1:41">
      <c r="A3984" s="6" t="s">
        <v>4517</v>
      </c>
      <c r="B3984">
        <v>2017</v>
      </c>
      <c r="C3984">
        <v>4</v>
      </c>
      <c r="E3984" t="s">
        <v>81</v>
      </c>
      <c r="F3984" t="s">
        <v>82</v>
      </c>
      <c r="G3984" t="s">
        <v>83</v>
      </c>
      <c r="H3984" t="s">
        <v>3453</v>
      </c>
      <c r="I3984">
        <v>2017</v>
      </c>
      <c r="K3984" s="6">
        <v>43100</v>
      </c>
      <c r="L3984">
        <v>8</v>
      </c>
      <c r="N3984" t="s">
        <v>182</v>
      </c>
      <c r="O3984" s="8">
        <v>5.67</v>
      </c>
      <c r="P3984" s="8">
        <v>5.7</v>
      </c>
      <c r="Q3984" s="8">
        <v>5.55</v>
      </c>
      <c r="R3984" s="8">
        <v>5.86</v>
      </c>
      <c r="S3984" s="8">
        <v>4.92</v>
      </c>
      <c r="T3984" s="8">
        <v>6.12</v>
      </c>
      <c r="U3984" s="8">
        <v>0.28000000000000003</v>
      </c>
      <c r="V3984" s="9">
        <v>35</v>
      </c>
      <c r="W3984" s="8">
        <v>0.3100000000000005</v>
      </c>
      <c r="X3984" s="8">
        <v>1.2000000000000002</v>
      </c>
      <c r="Y3984" s="8">
        <v>-3.0000000000000249E-2</v>
      </c>
      <c r="Z3984" s="8">
        <v>0.10000000000000053</v>
      </c>
      <c r="AA3984">
        <v>-7.9999999999999183E-2</v>
      </c>
      <c r="AF3984" t="s">
        <v>3454</v>
      </c>
      <c r="AG3984" t="s">
        <v>87</v>
      </c>
      <c r="AH3984" t="s">
        <v>88</v>
      </c>
      <c r="AI3984" t="s">
        <v>89</v>
      </c>
      <c r="AJ3984" s="7">
        <v>43100</v>
      </c>
      <c r="AK3984" t="s">
        <v>4518</v>
      </c>
      <c r="AL3984" t="s">
        <v>91</v>
      </c>
      <c r="AM3984" t="s">
        <v>3455</v>
      </c>
      <c r="AN3984" t="s">
        <v>4519</v>
      </c>
      <c r="AO3984" t="str">
        <f>TEXT(A3984,"yyyy-mm-dd")</f>
        <v>2017-04-30</v>
      </c>
    </row>
    <row r="3985" spans="1:41">
      <c r="A3985" s="6" t="s">
        <v>4517</v>
      </c>
      <c r="B3985">
        <v>2017</v>
      </c>
      <c r="C3985">
        <v>4</v>
      </c>
      <c r="E3985" t="s">
        <v>392</v>
      </c>
      <c r="F3985" t="s">
        <v>82</v>
      </c>
      <c r="G3985" t="s">
        <v>83</v>
      </c>
      <c r="H3985" t="s">
        <v>3453</v>
      </c>
      <c r="I3985">
        <v>2017</v>
      </c>
      <c r="K3985" s="6">
        <v>43100</v>
      </c>
      <c r="L3985">
        <v>8</v>
      </c>
      <c r="N3985" t="s">
        <v>182</v>
      </c>
      <c r="O3985" s="8">
        <v>4.78</v>
      </c>
      <c r="P3985" s="8">
        <v>4.83</v>
      </c>
      <c r="Q3985" s="8">
        <v>4.5999999999999996</v>
      </c>
      <c r="R3985" s="8">
        <v>4.95</v>
      </c>
      <c r="S3985" s="8">
        <v>4.0999999999999996</v>
      </c>
      <c r="T3985" s="8">
        <v>5.34</v>
      </c>
      <c r="U3985" s="8">
        <v>0.27</v>
      </c>
      <c r="V3985" s="9">
        <v>30</v>
      </c>
      <c r="W3985" s="8">
        <v>0.35000000000000053</v>
      </c>
      <c r="X3985" s="8">
        <v>1.2400000000000002</v>
      </c>
      <c r="Y3985" s="8">
        <v>-4.9999999999999822E-2</v>
      </c>
      <c r="Z3985" s="8">
        <v>0.23000000000000043</v>
      </c>
      <c r="AA3985">
        <v>-9.9999999999988987E-3</v>
      </c>
      <c r="AF3985" t="s">
        <v>3454</v>
      </c>
      <c r="AG3985" t="s">
        <v>87</v>
      </c>
      <c r="AH3985" t="s">
        <v>88</v>
      </c>
      <c r="AI3985" t="s">
        <v>89</v>
      </c>
      <c r="AJ3985" s="7">
        <v>43100</v>
      </c>
      <c r="AK3985" t="s">
        <v>4518</v>
      </c>
      <c r="AL3985" t="s">
        <v>393</v>
      </c>
      <c r="AM3985" t="s">
        <v>3455</v>
      </c>
      <c r="AN3985" t="s">
        <v>4522</v>
      </c>
      <c r="AO3985" t="str">
        <f>TEXT(A3985,"yyyy-mm-dd")</f>
        <v>2017-04-30</v>
      </c>
    </row>
    <row r="3986" spans="1:41">
      <c r="A3986" s="6" t="s">
        <v>4517</v>
      </c>
      <c r="B3986">
        <v>2017</v>
      </c>
      <c r="C3986">
        <v>4</v>
      </c>
      <c r="E3986" t="s">
        <v>81</v>
      </c>
      <c r="F3986" t="s">
        <v>82</v>
      </c>
      <c r="G3986" t="s">
        <v>774</v>
      </c>
      <c r="H3986" t="s">
        <v>775</v>
      </c>
      <c r="K3986" s="6"/>
      <c r="O3986" s="8">
        <v>3.57</v>
      </c>
      <c r="P3986" s="8">
        <v>3.5</v>
      </c>
      <c r="Q3986" s="8">
        <v>3.3</v>
      </c>
      <c r="R3986" s="8">
        <v>3.75</v>
      </c>
      <c r="S3986" s="8">
        <v>3</v>
      </c>
      <c r="T3986" s="8">
        <v>5</v>
      </c>
      <c r="U3986" s="8">
        <v>0.44</v>
      </c>
      <c r="V3986" s="9">
        <v>31</v>
      </c>
      <c r="W3986" s="8">
        <v>0.45000000000000018</v>
      </c>
      <c r="X3986" s="8">
        <v>2</v>
      </c>
      <c r="Y3986" s="8">
        <v>6.999999999999984E-2</v>
      </c>
      <c r="Z3986" s="8">
        <v>0</v>
      </c>
      <c r="AA3986">
        <v>9.9999999999997868E-3</v>
      </c>
      <c r="AF3986" t="s">
        <v>776</v>
      </c>
      <c r="AG3986" t="s">
        <v>777</v>
      </c>
      <c r="AH3986" t="s">
        <v>778</v>
      </c>
      <c r="AI3986" t="s">
        <v>779</v>
      </c>
      <c r="AJ3986" s="7"/>
      <c r="AK3986" t="s">
        <v>4518</v>
      </c>
      <c r="AL3986" t="s">
        <v>91</v>
      </c>
      <c r="AM3986" t="s">
        <v>775</v>
      </c>
      <c r="AN3986" t="s">
        <v>4541</v>
      </c>
      <c r="AO3986" t="str">
        <f>TEXT(A3986,"yyyy-mm-dd")</f>
        <v>2017-04-30</v>
      </c>
    </row>
    <row r="3987" spans="1:41">
      <c r="A3987" s="6" t="s">
        <v>4517</v>
      </c>
      <c r="B3987">
        <v>2017</v>
      </c>
      <c r="C3987">
        <v>4</v>
      </c>
      <c r="E3987" t="s">
        <v>81</v>
      </c>
      <c r="F3987" t="s">
        <v>82</v>
      </c>
      <c r="G3987" t="s">
        <v>774</v>
      </c>
      <c r="H3987" t="s">
        <v>1536</v>
      </c>
      <c r="K3987" s="6"/>
      <c r="O3987" s="8">
        <v>3.45</v>
      </c>
      <c r="P3987" s="8">
        <v>3.4</v>
      </c>
      <c r="Q3987" s="8">
        <v>3.2</v>
      </c>
      <c r="R3987" s="8">
        <v>3.6</v>
      </c>
      <c r="S3987" s="8">
        <v>3</v>
      </c>
      <c r="T3987" s="8">
        <v>4.5</v>
      </c>
      <c r="U3987" s="8">
        <v>0.36</v>
      </c>
      <c r="V3987" s="9">
        <v>29</v>
      </c>
      <c r="W3987" s="8">
        <v>0.39999999999999991</v>
      </c>
      <c r="X3987" s="8">
        <v>1.5</v>
      </c>
      <c r="Y3987" s="8">
        <v>5.0000000000000266E-2</v>
      </c>
      <c r="Z3987" s="8">
        <v>-0.10000000000000009</v>
      </c>
      <c r="AA3987">
        <v>0</v>
      </c>
      <c r="AF3987" t="s">
        <v>1537</v>
      </c>
      <c r="AG3987" t="s">
        <v>777</v>
      </c>
      <c r="AH3987" t="s">
        <v>778</v>
      </c>
      <c r="AI3987" t="s">
        <v>1538</v>
      </c>
      <c r="AJ3987" s="7"/>
      <c r="AK3987" t="s">
        <v>4518</v>
      </c>
      <c r="AL3987" t="s">
        <v>91</v>
      </c>
      <c r="AM3987" t="s">
        <v>1536</v>
      </c>
      <c r="AN3987" t="s">
        <v>4542</v>
      </c>
      <c r="AO3987" t="str">
        <f>TEXT(A3987,"yyyy-mm-dd")</f>
        <v>2017-04-30</v>
      </c>
    </row>
    <row r="3988" spans="1:41">
      <c r="A3988" s="6" t="s">
        <v>4517</v>
      </c>
      <c r="B3988">
        <v>2017</v>
      </c>
      <c r="C3988">
        <v>4</v>
      </c>
      <c r="E3988" t="s">
        <v>392</v>
      </c>
      <c r="F3988" t="s">
        <v>82</v>
      </c>
      <c r="G3988" t="s">
        <v>774</v>
      </c>
      <c r="H3988" t="s">
        <v>775</v>
      </c>
      <c r="K3988" s="6"/>
      <c r="O3988" s="8">
        <v>3.49</v>
      </c>
      <c r="P3988" s="8">
        <v>3.4</v>
      </c>
      <c r="Q3988" s="8">
        <v>3.2</v>
      </c>
      <c r="R3988" s="8">
        <v>3.64</v>
      </c>
      <c r="S3988" s="8">
        <v>2.96</v>
      </c>
      <c r="T3988" s="8">
        <v>5</v>
      </c>
      <c r="U3988" s="8">
        <v>0.41</v>
      </c>
      <c r="V3988" s="9">
        <v>25</v>
      </c>
      <c r="W3988" s="8">
        <v>0.43999999999999995</v>
      </c>
      <c r="X3988" s="8">
        <v>2.04</v>
      </c>
      <c r="Y3988" s="8">
        <v>9.0000000000000302E-2</v>
      </c>
      <c r="Z3988" s="8">
        <v>0</v>
      </c>
      <c r="AA3988">
        <v>0.13000000000000034</v>
      </c>
      <c r="AF3988" t="s">
        <v>776</v>
      </c>
      <c r="AG3988" t="s">
        <v>777</v>
      </c>
      <c r="AH3988" t="s">
        <v>778</v>
      </c>
      <c r="AI3988" t="s">
        <v>779</v>
      </c>
      <c r="AJ3988" s="7"/>
      <c r="AK3988" t="s">
        <v>4518</v>
      </c>
      <c r="AL3988" t="s">
        <v>393</v>
      </c>
      <c r="AM3988" t="s">
        <v>775</v>
      </c>
      <c r="AN3988" t="s">
        <v>4543</v>
      </c>
      <c r="AO3988" t="str">
        <f>TEXT(A3988,"yyyy-mm-dd")</f>
        <v>2017-04-30</v>
      </c>
    </row>
    <row r="3989" spans="1:41">
      <c r="A3989" s="6" t="s">
        <v>4517</v>
      </c>
      <c r="B3989">
        <v>2017</v>
      </c>
      <c r="C3989">
        <v>4</v>
      </c>
      <c r="E3989" t="s">
        <v>392</v>
      </c>
      <c r="F3989" t="s">
        <v>82</v>
      </c>
      <c r="G3989" t="s">
        <v>774</v>
      </c>
      <c r="H3989" t="s">
        <v>1536</v>
      </c>
      <c r="K3989" s="6"/>
      <c r="O3989" s="8">
        <v>3.37</v>
      </c>
      <c r="P3989" s="8">
        <v>3.3</v>
      </c>
      <c r="Q3989" s="8">
        <v>3.2</v>
      </c>
      <c r="R3989" s="8">
        <v>3.45</v>
      </c>
      <c r="S3989" s="8">
        <v>2.9</v>
      </c>
      <c r="T3989" s="8">
        <v>4.5</v>
      </c>
      <c r="U3989" s="8">
        <v>0.37</v>
      </c>
      <c r="V3989" s="9">
        <v>23</v>
      </c>
      <c r="W3989" s="8">
        <v>0.25</v>
      </c>
      <c r="X3989" s="8">
        <v>1.6</v>
      </c>
      <c r="Y3989" s="8">
        <v>7.0000000000000284E-2</v>
      </c>
      <c r="Z3989" s="8">
        <v>9.9999999999997868E-3</v>
      </c>
      <c r="AA3989">
        <v>-0.20000000000000018</v>
      </c>
      <c r="AF3989" t="s">
        <v>1537</v>
      </c>
      <c r="AG3989" t="s">
        <v>777</v>
      </c>
      <c r="AH3989" t="s">
        <v>778</v>
      </c>
      <c r="AI3989" t="s">
        <v>1538</v>
      </c>
      <c r="AJ3989" s="7"/>
      <c r="AK3989" t="s">
        <v>4518</v>
      </c>
      <c r="AL3989" t="s">
        <v>393</v>
      </c>
      <c r="AM3989" t="s">
        <v>1536</v>
      </c>
      <c r="AN3989" t="s">
        <v>4544</v>
      </c>
      <c r="AO3989" t="str">
        <f>TEXT(A3989,"yyyy-mm-dd")</f>
        <v>2017-04-30</v>
      </c>
    </row>
    <row r="3990" spans="1:41">
      <c r="A3990" s="6" t="s">
        <v>4517</v>
      </c>
      <c r="B3990">
        <v>2017</v>
      </c>
      <c r="C3990">
        <v>4</v>
      </c>
      <c r="E3990" t="s">
        <v>112</v>
      </c>
      <c r="F3990" t="s">
        <v>113</v>
      </c>
      <c r="G3990" t="s">
        <v>83</v>
      </c>
      <c r="H3990" t="s">
        <v>4360</v>
      </c>
      <c r="I3990">
        <v>2019</v>
      </c>
      <c r="K3990" s="6">
        <v>43830</v>
      </c>
      <c r="L3990">
        <v>32</v>
      </c>
      <c r="N3990" t="s">
        <v>823</v>
      </c>
      <c r="O3990" s="8">
        <v>6.99</v>
      </c>
      <c r="P3990" s="8">
        <v>7.18</v>
      </c>
      <c r="Q3990" s="8">
        <v>6.1</v>
      </c>
      <c r="R3990" s="8">
        <v>7.88</v>
      </c>
      <c r="S3990" s="8">
        <v>5</v>
      </c>
      <c r="T3990" s="8">
        <v>9.02</v>
      </c>
      <c r="U3990" s="8">
        <v>1.1100000000000001</v>
      </c>
      <c r="V3990" s="9">
        <v>21</v>
      </c>
      <c r="W3990" s="8">
        <v>1.7800000000000002</v>
      </c>
      <c r="X3990" s="8">
        <v>4.0199999999999996</v>
      </c>
      <c r="Y3990" s="8">
        <v>-0.1899999999999995</v>
      </c>
      <c r="Z3990" s="8">
        <v>-5.0000000000000711E-2</v>
      </c>
      <c r="AA3990">
        <v>0.49000000000000021</v>
      </c>
      <c r="AF3990" t="s">
        <v>4401</v>
      </c>
      <c r="AG3990" t="s">
        <v>115</v>
      </c>
      <c r="AH3990" t="s">
        <v>116</v>
      </c>
      <c r="AI3990" t="s">
        <v>359</v>
      </c>
      <c r="AJ3990" s="7">
        <v>43830</v>
      </c>
      <c r="AK3990" t="s">
        <v>4518</v>
      </c>
      <c r="AL3990" t="s">
        <v>118</v>
      </c>
      <c r="AM3990" t="s">
        <v>4362</v>
      </c>
      <c r="AN3990" t="s">
        <v>4548</v>
      </c>
      <c r="AO3990" t="str">
        <f>TEXT(A3990,"yyyy-mm-dd")</f>
        <v>2017-04-30</v>
      </c>
    </row>
    <row r="3991" spans="1:41">
      <c r="A3991" s="6" t="s">
        <v>4517</v>
      </c>
      <c r="B3991">
        <v>2017</v>
      </c>
      <c r="C3991">
        <v>4</v>
      </c>
      <c r="E3991" t="s">
        <v>2881</v>
      </c>
      <c r="F3991" t="s">
        <v>113</v>
      </c>
      <c r="G3991" t="s">
        <v>83</v>
      </c>
      <c r="H3991" t="s">
        <v>4360</v>
      </c>
      <c r="I3991">
        <v>2019</v>
      </c>
      <c r="K3991" s="6">
        <v>43830</v>
      </c>
      <c r="L3991">
        <v>32</v>
      </c>
      <c r="N3991" t="s">
        <v>823</v>
      </c>
      <c r="O3991" s="8">
        <v>7.81</v>
      </c>
      <c r="P3991" s="8">
        <v>7.5</v>
      </c>
      <c r="Q3991" s="8">
        <v>7</v>
      </c>
      <c r="R3991" s="8">
        <v>8.4</v>
      </c>
      <c r="S3991" s="8">
        <v>6.5</v>
      </c>
      <c r="T3991" s="8">
        <v>9.5</v>
      </c>
      <c r="U3991" s="8">
        <v>0.93</v>
      </c>
      <c r="V3991" s="9">
        <v>17</v>
      </c>
      <c r="W3991" s="8">
        <v>1.4000000000000004</v>
      </c>
      <c r="X3991" s="8">
        <v>3</v>
      </c>
      <c r="Y3991" s="8">
        <v>0.30999999999999961</v>
      </c>
      <c r="Z3991" s="8">
        <v>-0.94999999999999929</v>
      </c>
      <c r="AA3991">
        <v>-5.0000000000000711E-2</v>
      </c>
      <c r="AF3991" t="s">
        <v>4406</v>
      </c>
      <c r="AG3991" t="s">
        <v>2883</v>
      </c>
      <c r="AH3991" t="s">
        <v>2884</v>
      </c>
      <c r="AI3991" t="s">
        <v>359</v>
      </c>
      <c r="AJ3991" s="7">
        <v>43830</v>
      </c>
      <c r="AK3991" t="s">
        <v>4518</v>
      </c>
      <c r="AL3991" t="s">
        <v>2885</v>
      </c>
      <c r="AM3991" t="s">
        <v>4362</v>
      </c>
      <c r="AN3991" t="s">
        <v>4551</v>
      </c>
      <c r="AO3991" t="str">
        <f>TEXT(A3991,"yyyy-mm-dd")</f>
        <v>2017-04-30</v>
      </c>
    </row>
    <row r="3992" spans="1:41">
      <c r="A3992" s="6" t="s">
        <v>4517</v>
      </c>
      <c r="B3992">
        <v>2017</v>
      </c>
      <c r="C3992">
        <v>4</v>
      </c>
      <c r="E3992" t="s">
        <v>112</v>
      </c>
      <c r="F3992" t="s">
        <v>113</v>
      </c>
      <c r="G3992" t="s">
        <v>83</v>
      </c>
      <c r="H3992" t="s">
        <v>3889</v>
      </c>
      <c r="I3992">
        <v>2018</v>
      </c>
      <c r="K3992" s="6">
        <v>43465</v>
      </c>
      <c r="L3992">
        <v>20</v>
      </c>
      <c r="N3992" t="s">
        <v>185</v>
      </c>
      <c r="O3992" s="8">
        <v>7.2</v>
      </c>
      <c r="P3992" s="8">
        <v>7.4</v>
      </c>
      <c r="Q3992" s="8">
        <v>7</v>
      </c>
      <c r="R3992" s="8">
        <v>7.59</v>
      </c>
      <c r="S3992" s="8">
        <v>5.5</v>
      </c>
      <c r="T3992" s="8">
        <v>8.16</v>
      </c>
      <c r="U3992" s="8">
        <v>0.61</v>
      </c>
      <c r="V3992" s="9">
        <v>27</v>
      </c>
      <c r="W3992" s="8">
        <v>0.58999999999999986</v>
      </c>
      <c r="X3992" s="8">
        <v>2.66</v>
      </c>
      <c r="Y3992" s="8">
        <v>-0.20000000000000018</v>
      </c>
      <c r="Z3992" s="8">
        <v>8.0000000000000071E-2</v>
      </c>
      <c r="AA3992">
        <v>-3.0000000000000249E-2</v>
      </c>
      <c r="AF3992" t="s">
        <v>3929</v>
      </c>
      <c r="AG3992" t="s">
        <v>115</v>
      </c>
      <c r="AH3992" t="s">
        <v>116</v>
      </c>
      <c r="AI3992" t="s">
        <v>230</v>
      </c>
      <c r="AJ3992" s="7">
        <v>43465</v>
      </c>
      <c r="AK3992" t="s">
        <v>4518</v>
      </c>
      <c r="AL3992" t="s">
        <v>118</v>
      </c>
      <c r="AM3992" t="s">
        <v>3891</v>
      </c>
      <c r="AN3992" t="s">
        <v>4547</v>
      </c>
      <c r="AO3992" t="str">
        <f>TEXT(A3992,"yyyy-mm-dd")</f>
        <v>2017-04-30</v>
      </c>
    </row>
    <row r="3993" spans="1:41">
      <c r="A3993" s="6" t="s">
        <v>4517</v>
      </c>
      <c r="B3993">
        <v>2017</v>
      </c>
      <c r="C3993">
        <v>4</v>
      </c>
      <c r="E3993" t="s">
        <v>2881</v>
      </c>
      <c r="F3993" t="s">
        <v>113</v>
      </c>
      <c r="G3993" t="s">
        <v>83</v>
      </c>
      <c r="H3993" t="s">
        <v>3889</v>
      </c>
      <c r="I3993">
        <v>2018</v>
      </c>
      <c r="K3993" s="6">
        <v>43465</v>
      </c>
      <c r="L3993">
        <v>20</v>
      </c>
      <c r="N3993" t="s">
        <v>185</v>
      </c>
      <c r="O3993" s="8">
        <v>8</v>
      </c>
      <c r="P3993" s="8">
        <v>8.1</v>
      </c>
      <c r="Q3993" s="8">
        <v>7.68</v>
      </c>
      <c r="R3993" s="8">
        <v>8.4</v>
      </c>
      <c r="S3993" s="8">
        <v>6.75</v>
      </c>
      <c r="T3993" s="8">
        <v>8.83</v>
      </c>
      <c r="U3993" s="8">
        <v>0.57999999999999996</v>
      </c>
      <c r="V3993" s="9">
        <v>19</v>
      </c>
      <c r="W3993" s="8">
        <v>0.72000000000000064</v>
      </c>
      <c r="X3993" s="8">
        <v>2.08</v>
      </c>
      <c r="Y3993" s="8">
        <v>-9.9999999999999645E-2</v>
      </c>
      <c r="Z3993" s="8">
        <v>-0.20000000000000107</v>
      </c>
      <c r="AA3993">
        <v>8.9999999999999858E-2</v>
      </c>
      <c r="AF3993" t="s">
        <v>3934</v>
      </c>
      <c r="AG3993" t="s">
        <v>2883</v>
      </c>
      <c r="AH3993" t="s">
        <v>2884</v>
      </c>
      <c r="AI3993" t="s">
        <v>230</v>
      </c>
      <c r="AJ3993" s="7">
        <v>43465</v>
      </c>
      <c r="AK3993" t="s">
        <v>4518</v>
      </c>
      <c r="AL3993" t="s">
        <v>2885</v>
      </c>
      <c r="AM3993" t="s">
        <v>3891</v>
      </c>
      <c r="AN3993" t="s">
        <v>4550</v>
      </c>
      <c r="AO3993" t="str">
        <f>TEXT(A3993,"yyyy-mm-dd")</f>
        <v>2017-04-30</v>
      </c>
    </row>
    <row r="3994" spans="1:41">
      <c r="A3994" s="6" t="s">
        <v>4517</v>
      </c>
      <c r="B3994">
        <v>2017</v>
      </c>
      <c r="C3994">
        <v>4</v>
      </c>
      <c r="E3994" t="s">
        <v>112</v>
      </c>
      <c r="F3994" t="s">
        <v>113</v>
      </c>
      <c r="G3994" t="s">
        <v>83</v>
      </c>
      <c r="H3994" t="s">
        <v>3453</v>
      </c>
      <c r="I3994">
        <v>2017</v>
      </c>
      <c r="K3994" s="6">
        <v>43100</v>
      </c>
      <c r="L3994">
        <v>8</v>
      </c>
      <c r="N3994" t="s">
        <v>182</v>
      </c>
      <c r="O3994" s="8">
        <v>7.04</v>
      </c>
      <c r="P3994" s="8">
        <v>7</v>
      </c>
      <c r="Q3994" s="8">
        <v>6.98</v>
      </c>
      <c r="R3994" s="8">
        <v>7.11</v>
      </c>
      <c r="S3994" s="8">
        <v>6.5</v>
      </c>
      <c r="T3994" s="8">
        <v>7.4</v>
      </c>
      <c r="U3994" s="8">
        <v>0.2</v>
      </c>
      <c r="V3994" s="9">
        <v>28</v>
      </c>
      <c r="W3994" s="8">
        <v>0.12999999999999989</v>
      </c>
      <c r="X3994" s="8">
        <v>0.90000000000000036</v>
      </c>
      <c r="Y3994" s="8">
        <v>4.0000000000000036E-2</v>
      </c>
      <c r="Z3994" s="8">
        <v>-0.12000000000000011</v>
      </c>
      <c r="AA3994">
        <v>-0.17999999999999972</v>
      </c>
      <c r="AF3994" t="s">
        <v>3493</v>
      </c>
      <c r="AG3994" t="s">
        <v>115</v>
      </c>
      <c r="AH3994" t="s">
        <v>116</v>
      </c>
      <c r="AI3994" t="s">
        <v>117</v>
      </c>
      <c r="AJ3994" s="7">
        <v>43100</v>
      </c>
      <c r="AK3994" t="s">
        <v>4518</v>
      </c>
      <c r="AL3994" t="s">
        <v>118</v>
      </c>
      <c r="AM3994" t="s">
        <v>3455</v>
      </c>
      <c r="AN3994" t="s">
        <v>4546</v>
      </c>
      <c r="AO3994" t="str">
        <f>TEXT(A3994,"yyyy-mm-dd")</f>
        <v>2017-04-30</v>
      </c>
    </row>
    <row r="3995" spans="1:41">
      <c r="A3995" s="6" t="s">
        <v>4517</v>
      </c>
      <c r="B3995">
        <v>2017</v>
      </c>
      <c r="C3995">
        <v>4</v>
      </c>
      <c r="E3995" t="s">
        <v>2881</v>
      </c>
      <c r="F3995" t="s">
        <v>113</v>
      </c>
      <c r="G3995" t="s">
        <v>83</v>
      </c>
      <c r="H3995" t="s">
        <v>3453</v>
      </c>
      <c r="I3995">
        <v>2017</v>
      </c>
      <c r="K3995" s="6">
        <v>43100</v>
      </c>
      <c r="L3995">
        <v>8</v>
      </c>
      <c r="N3995" t="s">
        <v>182</v>
      </c>
      <c r="O3995" s="8">
        <v>7.85</v>
      </c>
      <c r="P3995" s="8">
        <v>7.95</v>
      </c>
      <c r="Q3995" s="8">
        <v>7.5</v>
      </c>
      <c r="R3995" s="8">
        <v>8.1999999999999993</v>
      </c>
      <c r="S3995" s="8">
        <v>7.2</v>
      </c>
      <c r="T3995" s="8">
        <v>8.75</v>
      </c>
      <c r="U3995" s="8">
        <v>0.44</v>
      </c>
      <c r="V3995" s="9">
        <v>21</v>
      </c>
      <c r="W3995" s="8">
        <v>0.69999999999999929</v>
      </c>
      <c r="X3995" s="8">
        <v>1.5499999999999998</v>
      </c>
      <c r="Y3995" s="8">
        <v>-0.10000000000000053</v>
      </c>
      <c r="Z3995" s="8">
        <v>-0.10000000000000053</v>
      </c>
      <c r="AA3995">
        <v>0.27999999999999847</v>
      </c>
      <c r="AF3995" t="s">
        <v>3498</v>
      </c>
      <c r="AG3995" t="s">
        <v>2883</v>
      </c>
      <c r="AH3995" t="s">
        <v>2884</v>
      </c>
      <c r="AI3995" t="s">
        <v>117</v>
      </c>
      <c r="AJ3995" s="7">
        <v>43100</v>
      </c>
      <c r="AK3995" t="s">
        <v>4518</v>
      </c>
      <c r="AL3995" t="s">
        <v>2885</v>
      </c>
      <c r="AM3995" t="s">
        <v>3455</v>
      </c>
      <c r="AN3995" t="s">
        <v>4549</v>
      </c>
      <c r="AO3995" t="str">
        <f>TEXT(A3995,"yyyy-mm-dd")</f>
        <v>2017-04-30</v>
      </c>
    </row>
    <row r="3996" spans="1:41">
      <c r="A3996" s="6" t="s">
        <v>4552</v>
      </c>
      <c r="B3996">
        <v>2017</v>
      </c>
      <c r="C3996">
        <v>5</v>
      </c>
      <c r="E3996" t="s">
        <v>1907</v>
      </c>
      <c r="F3996" t="s">
        <v>1908</v>
      </c>
      <c r="G3996" t="s">
        <v>102</v>
      </c>
      <c r="H3996" t="s">
        <v>4502</v>
      </c>
      <c r="I3996">
        <v>2019</v>
      </c>
      <c r="J3996">
        <v>1</v>
      </c>
      <c r="K3996" s="6">
        <v>43555</v>
      </c>
      <c r="L3996">
        <v>22</v>
      </c>
      <c r="M3996">
        <v>7</v>
      </c>
      <c r="N3996" t="s">
        <v>167</v>
      </c>
      <c r="O3996" s="8">
        <v>7.16</v>
      </c>
      <c r="P3996" s="8">
        <v>7.25</v>
      </c>
      <c r="Q3996" s="8">
        <v>6.81</v>
      </c>
      <c r="R3996" s="8">
        <v>7.74</v>
      </c>
      <c r="S3996" s="8">
        <v>5.25</v>
      </c>
      <c r="T3996" s="8">
        <v>8.18</v>
      </c>
      <c r="U3996" s="8">
        <v>0.75</v>
      </c>
      <c r="V3996" s="9">
        <v>26</v>
      </c>
      <c r="W3996" s="8">
        <v>0.9300000000000006</v>
      </c>
      <c r="X3996" s="8">
        <v>2.9299999999999997</v>
      </c>
      <c r="Y3996" s="8">
        <v>-8.9999999999999858E-2</v>
      </c>
      <c r="Z3996" s="8">
        <v>0.25</v>
      </c>
      <c r="AA3996">
        <v>0.24000000000000021</v>
      </c>
      <c r="AF3996" t="s">
        <v>4503</v>
      </c>
      <c r="AG3996" t="s">
        <v>1910</v>
      </c>
      <c r="AH3996" t="s">
        <v>1911</v>
      </c>
      <c r="AI3996" t="s">
        <v>1944</v>
      </c>
      <c r="AJ3996" s="7">
        <v>43555</v>
      </c>
      <c r="AK3996" t="s">
        <v>4553</v>
      </c>
      <c r="AL3996" t="s">
        <v>1908</v>
      </c>
      <c r="AM3996" t="s">
        <v>4504</v>
      </c>
      <c r="AN3996" t="s">
        <v>4574</v>
      </c>
      <c r="AO3996" t="str">
        <f>TEXT(A3996,"yyyy-mm-dd")</f>
        <v>2017-05-31</v>
      </c>
    </row>
    <row r="3997" spans="1:41">
      <c r="A3997" s="6" t="s">
        <v>4552</v>
      </c>
      <c r="B3997">
        <v>2017</v>
      </c>
      <c r="C3997">
        <v>5</v>
      </c>
      <c r="E3997" t="s">
        <v>1907</v>
      </c>
      <c r="F3997" t="s">
        <v>1908</v>
      </c>
      <c r="G3997" t="s">
        <v>102</v>
      </c>
      <c r="H3997" t="s">
        <v>4379</v>
      </c>
      <c r="I3997">
        <v>2018</v>
      </c>
      <c r="J3997">
        <v>4</v>
      </c>
      <c r="K3997" s="6">
        <v>43465</v>
      </c>
      <c r="L3997">
        <v>19</v>
      </c>
      <c r="M3997">
        <v>6</v>
      </c>
      <c r="N3997" t="s">
        <v>195</v>
      </c>
      <c r="O3997" s="8">
        <v>7.21</v>
      </c>
      <c r="P3997" s="8">
        <v>7.25</v>
      </c>
      <c r="Q3997" s="8">
        <v>7</v>
      </c>
      <c r="R3997" s="8">
        <v>7.64</v>
      </c>
      <c r="S3997" s="8">
        <v>5.5</v>
      </c>
      <c r="T3997" s="8">
        <v>8.14</v>
      </c>
      <c r="U3997" s="8">
        <v>0.59</v>
      </c>
      <c r="V3997" s="9">
        <v>30</v>
      </c>
      <c r="W3997" s="8">
        <v>0.63999999999999968</v>
      </c>
      <c r="X3997" s="8">
        <v>2.6400000000000006</v>
      </c>
      <c r="Y3997" s="8">
        <v>-4.0000000000000036E-2</v>
      </c>
      <c r="Z3997" s="8">
        <v>4.9999999999999822E-2</v>
      </c>
      <c r="AA3997">
        <v>-0.11000000000000032</v>
      </c>
      <c r="AF3997" t="s">
        <v>4391</v>
      </c>
      <c r="AG3997" t="s">
        <v>1910</v>
      </c>
      <c r="AH3997" t="s">
        <v>1911</v>
      </c>
      <c r="AI3997" t="s">
        <v>1939</v>
      </c>
      <c r="AJ3997" s="7">
        <v>43465</v>
      </c>
      <c r="AK3997" t="s">
        <v>4553</v>
      </c>
      <c r="AL3997" t="s">
        <v>1908</v>
      </c>
      <c r="AM3997" t="s">
        <v>4381</v>
      </c>
      <c r="AN3997" t="s">
        <v>4573</v>
      </c>
      <c r="AO3997" t="str">
        <f>TEXT(A3997,"yyyy-mm-dd")</f>
        <v>2017-05-31</v>
      </c>
    </row>
    <row r="3998" spans="1:41">
      <c r="A3998" s="6" t="s">
        <v>4552</v>
      </c>
      <c r="B3998">
        <v>2017</v>
      </c>
      <c r="C3998">
        <v>5</v>
      </c>
      <c r="E3998" t="s">
        <v>1907</v>
      </c>
      <c r="F3998" t="s">
        <v>1908</v>
      </c>
      <c r="G3998" t="s">
        <v>102</v>
      </c>
      <c r="H3998" t="s">
        <v>4240</v>
      </c>
      <c r="I3998">
        <v>2018</v>
      </c>
      <c r="J3998">
        <v>3</v>
      </c>
      <c r="K3998" s="6">
        <v>43373</v>
      </c>
      <c r="L3998">
        <v>16</v>
      </c>
      <c r="M3998">
        <v>5</v>
      </c>
      <c r="N3998" t="s">
        <v>222</v>
      </c>
      <c r="O3998" s="8">
        <v>7.24</v>
      </c>
      <c r="P3998" s="8">
        <v>7.25</v>
      </c>
      <c r="Q3998" s="8">
        <v>7</v>
      </c>
      <c r="R3998" s="8">
        <v>7.5</v>
      </c>
      <c r="S3998" s="8">
        <v>5.75</v>
      </c>
      <c r="T3998" s="8">
        <v>8.1300000000000008</v>
      </c>
      <c r="U3998" s="8">
        <v>0.47</v>
      </c>
      <c r="V3998" s="9">
        <v>30</v>
      </c>
      <c r="W3998" s="8">
        <v>0.5</v>
      </c>
      <c r="X3998" s="8">
        <v>2.3800000000000008</v>
      </c>
      <c r="Y3998" s="8">
        <v>-9.9999999999997868E-3</v>
      </c>
      <c r="Z3998" s="8">
        <v>0</v>
      </c>
      <c r="AA3998">
        <v>0</v>
      </c>
      <c r="AF3998" t="s">
        <v>4241</v>
      </c>
      <c r="AG3998" t="s">
        <v>1910</v>
      </c>
      <c r="AH3998" t="s">
        <v>1911</v>
      </c>
      <c r="AI3998" t="s">
        <v>1934</v>
      </c>
      <c r="AJ3998" s="7">
        <v>43373</v>
      </c>
      <c r="AK3998" t="s">
        <v>4553</v>
      </c>
      <c r="AL3998" t="s">
        <v>1908</v>
      </c>
      <c r="AM3998" t="s">
        <v>4242</v>
      </c>
      <c r="AN3998" t="s">
        <v>4572</v>
      </c>
      <c r="AO3998" t="str">
        <f>TEXT(A3998,"yyyy-mm-dd")</f>
        <v>2017-05-31</v>
      </c>
    </row>
    <row r="3999" spans="1:41">
      <c r="A3999" s="6" t="s">
        <v>4552</v>
      </c>
      <c r="B3999">
        <v>2017</v>
      </c>
      <c r="C3999">
        <v>5</v>
      </c>
      <c r="E3999" t="s">
        <v>1907</v>
      </c>
      <c r="F3999" t="s">
        <v>1908</v>
      </c>
      <c r="G3999" t="s">
        <v>102</v>
      </c>
      <c r="H3999" t="s">
        <v>4137</v>
      </c>
      <c r="I3999">
        <v>2018</v>
      </c>
      <c r="J3999">
        <v>2</v>
      </c>
      <c r="K3999" s="6">
        <v>43281</v>
      </c>
      <c r="L3999">
        <v>13</v>
      </c>
      <c r="M3999">
        <v>4</v>
      </c>
      <c r="N3999" t="s">
        <v>252</v>
      </c>
      <c r="O3999" s="8">
        <v>7.29</v>
      </c>
      <c r="P3999" s="8">
        <v>7.25</v>
      </c>
      <c r="Q3999" s="8">
        <v>7</v>
      </c>
      <c r="R3999" s="8">
        <v>7.5</v>
      </c>
      <c r="S3999" s="8">
        <v>6.25</v>
      </c>
      <c r="T3999" s="8">
        <v>7.9</v>
      </c>
      <c r="U3999" s="8">
        <v>0.33</v>
      </c>
      <c r="V3999" s="9">
        <v>30</v>
      </c>
      <c r="W3999" s="8">
        <v>0.5</v>
      </c>
      <c r="X3999" s="8">
        <v>1.6500000000000004</v>
      </c>
      <c r="Y3999" s="8">
        <v>4.0000000000000036E-2</v>
      </c>
      <c r="Z3999" s="8">
        <v>0</v>
      </c>
      <c r="AA3999">
        <v>0</v>
      </c>
      <c r="AF3999" t="s">
        <v>4138</v>
      </c>
      <c r="AG3999" t="s">
        <v>1910</v>
      </c>
      <c r="AH3999" t="s">
        <v>1911</v>
      </c>
      <c r="AI3999" t="s">
        <v>1929</v>
      </c>
      <c r="AJ3999" s="7">
        <v>43281</v>
      </c>
      <c r="AK3999" t="s">
        <v>4553</v>
      </c>
      <c r="AL3999" t="s">
        <v>1908</v>
      </c>
      <c r="AM3999" t="s">
        <v>4139</v>
      </c>
      <c r="AN3999" t="s">
        <v>4571</v>
      </c>
      <c r="AO3999" t="str">
        <f>TEXT(A3999,"yyyy-mm-dd")</f>
        <v>2017-05-31</v>
      </c>
    </row>
    <row r="4000" spans="1:41">
      <c r="A4000" s="6" t="s">
        <v>4552</v>
      </c>
      <c r="B4000">
        <v>2017</v>
      </c>
      <c r="C4000">
        <v>5</v>
      </c>
      <c r="E4000" t="s">
        <v>1907</v>
      </c>
      <c r="F4000" t="s">
        <v>1908</v>
      </c>
      <c r="G4000" t="s">
        <v>102</v>
      </c>
      <c r="H4000" t="s">
        <v>4030</v>
      </c>
      <c r="I4000">
        <v>2018</v>
      </c>
      <c r="J4000">
        <v>1</v>
      </c>
      <c r="K4000" s="6">
        <v>43190</v>
      </c>
      <c r="L4000">
        <v>10</v>
      </c>
      <c r="M4000">
        <v>3</v>
      </c>
      <c r="N4000" t="s">
        <v>164</v>
      </c>
      <c r="O4000" s="8">
        <v>7.28</v>
      </c>
      <c r="P4000" s="8">
        <v>7.25</v>
      </c>
      <c r="Q4000" s="8">
        <v>7.25</v>
      </c>
      <c r="R4000" s="8">
        <v>7.45</v>
      </c>
      <c r="S4000" s="8">
        <v>6.75</v>
      </c>
      <c r="T4000" s="8">
        <v>7.98</v>
      </c>
      <c r="U4000" s="8">
        <v>0.24</v>
      </c>
      <c r="V4000" s="9">
        <v>30</v>
      </c>
      <c r="W4000" s="8">
        <v>0.20000000000000018</v>
      </c>
      <c r="X4000" s="8">
        <v>1.2300000000000004</v>
      </c>
      <c r="Y4000" s="8">
        <v>3.0000000000000249E-2</v>
      </c>
      <c r="Z4000" s="8">
        <v>0.25</v>
      </c>
      <c r="AA4000">
        <v>-4.9999999999999822E-2</v>
      </c>
      <c r="AF4000" t="s">
        <v>4031</v>
      </c>
      <c r="AG4000" t="s">
        <v>1910</v>
      </c>
      <c r="AH4000" t="s">
        <v>1911</v>
      </c>
      <c r="AI4000" t="s">
        <v>1924</v>
      </c>
      <c r="AJ4000" s="7">
        <v>43190</v>
      </c>
      <c r="AK4000" t="s">
        <v>4553</v>
      </c>
      <c r="AL4000" t="s">
        <v>1908</v>
      </c>
      <c r="AM4000" t="s">
        <v>4032</v>
      </c>
      <c r="AN4000" t="s">
        <v>4570</v>
      </c>
      <c r="AO4000" t="str">
        <f>TEXT(A4000,"yyyy-mm-dd")</f>
        <v>2017-05-31</v>
      </c>
    </row>
    <row r="4001" spans="1:41">
      <c r="A4001" s="6" t="s">
        <v>4552</v>
      </c>
      <c r="B4001">
        <v>2017</v>
      </c>
      <c r="C4001">
        <v>5</v>
      </c>
      <c r="E4001" t="s">
        <v>1907</v>
      </c>
      <c r="F4001" t="s">
        <v>1908</v>
      </c>
      <c r="G4001" t="s">
        <v>102</v>
      </c>
      <c r="H4001" t="s">
        <v>3908</v>
      </c>
      <c r="I4001">
        <v>2017</v>
      </c>
      <c r="J4001">
        <v>4</v>
      </c>
      <c r="K4001" s="6">
        <v>43100</v>
      </c>
      <c r="L4001">
        <v>7</v>
      </c>
      <c r="M4001">
        <v>2</v>
      </c>
      <c r="N4001" t="s">
        <v>192</v>
      </c>
      <c r="O4001" s="8">
        <v>7.23</v>
      </c>
      <c r="P4001" s="8">
        <v>7.25</v>
      </c>
      <c r="Q4001" s="8">
        <v>7.18</v>
      </c>
      <c r="R4001" s="8">
        <v>7.25</v>
      </c>
      <c r="S4001" s="8">
        <v>7</v>
      </c>
      <c r="T4001" s="8">
        <v>7.67</v>
      </c>
      <c r="U4001" s="8">
        <v>0.17</v>
      </c>
      <c r="V4001" s="9">
        <v>33</v>
      </c>
      <c r="W4001" s="8">
        <v>7.0000000000000284E-2</v>
      </c>
      <c r="X4001" s="8">
        <v>0.66999999999999993</v>
      </c>
      <c r="Y4001" s="8">
        <v>-1.9999999999999574E-2</v>
      </c>
      <c r="Z4001" s="8">
        <v>0.25</v>
      </c>
      <c r="AA4001">
        <v>7.0000000000000284E-2</v>
      </c>
      <c r="AF4001" t="s">
        <v>3919</v>
      </c>
      <c r="AG4001" t="s">
        <v>1910</v>
      </c>
      <c r="AH4001" t="s">
        <v>1911</v>
      </c>
      <c r="AI4001" t="s">
        <v>1919</v>
      </c>
      <c r="AJ4001" s="7">
        <v>43100</v>
      </c>
      <c r="AK4001" t="s">
        <v>4553</v>
      </c>
      <c r="AL4001" t="s">
        <v>1908</v>
      </c>
      <c r="AM4001" t="s">
        <v>3910</v>
      </c>
      <c r="AN4001" t="s">
        <v>4569</v>
      </c>
      <c r="AO4001" t="str">
        <f>TEXT(A4001,"yyyy-mm-dd")</f>
        <v>2017-05-31</v>
      </c>
    </row>
    <row r="4002" spans="1:41">
      <c r="A4002" s="6" t="s">
        <v>4552</v>
      </c>
      <c r="B4002">
        <v>2017</v>
      </c>
      <c r="C4002">
        <v>5</v>
      </c>
      <c r="E4002" t="s">
        <v>1907</v>
      </c>
      <c r="F4002" t="s">
        <v>1908</v>
      </c>
      <c r="G4002" t="s">
        <v>102</v>
      </c>
      <c r="H4002" t="s">
        <v>3804</v>
      </c>
      <c r="I4002">
        <v>2017</v>
      </c>
      <c r="J4002">
        <v>3</v>
      </c>
      <c r="K4002" s="6">
        <v>43008</v>
      </c>
      <c r="L4002">
        <v>4</v>
      </c>
      <c r="M4002">
        <v>1</v>
      </c>
      <c r="N4002" t="s">
        <v>219</v>
      </c>
      <c r="O4002" s="8">
        <v>7.12</v>
      </c>
      <c r="P4002" s="8">
        <v>7</v>
      </c>
      <c r="Q4002" s="8">
        <v>7</v>
      </c>
      <c r="R4002" s="8">
        <v>7.25</v>
      </c>
      <c r="S4002" s="8">
        <v>7</v>
      </c>
      <c r="T4002" s="8">
        <v>7.61</v>
      </c>
      <c r="U4002" s="8">
        <v>0.15</v>
      </c>
      <c r="V4002" s="9">
        <v>33</v>
      </c>
      <c r="W4002" s="8">
        <v>0.25</v>
      </c>
      <c r="X4002" s="8">
        <v>0.61000000000000032</v>
      </c>
      <c r="Y4002" s="8">
        <v>0.12000000000000011</v>
      </c>
      <c r="Z4002" s="8">
        <v>0.20999999999999996</v>
      </c>
      <c r="AA4002">
        <v>0</v>
      </c>
      <c r="AF4002" t="s">
        <v>3805</v>
      </c>
      <c r="AG4002" t="s">
        <v>1910</v>
      </c>
      <c r="AH4002" t="s">
        <v>1911</v>
      </c>
      <c r="AI4002" t="s">
        <v>1915</v>
      </c>
      <c r="AJ4002" s="7">
        <v>43008</v>
      </c>
      <c r="AK4002" t="s">
        <v>4553</v>
      </c>
      <c r="AL4002" t="s">
        <v>1908</v>
      </c>
      <c r="AM4002" t="s">
        <v>3806</v>
      </c>
      <c r="AN4002" t="s">
        <v>4568</v>
      </c>
      <c r="AO4002" t="str">
        <f>TEXT(A4002,"yyyy-mm-dd")</f>
        <v>2017-05-31</v>
      </c>
    </row>
    <row r="4003" spans="1:41">
      <c r="A4003" s="6" t="s">
        <v>4552</v>
      </c>
      <c r="B4003">
        <v>2017</v>
      </c>
      <c r="C4003">
        <v>5</v>
      </c>
      <c r="E4003" t="s">
        <v>1907</v>
      </c>
      <c r="F4003" t="s">
        <v>1908</v>
      </c>
      <c r="G4003" t="s">
        <v>102</v>
      </c>
      <c r="H4003" t="s">
        <v>3701</v>
      </c>
      <c r="I4003">
        <v>2017</v>
      </c>
      <c r="J4003">
        <v>2</v>
      </c>
      <c r="K4003" s="6">
        <v>42916</v>
      </c>
      <c r="L4003">
        <v>1</v>
      </c>
      <c r="M4003">
        <v>0</v>
      </c>
      <c r="N4003" t="s">
        <v>169</v>
      </c>
      <c r="O4003" s="8">
        <v>6.96</v>
      </c>
      <c r="P4003" s="8">
        <v>7</v>
      </c>
      <c r="Q4003" s="8">
        <v>6.95</v>
      </c>
      <c r="R4003" s="8">
        <v>7</v>
      </c>
      <c r="S4003" s="8">
        <v>6.75</v>
      </c>
      <c r="T4003" s="8">
        <v>7.35</v>
      </c>
      <c r="U4003" s="8">
        <v>0.12</v>
      </c>
      <c r="V4003" s="9">
        <v>33</v>
      </c>
      <c r="W4003" s="8">
        <v>4.9999999999999822E-2</v>
      </c>
      <c r="X4003" s="8">
        <v>0.59999999999999964</v>
      </c>
      <c r="Y4003" s="8">
        <v>-4.0000000000000036E-2</v>
      </c>
      <c r="Z4003" s="8">
        <v>0.25</v>
      </c>
      <c r="AA4003">
        <v>-0.20000000000000018</v>
      </c>
      <c r="AF4003" t="s">
        <v>3702</v>
      </c>
      <c r="AG4003" t="s">
        <v>1910</v>
      </c>
      <c r="AH4003" t="s">
        <v>1911</v>
      </c>
      <c r="AI4003" t="s">
        <v>1912</v>
      </c>
      <c r="AJ4003" s="7">
        <v>42916</v>
      </c>
      <c r="AK4003" t="s">
        <v>4553</v>
      </c>
      <c r="AL4003" t="s">
        <v>1908</v>
      </c>
      <c r="AM4003" t="s">
        <v>3703</v>
      </c>
      <c r="AN4003" t="s">
        <v>4567</v>
      </c>
      <c r="AO4003" t="str">
        <f>TEXT(A4003,"yyyy-mm-dd")</f>
        <v>2017-05-31</v>
      </c>
    </row>
    <row r="4004" spans="1:41">
      <c r="A4004" s="6" t="s">
        <v>4552</v>
      </c>
      <c r="B4004">
        <v>2017</v>
      </c>
      <c r="C4004">
        <v>5</v>
      </c>
      <c r="E4004" t="s">
        <v>100</v>
      </c>
      <c r="F4004" t="s">
        <v>101</v>
      </c>
      <c r="G4004" t="s">
        <v>83</v>
      </c>
      <c r="H4004" t="s">
        <v>4360</v>
      </c>
      <c r="I4004">
        <v>2019</v>
      </c>
      <c r="K4004" s="6">
        <v>43830</v>
      </c>
      <c r="L4004">
        <v>31</v>
      </c>
      <c r="N4004" t="s">
        <v>837</v>
      </c>
      <c r="O4004" s="8">
        <v>2.38</v>
      </c>
      <c r="P4004" s="8">
        <v>2.35</v>
      </c>
      <c r="Q4004" s="8">
        <v>2.0299999999999998</v>
      </c>
      <c r="R4004" s="8">
        <v>2.95</v>
      </c>
      <c r="S4004" s="8">
        <v>1</v>
      </c>
      <c r="T4004" s="8">
        <v>3.5</v>
      </c>
      <c r="U4004" s="8">
        <v>0.6</v>
      </c>
      <c r="V4004" s="9">
        <v>22</v>
      </c>
      <c r="W4004" s="8">
        <v>0.92000000000000037</v>
      </c>
      <c r="X4004" s="8">
        <v>2.5</v>
      </c>
      <c r="Y4004" s="8">
        <v>2.9999999999999805E-2</v>
      </c>
      <c r="Z4004" s="8">
        <v>-4.9999999999999822E-2</v>
      </c>
      <c r="AA4004">
        <v>0.17000000000000037</v>
      </c>
      <c r="AF4004" t="s">
        <v>10216</v>
      </c>
      <c r="AG4004" t="s">
        <v>9655</v>
      </c>
      <c r="AH4004" t="s">
        <v>9656</v>
      </c>
      <c r="AI4004" t="s">
        <v>9708</v>
      </c>
      <c r="AJ4004" s="7">
        <v>43830</v>
      </c>
      <c r="AK4004" t="s">
        <v>4553</v>
      </c>
      <c r="AL4004" t="s">
        <v>109</v>
      </c>
      <c r="AM4004" t="s">
        <v>4362</v>
      </c>
      <c r="AN4004" t="s">
        <v>10222</v>
      </c>
    </row>
    <row r="4005" spans="1:41">
      <c r="A4005" s="6" t="s">
        <v>4552</v>
      </c>
      <c r="B4005">
        <v>2017</v>
      </c>
      <c r="C4005">
        <v>5</v>
      </c>
      <c r="E4005" t="s">
        <v>100</v>
      </c>
      <c r="F4005" t="s">
        <v>101</v>
      </c>
      <c r="G4005" t="s">
        <v>102</v>
      </c>
      <c r="H4005" t="s">
        <v>4379</v>
      </c>
      <c r="I4005">
        <v>2018</v>
      </c>
      <c r="J4005">
        <v>4</v>
      </c>
      <c r="K4005" s="6">
        <v>43465</v>
      </c>
      <c r="L4005">
        <v>19</v>
      </c>
      <c r="M4005">
        <v>6</v>
      </c>
      <c r="N4005" t="s">
        <v>195</v>
      </c>
      <c r="O4005" s="8">
        <v>2.4300000000000002</v>
      </c>
      <c r="P4005" s="8">
        <v>2.35</v>
      </c>
      <c r="Q4005" s="8">
        <v>2.11</v>
      </c>
      <c r="R4005" s="8">
        <v>2.8</v>
      </c>
      <c r="S4005" s="8">
        <v>1.54</v>
      </c>
      <c r="T4005" s="8">
        <v>3.5</v>
      </c>
      <c r="U4005" s="8">
        <v>0.44</v>
      </c>
      <c r="V4005" s="9">
        <v>30</v>
      </c>
      <c r="W4005" s="8">
        <v>0.69</v>
      </c>
      <c r="X4005" s="8">
        <v>1.96</v>
      </c>
      <c r="Y4005" s="8">
        <v>8.0000000000000071E-2</v>
      </c>
      <c r="Z4005" s="8">
        <v>-4.9999999999999822E-2</v>
      </c>
      <c r="AA4005">
        <v>-9.9999999999997868E-3</v>
      </c>
      <c r="AF4005" t="s">
        <v>4380</v>
      </c>
      <c r="AG4005" t="s">
        <v>106</v>
      </c>
      <c r="AH4005" t="s">
        <v>107</v>
      </c>
      <c r="AI4005" t="s">
        <v>2670</v>
      </c>
      <c r="AJ4005" s="7">
        <v>43465</v>
      </c>
      <c r="AK4005" t="s">
        <v>4553</v>
      </c>
      <c r="AL4005" t="s">
        <v>109</v>
      </c>
      <c r="AM4005" t="s">
        <v>4381</v>
      </c>
      <c r="AN4005" t="s">
        <v>4566</v>
      </c>
      <c r="AO4005" t="str">
        <f>TEXT(A4005,"yyyy-mm-dd")</f>
        <v>2017-05-31</v>
      </c>
    </row>
    <row r="4006" spans="1:41">
      <c r="A4006" s="6" t="s">
        <v>4552</v>
      </c>
      <c r="B4006">
        <v>2017</v>
      </c>
      <c r="C4006">
        <v>5</v>
      </c>
      <c r="E4006" t="s">
        <v>100</v>
      </c>
      <c r="F4006" t="s">
        <v>101</v>
      </c>
      <c r="G4006" t="s">
        <v>83</v>
      </c>
      <c r="H4006" t="s">
        <v>3889</v>
      </c>
      <c r="I4006">
        <v>2018</v>
      </c>
      <c r="K4006" s="6">
        <v>43465</v>
      </c>
      <c r="L4006">
        <v>19</v>
      </c>
      <c r="N4006" t="s">
        <v>195</v>
      </c>
      <c r="O4006" s="8">
        <v>2.1800000000000002</v>
      </c>
      <c r="P4006" s="8">
        <v>2.2000000000000002</v>
      </c>
      <c r="Q4006" s="8">
        <v>2</v>
      </c>
      <c r="R4006" s="8">
        <v>2.4700000000000002</v>
      </c>
      <c r="S4006" s="8">
        <v>1.3</v>
      </c>
      <c r="T4006" s="8">
        <v>2.52</v>
      </c>
      <c r="U4006" s="8">
        <v>0.3</v>
      </c>
      <c r="V4006" s="9">
        <v>35</v>
      </c>
      <c r="W4006" s="8">
        <v>0.4700000000000002</v>
      </c>
      <c r="X4006" s="8">
        <v>1.22</v>
      </c>
      <c r="Y4006" s="8">
        <v>-2.0000000000000018E-2</v>
      </c>
      <c r="Z4006" s="8">
        <v>0</v>
      </c>
      <c r="AA4006">
        <v>0.12000000000000011</v>
      </c>
      <c r="AF4006" t="s">
        <v>10177</v>
      </c>
      <c r="AG4006" t="s">
        <v>9655</v>
      </c>
      <c r="AH4006" t="s">
        <v>9656</v>
      </c>
      <c r="AI4006" t="s">
        <v>9669</v>
      </c>
      <c r="AJ4006" s="7">
        <v>43465</v>
      </c>
      <c r="AK4006" t="s">
        <v>4553</v>
      </c>
      <c r="AL4006" t="s">
        <v>109</v>
      </c>
      <c r="AM4006" t="s">
        <v>3891</v>
      </c>
      <c r="AN4006" t="s">
        <v>10195</v>
      </c>
    </row>
    <row r="4007" spans="1:41">
      <c r="A4007" s="6" t="s">
        <v>4552</v>
      </c>
      <c r="B4007">
        <v>2017</v>
      </c>
      <c r="C4007">
        <v>5</v>
      </c>
      <c r="E4007" t="s">
        <v>100</v>
      </c>
      <c r="F4007" t="s">
        <v>101</v>
      </c>
      <c r="G4007" t="s">
        <v>102</v>
      </c>
      <c r="H4007" t="s">
        <v>4240</v>
      </c>
      <c r="I4007">
        <v>2018</v>
      </c>
      <c r="J4007">
        <v>3</v>
      </c>
      <c r="K4007" s="6">
        <v>43373</v>
      </c>
      <c r="L4007">
        <v>16</v>
      </c>
      <c r="M4007">
        <v>5</v>
      </c>
      <c r="N4007" t="s">
        <v>222</v>
      </c>
      <c r="O4007" s="8">
        <v>2.29</v>
      </c>
      <c r="P4007" s="8">
        <v>2.2999999999999998</v>
      </c>
      <c r="Q4007" s="8">
        <v>2.12</v>
      </c>
      <c r="R4007" s="8">
        <v>2.6</v>
      </c>
      <c r="S4007" s="8">
        <v>1.2</v>
      </c>
      <c r="T4007" s="8">
        <v>2.8</v>
      </c>
      <c r="U4007" s="8">
        <v>0.39</v>
      </c>
      <c r="V4007" s="9">
        <v>30</v>
      </c>
      <c r="W4007" s="8">
        <v>0.48</v>
      </c>
      <c r="X4007" s="8">
        <v>1.5999999999999999</v>
      </c>
      <c r="Y4007" s="8">
        <v>-9.9999999999997868E-3</v>
      </c>
      <c r="Z4007" s="8">
        <v>0</v>
      </c>
      <c r="AA4007">
        <v>0.12999999999999989</v>
      </c>
      <c r="AF4007" t="s">
        <v>4377</v>
      </c>
      <c r="AG4007" t="s">
        <v>106</v>
      </c>
      <c r="AH4007" t="s">
        <v>107</v>
      </c>
      <c r="AI4007" t="s">
        <v>2667</v>
      </c>
      <c r="AJ4007" s="7">
        <v>43373</v>
      </c>
      <c r="AK4007" t="s">
        <v>4553</v>
      </c>
      <c r="AL4007" t="s">
        <v>109</v>
      </c>
      <c r="AM4007" t="s">
        <v>4242</v>
      </c>
      <c r="AN4007" t="s">
        <v>4565</v>
      </c>
      <c r="AO4007" t="str">
        <f>TEXT(A4007,"yyyy-mm-dd")</f>
        <v>2017-05-31</v>
      </c>
    </row>
    <row r="4008" spans="1:41">
      <c r="A4008" s="6" t="s">
        <v>4552</v>
      </c>
      <c r="B4008">
        <v>2017</v>
      </c>
      <c r="C4008">
        <v>5</v>
      </c>
      <c r="E4008" t="s">
        <v>100</v>
      </c>
      <c r="F4008" t="s">
        <v>101</v>
      </c>
      <c r="G4008" t="s">
        <v>102</v>
      </c>
      <c r="H4008" t="s">
        <v>4137</v>
      </c>
      <c r="I4008">
        <v>2018</v>
      </c>
      <c r="J4008">
        <v>2</v>
      </c>
      <c r="K4008" s="6">
        <v>43281</v>
      </c>
      <c r="L4008">
        <v>13</v>
      </c>
      <c r="M4008">
        <v>4</v>
      </c>
      <c r="N4008" t="s">
        <v>252</v>
      </c>
      <c r="O4008" s="8">
        <v>2.27</v>
      </c>
      <c r="P4008" s="8">
        <v>2.2000000000000002</v>
      </c>
      <c r="Q4008" s="8">
        <v>2.0299999999999998</v>
      </c>
      <c r="R4008" s="8">
        <v>2.59</v>
      </c>
      <c r="S4008" s="8">
        <v>1.2</v>
      </c>
      <c r="T4008" s="8">
        <v>3.6</v>
      </c>
      <c r="U4008" s="8">
        <v>0.5</v>
      </c>
      <c r="V4008" s="9">
        <v>30</v>
      </c>
      <c r="W4008" s="8">
        <v>0.56000000000000005</v>
      </c>
      <c r="X4008" s="8">
        <v>2.4000000000000004</v>
      </c>
      <c r="Y4008" s="8">
        <v>6.999999999999984E-2</v>
      </c>
      <c r="Z4008" s="8">
        <v>0</v>
      </c>
      <c r="AA4008">
        <v>-0.18999999999999995</v>
      </c>
      <c r="AF4008" t="s">
        <v>4375</v>
      </c>
      <c r="AG4008" t="s">
        <v>106</v>
      </c>
      <c r="AH4008" t="s">
        <v>107</v>
      </c>
      <c r="AI4008" t="s">
        <v>502</v>
      </c>
      <c r="AJ4008" s="7">
        <v>43281</v>
      </c>
      <c r="AK4008" t="s">
        <v>4553</v>
      </c>
      <c r="AL4008" t="s">
        <v>109</v>
      </c>
      <c r="AM4008" t="s">
        <v>4139</v>
      </c>
      <c r="AN4008" t="s">
        <v>4564</v>
      </c>
      <c r="AO4008" t="str">
        <f>TEXT(A4008,"yyyy-mm-dd")</f>
        <v>2017-05-31</v>
      </c>
    </row>
    <row r="4009" spans="1:41">
      <c r="A4009" s="6" t="s">
        <v>4552</v>
      </c>
      <c r="B4009">
        <v>2017</v>
      </c>
      <c r="C4009">
        <v>5</v>
      </c>
      <c r="E4009" t="s">
        <v>100</v>
      </c>
      <c r="F4009" t="s">
        <v>101</v>
      </c>
      <c r="G4009" t="s">
        <v>102</v>
      </c>
      <c r="H4009" t="s">
        <v>4030</v>
      </c>
      <c r="I4009">
        <v>2018</v>
      </c>
      <c r="J4009">
        <v>1</v>
      </c>
      <c r="K4009" s="6">
        <v>43190</v>
      </c>
      <c r="L4009">
        <v>10</v>
      </c>
      <c r="M4009">
        <v>3</v>
      </c>
      <c r="N4009" t="s">
        <v>164</v>
      </c>
      <c r="O4009" s="8">
        <v>1.72</v>
      </c>
      <c r="P4009" s="8">
        <v>1.9</v>
      </c>
      <c r="Q4009" s="8">
        <v>1.43</v>
      </c>
      <c r="R4009" s="8">
        <v>2</v>
      </c>
      <c r="S4009" s="8">
        <v>0.2</v>
      </c>
      <c r="T4009" s="8">
        <v>2.7</v>
      </c>
      <c r="U4009" s="8">
        <v>0.52</v>
      </c>
      <c r="V4009" s="9">
        <v>30</v>
      </c>
      <c r="W4009" s="8">
        <v>0.57000000000000006</v>
      </c>
      <c r="X4009" s="8">
        <v>2.5</v>
      </c>
      <c r="Y4009" s="8">
        <v>-0.17999999999999994</v>
      </c>
      <c r="Z4009" s="8">
        <v>0</v>
      </c>
      <c r="AA4009">
        <v>-0.13999999999999968</v>
      </c>
      <c r="AF4009" t="s">
        <v>4373</v>
      </c>
      <c r="AG4009" t="s">
        <v>106</v>
      </c>
      <c r="AH4009" t="s">
        <v>107</v>
      </c>
      <c r="AI4009" t="s">
        <v>497</v>
      </c>
      <c r="AJ4009" s="7">
        <v>43190</v>
      </c>
      <c r="AK4009" t="s">
        <v>4553</v>
      </c>
      <c r="AL4009" t="s">
        <v>109</v>
      </c>
      <c r="AM4009" t="s">
        <v>4032</v>
      </c>
      <c r="AN4009" t="s">
        <v>4563</v>
      </c>
      <c r="AO4009" t="str">
        <f>TEXT(A4009,"yyyy-mm-dd")</f>
        <v>2017-05-31</v>
      </c>
    </row>
    <row r="4010" spans="1:41">
      <c r="A4010" s="6" t="s">
        <v>4552</v>
      </c>
      <c r="B4010">
        <v>2017</v>
      </c>
      <c r="C4010">
        <v>5</v>
      </c>
      <c r="E4010" t="s">
        <v>100</v>
      </c>
      <c r="F4010" t="s">
        <v>101</v>
      </c>
      <c r="G4010" t="s">
        <v>102</v>
      </c>
      <c r="H4010" t="s">
        <v>3908</v>
      </c>
      <c r="I4010">
        <v>2017</v>
      </c>
      <c r="J4010">
        <v>4</v>
      </c>
      <c r="K4010" s="6">
        <v>43100</v>
      </c>
      <c r="L4010">
        <v>7</v>
      </c>
      <c r="M4010">
        <v>2</v>
      </c>
      <c r="N4010" t="s">
        <v>192</v>
      </c>
      <c r="O4010" s="8">
        <v>1.63</v>
      </c>
      <c r="P4010" s="8">
        <v>1.6</v>
      </c>
      <c r="Q4010" s="8">
        <v>1.25</v>
      </c>
      <c r="R4010" s="8">
        <v>1.98</v>
      </c>
      <c r="S4010" s="8">
        <v>0.3</v>
      </c>
      <c r="T4010" s="8">
        <v>2.7</v>
      </c>
      <c r="U4010" s="8">
        <v>0.55000000000000004</v>
      </c>
      <c r="V4010" s="9">
        <v>34</v>
      </c>
      <c r="W4010" s="8">
        <v>0.73</v>
      </c>
      <c r="X4010" s="8">
        <v>2.4000000000000004</v>
      </c>
      <c r="Y4010" s="8">
        <v>2.9999999999999805E-2</v>
      </c>
      <c r="Z4010" s="8">
        <v>0</v>
      </c>
      <c r="AA4010">
        <v>-4.9999999999999822E-2</v>
      </c>
      <c r="AF4010" t="s">
        <v>3909</v>
      </c>
      <c r="AG4010" t="s">
        <v>106</v>
      </c>
      <c r="AH4010" t="s">
        <v>107</v>
      </c>
      <c r="AI4010" t="s">
        <v>427</v>
      </c>
      <c r="AJ4010" s="7">
        <v>43100</v>
      </c>
      <c r="AK4010" t="s">
        <v>4553</v>
      </c>
      <c r="AL4010" t="s">
        <v>109</v>
      </c>
      <c r="AM4010" t="s">
        <v>3910</v>
      </c>
      <c r="AN4010" t="s">
        <v>4562</v>
      </c>
      <c r="AO4010" t="str">
        <f>TEXT(A4010,"yyyy-mm-dd")</f>
        <v>2017-05-31</v>
      </c>
    </row>
    <row r="4011" spans="1:41">
      <c r="A4011" s="6" t="s">
        <v>4552</v>
      </c>
      <c r="B4011">
        <v>2017</v>
      </c>
      <c r="C4011">
        <v>5</v>
      </c>
      <c r="E4011" t="s">
        <v>100</v>
      </c>
      <c r="F4011" t="s">
        <v>101</v>
      </c>
      <c r="G4011" t="s">
        <v>83</v>
      </c>
      <c r="H4011" t="s">
        <v>3453</v>
      </c>
      <c r="I4011">
        <v>2017</v>
      </c>
      <c r="K4011" s="6">
        <v>43100</v>
      </c>
      <c r="L4011">
        <v>7</v>
      </c>
      <c r="N4011" t="s">
        <v>192</v>
      </c>
      <c r="O4011" s="8">
        <v>1.97</v>
      </c>
      <c r="P4011" s="8">
        <v>2</v>
      </c>
      <c r="Q4011" s="8">
        <v>1.9</v>
      </c>
      <c r="R4011" s="8">
        <v>2.1</v>
      </c>
      <c r="S4011" s="8">
        <v>1.47</v>
      </c>
      <c r="T4011" s="8">
        <v>2.5</v>
      </c>
      <c r="U4011" s="8">
        <v>0.25</v>
      </c>
      <c r="V4011" s="9">
        <v>35</v>
      </c>
      <c r="W4011" s="8">
        <v>0.20000000000000018</v>
      </c>
      <c r="X4011" s="8">
        <v>1.03</v>
      </c>
      <c r="Y4011" s="8">
        <v>-3.0000000000000027E-2</v>
      </c>
      <c r="Z4011" s="8">
        <v>0.30000000000000004</v>
      </c>
      <c r="AA4011">
        <v>-0.21999999999999975</v>
      </c>
      <c r="AF4011" t="s">
        <v>10138</v>
      </c>
      <c r="AG4011" t="s">
        <v>9655</v>
      </c>
      <c r="AH4011" t="s">
        <v>9656</v>
      </c>
      <c r="AI4011" t="s">
        <v>9657</v>
      </c>
      <c r="AJ4011" s="7">
        <v>43100</v>
      </c>
      <c r="AK4011" t="s">
        <v>4553</v>
      </c>
      <c r="AL4011" t="s">
        <v>109</v>
      </c>
      <c r="AM4011" t="s">
        <v>3455</v>
      </c>
      <c r="AN4011" t="s">
        <v>10168</v>
      </c>
    </row>
    <row r="4012" spans="1:41">
      <c r="A4012" s="6" t="s">
        <v>4552</v>
      </c>
      <c r="B4012">
        <v>2017</v>
      </c>
      <c r="C4012">
        <v>5</v>
      </c>
      <c r="E4012" t="s">
        <v>100</v>
      </c>
      <c r="F4012" t="s">
        <v>101</v>
      </c>
      <c r="G4012" t="s">
        <v>102</v>
      </c>
      <c r="H4012" t="s">
        <v>3804</v>
      </c>
      <c r="I4012">
        <v>2017</v>
      </c>
      <c r="J4012">
        <v>3</v>
      </c>
      <c r="K4012" s="6">
        <v>43008</v>
      </c>
      <c r="L4012">
        <v>4</v>
      </c>
      <c r="M4012">
        <v>1</v>
      </c>
      <c r="N4012" t="s">
        <v>219</v>
      </c>
      <c r="O4012" s="8">
        <v>1.85</v>
      </c>
      <c r="P4012" s="8">
        <v>1.8</v>
      </c>
      <c r="Q4012" s="8">
        <v>1.6</v>
      </c>
      <c r="R4012" s="8">
        <v>1.92</v>
      </c>
      <c r="S4012" s="8">
        <v>1.18</v>
      </c>
      <c r="T4012" s="8">
        <v>3.9</v>
      </c>
      <c r="U4012" s="8">
        <v>0.49</v>
      </c>
      <c r="V4012" s="9">
        <v>34</v>
      </c>
      <c r="W4012" s="8">
        <v>0.31999999999999984</v>
      </c>
      <c r="X4012" s="8">
        <v>2.7199999999999998</v>
      </c>
      <c r="Y4012" s="8">
        <v>5.0000000000000044E-2</v>
      </c>
      <c r="Z4012" s="8">
        <v>0.17999999999999994</v>
      </c>
      <c r="AA4012">
        <v>-0.11000000000000032</v>
      </c>
      <c r="AF4012" t="s">
        <v>3906</v>
      </c>
      <c r="AG4012" t="s">
        <v>106</v>
      </c>
      <c r="AH4012" t="s">
        <v>107</v>
      </c>
      <c r="AI4012" t="s">
        <v>340</v>
      </c>
      <c r="AJ4012" s="7">
        <v>43008</v>
      </c>
      <c r="AK4012" t="s">
        <v>4553</v>
      </c>
      <c r="AL4012" t="s">
        <v>109</v>
      </c>
      <c r="AM4012" t="s">
        <v>3806</v>
      </c>
      <c r="AN4012" t="s">
        <v>4561</v>
      </c>
      <c r="AO4012" t="str">
        <f>TEXT(A4012,"yyyy-mm-dd")</f>
        <v>2017-05-31</v>
      </c>
    </row>
    <row r="4013" spans="1:41">
      <c r="A4013" s="6" t="s">
        <v>4552</v>
      </c>
      <c r="B4013">
        <v>2017</v>
      </c>
      <c r="C4013">
        <v>5</v>
      </c>
      <c r="E4013" t="s">
        <v>100</v>
      </c>
      <c r="F4013" t="s">
        <v>101</v>
      </c>
      <c r="G4013" t="s">
        <v>102</v>
      </c>
      <c r="H4013" t="s">
        <v>3701</v>
      </c>
      <c r="I4013">
        <v>2017</v>
      </c>
      <c r="J4013">
        <v>2</v>
      </c>
      <c r="K4013" s="6">
        <v>42916</v>
      </c>
      <c r="L4013">
        <v>1</v>
      </c>
      <c r="M4013">
        <v>0</v>
      </c>
      <c r="N4013" t="s">
        <v>169</v>
      </c>
      <c r="O4013" s="8">
        <v>1.75</v>
      </c>
      <c r="P4013" s="8">
        <v>1.8</v>
      </c>
      <c r="Q4013" s="8">
        <v>1.41</v>
      </c>
      <c r="R4013" s="8">
        <v>2.1800000000000002</v>
      </c>
      <c r="S4013" s="8">
        <v>-1.8</v>
      </c>
      <c r="T4013" s="8">
        <v>2.8</v>
      </c>
      <c r="U4013" s="8">
        <v>0.84</v>
      </c>
      <c r="V4013" s="9">
        <v>34</v>
      </c>
      <c r="W4013" s="8">
        <v>0.77000000000000024</v>
      </c>
      <c r="X4013" s="8">
        <v>4.5999999999999996</v>
      </c>
      <c r="Y4013" s="8">
        <v>-5.0000000000000044E-2</v>
      </c>
      <c r="Z4013" s="8">
        <v>0</v>
      </c>
      <c r="AA4013">
        <v>0.12000000000000033</v>
      </c>
      <c r="AF4013" t="s">
        <v>3904</v>
      </c>
      <c r="AG4013" t="s">
        <v>106</v>
      </c>
      <c r="AH4013" t="s">
        <v>107</v>
      </c>
      <c r="AI4013" t="s">
        <v>108</v>
      </c>
      <c r="AJ4013" s="7">
        <v>42916</v>
      </c>
      <c r="AK4013" t="s">
        <v>4553</v>
      </c>
      <c r="AL4013" t="s">
        <v>109</v>
      </c>
      <c r="AM4013" t="s">
        <v>3703</v>
      </c>
      <c r="AN4013" t="s">
        <v>4560</v>
      </c>
      <c r="AO4013" t="str">
        <f>TEXT(A4013,"yyyy-mm-dd")</f>
        <v>2017-05-31</v>
      </c>
    </row>
    <row r="4014" spans="1:41">
      <c r="A4014" s="6" t="s">
        <v>4552</v>
      </c>
      <c r="B4014">
        <v>2017</v>
      </c>
      <c r="C4014">
        <v>5</v>
      </c>
      <c r="E4014" t="s">
        <v>2685</v>
      </c>
      <c r="F4014" t="s">
        <v>101</v>
      </c>
      <c r="G4014" t="s">
        <v>774</v>
      </c>
      <c r="H4014" t="s">
        <v>2686</v>
      </c>
      <c r="K4014" s="6"/>
      <c r="O4014" s="8">
        <v>2.75</v>
      </c>
      <c r="P4014" s="8">
        <v>2.7</v>
      </c>
      <c r="Q4014" s="8">
        <v>2.6</v>
      </c>
      <c r="R4014" s="8">
        <v>3</v>
      </c>
      <c r="S4014" s="8">
        <v>1.9</v>
      </c>
      <c r="T4014" s="8">
        <v>3.5</v>
      </c>
      <c r="U4014" s="8">
        <v>0.43</v>
      </c>
      <c r="V4014" s="9">
        <v>23</v>
      </c>
      <c r="W4014" s="8">
        <v>0.39999999999999991</v>
      </c>
      <c r="X4014" s="8">
        <v>1.6</v>
      </c>
      <c r="Y4014" s="8">
        <v>4.9999999999999822E-2</v>
      </c>
      <c r="Z4014" s="8">
        <v>0.10000000000000009</v>
      </c>
      <c r="AA4014">
        <v>-0.10000000000000009</v>
      </c>
      <c r="AF4014" t="s">
        <v>2687</v>
      </c>
      <c r="AG4014" t="s">
        <v>2688</v>
      </c>
      <c r="AH4014" t="s">
        <v>2689</v>
      </c>
      <c r="AI4014" t="s">
        <v>2690</v>
      </c>
      <c r="AJ4014" s="7"/>
      <c r="AK4014" t="s">
        <v>4553</v>
      </c>
      <c r="AL4014" t="s">
        <v>109</v>
      </c>
      <c r="AM4014" t="s">
        <v>2686</v>
      </c>
      <c r="AN4014" t="s">
        <v>4579</v>
      </c>
      <c r="AO4014" t="str">
        <f>TEXT(A4014,"yyyy-mm-dd")</f>
        <v>2017-05-31</v>
      </c>
    </row>
    <row r="4015" spans="1:41">
      <c r="A4015" s="6" t="s">
        <v>4552</v>
      </c>
      <c r="B4015">
        <v>2017</v>
      </c>
      <c r="C4015">
        <v>5</v>
      </c>
      <c r="E4015" t="s">
        <v>81</v>
      </c>
      <c r="F4015" t="s">
        <v>82</v>
      </c>
      <c r="G4015" t="s">
        <v>83</v>
      </c>
      <c r="H4015" t="s">
        <v>4360</v>
      </c>
      <c r="I4015">
        <v>2019</v>
      </c>
      <c r="K4015" s="6">
        <v>43830</v>
      </c>
      <c r="L4015">
        <v>31</v>
      </c>
      <c r="N4015" t="s">
        <v>837</v>
      </c>
      <c r="O4015" s="8">
        <v>3.56</v>
      </c>
      <c r="P4015" s="8">
        <v>3.5</v>
      </c>
      <c r="Q4015" s="8">
        <v>3.3</v>
      </c>
      <c r="R4015" s="8">
        <v>3.79</v>
      </c>
      <c r="S4015" s="8">
        <v>2.5</v>
      </c>
      <c r="T4015" s="8">
        <v>5.5</v>
      </c>
      <c r="U4015" s="8">
        <v>0.52</v>
      </c>
      <c r="V4015" s="9">
        <v>30</v>
      </c>
      <c r="W4015" s="8">
        <v>0.49000000000000021</v>
      </c>
      <c r="X4015" s="8">
        <v>3</v>
      </c>
      <c r="Y4015" s="8">
        <v>6.0000000000000053E-2</v>
      </c>
      <c r="Z4015" s="8">
        <v>6.0000000000000053E-2</v>
      </c>
      <c r="AA4015">
        <v>9.0000000000000302E-2</v>
      </c>
      <c r="AF4015" t="s">
        <v>4361</v>
      </c>
      <c r="AG4015" t="s">
        <v>87</v>
      </c>
      <c r="AH4015" t="s">
        <v>88</v>
      </c>
      <c r="AI4015" t="s">
        <v>359</v>
      </c>
      <c r="AJ4015" s="7">
        <v>43830</v>
      </c>
      <c r="AK4015" t="s">
        <v>4553</v>
      </c>
      <c r="AL4015" t="s">
        <v>91</v>
      </c>
      <c r="AM4015" t="s">
        <v>4362</v>
      </c>
      <c r="AN4015" t="s">
        <v>4556</v>
      </c>
      <c r="AO4015" t="str">
        <f>TEXT(A4015,"yyyy-mm-dd")</f>
        <v>2017-05-31</v>
      </c>
    </row>
    <row r="4016" spans="1:41">
      <c r="A4016" s="6" t="s">
        <v>4552</v>
      </c>
      <c r="B4016">
        <v>2017</v>
      </c>
      <c r="C4016">
        <v>5</v>
      </c>
      <c r="E4016" t="s">
        <v>392</v>
      </c>
      <c r="F4016" t="s">
        <v>82</v>
      </c>
      <c r="G4016" t="s">
        <v>83</v>
      </c>
      <c r="H4016" t="s">
        <v>4360</v>
      </c>
      <c r="I4016">
        <v>2019</v>
      </c>
      <c r="K4016" s="6">
        <v>43830</v>
      </c>
      <c r="L4016">
        <v>31</v>
      </c>
      <c r="N4016" t="s">
        <v>837</v>
      </c>
      <c r="O4016" s="8">
        <v>3.51</v>
      </c>
      <c r="P4016" s="8">
        <v>3.45</v>
      </c>
      <c r="Q4016" s="8">
        <v>3.3</v>
      </c>
      <c r="R4016" s="8">
        <v>3.63</v>
      </c>
      <c r="S4016" s="8">
        <v>2.85</v>
      </c>
      <c r="T4016" s="8">
        <v>5.3</v>
      </c>
      <c r="U4016" s="8">
        <v>0.47</v>
      </c>
      <c r="V4016" s="9">
        <v>24</v>
      </c>
      <c r="W4016" s="8">
        <v>0.33000000000000007</v>
      </c>
      <c r="X4016" s="8">
        <v>2.4499999999999997</v>
      </c>
      <c r="Y4016" s="8">
        <v>5.9999999999999609E-2</v>
      </c>
      <c r="Z4016" s="8">
        <v>5.0000000000000266E-2</v>
      </c>
      <c r="AA4016">
        <v>-0.18000000000000016</v>
      </c>
      <c r="AF4016" t="s">
        <v>4361</v>
      </c>
      <c r="AG4016" t="s">
        <v>87</v>
      </c>
      <c r="AH4016" t="s">
        <v>88</v>
      </c>
      <c r="AI4016" t="s">
        <v>359</v>
      </c>
      <c r="AJ4016" s="7">
        <v>43830</v>
      </c>
      <c r="AK4016" t="s">
        <v>4553</v>
      </c>
      <c r="AL4016" t="s">
        <v>393</v>
      </c>
      <c r="AM4016" t="s">
        <v>4362</v>
      </c>
      <c r="AN4016" t="s">
        <v>4559</v>
      </c>
      <c r="AO4016" t="str">
        <f>TEXT(A4016,"yyyy-mm-dd")</f>
        <v>2017-05-31</v>
      </c>
    </row>
    <row r="4017" spans="1:41">
      <c r="A4017" s="6" t="s">
        <v>4552</v>
      </c>
      <c r="B4017">
        <v>2017</v>
      </c>
      <c r="C4017">
        <v>5</v>
      </c>
      <c r="E4017" t="s">
        <v>81</v>
      </c>
      <c r="F4017" t="s">
        <v>82</v>
      </c>
      <c r="G4017" t="s">
        <v>83</v>
      </c>
      <c r="H4017" t="s">
        <v>3889</v>
      </c>
      <c r="I4017">
        <v>2018</v>
      </c>
      <c r="K4017" s="6">
        <v>43465</v>
      </c>
      <c r="L4017">
        <v>19</v>
      </c>
      <c r="N4017" t="s">
        <v>195</v>
      </c>
      <c r="O4017" s="8">
        <v>3.88</v>
      </c>
      <c r="P4017" s="8">
        <v>3.84</v>
      </c>
      <c r="Q4017" s="8">
        <v>3.54</v>
      </c>
      <c r="R4017" s="8">
        <v>4.12</v>
      </c>
      <c r="S4017" s="8">
        <v>2.97</v>
      </c>
      <c r="T4017" s="8">
        <v>6.01</v>
      </c>
      <c r="U4017" s="8">
        <v>0.61</v>
      </c>
      <c r="V4017" s="9">
        <v>36</v>
      </c>
      <c r="W4017" s="8">
        <v>0.58000000000000007</v>
      </c>
      <c r="X4017" s="8">
        <v>3.0399999999999996</v>
      </c>
      <c r="Y4017" s="8">
        <v>4.0000000000000036E-2</v>
      </c>
      <c r="Z4017" s="8">
        <v>0.13999999999999968</v>
      </c>
      <c r="AA4017">
        <v>-8.9999999999999858E-2</v>
      </c>
      <c r="AF4017" t="s">
        <v>3890</v>
      </c>
      <c r="AG4017" t="s">
        <v>87</v>
      </c>
      <c r="AH4017" t="s">
        <v>88</v>
      </c>
      <c r="AI4017" t="s">
        <v>97</v>
      </c>
      <c r="AJ4017" s="7">
        <v>43465</v>
      </c>
      <c r="AK4017" t="s">
        <v>4553</v>
      </c>
      <c r="AL4017" t="s">
        <v>91</v>
      </c>
      <c r="AM4017" t="s">
        <v>3891</v>
      </c>
      <c r="AN4017" t="s">
        <v>4555</v>
      </c>
      <c r="AO4017" t="str">
        <f>TEXT(A4017,"yyyy-mm-dd")</f>
        <v>2017-05-31</v>
      </c>
    </row>
    <row r="4018" spans="1:41">
      <c r="A4018" s="6" t="s">
        <v>4552</v>
      </c>
      <c r="B4018">
        <v>2017</v>
      </c>
      <c r="C4018">
        <v>5</v>
      </c>
      <c r="E4018" t="s">
        <v>392</v>
      </c>
      <c r="F4018" t="s">
        <v>82</v>
      </c>
      <c r="G4018" t="s">
        <v>83</v>
      </c>
      <c r="H4018" t="s">
        <v>3889</v>
      </c>
      <c r="I4018">
        <v>2018</v>
      </c>
      <c r="K4018" s="6">
        <v>43465</v>
      </c>
      <c r="L4018">
        <v>19</v>
      </c>
      <c r="N4018" t="s">
        <v>195</v>
      </c>
      <c r="O4018" s="8">
        <v>3.73</v>
      </c>
      <c r="P4018" s="8">
        <v>3.7</v>
      </c>
      <c r="Q4018" s="8">
        <v>3.5</v>
      </c>
      <c r="R4018" s="8">
        <v>3.84</v>
      </c>
      <c r="S4018" s="8">
        <v>3.05</v>
      </c>
      <c r="T4018" s="8">
        <v>5.1100000000000003</v>
      </c>
      <c r="U4018" s="8">
        <v>0.44</v>
      </c>
      <c r="V4018" s="9">
        <v>32</v>
      </c>
      <c r="W4018" s="8">
        <v>0.33999999999999986</v>
      </c>
      <c r="X4018" s="8">
        <v>2.0600000000000005</v>
      </c>
      <c r="Y4018" s="8">
        <v>2.9999999999999805E-2</v>
      </c>
      <c r="Z4018" s="8">
        <v>0.10000000000000009</v>
      </c>
      <c r="AA4018">
        <v>-0.12000000000000011</v>
      </c>
      <c r="AF4018" t="s">
        <v>3890</v>
      </c>
      <c r="AG4018" t="s">
        <v>87</v>
      </c>
      <c r="AH4018" t="s">
        <v>88</v>
      </c>
      <c r="AI4018" t="s">
        <v>97</v>
      </c>
      <c r="AJ4018" s="7">
        <v>43465</v>
      </c>
      <c r="AK4018" t="s">
        <v>4553</v>
      </c>
      <c r="AL4018" t="s">
        <v>393</v>
      </c>
      <c r="AM4018" t="s">
        <v>3891</v>
      </c>
      <c r="AN4018" t="s">
        <v>4558</v>
      </c>
      <c r="AO4018" t="str">
        <f>TEXT(A4018,"yyyy-mm-dd")</f>
        <v>2017-05-31</v>
      </c>
    </row>
    <row r="4019" spans="1:41">
      <c r="A4019" s="6" t="s">
        <v>4552</v>
      </c>
      <c r="B4019">
        <v>2017</v>
      </c>
      <c r="C4019">
        <v>5</v>
      </c>
      <c r="E4019" t="s">
        <v>81</v>
      </c>
      <c r="F4019" t="s">
        <v>82</v>
      </c>
      <c r="G4019" t="s">
        <v>83</v>
      </c>
      <c r="H4019" t="s">
        <v>3453</v>
      </c>
      <c r="I4019">
        <v>2017</v>
      </c>
      <c r="K4019" s="6">
        <v>43100</v>
      </c>
      <c r="L4019">
        <v>7</v>
      </c>
      <c r="N4019" t="s">
        <v>192</v>
      </c>
      <c r="O4019" s="8">
        <v>5.9</v>
      </c>
      <c r="P4019" s="8">
        <v>5.9</v>
      </c>
      <c r="Q4019" s="8">
        <v>5.75</v>
      </c>
      <c r="R4019" s="8">
        <v>6.11</v>
      </c>
      <c r="S4019" s="8">
        <v>5.31</v>
      </c>
      <c r="T4019" s="8">
        <v>6.41</v>
      </c>
      <c r="U4019" s="8">
        <v>0.25</v>
      </c>
      <c r="V4019" s="9">
        <v>36</v>
      </c>
      <c r="W4019" s="8">
        <v>0.36000000000000032</v>
      </c>
      <c r="X4019" s="8">
        <v>1.1000000000000005</v>
      </c>
      <c r="Y4019" s="8">
        <v>0</v>
      </c>
      <c r="Z4019" s="8">
        <v>0.20000000000000018</v>
      </c>
      <c r="AA4019">
        <v>4.9999999999999822E-2</v>
      </c>
      <c r="AF4019" t="s">
        <v>3454</v>
      </c>
      <c r="AG4019" t="s">
        <v>87</v>
      </c>
      <c r="AH4019" t="s">
        <v>88</v>
      </c>
      <c r="AI4019" t="s">
        <v>89</v>
      </c>
      <c r="AJ4019" s="7">
        <v>43100</v>
      </c>
      <c r="AK4019" t="s">
        <v>4553</v>
      </c>
      <c r="AL4019" t="s">
        <v>91</v>
      </c>
      <c r="AM4019" t="s">
        <v>3455</v>
      </c>
      <c r="AN4019" t="s">
        <v>4554</v>
      </c>
      <c r="AO4019" t="str">
        <f>TEXT(A4019,"yyyy-mm-dd")</f>
        <v>2017-05-31</v>
      </c>
    </row>
    <row r="4020" spans="1:41">
      <c r="A4020" s="6" t="s">
        <v>4552</v>
      </c>
      <c r="B4020">
        <v>2017</v>
      </c>
      <c r="C4020">
        <v>5</v>
      </c>
      <c r="E4020" t="s">
        <v>392</v>
      </c>
      <c r="F4020" t="s">
        <v>82</v>
      </c>
      <c r="G4020" t="s">
        <v>83</v>
      </c>
      <c r="H4020" t="s">
        <v>3453</v>
      </c>
      <c r="I4020">
        <v>2017</v>
      </c>
      <c r="K4020" s="6">
        <v>43100</v>
      </c>
      <c r="L4020">
        <v>7</v>
      </c>
      <c r="N4020" t="s">
        <v>192</v>
      </c>
      <c r="O4020" s="8">
        <v>4.82</v>
      </c>
      <c r="P4020" s="8">
        <v>4.84</v>
      </c>
      <c r="Q4020" s="8">
        <v>4.7</v>
      </c>
      <c r="R4020" s="8">
        <v>5</v>
      </c>
      <c r="S4020" s="8">
        <v>4.13</v>
      </c>
      <c r="T4020" s="8">
        <v>5.12</v>
      </c>
      <c r="U4020" s="8">
        <v>0.23</v>
      </c>
      <c r="V4020" s="9">
        <v>32</v>
      </c>
      <c r="W4020" s="8">
        <v>0.29999999999999982</v>
      </c>
      <c r="X4020" s="8">
        <v>0.99000000000000021</v>
      </c>
      <c r="Y4020" s="8">
        <v>-1.9999999999999574E-2</v>
      </c>
      <c r="Z4020" s="8">
        <v>9.9999999999997868E-3</v>
      </c>
      <c r="AA4020">
        <v>-5.0000000000000711E-2</v>
      </c>
      <c r="AF4020" t="s">
        <v>3454</v>
      </c>
      <c r="AG4020" t="s">
        <v>87</v>
      </c>
      <c r="AH4020" t="s">
        <v>88</v>
      </c>
      <c r="AI4020" t="s">
        <v>89</v>
      </c>
      <c r="AJ4020" s="7">
        <v>43100</v>
      </c>
      <c r="AK4020" t="s">
        <v>4553</v>
      </c>
      <c r="AL4020" t="s">
        <v>393</v>
      </c>
      <c r="AM4020" t="s">
        <v>3455</v>
      </c>
      <c r="AN4020" t="s">
        <v>4557</v>
      </c>
      <c r="AO4020" t="str">
        <f>TEXT(A4020,"yyyy-mm-dd")</f>
        <v>2017-05-31</v>
      </c>
    </row>
    <row r="4021" spans="1:41">
      <c r="A4021" s="6" t="s">
        <v>4552</v>
      </c>
      <c r="B4021">
        <v>2017</v>
      </c>
      <c r="C4021">
        <v>5</v>
      </c>
      <c r="E4021" t="s">
        <v>81</v>
      </c>
      <c r="F4021" t="s">
        <v>82</v>
      </c>
      <c r="G4021" t="s">
        <v>774</v>
      </c>
      <c r="H4021" t="s">
        <v>775</v>
      </c>
      <c r="K4021" s="6"/>
      <c r="O4021" s="8">
        <v>3.55</v>
      </c>
      <c r="P4021" s="8">
        <v>3.5</v>
      </c>
      <c r="Q4021" s="8">
        <v>3.35</v>
      </c>
      <c r="R4021" s="8">
        <v>3.61</v>
      </c>
      <c r="S4021" s="8">
        <v>3</v>
      </c>
      <c r="T4021" s="8">
        <v>5</v>
      </c>
      <c r="U4021" s="8">
        <v>0.4</v>
      </c>
      <c r="V4021" s="9">
        <v>31</v>
      </c>
      <c r="W4021" s="8">
        <v>0.25999999999999979</v>
      </c>
      <c r="X4021" s="8">
        <v>2</v>
      </c>
      <c r="Y4021" s="8">
        <v>4.9999999999999822E-2</v>
      </c>
      <c r="Z4021" s="8">
        <v>0</v>
      </c>
      <c r="AA4021">
        <v>-0.19000000000000039</v>
      </c>
      <c r="AF4021" t="s">
        <v>776</v>
      </c>
      <c r="AG4021" t="s">
        <v>777</v>
      </c>
      <c r="AH4021" t="s">
        <v>778</v>
      </c>
      <c r="AI4021" t="s">
        <v>779</v>
      </c>
      <c r="AJ4021" s="7"/>
      <c r="AK4021" t="s">
        <v>4553</v>
      </c>
      <c r="AL4021" t="s">
        <v>91</v>
      </c>
      <c r="AM4021" t="s">
        <v>775</v>
      </c>
      <c r="AN4021" t="s">
        <v>4575</v>
      </c>
      <c r="AO4021" t="str">
        <f>TEXT(A4021,"yyyy-mm-dd")</f>
        <v>2017-05-31</v>
      </c>
    </row>
    <row r="4022" spans="1:41">
      <c r="A4022" s="6" t="s">
        <v>4552</v>
      </c>
      <c r="B4022">
        <v>2017</v>
      </c>
      <c r="C4022">
        <v>5</v>
      </c>
      <c r="E4022" t="s">
        <v>81</v>
      </c>
      <c r="F4022" t="s">
        <v>82</v>
      </c>
      <c r="G4022" t="s">
        <v>774</v>
      </c>
      <c r="H4022" t="s">
        <v>1536</v>
      </c>
      <c r="K4022" s="6"/>
      <c r="O4022" s="8">
        <v>3.45</v>
      </c>
      <c r="P4022" s="8">
        <v>3.45</v>
      </c>
      <c r="Q4022" s="8">
        <v>3.23</v>
      </c>
      <c r="R4022" s="8">
        <v>3.57</v>
      </c>
      <c r="S4022" s="8">
        <v>3</v>
      </c>
      <c r="T4022" s="8">
        <v>4.5</v>
      </c>
      <c r="U4022" s="8">
        <v>0.34</v>
      </c>
      <c r="V4022" s="9">
        <v>30</v>
      </c>
      <c r="W4022" s="8">
        <v>0.33999999999999986</v>
      </c>
      <c r="X4022" s="8">
        <v>1.5</v>
      </c>
      <c r="Y4022" s="8">
        <v>0</v>
      </c>
      <c r="Z4022" s="8">
        <v>5.0000000000000266E-2</v>
      </c>
      <c r="AA4022">
        <v>-6.0000000000000053E-2</v>
      </c>
      <c r="AF4022" t="s">
        <v>1537</v>
      </c>
      <c r="AG4022" t="s">
        <v>777</v>
      </c>
      <c r="AH4022" t="s">
        <v>778</v>
      </c>
      <c r="AI4022" t="s">
        <v>1538</v>
      </c>
      <c r="AJ4022" s="7"/>
      <c r="AK4022" t="s">
        <v>4553</v>
      </c>
      <c r="AL4022" t="s">
        <v>91</v>
      </c>
      <c r="AM4022" t="s">
        <v>1536</v>
      </c>
      <c r="AN4022" t="s">
        <v>4576</v>
      </c>
      <c r="AO4022" t="str">
        <f>TEXT(A4022,"yyyy-mm-dd")</f>
        <v>2017-05-31</v>
      </c>
    </row>
    <row r="4023" spans="1:41">
      <c r="A4023" s="6" t="s">
        <v>4552</v>
      </c>
      <c r="B4023">
        <v>2017</v>
      </c>
      <c r="C4023">
        <v>5</v>
      </c>
      <c r="E4023" t="s">
        <v>392</v>
      </c>
      <c r="F4023" t="s">
        <v>82</v>
      </c>
      <c r="G4023" t="s">
        <v>774</v>
      </c>
      <c r="H4023" t="s">
        <v>775</v>
      </c>
      <c r="K4023" s="6"/>
      <c r="O4023" s="8">
        <v>3.47</v>
      </c>
      <c r="P4023" s="8">
        <v>3.4</v>
      </c>
      <c r="Q4023" s="8">
        <v>3.25</v>
      </c>
      <c r="R4023" s="8">
        <v>3.5</v>
      </c>
      <c r="S4023" s="8">
        <v>3</v>
      </c>
      <c r="T4023" s="8">
        <v>5</v>
      </c>
      <c r="U4023" s="8">
        <v>0.41</v>
      </c>
      <c r="V4023" s="9">
        <v>26</v>
      </c>
      <c r="W4023" s="8">
        <v>0.25</v>
      </c>
      <c r="X4023" s="8">
        <v>2</v>
      </c>
      <c r="Y4023" s="8">
        <v>7.0000000000000284E-2</v>
      </c>
      <c r="Z4023" s="8">
        <v>0</v>
      </c>
      <c r="AA4023">
        <v>-0.18999999999999995</v>
      </c>
      <c r="AF4023" t="s">
        <v>776</v>
      </c>
      <c r="AG4023" t="s">
        <v>777</v>
      </c>
      <c r="AH4023" t="s">
        <v>778</v>
      </c>
      <c r="AI4023" t="s">
        <v>779</v>
      </c>
      <c r="AJ4023" s="7"/>
      <c r="AK4023" t="s">
        <v>4553</v>
      </c>
      <c r="AL4023" t="s">
        <v>393</v>
      </c>
      <c r="AM4023" t="s">
        <v>775</v>
      </c>
      <c r="AN4023" t="s">
        <v>4577</v>
      </c>
      <c r="AO4023" t="str">
        <f>TEXT(A4023,"yyyy-mm-dd")</f>
        <v>2017-05-31</v>
      </c>
    </row>
    <row r="4024" spans="1:41">
      <c r="A4024" s="6" t="s">
        <v>4552</v>
      </c>
      <c r="B4024">
        <v>2017</v>
      </c>
      <c r="C4024">
        <v>5</v>
      </c>
      <c r="E4024" t="s">
        <v>392</v>
      </c>
      <c r="F4024" t="s">
        <v>82</v>
      </c>
      <c r="G4024" t="s">
        <v>774</v>
      </c>
      <c r="H4024" t="s">
        <v>1536</v>
      </c>
      <c r="K4024" s="6"/>
      <c r="O4024" s="8">
        <v>3.38</v>
      </c>
      <c r="P4024" s="8">
        <v>3.33</v>
      </c>
      <c r="Q4024" s="8">
        <v>3.22</v>
      </c>
      <c r="R4024" s="8">
        <v>3.5</v>
      </c>
      <c r="S4024" s="8">
        <v>2.41</v>
      </c>
      <c r="T4024" s="8">
        <v>4.5</v>
      </c>
      <c r="U4024" s="8">
        <v>0.4</v>
      </c>
      <c r="V4024" s="9">
        <v>24</v>
      </c>
      <c r="W4024" s="8">
        <v>0.2799999999999998</v>
      </c>
      <c r="X4024" s="8">
        <v>2.09</v>
      </c>
      <c r="Y4024" s="8">
        <v>4.9999999999999822E-2</v>
      </c>
      <c r="Z4024" s="8">
        <v>3.0000000000000249E-2</v>
      </c>
      <c r="AA4024">
        <v>2.9999999999999805E-2</v>
      </c>
      <c r="AF4024" t="s">
        <v>1537</v>
      </c>
      <c r="AG4024" t="s">
        <v>777</v>
      </c>
      <c r="AH4024" t="s">
        <v>778</v>
      </c>
      <c r="AI4024" t="s">
        <v>1538</v>
      </c>
      <c r="AJ4024" s="7"/>
      <c r="AK4024" t="s">
        <v>4553</v>
      </c>
      <c r="AL4024" t="s">
        <v>393</v>
      </c>
      <c r="AM4024" t="s">
        <v>1536</v>
      </c>
      <c r="AN4024" t="s">
        <v>4578</v>
      </c>
      <c r="AO4024" t="str">
        <f>TEXT(A4024,"yyyy-mm-dd")</f>
        <v>2017-05-31</v>
      </c>
    </row>
    <row r="4025" spans="1:41">
      <c r="A4025" s="6" t="s">
        <v>4552</v>
      </c>
      <c r="B4025">
        <v>2017</v>
      </c>
      <c r="C4025">
        <v>5</v>
      </c>
      <c r="E4025" t="s">
        <v>112</v>
      </c>
      <c r="F4025" t="s">
        <v>113</v>
      </c>
      <c r="G4025" t="s">
        <v>83</v>
      </c>
      <c r="H4025" t="s">
        <v>4360</v>
      </c>
      <c r="I4025">
        <v>2019</v>
      </c>
      <c r="K4025" s="6">
        <v>43830</v>
      </c>
      <c r="L4025">
        <v>31</v>
      </c>
      <c r="N4025" t="s">
        <v>837</v>
      </c>
      <c r="O4025" s="8">
        <v>6.95</v>
      </c>
      <c r="P4025" s="8">
        <v>7</v>
      </c>
      <c r="Q4025" s="8">
        <v>5.96</v>
      </c>
      <c r="R4025" s="8">
        <v>7.75</v>
      </c>
      <c r="S4025" s="8">
        <v>4.5</v>
      </c>
      <c r="T4025" s="8">
        <v>9.19</v>
      </c>
      <c r="U4025" s="8">
        <v>1.18</v>
      </c>
      <c r="V4025" s="9">
        <v>24</v>
      </c>
      <c r="W4025" s="8">
        <v>1.79</v>
      </c>
      <c r="X4025" s="8">
        <v>4.6899999999999995</v>
      </c>
      <c r="Y4025" s="8">
        <v>-4.9999999999999822E-2</v>
      </c>
      <c r="Z4025" s="8">
        <v>-0.17999999999999972</v>
      </c>
      <c r="AA4025">
        <v>9.9999999999997868E-3</v>
      </c>
      <c r="AF4025" t="s">
        <v>4401</v>
      </c>
      <c r="AG4025" t="s">
        <v>115</v>
      </c>
      <c r="AH4025" t="s">
        <v>116</v>
      </c>
      <c r="AI4025" t="s">
        <v>359</v>
      </c>
      <c r="AJ4025" s="7">
        <v>43830</v>
      </c>
      <c r="AK4025" t="s">
        <v>4553</v>
      </c>
      <c r="AL4025" t="s">
        <v>118</v>
      </c>
      <c r="AM4025" t="s">
        <v>4362</v>
      </c>
      <c r="AN4025" t="s">
        <v>4582</v>
      </c>
      <c r="AO4025" t="str">
        <f>TEXT(A4025,"yyyy-mm-dd")</f>
        <v>2017-05-31</v>
      </c>
    </row>
    <row r="4026" spans="1:41">
      <c r="A4026" s="6" t="s">
        <v>4552</v>
      </c>
      <c r="B4026">
        <v>2017</v>
      </c>
      <c r="C4026">
        <v>5</v>
      </c>
      <c r="E4026" t="s">
        <v>2881</v>
      </c>
      <c r="F4026" t="s">
        <v>113</v>
      </c>
      <c r="G4026" t="s">
        <v>83</v>
      </c>
      <c r="H4026" t="s">
        <v>4360</v>
      </c>
      <c r="I4026">
        <v>2019</v>
      </c>
      <c r="K4026" s="6">
        <v>43830</v>
      </c>
      <c r="L4026">
        <v>31</v>
      </c>
      <c r="N4026" t="s">
        <v>837</v>
      </c>
      <c r="O4026" s="8">
        <v>7.8</v>
      </c>
      <c r="P4026" s="8">
        <v>7.92</v>
      </c>
      <c r="Q4026" s="8">
        <v>7.05</v>
      </c>
      <c r="R4026" s="8">
        <v>8.42</v>
      </c>
      <c r="S4026" s="8">
        <v>6.3</v>
      </c>
      <c r="T4026" s="8">
        <v>9.6300000000000008</v>
      </c>
      <c r="U4026" s="8">
        <v>0.99</v>
      </c>
      <c r="V4026" s="9">
        <v>19</v>
      </c>
      <c r="W4026" s="8">
        <v>1.37</v>
      </c>
      <c r="X4026" s="8">
        <v>3.330000000000001</v>
      </c>
      <c r="Y4026" s="8">
        <v>-0.12000000000000011</v>
      </c>
      <c r="Z4026" s="8">
        <v>0.41999999999999993</v>
      </c>
      <c r="AA4026">
        <v>-3.0000000000000249E-2</v>
      </c>
      <c r="AF4026" t="s">
        <v>4406</v>
      </c>
      <c r="AG4026" t="s">
        <v>2883</v>
      </c>
      <c r="AH4026" t="s">
        <v>2884</v>
      </c>
      <c r="AI4026" t="s">
        <v>359</v>
      </c>
      <c r="AJ4026" s="7">
        <v>43830</v>
      </c>
      <c r="AK4026" t="s">
        <v>4553</v>
      </c>
      <c r="AL4026" t="s">
        <v>2885</v>
      </c>
      <c r="AM4026" t="s">
        <v>4362</v>
      </c>
      <c r="AN4026" t="s">
        <v>4585</v>
      </c>
      <c r="AO4026" t="str">
        <f>TEXT(A4026,"yyyy-mm-dd")</f>
        <v>2017-05-31</v>
      </c>
    </row>
    <row r="4027" spans="1:41">
      <c r="A4027" s="6" t="s">
        <v>4552</v>
      </c>
      <c r="B4027">
        <v>2017</v>
      </c>
      <c r="C4027">
        <v>5</v>
      </c>
      <c r="E4027" t="s">
        <v>112</v>
      </c>
      <c r="F4027" t="s">
        <v>113</v>
      </c>
      <c r="G4027" t="s">
        <v>83</v>
      </c>
      <c r="H4027" t="s">
        <v>3889</v>
      </c>
      <c r="I4027">
        <v>2018</v>
      </c>
      <c r="K4027" s="6">
        <v>43465</v>
      </c>
      <c r="L4027">
        <v>19</v>
      </c>
      <c r="N4027" t="s">
        <v>195</v>
      </c>
      <c r="O4027" s="8">
        <v>7.23</v>
      </c>
      <c r="P4027" s="8">
        <v>7.26</v>
      </c>
      <c r="Q4027" s="8">
        <v>7</v>
      </c>
      <c r="R4027" s="8">
        <v>7.69</v>
      </c>
      <c r="S4027" s="8">
        <v>5.5</v>
      </c>
      <c r="T4027" s="8">
        <v>8.33</v>
      </c>
      <c r="U4027" s="8">
        <v>0.63</v>
      </c>
      <c r="V4027" s="9">
        <v>27</v>
      </c>
      <c r="W4027" s="8">
        <v>0.69000000000000039</v>
      </c>
      <c r="X4027" s="8">
        <v>2.83</v>
      </c>
      <c r="Y4027" s="8">
        <v>-2.9999999999999361E-2</v>
      </c>
      <c r="Z4027" s="8">
        <v>-0.14000000000000057</v>
      </c>
      <c r="AA4027">
        <v>0.10000000000000053</v>
      </c>
      <c r="AF4027" t="s">
        <v>3929</v>
      </c>
      <c r="AG4027" t="s">
        <v>115</v>
      </c>
      <c r="AH4027" t="s">
        <v>116</v>
      </c>
      <c r="AI4027" t="s">
        <v>230</v>
      </c>
      <c r="AJ4027" s="7">
        <v>43465</v>
      </c>
      <c r="AK4027" t="s">
        <v>4553</v>
      </c>
      <c r="AL4027" t="s">
        <v>118</v>
      </c>
      <c r="AM4027" t="s">
        <v>3891</v>
      </c>
      <c r="AN4027" t="s">
        <v>4581</v>
      </c>
      <c r="AO4027" t="str">
        <f>TEXT(A4027,"yyyy-mm-dd")</f>
        <v>2017-05-31</v>
      </c>
    </row>
    <row r="4028" spans="1:41">
      <c r="A4028" s="6" t="s">
        <v>4552</v>
      </c>
      <c r="B4028">
        <v>2017</v>
      </c>
      <c r="C4028">
        <v>5</v>
      </c>
      <c r="E4028" t="s">
        <v>2881</v>
      </c>
      <c r="F4028" t="s">
        <v>113</v>
      </c>
      <c r="G4028" t="s">
        <v>83</v>
      </c>
      <c r="H4028" t="s">
        <v>3889</v>
      </c>
      <c r="I4028">
        <v>2018</v>
      </c>
      <c r="K4028" s="6">
        <v>43465</v>
      </c>
      <c r="L4028">
        <v>19</v>
      </c>
      <c r="N4028" t="s">
        <v>195</v>
      </c>
      <c r="O4028" s="8">
        <v>7.98</v>
      </c>
      <c r="P4028" s="8">
        <v>8.1300000000000008</v>
      </c>
      <c r="Q4028" s="8">
        <v>7.61</v>
      </c>
      <c r="R4028" s="8">
        <v>8.4</v>
      </c>
      <c r="S4028" s="8">
        <v>6.76</v>
      </c>
      <c r="T4028" s="8">
        <v>9.1999999999999993</v>
      </c>
      <c r="U4028" s="8">
        <v>0.66</v>
      </c>
      <c r="V4028" s="9">
        <v>21</v>
      </c>
      <c r="W4028" s="8">
        <v>0.79</v>
      </c>
      <c r="X4028" s="8">
        <v>2.4399999999999995</v>
      </c>
      <c r="Y4028" s="8">
        <v>-0.15000000000000036</v>
      </c>
      <c r="Z4028" s="8">
        <v>3.0000000000001137E-2</v>
      </c>
      <c r="AA4028">
        <v>6.9999999999999396E-2</v>
      </c>
      <c r="AF4028" t="s">
        <v>3934</v>
      </c>
      <c r="AG4028" t="s">
        <v>2883</v>
      </c>
      <c r="AH4028" t="s">
        <v>2884</v>
      </c>
      <c r="AI4028" t="s">
        <v>230</v>
      </c>
      <c r="AJ4028" s="7">
        <v>43465</v>
      </c>
      <c r="AK4028" t="s">
        <v>4553</v>
      </c>
      <c r="AL4028" t="s">
        <v>2885</v>
      </c>
      <c r="AM4028" t="s">
        <v>3891</v>
      </c>
      <c r="AN4028" t="s">
        <v>4584</v>
      </c>
      <c r="AO4028" t="str">
        <f>TEXT(A4028,"yyyy-mm-dd")</f>
        <v>2017-05-31</v>
      </c>
    </row>
    <row r="4029" spans="1:41">
      <c r="A4029" s="6" t="s">
        <v>4552</v>
      </c>
      <c r="B4029">
        <v>2017</v>
      </c>
      <c r="C4029">
        <v>5</v>
      </c>
      <c r="E4029" t="s">
        <v>112</v>
      </c>
      <c r="F4029" t="s">
        <v>113</v>
      </c>
      <c r="G4029" t="s">
        <v>83</v>
      </c>
      <c r="H4029" t="s">
        <v>3453</v>
      </c>
      <c r="I4029">
        <v>2017</v>
      </c>
      <c r="K4029" s="6">
        <v>43100</v>
      </c>
      <c r="L4029">
        <v>7</v>
      </c>
      <c r="N4029" t="s">
        <v>192</v>
      </c>
      <c r="O4029" s="8">
        <v>7.22</v>
      </c>
      <c r="P4029" s="8">
        <v>7.25</v>
      </c>
      <c r="Q4029" s="8">
        <v>7.1</v>
      </c>
      <c r="R4029" s="8">
        <v>7.28</v>
      </c>
      <c r="S4029" s="8">
        <v>6.89</v>
      </c>
      <c r="T4029" s="8">
        <v>7.65</v>
      </c>
      <c r="U4029" s="8">
        <v>0.18</v>
      </c>
      <c r="V4029" s="9">
        <v>28</v>
      </c>
      <c r="W4029" s="8">
        <v>0.1800000000000006</v>
      </c>
      <c r="X4029" s="8">
        <v>0.76000000000000068</v>
      </c>
      <c r="Y4029" s="8">
        <v>-3.0000000000000249E-2</v>
      </c>
      <c r="Z4029" s="8">
        <v>0.25</v>
      </c>
      <c r="AA4029">
        <v>5.0000000000000711E-2</v>
      </c>
      <c r="AF4029" t="s">
        <v>3493</v>
      </c>
      <c r="AG4029" t="s">
        <v>115</v>
      </c>
      <c r="AH4029" t="s">
        <v>116</v>
      </c>
      <c r="AI4029" t="s">
        <v>117</v>
      </c>
      <c r="AJ4029" s="7">
        <v>43100</v>
      </c>
      <c r="AK4029" t="s">
        <v>4553</v>
      </c>
      <c r="AL4029" t="s">
        <v>118</v>
      </c>
      <c r="AM4029" t="s">
        <v>3455</v>
      </c>
      <c r="AN4029" t="s">
        <v>4580</v>
      </c>
      <c r="AO4029" t="str">
        <f>TEXT(A4029,"yyyy-mm-dd")</f>
        <v>2017-05-31</v>
      </c>
    </row>
    <row r="4030" spans="1:41">
      <c r="A4030" s="6" t="s">
        <v>4552</v>
      </c>
      <c r="B4030">
        <v>2017</v>
      </c>
      <c r="C4030">
        <v>5</v>
      </c>
      <c r="E4030" t="s">
        <v>2881</v>
      </c>
      <c r="F4030" t="s">
        <v>113</v>
      </c>
      <c r="G4030" t="s">
        <v>83</v>
      </c>
      <c r="H4030" t="s">
        <v>3453</v>
      </c>
      <c r="I4030">
        <v>2017</v>
      </c>
      <c r="K4030" s="6">
        <v>43100</v>
      </c>
      <c r="L4030">
        <v>7</v>
      </c>
      <c r="N4030" t="s">
        <v>192</v>
      </c>
      <c r="O4030" s="8">
        <v>7.82</v>
      </c>
      <c r="P4030" s="8">
        <v>7.85</v>
      </c>
      <c r="Q4030" s="8">
        <v>7.5</v>
      </c>
      <c r="R4030" s="8">
        <v>8.09</v>
      </c>
      <c r="S4030" s="8">
        <v>7.11</v>
      </c>
      <c r="T4030" s="8">
        <v>9</v>
      </c>
      <c r="U4030" s="8">
        <v>0.46</v>
      </c>
      <c r="V4030" s="9">
        <v>22</v>
      </c>
      <c r="W4030" s="8">
        <v>0.58999999999999986</v>
      </c>
      <c r="X4030" s="8">
        <v>1.8899999999999997</v>
      </c>
      <c r="Y4030" s="8">
        <v>-2.9999999999999361E-2</v>
      </c>
      <c r="Z4030" s="8">
        <v>-0.10000000000000053</v>
      </c>
      <c r="AA4030">
        <v>-0.10999999999999943</v>
      </c>
      <c r="AF4030" t="s">
        <v>3498</v>
      </c>
      <c r="AG4030" t="s">
        <v>2883</v>
      </c>
      <c r="AH4030" t="s">
        <v>2884</v>
      </c>
      <c r="AI4030" t="s">
        <v>117</v>
      </c>
      <c r="AJ4030" s="7">
        <v>43100</v>
      </c>
      <c r="AK4030" t="s">
        <v>4553</v>
      </c>
      <c r="AL4030" t="s">
        <v>2885</v>
      </c>
      <c r="AM4030" t="s">
        <v>3455</v>
      </c>
      <c r="AN4030" t="s">
        <v>4583</v>
      </c>
      <c r="AO4030" t="str">
        <f>TEXT(A4030,"yyyy-mm-dd")</f>
        <v>2017-05-31</v>
      </c>
    </row>
    <row r="4031" spans="1:41">
      <c r="A4031" s="6" t="s">
        <v>4590</v>
      </c>
      <c r="B4031">
        <v>2017</v>
      </c>
      <c r="C4031">
        <v>6</v>
      </c>
      <c r="E4031" t="s">
        <v>1907</v>
      </c>
      <c r="F4031" t="s">
        <v>1908</v>
      </c>
      <c r="G4031" t="s">
        <v>102</v>
      </c>
      <c r="H4031" t="s">
        <v>4612</v>
      </c>
      <c r="I4031">
        <v>2019</v>
      </c>
      <c r="J4031">
        <v>2</v>
      </c>
      <c r="K4031" s="6">
        <v>43646</v>
      </c>
      <c r="L4031">
        <v>24</v>
      </c>
      <c r="M4031">
        <v>8</v>
      </c>
      <c r="N4031" t="s">
        <v>368</v>
      </c>
      <c r="O4031" s="8">
        <v>6.53</v>
      </c>
      <c r="P4031" s="8">
        <v>6.5</v>
      </c>
      <c r="Q4031" s="8">
        <v>5.98</v>
      </c>
      <c r="R4031" s="8">
        <v>7.06</v>
      </c>
      <c r="S4031" s="8">
        <v>4.5</v>
      </c>
      <c r="T4031" s="8">
        <v>8.0299999999999994</v>
      </c>
      <c r="U4031" s="8">
        <v>1</v>
      </c>
      <c r="V4031" s="9">
        <v>24</v>
      </c>
      <c r="W4031" s="8">
        <v>1.0799999999999992</v>
      </c>
      <c r="X4031" s="8">
        <v>3.5299999999999994</v>
      </c>
      <c r="Y4031" s="8">
        <v>3.0000000000000249E-2</v>
      </c>
      <c r="Z4031" s="8"/>
      <c r="AF4031" t="s">
        <v>4613</v>
      </c>
      <c r="AG4031" t="s">
        <v>1910</v>
      </c>
      <c r="AH4031" t="s">
        <v>1911</v>
      </c>
      <c r="AI4031" t="s">
        <v>1971</v>
      </c>
      <c r="AJ4031" s="7">
        <v>43646</v>
      </c>
      <c r="AK4031" t="s">
        <v>4591</v>
      </c>
      <c r="AL4031" t="s">
        <v>1908</v>
      </c>
      <c r="AM4031" t="s">
        <v>4614</v>
      </c>
      <c r="AN4031" t="s">
        <v>4615</v>
      </c>
      <c r="AO4031" t="str">
        <f>TEXT(A4031,"yyyy-mm-dd")</f>
        <v>2017-06-30</v>
      </c>
    </row>
    <row r="4032" spans="1:41">
      <c r="A4032" s="6" t="s">
        <v>4590</v>
      </c>
      <c r="B4032">
        <v>2017</v>
      </c>
      <c r="C4032">
        <v>6</v>
      </c>
      <c r="E4032" t="s">
        <v>1907</v>
      </c>
      <c r="F4032" t="s">
        <v>1908</v>
      </c>
      <c r="G4032" t="s">
        <v>102</v>
      </c>
      <c r="H4032" t="s">
        <v>4502</v>
      </c>
      <c r="I4032">
        <v>2019</v>
      </c>
      <c r="J4032">
        <v>1</v>
      </c>
      <c r="K4032" s="6">
        <v>43555</v>
      </c>
      <c r="L4032">
        <v>21</v>
      </c>
      <c r="M4032">
        <v>7</v>
      </c>
      <c r="N4032" t="s">
        <v>176</v>
      </c>
      <c r="O4032" s="8">
        <v>6.66</v>
      </c>
      <c r="P4032" s="8">
        <v>6.75</v>
      </c>
      <c r="Q4032" s="8">
        <v>6</v>
      </c>
      <c r="R4032" s="8">
        <v>7.31</v>
      </c>
      <c r="S4032" s="8">
        <v>5</v>
      </c>
      <c r="T4032" s="8">
        <v>8</v>
      </c>
      <c r="U4032" s="8">
        <v>0.91</v>
      </c>
      <c r="V4032" s="9">
        <v>24</v>
      </c>
      <c r="W4032" s="8">
        <v>1.3099999999999996</v>
      </c>
      <c r="X4032" s="8">
        <v>3</v>
      </c>
      <c r="Y4032" s="8">
        <v>-8.9999999999999858E-2</v>
      </c>
      <c r="Z4032" s="8">
        <v>-0.5</v>
      </c>
      <c r="AA4032">
        <v>0.37999999999999901</v>
      </c>
      <c r="AF4032" t="s">
        <v>4503</v>
      </c>
      <c r="AG4032" t="s">
        <v>1910</v>
      </c>
      <c r="AH4032" t="s">
        <v>1911</v>
      </c>
      <c r="AI4032" t="s">
        <v>1944</v>
      </c>
      <c r="AJ4032" s="7">
        <v>43555</v>
      </c>
      <c r="AK4032" t="s">
        <v>4591</v>
      </c>
      <c r="AL4032" t="s">
        <v>1908</v>
      </c>
      <c r="AM4032" t="s">
        <v>4504</v>
      </c>
      <c r="AN4032" t="s">
        <v>4611</v>
      </c>
      <c r="AO4032" t="str">
        <f>TEXT(A4032,"yyyy-mm-dd")</f>
        <v>2017-06-30</v>
      </c>
    </row>
    <row r="4033" spans="1:41">
      <c r="A4033" s="6" t="s">
        <v>4590</v>
      </c>
      <c r="B4033">
        <v>2017</v>
      </c>
      <c r="C4033">
        <v>6</v>
      </c>
      <c r="E4033" t="s">
        <v>1907</v>
      </c>
      <c r="F4033" t="s">
        <v>1908</v>
      </c>
      <c r="G4033" t="s">
        <v>102</v>
      </c>
      <c r="H4033" t="s">
        <v>4379</v>
      </c>
      <c r="I4033">
        <v>2018</v>
      </c>
      <c r="J4033">
        <v>4</v>
      </c>
      <c r="K4033" s="6">
        <v>43465</v>
      </c>
      <c r="L4033">
        <v>18</v>
      </c>
      <c r="M4033">
        <v>6</v>
      </c>
      <c r="N4033" t="s">
        <v>206</v>
      </c>
      <c r="O4033" s="8">
        <v>6.83</v>
      </c>
      <c r="P4033" s="8">
        <v>7</v>
      </c>
      <c r="Q4033" s="8">
        <v>6.35</v>
      </c>
      <c r="R4033" s="8">
        <v>7.38</v>
      </c>
      <c r="S4033" s="8">
        <v>5</v>
      </c>
      <c r="T4033" s="8">
        <v>8</v>
      </c>
      <c r="U4033" s="8">
        <v>0.74</v>
      </c>
      <c r="V4033" s="9">
        <v>31</v>
      </c>
      <c r="W4033" s="8">
        <v>1.0300000000000002</v>
      </c>
      <c r="X4033" s="8">
        <v>3</v>
      </c>
      <c r="Y4033" s="8">
        <v>-0.16999999999999993</v>
      </c>
      <c r="Z4033" s="8">
        <v>-0.25</v>
      </c>
      <c r="AA4033">
        <v>0.39000000000000057</v>
      </c>
      <c r="AF4033" t="s">
        <v>4391</v>
      </c>
      <c r="AG4033" t="s">
        <v>1910</v>
      </c>
      <c r="AH4033" t="s">
        <v>1911</v>
      </c>
      <c r="AI4033" t="s">
        <v>1939</v>
      </c>
      <c r="AJ4033" s="7">
        <v>43465</v>
      </c>
      <c r="AK4033" t="s">
        <v>4591</v>
      </c>
      <c r="AL4033" t="s">
        <v>1908</v>
      </c>
      <c r="AM4033" t="s">
        <v>4381</v>
      </c>
      <c r="AN4033" t="s">
        <v>4610</v>
      </c>
      <c r="AO4033" t="str">
        <f>TEXT(A4033,"yyyy-mm-dd")</f>
        <v>2017-06-30</v>
      </c>
    </row>
    <row r="4034" spans="1:41">
      <c r="A4034" s="6" t="s">
        <v>4590</v>
      </c>
      <c r="B4034">
        <v>2017</v>
      </c>
      <c r="C4034">
        <v>6</v>
      </c>
      <c r="E4034" t="s">
        <v>1907</v>
      </c>
      <c r="F4034" t="s">
        <v>1908</v>
      </c>
      <c r="G4034" t="s">
        <v>102</v>
      </c>
      <c r="H4034" t="s">
        <v>4240</v>
      </c>
      <c r="I4034">
        <v>2018</v>
      </c>
      <c r="J4034">
        <v>3</v>
      </c>
      <c r="K4034" s="6">
        <v>43373</v>
      </c>
      <c r="L4034">
        <v>15</v>
      </c>
      <c r="M4034">
        <v>5</v>
      </c>
      <c r="N4034" t="s">
        <v>236</v>
      </c>
      <c r="O4034" s="8">
        <v>6.96</v>
      </c>
      <c r="P4034" s="8">
        <v>7</v>
      </c>
      <c r="Q4034" s="8">
        <v>6.5</v>
      </c>
      <c r="R4034" s="8">
        <v>7.5</v>
      </c>
      <c r="S4034" s="8">
        <v>5.5</v>
      </c>
      <c r="T4034" s="8">
        <v>8</v>
      </c>
      <c r="U4034" s="8">
        <v>0.59</v>
      </c>
      <c r="V4034" s="9">
        <v>31</v>
      </c>
      <c r="W4034" s="8">
        <v>1</v>
      </c>
      <c r="X4034" s="8">
        <v>2.5</v>
      </c>
      <c r="Y4034" s="8">
        <v>-4.0000000000000036E-2</v>
      </c>
      <c r="Z4034" s="8">
        <v>-0.25</v>
      </c>
      <c r="AA4034">
        <v>0.5</v>
      </c>
      <c r="AF4034" t="s">
        <v>4241</v>
      </c>
      <c r="AG4034" t="s">
        <v>1910</v>
      </c>
      <c r="AH4034" t="s">
        <v>1911</v>
      </c>
      <c r="AI4034" t="s">
        <v>1934</v>
      </c>
      <c r="AJ4034" s="7">
        <v>43373</v>
      </c>
      <c r="AK4034" t="s">
        <v>4591</v>
      </c>
      <c r="AL4034" t="s">
        <v>1908</v>
      </c>
      <c r="AM4034" t="s">
        <v>4242</v>
      </c>
      <c r="AN4034" t="s">
        <v>4609</v>
      </c>
      <c r="AO4034" t="str">
        <f>TEXT(A4034,"yyyy-mm-dd")</f>
        <v>2017-06-30</v>
      </c>
    </row>
    <row r="4035" spans="1:41">
      <c r="A4035" s="6" t="s">
        <v>4590</v>
      </c>
      <c r="B4035">
        <v>2017</v>
      </c>
      <c r="C4035">
        <v>6</v>
      </c>
      <c r="E4035" t="s">
        <v>1907</v>
      </c>
      <c r="F4035" t="s">
        <v>1908</v>
      </c>
      <c r="G4035" t="s">
        <v>102</v>
      </c>
      <c r="H4035" t="s">
        <v>4137</v>
      </c>
      <c r="I4035">
        <v>2018</v>
      </c>
      <c r="J4035">
        <v>2</v>
      </c>
      <c r="K4035" s="6">
        <v>43281</v>
      </c>
      <c r="L4035">
        <v>12</v>
      </c>
      <c r="M4035">
        <v>4</v>
      </c>
      <c r="N4035" t="s">
        <v>261</v>
      </c>
      <c r="O4035" s="8">
        <v>7.08</v>
      </c>
      <c r="P4035" s="8">
        <v>7</v>
      </c>
      <c r="Q4035" s="8">
        <v>7</v>
      </c>
      <c r="R4035" s="8">
        <v>7.5</v>
      </c>
      <c r="S4035" s="8">
        <v>6</v>
      </c>
      <c r="T4035" s="8">
        <v>8</v>
      </c>
      <c r="U4035" s="8">
        <v>0.46</v>
      </c>
      <c r="V4035" s="9">
        <v>32</v>
      </c>
      <c r="W4035" s="8">
        <v>0.5</v>
      </c>
      <c r="X4035" s="8">
        <v>2</v>
      </c>
      <c r="Y4035" s="8">
        <v>8.0000000000000071E-2</v>
      </c>
      <c r="Z4035" s="8">
        <v>-0.25</v>
      </c>
      <c r="AA4035">
        <v>0</v>
      </c>
      <c r="AF4035" t="s">
        <v>4138</v>
      </c>
      <c r="AG4035" t="s">
        <v>1910</v>
      </c>
      <c r="AH4035" t="s">
        <v>1911</v>
      </c>
      <c r="AI4035" t="s">
        <v>1929</v>
      </c>
      <c r="AJ4035" s="7">
        <v>43281</v>
      </c>
      <c r="AK4035" t="s">
        <v>4591</v>
      </c>
      <c r="AL4035" t="s">
        <v>1908</v>
      </c>
      <c r="AM4035" t="s">
        <v>4139</v>
      </c>
      <c r="AN4035" t="s">
        <v>4608</v>
      </c>
      <c r="AO4035" t="str">
        <f>TEXT(A4035,"yyyy-mm-dd")</f>
        <v>2017-06-30</v>
      </c>
    </row>
    <row r="4036" spans="1:41">
      <c r="A4036" s="6" t="s">
        <v>4590</v>
      </c>
      <c r="B4036">
        <v>2017</v>
      </c>
      <c r="C4036">
        <v>6</v>
      </c>
      <c r="E4036" t="s">
        <v>1907</v>
      </c>
      <c r="F4036" t="s">
        <v>1908</v>
      </c>
      <c r="G4036" t="s">
        <v>102</v>
      </c>
      <c r="H4036" t="s">
        <v>4030</v>
      </c>
      <c r="I4036">
        <v>2018</v>
      </c>
      <c r="J4036">
        <v>1</v>
      </c>
      <c r="K4036" s="6">
        <v>43190</v>
      </c>
      <c r="L4036">
        <v>9</v>
      </c>
      <c r="M4036">
        <v>3</v>
      </c>
      <c r="N4036" t="s">
        <v>173</v>
      </c>
      <c r="O4036" s="8">
        <v>7.08</v>
      </c>
      <c r="P4036" s="8">
        <v>7</v>
      </c>
      <c r="Q4036" s="8">
        <v>7</v>
      </c>
      <c r="R4036" s="8">
        <v>7.25</v>
      </c>
      <c r="S4036" s="8">
        <v>6.5</v>
      </c>
      <c r="T4036" s="8">
        <v>7.75</v>
      </c>
      <c r="U4036" s="8">
        <v>0.27</v>
      </c>
      <c r="V4036" s="9">
        <v>32</v>
      </c>
      <c r="W4036" s="8">
        <v>0.25</v>
      </c>
      <c r="X4036" s="8">
        <v>1.25</v>
      </c>
      <c r="Y4036" s="8">
        <v>8.0000000000000071E-2</v>
      </c>
      <c r="Z4036" s="8">
        <v>-0.25</v>
      </c>
      <c r="AA4036">
        <v>4.9999999999999822E-2</v>
      </c>
      <c r="AF4036" t="s">
        <v>4031</v>
      </c>
      <c r="AG4036" t="s">
        <v>1910</v>
      </c>
      <c r="AH4036" t="s">
        <v>1911</v>
      </c>
      <c r="AI4036" t="s">
        <v>1924</v>
      </c>
      <c r="AJ4036" s="7">
        <v>43190</v>
      </c>
      <c r="AK4036" t="s">
        <v>4591</v>
      </c>
      <c r="AL4036" t="s">
        <v>1908</v>
      </c>
      <c r="AM4036" t="s">
        <v>4032</v>
      </c>
      <c r="AN4036" t="s">
        <v>4607</v>
      </c>
      <c r="AO4036" t="str">
        <f>TEXT(A4036,"yyyy-mm-dd")</f>
        <v>2017-06-30</v>
      </c>
    </row>
    <row r="4037" spans="1:41">
      <c r="A4037" s="6" t="s">
        <v>4590</v>
      </c>
      <c r="B4037">
        <v>2017</v>
      </c>
      <c r="C4037">
        <v>6</v>
      </c>
      <c r="E4037" t="s">
        <v>1907</v>
      </c>
      <c r="F4037" t="s">
        <v>1908</v>
      </c>
      <c r="G4037" t="s">
        <v>102</v>
      </c>
      <c r="H4037" t="s">
        <v>3908</v>
      </c>
      <c r="I4037">
        <v>2017</v>
      </c>
      <c r="J4037">
        <v>4</v>
      </c>
      <c r="K4037" s="6">
        <v>43100</v>
      </c>
      <c r="L4037">
        <v>6</v>
      </c>
      <c r="M4037">
        <v>2</v>
      </c>
      <c r="N4037" t="s">
        <v>203</v>
      </c>
      <c r="O4037" s="8">
        <v>7.12</v>
      </c>
      <c r="P4037" s="8">
        <v>7</v>
      </c>
      <c r="Q4037" s="8">
        <v>7</v>
      </c>
      <c r="R4037" s="8">
        <v>7.25</v>
      </c>
      <c r="S4037" s="8">
        <v>7</v>
      </c>
      <c r="T4037" s="8">
        <v>7.5</v>
      </c>
      <c r="U4037" s="8">
        <v>0.16</v>
      </c>
      <c r="V4037" s="9">
        <v>34</v>
      </c>
      <c r="W4037" s="8">
        <v>0.25</v>
      </c>
      <c r="X4037" s="8">
        <v>0.5</v>
      </c>
      <c r="Y4037" s="8">
        <v>0.12000000000000011</v>
      </c>
      <c r="Z4037" s="8">
        <v>-0.25</v>
      </c>
      <c r="AA4037">
        <v>0.17999999999999972</v>
      </c>
      <c r="AF4037" t="s">
        <v>3919</v>
      </c>
      <c r="AG4037" t="s">
        <v>1910</v>
      </c>
      <c r="AH4037" t="s">
        <v>1911</v>
      </c>
      <c r="AI4037" t="s">
        <v>1919</v>
      </c>
      <c r="AJ4037" s="7">
        <v>43100</v>
      </c>
      <c r="AK4037" t="s">
        <v>4591</v>
      </c>
      <c r="AL4037" t="s">
        <v>1908</v>
      </c>
      <c r="AM4037" t="s">
        <v>3910</v>
      </c>
      <c r="AN4037" t="s">
        <v>4606</v>
      </c>
      <c r="AO4037" t="str">
        <f>TEXT(A4037,"yyyy-mm-dd")</f>
        <v>2017-06-30</v>
      </c>
    </row>
    <row r="4038" spans="1:41">
      <c r="A4038" s="6" t="s">
        <v>4590</v>
      </c>
      <c r="B4038">
        <v>2017</v>
      </c>
      <c r="C4038">
        <v>6</v>
      </c>
      <c r="E4038" t="s">
        <v>1907</v>
      </c>
      <c r="F4038" t="s">
        <v>1908</v>
      </c>
      <c r="G4038" t="s">
        <v>102</v>
      </c>
      <c r="H4038" t="s">
        <v>3804</v>
      </c>
      <c r="I4038">
        <v>2017</v>
      </c>
      <c r="J4038">
        <v>3</v>
      </c>
      <c r="K4038" s="6">
        <v>43008</v>
      </c>
      <c r="L4038">
        <v>3</v>
      </c>
      <c r="M4038">
        <v>1</v>
      </c>
      <c r="N4038" t="s">
        <v>233</v>
      </c>
      <c r="O4038" s="8">
        <v>7.05</v>
      </c>
      <c r="P4038" s="8">
        <v>7</v>
      </c>
      <c r="Q4038" s="8">
        <v>7</v>
      </c>
      <c r="R4038" s="8">
        <v>7.02</v>
      </c>
      <c r="S4038" s="8">
        <v>7</v>
      </c>
      <c r="T4038" s="8">
        <v>7.25</v>
      </c>
      <c r="U4038" s="8">
        <v>0.1</v>
      </c>
      <c r="V4038" s="9">
        <v>34</v>
      </c>
      <c r="W4038" s="8">
        <v>1.9999999999999574E-2</v>
      </c>
      <c r="X4038" s="8">
        <v>0.25</v>
      </c>
      <c r="Y4038" s="8">
        <v>4.9999999999999822E-2</v>
      </c>
      <c r="Z4038" s="8">
        <v>0</v>
      </c>
      <c r="AA4038">
        <v>-0.23000000000000043</v>
      </c>
      <c r="AF4038" t="s">
        <v>3805</v>
      </c>
      <c r="AG4038" t="s">
        <v>1910</v>
      </c>
      <c r="AH4038" t="s">
        <v>1911</v>
      </c>
      <c r="AI4038" t="s">
        <v>1915</v>
      </c>
      <c r="AJ4038" s="7">
        <v>43008</v>
      </c>
      <c r="AK4038" t="s">
        <v>4591</v>
      </c>
      <c r="AL4038" t="s">
        <v>1908</v>
      </c>
      <c r="AM4038" t="s">
        <v>3806</v>
      </c>
      <c r="AN4038" t="s">
        <v>4605</v>
      </c>
      <c r="AO4038" t="str">
        <f>TEXT(A4038,"yyyy-mm-dd")</f>
        <v>2017-06-30</v>
      </c>
    </row>
    <row r="4039" spans="1:41">
      <c r="A4039" s="6" t="s">
        <v>4590</v>
      </c>
      <c r="B4039">
        <v>2017</v>
      </c>
      <c r="C4039">
        <v>6</v>
      </c>
      <c r="E4039" t="s">
        <v>100</v>
      </c>
      <c r="F4039" t="s">
        <v>101</v>
      </c>
      <c r="G4039" t="s">
        <v>83</v>
      </c>
      <c r="H4039" t="s">
        <v>4360</v>
      </c>
      <c r="I4039">
        <v>2019</v>
      </c>
      <c r="K4039" s="6">
        <v>43830</v>
      </c>
      <c r="L4039">
        <v>30</v>
      </c>
      <c r="N4039" t="s">
        <v>567</v>
      </c>
      <c r="O4039" s="8">
        <v>2.29</v>
      </c>
      <c r="P4039" s="8">
        <v>2.35</v>
      </c>
      <c r="Q4039" s="8">
        <v>1.9</v>
      </c>
      <c r="R4039" s="8">
        <v>2.74</v>
      </c>
      <c r="S4039" s="8">
        <v>1</v>
      </c>
      <c r="T4039" s="8">
        <v>3.47</v>
      </c>
      <c r="U4039" s="8">
        <v>0.61</v>
      </c>
      <c r="V4039" s="9">
        <v>24</v>
      </c>
      <c r="W4039" s="8">
        <v>0.8400000000000003</v>
      </c>
      <c r="X4039" s="8">
        <v>2.4700000000000002</v>
      </c>
      <c r="Y4039" s="8">
        <v>-6.0000000000000053E-2</v>
      </c>
      <c r="Z4039" s="8">
        <v>0</v>
      </c>
      <c r="AA4039">
        <v>-8.0000000000000071E-2</v>
      </c>
      <c r="AF4039" t="s">
        <v>10216</v>
      </c>
      <c r="AG4039" t="s">
        <v>9655</v>
      </c>
      <c r="AH4039" t="s">
        <v>9656</v>
      </c>
      <c r="AI4039" t="s">
        <v>9708</v>
      </c>
      <c r="AJ4039" s="7">
        <v>43830</v>
      </c>
      <c r="AK4039" t="s">
        <v>4591</v>
      </c>
      <c r="AL4039" t="s">
        <v>109</v>
      </c>
      <c r="AM4039" t="s">
        <v>4362</v>
      </c>
      <c r="AN4039" t="s">
        <v>10223</v>
      </c>
    </row>
    <row r="4040" spans="1:41">
      <c r="A4040" s="6" t="s">
        <v>4590</v>
      </c>
      <c r="B4040">
        <v>2017</v>
      </c>
      <c r="C4040">
        <v>6</v>
      </c>
      <c r="E4040" t="s">
        <v>100</v>
      </c>
      <c r="F4040" t="s">
        <v>101</v>
      </c>
      <c r="G4040" t="s">
        <v>102</v>
      </c>
      <c r="H4040" t="s">
        <v>4379</v>
      </c>
      <c r="I4040">
        <v>2018</v>
      </c>
      <c r="J4040">
        <v>4</v>
      </c>
      <c r="K4040" s="6">
        <v>43465</v>
      </c>
      <c r="L4040">
        <v>18</v>
      </c>
      <c r="M4040">
        <v>6</v>
      </c>
      <c r="N4040" t="s">
        <v>206</v>
      </c>
      <c r="O4040" s="8">
        <v>2.41</v>
      </c>
      <c r="P4040" s="8">
        <v>2.2999999999999998</v>
      </c>
      <c r="Q4040" s="8">
        <v>2.1</v>
      </c>
      <c r="R4040" s="8">
        <v>2.65</v>
      </c>
      <c r="S4040" s="8">
        <v>1.8</v>
      </c>
      <c r="T4040" s="8">
        <v>3.5</v>
      </c>
      <c r="U4040" s="8">
        <v>0.42</v>
      </c>
      <c r="V4040" s="9">
        <v>28</v>
      </c>
      <c r="W4040" s="8">
        <v>0.54999999999999982</v>
      </c>
      <c r="X4040" s="8">
        <v>1.7</v>
      </c>
      <c r="Y4040" s="8">
        <v>0.11000000000000032</v>
      </c>
      <c r="Z4040" s="8">
        <v>-5.0000000000000266E-2</v>
      </c>
      <c r="AA4040">
        <v>-0.14000000000000012</v>
      </c>
      <c r="AF4040" t="s">
        <v>4380</v>
      </c>
      <c r="AG4040" t="s">
        <v>106</v>
      </c>
      <c r="AH4040" t="s">
        <v>107</v>
      </c>
      <c r="AI4040" t="s">
        <v>2670</v>
      </c>
      <c r="AJ4040" s="7">
        <v>43465</v>
      </c>
      <c r="AK4040" t="s">
        <v>4591</v>
      </c>
      <c r="AL4040" t="s">
        <v>109</v>
      </c>
      <c r="AM4040" t="s">
        <v>4381</v>
      </c>
      <c r="AN4040" t="s">
        <v>4604</v>
      </c>
      <c r="AO4040" t="str">
        <f>TEXT(A4040,"yyyy-mm-dd")</f>
        <v>2017-06-30</v>
      </c>
    </row>
    <row r="4041" spans="1:41">
      <c r="A4041" s="6" t="s">
        <v>4590</v>
      </c>
      <c r="B4041">
        <v>2017</v>
      </c>
      <c r="C4041">
        <v>6</v>
      </c>
      <c r="E4041" t="s">
        <v>100</v>
      </c>
      <c r="F4041" t="s">
        <v>101</v>
      </c>
      <c r="G4041" t="s">
        <v>83</v>
      </c>
      <c r="H4041" t="s">
        <v>3889</v>
      </c>
      <c r="I4041">
        <v>2018</v>
      </c>
      <c r="K4041" s="6">
        <v>43465</v>
      </c>
      <c r="L4041">
        <v>18</v>
      </c>
      <c r="N4041" t="s">
        <v>206</v>
      </c>
      <c r="O4041" s="8">
        <v>2.23</v>
      </c>
      <c r="P4041" s="8">
        <v>2.25</v>
      </c>
      <c r="Q4041" s="8">
        <v>2</v>
      </c>
      <c r="R4041" s="8">
        <v>2.5</v>
      </c>
      <c r="S4041" s="8">
        <v>1.3</v>
      </c>
      <c r="T4041" s="8">
        <v>2.52</v>
      </c>
      <c r="U4041" s="8">
        <v>0.26</v>
      </c>
      <c r="V4041" s="9">
        <v>35</v>
      </c>
      <c r="W4041" s="8">
        <v>0.5</v>
      </c>
      <c r="X4041" s="8">
        <v>1.22</v>
      </c>
      <c r="Y4041" s="8">
        <v>-2.0000000000000018E-2</v>
      </c>
      <c r="Z4041" s="8">
        <v>4.9999999999999822E-2</v>
      </c>
      <c r="AA4041">
        <v>2.9999999999999805E-2</v>
      </c>
      <c r="AF4041" t="s">
        <v>10177</v>
      </c>
      <c r="AG4041" t="s">
        <v>9655</v>
      </c>
      <c r="AH4041" t="s">
        <v>9656</v>
      </c>
      <c r="AI4041" t="s">
        <v>9669</v>
      </c>
      <c r="AJ4041" s="7">
        <v>43465</v>
      </c>
      <c r="AK4041" t="s">
        <v>4591</v>
      </c>
      <c r="AL4041" t="s">
        <v>109</v>
      </c>
      <c r="AM4041" t="s">
        <v>3891</v>
      </c>
      <c r="AN4041" t="s">
        <v>10196</v>
      </c>
    </row>
    <row r="4042" spans="1:41">
      <c r="A4042" s="6" t="s">
        <v>4590</v>
      </c>
      <c r="B4042">
        <v>2017</v>
      </c>
      <c r="C4042">
        <v>6</v>
      </c>
      <c r="E4042" t="s">
        <v>100</v>
      </c>
      <c r="F4042" t="s">
        <v>101</v>
      </c>
      <c r="G4042" t="s">
        <v>102</v>
      </c>
      <c r="H4042" t="s">
        <v>4240</v>
      </c>
      <c r="I4042">
        <v>2018</v>
      </c>
      <c r="J4042">
        <v>3</v>
      </c>
      <c r="K4042" s="6">
        <v>43373</v>
      </c>
      <c r="L4042">
        <v>15</v>
      </c>
      <c r="M4042">
        <v>5</v>
      </c>
      <c r="N4042" t="s">
        <v>236</v>
      </c>
      <c r="O4042" s="8">
        <v>2.34</v>
      </c>
      <c r="P4042" s="8">
        <v>2.35</v>
      </c>
      <c r="Q4042" s="8">
        <v>2.16</v>
      </c>
      <c r="R4042" s="8">
        <v>2.61</v>
      </c>
      <c r="S4042" s="8">
        <v>1.5</v>
      </c>
      <c r="T4042" s="8">
        <v>2.88</v>
      </c>
      <c r="U4042" s="8">
        <v>0.35</v>
      </c>
      <c r="V4042" s="9">
        <v>28</v>
      </c>
      <c r="W4042" s="8">
        <v>0.44999999999999973</v>
      </c>
      <c r="X4042" s="8">
        <v>1.38</v>
      </c>
      <c r="Y4042" s="8">
        <v>-1.0000000000000231E-2</v>
      </c>
      <c r="Z4042" s="8">
        <v>5.0000000000000266E-2</v>
      </c>
      <c r="AA4042">
        <v>-3.0000000000000249E-2</v>
      </c>
      <c r="AF4042" t="s">
        <v>4377</v>
      </c>
      <c r="AG4042" t="s">
        <v>106</v>
      </c>
      <c r="AH4042" t="s">
        <v>107</v>
      </c>
      <c r="AI4042" t="s">
        <v>2667</v>
      </c>
      <c r="AJ4042" s="7">
        <v>43373</v>
      </c>
      <c r="AK4042" t="s">
        <v>4591</v>
      </c>
      <c r="AL4042" t="s">
        <v>109</v>
      </c>
      <c r="AM4042" t="s">
        <v>4242</v>
      </c>
      <c r="AN4042" t="s">
        <v>4603</v>
      </c>
      <c r="AO4042" t="str">
        <f>TEXT(A4042,"yyyy-mm-dd")</f>
        <v>2017-06-30</v>
      </c>
    </row>
    <row r="4043" spans="1:41">
      <c r="A4043" s="6" t="s">
        <v>4590</v>
      </c>
      <c r="B4043">
        <v>2017</v>
      </c>
      <c r="C4043">
        <v>6</v>
      </c>
      <c r="E4043" t="s">
        <v>100</v>
      </c>
      <c r="F4043" t="s">
        <v>101</v>
      </c>
      <c r="G4043" t="s">
        <v>102</v>
      </c>
      <c r="H4043" t="s">
        <v>4137</v>
      </c>
      <c r="I4043">
        <v>2018</v>
      </c>
      <c r="J4043">
        <v>2</v>
      </c>
      <c r="K4043" s="6">
        <v>43281</v>
      </c>
      <c r="L4043">
        <v>12</v>
      </c>
      <c r="M4043">
        <v>4</v>
      </c>
      <c r="N4043" t="s">
        <v>261</v>
      </c>
      <c r="O4043" s="8">
        <v>2.36</v>
      </c>
      <c r="P4043" s="8">
        <v>2.4500000000000002</v>
      </c>
      <c r="Q4043" s="8">
        <v>2.08</v>
      </c>
      <c r="R4043" s="8">
        <v>2.6</v>
      </c>
      <c r="S4043" s="8">
        <v>1.1000000000000001</v>
      </c>
      <c r="T4043" s="8">
        <v>3.9</v>
      </c>
      <c r="U4043" s="8">
        <v>0.57999999999999996</v>
      </c>
      <c r="V4043" s="9">
        <v>28</v>
      </c>
      <c r="W4043" s="8">
        <v>0.52</v>
      </c>
      <c r="X4043" s="8">
        <v>2.8</v>
      </c>
      <c r="Y4043" s="8">
        <v>-9.0000000000000302E-2</v>
      </c>
      <c r="Z4043" s="8">
        <v>0.25</v>
      </c>
      <c r="AA4043">
        <v>-4.0000000000000036E-2</v>
      </c>
      <c r="AF4043" t="s">
        <v>4375</v>
      </c>
      <c r="AG4043" t="s">
        <v>106</v>
      </c>
      <c r="AH4043" t="s">
        <v>107</v>
      </c>
      <c r="AI4043" t="s">
        <v>502</v>
      </c>
      <c r="AJ4043" s="7">
        <v>43281</v>
      </c>
      <c r="AK4043" t="s">
        <v>4591</v>
      </c>
      <c r="AL4043" t="s">
        <v>109</v>
      </c>
      <c r="AM4043" t="s">
        <v>4139</v>
      </c>
      <c r="AN4043" t="s">
        <v>4602</v>
      </c>
      <c r="AO4043" t="str">
        <f>TEXT(A4043,"yyyy-mm-dd")</f>
        <v>2017-06-30</v>
      </c>
    </row>
    <row r="4044" spans="1:41">
      <c r="A4044" s="6" t="s">
        <v>4590</v>
      </c>
      <c r="B4044">
        <v>2017</v>
      </c>
      <c r="C4044">
        <v>6</v>
      </c>
      <c r="E4044" t="s">
        <v>100</v>
      </c>
      <c r="F4044" t="s">
        <v>101</v>
      </c>
      <c r="G4044" t="s">
        <v>102</v>
      </c>
      <c r="H4044" t="s">
        <v>4030</v>
      </c>
      <c r="I4044">
        <v>2018</v>
      </c>
      <c r="J4044">
        <v>1</v>
      </c>
      <c r="K4044" s="6">
        <v>43190</v>
      </c>
      <c r="L4044">
        <v>9</v>
      </c>
      <c r="M4044">
        <v>3</v>
      </c>
      <c r="N4044" t="s">
        <v>173</v>
      </c>
      <c r="O4044" s="8">
        <v>1.79</v>
      </c>
      <c r="P4044" s="8">
        <v>1.9</v>
      </c>
      <c r="Q4044" s="8">
        <v>1.6</v>
      </c>
      <c r="R4044" s="8">
        <v>2.1</v>
      </c>
      <c r="S4044" s="8">
        <v>0.2</v>
      </c>
      <c r="T4044" s="8">
        <v>2.7</v>
      </c>
      <c r="U4044" s="8">
        <v>0.56000000000000005</v>
      </c>
      <c r="V4044" s="9">
        <v>28</v>
      </c>
      <c r="W4044" s="8">
        <v>0.5</v>
      </c>
      <c r="X4044" s="8">
        <v>2.5</v>
      </c>
      <c r="Y4044" s="8">
        <v>-0.10999999999999988</v>
      </c>
      <c r="Z4044" s="8">
        <v>0</v>
      </c>
      <c r="AA4044">
        <v>-7.0000000000000062E-2</v>
      </c>
      <c r="AF4044" t="s">
        <v>4373</v>
      </c>
      <c r="AG4044" t="s">
        <v>106</v>
      </c>
      <c r="AH4044" t="s">
        <v>107</v>
      </c>
      <c r="AI4044" t="s">
        <v>497</v>
      </c>
      <c r="AJ4044" s="7">
        <v>43190</v>
      </c>
      <c r="AK4044" t="s">
        <v>4591</v>
      </c>
      <c r="AL4044" t="s">
        <v>109</v>
      </c>
      <c r="AM4044" t="s">
        <v>4032</v>
      </c>
      <c r="AN4044" t="s">
        <v>4601</v>
      </c>
      <c r="AO4044" t="str">
        <f>TEXT(A4044,"yyyy-mm-dd")</f>
        <v>2017-06-30</v>
      </c>
    </row>
    <row r="4045" spans="1:41">
      <c r="A4045" s="6" t="s">
        <v>4590</v>
      </c>
      <c r="B4045">
        <v>2017</v>
      </c>
      <c r="C4045">
        <v>6</v>
      </c>
      <c r="E4045" t="s">
        <v>100</v>
      </c>
      <c r="F4045" t="s">
        <v>101</v>
      </c>
      <c r="G4045" t="s">
        <v>102</v>
      </c>
      <c r="H4045" t="s">
        <v>3908</v>
      </c>
      <c r="I4045">
        <v>2017</v>
      </c>
      <c r="J4045">
        <v>4</v>
      </c>
      <c r="K4045" s="6">
        <v>43100</v>
      </c>
      <c r="L4045">
        <v>6</v>
      </c>
      <c r="M4045">
        <v>2</v>
      </c>
      <c r="N4045" t="s">
        <v>203</v>
      </c>
      <c r="O4045" s="8">
        <v>1.66</v>
      </c>
      <c r="P4045" s="8">
        <v>1.61</v>
      </c>
      <c r="Q4045" s="8">
        <v>1.4</v>
      </c>
      <c r="R4045" s="8">
        <v>1.9</v>
      </c>
      <c r="S4045" s="8">
        <v>0.3</v>
      </c>
      <c r="T4045" s="8">
        <v>2.58</v>
      </c>
      <c r="U4045" s="8">
        <v>0.49</v>
      </c>
      <c r="V4045" s="9">
        <v>31</v>
      </c>
      <c r="W4045" s="8">
        <v>0.5</v>
      </c>
      <c r="X4045" s="8">
        <v>2.2800000000000002</v>
      </c>
      <c r="Y4045" s="8">
        <v>4.9999999999999822E-2</v>
      </c>
      <c r="Z4045" s="8">
        <v>1.0000000000000009E-2</v>
      </c>
      <c r="AA4045">
        <v>-0.22999999999999998</v>
      </c>
      <c r="AF4045" t="s">
        <v>3909</v>
      </c>
      <c r="AG4045" t="s">
        <v>106</v>
      </c>
      <c r="AH4045" t="s">
        <v>107</v>
      </c>
      <c r="AI4045" t="s">
        <v>427</v>
      </c>
      <c r="AJ4045" s="7">
        <v>43100</v>
      </c>
      <c r="AK4045" t="s">
        <v>4591</v>
      </c>
      <c r="AL4045" t="s">
        <v>109</v>
      </c>
      <c r="AM4045" t="s">
        <v>3910</v>
      </c>
      <c r="AN4045" t="s">
        <v>4600</v>
      </c>
      <c r="AO4045" t="str">
        <f>TEXT(A4045,"yyyy-mm-dd")</f>
        <v>2017-06-30</v>
      </c>
    </row>
    <row r="4046" spans="1:41">
      <c r="A4046" s="6" t="s">
        <v>4590</v>
      </c>
      <c r="B4046">
        <v>2017</v>
      </c>
      <c r="C4046">
        <v>6</v>
      </c>
      <c r="E4046" t="s">
        <v>100</v>
      </c>
      <c r="F4046" t="s">
        <v>101</v>
      </c>
      <c r="G4046" t="s">
        <v>83</v>
      </c>
      <c r="H4046" t="s">
        <v>3453</v>
      </c>
      <c r="I4046">
        <v>2017</v>
      </c>
      <c r="K4046" s="6">
        <v>43100</v>
      </c>
      <c r="L4046">
        <v>6</v>
      </c>
      <c r="N4046" t="s">
        <v>203</v>
      </c>
      <c r="O4046" s="8">
        <v>1.98</v>
      </c>
      <c r="P4046" s="8">
        <v>2</v>
      </c>
      <c r="Q4046" s="8">
        <v>1.88</v>
      </c>
      <c r="R4046" s="8">
        <v>2.0499999999999998</v>
      </c>
      <c r="S4046" s="8">
        <v>1.5</v>
      </c>
      <c r="T4046" s="8">
        <v>2.5</v>
      </c>
      <c r="U4046" s="8">
        <v>0.2</v>
      </c>
      <c r="V4046" s="9">
        <v>36</v>
      </c>
      <c r="W4046" s="8">
        <v>0.16999999999999993</v>
      </c>
      <c r="X4046" s="8">
        <v>1</v>
      </c>
      <c r="Y4046" s="8">
        <v>-2.0000000000000018E-2</v>
      </c>
      <c r="Z4046" s="8">
        <v>0</v>
      </c>
      <c r="AA4046">
        <v>-3.0000000000000249E-2</v>
      </c>
      <c r="AF4046" t="s">
        <v>10138</v>
      </c>
      <c r="AG4046" t="s">
        <v>9655</v>
      </c>
      <c r="AH4046" t="s">
        <v>9656</v>
      </c>
      <c r="AI4046" t="s">
        <v>9657</v>
      </c>
      <c r="AJ4046" s="7">
        <v>43100</v>
      </c>
      <c r="AK4046" t="s">
        <v>4591</v>
      </c>
      <c r="AL4046" t="s">
        <v>109</v>
      </c>
      <c r="AM4046" t="s">
        <v>3455</v>
      </c>
      <c r="AN4046" t="s">
        <v>10169</v>
      </c>
    </row>
    <row r="4047" spans="1:41">
      <c r="A4047" s="6" t="s">
        <v>4590</v>
      </c>
      <c r="B4047">
        <v>2017</v>
      </c>
      <c r="C4047">
        <v>6</v>
      </c>
      <c r="E4047" t="s">
        <v>100</v>
      </c>
      <c r="F4047" t="s">
        <v>101</v>
      </c>
      <c r="G4047" t="s">
        <v>102</v>
      </c>
      <c r="H4047" t="s">
        <v>3804</v>
      </c>
      <c r="I4047">
        <v>2017</v>
      </c>
      <c r="J4047">
        <v>3</v>
      </c>
      <c r="K4047" s="6">
        <v>43008</v>
      </c>
      <c r="L4047">
        <v>3</v>
      </c>
      <c r="M4047">
        <v>1</v>
      </c>
      <c r="N4047" t="s">
        <v>233</v>
      </c>
      <c r="O4047" s="8">
        <v>1.83</v>
      </c>
      <c r="P4047" s="8">
        <v>1.85</v>
      </c>
      <c r="Q4047" s="8">
        <v>1.6</v>
      </c>
      <c r="R4047" s="8">
        <v>1.93</v>
      </c>
      <c r="S4047" s="8">
        <v>1.3</v>
      </c>
      <c r="T4047" s="8">
        <v>2.6</v>
      </c>
      <c r="U4047" s="8">
        <v>0.3</v>
      </c>
      <c r="V4047" s="9">
        <v>31</v>
      </c>
      <c r="W4047" s="8">
        <v>0.32999999999999985</v>
      </c>
      <c r="X4047" s="8">
        <v>1.3</v>
      </c>
      <c r="Y4047" s="8">
        <v>-2.0000000000000018E-2</v>
      </c>
      <c r="Z4047" s="8">
        <v>5.0000000000000044E-2</v>
      </c>
      <c r="AA4047">
        <v>1.0000000000000009E-2</v>
      </c>
      <c r="AF4047" t="s">
        <v>3906</v>
      </c>
      <c r="AG4047" t="s">
        <v>106</v>
      </c>
      <c r="AH4047" t="s">
        <v>107</v>
      </c>
      <c r="AI4047" t="s">
        <v>340</v>
      </c>
      <c r="AJ4047" s="7">
        <v>43008</v>
      </c>
      <c r="AK4047" t="s">
        <v>4591</v>
      </c>
      <c r="AL4047" t="s">
        <v>109</v>
      </c>
      <c r="AM4047" t="s">
        <v>3806</v>
      </c>
      <c r="AN4047" t="s">
        <v>4599</v>
      </c>
      <c r="AO4047" t="str">
        <f>TEXT(A4047,"yyyy-mm-dd")</f>
        <v>2017-06-30</v>
      </c>
    </row>
    <row r="4048" spans="1:41">
      <c r="A4048" s="6" t="s">
        <v>4590</v>
      </c>
      <c r="B4048">
        <v>2017</v>
      </c>
      <c r="C4048">
        <v>6</v>
      </c>
      <c r="E4048" t="s">
        <v>100</v>
      </c>
      <c r="F4048" t="s">
        <v>101</v>
      </c>
      <c r="G4048" t="s">
        <v>102</v>
      </c>
      <c r="H4048" t="s">
        <v>3701</v>
      </c>
      <c r="I4048">
        <v>2017</v>
      </c>
      <c r="J4048">
        <v>2</v>
      </c>
      <c r="K4048" s="6">
        <v>42916</v>
      </c>
      <c r="L4048">
        <v>0</v>
      </c>
      <c r="M4048">
        <v>0</v>
      </c>
      <c r="N4048" t="s">
        <v>178</v>
      </c>
      <c r="O4048" s="8">
        <v>1.75</v>
      </c>
      <c r="P4048" s="8">
        <v>1.7</v>
      </c>
      <c r="Q4048" s="8">
        <v>1.45</v>
      </c>
      <c r="R4048" s="8">
        <v>1.99</v>
      </c>
      <c r="S4048" s="8">
        <v>0.67</v>
      </c>
      <c r="T4048" s="8">
        <v>2.7</v>
      </c>
      <c r="U4048" s="8">
        <v>0.53</v>
      </c>
      <c r="V4048" s="9">
        <v>31</v>
      </c>
      <c r="W4048" s="8">
        <v>0.54</v>
      </c>
      <c r="X4048" s="8">
        <v>2.0300000000000002</v>
      </c>
      <c r="Y4048" s="8">
        <v>5.0000000000000044E-2</v>
      </c>
      <c r="Z4048" s="8">
        <v>-0.10000000000000009</v>
      </c>
      <c r="AA4048">
        <v>-0.2300000000000002</v>
      </c>
      <c r="AF4048" t="s">
        <v>3904</v>
      </c>
      <c r="AG4048" t="s">
        <v>106</v>
      </c>
      <c r="AH4048" t="s">
        <v>107</v>
      </c>
      <c r="AI4048" t="s">
        <v>108</v>
      </c>
      <c r="AJ4048" s="7">
        <v>42916</v>
      </c>
      <c r="AK4048" t="s">
        <v>4591</v>
      </c>
      <c r="AL4048" t="s">
        <v>109</v>
      </c>
      <c r="AM4048" t="s">
        <v>3703</v>
      </c>
      <c r="AN4048" t="s">
        <v>4598</v>
      </c>
      <c r="AO4048" t="str">
        <f>TEXT(A4048,"yyyy-mm-dd")</f>
        <v>2017-06-30</v>
      </c>
    </row>
    <row r="4049" spans="1:41">
      <c r="A4049" s="6" t="s">
        <v>4590</v>
      </c>
      <c r="B4049">
        <v>2017</v>
      </c>
      <c r="C4049">
        <v>6</v>
      </c>
      <c r="E4049" t="s">
        <v>2685</v>
      </c>
      <c r="F4049" t="s">
        <v>101</v>
      </c>
      <c r="G4049" t="s">
        <v>774</v>
      </c>
      <c r="H4049" t="s">
        <v>2686</v>
      </c>
      <c r="K4049" s="6"/>
      <c r="O4049" s="8">
        <v>2.76</v>
      </c>
      <c r="P4049" s="8">
        <v>2.7</v>
      </c>
      <c r="Q4049" s="8">
        <v>2.5499999999999998</v>
      </c>
      <c r="R4049" s="8">
        <v>3</v>
      </c>
      <c r="S4049" s="8">
        <v>1.9</v>
      </c>
      <c r="T4049" s="8">
        <v>3.5</v>
      </c>
      <c r="U4049" s="8">
        <v>0.4</v>
      </c>
      <c r="V4049" s="9">
        <v>23</v>
      </c>
      <c r="W4049" s="8">
        <v>0.45000000000000018</v>
      </c>
      <c r="X4049" s="8">
        <v>1.6</v>
      </c>
      <c r="Y4049" s="8">
        <v>5.9999999999999609E-2</v>
      </c>
      <c r="Z4049" s="8">
        <v>0</v>
      </c>
      <c r="AA4049">
        <v>5.0000000000000266E-2</v>
      </c>
      <c r="AF4049" t="s">
        <v>2687</v>
      </c>
      <c r="AG4049" t="s">
        <v>2688</v>
      </c>
      <c r="AH4049" t="s">
        <v>2689</v>
      </c>
      <c r="AI4049" t="s">
        <v>2690</v>
      </c>
      <c r="AJ4049" s="7"/>
      <c r="AK4049" t="s">
        <v>4591</v>
      </c>
      <c r="AL4049" t="s">
        <v>109</v>
      </c>
      <c r="AM4049" t="s">
        <v>2686</v>
      </c>
      <c r="AN4049" t="s">
        <v>4620</v>
      </c>
      <c r="AO4049" t="str">
        <f>TEXT(A4049,"yyyy-mm-dd")</f>
        <v>2017-06-30</v>
      </c>
    </row>
    <row r="4050" spans="1:41">
      <c r="A4050" s="6" t="s">
        <v>4590</v>
      </c>
      <c r="B4050">
        <v>2017</v>
      </c>
      <c r="C4050">
        <v>6</v>
      </c>
      <c r="E4050" t="s">
        <v>81</v>
      </c>
      <c r="F4050" t="s">
        <v>82</v>
      </c>
      <c r="G4050" t="s">
        <v>83</v>
      </c>
      <c r="H4050" t="s">
        <v>4360</v>
      </c>
      <c r="I4050">
        <v>2019</v>
      </c>
      <c r="K4050" s="6">
        <v>43830</v>
      </c>
      <c r="L4050">
        <v>30</v>
      </c>
      <c r="N4050" t="s">
        <v>567</v>
      </c>
      <c r="O4050" s="8">
        <v>3.55</v>
      </c>
      <c r="P4050" s="8">
        <v>3.5</v>
      </c>
      <c r="Q4050" s="8">
        <v>3.3</v>
      </c>
      <c r="R4050" s="8">
        <v>3.71</v>
      </c>
      <c r="S4050" s="8">
        <v>2.5</v>
      </c>
      <c r="T4050" s="8">
        <v>5.5</v>
      </c>
      <c r="U4050" s="8">
        <v>0.5</v>
      </c>
      <c r="V4050" s="9">
        <v>32</v>
      </c>
      <c r="W4050" s="8">
        <v>0.41000000000000014</v>
      </c>
      <c r="X4050" s="8">
        <v>3</v>
      </c>
      <c r="Y4050" s="8">
        <v>4.9999999999999822E-2</v>
      </c>
      <c r="Z4050" s="8">
        <v>0</v>
      </c>
      <c r="AA4050">
        <v>-8.0000000000000071E-2</v>
      </c>
      <c r="AF4050" t="s">
        <v>4361</v>
      </c>
      <c r="AG4050" t="s">
        <v>87</v>
      </c>
      <c r="AH4050" t="s">
        <v>88</v>
      </c>
      <c r="AI4050" t="s">
        <v>359</v>
      </c>
      <c r="AJ4050" s="7">
        <v>43830</v>
      </c>
      <c r="AK4050" t="s">
        <v>4591</v>
      </c>
      <c r="AL4050" t="s">
        <v>91</v>
      </c>
      <c r="AM4050" t="s">
        <v>4362</v>
      </c>
      <c r="AN4050" t="s">
        <v>4594</v>
      </c>
      <c r="AO4050" t="str">
        <f>TEXT(A4050,"yyyy-mm-dd")</f>
        <v>2017-06-30</v>
      </c>
    </row>
    <row r="4051" spans="1:41">
      <c r="A4051" s="6" t="s">
        <v>4590</v>
      </c>
      <c r="B4051">
        <v>2017</v>
      </c>
      <c r="C4051">
        <v>6</v>
      </c>
      <c r="E4051" t="s">
        <v>392</v>
      </c>
      <c r="F4051" t="s">
        <v>82</v>
      </c>
      <c r="G4051" t="s">
        <v>83</v>
      </c>
      <c r="H4051" t="s">
        <v>4360</v>
      </c>
      <c r="I4051">
        <v>2019</v>
      </c>
      <c r="K4051" s="6">
        <v>43830</v>
      </c>
      <c r="L4051">
        <v>30</v>
      </c>
      <c r="N4051" t="s">
        <v>567</v>
      </c>
      <c r="O4051" s="8">
        <v>3.41</v>
      </c>
      <c r="P4051" s="8">
        <v>3.3</v>
      </c>
      <c r="Q4051" s="8">
        <v>3.2</v>
      </c>
      <c r="R4051" s="8">
        <v>3.54</v>
      </c>
      <c r="S4051" s="8">
        <v>2.69</v>
      </c>
      <c r="T4051" s="8">
        <v>5.3</v>
      </c>
      <c r="U4051" s="8">
        <v>0.47</v>
      </c>
      <c r="V4051" s="9">
        <v>27</v>
      </c>
      <c r="W4051" s="8">
        <v>0.33999999999999986</v>
      </c>
      <c r="X4051" s="8">
        <v>2.61</v>
      </c>
      <c r="Y4051" s="8">
        <v>0.11000000000000032</v>
      </c>
      <c r="Z4051" s="8">
        <v>-0.15000000000000036</v>
      </c>
      <c r="AA4051">
        <v>9.9999999999997868E-3</v>
      </c>
      <c r="AF4051" t="s">
        <v>4361</v>
      </c>
      <c r="AG4051" t="s">
        <v>87</v>
      </c>
      <c r="AH4051" t="s">
        <v>88</v>
      </c>
      <c r="AI4051" t="s">
        <v>359</v>
      </c>
      <c r="AJ4051" s="7">
        <v>43830</v>
      </c>
      <c r="AK4051" t="s">
        <v>4591</v>
      </c>
      <c r="AL4051" t="s">
        <v>393</v>
      </c>
      <c r="AM4051" t="s">
        <v>4362</v>
      </c>
      <c r="AN4051" t="s">
        <v>4597</v>
      </c>
      <c r="AO4051" t="str">
        <f>TEXT(A4051,"yyyy-mm-dd")</f>
        <v>2017-06-30</v>
      </c>
    </row>
    <row r="4052" spans="1:41">
      <c r="A4052" s="6" t="s">
        <v>4590</v>
      </c>
      <c r="B4052">
        <v>2017</v>
      </c>
      <c r="C4052">
        <v>6</v>
      </c>
      <c r="E4052" t="s">
        <v>81</v>
      </c>
      <c r="F4052" t="s">
        <v>82</v>
      </c>
      <c r="G4052" t="s">
        <v>83</v>
      </c>
      <c r="H4052" t="s">
        <v>3889</v>
      </c>
      <c r="I4052">
        <v>2018</v>
      </c>
      <c r="K4052" s="6">
        <v>43465</v>
      </c>
      <c r="L4052">
        <v>18</v>
      </c>
      <c r="N4052" t="s">
        <v>206</v>
      </c>
      <c r="O4052" s="8">
        <v>3.81</v>
      </c>
      <c r="P4052" s="8">
        <v>3.8</v>
      </c>
      <c r="Q4052" s="8">
        <v>3.59</v>
      </c>
      <c r="R4052" s="8">
        <v>3.94</v>
      </c>
      <c r="S4052" s="8">
        <v>3.1</v>
      </c>
      <c r="T4052" s="8">
        <v>5.6</v>
      </c>
      <c r="U4052" s="8">
        <v>0.47</v>
      </c>
      <c r="V4052" s="9">
        <v>36</v>
      </c>
      <c r="W4052" s="8">
        <v>0.35000000000000009</v>
      </c>
      <c r="X4052" s="8">
        <v>2.4999999999999996</v>
      </c>
      <c r="Y4052" s="8">
        <v>1.0000000000000231E-2</v>
      </c>
      <c r="Z4052" s="8">
        <v>-4.0000000000000036E-2</v>
      </c>
      <c r="AA4052">
        <v>-0.22999999999999998</v>
      </c>
      <c r="AF4052" t="s">
        <v>3890</v>
      </c>
      <c r="AG4052" t="s">
        <v>87</v>
      </c>
      <c r="AH4052" t="s">
        <v>88</v>
      </c>
      <c r="AI4052" t="s">
        <v>97</v>
      </c>
      <c r="AJ4052" s="7">
        <v>43465</v>
      </c>
      <c r="AK4052" t="s">
        <v>4591</v>
      </c>
      <c r="AL4052" t="s">
        <v>91</v>
      </c>
      <c r="AM4052" t="s">
        <v>3891</v>
      </c>
      <c r="AN4052" t="s">
        <v>4593</v>
      </c>
      <c r="AO4052" t="str">
        <f>TEXT(A4052,"yyyy-mm-dd")</f>
        <v>2017-06-30</v>
      </c>
    </row>
    <row r="4053" spans="1:41">
      <c r="A4053" s="6" t="s">
        <v>4590</v>
      </c>
      <c r="B4053">
        <v>2017</v>
      </c>
      <c r="C4053">
        <v>6</v>
      </c>
      <c r="E4053" t="s">
        <v>392</v>
      </c>
      <c r="F4053" t="s">
        <v>82</v>
      </c>
      <c r="G4053" t="s">
        <v>83</v>
      </c>
      <c r="H4053" t="s">
        <v>3889</v>
      </c>
      <c r="I4053">
        <v>2018</v>
      </c>
      <c r="K4053" s="6">
        <v>43465</v>
      </c>
      <c r="L4053">
        <v>18</v>
      </c>
      <c r="N4053" t="s">
        <v>206</v>
      </c>
      <c r="O4053" s="8">
        <v>3.66</v>
      </c>
      <c r="P4053" s="8">
        <v>3.63</v>
      </c>
      <c r="Q4053" s="8">
        <v>3.5</v>
      </c>
      <c r="R4053" s="8">
        <v>3.81</v>
      </c>
      <c r="S4053" s="8">
        <v>2.23</v>
      </c>
      <c r="T4053" s="8">
        <v>5.03</v>
      </c>
      <c r="U4053" s="8">
        <v>0.49</v>
      </c>
      <c r="V4053" s="9">
        <v>33</v>
      </c>
      <c r="W4053" s="8">
        <v>0.31000000000000005</v>
      </c>
      <c r="X4053" s="8">
        <v>2.8000000000000003</v>
      </c>
      <c r="Y4053" s="8">
        <v>3.0000000000000249E-2</v>
      </c>
      <c r="Z4053" s="8">
        <v>-7.0000000000000284E-2</v>
      </c>
      <c r="AA4053">
        <v>-2.9999999999999805E-2</v>
      </c>
      <c r="AF4053" t="s">
        <v>3890</v>
      </c>
      <c r="AG4053" t="s">
        <v>87</v>
      </c>
      <c r="AH4053" t="s">
        <v>88</v>
      </c>
      <c r="AI4053" t="s">
        <v>97</v>
      </c>
      <c r="AJ4053" s="7">
        <v>43465</v>
      </c>
      <c r="AK4053" t="s">
        <v>4591</v>
      </c>
      <c r="AL4053" t="s">
        <v>393</v>
      </c>
      <c r="AM4053" t="s">
        <v>3891</v>
      </c>
      <c r="AN4053" t="s">
        <v>4596</v>
      </c>
      <c r="AO4053" t="str">
        <f>TEXT(A4053,"yyyy-mm-dd")</f>
        <v>2017-06-30</v>
      </c>
    </row>
    <row r="4054" spans="1:41">
      <c r="A4054" s="6" t="s">
        <v>4590</v>
      </c>
      <c r="B4054">
        <v>2017</v>
      </c>
      <c r="C4054">
        <v>6</v>
      </c>
      <c r="E4054" t="s">
        <v>81</v>
      </c>
      <c r="F4054" t="s">
        <v>82</v>
      </c>
      <c r="G4054" t="s">
        <v>83</v>
      </c>
      <c r="H4054" t="s">
        <v>3453</v>
      </c>
      <c r="I4054">
        <v>2017</v>
      </c>
      <c r="K4054" s="6">
        <v>43100</v>
      </c>
      <c r="L4054">
        <v>6</v>
      </c>
      <c r="N4054" t="s">
        <v>203</v>
      </c>
      <c r="O4054" s="8">
        <v>6.02</v>
      </c>
      <c r="P4054" s="8">
        <v>6</v>
      </c>
      <c r="Q4054" s="8">
        <v>5.9</v>
      </c>
      <c r="R4054" s="8">
        <v>6.12</v>
      </c>
      <c r="S4054" s="8">
        <v>5.4</v>
      </c>
      <c r="T4054" s="8">
        <v>6.5</v>
      </c>
      <c r="U4054" s="8">
        <v>0.24</v>
      </c>
      <c r="V4054" s="9">
        <v>37</v>
      </c>
      <c r="W4054" s="8">
        <v>0.21999999999999975</v>
      </c>
      <c r="X4054" s="8">
        <v>1.0999999999999996</v>
      </c>
      <c r="Y4054" s="8">
        <v>1.9999999999999574E-2</v>
      </c>
      <c r="Z4054" s="8">
        <v>9.9999999999999645E-2</v>
      </c>
      <c r="AA4054">
        <v>-0.14000000000000057</v>
      </c>
      <c r="AF4054" t="s">
        <v>3454</v>
      </c>
      <c r="AG4054" t="s">
        <v>87</v>
      </c>
      <c r="AH4054" t="s">
        <v>88</v>
      </c>
      <c r="AI4054" t="s">
        <v>89</v>
      </c>
      <c r="AJ4054" s="7">
        <v>43100</v>
      </c>
      <c r="AK4054" t="s">
        <v>4591</v>
      </c>
      <c r="AL4054" t="s">
        <v>91</v>
      </c>
      <c r="AM4054" t="s">
        <v>3455</v>
      </c>
      <c r="AN4054" t="s">
        <v>4592</v>
      </c>
      <c r="AO4054" t="str">
        <f>TEXT(A4054,"yyyy-mm-dd")</f>
        <v>2017-06-30</v>
      </c>
    </row>
    <row r="4055" spans="1:41">
      <c r="A4055" s="6" t="s">
        <v>4590</v>
      </c>
      <c r="B4055">
        <v>2017</v>
      </c>
      <c r="C4055">
        <v>6</v>
      </c>
      <c r="E4055" t="s">
        <v>392</v>
      </c>
      <c r="F4055" t="s">
        <v>82</v>
      </c>
      <c r="G4055" t="s">
        <v>83</v>
      </c>
      <c r="H4055" t="s">
        <v>3453</v>
      </c>
      <c r="I4055">
        <v>2017</v>
      </c>
      <c r="K4055" s="6">
        <v>43100</v>
      </c>
      <c r="L4055">
        <v>6</v>
      </c>
      <c r="N4055" t="s">
        <v>203</v>
      </c>
      <c r="O4055" s="8">
        <v>4.79</v>
      </c>
      <c r="P4055" s="8">
        <v>4.9000000000000004</v>
      </c>
      <c r="Q4055" s="8">
        <v>4.71</v>
      </c>
      <c r="R4055" s="8">
        <v>5</v>
      </c>
      <c r="S4055" s="8">
        <v>2.2799999999999998</v>
      </c>
      <c r="T4055" s="8">
        <v>5.38</v>
      </c>
      <c r="U4055" s="8">
        <v>0.49</v>
      </c>
      <c r="V4055" s="9">
        <v>34</v>
      </c>
      <c r="W4055" s="8">
        <v>0.29000000000000004</v>
      </c>
      <c r="X4055" s="8">
        <v>3.1</v>
      </c>
      <c r="Y4055" s="8">
        <v>-0.11000000000000032</v>
      </c>
      <c r="Z4055" s="8">
        <v>6.0000000000000497E-2</v>
      </c>
      <c r="AA4055">
        <v>-9.9999999999997868E-3</v>
      </c>
      <c r="AF4055" t="s">
        <v>3454</v>
      </c>
      <c r="AG4055" t="s">
        <v>87</v>
      </c>
      <c r="AH4055" t="s">
        <v>88</v>
      </c>
      <c r="AI4055" t="s">
        <v>89</v>
      </c>
      <c r="AJ4055" s="7">
        <v>43100</v>
      </c>
      <c r="AK4055" t="s">
        <v>4591</v>
      </c>
      <c r="AL4055" t="s">
        <v>393</v>
      </c>
      <c r="AM4055" t="s">
        <v>3455</v>
      </c>
      <c r="AN4055" t="s">
        <v>4595</v>
      </c>
      <c r="AO4055" t="str">
        <f>TEXT(A4055,"yyyy-mm-dd")</f>
        <v>2017-06-30</v>
      </c>
    </row>
    <row r="4056" spans="1:41">
      <c r="A4056" s="6" t="s">
        <v>4590</v>
      </c>
      <c r="B4056">
        <v>2017</v>
      </c>
      <c r="C4056">
        <v>6</v>
      </c>
      <c r="E4056" t="s">
        <v>81</v>
      </c>
      <c r="F4056" t="s">
        <v>82</v>
      </c>
      <c r="G4056" t="s">
        <v>774</v>
      </c>
      <c r="H4056" t="s">
        <v>775</v>
      </c>
      <c r="K4056" s="6"/>
      <c r="O4056" s="8">
        <v>3.52</v>
      </c>
      <c r="P4056" s="8">
        <v>3.5</v>
      </c>
      <c r="Q4056" s="8">
        <v>3.3</v>
      </c>
      <c r="R4056" s="8">
        <v>3.63</v>
      </c>
      <c r="S4056" s="8">
        <v>3</v>
      </c>
      <c r="T4056" s="8">
        <v>5</v>
      </c>
      <c r="U4056" s="8">
        <v>0.41</v>
      </c>
      <c r="V4056" s="9">
        <v>33</v>
      </c>
      <c r="W4056" s="8">
        <v>0.33000000000000007</v>
      </c>
      <c r="X4056" s="8">
        <v>2</v>
      </c>
      <c r="Y4056" s="8">
        <v>2.0000000000000018E-2</v>
      </c>
      <c r="Z4056" s="8">
        <v>0</v>
      </c>
      <c r="AA4056">
        <v>7.0000000000000284E-2</v>
      </c>
      <c r="AF4056" t="s">
        <v>776</v>
      </c>
      <c r="AG4056" t="s">
        <v>777</v>
      </c>
      <c r="AH4056" t="s">
        <v>778</v>
      </c>
      <c r="AI4056" t="s">
        <v>779</v>
      </c>
      <c r="AJ4056" s="7"/>
      <c r="AK4056" t="s">
        <v>4591</v>
      </c>
      <c r="AL4056" t="s">
        <v>91</v>
      </c>
      <c r="AM4056" t="s">
        <v>775</v>
      </c>
      <c r="AN4056" t="s">
        <v>4616</v>
      </c>
      <c r="AO4056" t="str">
        <f>TEXT(A4056,"yyyy-mm-dd")</f>
        <v>2017-06-30</v>
      </c>
    </row>
    <row r="4057" spans="1:41">
      <c r="A4057" s="6" t="s">
        <v>4590</v>
      </c>
      <c r="B4057">
        <v>2017</v>
      </c>
      <c r="C4057">
        <v>6</v>
      </c>
      <c r="E4057" t="s">
        <v>81</v>
      </c>
      <c r="F4057" t="s">
        <v>82</v>
      </c>
      <c r="G4057" t="s">
        <v>774</v>
      </c>
      <c r="H4057" t="s">
        <v>1536</v>
      </c>
      <c r="K4057" s="6"/>
      <c r="O4057" s="8">
        <v>3.4</v>
      </c>
      <c r="P4057" s="8">
        <v>3.4</v>
      </c>
      <c r="Q4057" s="8">
        <v>3.2</v>
      </c>
      <c r="R4057" s="8">
        <v>3.51</v>
      </c>
      <c r="S4057" s="8">
        <v>3</v>
      </c>
      <c r="T4057" s="8">
        <v>4.5</v>
      </c>
      <c r="U4057" s="8">
        <v>0.34</v>
      </c>
      <c r="V4057" s="9">
        <v>31</v>
      </c>
      <c r="W4057" s="8">
        <v>0.30999999999999961</v>
      </c>
      <c r="X4057" s="8">
        <v>1.5</v>
      </c>
      <c r="Y4057" s="8">
        <v>0</v>
      </c>
      <c r="Z4057" s="8">
        <v>-5.0000000000000266E-2</v>
      </c>
      <c r="AA4057">
        <v>-3.0000000000000249E-2</v>
      </c>
      <c r="AF4057" t="s">
        <v>1537</v>
      </c>
      <c r="AG4057" t="s">
        <v>777</v>
      </c>
      <c r="AH4057" t="s">
        <v>778</v>
      </c>
      <c r="AI4057" t="s">
        <v>1538</v>
      </c>
      <c r="AJ4057" s="7"/>
      <c r="AK4057" t="s">
        <v>4591</v>
      </c>
      <c r="AL4057" t="s">
        <v>91</v>
      </c>
      <c r="AM4057" t="s">
        <v>1536</v>
      </c>
      <c r="AN4057" t="s">
        <v>4617</v>
      </c>
      <c r="AO4057" t="str">
        <f>TEXT(A4057,"yyyy-mm-dd")</f>
        <v>2017-06-30</v>
      </c>
    </row>
    <row r="4058" spans="1:41">
      <c r="A4058" s="6" t="s">
        <v>4590</v>
      </c>
      <c r="B4058">
        <v>2017</v>
      </c>
      <c r="C4058">
        <v>6</v>
      </c>
      <c r="E4058" t="s">
        <v>392</v>
      </c>
      <c r="F4058" t="s">
        <v>82</v>
      </c>
      <c r="G4058" t="s">
        <v>774</v>
      </c>
      <c r="H4058" t="s">
        <v>775</v>
      </c>
      <c r="K4058" s="6"/>
      <c r="O4058" s="8">
        <v>3.46</v>
      </c>
      <c r="P4058" s="8">
        <v>3.4</v>
      </c>
      <c r="Q4058" s="8">
        <v>3.2</v>
      </c>
      <c r="R4058" s="8">
        <v>3.69</v>
      </c>
      <c r="S4058" s="8">
        <v>2.88</v>
      </c>
      <c r="T4058" s="8">
        <v>5</v>
      </c>
      <c r="U4058" s="8">
        <v>0.47</v>
      </c>
      <c r="V4058" s="9">
        <v>28</v>
      </c>
      <c r="W4058" s="8">
        <v>0.48999999999999977</v>
      </c>
      <c r="X4058" s="8">
        <v>2.12</v>
      </c>
      <c r="Y4058" s="8">
        <v>6.0000000000000053E-2</v>
      </c>
      <c r="Z4058" s="8">
        <v>0</v>
      </c>
      <c r="AA4058">
        <v>0.23999999999999977</v>
      </c>
      <c r="AF4058" t="s">
        <v>776</v>
      </c>
      <c r="AG4058" t="s">
        <v>777</v>
      </c>
      <c r="AH4058" t="s">
        <v>778</v>
      </c>
      <c r="AI4058" t="s">
        <v>779</v>
      </c>
      <c r="AJ4058" s="7"/>
      <c r="AK4058" t="s">
        <v>4591</v>
      </c>
      <c r="AL4058" t="s">
        <v>393</v>
      </c>
      <c r="AM4058" t="s">
        <v>775</v>
      </c>
      <c r="AN4058" t="s">
        <v>4618</v>
      </c>
      <c r="AO4058" t="str">
        <f>TEXT(A4058,"yyyy-mm-dd")</f>
        <v>2017-06-30</v>
      </c>
    </row>
    <row r="4059" spans="1:41">
      <c r="A4059" s="6" t="s">
        <v>4590</v>
      </c>
      <c r="B4059">
        <v>2017</v>
      </c>
      <c r="C4059">
        <v>6</v>
      </c>
      <c r="E4059" t="s">
        <v>392</v>
      </c>
      <c r="F4059" t="s">
        <v>82</v>
      </c>
      <c r="G4059" t="s">
        <v>774</v>
      </c>
      <c r="H4059" t="s">
        <v>1536</v>
      </c>
      <c r="K4059" s="6"/>
      <c r="O4059" s="8">
        <v>3.33</v>
      </c>
      <c r="P4059" s="8">
        <v>3.3</v>
      </c>
      <c r="Q4059" s="8">
        <v>3.04</v>
      </c>
      <c r="R4059" s="8">
        <v>3.45</v>
      </c>
      <c r="S4059" s="8">
        <v>2.9</v>
      </c>
      <c r="T4059" s="8">
        <v>4.5</v>
      </c>
      <c r="U4059" s="8">
        <v>0.35</v>
      </c>
      <c r="V4059" s="9">
        <v>26</v>
      </c>
      <c r="W4059" s="8">
        <v>0.41000000000000014</v>
      </c>
      <c r="X4059" s="8">
        <v>1.6</v>
      </c>
      <c r="Y4059" s="8">
        <v>3.0000000000000249E-2</v>
      </c>
      <c r="Z4059" s="8">
        <v>-3.0000000000000249E-2</v>
      </c>
      <c r="AA4059">
        <v>0.13000000000000034</v>
      </c>
      <c r="AF4059" t="s">
        <v>1537</v>
      </c>
      <c r="AG4059" t="s">
        <v>777</v>
      </c>
      <c r="AH4059" t="s">
        <v>778</v>
      </c>
      <c r="AI4059" t="s">
        <v>1538</v>
      </c>
      <c r="AJ4059" s="7"/>
      <c r="AK4059" t="s">
        <v>4591</v>
      </c>
      <c r="AL4059" t="s">
        <v>393</v>
      </c>
      <c r="AM4059" t="s">
        <v>1536</v>
      </c>
      <c r="AN4059" t="s">
        <v>4619</v>
      </c>
      <c r="AO4059" t="str">
        <f>TEXT(A4059,"yyyy-mm-dd")</f>
        <v>2017-06-30</v>
      </c>
    </row>
    <row r="4060" spans="1:41">
      <c r="A4060" s="6" t="s">
        <v>4590</v>
      </c>
      <c r="B4060">
        <v>2017</v>
      </c>
      <c r="C4060">
        <v>6</v>
      </c>
      <c r="E4060" t="s">
        <v>112</v>
      </c>
      <c r="F4060" t="s">
        <v>113</v>
      </c>
      <c r="G4060" t="s">
        <v>83</v>
      </c>
      <c r="H4060" t="s">
        <v>4360</v>
      </c>
      <c r="I4060">
        <v>2019</v>
      </c>
      <c r="K4060" s="6">
        <v>43830</v>
      </c>
      <c r="L4060">
        <v>30</v>
      </c>
      <c r="N4060" t="s">
        <v>567</v>
      </c>
      <c r="O4060" s="8">
        <v>6.73</v>
      </c>
      <c r="P4060" s="8">
        <v>6.5</v>
      </c>
      <c r="Q4060" s="8">
        <v>6</v>
      </c>
      <c r="R4060" s="8">
        <v>7.5</v>
      </c>
      <c r="S4060" s="8">
        <v>5.15</v>
      </c>
      <c r="T4060" s="8">
        <v>9.24</v>
      </c>
      <c r="U4060" s="8">
        <v>1.05</v>
      </c>
      <c r="V4060" s="9">
        <v>25</v>
      </c>
      <c r="W4060" s="8">
        <v>1.5</v>
      </c>
      <c r="X4060" s="8">
        <v>4.09</v>
      </c>
      <c r="Y4060" s="8">
        <v>0.23000000000000043</v>
      </c>
      <c r="Z4060" s="8">
        <v>-0.5</v>
      </c>
      <c r="AA4060">
        <v>-0.29000000000000004</v>
      </c>
      <c r="AF4060" t="s">
        <v>4401</v>
      </c>
      <c r="AG4060" t="s">
        <v>115</v>
      </c>
      <c r="AH4060" t="s">
        <v>116</v>
      </c>
      <c r="AI4060" t="s">
        <v>359</v>
      </c>
      <c r="AJ4060" s="7">
        <v>43830</v>
      </c>
      <c r="AK4060" t="s">
        <v>4591</v>
      </c>
      <c r="AL4060" t="s">
        <v>118</v>
      </c>
      <c r="AM4060" t="s">
        <v>4362</v>
      </c>
      <c r="AN4060" t="s">
        <v>4623</v>
      </c>
      <c r="AO4060" t="str">
        <f>TEXT(A4060,"yyyy-mm-dd")</f>
        <v>2017-06-30</v>
      </c>
    </row>
    <row r="4061" spans="1:41">
      <c r="A4061" s="6" t="s">
        <v>4590</v>
      </c>
      <c r="B4061">
        <v>2017</v>
      </c>
      <c r="C4061">
        <v>6</v>
      </c>
      <c r="E4061" t="s">
        <v>2881</v>
      </c>
      <c r="F4061" t="s">
        <v>113</v>
      </c>
      <c r="G4061" t="s">
        <v>83</v>
      </c>
      <c r="H4061" t="s">
        <v>4360</v>
      </c>
      <c r="I4061">
        <v>2019</v>
      </c>
      <c r="K4061" s="6">
        <v>43830</v>
      </c>
      <c r="L4061">
        <v>30</v>
      </c>
      <c r="N4061" t="s">
        <v>567</v>
      </c>
      <c r="O4061" s="8">
        <v>7.54</v>
      </c>
      <c r="P4061" s="8">
        <v>7.3</v>
      </c>
      <c r="Q4061" s="8">
        <v>7</v>
      </c>
      <c r="R4061" s="8">
        <v>8</v>
      </c>
      <c r="S4061" s="8">
        <v>6.31</v>
      </c>
      <c r="T4061" s="8">
        <v>9.6300000000000008</v>
      </c>
      <c r="U4061" s="8">
        <v>0.81</v>
      </c>
      <c r="V4061" s="9">
        <v>19</v>
      </c>
      <c r="W4061" s="8">
        <v>1</v>
      </c>
      <c r="X4061" s="8">
        <v>3.3200000000000012</v>
      </c>
      <c r="Y4061" s="8">
        <v>0.24000000000000021</v>
      </c>
      <c r="Z4061" s="8">
        <v>-0.62000000000000011</v>
      </c>
      <c r="AA4061">
        <v>-0.37000000000000011</v>
      </c>
      <c r="AF4061" t="s">
        <v>4406</v>
      </c>
      <c r="AG4061" t="s">
        <v>2883</v>
      </c>
      <c r="AH4061" t="s">
        <v>2884</v>
      </c>
      <c r="AI4061" t="s">
        <v>359</v>
      </c>
      <c r="AJ4061" s="7">
        <v>43830</v>
      </c>
      <c r="AK4061" t="s">
        <v>4591</v>
      </c>
      <c r="AL4061" t="s">
        <v>2885</v>
      </c>
      <c r="AM4061" t="s">
        <v>4362</v>
      </c>
      <c r="AN4061" t="s">
        <v>4626</v>
      </c>
      <c r="AO4061" t="str">
        <f>TEXT(A4061,"yyyy-mm-dd")</f>
        <v>2017-06-30</v>
      </c>
    </row>
    <row r="4062" spans="1:41">
      <c r="A4062" s="6" t="s">
        <v>4590</v>
      </c>
      <c r="B4062">
        <v>2017</v>
      </c>
      <c r="C4062">
        <v>6</v>
      </c>
      <c r="E4062" t="s">
        <v>112</v>
      </c>
      <c r="F4062" t="s">
        <v>113</v>
      </c>
      <c r="G4062" t="s">
        <v>83</v>
      </c>
      <c r="H4062" t="s">
        <v>3889</v>
      </c>
      <c r="I4062">
        <v>2018</v>
      </c>
      <c r="K4062" s="6">
        <v>43465</v>
      </c>
      <c r="L4062">
        <v>18</v>
      </c>
      <c r="N4062" t="s">
        <v>206</v>
      </c>
      <c r="O4062" s="8">
        <v>7.06</v>
      </c>
      <c r="P4062" s="8">
        <v>7.05</v>
      </c>
      <c r="Q4062" s="8">
        <v>6.69</v>
      </c>
      <c r="R4062" s="8">
        <v>7.51</v>
      </c>
      <c r="S4062" s="8">
        <v>5.84</v>
      </c>
      <c r="T4062" s="8">
        <v>8.3699999999999992</v>
      </c>
      <c r="U4062" s="8">
        <v>0.6</v>
      </c>
      <c r="V4062" s="9">
        <v>28</v>
      </c>
      <c r="W4062" s="8">
        <v>0.8199999999999994</v>
      </c>
      <c r="X4062" s="8">
        <v>2.5299999999999994</v>
      </c>
      <c r="Y4062" s="8">
        <v>9.9999999999997868E-3</v>
      </c>
      <c r="Z4062" s="8">
        <v>-0.20999999999999996</v>
      </c>
      <c r="AA4062">
        <v>0.12999999999999901</v>
      </c>
      <c r="AF4062" t="s">
        <v>3929</v>
      </c>
      <c r="AG4062" t="s">
        <v>115</v>
      </c>
      <c r="AH4062" t="s">
        <v>116</v>
      </c>
      <c r="AI4062" t="s">
        <v>230</v>
      </c>
      <c r="AJ4062" s="7">
        <v>43465</v>
      </c>
      <c r="AK4062" t="s">
        <v>4591</v>
      </c>
      <c r="AL4062" t="s">
        <v>118</v>
      </c>
      <c r="AM4062" t="s">
        <v>3891</v>
      </c>
      <c r="AN4062" t="s">
        <v>4622</v>
      </c>
      <c r="AO4062" t="str">
        <f>TEXT(A4062,"yyyy-mm-dd")</f>
        <v>2017-06-30</v>
      </c>
    </row>
    <row r="4063" spans="1:41">
      <c r="A4063" s="6" t="s">
        <v>4590</v>
      </c>
      <c r="B4063">
        <v>2017</v>
      </c>
      <c r="C4063">
        <v>6</v>
      </c>
      <c r="E4063" t="s">
        <v>2881</v>
      </c>
      <c r="F4063" t="s">
        <v>113</v>
      </c>
      <c r="G4063" t="s">
        <v>83</v>
      </c>
      <c r="H4063" t="s">
        <v>3889</v>
      </c>
      <c r="I4063">
        <v>2018</v>
      </c>
      <c r="K4063" s="6">
        <v>43465</v>
      </c>
      <c r="L4063">
        <v>18</v>
      </c>
      <c r="N4063" t="s">
        <v>206</v>
      </c>
      <c r="O4063" s="8">
        <v>7.71</v>
      </c>
      <c r="P4063" s="8">
        <v>7.75</v>
      </c>
      <c r="Q4063" s="8">
        <v>7.2</v>
      </c>
      <c r="R4063" s="8">
        <v>8.1</v>
      </c>
      <c r="S4063" s="8">
        <v>6.75</v>
      </c>
      <c r="T4063" s="8">
        <v>9.08</v>
      </c>
      <c r="U4063" s="8">
        <v>0.61</v>
      </c>
      <c r="V4063" s="9">
        <v>21</v>
      </c>
      <c r="W4063" s="8">
        <v>0.89999999999999947</v>
      </c>
      <c r="X4063" s="8">
        <v>2.33</v>
      </c>
      <c r="Y4063" s="8">
        <v>-4.0000000000000036E-2</v>
      </c>
      <c r="Z4063" s="8">
        <v>-0.38000000000000078</v>
      </c>
      <c r="AA4063">
        <v>0.10999999999999943</v>
      </c>
      <c r="AF4063" t="s">
        <v>3934</v>
      </c>
      <c r="AG4063" t="s">
        <v>2883</v>
      </c>
      <c r="AH4063" t="s">
        <v>2884</v>
      </c>
      <c r="AI4063" t="s">
        <v>230</v>
      </c>
      <c r="AJ4063" s="7">
        <v>43465</v>
      </c>
      <c r="AK4063" t="s">
        <v>4591</v>
      </c>
      <c r="AL4063" t="s">
        <v>2885</v>
      </c>
      <c r="AM4063" t="s">
        <v>3891</v>
      </c>
      <c r="AN4063" t="s">
        <v>4625</v>
      </c>
      <c r="AO4063" t="str">
        <f>TEXT(A4063,"yyyy-mm-dd")</f>
        <v>2017-06-30</v>
      </c>
    </row>
    <row r="4064" spans="1:41">
      <c r="A4064" s="6" t="s">
        <v>4590</v>
      </c>
      <c r="B4064">
        <v>2017</v>
      </c>
      <c r="C4064">
        <v>6</v>
      </c>
      <c r="E4064" t="s">
        <v>112</v>
      </c>
      <c r="F4064" t="s">
        <v>113</v>
      </c>
      <c r="G4064" t="s">
        <v>83</v>
      </c>
      <c r="H4064" t="s">
        <v>3453</v>
      </c>
      <c r="I4064">
        <v>2017</v>
      </c>
      <c r="K4064" s="6">
        <v>43100</v>
      </c>
      <c r="L4064">
        <v>6</v>
      </c>
      <c r="N4064" t="s">
        <v>203</v>
      </c>
      <c r="O4064" s="8">
        <v>7.12</v>
      </c>
      <c r="P4064" s="8">
        <v>7.11</v>
      </c>
      <c r="Q4064" s="8">
        <v>7</v>
      </c>
      <c r="R4064" s="8">
        <v>7.27</v>
      </c>
      <c r="S4064" s="8">
        <v>6.7</v>
      </c>
      <c r="T4064" s="8">
        <v>7.55</v>
      </c>
      <c r="U4064" s="8">
        <v>0.2</v>
      </c>
      <c r="V4064" s="9">
        <v>29</v>
      </c>
      <c r="W4064" s="8">
        <v>0.26999999999999957</v>
      </c>
      <c r="X4064" s="8">
        <v>0.84999999999999964</v>
      </c>
      <c r="Y4064" s="8">
        <v>9.9999999999997868E-3</v>
      </c>
      <c r="Z4064" s="8">
        <v>-0.13999999999999968</v>
      </c>
      <c r="AA4064">
        <v>8.999999999999897E-2</v>
      </c>
      <c r="AF4064" t="s">
        <v>3493</v>
      </c>
      <c r="AG4064" t="s">
        <v>115</v>
      </c>
      <c r="AH4064" t="s">
        <v>116</v>
      </c>
      <c r="AI4064" t="s">
        <v>117</v>
      </c>
      <c r="AJ4064" s="7">
        <v>43100</v>
      </c>
      <c r="AK4064" t="s">
        <v>4591</v>
      </c>
      <c r="AL4064" t="s">
        <v>118</v>
      </c>
      <c r="AM4064" t="s">
        <v>3455</v>
      </c>
      <c r="AN4064" t="s">
        <v>4621</v>
      </c>
      <c r="AO4064" t="str">
        <f>TEXT(A4064,"yyyy-mm-dd")</f>
        <v>2017-06-30</v>
      </c>
    </row>
    <row r="4065" spans="1:41">
      <c r="A4065" s="6" t="s">
        <v>4590</v>
      </c>
      <c r="B4065">
        <v>2017</v>
      </c>
      <c r="C4065">
        <v>6</v>
      </c>
      <c r="E4065" t="s">
        <v>2881</v>
      </c>
      <c r="F4065" t="s">
        <v>113</v>
      </c>
      <c r="G4065" t="s">
        <v>83</v>
      </c>
      <c r="H4065" t="s">
        <v>3453</v>
      </c>
      <c r="I4065">
        <v>2017</v>
      </c>
      <c r="K4065" s="6">
        <v>43100</v>
      </c>
      <c r="L4065">
        <v>6</v>
      </c>
      <c r="N4065" t="s">
        <v>203</v>
      </c>
      <c r="O4065" s="8">
        <v>7.6</v>
      </c>
      <c r="P4065" s="8">
        <v>7.58</v>
      </c>
      <c r="Q4065" s="8">
        <v>7.17</v>
      </c>
      <c r="R4065" s="8">
        <v>7.99</v>
      </c>
      <c r="S4065" s="8">
        <v>6.7</v>
      </c>
      <c r="T4065" s="8">
        <v>8.5</v>
      </c>
      <c r="U4065" s="8">
        <v>0.56000000000000005</v>
      </c>
      <c r="V4065" s="9">
        <v>22</v>
      </c>
      <c r="W4065" s="8">
        <v>0.82000000000000028</v>
      </c>
      <c r="X4065" s="8">
        <v>1.7999999999999998</v>
      </c>
      <c r="Y4065" s="8">
        <v>1.9999999999999574E-2</v>
      </c>
      <c r="Z4065" s="8">
        <v>-0.26999999999999957</v>
      </c>
      <c r="AA4065">
        <v>0.23000000000000043</v>
      </c>
      <c r="AF4065" t="s">
        <v>3498</v>
      </c>
      <c r="AG4065" t="s">
        <v>2883</v>
      </c>
      <c r="AH4065" t="s">
        <v>2884</v>
      </c>
      <c r="AI4065" t="s">
        <v>117</v>
      </c>
      <c r="AJ4065" s="7">
        <v>43100</v>
      </c>
      <c r="AK4065" t="s">
        <v>4591</v>
      </c>
      <c r="AL4065" t="s">
        <v>2885</v>
      </c>
      <c r="AM4065" t="s">
        <v>3455</v>
      </c>
      <c r="AN4065" t="s">
        <v>4624</v>
      </c>
      <c r="AO4065" t="str">
        <f>TEXT(A4065,"yyyy-mm-dd")</f>
        <v>2017-06-30</v>
      </c>
    </row>
    <row r="4066" spans="1:41">
      <c r="A4066" s="6" t="s">
        <v>4627</v>
      </c>
      <c r="B4066">
        <v>2017</v>
      </c>
      <c r="C4066">
        <v>7</v>
      </c>
      <c r="E4066" t="s">
        <v>1907</v>
      </c>
      <c r="F4066" t="s">
        <v>1908</v>
      </c>
      <c r="G4066" t="s">
        <v>102</v>
      </c>
      <c r="H4066" t="s">
        <v>4612</v>
      </c>
      <c r="I4066">
        <v>2019</v>
      </c>
      <c r="J4066">
        <v>2</v>
      </c>
      <c r="K4066" s="6">
        <v>43646</v>
      </c>
      <c r="L4066">
        <v>23</v>
      </c>
      <c r="M4066">
        <v>8</v>
      </c>
      <c r="N4066" t="s">
        <v>95</v>
      </c>
      <c r="O4066" s="8">
        <v>6.24</v>
      </c>
      <c r="P4066" s="8">
        <v>6</v>
      </c>
      <c r="Q4066" s="8">
        <v>5.63</v>
      </c>
      <c r="R4066" s="8">
        <v>6.88</v>
      </c>
      <c r="S4066" s="8">
        <v>4.5</v>
      </c>
      <c r="T4066" s="8">
        <v>8.25</v>
      </c>
      <c r="U4066" s="8">
        <v>0.94</v>
      </c>
      <c r="V4066" s="9">
        <v>23</v>
      </c>
      <c r="W4066" s="8">
        <v>1.25</v>
      </c>
      <c r="X4066" s="8">
        <v>3.75</v>
      </c>
      <c r="Y4066" s="8">
        <v>0.24000000000000021</v>
      </c>
      <c r="Z4066" s="8">
        <v>-0.5</v>
      </c>
      <c r="AA4066">
        <v>0.17000000000000082</v>
      </c>
      <c r="AF4066" t="s">
        <v>4613</v>
      </c>
      <c r="AG4066" t="s">
        <v>1910</v>
      </c>
      <c r="AH4066" t="s">
        <v>1911</v>
      </c>
      <c r="AI4066" t="s">
        <v>1944</v>
      </c>
      <c r="AJ4066" s="7">
        <v>43646</v>
      </c>
      <c r="AK4066" t="s">
        <v>4628</v>
      </c>
      <c r="AL4066" t="s">
        <v>1908</v>
      </c>
      <c r="AM4066" t="s">
        <v>4614</v>
      </c>
      <c r="AN4066" t="s">
        <v>4649</v>
      </c>
      <c r="AO4066" t="str">
        <f>TEXT(A4066,"yyyy-mm-dd")</f>
        <v>2017-07-31</v>
      </c>
    </row>
    <row r="4067" spans="1:41">
      <c r="A4067" s="6" t="s">
        <v>4627</v>
      </c>
      <c r="B4067">
        <v>2017</v>
      </c>
      <c r="C4067">
        <v>7</v>
      </c>
      <c r="E4067" t="s">
        <v>1907</v>
      </c>
      <c r="F4067" t="s">
        <v>1908</v>
      </c>
      <c r="G4067" t="s">
        <v>102</v>
      </c>
      <c r="H4067" t="s">
        <v>4502</v>
      </c>
      <c r="I4067">
        <v>2019</v>
      </c>
      <c r="J4067">
        <v>1</v>
      </c>
      <c r="K4067" s="6">
        <v>43555</v>
      </c>
      <c r="L4067">
        <v>20</v>
      </c>
      <c r="M4067">
        <v>7</v>
      </c>
      <c r="N4067" t="s">
        <v>185</v>
      </c>
      <c r="O4067" s="8">
        <v>6.38</v>
      </c>
      <c r="P4067" s="8">
        <v>6.25</v>
      </c>
      <c r="Q4067" s="8">
        <v>5.88</v>
      </c>
      <c r="R4067" s="8">
        <v>7</v>
      </c>
      <c r="S4067" s="8">
        <v>5</v>
      </c>
      <c r="T4067" s="8">
        <v>8.25</v>
      </c>
      <c r="U4067" s="8">
        <v>0.86</v>
      </c>
      <c r="V4067" s="9">
        <v>23</v>
      </c>
      <c r="W4067" s="8">
        <v>1.1200000000000001</v>
      </c>
      <c r="X4067" s="8">
        <v>3.25</v>
      </c>
      <c r="Y4067" s="8">
        <v>0.12999999999999989</v>
      </c>
      <c r="Z4067" s="8">
        <v>-0.5</v>
      </c>
      <c r="AA4067">
        <v>-0.1899999999999995</v>
      </c>
      <c r="AF4067" t="s">
        <v>4503</v>
      </c>
      <c r="AG4067" t="s">
        <v>1910</v>
      </c>
      <c r="AH4067" t="s">
        <v>1911</v>
      </c>
      <c r="AI4067" t="s">
        <v>1939</v>
      </c>
      <c r="AJ4067" s="7">
        <v>43555</v>
      </c>
      <c r="AK4067" t="s">
        <v>4628</v>
      </c>
      <c r="AL4067" t="s">
        <v>1908</v>
      </c>
      <c r="AM4067" t="s">
        <v>4504</v>
      </c>
      <c r="AN4067" t="s">
        <v>4648</v>
      </c>
      <c r="AO4067" t="str">
        <f>TEXT(A4067,"yyyy-mm-dd")</f>
        <v>2017-07-31</v>
      </c>
    </row>
    <row r="4068" spans="1:41">
      <c r="A4068" s="6" t="s">
        <v>4627</v>
      </c>
      <c r="B4068">
        <v>2017</v>
      </c>
      <c r="C4068">
        <v>7</v>
      </c>
      <c r="E4068" t="s">
        <v>1907</v>
      </c>
      <c r="F4068" t="s">
        <v>1908</v>
      </c>
      <c r="G4068" t="s">
        <v>102</v>
      </c>
      <c r="H4068" t="s">
        <v>4379</v>
      </c>
      <c r="I4068">
        <v>2018</v>
      </c>
      <c r="J4068">
        <v>4</v>
      </c>
      <c r="K4068" s="6">
        <v>43465</v>
      </c>
      <c r="L4068">
        <v>17</v>
      </c>
      <c r="M4068">
        <v>6</v>
      </c>
      <c r="N4068" t="s">
        <v>214</v>
      </c>
      <c r="O4068" s="8">
        <v>6.56</v>
      </c>
      <c r="P4068" s="8">
        <v>6.5</v>
      </c>
      <c r="Q4068" s="8">
        <v>6</v>
      </c>
      <c r="R4068" s="8">
        <v>7</v>
      </c>
      <c r="S4068" s="8">
        <v>5</v>
      </c>
      <c r="T4068" s="8">
        <v>8.25</v>
      </c>
      <c r="U4068" s="8">
        <v>0.7</v>
      </c>
      <c r="V4068" s="9">
        <v>30</v>
      </c>
      <c r="W4068" s="8">
        <v>1</v>
      </c>
      <c r="X4068" s="8">
        <v>3.25</v>
      </c>
      <c r="Y4068" s="8">
        <v>5.9999999999999609E-2</v>
      </c>
      <c r="Z4068" s="8">
        <v>-0.5</v>
      </c>
      <c r="AA4068">
        <v>-3.0000000000000249E-2</v>
      </c>
      <c r="AF4068" t="s">
        <v>4391</v>
      </c>
      <c r="AG4068" t="s">
        <v>1910</v>
      </c>
      <c r="AH4068" t="s">
        <v>1911</v>
      </c>
      <c r="AI4068" t="s">
        <v>1934</v>
      </c>
      <c r="AJ4068" s="7">
        <v>43465</v>
      </c>
      <c r="AK4068" t="s">
        <v>4628</v>
      </c>
      <c r="AL4068" t="s">
        <v>1908</v>
      </c>
      <c r="AM4068" t="s">
        <v>4381</v>
      </c>
      <c r="AN4068" t="s">
        <v>4647</v>
      </c>
      <c r="AO4068" t="str">
        <f>TEXT(A4068,"yyyy-mm-dd")</f>
        <v>2017-07-31</v>
      </c>
    </row>
    <row r="4069" spans="1:41">
      <c r="A4069" s="6" t="s">
        <v>4627</v>
      </c>
      <c r="B4069">
        <v>2017</v>
      </c>
      <c r="C4069">
        <v>7</v>
      </c>
      <c r="E4069" t="s">
        <v>1907</v>
      </c>
      <c r="F4069" t="s">
        <v>1908</v>
      </c>
      <c r="G4069" t="s">
        <v>102</v>
      </c>
      <c r="H4069" t="s">
        <v>4240</v>
      </c>
      <c r="I4069">
        <v>2018</v>
      </c>
      <c r="J4069">
        <v>3</v>
      </c>
      <c r="K4069" s="6">
        <v>43373</v>
      </c>
      <c r="L4069">
        <v>14</v>
      </c>
      <c r="M4069">
        <v>5</v>
      </c>
      <c r="N4069" t="s">
        <v>244</v>
      </c>
      <c r="O4069" s="8">
        <v>6.78</v>
      </c>
      <c r="P4069" s="8">
        <v>6.75</v>
      </c>
      <c r="Q4069" s="8">
        <v>6.5</v>
      </c>
      <c r="R4069" s="8">
        <v>7</v>
      </c>
      <c r="S4069" s="8">
        <v>5.5</v>
      </c>
      <c r="T4069" s="8">
        <v>8.25</v>
      </c>
      <c r="U4069" s="8">
        <v>0.56999999999999995</v>
      </c>
      <c r="V4069" s="9">
        <v>30</v>
      </c>
      <c r="W4069" s="8">
        <v>0.5</v>
      </c>
      <c r="X4069" s="8">
        <v>2.75</v>
      </c>
      <c r="Y4069" s="8">
        <v>3.0000000000000249E-2</v>
      </c>
      <c r="Z4069" s="8">
        <v>-0.25</v>
      </c>
      <c r="AA4069">
        <v>-0.5</v>
      </c>
      <c r="AF4069" t="s">
        <v>4241</v>
      </c>
      <c r="AG4069" t="s">
        <v>1910</v>
      </c>
      <c r="AH4069" t="s">
        <v>1911</v>
      </c>
      <c r="AI4069" t="s">
        <v>1929</v>
      </c>
      <c r="AJ4069" s="7">
        <v>43373</v>
      </c>
      <c r="AK4069" t="s">
        <v>4628</v>
      </c>
      <c r="AL4069" t="s">
        <v>1908</v>
      </c>
      <c r="AM4069" t="s">
        <v>4242</v>
      </c>
      <c r="AN4069" t="s">
        <v>4646</v>
      </c>
      <c r="AO4069" t="str">
        <f>TEXT(A4069,"yyyy-mm-dd")</f>
        <v>2017-07-31</v>
      </c>
    </row>
    <row r="4070" spans="1:41">
      <c r="A4070" s="6" t="s">
        <v>4627</v>
      </c>
      <c r="B4070">
        <v>2017</v>
      </c>
      <c r="C4070">
        <v>7</v>
      </c>
      <c r="E4070" t="s">
        <v>1907</v>
      </c>
      <c r="F4070" t="s">
        <v>1908</v>
      </c>
      <c r="G4070" t="s">
        <v>102</v>
      </c>
      <c r="H4070" t="s">
        <v>4137</v>
      </c>
      <c r="I4070">
        <v>2018</v>
      </c>
      <c r="J4070">
        <v>2</v>
      </c>
      <c r="K4070" s="6">
        <v>43281</v>
      </c>
      <c r="L4070">
        <v>11</v>
      </c>
      <c r="M4070">
        <v>4</v>
      </c>
      <c r="N4070" t="s">
        <v>85</v>
      </c>
      <c r="O4070" s="8">
        <v>7</v>
      </c>
      <c r="P4070" s="8">
        <v>7</v>
      </c>
      <c r="Q4070" s="8">
        <v>7</v>
      </c>
      <c r="R4070" s="8">
        <v>7.13</v>
      </c>
      <c r="S4070" s="8">
        <v>6</v>
      </c>
      <c r="T4070" s="8">
        <v>8.25</v>
      </c>
      <c r="U4070" s="8">
        <v>0.43</v>
      </c>
      <c r="V4070" s="9">
        <v>31</v>
      </c>
      <c r="W4070" s="8">
        <v>0.12999999999999989</v>
      </c>
      <c r="X4070" s="8">
        <v>2.25</v>
      </c>
      <c r="Y4070" s="8">
        <v>0</v>
      </c>
      <c r="Z4070" s="8">
        <v>0</v>
      </c>
      <c r="AA4070">
        <v>-0.37000000000000011</v>
      </c>
      <c r="AF4070" t="s">
        <v>4138</v>
      </c>
      <c r="AG4070" t="s">
        <v>1910</v>
      </c>
      <c r="AH4070" t="s">
        <v>1911</v>
      </c>
      <c r="AI4070" t="s">
        <v>1924</v>
      </c>
      <c r="AJ4070" s="7">
        <v>43281</v>
      </c>
      <c r="AK4070" t="s">
        <v>4628</v>
      </c>
      <c r="AL4070" t="s">
        <v>1908</v>
      </c>
      <c r="AM4070" t="s">
        <v>4139</v>
      </c>
      <c r="AN4070" t="s">
        <v>4645</v>
      </c>
      <c r="AO4070" t="str">
        <f>TEXT(A4070,"yyyy-mm-dd")</f>
        <v>2017-07-31</v>
      </c>
    </row>
    <row r="4071" spans="1:41">
      <c r="A4071" s="6" t="s">
        <v>4627</v>
      </c>
      <c r="B4071">
        <v>2017</v>
      </c>
      <c r="C4071">
        <v>7</v>
      </c>
      <c r="E4071" t="s">
        <v>1907</v>
      </c>
      <c r="F4071" t="s">
        <v>1908</v>
      </c>
      <c r="G4071" t="s">
        <v>102</v>
      </c>
      <c r="H4071" t="s">
        <v>4030</v>
      </c>
      <c r="I4071">
        <v>2018</v>
      </c>
      <c r="J4071">
        <v>1</v>
      </c>
      <c r="K4071" s="6">
        <v>43190</v>
      </c>
      <c r="L4071">
        <v>8</v>
      </c>
      <c r="M4071">
        <v>3</v>
      </c>
      <c r="N4071" t="s">
        <v>182</v>
      </c>
      <c r="O4071" s="8">
        <v>7.05</v>
      </c>
      <c r="P4071" s="8">
        <v>7</v>
      </c>
      <c r="Q4071" s="8">
        <v>7</v>
      </c>
      <c r="R4071" s="8">
        <v>7</v>
      </c>
      <c r="S4071" s="8">
        <v>6.5</v>
      </c>
      <c r="T4071" s="8">
        <v>8.25</v>
      </c>
      <c r="U4071" s="8">
        <v>0.33</v>
      </c>
      <c r="V4071" s="9">
        <v>31</v>
      </c>
      <c r="W4071" s="8">
        <v>0</v>
      </c>
      <c r="X4071" s="8">
        <v>1.75</v>
      </c>
      <c r="Y4071" s="8">
        <v>4.9999999999999822E-2</v>
      </c>
      <c r="Z4071" s="8">
        <v>0</v>
      </c>
      <c r="AA4071">
        <v>-0.25</v>
      </c>
      <c r="AF4071" t="s">
        <v>4031</v>
      </c>
      <c r="AG4071" t="s">
        <v>1910</v>
      </c>
      <c r="AH4071" t="s">
        <v>1911</v>
      </c>
      <c r="AI4071" t="s">
        <v>1919</v>
      </c>
      <c r="AJ4071" s="7">
        <v>43190</v>
      </c>
      <c r="AK4071" t="s">
        <v>4628</v>
      </c>
      <c r="AL4071" t="s">
        <v>1908</v>
      </c>
      <c r="AM4071" t="s">
        <v>4032</v>
      </c>
      <c r="AN4071" t="s">
        <v>4644</v>
      </c>
      <c r="AO4071" t="str">
        <f>TEXT(A4071,"yyyy-mm-dd")</f>
        <v>2017-07-31</v>
      </c>
    </row>
    <row r="4072" spans="1:41">
      <c r="A4072" s="6" t="s">
        <v>4627</v>
      </c>
      <c r="B4072">
        <v>2017</v>
      </c>
      <c r="C4072">
        <v>7</v>
      </c>
      <c r="E4072" t="s">
        <v>1907</v>
      </c>
      <c r="F4072" t="s">
        <v>1908</v>
      </c>
      <c r="G4072" t="s">
        <v>102</v>
      </c>
      <c r="H4072" t="s">
        <v>3908</v>
      </c>
      <c r="I4072">
        <v>2017</v>
      </c>
      <c r="J4072">
        <v>4</v>
      </c>
      <c r="K4072" s="6">
        <v>43100</v>
      </c>
      <c r="L4072">
        <v>5</v>
      </c>
      <c r="M4072">
        <v>2</v>
      </c>
      <c r="N4072" t="s">
        <v>211</v>
      </c>
      <c r="O4072" s="8">
        <v>7.07</v>
      </c>
      <c r="P4072" s="8">
        <v>7</v>
      </c>
      <c r="Q4072" s="8">
        <v>7</v>
      </c>
      <c r="R4072" s="8">
        <v>7</v>
      </c>
      <c r="S4072" s="8">
        <v>7</v>
      </c>
      <c r="T4072" s="8">
        <v>7.6</v>
      </c>
      <c r="U4072" s="8">
        <v>0.15</v>
      </c>
      <c r="V4072" s="9">
        <v>31</v>
      </c>
      <c r="W4072" s="8">
        <v>0</v>
      </c>
      <c r="X4072" s="8">
        <v>0.59999999999999964</v>
      </c>
      <c r="Y4072" s="8">
        <v>7.0000000000000284E-2</v>
      </c>
      <c r="Z4072" s="8">
        <v>0</v>
      </c>
      <c r="AA4072">
        <v>-0.25</v>
      </c>
      <c r="AF4072" t="s">
        <v>3919</v>
      </c>
      <c r="AG4072" t="s">
        <v>1910</v>
      </c>
      <c r="AH4072" t="s">
        <v>1911</v>
      </c>
      <c r="AI4072" t="s">
        <v>1915</v>
      </c>
      <c r="AJ4072" s="7">
        <v>43100</v>
      </c>
      <c r="AK4072" t="s">
        <v>4628</v>
      </c>
      <c r="AL4072" t="s">
        <v>1908</v>
      </c>
      <c r="AM4072" t="s">
        <v>3910</v>
      </c>
      <c r="AN4072" t="s">
        <v>4643</v>
      </c>
      <c r="AO4072" t="str">
        <f>TEXT(A4072,"yyyy-mm-dd")</f>
        <v>2017-07-31</v>
      </c>
    </row>
    <row r="4073" spans="1:41">
      <c r="A4073" s="6" t="s">
        <v>4627</v>
      </c>
      <c r="B4073">
        <v>2017</v>
      </c>
      <c r="C4073">
        <v>7</v>
      </c>
      <c r="E4073" t="s">
        <v>1907</v>
      </c>
      <c r="F4073" t="s">
        <v>1908</v>
      </c>
      <c r="G4073" t="s">
        <v>102</v>
      </c>
      <c r="H4073" t="s">
        <v>3804</v>
      </c>
      <c r="I4073">
        <v>2017</v>
      </c>
      <c r="J4073">
        <v>3</v>
      </c>
      <c r="K4073" s="6">
        <v>43008</v>
      </c>
      <c r="L4073">
        <v>2</v>
      </c>
      <c r="M4073">
        <v>1</v>
      </c>
      <c r="N4073" t="s">
        <v>104</v>
      </c>
      <c r="O4073" s="8">
        <v>7.01</v>
      </c>
      <c r="P4073" s="8">
        <v>7</v>
      </c>
      <c r="Q4073" s="8">
        <v>7</v>
      </c>
      <c r="R4073" s="8">
        <v>7</v>
      </c>
      <c r="S4073" s="8">
        <v>7</v>
      </c>
      <c r="T4073" s="8">
        <v>7.25</v>
      </c>
      <c r="U4073" s="8">
        <v>0.06</v>
      </c>
      <c r="V4073" s="9">
        <v>31</v>
      </c>
      <c r="W4073" s="8">
        <v>0</v>
      </c>
      <c r="X4073" s="8">
        <v>0.25</v>
      </c>
      <c r="Y4073" s="8">
        <v>9.9999999999997868E-3</v>
      </c>
      <c r="Z4073" s="8">
        <v>0</v>
      </c>
      <c r="AA4073">
        <v>-1.9999999999999574E-2</v>
      </c>
      <c r="AF4073" t="s">
        <v>3805</v>
      </c>
      <c r="AG4073" t="s">
        <v>1910</v>
      </c>
      <c r="AH4073" t="s">
        <v>1911</v>
      </c>
      <c r="AI4073" t="s">
        <v>1912</v>
      </c>
      <c r="AJ4073" s="7">
        <v>43008</v>
      </c>
      <c r="AK4073" t="s">
        <v>4628</v>
      </c>
      <c r="AL4073" t="s">
        <v>1908</v>
      </c>
      <c r="AM4073" t="s">
        <v>3806</v>
      </c>
      <c r="AN4073" t="s">
        <v>4642</v>
      </c>
      <c r="AO4073" t="str">
        <f>TEXT(A4073,"yyyy-mm-dd")</f>
        <v>2017-07-31</v>
      </c>
    </row>
    <row r="4074" spans="1:41">
      <c r="A4074" s="6" t="s">
        <v>4627</v>
      </c>
      <c r="B4074">
        <v>2017</v>
      </c>
      <c r="C4074">
        <v>7</v>
      </c>
      <c r="E4074" t="s">
        <v>100</v>
      </c>
      <c r="F4074" t="s">
        <v>101</v>
      </c>
      <c r="G4074" t="s">
        <v>83</v>
      </c>
      <c r="H4074" t="s">
        <v>4360</v>
      </c>
      <c r="I4074">
        <v>2019</v>
      </c>
      <c r="K4074" s="6">
        <v>43830</v>
      </c>
      <c r="L4074">
        <v>29</v>
      </c>
      <c r="N4074" t="s">
        <v>581</v>
      </c>
      <c r="O4074" s="8">
        <v>2.37</v>
      </c>
      <c r="P4074" s="8">
        <v>2.4</v>
      </c>
      <c r="Q4074" s="8">
        <v>2.0499999999999998</v>
      </c>
      <c r="R4074" s="8">
        <v>2.76</v>
      </c>
      <c r="S4074" s="8">
        <v>1</v>
      </c>
      <c r="T4074" s="8">
        <v>3.47</v>
      </c>
      <c r="U4074" s="8">
        <v>0.56000000000000005</v>
      </c>
      <c r="V4074" s="9">
        <v>23</v>
      </c>
      <c r="W4074" s="8">
        <v>0.71</v>
      </c>
      <c r="X4074" s="8">
        <v>2.4700000000000002</v>
      </c>
      <c r="Y4074" s="8">
        <v>-2.9999999999999805E-2</v>
      </c>
      <c r="Z4074" s="8">
        <v>4.9999999999999822E-2</v>
      </c>
      <c r="AA4074">
        <v>-0.13000000000000034</v>
      </c>
      <c r="AF4074" t="s">
        <v>10216</v>
      </c>
      <c r="AG4074" t="s">
        <v>9655</v>
      </c>
      <c r="AH4074" t="s">
        <v>9656</v>
      </c>
      <c r="AI4074" t="s">
        <v>9708</v>
      </c>
      <c r="AJ4074" s="7">
        <v>43830</v>
      </c>
      <c r="AK4074" t="s">
        <v>4628</v>
      </c>
      <c r="AL4074" t="s">
        <v>109</v>
      </c>
      <c r="AM4074" t="s">
        <v>4362</v>
      </c>
      <c r="AN4074" t="s">
        <v>10224</v>
      </c>
    </row>
    <row r="4075" spans="1:41">
      <c r="A4075" s="6" t="s">
        <v>4627</v>
      </c>
      <c r="B4075">
        <v>2017</v>
      </c>
      <c r="C4075">
        <v>7</v>
      </c>
      <c r="E4075" t="s">
        <v>100</v>
      </c>
      <c r="F4075" t="s">
        <v>101</v>
      </c>
      <c r="G4075" t="s">
        <v>102</v>
      </c>
      <c r="H4075" t="s">
        <v>4379</v>
      </c>
      <c r="I4075">
        <v>2018</v>
      </c>
      <c r="J4075">
        <v>4</v>
      </c>
      <c r="K4075" s="6">
        <v>43465</v>
      </c>
      <c r="L4075">
        <v>17</v>
      </c>
      <c r="M4075">
        <v>6</v>
      </c>
      <c r="N4075" t="s">
        <v>214</v>
      </c>
      <c r="O4075" s="8">
        <v>2.4700000000000002</v>
      </c>
      <c r="P4075" s="8">
        <v>2.4300000000000002</v>
      </c>
      <c r="Q4075" s="8">
        <v>2.1</v>
      </c>
      <c r="R4075" s="8">
        <v>2.81</v>
      </c>
      <c r="S4075" s="8">
        <v>1.7</v>
      </c>
      <c r="T4075" s="8">
        <v>3.5</v>
      </c>
      <c r="U4075" s="8">
        <v>0.45</v>
      </c>
      <c r="V4075" s="9">
        <v>30</v>
      </c>
      <c r="W4075" s="8">
        <v>0.71</v>
      </c>
      <c r="X4075" s="8">
        <v>1.8</v>
      </c>
      <c r="Y4075" s="8">
        <v>4.0000000000000036E-2</v>
      </c>
      <c r="Z4075" s="8">
        <v>0.13000000000000034</v>
      </c>
      <c r="AA4075">
        <v>0.16000000000000014</v>
      </c>
      <c r="AF4075" t="s">
        <v>4380</v>
      </c>
      <c r="AG4075" t="s">
        <v>106</v>
      </c>
      <c r="AH4075" t="s">
        <v>107</v>
      </c>
      <c r="AI4075" t="s">
        <v>2667</v>
      </c>
      <c r="AJ4075" s="7">
        <v>43465</v>
      </c>
      <c r="AK4075" t="s">
        <v>4628</v>
      </c>
      <c r="AL4075" t="s">
        <v>109</v>
      </c>
      <c r="AM4075" t="s">
        <v>4381</v>
      </c>
      <c r="AN4075" t="s">
        <v>4641</v>
      </c>
      <c r="AO4075" t="str">
        <f>TEXT(A4075,"yyyy-mm-dd")</f>
        <v>2017-07-31</v>
      </c>
    </row>
    <row r="4076" spans="1:41">
      <c r="A4076" s="6" t="s">
        <v>4627</v>
      </c>
      <c r="B4076">
        <v>2017</v>
      </c>
      <c r="C4076">
        <v>7</v>
      </c>
      <c r="E4076" t="s">
        <v>100</v>
      </c>
      <c r="F4076" t="s">
        <v>101</v>
      </c>
      <c r="G4076" t="s">
        <v>83</v>
      </c>
      <c r="H4076" t="s">
        <v>3889</v>
      </c>
      <c r="I4076">
        <v>2018</v>
      </c>
      <c r="K4076" s="6">
        <v>43465</v>
      </c>
      <c r="L4076">
        <v>17</v>
      </c>
      <c r="N4076" t="s">
        <v>214</v>
      </c>
      <c r="O4076" s="8">
        <v>2.2400000000000002</v>
      </c>
      <c r="P4076" s="8">
        <v>2.2999999999999998</v>
      </c>
      <c r="Q4076" s="8">
        <v>2</v>
      </c>
      <c r="R4076" s="8">
        <v>2.5</v>
      </c>
      <c r="S4076" s="8">
        <v>1.63</v>
      </c>
      <c r="T4076" s="8">
        <v>2.52</v>
      </c>
      <c r="U4076" s="8">
        <v>0.25</v>
      </c>
      <c r="V4076" s="9">
        <v>33</v>
      </c>
      <c r="W4076" s="8">
        <v>0.5</v>
      </c>
      <c r="X4076" s="8">
        <v>0.89000000000000012</v>
      </c>
      <c r="Y4076" s="8">
        <v>-5.9999999999999609E-2</v>
      </c>
      <c r="Z4076" s="8">
        <v>4.9999999999999822E-2</v>
      </c>
      <c r="AA4076">
        <v>0</v>
      </c>
      <c r="AF4076" t="s">
        <v>10177</v>
      </c>
      <c r="AG4076" t="s">
        <v>9655</v>
      </c>
      <c r="AH4076" t="s">
        <v>9656</v>
      </c>
      <c r="AI4076" t="s">
        <v>9669</v>
      </c>
      <c r="AJ4076" s="7">
        <v>43465</v>
      </c>
      <c r="AK4076" t="s">
        <v>4628</v>
      </c>
      <c r="AL4076" t="s">
        <v>109</v>
      </c>
      <c r="AM4076" t="s">
        <v>3891</v>
      </c>
      <c r="AN4076" t="s">
        <v>10197</v>
      </c>
    </row>
    <row r="4077" spans="1:41">
      <c r="A4077" s="6" t="s">
        <v>4627</v>
      </c>
      <c r="B4077">
        <v>2017</v>
      </c>
      <c r="C4077">
        <v>7</v>
      </c>
      <c r="E4077" t="s">
        <v>100</v>
      </c>
      <c r="F4077" t="s">
        <v>101</v>
      </c>
      <c r="G4077" t="s">
        <v>102</v>
      </c>
      <c r="H4077" t="s">
        <v>4240</v>
      </c>
      <c r="I4077">
        <v>2018</v>
      </c>
      <c r="J4077">
        <v>3</v>
      </c>
      <c r="K4077" s="6">
        <v>43373</v>
      </c>
      <c r="L4077">
        <v>14</v>
      </c>
      <c r="M4077">
        <v>5</v>
      </c>
      <c r="N4077" t="s">
        <v>244</v>
      </c>
      <c r="O4077" s="8">
        <v>2.41</v>
      </c>
      <c r="P4077" s="8">
        <v>2.4</v>
      </c>
      <c r="Q4077" s="8">
        <v>2.2000000000000002</v>
      </c>
      <c r="R4077" s="8">
        <v>2.6</v>
      </c>
      <c r="S4077" s="8">
        <v>1.7</v>
      </c>
      <c r="T4077" s="8">
        <v>3</v>
      </c>
      <c r="U4077" s="8">
        <v>0.28999999999999998</v>
      </c>
      <c r="V4077" s="9">
        <v>30</v>
      </c>
      <c r="W4077" s="8">
        <v>0.39999999999999991</v>
      </c>
      <c r="X4077" s="8">
        <v>1.3</v>
      </c>
      <c r="Y4077" s="8">
        <v>1.0000000000000231E-2</v>
      </c>
      <c r="Z4077" s="8">
        <v>4.9999999999999822E-2</v>
      </c>
      <c r="AA4077">
        <v>-4.9999999999999822E-2</v>
      </c>
      <c r="AF4077" t="s">
        <v>4377</v>
      </c>
      <c r="AG4077" t="s">
        <v>106</v>
      </c>
      <c r="AH4077" t="s">
        <v>107</v>
      </c>
      <c r="AI4077" t="s">
        <v>502</v>
      </c>
      <c r="AJ4077" s="7">
        <v>43373</v>
      </c>
      <c r="AK4077" t="s">
        <v>4628</v>
      </c>
      <c r="AL4077" t="s">
        <v>109</v>
      </c>
      <c r="AM4077" t="s">
        <v>4242</v>
      </c>
      <c r="AN4077" t="s">
        <v>4640</v>
      </c>
      <c r="AO4077" t="str">
        <f>TEXT(A4077,"yyyy-mm-dd")</f>
        <v>2017-07-31</v>
      </c>
    </row>
    <row r="4078" spans="1:41">
      <c r="A4078" s="6" t="s">
        <v>4627</v>
      </c>
      <c r="B4078">
        <v>2017</v>
      </c>
      <c r="C4078">
        <v>7</v>
      </c>
      <c r="E4078" t="s">
        <v>100</v>
      </c>
      <c r="F4078" t="s">
        <v>101</v>
      </c>
      <c r="G4078" t="s">
        <v>102</v>
      </c>
      <c r="H4078" t="s">
        <v>4137</v>
      </c>
      <c r="I4078">
        <v>2018</v>
      </c>
      <c r="J4078">
        <v>2</v>
      </c>
      <c r="K4078" s="6">
        <v>43281</v>
      </c>
      <c r="L4078">
        <v>11</v>
      </c>
      <c r="M4078">
        <v>4</v>
      </c>
      <c r="N4078" t="s">
        <v>85</v>
      </c>
      <c r="O4078" s="8">
        <v>2.39</v>
      </c>
      <c r="P4078" s="8">
        <v>2.35</v>
      </c>
      <c r="Q4078" s="8">
        <v>2.13</v>
      </c>
      <c r="R4078" s="8">
        <v>2.6</v>
      </c>
      <c r="S4078" s="8">
        <v>1.67</v>
      </c>
      <c r="T4078" s="8">
        <v>3.9</v>
      </c>
      <c r="U4078" s="8">
        <v>0.5</v>
      </c>
      <c r="V4078" s="9">
        <v>30</v>
      </c>
      <c r="W4078" s="8">
        <v>0.4700000000000002</v>
      </c>
      <c r="X4078" s="8">
        <v>2.23</v>
      </c>
      <c r="Y4078" s="8">
        <v>4.0000000000000036E-2</v>
      </c>
      <c r="Z4078" s="8">
        <v>-0.10000000000000009</v>
      </c>
      <c r="AA4078">
        <v>-4.9999999999999822E-2</v>
      </c>
      <c r="AF4078" t="s">
        <v>4375</v>
      </c>
      <c r="AG4078" t="s">
        <v>106</v>
      </c>
      <c r="AH4078" t="s">
        <v>107</v>
      </c>
      <c r="AI4078" t="s">
        <v>497</v>
      </c>
      <c r="AJ4078" s="7">
        <v>43281</v>
      </c>
      <c r="AK4078" t="s">
        <v>4628</v>
      </c>
      <c r="AL4078" t="s">
        <v>109</v>
      </c>
      <c r="AM4078" t="s">
        <v>4139</v>
      </c>
      <c r="AN4078" t="s">
        <v>4639</v>
      </c>
      <c r="AO4078" t="str">
        <f>TEXT(A4078,"yyyy-mm-dd")</f>
        <v>2017-07-31</v>
      </c>
    </row>
    <row r="4079" spans="1:41">
      <c r="A4079" s="6" t="s">
        <v>4627</v>
      </c>
      <c r="B4079">
        <v>2017</v>
      </c>
      <c r="C4079">
        <v>7</v>
      </c>
      <c r="E4079" t="s">
        <v>100</v>
      </c>
      <c r="F4079" t="s">
        <v>101</v>
      </c>
      <c r="G4079" t="s">
        <v>102</v>
      </c>
      <c r="H4079" t="s">
        <v>4030</v>
      </c>
      <c r="I4079">
        <v>2018</v>
      </c>
      <c r="J4079">
        <v>1</v>
      </c>
      <c r="K4079" s="6">
        <v>43190</v>
      </c>
      <c r="L4079">
        <v>8</v>
      </c>
      <c r="M4079">
        <v>3</v>
      </c>
      <c r="N4079" t="s">
        <v>182</v>
      </c>
      <c r="O4079" s="8">
        <v>1.77</v>
      </c>
      <c r="P4079" s="8">
        <v>1.9</v>
      </c>
      <c r="Q4079" s="8">
        <v>1.45</v>
      </c>
      <c r="R4079" s="8">
        <v>2.04</v>
      </c>
      <c r="S4079" s="8">
        <v>0.7</v>
      </c>
      <c r="T4079" s="8">
        <v>2.6</v>
      </c>
      <c r="U4079" s="8">
        <v>0.51</v>
      </c>
      <c r="V4079" s="9">
        <v>30</v>
      </c>
      <c r="W4079" s="8">
        <v>0.59000000000000008</v>
      </c>
      <c r="X4079" s="8">
        <v>1.9000000000000001</v>
      </c>
      <c r="Y4079" s="8">
        <v>-0.12999999999999989</v>
      </c>
      <c r="Z4079" s="8">
        <v>0</v>
      </c>
      <c r="AA4079">
        <v>9.000000000000008E-2</v>
      </c>
      <c r="AF4079" t="s">
        <v>4373</v>
      </c>
      <c r="AG4079" t="s">
        <v>106</v>
      </c>
      <c r="AH4079" t="s">
        <v>107</v>
      </c>
      <c r="AI4079" t="s">
        <v>427</v>
      </c>
      <c r="AJ4079" s="7">
        <v>43190</v>
      </c>
      <c r="AK4079" t="s">
        <v>4628</v>
      </c>
      <c r="AL4079" t="s">
        <v>109</v>
      </c>
      <c r="AM4079" t="s">
        <v>4032</v>
      </c>
      <c r="AN4079" t="s">
        <v>4638</v>
      </c>
      <c r="AO4079" t="str">
        <f>TEXT(A4079,"yyyy-mm-dd")</f>
        <v>2017-07-31</v>
      </c>
    </row>
    <row r="4080" spans="1:41">
      <c r="A4080" s="6" t="s">
        <v>4627</v>
      </c>
      <c r="B4080">
        <v>2017</v>
      </c>
      <c r="C4080">
        <v>7</v>
      </c>
      <c r="E4080" t="s">
        <v>100</v>
      </c>
      <c r="F4080" t="s">
        <v>101</v>
      </c>
      <c r="G4080" t="s">
        <v>102</v>
      </c>
      <c r="H4080" t="s">
        <v>3908</v>
      </c>
      <c r="I4080">
        <v>2017</v>
      </c>
      <c r="J4080">
        <v>4</v>
      </c>
      <c r="K4080" s="6">
        <v>43100</v>
      </c>
      <c r="L4080">
        <v>5</v>
      </c>
      <c r="M4080">
        <v>2</v>
      </c>
      <c r="N4080" t="s">
        <v>211</v>
      </c>
      <c r="O4080" s="8">
        <v>1.65</v>
      </c>
      <c r="P4080" s="8">
        <v>1.61</v>
      </c>
      <c r="Q4080" s="8">
        <v>1.4</v>
      </c>
      <c r="R4080" s="8">
        <v>1.9</v>
      </c>
      <c r="S4080" s="8">
        <v>0.75</v>
      </c>
      <c r="T4080" s="8">
        <v>2.5499999999999998</v>
      </c>
      <c r="U4080" s="8">
        <v>0.44</v>
      </c>
      <c r="V4080" s="9">
        <v>33</v>
      </c>
      <c r="W4080" s="8">
        <v>0.5</v>
      </c>
      <c r="X4080" s="8">
        <v>1.7999999999999998</v>
      </c>
      <c r="Y4080" s="8">
        <v>3.9999999999999813E-2</v>
      </c>
      <c r="Z4080" s="8">
        <v>0</v>
      </c>
      <c r="AA4080">
        <v>0</v>
      </c>
      <c r="AF4080" t="s">
        <v>3909</v>
      </c>
      <c r="AG4080" t="s">
        <v>106</v>
      </c>
      <c r="AH4080" t="s">
        <v>107</v>
      </c>
      <c r="AI4080" t="s">
        <v>340</v>
      </c>
      <c r="AJ4080" s="7">
        <v>43100</v>
      </c>
      <c r="AK4080" t="s">
        <v>4628</v>
      </c>
      <c r="AL4080" t="s">
        <v>109</v>
      </c>
      <c r="AM4080" t="s">
        <v>3910</v>
      </c>
      <c r="AN4080" t="s">
        <v>4637</v>
      </c>
      <c r="AO4080" t="str">
        <f>TEXT(A4080,"yyyy-mm-dd")</f>
        <v>2017-07-31</v>
      </c>
    </row>
    <row r="4081" spans="1:41">
      <c r="A4081" s="6" t="s">
        <v>4627</v>
      </c>
      <c r="B4081">
        <v>2017</v>
      </c>
      <c r="C4081">
        <v>7</v>
      </c>
      <c r="E4081" t="s">
        <v>100</v>
      </c>
      <c r="F4081" t="s">
        <v>101</v>
      </c>
      <c r="G4081" t="s">
        <v>83</v>
      </c>
      <c r="H4081" t="s">
        <v>3453</v>
      </c>
      <c r="I4081">
        <v>2017</v>
      </c>
      <c r="K4081" s="6">
        <v>43100</v>
      </c>
      <c r="L4081">
        <v>5</v>
      </c>
      <c r="N4081" t="s">
        <v>211</v>
      </c>
      <c r="O4081" s="8">
        <v>1.99</v>
      </c>
      <c r="P4081" s="8">
        <v>2</v>
      </c>
      <c r="Q4081" s="8">
        <v>1.9</v>
      </c>
      <c r="R4081" s="8">
        <v>2.11</v>
      </c>
      <c r="S4081" s="8">
        <v>1.5</v>
      </c>
      <c r="T4081" s="8">
        <v>2.4</v>
      </c>
      <c r="U4081" s="8">
        <v>0.22</v>
      </c>
      <c r="V4081" s="9">
        <v>32</v>
      </c>
      <c r="W4081" s="8">
        <v>0.20999999999999996</v>
      </c>
      <c r="X4081" s="8">
        <v>0.89999999999999991</v>
      </c>
      <c r="Y4081" s="8">
        <v>-1.0000000000000009E-2</v>
      </c>
      <c r="Z4081" s="8">
        <v>0</v>
      </c>
      <c r="AA4081">
        <v>4.0000000000000036E-2</v>
      </c>
      <c r="AF4081" t="s">
        <v>10138</v>
      </c>
      <c r="AG4081" t="s">
        <v>9655</v>
      </c>
      <c r="AH4081" t="s">
        <v>9656</v>
      </c>
      <c r="AI4081" t="s">
        <v>9657</v>
      </c>
      <c r="AJ4081" s="7">
        <v>43100</v>
      </c>
      <c r="AK4081" t="s">
        <v>4628</v>
      </c>
      <c r="AL4081" t="s">
        <v>109</v>
      </c>
      <c r="AM4081" t="s">
        <v>3455</v>
      </c>
      <c r="AN4081" t="s">
        <v>10170</v>
      </c>
    </row>
    <row r="4082" spans="1:41">
      <c r="A4082" s="6" t="s">
        <v>4627</v>
      </c>
      <c r="B4082">
        <v>2017</v>
      </c>
      <c r="C4082">
        <v>7</v>
      </c>
      <c r="E4082" t="s">
        <v>100</v>
      </c>
      <c r="F4082" t="s">
        <v>101</v>
      </c>
      <c r="G4082" t="s">
        <v>102</v>
      </c>
      <c r="H4082" t="s">
        <v>3804</v>
      </c>
      <c r="I4082">
        <v>2017</v>
      </c>
      <c r="J4082">
        <v>3</v>
      </c>
      <c r="K4082" s="6">
        <v>43008</v>
      </c>
      <c r="L4082">
        <v>2</v>
      </c>
      <c r="M4082">
        <v>1</v>
      </c>
      <c r="N4082" t="s">
        <v>104</v>
      </c>
      <c r="O4082" s="8">
        <v>1.85</v>
      </c>
      <c r="P4082" s="8">
        <v>1.9</v>
      </c>
      <c r="Q4082" s="8">
        <v>1.7</v>
      </c>
      <c r="R4082" s="8">
        <v>1.93</v>
      </c>
      <c r="S4082" s="8">
        <v>1.3</v>
      </c>
      <c r="T4082" s="8">
        <v>2.7</v>
      </c>
      <c r="U4082" s="8">
        <v>0.28000000000000003</v>
      </c>
      <c r="V4082" s="9">
        <v>33</v>
      </c>
      <c r="W4082" s="8">
        <v>0.22999999999999998</v>
      </c>
      <c r="X4082" s="8">
        <v>1.4000000000000001</v>
      </c>
      <c r="Y4082" s="8">
        <v>-4.9999999999999822E-2</v>
      </c>
      <c r="Z4082" s="8">
        <v>4.9999999999999822E-2</v>
      </c>
      <c r="AA4082">
        <v>-9.9999999999999867E-2</v>
      </c>
      <c r="AF4082" t="s">
        <v>3906</v>
      </c>
      <c r="AG4082" t="s">
        <v>106</v>
      </c>
      <c r="AH4082" t="s">
        <v>107</v>
      </c>
      <c r="AI4082" t="s">
        <v>108</v>
      </c>
      <c r="AJ4082" s="7">
        <v>43008</v>
      </c>
      <c r="AK4082" t="s">
        <v>4628</v>
      </c>
      <c r="AL4082" t="s">
        <v>109</v>
      </c>
      <c r="AM4082" t="s">
        <v>3806</v>
      </c>
      <c r="AN4082" t="s">
        <v>4636</v>
      </c>
      <c r="AO4082" t="str">
        <f>TEXT(A4082,"yyyy-mm-dd")</f>
        <v>2017-07-31</v>
      </c>
    </row>
    <row r="4083" spans="1:41">
      <c r="A4083" s="6" t="s">
        <v>4627</v>
      </c>
      <c r="B4083">
        <v>2017</v>
      </c>
      <c r="C4083">
        <v>7</v>
      </c>
      <c r="E4083" t="s">
        <v>100</v>
      </c>
      <c r="F4083" t="s">
        <v>101</v>
      </c>
      <c r="G4083" t="s">
        <v>102</v>
      </c>
      <c r="H4083" t="s">
        <v>3701</v>
      </c>
      <c r="I4083">
        <v>2017</v>
      </c>
      <c r="J4083">
        <v>2</v>
      </c>
      <c r="K4083" s="6">
        <v>42916</v>
      </c>
      <c r="L4083">
        <v>-1</v>
      </c>
      <c r="M4083">
        <v>0</v>
      </c>
      <c r="N4083" t="s">
        <v>187</v>
      </c>
      <c r="O4083" s="8">
        <v>1.86</v>
      </c>
      <c r="P4083" s="8">
        <v>1.7</v>
      </c>
      <c r="Q4083" s="8">
        <v>1.6</v>
      </c>
      <c r="R4083" s="8">
        <v>2</v>
      </c>
      <c r="S4083" s="8">
        <v>1.2</v>
      </c>
      <c r="T4083" s="8">
        <v>2.8</v>
      </c>
      <c r="U4083" s="8">
        <v>0.46</v>
      </c>
      <c r="V4083" s="9">
        <v>33</v>
      </c>
      <c r="W4083" s="8">
        <v>0.39999999999999991</v>
      </c>
      <c r="X4083" s="8">
        <v>1.5999999999999999</v>
      </c>
      <c r="Y4083" s="8">
        <v>0.16000000000000014</v>
      </c>
      <c r="Z4083" s="8">
        <v>0</v>
      </c>
      <c r="AA4083">
        <v>-0.14000000000000012</v>
      </c>
      <c r="AF4083" t="s">
        <v>3904</v>
      </c>
      <c r="AG4083" t="s">
        <v>106</v>
      </c>
      <c r="AH4083" t="s">
        <v>107</v>
      </c>
      <c r="AI4083" t="s">
        <v>188</v>
      </c>
      <c r="AJ4083" s="7">
        <v>42916</v>
      </c>
      <c r="AK4083" t="s">
        <v>4628</v>
      </c>
      <c r="AL4083" t="s">
        <v>109</v>
      </c>
      <c r="AM4083" t="s">
        <v>3703</v>
      </c>
      <c r="AN4083" t="s">
        <v>4635</v>
      </c>
      <c r="AO4083" t="str">
        <f>TEXT(A4083,"yyyy-mm-dd")</f>
        <v>2017-07-31</v>
      </c>
    </row>
    <row r="4084" spans="1:41">
      <c r="A4084" s="6" t="s">
        <v>4627</v>
      </c>
      <c r="B4084">
        <v>2017</v>
      </c>
      <c r="C4084">
        <v>7</v>
      </c>
      <c r="E4084" t="s">
        <v>2685</v>
      </c>
      <c r="F4084" t="s">
        <v>101</v>
      </c>
      <c r="G4084" t="s">
        <v>774</v>
      </c>
      <c r="H4084" t="s">
        <v>2686</v>
      </c>
      <c r="K4084" s="6"/>
      <c r="O4084" s="8">
        <v>2.74</v>
      </c>
      <c r="P4084" s="8">
        <v>2.75</v>
      </c>
      <c r="Q4084" s="8">
        <v>2.5</v>
      </c>
      <c r="R4084" s="8">
        <v>3</v>
      </c>
      <c r="S4084" s="8">
        <v>1.9</v>
      </c>
      <c r="T4084" s="8">
        <v>3.5</v>
      </c>
      <c r="U4084" s="8">
        <v>0.42</v>
      </c>
      <c r="V4084" s="9">
        <v>22</v>
      </c>
      <c r="W4084" s="8">
        <v>0.5</v>
      </c>
      <c r="X4084" s="8">
        <v>1.6</v>
      </c>
      <c r="Y4084" s="8">
        <v>-9.9999999999997868E-3</v>
      </c>
      <c r="Z4084" s="8">
        <v>4.9999999999999822E-2</v>
      </c>
      <c r="AA4084">
        <v>4.9999999999999822E-2</v>
      </c>
      <c r="AF4084" t="s">
        <v>2687</v>
      </c>
      <c r="AG4084" t="s">
        <v>2688</v>
      </c>
      <c r="AH4084" t="s">
        <v>2689</v>
      </c>
      <c r="AI4084" t="s">
        <v>2690</v>
      </c>
      <c r="AJ4084" s="7"/>
      <c r="AK4084" t="s">
        <v>4628</v>
      </c>
      <c r="AL4084" t="s">
        <v>109</v>
      </c>
      <c r="AM4084" t="s">
        <v>2686</v>
      </c>
      <c r="AN4084" t="s">
        <v>4654</v>
      </c>
      <c r="AO4084" t="str">
        <f>TEXT(A4084,"yyyy-mm-dd")</f>
        <v>2017-07-31</v>
      </c>
    </row>
    <row r="4085" spans="1:41">
      <c r="A4085" s="6" t="s">
        <v>4627</v>
      </c>
      <c r="B4085">
        <v>2017</v>
      </c>
      <c r="C4085">
        <v>7</v>
      </c>
      <c r="E4085" t="s">
        <v>81</v>
      </c>
      <c r="F4085" t="s">
        <v>82</v>
      </c>
      <c r="G4085" t="s">
        <v>83</v>
      </c>
      <c r="H4085" t="s">
        <v>4360</v>
      </c>
      <c r="I4085">
        <v>2019</v>
      </c>
      <c r="K4085" s="6">
        <v>43830</v>
      </c>
      <c r="L4085">
        <v>29</v>
      </c>
      <c r="N4085" t="s">
        <v>581</v>
      </c>
      <c r="O4085" s="8">
        <v>3.58</v>
      </c>
      <c r="P4085" s="8">
        <v>3.5</v>
      </c>
      <c r="Q4085" s="8">
        <v>3.3</v>
      </c>
      <c r="R4085" s="8">
        <v>3.73</v>
      </c>
      <c r="S4085" s="8">
        <v>2.5</v>
      </c>
      <c r="T4085" s="8">
        <v>5.5</v>
      </c>
      <c r="U4085" s="8">
        <v>0.56000000000000005</v>
      </c>
      <c r="V4085" s="9">
        <v>32</v>
      </c>
      <c r="W4085" s="8">
        <v>0.43000000000000016</v>
      </c>
      <c r="X4085" s="8">
        <v>3</v>
      </c>
      <c r="Y4085" s="8">
        <v>8.0000000000000071E-2</v>
      </c>
      <c r="Z4085" s="8">
        <v>0</v>
      </c>
      <c r="AA4085">
        <v>2.0000000000000018E-2</v>
      </c>
      <c r="AF4085" t="s">
        <v>4361</v>
      </c>
      <c r="AG4085" t="s">
        <v>87</v>
      </c>
      <c r="AH4085" t="s">
        <v>88</v>
      </c>
      <c r="AI4085" t="s">
        <v>359</v>
      </c>
      <c r="AJ4085" s="7">
        <v>43830</v>
      </c>
      <c r="AK4085" t="s">
        <v>4628</v>
      </c>
      <c r="AL4085" t="s">
        <v>91</v>
      </c>
      <c r="AM4085" t="s">
        <v>4362</v>
      </c>
      <c r="AN4085" t="s">
        <v>4631</v>
      </c>
      <c r="AO4085" t="str">
        <f>TEXT(A4085,"yyyy-mm-dd")</f>
        <v>2017-07-31</v>
      </c>
    </row>
    <row r="4086" spans="1:41">
      <c r="A4086" s="6" t="s">
        <v>4627</v>
      </c>
      <c r="B4086">
        <v>2017</v>
      </c>
      <c r="C4086">
        <v>7</v>
      </c>
      <c r="E4086" t="s">
        <v>392</v>
      </c>
      <c r="F4086" t="s">
        <v>82</v>
      </c>
      <c r="G4086" t="s">
        <v>83</v>
      </c>
      <c r="H4086" t="s">
        <v>4360</v>
      </c>
      <c r="I4086">
        <v>2019</v>
      </c>
      <c r="K4086" s="6">
        <v>43830</v>
      </c>
      <c r="L4086">
        <v>29</v>
      </c>
      <c r="N4086" t="s">
        <v>581</v>
      </c>
      <c r="O4086" s="8">
        <v>3.47</v>
      </c>
      <c r="P4086" s="8">
        <v>3.33</v>
      </c>
      <c r="Q4086" s="8">
        <v>3.3</v>
      </c>
      <c r="R4086" s="8">
        <v>3.58</v>
      </c>
      <c r="S4086" s="8">
        <v>2.85</v>
      </c>
      <c r="T4086" s="8">
        <v>5.3</v>
      </c>
      <c r="U4086" s="8">
        <v>0.45</v>
      </c>
      <c r="V4086" s="9">
        <v>26</v>
      </c>
      <c r="W4086" s="8">
        <v>0.28000000000000025</v>
      </c>
      <c r="X4086" s="8">
        <v>2.4499999999999997</v>
      </c>
      <c r="Y4086" s="8">
        <v>0.14000000000000012</v>
      </c>
      <c r="Z4086" s="8">
        <v>3.0000000000000249E-2</v>
      </c>
      <c r="AA4086">
        <v>-5.9999999999999609E-2</v>
      </c>
      <c r="AF4086" t="s">
        <v>4361</v>
      </c>
      <c r="AG4086" t="s">
        <v>87</v>
      </c>
      <c r="AH4086" t="s">
        <v>88</v>
      </c>
      <c r="AI4086" t="s">
        <v>359</v>
      </c>
      <c r="AJ4086" s="7">
        <v>43830</v>
      </c>
      <c r="AK4086" t="s">
        <v>4628</v>
      </c>
      <c r="AL4086" t="s">
        <v>393</v>
      </c>
      <c r="AM4086" t="s">
        <v>4362</v>
      </c>
      <c r="AN4086" t="s">
        <v>4634</v>
      </c>
      <c r="AO4086" t="str">
        <f>TEXT(A4086,"yyyy-mm-dd")</f>
        <v>2017-07-31</v>
      </c>
    </row>
    <row r="4087" spans="1:41">
      <c r="A4087" s="6" t="s">
        <v>4627</v>
      </c>
      <c r="B4087">
        <v>2017</v>
      </c>
      <c r="C4087">
        <v>7</v>
      </c>
      <c r="E4087" t="s">
        <v>81</v>
      </c>
      <c r="F4087" t="s">
        <v>82</v>
      </c>
      <c r="G4087" t="s">
        <v>83</v>
      </c>
      <c r="H4087" t="s">
        <v>3889</v>
      </c>
      <c r="I4087">
        <v>2018</v>
      </c>
      <c r="K4087" s="6">
        <v>43465</v>
      </c>
      <c r="L4087">
        <v>17</v>
      </c>
      <c r="N4087" t="s">
        <v>214</v>
      </c>
      <c r="O4087" s="8">
        <v>3.9</v>
      </c>
      <c r="P4087" s="8">
        <v>3.8</v>
      </c>
      <c r="Q4087" s="8">
        <v>3.64</v>
      </c>
      <c r="R4087" s="8">
        <v>4</v>
      </c>
      <c r="S4087" s="8">
        <v>3.1</v>
      </c>
      <c r="T4087" s="8">
        <v>5.87</v>
      </c>
      <c r="U4087" s="8">
        <v>0.57999999999999996</v>
      </c>
      <c r="V4087" s="9">
        <v>35</v>
      </c>
      <c r="W4087" s="8">
        <v>0.35999999999999988</v>
      </c>
      <c r="X4087" s="8">
        <v>2.77</v>
      </c>
      <c r="Y4087" s="8">
        <v>0.10000000000000009</v>
      </c>
      <c r="Z4087" s="8">
        <v>0</v>
      </c>
      <c r="AA4087">
        <v>9.9999999999997868E-3</v>
      </c>
      <c r="AF4087" t="s">
        <v>3890</v>
      </c>
      <c r="AG4087" t="s">
        <v>87</v>
      </c>
      <c r="AH4087" t="s">
        <v>88</v>
      </c>
      <c r="AI4087" t="s">
        <v>97</v>
      </c>
      <c r="AJ4087" s="7">
        <v>43465</v>
      </c>
      <c r="AK4087" t="s">
        <v>4628</v>
      </c>
      <c r="AL4087" t="s">
        <v>91</v>
      </c>
      <c r="AM4087" t="s">
        <v>3891</v>
      </c>
      <c r="AN4087" t="s">
        <v>4630</v>
      </c>
      <c r="AO4087" t="str">
        <f>TEXT(A4087,"yyyy-mm-dd")</f>
        <v>2017-07-31</v>
      </c>
    </row>
    <row r="4088" spans="1:41">
      <c r="A4088" s="6" t="s">
        <v>4627</v>
      </c>
      <c r="B4088">
        <v>2017</v>
      </c>
      <c r="C4088">
        <v>7</v>
      </c>
      <c r="E4088" t="s">
        <v>392</v>
      </c>
      <c r="F4088" t="s">
        <v>82</v>
      </c>
      <c r="G4088" t="s">
        <v>83</v>
      </c>
      <c r="H4088" t="s">
        <v>3889</v>
      </c>
      <c r="I4088">
        <v>2018</v>
      </c>
      <c r="K4088" s="6">
        <v>43465</v>
      </c>
      <c r="L4088">
        <v>17</v>
      </c>
      <c r="N4088" t="s">
        <v>214</v>
      </c>
      <c r="O4088" s="8">
        <v>3.73</v>
      </c>
      <c r="P4088" s="8">
        <v>3.67</v>
      </c>
      <c r="Q4088" s="8">
        <v>3.48</v>
      </c>
      <c r="R4088" s="8">
        <v>3.83</v>
      </c>
      <c r="S4088" s="8">
        <v>3.1</v>
      </c>
      <c r="T4088" s="8">
        <v>5.26</v>
      </c>
      <c r="U4088" s="8">
        <v>0.46</v>
      </c>
      <c r="V4088" s="9">
        <v>31</v>
      </c>
      <c r="W4088" s="8">
        <v>0.35000000000000009</v>
      </c>
      <c r="X4088" s="8">
        <v>2.1599999999999997</v>
      </c>
      <c r="Y4088" s="8">
        <v>6.0000000000000053E-2</v>
      </c>
      <c r="Z4088" s="8">
        <v>4.0000000000000036E-2</v>
      </c>
      <c r="AA4088">
        <v>4.0000000000000036E-2</v>
      </c>
      <c r="AF4088" t="s">
        <v>3890</v>
      </c>
      <c r="AG4088" t="s">
        <v>87</v>
      </c>
      <c r="AH4088" t="s">
        <v>88</v>
      </c>
      <c r="AI4088" t="s">
        <v>97</v>
      </c>
      <c r="AJ4088" s="7">
        <v>43465</v>
      </c>
      <c r="AK4088" t="s">
        <v>4628</v>
      </c>
      <c r="AL4088" t="s">
        <v>393</v>
      </c>
      <c r="AM4088" t="s">
        <v>3891</v>
      </c>
      <c r="AN4088" t="s">
        <v>4633</v>
      </c>
      <c r="AO4088" t="str">
        <f>TEXT(A4088,"yyyy-mm-dd")</f>
        <v>2017-07-31</v>
      </c>
    </row>
    <row r="4089" spans="1:41">
      <c r="A4089" s="6" t="s">
        <v>4627</v>
      </c>
      <c r="B4089">
        <v>2017</v>
      </c>
      <c r="C4089">
        <v>7</v>
      </c>
      <c r="E4089" t="s">
        <v>81</v>
      </c>
      <c r="F4089" t="s">
        <v>82</v>
      </c>
      <c r="G4089" t="s">
        <v>83</v>
      </c>
      <c r="H4089" t="s">
        <v>3453</v>
      </c>
      <c r="I4089">
        <v>2017</v>
      </c>
      <c r="K4089" s="6">
        <v>43100</v>
      </c>
      <c r="L4089">
        <v>5</v>
      </c>
      <c r="N4089" t="s">
        <v>211</v>
      </c>
      <c r="O4089" s="8">
        <v>6.05</v>
      </c>
      <c r="P4089" s="8">
        <v>6.03</v>
      </c>
      <c r="Q4089" s="8">
        <v>5.98</v>
      </c>
      <c r="R4089" s="8">
        <v>6.13</v>
      </c>
      <c r="S4089" s="8">
        <v>5.4</v>
      </c>
      <c r="T4089" s="8">
        <v>6.85</v>
      </c>
      <c r="U4089" s="8">
        <v>0.25</v>
      </c>
      <c r="V4089" s="9">
        <v>35</v>
      </c>
      <c r="W4089" s="8">
        <v>0.14999999999999947</v>
      </c>
      <c r="X4089" s="8">
        <v>1.4499999999999993</v>
      </c>
      <c r="Y4089" s="8">
        <v>1.9999999999999574E-2</v>
      </c>
      <c r="Z4089" s="8">
        <v>3.0000000000000249E-2</v>
      </c>
      <c r="AA4089">
        <v>-7.0000000000000284E-2</v>
      </c>
      <c r="AF4089" t="s">
        <v>3454</v>
      </c>
      <c r="AG4089" t="s">
        <v>87</v>
      </c>
      <c r="AH4089" t="s">
        <v>88</v>
      </c>
      <c r="AI4089" t="s">
        <v>89</v>
      </c>
      <c r="AJ4089" s="7">
        <v>43100</v>
      </c>
      <c r="AK4089" t="s">
        <v>4628</v>
      </c>
      <c r="AL4089" t="s">
        <v>91</v>
      </c>
      <c r="AM4089" t="s">
        <v>3455</v>
      </c>
      <c r="AN4089" t="s">
        <v>4629</v>
      </c>
      <c r="AO4089" t="str">
        <f>TEXT(A4089,"yyyy-mm-dd")</f>
        <v>2017-07-31</v>
      </c>
    </row>
    <row r="4090" spans="1:41">
      <c r="A4090" s="6" t="s">
        <v>4627</v>
      </c>
      <c r="B4090">
        <v>2017</v>
      </c>
      <c r="C4090">
        <v>7</v>
      </c>
      <c r="E4090" t="s">
        <v>392</v>
      </c>
      <c r="F4090" t="s">
        <v>82</v>
      </c>
      <c r="G4090" t="s">
        <v>83</v>
      </c>
      <c r="H4090" t="s">
        <v>3453</v>
      </c>
      <c r="I4090">
        <v>2017</v>
      </c>
      <c r="K4090" s="6">
        <v>43100</v>
      </c>
      <c r="L4090">
        <v>5</v>
      </c>
      <c r="N4090" t="s">
        <v>211</v>
      </c>
      <c r="O4090" s="8">
        <v>4.92</v>
      </c>
      <c r="P4090" s="8">
        <v>4.92</v>
      </c>
      <c r="Q4090" s="8">
        <v>4.8</v>
      </c>
      <c r="R4090" s="8">
        <v>5.01</v>
      </c>
      <c r="S4090" s="8">
        <v>4.5999999999999996</v>
      </c>
      <c r="T4090" s="8">
        <v>5.34</v>
      </c>
      <c r="U4090" s="8">
        <v>0.16</v>
      </c>
      <c r="V4090" s="9">
        <v>31</v>
      </c>
      <c r="W4090" s="8">
        <v>0.20999999999999996</v>
      </c>
      <c r="X4090" s="8">
        <v>0.74000000000000021</v>
      </c>
      <c r="Y4090" s="8">
        <v>0</v>
      </c>
      <c r="Z4090" s="8">
        <v>1.9999999999999574E-2</v>
      </c>
      <c r="AA4090">
        <v>-8.0000000000000071E-2</v>
      </c>
      <c r="AF4090" t="s">
        <v>3454</v>
      </c>
      <c r="AG4090" t="s">
        <v>87</v>
      </c>
      <c r="AH4090" t="s">
        <v>88</v>
      </c>
      <c r="AI4090" t="s">
        <v>89</v>
      </c>
      <c r="AJ4090" s="7">
        <v>43100</v>
      </c>
      <c r="AK4090" t="s">
        <v>4628</v>
      </c>
      <c r="AL4090" t="s">
        <v>393</v>
      </c>
      <c r="AM4090" t="s">
        <v>3455</v>
      </c>
      <c r="AN4090" t="s">
        <v>4632</v>
      </c>
      <c r="AO4090" t="str">
        <f>TEXT(A4090,"yyyy-mm-dd")</f>
        <v>2017-07-31</v>
      </c>
    </row>
    <row r="4091" spans="1:41">
      <c r="A4091" s="6" t="s">
        <v>4627</v>
      </c>
      <c r="B4091">
        <v>2017</v>
      </c>
      <c r="C4091">
        <v>7</v>
      </c>
      <c r="E4091" t="s">
        <v>81</v>
      </c>
      <c r="F4091" t="s">
        <v>82</v>
      </c>
      <c r="G4091" t="s">
        <v>774</v>
      </c>
      <c r="H4091" t="s">
        <v>775</v>
      </c>
      <c r="K4091" s="6"/>
      <c r="O4091" s="8">
        <v>3.56</v>
      </c>
      <c r="P4091" s="8">
        <v>3.51</v>
      </c>
      <c r="Q4091" s="8">
        <v>3.28</v>
      </c>
      <c r="R4091" s="8">
        <v>3.8</v>
      </c>
      <c r="S4091" s="8">
        <v>3</v>
      </c>
      <c r="T4091" s="8">
        <v>5</v>
      </c>
      <c r="U4091" s="8">
        <v>0.41</v>
      </c>
      <c r="V4091" s="9">
        <v>32</v>
      </c>
      <c r="W4091" s="8">
        <v>0.52</v>
      </c>
      <c r="X4091" s="8">
        <v>2</v>
      </c>
      <c r="Y4091" s="8">
        <v>5.0000000000000266E-2</v>
      </c>
      <c r="Z4091" s="8">
        <v>9.9999999999997868E-3</v>
      </c>
      <c r="AA4091">
        <v>0.18999999999999995</v>
      </c>
      <c r="AF4091" t="s">
        <v>776</v>
      </c>
      <c r="AG4091" t="s">
        <v>777</v>
      </c>
      <c r="AH4091" t="s">
        <v>778</v>
      </c>
      <c r="AI4091" t="s">
        <v>779</v>
      </c>
      <c r="AJ4091" s="7"/>
      <c r="AK4091" t="s">
        <v>4628</v>
      </c>
      <c r="AL4091" t="s">
        <v>91</v>
      </c>
      <c r="AM4091" t="s">
        <v>775</v>
      </c>
      <c r="AN4091" t="s">
        <v>4650</v>
      </c>
      <c r="AO4091" t="str">
        <f>TEXT(A4091,"yyyy-mm-dd")</f>
        <v>2017-07-31</v>
      </c>
    </row>
    <row r="4092" spans="1:41">
      <c r="A4092" s="6" t="s">
        <v>4627</v>
      </c>
      <c r="B4092">
        <v>2017</v>
      </c>
      <c r="C4092">
        <v>7</v>
      </c>
      <c r="E4092" t="s">
        <v>81</v>
      </c>
      <c r="F4092" t="s">
        <v>82</v>
      </c>
      <c r="G4092" t="s">
        <v>774</v>
      </c>
      <c r="H4092" t="s">
        <v>1536</v>
      </c>
      <c r="K4092" s="6"/>
      <c r="O4092" s="8">
        <v>3.41</v>
      </c>
      <c r="P4092" s="8">
        <v>3.4</v>
      </c>
      <c r="Q4092" s="8">
        <v>3.2</v>
      </c>
      <c r="R4092" s="8">
        <v>3.5</v>
      </c>
      <c r="S4092" s="8">
        <v>3</v>
      </c>
      <c r="T4092" s="8">
        <v>4.5</v>
      </c>
      <c r="U4092" s="8">
        <v>0.36</v>
      </c>
      <c r="V4092" s="9">
        <v>30</v>
      </c>
      <c r="W4092" s="8">
        <v>0.29999999999999982</v>
      </c>
      <c r="X4092" s="8">
        <v>1.5</v>
      </c>
      <c r="Y4092" s="8">
        <v>1.0000000000000231E-2</v>
      </c>
      <c r="Z4092" s="8">
        <v>0</v>
      </c>
      <c r="AA4092">
        <v>-9.9999999999997868E-3</v>
      </c>
      <c r="AF4092" t="s">
        <v>1537</v>
      </c>
      <c r="AG4092" t="s">
        <v>777</v>
      </c>
      <c r="AH4092" t="s">
        <v>778</v>
      </c>
      <c r="AI4092" t="s">
        <v>1538</v>
      </c>
      <c r="AJ4092" s="7"/>
      <c r="AK4092" t="s">
        <v>4628</v>
      </c>
      <c r="AL4092" t="s">
        <v>91</v>
      </c>
      <c r="AM4092" t="s">
        <v>1536</v>
      </c>
      <c r="AN4092" t="s">
        <v>4651</v>
      </c>
      <c r="AO4092" t="str">
        <f>TEXT(A4092,"yyyy-mm-dd")</f>
        <v>2017-07-31</v>
      </c>
    </row>
    <row r="4093" spans="1:41">
      <c r="A4093" s="6" t="s">
        <v>4627</v>
      </c>
      <c r="B4093">
        <v>2017</v>
      </c>
      <c r="C4093">
        <v>7</v>
      </c>
      <c r="E4093" t="s">
        <v>392</v>
      </c>
      <c r="F4093" t="s">
        <v>82</v>
      </c>
      <c r="G4093" t="s">
        <v>774</v>
      </c>
      <c r="H4093" t="s">
        <v>775</v>
      </c>
      <c r="K4093" s="6"/>
      <c r="O4093" s="8">
        <v>3.46</v>
      </c>
      <c r="P4093" s="8">
        <v>3.38</v>
      </c>
      <c r="Q4093" s="8">
        <v>3.21</v>
      </c>
      <c r="R4093" s="8">
        <v>3.6</v>
      </c>
      <c r="S4093" s="8">
        <v>3</v>
      </c>
      <c r="T4093" s="8">
        <v>5</v>
      </c>
      <c r="U4093" s="8">
        <v>0.41</v>
      </c>
      <c r="V4093" s="9">
        <v>26</v>
      </c>
      <c r="W4093" s="8">
        <v>0.39000000000000012</v>
      </c>
      <c r="X4093" s="8">
        <v>2</v>
      </c>
      <c r="Y4093" s="8">
        <v>8.0000000000000071E-2</v>
      </c>
      <c r="Z4093" s="8">
        <v>-2.0000000000000018E-2</v>
      </c>
      <c r="AA4093">
        <v>-9.9999999999999645E-2</v>
      </c>
      <c r="AF4093" t="s">
        <v>776</v>
      </c>
      <c r="AG4093" t="s">
        <v>777</v>
      </c>
      <c r="AH4093" t="s">
        <v>778</v>
      </c>
      <c r="AI4093" t="s">
        <v>779</v>
      </c>
      <c r="AJ4093" s="7"/>
      <c r="AK4093" t="s">
        <v>4628</v>
      </c>
      <c r="AL4093" t="s">
        <v>393</v>
      </c>
      <c r="AM4093" t="s">
        <v>775</v>
      </c>
      <c r="AN4093" t="s">
        <v>4652</v>
      </c>
      <c r="AO4093" t="str">
        <f>TEXT(A4093,"yyyy-mm-dd")</f>
        <v>2017-07-31</v>
      </c>
    </row>
    <row r="4094" spans="1:41">
      <c r="A4094" s="6" t="s">
        <v>4627</v>
      </c>
      <c r="B4094">
        <v>2017</v>
      </c>
      <c r="C4094">
        <v>7</v>
      </c>
      <c r="E4094" t="s">
        <v>392</v>
      </c>
      <c r="F4094" t="s">
        <v>82</v>
      </c>
      <c r="G4094" t="s">
        <v>774</v>
      </c>
      <c r="H4094" t="s">
        <v>1536</v>
      </c>
      <c r="K4094" s="6"/>
      <c r="O4094" s="8">
        <v>3.32</v>
      </c>
      <c r="P4094" s="8">
        <v>3.3</v>
      </c>
      <c r="Q4094" s="8">
        <v>3.11</v>
      </c>
      <c r="R4094" s="8">
        <v>3.45</v>
      </c>
      <c r="S4094" s="8">
        <v>2.39</v>
      </c>
      <c r="T4094" s="8">
        <v>4.5</v>
      </c>
      <c r="U4094" s="8">
        <v>0.41</v>
      </c>
      <c r="V4094" s="9">
        <v>23</v>
      </c>
      <c r="W4094" s="8">
        <v>0.3400000000000003</v>
      </c>
      <c r="X4094" s="8">
        <v>2.11</v>
      </c>
      <c r="Y4094" s="8">
        <v>2.0000000000000018E-2</v>
      </c>
      <c r="Z4094" s="8">
        <v>0</v>
      </c>
      <c r="AA4094">
        <v>-6.999999999999984E-2</v>
      </c>
      <c r="AF4094" t="s">
        <v>1537</v>
      </c>
      <c r="AG4094" t="s">
        <v>777</v>
      </c>
      <c r="AH4094" t="s">
        <v>778</v>
      </c>
      <c r="AI4094" t="s">
        <v>1538</v>
      </c>
      <c r="AJ4094" s="7"/>
      <c r="AK4094" t="s">
        <v>4628</v>
      </c>
      <c r="AL4094" t="s">
        <v>393</v>
      </c>
      <c r="AM4094" t="s">
        <v>1536</v>
      </c>
      <c r="AN4094" t="s">
        <v>4653</v>
      </c>
      <c r="AO4094" t="str">
        <f>TEXT(A4094,"yyyy-mm-dd")</f>
        <v>2017-07-31</v>
      </c>
    </row>
    <row r="4095" spans="1:41">
      <c r="A4095" s="6" t="s">
        <v>4627</v>
      </c>
      <c r="B4095">
        <v>2017</v>
      </c>
      <c r="C4095">
        <v>7</v>
      </c>
      <c r="E4095" t="s">
        <v>112</v>
      </c>
      <c r="F4095" t="s">
        <v>113</v>
      </c>
      <c r="G4095" t="s">
        <v>83</v>
      </c>
      <c r="H4095" t="s">
        <v>4360</v>
      </c>
      <c r="I4095">
        <v>2019</v>
      </c>
      <c r="K4095" s="6">
        <v>43830</v>
      </c>
      <c r="L4095">
        <v>29</v>
      </c>
      <c r="N4095" t="s">
        <v>581</v>
      </c>
      <c r="O4095" s="8">
        <v>6.29</v>
      </c>
      <c r="P4095" s="8">
        <v>6.1</v>
      </c>
      <c r="Q4095" s="8">
        <v>5.5</v>
      </c>
      <c r="R4095" s="8">
        <v>6.91</v>
      </c>
      <c r="S4095" s="8">
        <v>5</v>
      </c>
      <c r="T4095" s="8">
        <v>7.9</v>
      </c>
      <c r="U4095" s="8">
        <v>0.87</v>
      </c>
      <c r="V4095" s="9">
        <v>23</v>
      </c>
      <c r="W4095" s="8">
        <v>1.4100000000000001</v>
      </c>
      <c r="X4095" s="8">
        <v>2.9000000000000004</v>
      </c>
      <c r="Y4095" s="8">
        <v>0.19000000000000039</v>
      </c>
      <c r="Z4095" s="8">
        <v>-0.40000000000000036</v>
      </c>
      <c r="AA4095">
        <v>-8.9999999999999858E-2</v>
      </c>
      <c r="AF4095" t="s">
        <v>4401</v>
      </c>
      <c r="AG4095" t="s">
        <v>115</v>
      </c>
      <c r="AH4095" t="s">
        <v>116</v>
      </c>
      <c r="AI4095" t="s">
        <v>359</v>
      </c>
      <c r="AJ4095" s="7">
        <v>43830</v>
      </c>
      <c r="AK4095" t="s">
        <v>4628</v>
      </c>
      <c r="AL4095" t="s">
        <v>118</v>
      </c>
      <c r="AM4095" t="s">
        <v>4362</v>
      </c>
      <c r="AN4095" t="s">
        <v>4657</v>
      </c>
      <c r="AO4095" t="str">
        <f>TEXT(A4095,"yyyy-mm-dd")</f>
        <v>2017-07-31</v>
      </c>
    </row>
    <row r="4096" spans="1:41">
      <c r="A4096" s="6" t="s">
        <v>4627</v>
      </c>
      <c r="B4096">
        <v>2017</v>
      </c>
      <c r="C4096">
        <v>7</v>
      </c>
      <c r="E4096" t="s">
        <v>2881</v>
      </c>
      <c r="F4096" t="s">
        <v>113</v>
      </c>
      <c r="G4096" t="s">
        <v>83</v>
      </c>
      <c r="H4096" t="s">
        <v>4360</v>
      </c>
      <c r="I4096">
        <v>2019</v>
      </c>
      <c r="K4096" s="6">
        <v>43830</v>
      </c>
      <c r="L4096">
        <v>29</v>
      </c>
      <c r="N4096" t="s">
        <v>581</v>
      </c>
      <c r="O4096" s="8">
        <v>7.33</v>
      </c>
      <c r="P4096" s="8">
        <v>7.25</v>
      </c>
      <c r="Q4096" s="8">
        <v>7</v>
      </c>
      <c r="R4096" s="8">
        <v>7.74</v>
      </c>
      <c r="S4096" s="8">
        <v>5.93</v>
      </c>
      <c r="T4096" s="8">
        <v>8.8800000000000008</v>
      </c>
      <c r="U4096" s="8">
        <v>0.77</v>
      </c>
      <c r="V4096" s="9">
        <v>18</v>
      </c>
      <c r="W4096" s="8">
        <v>0.74000000000000021</v>
      </c>
      <c r="X4096" s="8">
        <v>2.9500000000000011</v>
      </c>
      <c r="Y4096" s="8">
        <v>8.0000000000000071E-2</v>
      </c>
      <c r="Z4096" s="8">
        <v>-4.9999999999999822E-2</v>
      </c>
      <c r="AA4096">
        <v>-0.25999999999999979</v>
      </c>
      <c r="AF4096" t="s">
        <v>4406</v>
      </c>
      <c r="AG4096" t="s">
        <v>2883</v>
      </c>
      <c r="AH4096" t="s">
        <v>2884</v>
      </c>
      <c r="AI4096" t="s">
        <v>359</v>
      </c>
      <c r="AJ4096" s="7">
        <v>43830</v>
      </c>
      <c r="AK4096" t="s">
        <v>4628</v>
      </c>
      <c r="AL4096" t="s">
        <v>2885</v>
      </c>
      <c r="AM4096" t="s">
        <v>4362</v>
      </c>
      <c r="AN4096" t="s">
        <v>4660</v>
      </c>
      <c r="AO4096" t="str">
        <f>TEXT(A4096,"yyyy-mm-dd")</f>
        <v>2017-07-31</v>
      </c>
    </row>
    <row r="4097" spans="1:41">
      <c r="A4097" s="6" t="s">
        <v>4627</v>
      </c>
      <c r="B4097">
        <v>2017</v>
      </c>
      <c r="C4097">
        <v>7</v>
      </c>
      <c r="E4097" t="s">
        <v>112</v>
      </c>
      <c r="F4097" t="s">
        <v>113</v>
      </c>
      <c r="G4097" t="s">
        <v>83</v>
      </c>
      <c r="H4097" t="s">
        <v>3889</v>
      </c>
      <c r="I4097">
        <v>2018</v>
      </c>
      <c r="K4097" s="6">
        <v>43465</v>
      </c>
      <c r="L4097">
        <v>17</v>
      </c>
      <c r="N4097" t="s">
        <v>214</v>
      </c>
      <c r="O4097" s="8">
        <v>6.71</v>
      </c>
      <c r="P4097" s="8">
        <v>6.81</v>
      </c>
      <c r="Q4097" s="8">
        <v>6.3</v>
      </c>
      <c r="R4097" s="8">
        <v>7.1</v>
      </c>
      <c r="S4097" s="8">
        <v>5.8</v>
      </c>
      <c r="T4097" s="8">
        <v>7.75</v>
      </c>
      <c r="U4097" s="8">
        <v>0.55000000000000004</v>
      </c>
      <c r="V4097" s="9">
        <v>28</v>
      </c>
      <c r="W4097" s="8">
        <v>0.79999999999999982</v>
      </c>
      <c r="X4097" s="8">
        <v>1.9500000000000002</v>
      </c>
      <c r="Y4097" s="8">
        <v>-9.9999999999999645E-2</v>
      </c>
      <c r="Z4097" s="8">
        <v>-0.24000000000000021</v>
      </c>
      <c r="AA4097">
        <v>-1.9999999999999574E-2</v>
      </c>
      <c r="AF4097" t="s">
        <v>3929</v>
      </c>
      <c r="AG4097" t="s">
        <v>115</v>
      </c>
      <c r="AH4097" t="s">
        <v>116</v>
      </c>
      <c r="AI4097" t="s">
        <v>230</v>
      </c>
      <c r="AJ4097" s="7">
        <v>43465</v>
      </c>
      <c r="AK4097" t="s">
        <v>4628</v>
      </c>
      <c r="AL4097" t="s">
        <v>118</v>
      </c>
      <c r="AM4097" t="s">
        <v>3891</v>
      </c>
      <c r="AN4097" t="s">
        <v>4656</v>
      </c>
      <c r="AO4097" t="str">
        <f>TEXT(A4097,"yyyy-mm-dd")</f>
        <v>2017-07-31</v>
      </c>
    </row>
    <row r="4098" spans="1:41">
      <c r="A4098" s="6" t="s">
        <v>4627</v>
      </c>
      <c r="B4098">
        <v>2017</v>
      </c>
      <c r="C4098">
        <v>7</v>
      </c>
      <c r="E4098" t="s">
        <v>2881</v>
      </c>
      <c r="F4098" t="s">
        <v>113</v>
      </c>
      <c r="G4098" t="s">
        <v>83</v>
      </c>
      <c r="H4098" t="s">
        <v>3889</v>
      </c>
      <c r="I4098">
        <v>2018</v>
      </c>
      <c r="K4098" s="6">
        <v>43465</v>
      </c>
      <c r="L4098">
        <v>17</v>
      </c>
      <c r="N4098" t="s">
        <v>214</v>
      </c>
      <c r="O4098" s="8">
        <v>7.47</v>
      </c>
      <c r="P4098" s="8">
        <v>7.4</v>
      </c>
      <c r="Q4098" s="8">
        <v>7</v>
      </c>
      <c r="R4098" s="8">
        <v>7.87</v>
      </c>
      <c r="S4098" s="8">
        <v>6.13</v>
      </c>
      <c r="T4098" s="8">
        <v>8.58</v>
      </c>
      <c r="U4098" s="8">
        <v>0.62</v>
      </c>
      <c r="V4098" s="9">
        <v>21</v>
      </c>
      <c r="W4098" s="8">
        <v>0.87000000000000011</v>
      </c>
      <c r="X4098" s="8">
        <v>2.4500000000000002</v>
      </c>
      <c r="Y4098" s="8">
        <v>6.9999999999999396E-2</v>
      </c>
      <c r="Z4098" s="8">
        <v>-0.34999999999999964</v>
      </c>
      <c r="AA4098">
        <v>-2.9999999999999361E-2</v>
      </c>
      <c r="AF4098" t="s">
        <v>3934</v>
      </c>
      <c r="AG4098" t="s">
        <v>2883</v>
      </c>
      <c r="AH4098" t="s">
        <v>2884</v>
      </c>
      <c r="AI4098" t="s">
        <v>230</v>
      </c>
      <c r="AJ4098" s="7">
        <v>43465</v>
      </c>
      <c r="AK4098" t="s">
        <v>4628</v>
      </c>
      <c r="AL4098" t="s">
        <v>2885</v>
      </c>
      <c r="AM4098" t="s">
        <v>3891</v>
      </c>
      <c r="AN4098" t="s">
        <v>4659</v>
      </c>
      <c r="AO4098" t="str">
        <f>TEXT(A4098,"yyyy-mm-dd")</f>
        <v>2017-07-31</v>
      </c>
    </row>
    <row r="4099" spans="1:41">
      <c r="A4099" s="6" t="s">
        <v>4627</v>
      </c>
      <c r="B4099">
        <v>2017</v>
      </c>
      <c r="C4099">
        <v>7</v>
      </c>
      <c r="E4099" t="s">
        <v>112</v>
      </c>
      <c r="F4099" t="s">
        <v>113</v>
      </c>
      <c r="G4099" t="s">
        <v>83</v>
      </c>
      <c r="H4099" t="s">
        <v>3453</v>
      </c>
      <c r="I4099">
        <v>2017</v>
      </c>
      <c r="K4099" s="6">
        <v>43100</v>
      </c>
      <c r="L4099">
        <v>5</v>
      </c>
      <c r="N4099" t="s">
        <v>211</v>
      </c>
      <c r="O4099" s="8">
        <v>7.05</v>
      </c>
      <c r="P4099" s="8">
        <v>7.03</v>
      </c>
      <c r="Q4099" s="8">
        <v>7</v>
      </c>
      <c r="R4099" s="8">
        <v>7.12</v>
      </c>
      <c r="S4099" s="8">
        <v>6.64</v>
      </c>
      <c r="T4099" s="8">
        <v>7.39</v>
      </c>
      <c r="U4099" s="8">
        <v>0.18</v>
      </c>
      <c r="V4099" s="9">
        <v>28</v>
      </c>
      <c r="W4099" s="8">
        <v>0.12000000000000011</v>
      </c>
      <c r="X4099" s="8">
        <v>0.75</v>
      </c>
      <c r="Y4099" s="8">
        <v>1.9999999999999574E-2</v>
      </c>
      <c r="Z4099" s="8">
        <v>-8.0000000000000071E-2</v>
      </c>
      <c r="AA4099">
        <v>-0.14999999999999947</v>
      </c>
      <c r="AF4099" t="s">
        <v>3493</v>
      </c>
      <c r="AG4099" t="s">
        <v>115</v>
      </c>
      <c r="AH4099" t="s">
        <v>116</v>
      </c>
      <c r="AI4099" t="s">
        <v>117</v>
      </c>
      <c r="AJ4099" s="7">
        <v>43100</v>
      </c>
      <c r="AK4099" t="s">
        <v>4628</v>
      </c>
      <c r="AL4099" t="s">
        <v>118</v>
      </c>
      <c r="AM4099" t="s">
        <v>3455</v>
      </c>
      <c r="AN4099" t="s">
        <v>4655</v>
      </c>
      <c r="AO4099" t="str">
        <f>TEXT(A4099,"yyyy-mm-dd")</f>
        <v>2017-07-31</v>
      </c>
    </row>
    <row r="4100" spans="1:41">
      <c r="A4100" s="6" t="s">
        <v>4627</v>
      </c>
      <c r="B4100">
        <v>2017</v>
      </c>
      <c r="C4100">
        <v>7</v>
      </c>
      <c r="E4100" t="s">
        <v>2881</v>
      </c>
      <c r="F4100" t="s">
        <v>113</v>
      </c>
      <c r="G4100" t="s">
        <v>83</v>
      </c>
      <c r="H4100" t="s">
        <v>3453</v>
      </c>
      <c r="I4100">
        <v>2017</v>
      </c>
      <c r="K4100" s="6">
        <v>43100</v>
      </c>
      <c r="L4100">
        <v>5</v>
      </c>
      <c r="N4100" t="s">
        <v>211</v>
      </c>
      <c r="O4100" s="8">
        <v>7.43</v>
      </c>
      <c r="P4100" s="8">
        <v>7.4</v>
      </c>
      <c r="Q4100" s="8">
        <v>7.08</v>
      </c>
      <c r="R4100" s="8">
        <v>7.8</v>
      </c>
      <c r="S4100" s="8">
        <v>6.29</v>
      </c>
      <c r="T4100" s="8">
        <v>8.5</v>
      </c>
      <c r="U4100" s="8">
        <v>0.55000000000000004</v>
      </c>
      <c r="V4100" s="9">
        <v>21</v>
      </c>
      <c r="W4100" s="8">
        <v>0.71999999999999975</v>
      </c>
      <c r="X4100" s="8">
        <v>2.21</v>
      </c>
      <c r="Y4100" s="8">
        <v>2.9999999999999361E-2</v>
      </c>
      <c r="Z4100" s="8">
        <v>-0.17999999999999972</v>
      </c>
      <c r="AA4100">
        <v>-0.10000000000000053</v>
      </c>
      <c r="AF4100" t="s">
        <v>3498</v>
      </c>
      <c r="AG4100" t="s">
        <v>2883</v>
      </c>
      <c r="AH4100" t="s">
        <v>2884</v>
      </c>
      <c r="AI4100" t="s">
        <v>117</v>
      </c>
      <c r="AJ4100" s="7">
        <v>43100</v>
      </c>
      <c r="AK4100" t="s">
        <v>4628</v>
      </c>
      <c r="AL4100" t="s">
        <v>2885</v>
      </c>
      <c r="AM4100" t="s">
        <v>3455</v>
      </c>
      <c r="AN4100" t="s">
        <v>4658</v>
      </c>
      <c r="AO4100" t="str">
        <f>TEXT(A4100,"yyyy-mm-dd")</f>
        <v>2017-07-31</v>
      </c>
    </row>
    <row r="4101" spans="1:41">
      <c r="A4101" s="6" t="s">
        <v>4661</v>
      </c>
      <c r="B4101">
        <v>2017</v>
      </c>
      <c r="C4101">
        <v>8</v>
      </c>
      <c r="E4101" t="s">
        <v>1907</v>
      </c>
      <c r="F4101" t="s">
        <v>1908</v>
      </c>
      <c r="G4101" t="s">
        <v>102</v>
      </c>
      <c r="H4101" t="s">
        <v>4612</v>
      </c>
      <c r="I4101">
        <v>2019</v>
      </c>
      <c r="J4101">
        <v>2</v>
      </c>
      <c r="K4101" s="6">
        <v>43646</v>
      </c>
      <c r="L4101">
        <v>22</v>
      </c>
      <c r="M4101">
        <v>7</v>
      </c>
      <c r="N4101" t="s">
        <v>167</v>
      </c>
      <c r="O4101" s="8">
        <v>6.19</v>
      </c>
      <c r="P4101" s="8">
        <v>6.25</v>
      </c>
      <c r="Q4101" s="8">
        <v>5.75</v>
      </c>
      <c r="R4101" s="8">
        <v>6.75</v>
      </c>
      <c r="S4101" s="8">
        <v>4.5</v>
      </c>
      <c r="T4101" s="8">
        <v>7.75</v>
      </c>
      <c r="U4101" s="8">
        <v>0.79</v>
      </c>
      <c r="V4101" s="9">
        <v>24</v>
      </c>
      <c r="W4101" s="8">
        <v>1</v>
      </c>
      <c r="X4101" s="8">
        <v>3.25</v>
      </c>
      <c r="Y4101" s="8">
        <v>-5.9999999999999609E-2</v>
      </c>
      <c r="Z4101" s="8">
        <v>0.25</v>
      </c>
      <c r="AA4101">
        <v>-0.25</v>
      </c>
      <c r="AF4101" t="s">
        <v>4613</v>
      </c>
      <c r="AG4101" t="s">
        <v>1910</v>
      </c>
      <c r="AH4101" t="s">
        <v>1911</v>
      </c>
      <c r="AI4101" t="s">
        <v>1944</v>
      </c>
      <c r="AJ4101" s="7">
        <v>43646</v>
      </c>
      <c r="AK4101" t="s">
        <v>4662</v>
      </c>
      <c r="AL4101" t="s">
        <v>1908</v>
      </c>
      <c r="AM4101" t="s">
        <v>4614</v>
      </c>
      <c r="AN4101" t="s">
        <v>4682</v>
      </c>
      <c r="AO4101" t="str">
        <f>TEXT(A4101,"yyyy-mm-dd")</f>
        <v>2017-08-31</v>
      </c>
    </row>
    <row r="4102" spans="1:41">
      <c r="A4102" s="6" t="s">
        <v>4661</v>
      </c>
      <c r="B4102">
        <v>2017</v>
      </c>
      <c r="C4102">
        <v>8</v>
      </c>
      <c r="E4102" t="s">
        <v>1907</v>
      </c>
      <c r="F4102" t="s">
        <v>1908</v>
      </c>
      <c r="G4102" t="s">
        <v>102</v>
      </c>
      <c r="H4102" t="s">
        <v>4502</v>
      </c>
      <c r="I4102">
        <v>2019</v>
      </c>
      <c r="J4102">
        <v>1</v>
      </c>
      <c r="K4102" s="6">
        <v>43555</v>
      </c>
      <c r="L4102">
        <v>19</v>
      </c>
      <c r="M4102">
        <v>6</v>
      </c>
      <c r="N4102" t="s">
        <v>195</v>
      </c>
      <c r="O4102" s="8">
        <v>6.4</v>
      </c>
      <c r="P4102" s="8">
        <v>6.5</v>
      </c>
      <c r="Q4102" s="8">
        <v>6</v>
      </c>
      <c r="R4102" s="8">
        <v>6.81</v>
      </c>
      <c r="S4102" s="8">
        <v>5</v>
      </c>
      <c r="T4102" s="8">
        <v>7.75</v>
      </c>
      <c r="U4102" s="8">
        <v>0.71</v>
      </c>
      <c r="V4102" s="9">
        <v>24</v>
      </c>
      <c r="W4102" s="8">
        <v>0.80999999999999961</v>
      </c>
      <c r="X4102" s="8">
        <v>2.75</v>
      </c>
      <c r="Y4102" s="8">
        <v>-9.9999999999999645E-2</v>
      </c>
      <c r="Z4102" s="8">
        <v>0.25</v>
      </c>
      <c r="AA4102">
        <v>-0.3100000000000005</v>
      </c>
      <c r="AF4102" t="s">
        <v>4503</v>
      </c>
      <c r="AG4102" t="s">
        <v>1910</v>
      </c>
      <c r="AH4102" t="s">
        <v>1911</v>
      </c>
      <c r="AI4102" t="s">
        <v>1939</v>
      </c>
      <c r="AJ4102" s="7">
        <v>43555</v>
      </c>
      <c r="AK4102" t="s">
        <v>4662</v>
      </c>
      <c r="AL4102" t="s">
        <v>1908</v>
      </c>
      <c r="AM4102" t="s">
        <v>4504</v>
      </c>
      <c r="AN4102" t="s">
        <v>4681</v>
      </c>
      <c r="AO4102" t="str">
        <f>TEXT(A4102,"yyyy-mm-dd")</f>
        <v>2017-08-31</v>
      </c>
    </row>
    <row r="4103" spans="1:41">
      <c r="A4103" s="6" t="s">
        <v>4661</v>
      </c>
      <c r="B4103">
        <v>2017</v>
      </c>
      <c r="C4103">
        <v>8</v>
      </c>
      <c r="E4103" t="s">
        <v>1907</v>
      </c>
      <c r="F4103" t="s">
        <v>1908</v>
      </c>
      <c r="G4103" t="s">
        <v>102</v>
      </c>
      <c r="H4103" t="s">
        <v>4379</v>
      </c>
      <c r="I4103">
        <v>2018</v>
      </c>
      <c r="J4103">
        <v>4</v>
      </c>
      <c r="K4103" s="6">
        <v>43465</v>
      </c>
      <c r="L4103">
        <v>16</v>
      </c>
      <c r="M4103">
        <v>5</v>
      </c>
      <c r="N4103" t="s">
        <v>222</v>
      </c>
      <c r="O4103" s="8">
        <v>6.57</v>
      </c>
      <c r="P4103" s="8">
        <v>6.75</v>
      </c>
      <c r="Q4103" s="8">
        <v>6</v>
      </c>
      <c r="R4103" s="8">
        <v>7</v>
      </c>
      <c r="S4103" s="8">
        <v>5</v>
      </c>
      <c r="T4103" s="8">
        <v>7.75</v>
      </c>
      <c r="U4103" s="8">
        <v>0.62</v>
      </c>
      <c r="V4103" s="9">
        <v>31</v>
      </c>
      <c r="W4103" s="8">
        <v>1</v>
      </c>
      <c r="X4103" s="8">
        <v>2.75</v>
      </c>
      <c r="Y4103" s="8">
        <v>-0.17999999999999972</v>
      </c>
      <c r="Z4103" s="8">
        <v>0.25</v>
      </c>
      <c r="AA4103">
        <v>0</v>
      </c>
      <c r="AF4103" t="s">
        <v>4391</v>
      </c>
      <c r="AG4103" t="s">
        <v>1910</v>
      </c>
      <c r="AH4103" t="s">
        <v>1911</v>
      </c>
      <c r="AI4103" t="s">
        <v>1934</v>
      </c>
      <c r="AJ4103" s="7">
        <v>43465</v>
      </c>
      <c r="AK4103" t="s">
        <v>4662</v>
      </c>
      <c r="AL4103" t="s">
        <v>1908</v>
      </c>
      <c r="AM4103" t="s">
        <v>4381</v>
      </c>
      <c r="AN4103" t="s">
        <v>4680</v>
      </c>
      <c r="AO4103" t="str">
        <f>TEXT(A4103,"yyyy-mm-dd")</f>
        <v>2017-08-31</v>
      </c>
    </row>
    <row r="4104" spans="1:41">
      <c r="A4104" s="6" t="s">
        <v>4661</v>
      </c>
      <c r="B4104">
        <v>2017</v>
      </c>
      <c r="C4104">
        <v>8</v>
      </c>
      <c r="E4104" t="s">
        <v>1907</v>
      </c>
      <c r="F4104" t="s">
        <v>1908</v>
      </c>
      <c r="G4104" t="s">
        <v>102</v>
      </c>
      <c r="H4104" t="s">
        <v>4240</v>
      </c>
      <c r="I4104">
        <v>2018</v>
      </c>
      <c r="J4104">
        <v>3</v>
      </c>
      <c r="K4104" s="6">
        <v>43373</v>
      </c>
      <c r="L4104">
        <v>13</v>
      </c>
      <c r="M4104">
        <v>4</v>
      </c>
      <c r="N4104" t="s">
        <v>252</v>
      </c>
      <c r="O4104" s="8">
        <v>6.78</v>
      </c>
      <c r="P4104" s="8">
        <v>6.75</v>
      </c>
      <c r="Q4104" s="8">
        <v>6.5</v>
      </c>
      <c r="R4104" s="8">
        <v>7</v>
      </c>
      <c r="S4104" s="8">
        <v>5.5</v>
      </c>
      <c r="T4104" s="8">
        <v>7.75</v>
      </c>
      <c r="U4104" s="8">
        <v>0.45</v>
      </c>
      <c r="V4104" s="9">
        <v>31</v>
      </c>
      <c r="W4104" s="8">
        <v>0.5</v>
      </c>
      <c r="X4104" s="8">
        <v>2.25</v>
      </c>
      <c r="Y4104" s="8">
        <v>3.0000000000000249E-2</v>
      </c>
      <c r="Z4104" s="8">
        <v>0</v>
      </c>
      <c r="AA4104">
        <v>0</v>
      </c>
      <c r="AF4104" t="s">
        <v>4241</v>
      </c>
      <c r="AG4104" t="s">
        <v>1910</v>
      </c>
      <c r="AH4104" t="s">
        <v>1911</v>
      </c>
      <c r="AI4104" t="s">
        <v>1929</v>
      </c>
      <c r="AJ4104" s="7">
        <v>43373</v>
      </c>
      <c r="AK4104" t="s">
        <v>4662</v>
      </c>
      <c r="AL4104" t="s">
        <v>1908</v>
      </c>
      <c r="AM4104" t="s">
        <v>4242</v>
      </c>
      <c r="AN4104" t="s">
        <v>4679</v>
      </c>
      <c r="AO4104" t="str">
        <f>TEXT(A4104,"yyyy-mm-dd")</f>
        <v>2017-08-31</v>
      </c>
    </row>
    <row r="4105" spans="1:41">
      <c r="A4105" s="6" t="s">
        <v>4661</v>
      </c>
      <c r="B4105">
        <v>2017</v>
      </c>
      <c r="C4105">
        <v>8</v>
      </c>
      <c r="E4105" t="s">
        <v>1907</v>
      </c>
      <c r="F4105" t="s">
        <v>1908</v>
      </c>
      <c r="G4105" t="s">
        <v>102</v>
      </c>
      <c r="H4105" t="s">
        <v>4137</v>
      </c>
      <c r="I4105">
        <v>2018</v>
      </c>
      <c r="J4105">
        <v>2</v>
      </c>
      <c r="K4105" s="6">
        <v>43281</v>
      </c>
      <c r="L4105">
        <v>10</v>
      </c>
      <c r="M4105">
        <v>3</v>
      </c>
      <c r="N4105" t="s">
        <v>164</v>
      </c>
      <c r="O4105" s="8">
        <v>6.95</v>
      </c>
      <c r="P4105" s="8">
        <v>7</v>
      </c>
      <c r="Q4105" s="8">
        <v>6.88</v>
      </c>
      <c r="R4105" s="8">
        <v>7</v>
      </c>
      <c r="S4105" s="8">
        <v>6</v>
      </c>
      <c r="T4105" s="8">
        <v>7.5</v>
      </c>
      <c r="U4105" s="8">
        <v>0.28999999999999998</v>
      </c>
      <c r="V4105" s="9">
        <v>31</v>
      </c>
      <c r="W4105" s="8">
        <v>0.12000000000000011</v>
      </c>
      <c r="X4105" s="8">
        <v>1.5</v>
      </c>
      <c r="Y4105" s="8">
        <v>-4.9999999999999822E-2</v>
      </c>
      <c r="Z4105" s="8">
        <v>0</v>
      </c>
      <c r="AA4105">
        <v>-9.9999999999997868E-3</v>
      </c>
      <c r="AF4105" t="s">
        <v>4138</v>
      </c>
      <c r="AG4105" t="s">
        <v>1910</v>
      </c>
      <c r="AH4105" t="s">
        <v>1911</v>
      </c>
      <c r="AI4105" t="s">
        <v>1924</v>
      </c>
      <c r="AJ4105" s="7">
        <v>43281</v>
      </c>
      <c r="AK4105" t="s">
        <v>4662</v>
      </c>
      <c r="AL4105" t="s">
        <v>1908</v>
      </c>
      <c r="AM4105" t="s">
        <v>4139</v>
      </c>
      <c r="AN4105" t="s">
        <v>4678</v>
      </c>
      <c r="AO4105" t="str">
        <f>TEXT(A4105,"yyyy-mm-dd")</f>
        <v>2017-08-31</v>
      </c>
    </row>
    <row r="4106" spans="1:41">
      <c r="A4106" s="6" t="s">
        <v>4661</v>
      </c>
      <c r="B4106">
        <v>2017</v>
      </c>
      <c r="C4106">
        <v>8</v>
      </c>
      <c r="E4106" t="s">
        <v>1907</v>
      </c>
      <c r="F4106" t="s">
        <v>1908</v>
      </c>
      <c r="G4106" t="s">
        <v>102</v>
      </c>
      <c r="H4106" t="s">
        <v>4030</v>
      </c>
      <c r="I4106">
        <v>2018</v>
      </c>
      <c r="J4106">
        <v>1</v>
      </c>
      <c r="K4106" s="6">
        <v>43190</v>
      </c>
      <c r="L4106">
        <v>7</v>
      </c>
      <c r="M4106">
        <v>2</v>
      </c>
      <c r="N4106" t="s">
        <v>192</v>
      </c>
      <c r="O4106" s="8">
        <v>7.01</v>
      </c>
      <c r="P4106" s="8">
        <v>7</v>
      </c>
      <c r="Q4106" s="8">
        <v>7</v>
      </c>
      <c r="R4106" s="8">
        <v>7</v>
      </c>
      <c r="S4106" s="8">
        <v>6.5</v>
      </c>
      <c r="T4106" s="8">
        <v>7.5</v>
      </c>
      <c r="U4106" s="8">
        <v>0.2</v>
      </c>
      <c r="V4106" s="9">
        <v>31</v>
      </c>
      <c r="W4106" s="8">
        <v>0</v>
      </c>
      <c r="X4106" s="8">
        <v>1</v>
      </c>
      <c r="Y4106" s="8">
        <v>9.9999999999997868E-3</v>
      </c>
      <c r="Z4106" s="8">
        <v>0</v>
      </c>
      <c r="AA4106">
        <v>0</v>
      </c>
      <c r="AF4106" t="s">
        <v>4031</v>
      </c>
      <c r="AG4106" t="s">
        <v>1910</v>
      </c>
      <c r="AH4106" t="s">
        <v>1911</v>
      </c>
      <c r="AI4106" t="s">
        <v>1919</v>
      </c>
      <c r="AJ4106" s="7">
        <v>43190</v>
      </c>
      <c r="AK4106" t="s">
        <v>4662</v>
      </c>
      <c r="AL4106" t="s">
        <v>1908</v>
      </c>
      <c r="AM4106" t="s">
        <v>4032</v>
      </c>
      <c r="AN4106" t="s">
        <v>4677</v>
      </c>
      <c r="AO4106" t="str">
        <f>TEXT(A4106,"yyyy-mm-dd")</f>
        <v>2017-08-31</v>
      </c>
    </row>
    <row r="4107" spans="1:41">
      <c r="A4107" s="6" t="s">
        <v>4661</v>
      </c>
      <c r="B4107">
        <v>2017</v>
      </c>
      <c r="C4107">
        <v>8</v>
      </c>
      <c r="E4107" t="s">
        <v>1907</v>
      </c>
      <c r="F4107" t="s">
        <v>1908</v>
      </c>
      <c r="G4107" t="s">
        <v>102</v>
      </c>
      <c r="H4107" t="s">
        <v>3908</v>
      </c>
      <c r="I4107">
        <v>2017</v>
      </c>
      <c r="J4107">
        <v>4</v>
      </c>
      <c r="K4107" s="6">
        <v>43100</v>
      </c>
      <c r="L4107">
        <v>4</v>
      </c>
      <c r="M4107">
        <v>1</v>
      </c>
      <c r="N4107" t="s">
        <v>219</v>
      </c>
      <c r="O4107" s="8">
        <v>7.04</v>
      </c>
      <c r="P4107" s="8">
        <v>7</v>
      </c>
      <c r="Q4107" s="8">
        <v>7</v>
      </c>
      <c r="R4107" s="8">
        <v>7</v>
      </c>
      <c r="S4107" s="8">
        <v>7</v>
      </c>
      <c r="T4107" s="8">
        <v>7.25</v>
      </c>
      <c r="U4107" s="8">
        <v>0.09</v>
      </c>
      <c r="V4107" s="9">
        <v>31</v>
      </c>
      <c r="W4107" s="8">
        <v>0</v>
      </c>
      <c r="X4107" s="8">
        <v>0.25</v>
      </c>
      <c r="Y4107" s="8">
        <v>4.0000000000000036E-2</v>
      </c>
      <c r="Z4107" s="8">
        <v>0</v>
      </c>
      <c r="AA4107">
        <v>0</v>
      </c>
      <c r="AF4107" t="s">
        <v>3919</v>
      </c>
      <c r="AG4107" t="s">
        <v>1910</v>
      </c>
      <c r="AH4107" t="s">
        <v>1911</v>
      </c>
      <c r="AI4107" t="s">
        <v>1915</v>
      </c>
      <c r="AJ4107" s="7">
        <v>43100</v>
      </c>
      <c r="AK4107" t="s">
        <v>4662</v>
      </c>
      <c r="AL4107" t="s">
        <v>1908</v>
      </c>
      <c r="AM4107" t="s">
        <v>3910</v>
      </c>
      <c r="AN4107" t="s">
        <v>4676</v>
      </c>
      <c r="AO4107" t="str">
        <f>TEXT(A4107,"yyyy-mm-dd")</f>
        <v>2017-08-31</v>
      </c>
    </row>
    <row r="4108" spans="1:41">
      <c r="A4108" s="6" t="s">
        <v>4661</v>
      </c>
      <c r="B4108">
        <v>2017</v>
      </c>
      <c r="C4108">
        <v>8</v>
      </c>
      <c r="E4108" t="s">
        <v>1907</v>
      </c>
      <c r="F4108" t="s">
        <v>1908</v>
      </c>
      <c r="G4108" t="s">
        <v>102</v>
      </c>
      <c r="H4108" t="s">
        <v>3804</v>
      </c>
      <c r="I4108">
        <v>2017</v>
      </c>
      <c r="J4108">
        <v>3</v>
      </c>
      <c r="K4108" s="6">
        <v>43008</v>
      </c>
      <c r="L4108">
        <v>1</v>
      </c>
      <c r="M4108">
        <v>0</v>
      </c>
      <c r="N4108" t="s">
        <v>169</v>
      </c>
      <c r="O4108" s="8">
        <v>7.01</v>
      </c>
      <c r="P4108" s="8">
        <v>7</v>
      </c>
      <c r="Q4108" s="8">
        <v>7</v>
      </c>
      <c r="R4108" s="8">
        <v>7</v>
      </c>
      <c r="S4108" s="8">
        <v>7</v>
      </c>
      <c r="T4108" s="8">
        <v>7.25</v>
      </c>
      <c r="U4108" s="8">
        <v>0.05</v>
      </c>
      <c r="V4108" s="9">
        <v>31</v>
      </c>
      <c r="W4108" s="8">
        <v>0</v>
      </c>
      <c r="X4108" s="8">
        <v>0.25</v>
      </c>
      <c r="Y4108" s="8">
        <v>9.9999999999997868E-3</v>
      </c>
      <c r="Z4108" s="8">
        <v>0</v>
      </c>
      <c r="AA4108">
        <v>0</v>
      </c>
      <c r="AF4108" t="s">
        <v>3805</v>
      </c>
      <c r="AG4108" t="s">
        <v>1910</v>
      </c>
      <c r="AH4108" t="s">
        <v>1911</v>
      </c>
      <c r="AI4108" t="s">
        <v>1912</v>
      </c>
      <c r="AJ4108" s="7">
        <v>43008</v>
      </c>
      <c r="AK4108" t="s">
        <v>4662</v>
      </c>
      <c r="AL4108" t="s">
        <v>1908</v>
      </c>
      <c r="AM4108" t="s">
        <v>3806</v>
      </c>
      <c r="AN4108" t="s">
        <v>4675</v>
      </c>
      <c r="AO4108" t="str">
        <f>TEXT(A4108,"yyyy-mm-dd")</f>
        <v>2017-08-31</v>
      </c>
    </row>
    <row r="4109" spans="1:41">
      <c r="A4109" s="6" t="s">
        <v>4661</v>
      </c>
      <c r="B4109">
        <v>2017</v>
      </c>
      <c r="C4109">
        <v>8</v>
      </c>
      <c r="E4109" t="s">
        <v>100</v>
      </c>
      <c r="F4109" t="s">
        <v>101</v>
      </c>
      <c r="G4109" t="s">
        <v>83</v>
      </c>
      <c r="H4109" t="s">
        <v>4360</v>
      </c>
      <c r="I4109">
        <v>2019</v>
      </c>
      <c r="K4109" s="6">
        <v>43830</v>
      </c>
      <c r="L4109">
        <v>28</v>
      </c>
      <c r="N4109" t="s">
        <v>593</v>
      </c>
      <c r="O4109" s="8">
        <v>2.42</v>
      </c>
      <c r="P4109" s="8">
        <v>2.4500000000000002</v>
      </c>
      <c r="Q4109" s="8">
        <v>2.13</v>
      </c>
      <c r="R4109" s="8">
        <v>2.8</v>
      </c>
      <c r="S4109" s="8">
        <v>1</v>
      </c>
      <c r="T4109" s="8">
        <v>3.54</v>
      </c>
      <c r="U4109" s="8">
        <v>0.56000000000000005</v>
      </c>
      <c r="V4109" s="9">
        <v>22</v>
      </c>
      <c r="W4109" s="8">
        <v>0.66999999999999993</v>
      </c>
      <c r="X4109" s="8">
        <v>2.54</v>
      </c>
      <c r="Y4109" s="8">
        <v>-3.0000000000000249E-2</v>
      </c>
      <c r="Z4109" s="8">
        <v>5.0000000000000266E-2</v>
      </c>
      <c r="AA4109">
        <v>-4.0000000000000036E-2</v>
      </c>
      <c r="AF4109" t="s">
        <v>10216</v>
      </c>
      <c r="AG4109" t="s">
        <v>9655</v>
      </c>
      <c r="AH4109" t="s">
        <v>9656</v>
      </c>
      <c r="AI4109" t="s">
        <v>9708</v>
      </c>
      <c r="AJ4109" s="7">
        <v>43830</v>
      </c>
      <c r="AK4109" t="s">
        <v>4662</v>
      </c>
      <c r="AL4109" t="s">
        <v>109</v>
      </c>
      <c r="AM4109" t="s">
        <v>4362</v>
      </c>
      <c r="AN4109" t="s">
        <v>10225</v>
      </c>
    </row>
    <row r="4110" spans="1:41">
      <c r="A4110" s="6" t="s">
        <v>4661</v>
      </c>
      <c r="B4110">
        <v>2017</v>
      </c>
      <c r="C4110">
        <v>8</v>
      </c>
      <c r="E4110" t="s">
        <v>100</v>
      </c>
      <c r="F4110" t="s">
        <v>101</v>
      </c>
      <c r="G4110" t="s">
        <v>102</v>
      </c>
      <c r="H4110" t="s">
        <v>4379</v>
      </c>
      <c r="I4110">
        <v>2018</v>
      </c>
      <c r="J4110">
        <v>4</v>
      </c>
      <c r="K4110" s="6">
        <v>43465</v>
      </c>
      <c r="L4110">
        <v>16</v>
      </c>
      <c r="M4110">
        <v>5</v>
      </c>
      <c r="N4110" t="s">
        <v>222</v>
      </c>
      <c r="O4110" s="8">
        <v>2.31</v>
      </c>
      <c r="P4110" s="8">
        <v>2.2999999999999998</v>
      </c>
      <c r="Q4110" s="8">
        <v>2.06</v>
      </c>
      <c r="R4110" s="8">
        <v>2.63</v>
      </c>
      <c r="S4110" s="8">
        <v>0.8</v>
      </c>
      <c r="T4110" s="8">
        <v>3.2</v>
      </c>
      <c r="U4110" s="8">
        <v>0.51</v>
      </c>
      <c r="V4110" s="9">
        <v>32</v>
      </c>
      <c r="W4110" s="8">
        <v>0.56999999999999984</v>
      </c>
      <c r="X4110" s="8">
        <v>2.4000000000000004</v>
      </c>
      <c r="Y4110" s="8">
        <v>1.0000000000000231E-2</v>
      </c>
      <c r="Z4110" s="8">
        <v>-0.13000000000000034</v>
      </c>
      <c r="AA4110">
        <v>-0.14000000000000012</v>
      </c>
      <c r="AF4110" t="s">
        <v>4380</v>
      </c>
      <c r="AG4110" t="s">
        <v>106</v>
      </c>
      <c r="AH4110" t="s">
        <v>107</v>
      </c>
      <c r="AI4110" t="s">
        <v>2667</v>
      </c>
      <c r="AJ4110" s="7">
        <v>43465</v>
      </c>
      <c r="AK4110" t="s">
        <v>4662</v>
      </c>
      <c r="AL4110" t="s">
        <v>109</v>
      </c>
      <c r="AM4110" t="s">
        <v>4381</v>
      </c>
      <c r="AN4110" t="s">
        <v>4674</v>
      </c>
      <c r="AO4110" t="str">
        <f>TEXT(A4110,"yyyy-mm-dd")</f>
        <v>2017-08-31</v>
      </c>
    </row>
    <row r="4111" spans="1:41">
      <c r="A4111" s="6" t="s">
        <v>4661</v>
      </c>
      <c r="B4111">
        <v>2017</v>
      </c>
      <c r="C4111">
        <v>8</v>
      </c>
      <c r="E4111" t="s">
        <v>100</v>
      </c>
      <c r="F4111" t="s">
        <v>101</v>
      </c>
      <c r="G4111" t="s">
        <v>83</v>
      </c>
      <c r="H4111" t="s">
        <v>3889</v>
      </c>
      <c r="I4111">
        <v>2018</v>
      </c>
      <c r="K4111" s="6">
        <v>43465</v>
      </c>
      <c r="L4111">
        <v>16</v>
      </c>
      <c r="N4111" t="s">
        <v>222</v>
      </c>
      <c r="O4111" s="8">
        <v>2.27</v>
      </c>
      <c r="P4111" s="8">
        <v>2.4</v>
      </c>
      <c r="Q4111" s="8">
        <v>2</v>
      </c>
      <c r="R4111" s="8">
        <v>2.5</v>
      </c>
      <c r="S4111" s="8">
        <v>1.3</v>
      </c>
      <c r="T4111" s="8">
        <v>2.72</v>
      </c>
      <c r="U4111" s="8">
        <v>0.32</v>
      </c>
      <c r="V4111" s="9">
        <v>32</v>
      </c>
      <c r="W4111" s="8">
        <v>0.5</v>
      </c>
      <c r="X4111" s="8">
        <v>1.4200000000000002</v>
      </c>
      <c r="Y4111" s="8">
        <v>-0.12999999999999989</v>
      </c>
      <c r="Z4111" s="8">
        <v>0.10000000000000009</v>
      </c>
      <c r="AA4111">
        <v>0</v>
      </c>
      <c r="AF4111" t="s">
        <v>10177</v>
      </c>
      <c r="AG4111" t="s">
        <v>9655</v>
      </c>
      <c r="AH4111" t="s">
        <v>9656</v>
      </c>
      <c r="AI4111" t="s">
        <v>9669</v>
      </c>
      <c r="AJ4111" s="7">
        <v>43465</v>
      </c>
      <c r="AK4111" t="s">
        <v>4662</v>
      </c>
      <c r="AL4111" t="s">
        <v>109</v>
      </c>
      <c r="AM4111" t="s">
        <v>3891</v>
      </c>
      <c r="AN4111" t="s">
        <v>10198</v>
      </c>
    </row>
    <row r="4112" spans="1:41">
      <c r="A4112" s="6" t="s">
        <v>4661</v>
      </c>
      <c r="B4112">
        <v>2017</v>
      </c>
      <c r="C4112">
        <v>8</v>
      </c>
      <c r="E4112" t="s">
        <v>100</v>
      </c>
      <c r="F4112" t="s">
        <v>101</v>
      </c>
      <c r="G4112" t="s">
        <v>102</v>
      </c>
      <c r="H4112" t="s">
        <v>4240</v>
      </c>
      <c r="I4112">
        <v>2018</v>
      </c>
      <c r="J4112">
        <v>3</v>
      </c>
      <c r="K4112" s="6">
        <v>43373</v>
      </c>
      <c r="L4112">
        <v>13</v>
      </c>
      <c r="M4112">
        <v>4</v>
      </c>
      <c r="N4112" t="s">
        <v>252</v>
      </c>
      <c r="O4112" s="8">
        <v>2.33</v>
      </c>
      <c r="P4112" s="8">
        <v>2.5</v>
      </c>
      <c r="Q4112" s="8">
        <v>2.1</v>
      </c>
      <c r="R4112" s="8">
        <v>2.6</v>
      </c>
      <c r="S4112" s="8">
        <v>1.1000000000000001</v>
      </c>
      <c r="T4112" s="8">
        <v>2.93</v>
      </c>
      <c r="U4112" s="8">
        <v>0.44</v>
      </c>
      <c r="V4112" s="9">
        <v>32</v>
      </c>
      <c r="W4112" s="8">
        <v>0.5</v>
      </c>
      <c r="X4112" s="8">
        <v>1.83</v>
      </c>
      <c r="Y4112" s="8">
        <v>-0.16999999999999993</v>
      </c>
      <c r="Z4112" s="8">
        <v>0.10000000000000009</v>
      </c>
      <c r="AA4112">
        <v>0.10000000000000009</v>
      </c>
      <c r="AF4112" t="s">
        <v>4377</v>
      </c>
      <c r="AG4112" t="s">
        <v>106</v>
      </c>
      <c r="AH4112" t="s">
        <v>107</v>
      </c>
      <c r="AI4112" t="s">
        <v>502</v>
      </c>
      <c r="AJ4112" s="7">
        <v>43373</v>
      </c>
      <c r="AK4112" t="s">
        <v>4662</v>
      </c>
      <c r="AL4112" t="s">
        <v>109</v>
      </c>
      <c r="AM4112" t="s">
        <v>4242</v>
      </c>
      <c r="AN4112" t="s">
        <v>4673</v>
      </c>
      <c r="AO4112" t="str">
        <f>TEXT(A4112,"yyyy-mm-dd")</f>
        <v>2017-08-31</v>
      </c>
    </row>
    <row r="4113" spans="1:41">
      <c r="A4113" s="6" t="s">
        <v>4661</v>
      </c>
      <c r="B4113">
        <v>2017</v>
      </c>
      <c r="C4113">
        <v>8</v>
      </c>
      <c r="E4113" t="s">
        <v>100</v>
      </c>
      <c r="F4113" t="s">
        <v>101</v>
      </c>
      <c r="G4113" t="s">
        <v>102</v>
      </c>
      <c r="H4113" t="s">
        <v>4137</v>
      </c>
      <c r="I4113">
        <v>2018</v>
      </c>
      <c r="J4113">
        <v>2</v>
      </c>
      <c r="K4113" s="6">
        <v>43281</v>
      </c>
      <c r="L4113">
        <v>10</v>
      </c>
      <c r="M4113">
        <v>3</v>
      </c>
      <c r="N4113" t="s">
        <v>164</v>
      </c>
      <c r="O4113" s="8">
        <v>2.5</v>
      </c>
      <c r="P4113" s="8">
        <v>2.5499999999999998</v>
      </c>
      <c r="Q4113" s="8">
        <v>2.1800000000000002</v>
      </c>
      <c r="R4113" s="8">
        <v>2.77</v>
      </c>
      <c r="S4113" s="8">
        <v>1.1000000000000001</v>
      </c>
      <c r="T4113" s="8">
        <v>4.2</v>
      </c>
      <c r="U4113" s="8">
        <v>0.56999999999999995</v>
      </c>
      <c r="V4113" s="9">
        <v>32</v>
      </c>
      <c r="W4113" s="8">
        <v>0.58999999999999986</v>
      </c>
      <c r="X4113" s="8">
        <v>3.1</v>
      </c>
      <c r="Y4113" s="8">
        <v>-4.9999999999999822E-2</v>
      </c>
      <c r="Z4113" s="8">
        <v>0.19999999999999973</v>
      </c>
      <c r="AA4113">
        <v>0.11999999999999966</v>
      </c>
      <c r="AF4113" t="s">
        <v>4375</v>
      </c>
      <c r="AG4113" t="s">
        <v>106</v>
      </c>
      <c r="AH4113" t="s">
        <v>107</v>
      </c>
      <c r="AI4113" t="s">
        <v>497</v>
      </c>
      <c r="AJ4113" s="7">
        <v>43281</v>
      </c>
      <c r="AK4113" t="s">
        <v>4662</v>
      </c>
      <c r="AL4113" t="s">
        <v>109</v>
      </c>
      <c r="AM4113" t="s">
        <v>4139</v>
      </c>
      <c r="AN4113" t="s">
        <v>4672</v>
      </c>
      <c r="AO4113" t="str">
        <f>TEXT(A4113,"yyyy-mm-dd")</f>
        <v>2017-08-31</v>
      </c>
    </row>
    <row r="4114" spans="1:41">
      <c r="A4114" s="6" t="s">
        <v>4661</v>
      </c>
      <c r="B4114">
        <v>2017</v>
      </c>
      <c r="C4114">
        <v>8</v>
      </c>
      <c r="E4114" t="s">
        <v>100</v>
      </c>
      <c r="F4114" t="s">
        <v>101</v>
      </c>
      <c r="G4114" t="s">
        <v>102</v>
      </c>
      <c r="H4114" t="s">
        <v>4030</v>
      </c>
      <c r="I4114">
        <v>2018</v>
      </c>
      <c r="J4114">
        <v>1</v>
      </c>
      <c r="K4114" s="6">
        <v>43190</v>
      </c>
      <c r="L4114">
        <v>7</v>
      </c>
      <c r="M4114">
        <v>2</v>
      </c>
      <c r="N4114" t="s">
        <v>192</v>
      </c>
      <c r="O4114" s="8">
        <v>1.88</v>
      </c>
      <c r="P4114" s="8">
        <v>2</v>
      </c>
      <c r="Q4114" s="8">
        <v>1.6</v>
      </c>
      <c r="R4114" s="8">
        <v>2.2000000000000002</v>
      </c>
      <c r="S4114" s="8">
        <v>0</v>
      </c>
      <c r="T4114" s="8">
        <v>2.6</v>
      </c>
      <c r="U4114" s="8">
        <v>0.53</v>
      </c>
      <c r="V4114" s="9">
        <v>32</v>
      </c>
      <c r="W4114" s="8">
        <v>0.60000000000000009</v>
      </c>
      <c r="X4114" s="8">
        <v>2.6</v>
      </c>
      <c r="Y4114" s="8">
        <v>-0.12000000000000011</v>
      </c>
      <c r="Z4114" s="8">
        <v>0.10000000000000009</v>
      </c>
      <c r="AA4114">
        <v>1.0000000000000009E-2</v>
      </c>
      <c r="AF4114" t="s">
        <v>4373</v>
      </c>
      <c r="AG4114" t="s">
        <v>106</v>
      </c>
      <c r="AH4114" t="s">
        <v>107</v>
      </c>
      <c r="AI4114" t="s">
        <v>427</v>
      </c>
      <c r="AJ4114" s="7">
        <v>43190</v>
      </c>
      <c r="AK4114" t="s">
        <v>4662</v>
      </c>
      <c r="AL4114" t="s">
        <v>109</v>
      </c>
      <c r="AM4114" t="s">
        <v>4032</v>
      </c>
      <c r="AN4114" t="s">
        <v>4671</v>
      </c>
      <c r="AO4114" t="str">
        <f>TEXT(A4114,"yyyy-mm-dd")</f>
        <v>2017-08-31</v>
      </c>
    </row>
    <row r="4115" spans="1:41">
      <c r="A4115" s="6" t="s">
        <v>4661</v>
      </c>
      <c r="B4115">
        <v>2017</v>
      </c>
      <c r="C4115">
        <v>8</v>
      </c>
      <c r="E4115" t="s">
        <v>100</v>
      </c>
      <c r="F4115" t="s">
        <v>101</v>
      </c>
      <c r="G4115" t="s">
        <v>102</v>
      </c>
      <c r="H4115" t="s">
        <v>3908</v>
      </c>
      <c r="I4115">
        <v>2017</v>
      </c>
      <c r="J4115">
        <v>4</v>
      </c>
      <c r="K4115" s="6">
        <v>43100</v>
      </c>
      <c r="L4115">
        <v>4</v>
      </c>
      <c r="M4115">
        <v>1</v>
      </c>
      <c r="N4115" t="s">
        <v>219</v>
      </c>
      <c r="O4115" s="8">
        <v>2.02</v>
      </c>
      <c r="P4115" s="8">
        <v>2</v>
      </c>
      <c r="Q4115" s="8">
        <v>1.8</v>
      </c>
      <c r="R4115" s="8">
        <v>2.2000000000000002</v>
      </c>
      <c r="S4115" s="8">
        <v>1.3</v>
      </c>
      <c r="T4115" s="8">
        <v>2.92</v>
      </c>
      <c r="U4115" s="8">
        <v>0.41</v>
      </c>
      <c r="V4115" s="9">
        <v>33</v>
      </c>
      <c r="W4115" s="8">
        <v>0.40000000000000013</v>
      </c>
      <c r="X4115" s="8">
        <v>1.6199999999999999</v>
      </c>
      <c r="Y4115" s="8">
        <v>2.0000000000000018E-2</v>
      </c>
      <c r="Z4115" s="8">
        <v>0.3899999999999999</v>
      </c>
      <c r="AA4115">
        <v>-9.9999999999999867E-2</v>
      </c>
      <c r="AF4115" t="s">
        <v>3909</v>
      </c>
      <c r="AG4115" t="s">
        <v>106</v>
      </c>
      <c r="AH4115" t="s">
        <v>107</v>
      </c>
      <c r="AI4115" t="s">
        <v>340</v>
      </c>
      <c r="AJ4115" s="7">
        <v>43100</v>
      </c>
      <c r="AK4115" t="s">
        <v>4662</v>
      </c>
      <c r="AL4115" t="s">
        <v>109</v>
      </c>
      <c r="AM4115" t="s">
        <v>3910</v>
      </c>
      <c r="AN4115" t="s">
        <v>4670</v>
      </c>
      <c r="AO4115" t="str">
        <f>TEXT(A4115,"yyyy-mm-dd")</f>
        <v>2017-08-31</v>
      </c>
    </row>
    <row r="4116" spans="1:41">
      <c r="A4116" s="6" t="s">
        <v>4661</v>
      </c>
      <c r="B4116">
        <v>2017</v>
      </c>
      <c r="C4116">
        <v>8</v>
      </c>
      <c r="E4116" t="s">
        <v>100</v>
      </c>
      <c r="F4116" t="s">
        <v>101</v>
      </c>
      <c r="G4116" t="s">
        <v>83</v>
      </c>
      <c r="H4116" t="s">
        <v>3453</v>
      </c>
      <c r="I4116">
        <v>2017</v>
      </c>
      <c r="K4116" s="6">
        <v>43100</v>
      </c>
      <c r="L4116">
        <v>4</v>
      </c>
      <c r="N4116" t="s">
        <v>219</v>
      </c>
      <c r="O4116" s="8">
        <v>2.16</v>
      </c>
      <c r="P4116" s="8">
        <v>2.15</v>
      </c>
      <c r="Q4116" s="8">
        <v>2</v>
      </c>
      <c r="R4116" s="8">
        <v>2.2999999999999998</v>
      </c>
      <c r="S4116" s="8">
        <v>1.8</v>
      </c>
      <c r="T4116" s="8">
        <v>2.5</v>
      </c>
      <c r="U4116" s="8">
        <v>0.19</v>
      </c>
      <c r="V4116" s="9">
        <v>32</v>
      </c>
      <c r="W4116" s="8">
        <v>0.29999999999999982</v>
      </c>
      <c r="X4116" s="8">
        <v>0.7</v>
      </c>
      <c r="Y4116" s="8">
        <v>1.0000000000000231E-2</v>
      </c>
      <c r="Z4116" s="8">
        <v>0.14999999999999991</v>
      </c>
      <c r="AA4116">
        <v>8.9999999999999858E-2</v>
      </c>
      <c r="AF4116" t="s">
        <v>10138</v>
      </c>
      <c r="AG4116" t="s">
        <v>9655</v>
      </c>
      <c r="AH4116" t="s">
        <v>9656</v>
      </c>
      <c r="AI4116" t="s">
        <v>9657</v>
      </c>
      <c r="AJ4116" s="7">
        <v>43100</v>
      </c>
      <c r="AK4116" t="s">
        <v>4662</v>
      </c>
      <c r="AL4116" t="s">
        <v>109</v>
      </c>
      <c r="AM4116" t="s">
        <v>3455</v>
      </c>
      <c r="AN4116" t="s">
        <v>10171</v>
      </c>
    </row>
    <row r="4117" spans="1:41">
      <c r="A4117" s="6" t="s">
        <v>4661</v>
      </c>
      <c r="B4117">
        <v>2017</v>
      </c>
      <c r="C4117">
        <v>8</v>
      </c>
      <c r="E4117" t="s">
        <v>100</v>
      </c>
      <c r="F4117" t="s">
        <v>101</v>
      </c>
      <c r="G4117" t="s">
        <v>102</v>
      </c>
      <c r="H4117" t="s">
        <v>3804</v>
      </c>
      <c r="I4117">
        <v>2017</v>
      </c>
      <c r="J4117">
        <v>3</v>
      </c>
      <c r="K4117" s="6">
        <v>43008</v>
      </c>
      <c r="L4117">
        <v>1</v>
      </c>
      <c r="M4117">
        <v>0</v>
      </c>
      <c r="N4117" t="s">
        <v>169</v>
      </c>
      <c r="O4117" s="8">
        <v>2.09</v>
      </c>
      <c r="P4117" s="8">
        <v>2</v>
      </c>
      <c r="Q4117" s="8">
        <v>1.8</v>
      </c>
      <c r="R4117" s="8">
        <v>2.4</v>
      </c>
      <c r="S4117" s="8">
        <v>1.5</v>
      </c>
      <c r="T4117" s="8">
        <v>2.62</v>
      </c>
      <c r="U4117" s="8">
        <v>0.33</v>
      </c>
      <c r="V4117" s="9">
        <v>33</v>
      </c>
      <c r="W4117" s="8">
        <v>0.59999999999999987</v>
      </c>
      <c r="X4117" s="8">
        <v>1.1200000000000001</v>
      </c>
      <c r="Y4117" s="8">
        <v>8.9999999999999858E-2</v>
      </c>
      <c r="Z4117" s="8">
        <v>0.10000000000000009</v>
      </c>
      <c r="AA4117">
        <v>0.36999999999999988</v>
      </c>
      <c r="AF4117" t="s">
        <v>3906</v>
      </c>
      <c r="AG4117" t="s">
        <v>106</v>
      </c>
      <c r="AH4117" t="s">
        <v>107</v>
      </c>
      <c r="AI4117" t="s">
        <v>108</v>
      </c>
      <c r="AJ4117" s="7">
        <v>43008</v>
      </c>
      <c r="AK4117" t="s">
        <v>4662</v>
      </c>
      <c r="AL4117" t="s">
        <v>109</v>
      </c>
      <c r="AM4117" t="s">
        <v>3806</v>
      </c>
      <c r="AN4117" t="s">
        <v>4669</v>
      </c>
      <c r="AO4117" t="str">
        <f>TEXT(A4117,"yyyy-mm-dd")</f>
        <v>2017-08-31</v>
      </c>
    </row>
    <row r="4118" spans="1:41">
      <c r="A4118" s="6" t="s">
        <v>4661</v>
      </c>
      <c r="B4118">
        <v>2017</v>
      </c>
      <c r="C4118">
        <v>8</v>
      </c>
      <c r="E4118" t="s">
        <v>2685</v>
      </c>
      <c r="F4118" t="s">
        <v>101</v>
      </c>
      <c r="G4118" t="s">
        <v>774</v>
      </c>
      <c r="H4118" t="s">
        <v>2686</v>
      </c>
      <c r="K4118" s="6"/>
      <c r="O4118" s="8">
        <v>2.8</v>
      </c>
      <c r="P4118" s="8">
        <v>2.8</v>
      </c>
      <c r="Q4118" s="8">
        <v>2.6</v>
      </c>
      <c r="R4118" s="8">
        <v>3</v>
      </c>
      <c r="S4118" s="8">
        <v>2.1</v>
      </c>
      <c r="T4118" s="8">
        <v>3.5</v>
      </c>
      <c r="U4118" s="8">
        <v>0.38</v>
      </c>
      <c r="V4118" s="9">
        <v>23</v>
      </c>
      <c r="W4118" s="8">
        <v>0.39999999999999991</v>
      </c>
      <c r="X4118" s="8">
        <v>1.4</v>
      </c>
      <c r="Y4118" s="8">
        <v>0</v>
      </c>
      <c r="Z4118" s="8">
        <v>4.9999999999999822E-2</v>
      </c>
      <c r="AA4118">
        <v>-0.10000000000000009</v>
      </c>
      <c r="AF4118" t="s">
        <v>2687</v>
      </c>
      <c r="AG4118" t="s">
        <v>2688</v>
      </c>
      <c r="AH4118" t="s">
        <v>2689</v>
      </c>
      <c r="AI4118" t="s">
        <v>2690</v>
      </c>
      <c r="AJ4118" s="7"/>
      <c r="AK4118" t="s">
        <v>4662</v>
      </c>
      <c r="AL4118" t="s">
        <v>109</v>
      </c>
      <c r="AM4118" t="s">
        <v>2686</v>
      </c>
      <c r="AN4118" t="s">
        <v>4687</v>
      </c>
      <c r="AO4118" t="str">
        <f>TEXT(A4118,"yyyy-mm-dd")</f>
        <v>2017-08-31</v>
      </c>
    </row>
    <row r="4119" spans="1:41">
      <c r="A4119" s="6" t="s">
        <v>4661</v>
      </c>
      <c r="B4119">
        <v>2017</v>
      </c>
      <c r="C4119">
        <v>8</v>
      </c>
      <c r="E4119" t="s">
        <v>81</v>
      </c>
      <c r="F4119" t="s">
        <v>82</v>
      </c>
      <c r="G4119" t="s">
        <v>83</v>
      </c>
      <c r="H4119" t="s">
        <v>4360</v>
      </c>
      <c r="I4119">
        <v>2019</v>
      </c>
      <c r="K4119" s="6">
        <v>43830</v>
      </c>
      <c r="L4119">
        <v>28</v>
      </c>
      <c r="N4119" t="s">
        <v>593</v>
      </c>
      <c r="O4119" s="8">
        <v>3.58</v>
      </c>
      <c r="P4119" s="8">
        <v>3.5</v>
      </c>
      <c r="Q4119" s="8">
        <v>3.3</v>
      </c>
      <c r="R4119" s="8">
        <v>3.69</v>
      </c>
      <c r="S4119" s="8">
        <v>2.8</v>
      </c>
      <c r="T4119" s="8">
        <v>5.5</v>
      </c>
      <c r="U4119" s="8">
        <v>0.55000000000000004</v>
      </c>
      <c r="V4119" s="9">
        <v>32</v>
      </c>
      <c r="W4119" s="8">
        <v>0.39000000000000012</v>
      </c>
      <c r="X4119" s="8">
        <v>2.7</v>
      </c>
      <c r="Y4119" s="8">
        <v>8.0000000000000071E-2</v>
      </c>
      <c r="Z4119" s="8">
        <v>0</v>
      </c>
      <c r="AA4119">
        <v>-4.0000000000000036E-2</v>
      </c>
      <c r="AF4119" t="s">
        <v>4361</v>
      </c>
      <c r="AG4119" t="s">
        <v>87</v>
      </c>
      <c r="AH4119" t="s">
        <v>88</v>
      </c>
      <c r="AI4119" t="s">
        <v>359</v>
      </c>
      <c r="AJ4119" s="7">
        <v>43830</v>
      </c>
      <c r="AK4119" t="s">
        <v>4662</v>
      </c>
      <c r="AL4119" t="s">
        <v>91</v>
      </c>
      <c r="AM4119" t="s">
        <v>4362</v>
      </c>
      <c r="AN4119" t="s">
        <v>4665</v>
      </c>
      <c r="AO4119" t="str">
        <f>TEXT(A4119,"yyyy-mm-dd")</f>
        <v>2017-08-31</v>
      </c>
    </row>
    <row r="4120" spans="1:41">
      <c r="A4120" s="6" t="s">
        <v>4661</v>
      </c>
      <c r="B4120">
        <v>2017</v>
      </c>
      <c r="C4120">
        <v>8</v>
      </c>
      <c r="E4120" t="s">
        <v>392</v>
      </c>
      <c r="F4120" t="s">
        <v>82</v>
      </c>
      <c r="G4120" t="s">
        <v>83</v>
      </c>
      <c r="H4120" t="s">
        <v>4360</v>
      </c>
      <c r="I4120">
        <v>2019</v>
      </c>
      <c r="K4120" s="6">
        <v>43830</v>
      </c>
      <c r="L4120">
        <v>28</v>
      </c>
      <c r="N4120" t="s">
        <v>593</v>
      </c>
      <c r="O4120" s="8">
        <v>3.49</v>
      </c>
      <c r="P4120" s="8">
        <v>3.3</v>
      </c>
      <c r="Q4120" s="8">
        <v>3.21</v>
      </c>
      <c r="R4120" s="8">
        <v>3.53</v>
      </c>
      <c r="S4120" s="8">
        <v>2.85</v>
      </c>
      <c r="T4120" s="8">
        <v>5.5</v>
      </c>
      <c r="U4120" s="8">
        <v>0.56999999999999995</v>
      </c>
      <c r="V4120" s="9">
        <v>30</v>
      </c>
      <c r="W4120" s="8">
        <v>0.31999999999999984</v>
      </c>
      <c r="X4120" s="8">
        <v>2.65</v>
      </c>
      <c r="Y4120" s="8">
        <v>0.19000000000000039</v>
      </c>
      <c r="Z4120" s="8">
        <v>-3.0000000000000249E-2</v>
      </c>
      <c r="AA4120">
        <v>3.9999999999999591E-2</v>
      </c>
      <c r="AF4120" t="s">
        <v>4361</v>
      </c>
      <c r="AG4120" t="s">
        <v>87</v>
      </c>
      <c r="AH4120" t="s">
        <v>88</v>
      </c>
      <c r="AI4120" t="s">
        <v>359</v>
      </c>
      <c r="AJ4120" s="7">
        <v>43830</v>
      </c>
      <c r="AK4120" t="s">
        <v>4662</v>
      </c>
      <c r="AL4120" t="s">
        <v>393</v>
      </c>
      <c r="AM4120" t="s">
        <v>4362</v>
      </c>
      <c r="AN4120" t="s">
        <v>4668</v>
      </c>
      <c r="AO4120" t="str">
        <f>TEXT(A4120,"yyyy-mm-dd")</f>
        <v>2017-08-31</v>
      </c>
    </row>
    <row r="4121" spans="1:41">
      <c r="A4121" s="6" t="s">
        <v>4661</v>
      </c>
      <c r="B4121">
        <v>2017</v>
      </c>
      <c r="C4121">
        <v>8</v>
      </c>
      <c r="E4121" t="s">
        <v>81</v>
      </c>
      <c r="F4121" t="s">
        <v>82</v>
      </c>
      <c r="G4121" t="s">
        <v>83</v>
      </c>
      <c r="H4121" t="s">
        <v>3889</v>
      </c>
      <c r="I4121">
        <v>2018</v>
      </c>
      <c r="K4121" s="6">
        <v>43465</v>
      </c>
      <c r="L4121">
        <v>16</v>
      </c>
      <c r="N4121" t="s">
        <v>222</v>
      </c>
      <c r="O4121" s="8">
        <v>3.85</v>
      </c>
      <c r="P4121" s="8">
        <v>3.8</v>
      </c>
      <c r="Q4121" s="8">
        <v>3.53</v>
      </c>
      <c r="R4121" s="8">
        <v>4.05</v>
      </c>
      <c r="S4121" s="8">
        <v>3.1</v>
      </c>
      <c r="T4121" s="8">
        <v>5.6</v>
      </c>
      <c r="U4121" s="8">
        <v>0.5</v>
      </c>
      <c r="V4121" s="9">
        <v>35</v>
      </c>
      <c r="W4121" s="8">
        <v>0.52</v>
      </c>
      <c r="X4121" s="8">
        <v>2.4999999999999996</v>
      </c>
      <c r="Y4121" s="8">
        <v>5.0000000000000266E-2</v>
      </c>
      <c r="Z4121" s="8">
        <v>0</v>
      </c>
      <c r="AA4121">
        <v>0.16000000000000014</v>
      </c>
      <c r="AF4121" t="s">
        <v>3890</v>
      </c>
      <c r="AG4121" t="s">
        <v>87</v>
      </c>
      <c r="AH4121" t="s">
        <v>88</v>
      </c>
      <c r="AI4121" t="s">
        <v>97</v>
      </c>
      <c r="AJ4121" s="7">
        <v>43465</v>
      </c>
      <c r="AK4121" t="s">
        <v>4662</v>
      </c>
      <c r="AL4121" t="s">
        <v>91</v>
      </c>
      <c r="AM4121" t="s">
        <v>3891</v>
      </c>
      <c r="AN4121" t="s">
        <v>4664</v>
      </c>
      <c r="AO4121" t="str">
        <f>TEXT(A4121,"yyyy-mm-dd")</f>
        <v>2017-08-31</v>
      </c>
    </row>
    <row r="4122" spans="1:41">
      <c r="A4122" s="6" t="s">
        <v>4661</v>
      </c>
      <c r="B4122">
        <v>2017</v>
      </c>
      <c r="C4122">
        <v>8</v>
      </c>
      <c r="E4122" t="s">
        <v>392</v>
      </c>
      <c r="F4122" t="s">
        <v>82</v>
      </c>
      <c r="G4122" t="s">
        <v>83</v>
      </c>
      <c r="H4122" t="s">
        <v>3889</v>
      </c>
      <c r="I4122">
        <v>2018</v>
      </c>
      <c r="K4122" s="6">
        <v>43465</v>
      </c>
      <c r="L4122">
        <v>16</v>
      </c>
      <c r="N4122" t="s">
        <v>222</v>
      </c>
      <c r="O4122" s="8">
        <v>3.75</v>
      </c>
      <c r="P4122" s="8">
        <v>3.67</v>
      </c>
      <c r="Q4122" s="8">
        <v>3.32</v>
      </c>
      <c r="R4122" s="8">
        <v>3.8</v>
      </c>
      <c r="S4122" s="8">
        <v>3.04</v>
      </c>
      <c r="T4122" s="8">
        <v>6.5</v>
      </c>
      <c r="U4122" s="8">
        <v>0.62</v>
      </c>
      <c r="V4122" s="9">
        <v>33</v>
      </c>
      <c r="W4122" s="8">
        <v>0.48</v>
      </c>
      <c r="X4122" s="8">
        <v>3.46</v>
      </c>
      <c r="Y4122" s="8">
        <v>8.0000000000000071E-2</v>
      </c>
      <c r="Z4122" s="8">
        <v>0</v>
      </c>
      <c r="AA4122">
        <v>0.12999999999999989</v>
      </c>
      <c r="AF4122" t="s">
        <v>3890</v>
      </c>
      <c r="AG4122" t="s">
        <v>87</v>
      </c>
      <c r="AH4122" t="s">
        <v>88</v>
      </c>
      <c r="AI4122" t="s">
        <v>97</v>
      </c>
      <c r="AJ4122" s="7">
        <v>43465</v>
      </c>
      <c r="AK4122" t="s">
        <v>4662</v>
      </c>
      <c r="AL4122" t="s">
        <v>393</v>
      </c>
      <c r="AM4122" t="s">
        <v>3891</v>
      </c>
      <c r="AN4122" t="s">
        <v>4667</v>
      </c>
      <c r="AO4122" t="str">
        <f>TEXT(A4122,"yyyy-mm-dd")</f>
        <v>2017-08-31</v>
      </c>
    </row>
    <row r="4123" spans="1:41">
      <c r="A4123" s="6" t="s">
        <v>4661</v>
      </c>
      <c r="B4123">
        <v>2017</v>
      </c>
      <c r="C4123">
        <v>8</v>
      </c>
      <c r="E4123" t="s">
        <v>81</v>
      </c>
      <c r="F4123" t="s">
        <v>82</v>
      </c>
      <c r="G4123" t="s">
        <v>83</v>
      </c>
      <c r="H4123" t="s">
        <v>3453</v>
      </c>
      <c r="I4123">
        <v>2017</v>
      </c>
      <c r="K4123" s="6">
        <v>43100</v>
      </c>
      <c r="L4123">
        <v>4</v>
      </c>
      <c r="N4123" t="s">
        <v>219</v>
      </c>
      <c r="O4123" s="8">
        <v>6.24</v>
      </c>
      <c r="P4123" s="8">
        <v>6.25</v>
      </c>
      <c r="Q4123" s="8">
        <v>6.1</v>
      </c>
      <c r="R4123" s="8">
        <v>6.36</v>
      </c>
      <c r="S4123" s="8">
        <v>5.7</v>
      </c>
      <c r="T4123" s="8">
        <v>6.77</v>
      </c>
      <c r="U4123" s="8">
        <v>0.21</v>
      </c>
      <c r="V4123" s="9">
        <v>35</v>
      </c>
      <c r="W4123" s="8">
        <v>0.26000000000000068</v>
      </c>
      <c r="X4123" s="8">
        <v>1.0699999999999994</v>
      </c>
      <c r="Y4123" s="8">
        <v>-9.9999999999997868E-3</v>
      </c>
      <c r="Z4123" s="8">
        <v>0.21999999999999975</v>
      </c>
      <c r="AA4123">
        <v>0.11000000000000121</v>
      </c>
      <c r="AF4123" t="s">
        <v>3454</v>
      </c>
      <c r="AG4123" t="s">
        <v>87</v>
      </c>
      <c r="AH4123" t="s">
        <v>88</v>
      </c>
      <c r="AI4123" t="s">
        <v>89</v>
      </c>
      <c r="AJ4123" s="7">
        <v>43100</v>
      </c>
      <c r="AK4123" t="s">
        <v>4662</v>
      </c>
      <c r="AL4123" t="s">
        <v>91</v>
      </c>
      <c r="AM4123" t="s">
        <v>3455</v>
      </c>
      <c r="AN4123" t="s">
        <v>4663</v>
      </c>
      <c r="AO4123" t="str">
        <f>TEXT(A4123,"yyyy-mm-dd")</f>
        <v>2017-08-31</v>
      </c>
    </row>
    <row r="4124" spans="1:41">
      <c r="A4124" s="6" t="s">
        <v>4661</v>
      </c>
      <c r="B4124">
        <v>2017</v>
      </c>
      <c r="C4124">
        <v>8</v>
      </c>
      <c r="E4124" t="s">
        <v>392</v>
      </c>
      <c r="F4124" t="s">
        <v>82</v>
      </c>
      <c r="G4124" t="s">
        <v>83</v>
      </c>
      <c r="H4124" t="s">
        <v>3453</v>
      </c>
      <c r="I4124">
        <v>2017</v>
      </c>
      <c r="K4124" s="6">
        <v>43100</v>
      </c>
      <c r="L4124">
        <v>4</v>
      </c>
      <c r="N4124" t="s">
        <v>219</v>
      </c>
      <c r="O4124" s="8">
        <v>4.97</v>
      </c>
      <c r="P4124" s="8">
        <v>4.99</v>
      </c>
      <c r="Q4124" s="8">
        <v>4.9000000000000004</v>
      </c>
      <c r="R4124" s="8">
        <v>5.03</v>
      </c>
      <c r="S4124" s="8">
        <v>4.7300000000000004</v>
      </c>
      <c r="T4124" s="8">
        <v>5.59</v>
      </c>
      <c r="U4124" s="8">
        <v>0.16</v>
      </c>
      <c r="V4124" s="9">
        <v>33</v>
      </c>
      <c r="W4124" s="8">
        <v>0.12999999999999989</v>
      </c>
      <c r="X4124" s="8">
        <v>0.85999999999999943</v>
      </c>
      <c r="Y4124" s="8">
        <v>-2.0000000000000462E-2</v>
      </c>
      <c r="Z4124" s="8">
        <v>7.0000000000000284E-2</v>
      </c>
      <c r="AA4124">
        <v>-8.0000000000000071E-2</v>
      </c>
      <c r="AF4124" t="s">
        <v>3454</v>
      </c>
      <c r="AG4124" t="s">
        <v>87</v>
      </c>
      <c r="AH4124" t="s">
        <v>88</v>
      </c>
      <c r="AI4124" t="s">
        <v>89</v>
      </c>
      <c r="AJ4124" s="7">
        <v>43100</v>
      </c>
      <c r="AK4124" t="s">
        <v>4662</v>
      </c>
      <c r="AL4124" t="s">
        <v>393</v>
      </c>
      <c r="AM4124" t="s">
        <v>3455</v>
      </c>
      <c r="AN4124" t="s">
        <v>4666</v>
      </c>
      <c r="AO4124" t="str">
        <f>TEXT(A4124,"yyyy-mm-dd")</f>
        <v>2017-08-31</v>
      </c>
    </row>
    <row r="4125" spans="1:41">
      <c r="A4125" s="6" t="s">
        <v>4661</v>
      </c>
      <c r="B4125">
        <v>2017</v>
      </c>
      <c r="C4125">
        <v>8</v>
      </c>
      <c r="E4125" t="s">
        <v>81</v>
      </c>
      <c r="F4125" t="s">
        <v>82</v>
      </c>
      <c r="G4125" t="s">
        <v>774</v>
      </c>
      <c r="H4125" t="s">
        <v>775</v>
      </c>
      <c r="K4125" s="6"/>
      <c r="O4125" s="8">
        <v>3.57</v>
      </c>
      <c r="P4125" s="8">
        <v>3.5</v>
      </c>
      <c r="Q4125" s="8">
        <v>3.28</v>
      </c>
      <c r="R4125" s="8">
        <v>3.8</v>
      </c>
      <c r="S4125" s="8">
        <v>3</v>
      </c>
      <c r="T4125" s="8">
        <v>5</v>
      </c>
      <c r="U4125" s="8">
        <v>0.39</v>
      </c>
      <c r="V4125" s="9">
        <v>32</v>
      </c>
      <c r="W4125" s="8">
        <v>0.52</v>
      </c>
      <c r="X4125" s="8">
        <v>2</v>
      </c>
      <c r="Y4125" s="8">
        <v>6.999999999999984E-2</v>
      </c>
      <c r="Z4125" s="8">
        <v>-9.9999999999997868E-3</v>
      </c>
      <c r="AA4125">
        <v>0</v>
      </c>
      <c r="AF4125" t="s">
        <v>776</v>
      </c>
      <c r="AG4125" t="s">
        <v>777</v>
      </c>
      <c r="AH4125" t="s">
        <v>778</v>
      </c>
      <c r="AI4125" t="s">
        <v>779</v>
      </c>
      <c r="AJ4125" s="7"/>
      <c r="AK4125" t="s">
        <v>4662</v>
      </c>
      <c r="AL4125" t="s">
        <v>91</v>
      </c>
      <c r="AM4125" t="s">
        <v>775</v>
      </c>
      <c r="AN4125" t="s">
        <v>4683</v>
      </c>
      <c r="AO4125" t="str">
        <f>TEXT(A4125,"yyyy-mm-dd")</f>
        <v>2017-08-31</v>
      </c>
    </row>
    <row r="4126" spans="1:41">
      <c r="A4126" s="6" t="s">
        <v>4661</v>
      </c>
      <c r="B4126">
        <v>2017</v>
      </c>
      <c r="C4126">
        <v>8</v>
      </c>
      <c r="E4126" t="s">
        <v>81</v>
      </c>
      <c r="F4126" t="s">
        <v>82</v>
      </c>
      <c r="G4126" t="s">
        <v>774</v>
      </c>
      <c r="H4126" t="s">
        <v>1536</v>
      </c>
      <c r="K4126" s="6"/>
      <c r="O4126" s="8">
        <v>3.42</v>
      </c>
      <c r="P4126" s="8">
        <v>3.4</v>
      </c>
      <c r="Q4126" s="8">
        <v>3.2</v>
      </c>
      <c r="R4126" s="8">
        <v>3.54</v>
      </c>
      <c r="S4126" s="8">
        <v>3</v>
      </c>
      <c r="T4126" s="8">
        <v>4.5</v>
      </c>
      <c r="U4126" s="8">
        <v>0.35</v>
      </c>
      <c r="V4126" s="9">
        <v>31</v>
      </c>
      <c r="W4126" s="8">
        <v>0.33999999999999986</v>
      </c>
      <c r="X4126" s="8">
        <v>1.5</v>
      </c>
      <c r="Y4126" s="8">
        <v>2.0000000000000018E-2</v>
      </c>
      <c r="Z4126" s="8">
        <v>0</v>
      </c>
      <c r="AA4126">
        <v>4.0000000000000036E-2</v>
      </c>
      <c r="AF4126" t="s">
        <v>1537</v>
      </c>
      <c r="AG4126" t="s">
        <v>777</v>
      </c>
      <c r="AH4126" t="s">
        <v>778</v>
      </c>
      <c r="AI4126" t="s">
        <v>1538</v>
      </c>
      <c r="AJ4126" s="7"/>
      <c r="AK4126" t="s">
        <v>4662</v>
      </c>
      <c r="AL4126" t="s">
        <v>91</v>
      </c>
      <c r="AM4126" t="s">
        <v>1536</v>
      </c>
      <c r="AN4126" t="s">
        <v>4684</v>
      </c>
      <c r="AO4126" t="str">
        <f>TEXT(A4126,"yyyy-mm-dd")</f>
        <v>2017-08-31</v>
      </c>
    </row>
    <row r="4127" spans="1:41">
      <c r="A4127" s="6" t="s">
        <v>4661</v>
      </c>
      <c r="B4127">
        <v>2017</v>
      </c>
      <c r="C4127">
        <v>8</v>
      </c>
      <c r="E4127" t="s">
        <v>392</v>
      </c>
      <c r="F4127" t="s">
        <v>82</v>
      </c>
      <c r="G4127" t="s">
        <v>774</v>
      </c>
      <c r="H4127" t="s">
        <v>775</v>
      </c>
      <c r="K4127" s="6"/>
      <c r="O4127" s="8">
        <v>3.43</v>
      </c>
      <c r="P4127" s="8">
        <v>3.3</v>
      </c>
      <c r="Q4127" s="8">
        <v>3.2</v>
      </c>
      <c r="R4127" s="8">
        <v>3.6</v>
      </c>
      <c r="S4127" s="8">
        <v>2.96</v>
      </c>
      <c r="T4127" s="8">
        <v>5</v>
      </c>
      <c r="U4127" s="8">
        <v>0.4</v>
      </c>
      <c r="V4127" s="9">
        <v>29</v>
      </c>
      <c r="W4127" s="8">
        <v>0.39999999999999991</v>
      </c>
      <c r="X4127" s="8">
        <v>2.04</v>
      </c>
      <c r="Y4127" s="8">
        <v>0.13000000000000034</v>
      </c>
      <c r="Z4127" s="8">
        <v>-8.0000000000000071E-2</v>
      </c>
      <c r="AA4127">
        <v>9.9999999999997868E-3</v>
      </c>
      <c r="AF4127" t="s">
        <v>776</v>
      </c>
      <c r="AG4127" t="s">
        <v>777</v>
      </c>
      <c r="AH4127" t="s">
        <v>778</v>
      </c>
      <c r="AI4127" t="s">
        <v>779</v>
      </c>
      <c r="AJ4127" s="7"/>
      <c r="AK4127" t="s">
        <v>4662</v>
      </c>
      <c r="AL4127" t="s">
        <v>393</v>
      </c>
      <c r="AM4127" t="s">
        <v>775</v>
      </c>
      <c r="AN4127" t="s">
        <v>4685</v>
      </c>
      <c r="AO4127" t="str">
        <f>TEXT(A4127,"yyyy-mm-dd")</f>
        <v>2017-08-31</v>
      </c>
    </row>
    <row r="4128" spans="1:41">
      <c r="A4128" s="6" t="s">
        <v>4661</v>
      </c>
      <c r="B4128">
        <v>2017</v>
      </c>
      <c r="C4128">
        <v>8</v>
      </c>
      <c r="E4128" t="s">
        <v>392</v>
      </c>
      <c r="F4128" t="s">
        <v>82</v>
      </c>
      <c r="G4128" t="s">
        <v>774</v>
      </c>
      <c r="H4128" t="s">
        <v>1536</v>
      </c>
      <c r="K4128" s="6"/>
      <c r="O4128" s="8">
        <v>3.32</v>
      </c>
      <c r="P4128" s="8">
        <v>3.3</v>
      </c>
      <c r="Q4128" s="8">
        <v>3.1</v>
      </c>
      <c r="R4128" s="8">
        <v>3.5</v>
      </c>
      <c r="S4128" s="8">
        <v>2.39</v>
      </c>
      <c r="T4128" s="8">
        <v>4.5</v>
      </c>
      <c r="U4128" s="8">
        <v>0.38</v>
      </c>
      <c r="V4128" s="9">
        <v>27</v>
      </c>
      <c r="W4128" s="8">
        <v>0.39999999999999991</v>
      </c>
      <c r="X4128" s="8">
        <v>2.11</v>
      </c>
      <c r="Y4128" s="8">
        <v>2.0000000000000018E-2</v>
      </c>
      <c r="Z4128" s="8">
        <v>0</v>
      </c>
      <c r="AA4128">
        <v>5.9999999999999609E-2</v>
      </c>
      <c r="AF4128" t="s">
        <v>1537</v>
      </c>
      <c r="AG4128" t="s">
        <v>777</v>
      </c>
      <c r="AH4128" t="s">
        <v>778</v>
      </c>
      <c r="AI4128" t="s">
        <v>1538</v>
      </c>
      <c r="AJ4128" s="7"/>
      <c r="AK4128" t="s">
        <v>4662</v>
      </c>
      <c r="AL4128" t="s">
        <v>393</v>
      </c>
      <c r="AM4128" t="s">
        <v>1536</v>
      </c>
      <c r="AN4128" t="s">
        <v>4686</v>
      </c>
      <c r="AO4128" t="str">
        <f>TEXT(A4128,"yyyy-mm-dd")</f>
        <v>2017-08-31</v>
      </c>
    </row>
    <row r="4129" spans="1:41">
      <c r="A4129" s="6" t="s">
        <v>4661</v>
      </c>
      <c r="B4129">
        <v>2017</v>
      </c>
      <c r="C4129">
        <v>8</v>
      </c>
      <c r="E4129" t="s">
        <v>112</v>
      </c>
      <c r="F4129" t="s">
        <v>113</v>
      </c>
      <c r="G4129" t="s">
        <v>83</v>
      </c>
      <c r="H4129" t="s">
        <v>4360</v>
      </c>
      <c r="I4129">
        <v>2019</v>
      </c>
      <c r="K4129" s="6">
        <v>43830</v>
      </c>
      <c r="L4129">
        <v>28</v>
      </c>
      <c r="N4129" t="s">
        <v>593</v>
      </c>
      <c r="O4129" s="8">
        <v>6.18</v>
      </c>
      <c r="P4129" s="8">
        <v>6.14</v>
      </c>
      <c r="Q4129" s="8">
        <v>5.5</v>
      </c>
      <c r="R4129" s="8">
        <v>6.54</v>
      </c>
      <c r="S4129" s="8">
        <v>4.5</v>
      </c>
      <c r="T4129" s="8">
        <v>7.9</v>
      </c>
      <c r="U4129" s="8">
        <v>0.8</v>
      </c>
      <c r="V4129" s="9">
        <v>24</v>
      </c>
      <c r="W4129" s="8">
        <v>1.04</v>
      </c>
      <c r="X4129" s="8">
        <v>3.4000000000000004</v>
      </c>
      <c r="Y4129" s="8">
        <v>4.0000000000000036E-2</v>
      </c>
      <c r="Z4129" s="8">
        <v>4.0000000000000036E-2</v>
      </c>
      <c r="AA4129">
        <v>-0.37000000000000011</v>
      </c>
      <c r="AF4129" t="s">
        <v>4401</v>
      </c>
      <c r="AG4129" t="s">
        <v>115</v>
      </c>
      <c r="AH4129" t="s">
        <v>116</v>
      </c>
      <c r="AI4129" t="s">
        <v>359</v>
      </c>
      <c r="AJ4129" s="7">
        <v>43830</v>
      </c>
      <c r="AK4129" t="s">
        <v>4662</v>
      </c>
      <c r="AL4129" t="s">
        <v>118</v>
      </c>
      <c r="AM4129" t="s">
        <v>4362</v>
      </c>
      <c r="AN4129" t="s">
        <v>4690</v>
      </c>
      <c r="AO4129" t="str">
        <f>TEXT(A4129,"yyyy-mm-dd")</f>
        <v>2017-08-31</v>
      </c>
    </row>
    <row r="4130" spans="1:41">
      <c r="A4130" s="6" t="s">
        <v>4661</v>
      </c>
      <c r="B4130">
        <v>2017</v>
      </c>
      <c r="C4130">
        <v>8</v>
      </c>
      <c r="E4130" t="s">
        <v>2881</v>
      </c>
      <c r="F4130" t="s">
        <v>113</v>
      </c>
      <c r="G4130" t="s">
        <v>83</v>
      </c>
      <c r="H4130" t="s">
        <v>4360</v>
      </c>
      <c r="I4130">
        <v>2019</v>
      </c>
      <c r="K4130" s="6">
        <v>43830</v>
      </c>
      <c r="L4130">
        <v>28</v>
      </c>
      <c r="N4130" t="s">
        <v>593</v>
      </c>
      <c r="O4130" s="8">
        <v>7.09</v>
      </c>
      <c r="P4130" s="8">
        <v>7.18</v>
      </c>
      <c r="Q4130" s="8">
        <v>6.57</v>
      </c>
      <c r="R4130" s="8">
        <v>7.46</v>
      </c>
      <c r="S4130" s="8">
        <v>5.84</v>
      </c>
      <c r="T4130" s="8">
        <v>8.8800000000000008</v>
      </c>
      <c r="U4130" s="8">
        <v>0.81</v>
      </c>
      <c r="V4130" s="9">
        <v>18</v>
      </c>
      <c r="W4130" s="8">
        <v>0.88999999999999968</v>
      </c>
      <c r="X4130" s="8">
        <v>3.0400000000000009</v>
      </c>
      <c r="Y4130" s="8">
        <v>-8.9999999999999858E-2</v>
      </c>
      <c r="Z4130" s="8">
        <v>-7.0000000000000284E-2</v>
      </c>
      <c r="AA4130">
        <v>0.14999999999999947</v>
      </c>
      <c r="AF4130" t="s">
        <v>4406</v>
      </c>
      <c r="AG4130" t="s">
        <v>2883</v>
      </c>
      <c r="AH4130" t="s">
        <v>2884</v>
      </c>
      <c r="AI4130" t="s">
        <v>359</v>
      </c>
      <c r="AJ4130" s="7">
        <v>43830</v>
      </c>
      <c r="AK4130" t="s">
        <v>4662</v>
      </c>
      <c r="AL4130" t="s">
        <v>2885</v>
      </c>
      <c r="AM4130" t="s">
        <v>4362</v>
      </c>
      <c r="AN4130" t="s">
        <v>4693</v>
      </c>
      <c r="AO4130" t="str">
        <f>TEXT(A4130,"yyyy-mm-dd")</f>
        <v>2017-08-31</v>
      </c>
    </row>
    <row r="4131" spans="1:41">
      <c r="A4131" s="6" t="s">
        <v>4661</v>
      </c>
      <c r="B4131">
        <v>2017</v>
      </c>
      <c r="C4131">
        <v>8</v>
      </c>
      <c r="E4131" t="s">
        <v>112</v>
      </c>
      <c r="F4131" t="s">
        <v>113</v>
      </c>
      <c r="G4131" t="s">
        <v>83</v>
      </c>
      <c r="H4131" t="s">
        <v>3889</v>
      </c>
      <c r="I4131">
        <v>2018</v>
      </c>
      <c r="K4131" s="6">
        <v>43465</v>
      </c>
      <c r="L4131">
        <v>16</v>
      </c>
      <c r="N4131" t="s">
        <v>222</v>
      </c>
      <c r="O4131" s="8">
        <v>6.71</v>
      </c>
      <c r="P4131" s="8">
        <v>6.73</v>
      </c>
      <c r="Q4131" s="8">
        <v>6.5</v>
      </c>
      <c r="R4131" s="8">
        <v>7.04</v>
      </c>
      <c r="S4131" s="8">
        <v>5</v>
      </c>
      <c r="T4131" s="8">
        <v>7.75</v>
      </c>
      <c r="U4131" s="8">
        <v>0.57999999999999996</v>
      </c>
      <c r="V4131" s="9">
        <v>28</v>
      </c>
      <c r="W4131" s="8">
        <v>0.54</v>
      </c>
      <c r="X4131" s="8">
        <v>2.75</v>
      </c>
      <c r="Y4131" s="8">
        <v>-2.0000000000000462E-2</v>
      </c>
      <c r="Z4131" s="8">
        <v>-7.9999999999999183E-2</v>
      </c>
      <c r="AA4131">
        <v>-0.25999999999999979</v>
      </c>
      <c r="AF4131" t="s">
        <v>3929</v>
      </c>
      <c r="AG4131" t="s">
        <v>115</v>
      </c>
      <c r="AH4131" t="s">
        <v>116</v>
      </c>
      <c r="AI4131" t="s">
        <v>230</v>
      </c>
      <c r="AJ4131" s="7">
        <v>43465</v>
      </c>
      <c r="AK4131" t="s">
        <v>4662</v>
      </c>
      <c r="AL4131" t="s">
        <v>118</v>
      </c>
      <c r="AM4131" t="s">
        <v>3891</v>
      </c>
      <c r="AN4131" t="s">
        <v>4689</v>
      </c>
      <c r="AO4131" t="str">
        <f>TEXT(A4131,"yyyy-mm-dd")</f>
        <v>2017-08-31</v>
      </c>
    </row>
    <row r="4132" spans="1:41">
      <c r="A4132" s="6" t="s">
        <v>4661</v>
      </c>
      <c r="B4132">
        <v>2017</v>
      </c>
      <c r="C4132">
        <v>8</v>
      </c>
      <c r="E4132" t="s">
        <v>2881</v>
      </c>
      <c r="F4132" t="s">
        <v>113</v>
      </c>
      <c r="G4132" t="s">
        <v>83</v>
      </c>
      <c r="H4132" t="s">
        <v>3889</v>
      </c>
      <c r="I4132">
        <v>2018</v>
      </c>
      <c r="K4132" s="6">
        <v>43465</v>
      </c>
      <c r="L4132">
        <v>16</v>
      </c>
      <c r="N4132" t="s">
        <v>222</v>
      </c>
      <c r="O4132" s="8">
        <v>7.21</v>
      </c>
      <c r="P4132" s="8">
        <v>7.25</v>
      </c>
      <c r="Q4132" s="8">
        <v>6.85</v>
      </c>
      <c r="R4132" s="8">
        <v>7.6</v>
      </c>
      <c r="S4132" s="8">
        <v>5.92</v>
      </c>
      <c r="T4132" s="8">
        <v>8.58</v>
      </c>
      <c r="U4132" s="8">
        <v>0.68</v>
      </c>
      <c r="V4132" s="9">
        <v>21</v>
      </c>
      <c r="W4132" s="8">
        <v>0.75</v>
      </c>
      <c r="X4132" s="8">
        <v>2.66</v>
      </c>
      <c r="Y4132" s="8">
        <v>-4.0000000000000036E-2</v>
      </c>
      <c r="Z4132" s="8">
        <v>-0.15000000000000036</v>
      </c>
      <c r="AA4132">
        <v>-0.12000000000000011</v>
      </c>
      <c r="AF4132" t="s">
        <v>3934</v>
      </c>
      <c r="AG4132" t="s">
        <v>2883</v>
      </c>
      <c r="AH4132" t="s">
        <v>2884</v>
      </c>
      <c r="AI4132" t="s">
        <v>230</v>
      </c>
      <c r="AJ4132" s="7">
        <v>43465</v>
      </c>
      <c r="AK4132" t="s">
        <v>4662</v>
      </c>
      <c r="AL4132" t="s">
        <v>2885</v>
      </c>
      <c r="AM4132" t="s">
        <v>3891</v>
      </c>
      <c r="AN4132" t="s">
        <v>4692</v>
      </c>
      <c r="AO4132" t="str">
        <f>TEXT(A4132,"yyyy-mm-dd")</f>
        <v>2017-08-31</v>
      </c>
    </row>
    <row r="4133" spans="1:41">
      <c r="A4133" s="6" t="s">
        <v>4661</v>
      </c>
      <c r="B4133">
        <v>2017</v>
      </c>
      <c r="C4133">
        <v>8</v>
      </c>
      <c r="E4133" t="s">
        <v>112</v>
      </c>
      <c r="F4133" t="s">
        <v>113</v>
      </c>
      <c r="G4133" t="s">
        <v>83</v>
      </c>
      <c r="H4133" t="s">
        <v>3453</v>
      </c>
      <c r="I4133">
        <v>2017</v>
      </c>
      <c r="K4133" s="6">
        <v>43100</v>
      </c>
      <c r="L4133">
        <v>4</v>
      </c>
      <c r="N4133" t="s">
        <v>219</v>
      </c>
      <c r="O4133" s="8">
        <v>7.06</v>
      </c>
      <c r="P4133" s="8">
        <v>7.01</v>
      </c>
      <c r="Q4133" s="8">
        <v>7</v>
      </c>
      <c r="R4133" s="8">
        <v>7.08</v>
      </c>
      <c r="S4133" s="8">
        <v>6.66</v>
      </c>
      <c r="T4133" s="8">
        <v>7.58</v>
      </c>
      <c r="U4133" s="8">
        <v>0.18</v>
      </c>
      <c r="V4133" s="9">
        <v>28</v>
      </c>
      <c r="W4133" s="8">
        <v>8.0000000000000071E-2</v>
      </c>
      <c r="X4133" s="8">
        <v>0.91999999999999993</v>
      </c>
      <c r="Y4133" s="8">
        <v>4.9999999999999822E-2</v>
      </c>
      <c r="Z4133" s="8">
        <v>-2.0000000000000462E-2</v>
      </c>
      <c r="AA4133">
        <v>-4.0000000000000036E-2</v>
      </c>
      <c r="AF4133" t="s">
        <v>3493</v>
      </c>
      <c r="AG4133" t="s">
        <v>115</v>
      </c>
      <c r="AH4133" t="s">
        <v>116</v>
      </c>
      <c r="AI4133" t="s">
        <v>117</v>
      </c>
      <c r="AJ4133" s="7">
        <v>43100</v>
      </c>
      <c r="AK4133" t="s">
        <v>4662</v>
      </c>
      <c r="AL4133" t="s">
        <v>118</v>
      </c>
      <c r="AM4133" t="s">
        <v>3455</v>
      </c>
      <c r="AN4133" t="s">
        <v>4688</v>
      </c>
      <c r="AO4133" t="str">
        <f>TEXT(A4133,"yyyy-mm-dd")</f>
        <v>2017-08-31</v>
      </c>
    </row>
    <row r="4134" spans="1:41">
      <c r="A4134" s="6" t="s">
        <v>4661</v>
      </c>
      <c r="B4134">
        <v>2017</v>
      </c>
      <c r="C4134">
        <v>8</v>
      </c>
      <c r="E4134" t="s">
        <v>2881</v>
      </c>
      <c r="F4134" t="s">
        <v>113</v>
      </c>
      <c r="G4134" t="s">
        <v>83</v>
      </c>
      <c r="H4134" t="s">
        <v>3453</v>
      </c>
      <c r="I4134">
        <v>2017</v>
      </c>
      <c r="K4134" s="6">
        <v>43100</v>
      </c>
      <c r="L4134">
        <v>4</v>
      </c>
      <c r="N4134" t="s">
        <v>219</v>
      </c>
      <c r="O4134" s="8">
        <v>7.31</v>
      </c>
      <c r="P4134" s="8">
        <v>7.22</v>
      </c>
      <c r="Q4134" s="8">
        <v>6.9</v>
      </c>
      <c r="R4134" s="8">
        <v>7.45</v>
      </c>
      <c r="S4134" s="8">
        <v>6.37</v>
      </c>
      <c r="T4134" s="8">
        <v>8.82</v>
      </c>
      <c r="U4134" s="8">
        <v>0.6</v>
      </c>
      <c r="V4134" s="9">
        <v>21</v>
      </c>
      <c r="W4134" s="8">
        <v>0.54999999999999982</v>
      </c>
      <c r="X4134" s="8">
        <v>2.4500000000000002</v>
      </c>
      <c r="Y4134" s="8">
        <v>8.9999999999999858E-2</v>
      </c>
      <c r="Z4134" s="8">
        <v>-0.1800000000000006</v>
      </c>
      <c r="AA4134">
        <v>-0.16999999999999993</v>
      </c>
      <c r="AF4134" t="s">
        <v>3498</v>
      </c>
      <c r="AG4134" t="s">
        <v>2883</v>
      </c>
      <c r="AH4134" t="s">
        <v>2884</v>
      </c>
      <c r="AI4134" t="s">
        <v>117</v>
      </c>
      <c r="AJ4134" s="7">
        <v>43100</v>
      </c>
      <c r="AK4134" t="s">
        <v>4662</v>
      </c>
      <c r="AL4134" t="s">
        <v>2885</v>
      </c>
      <c r="AM4134" t="s">
        <v>3455</v>
      </c>
      <c r="AN4134" t="s">
        <v>4691</v>
      </c>
      <c r="AO4134" t="str">
        <f>TEXT(A4134,"yyyy-mm-dd")</f>
        <v>2017-08-31</v>
      </c>
    </row>
    <row r="4135" spans="1:41">
      <c r="A4135" s="6" t="s">
        <v>4694</v>
      </c>
      <c r="B4135">
        <v>2017</v>
      </c>
      <c r="C4135">
        <v>9</v>
      </c>
      <c r="E4135" t="s">
        <v>1907</v>
      </c>
      <c r="F4135" t="s">
        <v>1908</v>
      </c>
      <c r="G4135" t="s">
        <v>102</v>
      </c>
      <c r="H4135" t="s">
        <v>4716</v>
      </c>
      <c r="I4135">
        <v>2019</v>
      </c>
      <c r="J4135">
        <v>3</v>
      </c>
      <c r="K4135" s="6">
        <v>43738</v>
      </c>
      <c r="L4135">
        <v>24</v>
      </c>
      <c r="M4135">
        <v>8</v>
      </c>
      <c r="N4135" t="s">
        <v>368</v>
      </c>
      <c r="O4135" s="8">
        <v>6.01</v>
      </c>
      <c r="P4135" s="8">
        <v>5.9</v>
      </c>
      <c r="Q4135" s="8">
        <v>5.5</v>
      </c>
      <c r="R4135" s="8">
        <v>6.5</v>
      </c>
      <c r="S4135" s="8">
        <v>4.5</v>
      </c>
      <c r="T4135" s="8">
        <v>7.75</v>
      </c>
      <c r="U4135" s="8">
        <v>0.78</v>
      </c>
      <c r="V4135" s="9">
        <v>26</v>
      </c>
      <c r="W4135" s="8">
        <v>1</v>
      </c>
      <c r="X4135" s="8">
        <v>3.25</v>
      </c>
      <c r="Y4135" s="8">
        <v>0.10999999999999943</v>
      </c>
      <c r="Z4135" s="8"/>
      <c r="AF4135" t="s">
        <v>4717</v>
      </c>
      <c r="AG4135" t="s">
        <v>1910</v>
      </c>
      <c r="AH4135" t="s">
        <v>1911</v>
      </c>
      <c r="AI4135" t="s">
        <v>1971</v>
      </c>
      <c r="AJ4135" s="7">
        <v>43738</v>
      </c>
      <c r="AK4135" t="s">
        <v>4695</v>
      </c>
      <c r="AL4135" t="s">
        <v>1908</v>
      </c>
      <c r="AM4135" t="s">
        <v>4718</v>
      </c>
      <c r="AN4135" t="s">
        <v>4719</v>
      </c>
      <c r="AO4135" t="str">
        <f>TEXT(A4135,"yyyy-mm-dd")</f>
        <v>2017-09-30</v>
      </c>
    </row>
    <row r="4136" spans="1:41">
      <c r="A4136" s="6" t="s">
        <v>4694</v>
      </c>
      <c r="B4136">
        <v>2017</v>
      </c>
      <c r="C4136">
        <v>9</v>
      </c>
      <c r="E4136" t="s">
        <v>1907</v>
      </c>
      <c r="F4136" t="s">
        <v>1908</v>
      </c>
      <c r="G4136" t="s">
        <v>102</v>
      </c>
      <c r="H4136" t="s">
        <v>4612</v>
      </c>
      <c r="I4136">
        <v>2019</v>
      </c>
      <c r="J4136">
        <v>2</v>
      </c>
      <c r="K4136" s="6">
        <v>43646</v>
      </c>
      <c r="L4136">
        <v>21</v>
      </c>
      <c r="M4136">
        <v>7</v>
      </c>
      <c r="N4136" t="s">
        <v>176</v>
      </c>
      <c r="O4136" s="8">
        <v>6.11</v>
      </c>
      <c r="P4136" s="8">
        <v>6.13</v>
      </c>
      <c r="Q4136" s="8">
        <v>5.5</v>
      </c>
      <c r="R4136" s="8">
        <v>6.5</v>
      </c>
      <c r="S4136" s="8">
        <v>4.5</v>
      </c>
      <c r="T4136" s="8">
        <v>7.75</v>
      </c>
      <c r="U4136" s="8">
        <v>0.73</v>
      </c>
      <c r="V4136" s="9">
        <v>26</v>
      </c>
      <c r="W4136" s="8">
        <v>1</v>
      </c>
      <c r="X4136" s="8">
        <v>3.25</v>
      </c>
      <c r="Y4136" s="8">
        <v>-1.9999999999999574E-2</v>
      </c>
      <c r="Z4136" s="8">
        <v>-0.12000000000000011</v>
      </c>
      <c r="AA4136">
        <v>0</v>
      </c>
      <c r="AF4136" t="s">
        <v>4613</v>
      </c>
      <c r="AG4136" t="s">
        <v>1910</v>
      </c>
      <c r="AH4136" t="s">
        <v>1911</v>
      </c>
      <c r="AI4136" t="s">
        <v>1944</v>
      </c>
      <c r="AJ4136" s="7">
        <v>43646</v>
      </c>
      <c r="AK4136" t="s">
        <v>4695</v>
      </c>
      <c r="AL4136" t="s">
        <v>1908</v>
      </c>
      <c r="AM4136" t="s">
        <v>4614</v>
      </c>
      <c r="AN4136" t="s">
        <v>4715</v>
      </c>
      <c r="AO4136" t="str">
        <f>TEXT(A4136,"yyyy-mm-dd")</f>
        <v>2017-09-30</v>
      </c>
    </row>
    <row r="4137" spans="1:41">
      <c r="A4137" s="6" t="s">
        <v>4694</v>
      </c>
      <c r="B4137">
        <v>2017</v>
      </c>
      <c r="C4137">
        <v>9</v>
      </c>
      <c r="E4137" t="s">
        <v>1907</v>
      </c>
      <c r="F4137" t="s">
        <v>1908</v>
      </c>
      <c r="G4137" t="s">
        <v>102</v>
      </c>
      <c r="H4137" t="s">
        <v>4502</v>
      </c>
      <c r="I4137">
        <v>2019</v>
      </c>
      <c r="J4137">
        <v>1</v>
      </c>
      <c r="K4137" s="6">
        <v>43555</v>
      </c>
      <c r="L4137">
        <v>18</v>
      </c>
      <c r="M4137">
        <v>6</v>
      </c>
      <c r="N4137" t="s">
        <v>206</v>
      </c>
      <c r="O4137" s="8">
        <v>6.33</v>
      </c>
      <c r="P4137" s="8">
        <v>6.38</v>
      </c>
      <c r="Q4137" s="8">
        <v>5.81</v>
      </c>
      <c r="R4137" s="8">
        <v>6.75</v>
      </c>
      <c r="S4137" s="8">
        <v>5</v>
      </c>
      <c r="T4137" s="8">
        <v>7.75</v>
      </c>
      <c r="U4137" s="8">
        <v>0.67</v>
      </c>
      <c r="V4137" s="9">
        <v>26</v>
      </c>
      <c r="W4137" s="8">
        <v>0.94000000000000039</v>
      </c>
      <c r="X4137" s="8">
        <v>2.75</v>
      </c>
      <c r="Y4137" s="8">
        <v>-4.9999999999999822E-2</v>
      </c>
      <c r="Z4137" s="8">
        <v>-0.12000000000000011</v>
      </c>
      <c r="AA4137">
        <v>0.13000000000000078</v>
      </c>
      <c r="AF4137" t="s">
        <v>4503</v>
      </c>
      <c r="AG4137" t="s">
        <v>1910</v>
      </c>
      <c r="AH4137" t="s">
        <v>1911</v>
      </c>
      <c r="AI4137" t="s">
        <v>1939</v>
      </c>
      <c r="AJ4137" s="7">
        <v>43555</v>
      </c>
      <c r="AK4137" t="s">
        <v>4695</v>
      </c>
      <c r="AL4137" t="s">
        <v>1908</v>
      </c>
      <c r="AM4137" t="s">
        <v>4504</v>
      </c>
      <c r="AN4137" t="s">
        <v>4714</v>
      </c>
      <c r="AO4137" t="str">
        <f>TEXT(A4137,"yyyy-mm-dd")</f>
        <v>2017-09-30</v>
      </c>
    </row>
    <row r="4138" spans="1:41">
      <c r="A4138" s="6" t="s">
        <v>4694</v>
      </c>
      <c r="B4138">
        <v>2017</v>
      </c>
      <c r="C4138">
        <v>9</v>
      </c>
      <c r="E4138" t="s">
        <v>1907</v>
      </c>
      <c r="F4138" t="s">
        <v>1908</v>
      </c>
      <c r="G4138" t="s">
        <v>102</v>
      </c>
      <c r="H4138" t="s">
        <v>4379</v>
      </c>
      <c r="I4138">
        <v>2018</v>
      </c>
      <c r="J4138">
        <v>4</v>
      </c>
      <c r="K4138" s="6">
        <v>43465</v>
      </c>
      <c r="L4138">
        <v>15</v>
      </c>
      <c r="M4138">
        <v>5</v>
      </c>
      <c r="N4138" t="s">
        <v>236</v>
      </c>
      <c r="O4138" s="8">
        <v>6.53</v>
      </c>
      <c r="P4138" s="8">
        <v>6.5</v>
      </c>
      <c r="Q4138" s="8">
        <v>6</v>
      </c>
      <c r="R4138" s="8">
        <v>6.75</v>
      </c>
      <c r="S4138" s="8">
        <v>5</v>
      </c>
      <c r="T4138" s="8">
        <v>7.75</v>
      </c>
      <c r="U4138" s="8">
        <v>0.57999999999999996</v>
      </c>
      <c r="V4138" s="9">
        <v>32</v>
      </c>
      <c r="W4138" s="8">
        <v>0.75</v>
      </c>
      <c r="X4138" s="8">
        <v>2.75</v>
      </c>
      <c r="Y4138" s="8">
        <v>3.0000000000000249E-2</v>
      </c>
      <c r="Z4138" s="8">
        <v>-0.25</v>
      </c>
      <c r="AA4138">
        <v>-0.25</v>
      </c>
      <c r="AF4138" t="s">
        <v>4391</v>
      </c>
      <c r="AG4138" t="s">
        <v>1910</v>
      </c>
      <c r="AH4138" t="s">
        <v>1911</v>
      </c>
      <c r="AI4138" t="s">
        <v>1934</v>
      </c>
      <c r="AJ4138" s="7">
        <v>43465</v>
      </c>
      <c r="AK4138" t="s">
        <v>4695</v>
      </c>
      <c r="AL4138" t="s">
        <v>1908</v>
      </c>
      <c r="AM4138" t="s">
        <v>4381</v>
      </c>
      <c r="AN4138" t="s">
        <v>4713</v>
      </c>
      <c r="AO4138" t="str">
        <f>TEXT(A4138,"yyyy-mm-dd")</f>
        <v>2017-09-30</v>
      </c>
    </row>
    <row r="4139" spans="1:41">
      <c r="A4139" s="6" t="s">
        <v>4694</v>
      </c>
      <c r="B4139">
        <v>2017</v>
      </c>
      <c r="C4139">
        <v>9</v>
      </c>
      <c r="E4139" t="s">
        <v>1907</v>
      </c>
      <c r="F4139" t="s">
        <v>1908</v>
      </c>
      <c r="G4139" t="s">
        <v>102</v>
      </c>
      <c r="H4139" t="s">
        <v>4240</v>
      </c>
      <c r="I4139">
        <v>2018</v>
      </c>
      <c r="J4139">
        <v>3</v>
      </c>
      <c r="K4139" s="6">
        <v>43373</v>
      </c>
      <c r="L4139">
        <v>12</v>
      </c>
      <c r="M4139">
        <v>4</v>
      </c>
      <c r="N4139" t="s">
        <v>261</v>
      </c>
      <c r="O4139" s="8">
        <v>6.74</v>
      </c>
      <c r="P4139" s="8">
        <v>6.75</v>
      </c>
      <c r="Q4139" s="8">
        <v>6.5</v>
      </c>
      <c r="R4139" s="8">
        <v>7</v>
      </c>
      <c r="S4139" s="8">
        <v>5.5</v>
      </c>
      <c r="T4139" s="8">
        <v>7.75</v>
      </c>
      <c r="U4139" s="8">
        <v>0.43</v>
      </c>
      <c r="V4139" s="9">
        <v>32</v>
      </c>
      <c r="W4139" s="8">
        <v>0.5</v>
      </c>
      <c r="X4139" s="8">
        <v>2.25</v>
      </c>
      <c r="Y4139" s="8">
        <v>-9.9999999999997868E-3</v>
      </c>
      <c r="Z4139" s="8">
        <v>0</v>
      </c>
      <c r="AA4139">
        <v>0</v>
      </c>
      <c r="AF4139" t="s">
        <v>4241</v>
      </c>
      <c r="AG4139" t="s">
        <v>1910</v>
      </c>
      <c r="AH4139" t="s">
        <v>1911</v>
      </c>
      <c r="AI4139" t="s">
        <v>1929</v>
      </c>
      <c r="AJ4139" s="7">
        <v>43373</v>
      </c>
      <c r="AK4139" t="s">
        <v>4695</v>
      </c>
      <c r="AL4139" t="s">
        <v>1908</v>
      </c>
      <c r="AM4139" t="s">
        <v>4242</v>
      </c>
      <c r="AN4139" t="s">
        <v>4712</v>
      </c>
      <c r="AO4139" t="str">
        <f>TEXT(A4139,"yyyy-mm-dd")</f>
        <v>2017-09-30</v>
      </c>
    </row>
    <row r="4140" spans="1:41">
      <c r="A4140" s="6" t="s">
        <v>4694</v>
      </c>
      <c r="B4140">
        <v>2017</v>
      </c>
      <c r="C4140">
        <v>9</v>
      </c>
      <c r="E4140" t="s">
        <v>1907</v>
      </c>
      <c r="F4140" t="s">
        <v>1908</v>
      </c>
      <c r="G4140" t="s">
        <v>102</v>
      </c>
      <c r="H4140" t="s">
        <v>4137</v>
      </c>
      <c r="I4140">
        <v>2018</v>
      </c>
      <c r="J4140">
        <v>2</v>
      </c>
      <c r="K4140" s="6">
        <v>43281</v>
      </c>
      <c r="L4140">
        <v>9</v>
      </c>
      <c r="M4140">
        <v>3</v>
      </c>
      <c r="N4140" t="s">
        <v>173</v>
      </c>
      <c r="O4140" s="8">
        <v>6.95</v>
      </c>
      <c r="P4140" s="8">
        <v>7</v>
      </c>
      <c r="Q4140" s="8">
        <v>6.94</v>
      </c>
      <c r="R4140" s="8">
        <v>7</v>
      </c>
      <c r="S4140" s="8">
        <v>6</v>
      </c>
      <c r="T4140" s="8">
        <v>7.5</v>
      </c>
      <c r="U4140" s="8">
        <v>0.28999999999999998</v>
      </c>
      <c r="V4140" s="9">
        <v>32</v>
      </c>
      <c r="W4140" s="8">
        <v>5.9999999999999609E-2</v>
      </c>
      <c r="X4140" s="8">
        <v>1.5</v>
      </c>
      <c r="Y4140" s="8">
        <v>-4.9999999999999822E-2</v>
      </c>
      <c r="Z4140" s="8">
        <v>0</v>
      </c>
      <c r="AA4140">
        <v>-6.0000000000000497E-2</v>
      </c>
      <c r="AF4140" t="s">
        <v>4138</v>
      </c>
      <c r="AG4140" t="s">
        <v>1910</v>
      </c>
      <c r="AH4140" t="s">
        <v>1911</v>
      </c>
      <c r="AI4140" t="s">
        <v>1924</v>
      </c>
      <c r="AJ4140" s="7">
        <v>43281</v>
      </c>
      <c r="AK4140" t="s">
        <v>4695</v>
      </c>
      <c r="AL4140" t="s">
        <v>1908</v>
      </c>
      <c r="AM4140" t="s">
        <v>4139</v>
      </c>
      <c r="AN4140" t="s">
        <v>4711</v>
      </c>
      <c r="AO4140" t="str">
        <f>TEXT(A4140,"yyyy-mm-dd")</f>
        <v>2017-09-30</v>
      </c>
    </row>
    <row r="4141" spans="1:41">
      <c r="A4141" s="6" t="s">
        <v>4694</v>
      </c>
      <c r="B4141">
        <v>2017</v>
      </c>
      <c r="C4141">
        <v>9</v>
      </c>
      <c r="E4141" t="s">
        <v>1907</v>
      </c>
      <c r="F4141" t="s">
        <v>1908</v>
      </c>
      <c r="G4141" t="s">
        <v>102</v>
      </c>
      <c r="H4141" t="s">
        <v>4030</v>
      </c>
      <c r="I4141">
        <v>2018</v>
      </c>
      <c r="J4141">
        <v>1</v>
      </c>
      <c r="K4141" s="6">
        <v>43190</v>
      </c>
      <c r="L4141">
        <v>6</v>
      </c>
      <c r="M4141">
        <v>2</v>
      </c>
      <c r="N4141" t="s">
        <v>203</v>
      </c>
      <c r="O4141" s="8">
        <v>7.03</v>
      </c>
      <c r="P4141" s="8">
        <v>7</v>
      </c>
      <c r="Q4141" s="8">
        <v>7</v>
      </c>
      <c r="R4141" s="8">
        <v>7</v>
      </c>
      <c r="S4141" s="8">
        <v>6.5</v>
      </c>
      <c r="T4141" s="8">
        <v>7.5</v>
      </c>
      <c r="U4141" s="8">
        <v>0.17</v>
      </c>
      <c r="V4141" s="9">
        <v>32</v>
      </c>
      <c r="W4141" s="8">
        <v>0</v>
      </c>
      <c r="X4141" s="8">
        <v>1</v>
      </c>
      <c r="Y4141" s="8">
        <v>3.0000000000000249E-2</v>
      </c>
      <c r="Z4141" s="8">
        <v>0</v>
      </c>
      <c r="AA4141">
        <v>0</v>
      </c>
      <c r="AF4141" t="s">
        <v>4031</v>
      </c>
      <c r="AG4141" t="s">
        <v>1910</v>
      </c>
      <c r="AH4141" t="s">
        <v>1911</v>
      </c>
      <c r="AI4141" t="s">
        <v>1919</v>
      </c>
      <c r="AJ4141" s="7">
        <v>43190</v>
      </c>
      <c r="AK4141" t="s">
        <v>4695</v>
      </c>
      <c r="AL4141" t="s">
        <v>1908</v>
      </c>
      <c r="AM4141" t="s">
        <v>4032</v>
      </c>
      <c r="AN4141" t="s">
        <v>4710</v>
      </c>
      <c r="AO4141" t="str">
        <f>TEXT(A4141,"yyyy-mm-dd")</f>
        <v>2017-09-30</v>
      </c>
    </row>
    <row r="4142" spans="1:41">
      <c r="A4142" s="6" t="s">
        <v>4694</v>
      </c>
      <c r="B4142">
        <v>2017</v>
      </c>
      <c r="C4142">
        <v>9</v>
      </c>
      <c r="E4142" t="s">
        <v>1907</v>
      </c>
      <c r="F4142" t="s">
        <v>1908</v>
      </c>
      <c r="G4142" t="s">
        <v>102</v>
      </c>
      <c r="H4142" t="s">
        <v>3908</v>
      </c>
      <c r="I4142">
        <v>2017</v>
      </c>
      <c r="J4142">
        <v>4</v>
      </c>
      <c r="K4142" s="6">
        <v>43100</v>
      </c>
      <c r="L4142">
        <v>3</v>
      </c>
      <c r="M4142">
        <v>1</v>
      </c>
      <c r="N4142" t="s">
        <v>233</v>
      </c>
      <c r="O4142" s="8">
        <v>7.02</v>
      </c>
      <c r="P4142" s="8">
        <v>7</v>
      </c>
      <c r="Q4142" s="8">
        <v>7</v>
      </c>
      <c r="R4142" s="8">
        <v>7</v>
      </c>
      <c r="S4142" s="8">
        <v>7</v>
      </c>
      <c r="T4142" s="8">
        <v>7.25</v>
      </c>
      <c r="U4142" s="8">
        <v>0.06</v>
      </c>
      <c r="V4142" s="9">
        <v>32</v>
      </c>
      <c r="W4142" s="8">
        <v>0</v>
      </c>
      <c r="X4142" s="8">
        <v>0.25</v>
      </c>
      <c r="Y4142" s="8">
        <v>1.9999999999999574E-2</v>
      </c>
      <c r="Z4142" s="8">
        <v>0</v>
      </c>
      <c r="AA4142">
        <v>0</v>
      </c>
      <c r="AF4142" t="s">
        <v>3919</v>
      </c>
      <c r="AG4142" t="s">
        <v>1910</v>
      </c>
      <c r="AH4142" t="s">
        <v>1911</v>
      </c>
      <c r="AI4142" t="s">
        <v>1915</v>
      </c>
      <c r="AJ4142" s="7">
        <v>43100</v>
      </c>
      <c r="AK4142" t="s">
        <v>4695</v>
      </c>
      <c r="AL4142" t="s">
        <v>1908</v>
      </c>
      <c r="AM4142" t="s">
        <v>3910</v>
      </c>
      <c r="AN4142" t="s">
        <v>4709</v>
      </c>
      <c r="AO4142" t="str">
        <f>TEXT(A4142,"yyyy-mm-dd")</f>
        <v>2017-09-30</v>
      </c>
    </row>
    <row r="4143" spans="1:41">
      <c r="A4143" s="6" t="s">
        <v>4694</v>
      </c>
      <c r="B4143">
        <v>2017</v>
      </c>
      <c r="C4143">
        <v>9</v>
      </c>
      <c r="E4143" t="s">
        <v>1907</v>
      </c>
      <c r="F4143" t="s">
        <v>1908</v>
      </c>
      <c r="G4143" t="s">
        <v>102</v>
      </c>
      <c r="H4143" t="s">
        <v>3804</v>
      </c>
      <c r="I4143">
        <v>2017</v>
      </c>
      <c r="J4143">
        <v>3</v>
      </c>
      <c r="K4143" s="6">
        <v>43008</v>
      </c>
      <c r="L4143">
        <v>0</v>
      </c>
      <c r="M4143">
        <v>0</v>
      </c>
      <c r="N4143" t="s">
        <v>178</v>
      </c>
      <c r="O4143" s="8">
        <v>7</v>
      </c>
      <c r="P4143" s="8">
        <v>7</v>
      </c>
      <c r="Q4143" s="8">
        <v>7</v>
      </c>
      <c r="R4143" s="8">
        <v>7</v>
      </c>
      <c r="S4143" s="8">
        <v>7</v>
      </c>
      <c r="T4143" s="8">
        <v>7</v>
      </c>
      <c r="U4143" s="8">
        <v>0</v>
      </c>
      <c r="V4143" s="9">
        <v>32</v>
      </c>
      <c r="W4143" s="8">
        <v>0</v>
      </c>
      <c r="X4143" s="8">
        <v>0</v>
      </c>
      <c r="Y4143" s="8">
        <v>0</v>
      </c>
      <c r="Z4143" s="8">
        <v>0</v>
      </c>
      <c r="AA4143">
        <v>0</v>
      </c>
      <c r="AF4143" t="s">
        <v>3805</v>
      </c>
      <c r="AG4143" t="s">
        <v>1910</v>
      </c>
      <c r="AH4143" t="s">
        <v>1911</v>
      </c>
      <c r="AI4143" t="s">
        <v>1912</v>
      </c>
      <c r="AJ4143" s="7">
        <v>43008</v>
      </c>
      <c r="AK4143" t="s">
        <v>4695</v>
      </c>
      <c r="AL4143" t="s">
        <v>1908</v>
      </c>
      <c r="AM4143" t="s">
        <v>3806</v>
      </c>
      <c r="AN4143" t="s">
        <v>4708</v>
      </c>
      <c r="AO4143" t="str">
        <f>TEXT(A4143,"yyyy-mm-dd")</f>
        <v>2017-09-30</v>
      </c>
    </row>
    <row r="4144" spans="1:41">
      <c r="A4144" s="6" t="s">
        <v>4694</v>
      </c>
      <c r="B4144">
        <v>2017</v>
      </c>
      <c r="C4144">
        <v>9</v>
      </c>
      <c r="E4144" t="s">
        <v>100</v>
      </c>
      <c r="F4144" t="s">
        <v>101</v>
      </c>
      <c r="G4144" t="s">
        <v>83</v>
      </c>
      <c r="H4144" t="s">
        <v>4360</v>
      </c>
      <c r="I4144">
        <v>2019</v>
      </c>
      <c r="K4144" s="6">
        <v>43830</v>
      </c>
      <c r="L4144">
        <v>27</v>
      </c>
      <c r="N4144" t="s">
        <v>604</v>
      </c>
      <c r="O4144" s="8">
        <v>2.38</v>
      </c>
      <c r="P4144" s="8">
        <v>2.4500000000000002</v>
      </c>
      <c r="Q4144" s="8">
        <v>2.1800000000000002</v>
      </c>
      <c r="R4144" s="8">
        <v>2.74</v>
      </c>
      <c r="S4144" s="8">
        <v>1</v>
      </c>
      <c r="T4144" s="8">
        <v>3.14</v>
      </c>
      <c r="U4144" s="8">
        <v>0.52</v>
      </c>
      <c r="V4144" s="9">
        <v>24</v>
      </c>
      <c r="W4144" s="8">
        <v>0.56000000000000005</v>
      </c>
      <c r="X4144" s="8">
        <v>2.14</v>
      </c>
      <c r="Y4144" s="8">
        <v>-7.0000000000000284E-2</v>
      </c>
      <c r="Z4144" s="8">
        <v>0</v>
      </c>
      <c r="AA4144">
        <v>-0.10999999999999988</v>
      </c>
      <c r="AF4144" t="s">
        <v>10216</v>
      </c>
      <c r="AG4144" t="s">
        <v>9655</v>
      </c>
      <c r="AH4144" t="s">
        <v>9656</v>
      </c>
      <c r="AI4144" t="s">
        <v>9708</v>
      </c>
      <c r="AJ4144" s="7">
        <v>43830</v>
      </c>
      <c r="AK4144" t="s">
        <v>4695</v>
      </c>
      <c r="AL4144" t="s">
        <v>109</v>
      </c>
      <c r="AM4144" t="s">
        <v>4362</v>
      </c>
      <c r="AN4144" t="s">
        <v>10226</v>
      </c>
    </row>
    <row r="4145" spans="1:41">
      <c r="A4145" s="6" t="s">
        <v>4694</v>
      </c>
      <c r="B4145">
        <v>2017</v>
      </c>
      <c r="C4145">
        <v>9</v>
      </c>
      <c r="E4145" t="s">
        <v>100</v>
      </c>
      <c r="F4145" t="s">
        <v>101</v>
      </c>
      <c r="G4145" t="s">
        <v>102</v>
      </c>
      <c r="H4145" t="s">
        <v>4379</v>
      </c>
      <c r="I4145">
        <v>2018</v>
      </c>
      <c r="J4145">
        <v>4</v>
      </c>
      <c r="K4145" s="6">
        <v>43465</v>
      </c>
      <c r="L4145">
        <v>15</v>
      </c>
      <c r="M4145">
        <v>5</v>
      </c>
      <c r="N4145" t="s">
        <v>236</v>
      </c>
      <c r="O4145" s="8">
        <v>2.34</v>
      </c>
      <c r="P4145" s="8">
        <v>2.2999999999999998</v>
      </c>
      <c r="Q4145" s="8">
        <v>2.12</v>
      </c>
      <c r="R4145" s="8">
        <v>2.7</v>
      </c>
      <c r="S4145" s="8">
        <v>0.8</v>
      </c>
      <c r="T4145" s="8">
        <v>3.13</v>
      </c>
      <c r="U4145" s="8">
        <v>0.48</v>
      </c>
      <c r="V4145" s="9">
        <v>32</v>
      </c>
      <c r="W4145" s="8">
        <v>0.58000000000000007</v>
      </c>
      <c r="X4145" s="8">
        <v>2.33</v>
      </c>
      <c r="Y4145" s="8">
        <v>4.0000000000000036E-2</v>
      </c>
      <c r="Z4145" s="8">
        <v>0</v>
      </c>
      <c r="AA4145">
        <v>1.0000000000000231E-2</v>
      </c>
      <c r="AF4145" t="s">
        <v>4380</v>
      </c>
      <c r="AG4145" t="s">
        <v>106</v>
      </c>
      <c r="AH4145" t="s">
        <v>107</v>
      </c>
      <c r="AI4145" t="s">
        <v>2667</v>
      </c>
      <c r="AJ4145" s="7">
        <v>43465</v>
      </c>
      <c r="AK4145" t="s">
        <v>4695</v>
      </c>
      <c r="AL4145" t="s">
        <v>109</v>
      </c>
      <c r="AM4145" t="s">
        <v>4381</v>
      </c>
      <c r="AN4145" t="s">
        <v>4707</v>
      </c>
      <c r="AO4145" t="str">
        <f>TEXT(A4145,"yyyy-mm-dd")</f>
        <v>2017-09-30</v>
      </c>
    </row>
    <row r="4146" spans="1:41">
      <c r="A4146" s="6" t="s">
        <v>4694</v>
      </c>
      <c r="B4146">
        <v>2017</v>
      </c>
      <c r="C4146">
        <v>9</v>
      </c>
      <c r="E4146" t="s">
        <v>100</v>
      </c>
      <c r="F4146" t="s">
        <v>101</v>
      </c>
      <c r="G4146" t="s">
        <v>83</v>
      </c>
      <c r="H4146" t="s">
        <v>3889</v>
      </c>
      <c r="I4146">
        <v>2018</v>
      </c>
      <c r="K4146" s="6">
        <v>43465</v>
      </c>
      <c r="L4146">
        <v>15</v>
      </c>
      <c r="N4146" t="s">
        <v>236</v>
      </c>
      <c r="O4146" s="8">
        <v>2.2200000000000002</v>
      </c>
      <c r="P4146" s="8">
        <v>2.2999999999999998</v>
      </c>
      <c r="Q4146" s="8">
        <v>2</v>
      </c>
      <c r="R4146" s="8">
        <v>2.5</v>
      </c>
      <c r="S4146" s="8">
        <v>1.3</v>
      </c>
      <c r="T4146" s="8">
        <v>2.72</v>
      </c>
      <c r="U4146" s="8">
        <v>0.34</v>
      </c>
      <c r="V4146" s="9">
        <v>32</v>
      </c>
      <c r="W4146" s="8">
        <v>0.5</v>
      </c>
      <c r="X4146" s="8">
        <v>1.4200000000000002</v>
      </c>
      <c r="Y4146" s="8">
        <v>-7.9999999999999627E-2</v>
      </c>
      <c r="Z4146" s="8">
        <v>-0.10000000000000009</v>
      </c>
      <c r="AA4146">
        <v>0</v>
      </c>
      <c r="AF4146" t="s">
        <v>10177</v>
      </c>
      <c r="AG4146" t="s">
        <v>9655</v>
      </c>
      <c r="AH4146" t="s">
        <v>9656</v>
      </c>
      <c r="AI4146" t="s">
        <v>9669</v>
      </c>
      <c r="AJ4146" s="7">
        <v>43465</v>
      </c>
      <c r="AK4146" t="s">
        <v>4695</v>
      </c>
      <c r="AL4146" t="s">
        <v>109</v>
      </c>
      <c r="AM4146" t="s">
        <v>3891</v>
      </c>
      <c r="AN4146" t="s">
        <v>10199</v>
      </c>
    </row>
    <row r="4147" spans="1:41">
      <c r="A4147" s="6" t="s">
        <v>4694</v>
      </c>
      <c r="B4147">
        <v>2017</v>
      </c>
      <c r="C4147">
        <v>9</v>
      </c>
      <c r="E4147" t="s">
        <v>100</v>
      </c>
      <c r="F4147" t="s">
        <v>101</v>
      </c>
      <c r="G4147" t="s">
        <v>102</v>
      </c>
      <c r="H4147" t="s">
        <v>4240</v>
      </c>
      <c r="I4147">
        <v>2018</v>
      </c>
      <c r="J4147">
        <v>3</v>
      </c>
      <c r="K4147" s="6">
        <v>43373</v>
      </c>
      <c r="L4147">
        <v>12</v>
      </c>
      <c r="M4147">
        <v>4</v>
      </c>
      <c r="N4147" t="s">
        <v>261</v>
      </c>
      <c r="O4147" s="8">
        <v>2.38</v>
      </c>
      <c r="P4147" s="8">
        <v>2.5</v>
      </c>
      <c r="Q4147" s="8">
        <v>2.1800000000000002</v>
      </c>
      <c r="R4147" s="8">
        <v>2.6</v>
      </c>
      <c r="S4147" s="8">
        <v>1.3</v>
      </c>
      <c r="T4147" s="8">
        <v>2.93</v>
      </c>
      <c r="U4147" s="8">
        <v>0.38</v>
      </c>
      <c r="V4147" s="9">
        <v>32</v>
      </c>
      <c r="W4147" s="8">
        <v>0.41999999999999993</v>
      </c>
      <c r="X4147" s="8">
        <v>1.6300000000000001</v>
      </c>
      <c r="Y4147" s="8">
        <v>-0.12000000000000011</v>
      </c>
      <c r="Z4147" s="8">
        <v>0</v>
      </c>
      <c r="AA4147">
        <v>-8.0000000000000071E-2</v>
      </c>
      <c r="AF4147" t="s">
        <v>4377</v>
      </c>
      <c r="AG4147" t="s">
        <v>106</v>
      </c>
      <c r="AH4147" t="s">
        <v>107</v>
      </c>
      <c r="AI4147" t="s">
        <v>502</v>
      </c>
      <c r="AJ4147" s="7">
        <v>43373</v>
      </c>
      <c r="AK4147" t="s">
        <v>4695</v>
      </c>
      <c r="AL4147" t="s">
        <v>109</v>
      </c>
      <c r="AM4147" t="s">
        <v>4242</v>
      </c>
      <c r="AN4147" t="s">
        <v>4706</v>
      </c>
      <c r="AO4147" t="str">
        <f>TEXT(A4147,"yyyy-mm-dd")</f>
        <v>2017-09-30</v>
      </c>
    </row>
    <row r="4148" spans="1:41">
      <c r="A4148" s="6" t="s">
        <v>4694</v>
      </c>
      <c r="B4148">
        <v>2017</v>
      </c>
      <c r="C4148">
        <v>9</v>
      </c>
      <c r="E4148" t="s">
        <v>100</v>
      </c>
      <c r="F4148" t="s">
        <v>101</v>
      </c>
      <c r="G4148" t="s">
        <v>102</v>
      </c>
      <c r="H4148" t="s">
        <v>4137</v>
      </c>
      <c r="I4148">
        <v>2018</v>
      </c>
      <c r="J4148">
        <v>2</v>
      </c>
      <c r="K4148" s="6">
        <v>43281</v>
      </c>
      <c r="L4148">
        <v>9</v>
      </c>
      <c r="M4148">
        <v>3</v>
      </c>
      <c r="N4148" t="s">
        <v>173</v>
      </c>
      <c r="O4148" s="8">
        <v>2.46</v>
      </c>
      <c r="P4148" s="8">
        <v>2.4500000000000002</v>
      </c>
      <c r="Q4148" s="8">
        <v>2.1</v>
      </c>
      <c r="R4148" s="8">
        <v>2.72</v>
      </c>
      <c r="S4148" s="8">
        <v>1.6</v>
      </c>
      <c r="T4148" s="8">
        <v>4.0999999999999996</v>
      </c>
      <c r="U4148" s="8">
        <v>0.5</v>
      </c>
      <c r="V4148" s="9">
        <v>32</v>
      </c>
      <c r="W4148" s="8">
        <v>0.62000000000000011</v>
      </c>
      <c r="X4148" s="8">
        <v>2.4999999999999996</v>
      </c>
      <c r="Y4148" s="8">
        <v>9.9999999999997868E-3</v>
      </c>
      <c r="Z4148" s="8">
        <v>-9.9999999999999645E-2</v>
      </c>
      <c r="AA4148">
        <v>3.0000000000000249E-2</v>
      </c>
      <c r="AF4148" t="s">
        <v>4375</v>
      </c>
      <c r="AG4148" t="s">
        <v>106</v>
      </c>
      <c r="AH4148" t="s">
        <v>107</v>
      </c>
      <c r="AI4148" t="s">
        <v>497</v>
      </c>
      <c r="AJ4148" s="7">
        <v>43281</v>
      </c>
      <c r="AK4148" t="s">
        <v>4695</v>
      </c>
      <c r="AL4148" t="s">
        <v>109</v>
      </c>
      <c r="AM4148" t="s">
        <v>4139</v>
      </c>
      <c r="AN4148" t="s">
        <v>4705</v>
      </c>
      <c r="AO4148" t="str">
        <f>TEXT(A4148,"yyyy-mm-dd")</f>
        <v>2017-09-30</v>
      </c>
    </row>
    <row r="4149" spans="1:41">
      <c r="A4149" s="6" t="s">
        <v>4694</v>
      </c>
      <c r="B4149">
        <v>2017</v>
      </c>
      <c r="C4149">
        <v>9</v>
      </c>
      <c r="E4149" t="s">
        <v>100</v>
      </c>
      <c r="F4149" t="s">
        <v>101</v>
      </c>
      <c r="G4149" t="s">
        <v>102</v>
      </c>
      <c r="H4149" t="s">
        <v>4030</v>
      </c>
      <c r="I4149">
        <v>2018</v>
      </c>
      <c r="J4149">
        <v>1</v>
      </c>
      <c r="K4149" s="6">
        <v>43190</v>
      </c>
      <c r="L4149">
        <v>6</v>
      </c>
      <c r="M4149">
        <v>2</v>
      </c>
      <c r="N4149" t="s">
        <v>203</v>
      </c>
      <c r="O4149" s="8">
        <v>1.85</v>
      </c>
      <c r="P4149" s="8">
        <v>2</v>
      </c>
      <c r="Q4149" s="8">
        <v>1.6</v>
      </c>
      <c r="R4149" s="8">
        <v>2.2000000000000002</v>
      </c>
      <c r="S4149" s="8">
        <v>0</v>
      </c>
      <c r="T4149" s="8">
        <v>2.6</v>
      </c>
      <c r="U4149" s="8">
        <v>0.54</v>
      </c>
      <c r="V4149" s="9">
        <v>32</v>
      </c>
      <c r="W4149" s="8">
        <v>0.60000000000000009</v>
      </c>
      <c r="X4149" s="8">
        <v>2.6</v>
      </c>
      <c r="Y4149" s="8">
        <v>-0.14999999999999991</v>
      </c>
      <c r="Z4149" s="8">
        <v>0</v>
      </c>
      <c r="AA4149">
        <v>0</v>
      </c>
      <c r="AF4149" t="s">
        <v>4373</v>
      </c>
      <c r="AG4149" t="s">
        <v>106</v>
      </c>
      <c r="AH4149" t="s">
        <v>107</v>
      </c>
      <c r="AI4149" t="s">
        <v>427</v>
      </c>
      <c r="AJ4149" s="7">
        <v>43190</v>
      </c>
      <c r="AK4149" t="s">
        <v>4695</v>
      </c>
      <c r="AL4149" t="s">
        <v>109</v>
      </c>
      <c r="AM4149" t="s">
        <v>4032</v>
      </c>
      <c r="AN4149" t="s">
        <v>4704</v>
      </c>
      <c r="AO4149" t="str">
        <f>TEXT(A4149,"yyyy-mm-dd")</f>
        <v>2017-09-30</v>
      </c>
    </row>
    <row r="4150" spans="1:41">
      <c r="A4150" s="6" t="s">
        <v>4694</v>
      </c>
      <c r="B4150">
        <v>2017</v>
      </c>
      <c r="C4150">
        <v>9</v>
      </c>
      <c r="E4150" t="s">
        <v>100</v>
      </c>
      <c r="F4150" t="s">
        <v>101</v>
      </c>
      <c r="G4150" t="s">
        <v>102</v>
      </c>
      <c r="H4150" t="s">
        <v>3908</v>
      </c>
      <c r="I4150">
        <v>2017</v>
      </c>
      <c r="J4150">
        <v>4</v>
      </c>
      <c r="K4150" s="6">
        <v>43100</v>
      </c>
      <c r="L4150">
        <v>3</v>
      </c>
      <c r="M4150">
        <v>1</v>
      </c>
      <c r="N4150" t="s">
        <v>233</v>
      </c>
      <c r="O4150" s="8">
        <v>1.94</v>
      </c>
      <c r="P4150" s="8">
        <v>1.94</v>
      </c>
      <c r="Q4150" s="8">
        <v>1.7</v>
      </c>
      <c r="R4150" s="8">
        <v>2.1800000000000002</v>
      </c>
      <c r="S4150" s="8">
        <v>1.25</v>
      </c>
      <c r="T4150" s="8">
        <v>2.92</v>
      </c>
      <c r="U4150" s="8">
        <v>0.4</v>
      </c>
      <c r="V4150" s="9">
        <v>34</v>
      </c>
      <c r="W4150" s="8">
        <v>0.4800000000000002</v>
      </c>
      <c r="X4150" s="8">
        <v>1.67</v>
      </c>
      <c r="Y4150" s="8">
        <v>0</v>
      </c>
      <c r="Z4150" s="8">
        <v>-6.0000000000000053E-2</v>
      </c>
      <c r="AA4150">
        <v>8.0000000000000071E-2</v>
      </c>
      <c r="AF4150" t="s">
        <v>3909</v>
      </c>
      <c r="AG4150" t="s">
        <v>106</v>
      </c>
      <c r="AH4150" t="s">
        <v>107</v>
      </c>
      <c r="AI4150" t="s">
        <v>340</v>
      </c>
      <c r="AJ4150" s="7">
        <v>43100</v>
      </c>
      <c r="AK4150" t="s">
        <v>4695</v>
      </c>
      <c r="AL4150" t="s">
        <v>109</v>
      </c>
      <c r="AM4150" t="s">
        <v>3910</v>
      </c>
      <c r="AN4150" t="s">
        <v>4703</v>
      </c>
      <c r="AO4150" t="str">
        <f>TEXT(A4150,"yyyy-mm-dd")</f>
        <v>2017-09-30</v>
      </c>
    </row>
    <row r="4151" spans="1:41">
      <c r="A4151" s="6" t="s">
        <v>4694</v>
      </c>
      <c r="B4151">
        <v>2017</v>
      </c>
      <c r="C4151">
        <v>9</v>
      </c>
      <c r="E4151" t="s">
        <v>100</v>
      </c>
      <c r="F4151" t="s">
        <v>101</v>
      </c>
      <c r="G4151" t="s">
        <v>83</v>
      </c>
      <c r="H4151" t="s">
        <v>3453</v>
      </c>
      <c r="I4151">
        <v>2017</v>
      </c>
      <c r="K4151" s="6">
        <v>43100</v>
      </c>
      <c r="L4151">
        <v>3</v>
      </c>
      <c r="N4151" t="s">
        <v>233</v>
      </c>
      <c r="O4151" s="8">
        <v>2.1</v>
      </c>
      <c r="P4151" s="8">
        <v>2.1</v>
      </c>
      <c r="Q4151" s="8">
        <v>2</v>
      </c>
      <c r="R4151" s="8">
        <v>2.2000000000000002</v>
      </c>
      <c r="S4151" s="8">
        <v>1.8</v>
      </c>
      <c r="T4151" s="8">
        <v>2.5</v>
      </c>
      <c r="U4151" s="8">
        <v>0.18</v>
      </c>
      <c r="V4151" s="9">
        <v>33</v>
      </c>
      <c r="W4151" s="8">
        <v>0.20000000000000018</v>
      </c>
      <c r="X4151" s="8">
        <v>0.7</v>
      </c>
      <c r="Y4151" s="8">
        <v>0</v>
      </c>
      <c r="Z4151" s="8">
        <v>-4.9999999999999822E-2</v>
      </c>
      <c r="AA4151">
        <v>-9.9999999999999645E-2</v>
      </c>
      <c r="AF4151" t="s">
        <v>10138</v>
      </c>
      <c r="AG4151" t="s">
        <v>9655</v>
      </c>
      <c r="AH4151" t="s">
        <v>9656</v>
      </c>
      <c r="AI4151" t="s">
        <v>9657</v>
      </c>
      <c r="AJ4151" s="7">
        <v>43100</v>
      </c>
      <c r="AK4151" t="s">
        <v>4695</v>
      </c>
      <c r="AL4151" t="s">
        <v>109</v>
      </c>
      <c r="AM4151" t="s">
        <v>3455</v>
      </c>
      <c r="AN4151" t="s">
        <v>10172</v>
      </c>
    </row>
    <row r="4152" spans="1:41">
      <c r="A4152" s="6" t="s">
        <v>4694</v>
      </c>
      <c r="B4152">
        <v>2017</v>
      </c>
      <c r="C4152">
        <v>9</v>
      </c>
      <c r="E4152" t="s">
        <v>100</v>
      </c>
      <c r="F4152" t="s">
        <v>101</v>
      </c>
      <c r="G4152" t="s">
        <v>102</v>
      </c>
      <c r="H4152" t="s">
        <v>3804</v>
      </c>
      <c r="I4152">
        <v>2017</v>
      </c>
      <c r="J4152">
        <v>3</v>
      </c>
      <c r="K4152" s="6">
        <v>43008</v>
      </c>
      <c r="L4152">
        <v>0</v>
      </c>
      <c r="M4152">
        <v>0</v>
      </c>
      <c r="N4152" t="s">
        <v>178</v>
      </c>
      <c r="O4152" s="8">
        <v>1.98</v>
      </c>
      <c r="P4152" s="8">
        <v>1.9</v>
      </c>
      <c r="Q4152" s="8">
        <v>1.73</v>
      </c>
      <c r="R4152" s="8">
        <v>2.2799999999999998</v>
      </c>
      <c r="S4152" s="8">
        <v>1.1399999999999999</v>
      </c>
      <c r="T4152" s="8">
        <v>3.2</v>
      </c>
      <c r="U4152" s="8">
        <v>0.4</v>
      </c>
      <c r="V4152" s="9">
        <v>34</v>
      </c>
      <c r="W4152" s="8">
        <v>0.54999999999999982</v>
      </c>
      <c r="X4152" s="8">
        <v>2.0600000000000005</v>
      </c>
      <c r="Y4152" s="8">
        <v>8.0000000000000071E-2</v>
      </c>
      <c r="Z4152" s="8">
        <v>-0.10000000000000009</v>
      </c>
      <c r="AA4152">
        <v>-5.0000000000000044E-2</v>
      </c>
      <c r="AF4152" t="s">
        <v>3906</v>
      </c>
      <c r="AG4152" t="s">
        <v>106</v>
      </c>
      <c r="AH4152" t="s">
        <v>107</v>
      </c>
      <c r="AI4152" t="s">
        <v>108</v>
      </c>
      <c r="AJ4152" s="7">
        <v>43008</v>
      </c>
      <c r="AK4152" t="s">
        <v>4695</v>
      </c>
      <c r="AL4152" t="s">
        <v>109</v>
      </c>
      <c r="AM4152" t="s">
        <v>3806</v>
      </c>
      <c r="AN4152" t="s">
        <v>4702</v>
      </c>
      <c r="AO4152" t="str">
        <f>TEXT(A4152,"yyyy-mm-dd")</f>
        <v>2017-09-30</v>
      </c>
    </row>
    <row r="4153" spans="1:41">
      <c r="A4153" s="6" t="s">
        <v>4694</v>
      </c>
      <c r="B4153">
        <v>2017</v>
      </c>
      <c r="C4153">
        <v>9</v>
      </c>
      <c r="E4153" t="s">
        <v>2685</v>
      </c>
      <c r="F4153" t="s">
        <v>101</v>
      </c>
      <c r="G4153" t="s">
        <v>774</v>
      </c>
      <c r="H4153" t="s">
        <v>2686</v>
      </c>
      <c r="K4153" s="6"/>
      <c r="O4153" s="8">
        <v>2.75</v>
      </c>
      <c r="P4153" s="8">
        <v>2.7</v>
      </c>
      <c r="Q4153" s="8">
        <v>2.5</v>
      </c>
      <c r="R4153" s="8">
        <v>3</v>
      </c>
      <c r="S4153" s="8">
        <v>2.1</v>
      </c>
      <c r="T4153" s="8">
        <v>3.4</v>
      </c>
      <c r="U4153" s="8">
        <v>0.36</v>
      </c>
      <c r="V4153" s="9">
        <v>24</v>
      </c>
      <c r="W4153" s="8">
        <v>0.5</v>
      </c>
      <c r="X4153" s="8">
        <v>1.2999999999999998</v>
      </c>
      <c r="Y4153" s="8">
        <v>4.9999999999999822E-2</v>
      </c>
      <c r="Z4153" s="8">
        <v>-9.9999999999999645E-2</v>
      </c>
      <c r="AA4153">
        <v>0.10000000000000009</v>
      </c>
      <c r="AF4153" t="s">
        <v>2687</v>
      </c>
      <c r="AG4153" t="s">
        <v>2688</v>
      </c>
      <c r="AH4153" t="s">
        <v>2689</v>
      </c>
      <c r="AI4153" t="s">
        <v>2690</v>
      </c>
      <c r="AJ4153" s="7"/>
      <c r="AK4153" t="s">
        <v>4695</v>
      </c>
      <c r="AL4153" t="s">
        <v>109</v>
      </c>
      <c r="AM4153" t="s">
        <v>2686</v>
      </c>
      <c r="AN4153" t="s">
        <v>4724</v>
      </c>
      <c r="AO4153" t="str">
        <f>TEXT(A4153,"yyyy-mm-dd")</f>
        <v>2017-09-30</v>
      </c>
    </row>
    <row r="4154" spans="1:41">
      <c r="A4154" s="6" t="s">
        <v>4694</v>
      </c>
      <c r="B4154">
        <v>2017</v>
      </c>
      <c r="C4154">
        <v>9</v>
      </c>
      <c r="E4154" t="s">
        <v>81</v>
      </c>
      <c r="F4154" t="s">
        <v>82</v>
      </c>
      <c r="G4154" t="s">
        <v>83</v>
      </c>
      <c r="H4154" t="s">
        <v>4360</v>
      </c>
      <c r="I4154">
        <v>2019</v>
      </c>
      <c r="K4154" s="6">
        <v>43830</v>
      </c>
      <c r="L4154">
        <v>27</v>
      </c>
      <c r="N4154" t="s">
        <v>604</v>
      </c>
      <c r="O4154" s="8">
        <v>3.55</v>
      </c>
      <c r="P4154" s="8">
        <v>3.5</v>
      </c>
      <c r="Q4154" s="8">
        <v>3.3</v>
      </c>
      <c r="R4154" s="8">
        <v>3.67</v>
      </c>
      <c r="S4154" s="8">
        <v>2.8</v>
      </c>
      <c r="T4154" s="8">
        <v>5.5</v>
      </c>
      <c r="U4154" s="8">
        <v>0.51</v>
      </c>
      <c r="V4154" s="9">
        <v>34</v>
      </c>
      <c r="W4154" s="8">
        <v>0.37000000000000011</v>
      </c>
      <c r="X4154" s="8">
        <v>2.7</v>
      </c>
      <c r="Y4154" s="8">
        <v>4.9999999999999822E-2</v>
      </c>
      <c r="Z4154" s="8">
        <v>0</v>
      </c>
      <c r="AA4154">
        <v>-2.0000000000000018E-2</v>
      </c>
      <c r="AF4154" t="s">
        <v>4361</v>
      </c>
      <c r="AG4154" t="s">
        <v>87</v>
      </c>
      <c r="AH4154" t="s">
        <v>88</v>
      </c>
      <c r="AI4154" t="s">
        <v>359</v>
      </c>
      <c r="AJ4154" s="7">
        <v>43830</v>
      </c>
      <c r="AK4154" t="s">
        <v>4695</v>
      </c>
      <c r="AL4154" t="s">
        <v>91</v>
      </c>
      <c r="AM4154" t="s">
        <v>4362</v>
      </c>
      <c r="AN4154" t="s">
        <v>4698</v>
      </c>
      <c r="AO4154" t="str">
        <f>TEXT(A4154,"yyyy-mm-dd")</f>
        <v>2017-09-30</v>
      </c>
    </row>
    <row r="4155" spans="1:41">
      <c r="A4155" s="6" t="s">
        <v>4694</v>
      </c>
      <c r="B4155">
        <v>2017</v>
      </c>
      <c r="C4155">
        <v>9</v>
      </c>
      <c r="E4155" t="s">
        <v>392</v>
      </c>
      <c r="F4155" t="s">
        <v>82</v>
      </c>
      <c r="G4155" t="s">
        <v>83</v>
      </c>
      <c r="H4155" t="s">
        <v>4360</v>
      </c>
      <c r="I4155">
        <v>2019</v>
      </c>
      <c r="K4155" s="6">
        <v>43830</v>
      </c>
      <c r="L4155">
        <v>27</v>
      </c>
      <c r="N4155" t="s">
        <v>604</v>
      </c>
      <c r="O4155" s="8">
        <v>3.43</v>
      </c>
      <c r="P4155" s="8">
        <v>3.38</v>
      </c>
      <c r="Q4155" s="8">
        <v>3.21</v>
      </c>
      <c r="R4155" s="8">
        <v>3.52</v>
      </c>
      <c r="S4155" s="8">
        <v>2.85</v>
      </c>
      <c r="T4155" s="8">
        <v>5.2</v>
      </c>
      <c r="U4155" s="8">
        <v>0.41</v>
      </c>
      <c r="V4155" s="9">
        <v>30</v>
      </c>
      <c r="W4155" s="8">
        <v>0.31000000000000005</v>
      </c>
      <c r="X4155" s="8">
        <v>2.35</v>
      </c>
      <c r="Y4155" s="8">
        <v>5.0000000000000266E-2</v>
      </c>
      <c r="Z4155" s="8">
        <v>8.0000000000000071E-2</v>
      </c>
      <c r="AA4155">
        <v>-9.9999999999997868E-3</v>
      </c>
      <c r="AF4155" t="s">
        <v>4361</v>
      </c>
      <c r="AG4155" t="s">
        <v>87</v>
      </c>
      <c r="AH4155" t="s">
        <v>88</v>
      </c>
      <c r="AI4155" t="s">
        <v>359</v>
      </c>
      <c r="AJ4155" s="7">
        <v>43830</v>
      </c>
      <c r="AK4155" t="s">
        <v>4695</v>
      </c>
      <c r="AL4155" t="s">
        <v>393</v>
      </c>
      <c r="AM4155" t="s">
        <v>4362</v>
      </c>
      <c r="AN4155" t="s">
        <v>4701</v>
      </c>
      <c r="AO4155" t="str">
        <f>TEXT(A4155,"yyyy-mm-dd")</f>
        <v>2017-09-30</v>
      </c>
    </row>
    <row r="4156" spans="1:41">
      <c r="A4156" s="6" t="s">
        <v>4694</v>
      </c>
      <c r="B4156">
        <v>2017</v>
      </c>
      <c r="C4156">
        <v>9</v>
      </c>
      <c r="E4156" t="s">
        <v>81</v>
      </c>
      <c r="F4156" t="s">
        <v>82</v>
      </c>
      <c r="G4156" t="s">
        <v>83</v>
      </c>
      <c r="H4156" t="s">
        <v>3889</v>
      </c>
      <c r="I4156">
        <v>2018</v>
      </c>
      <c r="K4156" s="6">
        <v>43465</v>
      </c>
      <c r="L4156">
        <v>15</v>
      </c>
      <c r="N4156" t="s">
        <v>236</v>
      </c>
      <c r="O4156" s="8">
        <v>3.84</v>
      </c>
      <c r="P4156" s="8">
        <v>3.79</v>
      </c>
      <c r="Q4156" s="8">
        <v>3.57</v>
      </c>
      <c r="R4156" s="8">
        <v>4.0199999999999996</v>
      </c>
      <c r="S4156" s="8">
        <v>3.1</v>
      </c>
      <c r="T4156" s="8">
        <v>5.12</v>
      </c>
      <c r="U4156" s="8">
        <v>0.44</v>
      </c>
      <c r="V4156" s="9">
        <v>36</v>
      </c>
      <c r="W4156" s="8">
        <v>0.44999999999999973</v>
      </c>
      <c r="X4156" s="8">
        <v>2.02</v>
      </c>
      <c r="Y4156" s="8">
        <v>4.9999999999999822E-2</v>
      </c>
      <c r="Z4156" s="8">
        <v>-9.9999999999997868E-3</v>
      </c>
      <c r="AA4156">
        <v>-7.0000000000000284E-2</v>
      </c>
      <c r="AF4156" t="s">
        <v>3890</v>
      </c>
      <c r="AG4156" t="s">
        <v>87</v>
      </c>
      <c r="AH4156" t="s">
        <v>88</v>
      </c>
      <c r="AI4156" t="s">
        <v>97</v>
      </c>
      <c r="AJ4156" s="7">
        <v>43465</v>
      </c>
      <c r="AK4156" t="s">
        <v>4695</v>
      </c>
      <c r="AL4156" t="s">
        <v>91</v>
      </c>
      <c r="AM4156" t="s">
        <v>3891</v>
      </c>
      <c r="AN4156" t="s">
        <v>4697</v>
      </c>
      <c r="AO4156" t="str">
        <f>TEXT(A4156,"yyyy-mm-dd")</f>
        <v>2017-09-30</v>
      </c>
    </row>
    <row r="4157" spans="1:41">
      <c r="A4157" s="6" t="s">
        <v>4694</v>
      </c>
      <c r="B4157">
        <v>2017</v>
      </c>
      <c r="C4157">
        <v>9</v>
      </c>
      <c r="E4157" t="s">
        <v>392</v>
      </c>
      <c r="F4157" t="s">
        <v>82</v>
      </c>
      <c r="G4157" t="s">
        <v>83</v>
      </c>
      <c r="H4157" t="s">
        <v>3889</v>
      </c>
      <c r="I4157">
        <v>2018</v>
      </c>
      <c r="K4157" s="6">
        <v>43465</v>
      </c>
      <c r="L4157">
        <v>15</v>
      </c>
      <c r="N4157" t="s">
        <v>236</v>
      </c>
      <c r="O4157" s="8">
        <v>3.72</v>
      </c>
      <c r="P4157" s="8">
        <v>3.65</v>
      </c>
      <c r="Q4157" s="8">
        <v>3.34</v>
      </c>
      <c r="R4157" s="8">
        <v>3.8</v>
      </c>
      <c r="S4157" s="8">
        <v>3.2</v>
      </c>
      <c r="T4157" s="8">
        <v>5.34</v>
      </c>
      <c r="U4157" s="8">
        <v>0.48</v>
      </c>
      <c r="V4157" s="9">
        <v>33</v>
      </c>
      <c r="W4157" s="8">
        <v>0.45999999999999996</v>
      </c>
      <c r="X4157" s="8">
        <v>2.1399999999999997</v>
      </c>
      <c r="Y4157" s="8">
        <v>7.0000000000000284E-2</v>
      </c>
      <c r="Z4157" s="8">
        <v>-2.0000000000000018E-2</v>
      </c>
      <c r="AA4157">
        <v>-2.0000000000000018E-2</v>
      </c>
      <c r="AF4157" t="s">
        <v>3890</v>
      </c>
      <c r="AG4157" t="s">
        <v>87</v>
      </c>
      <c r="AH4157" t="s">
        <v>88</v>
      </c>
      <c r="AI4157" t="s">
        <v>97</v>
      </c>
      <c r="AJ4157" s="7">
        <v>43465</v>
      </c>
      <c r="AK4157" t="s">
        <v>4695</v>
      </c>
      <c r="AL4157" t="s">
        <v>393</v>
      </c>
      <c r="AM4157" t="s">
        <v>3891</v>
      </c>
      <c r="AN4157" t="s">
        <v>4700</v>
      </c>
      <c r="AO4157" t="str">
        <f>TEXT(A4157,"yyyy-mm-dd")</f>
        <v>2017-09-30</v>
      </c>
    </row>
    <row r="4158" spans="1:41">
      <c r="A4158" s="6" t="s">
        <v>4694</v>
      </c>
      <c r="B4158">
        <v>2017</v>
      </c>
      <c r="C4158">
        <v>9</v>
      </c>
      <c r="E4158" t="s">
        <v>81</v>
      </c>
      <c r="F4158" t="s">
        <v>82</v>
      </c>
      <c r="G4158" t="s">
        <v>83</v>
      </c>
      <c r="H4158" t="s">
        <v>3453</v>
      </c>
      <c r="I4158">
        <v>2017</v>
      </c>
      <c r="K4158" s="6">
        <v>43100</v>
      </c>
      <c r="L4158">
        <v>3</v>
      </c>
      <c r="N4158" t="s">
        <v>233</v>
      </c>
      <c r="O4158" s="8">
        <v>6.3</v>
      </c>
      <c r="P4158" s="8">
        <v>6.3</v>
      </c>
      <c r="Q4158" s="8">
        <v>6.22</v>
      </c>
      <c r="R4158" s="8">
        <v>6.4</v>
      </c>
      <c r="S4158" s="8">
        <v>5.7</v>
      </c>
      <c r="T4158" s="8">
        <v>6.6</v>
      </c>
      <c r="U4158" s="8">
        <v>0.17</v>
      </c>
      <c r="V4158" s="9">
        <v>36</v>
      </c>
      <c r="W4158" s="8">
        <v>0.1800000000000006</v>
      </c>
      <c r="X4158" s="8">
        <v>0.89999999999999947</v>
      </c>
      <c r="Y4158" s="8">
        <v>0</v>
      </c>
      <c r="Z4158" s="8">
        <v>4.9999999999999822E-2</v>
      </c>
      <c r="AA4158">
        <v>-8.0000000000000071E-2</v>
      </c>
      <c r="AF4158" t="s">
        <v>3454</v>
      </c>
      <c r="AG4158" t="s">
        <v>87</v>
      </c>
      <c r="AH4158" t="s">
        <v>88</v>
      </c>
      <c r="AI4158" t="s">
        <v>89</v>
      </c>
      <c r="AJ4158" s="7">
        <v>43100</v>
      </c>
      <c r="AK4158" t="s">
        <v>4695</v>
      </c>
      <c r="AL4158" t="s">
        <v>91</v>
      </c>
      <c r="AM4158" t="s">
        <v>3455</v>
      </c>
      <c r="AN4158" t="s">
        <v>4696</v>
      </c>
      <c r="AO4158" t="str">
        <f>TEXT(A4158,"yyyy-mm-dd")</f>
        <v>2017-09-30</v>
      </c>
    </row>
    <row r="4159" spans="1:41">
      <c r="A4159" s="6" t="s">
        <v>4694</v>
      </c>
      <c r="B4159">
        <v>2017</v>
      </c>
      <c r="C4159">
        <v>9</v>
      </c>
      <c r="E4159" t="s">
        <v>392</v>
      </c>
      <c r="F4159" t="s">
        <v>82</v>
      </c>
      <c r="G4159" t="s">
        <v>83</v>
      </c>
      <c r="H4159" t="s">
        <v>3453</v>
      </c>
      <c r="I4159">
        <v>2017</v>
      </c>
      <c r="K4159" s="6">
        <v>43100</v>
      </c>
      <c r="L4159">
        <v>3</v>
      </c>
      <c r="N4159" t="s">
        <v>233</v>
      </c>
      <c r="O4159" s="8">
        <v>4.8899999999999997</v>
      </c>
      <c r="P4159" s="8">
        <v>4.9000000000000004</v>
      </c>
      <c r="Q4159" s="8">
        <v>4.7699999999999996</v>
      </c>
      <c r="R4159" s="8">
        <v>5</v>
      </c>
      <c r="S4159" s="8">
        <v>4.62</v>
      </c>
      <c r="T4159" s="8">
        <v>5.36</v>
      </c>
      <c r="U4159" s="8">
        <v>0.16</v>
      </c>
      <c r="V4159" s="9">
        <v>33</v>
      </c>
      <c r="W4159" s="8">
        <v>0.23000000000000043</v>
      </c>
      <c r="X4159" s="8">
        <v>0.74000000000000021</v>
      </c>
      <c r="Y4159" s="8">
        <v>-1.0000000000000675E-2</v>
      </c>
      <c r="Z4159" s="8">
        <v>-8.9999999999999858E-2</v>
      </c>
      <c r="AA4159">
        <v>0.10000000000000053</v>
      </c>
      <c r="AF4159" t="s">
        <v>3454</v>
      </c>
      <c r="AG4159" t="s">
        <v>87</v>
      </c>
      <c r="AH4159" t="s">
        <v>88</v>
      </c>
      <c r="AI4159" t="s">
        <v>89</v>
      </c>
      <c r="AJ4159" s="7">
        <v>43100</v>
      </c>
      <c r="AK4159" t="s">
        <v>4695</v>
      </c>
      <c r="AL4159" t="s">
        <v>393</v>
      </c>
      <c r="AM4159" t="s">
        <v>3455</v>
      </c>
      <c r="AN4159" t="s">
        <v>4699</v>
      </c>
      <c r="AO4159" t="str">
        <f>TEXT(A4159,"yyyy-mm-dd")</f>
        <v>2017-09-30</v>
      </c>
    </row>
    <row r="4160" spans="1:41">
      <c r="A4160" s="6" t="s">
        <v>4694</v>
      </c>
      <c r="B4160">
        <v>2017</v>
      </c>
      <c r="C4160">
        <v>9</v>
      </c>
      <c r="E4160" t="s">
        <v>81</v>
      </c>
      <c r="F4160" t="s">
        <v>82</v>
      </c>
      <c r="G4160" t="s">
        <v>774</v>
      </c>
      <c r="H4160" t="s">
        <v>775</v>
      </c>
      <c r="K4160" s="6"/>
      <c r="O4160" s="8">
        <v>3.55</v>
      </c>
      <c r="P4160" s="8">
        <v>3.5</v>
      </c>
      <c r="Q4160" s="8">
        <v>3.23</v>
      </c>
      <c r="R4160" s="8">
        <v>3.75</v>
      </c>
      <c r="S4160" s="8">
        <v>3</v>
      </c>
      <c r="T4160" s="8">
        <v>5</v>
      </c>
      <c r="U4160" s="8">
        <v>0.39</v>
      </c>
      <c r="V4160" s="9">
        <v>34</v>
      </c>
      <c r="W4160" s="8">
        <v>0.52</v>
      </c>
      <c r="X4160" s="8">
        <v>2</v>
      </c>
      <c r="Y4160" s="8">
        <v>4.9999999999999822E-2</v>
      </c>
      <c r="Z4160" s="8">
        <v>0</v>
      </c>
      <c r="AA4160">
        <v>0</v>
      </c>
      <c r="AF4160" t="s">
        <v>776</v>
      </c>
      <c r="AG4160" t="s">
        <v>777</v>
      </c>
      <c r="AH4160" t="s">
        <v>778</v>
      </c>
      <c r="AI4160" t="s">
        <v>779</v>
      </c>
      <c r="AJ4160" s="7"/>
      <c r="AK4160" t="s">
        <v>4695</v>
      </c>
      <c r="AL4160" t="s">
        <v>91</v>
      </c>
      <c r="AM4160" t="s">
        <v>775</v>
      </c>
      <c r="AN4160" t="s">
        <v>4720</v>
      </c>
      <c r="AO4160" t="str">
        <f>TEXT(A4160,"yyyy-mm-dd")</f>
        <v>2017-09-30</v>
      </c>
    </row>
    <row r="4161" spans="1:41">
      <c r="A4161" s="6" t="s">
        <v>4694</v>
      </c>
      <c r="B4161">
        <v>2017</v>
      </c>
      <c r="C4161">
        <v>9</v>
      </c>
      <c r="E4161" t="s">
        <v>81</v>
      </c>
      <c r="F4161" t="s">
        <v>82</v>
      </c>
      <c r="G4161" t="s">
        <v>774</v>
      </c>
      <c r="H4161" t="s">
        <v>1536</v>
      </c>
      <c r="K4161" s="6"/>
      <c r="O4161" s="8">
        <v>3.43</v>
      </c>
      <c r="P4161" s="8">
        <v>3.45</v>
      </c>
      <c r="Q4161" s="8">
        <v>3.2</v>
      </c>
      <c r="R4161" s="8">
        <v>3.55</v>
      </c>
      <c r="S4161" s="8">
        <v>3</v>
      </c>
      <c r="T4161" s="8">
        <v>4.5</v>
      </c>
      <c r="U4161" s="8">
        <v>0.34</v>
      </c>
      <c r="V4161" s="9">
        <v>32</v>
      </c>
      <c r="W4161" s="8">
        <v>0.34999999999999964</v>
      </c>
      <c r="X4161" s="8">
        <v>1.5</v>
      </c>
      <c r="Y4161" s="8">
        <v>-2.0000000000000018E-2</v>
      </c>
      <c r="Z4161" s="8">
        <v>5.0000000000000266E-2</v>
      </c>
      <c r="AA4161">
        <v>9.9999999999997868E-3</v>
      </c>
      <c r="AF4161" t="s">
        <v>1537</v>
      </c>
      <c r="AG4161" t="s">
        <v>777</v>
      </c>
      <c r="AH4161" t="s">
        <v>778</v>
      </c>
      <c r="AI4161" t="s">
        <v>1538</v>
      </c>
      <c r="AJ4161" s="7"/>
      <c r="AK4161" t="s">
        <v>4695</v>
      </c>
      <c r="AL4161" t="s">
        <v>91</v>
      </c>
      <c r="AM4161" t="s">
        <v>1536</v>
      </c>
      <c r="AN4161" t="s">
        <v>4721</v>
      </c>
      <c r="AO4161" t="str">
        <f>TEXT(A4161,"yyyy-mm-dd")</f>
        <v>2017-09-30</v>
      </c>
    </row>
    <row r="4162" spans="1:41">
      <c r="A4162" s="6" t="s">
        <v>4694</v>
      </c>
      <c r="B4162">
        <v>2017</v>
      </c>
      <c r="C4162">
        <v>9</v>
      </c>
      <c r="E4162" t="s">
        <v>392</v>
      </c>
      <c r="F4162" t="s">
        <v>82</v>
      </c>
      <c r="G4162" t="s">
        <v>774</v>
      </c>
      <c r="H4162" t="s">
        <v>775</v>
      </c>
      <c r="K4162" s="6"/>
      <c r="O4162" s="8">
        <v>3.49</v>
      </c>
      <c r="P4162" s="8">
        <v>3.4</v>
      </c>
      <c r="Q4162" s="8">
        <v>3.2</v>
      </c>
      <c r="R4162" s="8">
        <v>3.66</v>
      </c>
      <c r="S4162" s="8">
        <v>2.97</v>
      </c>
      <c r="T4162" s="8">
        <v>5</v>
      </c>
      <c r="U4162" s="8">
        <v>0.41</v>
      </c>
      <c r="V4162" s="9">
        <v>27</v>
      </c>
      <c r="W4162" s="8">
        <v>0.45999999999999996</v>
      </c>
      <c r="X4162" s="8">
        <v>2.0299999999999998</v>
      </c>
      <c r="Y4162" s="8">
        <v>9.0000000000000302E-2</v>
      </c>
      <c r="Z4162" s="8">
        <v>0.10000000000000009</v>
      </c>
      <c r="AA4162">
        <v>6.0000000000000053E-2</v>
      </c>
      <c r="AF4162" t="s">
        <v>776</v>
      </c>
      <c r="AG4162" t="s">
        <v>777</v>
      </c>
      <c r="AH4162" t="s">
        <v>778</v>
      </c>
      <c r="AI4162" t="s">
        <v>779</v>
      </c>
      <c r="AJ4162" s="7"/>
      <c r="AK4162" t="s">
        <v>4695</v>
      </c>
      <c r="AL4162" t="s">
        <v>393</v>
      </c>
      <c r="AM4162" t="s">
        <v>775</v>
      </c>
      <c r="AN4162" t="s">
        <v>4722</v>
      </c>
      <c r="AO4162" t="str">
        <f>TEXT(A4162,"yyyy-mm-dd")</f>
        <v>2017-09-30</v>
      </c>
    </row>
    <row r="4163" spans="1:41">
      <c r="A4163" s="6" t="s">
        <v>4694</v>
      </c>
      <c r="B4163">
        <v>2017</v>
      </c>
      <c r="C4163">
        <v>9</v>
      </c>
      <c r="E4163" t="s">
        <v>392</v>
      </c>
      <c r="F4163" t="s">
        <v>82</v>
      </c>
      <c r="G4163" t="s">
        <v>774</v>
      </c>
      <c r="H4163" t="s">
        <v>1536</v>
      </c>
      <c r="K4163" s="6"/>
      <c r="O4163" s="8">
        <v>3.36</v>
      </c>
      <c r="P4163" s="8">
        <v>3.3</v>
      </c>
      <c r="Q4163" s="8">
        <v>3.2</v>
      </c>
      <c r="R4163" s="8">
        <v>3.5</v>
      </c>
      <c r="S4163" s="8">
        <v>2.39</v>
      </c>
      <c r="T4163" s="8">
        <v>4.5</v>
      </c>
      <c r="U4163" s="8">
        <v>0.37</v>
      </c>
      <c r="V4163" s="9">
        <v>25</v>
      </c>
      <c r="W4163" s="8">
        <v>0.29999999999999982</v>
      </c>
      <c r="X4163" s="8">
        <v>2.11</v>
      </c>
      <c r="Y4163" s="8">
        <v>6.0000000000000053E-2</v>
      </c>
      <c r="Z4163" s="8">
        <v>0</v>
      </c>
      <c r="AA4163">
        <v>-0.10000000000000009</v>
      </c>
      <c r="AF4163" t="s">
        <v>1537</v>
      </c>
      <c r="AG4163" t="s">
        <v>777</v>
      </c>
      <c r="AH4163" t="s">
        <v>778</v>
      </c>
      <c r="AI4163" t="s">
        <v>1538</v>
      </c>
      <c r="AJ4163" s="7"/>
      <c r="AK4163" t="s">
        <v>4695</v>
      </c>
      <c r="AL4163" t="s">
        <v>393</v>
      </c>
      <c r="AM4163" t="s">
        <v>1536</v>
      </c>
      <c r="AN4163" t="s">
        <v>4723</v>
      </c>
      <c r="AO4163" t="str">
        <f>TEXT(A4163,"yyyy-mm-dd")</f>
        <v>2017-09-30</v>
      </c>
    </row>
    <row r="4164" spans="1:41">
      <c r="A4164" s="6" t="s">
        <v>4694</v>
      </c>
      <c r="B4164">
        <v>2017</v>
      </c>
      <c r="C4164">
        <v>9</v>
      </c>
      <c r="E4164" t="s">
        <v>112</v>
      </c>
      <c r="F4164" t="s">
        <v>113</v>
      </c>
      <c r="G4164" t="s">
        <v>83</v>
      </c>
      <c r="H4164" t="s">
        <v>4360</v>
      </c>
      <c r="I4164">
        <v>2019</v>
      </c>
      <c r="K4164" s="6">
        <v>43830</v>
      </c>
      <c r="L4164">
        <v>27</v>
      </c>
      <c r="N4164" t="s">
        <v>604</v>
      </c>
      <c r="O4164" s="8">
        <v>6.19</v>
      </c>
      <c r="P4164" s="8">
        <v>6.2</v>
      </c>
      <c r="Q4164" s="8">
        <v>5.55</v>
      </c>
      <c r="R4164" s="8">
        <v>6.7</v>
      </c>
      <c r="S4164" s="8">
        <v>4.5</v>
      </c>
      <c r="T4164" s="8">
        <v>7.85</v>
      </c>
      <c r="U4164" s="8">
        <v>0.82</v>
      </c>
      <c r="V4164" s="9">
        <v>27</v>
      </c>
      <c r="W4164" s="8">
        <v>1.1500000000000004</v>
      </c>
      <c r="X4164" s="8">
        <v>3.3499999999999996</v>
      </c>
      <c r="Y4164" s="8">
        <v>-9.9999999999997868E-3</v>
      </c>
      <c r="Z4164" s="8">
        <v>6.0000000000000497E-2</v>
      </c>
      <c r="AA4164">
        <v>0.11000000000000032</v>
      </c>
      <c r="AF4164" t="s">
        <v>4401</v>
      </c>
      <c r="AG4164" t="s">
        <v>115</v>
      </c>
      <c r="AH4164" t="s">
        <v>116</v>
      </c>
      <c r="AI4164" t="s">
        <v>359</v>
      </c>
      <c r="AJ4164" s="7">
        <v>43830</v>
      </c>
      <c r="AK4164" t="s">
        <v>4695</v>
      </c>
      <c r="AL4164" t="s">
        <v>118</v>
      </c>
      <c r="AM4164" t="s">
        <v>4362</v>
      </c>
      <c r="AN4164" t="s">
        <v>4727</v>
      </c>
      <c r="AO4164" t="str">
        <f>TEXT(A4164,"yyyy-mm-dd")</f>
        <v>2017-09-30</v>
      </c>
    </row>
    <row r="4165" spans="1:41">
      <c r="A4165" s="6" t="s">
        <v>4694</v>
      </c>
      <c r="B4165">
        <v>2017</v>
      </c>
      <c r="C4165">
        <v>9</v>
      </c>
      <c r="E4165" t="s">
        <v>2881</v>
      </c>
      <c r="F4165" t="s">
        <v>113</v>
      </c>
      <c r="G4165" t="s">
        <v>83</v>
      </c>
      <c r="H4165" t="s">
        <v>4360</v>
      </c>
      <c r="I4165">
        <v>2019</v>
      </c>
      <c r="K4165" s="6">
        <v>43830</v>
      </c>
      <c r="L4165">
        <v>27</v>
      </c>
      <c r="N4165" t="s">
        <v>604</v>
      </c>
      <c r="O4165" s="8">
        <v>7.45</v>
      </c>
      <c r="P4165" s="8">
        <v>7.3</v>
      </c>
      <c r="Q4165" s="8">
        <v>7.08</v>
      </c>
      <c r="R4165" s="8">
        <v>7.5</v>
      </c>
      <c r="S4165" s="8">
        <v>6</v>
      </c>
      <c r="T4165" s="8">
        <v>10.5</v>
      </c>
      <c r="U4165" s="8">
        <v>0.95</v>
      </c>
      <c r="V4165" s="9">
        <v>19</v>
      </c>
      <c r="W4165" s="8">
        <v>0.41999999999999993</v>
      </c>
      <c r="X4165" s="8">
        <v>4.5</v>
      </c>
      <c r="Y4165" s="8">
        <v>0.15000000000000036</v>
      </c>
      <c r="Z4165" s="8">
        <v>0.12000000000000011</v>
      </c>
      <c r="AA4165">
        <v>-0.46999999999999975</v>
      </c>
      <c r="AF4165" t="s">
        <v>4406</v>
      </c>
      <c r="AG4165" t="s">
        <v>2883</v>
      </c>
      <c r="AH4165" t="s">
        <v>2884</v>
      </c>
      <c r="AI4165" t="s">
        <v>359</v>
      </c>
      <c r="AJ4165" s="7">
        <v>43830</v>
      </c>
      <c r="AK4165" t="s">
        <v>4695</v>
      </c>
      <c r="AL4165" t="s">
        <v>2885</v>
      </c>
      <c r="AM4165" t="s">
        <v>4362</v>
      </c>
      <c r="AN4165" t="s">
        <v>4730</v>
      </c>
      <c r="AO4165" t="str">
        <f>TEXT(A4165,"yyyy-mm-dd")</f>
        <v>2017-09-30</v>
      </c>
    </row>
    <row r="4166" spans="1:41">
      <c r="A4166" s="6" t="s">
        <v>4694</v>
      </c>
      <c r="B4166">
        <v>2017</v>
      </c>
      <c r="C4166">
        <v>9</v>
      </c>
      <c r="E4166" t="s">
        <v>112</v>
      </c>
      <c r="F4166" t="s">
        <v>113</v>
      </c>
      <c r="G4166" t="s">
        <v>83</v>
      </c>
      <c r="H4166" t="s">
        <v>3889</v>
      </c>
      <c r="I4166">
        <v>2018</v>
      </c>
      <c r="K4166" s="6">
        <v>43465</v>
      </c>
      <c r="L4166">
        <v>15</v>
      </c>
      <c r="N4166" t="s">
        <v>236</v>
      </c>
      <c r="O4166" s="8">
        <v>6.65</v>
      </c>
      <c r="P4166" s="8">
        <v>6.71</v>
      </c>
      <c r="Q4166" s="8">
        <v>6.25</v>
      </c>
      <c r="R4166" s="8">
        <v>6.95</v>
      </c>
      <c r="S4166" s="8">
        <v>5.5</v>
      </c>
      <c r="T4166" s="8">
        <v>7.76</v>
      </c>
      <c r="U4166" s="8">
        <v>0.59</v>
      </c>
      <c r="V4166" s="9">
        <v>29</v>
      </c>
      <c r="W4166" s="8">
        <v>0.70000000000000018</v>
      </c>
      <c r="X4166" s="8">
        <v>2.2599999999999998</v>
      </c>
      <c r="Y4166" s="8">
        <v>-5.9999999999999609E-2</v>
      </c>
      <c r="Z4166" s="8">
        <v>-2.0000000000000462E-2</v>
      </c>
      <c r="AA4166">
        <v>0.16000000000000014</v>
      </c>
      <c r="AF4166" t="s">
        <v>3929</v>
      </c>
      <c r="AG4166" t="s">
        <v>115</v>
      </c>
      <c r="AH4166" t="s">
        <v>116</v>
      </c>
      <c r="AI4166" t="s">
        <v>230</v>
      </c>
      <c r="AJ4166" s="7">
        <v>43465</v>
      </c>
      <c r="AK4166" t="s">
        <v>4695</v>
      </c>
      <c r="AL4166" t="s">
        <v>118</v>
      </c>
      <c r="AM4166" t="s">
        <v>3891</v>
      </c>
      <c r="AN4166" t="s">
        <v>4726</v>
      </c>
      <c r="AO4166" t="str">
        <f>TEXT(A4166,"yyyy-mm-dd")</f>
        <v>2017-09-30</v>
      </c>
    </row>
    <row r="4167" spans="1:41">
      <c r="A4167" s="6" t="s">
        <v>4694</v>
      </c>
      <c r="B4167">
        <v>2017</v>
      </c>
      <c r="C4167">
        <v>9</v>
      </c>
      <c r="E4167" t="s">
        <v>2881</v>
      </c>
      <c r="F4167" t="s">
        <v>113</v>
      </c>
      <c r="G4167" t="s">
        <v>83</v>
      </c>
      <c r="H4167" t="s">
        <v>3889</v>
      </c>
      <c r="I4167">
        <v>2018</v>
      </c>
      <c r="K4167" s="6">
        <v>43465</v>
      </c>
      <c r="L4167">
        <v>15</v>
      </c>
      <c r="N4167" t="s">
        <v>236</v>
      </c>
      <c r="O4167" s="8">
        <v>7.47</v>
      </c>
      <c r="P4167" s="8">
        <v>7.31</v>
      </c>
      <c r="Q4167" s="8">
        <v>7</v>
      </c>
      <c r="R4167" s="8">
        <v>7.97</v>
      </c>
      <c r="S4167" s="8">
        <v>6.5</v>
      </c>
      <c r="T4167" s="8">
        <v>9.5</v>
      </c>
      <c r="U4167" s="8">
        <v>0.7</v>
      </c>
      <c r="V4167" s="9">
        <v>22</v>
      </c>
      <c r="W4167" s="8">
        <v>0.96999999999999975</v>
      </c>
      <c r="X4167" s="8">
        <v>3</v>
      </c>
      <c r="Y4167" s="8">
        <v>0.16000000000000014</v>
      </c>
      <c r="Z4167" s="8">
        <v>5.9999999999999609E-2</v>
      </c>
      <c r="AA4167">
        <v>0.21999999999999975</v>
      </c>
      <c r="AF4167" t="s">
        <v>3934</v>
      </c>
      <c r="AG4167" t="s">
        <v>2883</v>
      </c>
      <c r="AH4167" t="s">
        <v>2884</v>
      </c>
      <c r="AI4167" t="s">
        <v>230</v>
      </c>
      <c r="AJ4167" s="7">
        <v>43465</v>
      </c>
      <c r="AK4167" t="s">
        <v>4695</v>
      </c>
      <c r="AL4167" t="s">
        <v>2885</v>
      </c>
      <c r="AM4167" t="s">
        <v>3891</v>
      </c>
      <c r="AN4167" t="s">
        <v>4729</v>
      </c>
      <c r="AO4167" t="str">
        <f>TEXT(A4167,"yyyy-mm-dd")</f>
        <v>2017-09-30</v>
      </c>
    </row>
    <row r="4168" spans="1:41">
      <c r="A4168" s="6" t="s">
        <v>4694</v>
      </c>
      <c r="B4168">
        <v>2017</v>
      </c>
      <c r="C4168">
        <v>9</v>
      </c>
      <c r="E4168" t="s">
        <v>112</v>
      </c>
      <c r="F4168" t="s">
        <v>113</v>
      </c>
      <c r="G4168" t="s">
        <v>83</v>
      </c>
      <c r="H4168" t="s">
        <v>3453</v>
      </c>
      <c r="I4168">
        <v>2017</v>
      </c>
      <c r="K4168" s="6">
        <v>43100</v>
      </c>
      <c r="L4168">
        <v>3</v>
      </c>
      <c r="N4168" t="s">
        <v>233</v>
      </c>
      <c r="O4168" s="8">
        <v>7.04</v>
      </c>
      <c r="P4168" s="8">
        <v>7</v>
      </c>
      <c r="Q4168" s="8">
        <v>7</v>
      </c>
      <c r="R4168" s="8">
        <v>7.03</v>
      </c>
      <c r="S4168" s="8">
        <v>6.82</v>
      </c>
      <c r="T4168" s="8">
        <v>7.35</v>
      </c>
      <c r="U4168" s="8">
        <v>0.11</v>
      </c>
      <c r="V4168" s="9">
        <v>29</v>
      </c>
      <c r="W4168" s="8">
        <v>3.0000000000000249E-2</v>
      </c>
      <c r="X4168" s="8">
        <v>0.52999999999999936</v>
      </c>
      <c r="Y4168" s="8">
        <v>4.0000000000000036E-2</v>
      </c>
      <c r="Z4168" s="8">
        <v>-9.9999999999997868E-3</v>
      </c>
      <c r="AA4168">
        <v>-4.9999999999999822E-2</v>
      </c>
      <c r="AF4168" t="s">
        <v>3493</v>
      </c>
      <c r="AG4168" t="s">
        <v>115</v>
      </c>
      <c r="AH4168" t="s">
        <v>116</v>
      </c>
      <c r="AI4168" t="s">
        <v>117</v>
      </c>
      <c r="AJ4168" s="7">
        <v>43100</v>
      </c>
      <c r="AK4168" t="s">
        <v>4695</v>
      </c>
      <c r="AL4168" t="s">
        <v>118</v>
      </c>
      <c r="AM4168" t="s">
        <v>3455</v>
      </c>
      <c r="AN4168" t="s">
        <v>4725</v>
      </c>
      <c r="AO4168" t="str">
        <f>TEXT(A4168,"yyyy-mm-dd")</f>
        <v>2017-09-30</v>
      </c>
    </row>
    <row r="4169" spans="1:41">
      <c r="A4169" s="6" t="s">
        <v>4694</v>
      </c>
      <c r="B4169">
        <v>2017</v>
      </c>
      <c r="C4169">
        <v>9</v>
      </c>
      <c r="E4169" t="s">
        <v>2881</v>
      </c>
      <c r="F4169" t="s">
        <v>113</v>
      </c>
      <c r="G4169" t="s">
        <v>83</v>
      </c>
      <c r="H4169" t="s">
        <v>3453</v>
      </c>
      <c r="I4169">
        <v>2017</v>
      </c>
      <c r="K4169" s="6">
        <v>43100</v>
      </c>
      <c r="L4169">
        <v>3</v>
      </c>
      <c r="N4169" t="s">
        <v>233</v>
      </c>
      <c r="O4169" s="8">
        <v>7.41</v>
      </c>
      <c r="P4169" s="8">
        <v>7.2</v>
      </c>
      <c r="Q4169" s="8">
        <v>6.99</v>
      </c>
      <c r="R4169" s="8">
        <v>7.6</v>
      </c>
      <c r="S4169" s="8">
        <v>6.8</v>
      </c>
      <c r="T4169" s="8">
        <v>9</v>
      </c>
      <c r="U4169" s="8">
        <v>0.62</v>
      </c>
      <c r="V4169" s="9">
        <v>22</v>
      </c>
      <c r="W4169" s="8">
        <v>0.60999999999999943</v>
      </c>
      <c r="X4169" s="8">
        <v>2.2000000000000002</v>
      </c>
      <c r="Y4169" s="8">
        <v>0.20999999999999996</v>
      </c>
      <c r="Z4169" s="8">
        <v>-1.9999999999999574E-2</v>
      </c>
      <c r="AA4169">
        <v>5.9999999999999609E-2</v>
      </c>
      <c r="AF4169" t="s">
        <v>3498</v>
      </c>
      <c r="AG4169" t="s">
        <v>2883</v>
      </c>
      <c r="AH4169" t="s">
        <v>2884</v>
      </c>
      <c r="AI4169" t="s">
        <v>117</v>
      </c>
      <c r="AJ4169" s="7">
        <v>43100</v>
      </c>
      <c r="AK4169" t="s">
        <v>4695</v>
      </c>
      <c r="AL4169" t="s">
        <v>2885</v>
      </c>
      <c r="AM4169" t="s">
        <v>3455</v>
      </c>
      <c r="AN4169" t="s">
        <v>4728</v>
      </c>
      <c r="AO4169" t="str">
        <f>TEXT(A4169,"yyyy-mm-dd")</f>
        <v>2017-09-30</v>
      </c>
    </row>
    <row r="4170" spans="1:41">
      <c r="A4170" s="6" t="s">
        <v>4731</v>
      </c>
      <c r="B4170">
        <v>2017</v>
      </c>
      <c r="C4170">
        <v>10</v>
      </c>
      <c r="E4170" t="s">
        <v>1907</v>
      </c>
      <c r="F4170" t="s">
        <v>1908</v>
      </c>
      <c r="G4170" t="s">
        <v>102</v>
      </c>
      <c r="H4170" t="s">
        <v>4716</v>
      </c>
      <c r="I4170">
        <v>2019</v>
      </c>
      <c r="J4170">
        <v>3</v>
      </c>
      <c r="K4170" s="6">
        <v>43738</v>
      </c>
      <c r="L4170">
        <v>23</v>
      </c>
      <c r="M4170">
        <v>8</v>
      </c>
      <c r="N4170" t="s">
        <v>95</v>
      </c>
      <c r="O4170" s="8">
        <v>6.19</v>
      </c>
      <c r="P4170" s="8">
        <v>6</v>
      </c>
      <c r="Q4170" s="8">
        <v>5.5</v>
      </c>
      <c r="R4170" s="8">
        <v>6.63</v>
      </c>
      <c r="S4170" s="8">
        <v>5.25</v>
      </c>
      <c r="T4170" s="8">
        <v>8.5</v>
      </c>
      <c r="U4170" s="8">
        <v>0.81</v>
      </c>
      <c r="V4170" s="9">
        <v>23</v>
      </c>
      <c r="W4170" s="8">
        <v>1.1299999999999999</v>
      </c>
      <c r="X4170" s="8">
        <v>3.25</v>
      </c>
      <c r="Y4170" s="8">
        <v>0.19000000000000039</v>
      </c>
      <c r="Z4170" s="8">
        <v>9.9999999999999645E-2</v>
      </c>
      <c r="AA4170">
        <v>0.12999999999999989</v>
      </c>
      <c r="AF4170" t="s">
        <v>4717</v>
      </c>
      <c r="AG4170" t="s">
        <v>1910</v>
      </c>
      <c r="AH4170" t="s">
        <v>1911</v>
      </c>
      <c r="AI4170" t="s">
        <v>1944</v>
      </c>
      <c r="AJ4170" s="7">
        <v>43738</v>
      </c>
      <c r="AK4170" t="s">
        <v>4732</v>
      </c>
      <c r="AL4170" t="s">
        <v>1908</v>
      </c>
      <c r="AM4170" t="s">
        <v>4718</v>
      </c>
      <c r="AN4170" t="s">
        <v>4752</v>
      </c>
      <c r="AO4170" t="str">
        <f>TEXT(A4170,"yyyy-mm-dd")</f>
        <v>2017-10-31</v>
      </c>
    </row>
    <row r="4171" spans="1:41">
      <c r="A4171" s="6" t="s">
        <v>4731</v>
      </c>
      <c r="B4171">
        <v>2017</v>
      </c>
      <c r="C4171">
        <v>10</v>
      </c>
      <c r="E4171" t="s">
        <v>1907</v>
      </c>
      <c r="F4171" t="s">
        <v>1908</v>
      </c>
      <c r="G4171" t="s">
        <v>102</v>
      </c>
      <c r="H4171" t="s">
        <v>4612</v>
      </c>
      <c r="I4171">
        <v>2019</v>
      </c>
      <c r="J4171">
        <v>2</v>
      </c>
      <c r="K4171" s="6">
        <v>43646</v>
      </c>
      <c r="L4171">
        <v>20</v>
      </c>
      <c r="M4171">
        <v>7</v>
      </c>
      <c r="N4171" t="s">
        <v>185</v>
      </c>
      <c r="O4171" s="8">
        <v>6.24</v>
      </c>
      <c r="P4171" s="8">
        <v>6.25</v>
      </c>
      <c r="Q4171" s="8">
        <v>5.5</v>
      </c>
      <c r="R4171" s="8">
        <v>6.63</v>
      </c>
      <c r="S4171" s="8">
        <v>5</v>
      </c>
      <c r="T4171" s="8">
        <v>8.25</v>
      </c>
      <c r="U4171" s="8">
        <v>0.79</v>
      </c>
      <c r="V4171" s="9">
        <v>23</v>
      </c>
      <c r="W4171" s="8">
        <v>1.1299999999999999</v>
      </c>
      <c r="X4171" s="8">
        <v>3.25</v>
      </c>
      <c r="Y4171" s="8">
        <v>-9.9999999999997868E-3</v>
      </c>
      <c r="Z4171" s="8">
        <v>0.12000000000000011</v>
      </c>
      <c r="AA4171">
        <v>0.12999999999999989</v>
      </c>
      <c r="AF4171" t="s">
        <v>4613</v>
      </c>
      <c r="AG4171" t="s">
        <v>1910</v>
      </c>
      <c r="AH4171" t="s">
        <v>1911</v>
      </c>
      <c r="AI4171" t="s">
        <v>1939</v>
      </c>
      <c r="AJ4171" s="7">
        <v>43646</v>
      </c>
      <c r="AK4171" t="s">
        <v>4732</v>
      </c>
      <c r="AL4171" t="s">
        <v>1908</v>
      </c>
      <c r="AM4171" t="s">
        <v>4614</v>
      </c>
      <c r="AN4171" t="s">
        <v>4751</v>
      </c>
      <c r="AO4171" t="str">
        <f>TEXT(A4171,"yyyy-mm-dd")</f>
        <v>2017-10-31</v>
      </c>
    </row>
    <row r="4172" spans="1:41">
      <c r="A4172" s="6" t="s">
        <v>4731</v>
      </c>
      <c r="B4172">
        <v>2017</v>
      </c>
      <c r="C4172">
        <v>10</v>
      </c>
      <c r="E4172" t="s">
        <v>1907</v>
      </c>
      <c r="F4172" t="s">
        <v>1908</v>
      </c>
      <c r="G4172" t="s">
        <v>102</v>
      </c>
      <c r="H4172" t="s">
        <v>4502</v>
      </c>
      <c r="I4172">
        <v>2019</v>
      </c>
      <c r="J4172">
        <v>1</v>
      </c>
      <c r="K4172" s="6">
        <v>43555</v>
      </c>
      <c r="L4172">
        <v>17</v>
      </c>
      <c r="M4172">
        <v>6</v>
      </c>
      <c r="N4172" t="s">
        <v>214</v>
      </c>
      <c r="O4172" s="8">
        <v>6.41</v>
      </c>
      <c r="P4172" s="8">
        <v>6.38</v>
      </c>
      <c r="Q4172" s="8">
        <v>5.94</v>
      </c>
      <c r="R4172" s="8">
        <v>6.81</v>
      </c>
      <c r="S4172" s="8">
        <v>5</v>
      </c>
      <c r="T4172" s="8">
        <v>8.25</v>
      </c>
      <c r="U4172" s="8">
        <v>0.75</v>
      </c>
      <c r="V4172" s="9">
        <v>24</v>
      </c>
      <c r="W4172" s="8">
        <v>0.86999999999999922</v>
      </c>
      <c r="X4172" s="8">
        <v>3.25</v>
      </c>
      <c r="Y4172" s="8">
        <v>3.0000000000000249E-2</v>
      </c>
      <c r="Z4172" s="8">
        <v>0</v>
      </c>
      <c r="AA4172">
        <v>-7.0000000000001172E-2</v>
      </c>
      <c r="AF4172" t="s">
        <v>4503</v>
      </c>
      <c r="AG4172" t="s">
        <v>1910</v>
      </c>
      <c r="AH4172" t="s">
        <v>1911</v>
      </c>
      <c r="AI4172" t="s">
        <v>1934</v>
      </c>
      <c r="AJ4172" s="7">
        <v>43555</v>
      </c>
      <c r="AK4172" t="s">
        <v>4732</v>
      </c>
      <c r="AL4172" t="s">
        <v>1908</v>
      </c>
      <c r="AM4172" t="s">
        <v>4504</v>
      </c>
      <c r="AN4172" t="s">
        <v>4750</v>
      </c>
      <c r="AO4172" t="str">
        <f>TEXT(A4172,"yyyy-mm-dd")</f>
        <v>2017-10-31</v>
      </c>
    </row>
    <row r="4173" spans="1:41">
      <c r="A4173" s="6" t="s">
        <v>4731</v>
      </c>
      <c r="B4173">
        <v>2017</v>
      </c>
      <c r="C4173">
        <v>10</v>
      </c>
      <c r="E4173" t="s">
        <v>1907</v>
      </c>
      <c r="F4173" t="s">
        <v>1908</v>
      </c>
      <c r="G4173" t="s">
        <v>102</v>
      </c>
      <c r="H4173" t="s">
        <v>4379</v>
      </c>
      <c r="I4173">
        <v>2018</v>
      </c>
      <c r="J4173">
        <v>4</v>
      </c>
      <c r="K4173" s="6">
        <v>43465</v>
      </c>
      <c r="L4173">
        <v>14</v>
      </c>
      <c r="M4173">
        <v>5</v>
      </c>
      <c r="N4173" t="s">
        <v>244</v>
      </c>
      <c r="O4173" s="8">
        <v>6.63</v>
      </c>
      <c r="P4173" s="8">
        <v>6.5</v>
      </c>
      <c r="Q4173" s="8">
        <v>6.25</v>
      </c>
      <c r="R4173" s="8">
        <v>7</v>
      </c>
      <c r="S4173" s="8">
        <v>5</v>
      </c>
      <c r="T4173" s="8">
        <v>8.25</v>
      </c>
      <c r="U4173" s="8">
        <v>0.63</v>
      </c>
      <c r="V4173" s="9">
        <v>28</v>
      </c>
      <c r="W4173" s="8">
        <v>0.75</v>
      </c>
      <c r="X4173" s="8">
        <v>3.25</v>
      </c>
      <c r="Y4173" s="8">
        <v>0.12999999999999989</v>
      </c>
      <c r="Z4173" s="8">
        <v>0</v>
      </c>
      <c r="AA4173">
        <v>0</v>
      </c>
      <c r="AF4173" t="s">
        <v>4391</v>
      </c>
      <c r="AG4173" t="s">
        <v>1910</v>
      </c>
      <c r="AH4173" t="s">
        <v>1911</v>
      </c>
      <c r="AI4173" t="s">
        <v>1929</v>
      </c>
      <c r="AJ4173" s="7">
        <v>43465</v>
      </c>
      <c r="AK4173" t="s">
        <v>4732</v>
      </c>
      <c r="AL4173" t="s">
        <v>1908</v>
      </c>
      <c r="AM4173" t="s">
        <v>4381</v>
      </c>
      <c r="AN4173" t="s">
        <v>4749</v>
      </c>
      <c r="AO4173" t="str">
        <f>TEXT(A4173,"yyyy-mm-dd")</f>
        <v>2017-10-31</v>
      </c>
    </row>
    <row r="4174" spans="1:41">
      <c r="A4174" s="6" t="s">
        <v>4731</v>
      </c>
      <c r="B4174">
        <v>2017</v>
      </c>
      <c r="C4174">
        <v>10</v>
      </c>
      <c r="E4174" t="s">
        <v>1907</v>
      </c>
      <c r="F4174" t="s">
        <v>1908</v>
      </c>
      <c r="G4174" t="s">
        <v>102</v>
      </c>
      <c r="H4174" t="s">
        <v>4240</v>
      </c>
      <c r="I4174">
        <v>2018</v>
      </c>
      <c r="J4174">
        <v>3</v>
      </c>
      <c r="K4174" s="6">
        <v>43373</v>
      </c>
      <c r="L4174">
        <v>11</v>
      </c>
      <c r="M4174">
        <v>4</v>
      </c>
      <c r="N4174" t="s">
        <v>85</v>
      </c>
      <c r="O4174" s="8">
        <v>6.81</v>
      </c>
      <c r="P4174" s="8">
        <v>6.75</v>
      </c>
      <c r="Q4174" s="8">
        <v>6.5</v>
      </c>
      <c r="R4174" s="8">
        <v>7</v>
      </c>
      <c r="S4174" s="8">
        <v>5.5</v>
      </c>
      <c r="T4174" s="8">
        <v>8</v>
      </c>
      <c r="U4174" s="8">
        <v>0.46</v>
      </c>
      <c r="V4174" s="9">
        <v>28</v>
      </c>
      <c r="W4174" s="8">
        <v>0.5</v>
      </c>
      <c r="X4174" s="8">
        <v>2.5</v>
      </c>
      <c r="Y4174" s="8">
        <v>5.9999999999999609E-2</v>
      </c>
      <c r="Z4174" s="8">
        <v>0</v>
      </c>
      <c r="AA4174">
        <v>0</v>
      </c>
      <c r="AF4174" t="s">
        <v>4241</v>
      </c>
      <c r="AG4174" t="s">
        <v>1910</v>
      </c>
      <c r="AH4174" t="s">
        <v>1911</v>
      </c>
      <c r="AI4174" t="s">
        <v>1924</v>
      </c>
      <c r="AJ4174" s="7">
        <v>43373</v>
      </c>
      <c r="AK4174" t="s">
        <v>4732</v>
      </c>
      <c r="AL4174" t="s">
        <v>1908</v>
      </c>
      <c r="AM4174" t="s">
        <v>4242</v>
      </c>
      <c r="AN4174" t="s">
        <v>4748</v>
      </c>
      <c r="AO4174" t="str">
        <f>TEXT(A4174,"yyyy-mm-dd")</f>
        <v>2017-10-31</v>
      </c>
    </row>
    <row r="4175" spans="1:41">
      <c r="A4175" s="6" t="s">
        <v>4731</v>
      </c>
      <c r="B4175">
        <v>2017</v>
      </c>
      <c r="C4175">
        <v>10</v>
      </c>
      <c r="E4175" t="s">
        <v>1907</v>
      </c>
      <c r="F4175" t="s">
        <v>1908</v>
      </c>
      <c r="G4175" t="s">
        <v>102</v>
      </c>
      <c r="H4175" t="s">
        <v>4137</v>
      </c>
      <c r="I4175">
        <v>2018</v>
      </c>
      <c r="J4175">
        <v>2</v>
      </c>
      <c r="K4175" s="6">
        <v>43281</v>
      </c>
      <c r="L4175">
        <v>8</v>
      </c>
      <c r="M4175">
        <v>3</v>
      </c>
      <c r="N4175" t="s">
        <v>182</v>
      </c>
      <c r="O4175" s="8">
        <v>6.99</v>
      </c>
      <c r="P4175" s="8">
        <v>7</v>
      </c>
      <c r="Q4175" s="8">
        <v>7</v>
      </c>
      <c r="R4175" s="8">
        <v>7</v>
      </c>
      <c r="S4175" s="8">
        <v>6</v>
      </c>
      <c r="T4175" s="8">
        <v>7.5</v>
      </c>
      <c r="U4175" s="8">
        <v>0.31</v>
      </c>
      <c r="V4175" s="9">
        <v>28</v>
      </c>
      <c r="W4175" s="8">
        <v>0</v>
      </c>
      <c r="X4175" s="8">
        <v>1.5</v>
      </c>
      <c r="Y4175" s="8">
        <v>-9.9999999999997868E-3</v>
      </c>
      <c r="Z4175" s="8">
        <v>0</v>
      </c>
      <c r="AA4175">
        <v>-5.9999999999999609E-2</v>
      </c>
      <c r="AF4175" t="s">
        <v>4138</v>
      </c>
      <c r="AG4175" t="s">
        <v>1910</v>
      </c>
      <c r="AH4175" t="s">
        <v>1911</v>
      </c>
      <c r="AI4175" t="s">
        <v>1919</v>
      </c>
      <c r="AJ4175" s="7">
        <v>43281</v>
      </c>
      <c r="AK4175" t="s">
        <v>4732</v>
      </c>
      <c r="AL4175" t="s">
        <v>1908</v>
      </c>
      <c r="AM4175" t="s">
        <v>4139</v>
      </c>
      <c r="AN4175" t="s">
        <v>4747</v>
      </c>
      <c r="AO4175" t="str">
        <f>TEXT(A4175,"yyyy-mm-dd")</f>
        <v>2017-10-31</v>
      </c>
    </row>
    <row r="4176" spans="1:41">
      <c r="A4176" s="6" t="s">
        <v>4731</v>
      </c>
      <c r="B4176">
        <v>2017</v>
      </c>
      <c r="C4176">
        <v>10</v>
      </c>
      <c r="E4176" t="s">
        <v>1907</v>
      </c>
      <c r="F4176" t="s">
        <v>1908</v>
      </c>
      <c r="G4176" t="s">
        <v>102</v>
      </c>
      <c r="H4176" t="s">
        <v>4030</v>
      </c>
      <c r="I4176">
        <v>2018</v>
      </c>
      <c r="J4176">
        <v>1</v>
      </c>
      <c r="K4176" s="6">
        <v>43190</v>
      </c>
      <c r="L4176">
        <v>5</v>
      </c>
      <c r="M4176">
        <v>2</v>
      </c>
      <c r="N4176" t="s">
        <v>211</v>
      </c>
      <c r="O4176" s="8">
        <v>7.04</v>
      </c>
      <c r="P4176" s="8">
        <v>7</v>
      </c>
      <c r="Q4176" s="8">
        <v>7</v>
      </c>
      <c r="R4176" s="8">
        <v>7</v>
      </c>
      <c r="S4176" s="8">
        <v>6.5</v>
      </c>
      <c r="T4176" s="8">
        <v>7.5</v>
      </c>
      <c r="U4176" s="8">
        <v>0.2</v>
      </c>
      <c r="V4176" s="9">
        <v>28</v>
      </c>
      <c r="W4176" s="8">
        <v>0</v>
      </c>
      <c r="X4176" s="8">
        <v>1</v>
      </c>
      <c r="Y4176" s="8">
        <v>4.0000000000000036E-2</v>
      </c>
      <c r="Z4176" s="8">
        <v>0</v>
      </c>
      <c r="AA4176">
        <v>0</v>
      </c>
      <c r="AF4176" t="s">
        <v>4031</v>
      </c>
      <c r="AG4176" t="s">
        <v>1910</v>
      </c>
      <c r="AH4176" t="s">
        <v>1911</v>
      </c>
      <c r="AI4176" t="s">
        <v>1915</v>
      </c>
      <c r="AJ4176" s="7">
        <v>43190</v>
      </c>
      <c r="AK4176" t="s">
        <v>4732</v>
      </c>
      <c r="AL4176" t="s">
        <v>1908</v>
      </c>
      <c r="AM4176" t="s">
        <v>4032</v>
      </c>
      <c r="AN4176" t="s">
        <v>4746</v>
      </c>
      <c r="AO4176" t="str">
        <f>TEXT(A4176,"yyyy-mm-dd")</f>
        <v>2017-10-31</v>
      </c>
    </row>
    <row r="4177" spans="1:41">
      <c r="A4177" s="6" t="s">
        <v>4731</v>
      </c>
      <c r="B4177">
        <v>2017</v>
      </c>
      <c r="C4177">
        <v>10</v>
      </c>
      <c r="E4177" t="s">
        <v>1907</v>
      </c>
      <c r="F4177" t="s">
        <v>1908</v>
      </c>
      <c r="G4177" t="s">
        <v>102</v>
      </c>
      <c r="H4177" t="s">
        <v>3908</v>
      </c>
      <c r="I4177">
        <v>2017</v>
      </c>
      <c r="J4177">
        <v>4</v>
      </c>
      <c r="K4177" s="6">
        <v>43100</v>
      </c>
      <c r="L4177">
        <v>2</v>
      </c>
      <c r="M4177">
        <v>1</v>
      </c>
      <c r="N4177" t="s">
        <v>104</v>
      </c>
      <c r="O4177" s="8">
        <v>7.03</v>
      </c>
      <c r="P4177" s="8">
        <v>7</v>
      </c>
      <c r="Q4177" s="8">
        <v>7</v>
      </c>
      <c r="R4177" s="8">
        <v>7</v>
      </c>
      <c r="S4177" s="8">
        <v>7</v>
      </c>
      <c r="T4177" s="8">
        <v>7.25</v>
      </c>
      <c r="U4177" s="8">
        <v>0.08</v>
      </c>
      <c r="V4177" s="9">
        <v>28</v>
      </c>
      <c r="W4177" s="8">
        <v>0</v>
      </c>
      <c r="X4177" s="8">
        <v>0.25</v>
      </c>
      <c r="Y4177" s="8">
        <v>3.0000000000000249E-2</v>
      </c>
      <c r="Z4177" s="8">
        <v>0</v>
      </c>
      <c r="AA4177">
        <v>0</v>
      </c>
      <c r="AF4177" t="s">
        <v>3919</v>
      </c>
      <c r="AG4177" t="s">
        <v>1910</v>
      </c>
      <c r="AH4177" t="s">
        <v>1911</v>
      </c>
      <c r="AI4177" t="s">
        <v>1912</v>
      </c>
      <c r="AJ4177" s="7">
        <v>43100</v>
      </c>
      <c r="AK4177" t="s">
        <v>4732</v>
      </c>
      <c r="AL4177" t="s">
        <v>1908</v>
      </c>
      <c r="AM4177" t="s">
        <v>3910</v>
      </c>
      <c r="AN4177" t="s">
        <v>4745</v>
      </c>
      <c r="AO4177" t="str">
        <f>TEXT(A4177,"yyyy-mm-dd")</f>
        <v>2017-10-31</v>
      </c>
    </row>
    <row r="4178" spans="1:41">
      <c r="A4178" s="6" t="s">
        <v>4731</v>
      </c>
      <c r="B4178">
        <v>2017</v>
      </c>
      <c r="C4178">
        <v>10</v>
      </c>
      <c r="E4178" t="s">
        <v>100</v>
      </c>
      <c r="F4178" t="s">
        <v>101</v>
      </c>
      <c r="G4178" t="s">
        <v>83</v>
      </c>
      <c r="H4178" t="s">
        <v>4360</v>
      </c>
      <c r="I4178">
        <v>2019</v>
      </c>
      <c r="K4178" s="6">
        <v>43830</v>
      </c>
      <c r="L4178">
        <v>26</v>
      </c>
      <c r="N4178" t="s">
        <v>463</v>
      </c>
      <c r="O4178" s="8">
        <v>2.42</v>
      </c>
      <c r="P4178" s="8">
        <v>2.5</v>
      </c>
      <c r="Q4178" s="8">
        <v>2.2000000000000002</v>
      </c>
      <c r="R4178" s="8">
        <v>2.65</v>
      </c>
      <c r="S4178" s="8">
        <v>1.5</v>
      </c>
      <c r="T4178" s="8">
        <v>3.14</v>
      </c>
      <c r="U4178" s="8">
        <v>0.42</v>
      </c>
      <c r="V4178" s="9">
        <v>19</v>
      </c>
      <c r="W4178" s="8">
        <v>0.44999999999999973</v>
      </c>
      <c r="X4178" s="8">
        <v>1.6400000000000001</v>
      </c>
      <c r="Y4178" s="8">
        <v>-8.0000000000000071E-2</v>
      </c>
      <c r="Z4178" s="8">
        <v>4.9999999999999822E-2</v>
      </c>
      <c r="AA4178">
        <v>-0.11000000000000032</v>
      </c>
      <c r="AF4178" t="s">
        <v>10216</v>
      </c>
      <c r="AG4178" t="s">
        <v>9655</v>
      </c>
      <c r="AH4178" t="s">
        <v>9656</v>
      </c>
      <c r="AI4178" t="s">
        <v>9708</v>
      </c>
      <c r="AJ4178" s="7">
        <v>43830</v>
      </c>
      <c r="AK4178" t="s">
        <v>4732</v>
      </c>
      <c r="AL4178" t="s">
        <v>109</v>
      </c>
      <c r="AM4178" t="s">
        <v>4362</v>
      </c>
      <c r="AN4178" t="s">
        <v>10227</v>
      </c>
    </row>
    <row r="4179" spans="1:41">
      <c r="A4179" s="6" t="s">
        <v>4731</v>
      </c>
      <c r="B4179">
        <v>2017</v>
      </c>
      <c r="C4179">
        <v>10</v>
      </c>
      <c r="E4179" t="s">
        <v>100</v>
      </c>
      <c r="F4179" t="s">
        <v>101</v>
      </c>
      <c r="G4179" t="s">
        <v>102</v>
      </c>
      <c r="H4179" t="s">
        <v>4379</v>
      </c>
      <c r="I4179">
        <v>2018</v>
      </c>
      <c r="J4179">
        <v>4</v>
      </c>
      <c r="K4179" s="6">
        <v>43465</v>
      </c>
      <c r="L4179">
        <v>14</v>
      </c>
      <c r="M4179">
        <v>5</v>
      </c>
      <c r="N4179" t="s">
        <v>244</v>
      </c>
      <c r="O4179" s="8">
        <v>2.25</v>
      </c>
      <c r="P4179" s="8">
        <v>2.2999999999999998</v>
      </c>
      <c r="Q4179" s="8">
        <v>2.11</v>
      </c>
      <c r="R4179" s="8">
        <v>2.5</v>
      </c>
      <c r="S4179" s="8">
        <v>0.8</v>
      </c>
      <c r="T4179" s="8">
        <v>3.13</v>
      </c>
      <c r="U4179" s="8">
        <v>0.49</v>
      </c>
      <c r="V4179" s="9">
        <v>30</v>
      </c>
      <c r="W4179" s="8">
        <v>0.39000000000000012</v>
      </c>
      <c r="X4179" s="8">
        <v>2.33</v>
      </c>
      <c r="Y4179" s="8">
        <v>-4.9999999999999822E-2</v>
      </c>
      <c r="Z4179" s="8">
        <v>0</v>
      </c>
      <c r="AA4179">
        <v>-0.18999999999999995</v>
      </c>
      <c r="AF4179" t="s">
        <v>4380</v>
      </c>
      <c r="AG4179" t="s">
        <v>106</v>
      </c>
      <c r="AH4179" t="s">
        <v>107</v>
      </c>
      <c r="AI4179" t="s">
        <v>502</v>
      </c>
      <c r="AJ4179" s="7">
        <v>43465</v>
      </c>
      <c r="AK4179" t="s">
        <v>4732</v>
      </c>
      <c r="AL4179" t="s">
        <v>109</v>
      </c>
      <c r="AM4179" t="s">
        <v>4381</v>
      </c>
      <c r="AN4179" t="s">
        <v>4744</v>
      </c>
      <c r="AO4179" t="str">
        <f>TEXT(A4179,"yyyy-mm-dd")</f>
        <v>2017-10-31</v>
      </c>
    </row>
    <row r="4180" spans="1:41">
      <c r="A4180" s="6" t="s">
        <v>4731</v>
      </c>
      <c r="B4180">
        <v>2017</v>
      </c>
      <c r="C4180">
        <v>10</v>
      </c>
      <c r="E4180" t="s">
        <v>100</v>
      </c>
      <c r="F4180" t="s">
        <v>101</v>
      </c>
      <c r="G4180" t="s">
        <v>83</v>
      </c>
      <c r="H4180" t="s">
        <v>3889</v>
      </c>
      <c r="I4180">
        <v>2018</v>
      </c>
      <c r="K4180" s="6">
        <v>43465</v>
      </c>
      <c r="L4180">
        <v>14</v>
      </c>
      <c r="N4180" t="s">
        <v>244</v>
      </c>
      <c r="O4180" s="8">
        <v>2.25</v>
      </c>
      <c r="P4180" s="8">
        <v>2.2999999999999998</v>
      </c>
      <c r="Q4180" s="8">
        <v>2.1</v>
      </c>
      <c r="R4180" s="8">
        <v>2.48</v>
      </c>
      <c r="S4180" s="8">
        <v>1.5</v>
      </c>
      <c r="T4180" s="8">
        <v>2.74</v>
      </c>
      <c r="U4180" s="8">
        <v>0.31</v>
      </c>
      <c r="V4180" s="9">
        <v>30</v>
      </c>
      <c r="W4180" s="8">
        <v>0.37999999999999989</v>
      </c>
      <c r="X4180" s="8">
        <v>1.2400000000000002</v>
      </c>
      <c r="Y4180" s="8">
        <v>-4.9999999999999822E-2</v>
      </c>
      <c r="Z4180" s="8">
        <v>0</v>
      </c>
      <c r="AA4180">
        <v>-0.12000000000000011</v>
      </c>
      <c r="AF4180" t="s">
        <v>10177</v>
      </c>
      <c r="AG4180" t="s">
        <v>9655</v>
      </c>
      <c r="AH4180" t="s">
        <v>9656</v>
      </c>
      <c r="AI4180" t="s">
        <v>9669</v>
      </c>
      <c r="AJ4180" s="7">
        <v>43465</v>
      </c>
      <c r="AK4180" t="s">
        <v>4732</v>
      </c>
      <c r="AL4180" t="s">
        <v>109</v>
      </c>
      <c r="AM4180" t="s">
        <v>3891</v>
      </c>
      <c r="AN4180" t="s">
        <v>10200</v>
      </c>
    </row>
    <row r="4181" spans="1:41">
      <c r="A4181" s="6" t="s">
        <v>4731</v>
      </c>
      <c r="B4181">
        <v>2017</v>
      </c>
      <c r="C4181">
        <v>10</v>
      </c>
      <c r="E4181" t="s">
        <v>100</v>
      </c>
      <c r="F4181" t="s">
        <v>101</v>
      </c>
      <c r="G4181" t="s">
        <v>102</v>
      </c>
      <c r="H4181" t="s">
        <v>4240</v>
      </c>
      <c r="I4181">
        <v>2018</v>
      </c>
      <c r="J4181">
        <v>3</v>
      </c>
      <c r="K4181" s="6">
        <v>43373</v>
      </c>
      <c r="L4181">
        <v>11</v>
      </c>
      <c r="M4181">
        <v>4</v>
      </c>
      <c r="N4181" t="s">
        <v>85</v>
      </c>
      <c r="O4181" s="8">
        <v>2.33</v>
      </c>
      <c r="P4181" s="8">
        <v>2.4</v>
      </c>
      <c r="Q4181" s="8">
        <v>2.1</v>
      </c>
      <c r="R4181" s="8">
        <v>2.56</v>
      </c>
      <c r="S4181" s="8">
        <v>1</v>
      </c>
      <c r="T4181" s="8">
        <v>3.1</v>
      </c>
      <c r="U4181" s="8">
        <v>0.45</v>
      </c>
      <c r="V4181" s="9">
        <v>30</v>
      </c>
      <c r="W4181" s="8">
        <v>0.45999999999999996</v>
      </c>
      <c r="X4181" s="8">
        <v>2.1</v>
      </c>
      <c r="Y4181" s="8">
        <v>-6.999999999999984E-2</v>
      </c>
      <c r="Z4181" s="8">
        <v>-0.10000000000000009</v>
      </c>
      <c r="AA4181">
        <v>4.0000000000000036E-2</v>
      </c>
      <c r="AF4181" t="s">
        <v>4377</v>
      </c>
      <c r="AG4181" t="s">
        <v>106</v>
      </c>
      <c r="AH4181" t="s">
        <v>107</v>
      </c>
      <c r="AI4181" t="s">
        <v>497</v>
      </c>
      <c r="AJ4181" s="7">
        <v>43373</v>
      </c>
      <c r="AK4181" t="s">
        <v>4732</v>
      </c>
      <c r="AL4181" t="s">
        <v>109</v>
      </c>
      <c r="AM4181" t="s">
        <v>4242</v>
      </c>
      <c r="AN4181" t="s">
        <v>4743</v>
      </c>
      <c r="AO4181" t="str">
        <f>TEXT(A4181,"yyyy-mm-dd")</f>
        <v>2017-10-31</v>
      </c>
    </row>
    <row r="4182" spans="1:41">
      <c r="A4182" s="6" t="s">
        <v>4731</v>
      </c>
      <c r="B4182">
        <v>2017</v>
      </c>
      <c r="C4182">
        <v>10</v>
      </c>
      <c r="E4182" t="s">
        <v>100</v>
      </c>
      <c r="F4182" t="s">
        <v>101</v>
      </c>
      <c r="G4182" t="s">
        <v>102</v>
      </c>
      <c r="H4182" t="s">
        <v>4137</v>
      </c>
      <c r="I4182">
        <v>2018</v>
      </c>
      <c r="J4182">
        <v>2</v>
      </c>
      <c r="K4182" s="6">
        <v>43281</v>
      </c>
      <c r="L4182">
        <v>8</v>
      </c>
      <c r="M4182">
        <v>3</v>
      </c>
      <c r="N4182" t="s">
        <v>182</v>
      </c>
      <c r="O4182" s="8">
        <v>2.35</v>
      </c>
      <c r="P4182" s="8">
        <v>2.4500000000000002</v>
      </c>
      <c r="Q4182" s="8">
        <v>2.0299999999999998</v>
      </c>
      <c r="R4182" s="8">
        <v>2.7</v>
      </c>
      <c r="S4182" s="8">
        <v>1</v>
      </c>
      <c r="T4182" s="8">
        <v>3.1</v>
      </c>
      <c r="U4182" s="8">
        <v>0.52</v>
      </c>
      <c r="V4182" s="9">
        <v>30</v>
      </c>
      <c r="W4182" s="8">
        <v>0.67000000000000037</v>
      </c>
      <c r="X4182" s="8">
        <v>2.1</v>
      </c>
      <c r="Y4182" s="8">
        <v>-0.10000000000000009</v>
      </c>
      <c r="Z4182" s="8">
        <v>0</v>
      </c>
      <c r="AA4182">
        <v>5.0000000000000266E-2</v>
      </c>
      <c r="AF4182" t="s">
        <v>4375</v>
      </c>
      <c r="AG4182" t="s">
        <v>106</v>
      </c>
      <c r="AH4182" t="s">
        <v>107</v>
      </c>
      <c r="AI4182" t="s">
        <v>427</v>
      </c>
      <c r="AJ4182" s="7">
        <v>43281</v>
      </c>
      <c r="AK4182" t="s">
        <v>4732</v>
      </c>
      <c r="AL4182" t="s">
        <v>109</v>
      </c>
      <c r="AM4182" t="s">
        <v>4139</v>
      </c>
      <c r="AN4182" t="s">
        <v>4742</v>
      </c>
      <c r="AO4182" t="str">
        <f>TEXT(A4182,"yyyy-mm-dd")</f>
        <v>2017-10-31</v>
      </c>
    </row>
    <row r="4183" spans="1:41">
      <c r="A4183" s="6" t="s">
        <v>4731</v>
      </c>
      <c r="B4183">
        <v>2017</v>
      </c>
      <c r="C4183">
        <v>10</v>
      </c>
      <c r="E4183" t="s">
        <v>100</v>
      </c>
      <c r="F4183" t="s">
        <v>101</v>
      </c>
      <c r="G4183" t="s">
        <v>102</v>
      </c>
      <c r="H4183" t="s">
        <v>4030</v>
      </c>
      <c r="I4183">
        <v>2018</v>
      </c>
      <c r="J4183">
        <v>1</v>
      </c>
      <c r="K4183" s="6">
        <v>43190</v>
      </c>
      <c r="L4183">
        <v>5</v>
      </c>
      <c r="M4183">
        <v>2</v>
      </c>
      <c r="N4183" t="s">
        <v>211</v>
      </c>
      <c r="O4183" s="8">
        <v>1.86</v>
      </c>
      <c r="P4183" s="8">
        <v>2</v>
      </c>
      <c r="Q4183" s="8">
        <v>1.6</v>
      </c>
      <c r="R4183" s="8">
        <v>2.2000000000000002</v>
      </c>
      <c r="S4183" s="8">
        <v>0.2</v>
      </c>
      <c r="T4183" s="8">
        <v>2.6</v>
      </c>
      <c r="U4183" s="8">
        <v>0.52</v>
      </c>
      <c r="V4183" s="9">
        <v>30</v>
      </c>
      <c r="W4183" s="8">
        <v>0.60000000000000009</v>
      </c>
      <c r="X4183" s="8">
        <v>2.4</v>
      </c>
      <c r="Y4183" s="8">
        <v>-0.1399999999999999</v>
      </c>
      <c r="Z4183" s="8">
        <v>0</v>
      </c>
      <c r="AA4183">
        <v>0</v>
      </c>
      <c r="AF4183" t="s">
        <v>4373</v>
      </c>
      <c r="AG4183" t="s">
        <v>106</v>
      </c>
      <c r="AH4183" t="s">
        <v>107</v>
      </c>
      <c r="AI4183" t="s">
        <v>340</v>
      </c>
      <c r="AJ4183" s="7">
        <v>43190</v>
      </c>
      <c r="AK4183" t="s">
        <v>4732</v>
      </c>
      <c r="AL4183" t="s">
        <v>109</v>
      </c>
      <c r="AM4183" t="s">
        <v>4032</v>
      </c>
      <c r="AN4183" t="s">
        <v>4741</v>
      </c>
      <c r="AO4183" t="str">
        <f>TEXT(A4183,"yyyy-mm-dd")</f>
        <v>2017-10-31</v>
      </c>
    </row>
    <row r="4184" spans="1:41">
      <c r="A4184" s="6" t="s">
        <v>4731</v>
      </c>
      <c r="B4184">
        <v>2017</v>
      </c>
      <c r="C4184">
        <v>10</v>
      </c>
      <c r="E4184" t="s">
        <v>100</v>
      </c>
      <c r="F4184" t="s">
        <v>101</v>
      </c>
      <c r="G4184" t="s">
        <v>102</v>
      </c>
      <c r="H4184" t="s">
        <v>3908</v>
      </c>
      <c r="I4184">
        <v>2017</v>
      </c>
      <c r="J4184">
        <v>4</v>
      </c>
      <c r="K4184" s="6">
        <v>43100</v>
      </c>
      <c r="L4184">
        <v>2</v>
      </c>
      <c r="M4184">
        <v>1</v>
      </c>
      <c r="N4184" t="s">
        <v>104</v>
      </c>
      <c r="O4184" s="8">
        <v>1.94</v>
      </c>
      <c r="P4184" s="8">
        <v>2</v>
      </c>
      <c r="Q4184" s="8">
        <v>1.65</v>
      </c>
      <c r="R4184" s="8">
        <v>2.2000000000000002</v>
      </c>
      <c r="S4184" s="8">
        <v>0.6</v>
      </c>
      <c r="T4184" s="8">
        <v>3.49</v>
      </c>
      <c r="U4184" s="8">
        <v>0.54</v>
      </c>
      <c r="V4184" s="9">
        <v>31</v>
      </c>
      <c r="W4184" s="8">
        <v>0.55000000000000027</v>
      </c>
      <c r="X4184" s="8">
        <v>2.89</v>
      </c>
      <c r="Y4184" s="8">
        <v>-6.0000000000000053E-2</v>
      </c>
      <c r="Z4184" s="8">
        <v>6.0000000000000053E-2</v>
      </c>
      <c r="AA4184">
        <v>7.0000000000000062E-2</v>
      </c>
      <c r="AF4184" t="s">
        <v>3909</v>
      </c>
      <c r="AG4184" t="s">
        <v>106</v>
      </c>
      <c r="AH4184" t="s">
        <v>107</v>
      </c>
      <c r="AI4184" t="s">
        <v>108</v>
      </c>
      <c r="AJ4184" s="7">
        <v>43100</v>
      </c>
      <c r="AK4184" t="s">
        <v>4732</v>
      </c>
      <c r="AL4184" t="s">
        <v>109</v>
      </c>
      <c r="AM4184" t="s">
        <v>3910</v>
      </c>
      <c r="AN4184" t="s">
        <v>4740</v>
      </c>
      <c r="AO4184" t="str">
        <f>TEXT(A4184,"yyyy-mm-dd")</f>
        <v>2017-10-31</v>
      </c>
    </row>
    <row r="4185" spans="1:41">
      <c r="A4185" s="6" t="s">
        <v>4731</v>
      </c>
      <c r="B4185">
        <v>2017</v>
      </c>
      <c r="C4185">
        <v>10</v>
      </c>
      <c r="E4185" t="s">
        <v>100</v>
      </c>
      <c r="F4185" t="s">
        <v>101</v>
      </c>
      <c r="G4185" t="s">
        <v>83</v>
      </c>
      <c r="H4185" t="s">
        <v>3453</v>
      </c>
      <c r="I4185">
        <v>2017</v>
      </c>
      <c r="K4185" s="6">
        <v>43100</v>
      </c>
      <c r="L4185">
        <v>2</v>
      </c>
      <c r="N4185" t="s">
        <v>104</v>
      </c>
      <c r="O4185" s="8">
        <v>2.1</v>
      </c>
      <c r="P4185" s="8">
        <v>2.1</v>
      </c>
      <c r="Q4185" s="8">
        <v>2</v>
      </c>
      <c r="R4185" s="8">
        <v>2.2000000000000002</v>
      </c>
      <c r="S4185" s="8">
        <v>1.77</v>
      </c>
      <c r="T4185" s="8">
        <v>2.5</v>
      </c>
      <c r="U4185" s="8">
        <v>0.16</v>
      </c>
      <c r="V4185" s="9">
        <v>30</v>
      </c>
      <c r="W4185" s="8">
        <v>0.20000000000000018</v>
      </c>
      <c r="X4185" s="8">
        <v>0.73</v>
      </c>
      <c r="Y4185" s="8">
        <v>0</v>
      </c>
      <c r="Z4185" s="8">
        <v>0</v>
      </c>
      <c r="AA4185">
        <v>0</v>
      </c>
      <c r="AF4185" t="s">
        <v>10138</v>
      </c>
      <c r="AG4185" t="s">
        <v>9655</v>
      </c>
      <c r="AH4185" t="s">
        <v>9656</v>
      </c>
      <c r="AI4185" t="s">
        <v>9657</v>
      </c>
      <c r="AJ4185" s="7">
        <v>43100</v>
      </c>
      <c r="AK4185" t="s">
        <v>4732</v>
      </c>
      <c r="AL4185" t="s">
        <v>109</v>
      </c>
      <c r="AM4185" t="s">
        <v>3455</v>
      </c>
      <c r="AN4185" t="s">
        <v>10173</v>
      </c>
    </row>
    <row r="4186" spans="1:41">
      <c r="A4186" s="6" t="s">
        <v>4731</v>
      </c>
      <c r="B4186">
        <v>2017</v>
      </c>
      <c r="C4186">
        <v>10</v>
      </c>
      <c r="E4186" t="s">
        <v>100</v>
      </c>
      <c r="F4186" t="s">
        <v>101</v>
      </c>
      <c r="G4186" t="s">
        <v>102</v>
      </c>
      <c r="H4186" t="s">
        <v>3804</v>
      </c>
      <c r="I4186">
        <v>2017</v>
      </c>
      <c r="J4186">
        <v>3</v>
      </c>
      <c r="K4186" s="6">
        <v>43008</v>
      </c>
      <c r="L4186">
        <v>-1</v>
      </c>
      <c r="M4186">
        <v>0</v>
      </c>
      <c r="N4186" t="s">
        <v>187</v>
      </c>
      <c r="O4186" s="8">
        <v>1.79</v>
      </c>
      <c r="P4186" s="8">
        <v>1.8</v>
      </c>
      <c r="Q4186" s="8">
        <v>1.7</v>
      </c>
      <c r="R4186" s="8">
        <v>2</v>
      </c>
      <c r="S4186" s="8">
        <v>0.2</v>
      </c>
      <c r="T4186" s="8">
        <v>2.5</v>
      </c>
      <c r="U4186" s="8">
        <v>0.41</v>
      </c>
      <c r="V4186" s="9">
        <v>31</v>
      </c>
      <c r="W4186" s="8">
        <v>0.30000000000000004</v>
      </c>
      <c r="X4186" s="8">
        <v>2.2999999999999998</v>
      </c>
      <c r="Y4186" s="8">
        <v>-1.0000000000000009E-2</v>
      </c>
      <c r="Z4186" s="8">
        <v>-9.9999999999999867E-2</v>
      </c>
      <c r="AA4186">
        <v>-0.24999999999999978</v>
      </c>
      <c r="AF4186" t="s">
        <v>3906</v>
      </c>
      <c r="AG4186" t="s">
        <v>106</v>
      </c>
      <c r="AH4186" t="s">
        <v>107</v>
      </c>
      <c r="AI4186" t="s">
        <v>188</v>
      </c>
      <c r="AJ4186" s="7">
        <v>43008</v>
      </c>
      <c r="AK4186" t="s">
        <v>4732</v>
      </c>
      <c r="AL4186" t="s">
        <v>109</v>
      </c>
      <c r="AM4186" t="s">
        <v>3806</v>
      </c>
      <c r="AN4186" t="s">
        <v>4739</v>
      </c>
      <c r="AO4186" t="str">
        <f>TEXT(A4186,"yyyy-mm-dd")</f>
        <v>2017-10-31</v>
      </c>
    </row>
    <row r="4187" spans="1:41">
      <c r="A4187" s="6" t="s">
        <v>4731</v>
      </c>
      <c r="B4187">
        <v>2017</v>
      </c>
      <c r="C4187">
        <v>10</v>
      </c>
      <c r="E4187" t="s">
        <v>2685</v>
      </c>
      <c r="F4187" t="s">
        <v>101</v>
      </c>
      <c r="G4187" t="s">
        <v>774</v>
      </c>
      <c r="H4187" t="s">
        <v>2686</v>
      </c>
      <c r="K4187" s="6"/>
      <c r="O4187" s="8">
        <v>2.71</v>
      </c>
      <c r="P4187" s="8">
        <v>2.6</v>
      </c>
      <c r="Q4187" s="8">
        <v>2.5</v>
      </c>
      <c r="R4187" s="8">
        <v>2.93</v>
      </c>
      <c r="S4187" s="8">
        <v>2.1</v>
      </c>
      <c r="T4187" s="8">
        <v>3.3</v>
      </c>
      <c r="U4187" s="8">
        <v>0.32</v>
      </c>
      <c r="V4187" s="9">
        <v>20</v>
      </c>
      <c r="W4187" s="8">
        <v>0.43000000000000016</v>
      </c>
      <c r="X4187" s="8">
        <v>1.1999999999999997</v>
      </c>
      <c r="Y4187" s="8">
        <v>0.10999999999999988</v>
      </c>
      <c r="Z4187" s="8">
        <v>-0.10000000000000009</v>
      </c>
      <c r="AA4187">
        <v>-6.999999999999984E-2</v>
      </c>
      <c r="AF4187" t="s">
        <v>2687</v>
      </c>
      <c r="AG4187" t="s">
        <v>2688</v>
      </c>
      <c r="AH4187" t="s">
        <v>2689</v>
      </c>
      <c r="AI4187" t="s">
        <v>2690</v>
      </c>
      <c r="AJ4187" s="7"/>
      <c r="AK4187" t="s">
        <v>4732</v>
      </c>
      <c r="AL4187" t="s">
        <v>109</v>
      </c>
      <c r="AM4187" t="s">
        <v>2686</v>
      </c>
      <c r="AN4187" t="s">
        <v>4757</v>
      </c>
      <c r="AO4187" t="str">
        <f>TEXT(A4187,"yyyy-mm-dd")</f>
        <v>2017-10-31</v>
      </c>
    </row>
    <row r="4188" spans="1:41">
      <c r="A4188" s="6" t="s">
        <v>4731</v>
      </c>
      <c r="B4188">
        <v>2017</v>
      </c>
      <c r="C4188">
        <v>10</v>
      </c>
      <c r="E4188" t="s">
        <v>81</v>
      </c>
      <c r="F4188" t="s">
        <v>82</v>
      </c>
      <c r="G4188" t="s">
        <v>83</v>
      </c>
      <c r="H4188" t="s">
        <v>4360</v>
      </c>
      <c r="I4188">
        <v>2019</v>
      </c>
      <c r="K4188" s="6">
        <v>43830</v>
      </c>
      <c r="L4188">
        <v>26</v>
      </c>
      <c r="N4188" t="s">
        <v>463</v>
      </c>
      <c r="O4188" s="8">
        <v>3.59</v>
      </c>
      <c r="P4188" s="8">
        <v>3.5</v>
      </c>
      <c r="Q4188" s="8">
        <v>3.31</v>
      </c>
      <c r="R4188" s="8">
        <v>3.6</v>
      </c>
      <c r="S4188" s="8">
        <v>2.8</v>
      </c>
      <c r="T4188" s="8">
        <v>5.5</v>
      </c>
      <c r="U4188" s="8">
        <v>0.61</v>
      </c>
      <c r="V4188" s="9">
        <v>31</v>
      </c>
      <c r="W4188" s="8">
        <v>0.29000000000000004</v>
      </c>
      <c r="X4188" s="8">
        <v>2.7</v>
      </c>
      <c r="Y4188" s="8">
        <v>8.9999999999999858E-2</v>
      </c>
      <c r="Z4188" s="8">
        <v>0</v>
      </c>
      <c r="AA4188">
        <v>-8.0000000000000071E-2</v>
      </c>
      <c r="AF4188" t="s">
        <v>4361</v>
      </c>
      <c r="AG4188" t="s">
        <v>87</v>
      </c>
      <c r="AH4188" t="s">
        <v>88</v>
      </c>
      <c r="AI4188" t="s">
        <v>359</v>
      </c>
      <c r="AJ4188" s="7">
        <v>43830</v>
      </c>
      <c r="AK4188" t="s">
        <v>4732</v>
      </c>
      <c r="AL4188" t="s">
        <v>91</v>
      </c>
      <c r="AM4188" t="s">
        <v>4362</v>
      </c>
      <c r="AN4188" t="s">
        <v>4735</v>
      </c>
      <c r="AO4188" t="str">
        <f>TEXT(A4188,"yyyy-mm-dd")</f>
        <v>2017-10-31</v>
      </c>
    </row>
    <row r="4189" spans="1:41">
      <c r="A4189" s="6" t="s">
        <v>4731</v>
      </c>
      <c r="B4189">
        <v>2017</v>
      </c>
      <c r="C4189">
        <v>10</v>
      </c>
      <c r="E4189" t="s">
        <v>392</v>
      </c>
      <c r="F4189" t="s">
        <v>82</v>
      </c>
      <c r="G4189" t="s">
        <v>83</v>
      </c>
      <c r="H4189" t="s">
        <v>4360</v>
      </c>
      <c r="I4189">
        <v>2019</v>
      </c>
      <c r="K4189" s="6">
        <v>43830</v>
      </c>
      <c r="L4189">
        <v>26</v>
      </c>
      <c r="N4189" t="s">
        <v>463</v>
      </c>
      <c r="O4189" s="8">
        <v>3.5</v>
      </c>
      <c r="P4189" s="8">
        <v>3.35</v>
      </c>
      <c r="Q4189" s="8">
        <v>3.25</v>
      </c>
      <c r="R4189" s="8">
        <v>3.52</v>
      </c>
      <c r="S4189" s="8">
        <v>3</v>
      </c>
      <c r="T4189" s="8">
        <v>5.2</v>
      </c>
      <c r="U4189" s="8">
        <v>0.49</v>
      </c>
      <c r="V4189" s="9">
        <v>26</v>
      </c>
      <c r="W4189" s="8">
        <v>0.27</v>
      </c>
      <c r="X4189" s="8">
        <v>2.2000000000000002</v>
      </c>
      <c r="Y4189" s="8">
        <v>0.14999999999999991</v>
      </c>
      <c r="Z4189" s="8">
        <v>-2.9999999999999805E-2</v>
      </c>
      <c r="AA4189">
        <v>-4.0000000000000036E-2</v>
      </c>
      <c r="AF4189" t="s">
        <v>4361</v>
      </c>
      <c r="AG4189" t="s">
        <v>87</v>
      </c>
      <c r="AH4189" t="s">
        <v>88</v>
      </c>
      <c r="AI4189" t="s">
        <v>359</v>
      </c>
      <c r="AJ4189" s="7">
        <v>43830</v>
      </c>
      <c r="AK4189" t="s">
        <v>4732</v>
      </c>
      <c r="AL4189" t="s">
        <v>393</v>
      </c>
      <c r="AM4189" t="s">
        <v>4362</v>
      </c>
      <c r="AN4189" t="s">
        <v>4738</v>
      </c>
      <c r="AO4189" t="str">
        <f>TEXT(A4189,"yyyy-mm-dd")</f>
        <v>2017-10-31</v>
      </c>
    </row>
    <row r="4190" spans="1:41">
      <c r="A4190" s="6" t="s">
        <v>4731</v>
      </c>
      <c r="B4190">
        <v>2017</v>
      </c>
      <c r="C4190">
        <v>10</v>
      </c>
      <c r="E4190" t="s">
        <v>81</v>
      </c>
      <c r="F4190" t="s">
        <v>82</v>
      </c>
      <c r="G4190" t="s">
        <v>83</v>
      </c>
      <c r="H4190" t="s">
        <v>3889</v>
      </c>
      <c r="I4190">
        <v>2018</v>
      </c>
      <c r="K4190" s="6">
        <v>43465</v>
      </c>
      <c r="L4190">
        <v>14</v>
      </c>
      <c r="N4190" t="s">
        <v>244</v>
      </c>
      <c r="O4190" s="8">
        <v>3.85</v>
      </c>
      <c r="P4190" s="8">
        <v>3.8</v>
      </c>
      <c r="Q4190" s="8">
        <v>3.59</v>
      </c>
      <c r="R4190" s="8">
        <v>3.99</v>
      </c>
      <c r="S4190" s="8">
        <v>3.1</v>
      </c>
      <c r="T4190" s="8">
        <v>5</v>
      </c>
      <c r="U4190" s="8">
        <v>0.43</v>
      </c>
      <c r="V4190" s="9">
        <v>34</v>
      </c>
      <c r="W4190" s="8">
        <v>0.40000000000000036</v>
      </c>
      <c r="X4190" s="8">
        <v>1.9</v>
      </c>
      <c r="Y4190" s="8">
        <v>5.0000000000000266E-2</v>
      </c>
      <c r="Z4190" s="8">
        <v>9.9999999999997868E-3</v>
      </c>
      <c r="AA4190">
        <v>-4.9999999999999378E-2</v>
      </c>
      <c r="AF4190" t="s">
        <v>3890</v>
      </c>
      <c r="AG4190" t="s">
        <v>87</v>
      </c>
      <c r="AH4190" t="s">
        <v>88</v>
      </c>
      <c r="AI4190" t="s">
        <v>97</v>
      </c>
      <c r="AJ4190" s="7">
        <v>43465</v>
      </c>
      <c r="AK4190" t="s">
        <v>4732</v>
      </c>
      <c r="AL4190" t="s">
        <v>91</v>
      </c>
      <c r="AM4190" t="s">
        <v>3891</v>
      </c>
      <c r="AN4190" t="s">
        <v>4734</v>
      </c>
      <c r="AO4190" t="str">
        <f>TEXT(A4190,"yyyy-mm-dd")</f>
        <v>2017-10-31</v>
      </c>
    </row>
    <row r="4191" spans="1:41">
      <c r="A4191" s="6" t="s">
        <v>4731</v>
      </c>
      <c r="B4191">
        <v>2017</v>
      </c>
      <c r="C4191">
        <v>10</v>
      </c>
      <c r="E4191" t="s">
        <v>392</v>
      </c>
      <c r="F4191" t="s">
        <v>82</v>
      </c>
      <c r="G4191" t="s">
        <v>83</v>
      </c>
      <c r="H4191" t="s">
        <v>3889</v>
      </c>
      <c r="I4191">
        <v>2018</v>
      </c>
      <c r="K4191" s="6">
        <v>43465</v>
      </c>
      <c r="L4191">
        <v>14</v>
      </c>
      <c r="N4191" t="s">
        <v>244</v>
      </c>
      <c r="O4191" s="8">
        <v>3.67</v>
      </c>
      <c r="P4191" s="8">
        <v>3.66</v>
      </c>
      <c r="Q4191" s="8">
        <v>3.36</v>
      </c>
      <c r="R4191" s="8">
        <v>3.82</v>
      </c>
      <c r="S4191" s="8">
        <v>3</v>
      </c>
      <c r="T4191" s="8">
        <v>5</v>
      </c>
      <c r="U4191" s="8">
        <v>0.44</v>
      </c>
      <c r="V4191" s="9">
        <v>31</v>
      </c>
      <c r="W4191" s="8">
        <v>0.45999999999999996</v>
      </c>
      <c r="X4191" s="8">
        <v>2</v>
      </c>
      <c r="Y4191" s="8">
        <v>9.9999999999997868E-3</v>
      </c>
      <c r="Z4191" s="8">
        <v>1.0000000000000231E-2</v>
      </c>
      <c r="AA4191">
        <v>0</v>
      </c>
      <c r="AF4191" t="s">
        <v>3890</v>
      </c>
      <c r="AG4191" t="s">
        <v>87</v>
      </c>
      <c r="AH4191" t="s">
        <v>88</v>
      </c>
      <c r="AI4191" t="s">
        <v>97</v>
      </c>
      <c r="AJ4191" s="7">
        <v>43465</v>
      </c>
      <c r="AK4191" t="s">
        <v>4732</v>
      </c>
      <c r="AL4191" t="s">
        <v>393</v>
      </c>
      <c r="AM4191" t="s">
        <v>3891</v>
      </c>
      <c r="AN4191" t="s">
        <v>4737</v>
      </c>
      <c r="AO4191" t="str">
        <f>TEXT(A4191,"yyyy-mm-dd")</f>
        <v>2017-10-31</v>
      </c>
    </row>
    <row r="4192" spans="1:41">
      <c r="A4192" s="6" t="s">
        <v>4731</v>
      </c>
      <c r="B4192">
        <v>2017</v>
      </c>
      <c r="C4192">
        <v>10</v>
      </c>
      <c r="E4192" t="s">
        <v>81</v>
      </c>
      <c r="F4192" t="s">
        <v>82</v>
      </c>
      <c r="G4192" t="s">
        <v>83</v>
      </c>
      <c r="H4192" t="s">
        <v>3453</v>
      </c>
      <c r="I4192">
        <v>2017</v>
      </c>
      <c r="K4192" s="6">
        <v>43100</v>
      </c>
      <c r="L4192">
        <v>2</v>
      </c>
      <c r="N4192" t="s">
        <v>104</v>
      </c>
      <c r="O4192" s="8">
        <v>6.25</v>
      </c>
      <c r="P4192" s="8">
        <v>6.24</v>
      </c>
      <c r="Q4192" s="8">
        <v>6.2</v>
      </c>
      <c r="R4192" s="8">
        <v>6.3</v>
      </c>
      <c r="S4192" s="8">
        <v>5.74</v>
      </c>
      <c r="T4192" s="8">
        <v>6.6</v>
      </c>
      <c r="U4192" s="8">
        <v>0.15</v>
      </c>
      <c r="V4192" s="9">
        <v>34</v>
      </c>
      <c r="W4192" s="8">
        <v>9.9999999999999645E-2</v>
      </c>
      <c r="X4192" s="8">
        <v>0.85999999999999943</v>
      </c>
      <c r="Y4192" s="8">
        <v>9.9999999999997868E-3</v>
      </c>
      <c r="Z4192" s="8">
        <v>-5.9999999999999609E-2</v>
      </c>
      <c r="AA4192">
        <v>-8.0000000000000959E-2</v>
      </c>
      <c r="AF4192" t="s">
        <v>3454</v>
      </c>
      <c r="AG4192" t="s">
        <v>87</v>
      </c>
      <c r="AH4192" t="s">
        <v>88</v>
      </c>
      <c r="AI4192" t="s">
        <v>89</v>
      </c>
      <c r="AJ4192" s="7">
        <v>43100</v>
      </c>
      <c r="AK4192" t="s">
        <v>4732</v>
      </c>
      <c r="AL4192" t="s">
        <v>91</v>
      </c>
      <c r="AM4192" t="s">
        <v>3455</v>
      </c>
      <c r="AN4192" t="s">
        <v>4733</v>
      </c>
      <c r="AO4192" t="str">
        <f>TEXT(A4192,"yyyy-mm-dd")</f>
        <v>2017-10-31</v>
      </c>
    </row>
    <row r="4193" spans="1:41">
      <c r="A4193" s="6" t="s">
        <v>4731</v>
      </c>
      <c r="B4193">
        <v>2017</v>
      </c>
      <c r="C4193">
        <v>10</v>
      </c>
      <c r="E4193" t="s">
        <v>392</v>
      </c>
      <c r="F4193" t="s">
        <v>82</v>
      </c>
      <c r="G4193" t="s">
        <v>83</v>
      </c>
      <c r="H4193" t="s">
        <v>3453</v>
      </c>
      <c r="I4193">
        <v>2017</v>
      </c>
      <c r="K4193" s="6">
        <v>43100</v>
      </c>
      <c r="L4193">
        <v>2</v>
      </c>
      <c r="N4193" t="s">
        <v>104</v>
      </c>
      <c r="O4193" s="8">
        <v>4.76</v>
      </c>
      <c r="P4193" s="8">
        <v>4.74</v>
      </c>
      <c r="Q4193" s="8">
        <v>4.6500000000000004</v>
      </c>
      <c r="R4193" s="8">
        <v>4.8600000000000003</v>
      </c>
      <c r="S4193" s="8">
        <v>4.5</v>
      </c>
      <c r="T4193" s="8">
        <v>5.23</v>
      </c>
      <c r="U4193" s="8">
        <v>0.17</v>
      </c>
      <c r="V4193" s="9">
        <v>31</v>
      </c>
      <c r="W4193" s="8">
        <v>0.20999999999999996</v>
      </c>
      <c r="X4193" s="8">
        <v>0.73000000000000043</v>
      </c>
      <c r="Y4193" s="8">
        <v>1.9999999999999574E-2</v>
      </c>
      <c r="Z4193" s="8">
        <v>-0.16000000000000014</v>
      </c>
      <c r="AA4193">
        <v>-2.0000000000000462E-2</v>
      </c>
      <c r="AF4193" t="s">
        <v>3454</v>
      </c>
      <c r="AG4193" t="s">
        <v>87</v>
      </c>
      <c r="AH4193" t="s">
        <v>88</v>
      </c>
      <c r="AI4193" t="s">
        <v>89</v>
      </c>
      <c r="AJ4193" s="7">
        <v>43100</v>
      </c>
      <c r="AK4193" t="s">
        <v>4732</v>
      </c>
      <c r="AL4193" t="s">
        <v>393</v>
      </c>
      <c r="AM4193" t="s">
        <v>3455</v>
      </c>
      <c r="AN4193" t="s">
        <v>4736</v>
      </c>
      <c r="AO4193" t="str">
        <f>TEXT(A4193,"yyyy-mm-dd")</f>
        <v>2017-10-31</v>
      </c>
    </row>
    <row r="4194" spans="1:41">
      <c r="A4194" s="6" t="s">
        <v>4731</v>
      </c>
      <c r="B4194">
        <v>2017</v>
      </c>
      <c r="C4194">
        <v>10</v>
      </c>
      <c r="E4194" t="s">
        <v>81</v>
      </c>
      <c r="F4194" t="s">
        <v>82</v>
      </c>
      <c r="G4194" t="s">
        <v>774</v>
      </c>
      <c r="H4194" t="s">
        <v>775</v>
      </c>
      <c r="K4194" s="6"/>
      <c r="O4194" s="8">
        <v>3.56</v>
      </c>
      <c r="P4194" s="8">
        <v>3.5</v>
      </c>
      <c r="Q4194" s="8">
        <v>3.2</v>
      </c>
      <c r="R4194" s="8">
        <v>3.63</v>
      </c>
      <c r="S4194" s="8">
        <v>3</v>
      </c>
      <c r="T4194" s="8">
        <v>5.7</v>
      </c>
      <c r="U4194" s="8">
        <v>0.55000000000000004</v>
      </c>
      <c r="V4194" s="9">
        <v>31</v>
      </c>
      <c r="W4194" s="8">
        <v>0.42999999999999972</v>
      </c>
      <c r="X4194" s="8">
        <v>2.7</v>
      </c>
      <c r="Y4194" s="8">
        <v>6.0000000000000053E-2</v>
      </c>
      <c r="Z4194" s="8">
        <v>0</v>
      </c>
      <c r="AA4194">
        <v>-9.0000000000000302E-2</v>
      </c>
      <c r="AF4194" t="s">
        <v>776</v>
      </c>
      <c r="AG4194" t="s">
        <v>777</v>
      </c>
      <c r="AH4194" t="s">
        <v>778</v>
      </c>
      <c r="AI4194" t="s">
        <v>779</v>
      </c>
      <c r="AJ4194" s="7"/>
      <c r="AK4194" t="s">
        <v>4732</v>
      </c>
      <c r="AL4194" t="s">
        <v>91</v>
      </c>
      <c r="AM4194" t="s">
        <v>775</v>
      </c>
      <c r="AN4194" t="s">
        <v>4753</v>
      </c>
      <c r="AO4194" t="str">
        <f>TEXT(A4194,"yyyy-mm-dd")</f>
        <v>2017-10-31</v>
      </c>
    </row>
    <row r="4195" spans="1:41">
      <c r="A4195" s="6" t="s">
        <v>4731</v>
      </c>
      <c r="B4195">
        <v>2017</v>
      </c>
      <c r="C4195">
        <v>10</v>
      </c>
      <c r="E4195" t="s">
        <v>81</v>
      </c>
      <c r="F4195" t="s">
        <v>82</v>
      </c>
      <c r="G4195" t="s">
        <v>774</v>
      </c>
      <c r="H4195" t="s">
        <v>1536</v>
      </c>
      <c r="K4195" s="6"/>
      <c r="O4195" s="8">
        <v>3.46</v>
      </c>
      <c r="P4195" s="8">
        <v>3.3</v>
      </c>
      <c r="Q4195" s="8">
        <v>3.2</v>
      </c>
      <c r="R4195" s="8">
        <v>3.5</v>
      </c>
      <c r="S4195" s="8">
        <v>3</v>
      </c>
      <c r="T4195" s="8">
        <v>6.1</v>
      </c>
      <c r="U4195" s="8">
        <v>0.61</v>
      </c>
      <c r="V4195" s="9">
        <v>29</v>
      </c>
      <c r="W4195" s="8">
        <v>0.29999999999999982</v>
      </c>
      <c r="X4195" s="8">
        <v>3.0999999999999996</v>
      </c>
      <c r="Y4195" s="8">
        <v>0.16000000000000014</v>
      </c>
      <c r="Z4195" s="8">
        <v>-0.15000000000000036</v>
      </c>
      <c r="AA4195">
        <v>-4.9999999999999822E-2</v>
      </c>
      <c r="AF4195" t="s">
        <v>1537</v>
      </c>
      <c r="AG4195" t="s">
        <v>777</v>
      </c>
      <c r="AH4195" t="s">
        <v>778</v>
      </c>
      <c r="AI4195" t="s">
        <v>1538</v>
      </c>
      <c r="AJ4195" s="7"/>
      <c r="AK4195" t="s">
        <v>4732</v>
      </c>
      <c r="AL4195" t="s">
        <v>91</v>
      </c>
      <c r="AM4195" t="s">
        <v>1536</v>
      </c>
      <c r="AN4195" t="s">
        <v>4754</v>
      </c>
      <c r="AO4195" t="str">
        <f>TEXT(A4195,"yyyy-mm-dd")</f>
        <v>2017-10-31</v>
      </c>
    </row>
    <row r="4196" spans="1:41">
      <c r="A4196" s="6" t="s">
        <v>4731</v>
      </c>
      <c r="B4196">
        <v>2017</v>
      </c>
      <c r="C4196">
        <v>10</v>
      </c>
      <c r="E4196" t="s">
        <v>392</v>
      </c>
      <c r="F4196" t="s">
        <v>82</v>
      </c>
      <c r="G4196" t="s">
        <v>774</v>
      </c>
      <c r="H4196" t="s">
        <v>775</v>
      </c>
      <c r="K4196" s="6"/>
      <c r="O4196" s="8">
        <v>3.48</v>
      </c>
      <c r="P4196" s="8">
        <v>3.35</v>
      </c>
      <c r="Q4196" s="8">
        <v>3.2</v>
      </c>
      <c r="R4196" s="8">
        <v>3.53</v>
      </c>
      <c r="S4196" s="8">
        <v>2.95</v>
      </c>
      <c r="T4196" s="8">
        <v>5</v>
      </c>
      <c r="U4196" s="8">
        <v>0.51</v>
      </c>
      <c r="V4196" s="9">
        <v>24</v>
      </c>
      <c r="W4196" s="8">
        <v>0.32999999999999963</v>
      </c>
      <c r="X4196" s="8">
        <v>2.0499999999999998</v>
      </c>
      <c r="Y4196" s="8">
        <v>0.12999999999999989</v>
      </c>
      <c r="Z4196" s="8">
        <v>-4.9999999999999822E-2</v>
      </c>
      <c r="AA4196">
        <v>-0.13000000000000034</v>
      </c>
      <c r="AF4196" t="s">
        <v>776</v>
      </c>
      <c r="AG4196" t="s">
        <v>777</v>
      </c>
      <c r="AH4196" t="s">
        <v>778</v>
      </c>
      <c r="AI4196" t="s">
        <v>779</v>
      </c>
      <c r="AJ4196" s="7"/>
      <c r="AK4196" t="s">
        <v>4732</v>
      </c>
      <c r="AL4196" t="s">
        <v>393</v>
      </c>
      <c r="AM4196" t="s">
        <v>775</v>
      </c>
      <c r="AN4196" t="s">
        <v>4755</v>
      </c>
      <c r="AO4196" t="str">
        <f>TEXT(A4196,"yyyy-mm-dd")</f>
        <v>2017-10-31</v>
      </c>
    </row>
    <row r="4197" spans="1:41">
      <c r="A4197" s="6" t="s">
        <v>4731</v>
      </c>
      <c r="B4197">
        <v>2017</v>
      </c>
      <c r="C4197">
        <v>10</v>
      </c>
      <c r="E4197" t="s">
        <v>392</v>
      </c>
      <c r="F4197" t="s">
        <v>82</v>
      </c>
      <c r="G4197" t="s">
        <v>774</v>
      </c>
      <c r="H4197" t="s">
        <v>1536</v>
      </c>
      <c r="K4197" s="6"/>
      <c r="O4197" s="8">
        <v>3.38</v>
      </c>
      <c r="P4197" s="8">
        <v>3.25</v>
      </c>
      <c r="Q4197" s="8">
        <v>3.06</v>
      </c>
      <c r="R4197" s="8">
        <v>3.5</v>
      </c>
      <c r="S4197" s="8">
        <v>2.39</v>
      </c>
      <c r="T4197" s="8">
        <v>5.25</v>
      </c>
      <c r="U4197" s="8">
        <v>0.56000000000000005</v>
      </c>
      <c r="V4197" s="9">
        <v>23</v>
      </c>
      <c r="W4197" s="8">
        <v>0.43999999999999995</v>
      </c>
      <c r="X4197" s="8">
        <v>2.86</v>
      </c>
      <c r="Y4197" s="8">
        <v>0.12999999999999989</v>
      </c>
      <c r="Z4197" s="8">
        <v>-4.9999999999999822E-2</v>
      </c>
      <c r="AA4197">
        <v>0.14000000000000012</v>
      </c>
      <c r="AF4197" t="s">
        <v>1537</v>
      </c>
      <c r="AG4197" t="s">
        <v>777</v>
      </c>
      <c r="AH4197" t="s">
        <v>778</v>
      </c>
      <c r="AI4197" t="s">
        <v>1538</v>
      </c>
      <c r="AJ4197" s="7"/>
      <c r="AK4197" t="s">
        <v>4732</v>
      </c>
      <c r="AL4197" t="s">
        <v>393</v>
      </c>
      <c r="AM4197" t="s">
        <v>1536</v>
      </c>
      <c r="AN4197" t="s">
        <v>4756</v>
      </c>
      <c r="AO4197" t="str">
        <f>TEXT(A4197,"yyyy-mm-dd")</f>
        <v>2017-10-31</v>
      </c>
    </row>
    <row r="4198" spans="1:41">
      <c r="A4198" s="6" t="s">
        <v>4731</v>
      </c>
      <c r="B4198">
        <v>2017</v>
      </c>
      <c r="C4198">
        <v>10</v>
      </c>
      <c r="E4198" t="s">
        <v>112</v>
      </c>
      <c r="F4198" t="s">
        <v>113</v>
      </c>
      <c r="G4198" t="s">
        <v>83</v>
      </c>
      <c r="H4198" t="s">
        <v>4360</v>
      </c>
      <c r="I4198">
        <v>2019</v>
      </c>
      <c r="K4198" s="6">
        <v>43830</v>
      </c>
      <c r="L4198">
        <v>26</v>
      </c>
      <c r="N4198" t="s">
        <v>463</v>
      </c>
      <c r="O4198" s="8">
        <v>6.29</v>
      </c>
      <c r="P4198" s="8">
        <v>6.24</v>
      </c>
      <c r="Q4198" s="8">
        <v>5.81</v>
      </c>
      <c r="R4198" s="8">
        <v>6.58</v>
      </c>
      <c r="S4198" s="8">
        <v>4.5</v>
      </c>
      <c r="T4198" s="8">
        <v>8.75</v>
      </c>
      <c r="U4198" s="8">
        <v>0.88</v>
      </c>
      <c r="V4198" s="9">
        <v>22</v>
      </c>
      <c r="W4198" s="8">
        <v>0.77000000000000046</v>
      </c>
      <c r="X4198" s="8">
        <v>4.25</v>
      </c>
      <c r="Y4198" s="8">
        <v>4.9999999999999822E-2</v>
      </c>
      <c r="Z4198" s="8">
        <v>4.0000000000000036E-2</v>
      </c>
      <c r="AA4198">
        <v>-0.37999999999999989</v>
      </c>
      <c r="AF4198" t="s">
        <v>4401</v>
      </c>
      <c r="AG4198" t="s">
        <v>115</v>
      </c>
      <c r="AH4198" t="s">
        <v>116</v>
      </c>
      <c r="AI4198" t="s">
        <v>359</v>
      </c>
      <c r="AJ4198" s="7">
        <v>43830</v>
      </c>
      <c r="AK4198" t="s">
        <v>4732</v>
      </c>
      <c r="AL4198" t="s">
        <v>118</v>
      </c>
      <c r="AM4198" t="s">
        <v>4362</v>
      </c>
      <c r="AN4198" t="s">
        <v>4760</v>
      </c>
      <c r="AO4198" t="str">
        <f>TEXT(A4198,"yyyy-mm-dd")</f>
        <v>2017-10-31</v>
      </c>
    </row>
    <row r="4199" spans="1:41">
      <c r="A4199" s="6" t="s">
        <v>4731</v>
      </c>
      <c r="B4199">
        <v>2017</v>
      </c>
      <c r="C4199">
        <v>10</v>
      </c>
      <c r="E4199" t="s">
        <v>2881</v>
      </c>
      <c r="F4199" t="s">
        <v>113</v>
      </c>
      <c r="G4199" t="s">
        <v>83</v>
      </c>
      <c r="H4199" t="s">
        <v>4360</v>
      </c>
      <c r="I4199">
        <v>2019</v>
      </c>
      <c r="K4199" s="6">
        <v>43830</v>
      </c>
      <c r="L4199">
        <v>26</v>
      </c>
      <c r="N4199" t="s">
        <v>463</v>
      </c>
      <c r="O4199" s="8">
        <v>7.39</v>
      </c>
      <c r="P4199" s="8">
        <v>7.3</v>
      </c>
      <c r="Q4199" s="8">
        <v>7.15</v>
      </c>
      <c r="R4199" s="8">
        <v>7.43</v>
      </c>
      <c r="S4199" s="8">
        <v>6.2</v>
      </c>
      <c r="T4199" s="8">
        <v>9.4</v>
      </c>
      <c r="U4199" s="8">
        <v>0.69</v>
      </c>
      <c r="V4199" s="9">
        <v>16</v>
      </c>
      <c r="W4199" s="8">
        <v>0.27999999999999936</v>
      </c>
      <c r="X4199" s="8">
        <v>3.2</v>
      </c>
      <c r="Y4199" s="8">
        <v>8.9999999999999858E-2</v>
      </c>
      <c r="Z4199" s="8">
        <v>0</v>
      </c>
      <c r="AA4199">
        <v>-0.14000000000000057</v>
      </c>
      <c r="AF4199" t="s">
        <v>4406</v>
      </c>
      <c r="AG4199" t="s">
        <v>2883</v>
      </c>
      <c r="AH4199" t="s">
        <v>2884</v>
      </c>
      <c r="AI4199" t="s">
        <v>359</v>
      </c>
      <c r="AJ4199" s="7">
        <v>43830</v>
      </c>
      <c r="AK4199" t="s">
        <v>4732</v>
      </c>
      <c r="AL4199" t="s">
        <v>2885</v>
      </c>
      <c r="AM4199" t="s">
        <v>4362</v>
      </c>
      <c r="AN4199" t="s">
        <v>4763</v>
      </c>
      <c r="AO4199" t="str">
        <f>TEXT(A4199,"yyyy-mm-dd")</f>
        <v>2017-10-31</v>
      </c>
    </row>
    <row r="4200" spans="1:41">
      <c r="A4200" s="6" t="s">
        <v>4731</v>
      </c>
      <c r="B4200">
        <v>2017</v>
      </c>
      <c r="C4200">
        <v>10</v>
      </c>
      <c r="E4200" t="s">
        <v>112</v>
      </c>
      <c r="F4200" t="s">
        <v>113</v>
      </c>
      <c r="G4200" t="s">
        <v>83</v>
      </c>
      <c r="H4200" t="s">
        <v>3889</v>
      </c>
      <c r="I4200">
        <v>2018</v>
      </c>
      <c r="K4200" s="6">
        <v>43465</v>
      </c>
      <c r="L4200">
        <v>14</v>
      </c>
      <c r="N4200" t="s">
        <v>244</v>
      </c>
      <c r="O4200" s="8">
        <v>6.72</v>
      </c>
      <c r="P4200" s="8">
        <v>6.68</v>
      </c>
      <c r="Q4200" s="8">
        <v>6.5</v>
      </c>
      <c r="R4200" s="8">
        <v>6.97</v>
      </c>
      <c r="S4200" s="8">
        <v>5.5</v>
      </c>
      <c r="T4200" s="8">
        <v>8.25</v>
      </c>
      <c r="U4200" s="8">
        <v>0.59</v>
      </c>
      <c r="V4200" s="9">
        <v>26</v>
      </c>
      <c r="W4200" s="8">
        <v>0.46999999999999975</v>
      </c>
      <c r="X4200" s="8">
        <v>2.75</v>
      </c>
      <c r="Y4200" s="8">
        <v>4.0000000000000036E-2</v>
      </c>
      <c r="Z4200" s="8">
        <v>-3.0000000000000249E-2</v>
      </c>
      <c r="AA4200">
        <v>-0.23000000000000043</v>
      </c>
      <c r="AF4200" t="s">
        <v>3929</v>
      </c>
      <c r="AG4200" t="s">
        <v>115</v>
      </c>
      <c r="AH4200" t="s">
        <v>116</v>
      </c>
      <c r="AI4200" t="s">
        <v>230</v>
      </c>
      <c r="AJ4200" s="7">
        <v>43465</v>
      </c>
      <c r="AK4200" t="s">
        <v>4732</v>
      </c>
      <c r="AL4200" t="s">
        <v>118</v>
      </c>
      <c r="AM4200" t="s">
        <v>3891</v>
      </c>
      <c r="AN4200" t="s">
        <v>4759</v>
      </c>
      <c r="AO4200" t="str">
        <f>TEXT(A4200,"yyyy-mm-dd")</f>
        <v>2017-10-31</v>
      </c>
    </row>
    <row r="4201" spans="1:41">
      <c r="A4201" s="6" t="s">
        <v>4731</v>
      </c>
      <c r="B4201">
        <v>2017</v>
      </c>
      <c r="C4201">
        <v>10</v>
      </c>
      <c r="E4201" t="s">
        <v>2881</v>
      </c>
      <c r="F4201" t="s">
        <v>113</v>
      </c>
      <c r="G4201" t="s">
        <v>83</v>
      </c>
      <c r="H4201" t="s">
        <v>3889</v>
      </c>
      <c r="I4201">
        <v>2018</v>
      </c>
      <c r="K4201" s="6">
        <v>43465</v>
      </c>
      <c r="L4201">
        <v>14</v>
      </c>
      <c r="N4201" t="s">
        <v>244</v>
      </c>
      <c r="O4201" s="8">
        <v>7.48</v>
      </c>
      <c r="P4201" s="8">
        <v>7.28</v>
      </c>
      <c r="Q4201" s="8">
        <v>7.2</v>
      </c>
      <c r="R4201" s="8">
        <v>7.74</v>
      </c>
      <c r="S4201" s="8">
        <v>6.6</v>
      </c>
      <c r="T4201" s="8">
        <v>8.5</v>
      </c>
      <c r="U4201" s="8">
        <v>0.5</v>
      </c>
      <c r="V4201" s="9">
        <v>20</v>
      </c>
      <c r="W4201" s="8">
        <v>0.54</v>
      </c>
      <c r="X4201" s="8">
        <v>1.9000000000000004</v>
      </c>
      <c r="Y4201" s="8">
        <v>0.20000000000000018</v>
      </c>
      <c r="Z4201" s="8">
        <v>-2.9999999999999361E-2</v>
      </c>
      <c r="AA4201">
        <v>-0.42999999999999972</v>
      </c>
      <c r="AF4201" t="s">
        <v>3934</v>
      </c>
      <c r="AG4201" t="s">
        <v>2883</v>
      </c>
      <c r="AH4201" t="s">
        <v>2884</v>
      </c>
      <c r="AI4201" t="s">
        <v>230</v>
      </c>
      <c r="AJ4201" s="7">
        <v>43465</v>
      </c>
      <c r="AK4201" t="s">
        <v>4732</v>
      </c>
      <c r="AL4201" t="s">
        <v>2885</v>
      </c>
      <c r="AM4201" t="s">
        <v>3891</v>
      </c>
      <c r="AN4201" t="s">
        <v>4762</v>
      </c>
      <c r="AO4201" t="str">
        <f>TEXT(A4201,"yyyy-mm-dd")</f>
        <v>2017-10-31</v>
      </c>
    </row>
    <row r="4202" spans="1:41">
      <c r="A4202" s="6" t="s">
        <v>4731</v>
      </c>
      <c r="B4202">
        <v>2017</v>
      </c>
      <c r="C4202">
        <v>10</v>
      </c>
      <c r="E4202" t="s">
        <v>112</v>
      </c>
      <c r="F4202" t="s">
        <v>113</v>
      </c>
      <c r="G4202" t="s">
        <v>83</v>
      </c>
      <c r="H4202" t="s">
        <v>3453</v>
      </c>
      <c r="I4202">
        <v>2017</v>
      </c>
      <c r="K4202" s="6">
        <v>43100</v>
      </c>
      <c r="L4202">
        <v>2</v>
      </c>
      <c r="N4202" t="s">
        <v>104</v>
      </c>
      <c r="O4202" s="8">
        <v>7.07</v>
      </c>
      <c r="P4202" s="8">
        <v>7.02</v>
      </c>
      <c r="Q4202" s="8">
        <v>7</v>
      </c>
      <c r="R4202" s="8">
        <v>7.06</v>
      </c>
      <c r="S4202" s="8">
        <v>6.9</v>
      </c>
      <c r="T4202" s="8">
        <v>7.45</v>
      </c>
      <c r="U4202" s="8">
        <v>0.13</v>
      </c>
      <c r="V4202" s="9">
        <v>26</v>
      </c>
      <c r="W4202" s="8">
        <v>5.9999999999999609E-2</v>
      </c>
      <c r="X4202" s="8">
        <v>0.54999999999999982</v>
      </c>
      <c r="Y4202" s="8">
        <v>5.0000000000000711E-2</v>
      </c>
      <c r="Z4202" s="8">
        <v>1.9999999999999574E-2</v>
      </c>
      <c r="AA4202">
        <v>2.9999999999999361E-2</v>
      </c>
      <c r="AF4202" t="s">
        <v>3493</v>
      </c>
      <c r="AG4202" t="s">
        <v>115</v>
      </c>
      <c r="AH4202" t="s">
        <v>116</v>
      </c>
      <c r="AI4202" t="s">
        <v>117</v>
      </c>
      <c r="AJ4202" s="7">
        <v>43100</v>
      </c>
      <c r="AK4202" t="s">
        <v>4732</v>
      </c>
      <c r="AL4202" t="s">
        <v>118</v>
      </c>
      <c r="AM4202" t="s">
        <v>3455</v>
      </c>
      <c r="AN4202" t="s">
        <v>4758</v>
      </c>
      <c r="AO4202" t="str">
        <f>TEXT(A4202,"yyyy-mm-dd")</f>
        <v>2017-10-31</v>
      </c>
    </row>
    <row r="4203" spans="1:41">
      <c r="A4203" s="6" t="s">
        <v>4731</v>
      </c>
      <c r="B4203">
        <v>2017</v>
      </c>
      <c r="C4203">
        <v>10</v>
      </c>
      <c r="E4203" t="s">
        <v>2881</v>
      </c>
      <c r="F4203" t="s">
        <v>113</v>
      </c>
      <c r="G4203" t="s">
        <v>83</v>
      </c>
      <c r="H4203" t="s">
        <v>3453</v>
      </c>
      <c r="I4203">
        <v>2017</v>
      </c>
      <c r="K4203" s="6">
        <v>43100</v>
      </c>
      <c r="L4203">
        <v>2</v>
      </c>
      <c r="N4203" t="s">
        <v>104</v>
      </c>
      <c r="O4203" s="8">
        <v>7.32</v>
      </c>
      <c r="P4203" s="8">
        <v>7.2</v>
      </c>
      <c r="Q4203" s="8">
        <v>7.1</v>
      </c>
      <c r="R4203" s="8">
        <v>7.46</v>
      </c>
      <c r="S4203" s="8">
        <v>6.8</v>
      </c>
      <c r="T4203" s="8">
        <v>8.5</v>
      </c>
      <c r="U4203" s="8">
        <v>0.4</v>
      </c>
      <c r="V4203" s="9">
        <v>20</v>
      </c>
      <c r="W4203" s="8">
        <v>0.36000000000000032</v>
      </c>
      <c r="X4203" s="8">
        <v>1.7000000000000002</v>
      </c>
      <c r="Y4203" s="8">
        <v>0.12000000000000011</v>
      </c>
      <c r="Z4203" s="8">
        <v>0</v>
      </c>
      <c r="AA4203">
        <v>-0.24999999999999911</v>
      </c>
      <c r="AF4203" t="s">
        <v>3498</v>
      </c>
      <c r="AG4203" t="s">
        <v>2883</v>
      </c>
      <c r="AH4203" t="s">
        <v>2884</v>
      </c>
      <c r="AI4203" t="s">
        <v>117</v>
      </c>
      <c r="AJ4203" s="7">
        <v>43100</v>
      </c>
      <c r="AK4203" t="s">
        <v>4732</v>
      </c>
      <c r="AL4203" t="s">
        <v>2885</v>
      </c>
      <c r="AM4203" t="s">
        <v>3455</v>
      </c>
      <c r="AN4203" t="s">
        <v>4761</v>
      </c>
      <c r="AO4203" t="str">
        <f>TEXT(A4203,"yyyy-mm-dd")</f>
        <v>2017-10-31</v>
      </c>
    </row>
    <row r="4204" spans="1:41">
      <c r="A4204" s="6" t="s">
        <v>4764</v>
      </c>
      <c r="B4204">
        <v>2017</v>
      </c>
      <c r="C4204">
        <v>11</v>
      </c>
      <c r="E4204" t="s">
        <v>1907</v>
      </c>
      <c r="F4204" t="s">
        <v>1908</v>
      </c>
      <c r="G4204" t="s">
        <v>102</v>
      </c>
      <c r="H4204" t="s">
        <v>4716</v>
      </c>
      <c r="I4204">
        <v>2019</v>
      </c>
      <c r="J4204">
        <v>3</v>
      </c>
      <c r="K4204" s="6">
        <v>43738</v>
      </c>
      <c r="L4204">
        <v>22</v>
      </c>
      <c r="M4204">
        <v>7</v>
      </c>
      <c r="N4204" t="s">
        <v>167</v>
      </c>
      <c r="O4204" s="8">
        <v>6.31</v>
      </c>
      <c r="P4204" s="8">
        <v>6.25</v>
      </c>
      <c r="Q4204" s="8">
        <v>5.9</v>
      </c>
      <c r="R4204" s="8">
        <v>6.5</v>
      </c>
      <c r="S4204" s="8">
        <v>4.5</v>
      </c>
      <c r="T4204" s="8">
        <v>8.75</v>
      </c>
      <c r="U4204" s="8">
        <v>0.81</v>
      </c>
      <c r="V4204" s="9">
        <v>23</v>
      </c>
      <c r="W4204" s="8">
        <v>0.59999999999999964</v>
      </c>
      <c r="X4204" s="8">
        <v>4.25</v>
      </c>
      <c r="Y4204" s="8">
        <v>5.9999999999999609E-2</v>
      </c>
      <c r="Z4204" s="8">
        <v>0.25</v>
      </c>
      <c r="AA4204">
        <v>-0.53000000000000025</v>
      </c>
      <c r="AF4204" t="s">
        <v>4717</v>
      </c>
      <c r="AG4204" t="s">
        <v>1910</v>
      </c>
      <c r="AH4204" t="s">
        <v>1911</v>
      </c>
      <c r="AI4204" t="s">
        <v>1944</v>
      </c>
      <c r="AJ4204" s="7">
        <v>43738</v>
      </c>
      <c r="AK4204" t="s">
        <v>4765</v>
      </c>
      <c r="AL4204" t="s">
        <v>1908</v>
      </c>
      <c r="AM4204" t="s">
        <v>4718</v>
      </c>
      <c r="AN4204" t="s">
        <v>4786</v>
      </c>
      <c r="AO4204" t="str">
        <f>TEXT(A4204,"yyyy-mm-dd")</f>
        <v>2017-11-30</v>
      </c>
    </row>
    <row r="4205" spans="1:41">
      <c r="A4205" s="6" t="s">
        <v>4764</v>
      </c>
      <c r="B4205">
        <v>2017</v>
      </c>
      <c r="C4205">
        <v>11</v>
      </c>
      <c r="E4205" t="s">
        <v>1907</v>
      </c>
      <c r="F4205" t="s">
        <v>1908</v>
      </c>
      <c r="G4205" t="s">
        <v>102</v>
      </c>
      <c r="H4205" t="s">
        <v>4612</v>
      </c>
      <c r="I4205">
        <v>2019</v>
      </c>
      <c r="J4205">
        <v>2</v>
      </c>
      <c r="K4205" s="6">
        <v>43646</v>
      </c>
      <c r="L4205">
        <v>19</v>
      </c>
      <c r="M4205">
        <v>6</v>
      </c>
      <c r="N4205" t="s">
        <v>195</v>
      </c>
      <c r="O4205" s="8">
        <v>6.42</v>
      </c>
      <c r="P4205" s="8">
        <v>6.5</v>
      </c>
      <c r="Q4205" s="8">
        <v>6</v>
      </c>
      <c r="R4205" s="8">
        <v>6.75</v>
      </c>
      <c r="S4205" s="8">
        <v>5</v>
      </c>
      <c r="T4205" s="8">
        <v>8.5</v>
      </c>
      <c r="U4205" s="8">
        <v>0.74</v>
      </c>
      <c r="V4205" s="9">
        <v>23</v>
      </c>
      <c r="W4205" s="8">
        <v>0.75</v>
      </c>
      <c r="X4205" s="8">
        <v>3.5</v>
      </c>
      <c r="Y4205" s="8">
        <v>-8.0000000000000071E-2</v>
      </c>
      <c r="Z4205" s="8">
        <v>0.25</v>
      </c>
      <c r="AA4205">
        <v>-0.37999999999999989</v>
      </c>
      <c r="AF4205" t="s">
        <v>4613</v>
      </c>
      <c r="AG4205" t="s">
        <v>1910</v>
      </c>
      <c r="AH4205" t="s">
        <v>1911</v>
      </c>
      <c r="AI4205" t="s">
        <v>1939</v>
      </c>
      <c r="AJ4205" s="7">
        <v>43646</v>
      </c>
      <c r="AK4205" t="s">
        <v>4765</v>
      </c>
      <c r="AL4205" t="s">
        <v>1908</v>
      </c>
      <c r="AM4205" t="s">
        <v>4614</v>
      </c>
      <c r="AN4205" t="s">
        <v>4785</v>
      </c>
      <c r="AO4205" t="str">
        <f>TEXT(A4205,"yyyy-mm-dd")</f>
        <v>2017-11-30</v>
      </c>
    </row>
    <row r="4206" spans="1:41">
      <c r="A4206" s="6" t="s">
        <v>4764</v>
      </c>
      <c r="B4206">
        <v>2017</v>
      </c>
      <c r="C4206">
        <v>11</v>
      </c>
      <c r="E4206" t="s">
        <v>1907</v>
      </c>
      <c r="F4206" t="s">
        <v>1908</v>
      </c>
      <c r="G4206" t="s">
        <v>102</v>
      </c>
      <c r="H4206" t="s">
        <v>4502</v>
      </c>
      <c r="I4206">
        <v>2019</v>
      </c>
      <c r="J4206">
        <v>1</v>
      </c>
      <c r="K4206" s="6">
        <v>43555</v>
      </c>
      <c r="L4206">
        <v>16</v>
      </c>
      <c r="M4206">
        <v>5</v>
      </c>
      <c r="N4206" t="s">
        <v>222</v>
      </c>
      <c r="O4206" s="8">
        <v>6.59</v>
      </c>
      <c r="P4206" s="8">
        <v>6.75</v>
      </c>
      <c r="Q4206" s="8">
        <v>6.25</v>
      </c>
      <c r="R4206" s="8">
        <v>7</v>
      </c>
      <c r="S4206" s="8">
        <v>5</v>
      </c>
      <c r="T4206" s="8">
        <v>8.25</v>
      </c>
      <c r="U4206" s="8">
        <v>0.71</v>
      </c>
      <c r="V4206" s="9">
        <v>23</v>
      </c>
      <c r="W4206" s="8">
        <v>0.75</v>
      </c>
      <c r="X4206" s="8">
        <v>3.25</v>
      </c>
      <c r="Y4206" s="8">
        <v>-0.16000000000000014</v>
      </c>
      <c r="Z4206" s="8">
        <v>0.37000000000000011</v>
      </c>
      <c r="AA4206">
        <v>-0.11999999999999922</v>
      </c>
      <c r="AF4206" t="s">
        <v>4503</v>
      </c>
      <c r="AG4206" t="s">
        <v>1910</v>
      </c>
      <c r="AH4206" t="s">
        <v>1911</v>
      </c>
      <c r="AI4206" t="s">
        <v>1934</v>
      </c>
      <c r="AJ4206" s="7">
        <v>43555</v>
      </c>
      <c r="AK4206" t="s">
        <v>4765</v>
      </c>
      <c r="AL4206" t="s">
        <v>1908</v>
      </c>
      <c r="AM4206" t="s">
        <v>4504</v>
      </c>
      <c r="AN4206" t="s">
        <v>4784</v>
      </c>
      <c r="AO4206" t="str">
        <f>TEXT(A4206,"yyyy-mm-dd")</f>
        <v>2017-11-30</v>
      </c>
    </row>
    <row r="4207" spans="1:41">
      <c r="A4207" s="6" t="s">
        <v>4764</v>
      </c>
      <c r="B4207">
        <v>2017</v>
      </c>
      <c r="C4207">
        <v>11</v>
      </c>
      <c r="E4207" t="s">
        <v>1907</v>
      </c>
      <c r="F4207" t="s">
        <v>1908</v>
      </c>
      <c r="G4207" t="s">
        <v>102</v>
      </c>
      <c r="H4207" t="s">
        <v>4379</v>
      </c>
      <c r="I4207">
        <v>2018</v>
      </c>
      <c r="J4207">
        <v>4</v>
      </c>
      <c r="K4207" s="6">
        <v>43465</v>
      </c>
      <c r="L4207">
        <v>13</v>
      </c>
      <c r="M4207">
        <v>4</v>
      </c>
      <c r="N4207" t="s">
        <v>252</v>
      </c>
      <c r="O4207" s="8">
        <v>6.71</v>
      </c>
      <c r="P4207" s="8">
        <v>6.75</v>
      </c>
      <c r="Q4207" s="8">
        <v>6.5</v>
      </c>
      <c r="R4207" s="8">
        <v>7</v>
      </c>
      <c r="S4207" s="8">
        <v>5</v>
      </c>
      <c r="T4207" s="8">
        <v>8.25</v>
      </c>
      <c r="U4207" s="8">
        <v>0.57999999999999996</v>
      </c>
      <c r="V4207" s="9">
        <v>30</v>
      </c>
      <c r="W4207" s="8">
        <v>0.5</v>
      </c>
      <c r="X4207" s="8">
        <v>3.25</v>
      </c>
      <c r="Y4207" s="8">
        <v>-4.0000000000000036E-2</v>
      </c>
      <c r="Z4207" s="8">
        <v>0.25</v>
      </c>
      <c r="AA4207">
        <v>-0.25</v>
      </c>
      <c r="AF4207" t="s">
        <v>4391</v>
      </c>
      <c r="AG4207" t="s">
        <v>1910</v>
      </c>
      <c r="AH4207" t="s">
        <v>1911</v>
      </c>
      <c r="AI4207" t="s">
        <v>1929</v>
      </c>
      <c r="AJ4207" s="7">
        <v>43465</v>
      </c>
      <c r="AK4207" t="s">
        <v>4765</v>
      </c>
      <c r="AL4207" t="s">
        <v>1908</v>
      </c>
      <c r="AM4207" t="s">
        <v>4381</v>
      </c>
      <c r="AN4207" t="s">
        <v>4783</v>
      </c>
      <c r="AO4207" t="str">
        <f>TEXT(A4207,"yyyy-mm-dd")</f>
        <v>2017-11-30</v>
      </c>
    </row>
    <row r="4208" spans="1:41">
      <c r="A4208" s="6" t="s">
        <v>4764</v>
      </c>
      <c r="B4208">
        <v>2017</v>
      </c>
      <c r="C4208">
        <v>11</v>
      </c>
      <c r="E4208" t="s">
        <v>1907</v>
      </c>
      <c r="F4208" t="s">
        <v>1908</v>
      </c>
      <c r="G4208" t="s">
        <v>102</v>
      </c>
      <c r="H4208" t="s">
        <v>4240</v>
      </c>
      <c r="I4208">
        <v>2018</v>
      </c>
      <c r="J4208">
        <v>3</v>
      </c>
      <c r="K4208" s="6">
        <v>43373</v>
      </c>
      <c r="L4208">
        <v>10</v>
      </c>
      <c r="M4208">
        <v>3</v>
      </c>
      <c r="N4208" t="s">
        <v>164</v>
      </c>
      <c r="O4208" s="8">
        <v>6.88</v>
      </c>
      <c r="P4208" s="8">
        <v>6.75</v>
      </c>
      <c r="Q4208" s="8">
        <v>6.75</v>
      </c>
      <c r="R4208" s="8">
        <v>7</v>
      </c>
      <c r="S4208" s="8">
        <v>5.5</v>
      </c>
      <c r="T4208" s="8">
        <v>8</v>
      </c>
      <c r="U4208" s="8">
        <v>0.43</v>
      </c>
      <c r="V4208" s="9">
        <v>30</v>
      </c>
      <c r="W4208" s="8">
        <v>0.25</v>
      </c>
      <c r="X4208" s="8">
        <v>2.5</v>
      </c>
      <c r="Y4208" s="8">
        <v>0.12999999999999989</v>
      </c>
      <c r="Z4208" s="8">
        <v>0</v>
      </c>
      <c r="AA4208">
        <v>-0.25</v>
      </c>
      <c r="AF4208" t="s">
        <v>4241</v>
      </c>
      <c r="AG4208" t="s">
        <v>1910</v>
      </c>
      <c r="AH4208" t="s">
        <v>1911</v>
      </c>
      <c r="AI4208" t="s">
        <v>1924</v>
      </c>
      <c r="AJ4208" s="7">
        <v>43373</v>
      </c>
      <c r="AK4208" t="s">
        <v>4765</v>
      </c>
      <c r="AL4208" t="s">
        <v>1908</v>
      </c>
      <c r="AM4208" t="s">
        <v>4242</v>
      </c>
      <c r="AN4208" t="s">
        <v>4782</v>
      </c>
      <c r="AO4208" t="str">
        <f>TEXT(A4208,"yyyy-mm-dd")</f>
        <v>2017-11-30</v>
      </c>
    </row>
    <row r="4209" spans="1:41">
      <c r="A4209" s="6" t="s">
        <v>4764</v>
      </c>
      <c r="B4209">
        <v>2017</v>
      </c>
      <c r="C4209">
        <v>11</v>
      </c>
      <c r="E4209" t="s">
        <v>1907</v>
      </c>
      <c r="F4209" t="s">
        <v>1908</v>
      </c>
      <c r="G4209" t="s">
        <v>102</v>
      </c>
      <c r="H4209" t="s">
        <v>4137</v>
      </c>
      <c r="I4209">
        <v>2018</v>
      </c>
      <c r="J4209">
        <v>2</v>
      </c>
      <c r="K4209" s="6">
        <v>43281</v>
      </c>
      <c r="L4209">
        <v>7</v>
      </c>
      <c r="M4209">
        <v>2</v>
      </c>
      <c r="N4209" t="s">
        <v>192</v>
      </c>
      <c r="O4209" s="8">
        <v>7</v>
      </c>
      <c r="P4209" s="8">
        <v>7</v>
      </c>
      <c r="Q4209" s="8">
        <v>7</v>
      </c>
      <c r="R4209" s="8">
        <v>7</v>
      </c>
      <c r="S4209" s="8">
        <v>6</v>
      </c>
      <c r="T4209" s="8">
        <v>7.5</v>
      </c>
      <c r="U4209" s="8">
        <v>0.3</v>
      </c>
      <c r="V4209" s="9">
        <v>30</v>
      </c>
      <c r="W4209" s="8">
        <v>0</v>
      </c>
      <c r="X4209" s="8">
        <v>1.5</v>
      </c>
      <c r="Y4209" s="8">
        <v>0</v>
      </c>
      <c r="Z4209" s="8">
        <v>0</v>
      </c>
      <c r="AA4209">
        <v>0</v>
      </c>
      <c r="AF4209" t="s">
        <v>4138</v>
      </c>
      <c r="AG4209" t="s">
        <v>1910</v>
      </c>
      <c r="AH4209" t="s">
        <v>1911</v>
      </c>
      <c r="AI4209" t="s">
        <v>1919</v>
      </c>
      <c r="AJ4209" s="7">
        <v>43281</v>
      </c>
      <c r="AK4209" t="s">
        <v>4765</v>
      </c>
      <c r="AL4209" t="s">
        <v>1908</v>
      </c>
      <c r="AM4209" t="s">
        <v>4139</v>
      </c>
      <c r="AN4209" t="s">
        <v>4781</v>
      </c>
      <c r="AO4209" t="str">
        <f>TEXT(A4209,"yyyy-mm-dd")</f>
        <v>2017-11-30</v>
      </c>
    </row>
    <row r="4210" spans="1:41">
      <c r="A4210" s="6" t="s">
        <v>4764</v>
      </c>
      <c r="B4210">
        <v>2017</v>
      </c>
      <c r="C4210">
        <v>11</v>
      </c>
      <c r="E4210" t="s">
        <v>1907</v>
      </c>
      <c r="F4210" t="s">
        <v>1908</v>
      </c>
      <c r="G4210" t="s">
        <v>102</v>
      </c>
      <c r="H4210" t="s">
        <v>4030</v>
      </c>
      <c r="I4210">
        <v>2018</v>
      </c>
      <c r="J4210">
        <v>1</v>
      </c>
      <c r="K4210" s="6">
        <v>43190</v>
      </c>
      <c r="L4210">
        <v>4</v>
      </c>
      <c r="M4210">
        <v>1</v>
      </c>
      <c r="N4210" t="s">
        <v>219</v>
      </c>
      <c r="O4210" s="8">
        <v>7.04</v>
      </c>
      <c r="P4210" s="8">
        <v>7</v>
      </c>
      <c r="Q4210" s="8">
        <v>7</v>
      </c>
      <c r="R4210" s="8">
        <v>7</v>
      </c>
      <c r="S4210" s="8">
        <v>6.5</v>
      </c>
      <c r="T4210" s="8">
        <v>7.5</v>
      </c>
      <c r="U4210" s="8">
        <v>0.2</v>
      </c>
      <c r="V4210" s="9">
        <v>30</v>
      </c>
      <c r="W4210" s="8">
        <v>0</v>
      </c>
      <c r="X4210" s="8">
        <v>1</v>
      </c>
      <c r="Y4210" s="8">
        <v>4.0000000000000036E-2</v>
      </c>
      <c r="Z4210" s="8">
        <v>0</v>
      </c>
      <c r="AA4210">
        <v>0</v>
      </c>
      <c r="AF4210" t="s">
        <v>4031</v>
      </c>
      <c r="AG4210" t="s">
        <v>1910</v>
      </c>
      <c r="AH4210" t="s">
        <v>1911</v>
      </c>
      <c r="AI4210" t="s">
        <v>1915</v>
      </c>
      <c r="AJ4210" s="7">
        <v>43190</v>
      </c>
      <c r="AK4210" t="s">
        <v>4765</v>
      </c>
      <c r="AL4210" t="s">
        <v>1908</v>
      </c>
      <c r="AM4210" t="s">
        <v>4032</v>
      </c>
      <c r="AN4210" t="s">
        <v>4780</v>
      </c>
      <c r="AO4210" t="str">
        <f>TEXT(A4210,"yyyy-mm-dd")</f>
        <v>2017-11-30</v>
      </c>
    </row>
    <row r="4211" spans="1:41">
      <c r="A4211" s="6" t="s">
        <v>4764</v>
      </c>
      <c r="B4211">
        <v>2017</v>
      </c>
      <c r="C4211">
        <v>11</v>
      </c>
      <c r="E4211" t="s">
        <v>1907</v>
      </c>
      <c r="F4211" t="s">
        <v>1908</v>
      </c>
      <c r="G4211" t="s">
        <v>102</v>
      </c>
      <c r="H4211" t="s">
        <v>3908</v>
      </c>
      <c r="I4211">
        <v>2017</v>
      </c>
      <c r="J4211">
        <v>4</v>
      </c>
      <c r="K4211" s="6">
        <v>43100</v>
      </c>
      <c r="L4211">
        <v>1</v>
      </c>
      <c r="M4211">
        <v>0</v>
      </c>
      <c r="N4211" t="s">
        <v>169</v>
      </c>
      <c r="O4211" s="8">
        <v>7.06</v>
      </c>
      <c r="P4211" s="8">
        <v>7</v>
      </c>
      <c r="Q4211" s="8">
        <v>7</v>
      </c>
      <c r="R4211" s="8">
        <v>7</v>
      </c>
      <c r="S4211" s="8">
        <v>7</v>
      </c>
      <c r="T4211" s="8">
        <v>7.25</v>
      </c>
      <c r="U4211" s="8">
        <v>0.11</v>
      </c>
      <c r="V4211" s="9">
        <v>30</v>
      </c>
      <c r="W4211" s="8">
        <v>0</v>
      </c>
      <c r="X4211" s="8">
        <v>0.25</v>
      </c>
      <c r="Y4211" s="8">
        <v>5.9999999999999609E-2</v>
      </c>
      <c r="Z4211" s="8">
        <v>0</v>
      </c>
      <c r="AA4211">
        <v>0</v>
      </c>
      <c r="AF4211" t="s">
        <v>3919</v>
      </c>
      <c r="AG4211" t="s">
        <v>1910</v>
      </c>
      <c r="AH4211" t="s">
        <v>1911</v>
      </c>
      <c r="AI4211" t="s">
        <v>1912</v>
      </c>
      <c r="AJ4211" s="7">
        <v>43100</v>
      </c>
      <c r="AK4211" t="s">
        <v>4765</v>
      </c>
      <c r="AL4211" t="s">
        <v>1908</v>
      </c>
      <c r="AM4211" t="s">
        <v>3910</v>
      </c>
      <c r="AN4211" t="s">
        <v>4779</v>
      </c>
      <c r="AO4211" t="str">
        <f>TEXT(A4211,"yyyy-mm-dd")</f>
        <v>2017-11-30</v>
      </c>
    </row>
    <row r="4212" spans="1:41">
      <c r="A4212" s="6" t="s">
        <v>4764</v>
      </c>
      <c r="B4212">
        <v>2017</v>
      </c>
      <c r="C4212">
        <v>11</v>
      </c>
      <c r="E4212" t="s">
        <v>100</v>
      </c>
      <c r="F4212" t="s">
        <v>101</v>
      </c>
      <c r="G4212" t="s">
        <v>83</v>
      </c>
      <c r="H4212" t="s">
        <v>4360</v>
      </c>
      <c r="I4212">
        <v>2019</v>
      </c>
      <c r="K4212" s="6">
        <v>43830</v>
      </c>
      <c r="L4212">
        <v>25</v>
      </c>
      <c r="N4212" t="s">
        <v>357</v>
      </c>
      <c r="O4212" s="8">
        <v>2.31</v>
      </c>
      <c r="P4212" s="8">
        <v>2.4</v>
      </c>
      <c r="Q4212" s="8">
        <v>2</v>
      </c>
      <c r="R4212" s="8">
        <v>2.68</v>
      </c>
      <c r="S4212" s="8">
        <v>1</v>
      </c>
      <c r="T4212" s="8">
        <v>3.23</v>
      </c>
      <c r="U4212" s="8">
        <v>0.51</v>
      </c>
      <c r="V4212" s="9">
        <v>27</v>
      </c>
      <c r="W4212" s="8">
        <v>0.68000000000000016</v>
      </c>
      <c r="X4212" s="8">
        <v>2.23</v>
      </c>
      <c r="Y4212" s="8">
        <v>-8.9999999999999858E-2</v>
      </c>
      <c r="Z4212" s="8">
        <v>-0.10000000000000009</v>
      </c>
      <c r="AA4212">
        <v>0.23000000000000043</v>
      </c>
      <c r="AF4212" t="s">
        <v>10216</v>
      </c>
      <c r="AG4212" t="s">
        <v>9655</v>
      </c>
      <c r="AH4212" t="s">
        <v>9656</v>
      </c>
      <c r="AI4212" t="s">
        <v>9708</v>
      </c>
      <c r="AJ4212" s="7">
        <v>43830</v>
      </c>
      <c r="AK4212" t="s">
        <v>4765</v>
      </c>
      <c r="AL4212" t="s">
        <v>109</v>
      </c>
      <c r="AM4212" t="s">
        <v>4362</v>
      </c>
      <c r="AN4212" t="s">
        <v>10228</v>
      </c>
    </row>
    <row r="4213" spans="1:41">
      <c r="A4213" s="6" t="s">
        <v>4764</v>
      </c>
      <c r="B4213">
        <v>2017</v>
      </c>
      <c r="C4213">
        <v>11</v>
      </c>
      <c r="E4213" t="s">
        <v>100</v>
      </c>
      <c r="F4213" t="s">
        <v>101</v>
      </c>
      <c r="G4213" t="s">
        <v>102</v>
      </c>
      <c r="H4213" t="s">
        <v>4379</v>
      </c>
      <c r="I4213">
        <v>2018</v>
      </c>
      <c r="J4213">
        <v>4</v>
      </c>
      <c r="K4213" s="6">
        <v>43465</v>
      </c>
      <c r="L4213">
        <v>13</v>
      </c>
      <c r="M4213">
        <v>4</v>
      </c>
      <c r="N4213" t="s">
        <v>252</v>
      </c>
      <c r="O4213" s="8">
        <v>2.35</v>
      </c>
      <c r="P4213" s="8">
        <v>2.2999999999999998</v>
      </c>
      <c r="Q4213" s="8">
        <v>2.15</v>
      </c>
      <c r="R4213" s="8">
        <v>2.65</v>
      </c>
      <c r="S4213" s="8">
        <v>1.21</v>
      </c>
      <c r="T4213" s="8">
        <v>3.2</v>
      </c>
      <c r="U4213" s="8">
        <v>0.42</v>
      </c>
      <c r="V4213" s="9">
        <v>31</v>
      </c>
      <c r="W4213" s="8">
        <v>0.5</v>
      </c>
      <c r="X4213" s="8">
        <v>1.9900000000000002</v>
      </c>
      <c r="Y4213" s="8">
        <v>5.0000000000000266E-2</v>
      </c>
      <c r="Z4213" s="8">
        <v>0</v>
      </c>
      <c r="AA4213">
        <v>0.10999999999999988</v>
      </c>
      <c r="AF4213" t="s">
        <v>4380</v>
      </c>
      <c r="AG4213" t="s">
        <v>106</v>
      </c>
      <c r="AH4213" t="s">
        <v>107</v>
      </c>
      <c r="AI4213" t="s">
        <v>502</v>
      </c>
      <c r="AJ4213" s="7">
        <v>43465</v>
      </c>
      <c r="AK4213" t="s">
        <v>4765</v>
      </c>
      <c r="AL4213" t="s">
        <v>109</v>
      </c>
      <c r="AM4213" t="s">
        <v>4381</v>
      </c>
      <c r="AN4213" t="s">
        <v>4778</v>
      </c>
      <c r="AO4213" t="str">
        <f>TEXT(A4213,"yyyy-mm-dd")</f>
        <v>2017-11-30</v>
      </c>
    </row>
    <row r="4214" spans="1:41">
      <c r="A4214" s="6" t="s">
        <v>4764</v>
      </c>
      <c r="B4214">
        <v>2017</v>
      </c>
      <c r="C4214">
        <v>11</v>
      </c>
      <c r="E4214" t="s">
        <v>100</v>
      </c>
      <c r="F4214" t="s">
        <v>101</v>
      </c>
      <c r="G4214" t="s">
        <v>83</v>
      </c>
      <c r="H4214" t="s">
        <v>3889</v>
      </c>
      <c r="I4214">
        <v>2018</v>
      </c>
      <c r="K4214" s="6">
        <v>43465</v>
      </c>
      <c r="L4214">
        <v>13</v>
      </c>
      <c r="N4214" t="s">
        <v>252</v>
      </c>
      <c r="O4214" s="8">
        <v>2.2799999999999998</v>
      </c>
      <c r="P4214" s="8">
        <v>2.2999999999999998</v>
      </c>
      <c r="Q4214" s="8">
        <v>2.13</v>
      </c>
      <c r="R4214" s="8">
        <v>2.4500000000000002</v>
      </c>
      <c r="S4214" s="8">
        <v>1.76</v>
      </c>
      <c r="T4214" s="8">
        <v>2.74</v>
      </c>
      <c r="U4214" s="8">
        <v>0.25</v>
      </c>
      <c r="V4214" s="9">
        <v>31</v>
      </c>
      <c r="W4214" s="8">
        <v>0.32000000000000028</v>
      </c>
      <c r="X4214" s="8">
        <v>0.9800000000000002</v>
      </c>
      <c r="Y4214" s="8">
        <v>-2.0000000000000018E-2</v>
      </c>
      <c r="Z4214" s="8">
        <v>0</v>
      </c>
      <c r="AA4214">
        <v>-5.9999999999999609E-2</v>
      </c>
      <c r="AF4214" t="s">
        <v>10177</v>
      </c>
      <c r="AG4214" t="s">
        <v>9655</v>
      </c>
      <c r="AH4214" t="s">
        <v>9656</v>
      </c>
      <c r="AI4214" t="s">
        <v>9669</v>
      </c>
      <c r="AJ4214" s="7">
        <v>43465</v>
      </c>
      <c r="AK4214" t="s">
        <v>4765</v>
      </c>
      <c r="AL4214" t="s">
        <v>109</v>
      </c>
      <c r="AM4214" t="s">
        <v>3891</v>
      </c>
      <c r="AN4214" t="s">
        <v>10201</v>
      </c>
    </row>
    <row r="4215" spans="1:41">
      <c r="A4215" s="6" t="s">
        <v>4764</v>
      </c>
      <c r="B4215">
        <v>2017</v>
      </c>
      <c r="C4215">
        <v>11</v>
      </c>
      <c r="E4215" t="s">
        <v>100</v>
      </c>
      <c r="F4215" t="s">
        <v>101</v>
      </c>
      <c r="G4215" t="s">
        <v>102</v>
      </c>
      <c r="H4215" t="s">
        <v>4240</v>
      </c>
      <c r="I4215">
        <v>2018</v>
      </c>
      <c r="J4215">
        <v>3</v>
      </c>
      <c r="K4215" s="6">
        <v>43373</v>
      </c>
      <c r="L4215">
        <v>10</v>
      </c>
      <c r="M4215">
        <v>3</v>
      </c>
      <c r="N4215" t="s">
        <v>164</v>
      </c>
      <c r="O4215" s="8">
        <v>2.62</v>
      </c>
      <c r="P4215" s="8">
        <v>2.6</v>
      </c>
      <c r="Q4215" s="8">
        <v>2.4</v>
      </c>
      <c r="R4215" s="8">
        <v>2.85</v>
      </c>
      <c r="S4215" s="8">
        <v>1.8</v>
      </c>
      <c r="T4215" s="8">
        <v>3.4</v>
      </c>
      <c r="U4215" s="8">
        <v>0.34</v>
      </c>
      <c r="V4215" s="9">
        <v>31</v>
      </c>
      <c r="W4215" s="8">
        <v>0.45000000000000018</v>
      </c>
      <c r="X4215" s="8">
        <v>1.5999999999999999</v>
      </c>
      <c r="Y4215" s="8">
        <v>2.0000000000000018E-2</v>
      </c>
      <c r="Z4215" s="8">
        <v>0.20000000000000018</v>
      </c>
      <c r="AA4215">
        <v>-9.9999999999997868E-3</v>
      </c>
      <c r="AF4215" t="s">
        <v>4377</v>
      </c>
      <c r="AG4215" t="s">
        <v>106</v>
      </c>
      <c r="AH4215" t="s">
        <v>107</v>
      </c>
      <c r="AI4215" t="s">
        <v>497</v>
      </c>
      <c r="AJ4215" s="7">
        <v>43373</v>
      </c>
      <c r="AK4215" t="s">
        <v>4765</v>
      </c>
      <c r="AL4215" t="s">
        <v>109</v>
      </c>
      <c r="AM4215" t="s">
        <v>4242</v>
      </c>
      <c r="AN4215" t="s">
        <v>4777</v>
      </c>
      <c r="AO4215" t="str">
        <f>TEXT(A4215,"yyyy-mm-dd")</f>
        <v>2017-11-30</v>
      </c>
    </row>
    <row r="4216" spans="1:41">
      <c r="A4216" s="6" t="s">
        <v>4764</v>
      </c>
      <c r="B4216">
        <v>2017</v>
      </c>
      <c r="C4216">
        <v>11</v>
      </c>
      <c r="E4216" t="s">
        <v>100</v>
      </c>
      <c r="F4216" t="s">
        <v>101</v>
      </c>
      <c r="G4216" t="s">
        <v>102</v>
      </c>
      <c r="H4216" t="s">
        <v>4137</v>
      </c>
      <c r="I4216">
        <v>2018</v>
      </c>
      <c r="J4216">
        <v>2</v>
      </c>
      <c r="K4216" s="6">
        <v>43281</v>
      </c>
      <c r="L4216">
        <v>7</v>
      </c>
      <c r="M4216">
        <v>2</v>
      </c>
      <c r="N4216" t="s">
        <v>192</v>
      </c>
      <c r="O4216" s="8">
        <v>2.3199999999999998</v>
      </c>
      <c r="P4216" s="8">
        <v>2.34</v>
      </c>
      <c r="Q4216" s="8">
        <v>1.95</v>
      </c>
      <c r="R4216" s="8">
        <v>2.61</v>
      </c>
      <c r="S4216" s="8">
        <v>1.3</v>
      </c>
      <c r="T4216" s="8">
        <v>3.4</v>
      </c>
      <c r="U4216" s="8">
        <v>0.5</v>
      </c>
      <c r="V4216" s="9">
        <v>31</v>
      </c>
      <c r="W4216" s="8">
        <v>0.65999999999999992</v>
      </c>
      <c r="X4216" s="8">
        <v>2.0999999999999996</v>
      </c>
      <c r="Y4216" s="8">
        <v>-2.0000000000000018E-2</v>
      </c>
      <c r="Z4216" s="8">
        <v>-0.11000000000000032</v>
      </c>
      <c r="AA4216">
        <v>-1.0000000000000453E-2</v>
      </c>
      <c r="AF4216" t="s">
        <v>4375</v>
      </c>
      <c r="AG4216" t="s">
        <v>106</v>
      </c>
      <c r="AH4216" t="s">
        <v>107</v>
      </c>
      <c r="AI4216" t="s">
        <v>427</v>
      </c>
      <c r="AJ4216" s="7">
        <v>43281</v>
      </c>
      <c r="AK4216" t="s">
        <v>4765</v>
      </c>
      <c r="AL4216" t="s">
        <v>109</v>
      </c>
      <c r="AM4216" t="s">
        <v>4139</v>
      </c>
      <c r="AN4216" t="s">
        <v>4776</v>
      </c>
      <c r="AO4216" t="str">
        <f>TEXT(A4216,"yyyy-mm-dd")</f>
        <v>2017-11-30</v>
      </c>
    </row>
    <row r="4217" spans="1:41">
      <c r="A4217" s="6" t="s">
        <v>4764</v>
      </c>
      <c r="B4217">
        <v>2017</v>
      </c>
      <c r="C4217">
        <v>11</v>
      </c>
      <c r="E4217" t="s">
        <v>100</v>
      </c>
      <c r="F4217" t="s">
        <v>101</v>
      </c>
      <c r="G4217" t="s">
        <v>102</v>
      </c>
      <c r="H4217" t="s">
        <v>4030</v>
      </c>
      <c r="I4217">
        <v>2018</v>
      </c>
      <c r="J4217">
        <v>1</v>
      </c>
      <c r="K4217" s="6">
        <v>43190</v>
      </c>
      <c r="L4217">
        <v>4</v>
      </c>
      <c r="M4217">
        <v>1</v>
      </c>
      <c r="N4217" t="s">
        <v>219</v>
      </c>
      <c r="O4217" s="8">
        <v>1.78</v>
      </c>
      <c r="P4217" s="8">
        <v>2</v>
      </c>
      <c r="Q4217" s="8">
        <v>1.5</v>
      </c>
      <c r="R4217" s="8">
        <v>2.2000000000000002</v>
      </c>
      <c r="S4217" s="8">
        <v>0.72</v>
      </c>
      <c r="T4217" s="8">
        <v>2.4</v>
      </c>
      <c r="U4217" s="8">
        <v>0.49</v>
      </c>
      <c r="V4217" s="9">
        <v>31</v>
      </c>
      <c r="W4217" s="8">
        <v>0.70000000000000018</v>
      </c>
      <c r="X4217" s="8">
        <v>1.68</v>
      </c>
      <c r="Y4217" s="8">
        <v>-0.21999999999999997</v>
      </c>
      <c r="Z4217" s="8">
        <v>0</v>
      </c>
      <c r="AA4217">
        <v>0.10000000000000009</v>
      </c>
      <c r="AF4217" t="s">
        <v>4373</v>
      </c>
      <c r="AG4217" t="s">
        <v>106</v>
      </c>
      <c r="AH4217" t="s">
        <v>107</v>
      </c>
      <c r="AI4217" t="s">
        <v>340</v>
      </c>
      <c r="AJ4217" s="7">
        <v>43190</v>
      </c>
      <c r="AK4217" t="s">
        <v>4765</v>
      </c>
      <c r="AL4217" t="s">
        <v>109</v>
      </c>
      <c r="AM4217" t="s">
        <v>4032</v>
      </c>
      <c r="AN4217" t="s">
        <v>4775</v>
      </c>
      <c r="AO4217" t="str">
        <f>TEXT(A4217,"yyyy-mm-dd")</f>
        <v>2017-11-30</v>
      </c>
    </row>
    <row r="4218" spans="1:41">
      <c r="A4218" s="6" t="s">
        <v>4764</v>
      </c>
      <c r="B4218">
        <v>2017</v>
      </c>
      <c r="C4218">
        <v>11</v>
      </c>
      <c r="E4218" t="s">
        <v>100</v>
      </c>
      <c r="F4218" t="s">
        <v>101</v>
      </c>
      <c r="G4218" t="s">
        <v>102</v>
      </c>
      <c r="H4218" t="s">
        <v>3908</v>
      </c>
      <c r="I4218">
        <v>2017</v>
      </c>
      <c r="J4218">
        <v>4</v>
      </c>
      <c r="K4218" s="6">
        <v>43100</v>
      </c>
      <c r="L4218">
        <v>1</v>
      </c>
      <c r="M4218">
        <v>0</v>
      </c>
      <c r="N4218" t="s">
        <v>169</v>
      </c>
      <c r="O4218" s="8">
        <v>1.85</v>
      </c>
      <c r="P4218" s="8">
        <v>1.8</v>
      </c>
      <c r="Q4218" s="8">
        <v>1.6</v>
      </c>
      <c r="R4218" s="8">
        <v>2.1</v>
      </c>
      <c r="S4218" s="8">
        <v>1.1499999999999999</v>
      </c>
      <c r="T4218" s="8">
        <v>3.23</v>
      </c>
      <c r="U4218" s="8">
        <v>0.46</v>
      </c>
      <c r="V4218" s="9">
        <v>33</v>
      </c>
      <c r="W4218" s="8">
        <v>0.5</v>
      </c>
      <c r="X4218" s="8">
        <v>2.08</v>
      </c>
      <c r="Y4218" s="8">
        <v>5.0000000000000044E-2</v>
      </c>
      <c r="Z4218" s="8">
        <v>-0.19999999999999996</v>
      </c>
      <c r="AA4218">
        <v>-5.0000000000000266E-2</v>
      </c>
      <c r="AF4218" t="s">
        <v>3909</v>
      </c>
      <c r="AG4218" t="s">
        <v>106</v>
      </c>
      <c r="AH4218" t="s">
        <v>107</v>
      </c>
      <c r="AI4218" t="s">
        <v>108</v>
      </c>
      <c r="AJ4218" s="7">
        <v>43100</v>
      </c>
      <c r="AK4218" t="s">
        <v>4765</v>
      </c>
      <c r="AL4218" t="s">
        <v>109</v>
      </c>
      <c r="AM4218" t="s">
        <v>3910</v>
      </c>
      <c r="AN4218" t="s">
        <v>4774</v>
      </c>
      <c r="AO4218" t="str">
        <f>TEXT(A4218,"yyyy-mm-dd")</f>
        <v>2017-11-30</v>
      </c>
    </row>
    <row r="4219" spans="1:41">
      <c r="A4219" s="6" t="s">
        <v>4764</v>
      </c>
      <c r="B4219">
        <v>2017</v>
      </c>
      <c r="C4219">
        <v>11</v>
      </c>
      <c r="E4219" t="s">
        <v>100</v>
      </c>
      <c r="F4219" t="s">
        <v>101</v>
      </c>
      <c r="G4219" t="s">
        <v>83</v>
      </c>
      <c r="H4219" t="s">
        <v>3453</v>
      </c>
      <c r="I4219">
        <v>2017</v>
      </c>
      <c r="K4219" s="6">
        <v>43100</v>
      </c>
      <c r="L4219">
        <v>1</v>
      </c>
      <c r="N4219" t="s">
        <v>169</v>
      </c>
      <c r="O4219" s="8">
        <v>2.1</v>
      </c>
      <c r="P4219" s="8">
        <v>2.1</v>
      </c>
      <c r="Q4219" s="8">
        <v>2</v>
      </c>
      <c r="R4219" s="8">
        <v>2.2000000000000002</v>
      </c>
      <c r="S4219" s="8">
        <v>1.9</v>
      </c>
      <c r="T4219" s="8">
        <v>2.5</v>
      </c>
      <c r="U4219" s="8">
        <v>0.13</v>
      </c>
      <c r="V4219" s="9">
        <v>31</v>
      </c>
      <c r="W4219" s="8">
        <v>0.20000000000000018</v>
      </c>
      <c r="X4219" s="8">
        <v>0.60000000000000009</v>
      </c>
      <c r="Y4219" s="8">
        <v>0</v>
      </c>
      <c r="Z4219" s="8">
        <v>0</v>
      </c>
      <c r="AA4219">
        <v>0</v>
      </c>
      <c r="AF4219" t="s">
        <v>10138</v>
      </c>
      <c r="AG4219" t="s">
        <v>9655</v>
      </c>
      <c r="AH4219" t="s">
        <v>9656</v>
      </c>
      <c r="AI4219" t="s">
        <v>9657</v>
      </c>
      <c r="AJ4219" s="7">
        <v>43100</v>
      </c>
      <c r="AK4219" t="s">
        <v>4765</v>
      </c>
      <c r="AL4219" t="s">
        <v>109</v>
      </c>
      <c r="AM4219" t="s">
        <v>3455</v>
      </c>
      <c r="AN4219" t="s">
        <v>10174</v>
      </c>
    </row>
    <row r="4220" spans="1:41">
      <c r="A4220" s="6" t="s">
        <v>4764</v>
      </c>
      <c r="B4220">
        <v>2017</v>
      </c>
      <c r="C4220">
        <v>11</v>
      </c>
      <c r="E4220" t="s">
        <v>100</v>
      </c>
      <c r="F4220" t="s">
        <v>101</v>
      </c>
      <c r="G4220" t="s">
        <v>102</v>
      </c>
      <c r="H4220" t="s">
        <v>3804</v>
      </c>
      <c r="I4220">
        <v>2017</v>
      </c>
      <c r="J4220">
        <v>3</v>
      </c>
      <c r="K4220" s="6">
        <v>43008</v>
      </c>
      <c r="L4220">
        <v>-2</v>
      </c>
      <c r="M4220">
        <v>-1</v>
      </c>
      <c r="N4220" t="s">
        <v>4772</v>
      </c>
      <c r="O4220" s="8">
        <v>1.53</v>
      </c>
      <c r="P4220" s="8">
        <v>1.5</v>
      </c>
      <c r="Q4220" s="8">
        <v>1.5</v>
      </c>
      <c r="R4220" s="8">
        <v>1.5</v>
      </c>
      <c r="S4220" s="8">
        <v>1.49</v>
      </c>
      <c r="T4220" s="8">
        <v>1.9</v>
      </c>
      <c r="U4220" s="8">
        <v>0.08</v>
      </c>
      <c r="V4220" s="9">
        <v>35</v>
      </c>
      <c r="W4220" s="8">
        <v>0</v>
      </c>
      <c r="X4220" s="8">
        <v>0.40999999999999992</v>
      </c>
      <c r="Y4220" s="8">
        <v>3.0000000000000027E-2</v>
      </c>
      <c r="Z4220" s="8">
        <v>-0.30000000000000004</v>
      </c>
      <c r="AA4220">
        <v>-0.30000000000000004</v>
      </c>
      <c r="AF4220" t="s">
        <v>3906</v>
      </c>
      <c r="AG4220" t="s">
        <v>106</v>
      </c>
      <c r="AH4220" t="s">
        <v>107</v>
      </c>
      <c r="AI4220" t="s">
        <v>188</v>
      </c>
      <c r="AJ4220" s="7">
        <v>43008</v>
      </c>
      <c r="AK4220" t="s">
        <v>4765</v>
      </c>
      <c r="AL4220" t="s">
        <v>109</v>
      </c>
      <c r="AM4220" t="s">
        <v>3806</v>
      </c>
      <c r="AN4220" t="s">
        <v>4773</v>
      </c>
      <c r="AO4220" t="str">
        <f>TEXT(A4220,"yyyy-mm-dd")</f>
        <v>2017-11-30</v>
      </c>
    </row>
    <row r="4221" spans="1:41">
      <c r="A4221" s="6" t="s">
        <v>4764</v>
      </c>
      <c r="B4221">
        <v>2017</v>
      </c>
      <c r="C4221">
        <v>11</v>
      </c>
      <c r="E4221" t="s">
        <v>2685</v>
      </c>
      <c r="F4221" t="s">
        <v>101</v>
      </c>
      <c r="G4221" t="s">
        <v>774</v>
      </c>
      <c r="H4221" t="s">
        <v>2686</v>
      </c>
      <c r="K4221" s="6"/>
      <c r="O4221" s="8">
        <v>2.72</v>
      </c>
      <c r="P4221" s="8">
        <v>2.6</v>
      </c>
      <c r="Q4221" s="8">
        <v>2.48</v>
      </c>
      <c r="R4221" s="8">
        <v>3</v>
      </c>
      <c r="S4221" s="8">
        <v>2.1</v>
      </c>
      <c r="T4221" s="8">
        <v>3.5</v>
      </c>
      <c r="U4221" s="8">
        <v>0.38</v>
      </c>
      <c r="V4221" s="9">
        <v>24</v>
      </c>
      <c r="W4221" s="8">
        <v>0.52</v>
      </c>
      <c r="X4221" s="8">
        <v>1.4</v>
      </c>
      <c r="Y4221" s="8">
        <v>0.12000000000000011</v>
      </c>
      <c r="Z4221" s="8">
        <v>0</v>
      </c>
      <c r="AA4221">
        <v>8.9999999999999858E-2</v>
      </c>
      <c r="AF4221" t="s">
        <v>2687</v>
      </c>
      <c r="AG4221" t="s">
        <v>2688</v>
      </c>
      <c r="AH4221" t="s">
        <v>2689</v>
      </c>
      <c r="AI4221" t="s">
        <v>2690</v>
      </c>
      <c r="AJ4221" s="7"/>
      <c r="AK4221" t="s">
        <v>4765</v>
      </c>
      <c r="AL4221" t="s">
        <v>109</v>
      </c>
      <c r="AM4221" t="s">
        <v>2686</v>
      </c>
      <c r="AN4221" t="s">
        <v>4791</v>
      </c>
      <c r="AO4221" t="str">
        <f>TEXT(A4221,"yyyy-mm-dd")</f>
        <v>2017-11-30</v>
      </c>
    </row>
    <row r="4222" spans="1:41">
      <c r="A4222" s="6" t="s">
        <v>4764</v>
      </c>
      <c r="B4222">
        <v>2017</v>
      </c>
      <c r="C4222">
        <v>11</v>
      </c>
      <c r="E4222" t="s">
        <v>81</v>
      </c>
      <c r="F4222" t="s">
        <v>82</v>
      </c>
      <c r="G4222" t="s">
        <v>83</v>
      </c>
      <c r="H4222" t="s">
        <v>4360</v>
      </c>
      <c r="I4222">
        <v>2019</v>
      </c>
      <c r="K4222" s="6">
        <v>43830</v>
      </c>
      <c r="L4222">
        <v>25</v>
      </c>
      <c r="N4222" t="s">
        <v>357</v>
      </c>
      <c r="O4222" s="8">
        <v>3.58</v>
      </c>
      <c r="P4222" s="8">
        <v>3.5</v>
      </c>
      <c r="Q4222" s="8">
        <v>3.3</v>
      </c>
      <c r="R4222" s="8">
        <v>3.66</v>
      </c>
      <c r="S4222" s="8">
        <v>2.8</v>
      </c>
      <c r="T4222" s="8">
        <v>5.38</v>
      </c>
      <c r="U4222" s="8">
        <v>0.49</v>
      </c>
      <c r="V4222" s="9">
        <v>34</v>
      </c>
      <c r="W4222" s="8">
        <v>0.36000000000000032</v>
      </c>
      <c r="X4222" s="8">
        <v>2.58</v>
      </c>
      <c r="Y4222" s="8">
        <v>8.0000000000000071E-2</v>
      </c>
      <c r="Z4222" s="8">
        <v>0</v>
      </c>
      <c r="AA4222">
        <v>7.0000000000000284E-2</v>
      </c>
      <c r="AF4222" t="s">
        <v>4361</v>
      </c>
      <c r="AG4222" t="s">
        <v>87</v>
      </c>
      <c r="AH4222" t="s">
        <v>88</v>
      </c>
      <c r="AI4222" t="s">
        <v>359</v>
      </c>
      <c r="AJ4222" s="7">
        <v>43830</v>
      </c>
      <c r="AK4222" t="s">
        <v>4765</v>
      </c>
      <c r="AL4222" t="s">
        <v>91</v>
      </c>
      <c r="AM4222" t="s">
        <v>4362</v>
      </c>
      <c r="AN4222" t="s">
        <v>4768</v>
      </c>
      <c r="AO4222" t="str">
        <f>TEXT(A4222,"yyyy-mm-dd")</f>
        <v>2017-11-30</v>
      </c>
    </row>
    <row r="4223" spans="1:41">
      <c r="A4223" s="6" t="s">
        <v>4764</v>
      </c>
      <c r="B4223">
        <v>2017</v>
      </c>
      <c r="C4223">
        <v>11</v>
      </c>
      <c r="E4223" t="s">
        <v>392</v>
      </c>
      <c r="F4223" t="s">
        <v>82</v>
      </c>
      <c r="G4223" t="s">
        <v>83</v>
      </c>
      <c r="H4223" t="s">
        <v>4360</v>
      </c>
      <c r="I4223">
        <v>2019</v>
      </c>
      <c r="K4223" s="6">
        <v>43830</v>
      </c>
      <c r="L4223">
        <v>25</v>
      </c>
      <c r="N4223" t="s">
        <v>357</v>
      </c>
      <c r="O4223" s="8">
        <v>3.48</v>
      </c>
      <c r="P4223" s="8">
        <v>3.42</v>
      </c>
      <c r="Q4223" s="8">
        <v>3.3</v>
      </c>
      <c r="R4223" s="8">
        <v>3.55</v>
      </c>
      <c r="S4223" s="8">
        <v>2.85</v>
      </c>
      <c r="T4223" s="8">
        <v>4.7</v>
      </c>
      <c r="U4223" s="8">
        <v>0.39</v>
      </c>
      <c r="V4223" s="9">
        <v>28</v>
      </c>
      <c r="W4223" s="8">
        <v>0.25</v>
      </c>
      <c r="X4223" s="8">
        <v>1.85</v>
      </c>
      <c r="Y4223" s="8">
        <v>6.0000000000000053E-2</v>
      </c>
      <c r="Z4223" s="8">
        <v>6.999999999999984E-2</v>
      </c>
      <c r="AA4223">
        <v>-2.0000000000000018E-2</v>
      </c>
      <c r="AF4223" t="s">
        <v>4361</v>
      </c>
      <c r="AG4223" t="s">
        <v>87</v>
      </c>
      <c r="AH4223" t="s">
        <v>88</v>
      </c>
      <c r="AI4223" t="s">
        <v>359</v>
      </c>
      <c r="AJ4223" s="7">
        <v>43830</v>
      </c>
      <c r="AK4223" t="s">
        <v>4765</v>
      </c>
      <c r="AL4223" t="s">
        <v>393</v>
      </c>
      <c r="AM4223" t="s">
        <v>4362</v>
      </c>
      <c r="AN4223" t="s">
        <v>4771</v>
      </c>
      <c r="AO4223" t="str">
        <f>TEXT(A4223,"yyyy-mm-dd")</f>
        <v>2017-11-30</v>
      </c>
    </row>
    <row r="4224" spans="1:41">
      <c r="A4224" s="6" t="s">
        <v>4764</v>
      </c>
      <c r="B4224">
        <v>2017</v>
      </c>
      <c r="C4224">
        <v>11</v>
      </c>
      <c r="E4224" t="s">
        <v>81</v>
      </c>
      <c r="F4224" t="s">
        <v>82</v>
      </c>
      <c r="G4224" t="s">
        <v>83</v>
      </c>
      <c r="H4224" t="s">
        <v>3889</v>
      </c>
      <c r="I4224">
        <v>2018</v>
      </c>
      <c r="K4224" s="6">
        <v>43465</v>
      </c>
      <c r="L4224">
        <v>13</v>
      </c>
      <c r="N4224" t="s">
        <v>252</v>
      </c>
      <c r="O4224" s="8">
        <v>3.91</v>
      </c>
      <c r="P4224" s="8">
        <v>3.84</v>
      </c>
      <c r="Q4224" s="8">
        <v>3.6</v>
      </c>
      <c r="R4224" s="8">
        <v>4.0999999999999996</v>
      </c>
      <c r="S4224" s="8">
        <v>3.1</v>
      </c>
      <c r="T4224" s="8">
        <v>5.57</v>
      </c>
      <c r="U4224" s="8">
        <v>0.51</v>
      </c>
      <c r="V4224" s="9">
        <v>35</v>
      </c>
      <c r="W4224" s="8">
        <v>0.49999999999999956</v>
      </c>
      <c r="X4224" s="8">
        <v>2.4700000000000002</v>
      </c>
      <c r="Y4224" s="8">
        <v>7.0000000000000284E-2</v>
      </c>
      <c r="Z4224" s="8">
        <v>4.0000000000000036E-2</v>
      </c>
      <c r="AA4224">
        <v>9.9999999999999201E-2</v>
      </c>
      <c r="AF4224" t="s">
        <v>3890</v>
      </c>
      <c r="AG4224" t="s">
        <v>87</v>
      </c>
      <c r="AH4224" t="s">
        <v>88</v>
      </c>
      <c r="AI4224" t="s">
        <v>97</v>
      </c>
      <c r="AJ4224" s="7">
        <v>43465</v>
      </c>
      <c r="AK4224" t="s">
        <v>4765</v>
      </c>
      <c r="AL4224" t="s">
        <v>91</v>
      </c>
      <c r="AM4224" t="s">
        <v>3891</v>
      </c>
      <c r="AN4224" t="s">
        <v>4767</v>
      </c>
      <c r="AO4224" t="str">
        <f>TEXT(A4224,"yyyy-mm-dd")</f>
        <v>2017-11-30</v>
      </c>
    </row>
    <row r="4225" spans="1:41">
      <c r="A4225" s="6" t="s">
        <v>4764</v>
      </c>
      <c r="B4225">
        <v>2017</v>
      </c>
      <c r="C4225">
        <v>11</v>
      </c>
      <c r="E4225" t="s">
        <v>392</v>
      </c>
      <c r="F4225" t="s">
        <v>82</v>
      </c>
      <c r="G4225" t="s">
        <v>83</v>
      </c>
      <c r="H4225" t="s">
        <v>3889</v>
      </c>
      <c r="I4225">
        <v>2018</v>
      </c>
      <c r="K4225" s="6">
        <v>43465</v>
      </c>
      <c r="L4225">
        <v>13</v>
      </c>
      <c r="N4225" t="s">
        <v>252</v>
      </c>
      <c r="O4225" s="8">
        <v>3.72</v>
      </c>
      <c r="P4225" s="8">
        <v>3.67</v>
      </c>
      <c r="Q4225" s="8">
        <v>3.41</v>
      </c>
      <c r="R4225" s="8">
        <v>4</v>
      </c>
      <c r="S4225" s="8">
        <v>3.05</v>
      </c>
      <c r="T4225" s="8">
        <v>5</v>
      </c>
      <c r="U4225" s="8">
        <v>0.44</v>
      </c>
      <c r="V4225" s="9">
        <v>30</v>
      </c>
      <c r="W4225" s="8">
        <v>0.58999999999999986</v>
      </c>
      <c r="X4225" s="8">
        <v>1.9500000000000002</v>
      </c>
      <c r="Y4225" s="8">
        <v>5.0000000000000266E-2</v>
      </c>
      <c r="Z4225" s="8">
        <v>9.9999999999997868E-3</v>
      </c>
      <c r="AA4225">
        <v>0.12999999999999989</v>
      </c>
      <c r="AF4225" t="s">
        <v>3890</v>
      </c>
      <c r="AG4225" t="s">
        <v>87</v>
      </c>
      <c r="AH4225" t="s">
        <v>88</v>
      </c>
      <c r="AI4225" t="s">
        <v>97</v>
      </c>
      <c r="AJ4225" s="7">
        <v>43465</v>
      </c>
      <c r="AK4225" t="s">
        <v>4765</v>
      </c>
      <c r="AL4225" t="s">
        <v>393</v>
      </c>
      <c r="AM4225" t="s">
        <v>3891</v>
      </c>
      <c r="AN4225" t="s">
        <v>4770</v>
      </c>
      <c r="AO4225" t="str">
        <f>TEXT(A4225,"yyyy-mm-dd")</f>
        <v>2017-11-30</v>
      </c>
    </row>
    <row r="4226" spans="1:41">
      <c r="A4226" s="6" t="s">
        <v>4764</v>
      </c>
      <c r="B4226">
        <v>2017</v>
      </c>
      <c r="C4226">
        <v>11</v>
      </c>
      <c r="E4226" t="s">
        <v>81</v>
      </c>
      <c r="F4226" t="s">
        <v>82</v>
      </c>
      <c r="G4226" t="s">
        <v>83</v>
      </c>
      <c r="H4226" t="s">
        <v>3453</v>
      </c>
      <c r="I4226">
        <v>2017</v>
      </c>
      <c r="K4226" s="6">
        <v>43100</v>
      </c>
      <c r="L4226">
        <v>1</v>
      </c>
      <c r="N4226" t="s">
        <v>169</v>
      </c>
      <c r="O4226" s="8">
        <v>6.49</v>
      </c>
      <c r="P4226" s="8">
        <v>6.5</v>
      </c>
      <c r="Q4226" s="8">
        <v>6.4</v>
      </c>
      <c r="R4226" s="8">
        <v>6.62</v>
      </c>
      <c r="S4226" s="8">
        <v>6.2</v>
      </c>
      <c r="T4226" s="8">
        <v>6.88</v>
      </c>
      <c r="U4226" s="8">
        <v>0.16</v>
      </c>
      <c r="V4226" s="9">
        <v>35</v>
      </c>
      <c r="W4226" s="8">
        <v>0.21999999999999975</v>
      </c>
      <c r="X4226" s="8">
        <v>0.67999999999999972</v>
      </c>
      <c r="Y4226" s="8">
        <v>-9.9999999999997868E-3</v>
      </c>
      <c r="Z4226" s="8">
        <v>0.25999999999999979</v>
      </c>
      <c r="AA4226">
        <v>0.12000000000000011</v>
      </c>
      <c r="AF4226" t="s">
        <v>3454</v>
      </c>
      <c r="AG4226" t="s">
        <v>87</v>
      </c>
      <c r="AH4226" t="s">
        <v>88</v>
      </c>
      <c r="AI4226" t="s">
        <v>89</v>
      </c>
      <c r="AJ4226" s="7">
        <v>43100</v>
      </c>
      <c r="AK4226" t="s">
        <v>4765</v>
      </c>
      <c r="AL4226" t="s">
        <v>91</v>
      </c>
      <c r="AM4226" t="s">
        <v>3455</v>
      </c>
      <c r="AN4226" t="s">
        <v>4766</v>
      </c>
      <c r="AO4226" t="str">
        <f>TEXT(A4226,"yyyy-mm-dd")</f>
        <v>2017-11-30</v>
      </c>
    </row>
    <row r="4227" spans="1:41">
      <c r="A4227" s="6" t="s">
        <v>4764</v>
      </c>
      <c r="B4227">
        <v>2017</v>
      </c>
      <c r="C4227">
        <v>11</v>
      </c>
      <c r="E4227" t="s">
        <v>392</v>
      </c>
      <c r="F4227" t="s">
        <v>82</v>
      </c>
      <c r="G4227" t="s">
        <v>83</v>
      </c>
      <c r="H4227" t="s">
        <v>3453</v>
      </c>
      <c r="I4227">
        <v>2017</v>
      </c>
      <c r="K4227" s="6">
        <v>43100</v>
      </c>
      <c r="L4227">
        <v>1</v>
      </c>
      <c r="N4227" t="s">
        <v>169</v>
      </c>
      <c r="O4227" s="8">
        <v>4.7699999999999996</v>
      </c>
      <c r="P4227" s="8">
        <v>4.75</v>
      </c>
      <c r="Q4227" s="8">
        <v>4.7</v>
      </c>
      <c r="R4227" s="8">
        <v>4.87</v>
      </c>
      <c r="S4227" s="8">
        <v>4.5</v>
      </c>
      <c r="T4227" s="8">
        <v>4.96</v>
      </c>
      <c r="U4227" s="8">
        <v>0.12</v>
      </c>
      <c r="V4227" s="9">
        <v>31</v>
      </c>
      <c r="W4227" s="8">
        <v>0.16999999999999993</v>
      </c>
      <c r="X4227" s="8">
        <v>0.45999999999999996</v>
      </c>
      <c r="Y4227" s="8">
        <v>1.9999999999999574E-2</v>
      </c>
      <c r="Z4227" s="8">
        <v>9.9999999999997868E-3</v>
      </c>
      <c r="AA4227">
        <v>-4.0000000000000036E-2</v>
      </c>
      <c r="AF4227" t="s">
        <v>3454</v>
      </c>
      <c r="AG4227" t="s">
        <v>87</v>
      </c>
      <c r="AH4227" t="s">
        <v>88</v>
      </c>
      <c r="AI4227" t="s">
        <v>89</v>
      </c>
      <c r="AJ4227" s="7">
        <v>43100</v>
      </c>
      <c r="AK4227" t="s">
        <v>4765</v>
      </c>
      <c r="AL4227" t="s">
        <v>393</v>
      </c>
      <c r="AM4227" t="s">
        <v>3455</v>
      </c>
      <c r="AN4227" t="s">
        <v>4769</v>
      </c>
      <c r="AO4227" t="str">
        <f>TEXT(A4227,"yyyy-mm-dd")</f>
        <v>2017-11-30</v>
      </c>
    </row>
    <row r="4228" spans="1:41">
      <c r="A4228" s="6" t="s">
        <v>4764</v>
      </c>
      <c r="B4228">
        <v>2017</v>
      </c>
      <c r="C4228">
        <v>11</v>
      </c>
      <c r="E4228" t="s">
        <v>81</v>
      </c>
      <c r="F4228" t="s">
        <v>82</v>
      </c>
      <c r="G4228" t="s">
        <v>774</v>
      </c>
      <c r="H4228" t="s">
        <v>775</v>
      </c>
      <c r="K4228" s="6"/>
      <c r="O4228" s="8">
        <v>3.62</v>
      </c>
      <c r="P4228" s="8">
        <v>3.51</v>
      </c>
      <c r="Q4228" s="8">
        <v>3.3</v>
      </c>
      <c r="R4228" s="8">
        <v>3.76</v>
      </c>
      <c r="S4228" s="8">
        <v>3</v>
      </c>
      <c r="T4228" s="8">
        <v>5.8</v>
      </c>
      <c r="U4228" s="8">
        <v>0.57999999999999996</v>
      </c>
      <c r="V4228" s="9">
        <v>32</v>
      </c>
      <c r="W4228" s="8">
        <v>0.45999999999999996</v>
      </c>
      <c r="X4228" s="8">
        <v>2.8</v>
      </c>
      <c r="Y4228" s="8">
        <v>0.11000000000000032</v>
      </c>
      <c r="Z4228" s="8">
        <v>9.9999999999997868E-3</v>
      </c>
      <c r="AA4228">
        <v>3.0000000000000249E-2</v>
      </c>
      <c r="AF4228" t="s">
        <v>776</v>
      </c>
      <c r="AG4228" t="s">
        <v>777</v>
      </c>
      <c r="AH4228" t="s">
        <v>778</v>
      </c>
      <c r="AI4228" t="s">
        <v>779</v>
      </c>
      <c r="AJ4228" s="7"/>
      <c r="AK4228" t="s">
        <v>4765</v>
      </c>
      <c r="AL4228" t="s">
        <v>91</v>
      </c>
      <c r="AM4228" t="s">
        <v>775</v>
      </c>
      <c r="AN4228" t="s">
        <v>4787</v>
      </c>
      <c r="AO4228" t="str">
        <f>TEXT(A4228,"yyyy-mm-dd")</f>
        <v>2017-11-30</v>
      </c>
    </row>
    <row r="4229" spans="1:41">
      <c r="A4229" s="6" t="s">
        <v>4764</v>
      </c>
      <c r="B4229">
        <v>2017</v>
      </c>
      <c r="C4229">
        <v>11</v>
      </c>
      <c r="E4229" t="s">
        <v>81</v>
      </c>
      <c r="F4229" t="s">
        <v>82</v>
      </c>
      <c r="G4229" t="s">
        <v>774</v>
      </c>
      <c r="H4229" t="s">
        <v>1536</v>
      </c>
      <c r="K4229" s="6"/>
      <c r="O4229" s="8">
        <v>3.49</v>
      </c>
      <c r="P4229" s="8">
        <v>3.5</v>
      </c>
      <c r="Q4229" s="8">
        <v>3.2</v>
      </c>
      <c r="R4229" s="8">
        <v>3.6</v>
      </c>
      <c r="S4229" s="8">
        <v>2.5</v>
      </c>
      <c r="T4229" s="8">
        <v>6.1</v>
      </c>
      <c r="U4229" s="8">
        <v>0.62</v>
      </c>
      <c r="V4229" s="9">
        <v>31</v>
      </c>
      <c r="W4229" s="8">
        <v>0.39999999999999991</v>
      </c>
      <c r="X4229" s="8">
        <v>3.5999999999999996</v>
      </c>
      <c r="Y4229" s="8">
        <v>-9.9999999999997868E-3</v>
      </c>
      <c r="Z4229" s="8">
        <v>0.20000000000000018</v>
      </c>
      <c r="AA4229">
        <v>0.10000000000000009</v>
      </c>
      <c r="AF4229" t="s">
        <v>1537</v>
      </c>
      <c r="AG4229" t="s">
        <v>777</v>
      </c>
      <c r="AH4229" t="s">
        <v>778</v>
      </c>
      <c r="AI4229" t="s">
        <v>1538</v>
      </c>
      <c r="AJ4229" s="7"/>
      <c r="AK4229" t="s">
        <v>4765</v>
      </c>
      <c r="AL4229" t="s">
        <v>91</v>
      </c>
      <c r="AM4229" t="s">
        <v>1536</v>
      </c>
      <c r="AN4229" t="s">
        <v>4788</v>
      </c>
      <c r="AO4229" t="str">
        <f>TEXT(A4229,"yyyy-mm-dd")</f>
        <v>2017-11-30</v>
      </c>
    </row>
    <row r="4230" spans="1:41">
      <c r="A4230" s="6" t="s">
        <v>4764</v>
      </c>
      <c r="B4230">
        <v>2017</v>
      </c>
      <c r="C4230">
        <v>11</v>
      </c>
      <c r="E4230" t="s">
        <v>392</v>
      </c>
      <c r="F4230" t="s">
        <v>82</v>
      </c>
      <c r="G4230" t="s">
        <v>774</v>
      </c>
      <c r="H4230" t="s">
        <v>775</v>
      </c>
      <c r="K4230" s="6"/>
      <c r="O4230" s="8">
        <v>3.49</v>
      </c>
      <c r="P4230" s="8">
        <v>3.4</v>
      </c>
      <c r="Q4230" s="8">
        <v>3.2</v>
      </c>
      <c r="R4230" s="8">
        <v>3.6</v>
      </c>
      <c r="S4230" s="8">
        <v>2.97</v>
      </c>
      <c r="T4230" s="8">
        <v>5</v>
      </c>
      <c r="U4230" s="8">
        <v>0.49</v>
      </c>
      <c r="V4230" s="9">
        <v>27</v>
      </c>
      <c r="W4230" s="8">
        <v>0.39999999999999991</v>
      </c>
      <c r="X4230" s="8">
        <v>2.0299999999999998</v>
      </c>
      <c r="Y4230" s="8">
        <v>9.0000000000000302E-2</v>
      </c>
      <c r="Z4230" s="8">
        <v>4.9999999999999822E-2</v>
      </c>
      <c r="AA4230">
        <v>7.0000000000000284E-2</v>
      </c>
      <c r="AF4230" t="s">
        <v>776</v>
      </c>
      <c r="AG4230" t="s">
        <v>777</v>
      </c>
      <c r="AH4230" t="s">
        <v>778</v>
      </c>
      <c r="AI4230" t="s">
        <v>779</v>
      </c>
      <c r="AJ4230" s="7"/>
      <c r="AK4230" t="s">
        <v>4765</v>
      </c>
      <c r="AL4230" t="s">
        <v>393</v>
      </c>
      <c r="AM4230" t="s">
        <v>775</v>
      </c>
      <c r="AN4230" t="s">
        <v>4789</v>
      </c>
      <c r="AO4230" t="str">
        <f>TEXT(A4230,"yyyy-mm-dd")</f>
        <v>2017-11-30</v>
      </c>
    </row>
    <row r="4231" spans="1:41">
      <c r="A4231" s="6" t="s">
        <v>4764</v>
      </c>
      <c r="B4231">
        <v>2017</v>
      </c>
      <c r="C4231">
        <v>11</v>
      </c>
      <c r="E4231" t="s">
        <v>392</v>
      </c>
      <c r="F4231" t="s">
        <v>82</v>
      </c>
      <c r="G4231" t="s">
        <v>774</v>
      </c>
      <c r="H4231" t="s">
        <v>1536</v>
      </c>
      <c r="K4231" s="6"/>
      <c r="O4231" s="8">
        <v>3.4</v>
      </c>
      <c r="P4231" s="8">
        <v>3.3</v>
      </c>
      <c r="Q4231" s="8">
        <v>3.2</v>
      </c>
      <c r="R4231" s="8">
        <v>3.5</v>
      </c>
      <c r="S4231" s="8">
        <v>2.39</v>
      </c>
      <c r="T4231" s="8">
        <v>5.25</v>
      </c>
      <c r="U4231" s="8">
        <v>0.56999999999999995</v>
      </c>
      <c r="V4231" s="9">
        <v>25</v>
      </c>
      <c r="W4231" s="8">
        <v>0.29999999999999982</v>
      </c>
      <c r="X4231" s="8">
        <v>2.86</v>
      </c>
      <c r="Y4231" s="8">
        <v>0.10000000000000009</v>
      </c>
      <c r="Z4231" s="8">
        <v>4.9999999999999822E-2</v>
      </c>
      <c r="AA4231">
        <v>-0.14000000000000012</v>
      </c>
      <c r="AF4231" t="s">
        <v>1537</v>
      </c>
      <c r="AG4231" t="s">
        <v>777</v>
      </c>
      <c r="AH4231" t="s">
        <v>778</v>
      </c>
      <c r="AI4231" t="s">
        <v>1538</v>
      </c>
      <c r="AJ4231" s="7"/>
      <c r="AK4231" t="s">
        <v>4765</v>
      </c>
      <c r="AL4231" t="s">
        <v>393</v>
      </c>
      <c r="AM4231" t="s">
        <v>1536</v>
      </c>
      <c r="AN4231" t="s">
        <v>4790</v>
      </c>
      <c r="AO4231" t="str">
        <f>TEXT(A4231,"yyyy-mm-dd")</f>
        <v>2017-11-30</v>
      </c>
    </row>
    <row r="4232" spans="1:41">
      <c r="A4232" s="6" t="s">
        <v>4764</v>
      </c>
      <c r="B4232">
        <v>2017</v>
      </c>
      <c r="C4232">
        <v>11</v>
      </c>
      <c r="E4232" t="s">
        <v>112</v>
      </c>
      <c r="F4232" t="s">
        <v>113</v>
      </c>
      <c r="G4232" t="s">
        <v>83</v>
      </c>
      <c r="H4232" t="s">
        <v>4360</v>
      </c>
      <c r="I4232">
        <v>2019</v>
      </c>
      <c r="K4232" s="6">
        <v>43830</v>
      </c>
      <c r="L4232">
        <v>25</v>
      </c>
      <c r="N4232" t="s">
        <v>357</v>
      </c>
      <c r="O4232" s="8">
        <v>6.36</v>
      </c>
      <c r="P4232" s="8">
        <v>6.38</v>
      </c>
      <c r="Q4232" s="8">
        <v>6.1</v>
      </c>
      <c r="R4232" s="8">
        <v>6.6</v>
      </c>
      <c r="S4232" s="8">
        <v>4.5</v>
      </c>
      <c r="T4232" s="8">
        <v>9.15</v>
      </c>
      <c r="U4232" s="8">
        <v>0.9</v>
      </c>
      <c r="V4232" s="9">
        <v>25</v>
      </c>
      <c r="W4232" s="8">
        <v>0.5</v>
      </c>
      <c r="X4232" s="8">
        <v>4.6500000000000004</v>
      </c>
      <c r="Y4232" s="8">
        <v>-1.9999999999999574E-2</v>
      </c>
      <c r="Z4232" s="8">
        <v>0.13999999999999968</v>
      </c>
      <c r="AA4232">
        <v>-0.27000000000000046</v>
      </c>
      <c r="AF4232" t="s">
        <v>4401</v>
      </c>
      <c r="AG4232" t="s">
        <v>115</v>
      </c>
      <c r="AH4232" t="s">
        <v>116</v>
      </c>
      <c r="AI4232" t="s">
        <v>359</v>
      </c>
      <c r="AJ4232" s="7">
        <v>43830</v>
      </c>
      <c r="AK4232" t="s">
        <v>4765</v>
      </c>
      <c r="AL4232" t="s">
        <v>118</v>
      </c>
      <c r="AM4232" t="s">
        <v>4362</v>
      </c>
      <c r="AN4232" t="s">
        <v>4794</v>
      </c>
      <c r="AO4232" t="str">
        <f>TEXT(A4232,"yyyy-mm-dd")</f>
        <v>2017-11-30</v>
      </c>
    </row>
    <row r="4233" spans="1:41">
      <c r="A4233" s="6" t="s">
        <v>4764</v>
      </c>
      <c r="B4233">
        <v>2017</v>
      </c>
      <c r="C4233">
        <v>11</v>
      </c>
      <c r="E4233" t="s">
        <v>2881</v>
      </c>
      <c r="F4233" t="s">
        <v>113</v>
      </c>
      <c r="G4233" t="s">
        <v>83</v>
      </c>
      <c r="H4233" t="s">
        <v>4360</v>
      </c>
      <c r="I4233">
        <v>2019</v>
      </c>
      <c r="K4233" s="6">
        <v>43830</v>
      </c>
      <c r="L4233">
        <v>25</v>
      </c>
      <c r="N4233" t="s">
        <v>357</v>
      </c>
      <c r="O4233" s="8">
        <v>7.48</v>
      </c>
      <c r="P4233" s="8">
        <v>7.33</v>
      </c>
      <c r="Q4233" s="8">
        <v>7.15</v>
      </c>
      <c r="R4233" s="8">
        <v>7.51</v>
      </c>
      <c r="S4233" s="8">
        <v>6.75</v>
      </c>
      <c r="T4233" s="8">
        <v>9.42</v>
      </c>
      <c r="U4233" s="8">
        <v>0.64</v>
      </c>
      <c r="V4233" s="9">
        <v>16</v>
      </c>
      <c r="W4233" s="8">
        <v>0.35999999999999943</v>
      </c>
      <c r="X4233" s="8">
        <v>2.67</v>
      </c>
      <c r="Y4233" s="8">
        <v>0.15000000000000036</v>
      </c>
      <c r="Z4233" s="8">
        <v>3.0000000000000249E-2</v>
      </c>
      <c r="AA4233">
        <v>8.0000000000000071E-2</v>
      </c>
      <c r="AF4233" t="s">
        <v>4406</v>
      </c>
      <c r="AG4233" t="s">
        <v>2883</v>
      </c>
      <c r="AH4233" t="s">
        <v>2884</v>
      </c>
      <c r="AI4233" t="s">
        <v>359</v>
      </c>
      <c r="AJ4233" s="7">
        <v>43830</v>
      </c>
      <c r="AK4233" t="s">
        <v>4765</v>
      </c>
      <c r="AL4233" t="s">
        <v>2885</v>
      </c>
      <c r="AM4233" t="s">
        <v>4362</v>
      </c>
      <c r="AN4233" t="s">
        <v>4797</v>
      </c>
      <c r="AO4233" t="str">
        <f>TEXT(A4233,"yyyy-mm-dd")</f>
        <v>2017-11-30</v>
      </c>
    </row>
    <row r="4234" spans="1:41">
      <c r="A4234" s="6" t="s">
        <v>4764</v>
      </c>
      <c r="B4234">
        <v>2017</v>
      </c>
      <c r="C4234">
        <v>11</v>
      </c>
      <c r="E4234" t="s">
        <v>112</v>
      </c>
      <c r="F4234" t="s">
        <v>113</v>
      </c>
      <c r="G4234" t="s">
        <v>83</v>
      </c>
      <c r="H4234" t="s">
        <v>3889</v>
      </c>
      <c r="I4234">
        <v>2018</v>
      </c>
      <c r="K4234" s="6">
        <v>43465</v>
      </c>
      <c r="L4234">
        <v>13</v>
      </c>
      <c r="N4234" t="s">
        <v>252</v>
      </c>
      <c r="O4234" s="8">
        <v>6.73</v>
      </c>
      <c r="P4234" s="8">
        <v>6.8</v>
      </c>
      <c r="Q4234" s="8">
        <v>6.53</v>
      </c>
      <c r="R4234" s="8">
        <v>7</v>
      </c>
      <c r="S4234" s="8">
        <v>5</v>
      </c>
      <c r="T4234" s="8">
        <v>8.25</v>
      </c>
      <c r="U4234" s="8">
        <v>0.62</v>
      </c>
      <c r="V4234" s="9">
        <v>30</v>
      </c>
      <c r="W4234" s="8">
        <v>0.46999999999999975</v>
      </c>
      <c r="X4234" s="8">
        <v>3.25</v>
      </c>
      <c r="Y4234" s="8">
        <v>-6.9999999999999396E-2</v>
      </c>
      <c r="Z4234" s="8">
        <v>0.12000000000000011</v>
      </c>
      <c r="AA4234">
        <v>0</v>
      </c>
      <c r="AF4234" t="s">
        <v>3929</v>
      </c>
      <c r="AG4234" t="s">
        <v>115</v>
      </c>
      <c r="AH4234" t="s">
        <v>116</v>
      </c>
      <c r="AI4234" t="s">
        <v>230</v>
      </c>
      <c r="AJ4234" s="7">
        <v>43465</v>
      </c>
      <c r="AK4234" t="s">
        <v>4765</v>
      </c>
      <c r="AL4234" t="s">
        <v>118</v>
      </c>
      <c r="AM4234" t="s">
        <v>3891</v>
      </c>
      <c r="AN4234" t="s">
        <v>4793</v>
      </c>
      <c r="AO4234" t="str">
        <f>TEXT(A4234,"yyyy-mm-dd")</f>
        <v>2017-11-30</v>
      </c>
    </row>
    <row r="4235" spans="1:41">
      <c r="A4235" s="6" t="s">
        <v>4764</v>
      </c>
      <c r="B4235">
        <v>2017</v>
      </c>
      <c r="C4235">
        <v>11</v>
      </c>
      <c r="E4235" t="s">
        <v>2881</v>
      </c>
      <c r="F4235" t="s">
        <v>113</v>
      </c>
      <c r="G4235" t="s">
        <v>83</v>
      </c>
      <c r="H4235" t="s">
        <v>3889</v>
      </c>
      <c r="I4235">
        <v>2018</v>
      </c>
      <c r="K4235" s="6">
        <v>43465</v>
      </c>
      <c r="L4235">
        <v>13</v>
      </c>
      <c r="N4235" t="s">
        <v>252</v>
      </c>
      <c r="O4235" s="8">
        <v>7.51</v>
      </c>
      <c r="P4235" s="8">
        <v>7.33</v>
      </c>
      <c r="Q4235" s="8">
        <v>7.19</v>
      </c>
      <c r="R4235" s="8">
        <v>7.83</v>
      </c>
      <c r="S4235" s="8">
        <v>6.59</v>
      </c>
      <c r="T4235" s="8">
        <v>8.5</v>
      </c>
      <c r="U4235" s="8">
        <v>0.49</v>
      </c>
      <c r="V4235" s="9">
        <v>22</v>
      </c>
      <c r="W4235" s="8">
        <v>0.63999999999999968</v>
      </c>
      <c r="X4235" s="8">
        <v>1.9100000000000001</v>
      </c>
      <c r="Y4235" s="8">
        <v>0.17999999999999972</v>
      </c>
      <c r="Z4235" s="8">
        <v>4.9999999999999822E-2</v>
      </c>
      <c r="AA4235">
        <v>9.9999999999999645E-2</v>
      </c>
      <c r="AF4235" t="s">
        <v>3934</v>
      </c>
      <c r="AG4235" t="s">
        <v>2883</v>
      </c>
      <c r="AH4235" t="s">
        <v>2884</v>
      </c>
      <c r="AI4235" t="s">
        <v>230</v>
      </c>
      <c r="AJ4235" s="7">
        <v>43465</v>
      </c>
      <c r="AK4235" t="s">
        <v>4765</v>
      </c>
      <c r="AL4235" t="s">
        <v>2885</v>
      </c>
      <c r="AM4235" t="s">
        <v>3891</v>
      </c>
      <c r="AN4235" t="s">
        <v>4796</v>
      </c>
      <c r="AO4235" t="str">
        <f>TEXT(A4235,"yyyy-mm-dd")</f>
        <v>2017-11-30</v>
      </c>
    </row>
    <row r="4236" spans="1:41">
      <c r="A4236" s="6" t="s">
        <v>4764</v>
      </c>
      <c r="B4236">
        <v>2017</v>
      </c>
      <c r="C4236">
        <v>11</v>
      </c>
      <c r="E4236" t="s">
        <v>112</v>
      </c>
      <c r="F4236" t="s">
        <v>113</v>
      </c>
      <c r="G4236" t="s">
        <v>83</v>
      </c>
      <c r="H4236" t="s">
        <v>3453</v>
      </c>
      <c r="I4236">
        <v>2017</v>
      </c>
      <c r="K4236" s="6">
        <v>43100</v>
      </c>
      <c r="L4236">
        <v>1</v>
      </c>
      <c r="N4236" t="s">
        <v>169</v>
      </c>
      <c r="O4236" s="8">
        <v>7.11</v>
      </c>
      <c r="P4236" s="8">
        <v>7.05</v>
      </c>
      <c r="Q4236" s="8">
        <v>7</v>
      </c>
      <c r="R4236" s="8">
        <v>7.23</v>
      </c>
      <c r="S4236" s="8">
        <v>6.99</v>
      </c>
      <c r="T4236" s="8">
        <v>7.38</v>
      </c>
      <c r="U4236" s="8">
        <v>0.13</v>
      </c>
      <c r="V4236" s="9">
        <v>30</v>
      </c>
      <c r="W4236" s="8">
        <v>0.23000000000000043</v>
      </c>
      <c r="X4236" s="8">
        <v>0.38999999999999968</v>
      </c>
      <c r="Y4236" s="8">
        <v>6.0000000000000497E-2</v>
      </c>
      <c r="Z4236" s="8">
        <v>3.0000000000000249E-2</v>
      </c>
      <c r="AA4236">
        <v>0.17000000000000082</v>
      </c>
      <c r="AF4236" t="s">
        <v>3493</v>
      </c>
      <c r="AG4236" t="s">
        <v>115</v>
      </c>
      <c r="AH4236" t="s">
        <v>116</v>
      </c>
      <c r="AI4236" t="s">
        <v>117</v>
      </c>
      <c r="AJ4236" s="7">
        <v>43100</v>
      </c>
      <c r="AK4236" t="s">
        <v>4765</v>
      </c>
      <c r="AL4236" t="s">
        <v>118</v>
      </c>
      <c r="AM4236" t="s">
        <v>3455</v>
      </c>
      <c r="AN4236" t="s">
        <v>4792</v>
      </c>
      <c r="AO4236" t="str">
        <f>TEXT(A4236,"yyyy-mm-dd")</f>
        <v>2017-11-30</v>
      </c>
    </row>
    <row r="4237" spans="1:41">
      <c r="A4237" s="6" t="s">
        <v>4764</v>
      </c>
      <c r="B4237">
        <v>2017</v>
      </c>
      <c r="C4237">
        <v>11</v>
      </c>
      <c r="E4237" t="s">
        <v>2881</v>
      </c>
      <c r="F4237" t="s">
        <v>113</v>
      </c>
      <c r="G4237" t="s">
        <v>83</v>
      </c>
      <c r="H4237" t="s">
        <v>3453</v>
      </c>
      <c r="I4237">
        <v>2017</v>
      </c>
      <c r="K4237" s="6">
        <v>43100</v>
      </c>
      <c r="L4237">
        <v>1</v>
      </c>
      <c r="N4237" t="s">
        <v>169</v>
      </c>
      <c r="O4237" s="8">
        <v>7.41</v>
      </c>
      <c r="P4237" s="8">
        <v>7.28</v>
      </c>
      <c r="Q4237" s="8">
        <v>7.2</v>
      </c>
      <c r="R4237" s="8">
        <v>7.4</v>
      </c>
      <c r="S4237" s="8">
        <v>6.89</v>
      </c>
      <c r="T4237" s="8">
        <v>8.5</v>
      </c>
      <c r="U4237" s="8">
        <v>0.42</v>
      </c>
      <c r="V4237" s="9">
        <v>22</v>
      </c>
      <c r="W4237" s="8">
        <v>0.20000000000000018</v>
      </c>
      <c r="X4237" s="8">
        <v>1.6100000000000003</v>
      </c>
      <c r="Y4237" s="8">
        <v>0.12999999999999989</v>
      </c>
      <c r="Z4237" s="8">
        <v>8.0000000000000071E-2</v>
      </c>
      <c r="AA4237">
        <v>-0.16000000000000014</v>
      </c>
      <c r="AF4237" t="s">
        <v>3498</v>
      </c>
      <c r="AG4237" t="s">
        <v>2883</v>
      </c>
      <c r="AH4237" t="s">
        <v>2884</v>
      </c>
      <c r="AI4237" t="s">
        <v>117</v>
      </c>
      <c r="AJ4237" s="7">
        <v>43100</v>
      </c>
      <c r="AK4237" t="s">
        <v>4765</v>
      </c>
      <c r="AL4237" t="s">
        <v>2885</v>
      </c>
      <c r="AM4237" t="s">
        <v>3455</v>
      </c>
      <c r="AN4237" t="s">
        <v>4795</v>
      </c>
      <c r="AO4237" t="str">
        <f>TEXT(A4237,"yyyy-mm-dd")</f>
        <v>2017-11-30</v>
      </c>
    </row>
    <row r="4238" spans="1:41">
      <c r="A4238" s="6" t="s">
        <v>4798</v>
      </c>
      <c r="B4238">
        <v>2017</v>
      </c>
      <c r="C4238">
        <v>12</v>
      </c>
      <c r="E4238" t="s">
        <v>1907</v>
      </c>
      <c r="F4238" t="s">
        <v>1908</v>
      </c>
      <c r="G4238" t="s">
        <v>102</v>
      </c>
      <c r="H4238" t="s">
        <v>4822</v>
      </c>
      <c r="I4238">
        <v>2019</v>
      </c>
      <c r="J4238">
        <v>4</v>
      </c>
      <c r="K4238" s="6">
        <v>43830</v>
      </c>
      <c r="L4238">
        <v>24</v>
      </c>
      <c r="M4238">
        <v>8</v>
      </c>
      <c r="N4238" t="s">
        <v>368</v>
      </c>
      <c r="O4238" s="8">
        <v>6.2</v>
      </c>
      <c r="P4238" s="8">
        <v>6</v>
      </c>
      <c r="Q4238" s="8">
        <v>5.88</v>
      </c>
      <c r="R4238" s="8">
        <v>6.5</v>
      </c>
      <c r="S4238" s="8">
        <v>4.5</v>
      </c>
      <c r="T4238" s="8">
        <v>8.75</v>
      </c>
      <c r="U4238" s="8">
        <v>0.98</v>
      </c>
      <c r="V4238" s="9">
        <v>20</v>
      </c>
      <c r="W4238" s="8">
        <v>0.62000000000000011</v>
      </c>
      <c r="X4238" s="8">
        <v>4.25</v>
      </c>
      <c r="Y4238" s="8">
        <v>0.20000000000000018</v>
      </c>
      <c r="Z4238" s="8"/>
      <c r="AF4238" t="s">
        <v>4834</v>
      </c>
      <c r="AG4238" t="s">
        <v>1910</v>
      </c>
      <c r="AH4238" t="s">
        <v>1911</v>
      </c>
      <c r="AI4238" t="s">
        <v>1971</v>
      </c>
      <c r="AJ4238" s="7">
        <v>43830</v>
      </c>
      <c r="AK4238" t="s">
        <v>4799</v>
      </c>
      <c r="AL4238" t="s">
        <v>1908</v>
      </c>
      <c r="AM4238" t="s">
        <v>4824</v>
      </c>
      <c r="AN4238" t="s">
        <v>4835</v>
      </c>
      <c r="AO4238" t="str">
        <f>TEXT(A4238,"yyyy-mm-dd")</f>
        <v>2017-12-31</v>
      </c>
    </row>
    <row r="4239" spans="1:41">
      <c r="A4239" s="6" t="s">
        <v>4798</v>
      </c>
      <c r="B4239">
        <v>2017</v>
      </c>
      <c r="C4239">
        <v>12</v>
      </c>
      <c r="E4239" t="s">
        <v>1907</v>
      </c>
      <c r="F4239" t="s">
        <v>1908</v>
      </c>
      <c r="G4239" t="s">
        <v>102</v>
      </c>
      <c r="H4239" t="s">
        <v>4716</v>
      </c>
      <c r="I4239">
        <v>2019</v>
      </c>
      <c r="J4239">
        <v>3</v>
      </c>
      <c r="K4239" s="6">
        <v>43738</v>
      </c>
      <c r="L4239">
        <v>21</v>
      </c>
      <c r="M4239">
        <v>7</v>
      </c>
      <c r="N4239" t="s">
        <v>176</v>
      </c>
      <c r="O4239" s="8">
        <v>6.34</v>
      </c>
      <c r="P4239" s="8">
        <v>6.25</v>
      </c>
      <c r="Q4239" s="8">
        <v>6.09</v>
      </c>
      <c r="R4239" s="8">
        <v>6.56</v>
      </c>
      <c r="S4239" s="8">
        <v>4.5</v>
      </c>
      <c r="T4239" s="8">
        <v>8.75</v>
      </c>
      <c r="U4239" s="8">
        <v>0.95</v>
      </c>
      <c r="V4239" s="9">
        <v>20</v>
      </c>
      <c r="W4239" s="8">
        <v>0.46999999999999975</v>
      </c>
      <c r="X4239" s="8">
        <v>4.25</v>
      </c>
      <c r="Y4239" s="8">
        <v>8.9999999999999858E-2</v>
      </c>
      <c r="Z4239" s="8">
        <v>0</v>
      </c>
      <c r="AA4239">
        <v>-0.12999999999999989</v>
      </c>
      <c r="AF4239" t="s">
        <v>4717</v>
      </c>
      <c r="AG4239" t="s">
        <v>1910</v>
      </c>
      <c r="AH4239" t="s">
        <v>1911</v>
      </c>
      <c r="AI4239" t="s">
        <v>1944</v>
      </c>
      <c r="AJ4239" s="7">
        <v>43738</v>
      </c>
      <c r="AK4239" t="s">
        <v>4799</v>
      </c>
      <c r="AL4239" t="s">
        <v>1908</v>
      </c>
      <c r="AM4239" t="s">
        <v>4718</v>
      </c>
      <c r="AN4239" t="s">
        <v>4833</v>
      </c>
      <c r="AO4239" t="str">
        <f>TEXT(A4239,"yyyy-mm-dd")</f>
        <v>2017-12-31</v>
      </c>
    </row>
    <row r="4240" spans="1:41">
      <c r="A4240" s="6" t="s">
        <v>4798</v>
      </c>
      <c r="B4240">
        <v>2017</v>
      </c>
      <c r="C4240">
        <v>12</v>
      </c>
      <c r="E4240" t="s">
        <v>1907</v>
      </c>
      <c r="F4240" t="s">
        <v>1908</v>
      </c>
      <c r="G4240" t="s">
        <v>102</v>
      </c>
      <c r="H4240" t="s">
        <v>4612</v>
      </c>
      <c r="I4240">
        <v>2019</v>
      </c>
      <c r="J4240">
        <v>2</v>
      </c>
      <c r="K4240" s="6">
        <v>43646</v>
      </c>
      <c r="L4240">
        <v>18</v>
      </c>
      <c r="M4240">
        <v>6</v>
      </c>
      <c r="N4240" t="s">
        <v>206</v>
      </c>
      <c r="O4240" s="8">
        <v>6.45</v>
      </c>
      <c r="P4240" s="8">
        <v>6.5</v>
      </c>
      <c r="Q4240" s="8">
        <v>6.13</v>
      </c>
      <c r="R4240" s="8">
        <v>6.75</v>
      </c>
      <c r="S4240" s="8">
        <v>4.5</v>
      </c>
      <c r="T4240" s="8">
        <v>8.5</v>
      </c>
      <c r="U4240" s="8">
        <v>0.9</v>
      </c>
      <c r="V4240" s="9">
        <v>20</v>
      </c>
      <c r="W4240" s="8">
        <v>0.62000000000000011</v>
      </c>
      <c r="X4240" s="8">
        <v>4</v>
      </c>
      <c r="Y4240" s="8">
        <v>-4.9999999999999822E-2</v>
      </c>
      <c r="Z4240" s="8">
        <v>0</v>
      </c>
      <c r="AA4240">
        <v>-0.12999999999999989</v>
      </c>
      <c r="AF4240" t="s">
        <v>4613</v>
      </c>
      <c r="AG4240" t="s">
        <v>1910</v>
      </c>
      <c r="AH4240" t="s">
        <v>1911</v>
      </c>
      <c r="AI4240" t="s">
        <v>1939</v>
      </c>
      <c r="AJ4240" s="7">
        <v>43646</v>
      </c>
      <c r="AK4240" t="s">
        <v>4799</v>
      </c>
      <c r="AL4240" t="s">
        <v>1908</v>
      </c>
      <c r="AM4240" t="s">
        <v>4614</v>
      </c>
      <c r="AN4240" t="s">
        <v>4832</v>
      </c>
      <c r="AO4240" t="str">
        <f>TEXT(A4240,"yyyy-mm-dd")</f>
        <v>2017-12-31</v>
      </c>
    </row>
    <row r="4241" spans="1:41">
      <c r="A4241" s="6" t="s">
        <v>4798</v>
      </c>
      <c r="B4241">
        <v>2017</v>
      </c>
      <c r="C4241">
        <v>12</v>
      </c>
      <c r="E4241" t="s">
        <v>1907</v>
      </c>
      <c r="F4241" t="s">
        <v>1908</v>
      </c>
      <c r="G4241" t="s">
        <v>102</v>
      </c>
      <c r="H4241" t="s">
        <v>4502</v>
      </c>
      <c r="I4241">
        <v>2019</v>
      </c>
      <c r="J4241">
        <v>1</v>
      </c>
      <c r="K4241" s="6">
        <v>43555</v>
      </c>
      <c r="L4241">
        <v>15</v>
      </c>
      <c r="M4241">
        <v>5</v>
      </c>
      <c r="N4241" t="s">
        <v>236</v>
      </c>
      <c r="O4241" s="8">
        <v>6.67</v>
      </c>
      <c r="P4241" s="8">
        <v>6.75</v>
      </c>
      <c r="Q4241" s="8">
        <v>6.44</v>
      </c>
      <c r="R4241" s="8">
        <v>7</v>
      </c>
      <c r="S4241" s="8">
        <v>5</v>
      </c>
      <c r="T4241" s="8">
        <v>8.25</v>
      </c>
      <c r="U4241" s="8">
        <v>0.73</v>
      </c>
      <c r="V4241" s="9">
        <v>20</v>
      </c>
      <c r="W4241" s="8">
        <v>0.55999999999999961</v>
      </c>
      <c r="X4241" s="8">
        <v>3.25</v>
      </c>
      <c r="Y4241" s="8">
        <v>-8.0000000000000071E-2</v>
      </c>
      <c r="Z4241" s="8">
        <v>0</v>
      </c>
      <c r="AA4241">
        <v>-0.19000000000000039</v>
      </c>
      <c r="AF4241" t="s">
        <v>4503</v>
      </c>
      <c r="AG4241" t="s">
        <v>1910</v>
      </c>
      <c r="AH4241" t="s">
        <v>1911</v>
      </c>
      <c r="AI4241" t="s">
        <v>1934</v>
      </c>
      <c r="AJ4241" s="7">
        <v>43555</v>
      </c>
      <c r="AK4241" t="s">
        <v>4799</v>
      </c>
      <c r="AL4241" t="s">
        <v>1908</v>
      </c>
      <c r="AM4241" t="s">
        <v>4504</v>
      </c>
      <c r="AN4241" t="s">
        <v>4831</v>
      </c>
      <c r="AO4241" t="str">
        <f>TEXT(A4241,"yyyy-mm-dd")</f>
        <v>2017-12-31</v>
      </c>
    </row>
    <row r="4242" spans="1:41">
      <c r="A4242" s="6" t="s">
        <v>4798</v>
      </c>
      <c r="B4242">
        <v>2017</v>
      </c>
      <c r="C4242">
        <v>12</v>
      </c>
      <c r="E4242" t="s">
        <v>1907</v>
      </c>
      <c r="F4242" t="s">
        <v>1908</v>
      </c>
      <c r="G4242" t="s">
        <v>102</v>
      </c>
      <c r="H4242" t="s">
        <v>4379</v>
      </c>
      <c r="I4242">
        <v>2018</v>
      </c>
      <c r="J4242">
        <v>4</v>
      </c>
      <c r="K4242" s="6">
        <v>43465</v>
      </c>
      <c r="L4242">
        <v>12</v>
      </c>
      <c r="M4242">
        <v>4</v>
      </c>
      <c r="N4242" t="s">
        <v>261</v>
      </c>
      <c r="O4242" s="8">
        <v>6.78</v>
      </c>
      <c r="P4242" s="8">
        <v>6.75</v>
      </c>
      <c r="Q4242" s="8">
        <v>6.56</v>
      </c>
      <c r="R4242" s="8">
        <v>7</v>
      </c>
      <c r="S4242" s="8">
        <v>5</v>
      </c>
      <c r="T4242" s="8">
        <v>8.25</v>
      </c>
      <c r="U4242" s="8">
        <v>0.62</v>
      </c>
      <c r="V4242" s="9">
        <v>26</v>
      </c>
      <c r="W4242" s="8">
        <v>0.44000000000000039</v>
      </c>
      <c r="X4242" s="8">
        <v>3.25</v>
      </c>
      <c r="Y4242" s="8">
        <v>3.0000000000000249E-2</v>
      </c>
      <c r="Z4242" s="8">
        <v>0</v>
      </c>
      <c r="AA4242">
        <v>-5.9999999999999609E-2</v>
      </c>
      <c r="AF4242" t="s">
        <v>4391</v>
      </c>
      <c r="AG4242" t="s">
        <v>1910</v>
      </c>
      <c r="AH4242" t="s">
        <v>1911</v>
      </c>
      <c r="AI4242" t="s">
        <v>1929</v>
      </c>
      <c r="AJ4242" s="7">
        <v>43465</v>
      </c>
      <c r="AK4242" t="s">
        <v>4799</v>
      </c>
      <c r="AL4242" t="s">
        <v>1908</v>
      </c>
      <c r="AM4242" t="s">
        <v>4381</v>
      </c>
      <c r="AN4242" t="s">
        <v>4830</v>
      </c>
      <c r="AO4242" t="str">
        <f>TEXT(A4242,"yyyy-mm-dd")</f>
        <v>2017-12-31</v>
      </c>
    </row>
    <row r="4243" spans="1:41">
      <c r="A4243" s="6" t="s">
        <v>4798</v>
      </c>
      <c r="B4243">
        <v>2017</v>
      </c>
      <c r="C4243">
        <v>12</v>
      </c>
      <c r="E4243" t="s">
        <v>1907</v>
      </c>
      <c r="F4243" t="s">
        <v>1908</v>
      </c>
      <c r="G4243" t="s">
        <v>102</v>
      </c>
      <c r="H4243" t="s">
        <v>4240</v>
      </c>
      <c r="I4243">
        <v>2018</v>
      </c>
      <c r="J4243">
        <v>3</v>
      </c>
      <c r="K4243" s="6">
        <v>43373</v>
      </c>
      <c r="L4243">
        <v>9</v>
      </c>
      <c r="M4243">
        <v>3</v>
      </c>
      <c r="N4243" t="s">
        <v>173</v>
      </c>
      <c r="O4243" s="8">
        <v>6.99</v>
      </c>
      <c r="P4243" s="8">
        <v>7</v>
      </c>
      <c r="Q4243" s="8">
        <v>6.75</v>
      </c>
      <c r="R4243" s="8">
        <v>7.25</v>
      </c>
      <c r="S4243" s="8">
        <v>5.5</v>
      </c>
      <c r="T4243" s="8">
        <v>8</v>
      </c>
      <c r="U4243" s="8">
        <v>0.46</v>
      </c>
      <c r="V4243" s="9">
        <v>26</v>
      </c>
      <c r="W4243" s="8">
        <v>0.5</v>
      </c>
      <c r="X4243" s="8">
        <v>2.5</v>
      </c>
      <c r="Y4243" s="8">
        <v>-9.9999999999997868E-3</v>
      </c>
      <c r="Z4243" s="8">
        <v>0.25</v>
      </c>
      <c r="AA4243">
        <v>0.25</v>
      </c>
      <c r="AF4243" t="s">
        <v>4241</v>
      </c>
      <c r="AG4243" t="s">
        <v>1910</v>
      </c>
      <c r="AH4243" t="s">
        <v>1911</v>
      </c>
      <c r="AI4243" t="s">
        <v>1924</v>
      </c>
      <c r="AJ4243" s="7">
        <v>43373</v>
      </c>
      <c r="AK4243" t="s">
        <v>4799</v>
      </c>
      <c r="AL4243" t="s">
        <v>1908</v>
      </c>
      <c r="AM4243" t="s">
        <v>4242</v>
      </c>
      <c r="AN4243" t="s">
        <v>4829</v>
      </c>
      <c r="AO4243" t="str">
        <f>TEXT(A4243,"yyyy-mm-dd")</f>
        <v>2017-12-31</v>
      </c>
    </row>
    <row r="4244" spans="1:41">
      <c r="A4244" s="6" t="s">
        <v>4798</v>
      </c>
      <c r="B4244">
        <v>2017</v>
      </c>
      <c r="C4244">
        <v>12</v>
      </c>
      <c r="E4244" t="s">
        <v>1907</v>
      </c>
      <c r="F4244" t="s">
        <v>1908</v>
      </c>
      <c r="G4244" t="s">
        <v>102</v>
      </c>
      <c r="H4244" t="s">
        <v>4137</v>
      </c>
      <c r="I4244">
        <v>2018</v>
      </c>
      <c r="J4244">
        <v>2</v>
      </c>
      <c r="K4244" s="6">
        <v>43281</v>
      </c>
      <c r="L4244">
        <v>6</v>
      </c>
      <c r="M4244">
        <v>2</v>
      </c>
      <c r="N4244" t="s">
        <v>203</v>
      </c>
      <c r="O4244" s="8">
        <v>7.17</v>
      </c>
      <c r="P4244" s="8">
        <v>7.25</v>
      </c>
      <c r="Q4244" s="8">
        <v>7</v>
      </c>
      <c r="R4244" s="8">
        <v>7.25</v>
      </c>
      <c r="S4244" s="8">
        <v>6</v>
      </c>
      <c r="T4244" s="8">
        <v>7.75</v>
      </c>
      <c r="U4244" s="8">
        <v>0.33</v>
      </c>
      <c r="V4244" s="9">
        <v>27</v>
      </c>
      <c r="W4244" s="8">
        <v>0.25</v>
      </c>
      <c r="X4244" s="8">
        <v>1.75</v>
      </c>
      <c r="Y4244" s="8">
        <v>-8.0000000000000071E-2</v>
      </c>
      <c r="Z4244" s="8">
        <v>0.25</v>
      </c>
      <c r="AA4244">
        <v>0.25</v>
      </c>
      <c r="AF4244" t="s">
        <v>4138</v>
      </c>
      <c r="AG4244" t="s">
        <v>1910</v>
      </c>
      <c r="AH4244" t="s">
        <v>1911</v>
      </c>
      <c r="AI4244" t="s">
        <v>1919</v>
      </c>
      <c r="AJ4244" s="7">
        <v>43281</v>
      </c>
      <c r="AK4244" t="s">
        <v>4799</v>
      </c>
      <c r="AL4244" t="s">
        <v>1908</v>
      </c>
      <c r="AM4244" t="s">
        <v>4139</v>
      </c>
      <c r="AN4244" t="s">
        <v>4828</v>
      </c>
      <c r="AO4244" t="str">
        <f>TEXT(A4244,"yyyy-mm-dd")</f>
        <v>2017-12-31</v>
      </c>
    </row>
    <row r="4245" spans="1:41">
      <c r="A4245" s="6" t="s">
        <v>4798</v>
      </c>
      <c r="B4245">
        <v>2017</v>
      </c>
      <c r="C4245">
        <v>12</v>
      </c>
      <c r="E4245" t="s">
        <v>1907</v>
      </c>
      <c r="F4245" t="s">
        <v>1908</v>
      </c>
      <c r="G4245" t="s">
        <v>102</v>
      </c>
      <c r="H4245" t="s">
        <v>4030</v>
      </c>
      <c r="I4245">
        <v>2018</v>
      </c>
      <c r="J4245">
        <v>1</v>
      </c>
      <c r="K4245" s="6">
        <v>43190</v>
      </c>
      <c r="L4245">
        <v>3</v>
      </c>
      <c r="M4245">
        <v>1</v>
      </c>
      <c r="N4245" t="s">
        <v>233</v>
      </c>
      <c r="O4245" s="8">
        <v>7.19</v>
      </c>
      <c r="P4245" s="8">
        <v>7.25</v>
      </c>
      <c r="Q4245" s="8">
        <v>7</v>
      </c>
      <c r="R4245" s="8">
        <v>7.25</v>
      </c>
      <c r="S4245" s="8">
        <v>6.5</v>
      </c>
      <c r="T4245" s="8">
        <v>7.5</v>
      </c>
      <c r="U4245" s="8">
        <v>0.21</v>
      </c>
      <c r="V4245" s="9">
        <v>27</v>
      </c>
      <c r="W4245" s="8">
        <v>0.25</v>
      </c>
      <c r="X4245" s="8">
        <v>1</v>
      </c>
      <c r="Y4245" s="8">
        <v>-5.9999999999999609E-2</v>
      </c>
      <c r="Z4245" s="8">
        <v>0.25</v>
      </c>
      <c r="AA4245">
        <v>0.25</v>
      </c>
      <c r="AF4245" t="s">
        <v>4031</v>
      </c>
      <c r="AG4245" t="s">
        <v>1910</v>
      </c>
      <c r="AH4245" t="s">
        <v>1911</v>
      </c>
      <c r="AI4245" t="s">
        <v>1915</v>
      </c>
      <c r="AJ4245" s="7">
        <v>43190</v>
      </c>
      <c r="AK4245" t="s">
        <v>4799</v>
      </c>
      <c r="AL4245" t="s">
        <v>1908</v>
      </c>
      <c r="AM4245" t="s">
        <v>4032</v>
      </c>
      <c r="AN4245" t="s">
        <v>4827</v>
      </c>
      <c r="AO4245" t="str">
        <f>TEXT(A4245,"yyyy-mm-dd")</f>
        <v>2017-12-31</v>
      </c>
    </row>
    <row r="4246" spans="1:41">
      <c r="A4246" s="6" t="s">
        <v>4798</v>
      </c>
      <c r="B4246">
        <v>2017</v>
      </c>
      <c r="C4246">
        <v>12</v>
      </c>
      <c r="E4246" t="s">
        <v>1907</v>
      </c>
      <c r="F4246" t="s">
        <v>1908</v>
      </c>
      <c r="G4246" t="s">
        <v>102</v>
      </c>
      <c r="H4246" t="s">
        <v>3908</v>
      </c>
      <c r="I4246">
        <v>2017</v>
      </c>
      <c r="J4246">
        <v>4</v>
      </c>
      <c r="K4246" s="6">
        <v>43100</v>
      </c>
      <c r="L4246">
        <v>0</v>
      </c>
      <c r="M4246">
        <v>0</v>
      </c>
      <c r="N4246" t="s">
        <v>178</v>
      </c>
      <c r="O4246" s="8">
        <v>7.16</v>
      </c>
      <c r="P4246" s="8">
        <v>7.25</v>
      </c>
      <c r="Q4246" s="8">
        <v>7</v>
      </c>
      <c r="R4246" s="8">
        <v>7.25</v>
      </c>
      <c r="S4246" s="8">
        <v>7</v>
      </c>
      <c r="T4246" s="8">
        <v>7.25</v>
      </c>
      <c r="U4246" s="8">
        <v>0.12</v>
      </c>
      <c r="V4246" s="9">
        <v>27</v>
      </c>
      <c r="W4246" s="8">
        <v>0.25</v>
      </c>
      <c r="X4246" s="8">
        <v>0.25</v>
      </c>
      <c r="Y4246" s="8">
        <v>-8.9999999999999858E-2</v>
      </c>
      <c r="Z4246" s="8">
        <v>0.25</v>
      </c>
      <c r="AA4246">
        <v>0.25</v>
      </c>
      <c r="AF4246" t="s">
        <v>3919</v>
      </c>
      <c r="AG4246" t="s">
        <v>1910</v>
      </c>
      <c r="AH4246" t="s">
        <v>1911</v>
      </c>
      <c r="AI4246" t="s">
        <v>1912</v>
      </c>
      <c r="AJ4246" s="7">
        <v>43100</v>
      </c>
      <c r="AK4246" t="s">
        <v>4799</v>
      </c>
      <c r="AL4246" t="s">
        <v>1908</v>
      </c>
      <c r="AM4246" t="s">
        <v>3910</v>
      </c>
      <c r="AN4246" t="s">
        <v>4826</v>
      </c>
      <c r="AO4246" t="str">
        <f>TEXT(A4246,"yyyy-mm-dd")</f>
        <v>2017-12-31</v>
      </c>
    </row>
    <row r="4247" spans="1:41">
      <c r="A4247" s="6" t="s">
        <v>4798</v>
      </c>
      <c r="B4247">
        <v>2017</v>
      </c>
      <c r="C4247">
        <v>12</v>
      </c>
      <c r="E4247" t="s">
        <v>100</v>
      </c>
      <c r="F4247" t="s">
        <v>101</v>
      </c>
      <c r="G4247" t="s">
        <v>83</v>
      </c>
      <c r="H4247" t="s">
        <v>4803</v>
      </c>
      <c r="I4247">
        <v>2020</v>
      </c>
      <c r="K4247" s="6">
        <v>44196</v>
      </c>
      <c r="L4247">
        <v>36</v>
      </c>
      <c r="N4247" t="s">
        <v>924</v>
      </c>
      <c r="O4247" s="8">
        <v>2.62</v>
      </c>
      <c r="P4247" s="8">
        <v>2.6</v>
      </c>
      <c r="Q4247" s="8">
        <v>2.5</v>
      </c>
      <c r="R4247" s="8">
        <v>2.93</v>
      </c>
      <c r="S4247" s="8">
        <v>1.4</v>
      </c>
      <c r="T4247" s="8">
        <v>3.4</v>
      </c>
      <c r="U4247" s="8">
        <v>0.46</v>
      </c>
      <c r="V4247" s="9">
        <v>18</v>
      </c>
      <c r="W4247" s="8">
        <v>0.43000000000000016</v>
      </c>
      <c r="X4247" s="8">
        <v>2</v>
      </c>
      <c r="Y4247" s="8">
        <v>2.0000000000000018E-2</v>
      </c>
      <c r="Z4247" s="8"/>
      <c r="AF4247" t="s">
        <v>10255</v>
      </c>
      <c r="AG4247" t="s">
        <v>9655</v>
      </c>
      <c r="AH4247" t="s">
        <v>9656</v>
      </c>
      <c r="AI4247" t="s">
        <v>10099</v>
      </c>
      <c r="AJ4247" s="7">
        <v>44196</v>
      </c>
      <c r="AK4247" t="s">
        <v>4799</v>
      </c>
      <c r="AL4247" t="s">
        <v>109</v>
      </c>
      <c r="AM4247" t="s">
        <v>4805</v>
      </c>
      <c r="AN4247" t="s">
        <v>10256</v>
      </c>
    </row>
    <row r="4248" spans="1:41">
      <c r="A4248" s="6" t="s">
        <v>4798</v>
      </c>
      <c r="B4248">
        <v>2017</v>
      </c>
      <c r="C4248">
        <v>12</v>
      </c>
      <c r="E4248" t="s">
        <v>100</v>
      </c>
      <c r="F4248" t="s">
        <v>101</v>
      </c>
      <c r="G4248" t="s">
        <v>102</v>
      </c>
      <c r="H4248" t="s">
        <v>4822</v>
      </c>
      <c r="I4248">
        <v>2019</v>
      </c>
      <c r="J4248">
        <v>4</v>
      </c>
      <c r="K4248" s="6">
        <v>43830</v>
      </c>
      <c r="L4248">
        <v>24</v>
      </c>
      <c r="M4248">
        <v>8</v>
      </c>
      <c r="N4248" t="s">
        <v>368</v>
      </c>
      <c r="O4248" s="8">
        <v>2.36</v>
      </c>
      <c r="P4248" s="8">
        <v>2.46</v>
      </c>
      <c r="Q4248" s="8">
        <v>1.93</v>
      </c>
      <c r="R4248" s="8">
        <v>2.8</v>
      </c>
      <c r="S4248" s="8">
        <v>0.6</v>
      </c>
      <c r="T4248" s="8">
        <v>3.5</v>
      </c>
      <c r="U4248" s="8">
        <v>0.74</v>
      </c>
      <c r="V4248" s="9">
        <v>18</v>
      </c>
      <c r="W4248" s="8">
        <v>0.86999999999999988</v>
      </c>
      <c r="X4248" s="8">
        <v>2.9</v>
      </c>
      <c r="Y4248" s="8">
        <v>-0.10000000000000009</v>
      </c>
      <c r="Z4248" s="8"/>
      <c r="AF4248" t="s">
        <v>4823</v>
      </c>
      <c r="AG4248" t="s">
        <v>106</v>
      </c>
      <c r="AH4248" t="s">
        <v>107</v>
      </c>
      <c r="AI4248" t="s">
        <v>3039</v>
      </c>
      <c r="AJ4248" s="7">
        <v>43830</v>
      </c>
      <c r="AK4248" t="s">
        <v>4799</v>
      </c>
      <c r="AL4248" t="s">
        <v>109</v>
      </c>
      <c r="AM4248" t="s">
        <v>4824</v>
      </c>
      <c r="AN4248" t="s">
        <v>4825</v>
      </c>
      <c r="AO4248" t="str">
        <f>TEXT(A4248,"yyyy-mm-dd")</f>
        <v>2017-12-31</v>
      </c>
    </row>
    <row r="4249" spans="1:41">
      <c r="A4249" s="6" t="s">
        <v>4798</v>
      </c>
      <c r="B4249">
        <v>2017</v>
      </c>
      <c r="C4249">
        <v>12</v>
      </c>
      <c r="E4249" t="s">
        <v>100</v>
      </c>
      <c r="F4249" t="s">
        <v>101</v>
      </c>
      <c r="G4249" t="s">
        <v>83</v>
      </c>
      <c r="H4249" t="s">
        <v>4360</v>
      </c>
      <c r="I4249">
        <v>2019</v>
      </c>
      <c r="K4249" s="6">
        <v>43830</v>
      </c>
      <c r="L4249">
        <v>24</v>
      </c>
      <c r="N4249" t="s">
        <v>368</v>
      </c>
      <c r="O4249" s="8">
        <v>2.35</v>
      </c>
      <c r="P4249" s="8">
        <v>2.4</v>
      </c>
      <c r="Q4249" s="8">
        <v>2.2000000000000002</v>
      </c>
      <c r="R4249" s="8">
        <v>2.7</v>
      </c>
      <c r="S4249" s="8">
        <v>1</v>
      </c>
      <c r="T4249" s="8">
        <v>3.23</v>
      </c>
      <c r="U4249" s="8">
        <v>0.48</v>
      </c>
      <c r="V4249" s="9">
        <v>25</v>
      </c>
      <c r="W4249" s="8">
        <v>0.5</v>
      </c>
      <c r="X4249" s="8">
        <v>2.23</v>
      </c>
      <c r="Y4249" s="8">
        <v>-4.9999999999999822E-2</v>
      </c>
      <c r="Z4249" s="8">
        <v>0</v>
      </c>
      <c r="AA4249">
        <v>-0.18000000000000016</v>
      </c>
      <c r="AF4249" t="s">
        <v>10216</v>
      </c>
      <c r="AG4249" t="s">
        <v>9655</v>
      </c>
      <c r="AH4249" t="s">
        <v>9656</v>
      </c>
      <c r="AI4249" t="s">
        <v>9708</v>
      </c>
      <c r="AJ4249" s="7">
        <v>43830</v>
      </c>
      <c r="AK4249" t="s">
        <v>4799</v>
      </c>
      <c r="AL4249" t="s">
        <v>109</v>
      </c>
      <c r="AM4249" t="s">
        <v>4362</v>
      </c>
      <c r="AN4249" t="s">
        <v>10229</v>
      </c>
    </row>
    <row r="4250" spans="1:41">
      <c r="A4250" s="6" t="s">
        <v>4798</v>
      </c>
      <c r="B4250">
        <v>2017</v>
      </c>
      <c r="C4250">
        <v>12</v>
      </c>
      <c r="E4250" t="s">
        <v>100</v>
      </c>
      <c r="F4250" t="s">
        <v>101</v>
      </c>
      <c r="G4250" t="s">
        <v>102</v>
      </c>
      <c r="H4250" t="s">
        <v>4716</v>
      </c>
      <c r="I4250">
        <v>2019</v>
      </c>
      <c r="J4250">
        <v>3</v>
      </c>
      <c r="K4250" s="6">
        <v>43738</v>
      </c>
      <c r="L4250">
        <v>21</v>
      </c>
      <c r="M4250">
        <v>7</v>
      </c>
      <c r="N4250" t="s">
        <v>176</v>
      </c>
      <c r="O4250" s="8">
        <v>2.2799999999999998</v>
      </c>
      <c r="P4250" s="8">
        <v>2.4700000000000002</v>
      </c>
      <c r="Q4250" s="8">
        <v>1.9</v>
      </c>
      <c r="R4250" s="8">
        <v>2.78</v>
      </c>
      <c r="S4250" s="8">
        <v>0.6</v>
      </c>
      <c r="T4250" s="8">
        <v>3.22</v>
      </c>
      <c r="U4250" s="8">
        <v>0.64</v>
      </c>
      <c r="V4250" s="9">
        <v>18</v>
      </c>
      <c r="W4250" s="8">
        <v>0.87999999999999989</v>
      </c>
      <c r="X4250" s="8">
        <v>2.62</v>
      </c>
      <c r="Y4250" s="8">
        <v>-0.19000000000000039</v>
      </c>
      <c r="Z4250" s="8"/>
      <c r="AF4250" t="s">
        <v>4820</v>
      </c>
      <c r="AG4250" t="s">
        <v>106</v>
      </c>
      <c r="AH4250" t="s">
        <v>107</v>
      </c>
      <c r="AI4250" t="s">
        <v>2673</v>
      </c>
      <c r="AJ4250" s="7">
        <v>43738</v>
      </c>
      <c r="AK4250" t="s">
        <v>4799</v>
      </c>
      <c r="AL4250" t="s">
        <v>109</v>
      </c>
      <c r="AM4250" t="s">
        <v>4718</v>
      </c>
      <c r="AN4250" t="s">
        <v>4821</v>
      </c>
      <c r="AO4250" t="str">
        <f>TEXT(A4250,"yyyy-mm-dd")</f>
        <v>2017-12-31</v>
      </c>
    </row>
    <row r="4251" spans="1:41">
      <c r="A4251" s="6" t="s">
        <v>4798</v>
      </c>
      <c r="B4251">
        <v>2017</v>
      </c>
      <c r="C4251">
        <v>12</v>
      </c>
      <c r="E4251" t="s">
        <v>100</v>
      </c>
      <c r="F4251" t="s">
        <v>101</v>
      </c>
      <c r="G4251" t="s">
        <v>102</v>
      </c>
      <c r="H4251" t="s">
        <v>4612</v>
      </c>
      <c r="I4251">
        <v>2019</v>
      </c>
      <c r="J4251">
        <v>2</v>
      </c>
      <c r="K4251" s="6">
        <v>43646</v>
      </c>
      <c r="L4251">
        <v>18</v>
      </c>
      <c r="M4251">
        <v>6</v>
      </c>
      <c r="N4251" t="s">
        <v>206</v>
      </c>
      <c r="O4251" s="8">
        <v>2.1800000000000002</v>
      </c>
      <c r="P4251" s="8">
        <v>2.25</v>
      </c>
      <c r="Q4251" s="8">
        <v>1.85</v>
      </c>
      <c r="R4251" s="8">
        <v>2.64</v>
      </c>
      <c r="S4251" s="8">
        <v>0.5</v>
      </c>
      <c r="T4251" s="8">
        <v>3.13</v>
      </c>
      <c r="U4251" s="8">
        <v>0.61</v>
      </c>
      <c r="V4251" s="9">
        <v>18</v>
      </c>
      <c r="W4251" s="8">
        <v>0.79</v>
      </c>
      <c r="X4251" s="8">
        <v>2.63</v>
      </c>
      <c r="Y4251" s="8">
        <v>-6.999999999999984E-2</v>
      </c>
      <c r="Z4251" s="8"/>
      <c r="AF4251" t="s">
        <v>4818</v>
      </c>
      <c r="AG4251" t="s">
        <v>106</v>
      </c>
      <c r="AH4251" t="s">
        <v>107</v>
      </c>
      <c r="AI4251" t="s">
        <v>2670</v>
      </c>
      <c r="AJ4251" s="7">
        <v>43646</v>
      </c>
      <c r="AK4251" t="s">
        <v>4799</v>
      </c>
      <c r="AL4251" t="s">
        <v>109</v>
      </c>
      <c r="AM4251" t="s">
        <v>4614</v>
      </c>
      <c r="AN4251" t="s">
        <v>4819</v>
      </c>
      <c r="AO4251" t="str">
        <f>TEXT(A4251,"yyyy-mm-dd")</f>
        <v>2017-12-31</v>
      </c>
    </row>
    <row r="4252" spans="1:41">
      <c r="A4252" s="6" t="s">
        <v>4798</v>
      </c>
      <c r="B4252">
        <v>2017</v>
      </c>
      <c r="C4252">
        <v>12</v>
      </c>
      <c r="E4252" t="s">
        <v>100</v>
      </c>
      <c r="F4252" t="s">
        <v>101</v>
      </c>
      <c r="G4252" t="s">
        <v>102</v>
      </c>
      <c r="H4252" t="s">
        <v>4502</v>
      </c>
      <c r="I4252">
        <v>2019</v>
      </c>
      <c r="J4252">
        <v>1</v>
      </c>
      <c r="K4252" s="6">
        <v>43555</v>
      </c>
      <c r="L4252">
        <v>15</v>
      </c>
      <c r="M4252">
        <v>5</v>
      </c>
      <c r="N4252" t="s">
        <v>236</v>
      </c>
      <c r="O4252" s="8">
        <v>2.2799999999999998</v>
      </c>
      <c r="P4252" s="8">
        <v>2.4</v>
      </c>
      <c r="Q4252" s="8">
        <v>2.0499999999999998</v>
      </c>
      <c r="R4252" s="8">
        <v>2.5499999999999998</v>
      </c>
      <c r="S4252" s="8">
        <v>0.5</v>
      </c>
      <c r="T4252" s="8">
        <v>3.11</v>
      </c>
      <c r="U4252" s="8">
        <v>0.6</v>
      </c>
      <c r="V4252" s="9">
        <v>18</v>
      </c>
      <c r="W4252" s="8">
        <v>0.5</v>
      </c>
      <c r="X4252" s="8">
        <v>2.61</v>
      </c>
      <c r="Y4252" s="8">
        <v>-0.12000000000000011</v>
      </c>
      <c r="Z4252" s="8"/>
      <c r="AF4252" t="s">
        <v>4816</v>
      </c>
      <c r="AG4252" t="s">
        <v>106</v>
      </c>
      <c r="AH4252" t="s">
        <v>107</v>
      </c>
      <c r="AI4252" t="s">
        <v>2667</v>
      </c>
      <c r="AJ4252" s="7">
        <v>43555</v>
      </c>
      <c r="AK4252" t="s">
        <v>4799</v>
      </c>
      <c r="AL4252" t="s">
        <v>109</v>
      </c>
      <c r="AM4252" t="s">
        <v>4504</v>
      </c>
      <c r="AN4252" t="s">
        <v>4817</v>
      </c>
      <c r="AO4252" t="str">
        <f>TEXT(A4252,"yyyy-mm-dd")</f>
        <v>2017-12-31</v>
      </c>
    </row>
    <row r="4253" spans="1:41">
      <c r="A4253" s="6" t="s">
        <v>4798</v>
      </c>
      <c r="B4253">
        <v>2017</v>
      </c>
      <c r="C4253">
        <v>12</v>
      </c>
      <c r="E4253" t="s">
        <v>100</v>
      </c>
      <c r="F4253" t="s">
        <v>101</v>
      </c>
      <c r="G4253" t="s">
        <v>102</v>
      </c>
      <c r="H4253" t="s">
        <v>4379</v>
      </c>
      <c r="I4253">
        <v>2018</v>
      </c>
      <c r="J4253">
        <v>4</v>
      </c>
      <c r="K4253" s="6">
        <v>43465</v>
      </c>
      <c r="L4253">
        <v>12</v>
      </c>
      <c r="M4253">
        <v>4</v>
      </c>
      <c r="N4253" t="s">
        <v>261</v>
      </c>
      <c r="O4253" s="8">
        <v>2.35</v>
      </c>
      <c r="P4253" s="8">
        <v>2.4</v>
      </c>
      <c r="Q4253" s="8">
        <v>2.23</v>
      </c>
      <c r="R4253" s="8">
        <v>2.6</v>
      </c>
      <c r="S4253" s="8">
        <v>0.4</v>
      </c>
      <c r="T4253" s="8">
        <v>3.18</v>
      </c>
      <c r="U4253" s="8">
        <v>0.52</v>
      </c>
      <c r="V4253" s="9">
        <v>30</v>
      </c>
      <c r="W4253" s="8">
        <v>0.37000000000000011</v>
      </c>
      <c r="X4253" s="8">
        <v>2.7800000000000002</v>
      </c>
      <c r="Y4253" s="8">
        <v>-4.9999999999999822E-2</v>
      </c>
      <c r="Z4253" s="8">
        <v>0.10000000000000009</v>
      </c>
      <c r="AA4253">
        <v>-0.12999999999999989</v>
      </c>
      <c r="AF4253" t="s">
        <v>4380</v>
      </c>
      <c r="AG4253" t="s">
        <v>106</v>
      </c>
      <c r="AH4253" t="s">
        <v>107</v>
      </c>
      <c r="AI4253" t="s">
        <v>502</v>
      </c>
      <c r="AJ4253" s="7">
        <v>43465</v>
      </c>
      <c r="AK4253" t="s">
        <v>4799</v>
      </c>
      <c r="AL4253" t="s">
        <v>109</v>
      </c>
      <c r="AM4253" t="s">
        <v>4381</v>
      </c>
      <c r="AN4253" t="s">
        <v>4815</v>
      </c>
      <c r="AO4253" t="str">
        <f>TEXT(A4253,"yyyy-mm-dd")</f>
        <v>2017-12-31</v>
      </c>
    </row>
    <row r="4254" spans="1:41">
      <c r="A4254" s="6" t="s">
        <v>4798</v>
      </c>
      <c r="B4254">
        <v>2017</v>
      </c>
      <c r="C4254">
        <v>12</v>
      </c>
      <c r="E4254" t="s">
        <v>100</v>
      </c>
      <c r="F4254" t="s">
        <v>101</v>
      </c>
      <c r="G4254" t="s">
        <v>83</v>
      </c>
      <c r="H4254" t="s">
        <v>3889</v>
      </c>
      <c r="I4254">
        <v>2018</v>
      </c>
      <c r="K4254" s="6">
        <v>43465</v>
      </c>
      <c r="L4254">
        <v>12</v>
      </c>
      <c r="N4254" t="s">
        <v>261</v>
      </c>
      <c r="O4254" s="8">
        <v>2.2400000000000002</v>
      </c>
      <c r="P4254" s="8">
        <v>2.2999999999999998</v>
      </c>
      <c r="Q4254" s="8">
        <v>2.13</v>
      </c>
      <c r="R4254" s="8">
        <v>2.4</v>
      </c>
      <c r="S4254" s="8">
        <v>1.5</v>
      </c>
      <c r="T4254" s="8">
        <v>2.74</v>
      </c>
      <c r="U4254" s="8">
        <v>0.28999999999999998</v>
      </c>
      <c r="V4254" s="9">
        <v>30</v>
      </c>
      <c r="W4254" s="8">
        <v>0.27</v>
      </c>
      <c r="X4254" s="8">
        <v>1.2400000000000002</v>
      </c>
      <c r="Y4254" s="8">
        <v>-5.9999999999999609E-2</v>
      </c>
      <c r="Z4254" s="8">
        <v>0</v>
      </c>
      <c r="AA4254">
        <v>-5.0000000000000266E-2</v>
      </c>
      <c r="AF4254" t="s">
        <v>10177</v>
      </c>
      <c r="AG4254" t="s">
        <v>9655</v>
      </c>
      <c r="AH4254" t="s">
        <v>9656</v>
      </c>
      <c r="AI4254" t="s">
        <v>9669</v>
      </c>
      <c r="AJ4254" s="7">
        <v>43465</v>
      </c>
      <c r="AK4254" t="s">
        <v>4799</v>
      </c>
      <c r="AL4254" t="s">
        <v>109</v>
      </c>
      <c r="AM4254" t="s">
        <v>3891</v>
      </c>
      <c r="AN4254" t="s">
        <v>10202</v>
      </c>
    </row>
    <row r="4255" spans="1:41">
      <c r="A4255" s="6" t="s">
        <v>4798</v>
      </c>
      <c r="B4255">
        <v>2017</v>
      </c>
      <c r="C4255">
        <v>12</v>
      </c>
      <c r="E4255" t="s">
        <v>100</v>
      </c>
      <c r="F4255" t="s">
        <v>101</v>
      </c>
      <c r="G4255" t="s">
        <v>102</v>
      </c>
      <c r="H4255" t="s">
        <v>4240</v>
      </c>
      <c r="I4255">
        <v>2018</v>
      </c>
      <c r="J4255">
        <v>3</v>
      </c>
      <c r="K4255" s="6">
        <v>43373</v>
      </c>
      <c r="L4255">
        <v>9</v>
      </c>
      <c r="M4255">
        <v>3</v>
      </c>
      <c r="N4255" t="s">
        <v>173</v>
      </c>
      <c r="O4255" s="8">
        <v>2.66</v>
      </c>
      <c r="P4255" s="8">
        <v>2.65</v>
      </c>
      <c r="Q4255" s="8">
        <v>2.41</v>
      </c>
      <c r="R4255" s="8">
        <v>2.8</v>
      </c>
      <c r="S4255" s="8">
        <v>2.1</v>
      </c>
      <c r="T4255" s="8">
        <v>3.4</v>
      </c>
      <c r="U4255" s="8">
        <v>0.33</v>
      </c>
      <c r="V4255" s="9">
        <v>30</v>
      </c>
      <c r="W4255" s="8">
        <v>0.38999999999999968</v>
      </c>
      <c r="X4255" s="8">
        <v>1.2999999999999998</v>
      </c>
      <c r="Y4255" s="8">
        <v>1.0000000000000231E-2</v>
      </c>
      <c r="Z4255" s="8">
        <v>4.9999999999999822E-2</v>
      </c>
      <c r="AA4255">
        <v>-6.0000000000000497E-2</v>
      </c>
      <c r="AF4255" t="s">
        <v>4377</v>
      </c>
      <c r="AG4255" t="s">
        <v>106</v>
      </c>
      <c r="AH4255" t="s">
        <v>107</v>
      </c>
      <c r="AI4255" t="s">
        <v>497</v>
      </c>
      <c r="AJ4255" s="7">
        <v>43373</v>
      </c>
      <c r="AK4255" t="s">
        <v>4799</v>
      </c>
      <c r="AL4255" t="s">
        <v>109</v>
      </c>
      <c r="AM4255" t="s">
        <v>4242</v>
      </c>
      <c r="AN4255" t="s">
        <v>4814</v>
      </c>
      <c r="AO4255" t="str">
        <f>TEXT(A4255,"yyyy-mm-dd")</f>
        <v>2017-12-31</v>
      </c>
    </row>
    <row r="4256" spans="1:41">
      <c r="A4256" s="6" t="s">
        <v>4798</v>
      </c>
      <c r="B4256">
        <v>2017</v>
      </c>
      <c r="C4256">
        <v>12</v>
      </c>
      <c r="E4256" t="s">
        <v>100</v>
      </c>
      <c r="F4256" t="s">
        <v>101</v>
      </c>
      <c r="G4256" t="s">
        <v>102</v>
      </c>
      <c r="H4256" t="s">
        <v>4137</v>
      </c>
      <c r="I4256">
        <v>2018</v>
      </c>
      <c r="J4256">
        <v>2</v>
      </c>
      <c r="K4256" s="6">
        <v>43281</v>
      </c>
      <c r="L4256">
        <v>6</v>
      </c>
      <c r="M4256">
        <v>2</v>
      </c>
      <c r="N4256" t="s">
        <v>203</v>
      </c>
      <c r="O4256" s="8">
        <v>2.4300000000000002</v>
      </c>
      <c r="P4256" s="8">
        <v>2.4</v>
      </c>
      <c r="Q4256" s="8">
        <v>2.1</v>
      </c>
      <c r="R4256" s="8">
        <v>2.7</v>
      </c>
      <c r="S4256" s="8">
        <v>1.4</v>
      </c>
      <c r="T4256" s="8">
        <v>3.5</v>
      </c>
      <c r="U4256" s="8">
        <v>0.49</v>
      </c>
      <c r="V4256" s="9">
        <v>30</v>
      </c>
      <c r="W4256" s="8">
        <v>0.60000000000000009</v>
      </c>
      <c r="X4256" s="8">
        <v>2.1</v>
      </c>
      <c r="Y4256" s="8">
        <v>3.0000000000000249E-2</v>
      </c>
      <c r="Z4256" s="8">
        <v>6.0000000000000053E-2</v>
      </c>
      <c r="AA4256">
        <v>-5.9999999999999831E-2</v>
      </c>
      <c r="AF4256" t="s">
        <v>4375</v>
      </c>
      <c r="AG4256" t="s">
        <v>106</v>
      </c>
      <c r="AH4256" t="s">
        <v>107</v>
      </c>
      <c r="AI4256" t="s">
        <v>427</v>
      </c>
      <c r="AJ4256" s="7">
        <v>43281</v>
      </c>
      <c r="AK4256" t="s">
        <v>4799</v>
      </c>
      <c r="AL4256" t="s">
        <v>109</v>
      </c>
      <c r="AM4256" t="s">
        <v>4139</v>
      </c>
      <c r="AN4256" t="s">
        <v>4813</v>
      </c>
      <c r="AO4256" t="str">
        <f>TEXT(A4256,"yyyy-mm-dd")</f>
        <v>2017-12-31</v>
      </c>
    </row>
    <row r="4257" spans="1:41">
      <c r="A4257" s="6" t="s">
        <v>4798</v>
      </c>
      <c r="B4257">
        <v>2017</v>
      </c>
      <c r="C4257">
        <v>12</v>
      </c>
      <c r="E4257" t="s">
        <v>100</v>
      </c>
      <c r="F4257" t="s">
        <v>101</v>
      </c>
      <c r="G4257" t="s">
        <v>102</v>
      </c>
      <c r="H4257" t="s">
        <v>4030</v>
      </c>
      <c r="I4257">
        <v>2018</v>
      </c>
      <c r="J4257">
        <v>1</v>
      </c>
      <c r="K4257" s="6">
        <v>43190</v>
      </c>
      <c r="L4257">
        <v>3</v>
      </c>
      <c r="M4257">
        <v>1</v>
      </c>
      <c r="N4257" t="s">
        <v>233</v>
      </c>
      <c r="O4257" s="8">
        <v>1.65</v>
      </c>
      <c r="P4257" s="8">
        <v>1.7</v>
      </c>
      <c r="Q4257" s="8">
        <v>1.3</v>
      </c>
      <c r="R4257" s="8">
        <v>2.08</v>
      </c>
      <c r="S4257" s="8">
        <v>0.1</v>
      </c>
      <c r="T4257" s="8">
        <v>2.4</v>
      </c>
      <c r="U4257" s="8">
        <v>0.54</v>
      </c>
      <c r="V4257" s="9">
        <v>30</v>
      </c>
      <c r="W4257" s="8">
        <v>0.78</v>
      </c>
      <c r="X4257" s="8">
        <v>2.2999999999999998</v>
      </c>
      <c r="Y4257" s="8">
        <v>-5.0000000000000044E-2</v>
      </c>
      <c r="Z4257" s="8">
        <v>-0.30000000000000004</v>
      </c>
      <c r="AA4257">
        <v>7.9999999999999849E-2</v>
      </c>
      <c r="AF4257" t="s">
        <v>4373</v>
      </c>
      <c r="AG4257" t="s">
        <v>106</v>
      </c>
      <c r="AH4257" t="s">
        <v>107</v>
      </c>
      <c r="AI4257" t="s">
        <v>340</v>
      </c>
      <c r="AJ4257" s="7">
        <v>43190</v>
      </c>
      <c r="AK4257" t="s">
        <v>4799</v>
      </c>
      <c r="AL4257" t="s">
        <v>109</v>
      </c>
      <c r="AM4257" t="s">
        <v>4032</v>
      </c>
      <c r="AN4257" t="s">
        <v>4812</v>
      </c>
      <c r="AO4257" t="str">
        <f>TEXT(A4257,"yyyy-mm-dd")</f>
        <v>2017-12-31</v>
      </c>
    </row>
    <row r="4258" spans="1:41">
      <c r="A4258" s="6" t="s">
        <v>4798</v>
      </c>
      <c r="B4258">
        <v>2017</v>
      </c>
      <c r="C4258">
        <v>12</v>
      </c>
      <c r="E4258" t="s">
        <v>100</v>
      </c>
      <c r="F4258" t="s">
        <v>101</v>
      </c>
      <c r="G4258" t="s">
        <v>102</v>
      </c>
      <c r="H4258" t="s">
        <v>3908</v>
      </c>
      <c r="I4258">
        <v>2017</v>
      </c>
      <c r="J4258">
        <v>4</v>
      </c>
      <c r="K4258" s="6">
        <v>43100</v>
      </c>
      <c r="L4258">
        <v>0</v>
      </c>
      <c r="M4258">
        <v>0</v>
      </c>
      <c r="N4258" t="s">
        <v>178</v>
      </c>
      <c r="O4258" s="8">
        <v>1.86</v>
      </c>
      <c r="P4258" s="8">
        <v>1.8</v>
      </c>
      <c r="Q4258" s="8">
        <v>1.7</v>
      </c>
      <c r="R4258" s="8">
        <v>2</v>
      </c>
      <c r="S4258" s="8">
        <v>1.2</v>
      </c>
      <c r="T4258" s="8">
        <v>2.93</v>
      </c>
      <c r="U4258" s="8">
        <v>0.37</v>
      </c>
      <c r="V4258" s="9">
        <v>30</v>
      </c>
      <c r="W4258" s="8">
        <v>0.30000000000000004</v>
      </c>
      <c r="X4258" s="8">
        <v>1.7300000000000002</v>
      </c>
      <c r="Y4258" s="8">
        <v>6.0000000000000053E-2</v>
      </c>
      <c r="Z4258" s="8">
        <v>0</v>
      </c>
      <c r="AA4258">
        <v>-0.19999999999999996</v>
      </c>
      <c r="AF4258" t="s">
        <v>3909</v>
      </c>
      <c r="AG4258" t="s">
        <v>106</v>
      </c>
      <c r="AH4258" t="s">
        <v>107</v>
      </c>
      <c r="AI4258" t="s">
        <v>108</v>
      </c>
      <c r="AJ4258" s="7">
        <v>43100</v>
      </c>
      <c r="AK4258" t="s">
        <v>4799</v>
      </c>
      <c r="AL4258" t="s">
        <v>109</v>
      </c>
      <c r="AM4258" t="s">
        <v>3910</v>
      </c>
      <c r="AN4258" t="s">
        <v>4811</v>
      </c>
      <c r="AO4258" t="str">
        <f>TEXT(A4258,"yyyy-mm-dd")</f>
        <v>2017-12-31</v>
      </c>
    </row>
    <row r="4259" spans="1:41">
      <c r="A4259" s="6" t="s">
        <v>4798</v>
      </c>
      <c r="B4259">
        <v>2017</v>
      </c>
      <c r="C4259">
        <v>12</v>
      </c>
      <c r="E4259" t="s">
        <v>100</v>
      </c>
      <c r="F4259" t="s">
        <v>101</v>
      </c>
      <c r="G4259" t="s">
        <v>83</v>
      </c>
      <c r="H4259" t="s">
        <v>3453</v>
      </c>
      <c r="I4259">
        <v>2017</v>
      </c>
      <c r="K4259" s="6">
        <v>43100</v>
      </c>
      <c r="L4259">
        <v>0</v>
      </c>
      <c r="N4259" t="s">
        <v>178</v>
      </c>
      <c r="O4259" s="8">
        <v>2.11</v>
      </c>
      <c r="P4259" s="8">
        <v>2.1</v>
      </c>
      <c r="Q4259" s="8">
        <v>2.02</v>
      </c>
      <c r="R4259" s="8">
        <v>2.2000000000000002</v>
      </c>
      <c r="S4259" s="8">
        <v>1.9</v>
      </c>
      <c r="T4259" s="8">
        <v>2.38</v>
      </c>
      <c r="U4259" s="8">
        <v>0.11</v>
      </c>
      <c r="V4259" s="9">
        <v>30</v>
      </c>
      <c r="W4259" s="8">
        <v>0.18000000000000016</v>
      </c>
      <c r="X4259" s="8">
        <v>0.48</v>
      </c>
      <c r="Y4259" s="8">
        <v>9.9999999999997868E-3</v>
      </c>
      <c r="Z4259" s="8">
        <v>0</v>
      </c>
      <c r="AA4259">
        <v>-2.0000000000000018E-2</v>
      </c>
      <c r="AF4259" t="s">
        <v>10138</v>
      </c>
      <c r="AG4259" t="s">
        <v>9655</v>
      </c>
      <c r="AH4259" t="s">
        <v>9656</v>
      </c>
      <c r="AI4259" t="s">
        <v>9657</v>
      </c>
      <c r="AJ4259" s="7">
        <v>43100</v>
      </c>
      <c r="AK4259" t="s">
        <v>4799</v>
      </c>
      <c r="AL4259" t="s">
        <v>109</v>
      </c>
      <c r="AM4259" t="s">
        <v>3455</v>
      </c>
      <c r="AN4259" t="s">
        <v>10175</v>
      </c>
    </row>
    <row r="4260" spans="1:41">
      <c r="A4260" s="6" t="s">
        <v>4798</v>
      </c>
      <c r="B4260">
        <v>2017</v>
      </c>
      <c r="C4260">
        <v>12</v>
      </c>
      <c r="E4260" t="s">
        <v>2685</v>
      </c>
      <c r="F4260" t="s">
        <v>101</v>
      </c>
      <c r="G4260" t="s">
        <v>774</v>
      </c>
      <c r="H4260" t="s">
        <v>2686</v>
      </c>
      <c r="K4260" s="6"/>
      <c r="O4260" s="8">
        <v>2.73</v>
      </c>
      <c r="P4260" s="8">
        <v>2.6</v>
      </c>
      <c r="Q4260" s="8">
        <v>2.5</v>
      </c>
      <c r="R4260" s="8">
        <v>2.93</v>
      </c>
      <c r="S4260" s="8">
        <v>2.2000000000000002</v>
      </c>
      <c r="T4260" s="8">
        <v>3.5</v>
      </c>
      <c r="U4260" s="8">
        <v>0.36</v>
      </c>
      <c r="V4260" s="9">
        <v>20</v>
      </c>
      <c r="W4260" s="8">
        <v>0.43000000000000016</v>
      </c>
      <c r="X4260" s="8">
        <v>1.2999999999999998</v>
      </c>
      <c r="Y4260" s="8">
        <v>0.12999999999999989</v>
      </c>
      <c r="Z4260" s="8">
        <v>0</v>
      </c>
      <c r="AA4260">
        <v>-8.9999999999999858E-2</v>
      </c>
      <c r="AF4260" t="s">
        <v>2687</v>
      </c>
      <c r="AG4260" t="s">
        <v>2688</v>
      </c>
      <c r="AH4260" t="s">
        <v>2689</v>
      </c>
      <c r="AI4260" t="s">
        <v>2690</v>
      </c>
      <c r="AJ4260" s="7"/>
      <c r="AK4260" t="s">
        <v>4799</v>
      </c>
      <c r="AL4260" t="s">
        <v>109</v>
      </c>
      <c r="AM4260" t="s">
        <v>2686</v>
      </c>
      <c r="AN4260" t="s">
        <v>4840</v>
      </c>
      <c r="AO4260" t="str">
        <f>TEXT(A4260,"yyyy-mm-dd")</f>
        <v>2017-12-31</v>
      </c>
    </row>
    <row r="4261" spans="1:41">
      <c r="A4261" s="6" t="s">
        <v>4798</v>
      </c>
      <c r="B4261">
        <v>2017</v>
      </c>
      <c r="C4261">
        <v>12</v>
      </c>
      <c r="E4261" t="s">
        <v>81</v>
      </c>
      <c r="F4261" t="s">
        <v>82</v>
      </c>
      <c r="G4261" t="s">
        <v>83</v>
      </c>
      <c r="H4261" t="s">
        <v>4803</v>
      </c>
      <c r="I4261">
        <v>2020</v>
      </c>
      <c r="K4261" s="6">
        <v>44196</v>
      </c>
      <c r="L4261">
        <v>36</v>
      </c>
      <c r="N4261" t="s">
        <v>924</v>
      </c>
      <c r="O4261" s="8">
        <v>3.61</v>
      </c>
      <c r="P4261" s="8">
        <v>3.5</v>
      </c>
      <c r="Q4261" s="8">
        <v>3.26</v>
      </c>
      <c r="R4261" s="8">
        <v>3.59</v>
      </c>
      <c r="S4261" s="8">
        <v>3</v>
      </c>
      <c r="T4261" s="8">
        <v>7.04</v>
      </c>
      <c r="U4261" s="8">
        <v>0.78</v>
      </c>
      <c r="V4261" s="9">
        <v>26</v>
      </c>
      <c r="W4261" s="8">
        <v>0.33000000000000007</v>
      </c>
      <c r="X4261" s="8">
        <v>4.04</v>
      </c>
      <c r="Y4261" s="8">
        <v>0.10999999999999988</v>
      </c>
      <c r="Z4261" s="8"/>
      <c r="AF4261" t="s">
        <v>4804</v>
      </c>
      <c r="AG4261" t="s">
        <v>87</v>
      </c>
      <c r="AH4261" t="s">
        <v>88</v>
      </c>
      <c r="AI4261" t="s">
        <v>926</v>
      </c>
      <c r="AJ4261" s="7">
        <v>44196</v>
      </c>
      <c r="AK4261" t="s">
        <v>4799</v>
      </c>
      <c r="AL4261" t="s">
        <v>91</v>
      </c>
      <c r="AM4261" t="s">
        <v>4805</v>
      </c>
      <c r="AN4261" t="s">
        <v>4806</v>
      </c>
      <c r="AO4261" t="str">
        <f>TEXT(A4261,"yyyy-mm-dd")</f>
        <v>2017-12-31</v>
      </c>
    </row>
    <row r="4262" spans="1:41">
      <c r="A4262" s="6" t="s">
        <v>4798</v>
      </c>
      <c r="B4262">
        <v>2017</v>
      </c>
      <c r="C4262">
        <v>12</v>
      </c>
      <c r="E4262" t="s">
        <v>392</v>
      </c>
      <c r="F4262" t="s">
        <v>82</v>
      </c>
      <c r="G4262" t="s">
        <v>83</v>
      </c>
      <c r="H4262" t="s">
        <v>4803</v>
      </c>
      <c r="I4262">
        <v>2020</v>
      </c>
      <c r="K4262" s="6">
        <v>44196</v>
      </c>
      <c r="L4262">
        <v>36</v>
      </c>
      <c r="N4262" t="s">
        <v>924</v>
      </c>
      <c r="O4262" s="8">
        <v>3.43</v>
      </c>
      <c r="P4262" s="8">
        <v>3.35</v>
      </c>
      <c r="Q4262" s="8">
        <v>3.2</v>
      </c>
      <c r="R4262" s="8">
        <v>3.51</v>
      </c>
      <c r="S4262" s="8">
        <v>2.39</v>
      </c>
      <c r="T4262" s="8">
        <v>5.26</v>
      </c>
      <c r="U4262" s="8">
        <v>0.54</v>
      </c>
      <c r="V4262" s="9">
        <v>24</v>
      </c>
      <c r="W4262" s="8">
        <v>0.30999999999999961</v>
      </c>
      <c r="X4262" s="8">
        <v>2.8699999999999997</v>
      </c>
      <c r="Y4262" s="8">
        <v>8.0000000000000071E-2</v>
      </c>
      <c r="Z4262" s="8"/>
      <c r="AF4262" t="s">
        <v>4804</v>
      </c>
      <c r="AG4262" t="s">
        <v>87</v>
      </c>
      <c r="AH4262" t="s">
        <v>88</v>
      </c>
      <c r="AI4262" t="s">
        <v>926</v>
      </c>
      <c r="AJ4262" s="7">
        <v>44196</v>
      </c>
      <c r="AK4262" t="s">
        <v>4799</v>
      </c>
      <c r="AL4262" t="s">
        <v>393</v>
      </c>
      <c r="AM4262" t="s">
        <v>4805</v>
      </c>
      <c r="AN4262" t="s">
        <v>4810</v>
      </c>
      <c r="AO4262" t="str">
        <f>TEXT(A4262,"yyyy-mm-dd")</f>
        <v>2017-12-31</v>
      </c>
    </row>
    <row r="4263" spans="1:41">
      <c r="A4263" s="6" t="s">
        <v>4798</v>
      </c>
      <c r="B4263">
        <v>2017</v>
      </c>
      <c r="C4263">
        <v>12</v>
      </c>
      <c r="E4263" t="s">
        <v>81</v>
      </c>
      <c r="F4263" t="s">
        <v>82</v>
      </c>
      <c r="G4263" t="s">
        <v>83</v>
      </c>
      <c r="H4263" t="s">
        <v>4360</v>
      </c>
      <c r="I4263">
        <v>2019</v>
      </c>
      <c r="K4263" s="6">
        <v>43830</v>
      </c>
      <c r="L4263">
        <v>24</v>
      </c>
      <c r="N4263" t="s">
        <v>368</v>
      </c>
      <c r="O4263" s="8">
        <v>3.66</v>
      </c>
      <c r="P4263" s="8">
        <v>3.59</v>
      </c>
      <c r="Q4263" s="8">
        <v>3.5</v>
      </c>
      <c r="R4263" s="8">
        <v>3.78</v>
      </c>
      <c r="S4263" s="8">
        <v>3</v>
      </c>
      <c r="T4263" s="8">
        <v>5.38</v>
      </c>
      <c r="U4263" s="8">
        <v>0.54</v>
      </c>
      <c r="V4263" s="9">
        <v>30</v>
      </c>
      <c r="W4263" s="8">
        <v>0.2799999999999998</v>
      </c>
      <c r="X4263" s="8">
        <v>2.38</v>
      </c>
      <c r="Y4263" s="8">
        <v>7.0000000000000284E-2</v>
      </c>
      <c r="Z4263" s="8">
        <v>8.9999999999999858E-2</v>
      </c>
      <c r="AA4263">
        <v>-8.0000000000000515E-2</v>
      </c>
      <c r="AF4263" t="s">
        <v>4361</v>
      </c>
      <c r="AG4263" t="s">
        <v>87</v>
      </c>
      <c r="AH4263" t="s">
        <v>88</v>
      </c>
      <c r="AI4263" t="s">
        <v>359</v>
      </c>
      <c r="AJ4263" s="7">
        <v>43830</v>
      </c>
      <c r="AK4263" t="s">
        <v>4799</v>
      </c>
      <c r="AL4263" t="s">
        <v>91</v>
      </c>
      <c r="AM4263" t="s">
        <v>4362</v>
      </c>
      <c r="AN4263" t="s">
        <v>4802</v>
      </c>
      <c r="AO4263" t="str">
        <f>TEXT(A4263,"yyyy-mm-dd")</f>
        <v>2017-12-31</v>
      </c>
    </row>
    <row r="4264" spans="1:41">
      <c r="A4264" s="6" t="s">
        <v>4798</v>
      </c>
      <c r="B4264">
        <v>2017</v>
      </c>
      <c r="C4264">
        <v>12</v>
      </c>
      <c r="E4264" t="s">
        <v>392</v>
      </c>
      <c r="F4264" t="s">
        <v>82</v>
      </c>
      <c r="G4264" t="s">
        <v>83</v>
      </c>
      <c r="H4264" t="s">
        <v>4360</v>
      </c>
      <c r="I4264">
        <v>2019</v>
      </c>
      <c r="K4264" s="6">
        <v>43830</v>
      </c>
      <c r="L4264">
        <v>24</v>
      </c>
      <c r="N4264" t="s">
        <v>368</v>
      </c>
      <c r="O4264" s="8">
        <v>3.46</v>
      </c>
      <c r="P4264" s="8">
        <v>3.43</v>
      </c>
      <c r="Q4264" s="8">
        <v>3.3</v>
      </c>
      <c r="R4264" s="8">
        <v>3.5</v>
      </c>
      <c r="S4264" s="8">
        <v>3</v>
      </c>
      <c r="T4264" s="8">
        <v>4.7</v>
      </c>
      <c r="U4264" s="8">
        <v>0.39</v>
      </c>
      <c r="V4264" s="9">
        <v>28</v>
      </c>
      <c r="W4264" s="8">
        <v>0.20000000000000018</v>
      </c>
      <c r="X4264" s="8">
        <v>1.7000000000000002</v>
      </c>
      <c r="Y4264" s="8">
        <v>2.9999999999999805E-2</v>
      </c>
      <c r="Z4264" s="8">
        <v>1.0000000000000231E-2</v>
      </c>
      <c r="AA4264">
        <v>-4.9999999999999822E-2</v>
      </c>
      <c r="AF4264" t="s">
        <v>4361</v>
      </c>
      <c r="AG4264" t="s">
        <v>87</v>
      </c>
      <c r="AH4264" t="s">
        <v>88</v>
      </c>
      <c r="AI4264" t="s">
        <v>359</v>
      </c>
      <c r="AJ4264" s="7">
        <v>43830</v>
      </c>
      <c r="AK4264" t="s">
        <v>4799</v>
      </c>
      <c r="AL4264" t="s">
        <v>393</v>
      </c>
      <c r="AM4264" t="s">
        <v>4362</v>
      </c>
      <c r="AN4264" t="s">
        <v>4809</v>
      </c>
      <c r="AO4264" t="str">
        <f>TEXT(A4264,"yyyy-mm-dd")</f>
        <v>2017-12-31</v>
      </c>
    </row>
    <row r="4265" spans="1:41">
      <c r="A4265" s="6" t="s">
        <v>4798</v>
      </c>
      <c r="B4265">
        <v>2017</v>
      </c>
      <c r="C4265">
        <v>12</v>
      </c>
      <c r="E4265" t="s">
        <v>81</v>
      </c>
      <c r="F4265" t="s">
        <v>82</v>
      </c>
      <c r="G4265" t="s">
        <v>83</v>
      </c>
      <c r="H4265" t="s">
        <v>3889</v>
      </c>
      <c r="I4265">
        <v>2018</v>
      </c>
      <c r="K4265" s="6">
        <v>43465</v>
      </c>
      <c r="L4265">
        <v>12</v>
      </c>
      <c r="N4265" t="s">
        <v>261</v>
      </c>
      <c r="O4265" s="8">
        <v>3.96</v>
      </c>
      <c r="P4265" s="8">
        <v>3.85</v>
      </c>
      <c r="Q4265" s="8">
        <v>3.6</v>
      </c>
      <c r="R4265" s="8">
        <v>4.2300000000000004</v>
      </c>
      <c r="S4265" s="8">
        <v>3.18</v>
      </c>
      <c r="T4265" s="8">
        <v>5.35</v>
      </c>
      <c r="U4265" s="8">
        <v>0.51</v>
      </c>
      <c r="V4265" s="9">
        <v>32</v>
      </c>
      <c r="W4265" s="8">
        <v>0.63000000000000034</v>
      </c>
      <c r="X4265" s="8">
        <v>2.1699999999999995</v>
      </c>
      <c r="Y4265" s="8">
        <v>0.10999999999999988</v>
      </c>
      <c r="Z4265" s="8">
        <v>1.0000000000000231E-2</v>
      </c>
      <c r="AA4265">
        <v>0.13000000000000078</v>
      </c>
      <c r="AF4265" t="s">
        <v>3890</v>
      </c>
      <c r="AG4265" t="s">
        <v>87</v>
      </c>
      <c r="AH4265" t="s">
        <v>88</v>
      </c>
      <c r="AI4265" t="s">
        <v>97</v>
      </c>
      <c r="AJ4265" s="7">
        <v>43465</v>
      </c>
      <c r="AK4265" t="s">
        <v>4799</v>
      </c>
      <c r="AL4265" t="s">
        <v>91</v>
      </c>
      <c r="AM4265" t="s">
        <v>3891</v>
      </c>
      <c r="AN4265" t="s">
        <v>4801</v>
      </c>
      <c r="AO4265" t="str">
        <f>TEXT(A4265,"yyyy-mm-dd")</f>
        <v>2017-12-31</v>
      </c>
    </row>
    <row r="4266" spans="1:41">
      <c r="A4266" s="6" t="s">
        <v>4798</v>
      </c>
      <c r="B4266">
        <v>2017</v>
      </c>
      <c r="C4266">
        <v>12</v>
      </c>
      <c r="E4266" t="s">
        <v>392</v>
      </c>
      <c r="F4266" t="s">
        <v>82</v>
      </c>
      <c r="G4266" t="s">
        <v>83</v>
      </c>
      <c r="H4266" t="s">
        <v>3889</v>
      </c>
      <c r="I4266">
        <v>2018</v>
      </c>
      <c r="K4266" s="6">
        <v>43465</v>
      </c>
      <c r="L4266">
        <v>12</v>
      </c>
      <c r="N4266" t="s">
        <v>261</v>
      </c>
      <c r="O4266" s="8">
        <v>3.64</v>
      </c>
      <c r="P4266" s="8">
        <v>3.5</v>
      </c>
      <c r="Q4266" s="8">
        <v>3.3</v>
      </c>
      <c r="R4266" s="8">
        <v>4</v>
      </c>
      <c r="S4266" s="8">
        <v>3</v>
      </c>
      <c r="T4266" s="8">
        <v>5</v>
      </c>
      <c r="U4266" s="8">
        <v>0.47</v>
      </c>
      <c r="V4266" s="9">
        <v>29</v>
      </c>
      <c r="W4266" s="8">
        <v>0.70000000000000018</v>
      </c>
      <c r="X4266" s="8">
        <v>2</v>
      </c>
      <c r="Y4266" s="8">
        <v>0.14000000000000012</v>
      </c>
      <c r="Z4266" s="8">
        <v>-0.16999999999999993</v>
      </c>
      <c r="AA4266">
        <v>0.11000000000000032</v>
      </c>
      <c r="AF4266" t="s">
        <v>3890</v>
      </c>
      <c r="AG4266" t="s">
        <v>87</v>
      </c>
      <c r="AH4266" t="s">
        <v>88</v>
      </c>
      <c r="AI4266" t="s">
        <v>97</v>
      </c>
      <c r="AJ4266" s="7">
        <v>43465</v>
      </c>
      <c r="AK4266" t="s">
        <v>4799</v>
      </c>
      <c r="AL4266" t="s">
        <v>393</v>
      </c>
      <c r="AM4266" t="s">
        <v>3891</v>
      </c>
      <c r="AN4266" t="s">
        <v>4808</v>
      </c>
      <c r="AO4266" t="str">
        <f>TEXT(A4266,"yyyy-mm-dd")</f>
        <v>2017-12-31</v>
      </c>
    </row>
    <row r="4267" spans="1:41">
      <c r="A4267" s="6" t="s">
        <v>4798</v>
      </c>
      <c r="B4267">
        <v>2017</v>
      </c>
      <c r="C4267">
        <v>12</v>
      </c>
      <c r="E4267" t="s">
        <v>81</v>
      </c>
      <c r="F4267" t="s">
        <v>82</v>
      </c>
      <c r="G4267" t="s">
        <v>83</v>
      </c>
      <c r="H4267" t="s">
        <v>3453</v>
      </c>
      <c r="I4267">
        <v>2017</v>
      </c>
      <c r="K4267" s="6">
        <v>43100</v>
      </c>
      <c r="L4267">
        <v>0</v>
      </c>
      <c r="N4267" t="s">
        <v>178</v>
      </c>
      <c r="O4267" s="8">
        <v>6.56</v>
      </c>
      <c r="P4267" s="8">
        <v>6.6</v>
      </c>
      <c r="Q4267" s="8">
        <v>6.5</v>
      </c>
      <c r="R4267" s="8">
        <v>6.67</v>
      </c>
      <c r="S4267" s="8">
        <v>5.8</v>
      </c>
      <c r="T4267" s="8">
        <v>6.78</v>
      </c>
      <c r="U4267" s="8">
        <v>0.18</v>
      </c>
      <c r="V4267" s="9">
        <v>32</v>
      </c>
      <c r="W4267" s="8">
        <v>0.16999999999999993</v>
      </c>
      <c r="X4267" s="8">
        <v>0.98000000000000043</v>
      </c>
      <c r="Y4267" s="8">
        <v>-4.0000000000000036E-2</v>
      </c>
      <c r="Z4267" s="8">
        <v>9.9999999999999645E-2</v>
      </c>
      <c r="AA4267">
        <v>-4.9999999999999822E-2</v>
      </c>
      <c r="AF4267" t="s">
        <v>3454</v>
      </c>
      <c r="AG4267" t="s">
        <v>87</v>
      </c>
      <c r="AH4267" t="s">
        <v>88</v>
      </c>
      <c r="AI4267" t="s">
        <v>89</v>
      </c>
      <c r="AJ4267" s="7">
        <v>43100</v>
      </c>
      <c r="AK4267" t="s">
        <v>4799</v>
      </c>
      <c r="AL4267" t="s">
        <v>91</v>
      </c>
      <c r="AM4267" t="s">
        <v>3455</v>
      </c>
      <c r="AN4267" t="s">
        <v>4800</v>
      </c>
      <c r="AO4267" t="str">
        <f>TEXT(A4267,"yyyy-mm-dd")</f>
        <v>2017-12-31</v>
      </c>
    </row>
    <row r="4268" spans="1:41">
      <c r="A4268" s="6" t="s">
        <v>4798</v>
      </c>
      <c r="B4268">
        <v>2017</v>
      </c>
      <c r="C4268">
        <v>12</v>
      </c>
      <c r="E4268" t="s">
        <v>392</v>
      </c>
      <c r="F4268" t="s">
        <v>82</v>
      </c>
      <c r="G4268" t="s">
        <v>83</v>
      </c>
      <c r="H4268" t="s">
        <v>3453</v>
      </c>
      <c r="I4268">
        <v>2017</v>
      </c>
      <c r="K4268" s="6">
        <v>43100</v>
      </c>
      <c r="L4268">
        <v>0</v>
      </c>
      <c r="N4268" t="s">
        <v>178</v>
      </c>
      <c r="O4268" s="8">
        <v>4.78</v>
      </c>
      <c r="P4268" s="8">
        <v>4.8</v>
      </c>
      <c r="Q4268" s="8">
        <v>4.74</v>
      </c>
      <c r="R4268" s="8">
        <v>4.88</v>
      </c>
      <c r="S4268" s="8">
        <v>3.99</v>
      </c>
      <c r="T4268" s="8">
        <v>5</v>
      </c>
      <c r="U4268" s="8">
        <v>0.18</v>
      </c>
      <c r="V4268" s="9">
        <v>29</v>
      </c>
      <c r="W4268" s="8">
        <v>0.13999999999999968</v>
      </c>
      <c r="X4268" s="8">
        <v>1.0099999999999998</v>
      </c>
      <c r="Y4268" s="8">
        <v>-1.9999999999999574E-2</v>
      </c>
      <c r="Z4268" s="8">
        <v>4.9999999999999822E-2</v>
      </c>
      <c r="AA4268">
        <v>-3.0000000000000249E-2</v>
      </c>
      <c r="AF4268" t="s">
        <v>3454</v>
      </c>
      <c r="AG4268" t="s">
        <v>87</v>
      </c>
      <c r="AH4268" t="s">
        <v>88</v>
      </c>
      <c r="AI4268" t="s">
        <v>89</v>
      </c>
      <c r="AJ4268" s="7">
        <v>43100</v>
      </c>
      <c r="AK4268" t="s">
        <v>4799</v>
      </c>
      <c r="AL4268" t="s">
        <v>393</v>
      </c>
      <c r="AM4268" t="s">
        <v>3455</v>
      </c>
      <c r="AN4268" t="s">
        <v>4807</v>
      </c>
      <c r="AO4268" t="str">
        <f>TEXT(A4268,"yyyy-mm-dd")</f>
        <v>2017-12-31</v>
      </c>
    </row>
    <row r="4269" spans="1:41">
      <c r="A4269" s="6" t="s">
        <v>4798</v>
      </c>
      <c r="B4269">
        <v>2017</v>
      </c>
      <c r="C4269">
        <v>12</v>
      </c>
      <c r="E4269" t="s">
        <v>81</v>
      </c>
      <c r="F4269" t="s">
        <v>82</v>
      </c>
      <c r="G4269" t="s">
        <v>774</v>
      </c>
      <c r="H4269" t="s">
        <v>775</v>
      </c>
      <c r="K4269" s="6"/>
      <c r="O4269" s="8">
        <v>3.64</v>
      </c>
      <c r="P4269" s="8">
        <v>3.5</v>
      </c>
      <c r="Q4269" s="8">
        <v>3.3</v>
      </c>
      <c r="R4269" s="8">
        <v>3.8</v>
      </c>
      <c r="S4269" s="8">
        <v>3</v>
      </c>
      <c r="T4269" s="8">
        <v>5.8</v>
      </c>
      <c r="U4269" s="8">
        <v>0.62</v>
      </c>
      <c r="V4269" s="9">
        <v>27</v>
      </c>
      <c r="W4269" s="8">
        <v>0.5</v>
      </c>
      <c r="X4269" s="8">
        <v>2.8</v>
      </c>
      <c r="Y4269" s="8">
        <v>0.14000000000000012</v>
      </c>
      <c r="Z4269" s="8">
        <v>-9.9999999999997868E-3</v>
      </c>
      <c r="AA4269">
        <v>4.0000000000000036E-2</v>
      </c>
      <c r="AF4269" t="s">
        <v>776</v>
      </c>
      <c r="AG4269" t="s">
        <v>777</v>
      </c>
      <c r="AH4269" t="s">
        <v>778</v>
      </c>
      <c r="AI4269" t="s">
        <v>779</v>
      </c>
      <c r="AJ4269" s="7"/>
      <c r="AK4269" t="s">
        <v>4799</v>
      </c>
      <c r="AL4269" t="s">
        <v>91</v>
      </c>
      <c r="AM4269" t="s">
        <v>775</v>
      </c>
      <c r="AN4269" t="s">
        <v>4836</v>
      </c>
      <c r="AO4269" t="str">
        <f>TEXT(A4269,"yyyy-mm-dd")</f>
        <v>2017-12-31</v>
      </c>
    </row>
    <row r="4270" spans="1:41">
      <c r="A4270" s="6" t="s">
        <v>4798</v>
      </c>
      <c r="B4270">
        <v>2017</v>
      </c>
      <c r="C4270">
        <v>12</v>
      </c>
      <c r="E4270" t="s">
        <v>81</v>
      </c>
      <c r="F4270" t="s">
        <v>82</v>
      </c>
      <c r="G4270" t="s">
        <v>774</v>
      </c>
      <c r="H4270" t="s">
        <v>1536</v>
      </c>
      <c r="K4270" s="6"/>
      <c r="O4270" s="8">
        <v>3.51</v>
      </c>
      <c r="P4270" s="8">
        <v>3.5</v>
      </c>
      <c r="Q4270" s="8">
        <v>3.2</v>
      </c>
      <c r="R4270" s="8">
        <v>3.59</v>
      </c>
      <c r="S4270" s="8">
        <v>2.5</v>
      </c>
      <c r="T4270" s="8">
        <v>6.1</v>
      </c>
      <c r="U4270" s="8">
        <v>0.66</v>
      </c>
      <c r="V4270" s="9">
        <v>26</v>
      </c>
      <c r="W4270" s="8">
        <v>0.38999999999999968</v>
      </c>
      <c r="X4270" s="8">
        <v>3.5999999999999996</v>
      </c>
      <c r="Y4270" s="8">
        <v>9.9999999999997868E-3</v>
      </c>
      <c r="Z4270" s="8">
        <v>0</v>
      </c>
      <c r="AA4270">
        <v>-1.0000000000000231E-2</v>
      </c>
      <c r="AF4270" t="s">
        <v>1537</v>
      </c>
      <c r="AG4270" t="s">
        <v>777</v>
      </c>
      <c r="AH4270" t="s">
        <v>778</v>
      </c>
      <c r="AI4270" t="s">
        <v>1538</v>
      </c>
      <c r="AJ4270" s="7"/>
      <c r="AK4270" t="s">
        <v>4799</v>
      </c>
      <c r="AL4270" t="s">
        <v>91</v>
      </c>
      <c r="AM4270" t="s">
        <v>1536</v>
      </c>
      <c r="AN4270" t="s">
        <v>4837</v>
      </c>
      <c r="AO4270" t="str">
        <f>TEXT(A4270,"yyyy-mm-dd")</f>
        <v>2017-12-31</v>
      </c>
    </row>
    <row r="4271" spans="1:41">
      <c r="A4271" s="6" t="s">
        <v>4798</v>
      </c>
      <c r="B4271">
        <v>2017</v>
      </c>
      <c r="C4271">
        <v>12</v>
      </c>
      <c r="E4271" t="s">
        <v>392</v>
      </c>
      <c r="F4271" t="s">
        <v>82</v>
      </c>
      <c r="G4271" t="s">
        <v>774</v>
      </c>
      <c r="H4271" t="s">
        <v>775</v>
      </c>
      <c r="K4271" s="6"/>
      <c r="O4271" s="8">
        <v>3.48</v>
      </c>
      <c r="P4271" s="8">
        <v>3.4</v>
      </c>
      <c r="Q4271" s="8">
        <v>3.2</v>
      </c>
      <c r="R4271" s="8">
        <v>3.6</v>
      </c>
      <c r="S4271" s="8">
        <v>2.98</v>
      </c>
      <c r="T4271" s="8">
        <v>5</v>
      </c>
      <c r="U4271" s="8">
        <v>0.51</v>
      </c>
      <c r="V4271" s="9">
        <v>25</v>
      </c>
      <c r="W4271" s="8">
        <v>0.39999999999999991</v>
      </c>
      <c r="X4271" s="8">
        <v>2.02</v>
      </c>
      <c r="Y4271" s="8">
        <v>8.0000000000000071E-2</v>
      </c>
      <c r="Z4271" s="8">
        <v>0</v>
      </c>
      <c r="AA4271">
        <v>0</v>
      </c>
      <c r="AF4271" t="s">
        <v>776</v>
      </c>
      <c r="AG4271" t="s">
        <v>777</v>
      </c>
      <c r="AH4271" t="s">
        <v>778</v>
      </c>
      <c r="AI4271" t="s">
        <v>779</v>
      </c>
      <c r="AJ4271" s="7"/>
      <c r="AK4271" t="s">
        <v>4799</v>
      </c>
      <c r="AL4271" t="s">
        <v>393</v>
      </c>
      <c r="AM4271" t="s">
        <v>775</v>
      </c>
      <c r="AN4271" t="s">
        <v>4838</v>
      </c>
      <c r="AO4271" t="str">
        <f>TEXT(A4271,"yyyy-mm-dd")</f>
        <v>2017-12-31</v>
      </c>
    </row>
    <row r="4272" spans="1:41">
      <c r="A4272" s="6" t="s">
        <v>4798</v>
      </c>
      <c r="B4272">
        <v>2017</v>
      </c>
      <c r="C4272">
        <v>12</v>
      </c>
      <c r="E4272" t="s">
        <v>392</v>
      </c>
      <c r="F4272" t="s">
        <v>82</v>
      </c>
      <c r="G4272" t="s">
        <v>774</v>
      </c>
      <c r="H4272" t="s">
        <v>1536</v>
      </c>
      <c r="K4272" s="6"/>
      <c r="O4272" s="8">
        <v>3.39</v>
      </c>
      <c r="P4272" s="8">
        <v>3.3</v>
      </c>
      <c r="Q4272" s="8">
        <v>3.1</v>
      </c>
      <c r="R4272" s="8">
        <v>3.5</v>
      </c>
      <c r="S4272" s="8">
        <v>2.39</v>
      </c>
      <c r="T4272" s="8">
        <v>5.25</v>
      </c>
      <c r="U4272" s="8">
        <v>0.59</v>
      </c>
      <c r="V4272" s="9">
        <v>23</v>
      </c>
      <c r="W4272" s="8">
        <v>0.39999999999999991</v>
      </c>
      <c r="X4272" s="8">
        <v>2.86</v>
      </c>
      <c r="Y4272" s="8">
        <v>9.0000000000000302E-2</v>
      </c>
      <c r="Z4272" s="8">
        <v>0</v>
      </c>
      <c r="AA4272">
        <v>0.10000000000000009</v>
      </c>
      <c r="AF4272" t="s">
        <v>1537</v>
      </c>
      <c r="AG4272" t="s">
        <v>777</v>
      </c>
      <c r="AH4272" t="s">
        <v>778</v>
      </c>
      <c r="AI4272" t="s">
        <v>1538</v>
      </c>
      <c r="AJ4272" s="7"/>
      <c r="AK4272" t="s">
        <v>4799</v>
      </c>
      <c r="AL4272" t="s">
        <v>393</v>
      </c>
      <c r="AM4272" t="s">
        <v>1536</v>
      </c>
      <c r="AN4272" t="s">
        <v>4839</v>
      </c>
      <c r="AO4272" t="str">
        <f>TEXT(A4272,"yyyy-mm-dd")</f>
        <v>2017-12-31</v>
      </c>
    </row>
    <row r="4273" spans="1:41">
      <c r="A4273" s="6" t="s">
        <v>4798</v>
      </c>
      <c r="B4273">
        <v>2017</v>
      </c>
      <c r="C4273">
        <v>12</v>
      </c>
      <c r="E4273" t="s">
        <v>112</v>
      </c>
      <c r="F4273" t="s">
        <v>113</v>
      </c>
      <c r="G4273" t="s">
        <v>83</v>
      </c>
      <c r="H4273" t="s">
        <v>4803</v>
      </c>
      <c r="I4273">
        <v>2020</v>
      </c>
      <c r="K4273" s="6">
        <v>44196</v>
      </c>
      <c r="L4273">
        <v>36</v>
      </c>
      <c r="N4273" t="s">
        <v>924</v>
      </c>
      <c r="O4273" s="8">
        <v>6.21</v>
      </c>
      <c r="P4273" s="8">
        <v>5.76</v>
      </c>
      <c r="Q4273" s="8">
        <v>5.53</v>
      </c>
      <c r="R4273" s="8">
        <v>6.6</v>
      </c>
      <c r="S4273" s="8">
        <v>5.05</v>
      </c>
      <c r="T4273" s="8">
        <v>9.15</v>
      </c>
      <c r="U4273" s="8">
        <v>1.1000000000000001</v>
      </c>
      <c r="V4273" s="9">
        <v>15</v>
      </c>
      <c r="W4273" s="8">
        <v>1.0699999999999994</v>
      </c>
      <c r="X4273" s="8">
        <v>4.1000000000000005</v>
      </c>
      <c r="Y4273" s="8">
        <v>0.45000000000000018</v>
      </c>
      <c r="Z4273" s="8"/>
      <c r="AF4273" t="s">
        <v>4844</v>
      </c>
      <c r="AG4273" t="s">
        <v>115</v>
      </c>
      <c r="AH4273" t="s">
        <v>116</v>
      </c>
      <c r="AI4273" t="s">
        <v>926</v>
      </c>
      <c r="AJ4273" s="7">
        <v>44196</v>
      </c>
      <c r="AK4273" t="s">
        <v>4799</v>
      </c>
      <c r="AL4273" t="s">
        <v>118</v>
      </c>
      <c r="AM4273" t="s">
        <v>4805</v>
      </c>
      <c r="AN4273" t="s">
        <v>4845</v>
      </c>
      <c r="AO4273" t="str">
        <f>TEXT(A4273,"yyyy-mm-dd")</f>
        <v>2017-12-31</v>
      </c>
    </row>
    <row r="4274" spans="1:41">
      <c r="A4274" s="6" t="s">
        <v>4798</v>
      </c>
      <c r="B4274">
        <v>2017</v>
      </c>
      <c r="C4274">
        <v>12</v>
      </c>
      <c r="E4274" t="s">
        <v>2881</v>
      </c>
      <c r="F4274" t="s">
        <v>113</v>
      </c>
      <c r="G4274" t="s">
        <v>83</v>
      </c>
      <c r="H4274" t="s">
        <v>4803</v>
      </c>
      <c r="I4274">
        <v>2020</v>
      </c>
      <c r="K4274" s="6">
        <v>44196</v>
      </c>
      <c r="L4274">
        <v>36</v>
      </c>
      <c r="N4274" t="s">
        <v>924</v>
      </c>
      <c r="O4274" s="8">
        <v>7.24</v>
      </c>
      <c r="P4274" s="8">
        <v>7.3</v>
      </c>
      <c r="Q4274" s="8">
        <v>6.65</v>
      </c>
      <c r="R4274" s="8">
        <v>7.5</v>
      </c>
      <c r="S4274" s="8">
        <v>5.25</v>
      </c>
      <c r="T4274" s="8">
        <v>9.5</v>
      </c>
      <c r="U4274" s="8">
        <v>1.19</v>
      </c>
      <c r="V4274" s="9">
        <v>12</v>
      </c>
      <c r="W4274" s="8">
        <v>0.84999999999999964</v>
      </c>
      <c r="X4274" s="8">
        <v>4.25</v>
      </c>
      <c r="Y4274" s="8">
        <v>-5.9999999999999609E-2</v>
      </c>
      <c r="Z4274" s="8"/>
      <c r="AF4274" t="s">
        <v>4849</v>
      </c>
      <c r="AG4274" t="s">
        <v>2883</v>
      </c>
      <c r="AH4274" t="s">
        <v>2884</v>
      </c>
      <c r="AI4274" t="s">
        <v>926</v>
      </c>
      <c r="AJ4274" s="7">
        <v>44196</v>
      </c>
      <c r="AK4274" t="s">
        <v>4799</v>
      </c>
      <c r="AL4274" t="s">
        <v>2885</v>
      </c>
      <c r="AM4274" t="s">
        <v>4805</v>
      </c>
      <c r="AN4274" t="s">
        <v>4850</v>
      </c>
      <c r="AO4274" t="str">
        <f>TEXT(A4274,"yyyy-mm-dd")</f>
        <v>2017-12-31</v>
      </c>
    </row>
    <row r="4275" spans="1:41">
      <c r="A4275" s="6" t="s">
        <v>4798</v>
      </c>
      <c r="B4275">
        <v>2017</v>
      </c>
      <c r="C4275">
        <v>12</v>
      </c>
      <c r="E4275" t="s">
        <v>112</v>
      </c>
      <c r="F4275" t="s">
        <v>113</v>
      </c>
      <c r="G4275" t="s">
        <v>83</v>
      </c>
      <c r="H4275" t="s">
        <v>4360</v>
      </c>
      <c r="I4275">
        <v>2019</v>
      </c>
      <c r="K4275" s="6">
        <v>43830</v>
      </c>
      <c r="L4275">
        <v>24</v>
      </c>
      <c r="N4275" t="s">
        <v>368</v>
      </c>
      <c r="O4275" s="8">
        <v>6.3</v>
      </c>
      <c r="P4275" s="8">
        <v>6.25</v>
      </c>
      <c r="Q4275" s="8">
        <v>6</v>
      </c>
      <c r="R4275" s="8">
        <v>6.58</v>
      </c>
      <c r="S4275" s="8">
        <v>4.5</v>
      </c>
      <c r="T4275" s="8">
        <v>9</v>
      </c>
      <c r="U4275" s="8">
        <v>0.92</v>
      </c>
      <c r="V4275" s="9">
        <v>21</v>
      </c>
      <c r="W4275" s="8">
        <v>0.58000000000000007</v>
      </c>
      <c r="X4275" s="8">
        <v>4.5</v>
      </c>
      <c r="Y4275" s="8">
        <v>4.9999999999999822E-2</v>
      </c>
      <c r="Z4275" s="8">
        <v>-0.12999999999999989</v>
      </c>
      <c r="AA4275">
        <v>8.0000000000000071E-2</v>
      </c>
      <c r="AF4275" t="s">
        <v>4401</v>
      </c>
      <c r="AG4275" t="s">
        <v>115</v>
      </c>
      <c r="AH4275" t="s">
        <v>116</v>
      </c>
      <c r="AI4275" t="s">
        <v>359</v>
      </c>
      <c r="AJ4275" s="7">
        <v>43830</v>
      </c>
      <c r="AK4275" t="s">
        <v>4799</v>
      </c>
      <c r="AL4275" t="s">
        <v>118</v>
      </c>
      <c r="AM4275" t="s">
        <v>4362</v>
      </c>
      <c r="AN4275" t="s">
        <v>4843</v>
      </c>
      <c r="AO4275" t="str">
        <f>TEXT(A4275,"yyyy-mm-dd")</f>
        <v>2017-12-31</v>
      </c>
    </row>
    <row r="4276" spans="1:41">
      <c r="A4276" s="6" t="s">
        <v>4798</v>
      </c>
      <c r="B4276">
        <v>2017</v>
      </c>
      <c r="C4276">
        <v>12</v>
      </c>
      <c r="E4276" t="s">
        <v>2881</v>
      </c>
      <c r="F4276" t="s">
        <v>113</v>
      </c>
      <c r="G4276" t="s">
        <v>83</v>
      </c>
      <c r="H4276" t="s">
        <v>4360</v>
      </c>
      <c r="I4276">
        <v>2019</v>
      </c>
      <c r="K4276" s="6">
        <v>43830</v>
      </c>
      <c r="L4276">
        <v>24</v>
      </c>
      <c r="N4276" t="s">
        <v>368</v>
      </c>
      <c r="O4276" s="8">
        <v>7.21</v>
      </c>
      <c r="P4276" s="8">
        <v>7.24</v>
      </c>
      <c r="Q4276" s="8">
        <v>6.88</v>
      </c>
      <c r="R4276" s="8">
        <v>7.35</v>
      </c>
      <c r="S4276" s="8">
        <v>5.25</v>
      </c>
      <c r="T4276" s="8">
        <v>9.4499999999999993</v>
      </c>
      <c r="U4276" s="8">
        <v>1.04</v>
      </c>
      <c r="V4276" s="9">
        <v>13</v>
      </c>
      <c r="W4276" s="8">
        <v>0.46999999999999975</v>
      </c>
      <c r="X4276" s="8">
        <v>4.1999999999999993</v>
      </c>
      <c r="Y4276" s="8">
        <v>-3.0000000000000249E-2</v>
      </c>
      <c r="Z4276" s="8">
        <v>-8.9999999999999858E-2</v>
      </c>
      <c r="AA4276">
        <v>0.11000000000000032</v>
      </c>
      <c r="AF4276" t="s">
        <v>4406</v>
      </c>
      <c r="AG4276" t="s">
        <v>2883</v>
      </c>
      <c r="AH4276" t="s">
        <v>2884</v>
      </c>
      <c r="AI4276" t="s">
        <v>359</v>
      </c>
      <c r="AJ4276" s="7">
        <v>43830</v>
      </c>
      <c r="AK4276" t="s">
        <v>4799</v>
      </c>
      <c r="AL4276" t="s">
        <v>2885</v>
      </c>
      <c r="AM4276" t="s">
        <v>4362</v>
      </c>
      <c r="AN4276" t="s">
        <v>4848</v>
      </c>
      <c r="AO4276" t="str">
        <f>TEXT(A4276,"yyyy-mm-dd")</f>
        <v>2017-12-31</v>
      </c>
    </row>
    <row r="4277" spans="1:41">
      <c r="A4277" s="6" t="s">
        <v>4798</v>
      </c>
      <c r="B4277">
        <v>2017</v>
      </c>
      <c r="C4277">
        <v>12</v>
      </c>
      <c r="E4277" t="s">
        <v>112</v>
      </c>
      <c r="F4277" t="s">
        <v>113</v>
      </c>
      <c r="G4277" t="s">
        <v>83</v>
      </c>
      <c r="H4277" t="s">
        <v>3889</v>
      </c>
      <c r="I4277">
        <v>2018</v>
      </c>
      <c r="K4277" s="6">
        <v>43465</v>
      </c>
      <c r="L4277">
        <v>12</v>
      </c>
      <c r="N4277" t="s">
        <v>261</v>
      </c>
      <c r="O4277" s="8">
        <v>6.79</v>
      </c>
      <c r="P4277" s="8">
        <v>6.75</v>
      </c>
      <c r="Q4277" s="8">
        <v>6.5</v>
      </c>
      <c r="R4277" s="8">
        <v>7.07</v>
      </c>
      <c r="S4277" s="8">
        <v>5.5</v>
      </c>
      <c r="T4277" s="8">
        <v>8.25</v>
      </c>
      <c r="U4277" s="8">
        <v>0.63</v>
      </c>
      <c r="V4277" s="9">
        <v>23</v>
      </c>
      <c r="W4277" s="8">
        <v>0.57000000000000028</v>
      </c>
      <c r="X4277" s="8">
        <v>2.75</v>
      </c>
      <c r="Y4277" s="8">
        <v>4.0000000000000036E-2</v>
      </c>
      <c r="Z4277" s="8">
        <v>-4.9999999999999822E-2</v>
      </c>
      <c r="AA4277">
        <v>0.10000000000000053</v>
      </c>
      <c r="AF4277" t="s">
        <v>3929</v>
      </c>
      <c r="AG4277" t="s">
        <v>115</v>
      </c>
      <c r="AH4277" t="s">
        <v>116</v>
      </c>
      <c r="AI4277" t="s">
        <v>230</v>
      </c>
      <c r="AJ4277" s="7">
        <v>43465</v>
      </c>
      <c r="AK4277" t="s">
        <v>4799</v>
      </c>
      <c r="AL4277" t="s">
        <v>118</v>
      </c>
      <c r="AM4277" t="s">
        <v>3891</v>
      </c>
      <c r="AN4277" t="s">
        <v>4842</v>
      </c>
      <c r="AO4277" t="str">
        <f>TEXT(A4277,"yyyy-mm-dd")</f>
        <v>2017-12-31</v>
      </c>
    </row>
    <row r="4278" spans="1:41">
      <c r="A4278" s="6" t="s">
        <v>4798</v>
      </c>
      <c r="B4278">
        <v>2017</v>
      </c>
      <c r="C4278">
        <v>12</v>
      </c>
      <c r="E4278" t="s">
        <v>2881</v>
      </c>
      <c r="F4278" t="s">
        <v>113</v>
      </c>
      <c r="G4278" t="s">
        <v>83</v>
      </c>
      <c r="H4278" t="s">
        <v>3889</v>
      </c>
      <c r="I4278">
        <v>2018</v>
      </c>
      <c r="K4278" s="6">
        <v>43465</v>
      </c>
      <c r="L4278">
        <v>12</v>
      </c>
      <c r="N4278" t="s">
        <v>261</v>
      </c>
      <c r="O4278" s="8">
        <v>7.34</v>
      </c>
      <c r="P4278" s="8">
        <v>7.34</v>
      </c>
      <c r="Q4278" s="8">
        <v>7.14</v>
      </c>
      <c r="R4278" s="8">
        <v>7.74</v>
      </c>
      <c r="S4278" s="8">
        <v>6.1</v>
      </c>
      <c r="T4278" s="8">
        <v>8.5</v>
      </c>
      <c r="U4278" s="8">
        <v>0.64</v>
      </c>
      <c r="V4278" s="9">
        <v>16</v>
      </c>
      <c r="W4278" s="8">
        <v>0.60000000000000053</v>
      </c>
      <c r="X4278" s="8">
        <v>2.4000000000000004</v>
      </c>
      <c r="Y4278" s="8">
        <v>0</v>
      </c>
      <c r="Z4278" s="8">
        <v>9.9999999999997868E-3</v>
      </c>
      <c r="AA4278">
        <v>-3.9999999999999147E-2</v>
      </c>
      <c r="AF4278" t="s">
        <v>3934</v>
      </c>
      <c r="AG4278" t="s">
        <v>2883</v>
      </c>
      <c r="AH4278" t="s">
        <v>2884</v>
      </c>
      <c r="AI4278" t="s">
        <v>230</v>
      </c>
      <c r="AJ4278" s="7">
        <v>43465</v>
      </c>
      <c r="AK4278" t="s">
        <v>4799</v>
      </c>
      <c r="AL4278" t="s">
        <v>2885</v>
      </c>
      <c r="AM4278" t="s">
        <v>3891</v>
      </c>
      <c r="AN4278" t="s">
        <v>4847</v>
      </c>
      <c r="AO4278" t="str">
        <f>TEXT(A4278,"yyyy-mm-dd")</f>
        <v>2017-12-31</v>
      </c>
    </row>
    <row r="4279" spans="1:41">
      <c r="A4279" s="6" t="s">
        <v>4798</v>
      </c>
      <c r="B4279">
        <v>2017</v>
      </c>
      <c r="C4279">
        <v>12</v>
      </c>
      <c r="E4279" t="s">
        <v>112</v>
      </c>
      <c r="F4279" t="s">
        <v>113</v>
      </c>
      <c r="G4279" t="s">
        <v>83</v>
      </c>
      <c r="H4279" t="s">
        <v>3453</v>
      </c>
      <c r="I4279">
        <v>2017</v>
      </c>
      <c r="K4279" s="6">
        <v>43100</v>
      </c>
      <c r="L4279">
        <v>0</v>
      </c>
      <c r="N4279" t="s">
        <v>178</v>
      </c>
      <c r="O4279" s="8">
        <v>7.15</v>
      </c>
      <c r="P4279" s="8">
        <v>7.18</v>
      </c>
      <c r="Q4279" s="8">
        <v>7.03</v>
      </c>
      <c r="R4279" s="8">
        <v>7.25</v>
      </c>
      <c r="S4279" s="8">
        <v>6.74</v>
      </c>
      <c r="T4279" s="8">
        <v>7.6</v>
      </c>
      <c r="U4279" s="8">
        <v>0.17</v>
      </c>
      <c r="V4279" s="9">
        <v>23</v>
      </c>
      <c r="W4279" s="8">
        <v>0.21999999999999975</v>
      </c>
      <c r="X4279" s="8">
        <v>0.85999999999999943</v>
      </c>
      <c r="Y4279" s="8">
        <v>-2.9999999999999361E-2</v>
      </c>
      <c r="Z4279" s="8">
        <v>0.12999999999999989</v>
      </c>
      <c r="AA4279">
        <v>-1.0000000000000675E-2</v>
      </c>
      <c r="AF4279" t="s">
        <v>3493</v>
      </c>
      <c r="AG4279" t="s">
        <v>115</v>
      </c>
      <c r="AH4279" t="s">
        <v>116</v>
      </c>
      <c r="AI4279" t="s">
        <v>117</v>
      </c>
      <c r="AJ4279" s="7">
        <v>43100</v>
      </c>
      <c r="AK4279" t="s">
        <v>4799</v>
      </c>
      <c r="AL4279" t="s">
        <v>118</v>
      </c>
      <c r="AM4279" t="s">
        <v>3455</v>
      </c>
      <c r="AN4279" t="s">
        <v>4841</v>
      </c>
      <c r="AO4279" t="str">
        <f>TEXT(A4279,"yyyy-mm-dd")</f>
        <v>2017-12-31</v>
      </c>
    </row>
    <row r="4280" spans="1:41">
      <c r="A4280" s="6" t="s">
        <v>4798</v>
      </c>
      <c r="B4280">
        <v>2017</v>
      </c>
      <c r="C4280">
        <v>12</v>
      </c>
      <c r="E4280" t="s">
        <v>2881</v>
      </c>
      <c r="F4280" t="s">
        <v>113</v>
      </c>
      <c r="G4280" t="s">
        <v>83</v>
      </c>
      <c r="H4280" t="s">
        <v>3453</v>
      </c>
      <c r="I4280">
        <v>2017</v>
      </c>
      <c r="K4280" s="6">
        <v>43100</v>
      </c>
      <c r="L4280">
        <v>0</v>
      </c>
      <c r="N4280" t="s">
        <v>178</v>
      </c>
      <c r="O4280" s="8">
        <v>7.39</v>
      </c>
      <c r="P4280" s="8">
        <v>7.32</v>
      </c>
      <c r="Q4280" s="8">
        <v>7.25</v>
      </c>
      <c r="R4280" s="8">
        <v>7.36</v>
      </c>
      <c r="S4280" s="8">
        <v>7.2</v>
      </c>
      <c r="T4280" s="8">
        <v>8.3800000000000008</v>
      </c>
      <c r="U4280" s="8">
        <v>0.28999999999999998</v>
      </c>
      <c r="V4280" s="9">
        <v>16</v>
      </c>
      <c r="W4280" s="8">
        <v>0.11000000000000032</v>
      </c>
      <c r="X4280" s="8">
        <v>1.1800000000000006</v>
      </c>
      <c r="Y4280" s="8">
        <v>6.9999999999999396E-2</v>
      </c>
      <c r="Z4280" s="8">
        <v>4.0000000000000036E-2</v>
      </c>
      <c r="AA4280">
        <v>-8.9999999999999858E-2</v>
      </c>
      <c r="AF4280" t="s">
        <v>3498</v>
      </c>
      <c r="AG4280" t="s">
        <v>2883</v>
      </c>
      <c r="AH4280" t="s">
        <v>2884</v>
      </c>
      <c r="AI4280" t="s">
        <v>117</v>
      </c>
      <c r="AJ4280" s="7">
        <v>43100</v>
      </c>
      <c r="AK4280" t="s">
        <v>4799</v>
      </c>
      <c r="AL4280" t="s">
        <v>2885</v>
      </c>
      <c r="AM4280" t="s">
        <v>3455</v>
      </c>
      <c r="AN4280" t="s">
        <v>4846</v>
      </c>
      <c r="AO4280" t="str">
        <f>TEXT(A4280,"yyyy-mm-dd")</f>
        <v>2017-12-31</v>
      </c>
    </row>
    <row r="4281" spans="1:41">
      <c r="A4281" s="6" t="s">
        <v>4851</v>
      </c>
      <c r="B4281">
        <v>2018</v>
      </c>
      <c r="C4281">
        <v>1</v>
      </c>
      <c r="E4281" t="s">
        <v>1907</v>
      </c>
      <c r="F4281" t="s">
        <v>1908</v>
      </c>
      <c r="G4281" t="s">
        <v>102</v>
      </c>
      <c r="H4281" t="s">
        <v>4822</v>
      </c>
      <c r="I4281">
        <v>2019</v>
      </c>
      <c r="J4281">
        <v>4</v>
      </c>
      <c r="K4281" s="6">
        <v>43830</v>
      </c>
      <c r="L4281">
        <v>23</v>
      </c>
      <c r="M4281">
        <v>8</v>
      </c>
      <c r="N4281" t="s">
        <v>95</v>
      </c>
      <c r="O4281" s="8">
        <v>6.79</v>
      </c>
      <c r="P4281" s="8">
        <v>6.75</v>
      </c>
      <c r="Q4281" s="8">
        <v>6.13</v>
      </c>
      <c r="R4281" s="8">
        <v>7.25</v>
      </c>
      <c r="S4281" s="8">
        <v>5.5</v>
      </c>
      <c r="T4281" s="8">
        <v>9</v>
      </c>
      <c r="U4281" s="8">
        <v>0.84</v>
      </c>
      <c r="V4281" s="9">
        <v>27</v>
      </c>
      <c r="W4281" s="8">
        <v>1.1200000000000001</v>
      </c>
      <c r="X4281" s="8">
        <v>3.5</v>
      </c>
      <c r="Y4281" s="8">
        <v>4.0000000000000036E-2</v>
      </c>
      <c r="Z4281" s="8">
        <v>0.75</v>
      </c>
      <c r="AA4281">
        <v>0.5</v>
      </c>
      <c r="AF4281" t="s">
        <v>4834</v>
      </c>
      <c r="AG4281" t="s">
        <v>1910</v>
      </c>
      <c r="AH4281" t="s">
        <v>1911</v>
      </c>
      <c r="AI4281" t="s">
        <v>1944</v>
      </c>
      <c r="AJ4281" s="7">
        <v>43830</v>
      </c>
      <c r="AK4281" t="s">
        <v>4852</v>
      </c>
      <c r="AL4281" t="s">
        <v>1908</v>
      </c>
      <c r="AM4281" t="s">
        <v>4824</v>
      </c>
      <c r="AN4281" t="s">
        <v>4875</v>
      </c>
      <c r="AO4281" t="str">
        <f>TEXT(A4281,"yyyy-mm-dd")</f>
        <v>2018-01-31</v>
      </c>
    </row>
    <row r="4282" spans="1:41">
      <c r="A4282" s="6" t="s">
        <v>4851</v>
      </c>
      <c r="B4282">
        <v>2018</v>
      </c>
      <c r="C4282">
        <v>1</v>
      </c>
      <c r="E4282" t="s">
        <v>1907</v>
      </c>
      <c r="F4282" t="s">
        <v>1908</v>
      </c>
      <c r="G4282" t="s">
        <v>102</v>
      </c>
      <c r="H4282" t="s">
        <v>4716</v>
      </c>
      <c r="I4282">
        <v>2019</v>
      </c>
      <c r="J4282">
        <v>3</v>
      </c>
      <c r="K4282" s="6">
        <v>43738</v>
      </c>
      <c r="L4282">
        <v>20</v>
      </c>
      <c r="M4282">
        <v>7</v>
      </c>
      <c r="N4282" t="s">
        <v>185</v>
      </c>
      <c r="O4282" s="8">
        <v>6.89</v>
      </c>
      <c r="P4282" s="8">
        <v>7</v>
      </c>
      <c r="Q4282" s="8">
        <v>6.25</v>
      </c>
      <c r="R4282" s="8">
        <v>7.25</v>
      </c>
      <c r="S4282" s="8">
        <v>5.5</v>
      </c>
      <c r="T4282" s="8">
        <v>8.5</v>
      </c>
      <c r="U4282" s="8">
        <v>0.76</v>
      </c>
      <c r="V4282" s="9">
        <v>27</v>
      </c>
      <c r="W4282" s="8">
        <v>1</v>
      </c>
      <c r="X4282" s="8">
        <v>3</v>
      </c>
      <c r="Y4282" s="8">
        <v>-0.11000000000000032</v>
      </c>
      <c r="Z4282" s="8">
        <v>0.75</v>
      </c>
      <c r="AA4282">
        <v>0.53000000000000025</v>
      </c>
      <c r="AF4282" t="s">
        <v>4717</v>
      </c>
      <c r="AG4282" t="s">
        <v>1910</v>
      </c>
      <c r="AH4282" t="s">
        <v>1911</v>
      </c>
      <c r="AI4282" t="s">
        <v>1939</v>
      </c>
      <c r="AJ4282" s="7">
        <v>43738</v>
      </c>
      <c r="AK4282" t="s">
        <v>4852</v>
      </c>
      <c r="AL4282" t="s">
        <v>1908</v>
      </c>
      <c r="AM4282" t="s">
        <v>4718</v>
      </c>
      <c r="AN4282" t="s">
        <v>4874</v>
      </c>
      <c r="AO4282" t="str">
        <f>TEXT(A4282,"yyyy-mm-dd")</f>
        <v>2018-01-31</v>
      </c>
    </row>
    <row r="4283" spans="1:41">
      <c r="A4283" s="6" t="s">
        <v>4851</v>
      </c>
      <c r="B4283">
        <v>2018</v>
      </c>
      <c r="C4283">
        <v>1</v>
      </c>
      <c r="E4283" t="s">
        <v>1907</v>
      </c>
      <c r="F4283" t="s">
        <v>1908</v>
      </c>
      <c r="G4283" t="s">
        <v>102</v>
      </c>
      <c r="H4283" t="s">
        <v>4612</v>
      </c>
      <c r="I4283">
        <v>2019</v>
      </c>
      <c r="J4283">
        <v>2</v>
      </c>
      <c r="K4283" s="6">
        <v>43646</v>
      </c>
      <c r="L4283">
        <v>17</v>
      </c>
      <c r="M4283">
        <v>6</v>
      </c>
      <c r="N4283" t="s">
        <v>214</v>
      </c>
      <c r="O4283" s="8">
        <v>7.08</v>
      </c>
      <c r="P4283" s="8">
        <v>7</v>
      </c>
      <c r="Q4283" s="8">
        <v>6.75</v>
      </c>
      <c r="R4283" s="8">
        <v>7.5</v>
      </c>
      <c r="S4283" s="8">
        <v>5.75</v>
      </c>
      <c r="T4283" s="8">
        <v>8.25</v>
      </c>
      <c r="U4283" s="8">
        <v>0.64</v>
      </c>
      <c r="V4283" s="9">
        <v>27</v>
      </c>
      <c r="W4283" s="8">
        <v>0.75</v>
      </c>
      <c r="X4283" s="8">
        <v>2.5</v>
      </c>
      <c r="Y4283" s="8">
        <v>8.0000000000000071E-2</v>
      </c>
      <c r="Z4283" s="8">
        <v>0.5</v>
      </c>
      <c r="AA4283">
        <v>0.12999999999999989</v>
      </c>
      <c r="AF4283" t="s">
        <v>4613</v>
      </c>
      <c r="AG4283" t="s">
        <v>1910</v>
      </c>
      <c r="AH4283" t="s">
        <v>1911</v>
      </c>
      <c r="AI4283" t="s">
        <v>1934</v>
      </c>
      <c r="AJ4283" s="7">
        <v>43646</v>
      </c>
      <c r="AK4283" t="s">
        <v>4852</v>
      </c>
      <c r="AL4283" t="s">
        <v>1908</v>
      </c>
      <c r="AM4283" t="s">
        <v>4614</v>
      </c>
      <c r="AN4283" t="s">
        <v>4873</v>
      </c>
      <c r="AO4283" t="str">
        <f>TEXT(A4283,"yyyy-mm-dd")</f>
        <v>2018-01-31</v>
      </c>
    </row>
    <row r="4284" spans="1:41">
      <c r="A4284" s="6" t="s">
        <v>4851</v>
      </c>
      <c r="B4284">
        <v>2018</v>
      </c>
      <c r="C4284">
        <v>1</v>
      </c>
      <c r="E4284" t="s">
        <v>1907</v>
      </c>
      <c r="F4284" t="s">
        <v>1908</v>
      </c>
      <c r="G4284" t="s">
        <v>102</v>
      </c>
      <c r="H4284" t="s">
        <v>4502</v>
      </c>
      <c r="I4284">
        <v>2019</v>
      </c>
      <c r="J4284">
        <v>1</v>
      </c>
      <c r="K4284" s="6">
        <v>43555</v>
      </c>
      <c r="L4284">
        <v>14</v>
      </c>
      <c r="M4284">
        <v>5</v>
      </c>
      <c r="N4284" t="s">
        <v>244</v>
      </c>
      <c r="O4284" s="8">
        <v>7.25</v>
      </c>
      <c r="P4284" s="8">
        <v>7.25</v>
      </c>
      <c r="Q4284" s="8">
        <v>6.75</v>
      </c>
      <c r="R4284" s="8">
        <v>7.75</v>
      </c>
      <c r="S4284" s="8">
        <v>5.75</v>
      </c>
      <c r="T4284" s="8">
        <v>8.25</v>
      </c>
      <c r="U4284" s="8">
        <v>0.61</v>
      </c>
      <c r="V4284" s="9">
        <v>27</v>
      </c>
      <c r="W4284" s="8">
        <v>1</v>
      </c>
      <c r="X4284" s="8">
        <v>2.5</v>
      </c>
      <c r="Y4284" s="8">
        <v>0</v>
      </c>
      <c r="Z4284" s="8">
        <v>0.5</v>
      </c>
      <c r="AA4284">
        <v>0.44000000000000039</v>
      </c>
      <c r="AF4284" t="s">
        <v>4503</v>
      </c>
      <c r="AG4284" t="s">
        <v>1910</v>
      </c>
      <c r="AH4284" t="s">
        <v>1911</v>
      </c>
      <c r="AI4284" t="s">
        <v>1929</v>
      </c>
      <c r="AJ4284" s="7">
        <v>43555</v>
      </c>
      <c r="AK4284" t="s">
        <v>4852</v>
      </c>
      <c r="AL4284" t="s">
        <v>1908</v>
      </c>
      <c r="AM4284" t="s">
        <v>4504</v>
      </c>
      <c r="AN4284" t="s">
        <v>4872</v>
      </c>
      <c r="AO4284" t="str">
        <f>TEXT(A4284,"yyyy-mm-dd")</f>
        <v>2018-01-31</v>
      </c>
    </row>
    <row r="4285" spans="1:41">
      <c r="A4285" s="6" t="s">
        <v>4851</v>
      </c>
      <c r="B4285">
        <v>2018</v>
      </c>
      <c r="C4285">
        <v>1</v>
      </c>
      <c r="E4285" t="s">
        <v>1907</v>
      </c>
      <c r="F4285" t="s">
        <v>1908</v>
      </c>
      <c r="G4285" t="s">
        <v>102</v>
      </c>
      <c r="H4285" t="s">
        <v>4379</v>
      </c>
      <c r="I4285">
        <v>2018</v>
      </c>
      <c r="J4285">
        <v>4</v>
      </c>
      <c r="K4285" s="6">
        <v>43465</v>
      </c>
      <c r="L4285">
        <v>11</v>
      </c>
      <c r="M4285">
        <v>4</v>
      </c>
      <c r="N4285" t="s">
        <v>85</v>
      </c>
      <c r="O4285" s="8">
        <v>7.35</v>
      </c>
      <c r="P4285" s="8">
        <v>7.5</v>
      </c>
      <c r="Q4285" s="8">
        <v>7</v>
      </c>
      <c r="R4285" s="8">
        <v>7.75</v>
      </c>
      <c r="S4285" s="8">
        <v>5.75</v>
      </c>
      <c r="T4285" s="8">
        <v>8.25</v>
      </c>
      <c r="U4285" s="8">
        <v>0.59</v>
      </c>
      <c r="V4285" s="9">
        <v>31</v>
      </c>
      <c r="W4285" s="8">
        <v>0.75</v>
      </c>
      <c r="X4285" s="8">
        <v>2.5</v>
      </c>
      <c r="Y4285" s="8">
        <v>-0.15000000000000036</v>
      </c>
      <c r="Z4285" s="8">
        <v>0.75</v>
      </c>
      <c r="AA4285">
        <v>0.30999999999999961</v>
      </c>
      <c r="AF4285" t="s">
        <v>4391</v>
      </c>
      <c r="AG4285" t="s">
        <v>1910</v>
      </c>
      <c r="AH4285" t="s">
        <v>1911</v>
      </c>
      <c r="AI4285" t="s">
        <v>1924</v>
      </c>
      <c r="AJ4285" s="7">
        <v>43465</v>
      </c>
      <c r="AK4285" t="s">
        <v>4852</v>
      </c>
      <c r="AL4285" t="s">
        <v>1908</v>
      </c>
      <c r="AM4285" t="s">
        <v>4381</v>
      </c>
      <c r="AN4285" t="s">
        <v>4871</v>
      </c>
      <c r="AO4285" t="str">
        <f>TEXT(A4285,"yyyy-mm-dd")</f>
        <v>2018-01-31</v>
      </c>
    </row>
    <row r="4286" spans="1:41">
      <c r="A4286" s="6" t="s">
        <v>4851</v>
      </c>
      <c r="B4286">
        <v>2018</v>
      </c>
      <c r="C4286">
        <v>1</v>
      </c>
      <c r="E4286" t="s">
        <v>1907</v>
      </c>
      <c r="F4286" t="s">
        <v>1908</v>
      </c>
      <c r="G4286" t="s">
        <v>102</v>
      </c>
      <c r="H4286" t="s">
        <v>4240</v>
      </c>
      <c r="I4286">
        <v>2018</v>
      </c>
      <c r="J4286">
        <v>3</v>
      </c>
      <c r="K4286" s="6">
        <v>43373</v>
      </c>
      <c r="L4286">
        <v>8</v>
      </c>
      <c r="M4286">
        <v>3</v>
      </c>
      <c r="N4286" t="s">
        <v>182</v>
      </c>
      <c r="O4286" s="8">
        <v>7.5</v>
      </c>
      <c r="P4286" s="8">
        <v>7.5</v>
      </c>
      <c r="Q4286" s="8">
        <v>7.35</v>
      </c>
      <c r="R4286" s="8">
        <v>7.75</v>
      </c>
      <c r="S4286" s="8">
        <v>6.5</v>
      </c>
      <c r="T4286" s="8">
        <v>8</v>
      </c>
      <c r="U4286" s="8">
        <v>0.35</v>
      </c>
      <c r="V4286" s="9">
        <v>31</v>
      </c>
      <c r="W4286" s="8">
        <v>0.40000000000000036</v>
      </c>
      <c r="X4286" s="8">
        <v>1.5</v>
      </c>
      <c r="Y4286" s="8">
        <v>0</v>
      </c>
      <c r="Z4286" s="8">
        <v>0.5</v>
      </c>
      <c r="AA4286">
        <v>-9.9999999999999645E-2</v>
      </c>
      <c r="AF4286" t="s">
        <v>4241</v>
      </c>
      <c r="AG4286" t="s">
        <v>1910</v>
      </c>
      <c r="AH4286" t="s">
        <v>1911</v>
      </c>
      <c r="AI4286" t="s">
        <v>1919</v>
      </c>
      <c r="AJ4286" s="7">
        <v>43373</v>
      </c>
      <c r="AK4286" t="s">
        <v>4852</v>
      </c>
      <c r="AL4286" t="s">
        <v>1908</v>
      </c>
      <c r="AM4286" t="s">
        <v>4242</v>
      </c>
      <c r="AN4286" t="s">
        <v>4870</v>
      </c>
      <c r="AO4286" t="str">
        <f>TEXT(A4286,"yyyy-mm-dd")</f>
        <v>2018-01-31</v>
      </c>
    </row>
    <row r="4287" spans="1:41">
      <c r="A4287" s="6" t="s">
        <v>4851</v>
      </c>
      <c r="B4287">
        <v>2018</v>
      </c>
      <c r="C4287">
        <v>1</v>
      </c>
      <c r="E4287" t="s">
        <v>1907</v>
      </c>
      <c r="F4287" t="s">
        <v>1908</v>
      </c>
      <c r="G4287" t="s">
        <v>102</v>
      </c>
      <c r="H4287" t="s">
        <v>4137</v>
      </c>
      <c r="I4287">
        <v>2018</v>
      </c>
      <c r="J4287">
        <v>2</v>
      </c>
      <c r="K4287" s="6">
        <v>43281</v>
      </c>
      <c r="L4287">
        <v>5</v>
      </c>
      <c r="M4287">
        <v>2</v>
      </c>
      <c r="N4287" t="s">
        <v>211</v>
      </c>
      <c r="O4287" s="8">
        <v>7.59</v>
      </c>
      <c r="P4287" s="8">
        <v>7.5</v>
      </c>
      <c r="Q4287" s="8">
        <v>7.5</v>
      </c>
      <c r="R4287" s="8">
        <v>7.75</v>
      </c>
      <c r="S4287" s="8">
        <v>6.8</v>
      </c>
      <c r="T4287" s="8">
        <v>8</v>
      </c>
      <c r="U4287" s="8">
        <v>0.24</v>
      </c>
      <c r="V4287" s="9">
        <v>31</v>
      </c>
      <c r="W4287" s="8">
        <v>0.25</v>
      </c>
      <c r="X4287" s="8">
        <v>1.2000000000000002</v>
      </c>
      <c r="Y4287" s="8">
        <v>8.9999999999999858E-2</v>
      </c>
      <c r="Z4287" s="8">
        <v>0.25</v>
      </c>
      <c r="AA4287">
        <v>0</v>
      </c>
      <c r="AF4287" t="s">
        <v>4138</v>
      </c>
      <c r="AG4287" t="s">
        <v>1910</v>
      </c>
      <c r="AH4287" t="s">
        <v>1911</v>
      </c>
      <c r="AI4287" t="s">
        <v>1915</v>
      </c>
      <c r="AJ4287" s="7">
        <v>43281</v>
      </c>
      <c r="AK4287" t="s">
        <v>4852</v>
      </c>
      <c r="AL4287" t="s">
        <v>1908</v>
      </c>
      <c r="AM4287" t="s">
        <v>4139</v>
      </c>
      <c r="AN4287" t="s">
        <v>4869</v>
      </c>
      <c r="AO4287" t="str">
        <f>TEXT(A4287,"yyyy-mm-dd")</f>
        <v>2018-01-31</v>
      </c>
    </row>
    <row r="4288" spans="1:41">
      <c r="A4288" s="6" t="s">
        <v>4851</v>
      </c>
      <c r="B4288">
        <v>2018</v>
      </c>
      <c r="C4288">
        <v>1</v>
      </c>
      <c r="E4288" t="s">
        <v>1907</v>
      </c>
      <c r="F4288" t="s">
        <v>1908</v>
      </c>
      <c r="G4288" t="s">
        <v>102</v>
      </c>
      <c r="H4288" t="s">
        <v>4030</v>
      </c>
      <c r="I4288">
        <v>2018</v>
      </c>
      <c r="J4288">
        <v>1</v>
      </c>
      <c r="K4288" s="6">
        <v>43190</v>
      </c>
      <c r="L4288">
        <v>2</v>
      </c>
      <c r="M4288">
        <v>1</v>
      </c>
      <c r="N4288" t="s">
        <v>104</v>
      </c>
      <c r="O4288" s="8">
        <v>7.47</v>
      </c>
      <c r="P4288" s="8">
        <v>7.5</v>
      </c>
      <c r="Q4288" s="8">
        <v>7.5</v>
      </c>
      <c r="R4288" s="8">
        <v>7.5</v>
      </c>
      <c r="S4288" s="8">
        <v>7</v>
      </c>
      <c r="T4288" s="8">
        <v>8</v>
      </c>
      <c r="U4288" s="8">
        <v>0.17</v>
      </c>
      <c r="V4288" s="9">
        <v>31</v>
      </c>
      <c r="W4288" s="8">
        <v>0</v>
      </c>
      <c r="X4288" s="8">
        <v>1</v>
      </c>
      <c r="Y4288" s="8">
        <v>-3.0000000000000249E-2</v>
      </c>
      <c r="Z4288" s="8">
        <v>0.25</v>
      </c>
      <c r="AA4288">
        <v>-0.25</v>
      </c>
      <c r="AF4288" t="s">
        <v>4031</v>
      </c>
      <c r="AG4288" t="s">
        <v>1910</v>
      </c>
      <c r="AH4288" t="s">
        <v>1911</v>
      </c>
      <c r="AI4288" t="s">
        <v>1912</v>
      </c>
      <c r="AJ4288" s="7">
        <v>43190</v>
      </c>
      <c r="AK4288" t="s">
        <v>4852</v>
      </c>
      <c r="AL4288" t="s">
        <v>1908</v>
      </c>
      <c r="AM4288" t="s">
        <v>4032</v>
      </c>
      <c r="AN4288" t="s">
        <v>4868</v>
      </c>
      <c r="AO4288" t="str">
        <f>TEXT(A4288,"yyyy-mm-dd")</f>
        <v>2018-01-31</v>
      </c>
    </row>
    <row r="4289" spans="1:41">
      <c r="A4289" s="6" t="s">
        <v>4851</v>
      </c>
      <c r="B4289">
        <v>2018</v>
      </c>
      <c r="C4289">
        <v>1</v>
      </c>
      <c r="E4289" t="s">
        <v>100</v>
      </c>
      <c r="F4289" t="s">
        <v>101</v>
      </c>
      <c r="G4289" t="s">
        <v>83</v>
      </c>
      <c r="H4289" t="s">
        <v>4803</v>
      </c>
      <c r="I4289">
        <v>2020</v>
      </c>
      <c r="K4289" s="6">
        <v>44196</v>
      </c>
      <c r="L4289">
        <v>35</v>
      </c>
      <c r="N4289" t="s">
        <v>943</v>
      </c>
      <c r="O4289" s="8">
        <v>2.41</v>
      </c>
      <c r="P4289" s="8">
        <v>2.5</v>
      </c>
      <c r="Q4289" s="8">
        <v>2.1</v>
      </c>
      <c r="R4289" s="8">
        <v>2.71</v>
      </c>
      <c r="S4289" s="8">
        <v>0.9</v>
      </c>
      <c r="T4289" s="8">
        <v>3.4</v>
      </c>
      <c r="U4289" s="8">
        <v>0.6</v>
      </c>
      <c r="V4289" s="9">
        <v>21</v>
      </c>
      <c r="W4289" s="8">
        <v>0.60999999999999988</v>
      </c>
      <c r="X4289" s="8">
        <v>2.5</v>
      </c>
      <c r="Y4289" s="8">
        <v>-8.9999999999999858E-2</v>
      </c>
      <c r="Z4289" s="8">
        <v>-0.10000000000000009</v>
      </c>
      <c r="AA4289">
        <v>0.17999999999999972</v>
      </c>
      <c r="AF4289" t="s">
        <v>10255</v>
      </c>
      <c r="AG4289" t="s">
        <v>9655</v>
      </c>
      <c r="AH4289" t="s">
        <v>9656</v>
      </c>
      <c r="AI4289" t="s">
        <v>9708</v>
      </c>
      <c r="AJ4289" s="7">
        <v>44196</v>
      </c>
      <c r="AK4289" t="s">
        <v>4852</v>
      </c>
      <c r="AL4289" t="s">
        <v>109</v>
      </c>
      <c r="AM4289" t="s">
        <v>4805</v>
      </c>
      <c r="AN4289" t="s">
        <v>10257</v>
      </c>
    </row>
    <row r="4290" spans="1:41">
      <c r="A4290" s="6" t="s">
        <v>4851</v>
      </c>
      <c r="B4290">
        <v>2018</v>
      </c>
      <c r="C4290">
        <v>1</v>
      </c>
      <c r="E4290" t="s">
        <v>100</v>
      </c>
      <c r="F4290" t="s">
        <v>101</v>
      </c>
      <c r="G4290" t="s">
        <v>102</v>
      </c>
      <c r="H4290" t="s">
        <v>4822</v>
      </c>
      <c r="I4290">
        <v>2019</v>
      </c>
      <c r="J4290">
        <v>4</v>
      </c>
      <c r="K4290" s="6">
        <v>43830</v>
      </c>
      <c r="L4290">
        <v>23</v>
      </c>
      <c r="M4290">
        <v>8</v>
      </c>
      <c r="N4290" t="s">
        <v>95</v>
      </c>
      <c r="O4290" s="8">
        <v>2.3199999999999998</v>
      </c>
      <c r="P4290" s="8">
        <v>2.4</v>
      </c>
      <c r="Q4290" s="8">
        <v>2</v>
      </c>
      <c r="R4290" s="8">
        <v>2.69</v>
      </c>
      <c r="S4290" s="8">
        <v>0.6</v>
      </c>
      <c r="T4290" s="8">
        <v>3.5</v>
      </c>
      <c r="U4290" s="8">
        <v>0.6</v>
      </c>
      <c r="V4290" s="9">
        <v>23</v>
      </c>
      <c r="W4290" s="8">
        <v>0.69</v>
      </c>
      <c r="X4290" s="8">
        <v>2.9</v>
      </c>
      <c r="Y4290" s="8">
        <v>-8.0000000000000071E-2</v>
      </c>
      <c r="Z4290" s="8">
        <v>-6.0000000000000053E-2</v>
      </c>
      <c r="AA4290">
        <v>-0.17999999999999994</v>
      </c>
      <c r="AF4290" t="s">
        <v>4823</v>
      </c>
      <c r="AG4290" t="s">
        <v>106</v>
      </c>
      <c r="AH4290" t="s">
        <v>107</v>
      </c>
      <c r="AI4290" t="s">
        <v>2673</v>
      </c>
      <c r="AJ4290" s="7">
        <v>43830</v>
      </c>
      <c r="AK4290" t="s">
        <v>4852</v>
      </c>
      <c r="AL4290" t="s">
        <v>109</v>
      </c>
      <c r="AM4290" t="s">
        <v>4824</v>
      </c>
      <c r="AN4290" t="s">
        <v>4867</v>
      </c>
      <c r="AO4290" t="str">
        <f>TEXT(A4290,"yyyy-mm-dd")</f>
        <v>2018-01-31</v>
      </c>
    </row>
    <row r="4291" spans="1:41">
      <c r="A4291" s="6" t="s">
        <v>4851</v>
      </c>
      <c r="B4291">
        <v>2018</v>
      </c>
      <c r="C4291">
        <v>1</v>
      </c>
      <c r="E4291" t="s">
        <v>100</v>
      </c>
      <c r="F4291" t="s">
        <v>101</v>
      </c>
      <c r="G4291" t="s">
        <v>83</v>
      </c>
      <c r="H4291" t="s">
        <v>4360</v>
      </c>
      <c r="I4291">
        <v>2019</v>
      </c>
      <c r="K4291" s="6">
        <v>43830</v>
      </c>
      <c r="L4291">
        <v>23</v>
      </c>
      <c r="N4291" t="s">
        <v>95</v>
      </c>
      <c r="O4291" s="8">
        <v>2.35</v>
      </c>
      <c r="P4291" s="8">
        <v>2.35</v>
      </c>
      <c r="Q4291" s="8">
        <v>1.98</v>
      </c>
      <c r="R4291" s="8">
        <v>2.73</v>
      </c>
      <c r="S4291" s="8">
        <v>1.6</v>
      </c>
      <c r="T4291" s="8">
        <v>3</v>
      </c>
      <c r="U4291" s="8">
        <v>0.39</v>
      </c>
      <c r="V4291" s="9">
        <v>28</v>
      </c>
      <c r="W4291" s="8">
        <v>0.75</v>
      </c>
      <c r="X4291" s="8">
        <v>1.4</v>
      </c>
      <c r="Y4291" s="8">
        <v>0</v>
      </c>
      <c r="Z4291" s="8">
        <v>-4.9999999999999822E-2</v>
      </c>
      <c r="AA4291">
        <v>0.25</v>
      </c>
      <c r="AF4291" t="s">
        <v>10216</v>
      </c>
      <c r="AG4291" t="s">
        <v>9655</v>
      </c>
      <c r="AH4291" t="s">
        <v>9656</v>
      </c>
      <c r="AI4291" t="s">
        <v>9669</v>
      </c>
      <c r="AJ4291" s="7">
        <v>43830</v>
      </c>
      <c r="AK4291" t="s">
        <v>4852</v>
      </c>
      <c r="AL4291" t="s">
        <v>109</v>
      </c>
      <c r="AM4291" t="s">
        <v>4362</v>
      </c>
      <c r="AN4291" t="s">
        <v>10230</v>
      </c>
    </row>
    <row r="4292" spans="1:41">
      <c r="A4292" s="6" t="s">
        <v>4851</v>
      </c>
      <c r="B4292">
        <v>2018</v>
      </c>
      <c r="C4292">
        <v>1</v>
      </c>
      <c r="E4292" t="s">
        <v>100</v>
      </c>
      <c r="F4292" t="s">
        <v>101</v>
      </c>
      <c r="G4292" t="s">
        <v>102</v>
      </c>
      <c r="H4292" t="s">
        <v>4716</v>
      </c>
      <c r="I4292">
        <v>2019</v>
      </c>
      <c r="J4292">
        <v>3</v>
      </c>
      <c r="K4292" s="6">
        <v>43738</v>
      </c>
      <c r="L4292">
        <v>20</v>
      </c>
      <c r="M4292">
        <v>7</v>
      </c>
      <c r="N4292" t="s">
        <v>185</v>
      </c>
      <c r="O4292" s="8">
        <v>2.23</v>
      </c>
      <c r="P4292" s="8">
        <v>2.2999999999999998</v>
      </c>
      <c r="Q4292" s="8">
        <v>1.9</v>
      </c>
      <c r="R4292" s="8">
        <v>2.69</v>
      </c>
      <c r="S4292" s="8">
        <v>0.6</v>
      </c>
      <c r="T4292" s="8">
        <v>2.9</v>
      </c>
      <c r="U4292" s="8">
        <v>0.56000000000000005</v>
      </c>
      <c r="V4292" s="9">
        <v>23</v>
      </c>
      <c r="W4292" s="8">
        <v>0.79</v>
      </c>
      <c r="X4292" s="8">
        <v>2.2999999999999998</v>
      </c>
      <c r="Y4292" s="8">
        <v>-6.999999999999984E-2</v>
      </c>
      <c r="Z4292" s="8">
        <v>-0.17000000000000037</v>
      </c>
      <c r="AA4292">
        <v>-8.9999999999999858E-2</v>
      </c>
      <c r="AF4292" t="s">
        <v>4820</v>
      </c>
      <c r="AG4292" t="s">
        <v>106</v>
      </c>
      <c r="AH4292" t="s">
        <v>107</v>
      </c>
      <c r="AI4292" t="s">
        <v>2670</v>
      </c>
      <c r="AJ4292" s="7">
        <v>43738</v>
      </c>
      <c r="AK4292" t="s">
        <v>4852</v>
      </c>
      <c r="AL4292" t="s">
        <v>109</v>
      </c>
      <c r="AM4292" t="s">
        <v>4718</v>
      </c>
      <c r="AN4292" t="s">
        <v>4866</v>
      </c>
      <c r="AO4292" t="str">
        <f>TEXT(A4292,"yyyy-mm-dd")</f>
        <v>2018-01-31</v>
      </c>
    </row>
    <row r="4293" spans="1:41">
      <c r="A4293" s="6" t="s">
        <v>4851</v>
      </c>
      <c r="B4293">
        <v>2018</v>
      </c>
      <c r="C4293">
        <v>1</v>
      </c>
      <c r="E4293" t="s">
        <v>100</v>
      </c>
      <c r="F4293" t="s">
        <v>101</v>
      </c>
      <c r="G4293" t="s">
        <v>102</v>
      </c>
      <c r="H4293" t="s">
        <v>4612</v>
      </c>
      <c r="I4293">
        <v>2019</v>
      </c>
      <c r="J4293">
        <v>2</v>
      </c>
      <c r="K4293" s="6">
        <v>43646</v>
      </c>
      <c r="L4293">
        <v>17</v>
      </c>
      <c r="M4293">
        <v>6</v>
      </c>
      <c r="N4293" t="s">
        <v>214</v>
      </c>
      <c r="O4293" s="8">
        <v>2.15</v>
      </c>
      <c r="P4293" s="8">
        <v>2.2999999999999998</v>
      </c>
      <c r="Q4293" s="8">
        <v>1.85</v>
      </c>
      <c r="R4293" s="8">
        <v>2.65</v>
      </c>
      <c r="S4293" s="8">
        <v>0.5</v>
      </c>
      <c r="T4293" s="8">
        <v>2.9</v>
      </c>
      <c r="U4293" s="8">
        <v>0.6</v>
      </c>
      <c r="V4293" s="9">
        <v>23</v>
      </c>
      <c r="W4293" s="8">
        <v>0.79999999999999982</v>
      </c>
      <c r="X4293" s="8">
        <v>2.4</v>
      </c>
      <c r="Y4293" s="8">
        <v>-0.14999999999999991</v>
      </c>
      <c r="Z4293" s="8">
        <v>4.9999999999999822E-2</v>
      </c>
      <c r="AA4293">
        <v>9.9999999999997868E-3</v>
      </c>
      <c r="AF4293" t="s">
        <v>4818</v>
      </c>
      <c r="AG4293" t="s">
        <v>106</v>
      </c>
      <c r="AH4293" t="s">
        <v>107</v>
      </c>
      <c r="AI4293" t="s">
        <v>2667</v>
      </c>
      <c r="AJ4293" s="7">
        <v>43646</v>
      </c>
      <c r="AK4293" t="s">
        <v>4852</v>
      </c>
      <c r="AL4293" t="s">
        <v>109</v>
      </c>
      <c r="AM4293" t="s">
        <v>4614</v>
      </c>
      <c r="AN4293" t="s">
        <v>4865</v>
      </c>
      <c r="AO4293" t="str">
        <f>TEXT(A4293,"yyyy-mm-dd")</f>
        <v>2018-01-31</v>
      </c>
    </row>
    <row r="4294" spans="1:41">
      <c r="A4294" s="6" t="s">
        <v>4851</v>
      </c>
      <c r="B4294">
        <v>2018</v>
      </c>
      <c r="C4294">
        <v>1</v>
      </c>
      <c r="E4294" t="s">
        <v>100</v>
      </c>
      <c r="F4294" t="s">
        <v>101</v>
      </c>
      <c r="G4294" t="s">
        <v>102</v>
      </c>
      <c r="H4294" t="s">
        <v>4502</v>
      </c>
      <c r="I4294">
        <v>2019</v>
      </c>
      <c r="J4294">
        <v>1</v>
      </c>
      <c r="K4294" s="6">
        <v>43555</v>
      </c>
      <c r="L4294">
        <v>14</v>
      </c>
      <c r="M4294">
        <v>5</v>
      </c>
      <c r="N4294" t="s">
        <v>244</v>
      </c>
      <c r="O4294" s="8">
        <v>2.2799999999999998</v>
      </c>
      <c r="P4294" s="8">
        <v>2.4</v>
      </c>
      <c r="Q4294" s="8">
        <v>2.0499999999999998</v>
      </c>
      <c r="R4294" s="8">
        <v>2.6</v>
      </c>
      <c r="S4294" s="8">
        <v>0.5</v>
      </c>
      <c r="T4294" s="8">
        <v>3</v>
      </c>
      <c r="U4294" s="8">
        <v>0.53</v>
      </c>
      <c r="V4294" s="9">
        <v>23</v>
      </c>
      <c r="W4294" s="8">
        <v>0.55000000000000027</v>
      </c>
      <c r="X4294" s="8">
        <v>2.5</v>
      </c>
      <c r="Y4294" s="8">
        <v>-0.12000000000000011</v>
      </c>
      <c r="Z4294" s="8">
        <v>0</v>
      </c>
      <c r="AA4294">
        <v>5.0000000000000266E-2</v>
      </c>
      <c r="AF4294" t="s">
        <v>4816</v>
      </c>
      <c r="AG4294" t="s">
        <v>106</v>
      </c>
      <c r="AH4294" t="s">
        <v>107</v>
      </c>
      <c r="AI4294" t="s">
        <v>502</v>
      </c>
      <c r="AJ4294" s="7">
        <v>43555</v>
      </c>
      <c r="AK4294" t="s">
        <v>4852</v>
      </c>
      <c r="AL4294" t="s">
        <v>109</v>
      </c>
      <c r="AM4294" t="s">
        <v>4504</v>
      </c>
      <c r="AN4294" t="s">
        <v>4864</v>
      </c>
      <c r="AO4294" t="str">
        <f>TEXT(A4294,"yyyy-mm-dd")</f>
        <v>2018-01-31</v>
      </c>
    </row>
    <row r="4295" spans="1:41">
      <c r="A4295" s="6" t="s">
        <v>4851</v>
      </c>
      <c r="B4295">
        <v>2018</v>
      </c>
      <c r="C4295">
        <v>1</v>
      </c>
      <c r="E4295" t="s">
        <v>100</v>
      </c>
      <c r="F4295" t="s">
        <v>101</v>
      </c>
      <c r="G4295" t="s">
        <v>102</v>
      </c>
      <c r="H4295" t="s">
        <v>4379</v>
      </c>
      <c r="I4295">
        <v>2018</v>
      </c>
      <c r="J4295">
        <v>4</v>
      </c>
      <c r="K4295" s="6">
        <v>43465</v>
      </c>
      <c r="L4295">
        <v>11</v>
      </c>
      <c r="M4295">
        <v>4</v>
      </c>
      <c r="N4295" t="s">
        <v>85</v>
      </c>
      <c r="O4295" s="8">
        <v>2.27</v>
      </c>
      <c r="P4295" s="8">
        <v>2.2999999999999998</v>
      </c>
      <c r="Q4295" s="8">
        <v>2.1</v>
      </c>
      <c r="R4295" s="8">
        <v>2.5499999999999998</v>
      </c>
      <c r="S4295" s="8">
        <v>0.4</v>
      </c>
      <c r="T4295" s="8">
        <v>2.9</v>
      </c>
      <c r="U4295" s="8">
        <v>0.51</v>
      </c>
      <c r="V4295" s="9">
        <v>32</v>
      </c>
      <c r="W4295" s="8">
        <v>0.44999999999999973</v>
      </c>
      <c r="X4295" s="8">
        <v>2.5</v>
      </c>
      <c r="Y4295" s="8">
        <v>-2.9999999999999805E-2</v>
      </c>
      <c r="Z4295" s="8">
        <v>-0.10000000000000009</v>
      </c>
      <c r="AA4295">
        <v>7.9999999999999627E-2</v>
      </c>
      <c r="AF4295" t="s">
        <v>4380</v>
      </c>
      <c r="AG4295" t="s">
        <v>106</v>
      </c>
      <c r="AH4295" t="s">
        <v>107</v>
      </c>
      <c r="AI4295" t="s">
        <v>497</v>
      </c>
      <c r="AJ4295" s="7">
        <v>43465</v>
      </c>
      <c r="AK4295" t="s">
        <v>4852</v>
      </c>
      <c r="AL4295" t="s">
        <v>109</v>
      </c>
      <c r="AM4295" t="s">
        <v>4381</v>
      </c>
      <c r="AN4295" t="s">
        <v>4863</v>
      </c>
      <c r="AO4295" t="str">
        <f>TEXT(A4295,"yyyy-mm-dd")</f>
        <v>2018-01-31</v>
      </c>
    </row>
    <row r="4296" spans="1:41">
      <c r="A4296" s="6" t="s">
        <v>4851</v>
      </c>
      <c r="B4296">
        <v>2018</v>
      </c>
      <c r="C4296">
        <v>1</v>
      </c>
      <c r="E4296" t="s">
        <v>100</v>
      </c>
      <c r="F4296" t="s">
        <v>101</v>
      </c>
      <c r="G4296" t="s">
        <v>83</v>
      </c>
      <c r="H4296" t="s">
        <v>3889</v>
      </c>
      <c r="I4296">
        <v>2018</v>
      </c>
      <c r="K4296" s="6">
        <v>43465</v>
      </c>
      <c r="L4296">
        <v>11</v>
      </c>
      <c r="N4296" t="s">
        <v>85</v>
      </c>
      <c r="O4296" s="8">
        <v>2.19</v>
      </c>
      <c r="P4296" s="8">
        <v>2.2799999999999998</v>
      </c>
      <c r="Q4296" s="8">
        <v>2.1</v>
      </c>
      <c r="R4296" s="8">
        <v>2.4</v>
      </c>
      <c r="S4296" s="8">
        <v>1.53</v>
      </c>
      <c r="T4296" s="8">
        <v>2.5</v>
      </c>
      <c r="U4296" s="8">
        <v>0.26</v>
      </c>
      <c r="V4296" s="9">
        <v>31</v>
      </c>
      <c r="W4296" s="8">
        <v>0.29999999999999982</v>
      </c>
      <c r="X4296" s="8">
        <v>0.97</v>
      </c>
      <c r="Y4296" s="8">
        <v>-8.9999999999999858E-2</v>
      </c>
      <c r="Z4296" s="8">
        <v>-2.0000000000000018E-2</v>
      </c>
      <c r="AA4296">
        <v>2.9999999999999805E-2</v>
      </c>
      <c r="AF4296" t="s">
        <v>10177</v>
      </c>
      <c r="AG4296" t="s">
        <v>9655</v>
      </c>
      <c r="AH4296" t="s">
        <v>9656</v>
      </c>
      <c r="AI4296" t="s">
        <v>9657</v>
      </c>
      <c r="AJ4296" s="7">
        <v>43465</v>
      </c>
      <c r="AK4296" t="s">
        <v>4852</v>
      </c>
      <c r="AL4296" t="s">
        <v>109</v>
      </c>
      <c r="AM4296" t="s">
        <v>3891</v>
      </c>
      <c r="AN4296" t="s">
        <v>10203</v>
      </c>
    </row>
    <row r="4297" spans="1:41">
      <c r="A4297" s="6" t="s">
        <v>4851</v>
      </c>
      <c r="B4297">
        <v>2018</v>
      </c>
      <c r="C4297">
        <v>1</v>
      </c>
      <c r="E4297" t="s">
        <v>100</v>
      </c>
      <c r="F4297" t="s">
        <v>101</v>
      </c>
      <c r="G4297" t="s">
        <v>102</v>
      </c>
      <c r="H4297" t="s">
        <v>4240</v>
      </c>
      <c r="I4297">
        <v>2018</v>
      </c>
      <c r="J4297">
        <v>3</v>
      </c>
      <c r="K4297" s="6">
        <v>43373</v>
      </c>
      <c r="L4297">
        <v>8</v>
      </c>
      <c r="M4297">
        <v>3</v>
      </c>
      <c r="N4297" t="s">
        <v>182</v>
      </c>
      <c r="O4297" s="8">
        <v>2.5499999999999998</v>
      </c>
      <c r="P4297" s="8">
        <v>2.5</v>
      </c>
      <c r="Q4297" s="8">
        <v>2.4</v>
      </c>
      <c r="R4297" s="8">
        <v>2.7</v>
      </c>
      <c r="S4297" s="8">
        <v>1.6</v>
      </c>
      <c r="T4297" s="8">
        <v>3.4</v>
      </c>
      <c r="U4297" s="8">
        <v>0.33</v>
      </c>
      <c r="V4297" s="9">
        <v>32</v>
      </c>
      <c r="W4297" s="8">
        <v>0.30000000000000027</v>
      </c>
      <c r="X4297" s="8">
        <v>1.7999999999999998</v>
      </c>
      <c r="Y4297" s="8">
        <v>4.9999999999999822E-2</v>
      </c>
      <c r="Z4297" s="8">
        <v>-0.14999999999999991</v>
      </c>
      <c r="AA4297">
        <v>-8.9999999999999414E-2</v>
      </c>
      <c r="AF4297" t="s">
        <v>4377</v>
      </c>
      <c r="AG4297" t="s">
        <v>106</v>
      </c>
      <c r="AH4297" t="s">
        <v>107</v>
      </c>
      <c r="AI4297" t="s">
        <v>427</v>
      </c>
      <c r="AJ4297" s="7">
        <v>43373</v>
      </c>
      <c r="AK4297" t="s">
        <v>4852</v>
      </c>
      <c r="AL4297" t="s">
        <v>109</v>
      </c>
      <c r="AM4297" t="s">
        <v>4242</v>
      </c>
      <c r="AN4297" t="s">
        <v>4862</v>
      </c>
      <c r="AO4297" t="str">
        <f>TEXT(A4297,"yyyy-mm-dd")</f>
        <v>2018-01-31</v>
      </c>
    </row>
    <row r="4298" spans="1:41">
      <c r="A4298" s="6" t="s">
        <v>4851</v>
      </c>
      <c r="B4298">
        <v>2018</v>
      </c>
      <c r="C4298">
        <v>1</v>
      </c>
      <c r="E4298" t="s">
        <v>100</v>
      </c>
      <c r="F4298" t="s">
        <v>101</v>
      </c>
      <c r="G4298" t="s">
        <v>102</v>
      </c>
      <c r="H4298" t="s">
        <v>4137</v>
      </c>
      <c r="I4298">
        <v>2018</v>
      </c>
      <c r="J4298">
        <v>2</v>
      </c>
      <c r="K4298" s="6">
        <v>43281</v>
      </c>
      <c r="L4298">
        <v>5</v>
      </c>
      <c r="M4298">
        <v>2</v>
      </c>
      <c r="N4298" t="s">
        <v>211</v>
      </c>
      <c r="O4298" s="8">
        <v>2.29</v>
      </c>
      <c r="P4298" s="8">
        <v>2.2999999999999998</v>
      </c>
      <c r="Q4298" s="8">
        <v>1.9</v>
      </c>
      <c r="R4298" s="8">
        <v>2.59</v>
      </c>
      <c r="S4298" s="8">
        <v>1.3</v>
      </c>
      <c r="T4298" s="8">
        <v>3.5</v>
      </c>
      <c r="U4298" s="8">
        <v>0.49</v>
      </c>
      <c r="V4298" s="9">
        <v>32</v>
      </c>
      <c r="W4298" s="8">
        <v>0.69</v>
      </c>
      <c r="X4298" s="8">
        <v>2.2000000000000002</v>
      </c>
      <c r="Y4298" s="8">
        <v>-9.9999999999997868E-3</v>
      </c>
      <c r="Z4298" s="8">
        <v>-0.10000000000000009</v>
      </c>
      <c r="AA4298">
        <v>8.9999999999999858E-2</v>
      </c>
      <c r="AF4298" t="s">
        <v>4375</v>
      </c>
      <c r="AG4298" t="s">
        <v>106</v>
      </c>
      <c r="AH4298" t="s">
        <v>107</v>
      </c>
      <c r="AI4298" t="s">
        <v>340</v>
      </c>
      <c r="AJ4298" s="7">
        <v>43281</v>
      </c>
      <c r="AK4298" t="s">
        <v>4852</v>
      </c>
      <c r="AL4298" t="s">
        <v>109</v>
      </c>
      <c r="AM4298" t="s">
        <v>4139</v>
      </c>
      <c r="AN4298" t="s">
        <v>4861</v>
      </c>
      <c r="AO4298" t="str">
        <f>TEXT(A4298,"yyyy-mm-dd")</f>
        <v>2018-01-31</v>
      </c>
    </row>
    <row r="4299" spans="1:41">
      <c r="A4299" s="6" t="s">
        <v>4851</v>
      </c>
      <c r="B4299">
        <v>2018</v>
      </c>
      <c r="C4299">
        <v>1</v>
      </c>
      <c r="E4299" t="s">
        <v>100</v>
      </c>
      <c r="F4299" t="s">
        <v>101</v>
      </c>
      <c r="G4299" t="s">
        <v>102</v>
      </c>
      <c r="H4299" t="s">
        <v>4030</v>
      </c>
      <c r="I4299">
        <v>2018</v>
      </c>
      <c r="J4299">
        <v>1</v>
      </c>
      <c r="K4299" s="6">
        <v>43190</v>
      </c>
      <c r="L4299">
        <v>2</v>
      </c>
      <c r="M4299">
        <v>1</v>
      </c>
      <c r="N4299" t="s">
        <v>104</v>
      </c>
      <c r="O4299" s="8">
        <v>1.67</v>
      </c>
      <c r="P4299" s="8">
        <v>1.7</v>
      </c>
      <c r="Q4299" s="8">
        <v>1.3</v>
      </c>
      <c r="R4299" s="8">
        <v>2.11</v>
      </c>
      <c r="S4299" s="8">
        <v>0.1</v>
      </c>
      <c r="T4299" s="8">
        <v>2.5</v>
      </c>
      <c r="U4299" s="8">
        <v>0.54</v>
      </c>
      <c r="V4299" s="9">
        <v>32</v>
      </c>
      <c r="W4299" s="8">
        <v>0.80999999999999983</v>
      </c>
      <c r="X4299" s="8">
        <v>2.4</v>
      </c>
      <c r="Y4299" s="8">
        <v>-3.0000000000000027E-2</v>
      </c>
      <c r="Z4299" s="8">
        <v>0</v>
      </c>
      <c r="AA4299">
        <v>2.9999999999999805E-2</v>
      </c>
      <c r="AF4299" t="s">
        <v>4373</v>
      </c>
      <c r="AG4299" t="s">
        <v>106</v>
      </c>
      <c r="AH4299" t="s">
        <v>107</v>
      </c>
      <c r="AI4299" t="s">
        <v>108</v>
      </c>
      <c r="AJ4299" s="7">
        <v>43190</v>
      </c>
      <c r="AK4299" t="s">
        <v>4852</v>
      </c>
      <c r="AL4299" t="s">
        <v>109</v>
      </c>
      <c r="AM4299" t="s">
        <v>4032</v>
      </c>
      <c r="AN4299" t="s">
        <v>4860</v>
      </c>
      <c r="AO4299" t="str">
        <f>TEXT(A4299,"yyyy-mm-dd")</f>
        <v>2018-01-31</v>
      </c>
    </row>
    <row r="4300" spans="1:41">
      <c r="A4300" s="6" t="s">
        <v>4851</v>
      </c>
      <c r="B4300">
        <v>2018</v>
      </c>
      <c r="C4300">
        <v>1</v>
      </c>
      <c r="E4300" t="s">
        <v>100</v>
      </c>
      <c r="F4300" t="s">
        <v>101</v>
      </c>
      <c r="G4300" t="s">
        <v>102</v>
      </c>
      <c r="H4300" t="s">
        <v>3908</v>
      </c>
      <c r="I4300">
        <v>2017</v>
      </c>
      <c r="J4300">
        <v>4</v>
      </c>
      <c r="K4300" s="6">
        <v>43100</v>
      </c>
      <c r="L4300">
        <v>-1</v>
      </c>
      <c r="M4300">
        <v>0</v>
      </c>
      <c r="N4300" t="s">
        <v>187</v>
      </c>
      <c r="O4300" s="8">
        <v>1.66</v>
      </c>
      <c r="P4300" s="8">
        <v>1.7</v>
      </c>
      <c r="Q4300" s="8">
        <v>1.4</v>
      </c>
      <c r="R4300" s="8">
        <v>1.91</v>
      </c>
      <c r="S4300" s="8">
        <v>1</v>
      </c>
      <c r="T4300" s="8">
        <v>2.2000000000000002</v>
      </c>
      <c r="U4300" s="8">
        <v>0.32</v>
      </c>
      <c r="V4300" s="9">
        <v>32</v>
      </c>
      <c r="W4300" s="8">
        <v>0.51</v>
      </c>
      <c r="X4300" s="8">
        <v>1.2000000000000002</v>
      </c>
      <c r="Y4300" s="8">
        <v>-4.0000000000000036E-2</v>
      </c>
      <c r="Z4300" s="8">
        <v>-0.10000000000000009</v>
      </c>
      <c r="AA4300">
        <v>0.20999999999999996</v>
      </c>
      <c r="AF4300" t="s">
        <v>3909</v>
      </c>
      <c r="AG4300" t="s">
        <v>106</v>
      </c>
      <c r="AH4300" t="s">
        <v>107</v>
      </c>
      <c r="AI4300" t="s">
        <v>188</v>
      </c>
      <c r="AJ4300" s="7">
        <v>43100</v>
      </c>
      <c r="AK4300" t="s">
        <v>4852</v>
      </c>
      <c r="AL4300" t="s">
        <v>109</v>
      </c>
      <c r="AM4300" t="s">
        <v>3910</v>
      </c>
      <c r="AN4300" t="s">
        <v>4859</v>
      </c>
      <c r="AO4300" t="str">
        <f>TEXT(A4300,"yyyy-mm-dd")</f>
        <v>2018-01-31</v>
      </c>
    </row>
    <row r="4301" spans="1:41">
      <c r="A4301" s="6" t="s">
        <v>4851</v>
      </c>
      <c r="B4301">
        <v>2018</v>
      </c>
      <c r="C4301">
        <v>1</v>
      </c>
      <c r="E4301" t="s">
        <v>100</v>
      </c>
      <c r="F4301" t="s">
        <v>101</v>
      </c>
      <c r="G4301" t="s">
        <v>83</v>
      </c>
      <c r="H4301" t="s">
        <v>3453</v>
      </c>
      <c r="I4301">
        <v>2017</v>
      </c>
      <c r="K4301" s="6">
        <v>43100</v>
      </c>
      <c r="L4301">
        <v>-1</v>
      </c>
      <c r="N4301" t="s">
        <v>187</v>
      </c>
      <c r="O4301" s="8">
        <v>2.06</v>
      </c>
      <c r="P4301" s="8">
        <v>2.1</v>
      </c>
      <c r="Q4301" s="8">
        <v>2</v>
      </c>
      <c r="R4301" s="8">
        <v>2.1</v>
      </c>
      <c r="S4301" s="8">
        <v>1.9</v>
      </c>
      <c r="T4301" s="8">
        <v>2.2000000000000002</v>
      </c>
      <c r="U4301" s="8">
        <v>0.09</v>
      </c>
      <c r="V4301" s="9">
        <v>31</v>
      </c>
      <c r="W4301" s="8">
        <v>0.10000000000000009</v>
      </c>
      <c r="X4301" s="8">
        <v>0.30000000000000027</v>
      </c>
      <c r="Y4301" s="8">
        <v>-4.0000000000000036E-2</v>
      </c>
      <c r="Z4301" s="8">
        <v>0</v>
      </c>
      <c r="AA4301">
        <v>-8.0000000000000071E-2</v>
      </c>
      <c r="AF4301" t="s">
        <v>10138</v>
      </c>
      <c r="AG4301" t="s">
        <v>9655</v>
      </c>
      <c r="AH4301" t="s">
        <v>9656</v>
      </c>
      <c r="AI4301" t="s">
        <v>9841</v>
      </c>
      <c r="AJ4301" s="7">
        <v>43100</v>
      </c>
      <c r="AK4301" t="s">
        <v>4852</v>
      </c>
      <c r="AL4301" t="s">
        <v>109</v>
      </c>
      <c r="AM4301" t="s">
        <v>3455</v>
      </c>
      <c r="AN4301" t="s">
        <v>10176</v>
      </c>
    </row>
    <row r="4302" spans="1:41">
      <c r="A4302" s="6" t="s">
        <v>4851</v>
      </c>
      <c r="B4302">
        <v>2018</v>
      </c>
      <c r="C4302">
        <v>1</v>
      </c>
      <c r="E4302" t="s">
        <v>2685</v>
      </c>
      <c r="F4302" t="s">
        <v>101</v>
      </c>
      <c r="G4302" t="s">
        <v>774</v>
      </c>
      <c r="H4302" t="s">
        <v>2686</v>
      </c>
      <c r="K4302" s="6"/>
      <c r="O4302" s="8">
        <v>2.67</v>
      </c>
      <c r="P4302" s="8">
        <v>2.5499999999999998</v>
      </c>
      <c r="Q4302" s="8">
        <v>2.5</v>
      </c>
      <c r="R4302" s="8">
        <v>2.78</v>
      </c>
      <c r="S4302" s="8">
        <v>2.2000000000000002</v>
      </c>
      <c r="T4302" s="8">
        <v>3.5</v>
      </c>
      <c r="U4302" s="8">
        <v>0.38</v>
      </c>
      <c r="V4302" s="9">
        <v>22</v>
      </c>
      <c r="W4302" s="8">
        <v>0.2799999999999998</v>
      </c>
      <c r="X4302" s="8">
        <v>1.2999999999999998</v>
      </c>
      <c r="Y4302" s="8">
        <v>0.12000000000000011</v>
      </c>
      <c r="Z4302" s="8">
        <v>-5.0000000000000266E-2</v>
      </c>
      <c r="AA4302">
        <v>-0.15000000000000036</v>
      </c>
      <c r="AF4302" t="s">
        <v>2687</v>
      </c>
      <c r="AG4302" t="s">
        <v>2688</v>
      </c>
      <c r="AH4302" t="s">
        <v>2689</v>
      </c>
      <c r="AI4302" t="s">
        <v>2690</v>
      </c>
      <c r="AJ4302" s="7"/>
      <c r="AK4302" t="s">
        <v>4852</v>
      </c>
      <c r="AL4302" t="s">
        <v>109</v>
      </c>
      <c r="AM4302" t="s">
        <v>2686</v>
      </c>
      <c r="AN4302" t="s">
        <v>4880</v>
      </c>
      <c r="AO4302" t="str">
        <f>TEXT(A4302,"yyyy-mm-dd")</f>
        <v>2018-01-31</v>
      </c>
    </row>
    <row r="4303" spans="1:41">
      <c r="A4303" s="6" t="s">
        <v>4851</v>
      </c>
      <c r="B4303">
        <v>2018</v>
      </c>
      <c r="C4303">
        <v>1</v>
      </c>
      <c r="E4303" t="s">
        <v>81</v>
      </c>
      <c r="F4303" t="s">
        <v>82</v>
      </c>
      <c r="G4303" t="s">
        <v>83</v>
      </c>
      <c r="H4303" t="s">
        <v>4803</v>
      </c>
      <c r="I4303">
        <v>2020</v>
      </c>
      <c r="K4303" s="6">
        <v>44196</v>
      </c>
      <c r="L4303">
        <v>35</v>
      </c>
      <c r="N4303" t="s">
        <v>943</v>
      </c>
      <c r="O4303" s="8">
        <v>3.62</v>
      </c>
      <c r="P4303" s="8">
        <v>3.49</v>
      </c>
      <c r="Q4303" s="8">
        <v>3.3</v>
      </c>
      <c r="R4303" s="8">
        <v>3.6</v>
      </c>
      <c r="S4303" s="8">
        <v>3</v>
      </c>
      <c r="T4303" s="8">
        <v>7.04</v>
      </c>
      <c r="U4303" s="8">
        <v>0.73</v>
      </c>
      <c r="V4303" s="9">
        <v>31</v>
      </c>
      <c r="W4303" s="8">
        <v>0.30000000000000027</v>
      </c>
      <c r="X4303" s="8">
        <v>4.04</v>
      </c>
      <c r="Y4303" s="8">
        <v>0.12999999999999989</v>
      </c>
      <c r="Z4303" s="8">
        <v>-9.9999999999997868E-3</v>
      </c>
      <c r="AA4303">
        <v>-2.9999999999999805E-2</v>
      </c>
      <c r="AF4303" t="s">
        <v>4804</v>
      </c>
      <c r="AG4303" t="s">
        <v>87</v>
      </c>
      <c r="AH4303" t="s">
        <v>88</v>
      </c>
      <c r="AI4303" t="s">
        <v>359</v>
      </c>
      <c r="AJ4303" s="7">
        <v>44196</v>
      </c>
      <c r="AK4303" t="s">
        <v>4852</v>
      </c>
      <c r="AL4303" t="s">
        <v>91</v>
      </c>
      <c r="AM4303" t="s">
        <v>4805</v>
      </c>
      <c r="AN4303" t="s">
        <v>4855</v>
      </c>
      <c r="AO4303" t="str">
        <f>TEXT(A4303,"yyyy-mm-dd")</f>
        <v>2018-01-31</v>
      </c>
    </row>
    <row r="4304" spans="1:41">
      <c r="A4304" s="6" t="s">
        <v>4851</v>
      </c>
      <c r="B4304">
        <v>2018</v>
      </c>
      <c r="C4304">
        <v>1</v>
      </c>
      <c r="E4304" t="s">
        <v>392</v>
      </c>
      <c r="F4304" t="s">
        <v>82</v>
      </c>
      <c r="G4304" t="s">
        <v>83</v>
      </c>
      <c r="H4304" t="s">
        <v>4803</v>
      </c>
      <c r="I4304">
        <v>2020</v>
      </c>
      <c r="K4304" s="6">
        <v>44196</v>
      </c>
      <c r="L4304">
        <v>35</v>
      </c>
      <c r="N4304" t="s">
        <v>943</v>
      </c>
      <c r="O4304" s="8">
        <v>3.44</v>
      </c>
      <c r="P4304" s="8">
        <v>3.3</v>
      </c>
      <c r="Q4304" s="8">
        <v>3.2</v>
      </c>
      <c r="R4304" s="8">
        <v>3.5</v>
      </c>
      <c r="S4304" s="8">
        <v>2.39</v>
      </c>
      <c r="T4304" s="8">
        <v>5.81</v>
      </c>
      <c r="U4304" s="8">
        <v>0.62</v>
      </c>
      <c r="V4304" s="9">
        <v>28</v>
      </c>
      <c r="W4304" s="8">
        <v>0.29999999999999982</v>
      </c>
      <c r="X4304" s="8">
        <v>3.4199999999999995</v>
      </c>
      <c r="Y4304" s="8">
        <v>0.14000000000000012</v>
      </c>
      <c r="Z4304" s="8">
        <v>-5.0000000000000266E-2</v>
      </c>
      <c r="AA4304">
        <v>-9.9999999999997868E-3</v>
      </c>
      <c r="AF4304" t="s">
        <v>4804</v>
      </c>
      <c r="AG4304" t="s">
        <v>87</v>
      </c>
      <c r="AH4304" t="s">
        <v>88</v>
      </c>
      <c r="AI4304" t="s">
        <v>359</v>
      </c>
      <c r="AJ4304" s="7">
        <v>44196</v>
      </c>
      <c r="AK4304" t="s">
        <v>4852</v>
      </c>
      <c r="AL4304" t="s">
        <v>393</v>
      </c>
      <c r="AM4304" t="s">
        <v>4805</v>
      </c>
      <c r="AN4304" t="s">
        <v>4858</v>
      </c>
      <c r="AO4304" t="str">
        <f>TEXT(A4304,"yyyy-mm-dd")</f>
        <v>2018-01-31</v>
      </c>
    </row>
    <row r="4305" spans="1:41">
      <c r="A4305" s="6" t="s">
        <v>4851</v>
      </c>
      <c r="B4305">
        <v>2018</v>
      </c>
      <c r="C4305">
        <v>1</v>
      </c>
      <c r="E4305" t="s">
        <v>81</v>
      </c>
      <c r="F4305" t="s">
        <v>82</v>
      </c>
      <c r="G4305" t="s">
        <v>83</v>
      </c>
      <c r="H4305" t="s">
        <v>4360</v>
      </c>
      <c r="I4305">
        <v>2019</v>
      </c>
      <c r="K4305" s="6">
        <v>43830</v>
      </c>
      <c r="L4305">
        <v>23</v>
      </c>
      <c r="N4305" t="s">
        <v>95</v>
      </c>
      <c r="O4305" s="8">
        <v>3.65</v>
      </c>
      <c r="P4305" s="8">
        <v>3.52</v>
      </c>
      <c r="Q4305" s="8">
        <v>3.48</v>
      </c>
      <c r="R4305" s="8">
        <v>3.8</v>
      </c>
      <c r="S4305" s="8">
        <v>3</v>
      </c>
      <c r="T4305" s="8">
        <v>5.23</v>
      </c>
      <c r="U4305" s="8">
        <v>0.47</v>
      </c>
      <c r="V4305" s="9">
        <v>34</v>
      </c>
      <c r="W4305" s="8">
        <v>0.31999999999999984</v>
      </c>
      <c r="X4305" s="8">
        <v>2.2300000000000004</v>
      </c>
      <c r="Y4305" s="8">
        <v>0.12999999999999989</v>
      </c>
      <c r="Z4305" s="8">
        <v>-6.999999999999984E-2</v>
      </c>
      <c r="AA4305">
        <v>4.0000000000000036E-2</v>
      </c>
      <c r="AF4305" t="s">
        <v>4361</v>
      </c>
      <c r="AG4305" t="s">
        <v>87</v>
      </c>
      <c r="AH4305" t="s">
        <v>88</v>
      </c>
      <c r="AI4305" t="s">
        <v>97</v>
      </c>
      <c r="AJ4305" s="7">
        <v>43830</v>
      </c>
      <c r="AK4305" t="s">
        <v>4852</v>
      </c>
      <c r="AL4305" t="s">
        <v>91</v>
      </c>
      <c r="AM4305" t="s">
        <v>4362</v>
      </c>
      <c r="AN4305" t="s">
        <v>4854</v>
      </c>
      <c r="AO4305" t="str">
        <f>TEXT(A4305,"yyyy-mm-dd")</f>
        <v>2018-01-31</v>
      </c>
    </row>
    <row r="4306" spans="1:41">
      <c r="A4306" s="6" t="s">
        <v>4851</v>
      </c>
      <c r="B4306">
        <v>2018</v>
      </c>
      <c r="C4306">
        <v>1</v>
      </c>
      <c r="E4306" t="s">
        <v>392</v>
      </c>
      <c r="F4306" t="s">
        <v>82</v>
      </c>
      <c r="G4306" t="s">
        <v>83</v>
      </c>
      <c r="H4306" t="s">
        <v>4360</v>
      </c>
      <c r="I4306">
        <v>2019</v>
      </c>
      <c r="K4306" s="6">
        <v>43830</v>
      </c>
      <c r="L4306">
        <v>23</v>
      </c>
      <c r="N4306" t="s">
        <v>95</v>
      </c>
      <c r="O4306" s="8">
        <v>3.43</v>
      </c>
      <c r="P4306" s="8">
        <v>3.32</v>
      </c>
      <c r="Q4306" s="8">
        <v>3.27</v>
      </c>
      <c r="R4306" s="8">
        <v>3.5</v>
      </c>
      <c r="S4306" s="8">
        <v>2.77</v>
      </c>
      <c r="T4306" s="8">
        <v>5.0999999999999996</v>
      </c>
      <c r="U4306" s="8">
        <v>0.44</v>
      </c>
      <c r="V4306" s="9">
        <v>31</v>
      </c>
      <c r="W4306" s="8">
        <v>0.22999999999999998</v>
      </c>
      <c r="X4306" s="8">
        <v>2.3299999999999996</v>
      </c>
      <c r="Y4306" s="8">
        <v>0.11000000000000032</v>
      </c>
      <c r="Z4306" s="8">
        <v>-0.11000000000000032</v>
      </c>
      <c r="AA4306">
        <v>2.9999999999999805E-2</v>
      </c>
      <c r="AF4306" t="s">
        <v>4361</v>
      </c>
      <c r="AG4306" t="s">
        <v>87</v>
      </c>
      <c r="AH4306" t="s">
        <v>88</v>
      </c>
      <c r="AI4306" t="s">
        <v>97</v>
      </c>
      <c r="AJ4306" s="7">
        <v>43830</v>
      </c>
      <c r="AK4306" t="s">
        <v>4852</v>
      </c>
      <c r="AL4306" t="s">
        <v>393</v>
      </c>
      <c r="AM4306" t="s">
        <v>4362</v>
      </c>
      <c r="AN4306" t="s">
        <v>4857</v>
      </c>
      <c r="AO4306" t="str">
        <f>TEXT(A4306,"yyyy-mm-dd")</f>
        <v>2018-01-31</v>
      </c>
    </row>
    <row r="4307" spans="1:41">
      <c r="A4307" s="6" t="s">
        <v>4851</v>
      </c>
      <c r="B4307">
        <v>2018</v>
      </c>
      <c r="C4307">
        <v>1</v>
      </c>
      <c r="E4307" t="s">
        <v>81</v>
      </c>
      <c r="F4307" t="s">
        <v>82</v>
      </c>
      <c r="G4307" t="s">
        <v>83</v>
      </c>
      <c r="H4307" t="s">
        <v>3889</v>
      </c>
      <c r="I4307">
        <v>2018</v>
      </c>
      <c r="K4307" s="6">
        <v>43465</v>
      </c>
      <c r="L4307">
        <v>11</v>
      </c>
      <c r="N4307" t="s">
        <v>85</v>
      </c>
      <c r="O4307" s="8">
        <v>4.0599999999999996</v>
      </c>
      <c r="P4307" s="8">
        <v>4.0599999999999996</v>
      </c>
      <c r="Q4307" s="8">
        <v>3.71</v>
      </c>
      <c r="R4307" s="8">
        <v>4.32</v>
      </c>
      <c r="S4307" s="8">
        <v>3.25</v>
      </c>
      <c r="T4307" s="8">
        <v>5.3</v>
      </c>
      <c r="U4307" s="8">
        <v>0.44</v>
      </c>
      <c r="V4307" s="9">
        <v>34</v>
      </c>
      <c r="W4307" s="8">
        <v>0.61000000000000032</v>
      </c>
      <c r="X4307" s="8">
        <v>2.0499999999999998</v>
      </c>
      <c r="Y4307" s="8">
        <v>0</v>
      </c>
      <c r="Z4307" s="8">
        <v>0.20999999999999952</v>
      </c>
      <c r="AA4307">
        <v>-2.0000000000000018E-2</v>
      </c>
      <c r="AF4307" t="s">
        <v>3890</v>
      </c>
      <c r="AG4307" t="s">
        <v>87</v>
      </c>
      <c r="AH4307" t="s">
        <v>88</v>
      </c>
      <c r="AI4307" t="s">
        <v>89</v>
      </c>
      <c r="AJ4307" s="7">
        <v>43465</v>
      </c>
      <c r="AK4307" t="s">
        <v>4852</v>
      </c>
      <c r="AL4307" t="s">
        <v>91</v>
      </c>
      <c r="AM4307" t="s">
        <v>3891</v>
      </c>
      <c r="AN4307" t="s">
        <v>4853</v>
      </c>
      <c r="AO4307" t="str">
        <f>TEXT(A4307,"yyyy-mm-dd")</f>
        <v>2018-01-31</v>
      </c>
    </row>
    <row r="4308" spans="1:41">
      <c r="A4308" s="6" t="s">
        <v>4851</v>
      </c>
      <c r="B4308">
        <v>2018</v>
      </c>
      <c r="C4308">
        <v>1</v>
      </c>
      <c r="E4308" t="s">
        <v>392</v>
      </c>
      <c r="F4308" t="s">
        <v>82</v>
      </c>
      <c r="G4308" t="s">
        <v>83</v>
      </c>
      <c r="H4308" t="s">
        <v>3889</v>
      </c>
      <c r="I4308">
        <v>2018</v>
      </c>
      <c r="K4308" s="6">
        <v>43465</v>
      </c>
      <c r="L4308">
        <v>11</v>
      </c>
      <c r="N4308" t="s">
        <v>85</v>
      </c>
      <c r="O4308" s="8">
        <v>3.63</v>
      </c>
      <c r="P4308" s="8">
        <v>3.57</v>
      </c>
      <c r="Q4308" s="8">
        <v>3.35</v>
      </c>
      <c r="R4308" s="8">
        <v>3.89</v>
      </c>
      <c r="S4308" s="8">
        <v>2.9</v>
      </c>
      <c r="T4308" s="8">
        <v>4.7</v>
      </c>
      <c r="U4308" s="8">
        <v>0.41</v>
      </c>
      <c r="V4308" s="9">
        <v>32</v>
      </c>
      <c r="W4308" s="8">
        <v>0.54</v>
      </c>
      <c r="X4308" s="8">
        <v>1.8000000000000003</v>
      </c>
      <c r="Y4308" s="8">
        <v>6.0000000000000053E-2</v>
      </c>
      <c r="Z4308" s="8">
        <v>6.999999999999984E-2</v>
      </c>
      <c r="AA4308">
        <v>-0.16000000000000014</v>
      </c>
      <c r="AF4308" t="s">
        <v>3890</v>
      </c>
      <c r="AG4308" t="s">
        <v>87</v>
      </c>
      <c r="AH4308" t="s">
        <v>88</v>
      </c>
      <c r="AI4308" t="s">
        <v>89</v>
      </c>
      <c r="AJ4308" s="7">
        <v>43465</v>
      </c>
      <c r="AK4308" t="s">
        <v>4852</v>
      </c>
      <c r="AL4308" t="s">
        <v>393</v>
      </c>
      <c r="AM4308" t="s">
        <v>3891</v>
      </c>
      <c r="AN4308" t="s">
        <v>4856</v>
      </c>
      <c r="AO4308" t="str">
        <f>TEXT(A4308,"yyyy-mm-dd")</f>
        <v>2018-01-31</v>
      </c>
    </row>
    <row r="4309" spans="1:41">
      <c r="A4309" s="6" t="s">
        <v>4851</v>
      </c>
      <c r="B4309">
        <v>2018</v>
      </c>
      <c r="C4309">
        <v>1</v>
      </c>
      <c r="E4309" t="s">
        <v>81</v>
      </c>
      <c r="F4309" t="s">
        <v>82</v>
      </c>
      <c r="G4309" t="s">
        <v>774</v>
      </c>
      <c r="H4309" t="s">
        <v>775</v>
      </c>
      <c r="K4309" s="6"/>
      <c r="O4309" s="8">
        <v>3.6</v>
      </c>
      <c r="P4309" s="8">
        <v>3.5</v>
      </c>
      <c r="Q4309" s="8">
        <v>3.3</v>
      </c>
      <c r="R4309" s="8">
        <v>3.66</v>
      </c>
      <c r="S4309" s="8">
        <v>3</v>
      </c>
      <c r="T4309" s="8">
        <v>6.2</v>
      </c>
      <c r="U4309" s="8">
        <v>0.65</v>
      </c>
      <c r="V4309" s="9">
        <v>31</v>
      </c>
      <c r="W4309" s="8">
        <v>0.36000000000000032</v>
      </c>
      <c r="X4309" s="8">
        <v>3.2</v>
      </c>
      <c r="Y4309" s="8">
        <v>0.10000000000000009</v>
      </c>
      <c r="Z4309" s="8">
        <v>0</v>
      </c>
      <c r="AA4309">
        <v>-0.13999999999999968</v>
      </c>
      <c r="AF4309" t="s">
        <v>776</v>
      </c>
      <c r="AG4309" t="s">
        <v>777</v>
      </c>
      <c r="AH4309" t="s">
        <v>778</v>
      </c>
      <c r="AI4309" t="s">
        <v>779</v>
      </c>
      <c r="AJ4309" s="7"/>
      <c r="AK4309" t="s">
        <v>4852</v>
      </c>
      <c r="AL4309" t="s">
        <v>91</v>
      </c>
      <c r="AM4309" t="s">
        <v>775</v>
      </c>
      <c r="AN4309" t="s">
        <v>4876</v>
      </c>
      <c r="AO4309" t="str">
        <f>TEXT(A4309,"yyyy-mm-dd")</f>
        <v>2018-01-31</v>
      </c>
    </row>
    <row r="4310" spans="1:41">
      <c r="A4310" s="6" t="s">
        <v>4851</v>
      </c>
      <c r="B4310">
        <v>2018</v>
      </c>
      <c r="C4310">
        <v>1</v>
      </c>
      <c r="E4310" t="s">
        <v>81</v>
      </c>
      <c r="F4310" t="s">
        <v>82</v>
      </c>
      <c r="G4310" t="s">
        <v>774</v>
      </c>
      <c r="H4310" t="s">
        <v>1536</v>
      </c>
      <c r="K4310" s="6"/>
      <c r="O4310" s="8">
        <v>3.5</v>
      </c>
      <c r="P4310" s="8">
        <v>3.4</v>
      </c>
      <c r="Q4310" s="8">
        <v>3.2</v>
      </c>
      <c r="R4310" s="8">
        <v>3.55</v>
      </c>
      <c r="S4310" s="8">
        <v>3</v>
      </c>
      <c r="T4310" s="8">
        <v>5.8</v>
      </c>
      <c r="U4310" s="8">
        <v>0.56000000000000005</v>
      </c>
      <c r="V4310" s="9">
        <v>29</v>
      </c>
      <c r="W4310" s="8">
        <v>0.34999999999999964</v>
      </c>
      <c r="X4310" s="8">
        <v>2.8</v>
      </c>
      <c r="Y4310" s="8">
        <v>0.10000000000000009</v>
      </c>
      <c r="Z4310" s="8">
        <v>-0.10000000000000009</v>
      </c>
      <c r="AA4310">
        <v>-4.0000000000000036E-2</v>
      </c>
      <c r="AF4310" t="s">
        <v>1537</v>
      </c>
      <c r="AG4310" t="s">
        <v>777</v>
      </c>
      <c r="AH4310" t="s">
        <v>778</v>
      </c>
      <c r="AI4310" t="s">
        <v>1538</v>
      </c>
      <c r="AJ4310" s="7"/>
      <c r="AK4310" t="s">
        <v>4852</v>
      </c>
      <c r="AL4310" t="s">
        <v>91</v>
      </c>
      <c r="AM4310" t="s">
        <v>1536</v>
      </c>
      <c r="AN4310" t="s">
        <v>4877</v>
      </c>
      <c r="AO4310" t="str">
        <f>TEXT(A4310,"yyyy-mm-dd")</f>
        <v>2018-01-31</v>
      </c>
    </row>
    <row r="4311" spans="1:41">
      <c r="A4311" s="6" t="s">
        <v>4851</v>
      </c>
      <c r="B4311">
        <v>2018</v>
      </c>
      <c r="C4311">
        <v>1</v>
      </c>
      <c r="E4311" t="s">
        <v>392</v>
      </c>
      <c r="F4311" t="s">
        <v>82</v>
      </c>
      <c r="G4311" t="s">
        <v>774</v>
      </c>
      <c r="H4311" t="s">
        <v>775</v>
      </c>
      <c r="K4311" s="6"/>
      <c r="O4311" s="8">
        <v>3.43</v>
      </c>
      <c r="P4311" s="8">
        <v>3.3</v>
      </c>
      <c r="Q4311" s="8">
        <v>3.2</v>
      </c>
      <c r="R4311" s="8">
        <v>3.5</v>
      </c>
      <c r="S4311" s="8">
        <v>2.72</v>
      </c>
      <c r="T4311" s="8">
        <v>5.48</v>
      </c>
      <c r="U4311" s="8">
        <v>0.56999999999999995</v>
      </c>
      <c r="V4311" s="9">
        <v>28</v>
      </c>
      <c r="W4311" s="8">
        <v>0.29999999999999982</v>
      </c>
      <c r="X4311" s="8">
        <v>2.7600000000000002</v>
      </c>
      <c r="Y4311" s="8">
        <v>0.13000000000000034</v>
      </c>
      <c r="Z4311" s="8">
        <v>-0.10000000000000009</v>
      </c>
      <c r="AA4311">
        <v>-0.10000000000000009</v>
      </c>
      <c r="AF4311" t="s">
        <v>776</v>
      </c>
      <c r="AG4311" t="s">
        <v>777</v>
      </c>
      <c r="AH4311" t="s">
        <v>778</v>
      </c>
      <c r="AI4311" t="s">
        <v>779</v>
      </c>
      <c r="AJ4311" s="7"/>
      <c r="AK4311" t="s">
        <v>4852</v>
      </c>
      <c r="AL4311" t="s">
        <v>393</v>
      </c>
      <c r="AM4311" t="s">
        <v>775</v>
      </c>
      <c r="AN4311" t="s">
        <v>4878</v>
      </c>
      <c r="AO4311" t="str">
        <f>TEXT(A4311,"yyyy-mm-dd")</f>
        <v>2018-01-31</v>
      </c>
    </row>
    <row r="4312" spans="1:41">
      <c r="A4312" s="6" t="s">
        <v>4851</v>
      </c>
      <c r="B4312">
        <v>2018</v>
      </c>
      <c r="C4312">
        <v>1</v>
      </c>
      <c r="E4312" t="s">
        <v>392</v>
      </c>
      <c r="F4312" t="s">
        <v>82</v>
      </c>
      <c r="G4312" t="s">
        <v>774</v>
      </c>
      <c r="H4312" t="s">
        <v>1536</v>
      </c>
      <c r="K4312" s="6"/>
      <c r="O4312" s="8">
        <v>3.38</v>
      </c>
      <c r="P4312" s="8">
        <v>3.3</v>
      </c>
      <c r="Q4312" s="8">
        <v>3.05</v>
      </c>
      <c r="R4312" s="8">
        <v>3.49</v>
      </c>
      <c r="S4312" s="8">
        <v>2.39</v>
      </c>
      <c r="T4312" s="8">
        <v>5.0199999999999996</v>
      </c>
      <c r="U4312" s="8">
        <v>0.51</v>
      </c>
      <c r="V4312" s="9">
        <v>26</v>
      </c>
      <c r="W4312" s="8">
        <v>0.44000000000000039</v>
      </c>
      <c r="X4312" s="8">
        <v>2.6299999999999994</v>
      </c>
      <c r="Y4312" s="8">
        <v>8.0000000000000071E-2</v>
      </c>
      <c r="Z4312" s="8">
        <v>0</v>
      </c>
      <c r="AA4312">
        <v>4.000000000000048E-2</v>
      </c>
      <c r="AF4312" t="s">
        <v>1537</v>
      </c>
      <c r="AG4312" t="s">
        <v>777</v>
      </c>
      <c r="AH4312" t="s">
        <v>778</v>
      </c>
      <c r="AI4312" t="s">
        <v>1538</v>
      </c>
      <c r="AJ4312" s="7"/>
      <c r="AK4312" t="s">
        <v>4852</v>
      </c>
      <c r="AL4312" t="s">
        <v>393</v>
      </c>
      <c r="AM4312" t="s">
        <v>1536</v>
      </c>
      <c r="AN4312" t="s">
        <v>4879</v>
      </c>
      <c r="AO4312" t="str">
        <f>TEXT(A4312,"yyyy-mm-dd")</f>
        <v>2018-01-31</v>
      </c>
    </row>
    <row r="4313" spans="1:41">
      <c r="A4313" s="6" t="s">
        <v>4851</v>
      </c>
      <c r="B4313">
        <v>2018</v>
      </c>
      <c r="C4313">
        <v>1</v>
      </c>
      <c r="E4313" t="s">
        <v>112</v>
      </c>
      <c r="F4313" t="s">
        <v>113</v>
      </c>
      <c r="G4313" t="s">
        <v>83</v>
      </c>
      <c r="H4313" t="s">
        <v>4803</v>
      </c>
      <c r="I4313">
        <v>2020</v>
      </c>
      <c r="K4313" s="6">
        <v>44196</v>
      </c>
      <c r="L4313">
        <v>35</v>
      </c>
      <c r="N4313" t="s">
        <v>943</v>
      </c>
      <c r="O4313" s="8">
        <v>6.42</v>
      </c>
      <c r="P4313" s="8">
        <v>6.5</v>
      </c>
      <c r="Q4313" s="8">
        <v>5.53</v>
      </c>
      <c r="R4313" s="8">
        <v>6.94</v>
      </c>
      <c r="S4313" s="8">
        <v>5.1100000000000003</v>
      </c>
      <c r="T4313" s="8">
        <v>9.25</v>
      </c>
      <c r="U4313" s="8">
        <v>1.01</v>
      </c>
      <c r="V4313" s="9">
        <v>22</v>
      </c>
      <c r="W4313" s="8">
        <v>1.4100000000000001</v>
      </c>
      <c r="X4313" s="8">
        <v>4.1399999999999997</v>
      </c>
      <c r="Y4313" s="8">
        <v>-8.0000000000000071E-2</v>
      </c>
      <c r="Z4313" s="8">
        <v>0.74000000000000021</v>
      </c>
      <c r="AA4313">
        <v>0.34000000000000075</v>
      </c>
      <c r="AF4313" t="s">
        <v>4844</v>
      </c>
      <c r="AG4313" t="s">
        <v>115</v>
      </c>
      <c r="AH4313" t="s">
        <v>116</v>
      </c>
      <c r="AI4313" t="s">
        <v>359</v>
      </c>
      <c r="AJ4313" s="7">
        <v>44196</v>
      </c>
      <c r="AK4313" t="s">
        <v>4852</v>
      </c>
      <c r="AL4313" t="s">
        <v>118</v>
      </c>
      <c r="AM4313" t="s">
        <v>4805</v>
      </c>
      <c r="AN4313" t="s">
        <v>4883</v>
      </c>
      <c r="AO4313" t="str">
        <f>TEXT(A4313,"yyyy-mm-dd")</f>
        <v>2018-01-31</v>
      </c>
    </row>
    <row r="4314" spans="1:41">
      <c r="A4314" s="6" t="s">
        <v>4851</v>
      </c>
      <c r="B4314">
        <v>2018</v>
      </c>
      <c r="C4314">
        <v>1</v>
      </c>
      <c r="E4314" t="s">
        <v>2881</v>
      </c>
      <c r="F4314" t="s">
        <v>113</v>
      </c>
      <c r="G4314" t="s">
        <v>83</v>
      </c>
      <c r="H4314" t="s">
        <v>4803</v>
      </c>
      <c r="I4314">
        <v>2020</v>
      </c>
      <c r="K4314" s="6">
        <v>44196</v>
      </c>
      <c r="L4314">
        <v>35</v>
      </c>
      <c r="N4314" t="s">
        <v>943</v>
      </c>
      <c r="O4314" s="8">
        <v>7.45</v>
      </c>
      <c r="P4314" s="8">
        <v>7.28</v>
      </c>
      <c r="Q4314" s="8">
        <v>6.76</v>
      </c>
      <c r="R4314" s="8">
        <v>7.73</v>
      </c>
      <c r="S4314" s="8">
        <v>5.5</v>
      </c>
      <c r="T4314" s="8">
        <v>9.75</v>
      </c>
      <c r="U4314" s="8">
        <v>1.26</v>
      </c>
      <c r="V4314" s="9">
        <v>16</v>
      </c>
      <c r="W4314" s="8">
        <v>0.97000000000000064</v>
      </c>
      <c r="X4314" s="8">
        <v>4.25</v>
      </c>
      <c r="Y4314" s="8">
        <v>0.16999999999999993</v>
      </c>
      <c r="Z4314" s="8">
        <v>-1.9999999999999574E-2</v>
      </c>
      <c r="AA4314">
        <v>0.12000000000000099</v>
      </c>
      <c r="AF4314" t="s">
        <v>4849</v>
      </c>
      <c r="AG4314" t="s">
        <v>2883</v>
      </c>
      <c r="AH4314" t="s">
        <v>2884</v>
      </c>
      <c r="AI4314" t="s">
        <v>359</v>
      </c>
      <c r="AJ4314" s="7">
        <v>44196</v>
      </c>
      <c r="AK4314" t="s">
        <v>4852</v>
      </c>
      <c r="AL4314" t="s">
        <v>2885</v>
      </c>
      <c r="AM4314" t="s">
        <v>4805</v>
      </c>
      <c r="AN4314" t="s">
        <v>4886</v>
      </c>
      <c r="AO4314" t="str">
        <f>TEXT(A4314,"yyyy-mm-dd")</f>
        <v>2018-01-31</v>
      </c>
    </row>
    <row r="4315" spans="1:41">
      <c r="A4315" s="6" t="s">
        <v>4851</v>
      </c>
      <c r="B4315">
        <v>2018</v>
      </c>
      <c r="C4315">
        <v>1</v>
      </c>
      <c r="E4315" t="s">
        <v>112</v>
      </c>
      <c r="F4315" t="s">
        <v>113</v>
      </c>
      <c r="G4315" t="s">
        <v>83</v>
      </c>
      <c r="H4315" t="s">
        <v>4360</v>
      </c>
      <c r="I4315">
        <v>2019</v>
      </c>
      <c r="K4315" s="6">
        <v>43830</v>
      </c>
      <c r="L4315">
        <v>23</v>
      </c>
      <c r="N4315" t="s">
        <v>95</v>
      </c>
      <c r="O4315" s="8">
        <v>6.7</v>
      </c>
      <c r="P4315" s="8">
        <v>6.9</v>
      </c>
      <c r="Q4315" s="8">
        <v>6.25</v>
      </c>
      <c r="R4315" s="8">
        <v>7.01</v>
      </c>
      <c r="S4315" s="8">
        <v>4.5</v>
      </c>
      <c r="T4315" s="8">
        <v>9</v>
      </c>
      <c r="U4315" s="8">
        <v>0.86</v>
      </c>
      <c r="V4315" s="9">
        <v>25</v>
      </c>
      <c r="W4315" s="8">
        <v>0.75999999999999979</v>
      </c>
      <c r="X4315" s="8">
        <v>4.5</v>
      </c>
      <c r="Y4315" s="8">
        <v>-0.20000000000000018</v>
      </c>
      <c r="Z4315" s="8">
        <v>0.65000000000000036</v>
      </c>
      <c r="AA4315">
        <v>0.17999999999999972</v>
      </c>
      <c r="AF4315" t="s">
        <v>4401</v>
      </c>
      <c r="AG4315" t="s">
        <v>115</v>
      </c>
      <c r="AH4315" t="s">
        <v>116</v>
      </c>
      <c r="AI4315" t="s">
        <v>230</v>
      </c>
      <c r="AJ4315" s="7">
        <v>43830</v>
      </c>
      <c r="AK4315" t="s">
        <v>4852</v>
      </c>
      <c r="AL4315" t="s">
        <v>118</v>
      </c>
      <c r="AM4315" t="s">
        <v>4362</v>
      </c>
      <c r="AN4315" t="s">
        <v>4882</v>
      </c>
      <c r="AO4315" t="str">
        <f>TEXT(A4315,"yyyy-mm-dd")</f>
        <v>2018-01-31</v>
      </c>
    </row>
    <row r="4316" spans="1:41">
      <c r="A4316" s="6" t="s">
        <v>4851</v>
      </c>
      <c r="B4316">
        <v>2018</v>
      </c>
      <c r="C4316">
        <v>1</v>
      </c>
      <c r="E4316" t="s">
        <v>2881</v>
      </c>
      <c r="F4316" t="s">
        <v>113</v>
      </c>
      <c r="G4316" t="s">
        <v>83</v>
      </c>
      <c r="H4316" t="s">
        <v>4360</v>
      </c>
      <c r="I4316">
        <v>2019</v>
      </c>
      <c r="K4316" s="6">
        <v>43830</v>
      </c>
      <c r="L4316">
        <v>23</v>
      </c>
      <c r="N4316" t="s">
        <v>95</v>
      </c>
      <c r="O4316" s="8">
        <v>7.48</v>
      </c>
      <c r="P4316" s="8">
        <v>7.37</v>
      </c>
      <c r="Q4316" s="8">
        <v>7.03</v>
      </c>
      <c r="R4316" s="8">
        <v>7.61</v>
      </c>
      <c r="S4316" s="8">
        <v>5.5</v>
      </c>
      <c r="T4316" s="8">
        <v>9.4499999999999993</v>
      </c>
      <c r="U4316" s="8">
        <v>0.93</v>
      </c>
      <c r="V4316" s="9">
        <v>18</v>
      </c>
      <c r="W4316" s="8">
        <v>0.58000000000000007</v>
      </c>
      <c r="X4316" s="8">
        <v>3.9499999999999993</v>
      </c>
      <c r="Y4316" s="8">
        <v>0.11000000000000032</v>
      </c>
      <c r="Z4316" s="8">
        <v>0.12999999999999989</v>
      </c>
      <c r="AA4316">
        <v>0.11000000000000032</v>
      </c>
      <c r="AF4316" t="s">
        <v>4406</v>
      </c>
      <c r="AG4316" t="s">
        <v>2883</v>
      </c>
      <c r="AH4316" t="s">
        <v>2884</v>
      </c>
      <c r="AI4316" t="s">
        <v>230</v>
      </c>
      <c r="AJ4316" s="7">
        <v>43830</v>
      </c>
      <c r="AK4316" t="s">
        <v>4852</v>
      </c>
      <c r="AL4316" t="s">
        <v>2885</v>
      </c>
      <c r="AM4316" t="s">
        <v>4362</v>
      </c>
      <c r="AN4316" t="s">
        <v>4885</v>
      </c>
      <c r="AO4316" t="str">
        <f>TEXT(A4316,"yyyy-mm-dd")</f>
        <v>2018-01-31</v>
      </c>
    </row>
    <row r="4317" spans="1:41">
      <c r="A4317" s="6" t="s">
        <v>4851</v>
      </c>
      <c r="B4317">
        <v>2018</v>
      </c>
      <c r="C4317">
        <v>1</v>
      </c>
      <c r="E4317" t="s">
        <v>112</v>
      </c>
      <c r="F4317" t="s">
        <v>113</v>
      </c>
      <c r="G4317" t="s">
        <v>83</v>
      </c>
      <c r="H4317" t="s">
        <v>3889</v>
      </c>
      <c r="I4317">
        <v>2018</v>
      </c>
      <c r="K4317" s="6">
        <v>43465</v>
      </c>
      <c r="L4317">
        <v>11</v>
      </c>
      <c r="N4317" t="s">
        <v>85</v>
      </c>
      <c r="O4317" s="8">
        <v>7.33</v>
      </c>
      <c r="P4317" s="8">
        <v>7.4</v>
      </c>
      <c r="Q4317" s="8">
        <v>7.1</v>
      </c>
      <c r="R4317" s="8">
        <v>7.71</v>
      </c>
      <c r="S4317" s="8">
        <v>5.5</v>
      </c>
      <c r="T4317" s="8">
        <v>8.25</v>
      </c>
      <c r="U4317" s="8">
        <v>0.59</v>
      </c>
      <c r="V4317" s="9">
        <v>26</v>
      </c>
      <c r="W4317" s="8">
        <v>0.61000000000000032</v>
      </c>
      <c r="X4317" s="8">
        <v>2.75</v>
      </c>
      <c r="Y4317" s="8">
        <v>-7.0000000000000284E-2</v>
      </c>
      <c r="Z4317" s="8">
        <v>0.65000000000000036</v>
      </c>
      <c r="AA4317">
        <v>4.0000000000000036E-2</v>
      </c>
      <c r="AF4317" t="s">
        <v>3929</v>
      </c>
      <c r="AG4317" t="s">
        <v>115</v>
      </c>
      <c r="AH4317" t="s">
        <v>116</v>
      </c>
      <c r="AI4317" t="s">
        <v>117</v>
      </c>
      <c r="AJ4317" s="7">
        <v>43465</v>
      </c>
      <c r="AK4317" t="s">
        <v>4852</v>
      </c>
      <c r="AL4317" t="s">
        <v>118</v>
      </c>
      <c r="AM4317" t="s">
        <v>3891</v>
      </c>
      <c r="AN4317" t="s">
        <v>4881</v>
      </c>
      <c r="AO4317" t="str">
        <f>TEXT(A4317,"yyyy-mm-dd")</f>
        <v>2018-01-31</v>
      </c>
    </row>
    <row r="4318" spans="1:41">
      <c r="A4318" s="6" t="s">
        <v>4851</v>
      </c>
      <c r="B4318">
        <v>2018</v>
      </c>
      <c r="C4318">
        <v>1</v>
      </c>
      <c r="E4318" t="s">
        <v>2881</v>
      </c>
      <c r="F4318" t="s">
        <v>113</v>
      </c>
      <c r="G4318" t="s">
        <v>83</v>
      </c>
      <c r="H4318" t="s">
        <v>3889</v>
      </c>
      <c r="I4318">
        <v>2018</v>
      </c>
      <c r="K4318" s="6">
        <v>43465</v>
      </c>
      <c r="L4318">
        <v>11</v>
      </c>
      <c r="N4318" t="s">
        <v>85</v>
      </c>
      <c r="O4318" s="8">
        <v>7.67</v>
      </c>
      <c r="P4318" s="8">
        <v>7.54</v>
      </c>
      <c r="Q4318" s="8">
        <v>7.46</v>
      </c>
      <c r="R4318" s="8">
        <v>7.96</v>
      </c>
      <c r="S4318" s="8">
        <v>6.5</v>
      </c>
      <c r="T4318" s="8">
        <v>8.77</v>
      </c>
      <c r="U4318" s="8">
        <v>0.55000000000000004</v>
      </c>
      <c r="V4318" s="9">
        <v>20</v>
      </c>
      <c r="W4318" s="8">
        <v>0.5</v>
      </c>
      <c r="X4318" s="8">
        <v>2.2699999999999996</v>
      </c>
      <c r="Y4318" s="8">
        <v>0.12999999999999989</v>
      </c>
      <c r="Z4318" s="8">
        <v>0.20000000000000018</v>
      </c>
      <c r="AA4318">
        <v>-0.10000000000000053</v>
      </c>
      <c r="AF4318" t="s">
        <v>3934</v>
      </c>
      <c r="AG4318" t="s">
        <v>2883</v>
      </c>
      <c r="AH4318" t="s">
        <v>2884</v>
      </c>
      <c r="AI4318" t="s">
        <v>117</v>
      </c>
      <c r="AJ4318" s="7">
        <v>43465</v>
      </c>
      <c r="AK4318" t="s">
        <v>4852</v>
      </c>
      <c r="AL4318" t="s">
        <v>2885</v>
      </c>
      <c r="AM4318" t="s">
        <v>3891</v>
      </c>
      <c r="AN4318" t="s">
        <v>4884</v>
      </c>
      <c r="AO4318" t="str">
        <f>TEXT(A4318,"yyyy-mm-dd")</f>
        <v>2018-01-31</v>
      </c>
    </row>
    <row r="4319" spans="1:41">
      <c r="A4319" s="6" t="s">
        <v>4887</v>
      </c>
      <c r="B4319">
        <v>2018</v>
      </c>
      <c r="C4319">
        <v>2</v>
      </c>
      <c r="E4319" t="s">
        <v>1907</v>
      </c>
      <c r="F4319" t="s">
        <v>1908</v>
      </c>
      <c r="G4319" t="s">
        <v>102</v>
      </c>
      <c r="H4319" t="s">
        <v>4822</v>
      </c>
      <c r="I4319">
        <v>2019</v>
      </c>
      <c r="J4319">
        <v>4</v>
      </c>
      <c r="K4319" s="6">
        <v>43830</v>
      </c>
      <c r="L4319">
        <v>22</v>
      </c>
      <c r="M4319">
        <v>7</v>
      </c>
      <c r="N4319" t="s">
        <v>167</v>
      </c>
      <c r="O4319" s="8">
        <v>6.93</v>
      </c>
      <c r="P4319" s="8">
        <v>7</v>
      </c>
      <c r="Q4319" s="8">
        <v>6.13</v>
      </c>
      <c r="R4319" s="8">
        <v>7.63</v>
      </c>
      <c r="S4319" s="8">
        <v>5.5</v>
      </c>
      <c r="T4319" s="8">
        <v>9</v>
      </c>
      <c r="U4319" s="8">
        <v>0.91</v>
      </c>
      <c r="V4319" s="9">
        <v>22</v>
      </c>
      <c r="W4319" s="8">
        <v>1.5</v>
      </c>
      <c r="X4319" s="8">
        <v>3.5</v>
      </c>
      <c r="Y4319" s="8">
        <v>-7.0000000000000284E-2</v>
      </c>
      <c r="Z4319" s="8">
        <v>0.25</v>
      </c>
      <c r="AA4319">
        <v>0.37999999999999989</v>
      </c>
      <c r="AF4319" t="s">
        <v>4834</v>
      </c>
      <c r="AG4319" t="s">
        <v>1910</v>
      </c>
      <c r="AH4319" t="s">
        <v>1911</v>
      </c>
      <c r="AI4319" t="s">
        <v>1944</v>
      </c>
      <c r="AJ4319" s="7">
        <v>43830</v>
      </c>
      <c r="AK4319" t="s">
        <v>4888</v>
      </c>
      <c r="AL4319" t="s">
        <v>1908</v>
      </c>
      <c r="AM4319" t="s">
        <v>4824</v>
      </c>
      <c r="AN4319" t="s">
        <v>4910</v>
      </c>
      <c r="AO4319" t="str">
        <f>TEXT(A4319,"yyyy-mm-dd")</f>
        <v>2018-02-28</v>
      </c>
    </row>
    <row r="4320" spans="1:41">
      <c r="A4320" s="6" t="s">
        <v>4887</v>
      </c>
      <c r="B4320">
        <v>2018</v>
      </c>
      <c r="C4320">
        <v>2</v>
      </c>
      <c r="E4320" t="s">
        <v>1907</v>
      </c>
      <c r="F4320" t="s">
        <v>1908</v>
      </c>
      <c r="G4320" t="s">
        <v>102</v>
      </c>
      <c r="H4320" t="s">
        <v>4716</v>
      </c>
      <c r="I4320">
        <v>2019</v>
      </c>
      <c r="J4320">
        <v>3</v>
      </c>
      <c r="K4320" s="6">
        <v>43738</v>
      </c>
      <c r="L4320">
        <v>19</v>
      </c>
      <c r="M4320">
        <v>6</v>
      </c>
      <c r="N4320" t="s">
        <v>195</v>
      </c>
      <c r="O4320" s="8">
        <v>7.07</v>
      </c>
      <c r="P4320" s="8">
        <v>7</v>
      </c>
      <c r="Q4320" s="8">
        <v>6.5</v>
      </c>
      <c r="R4320" s="8">
        <v>7.75</v>
      </c>
      <c r="S4320" s="8">
        <v>5.5</v>
      </c>
      <c r="T4320" s="8">
        <v>8.5</v>
      </c>
      <c r="U4320" s="8">
        <v>0.81</v>
      </c>
      <c r="V4320" s="9">
        <v>21</v>
      </c>
      <c r="W4320" s="8">
        <v>1.25</v>
      </c>
      <c r="X4320" s="8">
        <v>3</v>
      </c>
      <c r="Y4320" s="8">
        <v>7.0000000000000284E-2</v>
      </c>
      <c r="Z4320" s="8">
        <v>0</v>
      </c>
      <c r="AA4320">
        <v>0.25</v>
      </c>
      <c r="AF4320" t="s">
        <v>4717</v>
      </c>
      <c r="AG4320" t="s">
        <v>1910</v>
      </c>
      <c r="AH4320" t="s">
        <v>1911</v>
      </c>
      <c r="AI4320" t="s">
        <v>1939</v>
      </c>
      <c r="AJ4320" s="7">
        <v>43738</v>
      </c>
      <c r="AK4320" t="s">
        <v>4888</v>
      </c>
      <c r="AL4320" t="s">
        <v>1908</v>
      </c>
      <c r="AM4320" t="s">
        <v>4718</v>
      </c>
      <c r="AN4320" t="s">
        <v>4909</v>
      </c>
      <c r="AO4320" t="str">
        <f>TEXT(A4320,"yyyy-mm-dd")</f>
        <v>2018-02-28</v>
      </c>
    </row>
    <row r="4321" spans="1:41">
      <c r="A4321" s="6" t="s">
        <v>4887</v>
      </c>
      <c r="B4321">
        <v>2018</v>
      </c>
      <c r="C4321">
        <v>2</v>
      </c>
      <c r="E4321" t="s">
        <v>1907</v>
      </c>
      <c r="F4321" t="s">
        <v>1908</v>
      </c>
      <c r="G4321" t="s">
        <v>102</v>
      </c>
      <c r="H4321" t="s">
        <v>4612</v>
      </c>
      <c r="I4321">
        <v>2019</v>
      </c>
      <c r="J4321">
        <v>2</v>
      </c>
      <c r="K4321" s="6">
        <v>43646</v>
      </c>
      <c r="L4321">
        <v>16</v>
      </c>
      <c r="M4321">
        <v>5</v>
      </c>
      <c r="N4321" t="s">
        <v>222</v>
      </c>
      <c r="O4321" s="8">
        <v>7.17</v>
      </c>
      <c r="P4321" s="8">
        <v>7.25</v>
      </c>
      <c r="Q4321" s="8">
        <v>6.75</v>
      </c>
      <c r="R4321" s="8">
        <v>7.75</v>
      </c>
      <c r="S4321" s="8">
        <v>5.5</v>
      </c>
      <c r="T4321" s="8">
        <v>8.25</v>
      </c>
      <c r="U4321" s="8">
        <v>0.73</v>
      </c>
      <c r="V4321" s="9">
        <v>21</v>
      </c>
      <c r="W4321" s="8">
        <v>1</v>
      </c>
      <c r="X4321" s="8">
        <v>2.75</v>
      </c>
      <c r="Y4321" s="8">
        <v>-8.0000000000000071E-2</v>
      </c>
      <c r="Z4321" s="8">
        <v>0.25</v>
      </c>
      <c r="AA4321">
        <v>0.25</v>
      </c>
      <c r="AF4321" t="s">
        <v>4613</v>
      </c>
      <c r="AG4321" t="s">
        <v>1910</v>
      </c>
      <c r="AH4321" t="s">
        <v>1911</v>
      </c>
      <c r="AI4321" t="s">
        <v>1934</v>
      </c>
      <c r="AJ4321" s="7">
        <v>43646</v>
      </c>
      <c r="AK4321" t="s">
        <v>4888</v>
      </c>
      <c r="AL4321" t="s">
        <v>1908</v>
      </c>
      <c r="AM4321" t="s">
        <v>4614</v>
      </c>
      <c r="AN4321" t="s">
        <v>4908</v>
      </c>
      <c r="AO4321" t="str">
        <f>TEXT(A4321,"yyyy-mm-dd")</f>
        <v>2018-02-28</v>
      </c>
    </row>
    <row r="4322" spans="1:41">
      <c r="A4322" s="6" t="s">
        <v>4887</v>
      </c>
      <c r="B4322">
        <v>2018</v>
      </c>
      <c r="C4322">
        <v>2</v>
      </c>
      <c r="E4322" t="s">
        <v>1907</v>
      </c>
      <c r="F4322" t="s">
        <v>1908</v>
      </c>
      <c r="G4322" t="s">
        <v>102</v>
      </c>
      <c r="H4322" t="s">
        <v>4502</v>
      </c>
      <c r="I4322">
        <v>2019</v>
      </c>
      <c r="J4322">
        <v>1</v>
      </c>
      <c r="K4322" s="6">
        <v>43555</v>
      </c>
      <c r="L4322">
        <v>13</v>
      </c>
      <c r="M4322">
        <v>4</v>
      </c>
      <c r="N4322" t="s">
        <v>252</v>
      </c>
      <c r="O4322" s="8">
        <v>7.36</v>
      </c>
      <c r="P4322" s="8">
        <v>7.5</v>
      </c>
      <c r="Q4322" s="8">
        <v>7</v>
      </c>
      <c r="R4322" s="8">
        <v>7.75</v>
      </c>
      <c r="S4322" s="8">
        <v>6</v>
      </c>
      <c r="T4322" s="8">
        <v>8.25</v>
      </c>
      <c r="U4322" s="8">
        <v>0.61</v>
      </c>
      <c r="V4322" s="9">
        <v>21</v>
      </c>
      <c r="W4322" s="8">
        <v>0.75</v>
      </c>
      <c r="X4322" s="8">
        <v>2.25</v>
      </c>
      <c r="Y4322" s="8">
        <v>-0.13999999999999968</v>
      </c>
      <c r="Z4322" s="8">
        <v>0.25</v>
      </c>
      <c r="AA4322">
        <v>-0.25</v>
      </c>
      <c r="AF4322" t="s">
        <v>4503</v>
      </c>
      <c r="AG4322" t="s">
        <v>1910</v>
      </c>
      <c r="AH4322" t="s">
        <v>1911</v>
      </c>
      <c r="AI4322" t="s">
        <v>1929</v>
      </c>
      <c r="AJ4322" s="7">
        <v>43555</v>
      </c>
      <c r="AK4322" t="s">
        <v>4888</v>
      </c>
      <c r="AL4322" t="s">
        <v>1908</v>
      </c>
      <c r="AM4322" t="s">
        <v>4504</v>
      </c>
      <c r="AN4322" t="s">
        <v>4907</v>
      </c>
      <c r="AO4322" t="str">
        <f>TEXT(A4322,"yyyy-mm-dd")</f>
        <v>2018-02-28</v>
      </c>
    </row>
    <row r="4323" spans="1:41">
      <c r="A4323" s="6" t="s">
        <v>4887</v>
      </c>
      <c r="B4323">
        <v>2018</v>
      </c>
      <c r="C4323">
        <v>2</v>
      </c>
      <c r="E4323" t="s">
        <v>1907</v>
      </c>
      <c r="F4323" t="s">
        <v>1908</v>
      </c>
      <c r="G4323" t="s">
        <v>102</v>
      </c>
      <c r="H4323" t="s">
        <v>4379</v>
      </c>
      <c r="I4323">
        <v>2018</v>
      </c>
      <c r="J4323">
        <v>4</v>
      </c>
      <c r="K4323" s="6">
        <v>43465</v>
      </c>
      <c r="L4323">
        <v>10</v>
      </c>
      <c r="M4323">
        <v>3</v>
      </c>
      <c r="N4323" t="s">
        <v>164</v>
      </c>
      <c r="O4323" s="8">
        <v>7.51</v>
      </c>
      <c r="P4323" s="8">
        <v>7.5</v>
      </c>
      <c r="Q4323" s="8">
        <v>7.25</v>
      </c>
      <c r="R4323" s="8">
        <v>7.75</v>
      </c>
      <c r="S4323" s="8">
        <v>6.5</v>
      </c>
      <c r="T4323" s="8">
        <v>8.25</v>
      </c>
      <c r="U4323" s="8">
        <v>0.45</v>
      </c>
      <c r="V4323" s="9">
        <v>26</v>
      </c>
      <c r="W4323" s="8">
        <v>0.5</v>
      </c>
      <c r="X4323" s="8">
        <v>1.75</v>
      </c>
      <c r="Y4323" s="8">
        <v>9.9999999999997868E-3</v>
      </c>
      <c r="Z4323" s="8">
        <v>0</v>
      </c>
      <c r="AA4323">
        <v>-0.25</v>
      </c>
      <c r="AF4323" t="s">
        <v>4391</v>
      </c>
      <c r="AG4323" t="s">
        <v>1910</v>
      </c>
      <c r="AH4323" t="s">
        <v>1911</v>
      </c>
      <c r="AI4323" t="s">
        <v>1924</v>
      </c>
      <c r="AJ4323" s="7">
        <v>43465</v>
      </c>
      <c r="AK4323" t="s">
        <v>4888</v>
      </c>
      <c r="AL4323" t="s">
        <v>1908</v>
      </c>
      <c r="AM4323" t="s">
        <v>4381</v>
      </c>
      <c r="AN4323" t="s">
        <v>4906</v>
      </c>
      <c r="AO4323" t="str">
        <f>TEXT(A4323,"yyyy-mm-dd")</f>
        <v>2018-02-28</v>
      </c>
    </row>
    <row r="4324" spans="1:41">
      <c r="A4324" s="6" t="s">
        <v>4887</v>
      </c>
      <c r="B4324">
        <v>2018</v>
      </c>
      <c r="C4324">
        <v>2</v>
      </c>
      <c r="E4324" t="s">
        <v>1907</v>
      </c>
      <c r="F4324" t="s">
        <v>1908</v>
      </c>
      <c r="G4324" t="s">
        <v>102</v>
      </c>
      <c r="H4324" t="s">
        <v>4240</v>
      </c>
      <c r="I4324">
        <v>2018</v>
      </c>
      <c r="J4324">
        <v>3</v>
      </c>
      <c r="K4324" s="6">
        <v>43373</v>
      </c>
      <c r="L4324">
        <v>7</v>
      </c>
      <c r="M4324">
        <v>2</v>
      </c>
      <c r="N4324" t="s">
        <v>192</v>
      </c>
      <c r="O4324" s="8">
        <v>7.66</v>
      </c>
      <c r="P4324" s="8">
        <v>7.75</v>
      </c>
      <c r="Q4324" s="8">
        <v>7.5</v>
      </c>
      <c r="R4324" s="8">
        <v>7.75</v>
      </c>
      <c r="S4324" s="8">
        <v>7.25</v>
      </c>
      <c r="T4324" s="8">
        <v>8.25</v>
      </c>
      <c r="U4324" s="8">
        <v>0.27</v>
      </c>
      <c r="V4324" s="9">
        <v>26</v>
      </c>
      <c r="W4324" s="8">
        <v>0.25</v>
      </c>
      <c r="X4324" s="8">
        <v>1</v>
      </c>
      <c r="Y4324" s="8">
        <v>-8.9999999999999858E-2</v>
      </c>
      <c r="Z4324" s="8">
        <v>0.25</v>
      </c>
      <c r="AA4324">
        <v>-0.15000000000000036</v>
      </c>
      <c r="AF4324" t="s">
        <v>4241</v>
      </c>
      <c r="AG4324" t="s">
        <v>1910</v>
      </c>
      <c r="AH4324" t="s">
        <v>1911</v>
      </c>
      <c r="AI4324" t="s">
        <v>1919</v>
      </c>
      <c r="AJ4324" s="7">
        <v>43373</v>
      </c>
      <c r="AK4324" t="s">
        <v>4888</v>
      </c>
      <c r="AL4324" t="s">
        <v>1908</v>
      </c>
      <c r="AM4324" t="s">
        <v>4242</v>
      </c>
      <c r="AN4324" t="s">
        <v>4905</v>
      </c>
      <c r="AO4324" t="str">
        <f>TEXT(A4324,"yyyy-mm-dd")</f>
        <v>2018-02-28</v>
      </c>
    </row>
    <row r="4325" spans="1:41">
      <c r="A4325" s="6" t="s">
        <v>4887</v>
      </c>
      <c r="B4325">
        <v>2018</v>
      </c>
      <c r="C4325">
        <v>2</v>
      </c>
      <c r="E4325" t="s">
        <v>1907</v>
      </c>
      <c r="F4325" t="s">
        <v>1908</v>
      </c>
      <c r="G4325" t="s">
        <v>102</v>
      </c>
      <c r="H4325" t="s">
        <v>4137</v>
      </c>
      <c r="I4325">
        <v>2018</v>
      </c>
      <c r="J4325">
        <v>2</v>
      </c>
      <c r="K4325" s="6">
        <v>43281</v>
      </c>
      <c r="L4325">
        <v>4</v>
      </c>
      <c r="M4325">
        <v>1</v>
      </c>
      <c r="N4325" t="s">
        <v>219</v>
      </c>
      <c r="O4325" s="8">
        <v>7.69</v>
      </c>
      <c r="P4325" s="8">
        <v>7.75</v>
      </c>
      <c r="Q4325" s="8">
        <v>7.5</v>
      </c>
      <c r="R4325" s="8">
        <v>7.75</v>
      </c>
      <c r="S4325" s="8">
        <v>7.5</v>
      </c>
      <c r="T4325" s="8">
        <v>8</v>
      </c>
      <c r="U4325" s="8">
        <v>0.18</v>
      </c>
      <c r="V4325" s="9">
        <v>26</v>
      </c>
      <c r="W4325" s="8">
        <v>0.25</v>
      </c>
      <c r="X4325" s="8">
        <v>0.5</v>
      </c>
      <c r="Y4325" s="8">
        <v>-5.9999999999999609E-2</v>
      </c>
      <c r="Z4325" s="8">
        <v>0.25</v>
      </c>
      <c r="AA4325">
        <v>0</v>
      </c>
      <c r="AF4325" t="s">
        <v>4138</v>
      </c>
      <c r="AG4325" t="s">
        <v>1910</v>
      </c>
      <c r="AH4325" t="s">
        <v>1911</v>
      </c>
      <c r="AI4325" t="s">
        <v>1915</v>
      </c>
      <c r="AJ4325" s="7">
        <v>43281</v>
      </c>
      <c r="AK4325" t="s">
        <v>4888</v>
      </c>
      <c r="AL4325" t="s">
        <v>1908</v>
      </c>
      <c r="AM4325" t="s">
        <v>4139</v>
      </c>
      <c r="AN4325" t="s">
        <v>4904</v>
      </c>
      <c r="AO4325" t="str">
        <f>TEXT(A4325,"yyyy-mm-dd")</f>
        <v>2018-02-28</v>
      </c>
    </row>
    <row r="4326" spans="1:41">
      <c r="A4326" s="6" t="s">
        <v>4887</v>
      </c>
      <c r="B4326">
        <v>2018</v>
      </c>
      <c r="C4326">
        <v>2</v>
      </c>
      <c r="E4326" t="s">
        <v>1907</v>
      </c>
      <c r="F4326" t="s">
        <v>1908</v>
      </c>
      <c r="G4326" t="s">
        <v>102</v>
      </c>
      <c r="H4326" t="s">
        <v>4030</v>
      </c>
      <c r="I4326">
        <v>2018</v>
      </c>
      <c r="J4326">
        <v>1</v>
      </c>
      <c r="K4326" s="6">
        <v>43190</v>
      </c>
      <c r="L4326">
        <v>1</v>
      </c>
      <c r="M4326">
        <v>0</v>
      </c>
      <c r="N4326" t="s">
        <v>169</v>
      </c>
      <c r="O4326" s="8">
        <v>7.52</v>
      </c>
      <c r="P4326" s="8">
        <v>7.5</v>
      </c>
      <c r="Q4326" s="8">
        <v>7.5</v>
      </c>
      <c r="R4326" s="8">
        <v>7.5</v>
      </c>
      <c r="S4326" s="8">
        <v>7.5</v>
      </c>
      <c r="T4326" s="8">
        <v>7.75</v>
      </c>
      <c r="U4326" s="8">
        <v>7.0000000000000007E-2</v>
      </c>
      <c r="V4326" s="9">
        <v>26</v>
      </c>
      <c r="W4326" s="8">
        <v>0</v>
      </c>
      <c r="X4326" s="8">
        <v>0.25</v>
      </c>
      <c r="Y4326" s="8">
        <v>1.9999999999999574E-2</v>
      </c>
      <c r="Z4326" s="8">
        <v>0</v>
      </c>
      <c r="AA4326">
        <v>0</v>
      </c>
      <c r="AF4326" t="s">
        <v>4031</v>
      </c>
      <c r="AG4326" t="s">
        <v>1910</v>
      </c>
      <c r="AH4326" t="s">
        <v>1911</v>
      </c>
      <c r="AI4326" t="s">
        <v>1912</v>
      </c>
      <c r="AJ4326" s="7">
        <v>43190</v>
      </c>
      <c r="AK4326" t="s">
        <v>4888</v>
      </c>
      <c r="AL4326" t="s">
        <v>1908</v>
      </c>
      <c r="AM4326" t="s">
        <v>4032</v>
      </c>
      <c r="AN4326" t="s">
        <v>4903</v>
      </c>
      <c r="AO4326" t="str">
        <f>TEXT(A4326,"yyyy-mm-dd")</f>
        <v>2018-02-28</v>
      </c>
    </row>
    <row r="4327" spans="1:41">
      <c r="A4327" s="6" t="s">
        <v>4887</v>
      </c>
      <c r="B4327">
        <v>2018</v>
      </c>
      <c r="C4327">
        <v>2</v>
      </c>
      <c r="E4327" t="s">
        <v>100</v>
      </c>
      <c r="F4327" t="s">
        <v>101</v>
      </c>
      <c r="G4327" t="s">
        <v>83</v>
      </c>
      <c r="H4327" t="s">
        <v>4803</v>
      </c>
      <c r="I4327">
        <v>2020</v>
      </c>
      <c r="K4327" s="6">
        <v>44196</v>
      </c>
      <c r="L4327">
        <v>34</v>
      </c>
      <c r="N4327" t="s">
        <v>789</v>
      </c>
      <c r="O4327" s="8">
        <v>2.48</v>
      </c>
      <c r="P4327" s="8">
        <v>2.6</v>
      </c>
      <c r="Q4327" s="8">
        <v>2.4</v>
      </c>
      <c r="R4327" s="8">
        <v>2.8</v>
      </c>
      <c r="S4327" s="8">
        <v>0.9</v>
      </c>
      <c r="T4327" s="8">
        <v>3.3</v>
      </c>
      <c r="U4327" s="8">
        <v>0.59</v>
      </c>
      <c r="V4327" s="9">
        <v>20</v>
      </c>
      <c r="W4327" s="8">
        <v>0.39999999999999991</v>
      </c>
      <c r="X4327" s="8">
        <v>2.4</v>
      </c>
      <c r="Y4327" s="8">
        <v>-0.12000000000000011</v>
      </c>
      <c r="Z4327" s="8">
        <v>0.10000000000000009</v>
      </c>
      <c r="AA4327">
        <v>-0.20999999999999996</v>
      </c>
      <c r="AF4327" t="s">
        <v>10255</v>
      </c>
      <c r="AG4327" t="s">
        <v>9655</v>
      </c>
      <c r="AH4327" t="s">
        <v>9656</v>
      </c>
      <c r="AI4327" t="s">
        <v>9708</v>
      </c>
      <c r="AJ4327" s="7">
        <v>44196</v>
      </c>
      <c r="AK4327" t="s">
        <v>4888</v>
      </c>
      <c r="AL4327" t="s">
        <v>109</v>
      </c>
      <c r="AM4327" t="s">
        <v>4805</v>
      </c>
      <c r="AN4327" t="s">
        <v>10258</v>
      </c>
    </row>
    <row r="4328" spans="1:41">
      <c r="A4328" s="6" t="s">
        <v>4887</v>
      </c>
      <c r="B4328">
        <v>2018</v>
      </c>
      <c r="C4328">
        <v>2</v>
      </c>
      <c r="E4328" t="s">
        <v>100</v>
      </c>
      <c r="F4328" t="s">
        <v>101</v>
      </c>
      <c r="G4328" t="s">
        <v>102</v>
      </c>
      <c r="H4328" t="s">
        <v>4822</v>
      </c>
      <c r="I4328">
        <v>2019</v>
      </c>
      <c r="J4328">
        <v>4</v>
      </c>
      <c r="K4328" s="6">
        <v>43830</v>
      </c>
      <c r="L4328">
        <v>22</v>
      </c>
      <c r="M4328">
        <v>7</v>
      </c>
      <c r="N4328" t="s">
        <v>167</v>
      </c>
      <c r="O4328" s="8">
        <v>2.46</v>
      </c>
      <c r="P4328" s="8">
        <v>2.4</v>
      </c>
      <c r="Q4328" s="8">
        <v>2.2000000000000002</v>
      </c>
      <c r="R4328" s="8">
        <v>2.79</v>
      </c>
      <c r="S4328" s="8">
        <v>1.55</v>
      </c>
      <c r="T4328" s="8">
        <v>3.5</v>
      </c>
      <c r="U4328" s="8">
        <v>0.46</v>
      </c>
      <c r="V4328" s="9">
        <v>23</v>
      </c>
      <c r="W4328" s="8">
        <v>0.58999999999999986</v>
      </c>
      <c r="X4328" s="8">
        <v>1.95</v>
      </c>
      <c r="Y4328" s="8">
        <v>6.0000000000000053E-2</v>
      </c>
      <c r="Z4328" s="8">
        <v>0</v>
      </c>
      <c r="AA4328">
        <v>-0.10000000000000009</v>
      </c>
      <c r="AF4328" t="s">
        <v>4823</v>
      </c>
      <c r="AG4328" t="s">
        <v>106</v>
      </c>
      <c r="AH4328" t="s">
        <v>107</v>
      </c>
      <c r="AI4328" t="s">
        <v>2673</v>
      </c>
      <c r="AJ4328" s="7">
        <v>43830</v>
      </c>
      <c r="AK4328" t="s">
        <v>4888</v>
      </c>
      <c r="AL4328" t="s">
        <v>109</v>
      </c>
      <c r="AM4328" t="s">
        <v>4824</v>
      </c>
      <c r="AN4328" t="s">
        <v>4902</v>
      </c>
      <c r="AO4328" t="str">
        <f>TEXT(A4328,"yyyy-mm-dd")</f>
        <v>2018-02-28</v>
      </c>
    </row>
    <row r="4329" spans="1:41">
      <c r="A4329" s="6" t="s">
        <v>4887</v>
      </c>
      <c r="B4329">
        <v>2018</v>
      </c>
      <c r="C4329">
        <v>2</v>
      </c>
      <c r="E4329" t="s">
        <v>100</v>
      </c>
      <c r="F4329" t="s">
        <v>101</v>
      </c>
      <c r="G4329" t="s">
        <v>83</v>
      </c>
      <c r="H4329" t="s">
        <v>4360</v>
      </c>
      <c r="I4329">
        <v>2019</v>
      </c>
      <c r="K4329" s="6">
        <v>43830</v>
      </c>
      <c r="L4329">
        <v>22</v>
      </c>
      <c r="N4329" t="s">
        <v>167</v>
      </c>
      <c r="O4329" s="8">
        <v>2.36</v>
      </c>
      <c r="P4329" s="8">
        <v>2.4</v>
      </c>
      <c r="Q4329" s="8">
        <v>2.1</v>
      </c>
      <c r="R4329" s="8">
        <v>2.65</v>
      </c>
      <c r="S4329" s="8">
        <v>1.57</v>
      </c>
      <c r="T4329" s="8">
        <v>3</v>
      </c>
      <c r="U4329" s="8">
        <v>0.38</v>
      </c>
      <c r="V4329" s="9">
        <v>27</v>
      </c>
      <c r="W4329" s="8">
        <v>0.54999999999999982</v>
      </c>
      <c r="X4329" s="8">
        <v>1.43</v>
      </c>
      <c r="Y4329" s="8">
        <v>-4.0000000000000036E-2</v>
      </c>
      <c r="Z4329" s="8">
        <v>4.9999999999999822E-2</v>
      </c>
      <c r="AA4329">
        <v>-0.20000000000000018</v>
      </c>
      <c r="AF4329" t="s">
        <v>10216</v>
      </c>
      <c r="AG4329" t="s">
        <v>9655</v>
      </c>
      <c r="AH4329" t="s">
        <v>9656</v>
      </c>
      <c r="AI4329" t="s">
        <v>9669</v>
      </c>
      <c r="AJ4329" s="7">
        <v>43830</v>
      </c>
      <c r="AK4329" t="s">
        <v>4888</v>
      </c>
      <c r="AL4329" t="s">
        <v>109</v>
      </c>
      <c r="AM4329" t="s">
        <v>4362</v>
      </c>
      <c r="AN4329" t="s">
        <v>10231</v>
      </c>
    </row>
    <row r="4330" spans="1:41">
      <c r="A4330" s="6" t="s">
        <v>4887</v>
      </c>
      <c r="B4330">
        <v>2018</v>
      </c>
      <c r="C4330">
        <v>2</v>
      </c>
      <c r="E4330" t="s">
        <v>100</v>
      </c>
      <c r="F4330" t="s">
        <v>101</v>
      </c>
      <c r="G4330" t="s">
        <v>102</v>
      </c>
      <c r="H4330" t="s">
        <v>4716</v>
      </c>
      <c r="I4330">
        <v>2019</v>
      </c>
      <c r="J4330">
        <v>3</v>
      </c>
      <c r="K4330" s="6">
        <v>43738</v>
      </c>
      <c r="L4330">
        <v>19</v>
      </c>
      <c r="M4330">
        <v>6</v>
      </c>
      <c r="N4330" t="s">
        <v>195</v>
      </c>
      <c r="O4330" s="8">
        <v>2.41</v>
      </c>
      <c r="P4330" s="8">
        <v>2.5</v>
      </c>
      <c r="Q4330" s="8">
        <v>2.12</v>
      </c>
      <c r="R4330" s="8">
        <v>2.79</v>
      </c>
      <c r="S4330" s="8">
        <v>1.3</v>
      </c>
      <c r="T4330" s="8">
        <v>2.9</v>
      </c>
      <c r="U4330" s="8">
        <v>0.42</v>
      </c>
      <c r="V4330" s="9">
        <v>23</v>
      </c>
      <c r="W4330" s="8">
        <v>0.66999999999999993</v>
      </c>
      <c r="X4330" s="8">
        <v>1.5999999999999999</v>
      </c>
      <c r="Y4330" s="8">
        <v>-8.9999999999999858E-2</v>
      </c>
      <c r="Z4330" s="8">
        <v>0.20000000000000018</v>
      </c>
      <c r="AA4330">
        <v>-0.12000000000000011</v>
      </c>
      <c r="AF4330" t="s">
        <v>4820</v>
      </c>
      <c r="AG4330" t="s">
        <v>106</v>
      </c>
      <c r="AH4330" t="s">
        <v>107</v>
      </c>
      <c r="AI4330" t="s">
        <v>2670</v>
      </c>
      <c r="AJ4330" s="7">
        <v>43738</v>
      </c>
      <c r="AK4330" t="s">
        <v>4888</v>
      </c>
      <c r="AL4330" t="s">
        <v>109</v>
      </c>
      <c r="AM4330" t="s">
        <v>4718</v>
      </c>
      <c r="AN4330" t="s">
        <v>4901</v>
      </c>
      <c r="AO4330" t="str">
        <f>TEXT(A4330,"yyyy-mm-dd")</f>
        <v>2018-02-28</v>
      </c>
    </row>
    <row r="4331" spans="1:41">
      <c r="A4331" s="6" t="s">
        <v>4887</v>
      </c>
      <c r="B4331">
        <v>2018</v>
      </c>
      <c r="C4331">
        <v>2</v>
      </c>
      <c r="E4331" t="s">
        <v>100</v>
      </c>
      <c r="F4331" t="s">
        <v>101</v>
      </c>
      <c r="G4331" t="s">
        <v>102</v>
      </c>
      <c r="H4331" t="s">
        <v>4612</v>
      </c>
      <c r="I4331">
        <v>2019</v>
      </c>
      <c r="J4331">
        <v>2</v>
      </c>
      <c r="K4331" s="6">
        <v>43646</v>
      </c>
      <c r="L4331">
        <v>16</v>
      </c>
      <c r="M4331">
        <v>5</v>
      </c>
      <c r="N4331" t="s">
        <v>222</v>
      </c>
      <c r="O4331" s="8">
        <v>2.2200000000000002</v>
      </c>
      <c r="P4331" s="8">
        <v>2.2999999999999998</v>
      </c>
      <c r="Q4331" s="8">
        <v>2</v>
      </c>
      <c r="R4331" s="8">
        <v>2.6</v>
      </c>
      <c r="S4331" s="8">
        <v>1.1000000000000001</v>
      </c>
      <c r="T4331" s="8">
        <v>2.8</v>
      </c>
      <c r="U4331" s="8">
        <v>0.47</v>
      </c>
      <c r="V4331" s="9">
        <v>23</v>
      </c>
      <c r="W4331" s="8">
        <v>0.60000000000000009</v>
      </c>
      <c r="X4331" s="8">
        <v>1.6999999999999997</v>
      </c>
      <c r="Y4331" s="8">
        <v>-7.9999999999999627E-2</v>
      </c>
      <c r="Z4331" s="8">
        <v>0</v>
      </c>
      <c r="AA4331">
        <v>-0.19999999999999973</v>
      </c>
      <c r="AF4331" t="s">
        <v>4818</v>
      </c>
      <c r="AG4331" t="s">
        <v>106</v>
      </c>
      <c r="AH4331" t="s">
        <v>107</v>
      </c>
      <c r="AI4331" t="s">
        <v>2667</v>
      </c>
      <c r="AJ4331" s="7">
        <v>43646</v>
      </c>
      <c r="AK4331" t="s">
        <v>4888</v>
      </c>
      <c r="AL4331" t="s">
        <v>109</v>
      </c>
      <c r="AM4331" t="s">
        <v>4614</v>
      </c>
      <c r="AN4331" t="s">
        <v>4900</v>
      </c>
      <c r="AO4331" t="str">
        <f>TEXT(A4331,"yyyy-mm-dd")</f>
        <v>2018-02-28</v>
      </c>
    </row>
    <row r="4332" spans="1:41">
      <c r="A4332" s="6" t="s">
        <v>4887</v>
      </c>
      <c r="B4332">
        <v>2018</v>
      </c>
      <c r="C4332">
        <v>2</v>
      </c>
      <c r="E4332" t="s">
        <v>100</v>
      </c>
      <c r="F4332" t="s">
        <v>101</v>
      </c>
      <c r="G4332" t="s">
        <v>102</v>
      </c>
      <c r="H4332" t="s">
        <v>4502</v>
      </c>
      <c r="I4332">
        <v>2019</v>
      </c>
      <c r="J4332">
        <v>1</v>
      </c>
      <c r="K4332" s="6">
        <v>43555</v>
      </c>
      <c r="L4332">
        <v>13</v>
      </c>
      <c r="M4332">
        <v>4</v>
      </c>
      <c r="N4332" t="s">
        <v>252</v>
      </c>
      <c r="O4332" s="8">
        <v>2.37</v>
      </c>
      <c r="P4332" s="8">
        <v>2.4</v>
      </c>
      <c r="Q4332" s="8">
        <v>2.08</v>
      </c>
      <c r="R4332" s="8">
        <v>2.7</v>
      </c>
      <c r="S4332" s="8">
        <v>1.83</v>
      </c>
      <c r="T4332" s="8">
        <v>3.1</v>
      </c>
      <c r="U4332" s="8">
        <v>0.37</v>
      </c>
      <c r="V4332" s="9">
        <v>23</v>
      </c>
      <c r="W4332" s="8">
        <v>0.62000000000000011</v>
      </c>
      <c r="X4332" s="8">
        <v>1.27</v>
      </c>
      <c r="Y4332" s="8">
        <v>-2.9999999999999805E-2</v>
      </c>
      <c r="Z4332" s="8">
        <v>0</v>
      </c>
      <c r="AA4332">
        <v>6.999999999999984E-2</v>
      </c>
      <c r="AF4332" t="s">
        <v>4816</v>
      </c>
      <c r="AG4332" t="s">
        <v>106</v>
      </c>
      <c r="AH4332" t="s">
        <v>107</v>
      </c>
      <c r="AI4332" t="s">
        <v>502</v>
      </c>
      <c r="AJ4332" s="7">
        <v>43555</v>
      </c>
      <c r="AK4332" t="s">
        <v>4888</v>
      </c>
      <c r="AL4332" t="s">
        <v>109</v>
      </c>
      <c r="AM4332" t="s">
        <v>4504</v>
      </c>
      <c r="AN4332" t="s">
        <v>4899</v>
      </c>
      <c r="AO4332" t="str">
        <f>TEXT(A4332,"yyyy-mm-dd")</f>
        <v>2018-02-28</v>
      </c>
    </row>
    <row r="4333" spans="1:41">
      <c r="A4333" s="6" t="s">
        <v>4887</v>
      </c>
      <c r="B4333">
        <v>2018</v>
      </c>
      <c r="C4333">
        <v>2</v>
      </c>
      <c r="E4333" t="s">
        <v>100</v>
      </c>
      <c r="F4333" t="s">
        <v>101</v>
      </c>
      <c r="G4333" t="s">
        <v>102</v>
      </c>
      <c r="H4333" t="s">
        <v>4379</v>
      </c>
      <c r="I4333">
        <v>2018</v>
      </c>
      <c r="J4333">
        <v>4</v>
      </c>
      <c r="K4333" s="6">
        <v>43465</v>
      </c>
      <c r="L4333">
        <v>10</v>
      </c>
      <c r="M4333">
        <v>3</v>
      </c>
      <c r="N4333" t="s">
        <v>164</v>
      </c>
      <c r="O4333" s="8">
        <v>2.33</v>
      </c>
      <c r="P4333" s="8">
        <v>2.4</v>
      </c>
      <c r="Q4333" s="8">
        <v>2.2000000000000002</v>
      </c>
      <c r="R4333" s="8">
        <v>2.7</v>
      </c>
      <c r="S4333" s="8">
        <v>0.4</v>
      </c>
      <c r="T4333" s="8">
        <v>2.82</v>
      </c>
      <c r="U4333" s="8">
        <v>0.51</v>
      </c>
      <c r="V4333" s="9">
        <v>29</v>
      </c>
      <c r="W4333" s="8">
        <v>0.5</v>
      </c>
      <c r="X4333" s="8">
        <v>2.42</v>
      </c>
      <c r="Y4333" s="8">
        <v>-6.999999999999984E-2</v>
      </c>
      <c r="Z4333" s="8">
        <v>0.10000000000000009</v>
      </c>
      <c r="AA4333">
        <v>5.0000000000000266E-2</v>
      </c>
      <c r="AF4333" t="s">
        <v>4380</v>
      </c>
      <c r="AG4333" t="s">
        <v>106</v>
      </c>
      <c r="AH4333" t="s">
        <v>107</v>
      </c>
      <c r="AI4333" t="s">
        <v>497</v>
      </c>
      <c r="AJ4333" s="7">
        <v>43465</v>
      </c>
      <c r="AK4333" t="s">
        <v>4888</v>
      </c>
      <c r="AL4333" t="s">
        <v>109</v>
      </c>
      <c r="AM4333" t="s">
        <v>4381</v>
      </c>
      <c r="AN4333" t="s">
        <v>4898</v>
      </c>
      <c r="AO4333" t="str">
        <f>TEXT(A4333,"yyyy-mm-dd")</f>
        <v>2018-02-28</v>
      </c>
    </row>
    <row r="4334" spans="1:41">
      <c r="A4334" s="6" t="s">
        <v>4887</v>
      </c>
      <c r="B4334">
        <v>2018</v>
      </c>
      <c r="C4334">
        <v>2</v>
      </c>
      <c r="E4334" t="s">
        <v>100</v>
      </c>
      <c r="F4334" t="s">
        <v>101</v>
      </c>
      <c r="G4334" t="s">
        <v>83</v>
      </c>
      <c r="H4334" t="s">
        <v>3889</v>
      </c>
      <c r="I4334">
        <v>2018</v>
      </c>
      <c r="K4334" s="6">
        <v>43465</v>
      </c>
      <c r="L4334">
        <v>10</v>
      </c>
      <c r="N4334" t="s">
        <v>164</v>
      </c>
      <c r="O4334" s="8">
        <v>2.2799999999999998</v>
      </c>
      <c r="P4334" s="8">
        <v>2.2999999999999998</v>
      </c>
      <c r="Q4334" s="8">
        <v>2.2000000000000002</v>
      </c>
      <c r="R4334" s="8">
        <v>2.4</v>
      </c>
      <c r="S4334" s="8">
        <v>1.8</v>
      </c>
      <c r="T4334" s="8">
        <v>2.5</v>
      </c>
      <c r="U4334" s="8">
        <v>0.17</v>
      </c>
      <c r="V4334" s="9">
        <v>29</v>
      </c>
      <c r="W4334" s="8">
        <v>0.19999999999999973</v>
      </c>
      <c r="X4334" s="8">
        <v>0.7</v>
      </c>
      <c r="Y4334" s="8">
        <v>-2.0000000000000018E-2</v>
      </c>
      <c r="Z4334" s="8">
        <v>2.0000000000000018E-2</v>
      </c>
      <c r="AA4334">
        <v>-0.10000000000000009</v>
      </c>
      <c r="AF4334" t="s">
        <v>10177</v>
      </c>
      <c r="AG4334" t="s">
        <v>9655</v>
      </c>
      <c r="AH4334" t="s">
        <v>9656</v>
      </c>
      <c r="AI4334" t="s">
        <v>9657</v>
      </c>
      <c r="AJ4334" s="7">
        <v>43465</v>
      </c>
      <c r="AK4334" t="s">
        <v>4888</v>
      </c>
      <c r="AL4334" t="s">
        <v>109</v>
      </c>
      <c r="AM4334" t="s">
        <v>3891</v>
      </c>
      <c r="AN4334" t="s">
        <v>10204</v>
      </c>
    </row>
    <row r="4335" spans="1:41">
      <c r="A4335" s="6" t="s">
        <v>4887</v>
      </c>
      <c r="B4335">
        <v>2018</v>
      </c>
      <c r="C4335">
        <v>2</v>
      </c>
      <c r="E4335" t="s">
        <v>100</v>
      </c>
      <c r="F4335" t="s">
        <v>101</v>
      </c>
      <c r="G4335" t="s">
        <v>102</v>
      </c>
      <c r="H4335" t="s">
        <v>4240</v>
      </c>
      <c r="I4335">
        <v>2018</v>
      </c>
      <c r="J4335">
        <v>3</v>
      </c>
      <c r="K4335" s="6">
        <v>43373</v>
      </c>
      <c r="L4335">
        <v>7</v>
      </c>
      <c r="M4335">
        <v>2</v>
      </c>
      <c r="N4335" t="s">
        <v>192</v>
      </c>
      <c r="O4335" s="8">
        <v>2.63</v>
      </c>
      <c r="P4335" s="8">
        <v>2.5</v>
      </c>
      <c r="Q4335" s="8">
        <v>2.4</v>
      </c>
      <c r="R4335" s="8">
        <v>2.8</v>
      </c>
      <c r="S4335" s="8">
        <v>2.1</v>
      </c>
      <c r="T4335" s="8">
        <v>3.2</v>
      </c>
      <c r="U4335" s="8">
        <v>0.28999999999999998</v>
      </c>
      <c r="V4335" s="9">
        <v>29</v>
      </c>
      <c r="W4335" s="8">
        <v>0.39999999999999991</v>
      </c>
      <c r="X4335" s="8">
        <v>1.1000000000000001</v>
      </c>
      <c r="Y4335" s="8">
        <v>0.12999999999999989</v>
      </c>
      <c r="Z4335" s="8">
        <v>0</v>
      </c>
      <c r="AA4335">
        <v>9.9999999999999645E-2</v>
      </c>
      <c r="AF4335" t="s">
        <v>4377</v>
      </c>
      <c r="AG4335" t="s">
        <v>106</v>
      </c>
      <c r="AH4335" t="s">
        <v>107</v>
      </c>
      <c r="AI4335" t="s">
        <v>427</v>
      </c>
      <c r="AJ4335" s="7">
        <v>43373</v>
      </c>
      <c r="AK4335" t="s">
        <v>4888</v>
      </c>
      <c r="AL4335" t="s">
        <v>109</v>
      </c>
      <c r="AM4335" t="s">
        <v>4242</v>
      </c>
      <c r="AN4335" t="s">
        <v>4897</v>
      </c>
      <c r="AO4335" t="str">
        <f>TEXT(A4335,"yyyy-mm-dd")</f>
        <v>2018-02-28</v>
      </c>
    </row>
    <row r="4336" spans="1:41">
      <c r="A4336" s="6" t="s">
        <v>4887</v>
      </c>
      <c r="B4336">
        <v>2018</v>
      </c>
      <c r="C4336">
        <v>2</v>
      </c>
      <c r="E4336" t="s">
        <v>100</v>
      </c>
      <c r="F4336" t="s">
        <v>101</v>
      </c>
      <c r="G4336" t="s">
        <v>102</v>
      </c>
      <c r="H4336" t="s">
        <v>4137</v>
      </c>
      <c r="I4336">
        <v>2018</v>
      </c>
      <c r="J4336">
        <v>2</v>
      </c>
      <c r="K4336" s="6">
        <v>43281</v>
      </c>
      <c r="L4336">
        <v>4</v>
      </c>
      <c r="M4336">
        <v>1</v>
      </c>
      <c r="N4336" t="s">
        <v>219</v>
      </c>
      <c r="O4336" s="8">
        <v>2.4</v>
      </c>
      <c r="P4336" s="8">
        <v>2.2999999999999998</v>
      </c>
      <c r="Q4336" s="8">
        <v>2.1</v>
      </c>
      <c r="R4336" s="8">
        <v>2.65</v>
      </c>
      <c r="S4336" s="8">
        <v>1.7</v>
      </c>
      <c r="T4336" s="8">
        <v>4.0999999999999996</v>
      </c>
      <c r="U4336" s="8">
        <v>0.51</v>
      </c>
      <c r="V4336" s="9">
        <v>29</v>
      </c>
      <c r="W4336" s="8">
        <v>0.54999999999999982</v>
      </c>
      <c r="X4336" s="8">
        <v>2.3999999999999995</v>
      </c>
      <c r="Y4336" s="8">
        <v>0.10000000000000009</v>
      </c>
      <c r="Z4336" s="8">
        <v>0</v>
      </c>
      <c r="AA4336">
        <v>-0.14000000000000012</v>
      </c>
      <c r="AF4336" t="s">
        <v>4375</v>
      </c>
      <c r="AG4336" t="s">
        <v>106</v>
      </c>
      <c r="AH4336" t="s">
        <v>107</v>
      </c>
      <c r="AI4336" t="s">
        <v>340</v>
      </c>
      <c r="AJ4336" s="7">
        <v>43281</v>
      </c>
      <c r="AK4336" t="s">
        <v>4888</v>
      </c>
      <c r="AL4336" t="s">
        <v>109</v>
      </c>
      <c r="AM4336" t="s">
        <v>4139</v>
      </c>
      <c r="AN4336" t="s">
        <v>4896</v>
      </c>
      <c r="AO4336" t="str">
        <f>TEXT(A4336,"yyyy-mm-dd")</f>
        <v>2018-02-28</v>
      </c>
    </row>
    <row r="4337" spans="1:41">
      <c r="A4337" s="6" t="s">
        <v>4887</v>
      </c>
      <c r="B4337">
        <v>2018</v>
      </c>
      <c r="C4337">
        <v>2</v>
      </c>
      <c r="E4337" t="s">
        <v>100</v>
      </c>
      <c r="F4337" t="s">
        <v>101</v>
      </c>
      <c r="G4337" t="s">
        <v>102</v>
      </c>
      <c r="H4337" t="s">
        <v>4030</v>
      </c>
      <c r="I4337">
        <v>2018</v>
      </c>
      <c r="J4337">
        <v>1</v>
      </c>
      <c r="K4337" s="6">
        <v>43190</v>
      </c>
      <c r="L4337">
        <v>1</v>
      </c>
      <c r="M4337">
        <v>0</v>
      </c>
      <c r="N4337" t="s">
        <v>169</v>
      </c>
      <c r="O4337" s="8">
        <v>1.74</v>
      </c>
      <c r="P4337" s="8">
        <v>1.8</v>
      </c>
      <c r="Q4337" s="8">
        <v>1.29</v>
      </c>
      <c r="R4337" s="8">
        <v>2</v>
      </c>
      <c r="S4337" s="8">
        <v>0.8</v>
      </c>
      <c r="T4337" s="8">
        <v>3</v>
      </c>
      <c r="U4337" s="8">
        <v>0.49</v>
      </c>
      <c r="V4337" s="9">
        <v>29</v>
      </c>
      <c r="W4337" s="8">
        <v>0.71</v>
      </c>
      <c r="X4337" s="8">
        <v>2.2000000000000002</v>
      </c>
      <c r="Y4337" s="8">
        <v>-6.0000000000000053E-2</v>
      </c>
      <c r="Z4337" s="8">
        <v>0.10000000000000009</v>
      </c>
      <c r="AA4337">
        <v>-9.9999999999999867E-2</v>
      </c>
      <c r="AF4337" t="s">
        <v>4373</v>
      </c>
      <c r="AG4337" t="s">
        <v>106</v>
      </c>
      <c r="AH4337" t="s">
        <v>107</v>
      </c>
      <c r="AI4337" t="s">
        <v>108</v>
      </c>
      <c r="AJ4337" s="7">
        <v>43190</v>
      </c>
      <c r="AK4337" t="s">
        <v>4888</v>
      </c>
      <c r="AL4337" t="s">
        <v>109</v>
      </c>
      <c r="AM4337" t="s">
        <v>4032</v>
      </c>
      <c r="AN4337" t="s">
        <v>4895</v>
      </c>
      <c r="AO4337" t="str">
        <f>TEXT(A4337,"yyyy-mm-dd")</f>
        <v>2018-02-28</v>
      </c>
    </row>
    <row r="4338" spans="1:41">
      <c r="A4338" s="6" t="s">
        <v>4887</v>
      </c>
      <c r="B4338">
        <v>2018</v>
      </c>
      <c r="C4338">
        <v>2</v>
      </c>
      <c r="E4338" t="s">
        <v>2685</v>
      </c>
      <c r="F4338" t="s">
        <v>101</v>
      </c>
      <c r="G4338" t="s">
        <v>774</v>
      </c>
      <c r="H4338" t="s">
        <v>2686</v>
      </c>
      <c r="K4338" s="6"/>
      <c r="O4338" s="8">
        <v>2.67</v>
      </c>
      <c r="P4338" s="8">
        <v>2.65</v>
      </c>
      <c r="Q4338" s="8">
        <v>2.48</v>
      </c>
      <c r="R4338" s="8">
        <v>2.9</v>
      </c>
      <c r="S4338" s="8">
        <v>2.2000000000000002</v>
      </c>
      <c r="T4338" s="8">
        <v>3.2</v>
      </c>
      <c r="U4338" s="8">
        <v>0.31</v>
      </c>
      <c r="V4338" s="9">
        <v>20</v>
      </c>
      <c r="W4338" s="8">
        <v>0.41999999999999993</v>
      </c>
      <c r="X4338" s="8">
        <v>1</v>
      </c>
      <c r="Y4338" s="8">
        <v>2.0000000000000018E-2</v>
      </c>
      <c r="Z4338" s="8">
        <v>0.10000000000000009</v>
      </c>
      <c r="AA4338">
        <v>0.14000000000000012</v>
      </c>
      <c r="AF4338" t="s">
        <v>2687</v>
      </c>
      <c r="AG4338" t="s">
        <v>2688</v>
      </c>
      <c r="AH4338" t="s">
        <v>2689</v>
      </c>
      <c r="AI4338" t="s">
        <v>2690</v>
      </c>
      <c r="AJ4338" s="7"/>
      <c r="AK4338" t="s">
        <v>4888</v>
      </c>
      <c r="AL4338" t="s">
        <v>109</v>
      </c>
      <c r="AM4338" t="s">
        <v>2686</v>
      </c>
      <c r="AN4338" t="s">
        <v>4915</v>
      </c>
      <c r="AO4338" t="str">
        <f>TEXT(A4338,"yyyy-mm-dd")</f>
        <v>2018-02-28</v>
      </c>
    </row>
    <row r="4339" spans="1:41">
      <c r="A4339" s="6" t="s">
        <v>4887</v>
      </c>
      <c r="B4339">
        <v>2018</v>
      </c>
      <c r="C4339">
        <v>2</v>
      </c>
      <c r="E4339" t="s">
        <v>81</v>
      </c>
      <c r="F4339" t="s">
        <v>82</v>
      </c>
      <c r="G4339" t="s">
        <v>83</v>
      </c>
      <c r="H4339" t="s">
        <v>4803</v>
      </c>
      <c r="I4339">
        <v>2020</v>
      </c>
      <c r="K4339" s="6">
        <v>44196</v>
      </c>
      <c r="L4339">
        <v>34</v>
      </c>
      <c r="N4339" t="s">
        <v>789</v>
      </c>
      <c r="O4339" s="8">
        <v>3.63</v>
      </c>
      <c r="P4339" s="8">
        <v>3.5</v>
      </c>
      <c r="Q4339" s="8">
        <v>3.3</v>
      </c>
      <c r="R4339" s="8">
        <v>3.56</v>
      </c>
      <c r="S4339" s="8">
        <v>3</v>
      </c>
      <c r="T4339" s="8">
        <v>7.04</v>
      </c>
      <c r="U4339" s="8">
        <v>0.78</v>
      </c>
      <c r="V4339" s="9">
        <v>26</v>
      </c>
      <c r="W4339" s="8">
        <v>0.26000000000000023</v>
      </c>
      <c r="X4339" s="8">
        <v>4.04</v>
      </c>
      <c r="Y4339" s="8">
        <v>0.12999999999999989</v>
      </c>
      <c r="Z4339" s="8">
        <v>9.9999999999997868E-3</v>
      </c>
      <c r="AA4339">
        <v>-4.0000000000000036E-2</v>
      </c>
      <c r="AF4339" t="s">
        <v>4804</v>
      </c>
      <c r="AG4339" t="s">
        <v>87</v>
      </c>
      <c r="AH4339" t="s">
        <v>88</v>
      </c>
      <c r="AI4339" t="s">
        <v>359</v>
      </c>
      <c r="AJ4339" s="7">
        <v>44196</v>
      </c>
      <c r="AK4339" t="s">
        <v>4888</v>
      </c>
      <c r="AL4339" t="s">
        <v>91</v>
      </c>
      <c r="AM4339" t="s">
        <v>4805</v>
      </c>
      <c r="AN4339" t="s">
        <v>4891</v>
      </c>
      <c r="AO4339" t="str">
        <f>TEXT(A4339,"yyyy-mm-dd")</f>
        <v>2018-02-28</v>
      </c>
    </row>
    <row r="4340" spans="1:41">
      <c r="A4340" s="6" t="s">
        <v>4887</v>
      </c>
      <c r="B4340">
        <v>2018</v>
      </c>
      <c r="C4340">
        <v>2</v>
      </c>
      <c r="E4340" t="s">
        <v>392</v>
      </c>
      <c r="F4340" t="s">
        <v>82</v>
      </c>
      <c r="G4340" t="s">
        <v>83</v>
      </c>
      <c r="H4340" t="s">
        <v>4803</v>
      </c>
      <c r="I4340">
        <v>2020</v>
      </c>
      <c r="K4340" s="6">
        <v>44196</v>
      </c>
      <c r="L4340">
        <v>34</v>
      </c>
      <c r="N4340" t="s">
        <v>789</v>
      </c>
      <c r="O4340" s="8">
        <v>3.47</v>
      </c>
      <c r="P4340" s="8">
        <v>3.35</v>
      </c>
      <c r="Q4340" s="8">
        <v>3.2</v>
      </c>
      <c r="R4340" s="8">
        <v>3.51</v>
      </c>
      <c r="S4340" s="8">
        <v>2.39</v>
      </c>
      <c r="T4340" s="8">
        <v>5.81</v>
      </c>
      <c r="U4340" s="8">
        <v>0.67</v>
      </c>
      <c r="V4340" s="9">
        <v>23</v>
      </c>
      <c r="W4340" s="8">
        <v>0.30999999999999961</v>
      </c>
      <c r="X4340" s="8">
        <v>3.4199999999999995</v>
      </c>
      <c r="Y4340" s="8">
        <v>0.12000000000000011</v>
      </c>
      <c r="Z4340" s="8">
        <v>5.0000000000000266E-2</v>
      </c>
      <c r="AA4340">
        <v>9.9999999999997868E-3</v>
      </c>
      <c r="AF4340" t="s">
        <v>4804</v>
      </c>
      <c r="AG4340" t="s">
        <v>87</v>
      </c>
      <c r="AH4340" t="s">
        <v>88</v>
      </c>
      <c r="AI4340" t="s">
        <v>359</v>
      </c>
      <c r="AJ4340" s="7">
        <v>44196</v>
      </c>
      <c r="AK4340" t="s">
        <v>4888</v>
      </c>
      <c r="AL4340" t="s">
        <v>393</v>
      </c>
      <c r="AM4340" t="s">
        <v>4805</v>
      </c>
      <c r="AN4340" t="s">
        <v>4894</v>
      </c>
      <c r="AO4340" t="str">
        <f>TEXT(A4340,"yyyy-mm-dd")</f>
        <v>2018-02-28</v>
      </c>
    </row>
    <row r="4341" spans="1:41">
      <c r="A4341" s="6" t="s">
        <v>4887</v>
      </c>
      <c r="B4341">
        <v>2018</v>
      </c>
      <c r="C4341">
        <v>2</v>
      </c>
      <c r="E4341" t="s">
        <v>81</v>
      </c>
      <c r="F4341" t="s">
        <v>82</v>
      </c>
      <c r="G4341" t="s">
        <v>83</v>
      </c>
      <c r="H4341" t="s">
        <v>4360</v>
      </c>
      <c r="I4341">
        <v>2019</v>
      </c>
      <c r="K4341" s="6">
        <v>43830</v>
      </c>
      <c r="L4341">
        <v>22</v>
      </c>
      <c r="N4341" t="s">
        <v>167</v>
      </c>
      <c r="O4341" s="8">
        <v>3.63</v>
      </c>
      <c r="P4341" s="8">
        <v>3.58</v>
      </c>
      <c r="Q4341" s="8">
        <v>3.48</v>
      </c>
      <c r="R4341" s="8">
        <v>3.79</v>
      </c>
      <c r="S4341" s="8">
        <v>3</v>
      </c>
      <c r="T4341" s="8">
        <v>5.23</v>
      </c>
      <c r="U4341" s="8">
        <v>0.45</v>
      </c>
      <c r="V4341" s="9">
        <v>32</v>
      </c>
      <c r="W4341" s="8">
        <v>0.31000000000000005</v>
      </c>
      <c r="X4341" s="8">
        <v>2.2300000000000004</v>
      </c>
      <c r="Y4341" s="8">
        <v>4.9999999999999822E-2</v>
      </c>
      <c r="Z4341" s="8">
        <v>6.0000000000000053E-2</v>
      </c>
      <c r="AA4341">
        <v>-9.9999999999997868E-3</v>
      </c>
      <c r="AF4341" t="s">
        <v>4361</v>
      </c>
      <c r="AG4341" t="s">
        <v>87</v>
      </c>
      <c r="AH4341" t="s">
        <v>88</v>
      </c>
      <c r="AI4341" t="s">
        <v>97</v>
      </c>
      <c r="AJ4341" s="7">
        <v>43830</v>
      </c>
      <c r="AK4341" t="s">
        <v>4888</v>
      </c>
      <c r="AL4341" t="s">
        <v>91</v>
      </c>
      <c r="AM4341" t="s">
        <v>4362</v>
      </c>
      <c r="AN4341" t="s">
        <v>4890</v>
      </c>
      <c r="AO4341" t="str">
        <f>TEXT(A4341,"yyyy-mm-dd")</f>
        <v>2018-02-28</v>
      </c>
    </row>
    <row r="4342" spans="1:41">
      <c r="A4342" s="6" t="s">
        <v>4887</v>
      </c>
      <c r="B4342">
        <v>2018</v>
      </c>
      <c r="C4342">
        <v>2</v>
      </c>
      <c r="E4342" t="s">
        <v>392</v>
      </c>
      <c r="F4342" t="s">
        <v>82</v>
      </c>
      <c r="G4342" t="s">
        <v>83</v>
      </c>
      <c r="H4342" t="s">
        <v>4360</v>
      </c>
      <c r="I4342">
        <v>2019</v>
      </c>
      <c r="K4342" s="6">
        <v>43830</v>
      </c>
      <c r="L4342">
        <v>22</v>
      </c>
      <c r="N4342" t="s">
        <v>167</v>
      </c>
      <c r="O4342" s="8">
        <v>3.42</v>
      </c>
      <c r="P4342" s="8">
        <v>3.36</v>
      </c>
      <c r="Q4342" s="8">
        <v>3.29</v>
      </c>
      <c r="R4342" s="8">
        <v>3.5</v>
      </c>
      <c r="S4342" s="8">
        <v>2.29</v>
      </c>
      <c r="T4342" s="8">
        <v>5.0999999999999996</v>
      </c>
      <c r="U4342" s="8">
        <v>0.48</v>
      </c>
      <c r="V4342" s="9">
        <v>29</v>
      </c>
      <c r="W4342" s="8">
        <v>0.20999999999999996</v>
      </c>
      <c r="X4342" s="8">
        <v>2.8099999999999996</v>
      </c>
      <c r="Y4342" s="8">
        <v>6.0000000000000053E-2</v>
      </c>
      <c r="Z4342" s="8">
        <v>4.0000000000000036E-2</v>
      </c>
      <c r="AA4342">
        <v>-2.0000000000000018E-2</v>
      </c>
      <c r="AF4342" t="s">
        <v>4361</v>
      </c>
      <c r="AG4342" t="s">
        <v>87</v>
      </c>
      <c r="AH4342" t="s">
        <v>88</v>
      </c>
      <c r="AI4342" t="s">
        <v>97</v>
      </c>
      <c r="AJ4342" s="7">
        <v>43830</v>
      </c>
      <c r="AK4342" t="s">
        <v>4888</v>
      </c>
      <c r="AL4342" t="s">
        <v>393</v>
      </c>
      <c r="AM4342" t="s">
        <v>4362</v>
      </c>
      <c r="AN4342" t="s">
        <v>4893</v>
      </c>
      <c r="AO4342" t="str">
        <f>TEXT(A4342,"yyyy-mm-dd")</f>
        <v>2018-02-28</v>
      </c>
    </row>
    <row r="4343" spans="1:41">
      <c r="A4343" s="6" t="s">
        <v>4887</v>
      </c>
      <c r="B4343">
        <v>2018</v>
      </c>
      <c r="C4343">
        <v>2</v>
      </c>
      <c r="E4343" t="s">
        <v>81</v>
      </c>
      <c r="F4343" t="s">
        <v>82</v>
      </c>
      <c r="G4343" t="s">
        <v>83</v>
      </c>
      <c r="H4343" t="s">
        <v>3889</v>
      </c>
      <c r="I4343">
        <v>2018</v>
      </c>
      <c r="K4343" s="6">
        <v>43465</v>
      </c>
      <c r="L4343">
        <v>10</v>
      </c>
      <c r="N4343" t="s">
        <v>164</v>
      </c>
      <c r="O4343" s="8">
        <v>4.09</v>
      </c>
      <c r="P4343" s="8">
        <v>4.13</v>
      </c>
      <c r="Q4343" s="8">
        <v>3.8</v>
      </c>
      <c r="R4343" s="8">
        <v>4.2699999999999996</v>
      </c>
      <c r="S4343" s="8">
        <v>3.2</v>
      </c>
      <c r="T4343" s="8">
        <v>5.2</v>
      </c>
      <c r="U4343" s="8">
        <v>0.43</v>
      </c>
      <c r="V4343" s="9">
        <v>32</v>
      </c>
      <c r="W4343" s="8">
        <v>0.46999999999999975</v>
      </c>
      <c r="X4343" s="8">
        <v>2</v>
      </c>
      <c r="Y4343" s="8">
        <v>-4.0000000000000036E-2</v>
      </c>
      <c r="Z4343" s="8">
        <v>7.0000000000000284E-2</v>
      </c>
      <c r="AA4343">
        <v>-0.14000000000000057</v>
      </c>
      <c r="AF4343" t="s">
        <v>3890</v>
      </c>
      <c r="AG4343" t="s">
        <v>87</v>
      </c>
      <c r="AH4343" t="s">
        <v>88</v>
      </c>
      <c r="AI4343" t="s">
        <v>89</v>
      </c>
      <c r="AJ4343" s="7">
        <v>43465</v>
      </c>
      <c r="AK4343" t="s">
        <v>4888</v>
      </c>
      <c r="AL4343" t="s">
        <v>91</v>
      </c>
      <c r="AM4343" t="s">
        <v>3891</v>
      </c>
      <c r="AN4343" t="s">
        <v>4889</v>
      </c>
      <c r="AO4343" t="str">
        <f>TEXT(A4343,"yyyy-mm-dd")</f>
        <v>2018-02-28</v>
      </c>
    </row>
    <row r="4344" spans="1:41">
      <c r="A4344" s="6" t="s">
        <v>4887</v>
      </c>
      <c r="B4344">
        <v>2018</v>
      </c>
      <c r="C4344">
        <v>2</v>
      </c>
      <c r="E4344" t="s">
        <v>392</v>
      </c>
      <c r="F4344" t="s">
        <v>82</v>
      </c>
      <c r="G4344" t="s">
        <v>83</v>
      </c>
      <c r="H4344" t="s">
        <v>3889</v>
      </c>
      <c r="I4344">
        <v>2018</v>
      </c>
      <c r="K4344" s="6">
        <v>43465</v>
      </c>
      <c r="L4344">
        <v>10</v>
      </c>
      <c r="N4344" t="s">
        <v>164</v>
      </c>
      <c r="O4344" s="8">
        <v>3.65</v>
      </c>
      <c r="P4344" s="8">
        <v>3.6</v>
      </c>
      <c r="Q4344" s="8">
        <v>3.36</v>
      </c>
      <c r="R4344" s="8">
        <v>3.8</v>
      </c>
      <c r="S4344" s="8">
        <v>3.1</v>
      </c>
      <c r="T4344" s="8">
        <v>4.4000000000000004</v>
      </c>
      <c r="U4344" s="8">
        <v>0.36</v>
      </c>
      <c r="V4344" s="9">
        <v>29</v>
      </c>
      <c r="W4344" s="8">
        <v>0.43999999999999995</v>
      </c>
      <c r="X4344" s="8">
        <v>1.3000000000000003</v>
      </c>
      <c r="Y4344" s="8">
        <v>4.9999999999999822E-2</v>
      </c>
      <c r="Z4344" s="8">
        <v>3.0000000000000249E-2</v>
      </c>
      <c r="AA4344">
        <v>-0.10000000000000009</v>
      </c>
      <c r="AF4344" t="s">
        <v>3890</v>
      </c>
      <c r="AG4344" t="s">
        <v>87</v>
      </c>
      <c r="AH4344" t="s">
        <v>88</v>
      </c>
      <c r="AI4344" t="s">
        <v>89</v>
      </c>
      <c r="AJ4344" s="7">
        <v>43465</v>
      </c>
      <c r="AK4344" t="s">
        <v>4888</v>
      </c>
      <c r="AL4344" t="s">
        <v>393</v>
      </c>
      <c r="AM4344" t="s">
        <v>3891</v>
      </c>
      <c r="AN4344" t="s">
        <v>4892</v>
      </c>
      <c r="AO4344" t="str">
        <f>TEXT(A4344,"yyyy-mm-dd")</f>
        <v>2018-02-28</v>
      </c>
    </row>
    <row r="4345" spans="1:41">
      <c r="A4345" s="6" t="s">
        <v>4887</v>
      </c>
      <c r="B4345">
        <v>2018</v>
      </c>
      <c r="C4345">
        <v>2</v>
      </c>
      <c r="E4345" t="s">
        <v>81</v>
      </c>
      <c r="F4345" t="s">
        <v>82</v>
      </c>
      <c r="G4345" t="s">
        <v>774</v>
      </c>
      <c r="H4345" t="s">
        <v>775</v>
      </c>
      <c r="K4345" s="6"/>
      <c r="O4345" s="8">
        <v>3.59</v>
      </c>
      <c r="P4345" s="8">
        <v>3.5</v>
      </c>
      <c r="Q4345" s="8">
        <v>3.3</v>
      </c>
      <c r="R4345" s="8">
        <v>3.6</v>
      </c>
      <c r="S4345" s="8">
        <v>3</v>
      </c>
      <c r="T4345" s="8">
        <v>6.2</v>
      </c>
      <c r="U4345" s="8">
        <v>0.66</v>
      </c>
      <c r="V4345" s="9">
        <v>29</v>
      </c>
      <c r="W4345" s="8">
        <v>0.30000000000000027</v>
      </c>
      <c r="X4345" s="8">
        <v>3.2</v>
      </c>
      <c r="Y4345" s="8">
        <v>8.9999999999999858E-2</v>
      </c>
      <c r="Z4345" s="8">
        <v>0</v>
      </c>
      <c r="AA4345">
        <v>-6.0000000000000053E-2</v>
      </c>
      <c r="AF4345" t="s">
        <v>776</v>
      </c>
      <c r="AG4345" t="s">
        <v>777</v>
      </c>
      <c r="AH4345" t="s">
        <v>778</v>
      </c>
      <c r="AI4345" t="s">
        <v>779</v>
      </c>
      <c r="AJ4345" s="7"/>
      <c r="AK4345" t="s">
        <v>4888</v>
      </c>
      <c r="AL4345" t="s">
        <v>91</v>
      </c>
      <c r="AM4345" t="s">
        <v>775</v>
      </c>
      <c r="AN4345" t="s">
        <v>4911</v>
      </c>
      <c r="AO4345" t="str">
        <f>TEXT(A4345,"yyyy-mm-dd")</f>
        <v>2018-02-28</v>
      </c>
    </row>
    <row r="4346" spans="1:41">
      <c r="A4346" s="6" t="s">
        <v>4887</v>
      </c>
      <c r="B4346">
        <v>2018</v>
      </c>
      <c r="C4346">
        <v>2</v>
      </c>
      <c r="E4346" t="s">
        <v>81</v>
      </c>
      <c r="F4346" t="s">
        <v>82</v>
      </c>
      <c r="G4346" t="s">
        <v>774</v>
      </c>
      <c r="H4346" t="s">
        <v>1536</v>
      </c>
      <c r="K4346" s="6"/>
      <c r="O4346" s="8">
        <v>3.52</v>
      </c>
      <c r="P4346" s="8">
        <v>3.44</v>
      </c>
      <c r="Q4346" s="8">
        <v>3.2</v>
      </c>
      <c r="R4346" s="8">
        <v>3.54</v>
      </c>
      <c r="S4346" s="8">
        <v>3</v>
      </c>
      <c r="T4346" s="8">
        <v>5.8</v>
      </c>
      <c r="U4346" s="8">
        <v>0.57999999999999996</v>
      </c>
      <c r="V4346" s="9">
        <v>26</v>
      </c>
      <c r="W4346" s="8">
        <v>0.33999999999999986</v>
      </c>
      <c r="X4346" s="8">
        <v>2.8</v>
      </c>
      <c r="Y4346" s="8">
        <v>8.0000000000000071E-2</v>
      </c>
      <c r="Z4346" s="8">
        <v>4.0000000000000036E-2</v>
      </c>
      <c r="AA4346">
        <v>-9.9999999999997868E-3</v>
      </c>
      <c r="AF4346" t="s">
        <v>1537</v>
      </c>
      <c r="AG4346" t="s">
        <v>777</v>
      </c>
      <c r="AH4346" t="s">
        <v>778</v>
      </c>
      <c r="AI4346" t="s">
        <v>1538</v>
      </c>
      <c r="AJ4346" s="7"/>
      <c r="AK4346" t="s">
        <v>4888</v>
      </c>
      <c r="AL4346" t="s">
        <v>91</v>
      </c>
      <c r="AM4346" t="s">
        <v>1536</v>
      </c>
      <c r="AN4346" t="s">
        <v>4912</v>
      </c>
      <c r="AO4346" t="str">
        <f>TEXT(A4346,"yyyy-mm-dd")</f>
        <v>2018-02-28</v>
      </c>
    </row>
    <row r="4347" spans="1:41">
      <c r="A4347" s="6" t="s">
        <v>4887</v>
      </c>
      <c r="B4347">
        <v>2018</v>
      </c>
      <c r="C4347">
        <v>2</v>
      </c>
      <c r="E4347" t="s">
        <v>392</v>
      </c>
      <c r="F4347" t="s">
        <v>82</v>
      </c>
      <c r="G4347" t="s">
        <v>774</v>
      </c>
      <c r="H4347" t="s">
        <v>775</v>
      </c>
      <c r="K4347" s="6"/>
      <c r="O4347" s="8">
        <v>3.41</v>
      </c>
      <c r="P4347" s="8">
        <v>3.3</v>
      </c>
      <c r="Q4347" s="8">
        <v>3.13</v>
      </c>
      <c r="R4347" s="8">
        <v>3.49</v>
      </c>
      <c r="S4347" s="8">
        <v>2.75</v>
      </c>
      <c r="T4347" s="8">
        <v>5.27</v>
      </c>
      <c r="U4347" s="8">
        <v>0.56000000000000005</v>
      </c>
      <c r="V4347" s="9">
        <v>26</v>
      </c>
      <c r="W4347" s="8">
        <v>0.36000000000000032</v>
      </c>
      <c r="X4347" s="8">
        <v>2.5199999999999996</v>
      </c>
      <c r="Y4347" s="8">
        <v>0.11000000000000032</v>
      </c>
      <c r="Z4347" s="8">
        <v>0</v>
      </c>
      <c r="AA4347">
        <v>6.0000000000000497E-2</v>
      </c>
      <c r="AF4347" t="s">
        <v>776</v>
      </c>
      <c r="AG4347" t="s">
        <v>777</v>
      </c>
      <c r="AH4347" t="s">
        <v>778</v>
      </c>
      <c r="AI4347" t="s">
        <v>779</v>
      </c>
      <c r="AJ4347" s="7"/>
      <c r="AK4347" t="s">
        <v>4888</v>
      </c>
      <c r="AL4347" t="s">
        <v>393</v>
      </c>
      <c r="AM4347" t="s">
        <v>775</v>
      </c>
      <c r="AN4347" t="s">
        <v>4913</v>
      </c>
      <c r="AO4347" t="str">
        <f>TEXT(A4347,"yyyy-mm-dd")</f>
        <v>2018-02-28</v>
      </c>
    </row>
    <row r="4348" spans="1:41">
      <c r="A4348" s="6" t="s">
        <v>4887</v>
      </c>
      <c r="B4348">
        <v>2018</v>
      </c>
      <c r="C4348">
        <v>2</v>
      </c>
      <c r="E4348" t="s">
        <v>392</v>
      </c>
      <c r="F4348" t="s">
        <v>82</v>
      </c>
      <c r="G4348" t="s">
        <v>774</v>
      </c>
      <c r="H4348" t="s">
        <v>1536</v>
      </c>
      <c r="K4348" s="6"/>
      <c r="O4348" s="8">
        <v>3.37</v>
      </c>
      <c r="P4348" s="8">
        <v>3.3</v>
      </c>
      <c r="Q4348" s="8">
        <v>3</v>
      </c>
      <c r="R4348" s="8">
        <v>3.5</v>
      </c>
      <c r="S4348" s="8">
        <v>2.39</v>
      </c>
      <c r="T4348" s="8">
        <v>5.0199999999999996</v>
      </c>
      <c r="U4348" s="8">
        <v>0.54</v>
      </c>
      <c r="V4348" s="9">
        <v>23</v>
      </c>
      <c r="W4348" s="8">
        <v>0.5</v>
      </c>
      <c r="X4348" s="8">
        <v>2.6299999999999994</v>
      </c>
      <c r="Y4348" s="8">
        <v>7.0000000000000284E-2</v>
      </c>
      <c r="Z4348" s="8">
        <v>0</v>
      </c>
      <c r="AA4348">
        <v>5.9999999999999609E-2</v>
      </c>
      <c r="AF4348" t="s">
        <v>1537</v>
      </c>
      <c r="AG4348" t="s">
        <v>777</v>
      </c>
      <c r="AH4348" t="s">
        <v>778</v>
      </c>
      <c r="AI4348" t="s">
        <v>1538</v>
      </c>
      <c r="AJ4348" s="7"/>
      <c r="AK4348" t="s">
        <v>4888</v>
      </c>
      <c r="AL4348" t="s">
        <v>393</v>
      </c>
      <c r="AM4348" t="s">
        <v>1536</v>
      </c>
      <c r="AN4348" t="s">
        <v>4914</v>
      </c>
      <c r="AO4348" t="str">
        <f>TEXT(A4348,"yyyy-mm-dd")</f>
        <v>2018-02-28</v>
      </c>
    </row>
    <row r="4349" spans="1:41">
      <c r="A4349" s="6" t="s">
        <v>4887</v>
      </c>
      <c r="B4349">
        <v>2018</v>
      </c>
      <c r="C4349">
        <v>2</v>
      </c>
      <c r="E4349" t="s">
        <v>112</v>
      </c>
      <c r="F4349" t="s">
        <v>113</v>
      </c>
      <c r="G4349" t="s">
        <v>83</v>
      </c>
      <c r="H4349" t="s">
        <v>4803</v>
      </c>
      <c r="I4349">
        <v>2020</v>
      </c>
      <c r="K4349" s="6">
        <v>44196</v>
      </c>
      <c r="L4349">
        <v>34</v>
      </c>
      <c r="N4349" t="s">
        <v>789</v>
      </c>
      <c r="O4349" s="8">
        <v>6.8</v>
      </c>
      <c r="P4349" s="8">
        <v>6.75</v>
      </c>
      <c r="Q4349" s="8">
        <v>6</v>
      </c>
      <c r="R4349" s="8">
        <v>7.3</v>
      </c>
      <c r="S4349" s="8">
        <v>5.49</v>
      </c>
      <c r="T4349" s="8">
        <v>9.5</v>
      </c>
      <c r="U4349" s="8">
        <v>1.05</v>
      </c>
      <c r="V4349" s="9">
        <v>17</v>
      </c>
      <c r="W4349" s="8">
        <v>1.2999999999999998</v>
      </c>
      <c r="X4349" s="8">
        <v>4.01</v>
      </c>
      <c r="Y4349" s="8">
        <v>4.9999999999999822E-2</v>
      </c>
      <c r="Z4349" s="8">
        <v>0.25</v>
      </c>
      <c r="AA4349">
        <v>-0.11000000000000032</v>
      </c>
      <c r="AF4349" t="s">
        <v>4844</v>
      </c>
      <c r="AG4349" t="s">
        <v>115</v>
      </c>
      <c r="AH4349" t="s">
        <v>116</v>
      </c>
      <c r="AI4349" t="s">
        <v>359</v>
      </c>
      <c r="AJ4349" s="7">
        <v>44196</v>
      </c>
      <c r="AK4349" t="s">
        <v>4888</v>
      </c>
      <c r="AL4349" t="s">
        <v>118</v>
      </c>
      <c r="AM4349" t="s">
        <v>4805</v>
      </c>
      <c r="AN4349" t="s">
        <v>4918</v>
      </c>
      <c r="AO4349" t="str">
        <f>TEXT(A4349,"yyyy-mm-dd")</f>
        <v>2018-02-28</v>
      </c>
    </row>
    <row r="4350" spans="1:41">
      <c r="A4350" s="6" t="s">
        <v>4887</v>
      </c>
      <c r="B4350">
        <v>2018</v>
      </c>
      <c r="C4350">
        <v>2</v>
      </c>
      <c r="E4350" t="s">
        <v>2881</v>
      </c>
      <c r="F4350" t="s">
        <v>113</v>
      </c>
      <c r="G4350" t="s">
        <v>83</v>
      </c>
      <c r="H4350" t="s">
        <v>4803</v>
      </c>
      <c r="I4350">
        <v>2020</v>
      </c>
      <c r="K4350" s="6">
        <v>44196</v>
      </c>
      <c r="L4350">
        <v>34</v>
      </c>
      <c r="N4350" t="s">
        <v>789</v>
      </c>
      <c r="O4350" s="8">
        <v>7.85</v>
      </c>
      <c r="P4350" s="8">
        <v>7.5</v>
      </c>
      <c r="Q4350" s="8">
        <v>7.2</v>
      </c>
      <c r="R4350" s="8">
        <v>7.9</v>
      </c>
      <c r="S4350" s="8">
        <v>6.25</v>
      </c>
      <c r="T4350" s="8">
        <v>9.75</v>
      </c>
      <c r="U4350" s="8">
        <v>1.1499999999999999</v>
      </c>
      <c r="V4350" s="9">
        <v>13</v>
      </c>
      <c r="W4350" s="8">
        <v>0.70000000000000018</v>
      </c>
      <c r="X4350" s="8">
        <v>3.5</v>
      </c>
      <c r="Y4350" s="8">
        <v>0.34999999999999964</v>
      </c>
      <c r="Z4350" s="8">
        <v>0.21999999999999975</v>
      </c>
      <c r="AA4350">
        <v>-0.27000000000000046</v>
      </c>
      <c r="AF4350" t="s">
        <v>4849</v>
      </c>
      <c r="AG4350" t="s">
        <v>2883</v>
      </c>
      <c r="AH4350" t="s">
        <v>2884</v>
      </c>
      <c r="AI4350" t="s">
        <v>359</v>
      </c>
      <c r="AJ4350" s="7">
        <v>44196</v>
      </c>
      <c r="AK4350" t="s">
        <v>4888</v>
      </c>
      <c r="AL4350" t="s">
        <v>2885</v>
      </c>
      <c r="AM4350" t="s">
        <v>4805</v>
      </c>
      <c r="AN4350" t="s">
        <v>4921</v>
      </c>
      <c r="AO4350" t="str">
        <f>TEXT(A4350,"yyyy-mm-dd")</f>
        <v>2018-02-28</v>
      </c>
    </row>
    <row r="4351" spans="1:41">
      <c r="A4351" s="6" t="s">
        <v>4887</v>
      </c>
      <c r="B4351">
        <v>2018</v>
      </c>
      <c r="C4351">
        <v>2</v>
      </c>
      <c r="E4351" t="s">
        <v>112</v>
      </c>
      <c r="F4351" t="s">
        <v>113</v>
      </c>
      <c r="G4351" t="s">
        <v>83</v>
      </c>
      <c r="H4351" t="s">
        <v>4360</v>
      </c>
      <c r="I4351">
        <v>2019</v>
      </c>
      <c r="K4351" s="6">
        <v>43830</v>
      </c>
      <c r="L4351">
        <v>22</v>
      </c>
      <c r="N4351" t="s">
        <v>167</v>
      </c>
      <c r="O4351" s="8">
        <v>6.88</v>
      </c>
      <c r="P4351" s="8">
        <v>6.86</v>
      </c>
      <c r="Q4351" s="8">
        <v>6.5</v>
      </c>
      <c r="R4351" s="8">
        <v>7.25</v>
      </c>
      <c r="S4351" s="8">
        <v>4.5</v>
      </c>
      <c r="T4351" s="8">
        <v>9</v>
      </c>
      <c r="U4351" s="8">
        <v>0.91</v>
      </c>
      <c r="V4351" s="9">
        <v>21</v>
      </c>
      <c r="W4351" s="8">
        <v>0.75</v>
      </c>
      <c r="X4351" s="8">
        <v>4.5</v>
      </c>
      <c r="Y4351" s="8">
        <v>1.9999999999999574E-2</v>
      </c>
      <c r="Z4351" s="8">
        <v>-4.0000000000000036E-2</v>
      </c>
      <c r="AA4351">
        <v>-9.9999999999997868E-3</v>
      </c>
      <c r="AF4351" t="s">
        <v>4401</v>
      </c>
      <c r="AG4351" t="s">
        <v>115</v>
      </c>
      <c r="AH4351" t="s">
        <v>116</v>
      </c>
      <c r="AI4351" t="s">
        <v>230</v>
      </c>
      <c r="AJ4351" s="7">
        <v>43830</v>
      </c>
      <c r="AK4351" t="s">
        <v>4888</v>
      </c>
      <c r="AL4351" t="s">
        <v>118</v>
      </c>
      <c r="AM4351" t="s">
        <v>4362</v>
      </c>
      <c r="AN4351" t="s">
        <v>4917</v>
      </c>
      <c r="AO4351" t="str">
        <f>TEXT(A4351,"yyyy-mm-dd")</f>
        <v>2018-02-28</v>
      </c>
    </row>
    <row r="4352" spans="1:41">
      <c r="A4352" s="6" t="s">
        <v>4887</v>
      </c>
      <c r="B4352">
        <v>2018</v>
      </c>
      <c r="C4352">
        <v>2</v>
      </c>
      <c r="E4352" t="s">
        <v>2881</v>
      </c>
      <c r="F4352" t="s">
        <v>113</v>
      </c>
      <c r="G4352" t="s">
        <v>83</v>
      </c>
      <c r="H4352" t="s">
        <v>4360</v>
      </c>
      <c r="I4352">
        <v>2019</v>
      </c>
      <c r="K4352" s="6">
        <v>43830</v>
      </c>
      <c r="L4352">
        <v>22</v>
      </c>
      <c r="N4352" t="s">
        <v>167</v>
      </c>
      <c r="O4352" s="8">
        <v>7.82</v>
      </c>
      <c r="P4352" s="8">
        <v>7.5</v>
      </c>
      <c r="Q4352" s="8">
        <v>7.4</v>
      </c>
      <c r="R4352" s="8">
        <v>7.9</v>
      </c>
      <c r="S4352" s="8">
        <v>6.75</v>
      </c>
      <c r="T4352" s="8">
        <v>9.4499999999999993</v>
      </c>
      <c r="U4352" s="8">
        <v>0.8</v>
      </c>
      <c r="V4352" s="9">
        <v>14</v>
      </c>
      <c r="W4352" s="8">
        <v>0.5</v>
      </c>
      <c r="X4352" s="8">
        <v>2.6999999999999993</v>
      </c>
      <c r="Y4352" s="8">
        <v>0.32000000000000028</v>
      </c>
      <c r="Z4352" s="8">
        <v>0.12999999999999989</v>
      </c>
      <c r="AA4352">
        <v>-8.0000000000000071E-2</v>
      </c>
      <c r="AF4352" t="s">
        <v>4406</v>
      </c>
      <c r="AG4352" t="s">
        <v>2883</v>
      </c>
      <c r="AH4352" t="s">
        <v>2884</v>
      </c>
      <c r="AI4352" t="s">
        <v>230</v>
      </c>
      <c r="AJ4352" s="7">
        <v>43830</v>
      </c>
      <c r="AK4352" t="s">
        <v>4888</v>
      </c>
      <c r="AL4352" t="s">
        <v>2885</v>
      </c>
      <c r="AM4352" t="s">
        <v>4362</v>
      </c>
      <c r="AN4352" t="s">
        <v>4920</v>
      </c>
      <c r="AO4352" t="str">
        <f>TEXT(A4352,"yyyy-mm-dd")</f>
        <v>2018-02-28</v>
      </c>
    </row>
    <row r="4353" spans="1:41">
      <c r="A4353" s="6" t="s">
        <v>4887</v>
      </c>
      <c r="B4353">
        <v>2018</v>
      </c>
      <c r="C4353">
        <v>2</v>
      </c>
      <c r="E4353" t="s">
        <v>112</v>
      </c>
      <c r="F4353" t="s">
        <v>113</v>
      </c>
      <c r="G4353" t="s">
        <v>83</v>
      </c>
      <c r="H4353" t="s">
        <v>3889</v>
      </c>
      <c r="I4353">
        <v>2018</v>
      </c>
      <c r="K4353" s="6">
        <v>43465</v>
      </c>
      <c r="L4353">
        <v>10</v>
      </c>
      <c r="N4353" t="s">
        <v>164</v>
      </c>
      <c r="O4353" s="8">
        <v>7.42</v>
      </c>
      <c r="P4353" s="8">
        <v>7.5</v>
      </c>
      <c r="Q4353" s="8">
        <v>7.24</v>
      </c>
      <c r="R4353" s="8">
        <v>7.67</v>
      </c>
      <c r="S4353" s="8">
        <v>5.5</v>
      </c>
      <c r="T4353" s="8">
        <v>8.25</v>
      </c>
      <c r="U4353" s="8">
        <v>0.53</v>
      </c>
      <c r="V4353" s="9">
        <v>24</v>
      </c>
      <c r="W4353" s="8">
        <v>0.42999999999999972</v>
      </c>
      <c r="X4353" s="8">
        <v>2.75</v>
      </c>
      <c r="Y4353" s="8">
        <v>-8.0000000000000071E-2</v>
      </c>
      <c r="Z4353" s="8">
        <v>9.9999999999999645E-2</v>
      </c>
      <c r="AA4353">
        <v>-0.1800000000000006</v>
      </c>
      <c r="AF4353" t="s">
        <v>3929</v>
      </c>
      <c r="AG4353" t="s">
        <v>115</v>
      </c>
      <c r="AH4353" t="s">
        <v>116</v>
      </c>
      <c r="AI4353" t="s">
        <v>117</v>
      </c>
      <c r="AJ4353" s="7">
        <v>43465</v>
      </c>
      <c r="AK4353" t="s">
        <v>4888</v>
      </c>
      <c r="AL4353" t="s">
        <v>118</v>
      </c>
      <c r="AM4353" t="s">
        <v>3891</v>
      </c>
      <c r="AN4353" t="s">
        <v>4916</v>
      </c>
      <c r="AO4353" t="str">
        <f>TEXT(A4353,"yyyy-mm-dd")</f>
        <v>2018-02-28</v>
      </c>
    </row>
    <row r="4354" spans="1:41">
      <c r="A4354" s="6" t="s">
        <v>4887</v>
      </c>
      <c r="B4354">
        <v>2018</v>
      </c>
      <c r="C4354">
        <v>2</v>
      </c>
      <c r="E4354" t="s">
        <v>2881</v>
      </c>
      <c r="F4354" t="s">
        <v>113</v>
      </c>
      <c r="G4354" t="s">
        <v>83</v>
      </c>
      <c r="H4354" t="s">
        <v>3889</v>
      </c>
      <c r="I4354">
        <v>2018</v>
      </c>
      <c r="K4354" s="6">
        <v>43465</v>
      </c>
      <c r="L4354">
        <v>10</v>
      </c>
      <c r="N4354" t="s">
        <v>164</v>
      </c>
      <c r="O4354" s="8">
        <v>7.8</v>
      </c>
      <c r="P4354" s="8">
        <v>7.75</v>
      </c>
      <c r="Q4354" s="8">
        <v>7.61</v>
      </c>
      <c r="R4354" s="8">
        <v>8.0299999999999994</v>
      </c>
      <c r="S4354" s="8">
        <v>7.2</v>
      </c>
      <c r="T4354" s="8">
        <v>8.77</v>
      </c>
      <c r="U4354" s="8">
        <v>0.41</v>
      </c>
      <c r="V4354" s="9">
        <v>18</v>
      </c>
      <c r="W4354" s="8">
        <v>0.41999999999999904</v>
      </c>
      <c r="X4354" s="8">
        <v>1.5699999999999994</v>
      </c>
      <c r="Y4354" s="8">
        <v>4.9999999999999822E-2</v>
      </c>
      <c r="Z4354" s="8">
        <v>0.20999999999999996</v>
      </c>
      <c r="AA4354">
        <v>-8.0000000000000959E-2</v>
      </c>
      <c r="AF4354" t="s">
        <v>3934</v>
      </c>
      <c r="AG4354" t="s">
        <v>2883</v>
      </c>
      <c r="AH4354" t="s">
        <v>2884</v>
      </c>
      <c r="AI4354" t="s">
        <v>117</v>
      </c>
      <c r="AJ4354" s="7">
        <v>43465</v>
      </c>
      <c r="AK4354" t="s">
        <v>4888</v>
      </c>
      <c r="AL4354" t="s">
        <v>2885</v>
      </c>
      <c r="AM4354" t="s">
        <v>3891</v>
      </c>
      <c r="AN4354" t="s">
        <v>4919</v>
      </c>
      <c r="AO4354" t="str">
        <f>TEXT(A4354,"yyyy-mm-dd")</f>
        <v>2018-02-28</v>
      </c>
    </row>
    <row r="4355" spans="1:41">
      <c r="A4355" s="6" t="s">
        <v>4925</v>
      </c>
      <c r="B4355">
        <v>2018</v>
      </c>
      <c r="C4355">
        <v>3</v>
      </c>
      <c r="E4355" t="s">
        <v>1907</v>
      </c>
      <c r="F4355" t="s">
        <v>1908</v>
      </c>
      <c r="G4355" t="s">
        <v>102</v>
      </c>
      <c r="H4355" t="s">
        <v>4949</v>
      </c>
      <c r="I4355">
        <v>2020</v>
      </c>
      <c r="J4355">
        <v>1</v>
      </c>
      <c r="K4355" s="6">
        <v>43921</v>
      </c>
      <c r="L4355">
        <v>24</v>
      </c>
      <c r="M4355">
        <v>8</v>
      </c>
      <c r="N4355" t="s">
        <v>368</v>
      </c>
      <c r="O4355" s="8">
        <v>6.65</v>
      </c>
      <c r="P4355" s="8">
        <v>6.5</v>
      </c>
      <c r="Q4355" s="8">
        <v>6</v>
      </c>
      <c r="R4355" s="8">
        <v>7.19</v>
      </c>
      <c r="S4355" s="8">
        <v>5</v>
      </c>
      <c r="T4355" s="8">
        <v>9</v>
      </c>
      <c r="U4355" s="8">
        <v>0.96</v>
      </c>
      <c r="V4355" s="9">
        <v>22</v>
      </c>
      <c r="W4355" s="8">
        <v>1.1900000000000004</v>
      </c>
      <c r="X4355" s="8">
        <v>4</v>
      </c>
      <c r="Y4355" s="8">
        <v>0.15000000000000036</v>
      </c>
      <c r="Z4355" s="8"/>
      <c r="AF4355" t="s">
        <v>4950</v>
      </c>
      <c r="AG4355" t="s">
        <v>1910</v>
      </c>
      <c r="AH4355" t="s">
        <v>1911</v>
      </c>
      <c r="AI4355" t="s">
        <v>1971</v>
      </c>
      <c r="AJ4355" s="7">
        <v>43921</v>
      </c>
      <c r="AK4355" t="s">
        <v>4926</v>
      </c>
      <c r="AL4355" t="s">
        <v>1908</v>
      </c>
      <c r="AM4355" t="s">
        <v>4951</v>
      </c>
      <c r="AN4355" t="s">
        <v>4952</v>
      </c>
      <c r="AO4355" t="str">
        <f>TEXT(A4355,"yyyy-mm-dd")</f>
        <v>2018-03-31</v>
      </c>
    </row>
    <row r="4356" spans="1:41">
      <c r="A4356" s="6" t="s">
        <v>4925</v>
      </c>
      <c r="B4356">
        <v>2018</v>
      </c>
      <c r="C4356">
        <v>3</v>
      </c>
      <c r="E4356" t="s">
        <v>1907</v>
      </c>
      <c r="F4356" t="s">
        <v>1908</v>
      </c>
      <c r="G4356" t="s">
        <v>102</v>
      </c>
      <c r="H4356" t="s">
        <v>4822</v>
      </c>
      <c r="I4356">
        <v>2019</v>
      </c>
      <c r="J4356">
        <v>4</v>
      </c>
      <c r="K4356" s="6">
        <v>43830</v>
      </c>
      <c r="L4356">
        <v>21</v>
      </c>
      <c r="M4356">
        <v>7</v>
      </c>
      <c r="N4356" t="s">
        <v>176</v>
      </c>
      <c r="O4356" s="8">
        <v>6.76</v>
      </c>
      <c r="P4356" s="8">
        <v>6.5</v>
      </c>
      <c r="Q4356" s="8">
        <v>6</v>
      </c>
      <c r="R4356" s="8">
        <v>7.25</v>
      </c>
      <c r="S4356" s="8">
        <v>5.5</v>
      </c>
      <c r="T4356" s="8">
        <v>9</v>
      </c>
      <c r="U4356" s="8">
        <v>0.86</v>
      </c>
      <c r="V4356" s="9">
        <v>29</v>
      </c>
      <c r="W4356" s="8">
        <v>1.25</v>
      </c>
      <c r="X4356" s="8">
        <v>3.5</v>
      </c>
      <c r="Y4356" s="8">
        <v>0.25999999999999979</v>
      </c>
      <c r="Z4356" s="8">
        <v>-0.5</v>
      </c>
      <c r="AA4356">
        <v>-0.25</v>
      </c>
      <c r="AF4356" t="s">
        <v>4834</v>
      </c>
      <c r="AG4356" t="s">
        <v>1910</v>
      </c>
      <c r="AH4356" t="s">
        <v>1911</v>
      </c>
      <c r="AI4356" t="s">
        <v>1944</v>
      </c>
      <c r="AJ4356" s="7">
        <v>43830</v>
      </c>
      <c r="AK4356" t="s">
        <v>4926</v>
      </c>
      <c r="AL4356" t="s">
        <v>1908</v>
      </c>
      <c r="AM4356" t="s">
        <v>4824</v>
      </c>
      <c r="AN4356" t="s">
        <v>4948</v>
      </c>
      <c r="AO4356" t="str">
        <f>TEXT(A4356,"yyyy-mm-dd")</f>
        <v>2018-03-31</v>
      </c>
    </row>
    <row r="4357" spans="1:41">
      <c r="A4357" s="6" t="s">
        <v>4925</v>
      </c>
      <c r="B4357">
        <v>2018</v>
      </c>
      <c r="C4357">
        <v>3</v>
      </c>
      <c r="E4357" t="s">
        <v>1907</v>
      </c>
      <c r="F4357" t="s">
        <v>1908</v>
      </c>
      <c r="G4357" t="s">
        <v>102</v>
      </c>
      <c r="H4357" t="s">
        <v>4716</v>
      </c>
      <c r="I4357">
        <v>2019</v>
      </c>
      <c r="J4357">
        <v>3</v>
      </c>
      <c r="K4357" s="6">
        <v>43738</v>
      </c>
      <c r="L4357">
        <v>18</v>
      </c>
      <c r="M4357">
        <v>6</v>
      </c>
      <c r="N4357" t="s">
        <v>206</v>
      </c>
      <c r="O4357" s="8">
        <v>6.9</v>
      </c>
      <c r="P4357" s="8">
        <v>6.75</v>
      </c>
      <c r="Q4357" s="8">
        <v>6.25</v>
      </c>
      <c r="R4357" s="8">
        <v>7.25</v>
      </c>
      <c r="S4357" s="8">
        <v>5.5</v>
      </c>
      <c r="T4357" s="8">
        <v>8.5</v>
      </c>
      <c r="U4357" s="8">
        <v>0.76</v>
      </c>
      <c r="V4357" s="9">
        <v>29</v>
      </c>
      <c r="W4357" s="8">
        <v>1</v>
      </c>
      <c r="X4357" s="8">
        <v>3</v>
      </c>
      <c r="Y4357" s="8">
        <v>0.15000000000000036</v>
      </c>
      <c r="Z4357" s="8">
        <v>-0.25</v>
      </c>
      <c r="AA4357">
        <v>-0.25</v>
      </c>
      <c r="AF4357" t="s">
        <v>4717</v>
      </c>
      <c r="AG4357" t="s">
        <v>1910</v>
      </c>
      <c r="AH4357" t="s">
        <v>1911</v>
      </c>
      <c r="AI4357" t="s">
        <v>1939</v>
      </c>
      <c r="AJ4357" s="7">
        <v>43738</v>
      </c>
      <c r="AK4357" t="s">
        <v>4926</v>
      </c>
      <c r="AL4357" t="s">
        <v>1908</v>
      </c>
      <c r="AM4357" t="s">
        <v>4718</v>
      </c>
      <c r="AN4357" t="s">
        <v>4947</v>
      </c>
      <c r="AO4357" t="str">
        <f>TEXT(A4357,"yyyy-mm-dd")</f>
        <v>2018-03-31</v>
      </c>
    </row>
    <row r="4358" spans="1:41">
      <c r="A4358" s="6" t="s">
        <v>4925</v>
      </c>
      <c r="B4358">
        <v>2018</v>
      </c>
      <c r="C4358">
        <v>3</v>
      </c>
      <c r="E4358" t="s">
        <v>1907</v>
      </c>
      <c r="F4358" t="s">
        <v>1908</v>
      </c>
      <c r="G4358" t="s">
        <v>102</v>
      </c>
      <c r="H4358" t="s">
        <v>4612</v>
      </c>
      <c r="I4358">
        <v>2019</v>
      </c>
      <c r="J4358">
        <v>2</v>
      </c>
      <c r="K4358" s="6">
        <v>43646</v>
      </c>
      <c r="L4358">
        <v>15</v>
      </c>
      <c r="M4358">
        <v>5</v>
      </c>
      <c r="N4358" t="s">
        <v>236</v>
      </c>
      <c r="O4358" s="8">
        <v>7.06</v>
      </c>
      <c r="P4358" s="8">
        <v>7</v>
      </c>
      <c r="Q4358" s="8">
        <v>6.5</v>
      </c>
      <c r="R4358" s="8">
        <v>7.5</v>
      </c>
      <c r="S4358" s="8">
        <v>5.5</v>
      </c>
      <c r="T4358" s="8">
        <v>8.25</v>
      </c>
      <c r="U4358" s="8">
        <v>0.68</v>
      </c>
      <c r="V4358" s="9">
        <v>29</v>
      </c>
      <c r="W4358" s="8">
        <v>1</v>
      </c>
      <c r="X4358" s="8">
        <v>2.75</v>
      </c>
      <c r="Y4358" s="8">
        <v>5.9999999999999609E-2</v>
      </c>
      <c r="Z4358" s="8">
        <v>-0.25</v>
      </c>
      <c r="AA4358">
        <v>0</v>
      </c>
      <c r="AF4358" t="s">
        <v>4613</v>
      </c>
      <c r="AG4358" t="s">
        <v>1910</v>
      </c>
      <c r="AH4358" t="s">
        <v>1911</v>
      </c>
      <c r="AI4358" t="s">
        <v>1934</v>
      </c>
      <c r="AJ4358" s="7">
        <v>43646</v>
      </c>
      <c r="AK4358" t="s">
        <v>4926</v>
      </c>
      <c r="AL4358" t="s">
        <v>1908</v>
      </c>
      <c r="AM4358" t="s">
        <v>4614</v>
      </c>
      <c r="AN4358" t="s">
        <v>4946</v>
      </c>
      <c r="AO4358" t="str">
        <f>TEXT(A4358,"yyyy-mm-dd")</f>
        <v>2018-03-31</v>
      </c>
    </row>
    <row r="4359" spans="1:41">
      <c r="A4359" s="6" t="s">
        <v>4925</v>
      </c>
      <c r="B4359">
        <v>2018</v>
      </c>
      <c r="C4359">
        <v>3</v>
      </c>
      <c r="E4359" t="s">
        <v>1907</v>
      </c>
      <c r="F4359" t="s">
        <v>1908</v>
      </c>
      <c r="G4359" t="s">
        <v>102</v>
      </c>
      <c r="H4359" t="s">
        <v>4502</v>
      </c>
      <c r="I4359">
        <v>2019</v>
      </c>
      <c r="J4359">
        <v>1</v>
      </c>
      <c r="K4359" s="6">
        <v>43555</v>
      </c>
      <c r="L4359">
        <v>12</v>
      </c>
      <c r="M4359">
        <v>4</v>
      </c>
      <c r="N4359" t="s">
        <v>261</v>
      </c>
      <c r="O4359" s="8">
        <v>7.29</v>
      </c>
      <c r="P4359" s="8">
        <v>7.25</v>
      </c>
      <c r="Q4359" s="8">
        <v>6.75</v>
      </c>
      <c r="R4359" s="8">
        <v>7.75</v>
      </c>
      <c r="S4359" s="8">
        <v>6</v>
      </c>
      <c r="T4359" s="8">
        <v>8.25</v>
      </c>
      <c r="U4359" s="8">
        <v>0.6</v>
      </c>
      <c r="V4359" s="9">
        <v>29</v>
      </c>
      <c r="W4359" s="8">
        <v>1</v>
      </c>
      <c r="X4359" s="8">
        <v>2.25</v>
      </c>
      <c r="Y4359" s="8">
        <v>4.0000000000000036E-2</v>
      </c>
      <c r="Z4359" s="8">
        <v>-0.25</v>
      </c>
      <c r="AA4359">
        <v>0.25</v>
      </c>
      <c r="AF4359" t="s">
        <v>4503</v>
      </c>
      <c r="AG4359" t="s">
        <v>1910</v>
      </c>
      <c r="AH4359" t="s">
        <v>1911</v>
      </c>
      <c r="AI4359" t="s">
        <v>1929</v>
      </c>
      <c r="AJ4359" s="7">
        <v>43555</v>
      </c>
      <c r="AK4359" t="s">
        <v>4926</v>
      </c>
      <c r="AL4359" t="s">
        <v>1908</v>
      </c>
      <c r="AM4359" t="s">
        <v>4504</v>
      </c>
      <c r="AN4359" t="s">
        <v>4945</v>
      </c>
      <c r="AO4359" t="str">
        <f>TEXT(A4359,"yyyy-mm-dd")</f>
        <v>2018-03-31</v>
      </c>
    </row>
    <row r="4360" spans="1:41">
      <c r="A4360" s="6" t="s">
        <v>4925</v>
      </c>
      <c r="B4360">
        <v>2018</v>
      </c>
      <c r="C4360">
        <v>3</v>
      </c>
      <c r="E4360" t="s">
        <v>1907</v>
      </c>
      <c r="F4360" t="s">
        <v>1908</v>
      </c>
      <c r="G4360" t="s">
        <v>102</v>
      </c>
      <c r="H4360" t="s">
        <v>4379</v>
      </c>
      <c r="I4360">
        <v>2018</v>
      </c>
      <c r="J4360">
        <v>4</v>
      </c>
      <c r="K4360" s="6">
        <v>43465</v>
      </c>
      <c r="L4360">
        <v>9</v>
      </c>
      <c r="M4360">
        <v>3</v>
      </c>
      <c r="N4360" t="s">
        <v>173</v>
      </c>
      <c r="O4360" s="8">
        <v>7.52</v>
      </c>
      <c r="P4360" s="8">
        <v>7.5</v>
      </c>
      <c r="Q4360" s="8">
        <v>7.25</v>
      </c>
      <c r="R4360" s="8">
        <v>7.75</v>
      </c>
      <c r="S4360" s="8">
        <v>6.5</v>
      </c>
      <c r="T4360" s="8">
        <v>8.25</v>
      </c>
      <c r="U4360" s="8">
        <v>0.44</v>
      </c>
      <c r="V4360" s="9">
        <v>31</v>
      </c>
      <c r="W4360" s="8">
        <v>0.5</v>
      </c>
      <c r="X4360" s="8">
        <v>1.75</v>
      </c>
      <c r="Y4360" s="8">
        <v>1.9999999999999574E-2</v>
      </c>
      <c r="Z4360" s="8">
        <v>0</v>
      </c>
      <c r="AA4360">
        <v>0</v>
      </c>
      <c r="AF4360" t="s">
        <v>4391</v>
      </c>
      <c r="AG4360" t="s">
        <v>1910</v>
      </c>
      <c r="AH4360" t="s">
        <v>1911</v>
      </c>
      <c r="AI4360" t="s">
        <v>1924</v>
      </c>
      <c r="AJ4360" s="7">
        <v>43465</v>
      </c>
      <c r="AK4360" t="s">
        <v>4926</v>
      </c>
      <c r="AL4360" t="s">
        <v>1908</v>
      </c>
      <c r="AM4360" t="s">
        <v>4381</v>
      </c>
      <c r="AN4360" t="s">
        <v>4944</v>
      </c>
      <c r="AO4360" t="str">
        <f>TEXT(A4360,"yyyy-mm-dd")</f>
        <v>2018-03-31</v>
      </c>
    </row>
    <row r="4361" spans="1:41">
      <c r="A4361" s="6" t="s">
        <v>4925</v>
      </c>
      <c r="B4361">
        <v>2018</v>
      </c>
      <c r="C4361">
        <v>3</v>
      </c>
      <c r="E4361" t="s">
        <v>1907</v>
      </c>
      <c r="F4361" t="s">
        <v>1908</v>
      </c>
      <c r="G4361" t="s">
        <v>102</v>
      </c>
      <c r="H4361" t="s">
        <v>4240</v>
      </c>
      <c r="I4361">
        <v>2018</v>
      </c>
      <c r="J4361">
        <v>3</v>
      </c>
      <c r="K4361" s="6">
        <v>43373</v>
      </c>
      <c r="L4361">
        <v>6</v>
      </c>
      <c r="M4361">
        <v>2</v>
      </c>
      <c r="N4361" t="s">
        <v>203</v>
      </c>
      <c r="O4361" s="8">
        <v>7.65</v>
      </c>
      <c r="P4361" s="8">
        <v>7.6</v>
      </c>
      <c r="Q4361" s="8">
        <v>7.5</v>
      </c>
      <c r="R4361" s="8">
        <v>7.75</v>
      </c>
      <c r="S4361" s="8">
        <v>7.25</v>
      </c>
      <c r="T4361" s="8">
        <v>8</v>
      </c>
      <c r="U4361" s="8">
        <v>0.23</v>
      </c>
      <c r="V4361" s="9">
        <v>31</v>
      </c>
      <c r="W4361" s="8">
        <v>0.25</v>
      </c>
      <c r="X4361" s="8">
        <v>0.75</v>
      </c>
      <c r="Y4361" s="8">
        <v>5.0000000000000711E-2</v>
      </c>
      <c r="Z4361" s="8">
        <v>-0.15000000000000036</v>
      </c>
      <c r="AA4361">
        <v>0</v>
      </c>
      <c r="AF4361" t="s">
        <v>4241</v>
      </c>
      <c r="AG4361" t="s">
        <v>1910</v>
      </c>
      <c r="AH4361" t="s">
        <v>1911</v>
      </c>
      <c r="AI4361" t="s">
        <v>1919</v>
      </c>
      <c r="AJ4361" s="7">
        <v>43373</v>
      </c>
      <c r="AK4361" t="s">
        <v>4926</v>
      </c>
      <c r="AL4361" t="s">
        <v>1908</v>
      </c>
      <c r="AM4361" t="s">
        <v>4242</v>
      </c>
      <c r="AN4361" t="s">
        <v>4943</v>
      </c>
      <c r="AO4361" t="str">
        <f>TEXT(A4361,"yyyy-mm-dd")</f>
        <v>2018-03-31</v>
      </c>
    </row>
    <row r="4362" spans="1:41">
      <c r="A4362" s="6" t="s">
        <v>4925</v>
      </c>
      <c r="B4362">
        <v>2018</v>
      </c>
      <c r="C4362">
        <v>3</v>
      </c>
      <c r="E4362" t="s">
        <v>1907</v>
      </c>
      <c r="F4362" t="s">
        <v>1908</v>
      </c>
      <c r="G4362" t="s">
        <v>102</v>
      </c>
      <c r="H4362" t="s">
        <v>4137</v>
      </c>
      <c r="I4362">
        <v>2018</v>
      </c>
      <c r="J4362">
        <v>2</v>
      </c>
      <c r="K4362" s="6">
        <v>43281</v>
      </c>
      <c r="L4362">
        <v>3</v>
      </c>
      <c r="M4362">
        <v>1</v>
      </c>
      <c r="N4362" t="s">
        <v>233</v>
      </c>
      <c r="O4362" s="8">
        <v>7.7</v>
      </c>
      <c r="P4362" s="8">
        <v>7.75</v>
      </c>
      <c r="Q4362" s="8">
        <v>7.5</v>
      </c>
      <c r="R4362" s="8">
        <v>7.75</v>
      </c>
      <c r="S4362" s="8">
        <v>7.5</v>
      </c>
      <c r="T4362" s="8">
        <v>8</v>
      </c>
      <c r="U4362" s="8">
        <v>0.16</v>
      </c>
      <c r="V4362" s="9">
        <v>31</v>
      </c>
      <c r="W4362" s="8">
        <v>0.25</v>
      </c>
      <c r="X4362" s="8">
        <v>0.5</v>
      </c>
      <c r="Y4362" s="8">
        <v>-4.9999999999999822E-2</v>
      </c>
      <c r="Z4362" s="8">
        <v>0</v>
      </c>
      <c r="AA4362">
        <v>0</v>
      </c>
      <c r="AF4362" t="s">
        <v>4138</v>
      </c>
      <c r="AG4362" t="s">
        <v>1910</v>
      </c>
      <c r="AH4362" t="s">
        <v>1911</v>
      </c>
      <c r="AI4362" t="s">
        <v>1915</v>
      </c>
      <c r="AJ4362" s="7">
        <v>43281</v>
      </c>
      <c r="AK4362" t="s">
        <v>4926</v>
      </c>
      <c r="AL4362" t="s">
        <v>1908</v>
      </c>
      <c r="AM4362" t="s">
        <v>4139</v>
      </c>
      <c r="AN4362" t="s">
        <v>4942</v>
      </c>
      <c r="AO4362" t="str">
        <f>TEXT(A4362,"yyyy-mm-dd")</f>
        <v>2018-03-31</v>
      </c>
    </row>
    <row r="4363" spans="1:41">
      <c r="A4363" s="6" t="s">
        <v>4925</v>
      </c>
      <c r="B4363">
        <v>2018</v>
      </c>
      <c r="C4363">
        <v>3</v>
      </c>
      <c r="E4363" t="s">
        <v>1907</v>
      </c>
      <c r="F4363" t="s">
        <v>1908</v>
      </c>
      <c r="G4363" t="s">
        <v>102</v>
      </c>
      <c r="H4363" t="s">
        <v>4030</v>
      </c>
      <c r="I4363">
        <v>2018</v>
      </c>
      <c r="J4363">
        <v>1</v>
      </c>
      <c r="K4363" s="6">
        <v>43190</v>
      </c>
      <c r="L4363">
        <v>0</v>
      </c>
      <c r="M4363">
        <v>0</v>
      </c>
      <c r="N4363" t="s">
        <v>178</v>
      </c>
      <c r="O4363" s="8">
        <v>7.51</v>
      </c>
      <c r="P4363" s="8">
        <v>7.5</v>
      </c>
      <c r="Q4363" s="8">
        <v>7.5</v>
      </c>
      <c r="R4363" s="8">
        <v>7.5</v>
      </c>
      <c r="S4363" s="8">
        <v>7.5</v>
      </c>
      <c r="T4363" s="8">
        <v>7.75</v>
      </c>
      <c r="U4363" s="8">
        <v>0.05</v>
      </c>
      <c r="V4363" s="9">
        <v>31</v>
      </c>
      <c r="W4363" s="8">
        <v>0</v>
      </c>
      <c r="X4363" s="8">
        <v>0.25</v>
      </c>
      <c r="Y4363" s="8">
        <v>9.9999999999997868E-3</v>
      </c>
      <c r="Z4363" s="8">
        <v>0</v>
      </c>
      <c r="AA4363">
        <v>0</v>
      </c>
      <c r="AF4363" t="s">
        <v>4031</v>
      </c>
      <c r="AG4363" t="s">
        <v>1910</v>
      </c>
      <c r="AH4363" t="s">
        <v>1911</v>
      </c>
      <c r="AI4363" t="s">
        <v>1912</v>
      </c>
      <c r="AJ4363" s="7">
        <v>43190</v>
      </c>
      <c r="AK4363" t="s">
        <v>4926</v>
      </c>
      <c r="AL4363" t="s">
        <v>1908</v>
      </c>
      <c r="AM4363" t="s">
        <v>4032</v>
      </c>
      <c r="AN4363" t="s">
        <v>4941</v>
      </c>
      <c r="AO4363" t="str">
        <f>TEXT(A4363,"yyyy-mm-dd")</f>
        <v>2018-03-31</v>
      </c>
    </row>
    <row r="4364" spans="1:41">
      <c r="A4364" s="6" t="s">
        <v>4925</v>
      </c>
      <c r="B4364">
        <v>2018</v>
      </c>
      <c r="C4364">
        <v>3</v>
      </c>
      <c r="E4364" t="s">
        <v>100</v>
      </c>
      <c r="F4364" t="s">
        <v>101</v>
      </c>
      <c r="G4364" t="s">
        <v>83</v>
      </c>
      <c r="H4364" t="s">
        <v>4803</v>
      </c>
      <c r="I4364">
        <v>2020</v>
      </c>
      <c r="K4364" s="6">
        <v>44196</v>
      </c>
      <c r="L4364">
        <v>33</v>
      </c>
      <c r="N4364" t="s">
        <v>810</v>
      </c>
      <c r="O4364" s="8">
        <v>2.42</v>
      </c>
      <c r="P4364" s="8">
        <v>2.5</v>
      </c>
      <c r="Q4364" s="8">
        <v>2.15</v>
      </c>
      <c r="R4364" s="8">
        <v>2.8</v>
      </c>
      <c r="S4364" s="8">
        <v>0.9</v>
      </c>
      <c r="T4364" s="8">
        <v>3.2</v>
      </c>
      <c r="U4364" s="8">
        <v>0.56000000000000005</v>
      </c>
      <c r="V4364" s="9">
        <v>23</v>
      </c>
      <c r="W4364" s="8">
        <v>0.64999999999999991</v>
      </c>
      <c r="X4364" s="8">
        <v>2.3000000000000003</v>
      </c>
      <c r="Y4364" s="8">
        <v>-8.0000000000000071E-2</v>
      </c>
      <c r="Z4364" s="8">
        <v>-0.10000000000000009</v>
      </c>
      <c r="AA4364">
        <v>0.25</v>
      </c>
      <c r="AF4364" t="s">
        <v>10255</v>
      </c>
      <c r="AG4364" t="s">
        <v>9655</v>
      </c>
      <c r="AH4364" t="s">
        <v>9656</v>
      </c>
      <c r="AI4364" t="s">
        <v>9708</v>
      </c>
      <c r="AJ4364" s="7">
        <v>44196</v>
      </c>
      <c r="AK4364" t="s">
        <v>4926</v>
      </c>
      <c r="AL4364" t="s">
        <v>109</v>
      </c>
      <c r="AM4364" t="s">
        <v>4805</v>
      </c>
      <c r="AN4364" t="s">
        <v>10259</v>
      </c>
    </row>
    <row r="4365" spans="1:41">
      <c r="A4365" s="6" t="s">
        <v>4925</v>
      </c>
      <c r="B4365">
        <v>2018</v>
      </c>
      <c r="C4365">
        <v>3</v>
      </c>
      <c r="E4365" t="s">
        <v>100</v>
      </c>
      <c r="F4365" t="s">
        <v>101</v>
      </c>
      <c r="G4365" t="s">
        <v>102</v>
      </c>
      <c r="H4365" t="s">
        <v>4822</v>
      </c>
      <c r="I4365">
        <v>2019</v>
      </c>
      <c r="J4365">
        <v>4</v>
      </c>
      <c r="K4365" s="6">
        <v>43830</v>
      </c>
      <c r="L4365">
        <v>21</v>
      </c>
      <c r="M4365">
        <v>7</v>
      </c>
      <c r="N4365" t="s">
        <v>176</v>
      </c>
      <c r="O4365" s="8">
        <v>2.4</v>
      </c>
      <c r="P4365" s="8">
        <v>2.4</v>
      </c>
      <c r="Q4365" s="8">
        <v>2.1</v>
      </c>
      <c r="R4365" s="8">
        <v>2.73</v>
      </c>
      <c r="S4365" s="8">
        <v>1.55</v>
      </c>
      <c r="T4365" s="8">
        <v>3.5</v>
      </c>
      <c r="U4365" s="8">
        <v>0.46</v>
      </c>
      <c r="V4365" s="9">
        <v>26</v>
      </c>
      <c r="W4365" s="8">
        <v>0.62999999999999989</v>
      </c>
      <c r="X4365" s="8">
        <v>1.95</v>
      </c>
      <c r="Y4365" s="8">
        <v>0</v>
      </c>
      <c r="Z4365" s="8">
        <v>0</v>
      </c>
      <c r="AA4365">
        <v>4.0000000000000036E-2</v>
      </c>
      <c r="AF4365" t="s">
        <v>4823</v>
      </c>
      <c r="AG4365" t="s">
        <v>106</v>
      </c>
      <c r="AH4365" t="s">
        <v>107</v>
      </c>
      <c r="AI4365" t="s">
        <v>2673</v>
      </c>
      <c r="AJ4365" s="7">
        <v>43830</v>
      </c>
      <c r="AK4365" t="s">
        <v>4926</v>
      </c>
      <c r="AL4365" t="s">
        <v>109</v>
      </c>
      <c r="AM4365" t="s">
        <v>4824</v>
      </c>
      <c r="AN4365" t="s">
        <v>4940</v>
      </c>
      <c r="AO4365" t="str">
        <f>TEXT(A4365,"yyyy-mm-dd")</f>
        <v>2018-03-31</v>
      </c>
    </row>
    <row r="4366" spans="1:41">
      <c r="A4366" s="6" t="s">
        <v>4925</v>
      </c>
      <c r="B4366">
        <v>2018</v>
      </c>
      <c r="C4366">
        <v>3</v>
      </c>
      <c r="E4366" t="s">
        <v>100</v>
      </c>
      <c r="F4366" t="s">
        <v>101</v>
      </c>
      <c r="G4366" t="s">
        <v>83</v>
      </c>
      <c r="H4366" t="s">
        <v>4360</v>
      </c>
      <c r="I4366">
        <v>2019</v>
      </c>
      <c r="K4366" s="6">
        <v>43830</v>
      </c>
      <c r="L4366">
        <v>21</v>
      </c>
      <c r="N4366" t="s">
        <v>176</v>
      </c>
      <c r="O4366" s="8">
        <v>2.34</v>
      </c>
      <c r="P4366" s="8">
        <v>2.33</v>
      </c>
      <c r="Q4366" s="8">
        <v>2</v>
      </c>
      <c r="R4366" s="8">
        <v>2.64</v>
      </c>
      <c r="S4366" s="8">
        <v>1.57</v>
      </c>
      <c r="T4366" s="8">
        <v>3</v>
      </c>
      <c r="U4366" s="8">
        <v>0.4</v>
      </c>
      <c r="V4366" s="9">
        <v>32</v>
      </c>
      <c r="W4366" s="8">
        <v>0.64000000000000012</v>
      </c>
      <c r="X4366" s="8">
        <v>1.43</v>
      </c>
      <c r="Y4366" s="8">
        <v>9.9999999999997868E-3</v>
      </c>
      <c r="Z4366" s="8">
        <v>-6.999999999999984E-2</v>
      </c>
      <c r="AA4366">
        <v>9.0000000000000302E-2</v>
      </c>
      <c r="AF4366" t="s">
        <v>10216</v>
      </c>
      <c r="AG4366" t="s">
        <v>9655</v>
      </c>
      <c r="AH4366" t="s">
        <v>9656</v>
      </c>
      <c r="AI4366" t="s">
        <v>9669</v>
      </c>
      <c r="AJ4366" s="7">
        <v>43830</v>
      </c>
      <c r="AK4366" t="s">
        <v>4926</v>
      </c>
      <c r="AL4366" t="s">
        <v>109</v>
      </c>
      <c r="AM4366" t="s">
        <v>4362</v>
      </c>
      <c r="AN4366" t="s">
        <v>10232</v>
      </c>
    </row>
    <row r="4367" spans="1:41">
      <c r="A4367" s="6" t="s">
        <v>4925</v>
      </c>
      <c r="B4367">
        <v>2018</v>
      </c>
      <c r="C4367">
        <v>3</v>
      </c>
      <c r="E4367" t="s">
        <v>100</v>
      </c>
      <c r="F4367" t="s">
        <v>101</v>
      </c>
      <c r="G4367" t="s">
        <v>102</v>
      </c>
      <c r="H4367" t="s">
        <v>4716</v>
      </c>
      <c r="I4367">
        <v>2019</v>
      </c>
      <c r="J4367">
        <v>3</v>
      </c>
      <c r="K4367" s="6">
        <v>43738</v>
      </c>
      <c r="L4367">
        <v>18</v>
      </c>
      <c r="M4367">
        <v>6</v>
      </c>
      <c r="N4367" t="s">
        <v>206</v>
      </c>
      <c r="O4367" s="8">
        <v>2.34</v>
      </c>
      <c r="P4367" s="8">
        <v>2.4</v>
      </c>
      <c r="Q4367" s="8">
        <v>2.0299999999999998</v>
      </c>
      <c r="R4367" s="8">
        <v>2.7</v>
      </c>
      <c r="S4367" s="8">
        <v>1.3</v>
      </c>
      <c r="T4367" s="8">
        <v>3</v>
      </c>
      <c r="U4367" s="8">
        <v>0.43</v>
      </c>
      <c r="V4367" s="9">
        <v>26</v>
      </c>
      <c r="W4367" s="8">
        <v>0.67000000000000037</v>
      </c>
      <c r="X4367" s="8">
        <v>1.7</v>
      </c>
      <c r="Y4367" s="8">
        <v>-6.0000000000000053E-2</v>
      </c>
      <c r="Z4367" s="8">
        <v>-0.10000000000000009</v>
      </c>
      <c r="AA4367">
        <v>4.4408920985006262E-16</v>
      </c>
      <c r="AF4367" t="s">
        <v>4820</v>
      </c>
      <c r="AG4367" t="s">
        <v>106</v>
      </c>
      <c r="AH4367" t="s">
        <v>107</v>
      </c>
      <c r="AI4367" t="s">
        <v>2670</v>
      </c>
      <c r="AJ4367" s="7">
        <v>43738</v>
      </c>
      <c r="AK4367" t="s">
        <v>4926</v>
      </c>
      <c r="AL4367" t="s">
        <v>109</v>
      </c>
      <c r="AM4367" t="s">
        <v>4718</v>
      </c>
      <c r="AN4367" t="s">
        <v>4939</v>
      </c>
      <c r="AO4367" t="str">
        <f>TEXT(A4367,"yyyy-mm-dd")</f>
        <v>2018-03-31</v>
      </c>
    </row>
    <row r="4368" spans="1:41">
      <c r="A4368" s="6" t="s">
        <v>4925</v>
      </c>
      <c r="B4368">
        <v>2018</v>
      </c>
      <c r="C4368">
        <v>3</v>
      </c>
      <c r="E4368" t="s">
        <v>100</v>
      </c>
      <c r="F4368" t="s">
        <v>101</v>
      </c>
      <c r="G4368" t="s">
        <v>102</v>
      </c>
      <c r="H4368" t="s">
        <v>4612</v>
      </c>
      <c r="I4368">
        <v>2019</v>
      </c>
      <c r="J4368">
        <v>2</v>
      </c>
      <c r="K4368" s="6">
        <v>43646</v>
      </c>
      <c r="L4368">
        <v>15</v>
      </c>
      <c r="M4368">
        <v>5</v>
      </c>
      <c r="N4368" t="s">
        <v>236</v>
      </c>
      <c r="O4368" s="8">
        <v>2.15</v>
      </c>
      <c r="P4368" s="8">
        <v>2.2000000000000002</v>
      </c>
      <c r="Q4368" s="8">
        <v>1.85</v>
      </c>
      <c r="R4368" s="8">
        <v>2.4500000000000002</v>
      </c>
      <c r="S4368" s="8">
        <v>1.1000000000000001</v>
      </c>
      <c r="T4368" s="8">
        <v>3.3</v>
      </c>
      <c r="U4368" s="8">
        <v>0.49</v>
      </c>
      <c r="V4368" s="9">
        <v>27</v>
      </c>
      <c r="W4368" s="8">
        <v>0.60000000000000009</v>
      </c>
      <c r="X4368" s="8">
        <v>2.1999999999999997</v>
      </c>
      <c r="Y4368" s="8">
        <v>-5.0000000000000266E-2</v>
      </c>
      <c r="Z4368" s="8">
        <v>-9.9999999999999645E-2</v>
      </c>
      <c r="AA4368">
        <v>0</v>
      </c>
      <c r="AF4368" t="s">
        <v>4818</v>
      </c>
      <c r="AG4368" t="s">
        <v>106</v>
      </c>
      <c r="AH4368" t="s">
        <v>107</v>
      </c>
      <c r="AI4368" t="s">
        <v>2667</v>
      </c>
      <c r="AJ4368" s="7">
        <v>43646</v>
      </c>
      <c r="AK4368" t="s">
        <v>4926</v>
      </c>
      <c r="AL4368" t="s">
        <v>109</v>
      </c>
      <c r="AM4368" t="s">
        <v>4614</v>
      </c>
      <c r="AN4368" t="s">
        <v>4938</v>
      </c>
      <c r="AO4368" t="str">
        <f>TEXT(A4368,"yyyy-mm-dd")</f>
        <v>2018-03-31</v>
      </c>
    </row>
    <row r="4369" spans="1:41">
      <c r="A4369" s="6" t="s">
        <v>4925</v>
      </c>
      <c r="B4369">
        <v>2018</v>
      </c>
      <c r="C4369">
        <v>3</v>
      </c>
      <c r="E4369" t="s">
        <v>100</v>
      </c>
      <c r="F4369" t="s">
        <v>101</v>
      </c>
      <c r="G4369" t="s">
        <v>102</v>
      </c>
      <c r="H4369" t="s">
        <v>4502</v>
      </c>
      <c r="I4369">
        <v>2019</v>
      </c>
      <c r="J4369">
        <v>1</v>
      </c>
      <c r="K4369" s="6">
        <v>43555</v>
      </c>
      <c r="L4369">
        <v>12</v>
      </c>
      <c r="M4369">
        <v>4</v>
      </c>
      <c r="N4369" t="s">
        <v>261</v>
      </c>
      <c r="O4369" s="8">
        <v>2.36</v>
      </c>
      <c r="P4369" s="8">
        <v>2.4</v>
      </c>
      <c r="Q4369" s="8">
        <v>2</v>
      </c>
      <c r="R4369" s="8">
        <v>2.6</v>
      </c>
      <c r="S4369" s="8">
        <v>1.5</v>
      </c>
      <c r="T4369" s="8">
        <v>3.34</v>
      </c>
      <c r="U4369" s="8">
        <v>0.46</v>
      </c>
      <c r="V4369" s="9">
        <v>27</v>
      </c>
      <c r="W4369" s="8">
        <v>0.60000000000000009</v>
      </c>
      <c r="X4369" s="8">
        <v>1.8399999999999999</v>
      </c>
      <c r="Y4369" s="8">
        <v>-4.0000000000000036E-2</v>
      </c>
      <c r="Z4369" s="8">
        <v>0</v>
      </c>
      <c r="AA4369">
        <v>-2.0000000000000018E-2</v>
      </c>
      <c r="AF4369" t="s">
        <v>4816</v>
      </c>
      <c r="AG4369" t="s">
        <v>106</v>
      </c>
      <c r="AH4369" t="s">
        <v>107</v>
      </c>
      <c r="AI4369" t="s">
        <v>502</v>
      </c>
      <c r="AJ4369" s="7">
        <v>43555</v>
      </c>
      <c r="AK4369" t="s">
        <v>4926</v>
      </c>
      <c r="AL4369" t="s">
        <v>109</v>
      </c>
      <c r="AM4369" t="s">
        <v>4504</v>
      </c>
      <c r="AN4369" t="s">
        <v>4937</v>
      </c>
      <c r="AO4369" t="str">
        <f>TEXT(A4369,"yyyy-mm-dd")</f>
        <v>2018-03-31</v>
      </c>
    </row>
    <row r="4370" spans="1:41">
      <c r="A4370" s="6" t="s">
        <v>4925</v>
      </c>
      <c r="B4370">
        <v>2018</v>
      </c>
      <c r="C4370">
        <v>3</v>
      </c>
      <c r="E4370" t="s">
        <v>100</v>
      </c>
      <c r="F4370" t="s">
        <v>101</v>
      </c>
      <c r="G4370" t="s">
        <v>102</v>
      </c>
      <c r="H4370" t="s">
        <v>4379</v>
      </c>
      <c r="I4370">
        <v>2018</v>
      </c>
      <c r="J4370">
        <v>4</v>
      </c>
      <c r="K4370" s="6">
        <v>43465</v>
      </c>
      <c r="L4370">
        <v>9</v>
      </c>
      <c r="M4370">
        <v>3</v>
      </c>
      <c r="N4370" t="s">
        <v>173</v>
      </c>
      <c r="O4370" s="8">
        <v>2.27</v>
      </c>
      <c r="P4370" s="8">
        <v>2.2999999999999998</v>
      </c>
      <c r="Q4370" s="8">
        <v>2.1</v>
      </c>
      <c r="R4370" s="8">
        <v>2.7</v>
      </c>
      <c r="S4370" s="8">
        <v>0.4</v>
      </c>
      <c r="T4370" s="8">
        <v>3.3</v>
      </c>
      <c r="U4370" s="8">
        <v>0.54</v>
      </c>
      <c r="V4370" s="9">
        <v>32</v>
      </c>
      <c r="W4370" s="8">
        <v>0.60000000000000009</v>
      </c>
      <c r="X4370" s="8">
        <v>2.9</v>
      </c>
      <c r="Y4370" s="8">
        <v>-2.9999999999999805E-2</v>
      </c>
      <c r="Z4370" s="8">
        <v>-0.10000000000000009</v>
      </c>
      <c r="AA4370">
        <v>0.10000000000000009</v>
      </c>
      <c r="AF4370" t="s">
        <v>4380</v>
      </c>
      <c r="AG4370" t="s">
        <v>106</v>
      </c>
      <c r="AH4370" t="s">
        <v>107</v>
      </c>
      <c r="AI4370" t="s">
        <v>497</v>
      </c>
      <c r="AJ4370" s="7">
        <v>43465</v>
      </c>
      <c r="AK4370" t="s">
        <v>4926</v>
      </c>
      <c r="AL4370" t="s">
        <v>109</v>
      </c>
      <c r="AM4370" t="s">
        <v>4381</v>
      </c>
      <c r="AN4370" t="s">
        <v>4936</v>
      </c>
      <c r="AO4370" t="str">
        <f>TEXT(A4370,"yyyy-mm-dd")</f>
        <v>2018-03-31</v>
      </c>
    </row>
    <row r="4371" spans="1:41">
      <c r="A4371" s="6" t="s">
        <v>4925</v>
      </c>
      <c r="B4371">
        <v>2018</v>
      </c>
      <c r="C4371">
        <v>3</v>
      </c>
      <c r="E4371" t="s">
        <v>100</v>
      </c>
      <c r="F4371" t="s">
        <v>101</v>
      </c>
      <c r="G4371" t="s">
        <v>83</v>
      </c>
      <c r="H4371" t="s">
        <v>3889</v>
      </c>
      <c r="I4371">
        <v>2018</v>
      </c>
      <c r="K4371" s="6">
        <v>43465</v>
      </c>
      <c r="L4371">
        <v>9</v>
      </c>
      <c r="N4371" t="s">
        <v>173</v>
      </c>
      <c r="O4371" s="8">
        <v>2.21</v>
      </c>
      <c r="P4371" s="8">
        <v>2.2999999999999998</v>
      </c>
      <c r="Q4371" s="8">
        <v>2.19</v>
      </c>
      <c r="R4371" s="8">
        <v>2.4</v>
      </c>
      <c r="S4371" s="8">
        <v>1.5</v>
      </c>
      <c r="T4371" s="8">
        <v>2.7</v>
      </c>
      <c r="U4371" s="8">
        <v>0.27</v>
      </c>
      <c r="V4371" s="9">
        <v>33</v>
      </c>
      <c r="W4371" s="8">
        <v>0.20999999999999996</v>
      </c>
      <c r="X4371" s="8">
        <v>1.2000000000000002</v>
      </c>
      <c r="Y4371" s="8">
        <v>-8.9999999999999858E-2</v>
      </c>
      <c r="Z4371" s="8">
        <v>0</v>
      </c>
      <c r="AA4371">
        <v>1.0000000000000231E-2</v>
      </c>
      <c r="AF4371" t="s">
        <v>10177</v>
      </c>
      <c r="AG4371" t="s">
        <v>9655</v>
      </c>
      <c r="AH4371" t="s">
        <v>9656</v>
      </c>
      <c r="AI4371" t="s">
        <v>9657</v>
      </c>
      <c r="AJ4371" s="7">
        <v>43465</v>
      </c>
      <c r="AK4371" t="s">
        <v>4926</v>
      </c>
      <c r="AL4371" t="s">
        <v>109</v>
      </c>
      <c r="AM4371" t="s">
        <v>3891</v>
      </c>
      <c r="AN4371" t="s">
        <v>10205</v>
      </c>
    </row>
    <row r="4372" spans="1:41">
      <c r="A4372" s="6" t="s">
        <v>4925</v>
      </c>
      <c r="B4372">
        <v>2018</v>
      </c>
      <c r="C4372">
        <v>3</v>
      </c>
      <c r="E4372" t="s">
        <v>100</v>
      </c>
      <c r="F4372" t="s">
        <v>101</v>
      </c>
      <c r="G4372" t="s">
        <v>102</v>
      </c>
      <c r="H4372" t="s">
        <v>4240</v>
      </c>
      <c r="I4372">
        <v>2018</v>
      </c>
      <c r="J4372">
        <v>3</v>
      </c>
      <c r="K4372" s="6">
        <v>43373</v>
      </c>
      <c r="L4372">
        <v>6</v>
      </c>
      <c r="M4372">
        <v>2</v>
      </c>
      <c r="N4372" t="s">
        <v>203</v>
      </c>
      <c r="O4372" s="8">
        <v>2.58</v>
      </c>
      <c r="P4372" s="8">
        <v>2.5</v>
      </c>
      <c r="Q4372" s="8">
        <v>2.4</v>
      </c>
      <c r="R4372" s="8">
        <v>2.79</v>
      </c>
      <c r="S4372" s="8">
        <v>1.6</v>
      </c>
      <c r="T4372" s="8">
        <v>3.34</v>
      </c>
      <c r="U4372" s="8">
        <v>0.36</v>
      </c>
      <c r="V4372" s="9">
        <v>32</v>
      </c>
      <c r="W4372" s="8">
        <v>0.39000000000000012</v>
      </c>
      <c r="X4372" s="8">
        <v>1.7399999999999998</v>
      </c>
      <c r="Y4372" s="8">
        <v>8.0000000000000071E-2</v>
      </c>
      <c r="Z4372" s="8">
        <v>0</v>
      </c>
      <c r="AA4372">
        <v>-9.9999999999997868E-3</v>
      </c>
      <c r="AF4372" t="s">
        <v>4377</v>
      </c>
      <c r="AG4372" t="s">
        <v>106</v>
      </c>
      <c r="AH4372" t="s">
        <v>107</v>
      </c>
      <c r="AI4372" t="s">
        <v>427</v>
      </c>
      <c r="AJ4372" s="7">
        <v>43373</v>
      </c>
      <c r="AK4372" t="s">
        <v>4926</v>
      </c>
      <c r="AL4372" t="s">
        <v>109</v>
      </c>
      <c r="AM4372" t="s">
        <v>4242</v>
      </c>
      <c r="AN4372" t="s">
        <v>4935</v>
      </c>
      <c r="AO4372" t="str">
        <f>TEXT(A4372,"yyyy-mm-dd")</f>
        <v>2018-03-31</v>
      </c>
    </row>
    <row r="4373" spans="1:41">
      <c r="A4373" s="6" t="s">
        <v>4925</v>
      </c>
      <c r="B4373">
        <v>2018</v>
      </c>
      <c r="C4373">
        <v>3</v>
      </c>
      <c r="E4373" t="s">
        <v>100</v>
      </c>
      <c r="F4373" t="s">
        <v>101</v>
      </c>
      <c r="G4373" t="s">
        <v>102</v>
      </c>
      <c r="H4373" t="s">
        <v>4137</v>
      </c>
      <c r="I4373">
        <v>2018</v>
      </c>
      <c r="J4373">
        <v>2</v>
      </c>
      <c r="K4373" s="6">
        <v>43281</v>
      </c>
      <c r="L4373">
        <v>3</v>
      </c>
      <c r="M4373">
        <v>1</v>
      </c>
      <c r="N4373" t="s">
        <v>233</v>
      </c>
      <c r="O4373" s="8">
        <v>2.4</v>
      </c>
      <c r="P4373" s="8">
        <v>2.4</v>
      </c>
      <c r="Q4373" s="8">
        <v>2.1</v>
      </c>
      <c r="R4373" s="8">
        <v>2.66</v>
      </c>
      <c r="S4373" s="8">
        <v>1.5</v>
      </c>
      <c r="T4373" s="8">
        <v>4.0999999999999996</v>
      </c>
      <c r="U4373" s="8">
        <v>0.52</v>
      </c>
      <c r="V4373" s="9">
        <v>32</v>
      </c>
      <c r="W4373" s="8">
        <v>0.56000000000000005</v>
      </c>
      <c r="X4373" s="8">
        <v>2.5999999999999996</v>
      </c>
      <c r="Y4373" s="8">
        <v>0</v>
      </c>
      <c r="Z4373" s="8">
        <v>0.10000000000000009</v>
      </c>
      <c r="AA4373">
        <v>1.0000000000000231E-2</v>
      </c>
      <c r="AF4373" t="s">
        <v>4375</v>
      </c>
      <c r="AG4373" t="s">
        <v>106</v>
      </c>
      <c r="AH4373" t="s">
        <v>107</v>
      </c>
      <c r="AI4373" t="s">
        <v>340</v>
      </c>
      <c r="AJ4373" s="7">
        <v>43281</v>
      </c>
      <c r="AK4373" t="s">
        <v>4926</v>
      </c>
      <c r="AL4373" t="s">
        <v>109</v>
      </c>
      <c r="AM4373" t="s">
        <v>4139</v>
      </c>
      <c r="AN4373" t="s">
        <v>4934</v>
      </c>
      <c r="AO4373" t="str">
        <f>TEXT(A4373,"yyyy-mm-dd")</f>
        <v>2018-03-31</v>
      </c>
    </row>
    <row r="4374" spans="1:41">
      <c r="A4374" s="6" t="s">
        <v>4925</v>
      </c>
      <c r="B4374">
        <v>2018</v>
      </c>
      <c r="C4374">
        <v>3</v>
      </c>
      <c r="E4374" t="s">
        <v>100</v>
      </c>
      <c r="F4374" t="s">
        <v>101</v>
      </c>
      <c r="G4374" t="s">
        <v>102</v>
      </c>
      <c r="H4374" t="s">
        <v>4030</v>
      </c>
      <c r="I4374">
        <v>2018</v>
      </c>
      <c r="J4374">
        <v>1</v>
      </c>
      <c r="K4374" s="6">
        <v>43190</v>
      </c>
      <c r="L4374">
        <v>0</v>
      </c>
      <c r="M4374">
        <v>0</v>
      </c>
      <c r="N4374" t="s">
        <v>178</v>
      </c>
      <c r="O4374" s="8">
        <v>1.66</v>
      </c>
      <c r="P4374" s="8">
        <v>1.65</v>
      </c>
      <c r="Q4374" s="8">
        <v>1.37</v>
      </c>
      <c r="R4374" s="8">
        <v>2</v>
      </c>
      <c r="S4374" s="8">
        <v>0.8</v>
      </c>
      <c r="T4374" s="8">
        <v>2.5</v>
      </c>
      <c r="U4374" s="8">
        <v>0.4</v>
      </c>
      <c r="V4374" s="9">
        <v>32</v>
      </c>
      <c r="W4374" s="8">
        <v>0.62999999999999989</v>
      </c>
      <c r="X4374" s="8">
        <v>1.7</v>
      </c>
      <c r="Y4374" s="8">
        <v>1.0000000000000009E-2</v>
      </c>
      <c r="Z4374" s="8">
        <v>-0.15000000000000013</v>
      </c>
      <c r="AA4374">
        <v>-8.0000000000000071E-2</v>
      </c>
      <c r="AF4374" t="s">
        <v>4373</v>
      </c>
      <c r="AG4374" t="s">
        <v>106</v>
      </c>
      <c r="AH4374" t="s">
        <v>107</v>
      </c>
      <c r="AI4374" t="s">
        <v>108</v>
      </c>
      <c r="AJ4374" s="7">
        <v>43190</v>
      </c>
      <c r="AK4374" t="s">
        <v>4926</v>
      </c>
      <c r="AL4374" t="s">
        <v>109</v>
      </c>
      <c r="AM4374" t="s">
        <v>4032</v>
      </c>
      <c r="AN4374" t="s">
        <v>4933</v>
      </c>
      <c r="AO4374" t="str">
        <f>TEXT(A4374,"yyyy-mm-dd")</f>
        <v>2018-03-31</v>
      </c>
    </row>
    <row r="4375" spans="1:41">
      <c r="A4375" s="6" t="s">
        <v>4925</v>
      </c>
      <c r="B4375">
        <v>2018</v>
      </c>
      <c r="C4375">
        <v>3</v>
      </c>
      <c r="E4375" t="s">
        <v>2685</v>
      </c>
      <c r="F4375" t="s">
        <v>101</v>
      </c>
      <c r="G4375" t="s">
        <v>774</v>
      </c>
      <c r="H4375" t="s">
        <v>2686</v>
      </c>
      <c r="K4375" s="6"/>
      <c r="O4375" s="8">
        <v>2.58</v>
      </c>
      <c r="P4375" s="8">
        <v>2.5</v>
      </c>
      <c r="Q4375" s="8">
        <v>2.33</v>
      </c>
      <c r="R4375" s="8">
        <v>2.7</v>
      </c>
      <c r="S4375" s="8">
        <v>2.1</v>
      </c>
      <c r="T4375" s="8">
        <v>3.2</v>
      </c>
      <c r="U4375" s="8">
        <v>0.33</v>
      </c>
      <c r="V4375" s="9">
        <v>22</v>
      </c>
      <c r="W4375" s="8">
        <v>0.37000000000000011</v>
      </c>
      <c r="X4375" s="8">
        <v>1.1000000000000001</v>
      </c>
      <c r="Y4375" s="8">
        <v>8.0000000000000071E-2</v>
      </c>
      <c r="Z4375" s="8">
        <v>-0.14999999999999991</v>
      </c>
      <c r="AA4375">
        <v>-4.9999999999999822E-2</v>
      </c>
      <c r="AF4375" t="s">
        <v>2687</v>
      </c>
      <c r="AG4375" t="s">
        <v>2688</v>
      </c>
      <c r="AH4375" t="s">
        <v>2689</v>
      </c>
      <c r="AI4375" t="s">
        <v>2690</v>
      </c>
      <c r="AJ4375" s="7"/>
      <c r="AK4375" t="s">
        <v>4926</v>
      </c>
      <c r="AL4375" t="s">
        <v>109</v>
      </c>
      <c r="AM4375" t="s">
        <v>2686</v>
      </c>
      <c r="AN4375" t="s">
        <v>4957</v>
      </c>
      <c r="AO4375" t="str">
        <f>TEXT(A4375,"yyyy-mm-dd")</f>
        <v>2018-03-31</v>
      </c>
    </row>
    <row r="4376" spans="1:41">
      <c r="A4376" s="6" t="s">
        <v>4925</v>
      </c>
      <c r="B4376">
        <v>2018</v>
      </c>
      <c r="C4376">
        <v>3</v>
      </c>
      <c r="E4376" t="s">
        <v>81</v>
      </c>
      <c r="F4376" t="s">
        <v>82</v>
      </c>
      <c r="G4376" t="s">
        <v>83</v>
      </c>
      <c r="H4376" t="s">
        <v>4803</v>
      </c>
      <c r="I4376">
        <v>2020</v>
      </c>
      <c r="K4376" s="6">
        <v>44196</v>
      </c>
      <c r="L4376">
        <v>33</v>
      </c>
      <c r="N4376" t="s">
        <v>810</v>
      </c>
      <c r="O4376" s="8">
        <v>3.61</v>
      </c>
      <c r="P4376" s="8">
        <v>3.5</v>
      </c>
      <c r="Q4376" s="8">
        <v>3.3</v>
      </c>
      <c r="R4376" s="8">
        <v>3.55</v>
      </c>
      <c r="S4376" s="8">
        <v>3</v>
      </c>
      <c r="T4376" s="8">
        <v>7.04</v>
      </c>
      <c r="U4376" s="8">
        <v>0.75</v>
      </c>
      <c r="V4376" s="9">
        <v>28</v>
      </c>
      <c r="W4376" s="8">
        <v>0.25</v>
      </c>
      <c r="X4376" s="8">
        <v>4.04</v>
      </c>
      <c r="Y4376" s="8">
        <v>0.10999999999999988</v>
      </c>
      <c r="Z4376" s="8">
        <v>0</v>
      </c>
      <c r="AA4376">
        <v>-1.0000000000000231E-2</v>
      </c>
      <c r="AF4376" t="s">
        <v>4804</v>
      </c>
      <c r="AG4376" t="s">
        <v>87</v>
      </c>
      <c r="AH4376" t="s">
        <v>88</v>
      </c>
      <c r="AI4376" t="s">
        <v>359</v>
      </c>
      <c r="AJ4376" s="7">
        <v>44196</v>
      </c>
      <c r="AK4376" t="s">
        <v>4926</v>
      </c>
      <c r="AL4376" t="s">
        <v>91</v>
      </c>
      <c r="AM4376" t="s">
        <v>4805</v>
      </c>
      <c r="AN4376" t="s">
        <v>4929</v>
      </c>
      <c r="AO4376" t="str">
        <f>TEXT(A4376,"yyyy-mm-dd")</f>
        <v>2018-03-31</v>
      </c>
    </row>
    <row r="4377" spans="1:41">
      <c r="A4377" s="6" t="s">
        <v>4925</v>
      </c>
      <c r="B4377">
        <v>2018</v>
      </c>
      <c r="C4377">
        <v>3</v>
      </c>
      <c r="E4377" t="s">
        <v>392</v>
      </c>
      <c r="F4377" t="s">
        <v>82</v>
      </c>
      <c r="G4377" t="s">
        <v>83</v>
      </c>
      <c r="H4377" t="s">
        <v>4803</v>
      </c>
      <c r="I4377">
        <v>2020</v>
      </c>
      <c r="K4377" s="6">
        <v>44196</v>
      </c>
      <c r="L4377">
        <v>33</v>
      </c>
      <c r="N4377" t="s">
        <v>810</v>
      </c>
      <c r="O4377" s="8">
        <v>3.44</v>
      </c>
      <c r="P4377" s="8">
        <v>3.3</v>
      </c>
      <c r="Q4377" s="8">
        <v>3.2</v>
      </c>
      <c r="R4377" s="8">
        <v>3.5</v>
      </c>
      <c r="S4377" s="8">
        <v>2.38</v>
      </c>
      <c r="T4377" s="8">
        <v>5.81</v>
      </c>
      <c r="U4377" s="8">
        <v>0.65</v>
      </c>
      <c r="V4377" s="9">
        <v>25</v>
      </c>
      <c r="W4377" s="8">
        <v>0.29999999999999982</v>
      </c>
      <c r="X4377" s="8">
        <v>3.4299999999999997</v>
      </c>
      <c r="Y4377" s="8">
        <v>0.14000000000000012</v>
      </c>
      <c r="Z4377" s="8">
        <v>-5.0000000000000266E-2</v>
      </c>
      <c r="AA4377">
        <v>-9.9999999999997868E-3</v>
      </c>
      <c r="AF4377" t="s">
        <v>4804</v>
      </c>
      <c r="AG4377" t="s">
        <v>87</v>
      </c>
      <c r="AH4377" t="s">
        <v>88</v>
      </c>
      <c r="AI4377" t="s">
        <v>359</v>
      </c>
      <c r="AJ4377" s="7">
        <v>44196</v>
      </c>
      <c r="AK4377" t="s">
        <v>4926</v>
      </c>
      <c r="AL4377" t="s">
        <v>393</v>
      </c>
      <c r="AM4377" t="s">
        <v>4805</v>
      </c>
      <c r="AN4377" t="s">
        <v>4932</v>
      </c>
      <c r="AO4377" t="str">
        <f>TEXT(A4377,"yyyy-mm-dd")</f>
        <v>2018-03-31</v>
      </c>
    </row>
    <row r="4378" spans="1:41">
      <c r="A4378" s="6" t="s">
        <v>4925</v>
      </c>
      <c r="B4378">
        <v>2018</v>
      </c>
      <c r="C4378">
        <v>3</v>
      </c>
      <c r="E4378" t="s">
        <v>81</v>
      </c>
      <c r="F4378" t="s">
        <v>82</v>
      </c>
      <c r="G4378" t="s">
        <v>83</v>
      </c>
      <c r="H4378" t="s">
        <v>4360</v>
      </c>
      <c r="I4378">
        <v>2019</v>
      </c>
      <c r="K4378" s="6">
        <v>43830</v>
      </c>
      <c r="L4378">
        <v>21</v>
      </c>
      <c r="N4378" t="s">
        <v>176</v>
      </c>
      <c r="O4378" s="8">
        <v>3.67</v>
      </c>
      <c r="P4378" s="8">
        <v>3.6</v>
      </c>
      <c r="Q4378" s="8">
        <v>3.5</v>
      </c>
      <c r="R4378" s="8">
        <v>3.8</v>
      </c>
      <c r="S4378" s="8">
        <v>3</v>
      </c>
      <c r="T4378" s="8">
        <v>5.23</v>
      </c>
      <c r="U4378" s="8">
        <v>0.41</v>
      </c>
      <c r="V4378" s="9">
        <v>34</v>
      </c>
      <c r="W4378" s="8">
        <v>0.29999999999999982</v>
      </c>
      <c r="X4378" s="8">
        <v>2.2300000000000004</v>
      </c>
      <c r="Y4378" s="8">
        <v>6.999999999999984E-2</v>
      </c>
      <c r="Z4378" s="8">
        <v>2.0000000000000018E-2</v>
      </c>
      <c r="AA4378">
        <v>-1.0000000000000231E-2</v>
      </c>
      <c r="AF4378" t="s">
        <v>4361</v>
      </c>
      <c r="AG4378" t="s">
        <v>87</v>
      </c>
      <c r="AH4378" t="s">
        <v>88</v>
      </c>
      <c r="AI4378" t="s">
        <v>97</v>
      </c>
      <c r="AJ4378" s="7">
        <v>43830</v>
      </c>
      <c r="AK4378" t="s">
        <v>4926</v>
      </c>
      <c r="AL4378" t="s">
        <v>91</v>
      </c>
      <c r="AM4378" t="s">
        <v>4362</v>
      </c>
      <c r="AN4378" t="s">
        <v>4928</v>
      </c>
      <c r="AO4378" t="str">
        <f>TEXT(A4378,"yyyy-mm-dd")</f>
        <v>2018-03-31</v>
      </c>
    </row>
    <row r="4379" spans="1:41">
      <c r="A4379" s="6" t="s">
        <v>4925</v>
      </c>
      <c r="B4379">
        <v>2018</v>
      </c>
      <c r="C4379">
        <v>3</v>
      </c>
      <c r="E4379" t="s">
        <v>392</v>
      </c>
      <c r="F4379" t="s">
        <v>82</v>
      </c>
      <c r="G4379" t="s">
        <v>83</v>
      </c>
      <c r="H4379" t="s">
        <v>4360</v>
      </c>
      <c r="I4379">
        <v>2019</v>
      </c>
      <c r="K4379" s="6">
        <v>43830</v>
      </c>
      <c r="L4379">
        <v>21</v>
      </c>
      <c r="N4379" t="s">
        <v>176</v>
      </c>
      <c r="O4379" s="8">
        <v>3.42</v>
      </c>
      <c r="P4379" s="8">
        <v>3.4</v>
      </c>
      <c r="Q4379" s="8">
        <v>3.29</v>
      </c>
      <c r="R4379" s="8">
        <v>3.55</v>
      </c>
      <c r="S4379" s="8">
        <v>2.72</v>
      </c>
      <c r="T4379" s="8">
        <v>4.43</v>
      </c>
      <c r="U4379" s="8">
        <v>0.36</v>
      </c>
      <c r="V4379" s="9">
        <v>31</v>
      </c>
      <c r="W4379" s="8">
        <v>0.25999999999999979</v>
      </c>
      <c r="X4379" s="8">
        <v>1.7099999999999995</v>
      </c>
      <c r="Y4379" s="8">
        <v>2.0000000000000018E-2</v>
      </c>
      <c r="Z4379" s="8">
        <v>4.0000000000000036E-2</v>
      </c>
      <c r="AA4379">
        <v>4.9999999999999822E-2</v>
      </c>
      <c r="AF4379" t="s">
        <v>4361</v>
      </c>
      <c r="AG4379" t="s">
        <v>87</v>
      </c>
      <c r="AH4379" t="s">
        <v>88</v>
      </c>
      <c r="AI4379" t="s">
        <v>97</v>
      </c>
      <c r="AJ4379" s="7">
        <v>43830</v>
      </c>
      <c r="AK4379" t="s">
        <v>4926</v>
      </c>
      <c r="AL4379" t="s">
        <v>393</v>
      </c>
      <c r="AM4379" t="s">
        <v>4362</v>
      </c>
      <c r="AN4379" t="s">
        <v>4931</v>
      </c>
      <c r="AO4379" t="str">
        <f>TEXT(A4379,"yyyy-mm-dd")</f>
        <v>2018-03-31</v>
      </c>
    </row>
    <row r="4380" spans="1:41">
      <c r="A4380" s="6" t="s">
        <v>4925</v>
      </c>
      <c r="B4380">
        <v>2018</v>
      </c>
      <c r="C4380">
        <v>3</v>
      </c>
      <c r="E4380" t="s">
        <v>81</v>
      </c>
      <c r="F4380" t="s">
        <v>82</v>
      </c>
      <c r="G4380" t="s">
        <v>83</v>
      </c>
      <c r="H4380" t="s">
        <v>3889</v>
      </c>
      <c r="I4380">
        <v>2018</v>
      </c>
      <c r="K4380" s="6">
        <v>43465</v>
      </c>
      <c r="L4380">
        <v>9</v>
      </c>
      <c r="N4380" t="s">
        <v>173</v>
      </c>
      <c r="O4380" s="8">
        <v>4.07</v>
      </c>
      <c r="P4380" s="8">
        <v>4.09</v>
      </c>
      <c r="Q4380" s="8">
        <v>3.86</v>
      </c>
      <c r="R4380" s="8">
        <v>4.25</v>
      </c>
      <c r="S4380" s="8">
        <v>3.3</v>
      </c>
      <c r="T4380" s="8">
        <v>5.0999999999999996</v>
      </c>
      <c r="U4380" s="8">
        <v>0.35</v>
      </c>
      <c r="V4380" s="9">
        <v>35</v>
      </c>
      <c r="W4380" s="8">
        <v>0.39000000000000012</v>
      </c>
      <c r="X4380" s="8">
        <v>1.7999999999999998</v>
      </c>
      <c r="Y4380" s="8">
        <v>-1.9999999999999574E-2</v>
      </c>
      <c r="Z4380" s="8">
        <v>-4.0000000000000036E-2</v>
      </c>
      <c r="AA4380">
        <v>-7.9999999999999627E-2</v>
      </c>
      <c r="AF4380" t="s">
        <v>3890</v>
      </c>
      <c r="AG4380" t="s">
        <v>87</v>
      </c>
      <c r="AH4380" t="s">
        <v>88</v>
      </c>
      <c r="AI4380" t="s">
        <v>89</v>
      </c>
      <c r="AJ4380" s="7">
        <v>43465</v>
      </c>
      <c r="AK4380" t="s">
        <v>4926</v>
      </c>
      <c r="AL4380" t="s">
        <v>91</v>
      </c>
      <c r="AM4380" t="s">
        <v>3891</v>
      </c>
      <c r="AN4380" t="s">
        <v>4927</v>
      </c>
      <c r="AO4380" t="str">
        <f>TEXT(A4380,"yyyy-mm-dd")</f>
        <v>2018-03-31</v>
      </c>
    </row>
    <row r="4381" spans="1:41">
      <c r="A4381" s="6" t="s">
        <v>4925</v>
      </c>
      <c r="B4381">
        <v>2018</v>
      </c>
      <c r="C4381">
        <v>3</v>
      </c>
      <c r="E4381" t="s">
        <v>392</v>
      </c>
      <c r="F4381" t="s">
        <v>82</v>
      </c>
      <c r="G4381" t="s">
        <v>83</v>
      </c>
      <c r="H4381" t="s">
        <v>3889</v>
      </c>
      <c r="I4381">
        <v>2018</v>
      </c>
      <c r="K4381" s="6">
        <v>43465</v>
      </c>
      <c r="L4381">
        <v>9</v>
      </c>
      <c r="N4381" t="s">
        <v>173</v>
      </c>
      <c r="O4381" s="8">
        <v>3.66</v>
      </c>
      <c r="P4381" s="8">
        <v>3.68</v>
      </c>
      <c r="Q4381" s="8">
        <v>3.41</v>
      </c>
      <c r="R4381" s="8">
        <v>3.8</v>
      </c>
      <c r="S4381" s="8">
        <v>3.1</v>
      </c>
      <c r="T4381" s="8">
        <v>4.3</v>
      </c>
      <c r="U4381" s="8">
        <v>0.31</v>
      </c>
      <c r="V4381" s="9">
        <v>31</v>
      </c>
      <c r="W4381" s="8">
        <v>0.38999999999999968</v>
      </c>
      <c r="X4381" s="8">
        <v>1.1999999999999997</v>
      </c>
      <c r="Y4381" s="8">
        <v>-2.0000000000000018E-2</v>
      </c>
      <c r="Z4381" s="8">
        <v>8.0000000000000071E-2</v>
      </c>
      <c r="AA4381">
        <v>-5.0000000000000266E-2</v>
      </c>
      <c r="AF4381" t="s">
        <v>3890</v>
      </c>
      <c r="AG4381" t="s">
        <v>87</v>
      </c>
      <c r="AH4381" t="s">
        <v>88</v>
      </c>
      <c r="AI4381" t="s">
        <v>89</v>
      </c>
      <c r="AJ4381" s="7">
        <v>43465</v>
      </c>
      <c r="AK4381" t="s">
        <v>4926</v>
      </c>
      <c r="AL4381" t="s">
        <v>393</v>
      </c>
      <c r="AM4381" t="s">
        <v>3891</v>
      </c>
      <c r="AN4381" t="s">
        <v>4930</v>
      </c>
      <c r="AO4381" t="str">
        <f>TEXT(A4381,"yyyy-mm-dd")</f>
        <v>2018-03-31</v>
      </c>
    </row>
    <row r="4382" spans="1:41">
      <c r="A4382" s="6" t="s">
        <v>4925</v>
      </c>
      <c r="B4382">
        <v>2018</v>
      </c>
      <c r="C4382">
        <v>3</v>
      </c>
      <c r="E4382" t="s">
        <v>81</v>
      </c>
      <c r="F4382" t="s">
        <v>82</v>
      </c>
      <c r="G4382" t="s">
        <v>774</v>
      </c>
      <c r="H4382" t="s">
        <v>775</v>
      </c>
      <c r="K4382" s="6"/>
      <c r="O4382" s="8">
        <v>3.62</v>
      </c>
      <c r="P4382" s="8">
        <v>3.5</v>
      </c>
      <c r="Q4382" s="8">
        <v>3.3</v>
      </c>
      <c r="R4382" s="8">
        <v>3.6</v>
      </c>
      <c r="S4382" s="8">
        <v>3</v>
      </c>
      <c r="T4382" s="8">
        <v>6.2</v>
      </c>
      <c r="U4382" s="8">
        <v>0.63</v>
      </c>
      <c r="V4382" s="9">
        <v>30</v>
      </c>
      <c r="W4382" s="8">
        <v>0.30000000000000027</v>
      </c>
      <c r="X4382" s="8">
        <v>3.2</v>
      </c>
      <c r="Y4382" s="8">
        <v>0.12000000000000011</v>
      </c>
      <c r="Z4382" s="8">
        <v>0</v>
      </c>
      <c r="AA4382">
        <v>0</v>
      </c>
      <c r="AF4382" t="s">
        <v>776</v>
      </c>
      <c r="AG4382" t="s">
        <v>777</v>
      </c>
      <c r="AH4382" t="s">
        <v>778</v>
      </c>
      <c r="AI4382" t="s">
        <v>779</v>
      </c>
      <c r="AJ4382" s="7"/>
      <c r="AK4382" t="s">
        <v>4926</v>
      </c>
      <c r="AL4382" t="s">
        <v>91</v>
      </c>
      <c r="AM4382" t="s">
        <v>775</v>
      </c>
      <c r="AN4382" t="s">
        <v>4953</v>
      </c>
      <c r="AO4382" t="str">
        <f>TEXT(A4382,"yyyy-mm-dd")</f>
        <v>2018-03-31</v>
      </c>
    </row>
    <row r="4383" spans="1:41">
      <c r="A4383" s="6" t="s">
        <v>4925</v>
      </c>
      <c r="B4383">
        <v>2018</v>
      </c>
      <c r="C4383">
        <v>3</v>
      </c>
      <c r="E4383" t="s">
        <v>81</v>
      </c>
      <c r="F4383" t="s">
        <v>82</v>
      </c>
      <c r="G4383" t="s">
        <v>774</v>
      </c>
      <c r="H4383" t="s">
        <v>1536</v>
      </c>
      <c r="K4383" s="6"/>
      <c r="O4383" s="8">
        <v>3.55</v>
      </c>
      <c r="P4383" s="8">
        <v>3.49</v>
      </c>
      <c r="Q4383" s="8">
        <v>3.3</v>
      </c>
      <c r="R4383" s="8">
        <v>3.53</v>
      </c>
      <c r="S4383" s="8">
        <v>3</v>
      </c>
      <c r="T4383" s="8">
        <v>5.8</v>
      </c>
      <c r="U4383" s="8">
        <v>0.54</v>
      </c>
      <c r="V4383" s="9">
        <v>28</v>
      </c>
      <c r="W4383" s="8">
        <v>0.22999999999999998</v>
      </c>
      <c r="X4383" s="8">
        <v>2.8</v>
      </c>
      <c r="Y4383" s="8">
        <v>5.9999999999999609E-2</v>
      </c>
      <c r="Z4383" s="8">
        <v>5.0000000000000266E-2</v>
      </c>
      <c r="AA4383">
        <v>-0.10999999999999988</v>
      </c>
      <c r="AF4383" t="s">
        <v>1537</v>
      </c>
      <c r="AG4383" t="s">
        <v>777</v>
      </c>
      <c r="AH4383" t="s">
        <v>778</v>
      </c>
      <c r="AI4383" t="s">
        <v>1538</v>
      </c>
      <c r="AJ4383" s="7"/>
      <c r="AK4383" t="s">
        <v>4926</v>
      </c>
      <c r="AL4383" t="s">
        <v>91</v>
      </c>
      <c r="AM4383" t="s">
        <v>1536</v>
      </c>
      <c r="AN4383" t="s">
        <v>4954</v>
      </c>
      <c r="AO4383" t="str">
        <f>TEXT(A4383,"yyyy-mm-dd")</f>
        <v>2018-03-31</v>
      </c>
    </row>
    <row r="4384" spans="1:41">
      <c r="A4384" s="6" t="s">
        <v>4925</v>
      </c>
      <c r="B4384">
        <v>2018</v>
      </c>
      <c r="C4384">
        <v>3</v>
      </c>
      <c r="E4384" t="s">
        <v>392</v>
      </c>
      <c r="F4384" t="s">
        <v>82</v>
      </c>
      <c r="G4384" t="s">
        <v>774</v>
      </c>
      <c r="H4384" t="s">
        <v>775</v>
      </c>
      <c r="K4384" s="6"/>
      <c r="O4384" s="8">
        <v>3.41</v>
      </c>
      <c r="P4384" s="8">
        <v>3.3</v>
      </c>
      <c r="Q4384" s="8">
        <v>3.2</v>
      </c>
      <c r="R4384" s="8">
        <v>3.5</v>
      </c>
      <c r="S4384" s="8">
        <v>2.76</v>
      </c>
      <c r="T4384" s="8">
        <v>5.28</v>
      </c>
      <c r="U4384" s="8">
        <v>0.55000000000000004</v>
      </c>
      <c r="V4384" s="9">
        <v>27</v>
      </c>
      <c r="W4384" s="8">
        <v>0.29999999999999982</v>
      </c>
      <c r="X4384" s="8">
        <v>2.5200000000000005</v>
      </c>
      <c r="Y4384" s="8">
        <v>0.11000000000000032</v>
      </c>
      <c r="Z4384" s="8">
        <v>0</v>
      </c>
      <c r="AA4384">
        <v>-6.0000000000000497E-2</v>
      </c>
      <c r="AF4384" t="s">
        <v>776</v>
      </c>
      <c r="AG4384" t="s">
        <v>777</v>
      </c>
      <c r="AH4384" t="s">
        <v>778</v>
      </c>
      <c r="AI4384" t="s">
        <v>779</v>
      </c>
      <c r="AJ4384" s="7"/>
      <c r="AK4384" t="s">
        <v>4926</v>
      </c>
      <c r="AL4384" t="s">
        <v>393</v>
      </c>
      <c r="AM4384" t="s">
        <v>775</v>
      </c>
      <c r="AN4384" t="s">
        <v>4955</v>
      </c>
      <c r="AO4384" t="str">
        <f>TEXT(A4384,"yyyy-mm-dd")</f>
        <v>2018-03-31</v>
      </c>
    </row>
    <row r="4385" spans="1:41">
      <c r="A4385" s="6" t="s">
        <v>4925</v>
      </c>
      <c r="B4385">
        <v>2018</v>
      </c>
      <c r="C4385">
        <v>3</v>
      </c>
      <c r="E4385" t="s">
        <v>392</v>
      </c>
      <c r="F4385" t="s">
        <v>82</v>
      </c>
      <c r="G4385" t="s">
        <v>774</v>
      </c>
      <c r="H4385" t="s">
        <v>1536</v>
      </c>
      <c r="K4385" s="6"/>
      <c r="O4385" s="8">
        <v>3.36</v>
      </c>
      <c r="P4385" s="8">
        <v>3.3</v>
      </c>
      <c r="Q4385" s="8">
        <v>3.2</v>
      </c>
      <c r="R4385" s="8">
        <v>3.41</v>
      </c>
      <c r="S4385" s="8">
        <v>2.39</v>
      </c>
      <c r="T4385" s="8">
        <v>5.0199999999999996</v>
      </c>
      <c r="U4385" s="8">
        <v>0.52</v>
      </c>
      <c r="V4385" s="9">
        <v>25</v>
      </c>
      <c r="W4385" s="8">
        <v>0.20999999999999996</v>
      </c>
      <c r="X4385" s="8">
        <v>2.6299999999999994</v>
      </c>
      <c r="Y4385" s="8">
        <v>6.0000000000000053E-2</v>
      </c>
      <c r="Z4385" s="8">
        <v>0</v>
      </c>
      <c r="AA4385">
        <v>-0.29000000000000004</v>
      </c>
      <c r="AF4385" t="s">
        <v>1537</v>
      </c>
      <c r="AG4385" t="s">
        <v>777</v>
      </c>
      <c r="AH4385" t="s">
        <v>778</v>
      </c>
      <c r="AI4385" t="s">
        <v>1538</v>
      </c>
      <c r="AJ4385" s="7"/>
      <c r="AK4385" t="s">
        <v>4926</v>
      </c>
      <c r="AL4385" t="s">
        <v>393</v>
      </c>
      <c r="AM4385" t="s">
        <v>1536</v>
      </c>
      <c r="AN4385" t="s">
        <v>4956</v>
      </c>
      <c r="AO4385" t="str">
        <f>TEXT(A4385,"yyyy-mm-dd")</f>
        <v>2018-03-31</v>
      </c>
    </row>
    <row r="4386" spans="1:41">
      <c r="A4386" s="6" t="s">
        <v>4925</v>
      </c>
      <c r="B4386">
        <v>2018</v>
      </c>
      <c r="C4386">
        <v>3</v>
      </c>
      <c r="E4386" t="s">
        <v>112</v>
      </c>
      <c r="F4386" t="s">
        <v>113</v>
      </c>
      <c r="G4386" t="s">
        <v>83</v>
      </c>
      <c r="H4386" t="s">
        <v>4803</v>
      </c>
      <c r="I4386">
        <v>2020</v>
      </c>
      <c r="K4386" s="6">
        <v>44196</v>
      </c>
      <c r="L4386">
        <v>33</v>
      </c>
      <c r="N4386" t="s">
        <v>810</v>
      </c>
      <c r="O4386" s="8">
        <v>6.55</v>
      </c>
      <c r="P4386" s="8">
        <v>6.48</v>
      </c>
      <c r="Q4386" s="8">
        <v>5.8</v>
      </c>
      <c r="R4386" s="8">
        <v>7.2</v>
      </c>
      <c r="S4386" s="8">
        <v>5.1100000000000003</v>
      </c>
      <c r="T4386" s="8">
        <v>9.5</v>
      </c>
      <c r="U4386" s="8">
        <v>1.08</v>
      </c>
      <c r="V4386" s="9">
        <v>21</v>
      </c>
      <c r="W4386" s="8">
        <v>1.4000000000000004</v>
      </c>
      <c r="X4386" s="8">
        <v>4.3899999999999997</v>
      </c>
      <c r="Y4386" s="8">
        <v>6.9999999999999396E-2</v>
      </c>
      <c r="Z4386" s="8">
        <v>-0.26999999999999957</v>
      </c>
      <c r="AA4386">
        <v>0.10000000000000053</v>
      </c>
      <c r="AF4386" t="s">
        <v>4844</v>
      </c>
      <c r="AG4386" t="s">
        <v>115</v>
      </c>
      <c r="AH4386" t="s">
        <v>116</v>
      </c>
      <c r="AI4386" t="s">
        <v>359</v>
      </c>
      <c r="AJ4386" s="7">
        <v>44196</v>
      </c>
      <c r="AK4386" t="s">
        <v>4926</v>
      </c>
      <c r="AL4386" t="s">
        <v>118</v>
      </c>
      <c r="AM4386" t="s">
        <v>4805</v>
      </c>
      <c r="AN4386" t="s">
        <v>4960</v>
      </c>
      <c r="AO4386" t="str">
        <f>TEXT(A4386,"yyyy-mm-dd")</f>
        <v>2018-03-31</v>
      </c>
    </row>
    <row r="4387" spans="1:41">
      <c r="A4387" s="6" t="s">
        <v>4925</v>
      </c>
      <c r="B4387">
        <v>2018</v>
      </c>
      <c r="C4387">
        <v>3</v>
      </c>
      <c r="E4387" t="s">
        <v>2881</v>
      </c>
      <c r="F4387" t="s">
        <v>113</v>
      </c>
      <c r="G4387" t="s">
        <v>83</v>
      </c>
      <c r="H4387" t="s">
        <v>4803</v>
      </c>
      <c r="I4387">
        <v>2020</v>
      </c>
      <c r="K4387" s="6">
        <v>44196</v>
      </c>
      <c r="L4387">
        <v>33</v>
      </c>
      <c r="N4387" t="s">
        <v>810</v>
      </c>
      <c r="O4387" s="8">
        <v>7.39</v>
      </c>
      <c r="P4387" s="8">
        <v>7.19</v>
      </c>
      <c r="Q4387" s="8">
        <v>6.76</v>
      </c>
      <c r="R4387" s="8">
        <v>7.44</v>
      </c>
      <c r="S4387" s="8">
        <v>5.4</v>
      </c>
      <c r="T4387" s="8">
        <v>9.75</v>
      </c>
      <c r="U4387" s="8">
        <v>1.19</v>
      </c>
      <c r="V4387" s="9">
        <v>18</v>
      </c>
      <c r="W4387" s="8">
        <v>0.6800000000000006</v>
      </c>
      <c r="X4387" s="8">
        <v>4.3499999999999996</v>
      </c>
      <c r="Y4387" s="8">
        <v>0.19999999999999929</v>
      </c>
      <c r="Z4387" s="8">
        <v>-0.30999999999999961</v>
      </c>
      <c r="AA4387">
        <v>-1.9999999999999574E-2</v>
      </c>
      <c r="AF4387" t="s">
        <v>4849</v>
      </c>
      <c r="AG4387" t="s">
        <v>2883</v>
      </c>
      <c r="AH4387" t="s">
        <v>2884</v>
      </c>
      <c r="AI4387" t="s">
        <v>359</v>
      </c>
      <c r="AJ4387" s="7">
        <v>44196</v>
      </c>
      <c r="AK4387" t="s">
        <v>4926</v>
      </c>
      <c r="AL4387" t="s">
        <v>2885</v>
      </c>
      <c r="AM4387" t="s">
        <v>4805</v>
      </c>
      <c r="AN4387" t="s">
        <v>4963</v>
      </c>
      <c r="AO4387" t="str">
        <f>TEXT(A4387,"yyyy-mm-dd")</f>
        <v>2018-03-31</v>
      </c>
    </row>
    <row r="4388" spans="1:41">
      <c r="A4388" s="6" t="s">
        <v>4925</v>
      </c>
      <c r="B4388">
        <v>2018</v>
      </c>
      <c r="C4388">
        <v>3</v>
      </c>
      <c r="E4388" t="s">
        <v>112</v>
      </c>
      <c r="F4388" t="s">
        <v>113</v>
      </c>
      <c r="G4388" t="s">
        <v>83</v>
      </c>
      <c r="H4388" t="s">
        <v>4360</v>
      </c>
      <c r="I4388">
        <v>2019</v>
      </c>
      <c r="K4388" s="6">
        <v>43830</v>
      </c>
      <c r="L4388">
        <v>21</v>
      </c>
      <c r="N4388" t="s">
        <v>176</v>
      </c>
      <c r="O4388" s="8">
        <v>6.82</v>
      </c>
      <c r="P4388" s="8">
        <v>6.78</v>
      </c>
      <c r="Q4388" s="8">
        <v>6.15</v>
      </c>
      <c r="R4388" s="8">
        <v>7.38</v>
      </c>
      <c r="S4388" s="8">
        <v>5.43</v>
      </c>
      <c r="T4388" s="8">
        <v>9</v>
      </c>
      <c r="U4388" s="8">
        <v>0.84</v>
      </c>
      <c r="V4388" s="9">
        <v>26</v>
      </c>
      <c r="W4388" s="8">
        <v>1.2299999999999995</v>
      </c>
      <c r="X4388" s="8">
        <v>3.5700000000000003</v>
      </c>
      <c r="Y4388" s="8">
        <v>4.0000000000000036E-2</v>
      </c>
      <c r="Z4388" s="8">
        <v>-8.0000000000000071E-2</v>
      </c>
      <c r="AA4388">
        <v>0.47999999999999954</v>
      </c>
      <c r="AF4388" t="s">
        <v>4401</v>
      </c>
      <c r="AG4388" t="s">
        <v>115</v>
      </c>
      <c r="AH4388" t="s">
        <v>116</v>
      </c>
      <c r="AI4388" t="s">
        <v>230</v>
      </c>
      <c r="AJ4388" s="7">
        <v>43830</v>
      </c>
      <c r="AK4388" t="s">
        <v>4926</v>
      </c>
      <c r="AL4388" t="s">
        <v>118</v>
      </c>
      <c r="AM4388" t="s">
        <v>4362</v>
      </c>
      <c r="AN4388" t="s">
        <v>4959</v>
      </c>
      <c r="AO4388" t="str">
        <f>TEXT(A4388,"yyyy-mm-dd")</f>
        <v>2018-03-31</v>
      </c>
    </row>
    <row r="4389" spans="1:41">
      <c r="A4389" s="6" t="s">
        <v>4925</v>
      </c>
      <c r="B4389">
        <v>2018</v>
      </c>
      <c r="C4389">
        <v>3</v>
      </c>
      <c r="E4389" t="s">
        <v>2881</v>
      </c>
      <c r="F4389" t="s">
        <v>113</v>
      </c>
      <c r="G4389" t="s">
        <v>83</v>
      </c>
      <c r="H4389" t="s">
        <v>4360</v>
      </c>
      <c r="I4389">
        <v>2019</v>
      </c>
      <c r="K4389" s="6">
        <v>43830</v>
      </c>
      <c r="L4389">
        <v>21</v>
      </c>
      <c r="N4389" t="s">
        <v>176</v>
      </c>
      <c r="O4389" s="8">
        <v>7.57</v>
      </c>
      <c r="P4389" s="8">
        <v>7.45</v>
      </c>
      <c r="Q4389" s="8">
        <v>7.07</v>
      </c>
      <c r="R4389" s="8">
        <v>7.7</v>
      </c>
      <c r="S4389" s="8">
        <v>6.15</v>
      </c>
      <c r="T4389" s="8">
        <v>9.4499999999999993</v>
      </c>
      <c r="U4389" s="8">
        <v>0.84</v>
      </c>
      <c r="V4389" s="9">
        <v>18</v>
      </c>
      <c r="W4389" s="8">
        <v>0.62999999999999989</v>
      </c>
      <c r="X4389" s="8">
        <v>3.2999999999999989</v>
      </c>
      <c r="Y4389" s="8">
        <v>0.12000000000000011</v>
      </c>
      <c r="Z4389" s="8">
        <v>-4.9999999999999822E-2</v>
      </c>
      <c r="AA4389">
        <v>0.12999999999999989</v>
      </c>
      <c r="AF4389" t="s">
        <v>4406</v>
      </c>
      <c r="AG4389" t="s">
        <v>2883</v>
      </c>
      <c r="AH4389" t="s">
        <v>2884</v>
      </c>
      <c r="AI4389" t="s">
        <v>230</v>
      </c>
      <c r="AJ4389" s="7">
        <v>43830</v>
      </c>
      <c r="AK4389" t="s">
        <v>4926</v>
      </c>
      <c r="AL4389" t="s">
        <v>2885</v>
      </c>
      <c r="AM4389" t="s">
        <v>4362</v>
      </c>
      <c r="AN4389" t="s">
        <v>4962</v>
      </c>
      <c r="AO4389" t="str">
        <f>TEXT(A4389,"yyyy-mm-dd")</f>
        <v>2018-03-31</v>
      </c>
    </row>
    <row r="4390" spans="1:41">
      <c r="A4390" s="6" t="s">
        <v>4925</v>
      </c>
      <c r="B4390">
        <v>2018</v>
      </c>
      <c r="C4390">
        <v>3</v>
      </c>
      <c r="E4390" t="s">
        <v>112</v>
      </c>
      <c r="F4390" t="s">
        <v>113</v>
      </c>
      <c r="G4390" t="s">
        <v>83</v>
      </c>
      <c r="H4390" t="s">
        <v>3889</v>
      </c>
      <c r="I4390">
        <v>2018</v>
      </c>
      <c r="K4390" s="6">
        <v>43465</v>
      </c>
      <c r="L4390">
        <v>9</v>
      </c>
      <c r="N4390" t="s">
        <v>173</v>
      </c>
      <c r="O4390" s="8">
        <v>7.47</v>
      </c>
      <c r="P4390" s="8">
        <v>7.5</v>
      </c>
      <c r="Q4390" s="8">
        <v>7.24</v>
      </c>
      <c r="R4390" s="8">
        <v>7.75</v>
      </c>
      <c r="S4390" s="8">
        <v>6.75</v>
      </c>
      <c r="T4390" s="8">
        <v>8.25</v>
      </c>
      <c r="U4390" s="8">
        <v>0.4</v>
      </c>
      <c r="V4390" s="9">
        <v>28</v>
      </c>
      <c r="W4390" s="8">
        <v>0.50999999999999979</v>
      </c>
      <c r="X4390" s="8">
        <v>1.5</v>
      </c>
      <c r="Y4390" s="8">
        <v>-3.0000000000000249E-2</v>
      </c>
      <c r="Z4390" s="8">
        <v>0</v>
      </c>
      <c r="AA4390">
        <v>8.0000000000000071E-2</v>
      </c>
      <c r="AF4390" t="s">
        <v>3929</v>
      </c>
      <c r="AG4390" t="s">
        <v>115</v>
      </c>
      <c r="AH4390" t="s">
        <v>116</v>
      </c>
      <c r="AI4390" t="s">
        <v>117</v>
      </c>
      <c r="AJ4390" s="7">
        <v>43465</v>
      </c>
      <c r="AK4390" t="s">
        <v>4926</v>
      </c>
      <c r="AL4390" t="s">
        <v>118</v>
      </c>
      <c r="AM4390" t="s">
        <v>3891</v>
      </c>
      <c r="AN4390" t="s">
        <v>4958</v>
      </c>
      <c r="AO4390" t="str">
        <f>TEXT(A4390,"yyyy-mm-dd")</f>
        <v>2018-03-31</v>
      </c>
    </row>
    <row r="4391" spans="1:41">
      <c r="A4391" s="6" t="s">
        <v>4925</v>
      </c>
      <c r="B4391">
        <v>2018</v>
      </c>
      <c r="C4391">
        <v>3</v>
      </c>
      <c r="E4391" t="s">
        <v>2881</v>
      </c>
      <c r="F4391" t="s">
        <v>113</v>
      </c>
      <c r="G4391" t="s">
        <v>83</v>
      </c>
      <c r="H4391" t="s">
        <v>3889</v>
      </c>
      <c r="I4391">
        <v>2018</v>
      </c>
      <c r="K4391" s="6">
        <v>43465</v>
      </c>
      <c r="L4391">
        <v>9</v>
      </c>
      <c r="N4391" t="s">
        <v>173</v>
      </c>
      <c r="O4391" s="8">
        <v>7.84</v>
      </c>
      <c r="P4391" s="8">
        <v>7.75</v>
      </c>
      <c r="Q4391" s="8">
        <v>7.65</v>
      </c>
      <c r="R4391" s="8">
        <v>8.15</v>
      </c>
      <c r="S4391" s="8">
        <v>7.11</v>
      </c>
      <c r="T4391" s="8">
        <v>8.77</v>
      </c>
      <c r="U4391" s="8">
        <v>0.47</v>
      </c>
      <c r="V4391" s="9">
        <v>21</v>
      </c>
      <c r="W4391" s="8">
        <v>0.5</v>
      </c>
      <c r="X4391" s="8">
        <v>1.6599999999999993</v>
      </c>
      <c r="Y4391" s="8">
        <v>8.9999999999999858E-2</v>
      </c>
      <c r="Z4391" s="8">
        <v>0</v>
      </c>
      <c r="AA4391">
        <v>8.0000000000000959E-2</v>
      </c>
      <c r="AF4391" t="s">
        <v>3934</v>
      </c>
      <c r="AG4391" t="s">
        <v>2883</v>
      </c>
      <c r="AH4391" t="s">
        <v>2884</v>
      </c>
      <c r="AI4391" t="s">
        <v>117</v>
      </c>
      <c r="AJ4391" s="7">
        <v>43465</v>
      </c>
      <c r="AK4391" t="s">
        <v>4926</v>
      </c>
      <c r="AL4391" t="s">
        <v>2885</v>
      </c>
      <c r="AM4391" t="s">
        <v>3891</v>
      </c>
      <c r="AN4391" t="s">
        <v>4961</v>
      </c>
      <c r="AO4391" t="str">
        <f>TEXT(A4391,"yyyy-mm-dd")</f>
        <v>2018-03-31</v>
      </c>
    </row>
    <row r="4392" spans="1:41">
      <c r="A4392" s="6" t="s">
        <v>4964</v>
      </c>
      <c r="B4392">
        <v>2018</v>
      </c>
      <c r="C4392">
        <v>4</v>
      </c>
      <c r="E4392" t="s">
        <v>1907</v>
      </c>
      <c r="F4392" t="s">
        <v>1908</v>
      </c>
      <c r="G4392" t="s">
        <v>102</v>
      </c>
      <c r="H4392" t="s">
        <v>4988</v>
      </c>
      <c r="I4392">
        <v>2020</v>
      </c>
      <c r="J4392">
        <v>2</v>
      </c>
      <c r="K4392" s="6">
        <v>44012</v>
      </c>
      <c r="L4392">
        <v>26</v>
      </c>
      <c r="M4392">
        <v>9</v>
      </c>
      <c r="N4392" t="s">
        <v>463</v>
      </c>
      <c r="O4392" s="8">
        <v>6.5</v>
      </c>
      <c r="P4392" s="8">
        <v>6.5</v>
      </c>
      <c r="Q4392" s="8">
        <v>5.94</v>
      </c>
      <c r="R4392" s="8">
        <v>6.79</v>
      </c>
      <c r="S4392" s="8">
        <v>5</v>
      </c>
      <c r="T4392" s="8">
        <v>9</v>
      </c>
      <c r="U4392" s="8">
        <v>0.9</v>
      </c>
      <c r="V4392" s="9">
        <v>24</v>
      </c>
      <c r="W4392" s="8">
        <v>0.84999999999999964</v>
      </c>
      <c r="X4392" s="8">
        <v>4</v>
      </c>
      <c r="Y4392" s="8">
        <v>0</v>
      </c>
      <c r="Z4392" s="8"/>
      <c r="AF4392" t="s">
        <v>4989</v>
      </c>
      <c r="AG4392" t="s">
        <v>1910</v>
      </c>
      <c r="AH4392" t="s">
        <v>1911</v>
      </c>
      <c r="AI4392" t="s">
        <v>1971</v>
      </c>
      <c r="AJ4392" s="7">
        <v>44012</v>
      </c>
      <c r="AK4392" t="s">
        <v>4965</v>
      </c>
      <c r="AL4392" t="s">
        <v>1908</v>
      </c>
      <c r="AM4392" t="s">
        <v>4990</v>
      </c>
      <c r="AN4392" t="s">
        <v>4991</v>
      </c>
      <c r="AO4392" t="str">
        <f>TEXT(A4392,"yyyy-mm-dd")</f>
        <v>2018-04-30</v>
      </c>
    </row>
    <row r="4393" spans="1:41">
      <c r="A4393" s="6" t="s">
        <v>4964</v>
      </c>
      <c r="B4393">
        <v>2018</v>
      </c>
      <c r="C4393">
        <v>4</v>
      </c>
      <c r="E4393" t="s">
        <v>1907</v>
      </c>
      <c r="F4393" t="s">
        <v>1908</v>
      </c>
      <c r="G4393" t="s">
        <v>102</v>
      </c>
      <c r="H4393" t="s">
        <v>4949</v>
      </c>
      <c r="I4393">
        <v>2020</v>
      </c>
      <c r="J4393">
        <v>1</v>
      </c>
      <c r="K4393" s="6">
        <v>43921</v>
      </c>
      <c r="L4393">
        <v>23</v>
      </c>
      <c r="M4393">
        <v>8</v>
      </c>
      <c r="N4393" t="s">
        <v>95</v>
      </c>
      <c r="O4393" s="8">
        <v>6.55</v>
      </c>
      <c r="P4393" s="8">
        <v>6.5</v>
      </c>
      <c r="Q4393" s="8">
        <v>5.94</v>
      </c>
      <c r="R4393" s="8">
        <v>7</v>
      </c>
      <c r="S4393" s="8">
        <v>5.25</v>
      </c>
      <c r="T4393" s="8">
        <v>9</v>
      </c>
      <c r="U4393" s="8">
        <v>0.88</v>
      </c>
      <c r="V4393" s="9">
        <v>24</v>
      </c>
      <c r="W4393" s="8">
        <v>1.0599999999999996</v>
      </c>
      <c r="X4393" s="8">
        <v>3.75</v>
      </c>
      <c r="Y4393" s="8">
        <v>4.9999999999999822E-2</v>
      </c>
      <c r="Z4393" s="8">
        <v>0</v>
      </c>
      <c r="AA4393">
        <v>-0.13000000000000078</v>
      </c>
      <c r="AF4393" t="s">
        <v>4950</v>
      </c>
      <c r="AG4393" t="s">
        <v>1910</v>
      </c>
      <c r="AH4393" t="s">
        <v>1911</v>
      </c>
      <c r="AI4393" t="s">
        <v>1944</v>
      </c>
      <c r="AJ4393" s="7">
        <v>43921</v>
      </c>
      <c r="AK4393" t="s">
        <v>4965</v>
      </c>
      <c r="AL4393" t="s">
        <v>1908</v>
      </c>
      <c r="AM4393" t="s">
        <v>4951</v>
      </c>
      <c r="AN4393" t="s">
        <v>4987</v>
      </c>
      <c r="AO4393" t="str">
        <f>TEXT(A4393,"yyyy-mm-dd")</f>
        <v>2018-04-30</v>
      </c>
    </row>
    <row r="4394" spans="1:41">
      <c r="A4394" s="6" t="s">
        <v>4964</v>
      </c>
      <c r="B4394">
        <v>2018</v>
      </c>
      <c r="C4394">
        <v>4</v>
      </c>
      <c r="E4394" t="s">
        <v>1907</v>
      </c>
      <c r="F4394" t="s">
        <v>1908</v>
      </c>
      <c r="G4394" t="s">
        <v>102</v>
      </c>
      <c r="H4394" t="s">
        <v>4822</v>
      </c>
      <c r="I4394">
        <v>2019</v>
      </c>
      <c r="J4394">
        <v>4</v>
      </c>
      <c r="K4394" s="6">
        <v>43830</v>
      </c>
      <c r="L4394">
        <v>20</v>
      </c>
      <c r="M4394">
        <v>7</v>
      </c>
      <c r="N4394" t="s">
        <v>185</v>
      </c>
      <c r="O4394" s="8">
        <v>6.69</v>
      </c>
      <c r="P4394" s="8">
        <v>6.64</v>
      </c>
      <c r="Q4394" s="8">
        <v>6.25</v>
      </c>
      <c r="R4394" s="8">
        <v>7</v>
      </c>
      <c r="S4394" s="8">
        <v>5.5</v>
      </c>
      <c r="T4394" s="8">
        <v>9</v>
      </c>
      <c r="U4394" s="8">
        <v>0.76</v>
      </c>
      <c r="V4394" s="9">
        <v>26</v>
      </c>
      <c r="W4394" s="8">
        <v>0.75</v>
      </c>
      <c r="X4394" s="8">
        <v>3.5</v>
      </c>
      <c r="Y4394" s="8">
        <v>5.0000000000000711E-2</v>
      </c>
      <c r="Z4394" s="8">
        <v>0.13999999999999968</v>
      </c>
      <c r="AA4394">
        <v>-0.5</v>
      </c>
      <c r="AF4394" t="s">
        <v>4834</v>
      </c>
      <c r="AG4394" t="s">
        <v>1910</v>
      </c>
      <c r="AH4394" t="s">
        <v>1911</v>
      </c>
      <c r="AI4394" t="s">
        <v>1939</v>
      </c>
      <c r="AJ4394" s="7">
        <v>43830</v>
      </c>
      <c r="AK4394" t="s">
        <v>4965</v>
      </c>
      <c r="AL4394" t="s">
        <v>1908</v>
      </c>
      <c r="AM4394" t="s">
        <v>4824</v>
      </c>
      <c r="AN4394" t="s">
        <v>4986</v>
      </c>
      <c r="AO4394" t="str">
        <f>TEXT(A4394,"yyyy-mm-dd")</f>
        <v>2018-04-30</v>
      </c>
    </row>
    <row r="4395" spans="1:41">
      <c r="A4395" s="6" t="s">
        <v>4964</v>
      </c>
      <c r="B4395">
        <v>2018</v>
      </c>
      <c r="C4395">
        <v>4</v>
      </c>
      <c r="E4395" t="s">
        <v>1907</v>
      </c>
      <c r="F4395" t="s">
        <v>1908</v>
      </c>
      <c r="G4395" t="s">
        <v>102</v>
      </c>
      <c r="H4395" t="s">
        <v>4716</v>
      </c>
      <c r="I4395">
        <v>2019</v>
      </c>
      <c r="J4395">
        <v>3</v>
      </c>
      <c r="K4395" s="6">
        <v>43738</v>
      </c>
      <c r="L4395">
        <v>17</v>
      </c>
      <c r="M4395">
        <v>6</v>
      </c>
      <c r="N4395" t="s">
        <v>214</v>
      </c>
      <c r="O4395" s="8">
        <v>6.84</v>
      </c>
      <c r="P4395" s="8">
        <v>6.75</v>
      </c>
      <c r="Q4395" s="8">
        <v>6.5</v>
      </c>
      <c r="R4395" s="8">
        <v>7.19</v>
      </c>
      <c r="S4395" s="8">
        <v>5.5</v>
      </c>
      <c r="T4395" s="8">
        <v>8.5</v>
      </c>
      <c r="U4395" s="8">
        <v>0.67</v>
      </c>
      <c r="V4395" s="9">
        <v>26</v>
      </c>
      <c r="W4395" s="8">
        <v>0.69000000000000039</v>
      </c>
      <c r="X4395" s="8">
        <v>3</v>
      </c>
      <c r="Y4395" s="8">
        <v>8.9999999999999858E-2</v>
      </c>
      <c r="Z4395" s="8">
        <v>0</v>
      </c>
      <c r="AA4395">
        <v>-0.30999999999999961</v>
      </c>
      <c r="AF4395" t="s">
        <v>4717</v>
      </c>
      <c r="AG4395" t="s">
        <v>1910</v>
      </c>
      <c r="AH4395" t="s">
        <v>1911</v>
      </c>
      <c r="AI4395" t="s">
        <v>1934</v>
      </c>
      <c r="AJ4395" s="7">
        <v>43738</v>
      </c>
      <c r="AK4395" t="s">
        <v>4965</v>
      </c>
      <c r="AL4395" t="s">
        <v>1908</v>
      </c>
      <c r="AM4395" t="s">
        <v>4718</v>
      </c>
      <c r="AN4395" t="s">
        <v>4985</v>
      </c>
      <c r="AO4395" t="str">
        <f>TEXT(A4395,"yyyy-mm-dd")</f>
        <v>2018-04-30</v>
      </c>
    </row>
    <row r="4396" spans="1:41">
      <c r="A4396" s="6" t="s">
        <v>4964</v>
      </c>
      <c r="B4396">
        <v>2018</v>
      </c>
      <c r="C4396">
        <v>4</v>
      </c>
      <c r="E4396" t="s">
        <v>1907</v>
      </c>
      <c r="F4396" t="s">
        <v>1908</v>
      </c>
      <c r="G4396" t="s">
        <v>102</v>
      </c>
      <c r="H4396" t="s">
        <v>4612</v>
      </c>
      <c r="I4396">
        <v>2019</v>
      </c>
      <c r="J4396">
        <v>2</v>
      </c>
      <c r="K4396" s="6">
        <v>43646</v>
      </c>
      <c r="L4396">
        <v>14</v>
      </c>
      <c r="M4396">
        <v>5</v>
      </c>
      <c r="N4396" t="s">
        <v>244</v>
      </c>
      <c r="O4396" s="8">
        <v>7.07</v>
      </c>
      <c r="P4396" s="8">
        <v>7</v>
      </c>
      <c r="Q4396" s="8">
        <v>6.85</v>
      </c>
      <c r="R4396" s="8">
        <v>7.5</v>
      </c>
      <c r="S4396" s="8">
        <v>5.5</v>
      </c>
      <c r="T4396" s="8">
        <v>8.25</v>
      </c>
      <c r="U4396" s="8">
        <v>0.63</v>
      </c>
      <c r="V4396" s="9">
        <v>27</v>
      </c>
      <c r="W4396" s="8">
        <v>0.65000000000000036</v>
      </c>
      <c r="X4396" s="8">
        <v>2.75</v>
      </c>
      <c r="Y4396" s="8">
        <v>7.0000000000000284E-2</v>
      </c>
      <c r="Z4396" s="8">
        <v>0</v>
      </c>
      <c r="AA4396">
        <v>-0.34999999999999964</v>
      </c>
      <c r="AF4396" t="s">
        <v>4613</v>
      </c>
      <c r="AG4396" t="s">
        <v>1910</v>
      </c>
      <c r="AH4396" t="s">
        <v>1911</v>
      </c>
      <c r="AI4396" t="s">
        <v>1929</v>
      </c>
      <c r="AJ4396" s="7">
        <v>43646</v>
      </c>
      <c r="AK4396" t="s">
        <v>4965</v>
      </c>
      <c r="AL4396" t="s">
        <v>1908</v>
      </c>
      <c r="AM4396" t="s">
        <v>4614</v>
      </c>
      <c r="AN4396" t="s">
        <v>4984</v>
      </c>
      <c r="AO4396" t="str">
        <f>TEXT(A4396,"yyyy-mm-dd")</f>
        <v>2018-04-30</v>
      </c>
    </row>
    <row r="4397" spans="1:41">
      <c r="A4397" s="6" t="s">
        <v>4964</v>
      </c>
      <c r="B4397">
        <v>2018</v>
      </c>
      <c r="C4397">
        <v>4</v>
      </c>
      <c r="E4397" t="s">
        <v>1907</v>
      </c>
      <c r="F4397" t="s">
        <v>1908</v>
      </c>
      <c r="G4397" t="s">
        <v>102</v>
      </c>
      <c r="H4397" t="s">
        <v>4502</v>
      </c>
      <c r="I4397">
        <v>2019</v>
      </c>
      <c r="J4397">
        <v>1</v>
      </c>
      <c r="K4397" s="6">
        <v>43555</v>
      </c>
      <c r="L4397">
        <v>11</v>
      </c>
      <c r="M4397">
        <v>4</v>
      </c>
      <c r="N4397" t="s">
        <v>85</v>
      </c>
      <c r="O4397" s="8">
        <v>7.29</v>
      </c>
      <c r="P4397" s="8">
        <v>7.25</v>
      </c>
      <c r="Q4397" s="8">
        <v>7</v>
      </c>
      <c r="R4397" s="8">
        <v>7.63</v>
      </c>
      <c r="S4397" s="8">
        <v>6</v>
      </c>
      <c r="T4397" s="8">
        <v>8.25</v>
      </c>
      <c r="U4397" s="8">
        <v>0.56999999999999995</v>
      </c>
      <c r="V4397" s="9">
        <v>27</v>
      </c>
      <c r="W4397" s="8">
        <v>0.62999999999999989</v>
      </c>
      <c r="X4397" s="8">
        <v>2.25</v>
      </c>
      <c r="Y4397" s="8">
        <v>4.0000000000000036E-2</v>
      </c>
      <c r="Z4397" s="8">
        <v>0</v>
      </c>
      <c r="AA4397">
        <v>-0.37000000000000011</v>
      </c>
      <c r="AF4397" t="s">
        <v>4503</v>
      </c>
      <c r="AG4397" t="s">
        <v>1910</v>
      </c>
      <c r="AH4397" t="s">
        <v>1911</v>
      </c>
      <c r="AI4397" t="s">
        <v>1924</v>
      </c>
      <c r="AJ4397" s="7">
        <v>43555</v>
      </c>
      <c r="AK4397" t="s">
        <v>4965</v>
      </c>
      <c r="AL4397" t="s">
        <v>1908</v>
      </c>
      <c r="AM4397" t="s">
        <v>4504</v>
      </c>
      <c r="AN4397" t="s">
        <v>4983</v>
      </c>
      <c r="AO4397" t="str">
        <f>TEXT(A4397,"yyyy-mm-dd")</f>
        <v>2018-04-30</v>
      </c>
    </row>
    <row r="4398" spans="1:41">
      <c r="A4398" s="6" t="s">
        <v>4964</v>
      </c>
      <c r="B4398">
        <v>2018</v>
      </c>
      <c r="C4398">
        <v>4</v>
      </c>
      <c r="E4398" t="s">
        <v>1907</v>
      </c>
      <c r="F4398" t="s">
        <v>1908</v>
      </c>
      <c r="G4398" t="s">
        <v>102</v>
      </c>
      <c r="H4398" t="s">
        <v>4379</v>
      </c>
      <c r="I4398">
        <v>2018</v>
      </c>
      <c r="J4398">
        <v>4</v>
      </c>
      <c r="K4398" s="6">
        <v>43465</v>
      </c>
      <c r="L4398">
        <v>8</v>
      </c>
      <c r="M4398">
        <v>3</v>
      </c>
      <c r="N4398" t="s">
        <v>182</v>
      </c>
      <c r="O4398" s="8">
        <v>7.47</v>
      </c>
      <c r="P4398" s="8">
        <v>7.5</v>
      </c>
      <c r="Q4398" s="8">
        <v>7.25</v>
      </c>
      <c r="R4398" s="8">
        <v>7.75</v>
      </c>
      <c r="S4398" s="8">
        <v>6.5</v>
      </c>
      <c r="T4398" s="8">
        <v>8.25</v>
      </c>
      <c r="U4398" s="8">
        <v>0.43</v>
      </c>
      <c r="V4398" s="9">
        <v>28</v>
      </c>
      <c r="W4398" s="8">
        <v>0.5</v>
      </c>
      <c r="X4398" s="8">
        <v>1.75</v>
      </c>
      <c r="Y4398" s="8">
        <v>-3.0000000000000249E-2</v>
      </c>
      <c r="Z4398" s="8">
        <v>0</v>
      </c>
      <c r="AA4398">
        <v>0</v>
      </c>
      <c r="AF4398" t="s">
        <v>4391</v>
      </c>
      <c r="AG4398" t="s">
        <v>1910</v>
      </c>
      <c r="AH4398" t="s">
        <v>1911</v>
      </c>
      <c r="AI4398" t="s">
        <v>1919</v>
      </c>
      <c r="AJ4398" s="7">
        <v>43465</v>
      </c>
      <c r="AK4398" t="s">
        <v>4965</v>
      </c>
      <c r="AL4398" t="s">
        <v>1908</v>
      </c>
      <c r="AM4398" t="s">
        <v>4381</v>
      </c>
      <c r="AN4398" t="s">
        <v>4982</v>
      </c>
      <c r="AO4398" t="str">
        <f>TEXT(A4398,"yyyy-mm-dd")</f>
        <v>2018-04-30</v>
      </c>
    </row>
    <row r="4399" spans="1:41">
      <c r="A4399" s="6" t="s">
        <v>4964</v>
      </c>
      <c r="B4399">
        <v>2018</v>
      </c>
      <c r="C4399">
        <v>4</v>
      </c>
      <c r="E4399" t="s">
        <v>1907</v>
      </c>
      <c r="F4399" t="s">
        <v>1908</v>
      </c>
      <c r="G4399" t="s">
        <v>102</v>
      </c>
      <c r="H4399" t="s">
        <v>4240</v>
      </c>
      <c r="I4399">
        <v>2018</v>
      </c>
      <c r="J4399">
        <v>3</v>
      </c>
      <c r="K4399" s="6">
        <v>43373</v>
      </c>
      <c r="L4399">
        <v>5</v>
      </c>
      <c r="M4399">
        <v>2</v>
      </c>
      <c r="N4399" t="s">
        <v>211</v>
      </c>
      <c r="O4399" s="8">
        <v>7.61</v>
      </c>
      <c r="P4399" s="8">
        <v>7.5</v>
      </c>
      <c r="Q4399" s="8">
        <v>7.5</v>
      </c>
      <c r="R4399" s="8">
        <v>7.75</v>
      </c>
      <c r="S4399" s="8">
        <v>7</v>
      </c>
      <c r="T4399" s="8">
        <v>8</v>
      </c>
      <c r="U4399" s="8">
        <v>0.24</v>
      </c>
      <c r="V4399" s="9">
        <v>28</v>
      </c>
      <c r="W4399" s="8">
        <v>0.25</v>
      </c>
      <c r="X4399" s="8">
        <v>1</v>
      </c>
      <c r="Y4399" s="8">
        <v>0.11000000000000032</v>
      </c>
      <c r="Z4399" s="8">
        <v>-9.9999999999999645E-2</v>
      </c>
      <c r="AA4399">
        <v>0</v>
      </c>
      <c r="AF4399" t="s">
        <v>4241</v>
      </c>
      <c r="AG4399" t="s">
        <v>1910</v>
      </c>
      <c r="AH4399" t="s">
        <v>1911</v>
      </c>
      <c r="AI4399" t="s">
        <v>1915</v>
      </c>
      <c r="AJ4399" s="7">
        <v>43373</v>
      </c>
      <c r="AK4399" t="s">
        <v>4965</v>
      </c>
      <c r="AL4399" t="s">
        <v>1908</v>
      </c>
      <c r="AM4399" t="s">
        <v>4242</v>
      </c>
      <c r="AN4399" t="s">
        <v>4981</v>
      </c>
      <c r="AO4399" t="str">
        <f>TEXT(A4399,"yyyy-mm-dd")</f>
        <v>2018-04-30</v>
      </c>
    </row>
    <row r="4400" spans="1:41">
      <c r="A4400" s="6" t="s">
        <v>4964</v>
      </c>
      <c r="B4400">
        <v>2018</v>
      </c>
      <c r="C4400">
        <v>4</v>
      </c>
      <c r="E4400" t="s">
        <v>1907</v>
      </c>
      <c r="F4400" t="s">
        <v>1908</v>
      </c>
      <c r="G4400" t="s">
        <v>102</v>
      </c>
      <c r="H4400" t="s">
        <v>4137</v>
      </c>
      <c r="I4400">
        <v>2018</v>
      </c>
      <c r="J4400">
        <v>2</v>
      </c>
      <c r="K4400" s="6">
        <v>43281</v>
      </c>
      <c r="L4400">
        <v>2</v>
      </c>
      <c r="M4400">
        <v>1</v>
      </c>
      <c r="N4400" t="s">
        <v>104</v>
      </c>
      <c r="O4400" s="8">
        <v>7.6</v>
      </c>
      <c r="P4400" s="8">
        <v>7.5</v>
      </c>
      <c r="Q4400" s="8">
        <v>7.5</v>
      </c>
      <c r="R4400" s="8">
        <v>7.75</v>
      </c>
      <c r="S4400" s="8">
        <v>7.5</v>
      </c>
      <c r="T4400" s="8">
        <v>7.75</v>
      </c>
      <c r="U4400" s="8">
        <v>0.12</v>
      </c>
      <c r="V4400" s="9">
        <v>28</v>
      </c>
      <c r="W4400" s="8">
        <v>0.25</v>
      </c>
      <c r="X4400" s="8">
        <v>0.25</v>
      </c>
      <c r="Y4400" s="8">
        <v>9.9999999999999645E-2</v>
      </c>
      <c r="Z4400" s="8">
        <v>-0.25</v>
      </c>
      <c r="AA4400">
        <v>0</v>
      </c>
      <c r="AF4400" t="s">
        <v>4138</v>
      </c>
      <c r="AG4400" t="s">
        <v>1910</v>
      </c>
      <c r="AH4400" t="s">
        <v>1911</v>
      </c>
      <c r="AI4400" t="s">
        <v>1912</v>
      </c>
      <c r="AJ4400" s="7">
        <v>43281</v>
      </c>
      <c r="AK4400" t="s">
        <v>4965</v>
      </c>
      <c r="AL4400" t="s">
        <v>1908</v>
      </c>
      <c r="AM4400" t="s">
        <v>4139</v>
      </c>
      <c r="AN4400" t="s">
        <v>4980</v>
      </c>
      <c r="AO4400" t="str">
        <f>TEXT(A4400,"yyyy-mm-dd")</f>
        <v>2018-04-30</v>
      </c>
    </row>
    <row r="4401" spans="1:41">
      <c r="A4401" s="6" t="s">
        <v>4964</v>
      </c>
      <c r="B4401">
        <v>2018</v>
      </c>
      <c r="C4401">
        <v>4</v>
      </c>
      <c r="E4401" t="s">
        <v>100</v>
      </c>
      <c r="F4401" t="s">
        <v>101</v>
      </c>
      <c r="G4401" t="s">
        <v>83</v>
      </c>
      <c r="H4401" t="s">
        <v>4803</v>
      </c>
      <c r="I4401">
        <v>2020</v>
      </c>
      <c r="K4401" s="6">
        <v>44196</v>
      </c>
      <c r="L4401">
        <v>32</v>
      </c>
      <c r="N4401" t="s">
        <v>823</v>
      </c>
      <c r="O4401" s="8">
        <v>2.4300000000000002</v>
      </c>
      <c r="P4401" s="8">
        <v>2.5</v>
      </c>
      <c r="Q4401" s="8">
        <v>2.1800000000000002</v>
      </c>
      <c r="R4401" s="8">
        <v>2.72</v>
      </c>
      <c r="S4401" s="8">
        <v>1.4</v>
      </c>
      <c r="T4401" s="8">
        <v>3.2</v>
      </c>
      <c r="U4401" s="8">
        <v>0.46</v>
      </c>
      <c r="V4401" s="9">
        <v>20</v>
      </c>
      <c r="W4401" s="8">
        <v>0.54</v>
      </c>
      <c r="X4401" s="8">
        <v>1.8000000000000003</v>
      </c>
      <c r="Y4401" s="8">
        <v>-6.999999999999984E-2</v>
      </c>
      <c r="Z4401" s="8">
        <v>0</v>
      </c>
      <c r="AA4401">
        <v>-0.10999999999999988</v>
      </c>
      <c r="AF4401" t="s">
        <v>10255</v>
      </c>
      <c r="AG4401" t="s">
        <v>9655</v>
      </c>
      <c r="AH4401" t="s">
        <v>9656</v>
      </c>
      <c r="AI4401" t="s">
        <v>9708</v>
      </c>
      <c r="AJ4401" s="7">
        <v>44196</v>
      </c>
      <c r="AK4401" t="s">
        <v>4965</v>
      </c>
      <c r="AL4401" t="s">
        <v>109</v>
      </c>
      <c r="AM4401" t="s">
        <v>4805</v>
      </c>
      <c r="AN4401" t="s">
        <v>10260</v>
      </c>
    </row>
    <row r="4402" spans="1:41">
      <c r="A4402" s="6" t="s">
        <v>4964</v>
      </c>
      <c r="B4402">
        <v>2018</v>
      </c>
      <c r="C4402">
        <v>4</v>
      </c>
      <c r="E4402" t="s">
        <v>100</v>
      </c>
      <c r="F4402" t="s">
        <v>101</v>
      </c>
      <c r="G4402" t="s">
        <v>102</v>
      </c>
      <c r="H4402" t="s">
        <v>4822</v>
      </c>
      <c r="I4402">
        <v>2019</v>
      </c>
      <c r="J4402">
        <v>4</v>
      </c>
      <c r="K4402" s="6">
        <v>43830</v>
      </c>
      <c r="L4402">
        <v>20</v>
      </c>
      <c r="M4402">
        <v>7</v>
      </c>
      <c r="N4402" t="s">
        <v>185</v>
      </c>
      <c r="O4402" s="8">
        <v>2.42</v>
      </c>
      <c r="P4402" s="8">
        <v>2.35</v>
      </c>
      <c r="Q4402" s="8">
        <v>2.0299999999999998</v>
      </c>
      <c r="R4402" s="8">
        <v>2.8</v>
      </c>
      <c r="S4402" s="8">
        <v>1.55</v>
      </c>
      <c r="T4402" s="8">
        <v>3.5</v>
      </c>
      <c r="U4402" s="8">
        <v>0.51</v>
      </c>
      <c r="V4402" s="9">
        <v>26</v>
      </c>
      <c r="W4402" s="8">
        <v>0.77</v>
      </c>
      <c r="X4402" s="8">
        <v>1.95</v>
      </c>
      <c r="Y4402" s="8">
        <v>6.999999999999984E-2</v>
      </c>
      <c r="Z4402" s="8">
        <v>-4.9999999999999822E-2</v>
      </c>
      <c r="AA4402">
        <v>0.14000000000000012</v>
      </c>
      <c r="AF4402" t="s">
        <v>4823</v>
      </c>
      <c r="AG4402" t="s">
        <v>106</v>
      </c>
      <c r="AH4402" t="s">
        <v>107</v>
      </c>
      <c r="AI4402" t="s">
        <v>2670</v>
      </c>
      <c r="AJ4402" s="7">
        <v>43830</v>
      </c>
      <c r="AK4402" t="s">
        <v>4965</v>
      </c>
      <c r="AL4402" t="s">
        <v>109</v>
      </c>
      <c r="AM4402" t="s">
        <v>4824</v>
      </c>
      <c r="AN4402" t="s">
        <v>4979</v>
      </c>
      <c r="AO4402" t="str">
        <f>TEXT(A4402,"yyyy-mm-dd")</f>
        <v>2018-04-30</v>
      </c>
    </row>
    <row r="4403" spans="1:41">
      <c r="A4403" s="6" t="s">
        <v>4964</v>
      </c>
      <c r="B4403">
        <v>2018</v>
      </c>
      <c r="C4403">
        <v>4</v>
      </c>
      <c r="E4403" t="s">
        <v>100</v>
      </c>
      <c r="F4403" t="s">
        <v>101</v>
      </c>
      <c r="G4403" t="s">
        <v>83</v>
      </c>
      <c r="H4403" t="s">
        <v>4360</v>
      </c>
      <c r="I4403">
        <v>2019</v>
      </c>
      <c r="K4403" s="6">
        <v>43830</v>
      </c>
      <c r="L4403">
        <v>20</v>
      </c>
      <c r="N4403" t="s">
        <v>185</v>
      </c>
      <c r="O4403" s="8">
        <v>2.29</v>
      </c>
      <c r="P4403" s="8">
        <v>2.2999999999999998</v>
      </c>
      <c r="Q4403" s="8">
        <v>1.97</v>
      </c>
      <c r="R4403" s="8">
        <v>2.5</v>
      </c>
      <c r="S4403" s="8">
        <v>1.6</v>
      </c>
      <c r="T4403" s="8">
        <v>3</v>
      </c>
      <c r="U4403" s="8">
        <v>0.38</v>
      </c>
      <c r="V4403" s="9">
        <v>33</v>
      </c>
      <c r="W4403" s="8">
        <v>0.53</v>
      </c>
      <c r="X4403" s="8">
        <v>1.4</v>
      </c>
      <c r="Y4403" s="8">
        <v>-9.9999999999997868E-3</v>
      </c>
      <c r="Z4403" s="8">
        <v>-3.0000000000000249E-2</v>
      </c>
      <c r="AA4403">
        <v>-0.1100000000000001</v>
      </c>
      <c r="AF4403" t="s">
        <v>10216</v>
      </c>
      <c r="AG4403" t="s">
        <v>9655</v>
      </c>
      <c r="AH4403" t="s">
        <v>9656</v>
      </c>
      <c r="AI4403" t="s">
        <v>9669</v>
      </c>
      <c r="AJ4403" s="7">
        <v>43830</v>
      </c>
      <c r="AK4403" t="s">
        <v>4965</v>
      </c>
      <c r="AL4403" t="s">
        <v>109</v>
      </c>
      <c r="AM4403" t="s">
        <v>4362</v>
      </c>
      <c r="AN4403" t="s">
        <v>10233</v>
      </c>
    </row>
    <row r="4404" spans="1:41">
      <c r="A4404" s="6" t="s">
        <v>4964</v>
      </c>
      <c r="B4404">
        <v>2018</v>
      </c>
      <c r="C4404">
        <v>4</v>
      </c>
      <c r="E4404" t="s">
        <v>100</v>
      </c>
      <c r="F4404" t="s">
        <v>101</v>
      </c>
      <c r="G4404" t="s">
        <v>102</v>
      </c>
      <c r="H4404" t="s">
        <v>4716</v>
      </c>
      <c r="I4404">
        <v>2019</v>
      </c>
      <c r="J4404">
        <v>3</v>
      </c>
      <c r="K4404" s="6">
        <v>43738</v>
      </c>
      <c r="L4404">
        <v>17</v>
      </c>
      <c r="M4404">
        <v>6</v>
      </c>
      <c r="N4404" t="s">
        <v>214</v>
      </c>
      <c r="O4404" s="8">
        <v>2.3199999999999998</v>
      </c>
      <c r="P4404" s="8">
        <v>2.35</v>
      </c>
      <c r="Q4404" s="8">
        <v>2</v>
      </c>
      <c r="R4404" s="8">
        <v>2.59</v>
      </c>
      <c r="S4404" s="8">
        <v>1.3</v>
      </c>
      <c r="T4404" s="8">
        <v>3</v>
      </c>
      <c r="U4404" s="8">
        <v>0.43</v>
      </c>
      <c r="V4404" s="9">
        <v>26</v>
      </c>
      <c r="W4404" s="8">
        <v>0.58999999999999986</v>
      </c>
      <c r="X4404" s="8">
        <v>1.7</v>
      </c>
      <c r="Y4404" s="8">
        <v>-3.0000000000000249E-2</v>
      </c>
      <c r="Z4404" s="8">
        <v>-4.9999999999999822E-2</v>
      </c>
      <c r="AA4404">
        <v>-8.0000000000000515E-2</v>
      </c>
      <c r="AF4404" t="s">
        <v>4820</v>
      </c>
      <c r="AG4404" t="s">
        <v>106</v>
      </c>
      <c r="AH4404" t="s">
        <v>107</v>
      </c>
      <c r="AI4404" t="s">
        <v>2667</v>
      </c>
      <c r="AJ4404" s="7">
        <v>43738</v>
      </c>
      <c r="AK4404" t="s">
        <v>4965</v>
      </c>
      <c r="AL4404" t="s">
        <v>109</v>
      </c>
      <c r="AM4404" t="s">
        <v>4718</v>
      </c>
      <c r="AN4404" t="s">
        <v>4978</v>
      </c>
      <c r="AO4404" t="str">
        <f>TEXT(A4404,"yyyy-mm-dd")</f>
        <v>2018-04-30</v>
      </c>
    </row>
    <row r="4405" spans="1:41">
      <c r="A4405" s="6" t="s">
        <v>4964</v>
      </c>
      <c r="B4405">
        <v>2018</v>
      </c>
      <c r="C4405">
        <v>4</v>
      </c>
      <c r="E4405" t="s">
        <v>100</v>
      </c>
      <c r="F4405" t="s">
        <v>101</v>
      </c>
      <c r="G4405" t="s">
        <v>102</v>
      </c>
      <c r="H4405" t="s">
        <v>4612</v>
      </c>
      <c r="I4405">
        <v>2019</v>
      </c>
      <c r="J4405">
        <v>2</v>
      </c>
      <c r="K4405" s="6">
        <v>43646</v>
      </c>
      <c r="L4405">
        <v>14</v>
      </c>
      <c r="M4405">
        <v>5</v>
      </c>
      <c r="N4405" t="s">
        <v>244</v>
      </c>
      <c r="O4405" s="8">
        <v>2.0699999999999998</v>
      </c>
      <c r="P4405" s="8">
        <v>2.12</v>
      </c>
      <c r="Q4405" s="8">
        <v>1.73</v>
      </c>
      <c r="R4405" s="8">
        <v>2.38</v>
      </c>
      <c r="S4405" s="8">
        <v>1.1000000000000001</v>
      </c>
      <c r="T4405" s="8">
        <v>2.8</v>
      </c>
      <c r="U4405" s="8">
        <v>0.46</v>
      </c>
      <c r="V4405" s="9">
        <v>26</v>
      </c>
      <c r="W4405" s="8">
        <v>0.64999999999999991</v>
      </c>
      <c r="X4405" s="8">
        <v>1.6999999999999997</v>
      </c>
      <c r="Y4405" s="8">
        <v>-5.0000000000000266E-2</v>
      </c>
      <c r="Z4405" s="8">
        <v>-8.0000000000000071E-2</v>
      </c>
      <c r="AA4405">
        <v>4.9999999999999822E-2</v>
      </c>
      <c r="AF4405" t="s">
        <v>4818</v>
      </c>
      <c r="AG4405" t="s">
        <v>106</v>
      </c>
      <c r="AH4405" t="s">
        <v>107</v>
      </c>
      <c r="AI4405" t="s">
        <v>502</v>
      </c>
      <c r="AJ4405" s="7">
        <v>43646</v>
      </c>
      <c r="AK4405" t="s">
        <v>4965</v>
      </c>
      <c r="AL4405" t="s">
        <v>109</v>
      </c>
      <c r="AM4405" t="s">
        <v>4614</v>
      </c>
      <c r="AN4405" t="s">
        <v>4977</v>
      </c>
      <c r="AO4405" t="str">
        <f>TEXT(A4405,"yyyy-mm-dd")</f>
        <v>2018-04-30</v>
      </c>
    </row>
    <row r="4406" spans="1:41">
      <c r="A4406" s="6" t="s">
        <v>4964</v>
      </c>
      <c r="B4406">
        <v>2018</v>
      </c>
      <c r="C4406">
        <v>4</v>
      </c>
      <c r="E4406" t="s">
        <v>100</v>
      </c>
      <c r="F4406" t="s">
        <v>101</v>
      </c>
      <c r="G4406" t="s">
        <v>102</v>
      </c>
      <c r="H4406" t="s">
        <v>4502</v>
      </c>
      <c r="I4406">
        <v>2019</v>
      </c>
      <c r="J4406">
        <v>1</v>
      </c>
      <c r="K4406" s="6">
        <v>43555</v>
      </c>
      <c r="L4406">
        <v>11</v>
      </c>
      <c r="M4406">
        <v>4</v>
      </c>
      <c r="N4406" t="s">
        <v>85</v>
      </c>
      <c r="O4406" s="8">
        <v>2.2799999999999998</v>
      </c>
      <c r="P4406" s="8">
        <v>2.2000000000000002</v>
      </c>
      <c r="Q4406" s="8">
        <v>1.9</v>
      </c>
      <c r="R4406" s="8">
        <v>2.7</v>
      </c>
      <c r="S4406" s="8">
        <v>1.2</v>
      </c>
      <c r="T4406" s="8">
        <v>3.63</v>
      </c>
      <c r="U4406" s="8">
        <v>0.53</v>
      </c>
      <c r="V4406" s="9">
        <v>26</v>
      </c>
      <c r="W4406" s="8">
        <v>0.80000000000000027</v>
      </c>
      <c r="X4406" s="8">
        <v>2.4299999999999997</v>
      </c>
      <c r="Y4406" s="8">
        <v>7.9999999999999627E-2</v>
      </c>
      <c r="Z4406" s="8">
        <v>-0.19999999999999973</v>
      </c>
      <c r="AA4406">
        <v>0.20000000000000018</v>
      </c>
      <c r="AF4406" t="s">
        <v>4816</v>
      </c>
      <c r="AG4406" t="s">
        <v>106</v>
      </c>
      <c r="AH4406" t="s">
        <v>107</v>
      </c>
      <c r="AI4406" t="s">
        <v>497</v>
      </c>
      <c r="AJ4406" s="7">
        <v>43555</v>
      </c>
      <c r="AK4406" t="s">
        <v>4965</v>
      </c>
      <c r="AL4406" t="s">
        <v>109</v>
      </c>
      <c r="AM4406" t="s">
        <v>4504</v>
      </c>
      <c r="AN4406" t="s">
        <v>4976</v>
      </c>
      <c r="AO4406" t="str">
        <f>TEXT(A4406,"yyyy-mm-dd")</f>
        <v>2018-04-30</v>
      </c>
    </row>
    <row r="4407" spans="1:41">
      <c r="A4407" s="6" t="s">
        <v>4964</v>
      </c>
      <c r="B4407">
        <v>2018</v>
      </c>
      <c r="C4407">
        <v>4</v>
      </c>
      <c r="E4407" t="s">
        <v>100</v>
      </c>
      <c r="F4407" t="s">
        <v>101</v>
      </c>
      <c r="G4407" t="s">
        <v>102</v>
      </c>
      <c r="H4407" t="s">
        <v>4379</v>
      </c>
      <c r="I4407">
        <v>2018</v>
      </c>
      <c r="J4407">
        <v>4</v>
      </c>
      <c r="K4407" s="6">
        <v>43465</v>
      </c>
      <c r="L4407">
        <v>8</v>
      </c>
      <c r="M4407">
        <v>3</v>
      </c>
      <c r="N4407" t="s">
        <v>182</v>
      </c>
      <c r="O4407" s="8">
        <v>2.29</v>
      </c>
      <c r="P4407" s="8">
        <v>2.33</v>
      </c>
      <c r="Q4407" s="8">
        <v>2.15</v>
      </c>
      <c r="R4407" s="8">
        <v>2.6</v>
      </c>
      <c r="S4407" s="8">
        <v>0.4</v>
      </c>
      <c r="T4407" s="8">
        <v>3</v>
      </c>
      <c r="U4407" s="8">
        <v>0.53</v>
      </c>
      <c r="V4407" s="9">
        <v>30</v>
      </c>
      <c r="W4407" s="8">
        <v>0.45000000000000018</v>
      </c>
      <c r="X4407" s="8">
        <v>2.6</v>
      </c>
      <c r="Y4407" s="8">
        <v>-4.0000000000000036E-2</v>
      </c>
      <c r="Z4407" s="8">
        <v>3.0000000000000249E-2</v>
      </c>
      <c r="AA4407">
        <v>-0.14999999999999991</v>
      </c>
      <c r="AF4407" t="s">
        <v>4380</v>
      </c>
      <c r="AG4407" t="s">
        <v>106</v>
      </c>
      <c r="AH4407" t="s">
        <v>107</v>
      </c>
      <c r="AI4407" t="s">
        <v>427</v>
      </c>
      <c r="AJ4407" s="7">
        <v>43465</v>
      </c>
      <c r="AK4407" t="s">
        <v>4965</v>
      </c>
      <c r="AL4407" t="s">
        <v>109</v>
      </c>
      <c r="AM4407" t="s">
        <v>4381</v>
      </c>
      <c r="AN4407" t="s">
        <v>4975</v>
      </c>
      <c r="AO4407" t="str">
        <f>TEXT(A4407,"yyyy-mm-dd")</f>
        <v>2018-04-30</v>
      </c>
    </row>
    <row r="4408" spans="1:41">
      <c r="A4408" s="6" t="s">
        <v>4964</v>
      </c>
      <c r="B4408">
        <v>2018</v>
      </c>
      <c r="C4408">
        <v>4</v>
      </c>
      <c r="E4408" t="s">
        <v>100</v>
      </c>
      <c r="F4408" t="s">
        <v>101</v>
      </c>
      <c r="G4408" t="s">
        <v>83</v>
      </c>
      <c r="H4408" t="s">
        <v>3889</v>
      </c>
      <c r="I4408">
        <v>2018</v>
      </c>
      <c r="K4408" s="6">
        <v>43465</v>
      </c>
      <c r="L4408">
        <v>8</v>
      </c>
      <c r="N4408" t="s">
        <v>182</v>
      </c>
      <c r="O4408" s="8">
        <v>2.21</v>
      </c>
      <c r="P4408" s="8">
        <v>2.2999999999999998</v>
      </c>
      <c r="Q4408" s="8">
        <v>2.1</v>
      </c>
      <c r="R4408" s="8">
        <v>2.4</v>
      </c>
      <c r="S4408" s="8">
        <v>1.5</v>
      </c>
      <c r="T4408" s="8">
        <v>2.6</v>
      </c>
      <c r="U4408" s="8">
        <v>0.28000000000000003</v>
      </c>
      <c r="V4408" s="9">
        <v>33</v>
      </c>
      <c r="W4408" s="8">
        <v>0.29999999999999982</v>
      </c>
      <c r="X4408" s="8">
        <v>1.1000000000000001</v>
      </c>
      <c r="Y4408" s="8">
        <v>-8.9999999999999858E-2</v>
      </c>
      <c r="Z4408" s="8">
        <v>0</v>
      </c>
      <c r="AA4408">
        <v>8.9999999999999858E-2</v>
      </c>
      <c r="AF4408" t="s">
        <v>10177</v>
      </c>
      <c r="AG4408" t="s">
        <v>9655</v>
      </c>
      <c r="AH4408" t="s">
        <v>9656</v>
      </c>
      <c r="AI4408" t="s">
        <v>9657</v>
      </c>
      <c r="AJ4408" s="7">
        <v>43465</v>
      </c>
      <c r="AK4408" t="s">
        <v>4965</v>
      </c>
      <c r="AL4408" t="s">
        <v>109</v>
      </c>
      <c r="AM4408" t="s">
        <v>3891</v>
      </c>
      <c r="AN4408" t="s">
        <v>10206</v>
      </c>
    </row>
    <row r="4409" spans="1:41">
      <c r="A4409" s="6" t="s">
        <v>4964</v>
      </c>
      <c r="B4409">
        <v>2018</v>
      </c>
      <c r="C4409">
        <v>4</v>
      </c>
      <c r="E4409" t="s">
        <v>100</v>
      </c>
      <c r="F4409" t="s">
        <v>101</v>
      </c>
      <c r="G4409" t="s">
        <v>102</v>
      </c>
      <c r="H4409" t="s">
        <v>4240</v>
      </c>
      <c r="I4409">
        <v>2018</v>
      </c>
      <c r="J4409">
        <v>3</v>
      </c>
      <c r="K4409" s="6">
        <v>43373</v>
      </c>
      <c r="L4409">
        <v>5</v>
      </c>
      <c r="M4409">
        <v>2</v>
      </c>
      <c r="N4409" t="s">
        <v>211</v>
      </c>
      <c r="O4409" s="8">
        <v>2.56</v>
      </c>
      <c r="P4409" s="8">
        <v>2.5</v>
      </c>
      <c r="Q4409" s="8">
        <v>2.4</v>
      </c>
      <c r="R4409" s="8">
        <v>2.74</v>
      </c>
      <c r="S4409" s="8">
        <v>1.52</v>
      </c>
      <c r="T4409" s="8">
        <v>3.2</v>
      </c>
      <c r="U4409" s="8">
        <v>0.31</v>
      </c>
      <c r="V4409" s="9">
        <v>30</v>
      </c>
      <c r="W4409" s="8">
        <v>0.3400000000000003</v>
      </c>
      <c r="X4409" s="8">
        <v>1.6800000000000002</v>
      </c>
      <c r="Y4409" s="8">
        <v>6.0000000000000053E-2</v>
      </c>
      <c r="Z4409" s="8">
        <v>0</v>
      </c>
      <c r="AA4409">
        <v>-4.9999999999999822E-2</v>
      </c>
      <c r="AF4409" t="s">
        <v>4377</v>
      </c>
      <c r="AG4409" t="s">
        <v>106</v>
      </c>
      <c r="AH4409" t="s">
        <v>107</v>
      </c>
      <c r="AI4409" t="s">
        <v>340</v>
      </c>
      <c r="AJ4409" s="7">
        <v>43373</v>
      </c>
      <c r="AK4409" t="s">
        <v>4965</v>
      </c>
      <c r="AL4409" t="s">
        <v>109</v>
      </c>
      <c r="AM4409" t="s">
        <v>4242</v>
      </c>
      <c r="AN4409" t="s">
        <v>4974</v>
      </c>
      <c r="AO4409" t="str">
        <f>TEXT(A4409,"yyyy-mm-dd")</f>
        <v>2018-04-30</v>
      </c>
    </row>
    <row r="4410" spans="1:41">
      <c r="A4410" s="6" t="s">
        <v>4964</v>
      </c>
      <c r="B4410">
        <v>2018</v>
      </c>
      <c r="C4410">
        <v>4</v>
      </c>
      <c r="E4410" t="s">
        <v>100</v>
      </c>
      <c r="F4410" t="s">
        <v>101</v>
      </c>
      <c r="G4410" t="s">
        <v>102</v>
      </c>
      <c r="H4410" t="s">
        <v>4137</v>
      </c>
      <c r="I4410">
        <v>2018</v>
      </c>
      <c r="J4410">
        <v>2</v>
      </c>
      <c r="K4410" s="6">
        <v>43281</v>
      </c>
      <c r="L4410">
        <v>2</v>
      </c>
      <c r="M4410">
        <v>1</v>
      </c>
      <c r="N4410" t="s">
        <v>104</v>
      </c>
      <c r="O4410" s="8">
        <v>2.39</v>
      </c>
      <c r="P4410" s="8">
        <v>2.35</v>
      </c>
      <c r="Q4410" s="8">
        <v>1.95</v>
      </c>
      <c r="R4410" s="8">
        <v>2.63</v>
      </c>
      <c r="S4410" s="8">
        <v>1.52</v>
      </c>
      <c r="T4410" s="8">
        <v>4.0999999999999996</v>
      </c>
      <c r="U4410" s="8">
        <v>0.55000000000000004</v>
      </c>
      <c r="V4410" s="9">
        <v>30</v>
      </c>
      <c r="W4410" s="8">
        <v>0.67999999999999994</v>
      </c>
      <c r="X4410" s="8">
        <v>2.5799999999999996</v>
      </c>
      <c r="Y4410" s="8">
        <v>4.0000000000000036E-2</v>
      </c>
      <c r="Z4410" s="8">
        <v>-4.9999999999999822E-2</v>
      </c>
      <c r="AA4410">
        <v>0.11999999999999988</v>
      </c>
      <c r="AF4410" t="s">
        <v>4375</v>
      </c>
      <c r="AG4410" t="s">
        <v>106</v>
      </c>
      <c r="AH4410" t="s">
        <v>107</v>
      </c>
      <c r="AI4410" t="s">
        <v>108</v>
      </c>
      <c r="AJ4410" s="7">
        <v>43281</v>
      </c>
      <c r="AK4410" t="s">
        <v>4965</v>
      </c>
      <c r="AL4410" t="s">
        <v>109</v>
      </c>
      <c r="AM4410" t="s">
        <v>4139</v>
      </c>
      <c r="AN4410" t="s">
        <v>4973</v>
      </c>
      <c r="AO4410" t="str">
        <f>TEXT(A4410,"yyyy-mm-dd")</f>
        <v>2018-04-30</v>
      </c>
    </row>
    <row r="4411" spans="1:41">
      <c r="A4411" s="6" t="s">
        <v>4964</v>
      </c>
      <c r="B4411">
        <v>2018</v>
      </c>
      <c r="C4411">
        <v>4</v>
      </c>
      <c r="E4411" t="s">
        <v>100</v>
      </c>
      <c r="F4411" t="s">
        <v>101</v>
      </c>
      <c r="G4411" t="s">
        <v>102</v>
      </c>
      <c r="H4411" t="s">
        <v>4030</v>
      </c>
      <c r="I4411">
        <v>2018</v>
      </c>
      <c r="J4411">
        <v>1</v>
      </c>
      <c r="K4411" s="6">
        <v>43190</v>
      </c>
      <c r="L4411">
        <v>-1</v>
      </c>
      <c r="M4411">
        <v>0</v>
      </c>
      <c r="N4411" t="s">
        <v>187</v>
      </c>
      <c r="O4411" s="8">
        <v>1.63</v>
      </c>
      <c r="P4411" s="8">
        <v>1.58</v>
      </c>
      <c r="Q4411" s="8">
        <v>1.32</v>
      </c>
      <c r="R4411" s="8">
        <v>1.9</v>
      </c>
      <c r="S4411" s="8">
        <v>1</v>
      </c>
      <c r="T4411" s="8">
        <v>2.2999999999999998</v>
      </c>
      <c r="U4411" s="8">
        <v>0.36</v>
      </c>
      <c r="V4411" s="9">
        <v>30</v>
      </c>
      <c r="W4411" s="8">
        <v>0.57999999999999985</v>
      </c>
      <c r="X4411" s="8">
        <v>1.2999999999999998</v>
      </c>
      <c r="Y4411" s="8">
        <v>4.9999999999999822E-2</v>
      </c>
      <c r="Z4411" s="8">
        <v>-6.999999999999984E-2</v>
      </c>
      <c r="AA4411">
        <v>-5.0000000000000044E-2</v>
      </c>
      <c r="AF4411" t="s">
        <v>4373</v>
      </c>
      <c r="AG4411" t="s">
        <v>106</v>
      </c>
      <c r="AH4411" t="s">
        <v>107</v>
      </c>
      <c r="AI4411" t="s">
        <v>188</v>
      </c>
      <c r="AJ4411" s="7">
        <v>43190</v>
      </c>
      <c r="AK4411" t="s">
        <v>4965</v>
      </c>
      <c r="AL4411" t="s">
        <v>109</v>
      </c>
      <c r="AM4411" t="s">
        <v>4032</v>
      </c>
      <c r="AN4411" t="s">
        <v>4972</v>
      </c>
      <c r="AO4411" t="str">
        <f>TEXT(A4411,"yyyy-mm-dd")</f>
        <v>2018-04-30</v>
      </c>
    </row>
    <row r="4412" spans="1:41">
      <c r="A4412" s="6" t="s">
        <v>4964</v>
      </c>
      <c r="B4412">
        <v>2018</v>
      </c>
      <c r="C4412">
        <v>4</v>
      </c>
      <c r="E4412" t="s">
        <v>2685</v>
      </c>
      <c r="F4412" t="s">
        <v>101</v>
      </c>
      <c r="G4412" t="s">
        <v>774</v>
      </c>
      <c r="H4412" t="s">
        <v>2686</v>
      </c>
      <c r="K4412" s="6"/>
      <c r="O4412" s="8">
        <v>2.54</v>
      </c>
      <c r="P4412" s="8">
        <v>2.5</v>
      </c>
      <c r="Q4412" s="8">
        <v>2.2999999999999998</v>
      </c>
      <c r="R4412" s="8">
        <v>2.7</v>
      </c>
      <c r="S4412" s="8">
        <v>2.1</v>
      </c>
      <c r="T4412" s="8">
        <v>3.2</v>
      </c>
      <c r="U4412" s="8">
        <v>0.31</v>
      </c>
      <c r="V4412" s="9">
        <v>19</v>
      </c>
      <c r="W4412" s="8">
        <v>0.40000000000000036</v>
      </c>
      <c r="X4412" s="8">
        <v>1.1000000000000001</v>
      </c>
      <c r="Y4412" s="8">
        <v>4.0000000000000036E-2</v>
      </c>
      <c r="Z4412" s="8">
        <v>0</v>
      </c>
      <c r="AA4412">
        <v>3.0000000000000249E-2</v>
      </c>
      <c r="AF4412" t="s">
        <v>2687</v>
      </c>
      <c r="AG4412" t="s">
        <v>2688</v>
      </c>
      <c r="AH4412" t="s">
        <v>2689</v>
      </c>
      <c r="AI4412" t="s">
        <v>2690</v>
      </c>
      <c r="AJ4412" s="7"/>
      <c r="AK4412" t="s">
        <v>4965</v>
      </c>
      <c r="AL4412" t="s">
        <v>109</v>
      </c>
      <c r="AM4412" t="s">
        <v>2686</v>
      </c>
      <c r="AN4412" t="s">
        <v>4996</v>
      </c>
      <c r="AO4412" t="str">
        <f>TEXT(A4412,"yyyy-mm-dd")</f>
        <v>2018-04-30</v>
      </c>
    </row>
    <row r="4413" spans="1:41">
      <c r="A4413" s="6" t="s">
        <v>4964</v>
      </c>
      <c r="B4413">
        <v>2018</v>
      </c>
      <c r="C4413">
        <v>4</v>
      </c>
      <c r="E4413" t="s">
        <v>81</v>
      </c>
      <c r="F4413" t="s">
        <v>82</v>
      </c>
      <c r="G4413" t="s">
        <v>83</v>
      </c>
      <c r="H4413" t="s">
        <v>4803</v>
      </c>
      <c r="I4413">
        <v>2020</v>
      </c>
      <c r="K4413" s="6">
        <v>44196</v>
      </c>
      <c r="L4413">
        <v>32</v>
      </c>
      <c r="N4413" t="s">
        <v>823</v>
      </c>
      <c r="O4413" s="8">
        <v>3.68</v>
      </c>
      <c r="P4413" s="8">
        <v>3.5</v>
      </c>
      <c r="Q4413" s="8">
        <v>3.3</v>
      </c>
      <c r="R4413" s="8">
        <v>3.66</v>
      </c>
      <c r="S4413" s="8">
        <v>3</v>
      </c>
      <c r="T4413" s="8">
        <v>7.04</v>
      </c>
      <c r="U4413" s="8">
        <v>0.78</v>
      </c>
      <c r="V4413" s="9">
        <v>28</v>
      </c>
      <c r="W4413" s="8">
        <v>0.36000000000000032</v>
      </c>
      <c r="X4413" s="8">
        <v>4.04</v>
      </c>
      <c r="Y4413" s="8">
        <v>0.18000000000000016</v>
      </c>
      <c r="Z4413" s="8">
        <v>0</v>
      </c>
      <c r="AA4413">
        <v>0.11000000000000032</v>
      </c>
      <c r="AF4413" t="s">
        <v>4804</v>
      </c>
      <c r="AG4413" t="s">
        <v>87</v>
      </c>
      <c r="AH4413" t="s">
        <v>88</v>
      </c>
      <c r="AI4413" t="s">
        <v>359</v>
      </c>
      <c r="AJ4413" s="7">
        <v>44196</v>
      </c>
      <c r="AK4413" t="s">
        <v>4965</v>
      </c>
      <c r="AL4413" t="s">
        <v>91</v>
      </c>
      <c r="AM4413" t="s">
        <v>4805</v>
      </c>
      <c r="AN4413" t="s">
        <v>4968</v>
      </c>
      <c r="AO4413" t="str">
        <f>TEXT(A4413,"yyyy-mm-dd")</f>
        <v>2018-04-30</v>
      </c>
    </row>
    <row r="4414" spans="1:41">
      <c r="A4414" s="6" t="s">
        <v>4964</v>
      </c>
      <c r="B4414">
        <v>2018</v>
      </c>
      <c r="C4414">
        <v>4</v>
      </c>
      <c r="E4414" t="s">
        <v>392</v>
      </c>
      <c r="F4414" t="s">
        <v>82</v>
      </c>
      <c r="G4414" t="s">
        <v>83</v>
      </c>
      <c r="H4414" t="s">
        <v>4803</v>
      </c>
      <c r="I4414">
        <v>2020</v>
      </c>
      <c r="K4414" s="6">
        <v>44196</v>
      </c>
      <c r="L4414">
        <v>32</v>
      </c>
      <c r="N4414" t="s">
        <v>823</v>
      </c>
      <c r="O4414" s="8">
        <v>3.48</v>
      </c>
      <c r="P4414" s="8">
        <v>3.35</v>
      </c>
      <c r="Q4414" s="8">
        <v>3.2</v>
      </c>
      <c r="R4414" s="8">
        <v>3.5</v>
      </c>
      <c r="S4414" s="8">
        <v>3</v>
      </c>
      <c r="T4414" s="8">
        <v>5.81</v>
      </c>
      <c r="U4414" s="8">
        <v>0.6</v>
      </c>
      <c r="V4414" s="9">
        <v>25</v>
      </c>
      <c r="W4414" s="8">
        <v>0.29999999999999982</v>
      </c>
      <c r="X4414" s="8">
        <v>2.8099999999999996</v>
      </c>
      <c r="Y4414" s="8">
        <v>0.12999999999999989</v>
      </c>
      <c r="Z4414" s="8">
        <v>5.0000000000000266E-2</v>
      </c>
      <c r="AA4414">
        <v>0</v>
      </c>
      <c r="AF4414" t="s">
        <v>4804</v>
      </c>
      <c r="AG4414" t="s">
        <v>87</v>
      </c>
      <c r="AH4414" t="s">
        <v>88</v>
      </c>
      <c r="AI4414" t="s">
        <v>359</v>
      </c>
      <c r="AJ4414" s="7">
        <v>44196</v>
      </c>
      <c r="AK4414" t="s">
        <v>4965</v>
      </c>
      <c r="AL4414" t="s">
        <v>393</v>
      </c>
      <c r="AM4414" t="s">
        <v>4805</v>
      </c>
      <c r="AN4414" t="s">
        <v>4971</v>
      </c>
      <c r="AO4414" t="str">
        <f>TEXT(A4414,"yyyy-mm-dd")</f>
        <v>2018-04-30</v>
      </c>
    </row>
    <row r="4415" spans="1:41">
      <c r="A4415" s="6" t="s">
        <v>4964</v>
      </c>
      <c r="B4415">
        <v>2018</v>
      </c>
      <c r="C4415">
        <v>4</v>
      </c>
      <c r="E4415" t="s">
        <v>81</v>
      </c>
      <c r="F4415" t="s">
        <v>82</v>
      </c>
      <c r="G4415" t="s">
        <v>83</v>
      </c>
      <c r="H4415" t="s">
        <v>4360</v>
      </c>
      <c r="I4415">
        <v>2019</v>
      </c>
      <c r="K4415" s="6">
        <v>43830</v>
      </c>
      <c r="L4415">
        <v>20</v>
      </c>
      <c r="N4415" t="s">
        <v>185</v>
      </c>
      <c r="O4415" s="8">
        <v>3.65</v>
      </c>
      <c r="P4415" s="8">
        <v>3.58</v>
      </c>
      <c r="Q4415" s="8">
        <v>3.43</v>
      </c>
      <c r="R4415" s="8">
        <v>3.75</v>
      </c>
      <c r="S4415" s="8">
        <v>2.9</v>
      </c>
      <c r="T4415" s="8">
        <v>5.23</v>
      </c>
      <c r="U4415" s="8">
        <v>0.44</v>
      </c>
      <c r="V4415" s="9">
        <v>34</v>
      </c>
      <c r="W4415" s="8">
        <v>0.31999999999999984</v>
      </c>
      <c r="X4415" s="8">
        <v>2.3300000000000005</v>
      </c>
      <c r="Y4415" s="8">
        <v>6.999999999999984E-2</v>
      </c>
      <c r="Z4415" s="8">
        <v>-2.0000000000000018E-2</v>
      </c>
      <c r="AA4415">
        <v>2.0000000000000018E-2</v>
      </c>
      <c r="AF4415" t="s">
        <v>4361</v>
      </c>
      <c r="AG4415" t="s">
        <v>87</v>
      </c>
      <c r="AH4415" t="s">
        <v>88</v>
      </c>
      <c r="AI4415" t="s">
        <v>97</v>
      </c>
      <c r="AJ4415" s="7">
        <v>43830</v>
      </c>
      <c r="AK4415" t="s">
        <v>4965</v>
      </c>
      <c r="AL4415" t="s">
        <v>91</v>
      </c>
      <c r="AM4415" t="s">
        <v>4362</v>
      </c>
      <c r="AN4415" t="s">
        <v>4967</v>
      </c>
      <c r="AO4415" t="str">
        <f>TEXT(A4415,"yyyy-mm-dd")</f>
        <v>2018-04-30</v>
      </c>
    </row>
    <row r="4416" spans="1:41">
      <c r="A4416" s="6" t="s">
        <v>4964</v>
      </c>
      <c r="B4416">
        <v>2018</v>
      </c>
      <c r="C4416">
        <v>4</v>
      </c>
      <c r="E4416" t="s">
        <v>392</v>
      </c>
      <c r="F4416" t="s">
        <v>82</v>
      </c>
      <c r="G4416" t="s">
        <v>83</v>
      </c>
      <c r="H4416" t="s">
        <v>4360</v>
      </c>
      <c r="I4416">
        <v>2019</v>
      </c>
      <c r="K4416" s="6">
        <v>43830</v>
      </c>
      <c r="L4416">
        <v>20</v>
      </c>
      <c r="N4416" t="s">
        <v>185</v>
      </c>
      <c r="O4416" s="8">
        <v>3.38</v>
      </c>
      <c r="P4416" s="8">
        <v>3.36</v>
      </c>
      <c r="Q4416" s="8">
        <v>3.26</v>
      </c>
      <c r="R4416" s="8">
        <v>3.5</v>
      </c>
      <c r="S4416" s="8">
        <v>2.3199999999999998</v>
      </c>
      <c r="T4416" s="8">
        <v>4.43</v>
      </c>
      <c r="U4416" s="8">
        <v>0.36</v>
      </c>
      <c r="V4416" s="9">
        <v>30</v>
      </c>
      <c r="W4416" s="8">
        <v>0.24000000000000021</v>
      </c>
      <c r="X4416" s="8">
        <v>2.11</v>
      </c>
      <c r="Y4416" s="8">
        <v>2.0000000000000018E-2</v>
      </c>
      <c r="Z4416" s="8">
        <v>-4.0000000000000036E-2</v>
      </c>
      <c r="AA4416">
        <v>-1.9999999999999574E-2</v>
      </c>
      <c r="AF4416" t="s">
        <v>4361</v>
      </c>
      <c r="AG4416" t="s">
        <v>87</v>
      </c>
      <c r="AH4416" t="s">
        <v>88</v>
      </c>
      <c r="AI4416" t="s">
        <v>97</v>
      </c>
      <c r="AJ4416" s="7">
        <v>43830</v>
      </c>
      <c r="AK4416" t="s">
        <v>4965</v>
      </c>
      <c r="AL4416" t="s">
        <v>393</v>
      </c>
      <c r="AM4416" t="s">
        <v>4362</v>
      </c>
      <c r="AN4416" t="s">
        <v>4970</v>
      </c>
      <c r="AO4416" t="str">
        <f>TEXT(A4416,"yyyy-mm-dd")</f>
        <v>2018-04-30</v>
      </c>
    </row>
    <row r="4417" spans="1:41">
      <c r="A4417" s="6" t="s">
        <v>4964</v>
      </c>
      <c r="B4417">
        <v>2018</v>
      </c>
      <c r="C4417">
        <v>4</v>
      </c>
      <c r="E4417" t="s">
        <v>81</v>
      </c>
      <c r="F4417" t="s">
        <v>82</v>
      </c>
      <c r="G4417" t="s">
        <v>83</v>
      </c>
      <c r="H4417" t="s">
        <v>3889</v>
      </c>
      <c r="I4417">
        <v>2018</v>
      </c>
      <c r="K4417" s="6">
        <v>43465</v>
      </c>
      <c r="L4417">
        <v>8</v>
      </c>
      <c r="N4417" t="s">
        <v>182</v>
      </c>
      <c r="O4417" s="8">
        <v>3.98</v>
      </c>
      <c r="P4417" s="8">
        <v>3.98</v>
      </c>
      <c r="Q4417" s="8">
        <v>3.8</v>
      </c>
      <c r="R4417" s="8">
        <v>4.18</v>
      </c>
      <c r="S4417" s="8">
        <v>3.1</v>
      </c>
      <c r="T4417" s="8">
        <v>4.62</v>
      </c>
      <c r="U4417" s="8">
        <v>0.31</v>
      </c>
      <c r="V4417" s="9">
        <v>34</v>
      </c>
      <c r="W4417" s="8">
        <v>0.37999999999999989</v>
      </c>
      <c r="X4417" s="8">
        <v>1.52</v>
      </c>
      <c r="Y4417" s="8">
        <v>0</v>
      </c>
      <c r="Z4417" s="8">
        <v>-0.10999999999999988</v>
      </c>
      <c r="AA4417">
        <v>-1.0000000000000231E-2</v>
      </c>
      <c r="AF4417" t="s">
        <v>3890</v>
      </c>
      <c r="AG4417" t="s">
        <v>87</v>
      </c>
      <c r="AH4417" t="s">
        <v>88</v>
      </c>
      <c r="AI4417" t="s">
        <v>89</v>
      </c>
      <c r="AJ4417" s="7">
        <v>43465</v>
      </c>
      <c r="AK4417" t="s">
        <v>4965</v>
      </c>
      <c r="AL4417" t="s">
        <v>91</v>
      </c>
      <c r="AM4417" t="s">
        <v>3891</v>
      </c>
      <c r="AN4417" t="s">
        <v>4966</v>
      </c>
      <c r="AO4417" t="str">
        <f>TEXT(A4417,"yyyy-mm-dd")</f>
        <v>2018-04-30</v>
      </c>
    </row>
    <row r="4418" spans="1:41">
      <c r="A4418" s="6" t="s">
        <v>4964</v>
      </c>
      <c r="B4418">
        <v>2018</v>
      </c>
      <c r="C4418">
        <v>4</v>
      </c>
      <c r="E4418" t="s">
        <v>392</v>
      </c>
      <c r="F4418" t="s">
        <v>82</v>
      </c>
      <c r="G4418" t="s">
        <v>83</v>
      </c>
      <c r="H4418" t="s">
        <v>3889</v>
      </c>
      <c r="I4418">
        <v>2018</v>
      </c>
      <c r="K4418" s="6">
        <v>43465</v>
      </c>
      <c r="L4418">
        <v>8</v>
      </c>
      <c r="N4418" t="s">
        <v>182</v>
      </c>
      <c r="O4418" s="8">
        <v>3.54</v>
      </c>
      <c r="P4418" s="8">
        <v>3.53</v>
      </c>
      <c r="Q4418" s="8">
        <v>3.3</v>
      </c>
      <c r="R4418" s="8">
        <v>3.71</v>
      </c>
      <c r="S4418" s="8">
        <v>3.2</v>
      </c>
      <c r="T4418" s="8">
        <v>4.12</v>
      </c>
      <c r="U4418" s="8">
        <v>0.26</v>
      </c>
      <c r="V4418" s="9">
        <v>30</v>
      </c>
      <c r="W4418" s="8">
        <v>0.41000000000000014</v>
      </c>
      <c r="X4418" s="8">
        <v>0.91999999999999993</v>
      </c>
      <c r="Y4418" s="8">
        <v>1.0000000000000231E-2</v>
      </c>
      <c r="Z4418" s="8">
        <v>-0.15000000000000036</v>
      </c>
      <c r="AA4418">
        <v>2.0000000000000462E-2</v>
      </c>
      <c r="AF4418" t="s">
        <v>3890</v>
      </c>
      <c r="AG4418" t="s">
        <v>87</v>
      </c>
      <c r="AH4418" t="s">
        <v>88</v>
      </c>
      <c r="AI4418" t="s">
        <v>89</v>
      </c>
      <c r="AJ4418" s="7">
        <v>43465</v>
      </c>
      <c r="AK4418" t="s">
        <v>4965</v>
      </c>
      <c r="AL4418" t="s">
        <v>393</v>
      </c>
      <c r="AM4418" t="s">
        <v>3891</v>
      </c>
      <c r="AN4418" t="s">
        <v>4969</v>
      </c>
      <c r="AO4418" t="str">
        <f>TEXT(A4418,"yyyy-mm-dd")</f>
        <v>2018-04-30</v>
      </c>
    </row>
    <row r="4419" spans="1:41">
      <c r="A4419" s="6" t="s">
        <v>4964</v>
      </c>
      <c r="B4419">
        <v>2018</v>
      </c>
      <c r="C4419">
        <v>4</v>
      </c>
      <c r="E4419" t="s">
        <v>81</v>
      </c>
      <c r="F4419" t="s">
        <v>82</v>
      </c>
      <c r="G4419" t="s">
        <v>774</v>
      </c>
      <c r="H4419" t="s">
        <v>775</v>
      </c>
      <c r="K4419" s="6"/>
      <c r="O4419" s="8">
        <v>3.66</v>
      </c>
      <c r="P4419" s="8">
        <v>3.5</v>
      </c>
      <c r="Q4419" s="8">
        <v>3.3</v>
      </c>
      <c r="R4419" s="8">
        <v>3.7</v>
      </c>
      <c r="S4419" s="8">
        <v>3</v>
      </c>
      <c r="T4419" s="8">
        <v>6.2</v>
      </c>
      <c r="U4419" s="8">
        <v>0.63</v>
      </c>
      <c r="V4419" s="9">
        <v>29</v>
      </c>
      <c r="W4419" s="8">
        <v>0.40000000000000036</v>
      </c>
      <c r="X4419" s="8">
        <v>3.2</v>
      </c>
      <c r="Y4419" s="8">
        <v>0.16000000000000014</v>
      </c>
      <c r="Z4419" s="8">
        <v>0</v>
      </c>
      <c r="AA4419">
        <v>0.10000000000000009</v>
      </c>
      <c r="AF4419" t="s">
        <v>776</v>
      </c>
      <c r="AG4419" t="s">
        <v>777</v>
      </c>
      <c r="AH4419" t="s">
        <v>778</v>
      </c>
      <c r="AI4419" t="s">
        <v>779</v>
      </c>
      <c r="AJ4419" s="7"/>
      <c r="AK4419" t="s">
        <v>4965</v>
      </c>
      <c r="AL4419" t="s">
        <v>91</v>
      </c>
      <c r="AM4419" t="s">
        <v>775</v>
      </c>
      <c r="AN4419" t="s">
        <v>4992</v>
      </c>
      <c r="AO4419" t="str">
        <f>TEXT(A4419,"yyyy-mm-dd")</f>
        <v>2018-04-30</v>
      </c>
    </row>
    <row r="4420" spans="1:41">
      <c r="A4420" s="6" t="s">
        <v>4964</v>
      </c>
      <c r="B4420">
        <v>2018</v>
      </c>
      <c r="C4420">
        <v>4</v>
      </c>
      <c r="E4420" t="s">
        <v>81</v>
      </c>
      <c r="F4420" t="s">
        <v>82</v>
      </c>
      <c r="G4420" t="s">
        <v>774</v>
      </c>
      <c r="H4420" t="s">
        <v>1536</v>
      </c>
      <c r="K4420" s="6"/>
      <c r="O4420" s="8">
        <v>3.58</v>
      </c>
      <c r="P4420" s="8">
        <v>3.5</v>
      </c>
      <c r="Q4420" s="8">
        <v>3.3</v>
      </c>
      <c r="R4420" s="8">
        <v>3.57</v>
      </c>
      <c r="S4420" s="8">
        <v>3</v>
      </c>
      <c r="T4420" s="8">
        <v>5.8</v>
      </c>
      <c r="U4420" s="8">
        <v>0.54</v>
      </c>
      <c r="V4420" s="9">
        <v>27</v>
      </c>
      <c r="W4420" s="8">
        <v>0.27</v>
      </c>
      <c r="X4420" s="8">
        <v>2.8</v>
      </c>
      <c r="Y4420" s="8">
        <v>8.0000000000000071E-2</v>
      </c>
      <c r="Z4420" s="8">
        <v>9.9999999999997868E-3</v>
      </c>
      <c r="AA4420">
        <v>4.0000000000000036E-2</v>
      </c>
      <c r="AF4420" t="s">
        <v>1537</v>
      </c>
      <c r="AG4420" t="s">
        <v>777</v>
      </c>
      <c r="AH4420" t="s">
        <v>778</v>
      </c>
      <c r="AI4420" t="s">
        <v>1538</v>
      </c>
      <c r="AJ4420" s="7"/>
      <c r="AK4420" t="s">
        <v>4965</v>
      </c>
      <c r="AL4420" t="s">
        <v>91</v>
      </c>
      <c r="AM4420" t="s">
        <v>1536</v>
      </c>
      <c r="AN4420" t="s">
        <v>4993</v>
      </c>
      <c r="AO4420" t="str">
        <f>TEXT(A4420,"yyyy-mm-dd")</f>
        <v>2018-04-30</v>
      </c>
    </row>
    <row r="4421" spans="1:41">
      <c r="A4421" s="6" t="s">
        <v>4964</v>
      </c>
      <c r="B4421">
        <v>2018</v>
      </c>
      <c r="C4421">
        <v>4</v>
      </c>
      <c r="E4421" t="s">
        <v>392</v>
      </c>
      <c r="F4421" t="s">
        <v>82</v>
      </c>
      <c r="G4421" t="s">
        <v>774</v>
      </c>
      <c r="H4421" t="s">
        <v>775</v>
      </c>
      <c r="K4421" s="6"/>
      <c r="O4421" s="8">
        <v>3.45</v>
      </c>
      <c r="P4421" s="8">
        <v>3.31</v>
      </c>
      <c r="Q4421" s="8">
        <v>3.2</v>
      </c>
      <c r="R4421" s="8">
        <v>3.5</v>
      </c>
      <c r="S4421" s="8">
        <v>3</v>
      </c>
      <c r="T4421" s="8">
        <v>5.27</v>
      </c>
      <c r="U4421" s="8">
        <v>0.48</v>
      </c>
      <c r="V4421" s="9">
        <v>26</v>
      </c>
      <c r="W4421" s="8">
        <v>0.29999999999999982</v>
      </c>
      <c r="X4421" s="8">
        <v>2.2699999999999996</v>
      </c>
      <c r="Y4421" s="8">
        <v>0.14000000000000012</v>
      </c>
      <c r="Z4421" s="8">
        <v>1.0000000000000231E-2</v>
      </c>
      <c r="AA4421">
        <v>0</v>
      </c>
      <c r="AF4421" t="s">
        <v>776</v>
      </c>
      <c r="AG4421" t="s">
        <v>777</v>
      </c>
      <c r="AH4421" t="s">
        <v>778</v>
      </c>
      <c r="AI4421" t="s">
        <v>779</v>
      </c>
      <c r="AJ4421" s="7"/>
      <c r="AK4421" t="s">
        <v>4965</v>
      </c>
      <c r="AL4421" t="s">
        <v>393</v>
      </c>
      <c r="AM4421" t="s">
        <v>775</v>
      </c>
      <c r="AN4421" t="s">
        <v>4994</v>
      </c>
      <c r="AO4421" t="str">
        <f>TEXT(A4421,"yyyy-mm-dd")</f>
        <v>2018-04-30</v>
      </c>
    </row>
    <row r="4422" spans="1:41">
      <c r="A4422" s="6" t="s">
        <v>4964</v>
      </c>
      <c r="B4422">
        <v>2018</v>
      </c>
      <c r="C4422">
        <v>4</v>
      </c>
      <c r="E4422" t="s">
        <v>392</v>
      </c>
      <c r="F4422" t="s">
        <v>82</v>
      </c>
      <c r="G4422" t="s">
        <v>774</v>
      </c>
      <c r="H4422" t="s">
        <v>1536</v>
      </c>
      <c r="K4422" s="6"/>
      <c r="O4422" s="8">
        <v>3.43</v>
      </c>
      <c r="P4422" s="8">
        <v>3.33</v>
      </c>
      <c r="Q4422" s="8">
        <v>3.2</v>
      </c>
      <c r="R4422" s="8">
        <v>3.5</v>
      </c>
      <c r="S4422" s="8">
        <v>3</v>
      </c>
      <c r="T4422" s="8">
        <v>5.0199999999999996</v>
      </c>
      <c r="U4422" s="8">
        <v>0.44</v>
      </c>
      <c r="V4422" s="9">
        <v>24</v>
      </c>
      <c r="W4422" s="8">
        <v>0.29999999999999982</v>
      </c>
      <c r="X4422" s="8">
        <v>2.0199999999999996</v>
      </c>
      <c r="Y4422" s="8">
        <v>0.10000000000000009</v>
      </c>
      <c r="Z4422" s="8">
        <v>3.0000000000000249E-2</v>
      </c>
      <c r="AA4422">
        <v>8.9999999999999858E-2</v>
      </c>
      <c r="AF4422" t="s">
        <v>1537</v>
      </c>
      <c r="AG4422" t="s">
        <v>777</v>
      </c>
      <c r="AH4422" t="s">
        <v>778</v>
      </c>
      <c r="AI4422" t="s">
        <v>1538</v>
      </c>
      <c r="AJ4422" s="7"/>
      <c r="AK4422" t="s">
        <v>4965</v>
      </c>
      <c r="AL4422" t="s">
        <v>393</v>
      </c>
      <c r="AM4422" t="s">
        <v>1536</v>
      </c>
      <c r="AN4422" t="s">
        <v>4995</v>
      </c>
      <c r="AO4422" t="str">
        <f>TEXT(A4422,"yyyy-mm-dd")</f>
        <v>2018-04-30</v>
      </c>
    </row>
    <row r="4423" spans="1:41">
      <c r="A4423" s="6" t="s">
        <v>4964</v>
      </c>
      <c r="B4423">
        <v>2018</v>
      </c>
      <c r="C4423">
        <v>4</v>
      </c>
      <c r="E4423" t="s">
        <v>112</v>
      </c>
      <c r="F4423" t="s">
        <v>113</v>
      </c>
      <c r="G4423" t="s">
        <v>83</v>
      </c>
      <c r="H4423" t="s">
        <v>4803</v>
      </c>
      <c r="I4423">
        <v>2020</v>
      </c>
      <c r="K4423" s="6">
        <v>44196</v>
      </c>
      <c r="L4423">
        <v>32</v>
      </c>
      <c r="N4423" t="s">
        <v>823</v>
      </c>
      <c r="O4423" s="8">
        <v>6.55</v>
      </c>
      <c r="P4423" s="8">
        <v>6.53</v>
      </c>
      <c r="Q4423" s="8">
        <v>6</v>
      </c>
      <c r="R4423" s="8">
        <v>7.1</v>
      </c>
      <c r="S4423" s="8">
        <v>5.1100000000000003</v>
      </c>
      <c r="T4423" s="8">
        <v>9.5</v>
      </c>
      <c r="U4423" s="8">
        <v>1.05</v>
      </c>
      <c r="V4423" s="9">
        <v>21</v>
      </c>
      <c r="W4423" s="8">
        <v>1.0999999999999996</v>
      </c>
      <c r="X4423" s="8">
        <v>4.3899999999999997</v>
      </c>
      <c r="Y4423" s="8">
        <v>1.9999999999999574E-2</v>
      </c>
      <c r="Z4423" s="8">
        <v>4.9999999999999822E-2</v>
      </c>
      <c r="AA4423">
        <v>-0.30000000000000071</v>
      </c>
      <c r="AF4423" t="s">
        <v>4844</v>
      </c>
      <c r="AG4423" t="s">
        <v>115</v>
      </c>
      <c r="AH4423" t="s">
        <v>116</v>
      </c>
      <c r="AI4423" t="s">
        <v>359</v>
      </c>
      <c r="AJ4423" s="7">
        <v>44196</v>
      </c>
      <c r="AK4423" t="s">
        <v>4965</v>
      </c>
      <c r="AL4423" t="s">
        <v>118</v>
      </c>
      <c r="AM4423" t="s">
        <v>4805</v>
      </c>
      <c r="AN4423" t="s">
        <v>4999</v>
      </c>
      <c r="AO4423" t="str">
        <f>TEXT(A4423,"yyyy-mm-dd")</f>
        <v>2018-04-30</v>
      </c>
    </row>
    <row r="4424" spans="1:41">
      <c r="A4424" s="6" t="s">
        <v>4964</v>
      </c>
      <c r="B4424">
        <v>2018</v>
      </c>
      <c r="C4424">
        <v>4</v>
      </c>
      <c r="E4424" t="s">
        <v>2881</v>
      </c>
      <c r="F4424" t="s">
        <v>113</v>
      </c>
      <c r="G4424" t="s">
        <v>83</v>
      </c>
      <c r="H4424" t="s">
        <v>4803</v>
      </c>
      <c r="I4424">
        <v>2020</v>
      </c>
      <c r="K4424" s="6">
        <v>44196</v>
      </c>
      <c r="L4424">
        <v>32</v>
      </c>
      <c r="N4424" t="s">
        <v>823</v>
      </c>
      <c r="O4424" s="8">
        <v>7.54</v>
      </c>
      <c r="P4424" s="8">
        <v>7.41</v>
      </c>
      <c r="Q4424" s="8">
        <v>6.87</v>
      </c>
      <c r="R4424" s="8">
        <v>7.88</v>
      </c>
      <c r="S4424" s="8">
        <v>5.4</v>
      </c>
      <c r="T4424" s="8">
        <v>9.7799999999999994</v>
      </c>
      <c r="U4424" s="8">
        <v>1.21</v>
      </c>
      <c r="V4424" s="9">
        <v>18</v>
      </c>
      <c r="W4424" s="8">
        <v>1.0099999999999998</v>
      </c>
      <c r="X4424" s="8">
        <v>4.379999999999999</v>
      </c>
      <c r="Y4424" s="8">
        <v>0.12999999999999989</v>
      </c>
      <c r="Z4424" s="8">
        <v>0.21999999999999975</v>
      </c>
      <c r="AA4424">
        <v>0.32999999999999918</v>
      </c>
      <c r="AF4424" t="s">
        <v>4849</v>
      </c>
      <c r="AG4424" t="s">
        <v>2883</v>
      </c>
      <c r="AH4424" t="s">
        <v>2884</v>
      </c>
      <c r="AI4424" t="s">
        <v>359</v>
      </c>
      <c r="AJ4424" s="7">
        <v>44196</v>
      </c>
      <c r="AK4424" t="s">
        <v>4965</v>
      </c>
      <c r="AL4424" t="s">
        <v>2885</v>
      </c>
      <c r="AM4424" t="s">
        <v>4805</v>
      </c>
      <c r="AN4424" t="s">
        <v>5002</v>
      </c>
      <c r="AO4424" t="str">
        <f>TEXT(A4424,"yyyy-mm-dd")</f>
        <v>2018-04-30</v>
      </c>
    </row>
    <row r="4425" spans="1:41">
      <c r="A4425" s="6" t="s">
        <v>4964</v>
      </c>
      <c r="B4425">
        <v>2018</v>
      </c>
      <c r="C4425">
        <v>4</v>
      </c>
      <c r="E4425" t="s">
        <v>112</v>
      </c>
      <c r="F4425" t="s">
        <v>113</v>
      </c>
      <c r="G4425" t="s">
        <v>83</v>
      </c>
      <c r="H4425" t="s">
        <v>4360</v>
      </c>
      <c r="I4425">
        <v>2019</v>
      </c>
      <c r="K4425" s="6">
        <v>43830</v>
      </c>
      <c r="L4425">
        <v>20</v>
      </c>
      <c r="N4425" t="s">
        <v>185</v>
      </c>
      <c r="O4425" s="8">
        <v>6.78</v>
      </c>
      <c r="P4425" s="8">
        <v>6.72</v>
      </c>
      <c r="Q4425" s="8">
        <v>6.19</v>
      </c>
      <c r="R4425" s="8">
        <v>7.26</v>
      </c>
      <c r="S4425" s="8">
        <v>5.41</v>
      </c>
      <c r="T4425" s="8">
        <v>9</v>
      </c>
      <c r="U4425" s="8">
        <v>0.84</v>
      </c>
      <c r="V4425" s="9">
        <v>23</v>
      </c>
      <c r="W4425" s="8">
        <v>1.0699999999999994</v>
      </c>
      <c r="X4425" s="8">
        <v>3.59</v>
      </c>
      <c r="Y4425" s="8">
        <v>6.0000000000000497E-2</v>
      </c>
      <c r="Z4425" s="8">
        <v>-6.0000000000000497E-2</v>
      </c>
      <c r="AA4425">
        <v>-0.16000000000000014</v>
      </c>
      <c r="AF4425" t="s">
        <v>4401</v>
      </c>
      <c r="AG4425" t="s">
        <v>115</v>
      </c>
      <c r="AH4425" t="s">
        <v>116</v>
      </c>
      <c r="AI4425" t="s">
        <v>230</v>
      </c>
      <c r="AJ4425" s="7">
        <v>43830</v>
      </c>
      <c r="AK4425" t="s">
        <v>4965</v>
      </c>
      <c r="AL4425" t="s">
        <v>118</v>
      </c>
      <c r="AM4425" t="s">
        <v>4362</v>
      </c>
      <c r="AN4425" t="s">
        <v>4998</v>
      </c>
      <c r="AO4425" t="str">
        <f>TEXT(A4425,"yyyy-mm-dd")</f>
        <v>2018-04-30</v>
      </c>
    </row>
    <row r="4426" spans="1:41">
      <c r="A4426" s="6" t="s">
        <v>4964</v>
      </c>
      <c r="B4426">
        <v>2018</v>
      </c>
      <c r="C4426">
        <v>4</v>
      </c>
      <c r="E4426" t="s">
        <v>2881</v>
      </c>
      <c r="F4426" t="s">
        <v>113</v>
      </c>
      <c r="G4426" t="s">
        <v>83</v>
      </c>
      <c r="H4426" t="s">
        <v>4360</v>
      </c>
      <c r="I4426">
        <v>2019</v>
      </c>
      <c r="K4426" s="6">
        <v>43830</v>
      </c>
      <c r="L4426">
        <v>20</v>
      </c>
      <c r="N4426" t="s">
        <v>185</v>
      </c>
      <c r="O4426" s="8">
        <v>7.59</v>
      </c>
      <c r="P4426" s="8">
        <v>7.5</v>
      </c>
      <c r="Q4426" s="8">
        <v>7.09</v>
      </c>
      <c r="R4426" s="8">
        <v>7.78</v>
      </c>
      <c r="S4426" s="8">
        <v>6.15</v>
      </c>
      <c r="T4426" s="8">
        <v>9.4499999999999993</v>
      </c>
      <c r="U4426" s="8">
        <v>0.82</v>
      </c>
      <c r="V4426" s="9">
        <v>18</v>
      </c>
      <c r="W4426" s="8">
        <v>0.69000000000000039</v>
      </c>
      <c r="X4426" s="8">
        <v>3.2999999999999989</v>
      </c>
      <c r="Y4426" s="8">
        <v>8.9999999999999858E-2</v>
      </c>
      <c r="Z4426" s="8">
        <v>4.9999999999999822E-2</v>
      </c>
      <c r="AA4426">
        <v>6.0000000000000497E-2</v>
      </c>
      <c r="AF4426" t="s">
        <v>4406</v>
      </c>
      <c r="AG4426" t="s">
        <v>2883</v>
      </c>
      <c r="AH4426" t="s">
        <v>2884</v>
      </c>
      <c r="AI4426" t="s">
        <v>230</v>
      </c>
      <c r="AJ4426" s="7">
        <v>43830</v>
      </c>
      <c r="AK4426" t="s">
        <v>4965</v>
      </c>
      <c r="AL4426" t="s">
        <v>2885</v>
      </c>
      <c r="AM4426" t="s">
        <v>4362</v>
      </c>
      <c r="AN4426" t="s">
        <v>5001</v>
      </c>
      <c r="AO4426" t="str">
        <f>TEXT(A4426,"yyyy-mm-dd")</f>
        <v>2018-04-30</v>
      </c>
    </row>
    <row r="4427" spans="1:41">
      <c r="A4427" s="6" t="s">
        <v>4964</v>
      </c>
      <c r="B4427">
        <v>2018</v>
      </c>
      <c r="C4427">
        <v>4</v>
      </c>
      <c r="E4427" t="s">
        <v>112</v>
      </c>
      <c r="F4427" t="s">
        <v>113</v>
      </c>
      <c r="G4427" t="s">
        <v>83</v>
      </c>
      <c r="H4427" t="s">
        <v>3889</v>
      </c>
      <c r="I4427">
        <v>2018</v>
      </c>
      <c r="K4427" s="6">
        <v>43465</v>
      </c>
      <c r="L4427">
        <v>8</v>
      </c>
      <c r="N4427" t="s">
        <v>182</v>
      </c>
      <c r="O4427" s="8">
        <v>7.42</v>
      </c>
      <c r="P4427" s="8">
        <v>7.42</v>
      </c>
      <c r="Q4427" s="8">
        <v>7.1</v>
      </c>
      <c r="R4427" s="8">
        <v>7.58</v>
      </c>
      <c r="S4427" s="8">
        <v>6.5</v>
      </c>
      <c r="T4427" s="8">
        <v>8.4</v>
      </c>
      <c r="U4427" s="8">
        <v>0.45</v>
      </c>
      <c r="V4427" s="9">
        <v>25</v>
      </c>
      <c r="W4427" s="8">
        <v>0.48000000000000043</v>
      </c>
      <c r="X4427" s="8">
        <v>1.9000000000000004</v>
      </c>
      <c r="Y4427" s="8">
        <v>0</v>
      </c>
      <c r="Z4427" s="8">
        <v>-8.0000000000000071E-2</v>
      </c>
      <c r="AA4427">
        <v>-2.9999999999999361E-2</v>
      </c>
      <c r="AF4427" t="s">
        <v>3929</v>
      </c>
      <c r="AG4427" t="s">
        <v>115</v>
      </c>
      <c r="AH4427" t="s">
        <v>116</v>
      </c>
      <c r="AI4427" t="s">
        <v>117</v>
      </c>
      <c r="AJ4427" s="7">
        <v>43465</v>
      </c>
      <c r="AK4427" t="s">
        <v>4965</v>
      </c>
      <c r="AL4427" t="s">
        <v>118</v>
      </c>
      <c r="AM4427" t="s">
        <v>3891</v>
      </c>
      <c r="AN4427" t="s">
        <v>4997</v>
      </c>
      <c r="AO4427" t="str">
        <f>TEXT(A4427,"yyyy-mm-dd")</f>
        <v>2018-04-30</v>
      </c>
    </row>
    <row r="4428" spans="1:41">
      <c r="A4428" s="6" t="s">
        <v>4964</v>
      </c>
      <c r="B4428">
        <v>2018</v>
      </c>
      <c r="C4428">
        <v>4</v>
      </c>
      <c r="E4428" t="s">
        <v>2881</v>
      </c>
      <c r="F4428" t="s">
        <v>113</v>
      </c>
      <c r="G4428" t="s">
        <v>83</v>
      </c>
      <c r="H4428" t="s">
        <v>3889</v>
      </c>
      <c r="I4428">
        <v>2018</v>
      </c>
      <c r="K4428" s="6">
        <v>43465</v>
      </c>
      <c r="L4428">
        <v>8</v>
      </c>
      <c r="N4428" t="s">
        <v>182</v>
      </c>
      <c r="O4428" s="8">
        <v>7.75</v>
      </c>
      <c r="P4428" s="8">
        <v>7.7</v>
      </c>
      <c r="Q4428" s="8">
        <v>7.36</v>
      </c>
      <c r="R4428" s="8">
        <v>7.97</v>
      </c>
      <c r="S4428" s="8">
        <v>7.08</v>
      </c>
      <c r="T4428" s="8">
        <v>8.6</v>
      </c>
      <c r="U4428" s="8">
        <v>0.44</v>
      </c>
      <c r="V4428" s="9">
        <v>21</v>
      </c>
      <c r="W4428" s="8">
        <v>0.60999999999999943</v>
      </c>
      <c r="X4428" s="8">
        <v>1.5199999999999996</v>
      </c>
      <c r="Y4428" s="8">
        <v>4.9999999999999822E-2</v>
      </c>
      <c r="Z4428" s="8">
        <v>-4.9999999999999822E-2</v>
      </c>
      <c r="AA4428">
        <v>0.10999999999999943</v>
      </c>
      <c r="AF4428" t="s">
        <v>3934</v>
      </c>
      <c r="AG4428" t="s">
        <v>2883</v>
      </c>
      <c r="AH4428" t="s">
        <v>2884</v>
      </c>
      <c r="AI4428" t="s">
        <v>117</v>
      </c>
      <c r="AJ4428" s="7">
        <v>43465</v>
      </c>
      <c r="AK4428" t="s">
        <v>4965</v>
      </c>
      <c r="AL4428" t="s">
        <v>2885</v>
      </c>
      <c r="AM4428" t="s">
        <v>3891</v>
      </c>
      <c r="AN4428" t="s">
        <v>5000</v>
      </c>
      <c r="AO4428" t="str">
        <f>TEXT(A4428,"yyyy-mm-dd")</f>
        <v>2018-04-30</v>
      </c>
    </row>
    <row r="4429" spans="1:41">
      <c r="A4429" s="6" t="s">
        <v>5003</v>
      </c>
      <c r="B4429">
        <v>2018</v>
      </c>
      <c r="C4429">
        <v>5</v>
      </c>
      <c r="E4429" t="s">
        <v>1907</v>
      </c>
      <c r="F4429" t="s">
        <v>1908</v>
      </c>
      <c r="G4429" t="s">
        <v>102</v>
      </c>
      <c r="H4429" t="s">
        <v>4988</v>
      </c>
      <c r="I4429">
        <v>2020</v>
      </c>
      <c r="J4429">
        <v>2</v>
      </c>
      <c r="K4429" s="6">
        <v>44012</v>
      </c>
      <c r="L4429">
        <v>25</v>
      </c>
      <c r="M4429">
        <v>8</v>
      </c>
      <c r="N4429" t="s">
        <v>357</v>
      </c>
      <c r="O4429" s="8">
        <v>6.65</v>
      </c>
      <c r="P4429" s="8">
        <v>6.5</v>
      </c>
      <c r="Q4429" s="8">
        <v>6.19</v>
      </c>
      <c r="R4429" s="8">
        <v>7</v>
      </c>
      <c r="S4429" s="8">
        <v>5.5</v>
      </c>
      <c r="T4429" s="8">
        <v>9</v>
      </c>
      <c r="U4429" s="8">
        <v>0.85</v>
      </c>
      <c r="V4429" s="9">
        <v>20</v>
      </c>
      <c r="W4429" s="8">
        <v>0.80999999999999961</v>
      </c>
      <c r="X4429" s="8">
        <v>3.5</v>
      </c>
      <c r="Y4429" s="8">
        <v>0.15000000000000036</v>
      </c>
      <c r="Z4429" s="8">
        <v>0</v>
      </c>
      <c r="AA4429">
        <v>-4.0000000000000036E-2</v>
      </c>
      <c r="AF4429" t="s">
        <v>4989</v>
      </c>
      <c r="AG4429" t="s">
        <v>1910</v>
      </c>
      <c r="AH4429" t="s">
        <v>1911</v>
      </c>
      <c r="AI4429" t="s">
        <v>1971</v>
      </c>
      <c r="AJ4429" s="7">
        <v>44012</v>
      </c>
      <c r="AK4429" t="s">
        <v>5004</v>
      </c>
      <c r="AL4429" t="s">
        <v>1908</v>
      </c>
      <c r="AM4429" t="s">
        <v>4990</v>
      </c>
      <c r="AN4429" t="s">
        <v>5026</v>
      </c>
      <c r="AO4429" t="str">
        <f>TEXT(A4429,"yyyy-mm-dd")</f>
        <v>2018-05-31</v>
      </c>
    </row>
    <row r="4430" spans="1:41">
      <c r="A4430" s="6" t="s">
        <v>5003</v>
      </c>
      <c r="B4430">
        <v>2018</v>
      </c>
      <c r="C4430">
        <v>5</v>
      </c>
      <c r="E4430" t="s">
        <v>1907</v>
      </c>
      <c r="F4430" t="s">
        <v>1908</v>
      </c>
      <c r="G4430" t="s">
        <v>102</v>
      </c>
      <c r="H4430" t="s">
        <v>4949</v>
      </c>
      <c r="I4430">
        <v>2020</v>
      </c>
      <c r="J4430">
        <v>1</v>
      </c>
      <c r="K4430" s="6">
        <v>43921</v>
      </c>
      <c r="L4430">
        <v>22</v>
      </c>
      <c r="M4430">
        <v>7</v>
      </c>
      <c r="N4430" t="s">
        <v>167</v>
      </c>
      <c r="O4430" s="8">
        <v>6.75</v>
      </c>
      <c r="P4430" s="8">
        <v>6.75</v>
      </c>
      <c r="Q4430" s="8">
        <v>6.25</v>
      </c>
      <c r="R4430" s="8">
        <v>7.12</v>
      </c>
      <c r="S4430" s="8">
        <v>5.5</v>
      </c>
      <c r="T4430" s="8">
        <v>9</v>
      </c>
      <c r="U4430" s="8">
        <v>0.81</v>
      </c>
      <c r="V4430" s="9">
        <v>20</v>
      </c>
      <c r="W4430" s="8">
        <v>0.87000000000000011</v>
      </c>
      <c r="X4430" s="8">
        <v>3.5</v>
      </c>
      <c r="Y4430" s="8">
        <v>0</v>
      </c>
      <c r="Z4430" s="8">
        <v>0.25</v>
      </c>
      <c r="AA4430">
        <v>-0.1899999999999995</v>
      </c>
      <c r="AF4430" t="s">
        <v>4950</v>
      </c>
      <c r="AG4430" t="s">
        <v>1910</v>
      </c>
      <c r="AH4430" t="s">
        <v>1911</v>
      </c>
      <c r="AI4430" t="s">
        <v>1944</v>
      </c>
      <c r="AJ4430" s="7">
        <v>43921</v>
      </c>
      <c r="AK4430" t="s">
        <v>5004</v>
      </c>
      <c r="AL4430" t="s">
        <v>1908</v>
      </c>
      <c r="AM4430" t="s">
        <v>4951</v>
      </c>
      <c r="AN4430" t="s">
        <v>5025</v>
      </c>
      <c r="AO4430" t="str">
        <f>TEXT(A4430,"yyyy-mm-dd")</f>
        <v>2018-05-31</v>
      </c>
    </row>
    <row r="4431" spans="1:41">
      <c r="A4431" s="6" t="s">
        <v>5003</v>
      </c>
      <c r="B4431">
        <v>2018</v>
      </c>
      <c r="C4431">
        <v>5</v>
      </c>
      <c r="E4431" t="s">
        <v>1907</v>
      </c>
      <c r="F4431" t="s">
        <v>1908</v>
      </c>
      <c r="G4431" t="s">
        <v>102</v>
      </c>
      <c r="H4431" t="s">
        <v>4822</v>
      </c>
      <c r="I4431">
        <v>2019</v>
      </c>
      <c r="J4431">
        <v>4</v>
      </c>
      <c r="K4431" s="6">
        <v>43830</v>
      </c>
      <c r="L4431">
        <v>19</v>
      </c>
      <c r="M4431">
        <v>6</v>
      </c>
      <c r="N4431" t="s">
        <v>195</v>
      </c>
      <c r="O4431" s="8">
        <v>6.78</v>
      </c>
      <c r="P4431" s="8">
        <v>6.75</v>
      </c>
      <c r="Q4431" s="8">
        <v>6.5</v>
      </c>
      <c r="R4431" s="8">
        <v>7.09</v>
      </c>
      <c r="S4431" s="8">
        <v>5.5</v>
      </c>
      <c r="T4431" s="8">
        <v>8.9</v>
      </c>
      <c r="U4431" s="8">
        <v>0.71</v>
      </c>
      <c r="V4431" s="9">
        <v>25</v>
      </c>
      <c r="W4431" s="8">
        <v>0.58999999999999986</v>
      </c>
      <c r="X4431" s="8">
        <v>3.4000000000000004</v>
      </c>
      <c r="Y4431" s="8">
        <v>3.0000000000000249E-2</v>
      </c>
      <c r="Z4431" s="8">
        <v>0.11000000000000032</v>
      </c>
      <c r="AA4431">
        <v>-0.16000000000000014</v>
      </c>
      <c r="AF4431" t="s">
        <v>4834</v>
      </c>
      <c r="AG4431" t="s">
        <v>1910</v>
      </c>
      <c r="AH4431" t="s">
        <v>1911</v>
      </c>
      <c r="AI4431" t="s">
        <v>1939</v>
      </c>
      <c r="AJ4431" s="7">
        <v>43830</v>
      </c>
      <c r="AK4431" t="s">
        <v>5004</v>
      </c>
      <c r="AL4431" t="s">
        <v>1908</v>
      </c>
      <c r="AM4431" t="s">
        <v>4824</v>
      </c>
      <c r="AN4431" t="s">
        <v>5024</v>
      </c>
      <c r="AO4431" t="str">
        <f>TEXT(A4431,"yyyy-mm-dd")</f>
        <v>2018-05-31</v>
      </c>
    </row>
    <row r="4432" spans="1:41">
      <c r="A4432" s="6" t="s">
        <v>5003</v>
      </c>
      <c r="B4432">
        <v>2018</v>
      </c>
      <c r="C4432">
        <v>5</v>
      </c>
      <c r="E4432" t="s">
        <v>1907</v>
      </c>
      <c r="F4432" t="s">
        <v>1908</v>
      </c>
      <c r="G4432" t="s">
        <v>102</v>
      </c>
      <c r="H4432" t="s">
        <v>4716</v>
      </c>
      <c r="I4432">
        <v>2019</v>
      </c>
      <c r="J4432">
        <v>3</v>
      </c>
      <c r="K4432" s="6">
        <v>43738</v>
      </c>
      <c r="L4432">
        <v>16</v>
      </c>
      <c r="M4432">
        <v>5</v>
      </c>
      <c r="N4432" t="s">
        <v>222</v>
      </c>
      <c r="O4432" s="8">
        <v>6.93</v>
      </c>
      <c r="P4432" s="8">
        <v>6.75</v>
      </c>
      <c r="Q4432" s="8">
        <v>6.69</v>
      </c>
      <c r="R4432" s="8">
        <v>7.25</v>
      </c>
      <c r="S4432" s="8">
        <v>5.5</v>
      </c>
      <c r="T4432" s="8">
        <v>8.5</v>
      </c>
      <c r="U4432" s="8">
        <v>0.64</v>
      </c>
      <c r="V4432" s="9">
        <v>24</v>
      </c>
      <c r="W4432" s="8">
        <v>0.55999999999999961</v>
      </c>
      <c r="X4432" s="8">
        <v>3</v>
      </c>
      <c r="Y4432" s="8">
        <v>0.17999999999999972</v>
      </c>
      <c r="Z4432" s="8">
        <v>0</v>
      </c>
      <c r="AA4432">
        <v>-0.13000000000000078</v>
      </c>
      <c r="AF4432" t="s">
        <v>4717</v>
      </c>
      <c r="AG4432" t="s">
        <v>1910</v>
      </c>
      <c r="AH4432" t="s">
        <v>1911</v>
      </c>
      <c r="AI4432" t="s">
        <v>1934</v>
      </c>
      <c r="AJ4432" s="7">
        <v>43738</v>
      </c>
      <c r="AK4432" t="s">
        <v>5004</v>
      </c>
      <c r="AL4432" t="s">
        <v>1908</v>
      </c>
      <c r="AM4432" t="s">
        <v>4718</v>
      </c>
      <c r="AN4432" t="s">
        <v>5023</v>
      </c>
      <c r="AO4432" t="str">
        <f>TEXT(A4432,"yyyy-mm-dd")</f>
        <v>2018-05-31</v>
      </c>
    </row>
    <row r="4433" spans="1:41">
      <c r="A4433" s="6" t="s">
        <v>5003</v>
      </c>
      <c r="B4433">
        <v>2018</v>
      </c>
      <c r="C4433">
        <v>5</v>
      </c>
      <c r="E4433" t="s">
        <v>1907</v>
      </c>
      <c r="F4433" t="s">
        <v>1908</v>
      </c>
      <c r="G4433" t="s">
        <v>102</v>
      </c>
      <c r="H4433" t="s">
        <v>4612</v>
      </c>
      <c r="I4433">
        <v>2019</v>
      </c>
      <c r="J4433">
        <v>2</v>
      </c>
      <c r="K4433" s="6">
        <v>43646</v>
      </c>
      <c r="L4433">
        <v>13</v>
      </c>
      <c r="M4433">
        <v>4</v>
      </c>
      <c r="N4433" t="s">
        <v>252</v>
      </c>
      <c r="O4433" s="8">
        <v>7.15</v>
      </c>
      <c r="P4433" s="8">
        <v>7.13</v>
      </c>
      <c r="Q4433" s="8">
        <v>6.94</v>
      </c>
      <c r="R4433" s="8">
        <v>7.43</v>
      </c>
      <c r="S4433" s="8">
        <v>6</v>
      </c>
      <c r="T4433" s="8">
        <v>8.25</v>
      </c>
      <c r="U4433" s="8">
        <v>0.52</v>
      </c>
      <c r="V4433" s="9">
        <v>24</v>
      </c>
      <c r="W4433" s="8">
        <v>0.48999999999999932</v>
      </c>
      <c r="X4433" s="8">
        <v>2.25</v>
      </c>
      <c r="Y4433" s="8">
        <v>2.0000000000000462E-2</v>
      </c>
      <c r="Z4433" s="8">
        <v>0.12999999999999989</v>
      </c>
      <c r="AA4433">
        <v>-0.16000000000000103</v>
      </c>
      <c r="AF4433" t="s">
        <v>4613</v>
      </c>
      <c r="AG4433" t="s">
        <v>1910</v>
      </c>
      <c r="AH4433" t="s">
        <v>1911</v>
      </c>
      <c r="AI4433" t="s">
        <v>1929</v>
      </c>
      <c r="AJ4433" s="7">
        <v>43646</v>
      </c>
      <c r="AK4433" t="s">
        <v>5004</v>
      </c>
      <c r="AL4433" t="s">
        <v>1908</v>
      </c>
      <c r="AM4433" t="s">
        <v>4614</v>
      </c>
      <c r="AN4433" t="s">
        <v>5022</v>
      </c>
      <c r="AO4433" t="str">
        <f>TEXT(A4433,"yyyy-mm-dd")</f>
        <v>2018-05-31</v>
      </c>
    </row>
    <row r="4434" spans="1:41">
      <c r="A4434" s="6" t="s">
        <v>5003</v>
      </c>
      <c r="B4434">
        <v>2018</v>
      </c>
      <c r="C4434">
        <v>5</v>
      </c>
      <c r="E4434" t="s">
        <v>1907</v>
      </c>
      <c r="F4434" t="s">
        <v>1908</v>
      </c>
      <c r="G4434" t="s">
        <v>102</v>
      </c>
      <c r="H4434" t="s">
        <v>4502</v>
      </c>
      <c r="I4434">
        <v>2019</v>
      </c>
      <c r="J4434">
        <v>1</v>
      </c>
      <c r="K4434" s="6">
        <v>43555</v>
      </c>
      <c r="L4434">
        <v>10</v>
      </c>
      <c r="M4434">
        <v>3</v>
      </c>
      <c r="N4434" t="s">
        <v>164</v>
      </c>
      <c r="O4434" s="8">
        <v>7.32</v>
      </c>
      <c r="P4434" s="8">
        <v>7.3</v>
      </c>
      <c r="Q4434" s="8">
        <v>7</v>
      </c>
      <c r="R4434" s="8">
        <v>7.5</v>
      </c>
      <c r="S4434" s="8">
        <v>6.25</v>
      </c>
      <c r="T4434" s="8">
        <v>8.5</v>
      </c>
      <c r="U4434" s="8">
        <v>0.5</v>
      </c>
      <c r="V4434" s="9">
        <v>24</v>
      </c>
      <c r="W4434" s="8">
        <v>0.5</v>
      </c>
      <c r="X4434" s="8">
        <v>2.25</v>
      </c>
      <c r="Y4434" s="8">
        <v>2.0000000000000462E-2</v>
      </c>
      <c r="Z4434" s="8">
        <v>4.9999999999999822E-2</v>
      </c>
      <c r="AA4434">
        <v>-0.12999999999999989</v>
      </c>
      <c r="AF4434" t="s">
        <v>4503</v>
      </c>
      <c r="AG4434" t="s">
        <v>1910</v>
      </c>
      <c r="AH4434" t="s">
        <v>1911</v>
      </c>
      <c r="AI4434" t="s">
        <v>1924</v>
      </c>
      <c r="AJ4434" s="7">
        <v>43555</v>
      </c>
      <c r="AK4434" t="s">
        <v>5004</v>
      </c>
      <c r="AL4434" t="s">
        <v>1908</v>
      </c>
      <c r="AM4434" t="s">
        <v>4504</v>
      </c>
      <c r="AN4434" t="s">
        <v>5021</v>
      </c>
      <c r="AO4434" t="str">
        <f>TEXT(A4434,"yyyy-mm-dd")</f>
        <v>2018-05-31</v>
      </c>
    </row>
    <row r="4435" spans="1:41">
      <c r="A4435" s="6" t="s">
        <v>5003</v>
      </c>
      <c r="B4435">
        <v>2018</v>
      </c>
      <c r="C4435">
        <v>5</v>
      </c>
      <c r="E4435" t="s">
        <v>1907</v>
      </c>
      <c r="F4435" t="s">
        <v>1908</v>
      </c>
      <c r="G4435" t="s">
        <v>102</v>
      </c>
      <c r="H4435" t="s">
        <v>4379</v>
      </c>
      <c r="I4435">
        <v>2018</v>
      </c>
      <c r="J4435">
        <v>4</v>
      </c>
      <c r="K4435" s="6">
        <v>43465</v>
      </c>
      <c r="L4435">
        <v>7</v>
      </c>
      <c r="M4435">
        <v>2</v>
      </c>
      <c r="N4435" t="s">
        <v>192</v>
      </c>
      <c r="O4435" s="8">
        <v>7.5</v>
      </c>
      <c r="P4435" s="8">
        <v>7.5</v>
      </c>
      <c r="Q4435" s="8">
        <v>7.33</v>
      </c>
      <c r="R4435" s="8">
        <v>7.68</v>
      </c>
      <c r="S4435" s="8">
        <v>6.5</v>
      </c>
      <c r="T4435" s="8">
        <v>8.25</v>
      </c>
      <c r="U4435" s="8">
        <v>0.34</v>
      </c>
      <c r="V4435" s="9">
        <v>27</v>
      </c>
      <c r="W4435" s="8">
        <v>0.34999999999999964</v>
      </c>
      <c r="X4435" s="8">
        <v>1.75</v>
      </c>
      <c r="Y4435" s="8">
        <v>0</v>
      </c>
      <c r="Z4435" s="8">
        <v>0</v>
      </c>
      <c r="AA4435">
        <v>-0.15000000000000036</v>
      </c>
      <c r="AF4435" t="s">
        <v>4391</v>
      </c>
      <c r="AG4435" t="s">
        <v>1910</v>
      </c>
      <c r="AH4435" t="s">
        <v>1911</v>
      </c>
      <c r="AI4435" t="s">
        <v>1919</v>
      </c>
      <c r="AJ4435" s="7">
        <v>43465</v>
      </c>
      <c r="AK4435" t="s">
        <v>5004</v>
      </c>
      <c r="AL4435" t="s">
        <v>1908</v>
      </c>
      <c r="AM4435" t="s">
        <v>4381</v>
      </c>
      <c r="AN4435" t="s">
        <v>5020</v>
      </c>
      <c r="AO4435" t="str">
        <f>TEXT(A4435,"yyyy-mm-dd")</f>
        <v>2018-05-31</v>
      </c>
    </row>
    <row r="4436" spans="1:41">
      <c r="A4436" s="6" t="s">
        <v>5003</v>
      </c>
      <c r="B4436">
        <v>2018</v>
      </c>
      <c r="C4436">
        <v>5</v>
      </c>
      <c r="E4436" t="s">
        <v>1907</v>
      </c>
      <c r="F4436" t="s">
        <v>1908</v>
      </c>
      <c r="G4436" t="s">
        <v>102</v>
      </c>
      <c r="H4436" t="s">
        <v>4240</v>
      </c>
      <c r="I4436">
        <v>2018</v>
      </c>
      <c r="J4436">
        <v>3</v>
      </c>
      <c r="K4436" s="6">
        <v>43373</v>
      </c>
      <c r="L4436">
        <v>4</v>
      </c>
      <c r="M4436">
        <v>1</v>
      </c>
      <c r="N4436" t="s">
        <v>219</v>
      </c>
      <c r="O4436" s="8">
        <v>7.65</v>
      </c>
      <c r="P4436" s="8">
        <v>7.61</v>
      </c>
      <c r="Q4436" s="8">
        <v>7.5</v>
      </c>
      <c r="R4436" s="8">
        <v>7.75</v>
      </c>
      <c r="S4436" s="8">
        <v>7.5</v>
      </c>
      <c r="T4436" s="8">
        <v>8</v>
      </c>
      <c r="U4436" s="8">
        <v>0.16</v>
      </c>
      <c r="V4436" s="9">
        <v>26</v>
      </c>
      <c r="W4436" s="8">
        <v>0.25</v>
      </c>
      <c r="X4436" s="8">
        <v>0.5</v>
      </c>
      <c r="Y4436" s="8">
        <v>4.0000000000000036E-2</v>
      </c>
      <c r="Z4436" s="8">
        <v>0.11000000000000032</v>
      </c>
      <c r="AA4436">
        <v>0</v>
      </c>
      <c r="AF4436" t="s">
        <v>4241</v>
      </c>
      <c r="AG4436" t="s">
        <v>1910</v>
      </c>
      <c r="AH4436" t="s">
        <v>1911</v>
      </c>
      <c r="AI4436" t="s">
        <v>1915</v>
      </c>
      <c r="AJ4436" s="7">
        <v>43373</v>
      </c>
      <c r="AK4436" t="s">
        <v>5004</v>
      </c>
      <c r="AL4436" t="s">
        <v>1908</v>
      </c>
      <c r="AM4436" t="s">
        <v>4242</v>
      </c>
      <c r="AN4436" t="s">
        <v>5019</v>
      </c>
      <c r="AO4436" t="str">
        <f>TEXT(A4436,"yyyy-mm-dd")</f>
        <v>2018-05-31</v>
      </c>
    </row>
    <row r="4437" spans="1:41">
      <c r="A4437" s="6" t="s">
        <v>5003</v>
      </c>
      <c r="B4437">
        <v>2018</v>
      </c>
      <c r="C4437">
        <v>5</v>
      </c>
      <c r="E4437" t="s">
        <v>1907</v>
      </c>
      <c r="F4437" t="s">
        <v>1908</v>
      </c>
      <c r="G4437" t="s">
        <v>102</v>
      </c>
      <c r="H4437" t="s">
        <v>4137</v>
      </c>
      <c r="I4437">
        <v>2018</v>
      </c>
      <c r="J4437">
        <v>2</v>
      </c>
      <c r="K4437" s="6">
        <v>43281</v>
      </c>
      <c r="L4437">
        <v>1</v>
      </c>
      <c r="M4437">
        <v>0</v>
      </c>
      <c r="N4437" t="s">
        <v>169</v>
      </c>
      <c r="O4437" s="8">
        <v>7.63</v>
      </c>
      <c r="P4437" s="8">
        <v>7.6</v>
      </c>
      <c r="Q4437" s="8">
        <v>7.5</v>
      </c>
      <c r="R4437" s="8">
        <v>7.75</v>
      </c>
      <c r="S4437" s="8">
        <v>7.5</v>
      </c>
      <c r="T4437" s="8">
        <v>7.84</v>
      </c>
      <c r="U4437" s="8">
        <v>0.13</v>
      </c>
      <c r="V4437" s="9">
        <v>27</v>
      </c>
      <c r="W4437" s="8">
        <v>0.25</v>
      </c>
      <c r="X4437" s="8">
        <v>0.33999999999999986</v>
      </c>
      <c r="Y4437" s="8">
        <v>3.0000000000000249E-2</v>
      </c>
      <c r="Z4437" s="8">
        <v>9.9999999999999645E-2</v>
      </c>
      <c r="AA4437">
        <v>0</v>
      </c>
      <c r="AF4437" t="s">
        <v>4138</v>
      </c>
      <c r="AG4437" t="s">
        <v>1910</v>
      </c>
      <c r="AH4437" t="s">
        <v>1911</v>
      </c>
      <c r="AI4437" t="s">
        <v>1912</v>
      </c>
      <c r="AJ4437" s="7">
        <v>43281</v>
      </c>
      <c r="AK4437" t="s">
        <v>5004</v>
      </c>
      <c r="AL4437" t="s">
        <v>1908</v>
      </c>
      <c r="AM4437" t="s">
        <v>4139</v>
      </c>
      <c r="AN4437" t="s">
        <v>5018</v>
      </c>
      <c r="AO4437" t="str">
        <f>TEXT(A4437,"yyyy-mm-dd")</f>
        <v>2018-05-31</v>
      </c>
    </row>
    <row r="4438" spans="1:41">
      <c r="A4438" s="6" t="s">
        <v>5003</v>
      </c>
      <c r="B4438">
        <v>2018</v>
      </c>
      <c r="C4438">
        <v>5</v>
      </c>
      <c r="E4438" t="s">
        <v>100</v>
      </c>
      <c r="F4438" t="s">
        <v>101</v>
      </c>
      <c r="G4438" t="s">
        <v>83</v>
      </c>
      <c r="H4438" t="s">
        <v>4803</v>
      </c>
      <c r="I4438">
        <v>2020</v>
      </c>
      <c r="K4438" s="6">
        <v>44196</v>
      </c>
      <c r="L4438">
        <v>31</v>
      </c>
      <c r="N4438" t="s">
        <v>837</v>
      </c>
      <c r="O4438" s="8">
        <v>2.46</v>
      </c>
      <c r="P4438" s="8">
        <v>2.5499999999999998</v>
      </c>
      <c r="Q4438" s="8">
        <v>2.1</v>
      </c>
      <c r="R4438" s="8">
        <v>2.8</v>
      </c>
      <c r="S4438" s="8">
        <v>1.4</v>
      </c>
      <c r="T4438" s="8">
        <v>3.1</v>
      </c>
      <c r="U4438" s="8">
        <v>0.42</v>
      </c>
      <c r="V4438" s="9">
        <v>20</v>
      </c>
      <c r="W4438" s="8">
        <v>0.69999999999999973</v>
      </c>
      <c r="X4438" s="8">
        <v>1.7000000000000002</v>
      </c>
      <c r="Y4438" s="8">
        <v>-8.9999999999999858E-2</v>
      </c>
      <c r="Z4438" s="8">
        <v>4.9999999999999822E-2</v>
      </c>
      <c r="AA4438">
        <v>0.1599999999999997</v>
      </c>
      <c r="AF4438" t="s">
        <v>10255</v>
      </c>
      <c r="AG4438" t="s">
        <v>9655</v>
      </c>
      <c r="AH4438" t="s">
        <v>9656</v>
      </c>
      <c r="AI4438" t="s">
        <v>9708</v>
      </c>
      <c r="AJ4438" s="7">
        <v>44196</v>
      </c>
      <c r="AK4438" t="s">
        <v>5004</v>
      </c>
      <c r="AL4438" t="s">
        <v>109</v>
      </c>
      <c r="AM4438" t="s">
        <v>4805</v>
      </c>
      <c r="AN4438" t="s">
        <v>10261</v>
      </c>
    </row>
    <row r="4439" spans="1:41">
      <c r="A4439" s="6" t="s">
        <v>5003</v>
      </c>
      <c r="B4439">
        <v>2018</v>
      </c>
      <c r="C4439">
        <v>5</v>
      </c>
      <c r="E4439" t="s">
        <v>100</v>
      </c>
      <c r="F4439" t="s">
        <v>101</v>
      </c>
      <c r="G4439" t="s">
        <v>102</v>
      </c>
      <c r="H4439" t="s">
        <v>4822</v>
      </c>
      <c r="I4439">
        <v>2019</v>
      </c>
      <c r="J4439">
        <v>4</v>
      </c>
      <c r="K4439" s="6">
        <v>43830</v>
      </c>
      <c r="L4439">
        <v>19</v>
      </c>
      <c r="M4439">
        <v>6</v>
      </c>
      <c r="N4439" t="s">
        <v>195</v>
      </c>
      <c r="O4439" s="8">
        <v>2.4500000000000002</v>
      </c>
      <c r="P4439" s="8">
        <v>2.4</v>
      </c>
      <c r="Q4439" s="8">
        <v>2.1</v>
      </c>
      <c r="R4439" s="8">
        <v>2.79</v>
      </c>
      <c r="S4439" s="8">
        <v>1.55</v>
      </c>
      <c r="T4439" s="8">
        <v>3.5</v>
      </c>
      <c r="U4439" s="8">
        <v>0.5</v>
      </c>
      <c r="V4439" s="9">
        <v>25</v>
      </c>
      <c r="W4439" s="8">
        <v>0.69</v>
      </c>
      <c r="X4439" s="8">
        <v>1.95</v>
      </c>
      <c r="Y4439" s="8">
        <v>5.0000000000000266E-2</v>
      </c>
      <c r="Z4439" s="8">
        <v>4.9999999999999822E-2</v>
      </c>
      <c r="AA4439">
        <v>-8.0000000000000071E-2</v>
      </c>
      <c r="AF4439" t="s">
        <v>4823</v>
      </c>
      <c r="AG4439" t="s">
        <v>106</v>
      </c>
      <c r="AH4439" t="s">
        <v>107</v>
      </c>
      <c r="AI4439" t="s">
        <v>2670</v>
      </c>
      <c r="AJ4439" s="7">
        <v>43830</v>
      </c>
      <c r="AK4439" t="s">
        <v>5004</v>
      </c>
      <c r="AL4439" t="s">
        <v>109</v>
      </c>
      <c r="AM4439" t="s">
        <v>4824</v>
      </c>
      <c r="AN4439" t="s">
        <v>5017</v>
      </c>
      <c r="AO4439" t="str">
        <f>TEXT(A4439,"yyyy-mm-dd")</f>
        <v>2018-05-31</v>
      </c>
    </row>
    <row r="4440" spans="1:41">
      <c r="A4440" s="6" t="s">
        <v>5003</v>
      </c>
      <c r="B4440">
        <v>2018</v>
      </c>
      <c r="C4440">
        <v>5</v>
      </c>
      <c r="E4440" t="s">
        <v>100</v>
      </c>
      <c r="F4440" t="s">
        <v>101</v>
      </c>
      <c r="G4440" t="s">
        <v>83</v>
      </c>
      <c r="H4440" t="s">
        <v>4360</v>
      </c>
      <c r="I4440">
        <v>2019</v>
      </c>
      <c r="K4440" s="6">
        <v>43830</v>
      </c>
      <c r="L4440">
        <v>19</v>
      </c>
      <c r="N4440" t="s">
        <v>195</v>
      </c>
      <c r="O4440" s="8">
        <v>2.34</v>
      </c>
      <c r="P4440" s="8">
        <v>2.2999999999999998</v>
      </c>
      <c r="Q4440" s="8">
        <v>1.93</v>
      </c>
      <c r="R4440" s="8">
        <v>2.7</v>
      </c>
      <c r="S4440" s="8">
        <v>1.6</v>
      </c>
      <c r="T4440" s="8">
        <v>3</v>
      </c>
      <c r="U4440" s="8">
        <v>0.4</v>
      </c>
      <c r="V4440" s="9">
        <v>29</v>
      </c>
      <c r="W4440" s="8">
        <v>0.77000000000000024</v>
      </c>
      <c r="X4440" s="8">
        <v>1.4</v>
      </c>
      <c r="Y4440" s="8">
        <v>4.0000000000000036E-2</v>
      </c>
      <c r="Z4440" s="8">
        <v>0</v>
      </c>
      <c r="AA4440">
        <v>0.24000000000000021</v>
      </c>
      <c r="AF4440" t="s">
        <v>10216</v>
      </c>
      <c r="AG4440" t="s">
        <v>9655</v>
      </c>
      <c r="AH4440" t="s">
        <v>9656</v>
      </c>
      <c r="AI4440" t="s">
        <v>9669</v>
      </c>
      <c r="AJ4440" s="7">
        <v>43830</v>
      </c>
      <c r="AK4440" t="s">
        <v>5004</v>
      </c>
      <c r="AL4440" t="s">
        <v>109</v>
      </c>
      <c r="AM4440" t="s">
        <v>4362</v>
      </c>
      <c r="AN4440" t="s">
        <v>10234</v>
      </c>
    </row>
    <row r="4441" spans="1:41">
      <c r="A4441" s="6" t="s">
        <v>5003</v>
      </c>
      <c r="B4441">
        <v>2018</v>
      </c>
      <c r="C4441">
        <v>5</v>
      </c>
      <c r="E4441" t="s">
        <v>100</v>
      </c>
      <c r="F4441" t="s">
        <v>101</v>
      </c>
      <c r="G4441" t="s">
        <v>102</v>
      </c>
      <c r="H4441" t="s">
        <v>4716</v>
      </c>
      <c r="I4441">
        <v>2019</v>
      </c>
      <c r="J4441">
        <v>3</v>
      </c>
      <c r="K4441" s="6">
        <v>43738</v>
      </c>
      <c r="L4441">
        <v>16</v>
      </c>
      <c r="M4441">
        <v>5</v>
      </c>
      <c r="N4441" t="s">
        <v>222</v>
      </c>
      <c r="O4441" s="8">
        <v>2.35</v>
      </c>
      <c r="P4441" s="8">
        <v>2.4</v>
      </c>
      <c r="Q4441" s="8">
        <v>2.1</v>
      </c>
      <c r="R4441" s="8">
        <v>2.6</v>
      </c>
      <c r="S4441" s="8">
        <v>1.8</v>
      </c>
      <c r="T4441" s="8">
        <v>2.94</v>
      </c>
      <c r="U4441" s="8">
        <v>0.37</v>
      </c>
      <c r="V4441" s="9">
        <v>25</v>
      </c>
      <c r="W4441" s="8">
        <v>0.5</v>
      </c>
      <c r="X4441" s="8">
        <v>1.1399999999999999</v>
      </c>
      <c r="Y4441" s="8">
        <v>-4.9999999999999822E-2</v>
      </c>
      <c r="Z4441" s="8">
        <v>4.9999999999999822E-2</v>
      </c>
      <c r="AA4441">
        <v>-8.9999999999999858E-2</v>
      </c>
      <c r="AF4441" t="s">
        <v>4820</v>
      </c>
      <c r="AG4441" t="s">
        <v>106</v>
      </c>
      <c r="AH4441" t="s">
        <v>107</v>
      </c>
      <c r="AI4441" t="s">
        <v>2667</v>
      </c>
      <c r="AJ4441" s="7">
        <v>43738</v>
      </c>
      <c r="AK4441" t="s">
        <v>5004</v>
      </c>
      <c r="AL4441" t="s">
        <v>109</v>
      </c>
      <c r="AM4441" t="s">
        <v>4718</v>
      </c>
      <c r="AN4441" t="s">
        <v>5016</v>
      </c>
      <c r="AO4441" t="str">
        <f>TEXT(A4441,"yyyy-mm-dd")</f>
        <v>2018-05-31</v>
      </c>
    </row>
    <row r="4442" spans="1:41">
      <c r="A4442" s="6" t="s">
        <v>5003</v>
      </c>
      <c r="B4442">
        <v>2018</v>
      </c>
      <c r="C4442">
        <v>5</v>
      </c>
      <c r="E4442" t="s">
        <v>100</v>
      </c>
      <c r="F4442" t="s">
        <v>101</v>
      </c>
      <c r="G4442" t="s">
        <v>102</v>
      </c>
      <c r="H4442" t="s">
        <v>4612</v>
      </c>
      <c r="I4442">
        <v>2019</v>
      </c>
      <c r="J4442">
        <v>2</v>
      </c>
      <c r="K4442" s="6">
        <v>43646</v>
      </c>
      <c r="L4442">
        <v>13</v>
      </c>
      <c r="M4442">
        <v>4</v>
      </c>
      <c r="N4442" t="s">
        <v>252</v>
      </c>
      <c r="O4442" s="8">
        <v>2.17</v>
      </c>
      <c r="P4442" s="8">
        <v>2.2999999999999998</v>
      </c>
      <c r="Q4442" s="8">
        <v>1.83</v>
      </c>
      <c r="R4442" s="8">
        <v>2.48</v>
      </c>
      <c r="S4442" s="8">
        <v>1.1000000000000001</v>
      </c>
      <c r="T4442" s="8">
        <v>3.58</v>
      </c>
      <c r="U4442" s="8">
        <v>0.54</v>
      </c>
      <c r="V4442" s="9">
        <v>26</v>
      </c>
      <c r="W4442" s="8">
        <v>0.64999999999999991</v>
      </c>
      <c r="X4442" s="8">
        <v>2.48</v>
      </c>
      <c r="Y4442" s="8">
        <v>-0.12999999999999989</v>
      </c>
      <c r="Z4442" s="8">
        <v>0.17999999999999972</v>
      </c>
      <c r="AA4442">
        <v>0</v>
      </c>
      <c r="AF4442" t="s">
        <v>4818</v>
      </c>
      <c r="AG4442" t="s">
        <v>106</v>
      </c>
      <c r="AH4442" t="s">
        <v>107</v>
      </c>
      <c r="AI4442" t="s">
        <v>502</v>
      </c>
      <c r="AJ4442" s="7">
        <v>43646</v>
      </c>
      <c r="AK4442" t="s">
        <v>5004</v>
      </c>
      <c r="AL4442" t="s">
        <v>109</v>
      </c>
      <c r="AM4442" t="s">
        <v>4614</v>
      </c>
      <c r="AN4442" t="s">
        <v>5015</v>
      </c>
      <c r="AO4442" t="str">
        <f>TEXT(A4442,"yyyy-mm-dd")</f>
        <v>2018-05-31</v>
      </c>
    </row>
    <row r="4443" spans="1:41">
      <c r="A4443" s="6" t="s">
        <v>5003</v>
      </c>
      <c r="B4443">
        <v>2018</v>
      </c>
      <c r="C4443">
        <v>5</v>
      </c>
      <c r="E4443" t="s">
        <v>100</v>
      </c>
      <c r="F4443" t="s">
        <v>101</v>
      </c>
      <c r="G4443" t="s">
        <v>102</v>
      </c>
      <c r="H4443" t="s">
        <v>4502</v>
      </c>
      <c r="I4443">
        <v>2019</v>
      </c>
      <c r="J4443">
        <v>1</v>
      </c>
      <c r="K4443" s="6">
        <v>43555</v>
      </c>
      <c r="L4443">
        <v>10</v>
      </c>
      <c r="M4443">
        <v>3</v>
      </c>
      <c r="N4443" t="s">
        <v>164</v>
      </c>
      <c r="O4443" s="8">
        <v>2.38</v>
      </c>
      <c r="P4443" s="8">
        <v>2.4</v>
      </c>
      <c r="Q4443" s="8">
        <v>1.9</v>
      </c>
      <c r="R4443" s="8">
        <v>2.69</v>
      </c>
      <c r="S4443" s="8">
        <v>1.2</v>
      </c>
      <c r="T4443" s="8">
        <v>3.7</v>
      </c>
      <c r="U4443" s="8">
        <v>0.53</v>
      </c>
      <c r="V4443" s="9">
        <v>26</v>
      </c>
      <c r="W4443" s="8">
        <v>0.79</v>
      </c>
      <c r="X4443" s="8">
        <v>2.5</v>
      </c>
      <c r="Y4443" s="8">
        <v>-2.0000000000000018E-2</v>
      </c>
      <c r="Z4443" s="8">
        <v>0.19999999999999973</v>
      </c>
      <c r="AA4443">
        <v>-1.0000000000000231E-2</v>
      </c>
      <c r="AF4443" t="s">
        <v>4816</v>
      </c>
      <c r="AG4443" t="s">
        <v>106</v>
      </c>
      <c r="AH4443" t="s">
        <v>107</v>
      </c>
      <c r="AI4443" t="s">
        <v>497</v>
      </c>
      <c r="AJ4443" s="7">
        <v>43555</v>
      </c>
      <c r="AK4443" t="s">
        <v>5004</v>
      </c>
      <c r="AL4443" t="s">
        <v>109</v>
      </c>
      <c r="AM4443" t="s">
        <v>4504</v>
      </c>
      <c r="AN4443" t="s">
        <v>5014</v>
      </c>
      <c r="AO4443" t="str">
        <f>TEXT(A4443,"yyyy-mm-dd")</f>
        <v>2018-05-31</v>
      </c>
    </row>
    <row r="4444" spans="1:41">
      <c r="A4444" s="6" t="s">
        <v>5003</v>
      </c>
      <c r="B4444">
        <v>2018</v>
      </c>
      <c r="C4444">
        <v>5</v>
      </c>
      <c r="E4444" t="s">
        <v>100</v>
      </c>
      <c r="F4444" t="s">
        <v>101</v>
      </c>
      <c r="G4444" t="s">
        <v>102</v>
      </c>
      <c r="H4444" t="s">
        <v>4379</v>
      </c>
      <c r="I4444">
        <v>2018</v>
      </c>
      <c r="J4444">
        <v>4</v>
      </c>
      <c r="K4444" s="6">
        <v>43465</v>
      </c>
      <c r="L4444">
        <v>7</v>
      </c>
      <c r="M4444">
        <v>2</v>
      </c>
      <c r="N4444" t="s">
        <v>192</v>
      </c>
      <c r="O4444" s="8">
        <v>2.4900000000000002</v>
      </c>
      <c r="P4444" s="8">
        <v>2.5</v>
      </c>
      <c r="Q4444" s="8">
        <v>2.2999999999999998</v>
      </c>
      <c r="R4444" s="8">
        <v>2.7</v>
      </c>
      <c r="S4444" s="8">
        <v>1.33</v>
      </c>
      <c r="T4444" s="8">
        <v>3.5</v>
      </c>
      <c r="U4444" s="8">
        <v>0.41</v>
      </c>
      <c r="V4444" s="9">
        <v>29</v>
      </c>
      <c r="W4444" s="8">
        <v>0.40000000000000036</v>
      </c>
      <c r="X4444" s="8">
        <v>2.17</v>
      </c>
      <c r="Y4444" s="8">
        <v>-9.9999999999997868E-3</v>
      </c>
      <c r="Z4444" s="8">
        <v>0.16999999999999993</v>
      </c>
      <c r="AA4444">
        <v>-4.9999999999999822E-2</v>
      </c>
      <c r="AF4444" t="s">
        <v>4380</v>
      </c>
      <c r="AG4444" t="s">
        <v>106</v>
      </c>
      <c r="AH4444" t="s">
        <v>107</v>
      </c>
      <c r="AI4444" t="s">
        <v>427</v>
      </c>
      <c r="AJ4444" s="7">
        <v>43465</v>
      </c>
      <c r="AK4444" t="s">
        <v>5004</v>
      </c>
      <c r="AL4444" t="s">
        <v>109</v>
      </c>
      <c r="AM4444" t="s">
        <v>4381</v>
      </c>
      <c r="AN4444" t="s">
        <v>5013</v>
      </c>
      <c r="AO4444" t="str">
        <f>TEXT(A4444,"yyyy-mm-dd")</f>
        <v>2018-05-31</v>
      </c>
    </row>
    <row r="4445" spans="1:41">
      <c r="A4445" s="6" t="s">
        <v>5003</v>
      </c>
      <c r="B4445">
        <v>2018</v>
      </c>
      <c r="C4445">
        <v>5</v>
      </c>
      <c r="E4445" t="s">
        <v>100</v>
      </c>
      <c r="F4445" t="s">
        <v>101</v>
      </c>
      <c r="G4445" t="s">
        <v>83</v>
      </c>
      <c r="H4445" t="s">
        <v>3889</v>
      </c>
      <c r="I4445">
        <v>2018</v>
      </c>
      <c r="K4445" s="6">
        <v>43465</v>
      </c>
      <c r="L4445">
        <v>7</v>
      </c>
      <c r="N4445" t="s">
        <v>192</v>
      </c>
      <c r="O4445" s="8">
        <v>2.2599999999999998</v>
      </c>
      <c r="P4445" s="8">
        <v>2.25</v>
      </c>
      <c r="Q4445" s="8">
        <v>2.1</v>
      </c>
      <c r="R4445" s="8">
        <v>2.44</v>
      </c>
      <c r="S4445" s="8">
        <v>1.4</v>
      </c>
      <c r="T4445" s="8">
        <v>3</v>
      </c>
      <c r="U4445" s="8">
        <v>0.32</v>
      </c>
      <c r="V4445" s="9">
        <v>30</v>
      </c>
      <c r="W4445" s="8">
        <v>0.33999999999999986</v>
      </c>
      <c r="X4445" s="8">
        <v>1.6</v>
      </c>
      <c r="Y4445" s="8">
        <v>9.9999999999997868E-3</v>
      </c>
      <c r="Z4445" s="8">
        <v>-4.9999999999999822E-2</v>
      </c>
      <c r="AA4445">
        <v>4.0000000000000036E-2</v>
      </c>
      <c r="AF4445" t="s">
        <v>10177</v>
      </c>
      <c r="AG4445" t="s">
        <v>9655</v>
      </c>
      <c r="AH4445" t="s">
        <v>9656</v>
      </c>
      <c r="AI4445" t="s">
        <v>9657</v>
      </c>
      <c r="AJ4445" s="7">
        <v>43465</v>
      </c>
      <c r="AK4445" t="s">
        <v>5004</v>
      </c>
      <c r="AL4445" t="s">
        <v>109</v>
      </c>
      <c r="AM4445" t="s">
        <v>3891</v>
      </c>
      <c r="AN4445" t="s">
        <v>10207</v>
      </c>
    </row>
    <row r="4446" spans="1:41">
      <c r="A4446" s="6" t="s">
        <v>5003</v>
      </c>
      <c r="B4446">
        <v>2018</v>
      </c>
      <c r="C4446">
        <v>5</v>
      </c>
      <c r="E4446" t="s">
        <v>100</v>
      </c>
      <c r="F4446" t="s">
        <v>101</v>
      </c>
      <c r="G4446" t="s">
        <v>102</v>
      </c>
      <c r="H4446" t="s">
        <v>4240</v>
      </c>
      <c r="I4446">
        <v>2018</v>
      </c>
      <c r="J4446">
        <v>3</v>
      </c>
      <c r="K4446" s="6">
        <v>43373</v>
      </c>
      <c r="L4446">
        <v>4</v>
      </c>
      <c r="M4446">
        <v>1</v>
      </c>
      <c r="N4446" t="s">
        <v>219</v>
      </c>
      <c r="O4446" s="8">
        <v>2.67</v>
      </c>
      <c r="P4446" s="8">
        <v>2.67</v>
      </c>
      <c r="Q4446" s="8">
        <v>2.5</v>
      </c>
      <c r="R4446" s="8">
        <v>2.8</v>
      </c>
      <c r="S4446" s="8">
        <v>1.52</v>
      </c>
      <c r="T4446" s="8">
        <v>3.56</v>
      </c>
      <c r="U4446" s="8">
        <v>0.45</v>
      </c>
      <c r="V4446" s="9">
        <v>29</v>
      </c>
      <c r="W4446" s="8">
        <v>0.29999999999999982</v>
      </c>
      <c r="X4446" s="8">
        <v>2.04</v>
      </c>
      <c r="Y4446" s="8">
        <v>0</v>
      </c>
      <c r="Z4446" s="8">
        <v>0.16999999999999993</v>
      </c>
      <c r="AA4446">
        <v>-4.000000000000048E-2</v>
      </c>
      <c r="AF4446" t="s">
        <v>4377</v>
      </c>
      <c r="AG4446" t="s">
        <v>106</v>
      </c>
      <c r="AH4446" t="s">
        <v>107</v>
      </c>
      <c r="AI4446" t="s">
        <v>340</v>
      </c>
      <c r="AJ4446" s="7">
        <v>43373</v>
      </c>
      <c r="AK4446" t="s">
        <v>5004</v>
      </c>
      <c r="AL4446" t="s">
        <v>109</v>
      </c>
      <c r="AM4446" t="s">
        <v>4242</v>
      </c>
      <c r="AN4446" t="s">
        <v>5012</v>
      </c>
      <c r="AO4446" t="str">
        <f>TEXT(A4446,"yyyy-mm-dd")</f>
        <v>2018-05-31</v>
      </c>
    </row>
    <row r="4447" spans="1:41">
      <c r="A4447" s="6" t="s">
        <v>5003</v>
      </c>
      <c r="B4447">
        <v>2018</v>
      </c>
      <c r="C4447">
        <v>5</v>
      </c>
      <c r="E4447" t="s">
        <v>100</v>
      </c>
      <c r="F4447" t="s">
        <v>101</v>
      </c>
      <c r="G4447" t="s">
        <v>102</v>
      </c>
      <c r="H4447" t="s">
        <v>4137</v>
      </c>
      <c r="I4447">
        <v>2018</v>
      </c>
      <c r="J4447">
        <v>2</v>
      </c>
      <c r="K4447" s="6">
        <v>43281</v>
      </c>
      <c r="L4447">
        <v>1</v>
      </c>
      <c r="M4447">
        <v>0</v>
      </c>
      <c r="N4447" t="s">
        <v>169</v>
      </c>
      <c r="O4447" s="8">
        <v>2.54</v>
      </c>
      <c r="P4447" s="8">
        <v>2.5</v>
      </c>
      <c r="Q4447" s="8">
        <v>2.2000000000000002</v>
      </c>
      <c r="R4447" s="8">
        <v>2.8</v>
      </c>
      <c r="S4447" s="8">
        <v>1.52</v>
      </c>
      <c r="T4447" s="8">
        <v>3.6</v>
      </c>
      <c r="U4447" s="8">
        <v>0.5</v>
      </c>
      <c r="V4447" s="9">
        <v>29</v>
      </c>
      <c r="W4447" s="8">
        <v>0.59999999999999964</v>
      </c>
      <c r="X4447" s="8">
        <v>2.08</v>
      </c>
      <c r="Y4447" s="8">
        <v>4.0000000000000036E-2</v>
      </c>
      <c r="Z4447" s="8">
        <v>0.14999999999999991</v>
      </c>
      <c r="AA4447">
        <v>-8.0000000000000293E-2</v>
      </c>
      <c r="AF4447" t="s">
        <v>4375</v>
      </c>
      <c r="AG4447" t="s">
        <v>106</v>
      </c>
      <c r="AH4447" t="s">
        <v>107</v>
      </c>
      <c r="AI4447" t="s">
        <v>108</v>
      </c>
      <c r="AJ4447" s="7">
        <v>43281</v>
      </c>
      <c r="AK4447" t="s">
        <v>5004</v>
      </c>
      <c r="AL4447" t="s">
        <v>109</v>
      </c>
      <c r="AM4447" t="s">
        <v>4139</v>
      </c>
      <c r="AN4447" t="s">
        <v>5011</v>
      </c>
      <c r="AO4447" t="str">
        <f>TEXT(A4447,"yyyy-mm-dd")</f>
        <v>2018-05-31</v>
      </c>
    </row>
    <row r="4448" spans="1:41">
      <c r="A4448" s="6" t="s">
        <v>5003</v>
      </c>
      <c r="B4448">
        <v>2018</v>
      </c>
      <c r="C4448">
        <v>5</v>
      </c>
      <c r="E4448" t="s">
        <v>2685</v>
      </c>
      <c r="F4448" t="s">
        <v>101</v>
      </c>
      <c r="G4448" t="s">
        <v>774</v>
      </c>
      <c r="H4448" t="s">
        <v>2686</v>
      </c>
      <c r="K4448" s="6"/>
      <c r="O4448" s="8">
        <v>2.58</v>
      </c>
      <c r="P4448" s="8">
        <v>2.5</v>
      </c>
      <c r="Q4448" s="8">
        <v>2.48</v>
      </c>
      <c r="R4448" s="8">
        <v>2.7</v>
      </c>
      <c r="S4448" s="8">
        <v>2.1</v>
      </c>
      <c r="T4448" s="8">
        <v>3.2</v>
      </c>
      <c r="U4448" s="8">
        <v>0.28999999999999998</v>
      </c>
      <c r="V4448" s="9">
        <v>20</v>
      </c>
      <c r="W4448" s="8">
        <v>0.2200000000000002</v>
      </c>
      <c r="X4448" s="8">
        <v>1.1000000000000001</v>
      </c>
      <c r="Y4448" s="8">
        <v>8.0000000000000071E-2</v>
      </c>
      <c r="Z4448" s="8">
        <v>0</v>
      </c>
      <c r="AA4448">
        <v>-0.18000000000000016</v>
      </c>
      <c r="AF4448" t="s">
        <v>2687</v>
      </c>
      <c r="AG4448" t="s">
        <v>2688</v>
      </c>
      <c r="AH4448" t="s">
        <v>2689</v>
      </c>
      <c r="AI4448" t="s">
        <v>2690</v>
      </c>
      <c r="AJ4448" s="7"/>
      <c r="AK4448" t="s">
        <v>5004</v>
      </c>
      <c r="AL4448" t="s">
        <v>109</v>
      </c>
      <c r="AM4448" t="s">
        <v>2686</v>
      </c>
      <c r="AN4448" t="s">
        <v>5031</v>
      </c>
      <c r="AO4448" t="str">
        <f>TEXT(A4448,"yyyy-mm-dd")</f>
        <v>2018-05-31</v>
      </c>
    </row>
    <row r="4449" spans="1:41">
      <c r="A4449" s="6" t="s">
        <v>5003</v>
      </c>
      <c r="B4449">
        <v>2018</v>
      </c>
      <c r="C4449">
        <v>5</v>
      </c>
      <c r="E4449" t="s">
        <v>81</v>
      </c>
      <c r="F4449" t="s">
        <v>82</v>
      </c>
      <c r="G4449" t="s">
        <v>83</v>
      </c>
      <c r="H4449" t="s">
        <v>4803</v>
      </c>
      <c r="I4449">
        <v>2020</v>
      </c>
      <c r="K4449" s="6">
        <v>44196</v>
      </c>
      <c r="L4449">
        <v>31</v>
      </c>
      <c r="N4449" t="s">
        <v>837</v>
      </c>
      <c r="O4449" s="8">
        <v>3.65</v>
      </c>
      <c r="P4449" s="8">
        <v>3.5</v>
      </c>
      <c r="Q4449" s="8">
        <v>3.3</v>
      </c>
      <c r="R4449" s="8">
        <v>3.71</v>
      </c>
      <c r="S4449" s="8">
        <v>3</v>
      </c>
      <c r="T4449" s="8">
        <v>7.04</v>
      </c>
      <c r="U4449" s="8">
        <v>0.77</v>
      </c>
      <c r="V4449" s="9">
        <v>28</v>
      </c>
      <c r="W4449" s="8">
        <v>0.41000000000000014</v>
      </c>
      <c r="X4449" s="8">
        <v>4.04</v>
      </c>
      <c r="Y4449" s="8">
        <v>0.14999999999999991</v>
      </c>
      <c r="Z4449" s="8">
        <v>0</v>
      </c>
      <c r="AA4449">
        <v>4.9999999999999822E-2</v>
      </c>
      <c r="AF4449" t="s">
        <v>4804</v>
      </c>
      <c r="AG4449" t="s">
        <v>87</v>
      </c>
      <c r="AH4449" t="s">
        <v>88</v>
      </c>
      <c r="AI4449" t="s">
        <v>359</v>
      </c>
      <c r="AJ4449" s="7">
        <v>44196</v>
      </c>
      <c r="AK4449" t="s">
        <v>5004</v>
      </c>
      <c r="AL4449" t="s">
        <v>91</v>
      </c>
      <c r="AM4449" t="s">
        <v>4805</v>
      </c>
      <c r="AN4449" t="s">
        <v>5007</v>
      </c>
      <c r="AO4449" t="str">
        <f>TEXT(A4449,"yyyy-mm-dd")</f>
        <v>2018-05-31</v>
      </c>
    </row>
    <row r="4450" spans="1:41">
      <c r="A4450" s="6" t="s">
        <v>5003</v>
      </c>
      <c r="B4450">
        <v>2018</v>
      </c>
      <c r="C4450">
        <v>5</v>
      </c>
      <c r="E4450" t="s">
        <v>392</v>
      </c>
      <c r="F4450" t="s">
        <v>82</v>
      </c>
      <c r="G4450" t="s">
        <v>83</v>
      </c>
      <c r="H4450" t="s">
        <v>4803</v>
      </c>
      <c r="I4450">
        <v>2020</v>
      </c>
      <c r="K4450" s="6">
        <v>44196</v>
      </c>
      <c r="L4450">
        <v>31</v>
      </c>
      <c r="N4450" t="s">
        <v>837</v>
      </c>
      <c r="O4450" s="8">
        <v>3.43</v>
      </c>
      <c r="P4450" s="8">
        <v>3.35</v>
      </c>
      <c r="Q4450" s="8">
        <v>3.11</v>
      </c>
      <c r="R4450" s="8">
        <v>3.5</v>
      </c>
      <c r="S4450" s="8">
        <v>2.38</v>
      </c>
      <c r="T4450" s="8">
        <v>5.81</v>
      </c>
      <c r="U4450" s="8">
        <v>0.63</v>
      </c>
      <c r="V4450" s="9">
        <v>25</v>
      </c>
      <c r="W4450" s="8">
        <v>0.39000000000000012</v>
      </c>
      <c r="X4450" s="8">
        <v>3.4299999999999997</v>
      </c>
      <c r="Y4450" s="8">
        <v>8.0000000000000071E-2</v>
      </c>
      <c r="Z4450" s="8">
        <v>0</v>
      </c>
      <c r="AA4450">
        <v>9.0000000000000302E-2</v>
      </c>
      <c r="AF4450" t="s">
        <v>4804</v>
      </c>
      <c r="AG4450" t="s">
        <v>87</v>
      </c>
      <c r="AH4450" t="s">
        <v>88</v>
      </c>
      <c r="AI4450" t="s">
        <v>359</v>
      </c>
      <c r="AJ4450" s="7">
        <v>44196</v>
      </c>
      <c r="AK4450" t="s">
        <v>5004</v>
      </c>
      <c r="AL4450" t="s">
        <v>393</v>
      </c>
      <c r="AM4450" t="s">
        <v>4805</v>
      </c>
      <c r="AN4450" t="s">
        <v>5010</v>
      </c>
      <c r="AO4450" t="str">
        <f>TEXT(A4450,"yyyy-mm-dd")</f>
        <v>2018-05-31</v>
      </c>
    </row>
    <row r="4451" spans="1:41">
      <c r="A4451" s="6" t="s">
        <v>5003</v>
      </c>
      <c r="B4451">
        <v>2018</v>
      </c>
      <c r="C4451">
        <v>5</v>
      </c>
      <c r="E4451" t="s">
        <v>81</v>
      </c>
      <c r="F4451" t="s">
        <v>82</v>
      </c>
      <c r="G4451" t="s">
        <v>83</v>
      </c>
      <c r="H4451" t="s">
        <v>4360</v>
      </c>
      <c r="I4451">
        <v>2019</v>
      </c>
      <c r="K4451" s="6">
        <v>43830</v>
      </c>
      <c r="L4451">
        <v>19</v>
      </c>
      <c r="N4451" t="s">
        <v>195</v>
      </c>
      <c r="O4451" s="8">
        <v>3.63</v>
      </c>
      <c r="P4451" s="8">
        <v>3.55</v>
      </c>
      <c r="Q4451" s="8">
        <v>3.46</v>
      </c>
      <c r="R4451" s="8">
        <v>3.71</v>
      </c>
      <c r="S4451" s="8">
        <v>3</v>
      </c>
      <c r="T4451" s="8">
        <v>5.23</v>
      </c>
      <c r="U4451" s="8">
        <v>0.41</v>
      </c>
      <c r="V4451" s="9">
        <v>34</v>
      </c>
      <c r="W4451" s="8">
        <v>0.25</v>
      </c>
      <c r="X4451" s="8">
        <v>2.2300000000000004</v>
      </c>
      <c r="Y4451" s="8">
        <v>8.0000000000000071E-2</v>
      </c>
      <c r="Z4451" s="8">
        <v>-3.0000000000000249E-2</v>
      </c>
      <c r="AA4451">
        <v>-6.999999999999984E-2</v>
      </c>
      <c r="AF4451" t="s">
        <v>4361</v>
      </c>
      <c r="AG4451" t="s">
        <v>87</v>
      </c>
      <c r="AH4451" t="s">
        <v>88</v>
      </c>
      <c r="AI4451" t="s">
        <v>97</v>
      </c>
      <c r="AJ4451" s="7">
        <v>43830</v>
      </c>
      <c r="AK4451" t="s">
        <v>5004</v>
      </c>
      <c r="AL4451" t="s">
        <v>91</v>
      </c>
      <c r="AM4451" t="s">
        <v>4362</v>
      </c>
      <c r="AN4451" t="s">
        <v>5006</v>
      </c>
      <c r="AO4451" t="str">
        <f>TEXT(A4451,"yyyy-mm-dd")</f>
        <v>2018-05-31</v>
      </c>
    </row>
    <row r="4452" spans="1:41">
      <c r="A4452" s="6" t="s">
        <v>5003</v>
      </c>
      <c r="B4452">
        <v>2018</v>
      </c>
      <c r="C4452">
        <v>5</v>
      </c>
      <c r="E4452" t="s">
        <v>392</v>
      </c>
      <c r="F4452" t="s">
        <v>82</v>
      </c>
      <c r="G4452" t="s">
        <v>83</v>
      </c>
      <c r="H4452" t="s">
        <v>4360</v>
      </c>
      <c r="I4452">
        <v>2019</v>
      </c>
      <c r="K4452" s="6">
        <v>43830</v>
      </c>
      <c r="L4452">
        <v>19</v>
      </c>
      <c r="N4452" t="s">
        <v>195</v>
      </c>
      <c r="O4452" s="8">
        <v>3.39</v>
      </c>
      <c r="P4452" s="8">
        <v>3.36</v>
      </c>
      <c r="Q4452" s="8">
        <v>3.27</v>
      </c>
      <c r="R4452" s="8">
        <v>3.5</v>
      </c>
      <c r="S4452" s="8">
        <v>2.11</v>
      </c>
      <c r="T4452" s="8">
        <v>4.43</v>
      </c>
      <c r="U4452" s="8">
        <v>0.38</v>
      </c>
      <c r="V4452" s="9">
        <v>31</v>
      </c>
      <c r="W4452" s="8">
        <v>0.22999999999999998</v>
      </c>
      <c r="X4452" s="8">
        <v>2.3199999999999998</v>
      </c>
      <c r="Y4452" s="8">
        <v>3.0000000000000249E-2</v>
      </c>
      <c r="Z4452" s="8">
        <v>0</v>
      </c>
      <c r="AA4452">
        <v>-1.0000000000000231E-2</v>
      </c>
      <c r="AF4452" t="s">
        <v>4361</v>
      </c>
      <c r="AG4452" t="s">
        <v>87</v>
      </c>
      <c r="AH4452" t="s">
        <v>88</v>
      </c>
      <c r="AI4452" t="s">
        <v>97</v>
      </c>
      <c r="AJ4452" s="7">
        <v>43830</v>
      </c>
      <c r="AK4452" t="s">
        <v>5004</v>
      </c>
      <c r="AL4452" t="s">
        <v>393</v>
      </c>
      <c r="AM4452" t="s">
        <v>4362</v>
      </c>
      <c r="AN4452" t="s">
        <v>5009</v>
      </c>
      <c r="AO4452" t="str">
        <f>TEXT(A4452,"yyyy-mm-dd")</f>
        <v>2018-05-31</v>
      </c>
    </row>
    <row r="4453" spans="1:41">
      <c r="A4453" s="6" t="s">
        <v>5003</v>
      </c>
      <c r="B4453">
        <v>2018</v>
      </c>
      <c r="C4453">
        <v>5</v>
      </c>
      <c r="E4453" t="s">
        <v>81</v>
      </c>
      <c r="F4453" t="s">
        <v>82</v>
      </c>
      <c r="G4453" t="s">
        <v>83</v>
      </c>
      <c r="H4453" t="s">
        <v>3889</v>
      </c>
      <c r="I4453">
        <v>2018</v>
      </c>
      <c r="K4453" s="6">
        <v>43465</v>
      </c>
      <c r="L4453">
        <v>7</v>
      </c>
      <c r="N4453" t="s">
        <v>192</v>
      </c>
      <c r="O4453" s="8">
        <v>3.92</v>
      </c>
      <c r="P4453" s="8">
        <v>3.94</v>
      </c>
      <c r="Q4453" s="8">
        <v>3.79</v>
      </c>
      <c r="R4453" s="8">
        <v>4</v>
      </c>
      <c r="S4453" s="8">
        <v>3.24</v>
      </c>
      <c r="T4453" s="8">
        <v>4.58</v>
      </c>
      <c r="U4453" s="8">
        <v>0.27</v>
      </c>
      <c r="V4453" s="9">
        <v>34</v>
      </c>
      <c r="W4453" s="8">
        <v>0.20999999999999996</v>
      </c>
      <c r="X4453" s="8">
        <v>1.3399999999999999</v>
      </c>
      <c r="Y4453" s="8">
        <v>-2.0000000000000018E-2</v>
      </c>
      <c r="Z4453" s="8">
        <v>-4.0000000000000036E-2</v>
      </c>
      <c r="AA4453">
        <v>-0.16999999999999993</v>
      </c>
      <c r="AF4453" t="s">
        <v>3890</v>
      </c>
      <c r="AG4453" t="s">
        <v>87</v>
      </c>
      <c r="AH4453" t="s">
        <v>88</v>
      </c>
      <c r="AI4453" t="s">
        <v>89</v>
      </c>
      <c r="AJ4453" s="7">
        <v>43465</v>
      </c>
      <c r="AK4453" t="s">
        <v>5004</v>
      </c>
      <c r="AL4453" t="s">
        <v>91</v>
      </c>
      <c r="AM4453" t="s">
        <v>3891</v>
      </c>
      <c r="AN4453" t="s">
        <v>5005</v>
      </c>
      <c r="AO4453" t="str">
        <f>TEXT(A4453,"yyyy-mm-dd")</f>
        <v>2018-05-31</v>
      </c>
    </row>
    <row r="4454" spans="1:41">
      <c r="A4454" s="6" t="s">
        <v>5003</v>
      </c>
      <c r="B4454">
        <v>2018</v>
      </c>
      <c r="C4454">
        <v>5</v>
      </c>
      <c r="E4454" t="s">
        <v>392</v>
      </c>
      <c r="F4454" t="s">
        <v>82</v>
      </c>
      <c r="G4454" t="s">
        <v>83</v>
      </c>
      <c r="H4454" t="s">
        <v>3889</v>
      </c>
      <c r="I4454">
        <v>2018</v>
      </c>
      <c r="K4454" s="6">
        <v>43465</v>
      </c>
      <c r="L4454">
        <v>7</v>
      </c>
      <c r="N4454" t="s">
        <v>192</v>
      </c>
      <c r="O4454" s="8">
        <v>3.55</v>
      </c>
      <c r="P4454" s="8">
        <v>3.54</v>
      </c>
      <c r="Q4454" s="8">
        <v>3.31</v>
      </c>
      <c r="R4454" s="8">
        <v>3.72</v>
      </c>
      <c r="S4454" s="8">
        <v>3.2</v>
      </c>
      <c r="T4454" s="8">
        <v>4.09</v>
      </c>
      <c r="U4454" s="8">
        <v>0.24</v>
      </c>
      <c r="V4454" s="9">
        <v>31</v>
      </c>
      <c r="W4454" s="8">
        <v>0.41000000000000014</v>
      </c>
      <c r="X4454" s="8">
        <v>0.88999999999999968</v>
      </c>
      <c r="Y4454" s="8">
        <v>9.9999999999997868E-3</v>
      </c>
      <c r="Z4454" s="8">
        <v>1.0000000000000231E-2</v>
      </c>
      <c r="AA4454">
        <v>0</v>
      </c>
      <c r="AF4454" t="s">
        <v>3890</v>
      </c>
      <c r="AG4454" t="s">
        <v>87</v>
      </c>
      <c r="AH4454" t="s">
        <v>88</v>
      </c>
      <c r="AI4454" t="s">
        <v>89</v>
      </c>
      <c r="AJ4454" s="7">
        <v>43465</v>
      </c>
      <c r="AK4454" t="s">
        <v>5004</v>
      </c>
      <c r="AL4454" t="s">
        <v>393</v>
      </c>
      <c r="AM4454" t="s">
        <v>3891</v>
      </c>
      <c r="AN4454" t="s">
        <v>5008</v>
      </c>
      <c r="AO4454" t="str">
        <f>TEXT(A4454,"yyyy-mm-dd")</f>
        <v>2018-05-31</v>
      </c>
    </row>
    <row r="4455" spans="1:41">
      <c r="A4455" s="6" t="s">
        <v>5003</v>
      </c>
      <c r="B4455">
        <v>2018</v>
      </c>
      <c r="C4455">
        <v>5</v>
      </c>
      <c r="E4455" t="s">
        <v>81</v>
      </c>
      <c r="F4455" t="s">
        <v>82</v>
      </c>
      <c r="G4455" t="s">
        <v>774</v>
      </c>
      <c r="H4455" t="s">
        <v>775</v>
      </c>
      <c r="K4455" s="6"/>
      <c r="O4455" s="8">
        <v>3.62</v>
      </c>
      <c r="P4455" s="8">
        <v>3.5</v>
      </c>
      <c r="Q4455" s="8">
        <v>3.3</v>
      </c>
      <c r="R4455" s="8">
        <v>3.68</v>
      </c>
      <c r="S4455" s="8">
        <v>3</v>
      </c>
      <c r="T4455" s="8">
        <v>6.2</v>
      </c>
      <c r="U4455" s="8">
        <v>0.63</v>
      </c>
      <c r="V4455" s="9">
        <v>29</v>
      </c>
      <c r="W4455" s="8">
        <v>0.38000000000000034</v>
      </c>
      <c r="X4455" s="8">
        <v>3.2</v>
      </c>
      <c r="Y4455" s="8">
        <v>0.12000000000000011</v>
      </c>
      <c r="Z4455" s="8">
        <v>0</v>
      </c>
      <c r="AA4455">
        <v>-2.0000000000000018E-2</v>
      </c>
      <c r="AF4455" t="s">
        <v>776</v>
      </c>
      <c r="AG4455" t="s">
        <v>777</v>
      </c>
      <c r="AH4455" t="s">
        <v>778</v>
      </c>
      <c r="AI4455" t="s">
        <v>779</v>
      </c>
      <c r="AJ4455" s="7"/>
      <c r="AK4455" t="s">
        <v>5004</v>
      </c>
      <c r="AL4455" t="s">
        <v>91</v>
      </c>
      <c r="AM4455" t="s">
        <v>775</v>
      </c>
      <c r="AN4455" t="s">
        <v>5027</v>
      </c>
      <c r="AO4455" t="str">
        <f>TEXT(A4455,"yyyy-mm-dd")</f>
        <v>2018-05-31</v>
      </c>
    </row>
    <row r="4456" spans="1:41">
      <c r="A4456" s="6" t="s">
        <v>5003</v>
      </c>
      <c r="B4456">
        <v>2018</v>
      </c>
      <c r="C4456">
        <v>5</v>
      </c>
      <c r="E4456" t="s">
        <v>81</v>
      </c>
      <c r="F4456" t="s">
        <v>82</v>
      </c>
      <c r="G4456" t="s">
        <v>774</v>
      </c>
      <c r="H4456" t="s">
        <v>1536</v>
      </c>
      <c r="K4456" s="6"/>
      <c r="O4456" s="8">
        <v>3.52</v>
      </c>
      <c r="P4456" s="8">
        <v>3.5</v>
      </c>
      <c r="Q4456" s="8">
        <v>3.28</v>
      </c>
      <c r="R4456" s="8">
        <v>3.56</v>
      </c>
      <c r="S4456" s="8">
        <v>3</v>
      </c>
      <c r="T4456" s="8">
        <v>5.8</v>
      </c>
      <c r="U4456" s="8">
        <v>0.54</v>
      </c>
      <c r="V4456" s="9">
        <v>28</v>
      </c>
      <c r="W4456" s="8">
        <v>0.28000000000000025</v>
      </c>
      <c r="X4456" s="8">
        <v>2.8</v>
      </c>
      <c r="Y4456" s="8">
        <v>2.0000000000000018E-2</v>
      </c>
      <c r="Z4456" s="8">
        <v>0</v>
      </c>
      <c r="AA4456">
        <v>1.0000000000000231E-2</v>
      </c>
      <c r="AF4456" t="s">
        <v>1537</v>
      </c>
      <c r="AG4456" t="s">
        <v>777</v>
      </c>
      <c r="AH4456" t="s">
        <v>778</v>
      </c>
      <c r="AI4456" t="s">
        <v>1538</v>
      </c>
      <c r="AJ4456" s="7"/>
      <c r="AK4456" t="s">
        <v>5004</v>
      </c>
      <c r="AL4456" t="s">
        <v>91</v>
      </c>
      <c r="AM4456" t="s">
        <v>1536</v>
      </c>
      <c r="AN4456" t="s">
        <v>5028</v>
      </c>
      <c r="AO4456" t="str">
        <f>TEXT(A4456,"yyyy-mm-dd")</f>
        <v>2018-05-31</v>
      </c>
    </row>
    <row r="4457" spans="1:41">
      <c r="A4457" s="6" t="s">
        <v>5003</v>
      </c>
      <c r="B4457">
        <v>2018</v>
      </c>
      <c r="C4457">
        <v>5</v>
      </c>
      <c r="E4457" t="s">
        <v>392</v>
      </c>
      <c r="F4457" t="s">
        <v>82</v>
      </c>
      <c r="G4457" t="s">
        <v>774</v>
      </c>
      <c r="H4457" t="s">
        <v>775</v>
      </c>
      <c r="K4457" s="6"/>
      <c r="O4457" s="8">
        <v>3.41</v>
      </c>
      <c r="P4457" s="8">
        <v>3.29</v>
      </c>
      <c r="Q4457" s="8">
        <v>3.2</v>
      </c>
      <c r="R4457" s="8">
        <v>3.48</v>
      </c>
      <c r="S4457" s="8">
        <v>2.76</v>
      </c>
      <c r="T4457" s="8">
        <v>5.29</v>
      </c>
      <c r="U4457" s="8">
        <v>0.5</v>
      </c>
      <c r="V4457" s="9">
        <v>26</v>
      </c>
      <c r="W4457" s="8">
        <v>0.2799999999999998</v>
      </c>
      <c r="X4457" s="8">
        <v>2.5300000000000002</v>
      </c>
      <c r="Y4457" s="8">
        <v>0.12000000000000011</v>
      </c>
      <c r="Z4457" s="8">
        <v>-2.0000000000000018E-2</v>
      </c>
      <c r="AA4457">
        <v>-2.0000000000000018E-2</v>
      </c>
      <c r="AF4457" t="s">
        <v>776</v>
      </c>
      <c r="AG4457" t="s">
        <v>777</v>
      </c>
      <c r="AH4457" t="s">
        <v>778</v>
      </c>
      <c r="AI4457" t="s">
        <v>779</v>
      </c>
      <c r="AJ4457" s="7"/>
      <c r="AK4457" t="s">
        <v>5004</v>
      </c>
      <c r="AL4457" t="s">
        <v>393</v>
      </c>
      <c r="AM4457" t="s">
        <v>775</v>
      </c>
      <c r="AN4457" t="s">
        <v>5029</v>
      </c>
      <c r="AO4457" t="str">
        <f>TEXT(A4457,"yyyy-mm-dd")</f>
        <v>2018-05-31</v>
      </c>
    </row>
    <row r="4458" spans="1:41">
      <c r="A4458" s="6" t="s">
        <v>5003</v>
      </c>
      <c r="B4458">
        <v>2018</v>
      </c>
      <c r="C4458">
        <v>5</v>
      </c>
      <c r="E4458" t="s">
        <v>392</v>
      </c>
      <c r="F4458" t="s">
        <v>82</v>
      </c>
      <c r="G4458" t="s">
        <v>774</v>
      </c>
      <c r="H4458" t="s">
        <v>1536</v>
      </c>
      <c r="K4458" s="6"/>
      <c r="O4458" s="8">
        <v>3.33</v>
      </c>
      <c r="P4458" s="8">
        <v>3.3</v>
      </c>
      <c r="Q4458" s="8">
        <v>3</v>
      </c>
      <c r="R4458" s="8">
        <v>3.5</v>
      </c>
      <c r="S4458" s="8">
        <v>2.39</v>
      </c>
      <c r="T4458" s="8">
        <v>5.0199999999999996</v>
      </c>
      <c r="U4458" s="8">
        <v>0.49</v>
      </c>
      <c r="V4458" s="9">
        <v>24</v>
      </c>
      <c r="W4458" s="8">
        <v>0.5</v>
      </c>
      <c r="X4458" s="8">
        <v>2.6299999999999994</v>
      </c>
      <c r="Y4458" s="8">
        <v>3.0000000000000249E-2</v>
      </c>
      <c r="Z4458" s="8">
        <v>-3.0000000000000249E-2</v>
      </c>
      <c r="AA4458">
        <v>0.20000000000000018</v>
      </c>
      <c r="AF4458" t="s">
        <v>1537</v>
      </c>
      <c r="AG4458" t="s">
        <v>777</v>
      </c>
      <c r="AH4458" t="s">
        <v>778</v>
      </c>
      <c r="AI4458" t="s">
        <v>1538</v>
      </c>
      <c r="AJ4458" s="7"/>
      <c r="AK4458" t="s">
        <v>5004</v>
      </c>
      <c r="AL4458" t="s">
        <v>393</v>
      </c>
      <c r="AM4458" t="s">
        <v>1536</v>
      </c>
      <c r="AN4458" t="s">
        <v>5030</v>
      </c>
      <c r="AO4458" t="str">
        <f>TEXT(A4458,"yyyy-mm-dd")</f>
        <v>2018-05-31</v>
      </c>
    </row>
    <row r="4459" spans="1:41">
      <c r="A4459" s="6" t="s">
        <v>5003</v>
      </c>
      <c r="B4459">
        <v>2018</v>
      </c>
      <c r="C4459">
        <v>5</v>
      </c>
      <c r="E4459" t="s">
        <v>112</v>
      </c>
      <c r="F4459" t="s">
        <v>113</v>
      </c>
      <c r="G4459" t="s">
        <v>83</v>
      </c>
      <c r="H4459" t="s">
        <v>4803</v>
      </c>
      <c r="I4459">
        <v>2020</v>
      </c>
      <c r="K4459" s="6">
        <v>44196</v>
      </c>
      <c r="L4459">
        <v>31</v>
      </c>
      <c r="N4459" t="s">
        <v>837</v>
      </c>
      <c r="O4459" s="8">
        <v>6.73</v>
      </c>
      <c r="P4459" s="8">
        <v>6.55</v>
      </c>
      <c r="Q4459" s="8">
        <v>6.2</v>
      </c>
      <c r="R4459" s="8">
        <v>6.95</v>
      </c>
      <c r="S4459" s="8">
        <v>5.2</v>
      </c>
      <c r="T4459" s="8">
        <v>9.5</v>
      </c>
      <c r="U4459" s="8">
        <v>0.93</v>
      </c>
      <c r="V4459" s="9">
        <v>20</v>
      </c>
      <c r="W4459" s="8">
        <v>0.75</v>
      </c>
      <c r="X4459" s="8">
        <v>4.3</v>
      </c>
      <c r="Y4459" s="8">
        <v>0.1800000000000006</v>
      </c>
      <c r="Z4459" s="8">
        <v>1.9999999999999574E-2</v>
      </c>
      <c r="AA4459">
        <v>-0.34999999999999964</v>
      </c>
      <c r="AF4459" t="s">
        <v>4844</v>
      </c>
      <c r="AG4459" t="s">
        <v>115</v>
      </c>
      <c r="AH4459" t="s">
        <v>116</v>
      </c>
      <c r="AI4459" t="s">
        <v>359</v>
      </c>
      <c r="AJ4459" s="7">
        <v>44196</v>
      </c>
      <c r="AK4459" t="s">
        <v>5004</v>
      </c>
      <c r="AL4459" t="s">
        <v>118</v>
      </c>
      <c r="AM4459" t="s">
        <v>4805</v>
      </c>
      <c r="AN4459" t="s">
        <v>5034</v>
      </c>
      <c r="AO4459" t="str">
        <f>TEXT(A4459,"yyyy-mm-dd")</f>
        <v>2018-05-31</v>
      </c>
    </row>
    <row r="4460" spans="1:41">
      <c r="A4460" s="6" t="s">
        <v>5003</v>
      </c>
      <c r="B4460">
        <v>2018</v>
      </c>
      <c r="C4460">
        <v>5</v>
      </c>
      <c r="E4460" t="s">
        <v>2881</v>
      </c>
      <c r="F4460" t="s">
        <v>113</v>
      </c>
      <c r="G4460" t="s">
        <v>83</v>
      </c>
      <c r="H4460" t="s">
        <v>4803</v>
      </c>
      <c r="I4460">
        <v>2020</v>
      </c>
      <c r="K4460" s="6">
        <v>44196</v>
      </c>
      <c r="L4460">
        <v>31</v>
      </c>
      <c r="N4460" t="s">
        <v>837</v>
      </c>
      <c r="O4460" s="8">
        <v>7.58</v>
      </c>
      <c r="P4460" s="8">
        <v>7.5</v>
      </c>
      <c r="Q4460" s="8">
        <v>7.03</v>
      </c>
      <c r="R4460" s="8">
        <v>7.75</v>
      </c>
      <c r="S4460" s="8">
        <v>5.4</v>
      </c>
      <c r="T4460" s="8">
        <v>9.7799999999999994</v>
      </c>
      <c r="U4460" s="8">
        <v>1.23</v>
      </c>
      <c r="V4460" s="9">
        <v>17</v>
      </c>
      <c r="W4460" s="8">
        <v>0.71999999999999975</v>
      </c>
      <c r="X4460" s="8">
        <v>4.379999999999999</v>
      </c>
      <c r="Y4460" s="8">
        <v>8.0000000000000071E-2</v>
      </c>
      <c r="Z4460" s="8">
        <v>8.9999999999999858E-2</v>
      </c>
      <c r="AA4460">
        <v>-0.29000000000000004</v>
      </c>
      <c r="AF4460" t="s">
        <v>4849</v>
      </c>
      <c r="AG4460" t="s">
        <v>2883</v>
      </c>
      <c r="AH4460" t="s">
        <v>2884</v>
      </c>
      <c r="AI4460" t="s">
        <v>359</v>
      </c>
      <c r="AJ4460" s="7">
        <v>44196</v>
      </c>
      <c r="AK4460" t="s">
        <v>5004</v>
      </c>
      <c r="AL4460" t="s">
        <v>2885</v>
      </c>
      <c r="AM4460" t="s">
        <v>4805</v>
      </c>
      <c r="AN4460" t="s">
        <v>5037</v>
      </c>
      <c r="AO4460" t="str">
        <f>TEXT(A4460,"yyyy-mm-dd")</f>
        <v>2018-05-31</v>
      </c>
    </row>
    <row r="4461" spans="1:41">
      <c r="A4461" s="6" t="s">
        <v>5003</v>
      </c>
      <c r="B4461">
        <v>2018</v>
      </c>
      <c r="C4461">
        <v>5</v>
      </c>
      <c r="E4461" t="s">
        <v>112</v>
      </c>
      <c r="F4461" t="s">
        <v>113</v>
      </c>
      <c r="G4461" t="s">
        <v>83</v>
      </c>
      <c r="H4461" t="s">
        <v>4360</v>
      </c>
      <c r="I4461">
        <v>2019</v>
      </c>
      <c r="K4461" s="6">
        <v>43830</v>
      </c>
      <c r="L4461">
        <v>19</v>
      </c>
      <c r="N4461" t="s">
        <v>195</v>
      </c>
      <c r="O4461" s="8">
        <v>6.88</v>
      </c>
      <c r="P4461" s="8">
        <v>6.8</v>
      </c>
      <c r="Q4461" s="8">
        <v>6.4</v>
      </c>
      <c r="R4461" s="8">
        <v>7.2</v>
      </c>
      <c r="S4461" s="8">
        <v>6</v>
      </c>
      <c r="T4461" s="8">
        <v>9</v>
      </c>
      <c r="U4461" s="8">
        <v>0.68</v>
      </c>
      <c r="V4461" s="9">
        <v>23</v>
      </c>
      <c r="W4461" s="8">
        <v>0.79999999999999982</v>
      </c>
      <c r="X4461" s="8">
        <v>3</v>
      </c>
      <c r="Y4461" s="8">
        <v>8.0000000000000071E-2</v>
      </c>
      <c r="Z4461" s="8">
        <v>8.0000000000000071E-2</v>
      </c>
      <c r="AA4461">
        <v>-0.26999999999999957</v>
      </c>
      <c r="AF4461" t="s">
        <v>4401</v>
      </c>
      <c r="AG4461" t="s">
        <v>115</v>
      </c>
      <c r="AH4461" t="s">
        <v>116</v>
      </c>
      <c r="AI4461" t="s">
        <v>230</v>
      </c>
      <c r="AJ4461" s="7">
        <v>43830</v>
      </c>
      <c r="AK4461" t="s">
        <v>5004</v>
      </c>
      <c r="AL4461" t="s">
        <v>118</v>
      </c>
      <c r="AM4461" t="s">
        <v>4362</v>
      </c>
      <c r="AN4461" t="s">
        <v>5033</v>
      </c>
      <c r="AO4461" t="str">
        <f>TEXT(A4461,"yyyy-mm-dd")</f>
        <v>2018-05-31</v>
      </c>
    </row>
    <row r="4462" spans="1:41">
      <c r="A4462" s="6" t="s">
        <v>5003</v>
      </c>
      <c r="B4462">
        <v>2018</v>
      </c>
      <c r="C4462">
        <v>5</v>
      </c>
      <c r="E4462" t="s">
        <v>2881</v>
      </c>
      <c r="F4462" t="s">
        <v>113</v>
      </c>
      <c r="G4462" t="s">
        <v>83</v>
      </c>
      <c r="H4462" t="s">
        <v>4360</v>
      </c>
      <c r="I4462">
        <v>2019</v>
      </c>
      <c r="K4462" s="6">
        <v>43830</v>
      </c>
      <c r="L4462">
        <v>19</v>
      </c>
      <c r="N4462" t="s">
        <v>195</v>
      </c>
      <c r="O4462" s="8">
        <v>7.6</v>
      </c>
      <c r="P4462" s="8">
        <v>7.52</v>
      </c>
      <c r="Q4462" s="8">
        <v>7.15</v>
      </c>
      <c r="R4462" s="8">
        <v>7.78</v>
      </c>
      <c r="S4462" s="8">
        <v>6.35</v>
      </c>
      <c r="T4462" s="8">
        <v>9.4499999999999993</v>
      </c>
      <c r="U4462" s="8">
        <v>0.85</v>
      </c>
      <c r="V4462" s="9">
        <v>18</v>
      </c>
      <c r="W4462" s="8">
        <v>0.62999999999999989</v>
      </c>
      <c r="X4462" s="8">
        <v>3.0999999999999996</v>
      </c>
      <c r="Y4462" s="8">
        <v>8.0000000000000071E-2</v>
      </c>
      <c r="Z4462" s="8">
        <v>1.9999999999999574E-2</v>
      </c>
      <c r="AA4462">
        <v>-6.0000000000000497E-2</v>
      </c>
      <c r="AF4462" t="s">
        <v>4406</v>
      </c>
      <c r="AG4462" t="s">
        <v>2883</v>
      </c>
      <c r="AH4462" t="s">
        <v>2884</v>
      </c>
      <c r="AI4462" t="s">
        <v>230</v>
      </c>
      <c r="AJ4462" s="7">
        <v>43830</v>
      </c>
      <c r="AK4462" t="s">
        <v>5004</v>
      </c>
      <c r="AL4462" t="s">
        <v>2885</v>
      </c>
      <c r="AM4462" t="s">
        <v>4362</v>
      </c>
      <c r="AN4462" t="s">
        <v>5036</v>
      </c>
      <c r="AO4462" t="str">
        <f>TEXT(A4462,"yyyy-mm-dd")</f>
        <v>2018-05-31</v>
      </c>
    </row>
    <row r="4463" spans="1:41">
      <c r="A4463" s="6" t="s">
        <v>5003</v>
      </c>
      <c r="B4463">
        <v>2018</v>
      </c>
      <c r="C4463">
        <v>5</v>
      </c>
      <c r="E4463" t="s">
        <v>112</v>
      </c>
      <c r="F4463" t="s">
        <v>113</v>
      </c>
      <c r="G4463" t="s">
        <v>83</v>
      </c>
      <c r="H4463" t="s">
        <v>3889</v>
      </c>
      <c r="I4463">
        <v>2018</v>
      </c>
      <c r="K4463" s="6">
        <v>43465</v>
      </c>
      <c r="L4463">
        <v>7</v>
      </c>
      <c r="N4463" t="s">
        <v>192</v>
      </c>
      <c r="O4463" s="8">
        <v>7.5</v>
      </c>
      <c r="P4463" s="8">
        <v>7.5</v>
      </c>
      <c r="Q4463" s="8">
        <v>7.25</v>
      </c>
      <c r="R4463" s="8">
        <v>7.75</v>
      </c>
      <c r="S4463" s="8">
        <v>6.75</v>
      </c>
      <c r="T4463" s="8">
        <v>8.4</v>
      </c>
      <c r="U4463" s="8">
        <v>0.39</v>
      </c>
      <c r="V4463" s="9">
        <v>25</v>
      </c>
      <c r="W4463" s="8">
        <v>0.5</v>
      </c>
      <c r="X4463" s="8">
        <v>1.6500000000000004</v>
      </c>
      <c r="Y4463" s="8">
        <v>0</v>
      </c>
      <c r="Z4463" s="8">
        <v>8.0000000000000071E-2</v>
      </c>
      <c r="AA4463">
        <v>1.9999999999999574E-2</v>
      </c>
      <c r="AF4463" t="s">
        <v>3929</v>
      </c>
      <c r="AG4463" t="s">
        <v>115</v>
      </c>
      <c r="AH4463" t="s">
        <v>116</v>
      </c>
      <c r="AI4463" t="s">
        <v>117</v>
      </c>
      <c r="AJ4463" s="7">
        <v>43465</v>
      </c>
      <c r="AK4463" t="s">
        <v>5004</v>
      </c>
      <c r="AL4463" t="s">
        <v>118</v>
      </c>
      <c r="AM4463" t="s">
        <v>3891</v>
      </c>
      <c r="AN4463" t="s">
        <v>5032</v>
      </c>
      <c r="AO4463" t="str">
        <f>TEXT(A4463,"yyyy-mm-dd")</f>
        <v>2018-05-31</v>
      </c>
    </row>
    <row r="4464" spans="1:41">
      <c r="A4464" s="6" t="s">
        <v>5003</v>
      </c>
      <c r="B4464">
        <v>2018</v>
      </c>
      <c r="C4464">
        <v>5</v>
      </c>
      <c r="E4464" t="s">
        <v>2881</v>
      </c>
      <c r="F4464" t="s">
        <v>113</v>
      </c>
      <c r="G4464" t="s">
        <v>83</v>
      </c>
      <c r="H4464" t="s">
        <v>3889</v>
      </c>
      <c r="I4464">
        <v>2018</v>
      </c>
      <c r="K4464" s="6">
        <v>43465</v>
      </c>
      <c r="L4464">
        <v>7</v>
      </c>
      <c r="N4464" t="s">
        <v>192</v>
      </c>
      <c r="O4464" s="8">
        <v>7.81</v>
      </c>
      <c r="P4464" s="8">
        <v>7.85</v>
      </c>
      <c r="Q4464" s="8">
        <v>7.58</v>
      </c>
      <c r="R4464" s="8">
        <v>8</v>
      </c>
      <c r="S4464" s="8">
        <v>6.97</v>
      </c>
      <c r="T4464" s="8">
        <v>8.6</v>
      </c>
      <c r="U4464" s="8">
        <v>0.4</v>
      </c>
      <c r="V4464" s="9">
        <v>20</v>
      </c>
      <c r="W4464" s="8">
        <v>0.41999999999999993</v>
      </c>
      <c r="X4464" s="8">
        <v>1.63</v>
      </c>
      <c r="Y4464" s="8">
        <v>-4.0000000000000036E-2</v>
      </c>
      <c r="Z4464" s="8">
        <v>0.14999999999999947</v>
      </c>
      <c r="AA4464">
        <v>-0.1899999999999995</v>
      </c>
      <c r="AF4464" t="s">
        <v>3934</v>
      </c>
      <c r="AG4464" t="s">
        <v>2883</v>
      </c>
      <c r="AH4464" t="s">
        <v>2884</v>
      </c>
      <c r="AI4464" t="s">
        <v>117</v>
      </c>
      <c r="AJ4464" s="7">
        <v>43465</v>
      </c>
      <c r="AK4464" t="s">
        <v>5004</v>
      </c>
      <c r="AL4464" t="s">
        <v>2885</v>
      </c>
      <c r="AM4464" t="s">
        <v>3891</v>
      </c>
      <c r="AN4464" t="s">
        <v>5035</v>
      </c>
      <c r="AO4464" t="str">
        <f>TEXT(A4464,"yyyy-mm-dd")</f>
        <v>2018-05-31</v>
      </c>
    </row>
    <row r="4465" spans="1:41">
      <c r="A4465" s="6" t="s">
        <v>5040</v>
      </c>
      <c r="B4465">
        <v>2018</v>
      </c>
      <c r="C4465">
        <v>6</v>
      </c>
      <c r="E4465" t="s">
        <v>1907</v>
      </c>
      <c r="F4465" t="s">
        <v>1908</v>
      </c>
      <c r="G4465" t="s">
        <v>102</v>
      </c>
      <c r="H4465" t="s">
        <v>5063</v>
      </c>
      <c r="I4465">
        <v>2020</v>
      </c>
      <c r="J4465">
        <v>3</v>
      </c>
      <c r="K4465" s="6">
        <v>44104</v>
      </c>
      <c r="L4465">
        <v>27</v>
      </c>
      <c r="M4465">
        <v>9</v>
      </c>
      <c r="N4465" t="s">
        <v>604</v>
      </c>
      <c r="O4465" s="8">
        <v>6.87</v>
      </c>
      <c r="P4465" s="8">
        <v>6.75</v>
      </c>
      <c r="Q4465" s="8">
        <v>6.25</v>
      </c>
      <c r="R4465" s="8">
        <v>7.25</v>
      </c>
      <c r="S4465" s="8">
        <v>5.5</v>
      </c>
      <c r="T4465" s="8">
        <v>9.5</v>
      </c>
      <c r="U4465" s="8">
        <v>0.96</v>
      </c>
      <c r="V4465" s="9">
        <v>21</v>
      </c>
      <c r="W4465" s="8">
        <v>1</v>
      </c>
      <c r="X4465" s="8">
        <v>4</v>
      </c>
      <c r="Y4465" s="8">
        <v>0.12000000000000011</v>
      </c>
      <c r="Z4465" s="8"/>
      <c r="AF4465" t="s">
        <v>5064</v>
      </c>
      <c r="AG4465" t="s">
        <v>1910</v>
      </c>
      <c r="AH4465" t="s">
        <v>1911</v>
      </c>
      <c r="AI4465" t="s">
        <v>5065</v>
      </c>
      <c r="AJ4465" s="7">
        <v>44104</v>
      </c>
      <c r="AK4465" t="s">
        <v>5041</v>
      </c>
      <c r="AL4465" t="s">
        <v>1908</v>
      </c>
      <c r="AM4465" t="s">
        <v>5066</v>
      </c>
      <c r="AN4465" t="s">
        <v>5067</v>
      </c>
      <c r="AO4465" t="str">
        <f>TEXT(A4465,"yyyy-mm-dd")</f>
        <v>2018-06-30</v>
      </c>
    </row>
    <row r="4466" spans="1:41">
      <c r="A4466" s="6" t="s">
        <v>5040</v>
      </c>
      <c r="B4466">
        <v>2018</v>
      </c>
      <c r="C4466">
        <v>6</v>
      </c>
      <c r="E4466" t="s">
        <v>1907</v>
      </c>
      <c r="F4466" t="s">
        <v>1908</v>
      </c>
      <c r="G4466" t="s">
        <v>102</v>
      </c>
      <c r="H4466" t="s">
        <v>4988</v>
      </c>
      <c r="I4466">
        <v>2020</v>
      </c>
      <c r="J4466">
        <v>2</v>
      </c>
      <c r="K4466" s="6">
        <v>44012</v>
      </c>
      <c r="L4466">
        <v>24</v>
      </c>
      <c r="M4466">
        <v>8</v>
      </c>
      <c r="N4466" t="s">
        <v>368</v>
      </c>
      <c r="O4466" s="8">
        <v>6.93</v>
      </c>
      <c r="P4466" s="8">
        <v>6.75</v>
      </c>
      <c r="Q4466" s="8">
        <v>6.25</v>
      </c>
      <c r="R4466" s="8">
        <v>7.5</v>
      </c>
      <c r="S4466" s="8">
        <v>5.5</v>
      </c>
      <c r="T4466" s="8">
        <v>9.25</v>
      </c>
      <c r="U4466" s="8">
        <v>0.91</v>
      </c>
      <c r="V4466" s="9">
        <v>21</v>
      </c>
      <c r="W4466" s="8">
        <v>1.25</v>
      </c>
      <c r="X4466" s="8">
        <v>3.75</v>
      </c>
      <c r="Y4466" s="8">
        <v>0.17999999999999972</v>
      </c>
      <c r="Z4466" s="8">
        <v>0.25</v>
      </c>
      <c r="AA4466">
        <v>0.44000000000000039</v>
      </c>
      <c r="AF4466" t="s">
        <v>4989</v>
      </c>
      <c r="AG4466" t="s">
        <v>1910</v>
      </c>
      <c r="AH4466" t="s">
        <v>1911</v>
      </c>
      <c r="AI4466" t="s">
        <v>1971</v>
      </c>
      <c r="AJ4466" s="7">
        <v>44012</v>
      </c>
      <c r="AK4466" t="s">
        <v>5041</v>
      </c>
      <c r="AL4466" t="s">
        <v>1908</v>
      </c>
      <c r="AM4466" t="s">
        <v>4990</v>
      </c>
      <c r="AN4466" t="s">
        <v>5062</v>
      </c>
      <c r="AO4466" t="str">
        <f>TEXT(A4466,"yyyy-mm-dd")</f>
        <v>2018-06-30</v>
      </c>
    </row>
    <row r="4467" spans="1:41">
      <c r="A4467" s="6" t="s">
        <v>5040</v>
      </c>
      <c r="B4467">
        <v>2018</v>
      </c>
      <c r="C4467">
        <v>6</v>
      </c>
      <c r="E4467" t="s">
        <v>1907</v>
      </c>
      <c r="F4467" t="s">
        <v>1908</v>
      </c>
      <c r="G4467" t="s">
        <v>102</v>
      </c>
      <c r="H4467" t="s">
        <v>4949</v>
      </c>
      <c r="I4467">
        <v>2020</v>
      </c>
      <c r="J4467">
        <v>1</v>
      </c>
      <c r="K4467" s="6">
        <v>43921</v>
      </c>
      <c r="L4467">
        <v>21</v>
      </c>
      <c r="M4467">
        <v>7</v>
      </c>
      <c r="N4467" t="s">
        <v>176</v>
      </c>
      <c r="O4467" s="8">
        <v>7</v>
      </c>
      <c r="P4467" s="8">
        <v>7</v>
      </c>
      <c r="Q4467" s="8">
        <v>6.5</v>
      </c>
      <c r="R4467" s="8">
        <v>7.5</v>
      </c>
      <c r="S4467" s="8">
        <v>5.75</v>
      </c>
      <c r="T4467" s="8">
        <v>9</v>
      </c>
      <c r="U4467" s="8">
        <v>0.8</v>
      </c>
      <c r="V4467" s="9">
        <v>21</v>
      </c>
      <c r="W4467" s="8">
        <v>1</v>
      </c>
      <c r="X4467" s="8">
        <v>3.25</v>
      </c>
      <c r="Y4467" s="8">
        <v>0</v>
      </c>
      <c r="Z4467" s="8">
        <v>0.25</v>
      </c>
      <c r="AA4467">
        <v>0.12999999999999989</v>
      </c>
      <c r="AF4467" t="s">
        <v>4950</v>
      </c>
      <c r="AG4467" t="s">
        <v>1910</v>
      </c>
      <c r="AH4467" t="s">
        <v>1911</v>
      </c>
      <c r="AI4467" t="s">
        <v>1944</v>
      </c>
      <c r="AJ4467" s="7">
        <v>43921</v>
      </c>
      <c r="AK4467" t="s">
        <v>5041</v>
      </c>
      <c r="AL4467" t="s">
        <v>1908</v>
      </c>
      <c r="AM4467" t="s">
        <v>4951</v>
      </c>
      <c r="AN4467" t="s">
        <v>5061</v>
      </c>
      <c r="AO4467" t="str">
        <f>TEXT(A4467,"yyyy-mm-dd")</f>
        <v>2018-06-30</v>
      </c>
    </row>
    <row r="4468" spans="1:41">
      <c r="A4468" s="6" t="s">
        <v>5040</v>
      </c>
      <c r="B4468">
        <v>2018</v>
      </c>
      <c r="C4468">
        <v>6</v>
      </c>
      <c r="E4468" t="s">
        <v>1907</v>
      </c>
      <c r="F4468" t="s">
        <v>1908</v>
      </c>
      <c r="G4468" t="s">
        <v>102</v>
      </c>
      <c r="H4468" t="s">
        <v>4822</v>
      </c>
      <c r="I4468">
        <v>2019</v>
      </c>
      <c r="J4468">
        <v>4</v>
      </c>
      <c r="K4468" s="6">
        <v>43830</v>
      </c>
      <c r="L4468">
        <v>18</v>
      </c>
      <c r="M4468">
        <v>6</v>
      </c>
      <c r="N4468" t="s">
        <v>206</v>
      </c>
      <c r="O4468" s="8">
        <v>7.18</v>
      </c>
      <c r="P4468" s="8">
        <v>7.2</v>
      </c>
      <c r="Q4468" s="8">
        <v>6.75</v>
      </c>
      <c r="R4468" s="8">
        <v>7.75</v>
      </c>
      <c r="S4468" s="8">
        <v>6.25</v>
      </c>
      <c r="T4468" s="8">
        <v>9</v>
      </c>
      <c r="U4468" s="8">
        <v>0.68</v>
      </c>
      <c r="V4468" s="9">
        <v>25</v>
      </c>
      <c r="W4468" s="8">
        <v>1</v>
      </c>
      <c r="X4468" s="8">
        <v>2.75</v>
      </c>
      <c r="Y4468" s="8">
        <v>-2.0000000000000462E-2</v>
      </c>
      <c r="Z4468" s="8">
        <v>0.45000000000000018</v>
      </c>
      <c r="AA4468">
        <v>0.41000000000000014</v>
      </c>
      <c r="AF4468" t="s">
        <v>4834</v>
      </c>
      <c r="AG4468" t="s">
        <v>1910</v>
      </c>
      <c r="AH4468" t="s">
        <v>1911</v>
      </c>
      <c r="AI4468" t="s">
        <v>1939</v>
      </c>
      <c r="AJ4468" s="7">
        <v>43830</v>
      </c>
      <c r="AK4468" t="s">
        <v>5041</v>
      </c>
      <c r="AL4468" t="s">
        <v>1908</v>
      </c>
      <c r="AM4468" t="s">
        <v>4824</v>
      </c>
      <c r="AN4468" t="s">
        <v>5060</v>
      </c>
      <c r="AO4468" t="str">
        <f>TEXT(A4468,"yyyy-mm-dd")</f>
        <v>2018-06-30</v>
      </c>
    </row>
    <row r="4469" spans="1:41">
      <c r="A4469" s="6" t="s">
        <v>5040</v>
      </c>
      <c r="B4469">
        <v>2018</v>
      </c>
      <c r="C4469">
        <v>6</v>
      </c>
      <c r="E4469" t="s">
        <v>1907</v>
      </c>
      <c r="F4469" t="s">
        <v>1908</v>
      </c>
      <c r="G4469" t="s">
        <v>102</v>
      </c>
      <c r="H4469" t="s">
        <v>4716</v>
      </c>
      <c r="I4469">
        <v>2019</v>
      </c>
      <c r="J4469">
        <v>3</v>
      </c>
      <c r="K4469" s="6">
        <v>43738</v>
      </c>
      <c r="L4469">
        <v>15</v>
      </c>
      <c r="M4469">
        <v>5</v>
      </c>
      <c r="N4469" t="s">
        <v>236</v>
      </c>
      <c r="O4469" s="8">
        <v>7.34</v>
      </c>
      <c r="P4469" s="8">
        <v>7.25</v>
      </c>
      <c r="Q4469" s="8">
        <v>7</v>
      </c>
      <c r="R4469" s="8">
        <v>7.75</v>
      </c>
      <c r="S4469" s="8">
        <v>6.5</v>
      </c>
      <c r="T4469" s="8">
        <v>8.5</v>
      </c>
      <c r="U4469" s="8">
        <v>0.54</v>
      </c>
      <c r="V4469" s="9">
        <v>25</v>
      </c>
      <c r="W4469" s="8">
        <v>0.75</v>
      </c>
      <c r="X4469" s="8">
        <v>2</v>
      </c>
      <c r="Y4469" s="8">
        <v>8.9999999999999858E-2</v>
      </c>
      <c r="Z4469" s="8">
        <v>0.5</v>
      </c>
      <c r="AA4469">
        <v>0.19000000000000039</v>
      </c>
      <c r="AF4469" t="s">
        <v>4717</v>
      </c>
      <c r="AG4469" t="s">
        <v>1910</v>
      </c>
      <c r="AH4469" t="s">
        <v>1911</v>
      </c>
      <c r="AI4469" t="s">
        <v>1934</v>
      </c>
      <c r="AJ4469" s="7">
        <v>43738</v>
      </c>
      <c r="AK4469" t="s">
        <v>5041</v>
      </c>
      <c r="AL4469" t="s">
        <v>1908</v>
      </c>
      <c r="AM4469" t="s">
        <v>4718</v>
      </c>
      <c r="AN4469" t="s">
        <v>5059</v>
      </c>
      <c r="AO4469" t="str">
        <f>TEXT(A4469,"yyyy-mm-dd")</f>
        <v>2018-06-30</v>
      </c>
    </row>
    <row r="4470" spans="1:41">
      <c r="A4470" s="6" t="s">
        <v>5040</v>
      </c>
      <c r="B4470">
        <v>2018</v>
      </c>
      <c r="C4470">
        <v>6</v>
      </c>
      <c r="E4470" t="s">
        <v>1907</v>
      </c>
      <c r="F4470" t="s">
        <v>1908</v>
      </c>
      <c r="G4470" t="s">
        <v>102</v>
      </c>
      <c r="H4470" t="s">
        <v>4612</v>
      </c>
      <c r="I4470">
        <v>2019</v>
      </c>
      <c r="J4470">
        <v>2</v>
      </c>
      <c r="K4470" s="6">
        <v>43646</v>
      </c>
      <c r="L4470">
        <v>12</v>
      </c>
      <c r="M4470">
        <v>4</v>
      </c>
      <c r="N4470" t="s">
        <v>261</v>
      </c>
      <c r="O4470" s="8">
        <v>7.55</v>
      </c>
      <c r="P4470" s="8">
        <v>7.5</v>
      </c>
      <c r="Q4470" s="8">
        <v>7.25</v>
      </c>
      <c r="R4470" s="8">
        <v>7.75</v>
      </c>
      <c r="S4470" s="8">
        <v>6.75</v>
      </c>
      <c r="T4470" s="8">
        <v>8.25</v>
      </c>
      <c r="U4470" s="8">
        <v>0.4</v>
      </c>
      <c r="V4470" s="9">
        <v>25</v>
      </c>
      <c r="W4470" s="8">
        <v>0.5</v>
      </c>
      <c r="X4470" s="8">
        <v>1.5</v>
      </c>
      <c r="Y4470" s="8">
        <v>4.9999999999999822E-2</v>
      </c>
      <c r="Z4470" s="8">
        <v>0.37000000000000011</v>
      </c>
      <c r="AA4470">
        <v>1.0000000000000675E-2</v>
      </c>
      <c r="AF4470" t="s">
        <v>4613</v>
      </c>
      <c r="AG4470" t="s">
        <v>1910</v>
      </c>
      <c r="AH4470" t="s">
        <v>1911</v>
      </c>
      <c r="AI4470" t="s">
        <v>1929</v>
      </c>
      <c r="AJ4470" s="7">
        <v>43646</v>
      </c>
      <c r="AK4470" t="s">
        <v>5041</v>
      </c>
      <c r="AL4470" t="s">
        <v>1908</v>
      </c>
      <c r="AM4470" t="s">
        <v>4614</v>
      </c>
      <c r="AN4470" t="s">
        <v>5058</v>
      </c>
      <c r="AO4470" t="str">
        <f>TEXT(A4470,"yyyy-mm-dd")</f>
        <v>2018-06-30</v>
      </c>
    </row>
    <row r="4471" spans="1:41">
      <c r="A4471" s="6" t="s">
        <v>5040</v>
      </c>
      <c r="B4471">
        <v>2018</v>
      </c>
      <c r="C4471">
        <v>6</v>
      </c>
      <c r="E4471" t="s">
        <v>1907</v>
      </c>
      <c r="F4471" t="s">
        <v>1908</v>
      </c>
      <c r="G4471" t="s">
        <v>102</v>
      </c>
      <c r="H4471" t="s">
        <v>4502</v>
      </c>
      <c r="I4471">
        <v>2019</v>
      </c>
      <c r="J4471">
        <v>1</v>
      </c>
      <c r="K4471" s="6">
        <v>43555</v>
      </c>
      <c r="L4471">
        <v>9</v>
      </c>
      <c r="M4471">
        <v>3</v>
      </c>
      <c r="N4471" t="s">
        <v>173</v>
      </c>
      <c r="O4471" s="8">
        <v>7.76</v>
      </c>
      <c r="P4471" s="8">
        <v>7.75</v>
      </c>
      <c r="Q4471" s="8">
        <v>7.5</v>
      </c>
      <c r="R4471" s="8">
        <v>8</v>
      </c>
      <c r="S4471" s="8">
        <v>7</v>
      </c>
      <c r="T4471" s="8">
        <v>8.5</v>
      </c>
      <c r="U4471" s="8">
        <v>0.34</v>
      </c>
      <c r="V4471" s="9">
        <v>25</v>
      </c>
      <c r="W4471" s="8">
        <v>0.5</v>
      </c>
      <c r="X4471" s="8">
        <v>1.5</v>
      </c>
      <c r="Y4471" s="8">
        <v>9.9999999999997868E-3</v>
      </c>
      <c r="Z4471" s="8">
        <v>0.45000000000000018</v>
      </c>
      <c r="AA4471">
        <v>0</v>
      </c>
      <c r="AF4471" t="s">
        <v>4503</v>
      </c>
      <c r="AG4471" t="s">
        <v>1910</v>
      </c>
      <c r="AH4471" t="s">
        <v>1911</v>
      </c>
      <c r="AI4471" t="s">
        <v>1924</v>
      </c>
      <c r="AJ4471" s="7">
        <v>43555</v>
      </c>
      <c r="AK4471" t="s">
        <v>5041</v>
      </c>
      <c r="AL4471" t="s">
        <v>1908</v>
      </c>
      <c r="AM4471" t="s">
        <v>4504</v>
      </c>
      <c r="AN4471" t="s">
        <v>5057</v>
      </c>
      <c r="AO4471" t="str">
        <f>TEXT(A4471,"yyyy-mm-dd")</f>
        <v>2018-06-30</v>
      </c>
    </row>
    <row r="4472" spans="1:41">
      <c r="A4472" s="6" t="s">
        <v>5040</v>
      </c>
      <c r="B4472">
        <v>2018</v>
      </c>
      <c r="C4472">
        <v>6</v>
      </c>
      <c r="E4472" t="s">
        <v>1907</v>
      </c>
      <c r="F4472" t="s">
        <v>1908</v>
      </c>
      <c r="G4472" t="s">
        <v>102</v>
      </c>
      <c r="H4472" t="s">
        <v>4379</v>
      </c>
      <c r="I4472">
        <v>2018</v>
      </c>
      <c r="J4472">
        <v>4</v>
      </c>
      <c r="K4472" s="6">
        <v>43465</v>
      </c>
      <c r="L4472">
        <v>6</v>
      </c>
      <c r="M4472">
        <v>2</v>
      </c>
      <c r="N4472" t="s">
        <v>203</v>
      </c>
      <c r="O4472" s="8">
        <v>7.83</v>
      </c>
      <c r="P4472" s="8">
        <v>7.75</v>
      </c>
      <c r="Q4472" s="8">
        <v>7.75</v>
      </c>
      <c r="R4472" s="8">
        <v>8</v>
      </c>
      <c r="S4472" s="8">
        <v>7.5</v>
      </c>
      <c r="T4472" s="8">
        <v>8.25</v>
      </c>
      <c r="U4472" s="8">
        <v>0.19</v>
      </c>
      <c r="V4472" s="9">
        <v>26</v>
      </c>
      <c r="W4472" s="8">
        <v>0.25</v>
      </c>
      <c r="X4472" s="8">
        <v>0.75</v>
      </c>
      <c r="Y4472" s="8">
        <v>8.0000000000000071E-2</v>
      </c>
      <c r="Z4472" s="8">
        <v>0.25</v>
      </c>
      <c r="AA4472">
        <v>-9.9999999999999645E-2</v>
      </c>
      <c r="AF4472" t="s">
        <v>4391</v>
      </c>
      <c r="AG4472" t="s">
        <v>1910</v>
      </c>
      <c r="AH4472" t="s">
        <v>1911</v>
      </c>
      <c r="AI4472" t="s">
        <v>1919</v>
      </c>
      <c r="AJ4472" s="7">
        <v>43465</v>
      </c>
      <c r="AK4472" t="s">
        <v>5041</v>
      </c>
      <c r="AL4472" t="s">
        <v>1908</v>
      </c>
      <c r="AM4472" t="s">
        <v>4381</v>
      </c>
      <c r="AN4472" t="s">
        <v>5056</v>
      </c>
      <c r="AO4472" t="str">
        <f>TEXT(A4472,"yyyy-mm-dd")</f>
        <v>2018-06-30</v>
      </c>
    </row>
    <row r="4473" spans="1:41">
      <c r="A4473" s="6" t="s">
        <v>5040</v>
      </c>
      <c r="B4473">
        <v>2018</v>
      </c>
      <c r="C4473">
        <v>6</v>
      </c>
      <c r="E4473" t="s">
        <v>1907</v>
      </c>
      <c r="F4473" t="s">
        <v>1908</v>
      </c>
      <c r="G4473" t="s">
        <v>102</v>
      </c>
      <c r="H4473" t="s">
        <v>4240</v>
      </c>
      <c r="I4473">
        <v>2018</v>
      </c>
      <c r="J4473">
        <v>3</v>
      </c>
      <c r="K4473" s="6">
        <v>43373</v>
      </c>
      <c r="L4473">
        <v>3</v>
      </c>
      <c r="M4473">
        <v>1</v>
      </c>
      <c r="N4473" t="s">
        <v>233</v>
      </c>
      <c r="O4473" s="8">
        <v>7.82</v>
      </c>
      <c r="P4473" s="8">
        <v>7.75</v>
      </c>
      <c r="Q4473" s="8">
        <v>7.75</v>
      </c>
      <c r="R4473" s="8">
        <v>8</v>
      </c>
      <c r="S4473" s="8">
        <v>7.5</v>
      </c>
      <c r="T4473" s="8">
        <v>8</v>
      </c>
      <c r="U4473" s="8">
        <v>0.13</v>
      </c>
      <c r="V4473" s="9">
        <v>26</v>
      </c>
      <c r="W4473" s="8">
        <v>0.25</v>
      </c>
      <c r="X4473" s="8">
        <v>0.5</v>
      </c>
      <c r="Y4473" s="8">
        <v>7.0000000000000284E-2</v>
      </c>
      <c r="Z4473" s="8">
        <v>0.13999999999999968</v>
      </c>
      <c r="AA4473">
        <v>0</v>
      </c>
      <c r="AF4473" t="s">
        <v>4241</v>
      </c>
      <c r="AG4473" t="s">
        <v>1910</v>
      </c>
      <c r="AH4473" t="s">
        <v>1911</v>
      </c>
      <c r="AI4473" t="s">
        <v>1915</v>
      </c>
      <c r="AJ4473" s="7">
        <v>43373</v>
      </c>
      <c r="AK4473" t="s">
        <v>5041</v>
      </c>
      <c r="AL4473" t="s">
        <v>1908</v>
      </c>
      <c r="AM4473" t="s">
        <v>4242</v>
      </c>
      <c r="AN4473" t="s">
        <v>5055</v>
      </c>
      <c r="AO4473" t="str">
        <f>TEXT(A4473,"yyyy-mm-dd")</f>
        <v>2018-06-30</v>
      </c>
    </row>
    <row r="4474" spans="1:41">
      <c r="A4474" s="6" t="s">
        <v>5040</v>
      </c>
      <c r="B4474">
        <v>2018</v>
      </c>
      <c r="C4474">
        <v>6</v>
      </c>
      <c r="E4474" t="s">
        <v>100</v>
      </c>
      <c r="F4474" t="s">
        <v>101</v>
      </c>
      <c r="G4474" t="s">
        <v>83</v>
      </c>
      <c r="H4474" t="s">
        <v>4803</v>
      </c>
      <c r="I4474">
        <v>2020</v>
      </c>
      <c r="K4474" s="6">
        <v>44196</v>
      </c>
      <c r="L4474">
        <v>30</v>
      </c>
      <c r="N4474" t="s">
        <v>567</v>
      </c>
      <c r="O4474" s="8">
        <v>2.39</v>
      </c>
      <c r="P4474" s="8">
        <v>2.5</v>
      </c>
      <c r="Q4474" s="8">
        <v>2.2000000000000002</v>
      </c>
      <c r="R4474" s="8">
        <v>2.8</v>
      </c>
      <c r="S4474" s="8">
        <v>0.5</v>
      </c>
      <c r="T4474" s="8">
        <v>3.1</v>
      </c>
      <c r="U4474" s="8">
        <v>0.56000000000000005</v>
      </c>
      <c r="V4474" s="9">
        <v>21</v>
      </c>
      <c r="W4474" s="8">
        <v>0.59999999999999964</v>
      </c>
      <c r="X4474" s="8">
        <v>2.6</v>
      </c>
      <c r="Y4474" s="8">
        <v>-0.10999999999999988</v>
      </c>
      <c r="Z4474" s="8">
        <v>-4.9999999999999822E-2</v>
      </c>
      <c r="AA4474">
        <v>-0.10000000000000009</v>
      </c>
      <c r="AF4474" t="s">
        <v>10255</v>
      </c>
      <c r="AG4474" t="s">
        <v>9655</v>
      </c>
      <c r="AH4474" t="s">
        <v>9656</v>
      </c>
      <c r="AI4474" t="s">
        <v>9708</v>
      </c>
      <c r="AJ4474" s="7">
        <v>44196</v>
      </c>
      <c r="AK4474" t="s">
        <v>5041</v>
      </c>
      <c r="AL4474" t="s">
        <v>109</v>
      </c>
      <c r="AM4474" t="s">
        <v>4805</v>
      </c>
      <c r="AN4474" t="s">
        <v>10262</v>
      </c>
    </row>
    <row r="4475" spans="1:41">
      <c r="A4475" s="6" t="s">
        <v>5040</v>
      </c>
      <c r="B4475">
        <v>2018</v>
      </c>
      <c r="C4475">
        <v>6</v>
      </c>
      <c r="E4475" t="s">
        <v>100</v>
      </c>
      <c r="F4475" t="s">
        <v>101</v>
      </c>
      <c r="G4475" t="s">
        <v>102</v>
      </c>
      <c r="H4475" t="s">
        <v>4822</v>
      </c>
      <c r="I4475">
        <v>2019</v>
      </c>
      <c r="J4475">
        <v>4</v>
      </c>
      <c r="K4475" s="6">
        <v>43830</v>
      </c>
      <c r="L4475">
        <v>18</v>
      </c>
      <c r="M4475">
        <v>6</v>
      </c>
      <c r="N4475" t="s">
        <v>206</v>
      </c>
      <c r="O4475" s="8">
        <v>2.4</v>
      </c>
      <c r="P4475" s="8">
        <v>2.4</v>
      </c>
      <c r="Q4475" s="8">
        <v>2.1</v>
      </c>
      <c r="R4475" s="8">
        <v>2.63</v>
      </c>
      <c r="S4475" s="8">
        <v>1.55</v>
      </c>
      <c r="T4475" s="8">
        <v>3.5</v>
      </c>
      <c r="U4475" s="8">
        <v>0.44</v>
      </c>
      <c r="V4475" s="9">
        <v>28</v>
      </c>
      <c r="W4475" s="8">
        <v>0.5299999999999998</v>
      </c>
      <c r="X4475" s="8">
        <v>1.95</v>
      </c>
      <c r="Y4475" s="8">
        <v>0</v>
      </c>
      <c r="Z4475" s="8">
        <v>0</v>
      </c>
      <c r="AA4475">
        <v>-0.16000000000000014</v>
      </c>
      <c r="AF4475" t="s">
        <v>4823</v>
      </c>
      <c r="AG4475" t="s">
        <v>106</v>
      </c>
      <c r="AH4475" t="s">
        <v>107</v>
      </c>
      <c r="AI4475" t="s">
        <v>2670</v>
      </c>
      <c r="AJ4475" s="7">
        <v>43830</v>
      </c>
      <c r="AK4475" t="s">
        <v>5041</v>
      </c>
      <c r="AL4475" t="s">
        <v>109</v>
      </c>
      <c r="AM4475" t="s">
        <v>4824</v>
      </c>
      <c r="AN4475" t="s">
        <v>5054</v>
      </c>
      <c r="AO4475" t="str">
        <f>TEXT(A4475,"yyyy-mm-dd")</f>
        <v>2018-06-30</v>
      </c>
    </row>
    <row r="4476" spans="1:41">
      <c r="A4476" s="6" t="s">
        <v>5040</v>
      </c>
      <c r="B4476">
        <v>2018</v>
      </c>
      <c r="C4476">
        <v>6</v>
      </c>
      <c r="E4476" t="s">
        <v>100</v>
      </c>
      <c r="F4476" t="s">
        <v>101</v>
      </c>
      <c r="G4476" t="s">
        <v>83</v>
      </c>
      <c r="H4476" t="s">
        <v>4360</v>
      </c>
      <c r="I4476">
        <v>2019</v>
      </c>
      <c r="K4476" s="6">
        <v>43830</v>
      </c>
      <c r="L4476">
        <v>18</v>
      </c>
      <c r="N4476" t="s">
        <v>206</v>
      </c>
      <c r="O4476" s="8">
        <v>2.2400000000000002</v>
      </c>
      <c r="P4476" s="8">
        <v>2.2999999999999998</v>
      </c>
      <c r="Q4476" s="8">
        <v>2</v>
      </c>
      <c r="R4476" s="8">
        <v>2.5</v>
      </c>
      <c r="S4476" s="8">
        <v>1.6</v>
      </c>
      <c r="T4476" s="8">
        <v>2.8</v>
      </c>
      <c r="U4476" s="8">
        <v>0.34</v>
      </c>
      <c r="V4476" s="9">
        <v>29</v>
      </c>
      <c r="W4476" s="8">
        <v>0.5</v>
      </c>
      <c r="X4476" s="8">
        <v>1.1999999999999997</v>
      </c>
      <c r="Y4476" s="8">
        <v>-5.9999999999999609E-2</v>
      </c>
      <c r="Z4476" s="8">
        <v>0</v>
      </c>
      <c r="AA4476">
        <v>-0.27000000000000024</v>
      </c>
      <c r="AF4476" t="s">
        <v>10216</v>
      </c>
      <c r="AG4476" t="s">
        <v>9655</v>
      </c>
      <c r="AH4476" t="s">
        <v>9656</v>
      </c>
      <c r="AI4476" t="s">
        <v>9669</v>
      </c>
      <c r="AJ4476" s="7">
        <v>43830</v>
      </c>
      <c r="AK4476" t="s">
        <v>5041</v>
      </c>
      <c r="AL4476" t="s">
        <v>109</v>
      </c>
      <c r="AM4476" t="s">
        <v>4362</v>
      </c>
      <c r="AN4476" t="s">
        <v>10235</v>
      </c>
    </row>
    <row r="4477" spans="1:41">
      <c r="A4477" s="6" t="s">
        <v>5040</v>
      </c>
      <c r="B4477">
        <v>2018</v>
      </c>
      <c r="C4477">
        <v>6</v>
      </c>
      <c r="E4477" t="s">
        <v>100</v>
      </c>
      <c r="F4477" t="s">
        <v>101</v>
      </c>
      <c r="G4477" t="s">
        <v>102</v>
      </c>
      <c r="H4477" t="s">
        <v>4716</v>
      </c>
      <c r="I4477">
        <v>2019</v>
      </c>
      <c r="J4477">
        <v>3</v>
      </c>
      <c r="K4477" s="6">
        <v>43738</v>
      </c>
      <c r="L4477">
        <v>15</v>
      </c>
      <c r="M4477">
        <v>5</v>
      </c>
      <c r="N4477" t="s">
        <v>236</v>
      </c>
      <c r="O4477" s="8">
        <v>2.2999999999999998</v>
      </c>
      <c r="P4477" s="8">
        <v>2.35</v>
      </c>
      <c r="Q4477" s="8">
        <v>2.1</v>
      </c>
      <c r="R4477" s="8">
        <v>2.5099999999999998</v>
      </c>
      <c r="S4477" s="8">
        <v>1.8</v>
      </c>
      <c r="T4477" s="8">
        <v>2.9</v>
      </c>
      <c r="U4477" s="8">
        <v>0.32</v>
      </c>
      <c r="V4477" s="9">
        <v>28</v>
      </c>
      <c r="W4477" s="8">
        <v>0.4099999999999997</v>
      </c>
      <c r="X4477" s="8">
        <v>1.0999999999999999</v>
      </c>
      <c r="Y4477" s="8">
        <v>-5.0000000000000266E-2</v>
      </c>
      <c r="Z4477" s="8">
        <v>-4.9999999999999822E-2</v>
      </c>
      <c r="AA4477">
        <v>-9.0000000000000302E-2</v>
      </c>
      <c r="AF4477" t="s">
        <v>4820</v>
      </c>
      <c r="AG4477" t="s">
        <v>106</v>
      </c>
      <c r="AH4477" t="s">
        <v>107</v>
      </c>
      <c r="AI4477" t="s">
        <v>2667</v>
      </c>
      <c r="AJ4477" s="7">
        <v>43738</v>
      </c>
      <c r="AK4477" t="s">
        <v>5041</v>
      </c>
      <c r="AL4477" t="s">
        <v>109</v>
      </c>
      <c r="AM4477" t="s">
        <v>4718</v>
      </c>
      <c r="AN4477" t="s">
        <v>5053</v>
      </c>
      <c r="AO4477" t="str">
        <f>TEXT(A4477,"yyyy-mm-dd")</f>
        <v>2018-06-30</v>
      </c>
    </row>
    <row r="4478" spans="1:41">
      <c r="A4478" s="6" t="s">
        <v>5040</v>
      </c>
      <c r="B4478">
        <v>2018</v>
      </c>
      <c r="C4478">
        <v>6</v>
      </c>
      <c r="E4478" t="s">
        <v>100</v>
      </c>
      <c r="F4478" t="s">
        <v>101</v>
      </c>
      <c r="G4478" t="s">
        <v>102</v>
      </c>
      <c r="H4478" t="s">
        <v>4612</v>
      </c>
      <c r="I4478">
        <v>2019</v>
      </c>
      <c r="J4478">
        <v>2</v>
      </c>
      <c r="K4478" s="6">
        <v>43646</v>
      </c>
      <c r="L4478">
        <v>12</v>
      </c>
      <c r="M4478">
        <v>4</v>
      </c>
      <c r="N4478" t="s">
        <v>261</v>
      </c>
      <c r="O4478" s="8">
        <v>2.0299999999999998</v>
      </c>
      <c r="P4478" s="8">
        <v>2.02</v>
      </c>
      <c r="Q4478" s="8">
        <v>1.7</v>
      </c>
      <c r="R4478" s="8">
        <v>2.2999999999999998</v>
      </c>
      <c r="S4478" s="8">
        <v>1.2</v>
      </c>
      <c r="T4478" s="8">
        <v>2.9</v>
      </c>
      <c r="U4478" s="8">
        <v>0.41</v>
      </c>
      <c r="V4478" s="9">
        <v>29</v>
      </c>
      <c r="W4478" s="8">
        <v>0.59999999999999987</v>
      </c>
      <c r="X4478" s="8">
        <v>1.7</v>
      </c>
      <c r="Y4478" s="8">
        <v>9.9999999999997868E-3</v>
      </c>
      <c r="Z4478" s="8">
        <v>-0.2799999999999998</v>
      </c>
      <c r="AA4478">
        <v>-5.0000000000000044E-2</v>
      </c>
      <c r="AF4478" t="s">
        <v>4818</v>
      </c>
      <c r="AG4478" t="s">
        <v>106</v>
      </c>
      <c r="AH4478" t="s">
        <v>107</v>
      </c>
      <c r="AI4478" t="s">
        <v>502</v>
      </c>
      <c r="AJ4478" s="7">
        <v>43646</v>
      </c>
      <c r="AK4478" t="s">
        <v>5041</v>
      </c>
      <c r="AL4478" t="s">
        <v>109</v>
      </c>
      <c r="AM4478" t="s">
        <v>4614</v>
      </c>
      <c r="AN4478" t="s">
        <v>5052</v>
      </c>
      <c r="AO4478" t="str">
        <f>TEXT(A4478,"yyyy-mm-dd")</f>
        <v>2018-06-30</v>
      </c>
    </row>
    <row r="4479" spans="1:41">
      <c r="A4479" s="6" t="s">
        <v>5040</v>
      </c>
      <c r="B4479">
        <v>2018</v>
      </c>
      <c r="C4479">
        <v>6</v>
      </c>
      <c r="E4479" t="s">
        <v>100</v>
      </c>
      <c r="F4479" t="s">
        <v>101</v>
      </c>
      <c r="G4479" t="s">
        <v>102</v>
      </c>
      <c r="H4479" t="s">
        <v>4502</v>
      </c>
      <c r="I4479">
        <v>2019</v>
      </c>
      <c r="J4479">
        <v>1</v>
      </c>
      <c r="K4479" s="6">
        <v>43555</v>
      </c>
      <c r="L4479">
        <v>9</v>
      </c>
      <c r="M4479">
        <v>3</v>
      </c>
      <c r="N4479" t="s">
        <v>173</v>
      </c>
      <c r="O4479" s="8">
        <v>2.2999999999999998</v>
      </c>
      <c r="P4479" s="8">
        <v>2.2999999999999998</v>
      </c>
      <c r="Q4479" s="8">
        <v>1.9</v>
      </c>
      <c r="R4479" s="8">
        <v>2.66</v>
      </c>
      <c r="S4479" s="8">
        <v>1.2</v>
      </c>
      <c r="T4479" s="8">
        <v>3.7</v>
      </c>
      <c r="U4479" s="8">
        <v>0.56999999999999995</v>
      </c>
      <c r="V4479" s="9">
        <v>29</v>
      </c>
      <c r="W4479" s="8">
        <v>0.76000000000000023</v>
      </c>
      <c r="X4479" s="8">
        <v>2.5</v>
      </c>
      <c r="Y4479" s="8">
        <v>0</v>
      </c>
      <c r="Z4479" s="8">
        <v>-0.10000000000000009</v>
      </c>
      <c r="AA4479">
        <v>-2.9999999999999805E-2</v>
      </c>
      <c r="AF4479" t="s">
        <v>4816</v>
      </c>
      <c r="AG4479" t="s">
        <v>106</v>
      </c>
      <c r="AH4479" t="s">
        <v>107</v>
      </c>
      <c r="AI4479" t="s">
        <v>497</v>
      </c>
      <c r="AJ4479" s="7">
        <v>43555</v>
      </c>
      <c r="AK4479" t="s">
        <v>5041</v>
      </c>
      <c r="AL4479" t="s">
        <v>109</v>
      </c>
      <c r="AM4479" t="s">
        <v>4504</v>
      </c>
      <c r="AN4479" t="s">
        <v>5051</v>
      </c>
      <c r="AO4479" t="str">
        <f>TEXT(A4479,"yyyy-mm-dd")</f>
        <v>2018-06-30</v>
      </c>
    </row>
    <row r="4480" spans="1:41">
      <c r="A4480" s="6" t="s">
        <v>5040</v>
      </c>
      <c r="B4480">
        <v>2018</v>
      </c>
      <c r="C4480">
        <v>6</v>
      </c>
      <c r="E4480" t="s">
        <v>100</v>
      </c>
      <c r="F4480" t="s">
        <v>101</v>
      </c>
      <c r="G4480" t="s">
        <v>102</v>
      </c>
      <c r="H4480" t="s">
        <v>4379</v>
      </c>
      <c r="I4480">
        <v>2018</v>
      </c>
      <c r="J4480">
        <v>4</v>
      </c>
      <c r="K4480" s="6">
        <v>43465</v>
      </c>
      <c r="L4480">
        <v>6</v>
      </c>
      <c r="M4480">
        <v>2</v>
      </c>
      <c r="N4480" t="s">
        <v>203</v>
      </c>
      <c r="O4480" s="8">
        <v>2.4</v>
      </c>
      <c r="P4480" s="8">
        <v>2.4700000000000002</v>
      </c>
      <c r="Q4480" s="8">
        <v>2.2999999999999998</v>
      </c>
      <c r="R4480" s="8">
        <v>2.6</v>
      </c>
      <c r="S4480" s="8">
        <v>0.3</v>
      </c>
      <c r="T4480" s="8">
        <v>3.6</v>
      </c>
      <c r="U4480" s="8">
        <v>0.54</v>
      </c>
      <c r="V4480" s="9">
        <v>31</v>
      </c>
      <c r="W4480" s="8">
        <v>0.30000000000000027</v>
      </c>
      <c r="X4480" s="8">
        <v>3.3000000000000003</v>
      </c>
      <c r="Y4480" s="8">
        <v>-7.0000000000000284E-2</v>
      </c>
      <c r="Z4480" s="8">
        <v>-2.9999999999999805E-2</v>
      </c>
      <c r="AA4480">
        <v>-0.10000000000000009</v>
      </c>
      <c r="AF4480" t="s">
        <v>4380</v>
      </c>
      <c r="AG4480" t="s">
        <v>106</v>
      </c>
      <c r="AH4480" t="s">
        <v>107</v>
      </c>
      <c r="AI4480" t="s">
        <v>427</v>
      </c>
      <c r="AJ4480" s="7">
        <v>43465</v>
      </c>
      <c r="AK4480" t="s">
        <v>5041</v>
      </c>
      <c r="AL4480" t="s">
        <v>109</v>
      </c>
      <c r="AM4480" t="s">
        <v>4381</v>
      </c>
      <c r="AN4480" t="s">
        <v>5050</v>
      </c>
      <c r="AO4480" t="str">
        <f>TEXT(A4480,"yyyy-mm-dd")</f>
        <v>2018-06-30</v>
      </c>
    </row>
    <row r="4481" spans="1:41">
      <c r="A4481" s="6" t="s">
        <v>5040</v>
      </c>
      <c r="B4481">
        <v>2018</v>
      </c>
      <c r="C4481">
        <v>6</v>
      </c>
      <c r="E4481" t="s">
        <v>100</v>
      </c>
      <c r="F4481" t="s">
        <v>101</v>
      </c>
      <c r="G4481" t="s">
        <v>83</v>
      </c>
      <c r="H4481" t="s">
        <v>3889</v>
      </c>
      <c r="I4481">
        <v>2018</v>
      </c>
      <c r="K4481" s="6">
        <v>43465</v>
      </c>
      <c r="L4481">
        <v>6</v>
      </c>
      <c r="N4481" t="s">
        <v>203</v>
      </c>
      <c r="O4481" s="8">
        <v>2.29</v>
      </c>
      <c r="P4481" s="8">
        <v>2.2999999999999998</v>
      </c>
      <c r="Q4481" s="8">
        <v>2.1</v>
      </c>
      <c r="R4481" s="8">
        <v>2.4</v>
      </c>
      <c r="S4481" s="8">
        <v>1.42</v>
      </c>
      <c r="T4481" s="8">
        <v>3.1</v>
      </c>
      <c r="U4481" s="8">
        <v>0.28999999999999998</v>
      </c>
      <c r="V4481" s="9">
        <v>29</v>
      </c>
      <c r="W4481" s="8">
        <v>0.29999999999999982</v>
      </c>
      <c r="X4481" s="8">
        <v>1.6800000000000002</v>
      </c>
      <c r="Y4481" s="8">
        <v>-9.9999999999997868E-3</v>
      </c>
      <c r="Z4481" s="8">
        <v>4.9999999999999822E-2</v>
      </c>
      <c r="AA4481">
        <v>-4.0000000000000036E-2</v>
      </c>
      <c r="AF4481" t="s">
        <v>10177</v>
      </c>
      <c r="AG4481" t="s">
        <v>9655</v>
      </c>
      <c r="AH4481" t="s">
        <v>9656</v>
      </c>
      <c r="AI4481" t="s">
        <v>9657</v>
      </c>
      <c r="AJ4481" s="7">
        <v>43465</v>
      </c>
      <c r="AK4481" t="s">
        <v>5041</v>
      </c>
      <c r="AL4481" t="s">
        <v>109</v>
      </c>
      <c r="AM4481" t="s">
        <v>3891</v>
      </c>
      <c r="AN4481" t="s">
        <v>10208</v>
      </c>
    </row>
    <row r="4482" spans="1:41">
      <c r="A4482" s="6" t="s">
        <v>5040</v>
      </c>
      <c r="B4482">
        <v>2018</v>
      </c>
      <c r="C4482">
        <v>6</v>
      </c>
      <c r="E4482" t="s">
        <v>100</v>
      </c>
      <c r="F4482" t="s">
        <v>101</v>
      </c>
      <c r="G4482" t="s">
        <v>102</v>
      </c>
      <c r="H4482" t="s">
        <v>4240</v>
      </c>
      <c r="I4482">
        <v>2018</v>
      </c>
      <c r="J4482">
        <v>3</v>
      </c>
      <c r="K4482" s="6">
        <v>43373</v>
      </c>
      <c r="L4482">
        <v>3</v>
      </c>
      <c r="M4482">
        <v>1</v>
      </c>
      <c r="N4482" t="s">
        <v>233</v>
      </c>
      <c r="O4482" s="8">
        <v>2.66</v>
      </c>
      <c r="P4482" s="8">
        <v>2.6</v>
      </c>
      <c r="Q4482" s="8">
        <v>2.4500000000000002</v>
      </c>
      <c r="R4482" s="8">
        <v>2.9</v>
      </c>
      <c r="S4482" s="8">
        <v>1.52</v>
      </c>
      <c r="T4482" s="8">
        <v>3.7</v>
      </c>
      <c r="U4482" s="8">
        <v>0.44</v>
      </c>
      <c r="V4482" s="9">
        <v>31</v>
      </c>
      <c r="W4482" s="8">
        <v>0.44999999999999973</v>
      </c>
      <c r="X4482" s="8">
        <v>2.1800000000000002</v>
      </c>
      <c r="Y4482" s="8">
        <v>6.0000000000000053E-2</v>
      </c>
      <c r="Z4482" s="8">
        <v>-6.999999999999984E-2</v>
      </c>
      <c r="AA4482">
        <v>0.14999999999999991</v>
      </c>
      <c r="AF4482" t="s">
        <v>4377</v>
      </c>
      <c r="AG4482" t="s">
        <v>106</v>
      </c>
      <c r="AH4482" t="s">
        <v>107</v>
      </c>
      <c r="AI4482" t="s">
        <v>340</v>
      </c>
      <c r="AJ4482" s="7">
        <v>43373</v>
      </c>
      <c r="AK4482" t="s">
        <v>5041</v>
      </c>
      <c r="AL4482" t="s">
        <v>109</v>
      </c>
      <c r="AM4482" t="s">
        <v>4242</v>
      </c>
      <c r="AN4482" t="s">
        <v>5049</v>
      </c>
      <c r="AO4482" t="str">
        <f>TEXT(A4482,"yyyy-mm-dd")</f>
        <v>2018-06-30</v>
      </c>
    </row>
    <row r="4483" spans="1:41">
      <c r="A4483" s="6" t="s">
        <v>5040</v>
      </c>
      <c r="B4483">
        <v>2018</v>
      </c>
      <c r="C4483">
        <v>6</v>
      </c>
      <c r="E4483" t="s">
        <v>100</v>
      </c>
      <c r="F4483" t="s">
        <v>101</v>
      </c>
      <c r="G4483" t="s">
        <v>102</v>
      </c>
      <c r="H4483" t="s">
        <v>4137</v>
      </c>
      <c r="I4483">
        <v>2018</v>
      </c>
      <c r="J4483">
        <v>2</v>
      </c>
      <c r="K4483" s="6">
        <v>43281</v>
      </c>
      <c r="L4483">
        <v>0</v>
      </c>
      <c r="M4483">
        <v>0</v>
      </c>
      <c r="N4483" t="s">
        <v>178</v>
      </c>
      <c r="O4483" s="8">
        <v>2.62</v>
      </c>
      <c r="P4483" s="8">
        <v>2.6</v>
      </c>
      <c r="Q4483" s="8">
        <v>2.1800000000000002</v>
      </c>
      <c r="R4483" s="8">
        <v>3</v>
      </c>
      <c r="S4483" s="8">
        <v>1.52</v>
      </c>
      <c r="T4483" s="8">
        <v>4</v>
      </c>
      <c r="U4483" s="8">
        <v>0.56000000000000005</v>
      </c>
      <c r="V4483" s="9">
        <v>31</v>
      </c>
      <c r="W4483" s="8">
        <v>0.81999999999999984</v>
      </c>
      <c r="X4483" s="8">
        <v>2.48</v>
      </c>
      <c r="Y4483" s="8">
        <v>2.0000000000000018E-2</v>
      </c>
      <c r="Z4483" s="8">
        <v>0.10000000000000009</v>
      </c>
      <c r="AA4483">
        <v>0.2200000000000002</v>
      </c>
      <c r="AF4483" t="s">
        <v>4375</v>
      </c>
      <c r="AG4483" t="s">
        <v>106</v>
      </c>
      <c r="AH4483" t="s">
        <v>107</v>
      </c>
      <c r="AI4483" t="s">
        <v>108</v>
      </c>
      <c r="AJ4483" s="7">
        <v>43281</v>
      </c>
      <c r="AK4483" t="s">
        <v>5041</v>
      </c>
      <c r="AL4483" t="s">
        <v>109</v>
      </c>
      <c r="AM4483" t="s">
        <v>4139</v>
      </c>
      <c r="AN4483" t="s">
        <v>5048</v>
      </c>
      <c r="AO4483" t="str">
        <f>TEXT(A4483,"yyyy-mm-dd")</f>
        <v>2018-06-30</v>
      </c>
    </row>
    <row r="4484" spans="1:41">
      <c r="A4484" s="6" t="s">
        <v>5040</v>
      </c>
      <c r="B4484">
        <v>2018</v>
      </c>
      <c r="C4484">
        <v>6</v>
      </c>
      <c r="E4484" t="s">
        <v>2685</v>
      </c>
      <c r="F4484" t="s">
        <v>101</v>
      </c>
      <c r="G4484" t="s">
        <v>774</v>
      </c>
      <c r="H4484" t="s">
        <v>2686</v>
      </c>
      <c r="K4484" s="6"/>
      <c r="O4484" s="8">
        <v>2.57</v>
      </c>
      <c r="P4484" s="8">
        <v>2.5</v>
      </c>
      <c r="Q4484" s="8">
        <v>2.4</v>
      </c>
      <c r="R4484" s="8">
        <v>2.7</v>
      </c>
      <c r="S4484" s="8">
        <v>2.2000000000000002</v>
      </c>
      <c r="T4484" s="8">
        <v>3.2</v>
      </c>
      <c r="U4484" s="8">
        <v>0.26</v>
      </c>
      <c r="V4484" s="9">
        <v>20</v>
      </c>
      <c r="W4484" s="8">
        <v>0.30000000000000027</v>
      </c>
      <c r="X4484" s="8">
        <v>1</v>
      </c>
      <c r="Y4484" s="8">
        <v>6.999999999999984E-2</v>
      </c>
      <c r="Z4484" s="8">
        <v>0</v>
      </c>
      <c r="AA4484">
        <v>8.0000000000000071E-2</v>
      </c>
      <c r="AF4484" t="s">
        <v>2687</v>
      </c>
      <c r="AG4484" t="s">
        <v>2688</v>
      </c>
      <c r="AH4484" t="s">
        <v>2689</v>
      </c>
      <c r="AI4484" t="s">
        <v>2690</v>
      </c>
      <c r="AJ4484" s="7"/>
      <c r="AK4484" t="s">
        <v>5041</v>
      </c>
      <c r="AL4484" t="s">
        <v>109</v>
      </c>
      <c r="AM4484" t="s">
        <v>2686</v>
      </c>
      <c r="AN4484" t="s">
        <v>5072</v>
      </c>
      <c r="AO4484" t="str">
        <f>TEXT(A4484,"yyyy-mm-dd")</f>
        <v>2018-06-30</v>
      </c>
    </row>
    <row r="4485" spans="1:41">
      <c r="A4485" s="6" t="s">
        <v>5040</v>
      </c>
      <c r="B4485">
        <v>2018</v>
      </c>
      <c r="C4485">
        <v>6</v>
      </c>
      <c r="E4485" t="s">
        <v>81</v>
      </c>
      <c r="F4485" t="s">
        <v>82</v>
      </c>
      <c r="G4485" t="s">
        <v>83</v>
      </c>
      <c r="H4485" t="s">
        <v>4803</v>
      </c>
      <c r="I4485">
        <v>2020</v>
      </c>
      <c r="K4485" s="6">
        <v>44196</v>
      </c>
      <c r="L4485">
        <v>30</v>
      </c>
      <c r="N4485" t="s">
        <v>567</v>
      </c>
      <c r="O4485" s="8">
        <v>3.65</v>
      </c>
      <c r="P4485" s="8">
        <v>3.5</v>
      </c>
      <c r="Q4485" s="8">
        <v>3.3</v>
      </c>
      <c r="R4485" s="8">
        <v>3.7</v>
      </c>
      <c r="S4485" s="8">
        <v>2.65</v>
      </c>
      <c r="T4485" s="8">
        <v>7.04</v>
      </c>
      <c r="U4485" s="8">
        <v>0.8</v>
      </c>
      <c r="V4485" s="9">
        <v>28</v>
      </c>
      <c r="W4485" s="8">
        <v>0.40000000000000036</v>
      </c>
      <c r="X4485" s="8">
        <v>4.3900000000000006</v>
      </c>
      <c r="Y4485" s="8">
        <v>0.14999999999999991</v>
      </c>
      <c r="Z4485" s="8">
        <v>0</v>
      </c>
      <c r="AA4485">
        <v>-9.9999999999997868E-3</v>
      </c>
      <c r="AF4485" t="s">
        <v>4804</v>
      </c>
      <c r="AG4485" t="s">
        <v>87</v>
      </c>
      <c r="AH4485" t="s">
        <v>88</v>
      </c>
      <c r="AI4485" t="s">
        <v>359</v>
      </c>
      <c r="AJ4485" s="7">
        <v>44196</v>
      </c>
      <c r="AK4485" t="s">
        <v>5041</v>
      </c>
      <c r="AL4485" t="s">
        <v>91</v>
      </c>
      <c r="AM4485" t="s">
        <v>4805</v>
      </c>
      <c r="AN4485" t="s">
        <v>5044</v>
      </c>
      <c r="AO4485" t="str">
        <f>TEXT(A4485,"yyyy-mm-dd")</f>
        <v>2018-06-30</v>
      </c>
    </row>
    <row r="4486" spans="1:41">
      <c r="A4486" s="6" t="s">
        <v>5040</v>
      </c>
      <c r="B4486">
        <v>2018</v>
      </c>
      <c r="C4486">
        <v>6</v>
      </c>
      <c r="E4486" t="s">
        <v>392</v>
      </c>
      <c r="F4486" t="s">
        <v>82</v>
      </c>
      <c r="G4486" t="s">
        <v>83</v>
      </c>
      <c r="H4486" t="s">
        <v>4803</v>
      </c>
      <c r="I4486">
        <v>2020</v>
      </c>
      <c r="K4486" s="6">
        <v>44196</v>
      </c>
      <c r="L4486">
        <v>30</v>
      </c>
      <c r="N4486" t="s">
        <v>567</v>
      </c>
      <c r="O4486" s="8">
        <v>3.45</v>
      </c>
      <c r="P4486" s="8">
        <v>3.3</v>
      </c>
      <c r="Q4486" s="8">
        <v>3.13</v>
      </c>
      <c r="R4486" s="8">
        <v>3.5</v>
      </c>
      <c r="S4486" s="8">
        <v>3</v>
      </c>
      <c r="T4486" s="8">
        <v>5.8</v>
      </c>
      <c r="U4486" s="8">
        <v>0.6</v>
      </c>
      <c r="V4486" s="9">
        <v>25</v>
      </c>
      <c r="W4486" s="8">
        <v>0.37000000000000011</v>
      </c>
      <c r="X4486" s="8">
        <v>2.8</v>
      </c>
      <c r="Y4486" s="8">
        <v>0.15000000000000036</v>
      </c>
      <c r="Z4486" s="8">
        <v>-5.0000000000000266E-2</v>
      </c>
      <c r="AA4486">
        <v>-2.0000000000000018E-2</v>
      </c>
      <c r="AF4486" t="s">
        <v>4804</v>
      </c>
      <c r="AG4486" t="s">
        <v>87</v>
      </c>
      <c r="AH4486" t="s">
        <v>88</v>
      </c>
      <c r="AI4486" t="s">
        <v>359</v>
      </c>
      <c r="AJ4486" s="7">
        <v>44196</v>
      </c>
      <c r="AK4486" t="s">
        <v>5041</v>
      </c>
      <c r="AL4486" t="s">
        <v>393</v>
      </c>
      <c r="AM4486" t="s">
        <v>4805</v>
      </c>
      <c r="AN4486" t="s">
        <v>5047</v>
      </c>
      <c r="AO4486" t="str">
        <f>TEXT(A4486,"yyyy-mm-dd")</f>
        <v>2018-06-30</v>
      </c>
    </row>
    <row r="4487" spans="1:41">
      <c r="A4487" s="6" t="s">
        <v>5040</v>
      </c>
      <c r="B4487">
        <v>2018</v>
      </c>
      <c r="C4487">
        <v>6</v>
      </c>
      <c r="E4487" t="s">
        <v>81</v>
      </c>
      <c r="F4487" t="s">
        <v>82</v>
      </c>
      <c r="G4487" t="s">
        <v>83</v>
      </c>
      <c r="H4487" t="s">
        <v>4360</v>
      </c>
      <c r="I4487">
        <v>2019</v>
      </c>
      <c r="K4487" s="6">
        <v>43830</v>
      </c>
      <c r="L4487">
        <v>18</v>
      </c>
      <c r="N4487" t="s">
        <v>206</v>
      </c>
      <c r="O4487" s="8">
        <v>3.65</v>
      </c>
      <c r="P4487" s="8">
        <v>3.56</v>
      </c>
      <c r="Q4487" s="8">
        <v>3.5</v>
      </c>
      <c r="R4487" s="8">
        <v>3.75</v>
      </c>
      <c r="S4487" s="8">
        <v>3.11</v>
      </c>
      <c r="T4487" s="8">
        <v>5.23</v>
      </c>
      <c r="U4487" s="8">
        <v>0.4</v>
      </c>
      <c r="V4487" s="9">
        <v>33</v>
      </c>
      <c r="W4487" s="8">
        <v>0.25</v>
      </c>
      <c r="X4487" s="8">
        <v>2.1200000000000006</v>
      </c>
      <c r="Y4487" s="8">
        <v>8.9999999999999858E-2</v>
      </c>
      <c r="Z4487" s="8">
        <v>1.0000000000000231E-2</v>
      </c>
      <c r="AA4487">
        <v>0</v>
      </c>
      <c r="AF4487" t="s">
        <v>4361</v>
      </c>
      <c r="AG4487" t="s">
        <v>87</v>
      </c>
      <c r="AH4487" t="s">
        <v>88</v>
      </c>
      <c r="AI4487" t="s">
        <v>97</v>
      </c>
      <c r="AJ4487" s="7">
        <v>43830</v>
      </c>
      <c r="AK4487" t="s">
        <v>5041</v>
      </c>
      <c r="AL4487" t="s">
        <v>91</v>
      </c>
      <c r="AM4487" t="s">
        <v>4362</v>
      </c>
      <c r="AN4487" t="s">
        <v>5043</v>
      </c>
      <c r="AO4487" t="str">
        <f>TEXT(A4487,"yyyy-mm-dd")</f>
        <v>2018-06-30</v>
      </c>
    </row>
    <row r="4488" spans="1:41">
      <c r="A4488" s="6" t="s">
        <v>5040</v>
      </c>
      <c r="B4488">
        <v>2018</v>
      </c>
      <c r="C4488">
        <v>6</v>
      </c>
      <c r="E4488" t="s">
        <v>392</v>
      </c>
      <c r="F4488" t="s">
        <v>82</v>
      </c>
      <c r="G4488" t="s">
        <v>83</v>
      </c>
      <c r="H4488" t="s">
        <v>4360</v>
      </c>
      <c r="I4488">
        <v>2019</v>
      </c>
      <c r="K4488" s="6">
        <v>43830</v>
      </c>
      <c r="L4488">
        <v>18</v>
      </c>
      <c r="N4488" t="s">
        <v>206</v>
      </c>
      <c r="O4488" s="8">
        <v>3.41</v>
      </c>
      <c r="P4488" s="8">
        <v>3.39</v>
      </c>
      <c r="Q4488" s="8">
        <v>3.24</v>
      </c>
      <c r="R4488" s="8">
        <v>3.5</v>
      </c>
      <c r="S4488" s="8">
        <v>2.69</v>
      </c>
      <c r="T4488" s="8">
        <v>4.43</v>
      </c>
      <c r="U4488" s="8">
        <v>0.33</v>
      </c>
      <c r="V4488" s="9">
        <v>29</v>
      </c>
      <c r="W4488" s="8">
        <v>0.25999999999999979</v>
      </c>
      <c r="X4488" s="8">
        <v>1.7399999999999998</v>
      </c>
      <c r="Y4488" s="8">
        <v>2.0000000000000018E-2</v>
      </c>
      <c r="Z4488" s="8">
        <v>3.0000000000000249E-2</v>
      </c>
      <c r="AA4488">
        <v>2.9999999999999805E-2</v>
      </c>
      <c r="AF4488" t="s">
        <v>4361</v>
      </c>
      <c r="AG4488" t="s">
        <v>87</v>
      </c>
      <c r="AH4488" t="s">
        <v>88</v>
      </c>
      <c r="AI4488" t="s">
        <v>97</v>
      </c>
      <c r="AJ4488" s="7">
        <v>43830</v>
      </c>
      <c r="AK4488" t="s">
        <v>5041</v>
      </c>
      <c r="AL4488" t="s">
        <v>393</v>
      </c>
      <c r="AM4488" t="s">
        <v>4362</v>
      </c>
      <c r="AN4488" t="s">
        <v>5046</v>
      </c>
      <c r="AO4488" t="str">
        <f>TEXT(A4488,"yyyy-mm-dd")</f>
        <v>2018-06-30</v>
      </c>
    </row>
    <row r="4489" spans="1:41">
      <c r="A4489" s="6" t="s">
        <v>5040</v>
      </c>
      <c r="B4489">
        <v>2018</v>
      </c>
      <c r="C4489">
        <v>6</v>
      </c>
      <c r="E4489" t="s">
        <v>81</v>
      </c>
      <c r="F4489" t="s">
        <v>82</v>
      </c>
      <c r="G4489" t="s">
        <v>83</v>
      </c>
      <c r="H4489" t="s">
        <v>3889</v>
      </c>
      <c r="I4489">
        <v>2018</v>
      </c>
      <c r="K4489" s="6">
        <v>43465</v>
      </c>
      <c r="L4489">
        <v>6</v>
      </c>
      <c r="N4489" t="s">
        <v>203</v>
      </c>
      <c r="O4489" s="8">
        <v>4.0599999999999996</v>
      </c>
      <c r="P4489" s="8">
        <v>4</v>
      </c>
      <c r="Q4489" s="8">
        <v>3.93</v>
      </c>
      <c r="R4489" s="8">
        <v>4.1900000000000004</v>
      </c>
      <c r="S4489" s="8">
        <v>3.44</v>
      </c>
      <c r="T4489" s="8">
        <v>4.5999999999999996</v>
      </c>
      <c r="U4489" s="8">
        <v>0.22</v>
      </c>
      <c r="V4489" s="9">
        <v>33</v>
      </c>
      <c r="W4489" s="8">
        <v>0.26000000000000023</v>
      </c>
      <c r="X4489" s="8">
        <v>1.1599999999999997</v>
      </c>
      <c r="Y4489" s="8">
        <v>5.9999999999999609E-2</v>
      </c>
      <c r="Z4489" s="8">
        <v>6.0000000000000053E-2</v>
      </c>
      <c r="AA4489">
        <v>5.0000000000000266E-2</v>
      </c>
      <c r="AF4489" t="s">
        <v>3890</v>
      </c>
      <c r="AG4489" t="s">
        <v>87</v>
      </c>
      <c r="AH4489" t="s">
        <v>88</v>
      </c>
      <c r="AI4489" t="s">
        <v>89</v>
      </c>
      <c r="AJ4489" s="7">
        <v>43465</v>
      </c>
      <c r="AK4489" t="s">
        <v>5041</v>
      </c>
      <c r="AL4489" t="s">
        <v>91</v>
      </c>
      <c r="AM4489" t="s">
        <v>3891</v>
      </c>
      <c r="AN4489" t="s">
        <v>5042</v>
      </c>
      <c r="AO4489" t="str">
        <f>TEXT(A4489,"yyyy-mm-dd")</f>
        <v>2018-06-30</v>
      </c>
    </row>
    <row r="4490" spans="1:41">
      <c r="A4490" s="6" t="s">
        <v>5040</v>
      </c>
      <c r="B4490">
        <v>2018</v>
      </c>
      <c r="C4490">
        <v>6</v>
      </c>
      <c r="E4490" t="s">
        <v>392</v>
      </c>
      <c r="F4490" t="s">
        <v>82</v>
      </c>
      <c r="G4490" t="s">
        <v>83</v>
      </c>
      <c r="H4490" t="s">
        <v>3889</v>
      </c>
      <c r="I4490">
        <v>2018</v>
      </c>
      <c r="K4490" s="6">
        <v>43465</v>
      </c>
      <c r="L4490">
        <v>6</v>
      </c>
      <c r="N4490" t="s">
        <v>203</v>
      </c>
      <c r="O4490" s="8">
        <v>3.59</v>
      </c>
      <c r="P4490" s="8">
        <v>3.61</v>
      </c>
      <c r="Q4490" s="8">
        <v>3.4</v>
      </c>
      <c r="R4490" s="8">
        <v>3.75</v>
      </c>
      <c r="S4490" s="8">
        <v>3.22</v>
      </c>
      <c r="T4490" s="8">
        <v>4.17</v>
      </c>
      <c r="U4490" s="8">
        <v>0.22</v>
      </c>
      <c r="V4490" s="9">
        <v>30</v>
      </c>
      <c r="W4490" s="8">
        <v>0.35000000000000009</v>
      </c>
      <c r="X4490" s="8">
        <v>0.94999999999999973</v>
      </c>
      <c r="Y4490" s="8">
        <v>-2.0000000000000018E-2</v>
      </c>
      <c r="Z4490" s="8">
        <v>6.999999999999984E-2</v>
      </c>
      <c r="AA4490">
        <v>-6.0000000000000053E-2</v>
      </c>
      <c r="AF4490" t="s">
        <v>3890</v>
      </c>
      <c r="AG4490" t="s">
        <v>87</v>
      </c>
      <c r="AH4490" t="s">
        <v>88</v>
      </c>
      <c r="AI4490" t="s">
        <v>89</v>
      </c>
      <c r="AJ4490" s="7">
        <v>43465</v>
      </c>
      <c r="AK4490" t="s">
        <v>5041</v>
      </c>
      <c r="AL4490" t="s">
        <v>393</v>
      </c>
      <c r="AM4490" t="s">
        <v>3891</v>
      </c>
      <c r="AN4490" t="s">
        <v>5045</v>
      </c>
      <c r="AO4490" t="str">
        <f>TEXT(A4490,"yyyy-mm-dd")</f>
        <v>2018-06-30</v>
      </c>
    </row>
    <row r="4491" spans="1:41">
      <c r="A4491" s="6" t="s">
        <v>5040</v>
      </c>
      <c r="B4491">
        <v>2018</v>
      </c>
      <c r="C4491">
        <v>6</v>
      </c>
      <c r="E4491" t="s">
        <v>81</v>
      </c>
      <c r="F4491" t="s">
        <v>82</v>
      </c>
      <c r="G4491" t="s">
        <v>774</v>
      </c>
      <c r="H4491" t="s">
        <v>775</v>
      </c>
      <c r="K4491" s="6"/>
      <c r="O4491" s="8">
        <v>3.65</v>
      </c>
      <c r="P4491" s="8">
        <v>3.5</v>
      </c>
      <c r="Q4491" s="8">
        <v>3.3</v>
      </c>
      <c r="R4491" s="8">
        <v>3.7</v>
      </c>
      <c r="S4491" s="8">
        <v>3</v>
      </c>
      <c r="T4491" s="8">
        <v>6.2</v>
      </c>
      <c r="U4491" s="8">
        <v>0.63</v>
      </c>
      <c r="V4491" s="9">
        <v>29</v>
      </c>
      <c r="W4491" s="8">
        <v>0.40000000000000036</v>
      </c>
      <c r="X4491" s="8">
        <v>3.2</v>
      </c>
      <c r="Y4491" s="8">
        <v>0.14999999999999991</v>
      </c>
      <c r="Z4491" s="8">
        <v>0</v>
      </c>
      <c r="AA4491">
        <v>2.0000000000000018E-2</v>
      </c>
      <c r="AF4491" t="s">
        <v>776</v>
      </c>
      <c r="AG4491" t="s">
        <v>777</v>
      </c>
      <c r="AH4491" t="s">
        <v>778</v>
      </c>
      <c r="AI4491" t="s">
        <v>779</v>
      </c>
      <c r="AJ4491" s="7"/>
      <c r="AK4491" t="s">
        <v>5041</v>
      </c>
      <c r="AL4491" t="s">
        <v>91</v>
      </c>
      <c r="AM4491" t="s">
        <v>775</v>
      </c>
      <c r="AN4491" t="s">
        <v>5068</v>
      </c>
      <c r="AO4491" t="str">
        <f>TEXT(A4491,"yyyy-mm-dd")</f>
        <v>2018-06-30</v>
      </c>
    </row>
    <row r="4492" spans="1:41">
      <c r="A4492" s="6" t="s">
        <v>5040</v>
      </c>
      <c r="B4492">
        <v>2018</v>
      </c>
      <c r="C4492">
        <v>6</v>
      </c>
      <c r="E4492" t="s">
        <v>81</v>
      </c>
      <c r="F4492" t="s">
        <v>82</v>
      </c>
      <c r="G4492" t="s">
        <v>774</v>
      </c>
      <c r="H4492" t="s">
        <v>1536</v>
      </c>
      <c r="K4492" s="6"/>
      <c r="O4492" s="8">
        <v>3.57</v>
      </c>
      <c r="P4492" s="8">
        <v>3.5</v>
      </c>
      <c r="Q4492" s="8">
        <v>3.35</v>
      </c>
      <c r="R4492" s="8">
        <v>3.6</v>
      </c>
      <c r="S4492" s="8">
        <v>3</v>
      </c>
      <c r="T4492" s="8">
        <v>5.8</v>
      </c>
      <c r="U4492" s="8">
        <v>0.56000000000000005</v>
      </c>
      <c r="V4492" s="9">
        <v>27</v>
      </c>
      <c r="W4492" s="8">
        <v>0.25</v>
      </c>
      <c r="X4492" s="8">
        <v>2.8</v>
      </c>
      <c r="Y4492" s="8">
        <v>6.999999999999984E-2</v>
      </c>
      <c r="Z4492" s="8">
        <v>0</v>
      </c>
      <c r="AA4492">
        <v>-3.0000000000000249E-2</v>
      </c>
      <c r="AF4492" t="s">
        <v>1537</v>
      </c>
      <c r="AG4492" t="s">
        <v>777</v>
      </c>
      <c r="AH4492" t="s">
        <v>778</v>
      </c>
      <c r="AI4492" t="s">
        <v>1538</v>
      </c>
      <c r="AJ4492" s="7"/>
      <c r="AK4492" t="s">
        <v>5041</v>
      </c>
      <c r="AL4492" t="s">
        <v>91</v>
      </c>
      <c r="AM4492" t="s">
        <v>1536</v>
      </c>
      <c r="AN4492" t="s">
        <v>5069</v>
      </c>
      <c r="AO4492" t="str">
        <f>TEXT(A4492,"yyyy-mm-dd")</f>
        <v>2018-06-30</v>
      </c>
    </row>
    <row r="4493" spans="1:41">
      <c r="A4493" s="6" t="s">
        <v>5040</v>
      </c>
      <c r="B4493">
        <v>2018</v>
      </c>
      <c r="C4493">
        <v>6</v>
      </c>
      <c r="E4493" t="s">
        <v>392</v>
      </c>
      <c r="F4493" t="s">
        <v>82</v>
      </c>
      <c r="G4493" t="s">
        <v>774</v>
      </c>
      <c r="H4493" t="s">
        <v>775</v>
      </c>
      <c r="K4493" s="6"/>
      <c r="O4493" s="8">
        <v>3.42</v>
      </c>
      <c r="P4493" s="8">
        <v>3.27</v>
      </c>
      <c r="Q4493" s="8">
        <v>3.2</v>
      </c>
      <c r="R4493" s="8">
        <v>3.4</v>
      </c>
      <c r="S4493" s="8">
        <v>2.91</v>
      </c>
      <c r="T4493" s="8">
        <v>5.3</v>
      </c>
      <c r="U4493" s="8">
        <v>0.49</v>
      </c>
      <c r="V4493" s="9">
        <v>26</v>
      </c>
      <c r="W4493" s="8">
        <v>0.19999999999999973</v>
      </c>
      <c r="X4493" s="8">
        <v>2.3899999999999997</v>
      </c>
      <c r="Y4493" s="8">
        <v>0.14999999999999991</v>
      </c>
      <c r="Z4493" s="8">
        <v>-2.0000000000000018E-2</v>
      </c>
      <c r="AA4493">
        <v>-8.0000000000000071E-2</v>
      </c>
      <c r="AF4493" t="s">
        <v>776</v>
      </c>
      <c r="AG4493" t="s">
        <v>777</v>
      </c>
      <c r="AH4493" t="s">
        <v>778</v>
      </c>
      <c r="AI4493" t="s">
        <v>779</v>
      </c>
      <c r="AJ4493" s="7"/>
      <c r="AK4493" t="s">
        <v>5041</v>
      </c>
      <c r="AL4493" t="s">
        <v>393</v>
      </c>
      <c r="AM4493" t="s">
        <v>775</v>
      </c>
      <c r="AN4493" t="s">
        <v>5070</v>
      </c>
      <c r="AO4493" t="str">
        <f>TEXT(A4493,"yyyy-mm-dd")</f>
        <v>2018-06-30</v>
      </c>
    </row>
    <row r="4494" spans="1:41">
      <c r="A4494" s="6" t="s">
        <v>5040</v>
      </c>
      <c r="B4494">
        <v>2018</v>
      </c>
      <c r="C4494">
        <v>6</v>
      </c>
      <c r="E4494" t="s">
        <v>392</v>
      </c>
      <c r="F4494" t="s">
        <v>82</v>
      </c>
      <c r="G4494" t="s">
        <v>774</v>
      </c>
      <c r="H4494" t="s">
        <v>1536</v>
      </c>
      <c r="K4494" s="6"/>
      <c r="O4494" s="8">
        <v>3.37</v>
      </c>
      <c r="P4494" s="8">
        <v>3.3</v>
      </c>
      <c r="Q4494" s="8">
        <v>3.2</v>
      </c>
      <c r="R4494" s="8">
        <v>3.5</v>
      </c>
      <c r="S4494" s="8">
        <v>2.39</v>
      </c>
      <c r="T4494" s="8">
        <v>5.0199999999999996</v>
      </c>
      <c r="U4494" s="8">
        <v>0.5</v>
      </c>
      <c r="V4494" s="9">
        <v>24</v>
      </c>
      <c r="W4494" s="8">
        <v>0.29999999999999982</v>
      </c>
      <c r="X4494" s="8">
        <v>2.6299999999999994</v>
      </c>
      <c r="Y4494" s="8">
        <v>7.0000000000000284E-2</v>
      </c>
      <c r="Z4494" s="8">
        <v>0</v>
      </c>
      <c r="AA4494">
        <v>-0.20000000000000018</v>
      </c>
      <c r="AF4494" t="s">
        <v>1537</v>
      </c>
      <c r="AG4494" t="s">
        <v>777</v>
      </c>
      <c r="AH4494" t="s">
        <v>778</v>
      </c>
      <c r="AI4494" t="s">
        <v>1538</v>
      </c>
      <c r="AJ4494" s="7"/>
      <c r="AK4494" t="s">
        <v>5041</v>
      </c>
      <c r="AL4494" t="s">
        <v>393</v>
      </c>
      <c r="AM4494" t="s">
        <v>1536</v>
      </c>
      <c r="AN4494" t="s">
        <v>5071</v>
      </c>
      <c r="AO4494" t="str">
        <f>TEXT(A4494,"yyyy-mm-dd")</f>
        <v>2018-06-30</v>
      </c>
    </row>
    <row r="4495" spans="1:41">
      <c r="A4495" s="6" t="s">
        <v>5040</v>
      </c>
      <c r="B4495">
        <v>2018</v>
      </c>
      <c r="C4495">
        <v>6</v>
      </c>
      <c r="E4495" t="s">
        <v>112</v>
      </c>
      <c r="F4495" t="s">
        <v>113</v>
      </c>
      <c r="G4495" t="s">
        <v>83</v>
      </c>
      <c r="H4495" t="s">
        <v>4803</v>
      </c>
      <c r="I4495">
        <v>2020</v>
      </c>
      <c r="K4495" s="6">
        <v>44196</v>
      </c>
      <c r="L4495">
        <v>30</v>
      </c>
      <c r="N4495" t="s">
        <v>567</v>
      </c>
      <c r="O4495" s="8">
        <v>6.87</v>
      </c>
      <c r="P4495" s="8">
        <v>7</v>
      </c>
      <c r="Q4495" s="8">
        <v>6</v>
      </c>
      <c r="R4495" s="8">
        <v>7.35</v>
      </c>
      <c r="S4495" s="8">
        <v>5.43</v>
      </c>
      <c r="T4495" s="8">
        <v>9.5</v>
      </c>
      <c r="U4495" s="8">
        <v>1</v>
      </c>
      <c r="V4495" s="9">
        <v>22</v>
      </c>
      <c r="W4495" s="8">
        <v>1.3499999999999996</v>
      </c>
      <c r="X4495" s="8">
        <v>4.07</v>
      </c>
      <c r="Y4495" s="8">
        <v>-0.12999999999999989</v>
      </c>
      <c r="Z4495" s="8">
        <v>0.45000000000000018</v>
      </c>
      <c r="AA4495">
        <v>0.59999999999999964</v>
      </c>
      <c r="AF4495" t="s">
        <v>4844</v>
      </c>
      <c r="AG4495" t="s">
        <v>115</v>
      </c>
      <c r="AH4495" t="s">
        <v>116</v>
      </c>
      <c r="AI4495" t="s">
        <v>359</v>
      </c>
      <c r="AJ4495" s="7">
        <v>44196</v>
      </c>
      <c r="AK4495" t="s">
        <v>5041</v>
      </c>
      <c r="AL4495" t="s">
        <v>118</v>
      </c>
      <c r="AM4495" t="s">
        <v>4805</v>
      </c>
      <c r="AN4495" t="s">
        <v>5075</v>
      </c>
      <c r="AO4495" t="str">
        <f>TEXT(A4495,"yyyy-mm-dd")</f>
        <v>2018-06-30</v>
      </c>
    </row>
    <row r="4496" spans="1:41">
      <c r="A4496" s="6" t="s">
        <v>5040</v>
      </c>
      <c r="B4496">
        <v>2018</v>
      </c>
      <c r="C4496">
        <v>6</v>
      </c>
      <c r="E4496" t="s">
        <v>2881</v>
      </c>
      <c r="F4496" t="s">
        <v>113</v>
      </c>
      <c r="G4496" t="s">
        <v>83</v>
      </c>
      <c r="H4496" t="s">
        <v>4803</v>
      </c>
      <c r="I4496">
        <v>2020</v>
      </c>
      <c r="K4496" s="6">
        <v>44196</v>
      </c>
      <c r="L4496">
        <v>30</v>
      </c>
      <c r="N4496" t="s">
        <v>567</v>
      </c>
      <c r="O4496" s="8">
        <v>7.75</v>
      </c>
      <c r="P4496" s="8">
        <v>7.5</v>
      </c>
      <c r="Q4496" s="8">
        <v>7.3</v>
      </c>
      <c r="R4496" s="8">
        <v>7.92</v>
      </c>
      <c r="S4496" s="8">
        <v>5.6</v>
      </c>
      <c r="T4496" s="8">
        <v>10.029999999999999</v>
      </c>
      <c r="U4496" s="8">
        <v>1.1599999999999999</v>
      </c>
      <c r="V4496" s="9">
        <v>17</v>
      </c>
      <c r="W4496" s="8">
        <v>0.62000000000000011</v>
      </c>
      <c r="X4496" s="8">
        <v>4.43</v>
      </c>
      <c r="Y4496" s="8">
        <v>0.25</v>
      </c>
      <c r="Z4496" s="8">
        <v>0</v>
      </c>
      <c r="AA4496">
        <v>-9.9999999999999645E-2</v>
      </c>
      <c r="AF4496" t="s">
        <v>4849</v>
      </c>
      <c r="AG4496" t="s">
        <v>2883</v>
      </c>
      <c r="AH4496" t="s">
        <v>2884</v>
      </c>
      <c r="AI4496" t="s">
        <v>359</v>
      </c>
      <c r="AJ4496" s="7">
        <v>44196</v>
      </c>
      <c r="AK4496" t="s">
        <v>5041</v>
      </c>
      <c r="AL4496" t="s">
        <v>2885</v>
      </c>
      <c r="AM4496" t="s">
        <v>4805</v>
      </c>
      <c r="AN4496" t="s">
        <v>5078</v>
      </c>
      <c r="AO4496" t="str">
        <f>TEXT(A4496,"yyyy-mm-dd")</f>
        <v>2018-06-30</v>
      </c>
    </row>
    <row r="4497" spans="1:41">
      <c r="A4497" s="6" t="s">
        <v>5040</v>
      </c>
      <c r="B4497">
        <v>2018</v>
      </c>
      <c r="C4497">
        <v>6</v>
      </c>
      <c r="E4497" t="s">
        <v>112</v>
      </c>
      <c r="F4497" t="s">
        <v>113</v>
      </c>
      <c r="G4497" t="s">
        <v>83</v>
      </c>
      <c r="H4497" t="s">
        <v>4360</v>
      </c>
      <c r="I4497">
        <v>2019</v>
      </c>
      <c r="K4497" s="6">
        <v>43830</v>
      </c>
      <c r="L4497">
        <v>18</v>
      </c>
      <c r="N4497" t="s">
        <v>206</v>
      </c>
      <c r="O4497" s="8">
        <v>7.16</v>
      </c>
      <c r="P4497" s="8">
        <v>7.2</v>
      </c>
      <c r="Q4497" s="8">
        <v>6.7</v>
      </c>
      <c r="R4497" s="8">
        <v>7.61</v>
      </c>
      <c r="S4497" s="8">
        <v>6</v>
      </c>
      <c r="T4497" s="8">
        <v>9</v>
      </c>
      <c r="U4497" s="8">
        <v>0.72</v>
      </c>
      <c r="V4497" s="9">
        <v>25</v>
      </c>
      <c r="W4497" s="8">
        <v>0.91000000000000014</v>
      </c>
      <c r="X4497" s="8">
        <v>3</v>
      </c>
      <c r="Y4497" s="8">
        <v>-4.0000000000000036E-2</v>
      </c>
      <c r="Z4497" s="8">
        <v>0.40000000000000036</v>
      </c>
      <c r="AA4497">
        <v>0.11000000000000032</v>
      </c>
      <c r="AF4497" t="s">
        <v>4401</v>
      </c>
      <c r="AG4497" t="s">
        <v>115</v>
      </c>
      <c r="AH4497" t="s">
        <v>116</v>
      </c>
      <c r="AI4497" t="s">
        <v>230</v>
      </c>
      <c r="AJ4497" s="7">
        <v>43830</v>
      </c>
      <c r="AK4497" t="s">
        <v>5041</v>
      </c>
      <c r="AL4497" t="s">
        <v>118</v>
      </c>
      <c r="AM4497" t="s">
        <v>4362</v>
      </c>
      <c r="AN4497" t="s">
        <v>5074</v>
      </c>
      <c r="AO4497" t="str">
        <f>TEXT(A4497,"yyyy-mm-dd")</f>
        <v>2018-06-30</v>
      </c>
    </row>
    <row r="4498" spans="1:41">
      <c r="A4498" s="6" t="s">
        <v>5040</v>
      </c>
      <c r="B4498">
        <v>2018</v>
      </c>
      <c r="C4498">
        <v>6</v>
      </c>
      <c r="E4498" t="s">
        <v>2881</v>
      </c>
      <c r="F4498" t="s">
        <v>113</v>
      </c>
      <c r="G4498" t="s">
        <v>83</v>
      </c>
      <c r="H4498" t="s">
        <v>4360</v>
      </c>
      <c r="I4498">
        <v>2019</v>
      </c>
      <c r="K4498" s="6">
        <v>43830</v>
      </c>
      <c r="L4498">
        <v>18</v>
      </c>
      <c r="N4498" t="s">
        <v>206</v>
      </c>
      <c r="O4498" s="8">
        <v>7.81</v>
      </c>
      <c r="P4498" s="8">
        <v>7.62</v>
      </c>
      <c r="Q4498" s="8">
        <v>7.5</v>
      </c>
      <c r="R4498" s="8">
        <v>7.95</v>
      </c>
      <c r="S4498" s="8">
        <v>6.3</v>
      </c>
      <c r="T4498" s="8">
        <v>9.5</v>
      </c>
      <c r="U4498" s="8">
        <v>0.81</v>
      </c>
      <c r="V4498" s="9">
        <v>18</v>
      </c>
      <c r="W4498" s="8">
        <v>0.45000000000000018</v>
      </c>
      <c r="X4498" s="8">
        <v>3.2</v>
      </c>
      <c r="Y4498" s="8">
        <v>0.1899999999999995</v>
      </c>
      <c r="Z4498" s="8">
        <v>0.10000000000000053</v>
      </c>
      <c r="AA4498">
        <v>-0.17999999999999972</v>
      </c>
      <c r="AF4498" t="s">
        <v>4406</v>
      </c>
      <c r="AG4498" t="s">
        <v>2883</v>
      </c>
      <c r="AH4498" t="s">
        <v>2884</v>
      </c>
      <c r="AI4498" t="s">
        <v>230</v>
      </c>
      <c r="AJ4498" s="7">
        <v>43830</v>
      </c>
      <c r="AK4498" t="s">
        <v>5041</v>
      </c>
      <c r="AL4498" t="s">
        <v>2885</v>
      </c>
      <c r="AM4498" t="s">
        <v>4362</v>
      </c>
      <c r="AN4498" t="s">
        <v>5077</v>
      </c>
      <c r="AO4498" t="str">
        <f>TEXT(A4498,"yyyy-mm-dd")</f>
        <v>2018-06-30</v>
      </c>
    </row>
    <row r="4499" spans="1:41">
      <c r="A4499" s="6" t="s">
        <v>5040</v>
      </c>
      <c r="B4499">
        <v>2018</v>
      </c>
      <c r="C4499">
        <v>6</v>
      </c>
      <c r="E4499" t="s">
        <v>112</v>
      </c>
      <c r="F4499" t="s">
        <v>113</v>
      </c>
      <c r="G4499" t="s">
        <v>83</v>
      </c>
      <c r="H4499" t="s">
        <v>3889</v>
      </c>
      <c r="I4499">
        <v>2018</v>
      </c>
      <c r="K4499" s="6">
        <v>43465</v>
      </c>
      <c r="L4499">
        <v>6</v>
      </c>
      <c r="N4499" t="s">
        <v>203</v>
      </c>
      <c r="O4499" s="8">
        <v>7.79</v>
      </c>
      <c r="P4499" s="8">
        <v>7.77</v>
      </c>
      <c r="Q4499" s="8">
        <v>7.67</v>
      </c>
      <c r="R4499" s="8">
        <v>7.99</v>
      </c>
      <c r="S4499" s="8">
        <v>7</v>
      </c>
      <c r="T4499" s="8">
        <v>8.4</v>
      </c>
      <c r="U4499" s="8">
        <v>0.28000000000000003</v>
      </c>
      <c r="V4499" s="9">
        <v>27</v>
      </c>
      <c r="W4499" s="8">
        <v>0.32000000000000028</v>
      </c>
      <c r="X4499" s="8">
        <v>1.4000000000000004</v>
      </c>
      <c r="Y4499" s="8">
        <v>2.0000000000000462E-2</v>
      </c>
      <c r="Z4499" s="8">
        <v>0.26999999999999957</v>
      </c>
      <c r="AA4499">
        <v>-0.17999999999999972</v>
      </c>
      <c r="AF4499" t="s">
        <v>3929</v>
      </c>
      <c r="AG4499" t="s">
        <v>115</v>
      </c>
      <c r="AH4499" t="s">
        <v>116</v>
      </c>
      <c r="AI4499" t="s">
        <v>117</v>
      </c>
      <c r="AJ4499" s="7">
        <v>43465</v>
      </c>
      <c r="AK4499" t="s">
        <v>5041</v>
      </c>
      <c r="AL4499" t="s">
        <v>118</v>
      </c>
      <c r="AM4499" t="s">
        <v>3891</v>
      </c>
      <c r="AN4499" t="s">
        <v>5073</v>
      </c>
      <c r="AO4499" t="str">
        <f>TEXT(A4499,"yyyy-mm-dd")</f>
        <v>2018-06-30</v>
      </c>
    </row>
    <row r="4500" spans="1:41">
      <c r="A4500" s="6" t="s">
        <v>5040</v>
      </c>
      <c r="B4500">
        <v>2018</v>
      </c>
      <c r="C4500">
        <v>6</v>
      </c>
      <c r="E4500" t="s">
        <v>2881</v>
      </c>
      <c r="F4500" t="s">
        <v>113</v>
      </c>
      <c r="G4500" t="s">
        <v>83</v>
      </c>
      <c r="H4500" t="s">
        <v>3889</v>
      </c>
      <c r="I4500">
        <v>2018</v>
      </c>
      <c r="K4500" s="6">
        <v>43465</v>
      </c>
      <c r="L4500">
        <v>6</v>
      </c>
      <c r="N4500" t="s">
        <v>203</v>
      </c>
      <c r="O4500" s="8">
        <v>7.97</v>
      </c>
      <c r="P4500" s="8">
        <v>7.93</v>
      </c>
      <c r="Q4500" s="8">
        <v>7.7</v>
      </c>
      <c r="R4500" s="8">
        <v>8.1999999999999993</v>
      </c>
      <c r="S4500" s="8">
        <v>7.6</v>
      </c>
      <c r="T4500" s="8">
        <v>8.6</v>
      </c>
      <c r="U4500" s="8">
        <v>0.3</v>
      </c>
      <c r="V4500" s="9">
        <v>20</v>
      </c>
      <c r="W4500" s="8">
        <v>0.49999999999999911</v>
      </c>
      <c r="X4500" s="8">
        <v>1</v>
      </c>
      <c r="Y4500" s="8">
        <v>4.0000000000000036E-2</v>
      </c>
      <c r="Z4500" s="8">
        <v>8.0000000000000071E-2</v>
      </c>
      <c r="AA4500">
        <v>7.9999999999999183E-2</v>
      </c>
      <c r="AF4500" t="s">
        <v>3934</v>
      </c>
      <c r="AG4500" t="s">
        <v>2883</v>
      </c>
      <c r="AH4500" t="s">
        <v>2884</v>
      </c>
      <c r="AI4500" t="s">
        <v>117</v>
      </c>
      <c r="AJ4500" s="7">
        <v>43465</v>
      </c>
      <c r="AK4500" t="s">
        <v>5041</v>
      </c>
      <c r="AL4500" t="s">
        <v>2885</v>
      </c>
      <c r="AM4500" t="s">
        <v>3891</v>
      </c>
      <c r="AN4500" t="s">
        <v>5076</v>
      </c>
      <c r="AO4500" t="str">
        <f>TEXT(A4500,"yyyy-mm-dd")</f>
        <v>2018-06-30</v>
      </c>
    </row>
    <row r="4501" spans="1:41">
      <c r="A4501" s="6" t="s">
        <v>5079</v>
      </c>
      <c r="B4501">
        <v>2018</v>
      </c>
      <c r="C4501">
        <v>7</v>
      </c>
      <c r="E4501" t="s">
        <v>1907</v>
      </c>
      <c r="F4501" t="s">
        <v>1908</v>
      </c>
      <c r="G4501" t="s">
        <v>102</v>
      </c>
      <c r="H4501" t="s">
        <v>5063</v>
      </c>
      <c r="I4501">
        <v>2020</v>
      </c>
      <c r="J4501">
        <v>3</v>
      </c>
      <c r="K4501" s="6">
        <v>44104</v>
      </c>
      <c r="L4501">
        <v>26</v>
      </c>
      <c r="M4501">
        <v>9</v>
      </c>
      <c r="N4501" t="s">
        <v>463</v>
      </c>
      <c r="O4501" s="8">
        <v>6.9</v>
      </c>
      <c r="P4501" s="8">
        <v>6.75</v>
      </c>
      <c r="Q4501" s="8">
        <v>6.25</v>
      </c>
      <c r="R4501" s="8">
        <v>7.35</v>
      </c>
      <c r="S4501" s="8">
        <v>5.25</v>
      </c>
      <c r="T4501" s="8">
        <v>9.5</v>
      </c>
      <c r="U4501" s="8">
        <v>0.93</v>
      </c>
      <c r="V4501" s="9">
        <v>23</v>
      </c>
      <c r="W4501" s="8">
        <v>1.0999999999999996</v>
      </c>
      <c r="X4501" s="8">
        <v>4.25</v>
      </c>
      <c r="Y4501" s="8">
        <v>0.15000000000000036</v>
      </c>
      <c r="Z4501" s="8">
        <v>0</v>
      </c>
      <c r="AA4501">
        <v>9.9999999999999645E-2</v>
      </c>
      <c r="AF4501" t="s">
        <v>5064</v>
      </c>
      <c r="AG4501" t="s">
        <v>1910</v>
      </c>
      <c r="AH4501" t="s">
        <v>1911</v>
      </c>
      <c r="AI4501" t="s">
        <v>1971</v>
      </c>
      <c r="AJ4501" s="7">
        <v>44104</v>
      </c>
      <c r="AK4501" t="s">
        <v>5080</v>
      </c>
      <c r="AL4501" t="s">
        <v>1908</v>
      </c>
      <c r="AM4501" t="s">
        <v>5066</v>
      </c>
      <c r="AN4501" t="s">
        <v>5102</v>
      </c>
      <c r="AO4501" t="str">
        <f>TEXT(A4501,"yyyy-mm-dd")</f>
        <v>2018-07-31</v>
      </c>
    </row>
    <row r="4502" spans="1:41">
      <c r="A4502" s="6" t="s">
        <v>5079</v>
      </c>
      <c r="B4502">
        <v>2018</v>
      </c>
      <c r="C4502">
        <v>7</v>
      </c>
      <c r="E4502" t="s">
        <v>1907</v>
      </c>
      <c r="F4502" t="s">
        <v>1908</v>
      </c>
      <c r="G4502" t="s">
        <v>102</v>
      </c>
      <c r="H4502" t="s">
        <v>4988</v>
      </c>
      <c r="I4502">
        <v>2020</v>
      </c>
      <c r="J4502">
        <v>2</v>
      </c>
      <c r="K4502" s="6">
        <v>44012</v>
      </c>
      <c r="L4502">
        <v>23</v>
      </c>
      <c r="M4502">
        <v>8</v>
      </c>
      <c r="N4502" t="s">
        <v>95</v>
      </c>
      <c r="O4502" s="8">
        <v>7</v>
      </c>
      <c r="P4502" s="8">
        <v>6.75</v>
      </c>
      <c r="Q4502" s="8">
        <v>6.5</v>
      </c>
      <c r="R4502" s="8">
        <v>7.38</v>
      </c>
      <c r="S4502" s="8">
        <v>5.75</v>
      </c>
      <c r="T4502" s="8">
        <v>9.25</v>
      </c>
      <c r="U4502" s="8">
        <v>0.79</v>
      </c>
      <c r="V4502" s="9">
        <v>23</v>
      </c>
      <c r="W4502" s="8">
        <v>0.87999999999999989</v>
      </c>
      <c r="X4502" s="8">
        <v>3.5</v>
      </c>
      <c r="Y4502" s="8">
        <v>0.25</v>
      </c>
      <c r="Z4502" s="8">
        <v>0</v>
      </c>
      <c r="AA4502">
        <v>-0.37000000000000011</v>
      </c>
      <c r="AF4502" t="s">
        <v>4989</v>
      </c>
      <c r="AG4502" t="s">
        <v>1910</v>
      </c>
      <c r="AH4502" t="s">
        <v>1911</v>
      </c>
      <c r="AI4502" t="s">
        <v>1944</v>
      </c>
      <c r="AJ4502" s="7">
        <v>44012</v>
      </c>
      <c r="AK4502" t="s">
        <v>5080</v>
      </c>
      <c r="AL4502" t="s">
        <v>1908</v>
      </c>
      <c r="AM4502" t="s">
        <v>4990</v>
      </c>
      <c r="AN4502" t="s">
        <v>5101</v>
      </c>
      <c r="AO4502" t="str">
        <f>TEXT(A4502,"yyyy-mm-dd")</f>
        <v>2018-07-31</v>
      </c>
    </row>
    <row r="4503" spans="1:41">
      <c r="A4503" s="6" t="s">
        <v>5079</v>
      </c>
      <c r="B4503">
        <v>2018</v>
      </c>
      <c r="C4503">
        <v>7</v>
      </c>
      <c r="E4503" t="s">
        <v>1907</v>
      </c>
      <c r="F4503" t="s">
        <v>1908</v>
      </c>
      <c r="G4503" t="s">
        <v>102</v>
      </c>
      <c r="H4503" t="s">
        <v>4949</v>
      </c>
      <c r="I4503">
        <v>2020</v>
      </c>
      <c r="J4503">
        <v>1</v>
      </c>
      <c r="K4503" s="6">
        <v>43921</v>
      </c>
      <c r="L4503">
        <v>20</v>
      </c>
      <c r="M4503">
        <v>7</v>
      </c>
      <c r="N4503" t="s">
        <v>185</v>
      </c>
      <c r="O4503" s="8">
        <v>7.13</v>
      </c>
      <c r="P4503" s="8">
        <v>7</v>
      </c>
      <c r="Q4503" s="8">
        <v>6.5</v>
      </c>
      <c r="R4503" s="8">
        <v>7.63</v>
      </c>
      <c r="S4503" s="8">
        <v>6.25</v>
      </c>
      <c r="T4503" s="8">
        <v>9</v>
      </c>
      <c r="U4503" s="8">
        <v>0.72</v>
      </c>
      <c r="V4503" s="9">
        <v>23</v>
      </c>
      <c r="W4503" s="8">
        <v>1.1299999999999999</v>
      </c>
      <c r="X4503" s="8">
        <v>2.75</v>
      </c>
      <c r="Y4503" s="8">
        <v>0.12999999999999989</v>
      </c>
      <c r="Z4503" s="8">
        <v>0</v>
      </c>
      <c r="AA4503">
        <v>0.12999999999999989</v>
      </c>
      <c r="AF4503" t="s">
        <v>4950</v>
      </c>
      <c r="AG4503" t="s">
        <v>1910</v>
      </c>
      <c r="AH4503" t="s">
        <v>1911</v>
      </c>
      <c r="AI4503" t="s">
        <v>1939</v>
      </c>
      <c r="AJ4503" s="7">
        <v>43921</v>
      </c>
      <c r="AK4503" t="s">
        <v>5080</v>
      </c>
      <c r="AL4503" t="s">
        <v>1908</v>
      </c>
      <c r="AM4503" t="s">
        <v>4951</v>
      </c>
      <c r="AN4503" t="s">
        <v>5100</v>
      </c>
      <c r="AO4503" t="str">
        <f>TEXT(A4503,"yyyy-mm-dd")</f>
        <v>2018-07-31</v>
      </c>
    </row>
    <row r="4504" spans="1:41">
      <c r="A4504" s="6" t="s">
        <v>5079</v>
      </c>
      <c r="B4504">
        <v>2018</v>
      </c>
      <c r="C4504">
        <v>7</v>
      </c>
      <c r="E4504" t="s">
        <v>1907</v>
      </c>
      <c r="F4504" t="s">
        <v>1908</v>
      </c>
      <c r="G4504" t="s">
        <v>102</v>
      </c>
      <c r="H4504" t="s">
        <v>4822</v>
      </c>
      <c r="I4504">
        <v>2019</v>
      </c>
      <c r="J4504">
        <v>4</v>
      </c>
      <c r="K4504" s="6">
        <v>43830</v>
      </c>
      <c r="L4504">
        <v>17</v>
      </c>
      <c r="M4504">
        <v>6</v>
      </c>
      <c r="N4504" t="s">
        <v>214</v>
      </c>
      <c r="O4504" s="8">
        <v>7.28</v>
      </c>
      <c r="P4504" s="8">
        <v>7</v>
      </c>
      <c r="Q4504" s="8">
        <v>6.75</v>
      </c>
      <c r="R4504" s="8">
        <v>7.75</v>
      </c>
      <c r="S4504" s="8">
        <v>6.25</v>
      </c>
      <c r="T4504" s="8">
        <v>9</v>
      </c>
      <c r="U4504" s="8">
        <v>0.65</v>
      </c>
      <c r="V4504" s="9">
        <v>28</v>
      </c>
      <c r="W4504" s="8">
        <v>1</v>
      </c>
      <c r="X4504" s="8">
        <v>2.75</v>
      </c>
      <c r="Y4504" s="8">
        <v>0.28000000000000025</v>
      </c>
      <c r="Z4504" s="8">
        <v>-0.20000000000000018</v>
      </c>
      <c r="AA4504">
        <v>0</v>
      </c>
      <c r="AF4504" t="s">
        <v>4834</v>
      </c>
      <c r="AG4504" t="s">
        <v>1910</v>
      </c>
      <c r="AH4504" t="s">
        <v>1911</v>
      </c>
      <c r="AI4504" t="s">
        <v>1934</v>
      </c>
      <c r="AJ4504" s="7">
        <v>43830</v>
      </c>
      <c r="AK4504" t="s">
        <v>5080</v>
      </c>
      <c r="AL4504" t="s">
        <v>1908</v>
      </c>
      <c r="AM4504" t="s">
        <v>4824</v>
      </c>
      <c r="AN4504" t="s">
        <v>5099</v>
      </c>
      <c r="AO4504" t="str">
        <f>TEXT(A4504,"yyyy-mm-dd")</f>
        <v>2018-07-31</v>
      </c>
    </row>
    <row r="4505" spans="1:41">
      <c r="A4505" s="6" t="s">
        <v>5079</v>
      </c>
      <c r="B4505">
        <v>2018</v>
      </c>
      <c r="C4505">
        <v>7</v>
      </c>
      <c r="E4505" t="s">
        <v>1907</v>
      </c>
      <c r="F4505" t="s">
        <v>1908</v>
      </c>
      <c r="G4505" t="s">
        <v>102</v>
      </c>
      <c r="H4505" t="s">
        <v>4716</v>
      </c>
      <c r="I4505">
        <v>2019</v>
      </c>
      <c r="J4505">
        <v>3</v>
      </c>
      <c r="K4505" s="6">
        <v>43738</v>
      </c>
      <c r="L4505">
        <v>14</v>
      </c>
      <c r="M4505">
        <v>5</v>
      </c>
      <c r="N4505" t="s">
        <v>244</v>
      </c>
      <c r="O4505" s="8">
        <v>7.41</v>
      </c>
      <c r="P4505" s="8">
        <v>7.25</v>
      </c>
      <c r="Q4505" s="8">
        <v>7</v>
      </c>
      <c r="R4505" s="8">
        <v>7.75</v>
      </c>
      <c r="S4505" s="8">
        <v>6.5</v>
      </c>
      <c r="T4505" s="8">
        <v>8.5</v>
      </c>
      <c r="U4505" s="8">
        <v>0.52</v>
      </c>
      <c r="V4505" s="9">
        <v>28</v>
      </c>
      <c r="W4505" s="8">
        <v>0.75</v>
      </c>
      <c r="X4505" s="8">
        <v>2</v>
      </c>
      <c r="Y4505" s="8">
        <v>0.16000000000000014</v>
      </c>
      <c r="Z4505" s="8">
        <v>0</v>
      </c>
      <c r="AA4505">
        <v>0</v>
      </c>
      <c r="AF4505" t="s">
        <v>4717</v>
      </c>
      <c r="AG4505" t="s">
        <v>1910</v>
      </c>
      <c r="AH4505" t="s">
        <v>1911</v>
      </c>
      <c r="AI4505" t="s">
        <v>1929</v>
      </c>
      <c r="AJ4505" s="7">
        <v>43738</v>
      </c>
      <c r="AK4505" t="s">
        <v>5080</v>
      </c>
      <c r="AL4505" t="s">
        <v>1908</v>
      </c>
      <c r="AM4505" t="s">
        <v>4718</v>
      </c>
      <c r="AN4505" t="s">
        <v>5098</v>
      </c>
      <c r="AO4505" t="str">
        <f>TEXT(A4505,"yyyy-mm-dd")</f>
        <v>2018-07-31</v>
      </c>
    </row>
    <row r="4506" spans="1:41">
      <c r="A4506" s="6" t="s">
        <v>5079</v>
      </c>
      <c r="B4506">
        <v>2018</v>
      </c>
      <c r="C4506">
        <v>7</v>
      </c>
      <c r="E4506" t="s">
        <v>1907</v>
      </c>
      <c r="F4506" t="s">
        <v>1908</v>
      </c>
      <c r="G4506" t="s">
        <v>102</v>
      </c>
      <c r="H4506" t="s">
        <v>4612</v>
      </c>
      <c r="I4506">
        <v>2019</v>
      </c>
      <c r="J4506">
        <v>2</v>
      </c>
      <c r="K4506" s="6">
        <v>43646</v>
      </c>
      <c r="L4506">
        <v>11</v>
      </c>
      <c r="M4506">
        <v>4</v>
      </c>
      <c r="N4506" t="s">
        <v>85</v>
      </c>
      <c r="O4506" s="8">
        <v>7.59</v>
      </c>
      <c r="P4506" s="8">
        <v>7.5</v>
      </c>
      <c r="Q4506" s="8">
        <v>7.25</v>
      </c>
      <c r="R4506" s="8">
        <v>8</v>
      </c>
      <c r="S4506" s="8">
        <v>6.75</v>
      </c>
      <c r="T4506" s="8">
        <v>8.5</v>
      </c>
      <c r="U4506" s="8">
        <v>0.41</v>
      </c>
      <c r="V4506" s="9">
        <v>28</v>
      </c>
      <c r="W4506" s="8">
        <v>0.75</v>
      </c>
      <c r="X4506" s="8">
        <v>1.75</v>
      </c>
      <c r="Y4506" s="8">
        <v>8.9999999999999858E-2</v>
      </c>
      <c r="Z4506" s="8">
        <v>0</v>
      </c>
      <c r="AA4506">
        <v>0.25</v>
      </c>
      <c r="AF4506" t="s">
        <v>4613</v>
      </c>
      <c r="AG4506" t="s">
        <v>1910</v>
      </c>
      <c r="AH4506" t="s">
        <v>1911</v>
      </c>
      <c r="AI4506" t="s">
        <v>1924</v>
      </c>
      <c r="AJ4506" s="7">
        <v>43646</v>
      </c>
      <c r="AK4506" t="s">
        <v>5080</v>
      </c>
      <c r="AL4506" t="s">
        <v>1908</v>
      </c>
      <c r="AM4506" t="s">
        <v>4614</v>
      </c>
      <c r="AN4506" t="s">
        <v>5097</v>
      </c>
      <c r="AO4506" t="str">
        <f>TEXT(A4506,"yyyy-mm-dd")</f>
        <v>2018-07-31</v>
      </c>
    </row>
    <row r="4507" spans="1:41">
      <c r="A4507" s="6" t="s">
        <v>5079</v>
      </c>
      <c r="B4507">
        <v>2018</v>
      </c>
      <c r="C4507">
        <v>7</v>
      </c>
      <c r="E4507" t="s">
        <v>1907</v>
      </c>
      <c r="F4507" t="s">
        <v>1908</v>
      </c>
      <c r="G4507" t="s">
        <v>102</v>
      </c>
      <c r="H4507" t="s">
        <v>4502</v>
      </c>
      <c r="I4507">
        <v>2019</v>
      </c>
      <c r="J4507">
        <v>1</v>
      </c>
      <c r="K4507" s="6">
        <v>43555</v>
      </c>
      <c r="L4507">
        <v>8</v>
      </c>
      <c r="M4507">
        <v>3</v>
      </c>
      <c r="N4507" t="s">
        <v>182</v>
      </c>
      <c r="O4507" s="8">
        <v>7.79</v>
      </c>
      <c r="P4507" s="8">
        <v>7.75</v>
      </c>
      <c r="Q4507" s="8">
        <v>7.5</v>
      </c>
      <c r="R4507" s="8">
        <v>8</v>
      </c>
      <c r="S4507" s="8">
        <v>7</v>
      </c>
      <c r="T4507" s="8">
        <v>8.5</v>
      </c>
      <c r="U4507" s="8">
        <v>0.34</v>
      </c>
      <c r="V4507" s="9">
        <v>29</v>
      </c>
      <c r="W4507" s="8">
        <v>0.5</v>
      </c>
      <c r="X4507" s="8">
        <v>1.5</v>
      </c>
      <c r="Y4507" s="8">
        <v>4.0000000000000036E-2</v>
      </c>
      <c r="Z4507" s="8">
        <v>0</v>
      </c>
      <c r="AA4507">
        <v>0</v>
      </c>
      <c r="AF4507" t="s">
        <v>4503</v>
      </c>
      <c r="AG4507" t="s">
        <v>1910</v>
      </c>
      <c r="AH4507" t="s">
        <v>1911</v>
      </c>
      <c r="AI4507" t="s">
        <v>1919</v>
      </c>
      <c r="AJ4507" s="7">
        <v>43555</v>
      </c>
      <c r="AK4507" t="s">
        <v>5080</v>
      </c>
      <c r="AL4507" t="s">
        <v>1908</v>
      </c>
      <c r="AM4507" t="s">
        <v>4504</v>
      </c>
      <c r="AN4507" t="s">
        <v>5096</v>
      </c>
      <c r="AO4507" t="str">
        <f>TEXT(A4507,"yyyy-mm-dd")</f>
        <v>2018-07-31</v>
      </c>
    </row>
    <row r="4508" spans="1:41">
      <c r="A4508" s="6" t="s">
        <v>5079</v>
      </c>
      <c r="B4508">
        <v>2018</v>
      </c>
      <c r="C4508">
        <v>7</v>
      </c>
      <c r="E4508" t="s">
        <v>1907</v>
      </c>
      <c r="F4508" t="s">
        <v>1908</v>
      </c>
      <c r="G4508" t="s">
        <v>102</v>
      </c>
      <c r="H4508" t="s">
        <v>4379</v>
      </c>
      <c r="I4508">
        <v>2018</v>
      </c>
      <c r="J4508">
        <v>4</v>
      </c>
      <c r="K4508" s="6">
        <v>43465</v>
      </c>
      <c r="L4508">
        <v>5</v>
      </c>
      <c r="M4508">
        <v>2</v>
      </c>
      <c r="N4508" t="s">
        <v>211</v>
      </c>
      <c r="O4508" s="8">
        <v>7.87</v>
      </c>
      <c r="P4508" s="8">
        <v>7.75</v>
      </c>
      <c r="Q4508" s="8">
        <v>7.75</v>
      </c>
      <c r="R4508" s="8">
        <v>8</v>
      </c>
      <c r="S4508" s="8">
        <v>7.5</v>
      </c>
      <c r="T4508" s="8">
        <v>8.25</v>
      </c>
      <c r="U4508" s="8">
        <v>0.2</v>
      </c>
      <c r="V4508" s="9">
        <v>30</v>
      </c>
      <c r="W4508" s="8">
        <v>0.25</v>
      </c>
      <c r="X4508" s="8">
        <v>0.75</v>
      </c>
      <c r="Y4508" s="8">
        <v>0.12000000000000011</v>
      </c>
      <c r="Z4508" s="8">
        <v>0</v>
      </c>
      <c r="AA4508">
        <v>0</v>
      </c>
      <c r="AF4508" t="s">
        <v>4391</v>
      </c>
      <c r="AG4508" t="s">
        <v>1910</v>
      </c>
      <c r="AH4508" t="s">
        <v>1911</v>
      </c>
      <c r="AI4508" t="s">
        <v>1915</v>
      </c>
      <c r="AJ4508" s="7">
        <v>43465</v>
      </c>
      <c r="AK4508" t="s">
        <v>5080</v>
      </c>
      <c r="AL4508" t="s">
        <v>1908</v>
      </c>
      <c r="AM4508" t="s">
        <v>4381</v>
      </c>
      <c r="AN4508" t="s">
        <v>5095</v>
      </c>
      <c r="AO4508" t="str">
        <f>TEXT(A4508,"yyyy-mm-dd")</f>
        <v>2018-07-31</v>
      </c>
    </row>
    <row r="4509" spans="1:41">
      <c r="A4509" s="6" t="s">
        <v>5079</v>
      </c>
      <c r="B4509">
        <v>2018</v>
      </c>
      <c r="C4509">
        <v>7</v>
      </c>
      <c r="E4509" t="s">
        <v>1907</v>
      </c>
      <c r="F4509" t="s">
        <v>1908</v>
      </c>
      <c r="G4509" t="s">
        <v>102</v>
      </c>
      <c r="H4509" t="s">
        <v>4240</v>
      </c>
      <c r="I4509">
        <v>2018</v>
      </c>
      <c r="J4509">
        <v>3</v>
      </c>
      <c r="K4509" s="6">
        <v>43373</v>
      </c>
      <c r="L4509">
        <v>2</v>
      </c>
      <c r="M4509">
        <v>1</v>
      </c>
      <c r="N4509" t="s">
        <v>104</v>
      </c>
      <c r="O4509" s="8">
        <v>7.83</v>
      </c>
      <c r="P4509" s="8">
        <v>7.75</v>
      </c>
      <c r="Q4509" s="8">
        <v>7.75</v>
      </c>
      <c r="R4509" s="8">
        <v>8</v>
      </c>
      <c r="S4509" s="8">
        <v>7.75</v>
      </c>
      <c r="T4509" s="8">
        <v>8</v>
      </c>
      <c r="U4509" s="8">
        <v>0.12</v>
      </c>
      <c r="V4509" s="9">
        <v>30</v>
      </c>
      <c r="W4509" s="8">
        <v>0.25</v>
      </c>
      <c r="X4509" s="8">
        <v>0.25</v>
      </c>
      <c r="Y4509" s="8">
        <v>8.0000000000000071E-2</v>
      </c>
      <c r="Z4509" s="8">
        <v>0</v>
      </c>
      <c r="AA4509">
        <v>0</v>
      </c>
      <c r="AF4509" t="s">
        <v>4241</v>
      </c>
      <c r="AG4509" t="s">
        <v>1910</v>
      </c>
      <c r="AH4509" t="s">
        <v>1911</v>
      </c>
      <c r="AI4509" t="s">
        <v>1912</v>
      </c>
      <c r="AJ4509" s="7">
        <v>43373</v>
      </c>
      <c r="AK4509" t="s">
        <v>5080</v>
      </c>
      <c r="AL4509" t="s">
        <v>1908</v>
      </c>
      <c r="AM4509" t="s">
        <v>4242</v>
      </c>
      <c r="AN4509" t="s">
        <v>5094</v>
      </c>
      <c r="AO4509" t="str">
        <f>TEXT(A4509,"yyyy-mm-dd")</f>
        <v>2018-07-31</v>
      </c>
    </row>
    <row r="4510" spans="1:41">
      <c r="A4510" s="6" t="s">
        <v>5079</v>
      </c>
      <c r="B4510">
        <v>2018</v>
      </c>
      <c r="C4510">
        <v>7</v>
      </c>
      <c r="E4510" t="s">
        <v>100</v>
      </c>
      <c r="F4510" t="s">
        <v>101</v>
      </c>
      <c r="G4510" t="s">
        <v>83</v>
      </c>
      <c r="H4510" t="s">
        <v>4803</v>
      </c>
      <c r="I4510">
        <v>2020</v>
      </c>
      <c r="K4510" s="6">
        <v>44196</v>
      </c>
      <c r="L4510">
        <v>29</v>
      </c>
      <c r="N4510" t="s">
        <v>581</v>
      </c>
      <c r="O4510" s="8">
        <v>2.29</v>
      </c>
      <c r="P4510" s="8">
        <v>2.4</v>
      </c>
      <c r="Q4510" s="8">
        <v>2.1</v>
      </c>
      <c r="R4510" s="8">
        <v>2.5</v>
      </c>
      <c r="S4510" s="8">
        <v>0.5</v>
      </c>
      <c r="T4510" s="8">
        <v>2.9</v>
      </c>
      <c r="U4510" s="8">
        <v>0.52</v>
      </c>
      <c r="V4510" s="9">
        <v>22</v>
      </c>
      <c r="W4510" s="8">
        <v>0.39999999999999991</v>
      </c>
      <c r="X4510" s="8">
        <v>2.4</v>
      </c>
      <c r="Y4510" s="8">
        <v>-0.10999999999999988</v>
      </c>
      <c r="Z4510" s="8">
        <v>-0.10000000000000009</v>
      </c>
      <c r="AA4510">
        <v>-0.19999999999999973</v>
      </c>
      <c r="AF4510" t="s">
        <v>10255</v>
      </c>
      <c r="AG4510" t="s">
        <v>9655</v>
      </c>
      <c r="AH4510" t="s">
        <v>9656</v>
      </c>
      <c r="AI4510" t="s">
        <v>9708</v>
      </c>
      <c r="AJ4510" s="7">
        <v>44196</v>
      </c>
      <c r="AK4510" t="s">
        <v>5080</v>
      </c>
      <c r="AL4510" t="s">
        <v>109</v>
      </c>
      <c r="AM4510" t="s">
        <v>4805</v>
      </c>
      <c r="AN4510" t="s">
        <v>10263</v>
      </c>
    </row>
    <row r="4511" spans="1:41">
      <c r="A4511" s="6" t="s">
        <v>5079</v>
      </c>
      <c r="B4511">
        <v>2018</v>
      </c>
      <c r="C4511">
        <v>7</v>
      </c>
      <c r="E4511" t="s">
        <v>100</v>
      </c>
      <c r="F4511" t="s">
        <v>101</v>
      </c>
      <c r="G4511" t="s">
        <v>102</v>
      </c>
      <c r="H4511" t="s">
        <v>4822</v>
      </c>
      <c r="I4511">
        <v>2019</v>
      </c>
      <c r="J4511">
        <v>4</v>
      </c>
      <c r="K4511" s="6">
        <v>43830</v>
      </c>
      <c r="L4511">
        <v>17</v>
      </c>
      <c r="M4511">
        <v>6</v>
      </c>
      <c r="N4511" t="s">
        <v>214</v>
      </c>
      <c r="O4511" s="8">
        <v>2.33</v>
      </c>
      <c r="P4511" s="8">
        <v>2.34</v>
      </c>
      <c r="Q4511" s="8">
        <v>2.1</v>
      </c>
      <c r="R4511" s="8">
        <v>2.6</v>
      </c>
      <c r="S4511" s="8">
        <v>1.55</v>
      </c>
      <c r="T4511" s="8">
        <v>3.4</v>
      </c>
      <c r="U4511" s="8">
        <v>0.38</v>
      </c>
      <c r="V4511" s="9">
        <v>28</v>
      </c>
      <c r="W4511" s="8">
        <v>0.5</v>
      </c>
      <c r="X4511" s="8">
        <v>1.8499999999999999</v>
      </c>
      <c r="Y4511" s="8">
        <v>-9.9999999999997868E-3</v>
      </c>
      <c r="Z4511" s="8">
        <v>-6.0000000000000053E-2</v>
      </c>
      <c r="AA4511">
        <v>-2.9999999999999805E-2</v>
      </c>
      <c r="AF4511" t="s">
        <v>4823</v>
      </c>
      <c r="AG4511" t="s">
        <v>106</v>
      </c>
      <c r="AH4511" t="s">
        <v>107</v>
      </c>
      <c r="AI4511" t="s">
        <v>2667</v>
      </c>
      <c r="AJ4511" s="7">
        <v>43830</v>
      </c>
      <c r="AK4511" t="s">
        <v>5080</v>
      </c>
      <c r="AL4511" t="s">
        <v>109</v>
      </c>
      <c r="AM4511" t="s">
        <v>4824</v>
      </c>
      <c r="AN4511" t="s">
        <v>5093</v>
      </c>
      <c r="AO4511" t="str">
        <f>TEXT(A4511,"yyyy-mm-dd")</f>
        <v>2018-07-31</v>
      </c>
    </row>
    <row r="4512" spans="1:41">
      <c r="A4512" s="6" t="s">
        <v>5079</v>
      </c>
      <c r="B4512">
        <v>2018</v>
      </c>
      <c r="C4512">
        <v>7</v>
      </c>
      <c r="E4512" t="s">
        <v>100</v>
      </c>
      <c r="F4512" t="s">
        <v>101</v>
      </c>
      <c r="G4512" t="s">
        <v>83</v>
      </c>
      <c r="H4512" t="s">
        <v>4360</v>
      </c>
      <c r="I4512">
        <v>2019</v>
      </c>
      <c r="K4512" s="6">
        <v>43830</v>
      </c>
      <c r="L4512">
        <v>17</v>
      </c>
      <c r="N4512" t="s">
        <v>214</v>
      </c>
      <c r="O4512" s="8">
        <v>2.17</v>
      </c>
      <c r="P4512" s="8">
        <v>2</v>
      </c>
      <c r="Q4512" s="8">
        <v>1.93</v>
      </c>
      <c r="R4512" s="8">
        <v>2.4300000000000002</v>
      </c>
      <c r="S4512" s="8">
        <v>1.6</v>
      </c>
      <c r="T4512" s="8">
        <v>2.8</v>
      </c>
      <c r="U4512" s="8">
        <v>0.32</v>
      </c>
      <c r="V4512" s="9">
        <v>31</v>
      </c>
      <c r="W4512" s="8">
        <v>0.50000000000000022</v>
      </c>
      <c r="X4512" s="8">
        <v>1.1999999999999997</v>
      </c>
      <c r="Y4512" s="8">
        <v>0.16999999999999993</v>
      </c>
      <c r="Z4512" s="8">
        <v>-0.29999999999999982</v>
      </c>
      <c r="AA4512">
        <v>2.2204460492503131E-16</v>
      </c>
      <c r="AF4512" t="s">
        <v>10216</v>
      </c>
      <c r="AG4512" t="s">
        <v>9655</v>
      </c>
      <c r="AH4512" t="s">
        <v>9656</v>
      </c>
      <c r="AI4512" t="s">
        <v>9669</v>
      </c>
      <c r="AJ4512" s="7">
        <v>43830</v>
      </c>
      <c r="AK4512" t="s">
        <v>5080</v>
      </c>
      <c r="AL4512" t="s">
        <v>109</v>
      </c>
      <c r="AM4512" t="s">
        <v>4362</v>
      </c>
      <c r="AN4512" t="s">
        <v>10236</v>
      </c>
    </row>
    <row r="4513" spans="1:41">
      <c r="A4513" s="6" t="s">
        <v>5079</v>
      </c>
      <c r="B4513">
        <v>2018</v>
      </c>
      <c r="C4513">
        <v>7</v>
      </c>
      <c r="E4513" t="s">
        <v>100</v>
      </c>
      <c r="F4513" t="s">
        <v>101</v>
      </c>
      <c r="G4513" t="s">
        <v>102</v>
      </c>
      <c r="H4513" t="s">
        <v>4716</v>
      </c>
      <c r="I4513">
        <v>2019</v>
      </c>
      <c r="J4513">
        <v>3</v>
      </c>
      <c r="K4513" s="6">
        <v>43738</v>
      </c>
      <c r="L4513">
        <v>14</v>
      </c>
      <c r="M4513">
        <v>5</v>
      </c>
      <c r="N4513" t="s">
        <v>244</v>
      </c>
      <c r="O4513" s="8">
        <v>2.2799999999999998</v>
      </c>
      <c r="P4513" s="8">
        <v>2.34</v>
      </c>
      <c r="Q4513" s="8">
        <v>2</v>
      </c>
      <c r="R4513" s="8">
        <v>2.5099999999999998</v>
      </c>
      <c r="S4513" s="8">
        <v>1.8</v>
      </c>
      <c r="T4513" s="8">
        <v>2.8</v>
      </c>
      <c r="U4513" s="8">
        <v>0.31</v>
      </c>
      <c r="V4513" s="9">
        <v>28</v>
      </c>
      <c r="W4513" s="8">
        <v>0.50999999999999979</v>
      </c>
      <c r="X4513" s="8">
        <v>0.99999999999999978</v>
      </c>
      <c r="Y4513" s="8">
        <v>-6.0000000000000053E-2</v>
      </c>
      <c r="Z4513" s="8">
        <v>-1.0000000000000231E-2</v>
      </c>
      <c r="AA4513">
        <v>0.10000000000000009</v>
      </c>
      <c r="AF4513" t="s">
        <v>4820</v>
      </c>
      <c r="AG4513" t="s">
        <v>106</v>
      </c>
      <c r="AH4513" t="s">
        <v>107</v>
      </c>
      <c r="AI4513" t="s">
        <v>502</v>
      </c>
      <c r="AJ4513" s="7">
        <v>43738</v>
      </c>
      <c r="AK4513" t="s">
        <v>5080</v>
      </c>
      <c r="AL4513" t="s">
        <v>109</v>
      </c>
      <c r="AM4513" t="s">
        <v>4718</v>
      </c>
      <c r="AN4513" t="s">
        <v>5092</v>
      </c>
      <c r="AO4513" t="str">
        <f>TEXT(A4513,"yyyy-mm-dd")</f>
        <v>2018-07-31</v>
      </c>
    </row>
    <row r="4514" spans="1:41">
      <c r="A4514" s="6" t="s">
        <v>5079</v>
      </c>
      <c r="B4514">
        <v>2018</v>
      </c>
      <c r="C4514">
        <v>7</v>
      </c>
      <c r="E4514" t="s">
        <v>100</v>
      </c>
      <c r="F4514" t="s">
        <v>101</v>
      </c>
      <c r="G4514" t="s">
        <v>102</v>
      </c>
      <c r="H4514" t="s">
        <v>4612</v>
      </c>
      <c r="I4514">
        <v>2019</v>
      </c>
      <c r="J4514">
        <v>2</v>
      </c>
      <c r="K4514" s="6">
        <v>43646</v>
      </c>
      <c r="L4514">
        <v>11</v>
      </c>
      <c r="M4514">
        <v>4</v>
      </c>
      <c r="N4514" t="s">
        <v>85</v>
      </c>
      <c r="O4514" s="8">
        <v>1.94</v>
      </c>
      <c r="P4514" s="8">
        <v>2</v>
      </c>
      <c r="Q4514" s="8">
        <v>1.6</v>
      </c>
      <c r="R4514" s="8">
        <v>2.2000000000000002</v>
      </c>
      <c r="S4514" s="8">
        <v>1.2</v>
      </c>
      <c r="T4514" s="8">
        <v>2.5</v>
      </c>
      <c r="U4514" s="8">
        <v>0.37</v>
      </c>
      <c r="V4514" s="9">
        <v>29</v>
      </c>
      <c r="W4514" s="8">
        <v>0.60000000000000009</v>
      </c>
      <c r="X4514" s="8">
        <v>1.3</v>
      </c>
      <c r="Y4514" s="8">
        <v>-6.0000000000000053E-2</v>
      </c>
      <c r="Z4514" s="8">
        <v>-2.0000000000000018E-2</v>
      </c>
      <c r="AA4514">
        <v>2.2204460492503131E-16</v>
      </c>
      <c r="AF4514" t="s">
        <v>4818</v>
      </c>
      <c r="AG4514" t="s">
        <v>106</v>
      </c>
      <c r="AH4514" t="s">
        <v>107</v>
      </c>
      <c r="AI4514" t="s">
        <v>497</v>
      </c>
      <c r="AJ4514" s="7">
        <v>43646</v>
      </c>
      <c r="AK4514" t="s">
        <v>5080</v>
      </c>
      <c r="AL4514" t="s">
        <v>109</v>
      </c>
      <c r="AM4514" t="s">
        <v>4614</v>
      </c>
      <c r="AN4514" t="s">
        <v>5091</v>
      </c>
      <c r="AO4514" t="str">
        <f>TEXT(A4514,"yyyy-mm-dd")</f>
        <v>2018-07-31</v>
      </c>
    </row>
    <row r="4515" spans="1:41">
      <c r="A4515" s="6" t="s">
        <v>5079</v>
      </c>
      <c r="B4515">
        <v>2018</v>
      </c>
      <c r="C4515">
        <v>7</v>
      </c>
      <c r="E4515" t="s">
        <v>100</v>
      </c>
      <c r="F4515" t="s">
        <v>101</v>
      </c>
      <c r="G4515" t="s">
        <v>102</v>
      </c>
      <c r="H4515" t="s">
        <v>4502</v>
      </c>
      <c r="I4515">
        <v>2019</v>
      </c>
      <c r="J4515">
        <v>1</v>
      </c>
      <c r="K4515" s="6">
        <v>43555</v>
      </c>
      <c r="L4515">
        <v>8</v>
      </c>
      <c r="M4515">
        <v>3</v>
      </c>
      <c r="N4515" t="s">
        <v>182</v>
      </c>
      <c r="O4515" s="8">
        <v>2.15</v>
      </c>
      <c r="P4515" s="8">
        <v>2</v>
      </c>
      <c r="Q4515" s="8">
        <v>1.9</v>
      </c>
      <c r="R4515" s="8">
        <v>2.5</v>
      </c>
      <c r="S4515" s="8">
        <v>1.2</v>
      </c>
      <c r="T4515" s="8">
        <v>3.7</v>
      </c>
      <c r="U4515" s="8">
        <v>0.56000000000000005</v>
      </c>
      <c r="V4515" s="9">
        <v>29</v>
      </c>
      <c r="W4515" s="8">
        <v>0.60000000000000009</v>
      </c>
      <c r="X4515" s="8">
        <v>2.5</v>
      </c>
      <c r="Y4515" s="8">
        <v>0.14999999999999991</v>
      </c>
      <c r="Z4515" s="8">
        <v>-0.29999999999999982</v>
      </c>
      <c r="AA4515">
        <v>-0.16000000000000014</v>
      </c>
      <c r="AF4515" t="s">
        <v>4816</v>
      </c>
      <c r="AG4515" t="s">
        <v>106</v>
      </c>
      <c r="AH4515" t="s">
        <v>107</v>
      </c>
      <c r="AI4515" t="s">
        <v>427</v>
      </c>
      <c r="AJ4515" s="7">
        <v>43555</v>
      </c>
      <c r="AK4515" t="s">
        <v>5080</v>
      </c>
      <c r="AL4515" t="s">
        <v>109</v>
      </c>
      <c r="AM4515" t="s">
        <v>4504</v>
      </c>
      <c r="AN4515" t="s">
        <v>5090</v>
      </c>
      <c r="AO4515" t="str">
        <f>TEXT(A4515,"yyyy-mm-dd")</f>
        <v>2018-07-31</v>
      </c>
    </row>
    <row r="4516" spans="1:41">
      <c r="A4516" s="6" t="s">
        <v>5079</v>
      </c>
      <c r="B4516">
        <v>2018</v>
      </c>
      <c r="C4516">
        <v>7</v>
      </c>
      <c r="E4516" t="s">
        <v>100</v>
      </c>
      <c r="F4516" t="s">
        <v>101</v>
      </c>
      <c r="G4516" t="s">
        <v>102</v>
      </c>
      <c r="H4516" t="s">
        <v>4379</v>
      </c>
      <c r="I4516">
        <v>2018</v>
      </c>
      <c r="J4516">
        <v>4</v>
      </c>
      <c r="K4516" s="6">
        <v>43465</v>
      </c>
      <c r="L4516">
        <v>5</v>
      </c>
      <c r="M4516">
        <v>2</v>
      </c>
      <c r="N4516" t="s">
        <v>211</v>
      </c>
      <c r="O4516" s="8">
        <v>2.38</v>
      </c>
      <c r="P4516" s="8">
        <v>2.4</v>
      </c>
      <c r="Q4516" s="8">
        <v>2.2999999999999998</v>
      </c>
      <c r="R4516" s="8">
        <v>2.6</v>
      </c>
      <c r="S4516" s="8">
        <v>0.33</v>
      </c>
      <c r="T4516" s="8">
        <v>3.1</v>
      </c>
      <c r="U4516" s="8">
        <v>0.51</v>
      </c>
      <c r="V4516" s="9">
        <v>31</v>
      </c>
      <c r="W4516" s="8">
        <v>0.30000000000000027</v>
      </c>
      <c r="X4516" s="8">
        <v>2.77</v>
      </c>
      <c r="Y4516" s="8">
        <v>-2.0000000000000018E-2</v>
      </c>
      <c r="Z4516" s="8">
        <v>-7.0000000000000284E-2</v>
      </c>
      <c r="AA4516">
        <v>0</v>
      </c>
      <c r="AF4516" t="s">
        <v>4380</v>
      </c>
      <c r="AG4516" t="s">
        <v>106</v>
      </c>
      <c r="AH4516" t="s">
        <v>107</v>
      </c>
      <c r="AI4516" t="s">
        <v>340</v>
      </c>
      <c r="AJ4516" s="7">
        <v>43465</v>
      </c>
      <c r="AK4516" t="s">
        <v>5080</v>
      </c>
      <c r="AL4516" t="s">
        <v>109</v>
      </c>
      <c r="AM4516" t="s">
        <v>4381</v>
      </c>
      <c r="AN4516" t="s">
        <v>5089</v>
      </c>
      <c r="AO4516" t="str">
        <f>TEXT(A4516,"yyyy-mm-dd")</f>
        <v>2018-07-31</v>
      </c>
    </row>
    <row r="4517" spans="1:41">
      <c r="A4517" s="6" t="s">
        <v>5079</v>
      </c>
      <c r="B4517">
        <v>2018</v>
      </c>
      <c r="C4517">
        <v>7</v>
      </c>
      <c r="E4517" t="s">
        <v>100</v>
      </c>
      <c r="F4517" t="s">
        <v>101</v>
      </c>
      <c r="G4517" t="s">
        <v>83</v>
      </c>
      <c r="H4517" t="s">
        <v>3889</v>
      </c>
      <c r="I4517">
        <v>2018</v>
      </c>
      <c r="K4517" s="6">
        <v>43465</v>
      </c>
      <c r="L4517">
        <v>5</v>
      </c>
      <c r="N4517" t="s">
        <v>211</v>
      </c>
      <c r="O4517" s="8">
        <v>2.25</v>
      </c>
      <c r="P4517" s="8">
        <v>2.2799999999999998</v>
      </c>
      <c r="Q4517" s="8">
        <v>2.2000000000000002</v>
      </c>
      <c r="R4517" s="8">
        <v>2.4</v>
      </c>
      <c r="S4517" s="8">
        <v>1.5</v>
      </c>
      <c r="T4517" s="8">
        <v>2.6</v>
      </c>
      <c r="U4517" s="8">
        <v>0.2</v>
      </c>
      <c r="V4517" s="9">
        <v>31</v>
      </c>
      <c r="W4517" s="8">
        <v>0.19999999999999973</v>
      </c>
      <c r="X4517" s="8">
        <v>1.1000000000000001</v>
      </c>
      <c r="Y4517" s="8">
        <v>-2.9999999999999805E-2</v>
      </c>
      <c r="Z4517" s="8">
        <v>-2.0000000000000018E-2</v>
      </c>
      <c r="AA4517">
        <v>-0.10000000000000009</v>
      </c>
      <c r="AF4517" t="s">
        <v>10177</v>
      </c>
      <c r="AG4517" t="s">
        <v>9655</v>
      </c>
      <c r="AH4517" t="s">
        <v>9656</v>
      </c>
      <c r="AI4517" t="s">
        <v>9657</v>
      </c>
      <c r="AJ4517" s="7">
        <v>43465</v>
      </c>
      <c r="AK4517" t="s">
        <v>5080</v>
      </c>
      <c r="AL4517" t="s">
        <v>109</v>
      </c>
      <c r="AM4517" t="s">
        <v>3891</v>
      </c>
      <c r="AN4517" t="s">
        <v>10209</v>
      </c>
    </row>
    <row r="4518" spans="1:41">
      <c r="A4518" s="6" t="s">
        <v>5079</v>
      </c>
      <c r="B4518">
        <v>2018</v>
      </c>
      <c r="C4518">
        <v>7</v>
      </c>
      <c r="E4518" t="s">
        <v>100</v>
      </c>
      <c r="F4518" t="s">
        <v>101</v>
      </c>
      <c r="G4518" t="s">
        <v>102</v>
      </c>
      <c r="H4518" t="s">
        <v>4240</v>
      </c>
      <c r="I4518">
        <v>2018</v>
      </c>
      <c r="J4518">
        <v>3</v>
      </c>
      <c r="K4518" s="6">
        <v>43373</v>
      </c>
      <c r="L4518">
        <v>2</v>
      </c>
      <c r="M4518">
        <v>1</v>
      </c>
      <c r="N4518" t="s">
        <v>104</v>
      </c>
      <c r="O4518" s="8">
        <v>2.6</v>
      </c>
      <c r="P4518" s="8">
        <v>2.6</v>
      </c>
      <c r="Q4518" s="8">
        <v>2.4500000000000002</v>
      </c>
      <c r="R4518" s="8">
        <v>2.9</v>
      </c>
      <c r="S4518" s="8">
        <v>1.52</v>
      </c>
      <c r="T4518" s="8">
        <v>3.3</v>
      </c>
      <c r="U4518" s="8">
        <v>0.37</v>
      </c>
      <c r="V4518" s="9">
        <v>31</v>
      </c>
      <c r="W4518" s="8">
        <v>0.44999999999999973</v>
      </c>
      <c r="X4518" s="8">
        <v>1.7799999999999998</v>
      </c>
      <c r="Y4518" s="8">
        <v>0</v>
      </c>
      <c r="Z4518" s="8">
        <v>0</v>
      </c>
      <c r="AA4518">
        <v>0</v>
      </c>
      <c r="AF4518" t="s">
        <v>4377</v>
      </c>
      <c r="AG4518" t="s">
        <v>106</v>
      </c>
      <c r="AH4518" t="s">
        <v>107</v>
      </c>
      <c r="AI4518" t="s">
        <v>108</v>
      </c>
      <c r="AJ4518" s="7">
        <v>43373</v>
      </c>
      <c r="AK4518" t="s">
        <v>5080</v>
      </c>
      <c r="AL4518" t="s">
        <v>109</v>
      </c>
      <c r="AM4518" t="s">
        <v>4242</v>
      </c>
      <c r="AN4518" t="s">
        <v>5088</v>
      </c>
      <c r="AO4518" t="str">
        <f>TEXT(A4518,"yyyy-mm-dd")</f>
        <v>2018-07-31</v>
      </c>
    </row>
    <row r="4519" spans="1:41">
      <c r="A4519" s="6" t="s">
        <v>5079</v>
      </c>
      <c r="B4519">
        <v>2018</v>
      </c>
      <c r="C4519">
        <v>7</v>
      </c>
      <c r="E4519" t="s">
        <v>100</v>
      </c>
      <c r="F4519" t="s">
        <v>101</v>
      </c>
      <c r="G4519" t="s">
        <v>102</v>
      </c>
      <c r="H4519" t="s">
        <v>4137</v>
      </c>
      <c r="I4519">
        <v>2018</v>
      </c>
      <c r="J4519">
        <v>2</v>
      </c>
      <c r="K4519" s="6">
        <v>43281</v>
      </c>
      <c r="L4519">
        <v>-1</v>
      </c>
      <c r="M4519">
        <v>0</v>
      </c>
      <c r="N4519" t="s">
        <v>187</v>
      </c>
      <c r="O4519" s="8">
        <v>2.6</v>
      </c>
      <c r="P4519" s="8">
        <v>2.5</v>
      </c>
      <c r="Q4519" s="8">
        <v>2.25</v>
      </c>
      <c r="R4519" s="8">
        <v>2.9</v>
      </c>
      <c r="S4519" s="8">
        <v>1.52</v>
      </c>
      <c r="T4519" s="8">
        <v>4.03</v>
      </c>
      <c r="U4519" s="8">
        <v>0.53</v>
      </c>
      <c r="V4519" s="9">
        <v>31</v>
      </c>
      <c r="W4519" s="8">
        <v>0.64999999999999991</v>
      </c>
      <c r="X4519" s="8">
        <v>2.5100000000000002</v>
      </c>
      <c r="Y4519" s="8">
        <v>0.10000000000000009</v>
      </c>
      <c r="Z4519" s="8">
        <v>-0.10000000000000009</v>
      </c>
      <c r="AA4519">
        <v>-0.16999999999999993</v>
      </c>
      <c r="AF4519" t="s">
        <v>4375</v>
      </c>
      <c r="AG4519" t="s">
        <v>106</v>
      </c>
      <c r="AH4519" t="s">
        <v>107</v>
      </c>
      <c r="AI4519" t="s">
        <v>188</v>
      </c>
      <c r="AJ4519" s="7">
        <v>43281</v>
      </c>
      <c r="AK4519" t="s">
        <v>5080</v>
      </c>
      <c r="AL4519" t="s">
        <v>109</v>
      </c>
      <c r="AM4519" t="s">
        <v>4139</v>
      </c>
      <c r="AN4519" t="s">
        <v>5087</v>
      </c>
      <c r="AO4519" t="str">
        <f>TEXT(A4519,"yyyy-mm-dd")</f>
        <v>2018-07-31</v>
      </c>
    </row>
    <row r="4520" spans="1:41">
      <c r="A4520" s="6" t="s">
        <v>5079</v>
      </c>
      <c r="B4520">
        <v>2018</v>
      </c>
      <c r="C4520">
        <v>7</v>
      </c>
      <c r="E4520" t="s">
        <v>2685</v>
      </c>
      <c r="F4520" t="s">
        <v>101</v>
      </c>
      <c r="G4520" t="s">
        <v>774</v>
      </c>
      <c r="H4520" t="s">
        <v>2686</v>
      </c>
      <c r="K4520" s="6"/>
      <c r="O4520" s="8">
        <v>2.5</v>
      </c>
      <c r="P4520" s="8">
        <v>2.5</v>
      </c>
      <c r="Q4520" s="8">
        <v>2.33</v>
      </c>
      <c r="R4520" s="8">
        <v>2.5</v>
      </c>
      <c r="S4520" s="8">
        <v>2.1</v>
      </c>
      <c r="T4520" s="8">
        <v>3</v>
      </c>
      <c r="U4520" s="8">
        <v>0.23</v>
      </c>
      <c r="V4520" s="9">
        <v>22</v>
      </c>
      <c r="W4520" s="8">
        <v>0.16999999999999993</v>
      </c>
      <c r="X4520" s="8">
        <v>0.89999999999999991</v>
      </c>
      <c r="Y4520" s="8">
        <v>0</v>
      </c>
      <c r="Z4520" s="8">
        <v>0</v>
      </c>
      <c r="AA4520">
        <v>-0.13000000000000034</v>
      </c>
      <c r="AF4520" t="s">
        <v>2687</v>
      </c>
      <c r="AG4520" t="s">
        <v>2688</v>
      </c>
      <c r="AH4520" t="s">
        <v>2689</v>
      </c>
      <c r="AI4520" t="s">
        <v>2690</v>
      </c>
      <c r="AJ4520" s="7"/>
      <c r="AK4520" t="s">
        <v>5080</v>
      </c>
      <c r="AL4520" t="s">
        <v>109</v>
      </c>
      <c r="AM4520" t="s">
        <v>2686</v>
      </c>
      <c r="AN4520" t="s">
        <v>5107</v>
      </c>
      <c r="AO4520" t="str">
        <f>TEXT(A4520,"yyyy-mm-dd")</f>
        <v>2018-07-31</v>
      </c>
    </row>
    <row r="4521" spans="1:41">
      <c r="A4521" s="6" t="s">
        <v>5079</v>
      </c>
      <c r="B4521">
        <v>2018</v>
      </c>
      <c r="C4521">
        <v>7</v>
      </c>
      <c r="E4521" t="s">
        <v>81</v>
      </c>
      <c r="F4521" t="s">
        <v>82</v>
      </c>
      <c r="G4521" t="s">
        <v>83</v>
      </c>
      <c r="H4521" t="s">
        <v>4803</v>
      </c>
      <c r="I4521">
        <v>2020</v>
      </c>
      <c r="K4521" s="6">
        <v>44196</v>
      </c>
      <c r="L4521">
        <v>29</v>
      </c>
      <c r="N4521" t="s">
        <v>581</v>
      </c>
      <c r="O4521" s="8">
        <v>3.67</v>
      </c>
      <c r="P4521" s="8">
        <v>3.5</v>
      </c>
      <c r="Q4521" s="8">
        <v>3.41</v>
      </c>
      <c r="R4521" s="8">
        <v>3.78</v>
      </c>
      <c r="S4521" s="8">
        <v>3</v>
      </c>
      <c r="T4521" s="8">
        <v>7.04</v>
      </c>
      <c r="U4521" s="8">
        <v>0.7</v>
      </c>
      <c r="V4521" s="9">
        <v>30</v>
      </c>
      <c r="W4521" s="8">
        <v>0.36999999999999966</v>
      </c>
      <c r="X4521" s="8">
        <v>4.04</v>
      </c>
      <c r="Y4521" s="8">
        <v>0.16999999999999993</v>
      </c>
      <c r="Z4521" s="8">
        <v>0</v>
      </c>
      <c r="AA4521">
        <v>-3.0000000000000693E-2</v>
      </c>
      <c r="AF4521" t="s">
        <v>4804</v>
      </c>
      <c r="AG4521" t="s">
        <v>87</v>
      </c>
      <c r="AH4521" t="s">
        <v>88</v>
      </c>
      <c r="AI4521" t="s">
        <v>359</v>
      </c>
      <c r="AJ4521" s="7">
        <v>44196</v>
      </c>
      <c r="AK4521" t="s">
        <v>5080</v>
      </c>
      <c r="AL4521" t="s">
        <v>91</v>
      </c>
      <c r="AM4521" t="s">
        <v>4805</v>
      </c>
      <c r="AN4521" t="s">
        <v>5083</v>
      </c>
      <c r="AO4521" t="str">
        <f>TEXT(A4521,"yyyy-mm-dd")</f>
        <v>2018-07-31</v>
      </c>
    </row>
    <row r="4522" spans="1:41">
      <c r="A4522" s="6" t="s">
        <v>5079</v>
      </c>
      <c r="B4522">
        <v>2018</v>
      </c>
      <c r="C4522">
        <v>7</v>
      </c>
      <c r="E4522" t="s">
        <v>392</v>
      </c>
      <c r="F4522" t="s">
        <v>82</v>
      </c>
      <c r="G4522" t="s">
        <v>83</v>
      </c>
      <c r="H4522" t="s">
        <v>4803</v>
      </c>
      <c r="I4522">
        <v>2020</v>
      </c>
      <c r="K4522" s="6">
        <v>44196</v>
      </c>
      <c r="L4522">
        <v>29</v>
      </c>
      <c r="N4522" t="s">
        <v>581</v>
      </c>
      <c r="O4522" s="8">
        <v>3.43</v>
      </c>
      <c r="P4522" s="8">
        <v>3.35</v>
      </c>
      <c r="Q4522" s="8">
        <v>3.2</v>
      </c>
      <c r="R4522" s="8">
        <v>3.51</v>
      </c>
      <c r="S4522" s="8">
        <v>2.04</v>
      </c>
      <c r="T4522" s="8">
        <v>5.81</v>
      </c>
      <c r="U4522" s="8">
        <v>0.61</v>
      </c>
      <c r="V4522" s="9">
        <v>26</v>
      </c>
      <c r="W4522" s="8">
        <v>0.30999999999999961</v>
      </c>
      <c r="X4522" s="8">
        <v>3.7699999999999996</v>
      </c>
      <c r="Y4522" s="8">
        <v>8.0000000000000071E-2</v>
      </c>
      <c r="Z4522" s="8">
        <v>5.0000000000000266E-2</v>
      </c>
      <c r="AA4522">
        <v>-6.0000000000000497E-2</v>
      </c>
      <c r="AF4522" t="s">
        <v>4804</v>
      </c>
      <c r="AG4522" t="s">
        <v>87</v>
      </c>
      <c r="AH4522" t="s">
        <v>88</v>
      </c>
      <c r="AI4522" t="s">
        <v>359</v>
      </c>
      <c r="AJ4522" s="7">
        <v>44196</v>
      </c>
      <c r="AK4522" t="s">
        <v>5080</v>
      </c>
      <c r="AL4522" t="s">
        <v>393</v>
      </c>
      <c r="AM4522" t="s">
        <v>4805</v>
      </c>
      <c r="AN4522" t="s">
        <v>5086</v>
      </c>
      <c r="AO4522" t="str">
        <f>TEXT(A4522,"yyyy-mm-dd")</f>
        <v>2018-07-31</v>
      </c>
    </row>
    <row r="4523" spans="1:41">
      <c r="A4523" s="6" t="s">
        <v>5079</v>
      </c>
      <c r="B4523">
        <v>2018</v>
      </c>
      <c r="C4523">
        <v>7</v>
      </c>
      <c r="E4523" t="s">
        <v>81</v>
      </c>
      <c r="F4523" t="s">
        <v>82</v>
      </c>
      <c r="G4523" t="s">
        <v>83</v>
      </c>
      <c r="H4523" t="s">
        <v>4360</v>
      </c>
      <c r="I4523">
        <v>2019</v>
      </c>
      <c r="K4523" s="6">
        <v>43830</v>
      </c>
      <c r="L4523">
        <v>17</v>
      </c>
      <c r="N4523" t="s">
        <v>214</v>
      </c>
      <c r="O4523" s="8">
        <v>3.63</v>
      </c>
      <c r="P4523" s="8">
        <v>3.6</v>
      </c>
      <c r="Q4523" s="8">
        <v>3.45</v>
      </c>
      <c r="R4523" s="8">
        <v>3.71</v>
      </c>
      <c r="S4523" s="8">
        <v>3</v>
      </c>
      <c r="T4523" s="8">
        <v>4.9800000000000004</v>
      </c>
      <c r="U4523" s="8">
        <v>0.36</v>
      </c>
      <c r="V4523" s="9">
        <v>34</v>
      </c>
      <c r="W4523" s="8">
        <v>0.25999999999999979</v>
      </c>
      <c r="X4523" s="8">
        <v>1.9800000000000004</v>
      </c>
      <c r="Y4523" s="8">
        <v>2.9999999999999805E-2</v>
      </c>
      <c r="Z4523" s="8">
        <v>4.0000000000000036E-2</v>
      </c>
      <c r="AA4523">
        <v>9.9999999999997868E-3</v>
      </c>
      <c r="AF4523" t="s">
        <v>4361</v>
      </c>
      <c r="AG4523" t="s">
        <v>87</v>
      </c>
      <c r="AH4523" t="s">
        <v>88</v>
      </c>
      <c r="AI4523" t="s">
        <v>97</v>
      </c>
      <c r="AJ4523" s="7">
        <v>43830</v>
      </c>
      <c r="AK4523" t="s">
        <v>5080</v>
      </c>
      <c r="AL4523" t="s">
        <v>91</v>
      </c>
      <c r="AM4523" t="s">
        <v>4362</v>
      </c>
      <c r="AN4523" t="s">
        <v>5082</v>
      </c>
      <c r="AO4523" t="str">
        <f>TEXT(A4523,"yyyy-mm-dd")</f>
        <v>2018-07-31</v>
      </c>
    </row>
    <row r="4524" spans="1:41">
      <c r="A4524" s="6" t="s">
        <v>5079</v>
      </c>
      <c r="B4524">
        <v>2018</v>
      </c>
      <c r="C4524">
        <v>7</v>
      </c>
      <c r="E4524" t="s">
        <v>392</v>
      </c>
      <c r="F4524" t="s">
        <v>82</v>
      </c>
      <c r="G4524" t="s">
        <v>83</v>
      </c>
      <c r="H4524" t="s">
        <v>4360</v>
      </c>
      <c r="I4524">
        <v>2019</v>
      </c>
      <c r="K4524" s="6">
        <v>43830</v>
      </c>
      <c r="L4524">
        <v>17</v>
      </c>
      <c r="N4524" t="s">
        <v>214</v>
      </c>
      <c r="O4524" s="8">
        <v>3.44</v>
      </c>
      <c r="P4524" s="8">
        <v>3.44</v>
      </c>
      <c r="Q4524" s="8">
        <v>3.3</v>
      </c>
      <c r="R4524" s="8">
        <v>3.51</v>
      </c>
      <c r="S4524" s="8">
        <v>2.72</v>
      </c>
      <c r="T4524" s="8">
        <v>4.25</v>
      </c>
      <c r="U4524" s="8">
        <v>0.28999999999999998</v>
      </c>
      <c r="V4524" s="9">
        <v>30</v>
      </c>
      <c r="W4524" s="8">
        <v>0.20999999999999996</v>
      </c>
      <c r="X4524" s="8">
        <v>1.5299999999999998</v>
      </c>
      <c r="Y4524" s="8">
        <v>0</v>
      </c>
      <c r="Z4524" s="8">
        <v>4.9999999999999822E-2</v>
      </c>
      <c r="AA4524">
        <v>-4.9999999999999822E-2</v>
      </c>
      <c r="AF4524" t="s">
        <v>4361</v>
      </c>
      <c r="AG4524" t="s">
        <v>87</v>
      </c>
      <c r="AH4524" t="s">
        <v>88</v>
      </c>
      <c r="AI4524" t="s">
        <v>97</v>
      </c>
      <c r="AJ4524" s="7">
        <v>43830</v>
      </c>
      <c r="AK4524" t="s">
        <v>5080</v>
      </c>
      <c r="AL4524" t="s">
        <v>393</v>
      </c>
      <c r="AM4524" t="s">
        <v>4362</v>
      </c>
      <c r="AN4524" t="s">
        <v>5085</v>
      </c>
      <c r="AO4524" t="str">
        <f>TEXT(A4524,"yyyy-mm-dd")</f>
        <v>2018-07-31</v>
      </c>
    </row>
    <row r="4525" spans="1:41">
      <c r="A4525" s="6" t="s">
        <v>5079</v>
      </c>
      <c r="B4525">
        <v>2018</v>
      </c>
      <c r="C4525">
        <v>7</v>
      </c>
      <c r="E4525" t="s">
        <v>81</v>
      </c>
      <c r="F4525" t="s">
        <v>82</v>
      </c>
      <c r="G4525" t="s">
        <v>83</v>
      </c>
      <c r="H4525" t="s">
        <v>3889</v>
      </c>
      <c r="I4525">
        <v>2018</v>
      </c>
      <c r="K4525" s="6">
        <v>43465</v>
      </c>
      <c r="L4525">
        <v>5</v>
      </c>
      <c r="N4525" t="s">
        <v>211</v>
      </c>
      <c r="O4525" s="8">
        <v>4.2300000000000004</v>
      </c>
      <c r="P4525" s="8">
        <v>4.25</v>
      </c>
      <c r="Q4525" s="8">
        <v>4.08</v>
      </c>
      <c r="R4525" s="8">
        <v>4.3600000000000003</v>
      </c>
      <c r="S4525" s="8">
        <v>3.63</v>
      </c>
      <c r="T4525" s="8">
        <v>4.99</v>
      </c>
      <c r="U4525" s="8">
        <v>0.28000000000000003</v>
      </c>
      <c r="V4525" s="9">
        <v>34</v>
      </c>
      <c r="W4525" s="8">
        <v>0.28000000000000025</v>
      </c>
      <c r="X4525" s="8">
        <v>1.3600000000000003</v>
      </c>
      <c r="Y4525" s="8">
        <v>-1.9999999999999574E-2</v>
      </c>
      <c r="Z4525" s="8">
        <v>0.25</v>
      </c>
      <c r="AA4525">
        <v>2.0000000000000018E-2</v>
      </c>
      <c r="AF4525" t="s">
        <v>3890</v>
      </c>
      <c r="AG4525" t="s">
        <v>87</v>
      </c>
      <c r="AH4525" t="s">
        <v>88</v>
      </c>
      <c r="AI4525" t="s">
        <v>89</v>
      </c>
      <c r="AJ4525" s="7">
        <v>43465</v>
      </c>
      <c r="AK4525" t="s">
        <v>5080</v>
      </c>
      <c r="AL4525" t="s">
        <v>91</v>
      </c>
      <c r="AM4525" t="s">
        <v>3891</v>
      </c>
      <c r="AN4525" t="s">
        <v>5081</v>
      </c>
      <c r="AO4525" t="str">
        <f>TEXT(A4525,"yyyy-mm-dd")</f>
        <v>2018-07-31</v>
      </c>
    </row>
    <row r="4526" spans="1:41">
      <c r="A4526" s="6" t="s">
        <v>5079</v>
      </c>
      <c r="B4526">
        <v>2018</v>
      </c>
      <c r="C4526">
        <v>7</v>
      </c>
      <c r="E4526" t="s">
        <v>392</v>
      </c>
      <c r="F4526" t="s">
        <v>82</v>
      </c>
      <c r="G4526" t="s">
        <v>83</v>
      </c>
      <c r="H4526" t="s">
        <v>3889</v>
      </c>
      <c r="I4526">
        <v>2018</v>
      </c>
      <c r="K4526" s="6">
        <v>43465</v>
      </c>
      <c r="L4526">
        <v>5</v>
      </c>
      <c r="N4526" t="s">
        <v>211</v>
      </c>
      <c r="O4526" s="8">
        <v>3.63</v>
      </c>
      <c r="P4526" s="8">
        <v>3.6</v>
      </c>
      <c r="Q4526" s="8">
        <v>3.49</v>
      </c>
      <c r="R4526" s="8">
        <v>3.73</v>
      </c>
      <c r="S4526" s="8">
        <v>3.3</v>
      </c>
      <c r="T4526" s="8">
        <v>4.38</v>
      </c>
      <c r="U4526" s="8">
        <v>0.23</v>
      </c>
      <c r="V4526" s="9">
        <v>31</v>
      </c>
      <c r="W4526" s="8">
        <v>0.23999999999999977</v>
      </c>
      <c r="X4526" s="8">
        <v>1.08</v>
      </c>
      <c r="Y4526" s="8">
        <v>2.9999999999999805E-2</v>
      </c>
      <c r="Z4526" s="8">
        <v>-9.9999999999997868E-3</v>
      </c>
      <c r="AA4526">
        <v>-0.11000000000000032</v>
      </c>
      <c r="AF4526" t="s">
        <v>3890</v>
      </c>
      <c r="AG4526" t="s">
        <v>87</v>
      </c>
      <c r="AH4526" t="s">
        <v>88</v>
      </c>
      <c r="AI4526" t="s">
        <v>89</v>
      </c>
      <c r="AJ4526" s="7">
        <v>43465</v>
      </c>
      <c r="AK4526" t="s">
        <v>5080</v>
      </c>
      <c r="AL4526" t="s">
        <v>393</v>
      </c>
      <c r="AM4526" t="s">
        <v>3891</v>
      </c>
      <c r="AN4526" t="s">
        <v>5084</v>
      </c>
      <c r="AO4526" t="str">
        <f>TEXT(A4526,"yyyy-mm-dd")</f>
        <v>2018-07-31</v>
      </c>
    </row>
    <row r="4527" spans="1:41">
      <c r="A4527" s="6" t="s">
        <v>5079</v>
      </c>
      <c r="B4527">
        <v>2018</v>
      </c>
      <c r="C4527">
        <v>7</v>
      </c>
      <c r="E4527" t="s">
        <v>81</v>
      </c>
      <c r="F4527" t="s">
        <v>82</v>
      </c>
      <c r="G4527" t="s">
        <v>774</v>
      </c>
      <c r="H4527" t="s">
        <v>775</v>
      </c>
      <c r="K4527" s="6"/>
      <c r="O4527" s="8">
        <v>3.65</v>
      </c>
      <c r="P4527" s="8">
        <v>3.5</v>
      </c>
      <c r="Q4527" s="8">
        <v>3.4</v>
      </c>
      <c r="R4527" s="8">
        <v>3.7</v>
      </c>
      <c r="S4527" s="8">
        <v>3</v>
      </c>
      <c r="T4527" s="8">
        <v>6.8</v>
      </c>
      <c r="U4527" s="8">
        <v>0.66</v>
      </c>
      <c r="V4527" s="9">
        <v>29</v>
      </c>
      <c r="W4527" s="8">
        <v>0.30000000000000027</v>
      </c>
      <c r="X4527" s="8">
        <v>3.8</v>
      </c>
      <c r="Y4527" s="8">
        <v>0.14999999999999991</v>
      </c>
      <c r="Z4527" s="8">
        <v>0</v>
      </c>
      <c r="AA4527">
        <v>-0.10000000000000009</v>
      </c>
      <c r="AF4527" t="s">
        <v>776</v>
      </c>
      <c r="AG4527" t="s">
        <v>777</v>
      </c>
      <c r="AH4527" t="s">
        <v>778</v>
      </c>
      <c r="AI4527" t="s">
        <v>779</v>
      </c>
      <c r="AJ4527" s="7"/>
      <c r="AK4527" t="s">
        <v>5080</v>
      </c>
      <c r="AL4527" t="s">
        <v>91</v>
      </c>
      <c r="AM4527" t="s">
        <v>775</v>
      </c>
      <c r="AN4527" t="s">
        <v>5103</v>
      </c>
      <c r="AO4527" t="str">
        <f>TEXT(A4527,"yyyy-mm-dd")</f>
        <v>2018-07-31</v>
      </c>
    </row>
    <row r="4528" spans="1:41">
      <c r="A4528" s="6" t="s">
        <v>5079</v>
      </c>
      <c r="B4528">
        <v>2018</v>
      </c>
      <c r="C4528">
        <v>7</v>
      </c>
      <c r="E4528" t="s">
        <v>81</v>
      </c>
      <c r="F4528" t="s">
        <v>82</v>
      </c>
      <c r="G4528" t="s">
        <v>774</v>
      </c>
      <c r="H4528" t="s">
        <v>1536</v>
      </c>
      <c r="K4528" s="6"/>
      <c r="O4528" s="8">
        <v>3.66</v>
      </c>
      <c r="P4528" s="8">
        <v>3.5</v>
      </c>
      <c r="Q4528" s="8">
        <v>3.4</v>
      </c>
      <c r="R4528" s="8">
        <v>3.6</v>
      </c>
      <c r="S4528" s="8">
        <v>3</v>
      </c>
      <c r="T4528" s="8">
        <v>8.1999999999999993</v>
      </c>
      <c r="U4528" s="8">
        <v>0.92</v>
      </c>
      <c r="V4528" s="9">
        <v>28</v>
      </c>
      <c r="W4528" s="8">
        <v>0.20000000000000018</v>
      </c>
      <c r="X4528" s="8">
        <v>5.1999999999999993</v>
      </c>
      <c r="Y4528" s="8">
        <v>0.16000000000000014</v>
      </c>
      <c r="Z4528" s="8">
        <v>0</v>
      </c>
      <c r="AA4528">
        <v>-4.9999999999999822E-2</v>
      </c>
      <c r="AF4528" t="s">
        <v>1537</v>
      </c>
      <c r="AG4528" t="s">
        <v>777</v>
      </c>
      <c r="AH4528" t="s">
        <v>778</v>
      </c>
      <c r="AI4528" t="s">
        <v>1538</v>
      </c>
      <c r="AJ4528" s="7"/>
      <c r="AK4528" t="s">
        <v>5080</v>
      </c>
      <c r="AL4528" t="s">
        <v>91</v>
      </c>
      <c r="AM4528" t="s">
        <v>1536</v>
      </c>
      <c r="AN4528" t="s">
        <v>5104</v>
      </c>
      <c r="AO4528" t="str">
        <f>TEXT(A4528,"yyyy-mm-dd")</f>
        <v>2018-07-31</v>
      </c>
    </row>
    <row r="4529" spans="1:41">
      <c r="A4529" s="6" t="s">
        <v>5079</v>
      </c>
      <c r="B4529">
        <v>2018</v>
      </c>
      <c r="C4529">
        <v>7</v>
      </c>
      <c r="E4529" t="s">
        <v>392</v>
      </c>
      <c r="F4529" t="s">
        <v>82</v>
      </c>
      <c r="G4529" t="s">
        <v>774</v>
      </c>
      <c r="H4529" t="s">
        <v>775</v>
      </c>
      <c r="K4529" s="6"/>
      <c r="O4529" s="8">
        <v>3.46</v>
      </c>
      <c r="P4529" s="8">
        <v>3.3</v>
      </c>
      <c r="Q4529" s="8">
        <v>3.2</v>
      </c>
      <c r="R4529" s="8">
        <v>3.5</v>
      </c>
      <c r="S4529" s="8">
        <v>2.91</v>
      </c>
      <c r="T4529" s="8">
        <v>5.68</v>
      </c>
      <c r="U4529" s="8">
        <v>0.53</v>
      </c>
      <c r="V4529" s="9">
        <v>25</v>
      </c>
      <c r="W4529" s="8">
        <v>0.29999999999999982</v>
      </c>
      <c r="X4529" s="8">
        <v>2.7699999999999996</v>
      </c>
      <c r="Y4529" s="8">
        <v>0.16000000000000014</v>
      </c>
      <c r="Z4529" s="8">
        <v>2.9999999999999805E-2</v>
      </c>
      <c r="AA4529">
        <v>0.10000000000000009</v>
      </c>
      <c r="AF4529" t="s">
        <v>776</v>
      </c>
      <c r="AG4529" t="s">
        <v>777</v>
      </c>
      <c r="AH4529" t="s">
        <v>778</v>
      </c>
      <c r="AI4529" t="s">
        <v>779</v>
      </c>
      <c r="AJ4529" s="7"/>
      <c r="AK4529" t="s">
        <v>5080</v>
      </c>
      <c r="AL4529" t="s">
        <v>393</v>
      </c>
      <c r="AM4529" t="s">
        <v>775</v>
      </c>
      <c r="AN4529" t="s">
        <v>5105</v>
      </c>
      <c r="AO4529" t="str">
        <f>TEXT(A4529,"yyyy-mm-dd")</f>
        <v>2018-07-31</v>
      </c>
    </row>
    <row r="4530" spans="1:41">
      <c r="A4530" s="6" t="s">
        <v>5079</v>
      </c>
      <c r="B4530">
        <v>2018</v>
      </c>
      <c r="C4530">
        <v>7</v>
      </c>
      <c r="E4530" t="s">
        <v>392</v>
      </c>
      <c r="F4530" t="s">
        <v>82</v>
      </c>
      <c r="G4530" t="s">
        <v>774</v>
      </c>
      <c r="H4530" t="s">
        <v>1536</v>
      </c>
      <c r="K4530" s="6"/>
      <c r="O4530" s="8">
        <v>3.47</v>
      </c>
      <c r="P4530" s="8">
        <v>3.35</v>
      </c>
      <c r="Q4530" s="8">
        <v>3.2</v>
      </c>
      <c r="R4530" s="8">
        <v>3.5</v>
      </c>
      <c r="S4530" s="8">
        <v>2.39</v>
      </c>
      <c r="T4530" s="8">
        <v>6.79</v>
      </c>
      <c r="U4530" s="8">
        <v>0.79</v>
      </c>
      <c r="V4530" s="9">
        <v>23</v>
      </c>
      <c r="W4530" s="8">
        <v>0.29999999999999982</v>
      </c>
      <c r="X4530" s="8">
        <v>4.4000000000000004</v>
      </c>
      <c r="Y4530" s="8">
        <v>0.12000000000000011</v>
      </c>
      <c r="Z4530" s="8">
        <v>5.0000000000000266E-2</v>
      </c>
      <c r="AA4530">
        <v>0</v>
      </c>
      <c r="AF4530" t="s">
        <v>1537</v>
      </c>
      <c r="AG4530" t="s">
        <v>777</v>
      </c>
      <c r="AH4530" t="s">
        <v>778</v>
      </c>
      <c r="AI4530" t="s">
        <v>1538</v>
      </c>
      <c r="AJ4530" s="7"/>
      <c r="AK4530" t="s">
        <v>5080</v>
      </c>
      <c r="AL4530" t="s">
        <v>393</v>
      </c>
      <c r="AM4530" t="s">
        <v>1536</v>
      </c>
      <c r="AN4530" t="s">
        <v>5106</v>
      </c>
      <c r="AO4530" t="str">
        <f>TEXT(A4530,"yyyy-mm-dd")</f>
        <v>2018-07-31</v>
      </c>
    </row>
    <row r="4531" spans="1:41">
      <c r="A4531" s="6" t="s">
        <v>5079</v>
      </c>
      <c r="B4531">
        <v>2018</v>
      </c>
      <c r="C4531">
        <v>7</v>
      </c>
      <c r="E4531" t="s">
        <v>112</v>
      </c>
      <c r="F4531" t="s">
        <v>113</v>
      </c>
      <c r="G4531" t="s">
        <v>83</v>
      </c>
      <c r="H4531" t="s">
        <v>4803</v>
      </c>
      <c r="I4531">
        <v>2020</v>
      </c>
      <c r="K4531" s="6">
        <v>44196</v>
      </c>
      <c r="L4531">
        <v>29</v>
      </c>
      <c r="N4531" t="s">
        <v>581</v>
      </c>
      <c r="O4531" s="8">
        <v>6.83</v>
      </c>
      <c r="P4531" s="8">
        <v>6.68</v>
      </c>
      <c r="Q4531" s="8">
        <v>6.14</v>
      </c>
      <c r="R4531" s="8">
        <v>7.36</v>
      </c>
      <c r="S4531" s="8">
        <v>4.97</v>
      </c>
      <c r="T4531" s="8">
        <v>9.5</v>
      </c>
      <c r="U4531" s="8">
        <v>1.01</v>
      </c>
      <c r="V4531" s="9">
        <v>22</v>
      </c>
      <c r="W4531" s="8">
        <v>1.2200000000000006</v>
      </c>
      <c r="X4531" s="8">
        <v>4.53</v>
      </c>
      <c r="Y4531" s="8">
        <v>0.15000000000000036</v>
      </c>
      <c r="Z4531" s="8">
        <v>-0.32000000000000028</v>
      </c>
      <c r="AA4531">
        <v>-0.12999999999999901</v>
      </c>
      <c r="AF4531" t="s">
        <v>4844</v>
      </c>
      <c r="AG4531" t="s">
        <v>115</v>
      </c>
      <c r="AH4531" t="s">
        <v>116</v>
      </c>
      <c r="AI4531" t="s">
        <v>359</v>
      </c>
      <c r="AJ4531" s="7">
        <v>44196</v>
      </c>
      <c r="AK4531" t="s">
        <v>5080</v>
      </c>
      <c r="AL4531" t="s">
        <v>118</v>
      </c>
      <c r="AM4531" t="s">
        <v>4805</v>
      </c>
      <c r="AN4531" t="s">
        <v>5110</v>
      </c>
      <c r="AO4531" t="str">
        <f>TEXT(A4531,"yyyy-mm-dd")</f>
        <v>2018-07-31</v>
      </c>
    </row>
    <row r="4532" spans="1:41">
      <c r="A4532" s="6" t="s">
        <v>5079</v>
      </c>
      <c r="B4532">
        <v>2018</v>
      </c>
      <c r="C4532">
        <v>7</v>
      </c>
      <c r="E4532" t="s">
        <v>2881</v>
      </c>
      <c r="F4532" t="s">
        <v>113</v>
      </c>
      <c r="G4532" t="s">
        <v>83</v>
      </c>
      <c r="H4532" t="s">
        <v>4803</v>
      </c>
      <c r="I4532">
        <v>2020</v>
      </c>
      <c r="K4532" s="6">
        <v>44196</v>
      </c>
      <c r="L4532">
        <v>29</v>
      </c>
      <c r="N4532" t="s">
        <v>581</v>
      </c>
      <c r="O4532" s="8">
        <v>7.75</v>
      </c>
      <c r="P4532" s="8">
        <v>7.59</v>
      </c>
      <c r="Q4532" s="8">
        <v>7.12</v>
      </c>
      <c r="R4532" s="8">
        <v>7.84</v>
      </c>
      <c r="S4532" s="8">
        <v>5.6</v>
      </c>
      <c r="T4532" s="8">
        <v>10.28</v>
      </c>
      <c r="U4532" s="8">
        <v>1.1499999999999999</v>
      </c>
      <c r="V4532" s="9">
        <v>18</v>
      </c>
      <c r="W4532" s="8">
        <v>0.71999999999999975</v>
      </c>
      <c r="X4532" s="8">
        <v>4.68</v>
      </c>
      <c r="Y4532" s="8">
        <v>0.16000000000000014</v>
      </c>
      <c r="Z4532" s="8">
        <v>8.9999999999999858E-2</v>
      </c>
      <c r="AA4532">
        <v>9.9999999999999645E-2</v>
      </c>
      <c r="AF4532" t="s">
        <v>4849</v>
      </c>
      <c r="AG4532" t="s">
        <v>2883</v>
      </c>
      <c r="AH4532" t="s">
        <v>2884</v>
      </c>
      <c r="AI4532" t="s">
        <v>359</v>
      </c>
      <c r="AJ4532" s="7">
        <v>44196</v>
      </c>
      <c r="AK4532" t="s">
        <v>5080</v>
      </c>
      <c r="AL4532" t="s">
        <v>2885</v>
      </c>
      <c r="AM4532" t="s">
        <v>4805</v>
      </c>
      <c r="AN4532" t="s">
        <v>5113</v>
      </c>
      <c r="AO4532" t="str">
        <f>TEXT(A4532,"yyyy-mm-dd")</f>
        <v>2018-07-31</v>
      </c>
    </row>
    <row r="4533" spans="1:41">
      <c r="A4533" s="6" t="s">
        <v>5079</v>
      </c>
      <c r="B4533">
        <v>2018</v>
      </c>
      <c r="C4533">
        <v>7</v>
      </c>
      <c r="E4533" t="s">
        <v>112</v>
      </c>
      <c r="F4533" t="s">
        <v>113</v>
      </c>
      <c r="G4533" t="s">
        <v>83</v>
      </c>
      <c r="H4533" t="s">
        <v>4360</v>
      </c>
      <c r="I4533">
        <v>2019</v>
      </c>
      <c r="K4533" s="6">
        <v>43830</v>
      </c>
      <c r="L4533">
        <v>17</v>
      </c>
      <c r="N4533" t="s">
        <v>214</v>
      </c>
      <c r="O4533" s="8">
        <v>7.28</v>
      </c>
      <c r="P4533" s="8">
        <v>7.14</v>
      </c>
      <c r="Q4533" s="8">
        <v>6.8</v>
      </c>
      <c r="R4533" s="8">
        <v>7.76</v>
      </c>
      <c r="S4533" s="8">
        <v>6.14</v>
      </c>
      <c r="T4533" s="8">
        <v>9</v>
      </c>
      <c r="U4533" s="8">
        <v>0.68</v>
      </c>
      <c r="V4533" s="9">
        <v>24</v>
      </c>
      <c r="W4533" s="8">
        <v>0.96</v>
      </c>
      <c r="X4533" s="8">
        <v>2.8600000000000003</v>
      </c>
      <c r="Y4533" s="8">
        <v>0.14000000000000057</v>
      </c>
      <c r="Z4533" s="8">
        <v>-6.0000000000000497E-2</v>
      </c>
      <c r="AA4533">
        <v>4.9999999999999822E-2</v>
      </c>
      <c r="AF4533" t="s">
        <v>4401</v>
      </c>
      <c r="AG4533" t="s">
        <v>115</v>
      </c>
      <c r="AH4533" t="s">
        <v>116</v>
      </c>
      <c r="AI4533" t="s">
        <v>230</v>
      </c>
      <c r="AJ4533" s="7">
        <v>43830</v>
      </c>
      <c r="AK4533" t="s">
        <v>5080</v>
      </c>
      <c r="AL4533" t="s">
        <v>118</v>
      </c>
      <c r="AM4533" t="s">
        <v>4362</v>
      </c>
      <c r="AN4533" t="s">
        <v>5109</v>
      </c>
      <c r="AO4533" t="str">
        <f>TEXT(A4533,"yyyy-mm-dd")</f>
        <v>2018-07-31</v>
      </c>
    </row>
    <row r="4534" spans="1:41">
      <c r="A4534" s="6" t="s">
        <v>5079</v>
      </c>
      <c r="B4534">
        <v>2018</v>
      </c>
      <c r="C4534">
        <v>7</v>
      </c>
      <c r="E4534" t="s">
        <v>2881</v>
      </c>
      <c r="F4534" t="s">
        <v>113</v>
      </c>
      <c r="G4534" t="s">
        <v>83</v>
      </c>
      <c r="H4534" t="s">
        <v>4360</v>
      </c>
      <c r="I4534">
        <v>2019</v>
      </c>
      <c r="K4534" s="6">
        <v>43830</v>
      </c>
      <c r="L4534">
        <v>17</v>
      </c>
      <c r="N4534" t="s">
        <v>214</v>
      </c>
      <c r="O4534" s="8">
        <v>7.9</v>
      </c>
      <c r="P4534" s="8">
        <v>7.85</v>
      </c>
      <c r="Q4534" s="8">
        <v>7.52</v>
      </c>
      <c r="R4534" s="8">
        <v>8</v>
      </c>
      <c r="S4534" s="8">
        <v>6.6</v>
      </c>
      <c r="T4534" s="8">
        <v>9.5</v>
      </c>
      <c r="U4534" s="8">
        <v>0.72</v>
      </c>
      <c r="V4534" s="9">
        <v>19</v>
      </c>
      <c r="W4534" s="8">
        <v>0.48000000000000043</v>
      </c>
      <c r="X4534" s="8">
        <v>2.9000000000000004</v>
      </c>
      <c r="Y4534" s="8">
        <v>5.0000000000000711E-2</v>
      </c>
      <c r="Z4534" s="8">
        <v>0.22999999999999954</v>
      </c>
      <c r="AA4534">
        <v>3.0000000000000249E-2</v>
      </c>
      <c r="AF4534" t="s">
        <v>4406</v>
      </c>
      <c r="AG4534" t="s">
        <v>2883</v>
      </c>
      <c r="AH4534" t="s">
        <v>2884</v>
      </c>
      <c r="AI4534" t="s">
        <v>230</v>
      </c>
      <c r="AJ4534" s="7">
        <v>43830</v>
      </c>
      <c r="AK4534" t="s">
        <v>5080</v>
      </c>
      <c r="AL4534" t="s">
        <v>2885</v>
      </c>
      <c r="AM4534" t="s">
        <v>4362</v>
      </c>
      <c r="AN4534" t="s">
        <v>5112</v>
      </c>
      <c r="AO4534" t="str">
        <f>TEXT(A4534,"yyyy-mm-dd")</f>
        <v>2018-07-31</v>
      </c>
    </row>
    <row r="4535" spans="1:41">
      <c r="A4535" s="6" t="s">
        <v>5079</v>
      </c>
      <c r="B4535">
        <v>2018</v>
      </c>
      <c r="C4535">
        <v>7</v>
      </c>
      <c r="E4535" t="s">
        <v>112</v>
      </c>
      <c r="F4535" t="s">
        <v>113</v>
      </c>
      <c r="G4535" t="s">
        <v>83</v>
      </c>
      <c r="H4535" t="s">
        <v>3889</v>
      </c>
      <c r="I4535">
        <v>2018</v>
      </c>
      <c r="K4535" s="6">
        <v>43465</v>
      </c>
      <c r="L4535">
        <v>5</v>
      </c>
      <c r="N4535" t="s">
        <v>211</v>
      </c>
      <c r="O4535" s="8">
        <v>7.85</v>
      </c>
      <c r="P4535" s="8">
        <v>7.75</v>
      </c>
      <c r="Q4535" s="8">
        <v>7.7</v>
      </c>
      <c r="R4535" s="8">
        <v>8</v>
      </c>
      <c r="S4535" s="8">
        <v>7.5</v>
      </c>
      <c r="T4535" s="8">
        <v>8.4</v>
      </c>
      <c r="U4535" s="8">
        <v>0.22</v>
      </c>
      <c r="V4535" s="9">
        <v>26</v>
      </c>
      <c r="W4535" s="8">
        <v>0.29999999999999982</v>
      </c>
      <c r="X4535" s="8">
        <v>0.90000000000000036</v>
      </c>
      <c r="Y4535" s="8">
        <v>9.9999999999999645E-2</v>
      </c>
      <c r="Z4535" s="8">
        <v>-1.9999999999999574E-2</v>
      </c>
      <c r="AA4535">
        <v>-2.0000000000000462E-2</v>
      </c>
      <c r="AF4535" t="s">
        <v>3929</v>
      </c>
      <c r="AG4535" t="s">
        <v>115</v>
      </c>
      <c r="AH4535" t="s">
        <v>116</v>
      </c>
      <c r="AI4535" t="s">
        <v>117</v>
      </c>
      <c r="AJ4535" s="7">
        <v>43465</v>
      </c>
      <c r="AK4535" t="s">
        <v>5080</v>
      </c>
      <c r="AL4535" t="s">
        <v>118</v>
      </c>
      <c r="AM4535" t="s">
        <v>3891</v>
      </c>
      <c r="AN4535" t="s">
        <v>5108</v>
      </c>
      <c r="AO4535" t="str">
        <f>TEXT(A4535,"yyyy-mm-dd")</f>
        <v>2018-07-31</v>
      </c>
    </row>
    <row r="4536" spans="1:41">
      <c r="A4536" s="6" t="s">
        <v>5079</v>
      </c>
      <c r="B4536">
        <v>2018</v>
      </c>
      <c r="C4536">
        <v>7</v>
      </c>
      <c r="E4536" t="s">
        <v>2881</v>
      </c>
      <c r="F4536" t="s">
        <v>113</v>
      </c>
      <c r="G4536" t="s">
        <v>83</v>
      </c>
      <c r="H4536" t="s">
        <v>3889</v>
      </c>
      <c r="I4536">
        <v>2018</v>
      </c>
      <c r="K4536" s="6">
        <v>43465</v>
      </c>
      <c r="L4536">
        <v>5</v>
      </c>
      <c r="N4536" t="s">
        <v>211</v>
      </c>
      <c r="O4536" s="8">
        <v>7.99</v>
      </c>
      <c r="P4536" s="8">
        <v>7.89</v>
      </c>
      <c r="Q4536" s="8">
        <v>7.75</v>
      </c>
      <c r="R4536" s="8">
        <v>8.15</v>
      </c>
      <c r="S4536" s="8">
        <v>7.6</v>
      </c>
      <c r="T4536" s="8">
        <v>8.5500000000000007</v>
      </c>
      <c r="U4536" s="8">
        <v>0.28999999999999998</v>
      </c>
      <c r="V4536" s="9">
        <v>21</v>
      </c>
      <c r="W4536" s="8">
        <v>0.40000000000000036</v>
      </c>
      <c r="X4536" s="8">
        <v>0.95000000000000107</v>
      </c>
      <c r="Y4536" s="8">
        <v>0.10000000000000053</v>
      </c>
      <c r="Z4536" s="8">
        <v>-4.0000000000000036E-2</v>
      </c>
      <c r="AA4536">
        <v>-9.9999999999998757E-2</v>
      </c>
      <c r="AF4536" t="s">
        <v>3934</v>
      </c>
      <c r="AG4536" t="s">
        <v>2883</v>
      </c>
      <c r="AH4536" t="s">
        <v>2884</v>
      </c>
      <c r="AI4536" t="s">
        <v>117</v>
      </c>
      <c r="AJ4536" s="7">
        <v>43465</v>
      </c>
      <c r="AK4536" t="s">
        <v>5080</v>
      </c>
      <c r="AL4536" t="s">
        <v>2885</v>
      </c>
      <c r="AM4536" t="s">
        <v>3891</v>
      </c>
      <c r="AN4536" t="s">
        <v>5111</v>
      </c>
      <c r="AO4536" t="str">
        <f>TEXT(A4536,"yyyy-mm-dd")</f>
        <v>2018-07-31</v>
      </c>
    </row>
    <row r="4537" spans="1:41">
      <c r="A4537" s="6" t="s">
        <v>5114</v>
      </c>
      <c r="B4537">
        <v>2018</v>
      </c>
      <c r="C4537">
        <v>8</v>
      </c>
      <c r="E4537" t="s">
        <v>1907</v>
      </c>
      <c r="F4537" t="s">
        <v>1908</v>
      </c>
      <c r="G4537" t="s">
        <v>102</v>
      </c>
      <c r="H4537" t="s">
        <v>5063</v>
      </c>
      <c r="I4537">
        <v>2020</v>
      </c>
      <c r="J4537">
        <v>3</v>
      </c>
      <c r="K4537" s="6">
        <v>44104</v>
      </c>
      <c r="L4537">
        <v>25</v>
      </c>
      <c r="M4537">
        <v>8</v>
      </c>
      <c r="N4537" t="s">
        <v>357</v>
      </c>
      <c r="O4537" s="8">
        <v>7.07</v>
      </c>
      <c r="P4537" s="8">
        <v>6.75</v>
      </c>
      <c r="Q4537" s="8">
        <v>6.5</v>
      </c>
      <c r="R4537" s="8">
        <v>7.5</v>
      </c>
      <c r="S4537" s="8">
        <v>6</v>
      </c>
      <c r="T4537" s="8">
        <v>9.5</v>
      </c>
      <c r="U4537" s="8">
        <v>0.88</v>
      </c>
      <c r="V4537" s="9">
        <v>21</v>
      </c>
      <c r="W4537" s="8">
        <v>1</v>
      </c>
      <c r="X4537" s="8">
        <v>3.5</v>
      </c>
      <c r="Y4537" s="8">
        <v>0.32000000000000028</v>
      </c>
      <c r="Z4537" s="8">
        <v>0</v>
      </c>
      <c r="AA4537">
        <v>-9.9999999999999645E-2</v>
      </c>
      <c r="AF4537" t="s">
        <v>5064</v>
      </c>
      <c r="AG4537" t="s">
        <v>1910</v>
      </c>
      <c r="AH4537" t="s">
        <v>1911</v>
      </c>
      <c r="AI4537" t="s">
        <v>1971</v>
      </c>
      <c r="AJ4537" s="7">
        <v>44104</v>
      </c>
      <c r="AK4537" t="s">
        <v>5115</v>
      </c>
      <c r="AL4537" t="s">
        <v>1908</v>
      </c>
      <c r="AM4537" t="s">
        <v>5066</v>
      </c>
      <c r="AN4537" t="s">
        <v>5136</v>
      </c>
      <c r="AO4537" t="str">
        <f>TEXT(A4537,"yyyy-mm-dd")</f>
        <v>2018-08-31</v>
      </c>
    </row>
    <row r="4538" spans="1:41">
      <c r="A4538" s="6" t="s">
        <v>5114</v>
      </c>
      <c r="B4538">
        <v>2018</v>
      </c>
      <c r="C4538">
        <v>8</v>
      </c>
      <c r="E4538" t="s">
        <v>1907</v>
      </c>
      <c r="F4538" t="s">
        <v>1908</v>
      </c>
      <c r="G4538" t="s">
        <v>102</v>
      </c>
      <c r="H4538" t="s">
        <v>4988</v>
      </c>
      <c r="I4538">
        <v>2020</v>
      </c>
      <c r="J4538">
        <v>2</v>
      </c>
      <c r="K4538" s="6">
        <v>44012</v>
      </c>
      <c r="L4538">
        <v>22</v>
      </c>
      <c r="M4538">
        <v>7</v>
      </c>
      <c r="N4538" t="s">
        <v>167</v>
      </c>
      <c r="O4538" s="8">
        <v>7.13</v>
      </c>
      <c r="P4538" s="8">
        <v>6.75</v>
      </c>
      <c r="Q4538" s="8">
        <v>6.5</v>
      </c>
      <c r="R4538" s="8">
        <v>7.5</v>
      </c>
      <c r="S4538" s="8">
        <v>6.25</v>
      </c>
      <c r="T4538" s="8">
        <v>9.25</v>
      </c>
      <c r="U4538" s="8">
        <v>0.77</v>
      </c>
      <c r="V4538" s="9">
        <v>21</v>
      </c>
      <c r="W4538" s="8">
        <v>1</v>
      </c>
      <c r="X4538" s="8">
        <v>3</v>
      </c>
      <c r="Y4538" s="8">
        <v>0.37999999999999989</v>
      </c>
      <c r="Z4538" s="8">
        <v>0</v>
      </c>
      <c r="AA4538">
        <v>0.12000000000000011</v>
      </c>
      <c r="AF4538" t="s">
        <v>4989</v>
      </c>
      <c r="AG4538" t="s">
        <v>1910</v>
      </c>
      <c r="AH4538" t="s">
        <v>1911</v>
      </c>
      <c r="AI4538" t="s">
        <v>1944</v>
      </c>
      <c r="AJ4538" s="7">
        <v>44012</v>
      </c>
      <c r="AK4538" t="s">
        <v>5115</v>
      </c>
      <c r="AL4538" t="s">
        <v>1908</v>
      </c>
      <c r="AM4538" t="s">
        <v>4990</v>
      </c>
      <c r="AN4538" t="s">
        <v>5135</v>
      </c>
      <c r="AO4538" t="str">
        <f>TEXT(A4538,"yyyy-mm-dd")</f>
        <v>2018-08-31</v>
      </c>
    </row>
    <row r="4539" spans="1:41">
      <c r="A4539" s="6" t="s">
        <v>5114</v>
      </c>
      <c r="B4539">
        <v>2018</v>
      </c>
      <c r="C4539">
        <v>8</v>
      </c>
      <c r="E4539" t="s">
        <v>1907</v>
      </c>
      <c r="F4539" t="s">
        <v>1908</v>
      </c>
      <c r="G4539" t="s">
        <v>102</v>
      </c>
      <c r="H4539" t="s">
        <v>4949</v>
      </c>
      <c r="I4539">
        <v>2020</v>
      </c>
      <c r="J4539">
        <v>1</v>
      </c>
      <c r="K4539" s="6">
        <v>43921</v>
      </c>
      <c r="L4539">
        <v>19</v>
      </c>
      <c r="M4539">
        <v>6</v>
      </c>
      <c r="N4539" t="s">
        <v>195</v>
      </c>
      <c r="O4539" s="8">
        <v>7.25</v>
      </c>
      <c r="P4539" s="8">
        <v>7</v>
      </c>
      <c r="Q4539" s="8">
        <v>6.75</v>
      </c>
      <c r="R4539" s="8">
        <v>7.75</v>
      </c>
      <c r="S4539" s="8">
        <v>6.5</v>
      </c>
      <c r="T4539" s="8">
        <v>9</v>
      </c>
      <c r="U4539" s="8">
        <v>0.69</v>
      </c>
      <c r="V4539" s="9">
        <v>21</v>
      </c>
      <c r="W4539" s="8">
        <v>1</v>
      </c>
      <c r="X4539" s="8">
        <v>2.5</v>
      </c>
      <c r="Y4539" s="8">
        <v>0.25</v>
      </c>
      <c r="Z4539" s="8">
        <v>0</v>
      </c>
      <c r="AA4539">
        <v>-0.12999999999999989</v>
      </c>
      <c r="AF4539" t="s">
        <v>4950</v>
      </c>
      <c r="AG4539" t="s">
        <v>1910</v>
      </c>
      <c r="AH4539" t="s">
        <v>1911</v>
      </c>
      <c r="AI4539" t="s">
        <v>1939</v>
      </c>
      <c r="AJ4539" s="7">
        <v>43921</v>
      </c>
      <c r="AK4539" t="s">
        <v>5115</v>
      </c>
      <c r="AL4539" t="s">
        <v>1908</v>
      </c>
      <c r="AM4539" t="s">
        <v>4951</v>
      </c>
      <c r="AN4539" t="s">
        <v>5134</v>
      </c>
      <c r="AO4539" t="str">
        <f>TEXT(A4539,"yyyy-mm-dd")</f>
        <v>2018-08-31</v>
      </c>
    </row>
    <row r="4540" spans="1:41">
      <c r="A4540" s="6" t="s">
        <v>5114</v>
      </c>
      <c r="B4540">
        <v>2018</v>
      </c>
      <c r="C4540">
        <v>8</v>
      </c>
      <c r="E4540" t="s">
        <v>1907</v>
      </c>
      <c r="F4540" t="s">
        <v>1908</v>
      </c>
      <c r="G4540" t="s">
        <v>102</v>
      </c>
      <c r="H4540" t="s">
        <v>4822</v>
      </c>
      <c r="I4540">
        <v>2019</v>
      </c>
      <c r="J4540">
        <v>4</v>
      </c>
      <c r="K4540" s="6">
        <v>43830</v>
      </c>
      <c r="L4540">
        <v>16</v>
      </c>
      <c r="M4540">
        <v>5</v>
      </c>
      <c r="N4540" t="s">
        <v>222</v>
      </c>
      <c r="O4540" s="8">
        <v>7.3</v>
      </c>
      <c r="P4540" s="8">
        <v>7.25</v>
      </c>
      <c r="Q4540" s="8">
        <v>7</v>
      </c>
      <c r="R4540" s="8">
        <v>7.75</v>
      </c>
      <c r="S4540" s="8">
        <v>6.25</v>
      </c>
      <c r="T4540" s="8">
        <v>9</v>
      </c>
      <c r="U4540" s="8">
        <v>0.62</v>
      </c>
      <c r="V4540" s="9">
        <v>29</v>
      </c>
      <c r="W4540" s="8">
        <v>0.75</v>
      </c>
      <c r="X4540" s="8">
        <v>2.75</v>
      </c>
      <c r="Y4540" s="8">
        <v>4.9999999999999822E-2</v>
      </c>
      <c r="Z4540" s="8">
        <v>0.25</v>
      </c>
      <c r="AA4540">
        <v>-0.25</v>
      </c>
      <c r="AF4540" t="s">
        <v>4834</v>
      </c>
      <c r="AG4540" t="s">
        <v>1910</v>
      </c>
      <c r="AH4540" t="s">
        <v>1911</v>
      </c>
      <c r="AI4540" t="s">
        <v>1934</v>
      </c>
      <c r="AJ4540" s="7">
        <v>43830</v>
      </c>
      <c r="AK4540" t="s">
        <v>5115</v>
      </c>
      <c r="AL4540" t="s">
        <v>1908</v>
      </c>
      <c r="AM4540" t="s">
        <v>4824</v>
      </c>
      <c r="AN4540" t="s">
        <v>5133</v>
      </c>
      <c r="AO4540" t="str">
        <f>TEXT(A4540,"yyyy-mm-dd")</f>
        <v>2018-08-31</v>
      </c>
    </row>
    <row r="4541" spans="1:41">
      <c r="A4541" s="6" t="s">
        <v>5114</v>
      </c>
      <c r="B4541">
        <v>2018</v>
      </c>
      <c r="C4541">
        <v>8</v>
      </c>
      <c r="E4541" t="s">
        <v>1907</v>
      </c>
      <c r="F4541" t="s">
        <v>1908</v>
      </c>
      <c r="G4541" t="s">
        <v>102</v>
      </c>
      <c r="H4541" t="s">
        <v>4716</v>
      </c>
      <c r="I4541">
        <v>2019</v>
      </c>
      <c r="J4541">
        <v>3</v>
      </c>
      <c r="K4541" s="6">
        <v>43738</v>
      </c>
      <c r="L4541">
        <v>13</v>
      </c>
      <c r="M4541">
        <v>4</v>
      </c>
      <c r="N4541" t="s">
        <v>252</v>
      </c>
      <c r="O4541" s="8">
        <v>7.47</v>
      </c>
      <c r="P4541" s="8">
        <v>7.5</v>
      </c>
      <c r="Q4541" s="8">
        <v>7</v>
      </c>
      <c r="R4541" s="8">
        <v>7.75</v>
      </c>
      <c r="S4541" s="8">
        <v>6.5</v>
      </c>
      <c r="T4541" s="8">
        <v>8.5</v>
      </c>
      <c r="U4541" s="8">
        <v>0.5</v>
      </c>
      <c r="V4541" s="9">
        <v>29</v>
      </c>
      <c r="W4541" s="8">
        <v>0.75</v>
      </c>
      <c r="X4541" s="8">
        <v>2</v>
      </c>
      <c r="Y4541" s="8">
        <v>-3.0000000000000249E-2</v>
      </c>
      <c r="Z4541" s="8">
        <v>0.25</v>
      </c>
      <c r="AA4541">
        <v>0</v>
      </c>
      <c r="AF4541" t="s">
        <v>4717</v>
      </c>
      <c r="AG4541" t="s">
        <v>1910</v>
      </c>
      <c r="AH4541" t="s">
        <v>1911</v>
      </c>
      <c r="AI4541" t="s">
        <v>1929</v>
      </c>
      <c r="AJ4541" s="7">
        <v>43738</v>
      </c>
      <c r="AK4541" t="s">
        <v>5115</v>
      </c>
      <c r="AL4541" t="s">
        <v>1908</v>
      </c>
      <c r="AM4541" t="s">
        <v>4718</v>
      </c>
      <c r="AN4541" t="s">
        <v>5132</v>
      </c>
      <c r="AO4541" t="str">
        <f>TEXT(A4541,"yyyy-mm-dd")</f>
        <v>2018-08-31</v>
      </c>
    </row>
    <row r="4542" spans="1:41">
      <c r="A4542" s="6" t="s">
        <v>5114</v>
      </c>
      <c r="B4542">
        <v>2018</v>
      </c>
      <c r="C4542">
        <v>8</v>
      </c>
      <c r="E4542" t="s">
        <v>1907</v>
      </c>
      <c r="F4542" t="s">
        <v>1908</v>
      </c>
      <c r="G4542" t="s">
        <v>102</v>
      </c>
      <c r="H4542" t="s">
        <v>4612</v>
      </c>
      <c r="I4542">
        <v>2019</v>
      </c>
      <c r="J4542">
        <v>2</v>
      </c>
      <c r="K4542" s="6">
        <v>43646</v>
      </c>
      <c r="L4542">
        <v>10</v>
      </c>
      <c r="M4542">
        <v>3</v>
      </c>
      <c r="N4542" t="s">
        <v>164</v>
      </c>
      <c r="O4542" s="8">
        <v>7.67</v>
      </c>
      <c r="P4542" s="8">
        <v>7.75</v>
      </c>
      <c r="Q4542" s="8">
        <v>7.5</v>
      </c>
      <c r="R4542" s="8">
        <v>8</v>
      </c>
      <c r="S4542" s="8">
        <v>7</v>
      </c>
      <c r="T4542" s="8">
        <v>8.5</v>
      </c>
      <c r="U4542" s="8">
        <v>0.38</v>
      </c>
      <c r="V4542" s="9">
        <v>29</v>
      </c>
      <c r="W4542" s="8">
        <v>0.5</v>
      </c>
      <c r="X4542" s="8">
        <v>1.5</v>
      </c>
      <c r="Y4542" s="8">
        <v>-8.0000000000000071E-2</v>
      </c>
      <c r="Z4542" s="8">
        <v>0.25</v>
      </c>
      <c r="AA4542">
        <v>-0.25</v>
      </c>
      <c r="AF4542" t="s">
        <v>4613</v>
      </c>
      <c r="AG4542" t="s">
        <v>1910</v>
      </c>
      <c r="AH4542" t="s">
        <v>1911</v>
      </c>
      <c r="AI4542" t="s">
        <v>1924</v>
      </c>
      <c r="AJ4542" s="7">
        <v>43646</v>
      </c>
      <c r="AK4542" t="s">
        <v>5115</v>
      </c>
      <c r="AL4542" t="s">
        <v>1908</v>
      </c>
      <c r="AM4542" t="s">
        <v>4614</v>
      </c>
      <c r="AN4542" t="s">
        <v>5131</v>
      </c>
      <c r="AO4542" t="str">
        <f>TEXT(A4542,"yyyy-mm-dd")</f>
        <v>2018-08-31</v>
      </c>
    </row>
    <row r="4543" spans="1:41">
      <c r="A4543" s="6" t="s">
        <v>5114</v>
      </c>
      <c r="B4543">
        <v>2018</v>
      </c>
      <c r="C4543">
        <v>8</v>
      </c>
      <c r="E4543" t="s">
        <v>1907</v>
      </c>
      <c r="F4543" t="s">
        <v>1908</v>
      </c>
      <c r="G4543" t="s">
        <v>102</v>
      </c>
      <c r="H4543" t="s">
        <v>4502</v>
      </c>
      <c r="I4543">
        <v>2019</v>
      </c>
      <c r="J4543">
        <v>1</v>
      </c>
      <c r="K4543" s="6">
        <v>43555</v>
      </c>
      <c r="L4543">
        <v>7</v>
      </c>
      <c r="M4543">
        <v>2</v>
      </c>
      <c r="N4543" t="s">
        <v>192</v>
      </c>
      <c r="O4543" s="8">
        <v>7.82</v>
      </c>
      <c r="P4543" s="8">
        <v>7.75</v>
      </c>
      <c r="Q4543" s="8">
        <v>7.75</v>
      </c>
      <c r="R4543" s="8">
        <v>8</v>
      </c>
      <c r="S4543" s="8">
        <v>7.25</v>
      </c>
      <c r="T4543" s="8">
        <v>8.25</v>
      </c>
      <c r="U4543" s="8">
        <v>0.26</v>
      </c>
      <c r="V4543" s="9">
        <v>29</v>
      </c>
      <c r="W4543" s="8">
        <v>0.25</v>
      </c>
      <c r="X4543" s="8">
        <v>1</v>
      </c>
      <c r="Y4543" s="8">
        <v>7.0000000000000284E-2</v>
      </c>
      <c r="Z4543" s="8">
        <v>0</v>
      </c>
      <c r="AA4543">
        <v>-0.25</v>
      </c>
      <c r="AF4543" t="s">
        <v>4503</v>
      </c>
      <c r="AG4543" t="s">
        <v>1910</v>
      </c>
      <c r="AH4543" t="s">
        <v>1911</v>
      </c>
      <c r="AI4543" t="s">
        <v>1919</v>
      </c>
      <c r="AJ4543" s="7">
        <v>43555</v>
      </c>
      <c r="AK4543" t="s">
        <v>5115</v>
      </c>
      <c r="AL4543" t="s">
        <v>1908</v>
      </c>
      <c r="AM4543" t="s">
        <v>4504</v>
      </c>
      <c r="AN4543" t="s">
        <v>5130</v>
      </c>
      <c r="AO4543" t="str">
        <f>TEXT(A4543,"yyyy-mm-dd")</f>
        <v>2018-08-31</v>
      </c>
    </row>
    <row r="4544" spans="1:41">
      <c r="A4544" s="6" t="s">
        <v>5114</v>
      </c>
      <c r="B4544">
        <v>2018</v>
      </c>
      <c r="C4544">
        <v>8</v>
      </c>
      <c r="E4544" t="s">
        <v>1907</v>
      </c>
      <c r="F4544" t="s">
        <v>1908</v>
      </c>
      <c r="G4544" t="s">
        <v>102</v>
      </c>
      <c r="H4544" t="s">
        <v>4379</v>
      </c>
      <c r="I4544">
        <v>2018</v>
      </c>
      <c r="J4544">
        <v>4</v>
      </c>
      <c r="K4544" s="6">
        <v>43465</v>
      </c>
      <c r="L4544">
        <v>4</v>
      </c>
      <c r="M4544">
        <v>1</v>
      </c>
      <c r="N4544" t="s">
        <v>219</v>
      </c>
      <c r="O4544" s="8">
        <v>7.88</v>
      </c>
      <c r="P4544" s="8">
        <v>7.75</v>
      </c>
      <c r="Q4544" s="8">
        <v>7.75</v>
      </c>
      <c r="R4544" s="8">
        <v>8</v>
      </c>
      <c r="S4544" s="8">
        <v>7.7</v>
      </c>
      <c r="T4544" s="8">
        <v>8.25</v>
      </c>
      <c r="U4544" s="8">
        <v>0.16</v>
      </c>
      <c r="V4544" s="9">
        <v>29</v>
      </c>
      <c r="W4544" s="8">
        <v>0.25</v>
      </c>
      <c r="X4544" s="8">
        <v>0.54999999999999982</v>
      </c>
      <c r="Y4544" s="8">
        <v>0.12999999999999989</v>
      </c>
      <c r="Z4544" s="8">
        <v>0</v>
      </c>
      <c r="AA4544">
        <v>0</v>
      </c>
      <c r="AF4544" t="s">
        <v>4391</v>
      </c>
      <c r="AG4544" t="s">
        <v>1910</v>
      </c>
      <c r="AH4544" t="s">
        <v>1911</v>
      </c>
      <c r="AI4544" t="s">
        <v>1915</v>
      </c>
      <c r="AJ4544" s="7">
        <v>43465</v>
      </c>
      <c r="AK4544" t="s">
        <v>5115</v>
      </c>
      <c r="AL4544" t="s">
        <v>1908</v>
      </c>
      <c r="AM4544" t="s">
        <v>4381</v>
      </c>
      <c r="AN4544" t="s">
        <v>5129</v>
      </c>
      <c r="AO4544" t="str">
        <f>TEXT(A4544,"yyyy-mm-dd")</f>
        <v>2018-08-31</v>
      </c>
    </row>
    <row r="4545" spans="1:41">
      <c r="A4545" s="6" t="s">
        <v>5114</v>
      </c>
      <c r="B4545">
        <v>2018</v>
      </c>
      <c r="C4545">
        <v>8</v>
      </c>
      <c r="E4545" t="s">
        <v>1907</v>
      </c>
      <c r="F4545" t="s">
        <v>1908</v>
      </c>
      <c r="G4545" t="s">
        <v>102</v>
      </c>
      <c r="H4545" t="s">
        <v>4240</v>
      </c>
      <c r="I4545">
        <v>2018</v>
      </c>
      <c r="J4545">
        <v>3</v>
      </c>
      <c r="K4545" s="6">
        <v>43373</v>
      </c>
      <c r="L4545">
        <v>1</v>
      </c>
      <c r="M4545">
        <v>0</v>
      </c>
      <c r="N4545" t="s">
        <v>169</v>
      </c>
      <c r="O4545" s="8">
        <v>7.78</v>
      </c>
      <c r="P4545" s="8">
        <v>7.75</v>
      </c>
      <c r="Q4545" s="8">
        <v>7.75</v>
      </c>
      <c r="R4545" s="8">
        <v>7.75</v>
      </c>
      <c r="S4545" s="8">
        <v>7.75</v>
      </c>
      <c r="T4545" s="8">
        <v>8</v>
      </c>
      <c r="U4545" s="8">
        <v>0.08</v>
      </c>
      <c r="V4545" s="9">
        <v>29</v>
      </c>
      <c r="W4545" s="8">
        <v>0</v>
      </c>
      <c r="X4545" s="8">
        <v>0.25</v>
      </c>
      <c r="Y4545" s="8">
        <v>3.0000000000000249E-2</v>
      </c>
      <c r="Z4545" s="8">
        <v>0</v>
      </c>
      <c r="AA4545">
        <v>-0.25</v>
      </c>
      <c r="AF4545" t="s">
        <v>4241</v>
      </c>
      <c r="AG4545" t="s">
        <v>1910</v>
      </c>
      <c r="AH4545" t="s">
        <v>1911</v>
      </c>
      <c r="AI4545" t="s">
        <v>1912</v>
      </c>
      <c r="AJ4545" s="7">
        <v>43373</v>
      </c>
      <c r="AK4545" t="s">
        <v>5115</v>
      </c>
      <c r="AL4545" t="s">
        <v>1908</v>
      </c>
      <c r="AM4545" t="s">
        <v>4242</v>
      </c>
      <c r="AN4545" t="s">
        <v>5128</v>
      </c>
      <c r="AO4545" t="str">
        <f>TEXT(A4545,"yyyy-mm-dd")</f>
        <v>2018-08-31</v>
      </c>
    </row>
    <row r="4546" spans="1:41">
      <c r="A4546" s="6" t="s">
        <v>5114</v>
      </c>
      <c r="B4546">
        <v>2018</v>
      </c>
      <c r="C4546">
        <v>8</v>
      </c>
      <c r="E4546" t="s">
        <v>100</v>
      </c>
      <c r="F4546" t="s">
        <v>101</v>
      </c>
      <c r="G4546" t="s">
        <v>83</v>
      </c>
      <c r="H4546" t="s">
        <v>4803</v>
      </c>
      <c r="I4546">
        <v>2020</v>
      </c>
      <c r="K4546" s="6">
        <v>44196</v>
      </c>
      <c r="L4546">
        <v>28</v>
      </c>
      <c r="N4546" t="s">
        <v>593</v>
      </c>
      <c r="O4546" s="8">
        <v>2.36</v>
      </c>
      <c r="P4546" s="8">
        <v>2.4</v>
      </c>
      <c r="Q4546" s="8">
        <v>2.1</v>
      </c>
      <c r="R4546" s="8">
        <v>2.8</v>
      </c>
      <c r="S4546" s="8">
        <v>0.5</v>
      </c>
      <c r="T4546" s="8">
        <v>3.1</v>
      </c>
      <c r="U4546" s="8">
        <v>0.55000000000000004</v>
      </c>
      <c r="V4546" s="9">
        <v>24</v>
      </c>
      <c r="W4546" s="8">
        <v>0.69999999999999973</v>
      </c>
      <c r="X4546" s="8">
        <v>2.6</v>
      </c>
      <c r="Y4546" s="8">
        <v>-4.0000000000000036E-2</v>
      </c>
      <c r="Z4546" s="8">
        <v>0</v>
      </c>
      <c r="AA4546">
        <v>0.29999999999999982</v>
      </c>
      <c r="AF4546" t="s">
        <v>10255</v>
      </c>
      <c r="AG4546" t="s">
        <v>9655</v>
      </c>
      <c r="AH4546" t="s">
        <v>9656</v>
      </c>
      <c r="AI4546" t="s">
        <v>9708</v>
      </c>
      <c r="AJ4546" s="7">
        <v>44196</v>
      </c>
      <c r="AK4546" t="s">
        <v>5115</v>
      </c>
      <c r="AL4546" t="s">
        <v>109</v>
      </c>
      <c r="AM4546" t="s">
        <v>4805</v>
      </c>
      <c r="AN4546" t="s">
        <v>10264</v>
      </c>
    </row>
    <row r="4547" spans="1:41">
      <c r="A4547" s="6" t="s">
        <v>5114</v>
      </c>
      <c r="B4547">
        <v>2018</v>
      </c>
      <c r="C4547">
        <v>8</v>
      </c>
      <c r="E4547" t="s">
        <v>100</v>
      </c>
      <c r="F4547" t="s">
        <v>101</v>
      </c>
      <c r="G4547" t="s">
        <v>102</v>
      </c>
      <c r="H4547" t="s">
        <v>4822</v>
      </c>
      <c r="I4547">
        <v>2019</v>
      </c>
      <c r="J4547">
        <v>4</v>
      </c>
      <c r="K4547" s="6">
        <v>43830</v>
      </c>
      <c r="L4547">
        <v>16</v>
      </c>
      <c r="M4547">
        <v>5</v>
      </c>
      <c r="N4547" t="s">
        <v>222</v>
      </c>
      <c r="O4547" s="8">
        <v>2.25</v>
      </c>
      <c r="P4547" s="8">
        <v>2.31</v>
      </c>
      <c r="Q4547" s="8">
        <v>1.9</v>
      </c>
      <c r="R4547" s="8">
        <v>2.6</v>
      </c>
      <c r="S4547" s="8">
        <v>0.8</v>
      </c>
      <c r="T4547" s="8">
        <v>3.1</v>
      </c>
      <c r="U4547" s="8">
        <v>0.49</v>
      </c>
      <c r="V4547" s="9">
        <v>28</v>
      </c>
      <c r="W4547" s="8">
        <v>0.70000000000000018</v>
      </c>
      <c r="X4547" s="8">
        <v>2.2999999999999998</v>
      </c>
      <c r="Y4547" s="8">
        <v>-6.0000000000000053E-2</v>
      </c>
      <c r="Z4547" s="8">
        <v>-2.9999999999999805E-2</v>
      </c>
      <c r="AA4547">
        <v>0.20000000000000018</v>
      </c>
      <c r="AF4547" t="s">
        <v>4823</v>
      </c>
      <c r="AG4547" t="s">
        <v>106</v>
      </c>
      <c r="AH4547" t="s">
        <v>107</v>
      </c>
      <c r="AI4547" t="s">
        <v>2667</v>
      </c>
      <c r="AJ4547" s="7">
        <v>43830</v>
      </c>
      <c r="AK4547" t="s">
        <v>5115</v>
      </c>
      <c r="AL4547" t="s">
        <v>109</v>
      </c>
      <c r="AM4547" t="s">
        <v>4824</v>
      </c>
      <c r="AN4547" t="s">
        <v>5127</v>
      </c>
      <c r="AO4547" t="str">
        <f>TEXT(A4547,"yyyy-mm-dd")</f>
        <v>2018-08-31</v>
      </c>
    </row>
    <row r="4548" spans="1:41">
      <c r="A4548" s="6" t="s">
        <v>5114</v>
      </c>
      <c r="B4548">
        <v>2018</v>
      </c>
      <c r="C4548">
        <v>8</v>
      </c>
      <c r="E4548" t="s">
        <v>100</v>
      </c>
      <c r="F4548" t="s">
        <v>101</v>
      </c>
      <c r="G4548" t="s">
        <v>83</v>
      </c>
      <c r="H4548" t="s">
        <v>4360</v>
      </c>
      <c r="I4548">
        <v>2019</v>
      </c>
      <c r="K4548" s="6">
        <v>43830</v>
      </c>
      <c r="L4548">
        <v>16</v>
      </c>
      <c r="N4548" t="s">
        <v>222</v>
      </c>
      <c r="O4548" s="8">
        <v>2.16</v>
      </c>
      <c r="P4548" s="8">
        <v>2.1</v>
      </c>
      <c r="Q4548" s="8">
        <v>1.92</v>
      </c>
      <c r="R4548" s="8">
        <v>2.35</v>
      </c>
      <c r="S4548" s="8">
        <v>1.6</v>
      </c>
      <c r="T4548" s="8">
        <v>2.8</v>
      </c>
      <c r="U4548" s="8">
        <v>0.33</v>
      </c>
      <c r="V4548" s="9">
        <v>31</v>
      </c>
      <c r="W4548" s="8">
        <v>0.43000000000000016</v>
      </c>
      <c r="X4548" s="8">
        <v>1.1999999999999997</v>
      </c>
      <c r="Y4548" s="8">
        <v>6.0000000000000053E-2</v>
      </c>
      <c r="Z4548" s="8">
        <v>0.10000000000000009</v>
      </c>
      <c r="AA4548">
        <v>-7.0000000000000062E-2</v>
      </c>
      <c r="AF4548" t="s">
        <v>10216</v>
      </c>
      <c r="AG4548" t="s">
        <v>9655</v>
      </c>
      <c r="AH4548" t="s">
        <v>9656</v>
      </c>
      <c r="AI4548" t="s">
        <v>9669</v>
      </c>
      <c r="AJ4548" s="7">
        <v>43830</v>
      </c>
      <c r="AK4548" t="s">
        <v>5115</v>
      </c>
      <c r="AL4548" t="s">
        <v>109</v>
      </c>
      <c r="AM4548" t="s">
        <v>4362</v>
      </c>
      <c r="AN4548" t="s">
        <v>10237</v>
      </c>
    </row>
    <row r="4549" spans="1:41">
      <c r="A4549" s="6" t="s">
        <v>5114</v>
      </c>
      <c r="B4549">
        <v>2018</v>
      </c>
      <c r="C4549">
        <v>8</v>
      </c>
      <c r="E4549" t="s">
        <v>100</v>
      </c>
      <c r="F4549" t="s">
        <v>101</v>
      </c>
      <c r="G4549" t="s">
        <v>102</v>
      </c>
      <c r="H4549" t="s">
        <v>4716</v>
      </c>
      <c r="I4549">
        <v>2019</v>
      </c>
      <c r="J4549">
        <v>3</v>
      </c>
      <c r="K4549" s="6">
        <v>43738</v>
      </c>
      <c r="L4549">
        <v>13</v>
      </c>
      <c r="M4549">
        <v>4</v>
      </c>
      <c r="N4549" t="s">
        <v>252</v>
      </c>
      <c r="O4549" s="8">
        <v>2.31</v>
      </c>
      <c r="P4549" s="8">
        <v>2.35</v>
      </c>
      <c r="Q4549" s="8">
        <v>2</v>
      </c>
      <c r="R4549" s="8">
        <v>2.5299999999999998</v>
      </c>
      <c r="S4549" s="8">
        <v>1.8</v>
      </c>
      <c r="T4549" s="8">
        <v>2.9</v>
      </c>
      <c r="U4549" s="8">
        <v>0.32</v>
      </c>
      <c r="V4549" s="9">
        <v>28</v>
      </c>
      <c r="W4549" s="8">
        <v>0.5299999999999998</v>
      </c>
      <c r="X4549" s="8">
        <v>1.0999999999999999</v>
      </c>
      <c r="Y4549" s="8">
        <v>-4.0000000000000036E-2</v>
      </c>
      <c r="Z4549" s="8">
        <v>1.0000000000000231E-2</v>
      </c>
      <c r="AA4549">
        <v>2.0000000000000018E-2</v>
      </c>
      <c r="AF4549" t="s">
        <v>4820</v>
      </c>
      <c r="AG4549" t="s">
        <v>106</v>
      </c>
      <c r="AH4549" t="s">
        <v>107</v>
      </c>
      <c r="AI4549" t="s">
        <v>502</v>
      </c>
      <c r="AJ4549" s="7">
        <v>43738</v>
      </c>
      <c r="AK4549" t="s">
        <v>5115</v>
      </c>
      <c r="AL4549" t="s">
        <v>109</v>
      </c>
      <c r="AM4549" t="s">
        <v>4718</v>
      </c>
      <c r="AN4549" t="s">
        <v>5126</v>
      </c>
      <c r="AO4549" t="str">
        <f>TEXT(A4549,"yyyy-mm-dd")</f>
        <v>2018-08-31</v>
      </c>
    </row>
    <row r="4550" spans="1:41">
      <c r="A4550" s="6" t="s">
        <v>5114</v>
      </c>
      <c r="B4550">
        <v>2018</v>
      </c>
      <c r="C4550">
        <v>8</v>
      </c>
      <c r="E4550" t="s">
        <v>100</v>
      </c>
      <c r="F4550" t="s">
        <v>101</v>
      </c>
      <c r="G4550" t="s">
        <v>102</v>
      </c>
      <c r="H4550" t="s">
        <v>4612</v>
      </c>
      <c r="I4550">
        <v>2019</v>
      </c>
      <c r="J4550">
        <v>2</v>
      </c>
      <c r="K4550" s="6">
        <v>43646</v>
      </c>
      <c r="L4550">
        <v>10</v>
      </c>
      <c r="M4550">
        <v>3</v>
      </c>
      <c r="N4550" t="s">
        <v>164</v>
      </c>
      <c r="O4550" s="8">
        <v>1.96</v>
      </c>
      <c r="P4550" s="8">
        <v>2</v>
      </c>
      <c r="Q4550" s="8">
        <v>1.64</v>
      </c>
      <c r="R4550" s="8">
        <v>2.2999999999999998</v>
      </c>
      <c r="S4550" s="8">
        <v>0.7</v>
      </c>
      <c r="T4550" s="8">
        <v>3.3</v>
      </c>
      <c r="U4550" s="8">
        <v>0.48</v>
      </c>
      <c r="V4550" s="9">
        <v>29</v>
      </c>
      <c r="W4550" s="8">
        <v>0.65999999999999992</v>
      </c>
      <c r="X4550" s="8">
        <v>2.5999999999999996</v>
      </c>
      <c r="Y4550" s="8">
        <v>-4.0000000000000036E-2</v>
      </c>
      <c r="Z4550" s="8">
        <v>0</v>
      </c>
      <c r="AA4550">
        <v>5.9999999999999831E-2</v>
      </c>
      <c r="AF4550" t="s">
        <v>4818</v>
      </c>
      <c r="AG4550" t="s">
        <v>106</v>
      </c>
      <c r="AH4550" t="s">
        <v>107</v>
      </c>
      <c r="AI4550" t="s">
        <v>497</v>
      </c>
      <c r="AJ4550" s="7">
        <v>43646</v>
      </c>
      <c r="AK4550" t="s">
        <v>5115</v>
      </c>
      <c r="AL4550" t="s">
        <v>109</v>
      </c>
      <c r="AM4550" t="s">
        <v>4614</v>
      </c>
      <c r="AN4550" t="s">
        <v>5125</v>
      </c>
      <c r="AO4550" t="str">
        <f>TEXT(A4550,"yyyy-mm-dd")</f>
        <v>2018-08-31</v>
      </c>
    </row>
    <row r="4551" spans="1:41">
      <c r="A4551" s="6" t="s">
        <v>5114</v>
      </c>
      <c r="B4551">
        <v>2018</v>
      </c>
      <c r="C4551">
        <v>8</v>
      </c>
      <c r="E4551" t="s">
        <v>100</v>
      </c>
      <c r="F4551" t="s">
        <v>101</v>
      </c>
      <c r="G4551" t="s">
        <v>102</v>
      </c>
      <c r="H4551" t="s">
        <v>4502</v>
      </c>
      <c r="I4551">
        <v>2019</v>
      </c>
      <c r="J4551">
        <v>1</v>
      </c>
      <c r="K4551" s="6">
        <v>43555</v>
      </c>
      <c r="L4551">
        <v>7</v>
      </c>
      <c r="M4551">
        <v>2</v>
      </c>
      <c r="N4551" t="s">
        <v>192</v>
      </c>
      <c r="O4551" s="8">
        <v>2.09</v>
      </c>
      <c r="P4551" s="8">
        <v>2</v>
      </c>
      <c r="Q4551" s="8">
        <v>1.8</v>
      </c>
      <c r="R4551" s="8">
        <v>2.4</v>
      </c>
      <c r="S4551" s="8">
        <v>0.9</v>
      </c>
      <c r="T4551" s="8">
        <v>3.7</v>
      </c>
      <c r="U4551" s="8">
        <v>0.56999999999999995</v>
      </c>
      <c r="V4551" s="9">
        <v>29</v>
      </c>
      <c r="W4551" s="8">
        <v>0.59999999999999987</v>
      </c>
      <c r="X4551" s="8">
        <v>2.8000000000000003</v>
      </c>
      <c r="Y4551" s="8">
        <v>8.9999999999999858E-2</v>
      </c>
      <c r="Z4551" s="8">
        <v>0</v>
      </c>
      <c r="AA4551">
        <v>-2.2204460492503131E-16</v>
      </c>
      <c r="AF4551" t="s">
        <v>4816</v>
      </c>
      <c r="AG4551" t="s">
        <v>106</v>
      </c>
      <c r="AH4551" t="s">
        <v>107</v>
      </c>
      <c r="AI4551" t="s">
        <v>427</v>
      </c>
      <c r="AJ4551" s="7">
        <v>43555</v>
      </c>
      <c r="AK4551" t="s">
        <v>5115</v>
      </c>
      <c r="AL4551" t="s">
        <v>109</v>
      </c>
      <c r="AM4551" t="s">
        <v>4504</v>
      </c>
      <c r="AN4551" t="s">
        <v>5124</v>
      </c>
      <c r="AO4551" t="str">
        <f>TEXT(A4551,"yyyy-mm-dd")</f>
        <v>2018-08-31</v>
      </c>
    </row>
    <row r="4552" spans="1:41">
      <c r="A4552" s="6" t="s">
        <v>5114</v>
      </c>
      <c r="B4552">
        <v>2018</v>
      </c>
      <c r="C4552">
        <v>8</v>
      </c>
      <c r="E4552" t="s">
        <v>100</v>
      </c>
      <c r="F4552" t="s">
        <v>101</v>
      </c>
      <c r="G4552" t="s">
        <v>102</v>
      </c>
      <c r="H4552" t="s">
        <v>4379</v>
      </c>
      <c r="I4552">
        <v>2018</v>
      </c>
      <c r="J4552">
        <v>4</v>
      </c>
      <c r="K4552" s="6">
        <v>43465</v>
      </c>
      <c r="L4552">
        <v>4</v>
      </c>
      <c r="M4552">
        <v>1</v>
      </c>
      <c r="N4552" t="s">
        <v>219</v>
      </c>
      <c r="O4552" s="8">
        <v>2.16</v>
      </c>
      <c r="P4552" s="8">
        <v>2.2000000000000002</v>
      </c>
      <c r="Q4552" s="8">
        <v>2</v>
      </c>
      <c r="R4552" s="8">
        <v>2.2999999999999998</v>
      </c>
      <c r="S4552" s="8">
        <v>1.5</v>
      </c>
      <c r="T4552" s="8">
        <v>3.1</v>
      </c>
      <c r="U4552" s="8">
        <v>0.38</v>
      </c>
      <c r="V4552" s="9">
        <v>30</v>
      </c>
      <c r="W4552" s="8">
        <v>0.29999999999999982</v>
      </c>
      <c r="X4552" s="8">
        <v>1.6</v>
      </c>
      <c r="Y4552" s="8">
        <v>-4.0000000000000036E-2</v>
      </c>
      <c r="Z4552" s="8">
        <v>-0.19999999999999973</v>
      </c>
      <c r="AA4552">
        <v>-4.4408920985006262E-16</v>
      </c>
      <c r="AF4552" t="s">
        <v>4380</v>
      </c>
      <c r="AG4552" t="s">
        <v>106</v>
      </c>
      <c r="AH4552" t="s">
        <v>107</v>
      </c>
      <c r="AI4552" t="s">
        <v>340</v>
      </c>
      <c r="AJ4552" s="7">
        <v>43465</v>
      </c>
      <c r="AK4552" t="s">
        <v>5115</v>
      </c>
      <c r="AL4552" t="s">
        <v>109</v>
      </c>
      <c r="AM4552" t="s">
        <v>4381</v>
      </c>
      <c r="AN4552" t="s">
        <v>5123</v>
      </c>
      <c r="AO4552" t="str">
        <f>TEXT(A4552,"yyyy-mm-dd")</f>
        <v>2018-08-31</v>
      </c>
    </row>
    <row r="4553" spans="1:41">
      <c r="A4553" s="6" t="s">
        <v>5114</v>
      </c>
      <c r="B4553">
        <v>2018</v>
      </c>
      <c r="C4553">
        <v>8</v>
      </c>
      <c r="E4553" t="s">
        <v>100</v>
      </c>
      <c r="F4553" t="s">
        <v>101</v>
      </c>
      <c r="G4553" t="s">
        <v>83</v>
      </c>
      <c r="H4553" t="s">
        <v>3889</v>
      </c>
      <c r="I4553">
        <v>2018</v>
      </c>
      <c r="K4553" s="6">
        <v>43465</v>
      </c>
      <c r="L4553">
        <v>4</v>
      </c>
      <c r="N4553" t="s">
        <v>219</v>
      </c>
      <c r="O4553" s="8">
        <v>2.14</v>
      </c>
      <c r="P4553" s="8">
        <v>2.1</v>
      </c>
      <c r="Q4553" s="8">
        <v>2.02</v>
      </c>
      <c r="R4553" s="8">
        <v>2.2000000000000002</v>
      </c>
      <c r="S4553" s="8">
        <v>1.79</v>
      </c>
      <c r="T4553" s="8">
        <v>2.5</v>
      </c>
      <c r="U4553" s="8">
        <v>0.16</v>
      </c>
      <c r="V4553" s="9">
        <v>31</v>
      </c>
      <c r="W4553" s="8">
        <v>0.18000000000000016</v>
      </c>
      <c r="X4553" s="8">
        <v>0.71</v>
      </c>
      <c r="Y4553" s="8">
        <v>4.0000000000000036E-2</v>
      </c>
      <c r="Z4553" s="8">
        <v>-0.17999999999999972</v>
      </c>
      <c r="AA4553">
        <v>-1.9999999999999574E-2</v>
      </c>
      <c r="AF4553" t="s">
        <v>10177</v>
      </c>
      <c r="AG4553" t="s">
        <v>9655</v>
      </c>
      <c r="AH4553" t="s">
        <v>9656</v>
      </c>
      <c r="AI4553" t="s">
        <v>9657</v>
      </c>
      <c r="AJ4553" s="7">
        <v>43465</v>
      </c>
      <c r="AK4553" t="s">
        <v>5115</v>
      </c>
      <c r="AL4553" t="s">
        <v>109</v>
      </c>
      <c r="AM4553" t="s">
        <v>3891</v>
      </c>
      <c r="AN4553" t="s">
        <v>10210</v>
      </c>
    </row>
    <row r="4554" spans="1:41">
      <c r="A4554" s="6" t="s">
        <v>5114</v>
      </c>
      <c r="B4554">
        <v>2018</v>
      </c>
      <c r="C4554">
        <v>8</v>
      </c>
      <c r="E4554" t="s">
        <v>100</v>
      </c>
      <c r="F4554" t="s">
        <v>101</v>
      </c>
      <c r="G4554" t="s">
        <v>102</v>
      </c>
      <c r="H4554" t="s">
        <v>4240</v>
      </c>
      <c r="I4554">
        <v>2018</v>
      </c>
      <c r="J4554">
        <v>3</v>
      </c>
      <c r="K4554" s="6">
        <v>43373</v>
      </c>
      <c r="L4554">
        <v>1</v>
      </c>
      <c r="M4554">
        <v>0</v>
      </c>
      <c r="N4554" t="s">
        <v>169</v>
      </c>
      <c r="O4554" s="8">
        <v>2.37</v>
      </c>
      <c r="P4554" s="8">
        <v>2.4500000000000002</v>
      </c>
      <c r="Q4554" s="8">
        <v>2.13</v>
      </c>
      <c r="R4554" s="8">
        <v>2.6</v>
      </c>
      <c r="S4554" s="8">
        <v>1.58</v>
      </c>
      <c r="T4554" s="8">
        <v>2.9</v>
      </c>
      <c r="U4554" s="8">
        <v>0.32</v>
      </c>
      <c r="V4554" s="9">
        <v>30</v>
      </c>
      <c r="W4554" s="8">
        <v>0.4700000000000002</v>
      </c>
      <c r="X4554" s="8">
        <v>1.3199999999999998</v>
      </c>
      <c r="Y4554" s="8">
        <v>-8.0000000000000071E-2</v>
      </c>
      <c r="Z4554" s="8">
        <v>-0.14999999999999991</v>
      </c>
      <c r="AA4554">
        <v>2.0000000000000462E-2</v>
      </c>
      <c r="AF4554" t="s">
        <v>4377</v>
      </c>
      <c r="AG4554" t="s">
        <v>106</v>
      </c>
      <c r="AH4554" t="s">
        <v>107</v>
      </c>
      <c r="AI4554" t="s">
        <v>108</v>
      </c>
      <c r="AJ4554" s="7">
        <v>43373</v>
      </c>
      <c r="AK4554" t="s">
        <v>5115</v>
      </c>
      <c r="AL4554" t="s">
        <v>109</v>
      </c>
      <c r="AM4554" t="s">
        <v>4242</v>
      </c>
      <c r="AN4554" t="s">
        <v>5122</v>
      </c>
      <c r="AO4554" t="str">
        <f>TEXT(A4554,"yyyy-mm-dd")</f>
        <v>2018-08-31</v>
      </c>
    </row>
    <row r="4555" spans="1:41">
      <c r="A4555" s="6" t="s">
        <v>5114</v>
      </c>
      <c r="B4555">
        <v>2018</v>
      </c>
      <c r="C4555">
        <v>8</v>
      </c>
      <c r="E4555" t="s">
        <v>2685</v>
      </c>
      <c r="F4555" t="s">
        <v>101</v>
      </c>
      <c r="G4555" t="s">
        <v>774</v>
      </c>
      <c r="H4555" t="s">
        <v>2686</v>
      </c>
      <c r="K4555" s="6"/>
      <c r="O4555" s="8">
        <v>2.5</v>
      </c>
      <c r="P4555" s="8">
        <v>2.5</v>
      </c>
      <c r="Q4555" s="8">
        <v>2.2999999999999998</v>
      </c>
      <c r="R4555" s="8">
        <v>2.7</v>
      </c>
      <c r="S4555" s="8">
        <v>2</v>
      </c>
      <c r="T4555" s="8">
        <v>3.2</v>
      </c>
      <c r="U4555" s="8">
        <v>0.32</v>
      </c>
      <c r="V4555" s="9">
        <v>22</v>
      </c>
      <c r="W4555" s="8">
        <v>0.40000000000000036</v>
      </c>
      <c r="X4555" s="8">
        <v>1.2000000000000002</v>
      </c>
      <c r="Y4555" s="8">
        <v>0</v>
      </c>
      <c r="Z4555" s="8">
        <v>0</v>
      </c>
      <c r="AA4555">
        <v>0.23000000000000043</v>
      </c>
      <c r="AF4555" t="s">
        <v>2687</v>
      </c>
      <c r="AG4555" t="s">
        <v>2688</v>
      </c>
      <c r="AH4555" t="s">
        <v>2689</v>
      </c>
      <c r="AI4555" t="s">
        <v>2690</v>
      </c>
      <c r="AJ4555" s="7"/>
      <c r="AK4555" t="s">
        <v>5115</v>
      </c>
      <c r="AL4555" t="s">
        <v>109</v>
      </c>
      <c r="AM4555" t="s">
        <v>2686</v>
      </c>
      <c r="AN4555" t="s">
        <v>5141</v>
      </c>
      <c r="AO4555" t="str">
        <f>TEXT(A4555,"yyyy-mm-dd")</f>
        <v>2018-08-31</v>
      </c>
    </row>
    <row r="4556" spans="1:41">
      <c r="A4556" s="6" t="s">
        <v>5114</v>
      </c>
      <c r="B4556">
        <v>2018</v>
      </c>
      <c r="C4556">
        <v>8</v>
      </c>
      <c r="E4556" t="s">
        <v>81</v>
      </c>
      <c r="F4556" t="s">
        <v>82</v>
      </c>
      <c r="G4556" t="s">
        <v>83</v>
      </c>
      <c r="H4556" t="s">
        <v>4803</v>
      </c>
      <c r="I4556">
        <v>2020</v>
      </c>
      <c r="K4556" s="6">
        <v>44196</v>
      </c>
      <c r="L4556">
        <v>28</v>
      </c>
      <c r="N4556" t="s">
        <v>593</v>
      </c>
      <c r="O4556" s="8">
        <v>3.69</v>
      </c>
      <c r="P4556" s="8">
        <v>3.5</v>
      </c>
      <c r="Q4556" s="8">
        <v>3.3</v>
      </c>
      <c r="R4556" s="8">
        <v>3.81</v>
      </c>
      <c r="S4556" s="8">
        <v>3</v>
      </c>
      <c r="T4556" s="8">
        <v>7.04</v>
      </c>
      <c r="U4556" s="8">
        <v>0.74</v>
      </c>
      <c r="V4556" s="9">
        <v>32</v>
      </c>
      <c r="W4556" s="8">
        <v>0.51000000000000023</v>
      </c>
      <c r="X4556" s="8">
        <v>4.04</v>
      </c>
      <c r="Y4556" s="8">
        <v>0.18999999999999995</v>
      </c>
      <c r="Z4556" s="8">
        <v>0</v>
      </c>
      <c r="AA4556">
        <v>0.14000000000000057</v>
      </c>
      <c r="AF4556" t="s">
        <v>4804</v>
      </c>
      <c r="AG4556" t="s">
        <v>87</v>
      </c>
      <c r="AH4556" t="s">
        <v>88</v>
      </c>
      <c r="AI4556" t="s">
        <v>359</v>
      </c>
      <c r="AJ4556" s="7">
        <v>44196</v>
      </c>
      <c r="AK4556" t="s">
        <v>5115</v>
      </c>
      <c r="AL4556" t="s">
        <v>91</v>
      </c>
      <c r="AM4556" t="s">
        <v>4805</v>
      </c>
      <c r="AN4556" t="s">
        <v>5118</v>
      </c>
      <c r="AO4556" t="str">
        <f>TEXT(A4556,"yyyy-mm-dd")</f>
        <v>2018-08-31</v>
      </c>
    </row>
    <row r="4557" spans="1:41">
      <c r="A4557" s="6" t="s">
        <v>5114</v>
      </c>
      <c r="B4557">
        <v>2018</v>
      </c>
      <c r="C4557">
        <v>8</v>
      </c>
      <c r="E4557" t="s">
        <v>392</v>
      </c>
      <c r="F4557" t="s">
        <v>82</v>
      </c>
      <c r="G4557" t="s">
        <v>83</v>
      </c>
      <c r="H4557" t="s">
        <v>4803</v>
      </c>
      <c r="I4557">
        <v>2020</v>
      </c>
      <c r="K4557" s="6">
        <v>44196</v>
      </c>
      <c r="L4557">
        <v>28</v>
      </c>
      <c r="N4557" t="s">
        <v>593</v>
      </c>
      <c r="O4557" s="8">
        <v>3.43</v>
      </c>
      <c r="P4557" s="8">
        <v>3.3</v>
      </c>
      <c r="Q4557" s="8">
        <v>3.2</v>
      </c>
      <c r="R4557" s="8">
        <v>3.52</v>
      </c>
      <c r="S4557" s="8">
        <v>2.96</v>
      </c>
      <c r="T4557" s="8">
        <v>5.26</v>
      </c>
      <c r="U4557" s="8">
        <v>0.47</v>
      </c>
      <c r="V4557" s="9">
        <v>28</v>
      </c>
      <c r="W4557" s="8">
        <v>0.31999999999999984</v>
      </c>
      <c r="X4557" s="8">
        <v>2.2999999999999998</v>
      </c>
      <c r="Y4557" s="8">
        <v>0.13000000000000034</v>
      </c>
      <c r="Z4557" s="8">
        <v>-5.0000000000000266E-2</v>
      </c>
      <c r="AA4557">
        <v>1.0000000000000231E-2</v>
      </c>
      <c r="AF4557" t="s">
        <v>4804</v>
      </c>
      <c r="AG4557" t="s">
        <v>87</v>
      </c>
      <c r="AH4557" t="s">
        <v>88</v>
      </c>
      <c r="AI4557" t="s">
        <v>359</v>
      </c>
      <c r="AJ4557" s="7">
        <v>44196</v>
      </c>
      <c r="AK4557" t="s">
        <v>5115</v>
      </c>
      <c r="AL4557" t="s">
        <v>393</v>
      </c>
      <c r="AM4557" t="s">
        <v>4805</v>
      </c>
      <c r="AN4557" t="s">
        <v>5121</v>
      </c>
      <c r="AO4557" t="str">
        <f>TEXT(A4557,"yyyy-mm-dd")</f>
        <v>2018-08-31</v>
      </c>
    </row>
    <row r="4558" spans="1:41">
      <c r="A4558" s="6" t="s">
        <v>5114</v>
      </c>
      <c r="B4558">
        <v>2018</v>
      </c>
      <c r="C4558">
        <v>8</v>
      </c>
      <c r="E4558" t="s">
        <v>81</v>
      </c>
      <c r="F4558" t="s">
        <v>82</v>
      </c>
      <c r="G4558" t="s">
        <v>83</v>
      </c>
      <c r="H4558" t="s">
        <v>4360</v>
      </c>
      <c r="I4558">
        <v>2019</v>
      </c>
      <c r="K4558" s="6">
        <v>43830</v>
      </c>
      <c r="L4558">
        <v>16</v>
      </c>
      <c r="N4558" t="s">
        <v>222</v>
      </c>
      <c r="O4558" s="8">
        <v>3.74</v>
      </c>
      <c r="P4558" s="8">
        <v>3.68</v>
      </c>
      <c r="Q4558" s="8">
        <v>3.5</v>
      </c>
      <c r="R4558" s="8">
        <v>3.83</v>
      </c>
      <c r="S4558" s="8">
        <v>3</v>
      </c>
      <c r="T4558" s="8">
        <v>5.19</v>
      </c>
      <c r="U4558" s="8">
        <v>0.45</v>
      </c>
      <c r="V4558" s="9">
        <v>34</v>
      </c>
      <c r="W4558" s="8">
        <v>0.33000000000000007</v>
      </c>
      <c r="X4558" s="8">
        <v>2.1900000000000004</v>
      </c>
      <c r="Y4558" s="8">
        <v>6.0000000000000053E-2</v>
      </c>
      <c r="Z4558" s="8">
        <v>8.0000000000000071E-2</v>
      </c>
      <c r="AA4558">
        <v>7.0000000000000284E-2</v>
      </c>
      <c r="AF4558" t="s">
        <v>4361</v>
      </c>
      <c r="AG4558" t="s">
        <v>87</v>
      </c>
      <c r="AH4558" t="s">
        <v>88</v>
      </c>
      <c r="AI4558" t="s">
        <v>97</v>
      </c>
      <c r="AJ4558" s="7">
        <v>43830</v>
      </c>
      <c r="AK4558" t="s">
        <v>5115</v>
      </c>
      <c r="AL4558" t="s">
        <v>91</v>
      </c>
      <c r="AM4558" t="s">
        <v>4362</v>
      </c>
      <c r="AN4558" t="s">
        <v>5117</v>
      </c>
      <c r="AO4558" t="str">
        <f>TEXT(A4558,"yyyy-mm-dd")</f>
        <v>2018-08-31</v>
      </c>
    </row>
    <row r="4559" spans="1:41">
      <c r="A4559" s="6" t="s">
        <v>5114</v>
      </c>
      <c r="B4559">
        <v>2018</v>
      </c>
      <c r="C4559">
        <v>8</v>
      </c>
      <c r="E4559" t="s">
        <v>392</v>
      </c>
      <c r="F4559" t="s">
        <v>82</v>
      </c>
      <c r="G4559" t="s">
        <v>83</v>
      </c>
      <c r="H4559" t="s">
        <v>4360</v>
      </c>
      <c r="I4559">
        <v>2019</v>
      </c>
      <c r="K4559" s="6">
        <v>43830</v>
      </c>
      <c r="L4559">
        <v>16</v>
      </c>
      <c r="N4559" t="s">
        <v>222</v>
      </c>
      <c r="O4559" s="8">
        <v>3.43</v>
      </c>
      <c r="P4559" s="8">
        <v>3.42</v>
      </c>
      <c r="Q4559" s="8">
        <v>3.3</v>
      </c>
      <c r="R4559" s="8">
        <v>3.5</v>
      </c>
      <c r="S4559" s="8">
        <v>2.82</v>
      </c>
      <c r="T4559" s="8">
        <v>4.2</v>
      </c>
      <c r="U4559" s="8">
        <v>0.32</v>
      </c>
      <c r="V4559" s="9">
        <v>32</v>
      </c>
      <c r="W4559" s="8">
        <v>0.20000000000000018</v>
      </c>
      <c r="X4559" s="8">
        <v>1.3800000000000003</v>
      </c>
      <c r="Y4559" s="8">
        <v>1.0000000000000231E-2</v>
      </c>
      <c r="Z4559" s="8">
        <v>-2.0000000000000018E-2</v>
      </c>
      <c r="AA4559">
        <v>-9.9999999999997868E-3</v>
      </c>
      <c r="AF4559" t="s">
        <v>4361</v>
      </c>
      <c r="AG4559" t="s">
        <v>87</v>
      </c>
      <c r="AH4559" t="s">
        <v>88</v>
      </c>
      <c r="AI4559" t="s">
        <v>97</v>
      </c>
      <c r="AJ4559" s="7">
        <v>43830</v>
      </c>
      <c r="AK4559" t="s">
        <v>5115</v>
      </c>
      <c r="AL4559" t="s">
        <v>393</v>
      </c>
      <c r="AM4559" t="s">
        <v>4362</v>
      </c>
      <c r="AN4559" t="s">
        <v>5120</v>
      </c>
      <c r="AO4559" t="str">
        <f>TEXT(A4559,"yyyy-mm-dd")</f>
        <v>2018-08-31</v>
      </c>
    </row>
    <row r="4560" spans="1:41">
      <c r="A4560" s="6" t="s">
        <v>5114</v>
      </c>
      <c r="B4560">
        <v>2018</v>
      </c>
      <c r="C4560">
        <v>8</v>
      </c>
      <c r="E4560" t="s">
        <v>81</v>
      </c>
      <c r="F4560" t="s">
        <v>82</v>
      </c>
      <c r="G4560" t="s">
        <v>83</v>
      </c>
      <c r="H4560" t="s">
        <v>3889</v>
      </c>
      <c r="I4560">
        <v>2018</v>
      </c>
      <c r="K4560" s="6">
        <v>43465</v>
      </c>
      <c r="L4560">
        <v>4</v>
      </c>
      <c r="N4560" t="s">
        <v>219</v>
      </c>
      <c r="O4560" s="8">
        <v>4.41</v>
      </c>
      <c r="P4560" s="8">
        <v>4.47</v>
      </c>
      <c r="Q4560" s="8">
        <v>4.26</v>
      </c>
      <c r="R4560" s="8">
        <v>4.5</v>
      </c>
      <c r="S4560" s="8">
        <v>4</v>
      </c>
      <c r="T4560" s="8">
        <v>5.1100000000000003</v>
      </c>
      <c r="U4560" s="8">
        <v>0.23</v>
      </c>
      <c r="V4560" s="9">
        <v>34</v>
      </c>
      <c r="W4560" s="8">
        <v>0.24000000000000021</v>
      </c>
      <c r="X4560" s="8">
        <v>1.1100000000000003</v>
      </c>
      <c r="Y4560" s="8">
        <v>-5.9999999999999609E-2</v>
      </c>
      <c r="Z4560" s="8">
        <v>0.21999999999999975</v>
      </c>
      <c r="AA4560">
        <v>-4.0000000000000036E-2</v>
      </c>
      <c r="AF4560" t="s">
        <v>3890</v>
      </c>
      <c r="AG4560" t="s">
        <v>87</v>
      </c>
      <c r="AH4560" t="s">
        <v>88</v>
      </c>
      <c r="AI4560" t="s">
        <v>89</v>
      </c>
      <c r="AJ4560" s="7">
        <v>43465</v>
      </c>
      <c r="AK4560" t="s">
        <v>5115</v>
      </c>
      <c r="AL4560" t="s">
        <v>91</v>
      </c>
      <c r="AM4560" t="s">
        <v>3891</v>
      </c>
      <c r="AN4560" t="s">
        <v>5116</v>
      </c>
      <c r="AO4560" t="str">
        <f>TEXT(A4560,"yyyy-mm-dd")</f>
        <v>2018-08-31</v>
      </c>
    </row>
    <row r="4561" spans="1:41">
      <c r="A4561" s="6" t="s">
        <v>5114</v>
      </c>
      <c r="B4561">
        <v>2018</v>
      </c>
      <c r="C4561">
        <v>8</v>
      </c>
      <c r="E4561" t="s">
        <v>392</v>
      </c>
      <c r="F4561" t="s">
        <v>82</v>
      </c>
      <c r="G4561" t="s">
        <v>83</v>
      </c>
      <c r="H4561" t="s">
        <v>3889</v>
      </c>
      <c r="I4561">
        <v>2018</v>
      </c>
      <c r="K4561" s="6">
        <v>43465</v>
      </c>
      <c r="L4561">
        <v>4</v>
      </c>
      <c r="N4561" t="s">
        <v>219</v>
      </c>
      <c r="O4561" s="8">
        <v>3.61</v>
      </c>
      <c r="P4561" s="8">
        <v>3.59</v>
      </c>
      <c r="Q4561" s="8">
        <v>3.5</v>
      </c>
      <c r="R4561" s="8">
        <v>3.7</v>
      </c>
      <c r="S4561" s="8">
        <v>3.14</v>
      </c>
      <c r="T4561" s="8">
        <v>4.42</v>
      </c>
      <c r="U4561" s="8">
        <v>0.22</v>
      </c>
      <c r="V4561" s="9">
        <v>32</v>
      </c>
      <c r="W4561" s="8">
        <v>0.20000000000000018</v>
      </c>
      <c r="X4561" s="8">
        <v>1.2799999999999998</v>
      </c>
      <c r="Y4561" s="8">
        <v>2.0000000000000018E-2</v>
      </c>
      <c r="Z4561" s="8">
        <v>-1.0000000000000231E-2</v>
      </c>
      <c r="AA4561">
        <v>-3.9999999999999591E-2</v>
      </c>
      <c r="AF4561" t="s">
        <v>3890</v>
      </c>
      <c r="AG4561" t="s">
        <v>87</v>
      </c>
      <c r="AH4561" t="s">
        <v>88</v>
      </c>
      <c r="AI4561" t="s">
        <v>89</v>
      </c>
      <c r="AJ4561" s="7">
        <v>43465</v>
      </c>
      <c r="AK4561" t="s">
        <v>5115</v>
      </c>
      <c r="AL4561" t="s">
        <v>393</v>
      </c>
      <c r="AM4561" t="s">
        <v>3891</v>
      </c>
      <c r="AN4561" t="s">
        <v>5119</v>
      </c>
      <c r="AO4561" t="str">
        <f>TEXT(A4561,"yyyy-mm-dd")</f>
        <v>2018-08-31</v>
      </c>
    </row>
    <row r="4562" spans="1:41">
      <c r="A4562" s="6" t="s">
        <v>5114</v>
      </c>
      <c r="B4562">
        <v>2018</v>
      </c>
      <c r="C4562">
        <v>8</v>
      </c>
      <c r="E4562" t="s">
        <v>81</v>
      </c>
      <c r="F4562" t="s">
        <v>82</v>
      </c>
      <c r="G4562" t="s">
        <v>774</v>
      </c>
      <c r="H4562" t="s">
        <v>775</v>
      </c>
      <c r="K4562" s="6"/>
      <c r="O4562" s="8">
        <v>3.67</v>
      </c>
      <c r="P4562" s="8">
        <v>3.5</v>
      </c>
      <c r="Q4562" s="8">
        <v>3.3</v>
      </c>
      <c r="R4562" s="8">
        <v>3.81</v>
      </c>
      <c r="S4562" s="8">
        <v>3</v>
      </c>
      <c r="T4562" s="8">
        <v>6.7</v>
      </c>
      <c r="U4562" s="8">
        <v>0.69</v>
      </c>
      <c r="V4562" s="9">
        <v>31</v>
      </c>
      <c r="W4562" s="8">
        <v>0.51000000000000023</v>
      </c>
      <c r="X4562" s="8">
        <v>3.7</v>
      </c>
      <c r="Y4562" s="8">
        <v>0.16999999999999993</v>
      </c>
      <c r="Z4562" s="8">
        <v>0</v>
      </c>
      <c r="AA4562">
        <v>0.20999999999999996</v>
      </c>
      <c r="AF4562" t="s">
        <v>776</v>
      </c>
      <c r="AG4562" t="s">
        <v>777</v>
      </c>
      <c r="AH4562" t="s">
        <v>778</v>
      </c>
      <c r="AI4562" t="s">
        <v>779</v>
      </c>
      <c r="AJ4562" s="7"/>
      <c r="AK4562" t="s">
        <v>5115</v>
      </c>
      <c r="AL4562" t="s">
        <v>91</v>
      </c>
      <c r="AM4562" t="s">
        <v>775</v>
      </c>
      <c r="AN4562" t="s">
        <v>5137</v>
      </c>
      <c r="AO4562" t="str">
        <f>TEXT(A4562,"yyyy-mm-dd")</f>
        <v>2018-08-31</v>
      </c>
    </row>
    <row r="4563" spans="1:41">
      <c r="A4563" s="6" t="s">
        <v>5114</v>
      </c>
      <c r="B4563">
        <v>2018</v>
      </c>
      <c r="C4563">
        <v>8</v>
      </c>
      <c r="E4563" t="s">
        <v>81</v>
      </c>
      <c r="F4563" t="s">
        <v>82</v>
      </c>
      <c r="G4563" t="s">
        <v>774</v>
      </c>
      <c r="H4563" t="s">
        <v>1536</v>
      </c>
      <c r="K4563" s="6"/>
      <c r="O4563" s="8">
        <v>3.67</v>
      </c>
      <c r="P4563" s="8">
        <v>3.5</v>
      </c>
      <c r="Q4563" s="8">
        <v>3.3</v>
      </c>
      <c r="R4563" s="8">
        <v>3.7</v>
      </c>
      <c r="S4563" s="8">
        <v>3</v>
      </c>
      <c r="T4563" s="8">
        <v>8.1999999999999993</v>
      </c>
      <c r="U4563" s="8">
        <v>0.93</v>
      </c>
      <c r="V4563" s="9">
        <v>29</v>
      </c>
      <c r="W4563" s="8">
        <v>0.40000000000000036</v>
      </c>
      <c r="X4563" s="8">
        <v>5.1999999999999993</v>
      </c>
      <c r="Y4563" s="8">
        <v>0.16999999999999993</v>
      </c>
      <c r="Z4563" s="8">
        <v>0</v>
      </c>
      <c r="AA4563">
        <v>0.20000000000000018</v>
      </c>
      <c r="AF4563" t="s">
        <v>1537</v>
      </c>
      <c r="AG4563" t="s">
        <v>777</v>
      </c>
      <c r="AH4563" t="s">
        <v>778</v>
      </c>
      <c r="AI4563" t="s">
        <v>1538</v>
      </c>
      <c r="AJ4563" s="7"/>
      <c r="AK4563" t="s">
        <v>5115</v>
      </c>
      <c r="AL4563" t="s">
        <v>91</v>
      </c>
      <c r="AM4563" t="s">
        <v>1536</v>
      </c>
      <c r="AN4563" t="s">
        <v>5138</v>
      </c>
      <c r="AO4563" t="str">
        <f>TEXT(A4563,"yyyy-mm-dd")</f>
        <v>2018-08-31</v>
      </c>
    </row>
    <row r="4564" spans="1:41">
      <c r="A4564" s="6" t="s">
        <v>5114</v>
      </c>
      <c r="B4564">
        <v>2018</v>
      </c>
      <c r="C4564">
        <v>8</v>
      </c>
      <c r="E4564" t="s">
        <v>392</v>
      </c>
      <c r="F4564" t="s">
        <v>82</v>
      </c>
      <c r="G4564" t="s">
        <v>774</v>
      </c>
      <c r="H4564" t="s">
        <v>775</v>
      </c>
      <c r="K4564" s="6"/>
      <c r="O4564" s="8">
        <v>3.45</v>
      </c>
      <c r="P4564" s="8">
        <v>3.29</v>
      </c>
      <c r="Q4564" s="8">
        <v>3.2</v>
      </c>
      <c r="R4564" s="8">
        <v>3.5</v>
      </c>
      <c r="S4564" s="8">
        <v>2.91</v>
      </c>
      <c r="T4564" s="8">
        <v>5.68</v>
      </c>
      <c r="U4564" s="8">
        <v>0.54</v>
      </c>
      <c r="V4564" s="9">
        <v>28</v>
      </c>
      <c r="W4564" s="8">
        <v>0.29999999999999982</v>
      </c>
      <c r="X4564" s="8">
        <v>2.7699999999999996</v>
      </c>
      <c r="Y4564" s="8">
        <v>0.16000000000000014</v>
      </c>
      <c r="Z4564" s="8">
        <v>-9.9999999999997868E-3</v>
      </c>
      <c r="AA4564">
        <v>0</v>
      </c>
      <c r="AF4564" t="s">
        <v>776</v>
      </c>
      <c r="AG4564" t="s">
        <v>777</v>
      </c>
      <c r="AH4564" t="s">
        <v>778</v>
      </c>
      <c r="AI4564" t="s">
        <v>779</v>
      </c>
      <c r="AJ4564" s="7"/>
      <c r="AK4564" t="s">
        <v>5115</v>
      </c>
      <c r="AL4564" t="s">
        <v>393</v>
      </c>
      <c r="AM4564" t="s">
        <v>775</v>
      </c>
      <c r="AN4564" t="s">
        <v>5139</v>
      </c>
      <c r="AO4564" t="str">
        <f>TEXT(A4564,"yyyy-mm-dd")</f>
        <v>2018-08-31</v>
      </c>
    </row>
    <row r="4565" spans="1:41">
      <c r="A4565" s="6" t="s">
        <v>5114</v>
      </c>
      <c r="B4565">
        <v>2018</v>
      </c>
      <c r="C4565">
        <v>8</v>
      </c>
      <c r="E4565" t="s">
        <v>392</v>
      </c>
      <c r="F4565" t="s">
        <v>82</v>
      </c>
      <c r="G4565" t="s">
        <v>774</v>
      </c>
      <c r="H4565" t="s">
        <v>1536</v>
      </c>
      <c r="K4565" s="6"/>
      <c r="O4565" s="8">
        <v>3.43</v>
      </c>
      <c r="P4565" s="8">
        <v>3.3</v>
      </c>
      <c r="Q4565" s="8">
        <v>3.13</v>
      </c>
      <c r="R4565" s="8">
        <v>3.5</v>
      </c>
      <c r="S4565" s="8">
        <v>2.39</v>
      </c>
      <c r="T4565" s="8">
        <v>6.79</v>
      </c>
      <c r="U4565" s="8">
        <v>0.77</v>
      </c>
      <c r="V4565" s="9">
        <v>26</v>
      </c>
      <c r="W4565" s="8">
        <v>0.37000000000000011</v>
      </c>
      <c r="X4565" s="8">
        <v>4.4000000000000004</v>
      </c>
      <c r="Y4565" s="8">
        <v>0.13000000000000034</v>
      </c>
      <c r="Z4565" s="8">
        <v>-5.0000000000000266E-2</v>
      </c>
      <c r="AA4565">
        <v>7.0000000000000284E-2</v>
      </c>
      <c r="AF4565" t="s">
        <v>1537</v>
      </c>
      <c r="AG4565" t="s">
        <v>777</v>
      </c>
      <c r="AH4565" t="s">
        <v>778</v>
      </c>
      <c r="AI4565" t="s">
        <v>1538</v>
      </c>
      <c r="AJ4565" s="7"/>
      <c r="AK4565" t="s">
        <v>5115</v>
      </c>
      <c r="AL4565" t="s">
        <v>393</v>
      </c>
      <c r="AM4565" t="s">
        <v>1536</v>
      </c>
      <c r="AN4565" t="s">
        <v>5140</v>
      </c>
      <c r="AO4565" t="str">
        <f>TEXT(A4565,"yyyy-mm-dd")</f>
        <v>2018-08-31</v>
      </c>
    </row>
    <row r="4566" spans="1:41">
      <c r="A4566" s="6" t="s">
        <v>5114</v>
      </c>
      <c r="B4566">
        <v>2018</v>
      </c>
      <c r="C4566">
        <v>8</v>
      </c>
      <c r="E4566" t="s">
        <v>112</v>
      </c>
      <c r="F4566" t="s">
        <v>113</v>
      </c>
      <c r="G4566" t="s">
        <v>83</v>
      </c>
      <c r="H4566" t="s">
        <v>4803</v>
      </c>
      <c r="I4566">
        <v>2020</v>
      </c>
      <c r="K4566" s="6">
        <v>44196</v>
      </c>
      <c r="L4566">
        <v>28</v>
      </c>
      <c r="N4566" t="s">
        <v>593</v>
      </c>
      <c r="O4566" s="8">
        <v>7.05</v>
      </c>
      <c r="P4566" s="8">
        <v>6.87</v>
      </c>
      <c r="Q4566" s="8">
        <v>6.57</v>
      </c>
      <c r="R4566" s="8">
        <v>7.29</v>
      </c>
      <c r="S4566" s="8">
        <v>5.7</v>
      </c>
      <c r="T4566" s="8">
        <v>9.5</v>
      </c>
      <c r="U4566" s="8">
        <v>0.88</v>
      </c>
      <c r="V4566" s="9">
        <v>22</v>
      </c>
      <c r="W4566" s="8">
        <v>0.71999999999999975</v>
      </c>
      <c r="X4566" s="8">
        <v>3.8</v>
      </c>
      <c r="Y4566" s="8">
        <v>0.17999999999999972</v>
      </c>
      <c r="Z4566" s="8">
        <v>0.19000000000000039</v>
      </c>
      <c r="AA4566">
        <v>-0.50000000000000089</v>
      </c>
      <c r="AF4566" t="s">
        <v>4844</v>
      </c>
      <c r="AG4566" t="s">
        <v>115</v>
      </c>
      <c r="AH4566" t="s">
        <v>116</v>
      </c>
      <c r="AI4566" t="s">
        <v>359</v>
      </c>
      <c r="AJ4566" s="7">
        <v>44196</v>
      </c>
      <c r="AK4566" t="s">
        <v>5115</v>
      </c>
      <c r="AL4566" t="s">
        <v>118</v>
      </c>
      <c r="AM4566" t="s">
        <v>4805</v>
      </c>
      <c r="AN4566" t="s">
        <v>5144</v>
      </c>
      <c r="AO4566" t="str">
        <f>TEXT(A4566,"yyyy-mm-dd")</f>
        <v>2018-08-31</v>
      </c>
    </row>
    <row r="4567" spans="1:41">
      <c r="A4567" s="6" t="s">
        <v>5114</v>
      </c>
      <c r="B4567">
        <v>2018</v>
      </c>
      <c r="C4567">
        <v>8</v>
      </c>
      <c r="E4567" t="s">
        <v>2881</v>
      </c>
      <c r="F4567" t="s">
        <v>113</v>
      </c>
      <c r="G4567" t="s">
        <v>83</v>
      </c>
      <c r="H4567" t="s">
        <v>4803</v>
      </c>
      <c r="I4567">
        <v>2020</v>
      </c>
      <c r="K4567" s="6">
        <v>44196</v>
      </c>
      <c r="L4567">
        <v>28</v>
      </c>
      <c r="N4567" t="s">
        <v>593</v>
      </c>
      <c r="O4567" s="8">
        <v>7.85</v>
      </c>
      <c r="P4567" s="8">
        <v>7.6</v>
      </c>
      <c r="Q4567" s="8">
        <v>7.2</v>
      </c>
      <c r="R4567" s="8">
        <v>7.93</v>
      </c>
      <c r="S4567" s="8">
        <v>5.6</v>
      </c>
      <c r="T4567" s="8">
        <v>10.28</v>
      </c>
      <c r="U4567" s="8">
        <v>1.1499999999999999</v>
      </c>
      <c r="V4567" s="9">
        <v>17</v>
      </c>
      <c r="W4567" s="8">
        <v>0.72999999999999954</v>
      </c>
      <c r="X4567" s="8">
        <v>4.68</v>
      </c>
      <c r="Y4567" s="8">
        <v>0.25</v>
      </c>
      <c r="Z4567" s="8">
        <v>9.9999999999997868E-3</v>
      </c>
      <c r="AA4567">
        <v>9.9999999999997868E-3</v>
      </c>
      <c r="AF4567" t="s">
        <v>4849</v>
      </c>
      <c r="AG4567" t="s">
        <v>2883</v>
      </c>
      <c r="AH4567" t="s">
        <v>2884</v>
      </c>
      <c r="AI4567" t="s">
        <v>359</v>
      </c>
      <c r="AJ4567" s="7">
        <v>44196</v>
      </c>
      <c r="AK4567" t="s">
        <v>5115</v>
      </c>
      <c r="AL4567" t="s">
        <v>2885</v>
      </c>
      <c r="AM4567" t="s">
        <v>4805</v>
      </c>
      <c r="AN4567" t="s">
        <v>5147</v>
      </c>
      <c r="AO4567" t="str">
        <f>TEXT(A4567,"yyyy-mm-dd")</f>
        <v>2018-08-31</v>
      </c>
    </row>
    <row r="4568" spans="1:41">
      <c r="A4568" s="6" t="s">
        <v>5114</v>
      </c>
      <c r="B4568">
        <v>2018</v>
      </c>
      <c r="C4568">
        <v>8</v>
      </c>
      <c r="E4568" t="s">
        <v>112</v>
      </c>
      <c r="F4568" t="s">
        <v>113</v>
      </c>
      <c r="G4568" t="s">
        <v>83</v>
      </c>
      <c r="H4568" t="s">
        <v>4360</v>
      </c>
      <c r="I4568">
        <v>2019</v>
      </c>
      <c r="K4568" s="6">
        <v>43830</v>
      </c>
      <c r="L4568">
        <v>16</v>
      </c>
      <c r="N4568" t="s">
        <v>222</v>
      </c>
      <c r="O4568" s="8">
        <v>7.42</v>
      </c>
      <c r="P4568" s="8">
        <v>7.24</v>
      </c>
      <c r="Q4568" s="8">
        <v>7</v>
      </c>
      <c r="R4568" s="8">
        <v>7.75</v>
      </c>
      <c r="S4568" s="8">
        <v>6.5</v>
      </c>
      <c r="T4568" s="8">
        <v>9</v>
      </c>
      <c r="U4568" s="8">
        <v>0.62</v>
      </c>
      <c r="V4568" s="9">
        <v>26</v>
      </c>
      <c r="W4568" s="8">
        <v>0.75</v>
      </c>
      <c r="X4568" s="8">
        <v>2.5</v>
      </c>
      <c r="Y4568" s="8">
        <v>0.17999999999999972</v>
      </c>
      <c r="Z4568" s="8">
        <v>0.10000000000000053</v>
      </c>
      <c r="AA4568">
        <v>-0.20999999999999996</v>
      </c>
      <c r="AF4568" t="s">
        <v>4401</v>
      </c>
      <c r="AG4568" t="s">
        <v>115</v>
      </c>
      <c r="AH4568" t="s">
        <v>116</v>
      </c>
      <c r="AI4568" t="s">
        <v>230</v>
      </c>
      <c r="AJ4568" s="7">
        <v>43830</v>
      </c>
      <c r="AK4568" t="s">
        <v>5115</v>
      </c>
      <c r="AL4568" t="s">
        <v>118</v>
      </c>
      <c r="AM4568" t="s">
        <v>4362</v>
      </c>
      <c r="AN4568" t="s">
        <v>5143</v>
      </c>
      <c r="AO4568" t="str">
        <f>TEXT(A4568,"yyyy-mm-dd")</f>
        <v>2018-08-31</v>
      </c>
    </row>
    <row r="4569" spans="1:41">
      <c r="A4569" s="6" t="s">
        <v>5114</v>
      </c>
      <c r="B4569">
        <v>2018</v>
      </c>
      <c r="C4569">
        <v>8</v>
      </c>
      <c r="E4569" t="s">
        <v>2881</v>
      </c>
      <c r="F4569" t="s">
        <v>113</v>
      </c>
      <c r="G4569" t="s">
        <v>83</v>
      </c>
      <c r="H4569" t="s">
        <v>4360</v>
      </c>
      <c r="I4569">
        <v>2019</v>
      </c>
      <c r="K4569" s="6">
        <v>43830</v>
      </c>
      <c r="L4569">
        <v>16</v>
      </c>
      <c r="N4569" t="s">
        <v>222</v>
      </c>
      <c r="O4569" s="8">
        <v>8.0500000000000007</v>
      </c>
      <c r="P4569" s="8">
        <v>7.93</v>
      </c>
      <c r="Q4569" s="8">
        <v>7.5</v>
      </c>
      <c r="R4569" s="8">
        <v>8.2799999999999994</v>
      </c>
      <c r="S4569" s="8">
        <v>6.6</v>
      </c>
      <c r="T4569" s="8">
        <v>9.5</v>
      </c>
      <c r="U4569" s="8">
        <v>0.75</v>
      </c>
      <c r="V4569" s="9">
        <v>20</v>
      </c>
      <c r="W4569" s="8">
        <v>0.77999999999999936</v>
      </c>
      <c r="X4569" s="8">
        <v>2.9000000000000004</v>
      </c>
      <c r="Y4569" s="8">
        <v>0.12000000000000099</v>
      </c>
      <c r="Z4569" s="8">
        <v>8.0000000000000071E-2</v>
      </c>
      <c r="AA4569">
        <v>0.29999999999999893</v>
      </c>
      <c r="AF4569" t="s">
        <v>4406</v>
      </c>
      <c r="AG4569" t="s">
        <v>2883</v>
      </c>
      <c r="AH4569" t="s">
        <v>2884</v>
      </c>
      <c r="AI4569" t="s">
        <v>230</v>
      </c>
      <c r="AJ4569" s="7">
        <v>43830</v>
      </c>
      <c r="AK4569" t="s">
        <v>5115</v>
      </c>
      <c r="AL4569" t="s">
        <v>2885</v>
      </c>
      <c r="AM4569" t="s">
        <v>4362</v>
      </c>
      <c r="AN4569" t="s">
        <v>5146</v>
      </c>
      <c r="AO4569" t="str">
        <f>TEXT(A4569,"yyyy-mm-dd")</f>
        <v>2018-08-31</v>
      </c>
    </row>
    <row r="4570" spans="1:41">
      <c r="A4570" s="6" t="s">
        <v>5114</v>
      </c>
      <c r="B4570">
        <v>2018</v>
      </c>
      <c r="C4570">
        <v>8</v>
      </c>
      <c r="E4570" t="s">
        <v>112</v>
      </c>
      <c r="F4570" t="s">
        <v>113</v>
      </c>
      <c r="G4570" t="s">
        <v>83</v>
      </c>
      <c r="H4570" t="s">
        <v>3889</v>
      </c>
      <c r="I4570">
        <v>2018</v>
      </c>
      <c r="K4570" s="6">
        <v>43465</v>
      </c>
      <c r="L4570">
        <v>4</v>
      </c>
      <c r="N4570" t="s">
        <v>219</v>
      </c>
      <c r="O4570" s="8">
        <v>7.89</v>
      </c>
      <c r="P4570" s="8">
        <v>7.8</v>
      </c>
      <c r="Q4570" s="8">
        <v>7.74</v>
      </c>
      <c r="R4570" s="8">
        <v>8</v>
      </c>
      <c r="S4570" s="8">
        <v>7.44</v>
      </c>
      <c r="T4570" s="8">
        <v>8.25</v>
      </c>
      <c r="U4570" s="8">
        <v>0.21</v>
      </c>
      <c r="V4570" s="9">
        <v>27</v>
      </c>
      <c r="W4570" s="8">
        <v>0.25999999999999979</v>
      </c>
      <c r="X4570" s="8">
        <v>0.80999999999999961</v>
      </c>
      <c r="Y4570" s="8">
        <v>8.9999999999999858E-2</v>
      </c>
      <c r="Z4570" s="8">
        <v>4.9999999999999822E-2</v>
      </c>
      <c r="AA4570">
        <v>-4.0000000000000036E-2</v>
      </c>
      <c r="AF4570" t="s">
        <v>3929</v>
      </c>
      <c r="AG4570" t="s">
        <v>115</v>
      </c>
      <c r="AH4570" t="s">
        <v>116</v>
      </c>
      <c r="AI4570" t="s">
        <v>117</v>
      </c>
      <c r="AJ4570" s="7">
        <v>43465</v>
      </c>
      <c r="AK4570" t="s">
        <v>5115</v>
      </c>
      <c r="AL4570" t="s">
        <v>118</v>
      </c>
      <c r="AM4570" t="s">
        <v>3891</v>
      </c>
      <c r="AN4570" t="s">
        <v>5142</v>
      </c>
      <c r="AO4570" t="str">
        <f>TEXT(A4570,"yyyy-mm-dd")</f>
        <v>2018-08-31</v>
      </c>
    </row>
    <row r="4571" spans="1:41">
      <c r="A4571" s="6" t="s">
        <v>5114</v>
      </c>
      <c r="B4571">
        <v>2018</v>
      </c>
      <c r="C4571">
        <v>8</v>
      </c>
      <c r="E4571" t="s">
        <v>2881</v>
      </c>
      <c r="F4571" t="s">
        <v>113</v>
      </c>
      <c r="G4571" t="s">
        <v>83</v>
      </c>
      <c r="H4571" t="s">
        <v>3889</v>
      </c>
      <c r="I4571">
        <v>2018</v>
      </c>
      <c r="K4571" s="6">
        <v>43465</v>
      </c>
      <c r="L4571">
        <v>4</v>
      </c>
      <c r="N4571" t="s">
        <v>219</v>
      </c>
      <c r="O4571" s="8">
        <v>8.02</v>
      </c>
      <c r="P4571" s="8">
        <v>7.92</v>
      </c>
      <c r="Q4571" s="8">
        <v>7.8</v>
      </c>
      <c r="R4571" s="8">
        <v>8.1999999999999993</v>
      </c>
      <c r="S4571" s="8">
        <v>7.6</v>
      </c>
      <c r="T4571" s="8">
        <v>8.5500000000000007</v>
      </c>
      <c r="U4571" s="8">
        <v>0.28000000000000003</v>
      </c>
      <c r="V4571" s="9">
        <v>21</v>
      </c>
      <c r="W4571" s="8">
        <v>0.39999999999999947</v>
      </c>
      <c r="X4571" s="8">
        <v>0.95000000000000107</v>
      </c>
      <c r="Y4571" s="8">
        <v>9.9999999999999645E-2</v>
      </c>
      <c r="Z4571" s="8">
        <v>3.0000000000000249E-2</v>
      </c>
      <c r="AA4571">
        <v>-8.8817841970012523E-16</v>
      </c>
      <c r="AF4571" t="s">
        <v>3934</v>
      </c>
      <c r="AG4571" t="s">
        <v>2883</v>
      </c>
      <c r="AH4571" t="s">
        <v>2884</v>
      </c>
      <c r="AI4571" t="s">
        <v>117</v>
      </c>
      <c r="AJ4571" s="7">
        <v>43465</v>
      </c>
      <c r="AK4571" t="s">
        <v>5115</v>
      </c>
      <c r="AL4571" t="s">
        <v>2885</v>
      </c>
      <c r="AM4571" t="s">
        <v>3891</v>
      </c>
      <c r="AN4571" t="s">
        <v>5145</v>
      </c>
      <c r="AO4571" t="str">
        <f>TEXT(A4571,"yyyy-mm-dd")</f>
        <v>2018-08-31</v>
      </c>
    </row>
    <row r="4572" spans="1:41">
      <c r="A4572" s="6" t="s">
        <v>5148</v>
      </c>
      <c r="B4572">
        <v>2018</v>
      </c>
      <c r="C4572">
        <v>9</v>
      </c>
      <c r="E4572" t="s">
        <v>1907</v>
      </c>
      <c r="F4572" t="s">
        <v>1908</v>
      </c>
      <c r="G4572" t="s">
        <v>102</v>
      </c>
      <c r="H4572" t="s">
        <v>5063</v>
      </c>
      <c r="I4572">
        <v>2020</v>
      </c>
      <c r="J4572">
        <v>3</v>
      </c>
      <c r="K4572" s="6">
        <v>44104</v>
      </c>
      <c r="L4572">
        <v>24</v>
      </c>
      <c r="M4572">
        <v>8</v>
      </c>
      <c r="N4572" t="s">
        <v>368</v>
      </c>
      <c r="O4572" s="8">
        <v>6.99</v>
      </c>
      <c r="P4572" s="8">
        <v>6.88</v>
      </c>
      <c r="Q4572" s="8">
        <v>6.31</v>
      </c>
      <c r="R4572" s="8">
        <v>7.5</v>
      </c>
      <c r="S4572" s="8">
        <v>5.5</v>
      </c>
      <c r="T4572" s="8">
        <v>9</v>
      </c>
      <c r="U4572" s="8">
        <v>0.93</v>
      </c>
      <c r="V4572" s="9">
        <v>22</v>
      </c>
      <c r="W4572" s="8">
        <v>1.1900000000000004</v>
      </c>
      <c r="X4572" s="8">
        <v>3.5</v>
      </c>
      <c r="Y4572" s="8">
        <v>0.11000000000000032</v>
      </c>
      <c r="Z4572" s="8">
        <v>0.12999999999999989</v>
      </c>
      <c r="AA4572">
        <v>0.19000000000000039</v>
      </c>
      <c r="AF4572" t="s">
        <v>5064</v>
      </c>
      <c r="AG4572" t="s">
        <v>1910</v>
      </c>
      <c r="AH4572" t="s">
        <v>1911</v>
      </c>
      <c r="AI4572" t="s">
        <v>1971</v>
      </c>
      <c r="AJ4572" s="7">
        <v>44104</v>
      </c>
      <c r="AK4572" t="s">
        <v>5149</v>
      </c>
      <c r="AL4572" t="s">
        <v>1908</v>
      </c>
      <c r="AM4572" t="s">
        <v>5066</v>
      </c>
      <c r="AN4572" t="s">
        <v>5170</v>
      </c>
      <c r="AO4572" t="str">
        <f>TEXT(A4572,"yyyy-mm-dd")</f>
        <v>2018-09-30</v>
      </c>
    </row>
    <row r="4573" spans="1:41">
      <c r="A4573" s="6" t="s">
        <v>5148</v>
      </c>
      <c r="B4573">
        <v>2018</v>
      </c>
      <c r="C4573">
        <v>9</v>
      </c>
      <c r="E4573" t="s">
        <v>1907</v>
      </c>
      <c r="F4573" t="s">
        <v>1908</v>
      </c>
      <c r="G4573" t="s">
        <v>102</v>
      </c>
      <c r="H4573" t="s">
        <v>4988</v>
      </c>
      <c r="I4573">
        <v>2020</v>
      </c>
      <c r="J4573">
        <v>2</v>
      </c>
      <c r="K4573" s="6">
        <v>44012</v>
      </c>
      <c r="L4573">
        <v>21</v>
      </c>
      <c r="M4573">
        <v>7</v>
      </c>
      <c r="N4573" t="s">
        <v>176</v>
      </c>
      <c r="O4573" s="8">
        <v>7.09</v>
      </c>
      <c r="P4573" s="8">
        <v>6.88</v>
      </c>
      <c r="Q4573" s="8">
        <v>6.5</v>
      </c>
      <c r="R4573" s="8">
        <v>7.5</v>
      </c>
      <c r="S4573" s="8">
        <v>6</v>
      </c>
      <c r="T4573" s="8">
        <v>9</v>
      </c>
      <c r="U4573" s="8">
        <v>0.81</v>
      </c>
      <c r="V4573" s="9">
        <v>22</v>
      </c>
      <c r="W4573" s="8">
        <v>1</v>
      </c>
      <c r="X4573" s="8">
        <v>3</v>
      </c>
      <c r="Y4573" s="8">
        <v>0.20999999999999996</v>
      </c>
      <c r="Z4573" s="8">
        <v>0.12999999999999989</v>
      </c>
      <c r="AA4573">
        <v>0</v>
      </c>
      <c r="AF4573" t="s">
        <v>4989</v>
      </c>
      <c r="AG4573" t="s">
        <v>1910</v>
      </c>
      <c r="AH4573" t="s">
        <v>1911</v>
      </c>
      <c r="AI4573" t="s">
        <v>1944</v>
      </c>
      <c r="AJ4573" s="7">
        <v>44012</v>
      </c>
      <c r="AK4573" t="s">
        <v>5149</v>
      </c>
      <c r="AL4573" t="s">
        <v>1908</v>
      </c>
      <c r="AM4573" t="s">
        <v>4990</v>
      </c>
      <c r="AN4573" t="s">
        <v>5169</v>
      </c>
      <c r="AO4573" t="str">
        <f>TEXT(A4573,"yyyy-mm-dd")</f>
        <v>2018-09-30</v>
      </c>
    </row>
    <row r="4574" spans="1:41">
      <c r="A4574" s="6" t="s">
        <v>5148</v>
      </c>
      <c r="B4574">
        <v>2018</v>
      </c>
      <c r="C4574">
        <v>9</v>
      </c>
      <c r="E4574" t="s">
        <v>1907</v>
      </c>
      <c r="F4574" t="s">
        <v>1908</v>
      </c>
      <c r="G4574" t="s">
        <v>102</v>
      </c>
      <c r="H4574" t="s">
        <v>4949</v>
      </c>
      <c r="I4574">
        <v>2020</v>
      </c>
      <c r="J4574">
        <v>1</v>
      </c>
      <c r="K4574" s="6">
        <v>43921</v>
      </c>
      <c r="L4574">
        <v>18</v>
      </c>
      <c r="M4574">
        <v>6</v>
      </c>
      <c r="N4574" t="s">
        <v>206</v>
      </c>
      <c r="O4574" s="8">
        <v>7.24</v>
      </c>
      <c r="P4574" s="8">
        <v>7</v>
      </c>
      <c r="Q4574" s="8">
        <v>6.75</v>
      </c>
      <c r="R4574" s="8">
        <v>7.69</v>
      </c>
      <c r="S4574" s="8">
        <v>6.25</v>
      </c>
      <c r="T4574" s="8">
        <v>8.75</v>
      </c>
      <c r="U4574" s="8">
        <v>0.68</v>
      </c>
      <c r="V4574" s="9">
        <v>22</v>
      </c>
      <c r="W4574" s="8">
        <v>0.94000000000000039</v>
      </c>
      <c r="X4574" s="8">
        <v>2.5</v>
      </c>
      <c r="Y4574" s="8">
        <v>0.24000000000000021</v>
      </c>
      <c r="Z4574" s="8">
        <v>0</v>
      </c>
      <c r="AA4574">
        <v>-5.9999999999999609E-2</v>
      </c>
      <c r="AF4574" t="s">
        <v>4950</v>
      </c>
      <c r="AG4574" t="s">
        <v>1910</v>
      </c>
      <c r="AH4574" t="s">
        <v>1911</v>
      </c>
      <c r="AI4574" t="s">
        <v>1939</v>
      </c>
      <c r="AJ4574" s="7">
        <v>43921</v>
      </c>
      <c r="AK4574" t="s">
        <v>5149</v>
      </c>
      <c r="AL4574" t="s">
        <v>1908</v>
      </c>
      <c r="AM4574" t="s">
        <v>4951</v>
      </c>
      <c r="AN4574" t="s">
        <v>5168</v>
      </c>
      <c r="AO4574" t="str">
        <f>TEXT(A4574,"yyyy-mm-dd")</f>
        <v>2018-09-30</v>
      </c>
    </row>
    <row r="4575" spans="1:41">
      <c r="A4575" s="6" t="s">
        <v>5148</v>
      </c>
      <c r="B4575">
        <v>2018</v>
      </c>
      <c r="C4575">
        <v>9</v>
      </c>
      <c r="E4575" t="s">
        <v>1907</v>
      </c>
      <c r="F4575" t="s">
        <v>1908</v>
      </c>
      <c r="G4575" t="s">
        <v>102</v>
      </c>
      <c r="H4575" t="s">
        <v>4822</v>
      </c>
      <c r="I4575">
        <v>2019</v>
      </c>
      <c r="J4575">
        <v>4</v>
      </c>
      <c r="K4575" s="6">
        <v>43830</v>
      </c>
      <c r="L4575">
        <v>15</v>
      </c>
      <c r="M4575">
        <v>5</v>
      </c>
      <c r="N4575" t="s">
        <v>236</v>
      </c>
      <c r="O4575" s="8">
        <v>7.39</v>
      </c>
      <c r="P4575" s="8">
        <v>7.25</v>
      </c>
      <c r="Q4575" s="8">
        <v>7</v>
      </c>
      <c r="R4575" s="8">
        <v>7.75</v>
      </c>
      <c r="S4575" s="8">
        <v>6.5</v>
      </c>
      <c r="T4575" s="8">
        <v>8.5</v>
      </c>
      <c r="U4575" s="8">
        <v>0.56000000000000005</v>
      </c>
      <c r="V4575" s="9">
        <v>27</v>
      </c>
      <c r="W4575" s="8">
        <v>0.75</v>
      </c>
      <c r="X4575" s="8">
        <v>2</v>
      </c>
      <c r="Y4575" s="8">
        <v>0.13999999999999968</v>
      </c>
      <c r="Z4575" s="8">
        <v>0</v>
      </c>
      <c r="AA4575">
        <v>0</v>
      </c>
      <c r="AF4575" t="s">
        <v>4834</v>
      </c>
      <c r="AG4575" t="s">
        <v>1910</v>
      </c>
      <c r="AH4575" t="s">
        <v>1911</v>
      </c>
      <c r="AI4575" t="s">
        <v>1934</v>
      </c>
      <c r="AJ4575" s="7">
        <v>43830</v>
      </c>
      <c r="AK4575" t="s">
        <v>5149</v>
      </c>
      <c r="AL4575" t="s">
        <v>1908</v>
      </c>
      <c r="AM4575" t="s">
        <v>4824</v>
      </c>
      <c r="AN4575" t="s">
        <v>5167</v>
      </c>
      <c r="AO4575" t="str">
        <f>TEXT(A4575,"yyyy-mm-dd")</f>
        <v>2018-09-30</v>
      </c>
    </row>
    <row r="4576" spans="1:41">
      <c r="A4576" s="6" t="s">
        <v>5148</v>
      </c>
      <c r="B4576">
        <v>2018</v>
      </c>
      <c r="C4576">
        <v>9</v>
      </c>
      <c r="E4576" t="s">
        <v>1907</v>
      </c>
      <c r="F4576" t="s">
        <v>1908</v>
      </c>
      <c r="G4576" t="s">
        <v>102</v>
      </c>
      <c r="H4576" t="s">
        <v>4716</v>
      </c>
      <c r="I4576">
        <v>2019</v>
      </c>
      <c r="J4576">
        <v>3</v>
      </c>
      <c r="K4576" s="6">
        <v>43738</v>
      </c>
      <c r="L4576">
        <v>12</v>
      </c>
      <c r="M4576">
        <v>4</v>
      </c>
      <c r="N4576" t="s">
        <v>261</v>
      </c>
      <c r="O4576" s="8">
        <v>7.57</v>
      </c>
      <c r="P4576" s="8">
        <v>7.5</v>
      </c>
      <c r="Q4576" s="8">
        <v>7.25</v>
      </c>
      <c r="R4576" s="8">
        <v>7.88</v>
      </c>
      <c r="S4576" s="8">
        <v>7</v>
      </c>
      <c r="T4576" s="8">
        <v>8.5</v>
      </c>
      <c r="U4576" s="8">
        <v>0.48</v>
      </c>
      <c r="V4576" s="9">
        <v>27</v>
      </c>
      <c r="W4576" s="8">
        <v>0.62999999999999989</v>
      </c>
      <c r="X4576" s="8">
        <v>1.5</v>
      </c>
      <c r="Y4576" s="8">
        <v>7.0000000000000284E-2</v>
      </c>
      <c r="Z4576" s="8">
        <v>0</v>
      </c>
      <c r="AA4576">
        <v>-0.12000000000000011</v>
      </c>
      <c r="AF4576" t="s">
        <v>4717</v>
      </c>
      <c r="AG4576" t="s">
        <v>1910</v>
      </c>
      <c r="AH4576" t="s">
        <v>1911</v>
      </c>
      <c r="AI4576" t="s">
        <v>1929</v>
      </c>
      <c r="AJ4576" s="7">
        <v>43738</v>
      </c>
      <c r="AK4576" t="s">
        <v>5149</v>
      </c>
      <c r="AL4576" t="s">
        <v>1908</v>
      </c>
      <c r="AM4576" t="s">
        <v>4718</v>
      </c>
      <c r="AN4576" t="s">
        <v>5166</v>
      </c>
      <c r="AO4576" t="str">
        <f>TEXT(A4576,"yyyy-mm-dd")</f>
        <v>2018-09-30</v>
      </c>
    </row>
    <row r="4577" spans="1:41">
      <c r="A4577" s="6" t="s">
        <v>5148</v>
      </c>
      <c r="B4577">
        <v>2018</v>
      </c>
      <c r="C4577">
        <v>9</v>
      </c>
      <c r="E4577" t="s">
        <v>1907</v>
      </c>
      <c r="F4577" t="s">
        <v>1908</v>
      </c>
      <c r="G4577" t="s">
        <v>102</v>
      </c>
      <c r="H4577" t="s">
        <v>4612</v>
      </c>
      <c r="I4577">
        <v>2019</v>
      </c>
      <c r="J4577">
        <v>2</v>
      </c>
      <c r="K4577" s="6">
        <v>43646</v>
      </c>
      <c r="L4577">
        <v>9</v>
      </c>
      <c r="M4577">
        <v>3</v>
      </c>
      <c r="N4577" t="s">
        <v>173</v>
      </c>
      <c r="O4577" s="8">
        <v>7.75</v>
      </c>
      <c r="P4577" s="8">
        <v>7.75</v>
      </c>
      <c r="Q4577" s="8">
        <v>7.5</v>
      </c>
      <c r="R4577" s="8">
        <v>8</v>
      </c>
      <c r="S4577" s="8">
        <v>7</v>
      </c>
      <c r="T4577" s="8">
        <v>8.5</v>
      </c>
      <c r="U4577" s="8">
        <v>0.38</v>
      </c>
      <c r="V4577" s="9">
        <v>27</v>
      </c>
      <c r="W4577" s="8">
        <v>0.5</v>
      </c>
      <c r="X4577" s="8">
        <v>1.5</v>
      </c>
      <c r="Y4577" s="8">
        <v>0</v>
      </c>
      <c r="Z4577" s="8">
        <v>0</v>
      </c>
      <c r="AA4577">
        <v>0</v>
      </c>
      <c r="AF4577" t="s">
        <v>4613</v>
      </c>
      <c r="AG4577" t="s">
        <v>1910</v>
      </c>
      <c r="AH4577" t="s">
        <v>1911</v>
      </c>
      <c r="AI4577" t="s">
        <v>1924</v>
      </c>
      <c r="AJ4577" s="7">
        <v>43646</v>
      </c>
      <c r="AK4577" t="s">
        <v>5149</v>
      </c>
      <c r="AL4577" t="s">
        <v>1908</v>
      </c>
      <c r="AM4577" t="s">
        <v>4614</v>
      </c>
      <c r="AN4577" t="s">
        <v>5165</v>
      </c>
      <c r="AO4577" t="str">
        <f>TEXT(A4577,"yyyy-mm-dd")</f>
        <v>2018-09-30</v>
      </c>
    </row>
    <row r="4578" spans="1:41">
      <c r="A4578" s="6" t="s">
        <v>5148</v>
      </c>
      <c r="B4578">
        <v>2018</v>
      </c>
      <c r="C4578">
        <v>9</v>
      </c>
      <c r="E4578" t="s">
        <v>1907</v>
      </c>
      <c r="F4578" t="s">
        <v>1908</v>
      </c>
      <c r="G4578" t="s">
        <v>102</v>
      </c>
      <c r="H4578" t="s">
        <v>4502</v>
      </c>
      <c r="I4578">
        <v>2019</v>
      </c>
      <c r="J4578">
        <v>1</v>
      </c>
      <c r="K4578" s="6">
        <v>43555</v>
      </c>
      <c r="L4578">
        <v>6</v>
      </c>
      <c r="M4578">
        <v>2</v>
      </c>
      <c r="N4578" t="s">
        <v>203</v>
      </c>
      <c r="O4578" s="8">
        <v>7.87</v>
      </c>
      <c r="P4578" s="8">
        <v>7.75</v>
      </c>
      <c r="Q4578" s="8">
        <v>7.75</v>
      </c>
      <c r="R4578" s="8">
        <v>8</v>
      </c>
      <c r="S4578" s="8">
        <v>7.25</v>
      </c>
      <c r="T4578" s="8">
        <v>8.5</v>
      </c>
      <c r="U4578" s="8">
        <v>0.28000000000000003</v>
      </c>
      <c r="V4578" s="9">
        <v>27</v>
      </c>
      <c r="W4578" s="8">
        <v>0.25</v>
      </c>
      <c r="X4578" s="8">
        <v>1.25</v>
      </c>
      <c r="Y4578" s="8">
        <v>0.12000000000000011</v>
      </c>
      <c r="Z4578" s="8">
        <v>0</v>
      </c>
      <c r="AA4578">
        <v>0</v>
      </c>
      <c r="AF4578" t="s">
        <v>4503</v>
      </c>
      <c r="AG4578" t="s">
        <v>1910</v>
      </c>
      <c r="AH4578" t="s">
        <v>1911</v>
      </c>
      <c r="AI4578" t="s">
        <v>1919</v>
      </c>
      <c r="AJ4578" s="7">
        <v>43555</v>
      </c>
      <c r="AK4578" t="s">
        <v>5149</v>
      </c>
      <c r="AL4578" t="s">
        <v>1908</v>
      </c>
      <c r="AM4578" t="s">
        <v>4504</v>
      </c>
      <c r="AN4578" t="s">
        <v>5164</v>
      </c>
      <c r="AO4578" t="str">
        <f>TEXT(A4578,"yyyy-mm-dd")</f>
        <v>2018-09-30</v>
      </c>
    </row>
    <row r="4579" spans="1:41">
      <c r="A4579" s="6" t="s">
        <v>5148</v>
      </c>
      <c r="B4579">
        <v>2018</v>
      </c>
      <c r="C4579">
        <v>9</v>
      </c>
      <c r="E4579" t="s">
        <v>1907</v>
      </c>
      <c r="F4579" t="s">
        <v>1908</v>
      </c>
      <c r="G4579" t="s">
        <v>102</v>
      </c>
      <c r="H4579" t="s">
        <v>4379</v>
      </c>
      <c r="I4579">
        <v>2018</v>
      </c>
      <c r="J4579">
        <v>4</v>
      </c>
      <c r="K4579" s="6">
        <v>43465</v>
      </c>
      <c r="L4579">
        <v>3</v>
      </c>
      <c r="M4579">
        <v>1</v>
      </c>
      <c r="N4579" t="s">
        <v>233</v>
      </c>
      <c r="O4579" s="8">
        <v>7.88</v>
      </c>
      <c r="P4579" s="8">
        <v>7.75</v>
      </c>
      <c r="Q4579" s="8">
        <v>7.75</v>
      </c>
      <c r="R4579" s="8">
        <v>8</v>
      </c>
      <c r="S4579" s="8">
        <v>7.7</v>
      </c>
      <c r="T4579" s="8">
        <v>8.25</v>
      </c>
      <c r="U4579" s="8">
        <v>0.15</v>
      </c>
      <c r="V4579" s="9">
        <v>27</v>
      </c>
      <c r="W4579" s="8">
        <v>0.25</v>
      </c>
      <c r="X4579" s="8">
        <v>0.54999999999999982</v>
      </c>
      <c r="Y4579" s="8">
        <v>0.12999999999999989</v>
      </c>
      <c r="Z4579" s="8">
        <v>0</v>
      </c>
      <c r="AA4579">
        <v>0</v>
      </c>
      <c r="AF4579" t="s">
        <v>4391</v>
      </c>
      <c r="AG4579" t="s">
        <v>1910</v>
      </c>
      <c r="AH4579" t="s">
        <v>1911</v>
      </c>
      <c r="AI4579" t="s">
        <v>1915</v>
      </c>
      <c r="AJ4579" s="7">
        <v>43465</v>
      </c>
      <c r="AK4579" t="s">
        <v>5149</v>
      </c>
      <c r="AL4579" t="s">
        <v>1908</v>
      </c>
      <c r="AM4579" t="s">
        <v>4381</v>
      </c>
      <c r="AN4579" t="s">
        <v>5163</v>
      </c>
      <c r="AO4579" t="str">
        <f>TEXT(A4579,"yyyy-mm-dd")</f>
        <v>2018-09-30</v>
      </c>
    </row>
    <row r="4580" spans="1:41">
      <c r="A4580" s="6" t="s">
        <v>5148</v>
      </c>
      <c r="B4580">
        <v>2018</v>
      </c>
      <c r="C4580">
        <v>9</v>
      </c>
      <c r="E4580" t="s">
        <v>1907</v>
      </c>
      <c r="F4580" t="s">
        <v>1908</v>
      </c>
      <c r="G4580" t="s">
        <v>102</v>
      </c>
      <c r="H4580" t="s">
        <v>4240</v>
      </c>
      <c r="I4580">
        <v>2018</v>
      </c>
      <c r="J4580">
        <v>3</v>
      </c>
      <c r="K4580" s="6">
        <v>43373</v>
      </c>
      <c r="L4580">
        <v>0</v>
      </c>
      <c r="M4580">
        <v>0</v>
      </c>
      <c r="N4580" t="s">
        <v>178</v>
      </c>
      <c r="O4580" s="8">
        <v>7.78</v>
      </c>
      <c r="P4580" s="8">
        <v>7.75</v>
      </c>
      <c r="Q4580" s="8">
        <v>7.75</v>
      </c>
      <c r="R4580" s="8">
        <v>7.75</v>
      </c>
      <c r="S4580" s="8">
        <v>7.75</v>
      </c>
      <c r="T4580" s="8">
        <v>8</v>
      </c>
      <c r="U4580" s="8">
        <v>0.08</v>
      </c>
      <c r="V4580" s="9">
        <v>27</v>
      </c>
      <c r="W4580" s="8">
        <v>0</v>
      </c>
      <c r="X4580" s="8">
        <v>0.25</v>
      </c>
      <c r="Y4580" s="8">
        <v>3.0000000000000249E-2</v>
      </c>
      <c r="Z4580" s="8">
        <v>0</v>
      </c>
      <c r="AA4580">
        <v>0</v>
      </c>
      <c r="AF4580" t="s">
        <v>4241</v>
      </c>
      <c r="AG4580" t="s">
        <v>1910</v>
      </c>
      <c r="AH4580" t="s">
        <v>1911</v>
      </c>
      <c r="AI4580" t="s">
        <v>1912</v>
      </c>
      <c r="AJ4580" s="7">
        <v>43373</v>
      </c>
      <c r="AK4580" t="s">
        <v>5149</v>
      </c>
      <c r="AL4580" t="s">
        <v>1908</v>
      </c>
      <c r="AM4580" t="s">
        <v>4242</v>
      </c>
      <c r="AN4580" t="s">
        <v>5162</v>
      </c>
      <c r="AO4580" t="str">
        <f>TEXT(A4580,"yyyy-mm-dd")</f>
        <v>2018-09-30</v>
      </c>
    </row>
    <row r="4581" spans="1:41">
      <c r="A4581" s="6" t="s">
        <v>5148</v>
      </c>
      <c r="B4581">
        <v>2018</v>
      </c>
      <c r="C4581">
        <v>9</v>
      </c>
      <c r="E4581" t="s">
        <v>100</v>
      </c>
      <c r="F4581" t="s">
        <v>101</v>
      </c>
      <c r="G4581" t="s">
        <v>83</v>
      </c>
      <c r="H4581" t="s">
        <v>4803</v>
      </c>
      <c r="I4581">
        <v>2020</v>
      </c>
      <c r="K4581" s="6">
        <v>44196</v>
      </c>
      <c r="L4581">
        <v>27</v>
      </c>
      <c r="N4581" t="s">
        <v>604</v>
      </c>
      <c r="O4581" s="8">
        <v>2.3199999999999998</v>
      </c>
      <c r="P4581" s="8">
        <v>2.4</v>
      </c>
      <c r="Q4581" s="8">
        <v>2.1</v>
      </c>
      <c r="R4581" s="8">
        <v>2.5</v>
      </c>
      <c r="S4581" s="8">
        <v>0.5</v>
      </c>
      <c r="T4581" s="8">
        <v>3.1</v>
      </c>
      <c r="U4581" s="8">
        <v>0.53</v>
      </c>
      <c r="V4581" s="9">
        <v>24</v>
      </c>
      <c r="W4581" s="8">
        <v>0.39999999999999991</v>
      </c>
      <c r="X4581" s="8">
        <v>2.6</v>
      </c>
      <c r="Y4581" s="8">
        <v>-8.0000000000000071E-2</v>
      </c>
      <c r="Z4581" s="8">
        <v>0</v>
      </c>
      <c r="AA4581">
        <v>-0.29999999999999982</v>
      </c>
      <c r="AF4581" t="s">
        <v>10255</v>
      </c>
      <c r="AG4581" t="s">
        <v>9655</v>
      </c>
      <c r="AH4581" t="s">
        <v>9656</v>
      </c>
      <c r="AI4581" t="s">
        <v>9708</v>
      </c>
      <c r="AJ4581" s="7">
        <v>44196</v>
      </c>
      <c r="AK4581" t="s">
        <v>5149</v>
      </c>
      <c r="AL4581" t="s">
        <v>109</v>
      </c>
      <c r="AM4581" t="s">
        <v>4805</v>
      </c>
      <c r="AN4581" t="s">
        <v>10265</v>
      </c>
    </row>
    <row r="4582" spans="1:41">
      <c r="A4582" s="6" t="s">
        <v>5148</v>
      </c>
      <c r="B4582">
        <v>2018</v>
      </c>
      <c r="C4582">
        <v>9</v>
      </c>
      <c r="E4582" t="s">
        <v>100</v>
      </c>
      <c r="F4582" t="s">
        <v>101</v>
      </c>
      <c r="G4582" t="s">
        <v>102</v>
      </c>
      <c r="H4582" t="s">
        <v>4822</v>
      </c>
      <c r="I4582">
        <v>2019</v>
      </c>
      <c r="J4582">
        <v>4</v>
      </c>
      <c r="K4582" s="6">
        <v>43830</v>
      </c>
      <c r="L4582">
        <v>15</v>
      </c>
      <c r="M4582">
        <v>5</v>
      </c>
      <c r="N4582" t="s">
        <v>236</v>
      </c>
      <c r="O4582" s="8">
        <v>2.2999999999999998</v>
      </c>
      <c r="P4582" s="8">
        <v>2.31</v>
      </c>
      <c r="Q4582" s="8">
        <v>2.1</v>
      </c>
      <c r="R4582" s="8">
        <v>2.58</v>
      </c>
      <c r="S4582" s="8">
        <v>0.8</v>
      </c>
      <c r="T4582" s="8">
        <v>3.1</v>
      </c>
      <c r="U4582" s="8">
        <v>0.46</v>
      </c>
      <c r="V4582" s="9">
        <v>30</v>
      </c>
      <c r="W4582" s="8">
        <v>0.48</v>
      </c>
      <c r="X4582" s="8">
        <v>2.2999999999999998</v>
      </c>
      <c r="Y4582" s="8">
        <v>-1.0000000000000231E-2</v>
      </c>
      <c r="Z4582" s="8">
        <v>0</v>
      </c>
      <c r="AA4582">
        <v>-0.2200000000000002</v>
      </c>
      <c r="AF4582" t="s">
        <v>4823</v>
      </c>
      <c r="AG4582" t="s">
        <v>106</v>
      </c>
      <c r="AH4582" t="s">
        <v>107</v>
      </c>
      <c r="AI4582" t="s">
        <v>2667</v>
      </c>
      <c r="AJ4582" s="7">
        <v>43830</v>
      </c>
      <c r="AK4582" t="s">
        <v>5149</v>
      </c>
      <c r="AL4582" t="s">
        <v>109</v>
      </c>
      <c r="AM4582" t="s">
        <v>4824</v>
      </c>
      <c r="AN4582" t="s">
        <v>5161</v>
      </c>
      <c r="AO4582" t="str">
        <f>TEXT(A4582,"yyyy-mm-dd")</f>
        <v>2018-09-30</v>
      </c>
    </row>
    <row r="4583" spans="1:41">
      <c r="A4583" s="6" t="s">
        <v>5148</v>
      </c>
      <c r="B4583">
        <v>2018</v>
      </c>
      <c r="C4583">
        <v>9</v>
      </c>
      <c r="E4583" t="s">
        <v>100</v>
      </c>
      <c r="F4583" t="s">
        <v>101</v>
      </c>
      <c r="G4583" t="s">
        <v>83</v>
      </c>
      <c r="H4583" t="s">
        <v>4360</v>
      </c>
      <c r="I4583">
        <v>2019</v>
      </c>
      <c r="K4583" s="6">
        <v>43830</v>
      </c>
      <c r="L4583">
        <v>15</v>
      </c>
      <c r="N4583" t="s">
        <v>236</v>
      </c>
      <c r="O4583" s="8">
        <v>2.17</v>
      </c>
      <c r="P4583" s="8">
        <v>2.2000000000000002</v>
      </c>
      <c r="Q4583" s="8">
        <v>2</v>
      </c>
      <c r="R4583" s="8">
        <v>2.3199999999999998</v>
      </c>
      <c r="S4583" s="8">
        <v>1.6</v>
      </c>
      <c r="T4583" s="8">
        <v>2.8</v>
      </c>
      <c r="U4583" s="8">
        <v>0.32</v>
      </c>
      <c r="V4583" s="9">
        <v>33</v>
      </c>
      <c r="W4583" s="8">
        <v>0.31999999999999984</v>
      </c>
      <c r="X4583" s="8">
        <v>1.1999999999999997</v>
      </c>
      <c r="Y4583" s="8">
        <v>-3.0000000000000249E-2</v>
      </c>
      <c r="Z4583" s="8">
        <v>0.10000000000000009</v>
      </c>
      <c r="AA4583">
        <v>-0.11000000000000032</v>
      </c>
      <c r="AF4583" t="s">
        <v>10216</v>
      </c>
      <c r="AG4583" t="s">
        <v>9655</v>
      </c>
      <c r="AH4583" t="s">
        <v>9656</v>
      </c>
      <c r="AI4583" t="s">
        <v>9669</v>
      </c>
      <c r="AJ4583" s="7">
        <v>43830</v>
      </c>
      <c r="AK4583" t="s">
        <v>5149</v>
      </c>
      <c r="AL4583" t="s">
        <v>109</v>
      </c>
      <c r="AM4583" t="s">
        <v>4362</v>
      </c>
      <c r="AN4583" t="s">
        <v>10238</v>
      </c>
    </row>
    <row r="4584" spans="1:41">
      <c r="A4584" s="6" t="s">
        <v>5148</v>
      </c>
      <c r="B4584">
        <v>2018</v>
      </c>
      <c r="C4584">
        <v>9</v>
      </c>
      <c r="E4584" t="s">
        <v>100</v>
      </c>
      <c r="F4584" t="s">
        <v>101</v>
      </c>
      <c r="G4584" t="s">
        <v>102</v>
      </c>
      <c r="H4584" t="s">
        <v>4716</v>
      </c>
      <c r="I4584">
        <v>2019</v>
      </c>
      <c r="J4584">
        <v>3</v>
      </c>
      <c r="K4584" s="6">
        <v>43738</v>
      </c>
      <c r="L4584">
        <v>12</v>
      </c>
      <c r="M4584">
        <v>4</v>
      </c>
      <c r="N4584" t="s">
        <v>261</v>
      </c>
      <c r="O4584" s="8">
        <v>2.27</v>
      </c>
      <c r="P4584" s="8">
        <v>2.2999999999999998</v>
      </c>
      <c r="Q4584" s="8">
        <v>2</v>
      </c>
      <c r="R4584" s="8">
        <v>2.48</v>
      </c>
      <c r="S4584" s="8">
        <v>1.4</v>
      </c>
      <c r="T4584" s="8">
        <v>2.9</v>
      </c>
      <c r="U4584" s="8">
        <v>0.35</v>
      </c>
      <c r="V4584" s="9">
        <v>30</v>
      </c>
      <c r="W4584" s="8">
        <v>0.48</v>
      </c>
      <c r="X4584" s="8">
        <v>1.5</v>
      </c>
      <c r="Y4584" s="8">
        <v>-2.9999999999999805E-2</v>
      </c>
      <c r="Z4584" s="8">
        <v>-5.0000000000000266E-2</v>
      </c>
      <c r="AA4584">
        <v>-4.9999999999999822E-2</v>
      </c>
      <c r="AF4584" t="s">
        <v>4820</v>
      </c>
      <c r="AG4584" t="s">
        <v>106</v>
      </c>
      <c r="AH4584" t="s">
        <v>107</v>
      </c>
      <c r="AI4584" t="s">
        <v>502</v>
      </c>
      <c r="AJ4584" s="7">
        <v>43738</v>
      </c>
      <c r="AK4584" t="s">
        <v>5149</v>
      </c>
      <c r="AL4584" t="s">
        <v>109</v>
      </c>
      <c r="AM4584" t="s">
        <v>4718</v>
      </c>
      <c r="AN4584" t="s">
        <v>5160</v>
      </c>
      <c r="AO4584" t="str">
        <f>TEXT(A4584,"yyyy-mm-dd")</f>
        <v>2018-09-30</v>
      </c>
    </row>
    <row r="4585" spans="1:41">
      <c r="A4585" s="6" t="s">
        <v>5148</v>
      </c>
      <c r="B4585">
        <v>2018</v>
      </c>
      <c r="C4585">
        <v>9</v>
      </c>
      <c r="E4585" t="s">
        <v>100</v>
      </c>
      <c r="F4585" t="s">
        <v>101</v>
      </c>
      <c r="G4585" t="s">
        <v>102</v>
      </c>
      <c r="H4585" t="s">
        <v>4612</v>
      </c>
      <c r="I4585">
        <v>2019</v>
      </c>
      <c r="J4585">
        <v>2</v>
      </c>
      <c r="K4585" s="6">
        <v>43646</v>
      </c>
      <c r="L4585">
        <v>9</v>
      </c>
      <c r="M4585">
        <v>3</v>
      </c>
      <c r="N4585" t="s">
        <v>173</v>
      </c>
      <c r="O4585" s="8">
        <v>1.94</v>
      </c>
      <c r="P4585" s="8">
        <v>2</v>
      </c>
      <c r="Q4585" s="8">
        <v>1.64</v>
      </c>
      <c r="R4585" s="8">
        <v>2.2000000000000002</v>
      </c>
      <c r="S4585" s="8">
        <v>0.7</v>
      </c>
      <c r="T4585" s="8">
        <v>3.3</v>
      </c>
      <c r="U4585" s="8">
        <v>0.46</v>
      </c>
      <c r="V4585" s="9">
        <v>31</v>
      </c>
      <c r="W4585" s="8">
        <v>0.56000000000000028</v>
      </c>
      <c r="X4585" s="8">
        <v>2.5999999999999996</v>
      </c>
      <c r="Y4585" s="8">
        <v>-6.0000000000000053E-2</v>
      </c>
      <c r="Z4585" s="8">
        <v>0</v>
      </c>
      <c r="AA4585">
        <v>-9.9999999999999645E-2</v>
      </c>
      <c r="AF4585" t="s">
        <v>4818</v>
      </c>
      <c r="AG4585" t="s">
        <v>106</v>
      </c>
      <c r="AH4585" t="s">
        <v>107</v>
      </c>
      <c r="AI4585" t="s">
        <v>497</v>
      </c>
      <c r="AJ4585" s="7">
        <v>43646</v>
      </c>
      <c r="AK4585" t="s">
        <v>5149</v>
      </c>
      <c r="AL4585" t="s">
        <v>109</v>
      </c>
      <c r="AM4585" t="s">
        <v>4614</v>
      </c>
      <c r="AN4585" t="s">
        <v>5159</v>
      </c>
      <c r="AO4585" t="str">
        <f>TEXT(A4585,"yyyy-mm-dd")</f>
        <v>2018-09-30</v>
      </c>
    </row>
    <row r="4586" spans="1:41">
      <c r="A4586" s="6" t="s">
        <v>5148</v>
      </c>
      <c r="B4586">
        <v>2018</v>
      </c>
      <c r="C4586">
        <v>9</v>
      </c>
      <c r="E4586" t="s">
        <v>100</v>
      </c>
      <c r="F4586" t="s">
        <v>101</v>
      </c>
      <c r="G4586" t="s">
        <v>102</v>
      </c>
      <c r="H4586" t="s">
        <v>4502</v>
      </c>
      <c r="I4586">
        <v>2019</v>
      </c>
      <c r="J4586">
        <v>1</v>
      </c>
      <c r="K4586" s="6">
        <v>43555</v>
      </c>
      <c r="L4586">
        <v>6</v>
      </c>
      <c r="M4586">
        <v>2</v>
      </c>
      <c r="N4586" t="s">
        <v>203</v>
      </c>
      <c r="O4586" s="8">
        <v>2.11</v>
      </c>
      <c r="P4586" s="8">
        <v>2.1</v>
      </c>
      <c r="Q4586" s="8">
        <v>1.82</v>
      </c>
      <c r="R4586" s="8">
        <v>2.4500000000000002</v>
      </c>
      <c r="S4586" s="8">
        <v>1</v>
      </c>
      <c r="T4586" s="8">
        <v>3.7</v>
      </c>
      <c r="U4586" s="8">
        <v>0.55000000000000004</v>
      </c>
      <c r="V4586" s="9">
        <v>31</v>
      </c>
      <c r="W4586" s="8">
        <v>0.63000000000000012</v>
      </c>
      <c r="X4586" s="8">
        <v>2.7</v>
      </c>
      <c r="Y4586" s="8">
        <v>9.9999999999997868E-3</v>
      </c>
      <c r="Z4586" s="8">
        <v>0.10000000000000009</v>
      </c>
      <c r="AA4586">
        <v>3.0000000000000249E-2</v>
      </c>
      <c r="AF4586" t="s">
        <v>4816</v>
      </c>
      <c r="AG4586" t="s">
        <v>106</v>
      </c>
      <c r="AH4586" t="s">
        <v>107</v>
      </c>
      <c r="AI4586" t="s">
        <v>427</v>
      </c>
      <c r="AJ4586" s="7">
        <v>43555</v>
      </c>
      <c r="AK4586" t="s">
        <v>5149</v>
      </c>
      <c r="AL4586" t="s">
        <v>109</v>
      </c>
      <c r="AM4586" t="s">
        <v>4504</v>
      </c>
      <c r="AN4586" t="s">
        <v>5158</v>
      </c>
      <c r="AO4586" t="str">
        <f>TEXT(A4586,"yyyy-mm-dd")</f>
        <v>2018-09-30</v>
      </c>
    </row>
    <row r="4587" spans="1:41">
      <c r="A4587" s="6" t="s">
        <v>5148</v>
      </c>
      <c r="B4587">
        <v>2018</v>
      </c>
      <c r="C4587">
        <v>9</v>
      </c>
      <c r="E4587" t="s">
        <v>100</v>
      </c>
      <c r="F4587" t="s">
        <v>101</v>
      </c>
      <c r="G4587" t="s">
        <v>102</v>
      </c>
      <c r="H4587" t="s">
        <v>4379</v>
      </c>
      <c r="I4587">
        <v>2018</v>
      </c>
      <c r="J4587">
        <v>4</v>
      </c>
      <c r="K4587" s="6">
        <v>43465</v>
      </c>
      <c r="L4587">
        <v>3</v>
      </c>
      <c r="M4587">
        <v>1</v>
      </c>
      <c r="N4587" t="s">
        <v>233</v>
      </c>
      <c r="O4587" s="8">
        <v>2.15</v>
      </c>
      <c r="P4587" s="8">
        <v>2.2000000000000002</v>
      </c>
      <c r="Q4587" s="8">
        <v>1.98</v>
      </c>
      <c r="R4587" s="8">
        <v>2.2999999999999998</v>
      </c>
      <c r="S4587" s="8">
        <v>1.5</v>
      </c>
      <c r="T4587" s="8">
        <v>3.1</v>
      </c>
      <c r="U4587" s="8">
        <v>0.33</v>
      </c>
      <c r="V4587" s="9">
        <v>32</v>
      </c>
      <c r="W4587" s="8">
        <v>0.31999999999999984</v>
      </c>
      <c r="X4587" s="8">
        <v>1.6</v>
      </c>
      <c r="Y4587" s="8">
        <v>-5.0000000000000266E-2</v>
      </c>
      <c r="Z4587" s="8">
        <v>0</v>
      </c>
      <c r="AA4587">
        <v>2.0000000000000018E-2</v>
      </c>
      <c r="AF4587" t="s">
        <v>4380</v>
      </c>
      <c r="AG4587" t="s">
        <v>106</v>
      </c>
      <c r="AH4587" t="s">
        <v>107</v>
      </c>
      <c r="AI4587" t="s">
        <v>340</v>
      </c>
      <c r="AJ4587" s="7">
        <v>43465</v>
      </c>
      <c r="AK4587" t="s">
        <v>5149</v>
      </c>
      <c r="AL4587" t="s">
        <v>109</v>
      </c>
      <c r="AM4587" t="s">
        <v>4381</v>
      </c>
      <c r="AN4587" t="s">
        <v>5157</v>
      </c>
      <c r="AO4587" t="str">
        <f>TEXT(A4587,"yyyy-mm-dd")</f>
        <v>2018-09-30</v>
      </c>
    </row>
    <row r="4588" spans="1:41">
      <c r="A4588" s="6" t="s">
        <v>5148</v>
      </c>
      <c r="B4588">
        <v>2018</v>
      </c>
      <c r="C4588">
        <v>9</v>
      </c>
      <c r="E4588" t="s">
        <v>100</v>
      </c>
      <c r="F4588" t="s">
        <v>101</v>
      </c>
      <c r="G4588" t="s">
        <v>83</v>
      </c>
      <c r="H4588" t="s">
        <v>3889</v>
      </c>
      <c r="I4588">
        <v>2018</v>
      </c>
      <c r="K4588" s="6">
        <v>43465</v>
      </c>
      <c r="L4588">
        <v>3</v>
      </c>
      <c r="N4588" t="s">
        <v>233</v>
      </c>
      <c r="O4588" s="8">
        <v>2.13</v>
      </c>
      <c r="P4588" s="8">
        <v>2.1</v>
      </c>
      <c r="Q4588" s="8">
        <v>2</v>
      </c>
      <c r="R4588" s="8">
        <v>2.2000000000000002</v>
      </c>
      <c r="S4588" s="8">
        <v>1.84</v>
      </c>
      <c r="T4588" s="8">
        <v>2.5</v>
      </c>
      <c r="U4588" s="8">
        <v>0.15</v>
      </c>
      <c r="V4588" s="9">
        <v>33</v>
      </c>
      <c r="W4588" s="8">
        <v>0.20000000000000018</v>
      </c>
      <c r="X4588" s="8">
        <v>0.65999999999999992</v>
      </c>
      <c r="Y4588" s="8">
        <v>2.9999999999999805E-2</v>
      </c>
      <c r="Z4588" s="8">
        <v>0</v>
      </c>
      <c r="AA4588">
        <v>2.0000000000000018E-2</v>
      </c>
      <c r="AF4588" t="s">
        <v>10177</v>
      </c>
      <c r="AG4588" t="s">
        <v>9655</v>
      </c>
      <c r="AH4588" t="s">
        <v>9656</v>
      </c>
      <c r="AI4588" t="s">
        <v>9657</v>
      </c>
      <c r="AJ4588" s="7">
        <v>43465</v>
      </c>
      <c r="AK4588" t="s">
        <v>5149</v>
      </c>
      <c r="AL4588" t="s">
        <v>109</v>
      </c>
      <c r="AM4588" t="s">
        <v>3891</v>
      </c>
      <c r="AN4588" t="s">
        <v>10211</v>
      </c>
    </row>
    <row r="4589" spans="1:41">
      <c r="A4589" s="6" t="s">
        <v>5148</v>
      </c>
      <c r="B4589">
        <v>2018</v>
      </c>
      <c r="C4589">
        <v>9</v>
      </c>
      <c r="E4589" t="s">
        <v>100</v>
      </c>
      <c r="F4589" t="s">
        <v>101</v>
      </c>
      <c r="G4589" t="s">
        <v>102</v>
      </c>
      <c r="H4589" t="s">
        <v>4240</v>
      </c>
      <c r="I4589">
        <v>2018</v>
      </c>
      <c r="J4589">
        <v>3</v>
      </c>
      <c r="K4589" s="6">
        <v>43373</v>
      </c>
      <c r="L4589">
        <v>0</v>
      </c>
      <c r="M4589">
        <v>0</v>
      </c>
      <c r="N4589" t="s">
        <v>178</v>
      </c>
      <c r="O4589" s="8">
        <v>2.4</v>
      </c>
      <c r="P4589" s="8">
        <v>2.35</v>
      </c>
      <c r="Q4589" s="8">
        <v>2.2000000000000002</v>
      </c>
      <c r="R4589" s="8">
        <v>2.6</v>
      </c>
      <c r="S4589" s="8">
        <v>1.67</v>
      </c>
      <c r="T4589" s="8">
        <v>3.1</v>
      </c>
      <c r="U4589" s="8">
        <v>0.3</v>
      </c>
      <c r="V4589" s="9">
        <v>32</v>
      </c>
      <c r="W4589" s="8">
        <v>0.39999999999999991</v>
      </c>
      <c r="X4589" s="8">
        <v>1.4300000000000002</v>
      </c>
      <c r="Y4589" s="8">
        <v>4.9999999999999822E-2</v>
      </c>
      <c r="Z4589" s="8">
        <v>-0.10000000000000009</v>
      </c>
      <c r="AA4589">
        <v>-7.0000000000000284E-2</v>
      </c>
      <c r="AF4589" t="s">
        <v>4377</v>
      </c>
      <c r="AG4589" t="s">
        <v>106</v>
      </c>
      <c r="AH4589" t="s">
        <v>107</v>
      </c>
      <c r="AI4589" t="s">
        <v>108</v>
      </c>
      <c r="AJ4589" s="7">
        <v>43373</v>
      </c>
      <c r="AK4589" t="s">
        <v>5149</v>
      </c>
      <c r="AL4589" t="s">
        <v>109</v>
      </c>
      <c r="AM4589" t="s">
        <v>4242</v>
      </c>
      <c r="AN4589" t="s">
        <v>5156</v>
      </c>
      <c r="AO4589" t="str">
        <f>TEXT(A4589,"yyyy-mm-dd")</f>
        <v>2018-09-30</v>
      </c>
    </row>
    <row r="4590" spans="1:41">
      <c r="A4590" s="6" t="s">
        <v>5148</v>
      </c>
      <c r="B4590">
        <v>2018</v>
      </c>
      <c r="C4590">
        <v>9</v>
      </c>
      <c r="E4590" t="s">
        <v>2685</v>
      </c>
      <c r="F4590" t="s">
        <v>101</v>
      </c>
      <c r="G4590" t="s">
        <v>774</v>
      </c>
      <c r="H4590" t="s">
        <v>2686</v>
      </c>
      <c r="K4590" s="6"/>
      <c r="O4590" s="8">
        <v>2.52</v>
      </c>
      <c r="P4590" s="8">
        <v>2.5</v>
      </c>
      <c r="Q4590" s="8">
        <v>2.2999999999999998</v>
      </c>
      <c r="R4590" s="8">
        <v>2.7</v>
      </c>
      <c r="S4590" s="8">
        <v>2</v>
      </c>
      <c r="T4590" s="8">
        <v>3.2</v>
      </c>
      <c r="U4590" s="8">
        <v>0.28999999999999998</v>
      </c>
      <c r="V4590" s="9">
        <v>22</v>
      </c>
      <c r="W4590" s="8">
        <v>0.40000000000000036</v>
      </c>
      <c r="X4590" s="8">
        <v>1.2000000000000002</v>
      </c>
      <c r="Y4590" s="8">
        <v>2.0000000000000018E-2</v>
      </c>
      <c r="Z4590" s="8">
        <v>0</v>
      </c>
      <c r="AA4590">
        <v>0</v>
      </c>
      <c r="AF4590" t="s">
        <v>2687</v>
      </c>
      <c r="AG4590" t="s">
        <v>2688</v>
      </c>
      <c r="AH4590" t="s">
        <v>2689</v>
      </c>
      <c r="AI4590" t="s">
        <v>2690</v>
      </c>
      <c r="AJ4590" s="7"/>
      <c r="AK4590" t="s">
        <v>5149</v>
      </c>
      <c r="AL4590" t="s">
        <v>109</v>
      </c>
      <c r="AM4590" t="s">
        <v>2686</v>
      </c>
      <c r="AN4590" t="s">
        <v>5175</v>
      </c>
      <c r="AO4590" t="str">
        <f>TEXT(A4590,"yyyy-mm-dd")</f>
        <v>2018-09-30</v>
      </c>
    </row>
    <row r="4591" spans="1:41">
      <c r="A4591" s="6" t="s">
        <v>5148</v>
      </c>
      <c r="B4591">
        <v>2018</v>
      </c>
      <c r="C4591">
        <v>9</v>
      </c>
      <c r="E4591" t="s">
        <v>81</v>
      </c>
      <c r="F4591" t="s">
        <v>82</v>
      </c>
      <c r="G4591" t="s">
        <v>83</v>
      </c>
      <c r="H4591" t="s">
        <v>4803</v>
      </c>
      <c r="I4591">
        <v>2020</v>
      </c>
      <c r="K4591" s="6">
        <v>44196</v>
      </c>
      <c r="L4591">
        <v>27</v>
      </c>
      <c r="N4591" t="s">
        <v>604</v>
      </c>
      <c r="O4591" s="8">
        <v>3.66</v>
      </c>
      <c r="P4591" s="8">
        <v>3.5</v>
      </c>
      <c r="Q4591" s="8">
        <v>3.42</v>
      </c>
      <c r="R4591" s="8">
        <v>3.8</v>
      </c>
      <c r="S4591" s="8">
        <v>3</v>
      </c>
      <c r="T4591" s="8">
        <v>5.49</v>
      </c>
      <c r="U4591" s="8">
        <v>0.51</v>
      </c>
      <c r="V4591" s="9">
        <v>31</v>
      </c>
      <c r="W4591" s="8">
        <v>0.37999999999999989</v>
      </c>
      <c r="X4591" s="8">
        <v>2.4900000000000002</v>
      </c>
      <c r="Y4591" s="8">
        <v>0.16000000000000014</v>
      </c>
      <c r="Z4591" s="8">
        <v>0</v>
      </c>
      <c r="AA4591">
        <v>-0.13000000000000034</v>
      </c>
      <c r="AF4591" t="s">
        <v>4804</v>
      </c>
      <c r="AG4591" t="s">
        <v>87</v>
      </c>
      <c r="AH4591" t="s">
        <v>88</v>
      </c>
      <c r="AI4591" t="s">
        <v>359</v>
      </c>
      <c r="AJ4591" s="7">
        <v>44196</v>
      </c>
      <c r="AK4591" t="s">
        <v>5149</v>
      </c>
      <c r="AL4591" t="s">
        <v>91</v>
      </c>
      <c r="AM4591" t="s">
        <v>4805</v>
      </c>
      <c r="AN4591" t="s">
        <v>5152</v>
      </c>
      <c r="AO4591" t="str">
        <f>TEXT(A4591,"yyyy-mm-dd")</f>
        <v>2018-09-30</v>
      </c>
    </row>
    <row r="4592" spans="1:41">
      <c r="A4592" s="6" t="s">
        <v>5148</v>
      </c>
      <c r="B4592">
        <v>2018</v>
      </c>
      <c r="C4592">
        <v>9</v>
      </c>
      <c r="E4592" t="s">
        <v>392</v>
      </c>
      <c r="F4592" t="s">
        <v>82</v>
      </c>
      <c r="G4592" t="s">
        <v>83</v>
      </c>
      <c r="H4592" t="s">
        <v>4803</v>
      </c>
      <c r="I4592">
        <v>2020</v>
      </c>
      <c r="K4592" s="6">
        <v>44196</v>
      </c>
      <c r="L4592">
        <v>27</v>
      </c>
      <c r="N4592" t="s">
        <v>604</v>
      </c>
      <c r="O4592" s="8">
        <v>3.43</v>
      </c>
      <c r="P4592" s="8">
        <v>3.3</v>
      </c>
      <c r="Q4592" s="8">
        <v>3.2</v>
      </c>
      <c r="R4592" s="8">
        <v>3.53</v>
      </c>
      <c r="S4592" s="8">
        <v>3</v>
      </c>
      <c r="T4592" s="8">
        <v>4.5</v>
      </c>
      <c r="U4592" s="8">
        <v>0.34</v>
      </c>
      <c r="V4592" s="9">
        <v>27</v>
      </c>
      <c r="W4592" s="8">
        <v>0.32999999999999963</v>
      </c>
      <c r="X4592" s="8">
        <v>1.5</v>
      </c>
      <c r="Y4592" s="8">
        <v>0.13000000000000034</v>
      </c>
      <c r="Z4592" s="8">
        <v>0</v>
      </c>
      <c r="AA4592">
        <v>9.9999999999997868E-3</v>
      </c>
      <c r="AF4592" t="s">
        <v>4804</v>
      </c>
      <c r="AG4592" t="s">
        <v>87</v>
      </c>
      <c r="AH4592" t="s">
        <v>88</v>
      </c>
      <c r="AI4592" t="s">
        <v>359</v>
      </c>
      <c r="AJ4592" s="7">
        <v>44196</v>
      </c>
      <c r="AK4592" t="s">
        <v>5149</v>
      </c>
      <c r="AL4592" t="s">
        <v>393</v>
      </c>
      <c r="AM4592" t="s">
        <v>4805</v>
      </c>
      <c r="AN4592" t="s">
        <v>5155</v>
      </c>
      <c r="AO4592" t="str">
        <f>TEXT(A4592,"yyyy-mm-dd")</f>
        <v>2018-09-30</v>
      </c>
    </row>
    <row r="4593" spans="1:41">
      <c r="A4593" s="6" t="s">
        <v>5148</v>
      </c>
      <c r="B4593">
        <v>2018</v>
      </c>
      <c r="C4593">
        <v>9</v>
      </c>
      <c r="E4593" t="s">
        <v>81</v>
      </c>
      <c r="F4593" t="s">
        <v>82</v>
      </c>
      <c r="G4593" t="s">
        <v>83</v>
      </c>
      <c r="H4593" t="s">
        <v>4360</v>
      </c>
      <c r="I4593">
        <v>2019</v>
      </c>
      <c r="K4593" s="6">
        <v>43830</v>
      </c>
      <c r="L4593">
        <v>15</v>
      </c>
      <c r="N4593" t="s">
        <v>236</v>
      </c>
      <c r="O4593" s="8">
        <v>3.8</v>
      </c>
      <c r="P4593" s="8">
        <v>3.7</v>
      </c>
      <c r="Q4593" s="8">
        <v>3.6</v>
      </c>
      <c r="R4593" s="8">
        <v>4</v>
      </c>
      <c r="S4593" s="8">
        <v>3</v>
      </c>
      <c r="T4593" s="8">
        <v>5</v>
      </c>
      <c r="U4593" s="8">
        <v>0.41</v>
      </c>
      <c r="V4593" s="9">
        <v>33</v>
      </c>
      <c r="W4593" s="8">
        <v>0.39999999999999991</v>
      </c>
      <c r="X4593" s="8">
        <v>2</v>
      </c>
      <c r="Y4593" s="8">
        <v>9.9999999999999645E-2</v>
      </c>
      <c r="Z4593" s="8">
        <v>2.0000000000000018E-2</v>
      </c>
      <c r="AA4593">
        <v>6.999999999999984E-2</v>
      </c>
      <c r="AF4593" t="s">
        <v>4361</v>
      </c>
      <c r="AG4593" t="s">
        <v>87</v>
      </c>
      <c r="AH4593" t="s">
        <v>88</v>
      </c>
      <c r="AI4593" t="s">
        <v>97</v>
      </c>
      <c r="AJ4593" s="7">
        <v>43830</v>
      </c>
      <c r="AK4593" t="s">
        <v>5149</v>
      </c>
      <c r="AL4593" t="s">
        <v>91</v>
      </c>
      <c r="AM4593" t="s">
        <v>4362</v>
      </c>
      <c r="AN4593" t="s">
        <v>5151</v>
      </c>
      <c r="AO4593" t="str">
        <f>TEXT(A4593,"yyyy-mm-dd")</f>
        <v>2018-09-30</v>
      </c>
    </row>
    <row r="4594" spans="1:41">
      <c r="A4594" s="6" t="s">
        <v>5148</v>
      </c>
      <c r="B4594">
        <v>2018</v>
      </c>
      <c r="C4594">
        <v>9</v>
      </c>
      <c r="E4594" t="s">
        <v>392</v>
      </c>
      <c r="F4594" t="s">
        <v>82</v>
      </c>
      <c r="G4594" t="s">
        <v>83</v>
      </c>
      <c r="H4594" t="s">
        <v>4360</v>
      </c>
      <c r="I4594">
        <v>2019</v>
      </c>
      <c r="K4594" s="6">
        <v>43830</v>
      </c>
      <c r="L4594">
        <v>15</v>
      </c>
      <c r="N4594" t="s">
        <v>236</v>
      </c>
      <c r="O4594" s="8">
        <v>3.47</v>
      </c>
      <c r="P4594" s="8">
        <v>3.43</v>
      </c>
      <c r="Q4594" s="8">
        <v>3.3</v>
      </c>
      <c r="R4594" s="8">
        <v>3.56</v>
      </c>
      <c r="S4594" s="8">
        <v>3</v>
      </c>
      <c r="T4594" s="8">
        <v>4.21</v>
      </c>
      <c r="U4594" s="8">
        <v>0.28000000000000003</v>
      </c>
      <c r="V4594" s="9">
        <v>30</v>
      </c>
      <c r="W4594" s="8">
        <v>0.26000000000000023</v>
      </c>
      <c r="X4594" s="8">
        <v>1.21</v>
      </c>
      <c r="Y4594" s="8">
        <v>4.0000000000000036E-2</v>
      </c>
      <c r="Z4594" s="8">
        <v>1.0000000000000231E-2</v>
      </c>
      <c r="AA4594">
        <v>6.0000000000000053E-2</v>
      </c>
      <c r="AF4594" t="s">
        <v>4361</v>
      </c>
      <c r="AG4594" t="s">
        <v>87</v>
      </c>
      <c r="AH4594" t="s">
        <v>88</v>
      </c>
      <c r="AI4594" t="s">
        <v>97</v>
      </c>
      <c r="AJ4594" s="7">
        <v>43830</v>
      </c>
      <c r="AK4594" t="s">
        <v>5149</v>
      </c>
      <c r="AL4594" t="s">
        <v>393</v>
      </c>
      <c r="AM4594" t="s">
        <v>4362</v>
      </c>
      <c r="AN4594" t="s">
        <v>5154</v>
      </c>
      <c r="AO4594" t="str">
        <f>TEXT(A4594,"yyyy-mm-dd")</f>
        <v>2018-09-30</v>
      </c>
    </row>
    <row r="4595" spans="1:41">
      <c r="A4595" s="6" t="s">
        <v>5148</v>
      </c>
      <c r="B4595">
        <v>2018</v>
      </c>
      <c r="C4595">
        <v>9</v>
      </c>
      <c r="E4595" t="s">
        <v>81</v>
      </c>
      <c r="F4595" t="s">
        <v>82</v>
      </c>
      <c r="G4595" t="s">
        <v>83</v>
      </c>
      <c r="H4595" t="s">
        <v>3889</v>
      </c>
      <c r="I4595">
        <v>2018</v>
      </c>
      <c r="K4595" s="6">
        <v>43465</v>
      </c>
      <c r="L4595">
        <v>3</v>
      </c>
      <c r="N4595" t="s">
        <v>233</v>
      </c>
      <c r="O4595" s="8">
        <v>4.5599999999999996</v>
      </c>
      <c r="P4595" s="8">
        <v>4.5</v>
      </c>
      <c r="Q4595" s="8">
        <v>4.5</v>
      </c>
      <c r="R4595" s="8">
        <v>4.6500000000000004</v>
      </c>
      <c r="S4595" s="8">
        <v>4.0999999999999996</v>
      </c>
      <c r="T4595" s="8">
        <v>5.08</v>
      </c>
      <c r="U4595" s="8">
        <v>0.19</v>
      </c>
      <c r="V4595" s="9">
        <v>34</v>
      </c>
      <c r="W4595" s="8">
        <v>0.15000000000000036</v>
      </c>
      <c r="X4595" s="8">
        <v>0.98000000000000043</v>
      </c>
      <c r="Y4595" s="8">
        <v>5.9999999999999609E-2</v>
      </c>
      <c r="Z4595" s="8">
        <v>3.0000000000000249E-2</v>
      </c>
      <c r="AA4595">
        <v>-8.9999999999999858E-2</v>
      </c>
      <c r="AF4595" t="s">
        <v>3890</v>
      </c>
      <c r="AG4595" t="s">
        <v>87</v>
      </c>
      <c r="AH4595" t="s">
        <v>88</v>
      </c>
      <c r="AI4595" t="s">
        <v>89</v>
      </c>
      <c r="AJ4595" s="7">
        <v>43465</v>
      </c>
      <c r="AK4595" t="s">
        <v>5149</v>
      </c>
      <c r="AL4595" t="s">
        <v>91</v>
      </c>
      <c r="AM4595" t="s">
        <v>3891</v>
      </c>
      <c r="AN4595" t="s">
        <v>5150</v>
      </c>
      <c r="AO4595" t="str">
        <f>TEXT(A4595,"yyyy-mm-dd")</f>
        <v>2018-09-30</v>
      </c>
    </row>
    <row r="4596" spans="1:41">
      <c r="A4596" s="6" t="s">
        <v>5148</v>
      </c>
      <c r="B4596">
        <v>2018</v>
      </c>
      <c r="C4596">
        <v>9</v>
      </c>
      <c r="E4596" t="s">
        <v>392</v>
      </c>
      <c r="F4596" t="s">
        <v>82</v>
      </c>
      <c r="G4596" t="s">
        <v>83</v>
      </c>
      <c r="H4596" t="s">
        <v>3889</v>
      </c>
      <c r="I4596">
        <v>2018</v>
      </c>
      <c r="K4596" s="6">
        <v>43465</v>
      </c>
      <c r="L4596">
        <v>3</v>
      </c>
      <c r="N4596" t="s">
        <v>233</v>
      </c>
      <c r="O4596" s="8">
        <v>3.54</v>
      </c>
      <c r="P4596" s="8">
        <v>3.53</v>
      </c>
      <c r="Q4596" s="8">
        <v>3.44</v>
      </c>
      <c r="R4596" s="8">
        <v>3.6</v>
      </c>
      <c r="S4596" s="8">
        <v>3.36</v>
      </c>
      <c r="T4596" s="8">
        <v>3.83</v>
      </c>
      <c r="U4596" s="8">
        <v>0.12</v>
      </c>
      <c r="V4596" s="9">
        <v>31</v>
      </c>
      <c r="W4596" s="8">
        <v>0.16000000000000014</v>
      </c>
      <c r="X4596" s="8">
        <v>0.4700000000000002</v>
      </c>
      <c r="Y4596" s="8">
        <v>1.0000000000000231E-2</v>
      </c>
      <c r="Z4596" s="8">
        <v>-6.0000000000000053E-2</v>
      </c>
      <c r="AA4596">
        <v>-4.0000000000000036E-2</v>
      </c>
      <c r="AF4596" t="s">
        <v>3890</v>
      </c>
      <c r="AG4596" t="s">
        <v>87</v>
      </c>
      <c r="AH4596" t="s">
        <v>88</v>
      </c>
      <c r="AI4596" t="s">
        <v>89</v>
      </c>
      <c r="AJ4596" s="7">
        <v>43465</v>
      </c>
      <c r="AK4596" t="s">
        <v>5149</v>
      </c>
      <c r="AL4596" t="s">
        <v>393</v>
      </c>
      <c r="AM4596" t="s">
        <v>3891</v>
      </c>
      <c r="AN4596" t="s">
        <v>5153</v>
      </c>
      <c r="AO4596" t="str">
        <f>TEXT(A4596,"yyyy-mm-dd")</f>
        <v>2018-09-30</v>
      </c>
    </row>
    <row r="4597" spans="1:41">
      <c r="A4597" s="6" t="s">
        <v>5148</v>
      </c>
      <c r="B4597">
        <v>2018</v>
      </c>
      <c r="C4597">
        <v>9</v>
      </c>
      <c r="E4597" t="s">
        <v>81</v>
      </c>
      <c r="F4597" t="s">
        <v>82</v>
      </c>
      <c r="G4597" t="s">
        <v>774</v>
      </c>
      <c r="H4597" t="s">
        <v>775</v>
      </c>
      <c r="K4597" s="6"/>
      <c r="O4597" s="8">
        <v>3.68</v>
      </c>
      <c r="P4597" s="8">
        <v>3.51</v>
      </c>
      <c r="Q4597" s="8">
        <v>3.4</v>
      </c>
      <c r="R4597" s="8">
        <v>3.8</v>
      </c>
      <c r="S4597" s="8">
        <v>3.11</v>
      </c>
      <c r="T4597" s="8">
        <v>5.6</v>
      </c>
      <c r="U4597" s="8">
        <v>0.53</v>
      </c>
      <c r="V4597" s="9">
        <v>30</v>
      </c>
      <c r="W4597" s="8">
        <v>0.39999999999999991</v>
      </c>
      <c r="X4597" s="8">
        <v>2.4899999999999998</v>
      </c>
      <c r="Y4597" s="8">
        <v>0.17000000000000037</v>
      </c>
      <c r="Z4597" s="8">
        <v>9.9999999999997868E-3</v>
      </c>
      <c r="AA4597">
        <v>-0.11000000000000032</v>
      </c>
      <c r="AF4597" t="s">
        <v>776</v>
      </c>
      <c r="AG4597" t="s">
        <v>777</v>
      </c>
      <c r="AH4597" t="s">
        <v>778</v>
      </c>
      <c r="AI4597" t="s">
        <v>779</v>
      </c>
      <c r="AJ4597" s="7"/>
      <c r="AK4597" t="s">
        <v>5149</v>
      </c>
      <c r="AL4597" t="s">
        <v>91</v>
      </c>
      <c r="AM4597" t="s">
        <v>775</v>
      </c>
      <c r="AN4597" t="s">
        <v>5171</v>
      </c>
      <c r="AO4597" t="str">
        <f>TEXT(A4597,"yyyy-mm-dd")</f>
        <v>2018-09-30</v>
      </c>
    </row>
    <row r="4598" spans="1:41">
      <c r="A4598" s="6" t="s">
        <v>5148</v>
      </c>
      <c r="B4598">
        <v>2018</v>
      </c>
      <c r="C4598">
        <v>9</v>
      </c>
      <c r="E4598" t="s">
        <v>81</v>
      </c>
      <c r="F4598" t="s">
        <v>82</v>
      </c>
      <c r="G4598" t="s">
        <v>774</v>
      </c>
      <c r="H4598" t="s">
        <v>1536</v>
      </c>
      <c r="K4598" s="6"/>
      <c r="O4598" s="8">
        <v>3.61</v>
      </c>
      <c r="P4598" s="8">
        <v>3.5</v>
      </c>
      <c r="Q4598" s="8">
        <v>3.3</v>
      </c>
      <c r="R4598" s="8">
        <v>3.7</v>
      </c>
      <c r="S4598" s="8">
        <v>3.01</v>
      </c>
      <c r="T4598" s="8">
        <v>6.4</v>
      </c>
      <c r="U4598" s="8">
        <v>0.62</v>
      </c>
      <c r="V4598" s="9">
        <v>28</v>
      </c>
      <c r="W4598" s="8">
        <v>0.40000000000000036</v>
      </c>
      <c r="X4598" s="8">
        <v>3.3900000000000006</v>
      </c>
      <c r="Y4598" s="8">
        <v>0.10999999999999988</v>
      </c>
      <c r="Z4598" s="8">
        <v>0</v>
      </c>
      <c r="AA4598">
        <v>0</v>
      </c>
      <c r="AF4598" t="s">
        <v>1537</v>
      </c>
      <c r="AG4598" t="s">
        <v>777</v>
      </c>
      <c r="AH4598" t="s">
        <v>778</v>
      </c>
      <c r="AI4598" t="s">
        <v>1538</v>
      </c>
      <c r="AJ4598" s="7"/>
      <c r="AK4598" t="s">
        <v>5149</v>
      </c>
      <c r="AL4598" t="s">
        <v>91</v>
      </c>
      <c r="AM4598" t="s">
        <v>1536</v>
      </c>
      <c r="AN4598" t="s">
        <v>5172</v>
      </c>
      <c r="AO4598" t="str">
        <f>TEXT(A4598,"yyyy-mm-dd")</f>
        <v>2018-09-30</v>
      </c>
    </row>
    <row r="4599" spans="1:41">
      <c r="A4599" s="6" t="s">
        <v>5148</v>
      </c>
      <c r="B4599">
        <v>2018</v>
      </c>
      <c r="C4599">
        <v>9</v>
      </c>
      <c r="E4599" t="s">
        <v>392</v>
      </c>
      <c r="F4599" t="s">
        <v>82</v>
      </c>
      <c r="G4599" t="s">
        <v>774</v>
      </c>
      <c r="H4599" t="s">
        <v>775</v>
      </c>
      <c r="K4599" s="6"/>
      <c r="O4599" s="8">
        <v>3.44</v>
      </c>
      <c r="P4599" s="8">
        <v>3.3</v>
      </c>
      <c r="Q4599" s="8">
        <v>3.2</v>
      </c>
      <c r="R4599" s="8">
        <v>3.5</v>
      </c>
      <c r="S4599" s="8">
        <v>3</v>
      </c>
      <c r="T4599" s="8">
        <v>4.6500000000000004</v>
      </c>
      <c r="U4599" s="8">
        <v>0.38</v>
      </c>
      <c r="V4599" s="9">
        <v>27</v>
      </c>
      <c r="W4599" s="8">
        <v>0.29999999999999982</v>
      </c>
      <c r="X4599" s="8">
        <v>1.6500000000000004</v>
      </c>
      <c r="Y4599" s="8">
        <v>0.14000000000000012</v>
      </c>
      <c r="Z4599" s="8">
        <v>9.9999999999997868E-3</v>
      </c>
      <c r="AA4599">
        <v>0</v>
      </c>
      <c r="AF4599" t="s">
        <v>776</v>
      </c>
      <c r="AG4599" t="s">
        <v>777</v>
      </c>
      <c r="AH4599" t="s">
        <v>778</v>
      </c>
      <c r="AI4599" t="s">
        <v>779</v>
      </c>
      <c r="AJ4599" s="7"/>
      <c r="AK4599" t="s">
        <v>5149</v>
      </c>
      <c r="AL4599" t="s">
        <v>393</v>
      </c>
      <c r="AM4599" t="s">
        <v>775</v>
      </c>
      <c r="AN4599" t="s">
        <v>5173</v>
      </c>
      <c r="AO4599" t="str">
        <f>TEXT(A4599,"yyyy-mm-dd")</f>
        <v>2018-09-30</v>
      </c>
    </row>
    <row r="4600" spans="1:41">
      <c r="A4600" s="6" t="s">
        <v>5148</v>
      </c>
      <c r="B4600">
        <v>2018</v>
      </c>
      <c r="C4600">
        <v>9</v>
      </c>
      <c r="E4600" t="s">
        <v>392</v>
      </c>
      <c r="F4600" t="s">
        <v>82</v>
      </c>
      <c r="G4600" t="s">
        <v>774</v>
      </c>
      <c r="H4600" t="s">
        <v>1536</v>
      </c>
      <c r="K4600" s="6"/>
      <c r="O4600" s="8">
        <v>3.39</v>
      </c>
      <c r="P4600" s="8">
        <v>3.3</v>
      </c>
      <c r="Q4600" s="8">
        <v>3.2</v>
      </c>
      <c r="R4600" s="8">
        <v>3.5</v>
      </c>
      <c r="S4600" s="8">
        <v>2.4900000000000002</v>
      </c>
      <c r="T4600" s="8">
        <v>4.8</v>
      </c>
      <c r="U4600" s="8">
        <v>0.44</v>
      </c>
      <c r="V4600" s="9">
        <v>25</v>
      </c>
      <c r="W4600" s="8">
        <v>0.29999999999999982</v>
      </c>
      <c r="X4600" s="8">
        <v>2.3099999999999996</v>
      </c>
      <c r="Y4600" s="8">
        <v>9.0000000000000302E-2</v>
      </c>
      <c r="Z4600" s="8">
        <v>0</v>
      </c>
      <c r="AA4600">
        <v>-7.0000000000000284E-2</v>
      </c>
      <c r="AF4600" t="s">
        <v>1537</v>
      </c>
      <c r="AG4600" t="s">
        <v>777</v>
      </c>
      <c r="AH4600" t="s">
        <v>778</v>
      </c>
      <c r="AI4600" t="s">
        <v>1538</v>
      </c>
      <c r="AJ4600" s="7"/>
      <c r="AK4600" t="s">
        <v>5149</v>
      </c>
      <c r="AL4600" t="s">
        <v>393</v>
      </c>
      <c r="AM4600" t="s">
        <v>1536</v>
      </c>
      <c r="AN4600" t="s">
        <v>5174</v>
      </c>
      <c r="AO4600" t="str">
        <f>TEXT(A4600,"yyyy-mm-dd")</f>
        <v>2018-09-30</v>
      </c>
    </row>
    <row r="4601" spans="1:41">
      <c r="A4601" s="6" t="s">
        <v>5148</v>
      </c>
      <c r="B4601">
        <v>2018</v>
      </c>
      <c r="C4601">
        <v>9</v>
      </c>
      <c r="E4601" t="s">
        <v>112</v>
      </c>
      <c r="F4601" t="s">
        <v>113</v>
      </c>
      <c r="G4601" t="s">
        <v>83</v>
      </c>
      <c r="H4601" t="s">
        <v>4803</v>
      </c>
      <c r="I4601">
        <v>2020</v>
      </c>
      <c r="K4601" s="6">
        <v>44196</v>
      </c>
      <c r="L4601">
        <v>27</v>
      </c>
      <c r="N4601" t="s">
        <v>604</v>
      </c>
      <c r="O4601" s="8">
        <v>6.98</v>
      </c>
      <c r="P4601" s="8">
        <v>6.91</v>
      </c>
      <c r="Q4601" s="8">
        <v>6.5</v>
      </c>
      <c r="R4601" s="8">
        <v>7.45</v>
      </c>
      <c r="S4601" s="8">
        <v>5.6</v>
      </c>
      <c r="T4601" s="8">
        <v>9.25</v>
      </c>
      <c r="U4601" s="8">
        <v>0.88</v>
      </c>
      <c r="V4601" s="9">
        <v>26</v>
      </c>
      <c r="W4601" s="8">
        <v>0.95000000000000018</v>
      </c>
      <c r="X4601" s="8">
        <v>3.6500000000000004</v>
      </c>
      <c r="Y4601" s="8">
        <v>7.0000000000000284E-2</v>
      </c>
      <c r="Z4601" s="8">
        <v>4.0000000000000036E-2</v>
      </c>
      <c r="AA4601">
        <v>0.23000000000000043</v>
      </c>
      <c r="AF4601" t="s">
        <v>4844</v>
      </c>
      <c r="AG4601" t="s">
        <v>115</v>
      </c>
      <c r="AH4601" t="s">
        <v>116</v>
      </c>
      <c r="AI4601" t="s">
        <v>359</v>
      </c>
      <c r="AJ4601" s="7">
        <v>44196</v>
      </c>
      <c r="AK4601" t="s">
        <v>5149</v>
      </c>
      <c r="AL4601" t="s">
        <v>118</v>
      </c>
      <c r="AM4601" t="s">
        <v>4805</v>
      </c>
      <c r="AN4601" t="s">
        <v>5178</v>
      </c>
      <c r="AO4601" t="str">
        <f>TEXT(A4601,"yyyy-mm-dd")</f>
        <v>2018-09-30</v>
      </c>
    </row>
    <row r="4602" spans="1:41">
      <c r="A4602" s="6" t="s">
        <v>5148</v>
      </c>
      <c r="B4602">
        <v>2018</v>
      </c>
      <c r="C4602">
        <v>9</v>
      </c>
      <c r="E4602" t="s">
        <v>2881</v>
      </c>
      <c r="F4602" t="s">
        <v>113</v>
      </c>
      <c r="G4602" t="s">
        <v>83</v>
      </c>
      <c r="H4602" t="s">
        <v>4803</v>
      </c>
      <c r="I4602">
        <v>2020</v>
      </c>
      <c r="K4602" s="6">
        <v>44196</v>
      </c>
      <c r="L4602">
        <v>27</v>
      </c>
      <c r="N4602" t="s">
        <v>604</v>
      </c>
      <c r="O4602" s="8">
        <v>7.85</v>
      </c>
      <c r="P4602" s="8">
        <v>7.64</v>
      </c>
      <c r="Q4602" s="8">
        <v>7.45</v>
      </c>
      <c r="R4602" s="8">
        <v>7.92</v>
      </c>
      <c r="S4602" s="8">
        <v>5.6</v>
      </c>
      <c r="T4602" s="8">
        <v>10.28</v>
      </c>
      <c r="U4602" s="8">
        <v>1.07</v>
      </c>
      <c r="V4602" s="9">
        <v>18</v>
      </c>
      <c r="W4602" s="8">
        <v>0.46999999999999975</v>
      </c>
      <c r="X4602" s="8">
        <v>4.68</v>
      </c>
      <c r="Y4602" s="8">
        <v>0.20999999999999996</v>
      </c>
      <c r="Z4602" s="8">
        <v>4.0000000000000036E-2</v>
      </c>
      <c r="AA4602">
        <v>-0.25999999999999979</v>
      </c>
      <c r="AF4602" t="s">
        <v>4849</v>
      </c>
      <c r="AG4602" t="s">
        <v>2883</v>
      </c>
      <c r="AH4602" t="s">
        <v>2884</v>
      </c>
      <c r="AI4602" t="s">
        <v>359</v>
      </c>
      <c r="AJ4602" s="7">
        <v>44196</v>
      </c>
      <c r="AK4602" t="s">
        <v>5149</v>
      </c>
      <c r="AL4602" t="s">
        <v>2885</v>
      </c>
      <c r="AM4602" t="s">
        <v>4805</v>
      </c>
      <c r="AN4602" t="s">
        <v>5181</v>
      </c>
      <c r="AO4602" t="str">
        <f>TEXT(A4602,"yyyy-mm-dd")</f>
        <v>2018-09-30</v>
      </c>
    </row>
    <row r="4603" spans="1:41">
      <c r="A4603" s="6" t="s">
        <v>5148</v>
      </c>
      <c r="B4603">
        <v>2018</v>
      </c>
      <c r="C4603">
        <v>9</v>
      </c>
      <c r="E4603" t="s">
        <v>112</v>
      </c>
      <c r="F4603" t="s">
        <v>113</v>
      </c>
      <c r="G4603" t="s">
        <v>83</v>
      </c>
      <c r="H4603" t="s">
        <v>4360</v>
      </c>
      <c r="I4603">
        <v>2019</v>
      </c>
      <c r="K4603" s="6">
        <v>43830</v>
      </c>
      <c r="L4603">
        <v>15</v>
      </c>
      <c r="N4603" t="s">
        <v>236</v>
      </c>
      <c r="O4603" s="8">
        <v>7.4</v>
      </c>
      <c r="P4603" s="8">
        <v>7.25</v>
      </c>
      <c r="Q4603" s="8">
        <v>7</v>
      </c>
      <c r="R4603" s="8">
        <v>7.62</v>
      </c>
      <c r="S4603" s="8">
        <v>6.41</v>
      </c>
      <c r="T4603" s="8">
        <v>8.6</v>
      </c>
      <c r="U4603" s="8">
        <v>0.56999999999999995</v>
      </c>
      <c r="V4603" s="9">
        <v>27</v>
      </c>
      <c r="W4603" s="8">
        <v>0.62000000000000011</v>
      </c>
      <c r="X4603" s="8">
        <v>2.1899999999999995</v>
      </c>
      <c r="Y4603" s="8">
        <v>0.15000000000000036</v>
      </c>
      <c r="Z4603" s="8">
        <v>9.9999999999997868E-3</v>
      </c>
      <c r="AA4603">
        <v>-0.12999999999999989</v>
      </c>
      <c r="AF4603" t="s">
        <v>4401</v>
      </c>
      <c r="AG4603" t="s">
        <v>115</v>
      </c>
      <c r="AH4603" t="s">
        <v>116</v>
      </c>
      <c r="AI4603" t="s">
        <v>230</v>
      </c>
      <c r="AJ4603" s="7">
        <v>43830</v>
      </c>
      <c r="AK4603" t="s">
        <v>5149</v>
      </c>
      <c r="AL4603" t="s">
        <v>118</v>
      </c>
      <c r="AM4603" t="s">
        <v>4362</v>
      </c>
      <c r="AN4603" t="s">
        <v>5177</v>
      </c>
      <c r="AO4603" t="str">
        <f>TEXT(A4603,"yyyy-mm-dd")</f>
        <v>2018-09-30</v>
      </c>
    </row>
    <row r="4604" spans="1:41">
      <c r="A4604" s="6" t="s">
        <v>5148</v>
      </c>
      <c r="B4604">
        <v>2018</v>
      </c>
      <c r="C4604">
        <v>9</v>
      </c>
      <c r="E4604" t="s">
        <v>2881</v>
      </c>
      <c r="F4604" t="s">
        <v>113</v>
      </c>
      <c r="G4604" t="s">
        <v>83</v>
      </c>
      <c r="H4604" t="s">
        <v>4360</v>
      </c>
      <c r="I4604">
        <v>2019</v>
      </c>
      <c r="K4604" s="6">
        <v>43830</v>
      </c>
      <c r="L4604">
        <v>15</v>
      </c>
      <c r="N4604" t="s">
        <v>236</v>
      </c>
      <c r="O4604" s="8">
        <v>7.94</v>
      </c>
      <c r="P4604" s="8">
        <v>7.85</v>
      </c>
      <c r="Q4604" s="8">
        <v>7.55</v>
      </c>
      <c r="R4604" s="8">
        <v>8</v>
      </c>
      <c r="S4604" s="8">
        <v>6.6</v>
      </c>
      <c r="T4604" s="8">
        <v>9.5</v>
      </c>
      <c r="U4604" s="8">
        <v>0.69</v>
      </c>
      <c r="V4604" s="9">
        <v>19</v>
      </c>
      <c r="W4604" s="8">
        <v>0.45000000000000018</v>
      </c>
      <c r="X4604" s="8">
        <v>2.9000000000000004</v>
      </c>
      <c r="Y4604" s="8">
        <v>9.0000000000000746E-2</v>
      </c>
      <c r="Z4604" s="8">
        <v>-8.0000000000000071E-2</v>
      </c>
      <c r="AA4604">
        <v>-0.32999999999999918</v>
      </c>
      <c r="AF4604" t="s">
        <v>4406</v>
      </c>
      <c r="AG4604" t="s">
        <v>2883</v>
      </c>
      <c r="AH4604" t="s">
        <v>2884</v>
      </c>
      <c r="AI4604" t="s">
        <v>230</v>
      </c>
      <c r="AJ4604" s="7">
        <v>43830</v>
      </c>
      <c r="AK4604" t="s">
        <v>5149</v>
      </c>
      <c r="AL4604" t="s">
        <v>2885</v>
      </c>
      <c r="AM4604" t="s">
        <v>4362</v>
      </c>
      <c r="AN4604" t="s">
        <v>5180</v>
      </c>
      <c r="AO4604" t="str">
        <f>TEXT(A4604,"yyyy-mm-dd")</f>
        <v>2018-09-30</v>
      </c>
    </row>
    <row r="4605" spans="1:41">
      <c r="A4605" s="6" t="s">
        <v>5148</v>
      </c>
      <c r="B4605">
        <v>2018</v>
      </c>
      <c r="C4605">
        <v>9</v>
      </c>
      <c r="E4605" t="s">
        <v>112</v>
      </c>
      <c r="F4605" t="s">
        <v>113</v>
      </c>
      <c r="G4605" t="s">
        <v>83</v>
      </c>
      <c r="H4605" t="s">
        <v>3889</v>
      </c>
      <c r="I4605">
        <v>2018</v>
      </c>
      <c r="K4605" s="6">
        <v>43465</v>
      </c>
      <c r="L4605">
        <v>3</v>
      </c>
      <c r="N4605" t="s">
        <v>233</v>
      </c>
      <c r="O4605" s="8">
        <v>7.9</v>
      </c>
      <c r="P4605" s="8">
        <v>7.88</v>
      </c>
      <c r="Q4605" s="8">
        <v>7.75</v>
      </c>
      <c r="R4605" s="8">
        <v>8</v>
      </c>
      <c r="S4605" s="8">
        <v>7.68</v>
      </c>
      <c r="T4605" s="8">
        <v>8.24</v>
      </c>
      <c r="U4605" s="8">
        <v>0.17</v>
      </c>
      <c r="V4605" s="9">
        <v>28</v>
      </c>
      <c r="W4605" s="8">
        <v>0.25</v>
      </c>
      <c r="X4605" s="8">
        <v>0.5600000000000005</v>
      </c>
      <c r="Y4605" s="8">
        <v>2.0000000000000462E-2</v>
      </c>
      <c r="Z4605" s="8">
        <v>8.0000000000000071E-2</v>
      </c>
      <c r="AA4605">
        <v>-9.9999999999997868E-3</v>
      </c>
      <c r="AF4605" t="s">
        <v>3929</v>
      </c>
      <c r="AG4605" t="s">
        <v>115</v>
      </c>
      <c r="AH4605" t="s">
        <v>116</v>
      </c>
      <c r="AI4605" t="s">
        <v>117</v>
      </c>
      <c r="AJ4605" s="7">
        <v>43465</v>
      </c>
      <c r="AK4605" t="s">
        <v>5149</v>
      </c>
      <c r="AL4605" t="s">
        <v>118</v>
      </c>
      <c r="AM4605" t="s">
        <v>3891</v>
      </c>
      <c r="AN4605" t="s">
        <v>5176</v>
      </c>
      <c r="AO4605" t="str">
        <f>TEXT(A4605,"yyyy-mm-dd")</f>
        <v>2018-09-30</v>
      </c>
    </row>
    <row r="4606" spans="1:41">
      <c r="A4606" s="6" t="s">
        <v>5148</v>
      </c>
      <c r="B4606">
        <v>2018</v>
      </c>
      <c r="C4606">
        <v>9</v>
      </c>
      <c r="E4606" t="s">
        <v>2881</v>
      </c>
      <c r="F4606" t="s">
        <v>113</v>
      </c>
      <c r="G4606" t="s">
        <v>83</v>
      </c>
      <c r="H4606" t="s">
        <v>3889</v>
      </c>
      <c r="I4606">
        <v>2018</v>
      </c>
      <c r="K4606" s="6">
        <v>43465</v>
      </c>
      <c r="L4606">
        <v>3</v>
      </c>
      <c r="N4606" t="s">
        <v>233</v>
      </c>
      <c r="O4606" s="8">
        <v>8.07</v>
      </c>
      <c r="P4606" s="8">
        <v>8</v>
      </c>
      <c r="Q4606" s="8">
        <v>7.9</v>
      </c>
      <c r="R4606" s="8">
        <v>8.1999999999999993</v>
      </c>
      <c r="S4606" s="8">
        <v>7.6</v>
      </c>
      <c r="T4606" s="8">
        <v>8.6</v>
      </c>
      <c r="U4606" s="8">
        <v>0.26</v>
      </c>
      <c r="V4606" s="9">
        <v>21</v>
      </c>
      <c r="W4606" s="8">
        <v>0.29999999999999893</v>
      </c>
      <c r="X4606" s="8">
        <v>1</v>
      </c>
      <c r="Y4606" s="8">
        <v>7.0000000000000284E-2</v>
      </c>
      <c r="Z4606" s="8">
        <v>8.0000000000000071E-2</v>
      </c>
      <c r="AA4606">
        <v>-0.10000000000000053</v>
      </c>
      <c r="AF4606" t="s">
        <v>3934</v>
      </c>
      <c r="AG4606" t="s">
        <v>2883</v>
      </c>
      <c r="AH4606" t="s">
        <v>2884</v>
      </c>
      <c r="AI4606" t="s">
        <v>117</v>
      </c>
      <c r="AJ4606" s="7">
        <v>43465</v>
      </c>
      <c r="AK4606" t="s">
        <v>5149</v>
      </c>
      <c r="AL4606" t="s">
        <v>2885</v>
      </c>
      <c r="AM4606" t="s">
        <v>3891</v>
      </c>
      <c r="AN4606" t="s">
        <v>5179</v>
      </c>
      <c r="AO4606" t="str">
        <f>TEXT(A4606,"yyyy-mm-dd")</f>
        <v>2018-09-30</v>
      </c>
    </row>
    <row r="4607" spans="1:41">
      <c r="A4607" s="6" t="s">
        <v>5182</v>
      </c>
      <c r="B4607">
        <v>2018</v>
      </c>
      <c r="C4607">
        <v>10</v>
      </c>
      <c r="E4607" t="s">
        <v>1907</v>
      </c>
      <c r="F4607" t="s">
        <v>1908</v>
      </c>
      <c r="G4607" t="s">
        <v>102</v>
      </c>
      <c r="H4607" t="s">
        <v>5204</v>
      </c>
      <c r="I4607">
        <v>2020</v>
      </c>
      <c r="J4607">
        <v>4</v>
      </c>
      <c r="K4607" s="6">
        <v>44196</v>
      </c>
      <c r="L4607">
        <v>26</v>
      </c>
      <c r="M4607">
        <v>9</v>
      </c>
      <c r="N4607" t="s">
        <v>463</v>
      </c>
      <c r="O4607" s="8">
        <v>7.14</v>
      </c>
      <c r="P4607" s="8">
        <v>7.05</v>
      </c>
      <c r="Q4607" s="8">
        <v>6.5</v>
      </c>
      <c r="R4607" s="8">
        <v>7.69</v>
      </c>
      <c r="S4607" s="8">
        <v>5.5</v>
      </c>
      <c r="T4607" s="8">
        <v>9</v>
      </c>
      <c r="U4607" s="8">
        <v>0.9</v>
      </c>
      <c r="V4607" s="9">
        <v>18</v>
      </c>
      <c r="W4607" s="8">
        <v>1.1900000000000004</v>
      </c>
      <c r="X4607" s="8">
        <v>3.5</v>
      </c>
      <c r="Y4607" s="8">
        <v>8.9999999999999858E-2</v>
      </c>
      <c r="Z4607" s="8"/>
      <c r="AF4607" t="s">
        <v>5205</v>
      </c>
      <c r="AG4607" t="s">
        <v>1910</v>
      </c>
      <c r="AH4607" t="s">
        <v>1911</v>
      </c>
      <c r="AI4607" t="s">
        <v>1971</v>
      </c>
      <c r="AJ4607" s="7">
        <v>44196</v>
      </c>
      <c r="AK4607" t="s">
        <v>5183</v>
      </c>
      <c r="AL4607" t="s">
        <v>1908</v>
      </c>
      <c r="AM4607" t="s">
        <v>5206</v>
      </c>
      <c r="AN4607" t="s">
        <v>5207</v>
      </c>
      <c r="AO4607" t="str">
        <f>TEXT(A4607,"yyyy-mm-dd")</f>
        <v>2018-10-31</v>
      </c>
    </row>
    <row r="4608" spans="1:41">
      <c r="A4608" s="6" t="s">
        <v>5182</v>
      </c>
      <c r="B4608">
        <v>2018</v>
      </c>
      <c r="C4608">
        <v>10</v>
      </c>
      <c r="E4608" t="s">
        <v>1907</v>
      </c>
      <c r="F4608" t="s">
        <v>1908</v>
      </c>
      <c r="G4608" t="s">
        <v>102</v>
      </c>
      <c r="H4608" t="s">
        <v>5063</v>
      </c>
      <c r="I4608">
        <v>2020</v>
      </c>
      <c r="J4608">
        <v>3</v>
      </c>
      <c r="K4608" s="6">
        <v>44104</v>
      </c>
      <c r="L4608">
        <v>23</v>
      </c>
      <c r="M4608">
        <v>8</v>
      </c>
      <c r="N4608" t="s">
        <v>95</v>
      </c>
      <c r="O4608" s="8">
        <v>7.25</v>
      </c>
      <c r="P4608" s="8">
        <v>7.23</v>
      </c>
      <c r="Q4608" s="8">
        <v>6.75</v>
      </c>
      <c r="R4608" s="8">
        <v>7.69</v>
      </c>
      <c r="S4608" s="8">
        <v>5.75</v>
      </c>
      <c r="T4608" s="8">
        <v>9</v>
      </c>
      <c r="U4608" s="8">
        <v>0.81</v>
      </c>
      <c r="V4608" s="9">
        <v>18</v>
      </c>
      <c r="W4608" s="8">
        <v>0.94000000000000039</v>
      </c>
      <c r="X4608" s="8">
        <v>3.25</v>
      </c>
      <c r="Y4608" s="8">
        <v>1.9999999999999574E-2</v>
      </c>
      <c r="Z4608" s="8">
        <v>0.35000000000000053</v>
      </c>
      <c r="AA4608">
        <v>-0.25</v>
      </c>
      <c r="AF4608" t="s">
        <v>5064</v>
      </c>
      <c r="AG4608" t="s">
        <v>1910</v>
      </c>
      <c r="AH4608" t="s">
        <v>1911</v>
      </c>
      <c r="AI4608" t="s">
        <v>1944</v>
      </c>
      <c r="AJ4608" s="7">
        <v>44104</v>
      </c>
      <c r="AK4608" t="s">
        <v>5183</v>
      </c>
      <c r="AL4608" t="s">
        <v>1908</v>
      </c>
      <c r="AM4608" t="s">
        <v>5066</v>
      </c>
      <c r="AN4608" t="s">
        <v>5203</v>
      </c>
      <c r="AO4608" t="str">
        <f>TEXT(A4608,"yyyy-mm-dd")</f>
        <v>2018-10-31</v>
      </c>
    </row>
    <row r="4609" spans="1:41">
      <c r="A4609" s="6" t="s">
        <v>5182</v>
      </c>
      <c r="B4609">
        <v>2018</v>
      </c>
      <c r="C4609">
        <v>10</v>
      </c>
      <c r="E4609" t="s">
        <v>1907</v>
      </c>
      <c r="F4609" t="s">
        <v>1908</v>
      </c>
      <c r="G4609" t="s">
        <v>102</v>
      </c>
      <c r="H4609" t="s">
        <v>4988</v>
      </c>
      <c r="I4609">
        <v>2020</v>
      </c>
      <c r="J4609">
        <v>2</v>
      </c>
      <c r="K4609" s="6">
        <v>44012</v>
      </c>
      <c r="L4609">
        <v>20</v>
      </c>
      <c r="M4609">
        <v>7</v>
      </c>
      <c r="N4609" t="s">
        <v>185</v>
      </c>
      <c r="O4609" s="8">
        <v>7.32</v>
      </c>
      <c r="P4609" s="8">
        <v>7.25</v>
      </c>
      <c r="Q4609" s="8">
        <v>6.88</v>
      </c>
      <c r="R4609" s="8">
        <v>7.63</v>
      </c>
      <c r="S4609" s="8">
        <v>6</v>
      </c>
      <c r="T4609" s="8">
        <v>9</v>
      </c>
      <c r="U4609" s="8">
        <v>0.7</v>
      </c>
      <c r="V4609" s="9">
        <v>19</v>
      </c>
      <c r="W4609" s="8">
        <v>0.75</v>
      </c>
      <c r="X4609" s="8">
        <v>3</v>
      </c>
      <c r="Y4609" s="8">
        <v>7.0000000000000284E-2</v>
      </c>
      <c r="Z4609" s="8">
        <v>0.37000000000000011</v>
      </c>
      <c r="AA4609">
        <v>-0.25</v>
      </c>
      <c r="AF4609" t="s">
        <v>4989</v>
      </c>
      <c r="AG4609" t="s">
        <v>1910</v>
      </c>
      <c r="AH4609" t="s">
        <v>1911</v>
      </c>
      <c r="AI4609" t="s">
        <v>1939</v>
      </c>
      <c r="AJ4609" s="7">
        <v>44012</v>
      </c>
      <c r="AK4609" t="s">
        <v>5183</v>
      </c>
      <c r="AL4609" t="s">
        <v>1908</v>
      </c>
      <c r="AM4609" t="s">
        <v>4990</v>
      </c>
      <c r="AN4609" t="s">
        <v>5202</v>
      </c>
      <c r="AO4609" t="str">
        <f>TEXT(A4609,"yyyy-mm-dd")</f>
        <v>2018-10-31</v>
      </c>
    </row>
    <row r="4610" spans="1:41">
      <c r="A4610" s="6" t="s">
        <v>5182</v>
      </c>
      <c r="B4610">
        <v>2018</v>
      </c>
      <c r="C4610">
        <v>10</v>
      </c>
      <c r="E4610" t="s">
        <v>1907</v>
      </c>
      <c r="F4610" t="s">
        <v>1908</v>
      </c>
      <c r="G4610" t="s">
        <v>102</v>
      </c>
      <c r="H4610" t="s">
        <v>4949</v>
      </c>
      <c r="I4610">
        <v>2020</v>
      </c>
      <c r="J4610">
        <v>1</v>
      </c>
      <c r="K4610" s="6">
        <v>43921</v>
      </c>
      <c r="L4610">
        <v>17</v>
      </c>
      <c r="M4610">
        <v>6</v>
      </c>
      <c r="N4610" t="s">
        <v>214</v>
      </c>
      <c r="O4610" s="8">
        <v>7.46</v>
      </c>
      <c r="P4610" s="8">
        <v>7.5</v>
      </c>
      <c r="Q4610" s="8">
        <v>7</v>
      </c>
      <c r="R4610" s="8">
        <v>7.75</v>
      </c>
      <c r="S4610" s="8">
        <v>6.25</v>
      </c>
      <c r="T4610" s="8">
        <v>9</v>
      </c>
      <c r="U4610" s="8">
        <v>0.61</v>
      </c>
      <c r="V4610" s="9">
        <v>19</v>
      </c>
      <c r="W4610" s="8">
        <v>0.75</v>
      </c>
      <c r="X4610" s="8">
        <v>2.75</v>
      </c>
      <c r="Y4610" s="8">
        <v>-4.0000000000000036E-2</v>
      </c>
      <c r="Z4610" s="8">
        <v>0.5</v>
      </c>
      <c r="AA4610">
        <v>-0.19000000000000039</v>
      </c>
      <c r="AF4610" t="s">
        <v>4950</v>
      </c>
      <c r="AG4610" t="s">
        <v>1910</v>
      </c>
      <c r="AH4610" t="s">
        <v>1911</v>
      </c>
      <c r="AI4610" t="s">
        <v>1934</v>
      </c>
      <c r="AJ4610" s="7">
        <v>43921</v>
      </c>
      <c r="AK4610" t="s">
        <v>5183</v>
      </c>
      <c r="AL4610" t="s">
        <v>1908</v>
      </c>
      <c r="AM4610" t="s">
        <v>4951</v>
      </c>
      <c r="AN4610" t="s">
        <v>5201</v>
      </c>
      <c r="AO4610" t="str">
        <f>TEXT(A4610,"yyyy-mm-dd")</f>
        <v>2018-10-31</v>
      </c>
    </row>
    <row r="4611" spans="1:41">
      <c r="A4611" s="6" t="s">
        <v>5182</v>
      </c>
      <c r="B4611">
        <v>2018</v>
      </c>
      <c r="C4611">
        <v>10</v>
      </c>
      <c r="E4611" t="s">
        <v>1907</v>
      </c>
      <c r="F4611" t="s">
        <v>1908</v>
      </c>
      <c r="G4611" t="s">
        <v>102</v>
      </c>
      <c r="H4611" t="s">
        <v>4822</v>
      </c>
      <c r="I4611">
        <v>2019</v>
      </c>
      <c r="J4611">
        <v>4</v>
      </c>
      <c r="K4611" s="6">
        <v>43830</v>
      </c>
      <c r="L4611">
        <v>14</v>
      </c>
      <c r="M4611">
        <v>5</v>
      </c>
      <c r="N4611" t="s">
        <v>244</v>
      </c>
      <c r="O4611" s="8">
        <v>7.53</v>
      </c>
      <c r="P4611" s="8">
        <v>7.5</v>
      </c>
      <c r="Q4611" s="8">
        <v>7.25</v>
      </c>
      <c r="R4611" s="8">
        <v>7.75</v>
      </c>
      <c r="S4611" s="8">
        <v>6.25</v>
      </c>
      <c r="T4611" s="8">
        <v>9</v>
      </c>
      <c r="U4611" s="8">
        <v>0.56999999999999995</v>
      </c>
      <c r="V4611" s="9">
        <v>23</v>
      </c>
      <c r="W4611" s="8">
        <v>0.5</v>
      </c>
      <c r="X4611" s="8">
        <v>2.75</v>
      </c>
      <c r="Y4611" s="8">
        <v>3.0000000000000249E-2</v>
      </c>
      <c r="Z4611" s="8">
        <v>0.25</v>
      </c>
      <c r="AA4611">
        <v>-0.25</v>
      </c>
      <c r="AF4611" t="s">
        <v>4834</v>
      </c>
      <c r="AG4611" t="s">
        <v>1910</v>
      </c>
      <c r="AH4611" t="s">
        <v>1911</v>
      </c>
      <c r="AI4611" t="s">
        <v>1929</v>
      </c>
      <c r="AJ4611" s="7">
        <v>43830</v>
      </c>
      <c r="AK4611" t="s">
        <v>5183</v>
      </c>
      <c r="AL4611" t="s">
        <v>1908</v>
      </c>
      <c r="AM4611" t="s">
        <v>4824</v>
      </c>
      <c r="AN4611" t="s">
        <v>5200</v>
      </c>
      <c r="AO4611" t="str">
        <f>TEXT(A4611,"yyyy-mm-dd")</f>
        <v>2018-10-31</v>
      </c>
    </row>
    <row r="4612" spans="1:41">
      <c r="A4612" s="6" t="s">
        <v>5182</v>
      </c>
      <c r="B4612">
        <v>2018</v>
      </c>
      <c r="C4612">
        <v>10</v>
      </c>
      <c r="E4612" t="s">
        <v>1907</v>
      </c>
      <c r="F4612" t="s">
        <v>1908</v>
      </c>
      <c r="G4612" t="s">
        <v>102</v>
      </c>
      <c r="H4612" t="s">
        <v>4716</v>
      </c>
      <c r="I4612">
        <v>2019</v>
      </c>
      <c r="J4612">
        <v>3</v>
      </c>
      <c r="K4612" s="6">
        <v>43738</v>
      </c>
      <c r="L4612">
        <v>11</v>
      </c>
      <c r="M4612">
        <v>4</v>
      </c>
      <c r="N4612" t="s">
        <v>85</v>
      </c>
      <c r="O4612" s="8">
        <v>7.66</v>
      </c>
      <c r="P4612" s="8">
        <v>7.73</v>
      </c>
      <c r="Q4612" s="8">
        <v>7.25</v>
      </c>
      <c r="R4612" s="8">
        <v>8</v>
      </c>
      <c r="S4612" s="8">
        <v>6.5</v>
      </c>
      <c r="T4612" s="8">
        <v>9</v>
      </c>
      <c r="U4612" s="8">
        <v>0.51</v>
      </c>
      <c r="V4612" s="9">
        <v>24</v>
      </c>
      <c r="W4612" s="8">
        <v>0.75</v>
      </c>
      <c r="X4612" s="8">
        <v>2.5</v>
      </c>
      <c r="Y4612" s="8">
        <v>-7.0000000000000284E-2</v>
      </c>
      <c r="Z4612" s="8">
        <v>0.23000000000000043</v>
      </c>
      <c r="AA4612">
        <v>0.12000000000000011</v>
      </c>
      <c r="AF4612" t="s">
        <v>4717</v>
      </c>
      <c r="AG4612" t="s">
        <v>1910</v>
      </c>
      <c r="AH4612" t="s">
        <v>1911</v>
      </c>
      <c r="AI4612" t="s">
        <v>1924</v>
      </c>
      <c r="AJ4612" s="7">
        <v>43738</v>
      </c>
      <c r="AK4612" t="s">
        <v>5183</v>
      </c>
      <c r="AL4612" t="s">
        <v>1908</v>
      </c>
      <c r="AM4612" t="s">
        <v>4718</v>
      </c>
      <c r="AN4612" t="s">
        <v>5199</v>
      </c>
      <c r="AO4612" t="str">
        <f>TEXT(A4612,"yyyy-mm-dd")</f>
        <v>2018-10-31</v>
      </c>
    </row>
    <row r="4613" spans="1:41">
      <c r="A4613" s="6" t="s">
        <v>5182</v>
      </c>
      <c r="B4613">
        <v>2018</v>
      </c>
      <c r="C4613">
        <v>10</v>
      </c>
      <c r="E4613" t="s">
        <v>1907</v>
      </c>
      <c r="F4613" t="s">
        <v>1908</v>
      </c>
      <c r="G4613" t="s">
        <v>102</v>
      </c>
      <c r="H4613" t="s">
        <v>4612</v>
      </c>
      <c r="I4613">
        <v>2019</v>
      </c>
      <c r="J4613">
        <v>2</v>
      </c>
      <c r="K4613" s="6">
        <v>43646</v>
      </c>
      <c r="L4613">
        <v>8</v>
      </c>
      <c r="M4613">
        <v>3</v>
      </c>
      <c r="N4613" t="s">
        <v>182</v>
      </c>
      <c r="O4613" s="8">
        <v>7.83</v>
      </c>
      <c r="P4613" s="8">
        <v>7.75</v>
      </c>
      <c r="Q4613" s="8">
        <v>7.5</v>
      </c>
      <c r="R4613" s="8">
        <v>8</v>
      </c>
      <c r="S4613" s="8">
        <v>7.5</v>
      </c>
      <c r="T4613" s="8">
        <v>8.75</v>
      </c>
      <c r="U4613" s="8">
        <v>0.32</v>
      </c>
      <c r="V4613" s="9">
        <v>24</v>
      </c>
      <c r="W4613" s="8">
        <v>0.5</v>
      </c>
      <c r="X4613" s="8">
        <v>1.25</v>
      </c>
      <c r="Y4613" s="8">
        <v>8.0000000000000071E-2</v>
      </c>
      <c r="Z4613" s="8">
        <v>0</v>
      </c>
      <c r="AA4613">
        <v>0</v>
      </c>
      <c r="AF4613" t="s">
        <v>4613</v>
      </c>
      <c r="AG4613" t="s">
        <v>1910</v>
      </c>
      <c r="AH4613" t="s">
        <v>1911</v>
      </c>
      <c r="AI4613" t="s">
        <v>1919</v>
      </c>
      <c r="AJ4613" s="7">
        <v>43646</v>
      </c>
      <c r="AK4613" t="s">
        <v>5183</v>
      </c>
      <c r="AL4613" t="s">
        <v>1908</v>
      </c>
      <c r="AM4613" t="s">
        <v>4614</v>
      </c>
      <c r="AN4613" t="s">
        <v>5198</v>
      </c>
      <c r="AO4613" t="str">
        <f>TEXT(A4613,"yyyy-mm-dd")</f>
        <v>2018-10-31</v>
      </c>
    </row>
    <row r="4614" spans="1:41">
      <c r="A4614" s="6" t="s">
        <v>5182</v>
      </c>
      <c r="B4614">
        <v>2018</v>
      </c>
      <c r="C4614">
        <v>10</v>
      </c>
      <c r="E4614" t="s">
        <v>1907</v>
      </c>
      <c r="F4614" t="s">
        <v>1908</v>
      </c>
      <c r="G4614" t="s">
        <v>102</v>
      </c>
      <c r="H4614" t="s">
        <v>4502</v>
      </c>
      <c r="I4614">
        <v>2019</v>
      </c>
      <c r="J4614">
        <v>1</v>
      </c>
      <c r="K4614" s="6">
        <v>43555</v>
      </c>
      <c r="L4614">
        <v>5</v>
      </c>
      <c r="M4614">
        <v>2</v>
      </c>
      <c r="N4614" t="s">
        <v>211</v>
      </c>
      <c r="O4614" s="8">
        <v>7.9</v>
      </c>
      <c r="P4614" s="8">
        <v>7.75</v>
      </c>
      <c r="Q4614" s="8">
        <v>7.75</v>
      </c>
      <c r="R4614" s="8">
        <v>8</v>
      </c>
      <c r="S4614" s="8">
        <v>7.5</v>
      </c>
      <c r="T4614" s="8">
        <v>8.5</v>
      </c>
      <c r="U4614" s="8">
        <v>0.24</v>
      </c>
      <c r="V4614" s="9">
        <v>24</v>
      </c>
      <c r="W4614" s="8">
        <v>0.25</v>
      </c>
      <c r="X4614" s="8">
        <v>1</v>
      </c>
      <c r="Y4614" s="8">
        <v>0.15000000000000036</v>
      </c>
      <c r="Z4614" s="8">
        <v>0</v>
      </c>
      <c r="AA4614">
        <v>0</v>
      </c>
      <c r="AF4614" t="s">
        <v>4503</v>
      </c>
      <c r="AG4614" t="s">
        <v>1910</v>
      </c>
      <c r="AH4614" t="s">
        <v>1911</v>
      </c>
      <c r="AI4614" t="s">
        <v>1915</v>
      </c>
      <c r="AJ4614" s="7">
        <v>43555</v>
      </c>
      <c r="AK4614" t="s">
        <v>5183</v>
      </c>
      <c r="AL4614" t="s">
        <v>1908</v>
      </c>
      <c r="AM4614" t="s">
        <v>4504</v>
      </c>
      <c r="AN4614" t="s">
        <v>5197</v>
      </c>
      <c r="AO4614" t="str">
        <f>TEXT(A4614,"yyyy-mm-dd")</f>
        <v>2018-10-31</v>
      </c>
    </row>
    <row r="4615" spans="1:41">
      <c r="A4615" s="6" t="s">
        <v>5182</v>
      </c>
      <c r="B4615">
        <v>2018</v>
      </c>
      <c r="C4615">
        <v>10</v>
      </c>
      <c r="E4615" t="s">
        <v>1907</v>
      </c>
      <c r="F4615" t="s">
        <v>1908</v>
      </c>
      <c r="G4615" t="s">
        <v>102</v>
      </c>
      <c r="H4615" t="s">
        <v>4379</v>
      </c>
      <c r="I4615">
        <v>2018</v>
      </c>
      <c r="J4615">
        <v>4</v>
      </c>
      <c r="K4615" s="6">
        <v>43465</v>
      </c>
      <c r="L4615">
        <v>2</v>
      </c>
      <c r="M4615">
        <v>1</v>
      </c>
      <c r="N4615" t="s">
        <v>104</v>
      </c>
      <c r="O4615" s="8">
        <v>7.87</v>
      </c>
      <c r="P4615" s="8">
        <v>7.75</v>
      </c>
      <c r="Q4615" s="8">
        <v>7.75</v>
      </c>
      <c r="R4615" s="8">
        <v>8</v>
      </c>
      <c r="S4615" s="8">
        <v>7.75</v>
      </c>
      <c r="T4615" s="8">
        <v>8.35</v>
      </c>
      <c r="U4615" s="8">
        <v>0.17</v>
      </c>
      <c r="V4615" s="9">
        <v>24</v>
      </c>
      <c r="W4615" s="8">
        <v>0.25</v>
      </c>
      <c r="X4615" s="8">
        <v>0.59999999999999964</v>
      </c>
      <c r="Y4615" s="8">
        <v>0.12000000000000011</v>
      </c>
      <c r="Z4615" s="8">
        <v>0</v>
      </c>
      <c r="AA4615">
        <v>0</v>
      </c>
      <c r="AF4615" t="s">
        <v>4391</v>
      </c>
      <c r="AG4615" t="s">
        <v>1910</v>
      </c>
      <c r="AH4615" t="s">
        <v>1911</v>
      </c>
      <c r="AI4615" t="s">
        <v>1912</v>
      </c>
      <c r="AJ4615" s="7">
        <v>43465</v>
      </c>
      <c r="AK4615" t="s">
        <v>5183</v>
      </c>
      <c r="AL4615" t="s">
        <v>1908</v>
      </c>
      <c r="AM4615" t="s">
        <v>4381</v>
      </c>
      <c r="AN4615" t="s">
        <v>5196</v>
      </c>
      <c r="AO4615" t="str">
        <f>TEXT(A4615,"yyyy-mm-dd")</f>
        <v>2018-10-31</v>
      </c>
    </row>
    <row r="4616" spans="1:41">
      <c r="A4616" s="6" t="s">
        <v>5182</v>
      </c>
      <c r="B4616">
        <v>2018</v>
      </c>
      <c r="C4616">
        <v>10</v>
      </c>
      <c r="E4616" t="s">
        <v>100</v>
      </c>
      <c r="F4616" t="s">
        <v>101</v>
      </c>
      <c r="G4616" t="s">
        <v>83</v>
      </c>
      <c r="H4616" t="s">
        <v>4803</v>
      </c>
      <c r="I4616">
        <v>2020</v>
      </c>
      <c r="K4616" s="6">
        <v>44196</v>
      </c>
      <c r="L4616">
        <v>26</v>
      </c>
      <c r="N4616" t="s">
        <v>463</v>
      </c>
      <c r="O4616" s="8">
        <v>2.23</v>
      </c>
      <c r="P4616" s="8">
        <v>2.35</v>
      </c>
      <c r="Q4616" s="8">
        <v>2.1</v>
      </c>
      <c r="R4616" s="8">
        <v>2.5</v>
      </c>
      <c r="S4616" s="8">
        <v>0.5</v>
      </c>
      <c r="T4616" s="8">
        <v>3</v>
      </c>
      <c r="U4616" s="8">
        <v>0.51</v>
      </c>
      <c r="V4616" s="9">
        <v>21</v>
      </c>
      <c r="W4616" s="8">
        <v>0.39999999999999991</v>
      </c>
      <c r="X4616" s="8">
        <v>2.5</v>
      </c>
      <c r="Y4616" s="8">
        <v>-0.12000000000000011</v>
      </c>
      <c r="Z4616" s="8">
        <v>-4.9999999999999822E-2</v>
      </c>
      <c r="AA4616">
        <v>0</v>
      </c>
      <c r="AF4616" t="s">
        <v>10255</v>
      </c>
      <c r="AG4616" t="s">
        <v>9655</v>
      </c>
      <c r="AH4616" t="s">
        <v>9656</v>
      </c>
      <c r="AI4616" t="s">
        <v>9708</v>
      </c>
      <c r="AJ4616" s="7">
        <v>44196</v>
      </c>
      <c r="AK4616" t="s">
        <v>5183</v>
      </c>
      <c r="AL4616" t="s">
        <v>109</v>
      </c>
      <c r="AM4616" t="s">
        <v>4805</v>
      </c>
      <c r="AN4616" t="s">
        <v>10266</v>
      </c>
    </row>
    <row r="4617" spans="1:41">
      <c r="A4617" s="6" t="s">
        <v>5182</v>
      </c>
      <c r="B4617">
        <v>2018</v>
      </c>
      <c r="C4617">
        <v>10</v>
      </c>
      <c r="E4617" t="s">
        <v>100</v>
      </c>
      <c r="F4617" t="s">
        <v>101</v>
      </c>
      <c r="G4617" t="s">
        <v>102</v>
      </c>
      <c r="H4617" t="s">
        <v>4822</v>
      </c>
      <c r="I4617">
        <v>2019</v>
      </c>
      <c r="J4617">
        <v>4</v>
      </c>
      <c r="K4617" s="6">
        <v>43830</v>
      </c>
      <c r="L4617">
        <v>14</v>
      </c>
      <c r="M4617">
        <v>5</v>
      </c>
      <c r="N4617" t="s">
        <v>244</v>
      </c>
      <c r="O4617" s="8">
        <v>2.25</v>
      </c>
      <c r="P4617" s="8">
        <v>2.2999999999999998</v>
      </c>
      <c r="Q4617" s="8">
        <v>2.1</v>
      </c>
      <c r="R4617" s="8">
        <v>2.48</v>
      </c>
      <c r="S4617" s="8">
        <v>0.9</v>
      </c>
      <c r="T4617" s="8">
        <v>3.1</v>
      </c>
      <c r="U4617" s="8">
        <v>0.44</v>
      </c>
      <c r="V4617" s="9">
        <v>26</v>
      </c>
      <c r="W4617" s="8">
        <v>0.37999999999999989</v>
      </c>
      <c r="X4617" s="8">
        <v>2.2000000000000002</v>
      </c>
      <c r="Y4617" s="8">
        <v>-4.9999999999999822E-2</v>
      </c>
      <c r="Z4617" s="8">
        <v>-1.0000000000000231E-2</v>
      </c>
      <c r="AA4617">
        <v>-0.10000000000000009</v>
      </c>
      <c r="AF4617" t="s">
        <v>4823</v>
      </c>
      <c r="AG4617" t="s">
        <v>106</v>
      </c>
      <c r="AH4617" t="s">
        <v>107</v>
      </c>
      <c r="AI4617" t="s">
        <v>502</v>
      </c>
      <c r="AJ4617" s="7">
        <v>43830</v>
      </c>
      <c r="AK4617" t="s">
        <v>5183</v>
      </c>
      <c r="AL4617" t="s">
        <v>109</v>
      </c>
      <c r="AM4617" t="s">
        <v>4824</v>
      </c>
      <c r="AN4617" t="s">
        <v>5195</v>
      </c>
      <c r="AO4617" t="str">
        <f>TEXT(A4617,"yyyy-mm-dd")</f>
        <v>2018-10-31</v>
      </c>
    </row>
    <row r="4618" spans="1:41">
      <c r="A4618" s="6" t="s">
        <v>5182</v>
      </c>
      <c r="B4618">
        <v>2018</v>
      </c>
      <c r="C4618">
        <v>10</v>
      </c>
      <c r="E4618" t="s">
        <v>100</v>
      </c>
      <c r="F4618" t="s">
        <v>101</v>
      </c>
      <c r="G4618" t="s">
        <v>83</v>
      </c>
      <c r="H4618" t="s">
        <v>4360</v>
      </c>
      <c r="I4618">
        <v>2019</v>
      </c>
      <c r="K4618" s="6">
        <v>43830</v>
      </c>
      <c r="L4618">
        <v>14</v>
      </c>
      <c r="N4618" t="s">
        <v>244</v>
      </c>
      <c r="O4618" s="8">
        <v>2.15</v>
      </c>
      <c r="P4618" s="8">
        <v>2.2000000000000002</v>
      </c>
      <c r="Q4618" s="8">
        <v>1.95</v>
      </c>
      <c r="R4618" s="8">
        <v>2.2999999999999998</v>
      </c>
      <c r="S4618" s="8">
        <v>1.6</v>
      </c>
      <c r="T4618" s="8">
        <v>3</v>
      </c>
      <c r="U4618" s="8">
        <v>0.32</v>
      </c>
      <c r="V4618" s="9">
        <v>27</v>
      </c>
      <c r="W4618" s="8">
        <v>0.34999999999999987</v>
      </c>
      <c r="X4618" s="8">
        <v>1.4</v>
      </c>
      <c r="Y4618" s="8">
        <v>-5.0000000000000266E-2</v>
      </c>
      <c r="Z4618" s="8">
        <v>0</v>
      </c>
      <c r="AA4618">
        <v>3.0000000000000027E-2</v>
      </c>
      <c r="AF4618" t="s">
        <v>10216</v>
      </c>
      <c r="AG4618" t="s">
        <v>9655</v>
      </c>
      <c r="AH4618" t="s">
        <v>9656</v>
      </c>
      <c r="AI4618" t="s">
        <v>9669</v>
      </c>
      <c r="AJ4618" s="7">
        <v>43830</v>
      </c>
      <c r="AK4618" t="s">
        <v>5183</v>
      </c>
      <c r="AL4618" t="s">
        <v>109</v>
      </c>
      <c r="AM4618" t="s">
        <v>4362</v>
      </c>
      <c r="AN4618" t="s">
        <v>10239</v>
      </c>
    </row>
    <row r="4619" spans="1:41">
      <c r="A4619" s="6" t="s">
        <v>5182</v>
      </c>
      <c r="B4619">
        <v>2018</v>
      </c>
      <c r="C4619">
        <v>10</v>
      </c>
      <c r="E4619" t="s">
        <v>100</v>
      </c>
      <c r="F4619" t="s">
        <v>101</v>
      </c>
      <c r="G4619" t="s">
        <v>102</v>
      </c>
      <c r="H4619" t="s">
        <v>4716</v>
      </c>
      <c r="I4619">
        <v>2019</v>
      </c>
      <c r="J4619">
        <v>3</v>
      </c>
      <c r="K4619" s="6">
        <v>43738</v>
      </c>
      <c r="L4619">
        <v>11</v>
      </c>
      <c r="M4619">
        <v>4</v>
      </c>
      <c r="N4619" t="s">
        <v>85</v>
      </c>
      <c r="O4619" s="8">
        <v>2.27</v>
      </c>
      <c r="P4619" s="8">
        <v>2.25</v>
      </c>
      <c r="Q4619" s="8">
        <v>2</v>
      </c>
      <c r="R4619" s="8">
        <v>2.4</v>
      </c>
      <c r="S4619" s="8">
        <v>1.8</v>
      </c>
      <c r="T4619" s="8">
        <v>2.9</v>
      </c>
      <c r="U4619" s="8">
        <v>0.31</v>
      </c>
      <c r="V4619" s="9">
        <v>26</v>
      </c>
      <c r="W4619" s="8">
        <v>0.39999999999999991</v>
      </c>
      <c r="X4619" s="8">
        <v>1.0999999999999999</v>
      </c>
      <c r="Y4619" s="8">
        <v>2.0000000000000018E-2</v>
      </c>
      <c r="Z4619" s="8">
        <v>-4.9999999999999822E-2</v>
      </c>
      <c r="AA4619">
        <v>-8.0000000000000071E-2</v>
      </c>
      <c r="AF4619" t="s">
        <v>4820</v>
      </c>
      <c r="AG4619" t="s">
        <v>106</v>
      </c>
      <c r="AH4619" t="s">
        <v>107</v>
      </c>
      <c r="AI4619" t="s">
        <v>497</v>
      </c>
      <c r="AJ4619" s="7">
        <v>43738</v>
      </c>
      <c r="AK4619" t="s">
        <v>5183</v>
      </c>
      <c r="AL4619" t="s">
        <v>109</v>
      </c>
      <c r="AM4619" t="s">
        <v>4718</v>
      </c>
      <c r="AN4619" t="s">
        <v>5194</v>
      </c>
      <c r="AO4619" t="str">
        <f>TEXT(A4619,"yyyy-mm-dd")</f>
        <v>2018-10-31</v>
      </c>
    </row>
    <row r="4620" spans="1:41">
      <c r="A4620" s="6" t="s">
        <v>5182</v>
      </c>
      <c r="B4620">
        <v>2018</v>
      </c>
      <c r="C4620">
        <v>10</v>
      </c>
      <c r="E4620" t="s">
        <v>100</v>
      </c>
      <c r="F4620" t="s">
        <v>101</v>
      </c>
      <c r="G4620" t="s">
        <v>102</v>
      </c>
      <c r="H4620" t="s">
        <v>4612</v>
      </c>
      <c r="I4620">
        <v>2019</v>
      </c>
      <c r="J4620">
        <v>2</v>
      </c>
      <c r="K4620" s="6">
        <v>43646</v>
      </c>
      <c r="L4620">
        <v>8</v>
      </c>
      <c r="M4620">
        <v>3</v>
      </c>
      <c r="N4620" t="s">
        <v>182</v>
      </c>
      <c r="O4620" s="8">
        <v>2.0299999999999998</v>
      </c>
      <c r="P4620" s="8">
        <v>2.1</v>
      </c>
      <c r="Q4620" s="8">
        <v>1.7</v>
      </c>
      <c r="R4620" s="8">
        <v>2.25</v>
      </c>
      <c r="S4620" s="8">
        <v>1.37</v>
      </c>
      <c r="T4620" s="8">
        <v>3.6</v>
      </c>
      <c r="U4620" s="8">
        <v>0.45</v>
      </c>
      <c r="V4620" s="9">
        <v>27</v>
      </c>
      <c r="W4620" s="8">
        <v>0.55000000000000004</v>
      </c>
      <c r="X4620" s="8">
        <v>2.23</v>
      </c>
      <c r="Y4620" s="8">
        <v>-7.0000000000000284E-2</v>
      </c>
      <c r="Z4620" s="8">
        <v>0.10000000000000009</v>
      </c>
      <c r="AA4620">
        <v>-1.0000000000000231E-2</v>
      </c>
      <c r="AF4620" t="s">
        <v>4818</v>
      </c>
      <c r="AG4620" t="s">
        <v>106</v>
      </c>
      <c r="AH4620" t="s">
        <v>107</v>
      </c>
      <c r="AI4620" t="s">
        <v>427</v>
      </c>
      <c r="AJ4620" s="7">
        <v>43646</v>
      </c>
      <c r="AK4620" t="s">
        <v>5183</v>
      </c>
      <c r="AL4620" t="s">
        <v>109</v>
      </c>
      <c r="AM4620" t="s">
        <v>4614</v>
      </c>
      <c r="AN4620" t="s">
        <v>5193</v>
      </c>
      <c r="AO4620" t="str">
        <f>TEXT(A4620,"yyyy-mm-dd")</f>
        <v>2018-10-31</v>
      </c>
    </row>
    <row r="4621" spans="1:41">
      <c r="A4621" s="6" t="s">
        <v>5182</v>
      </c>
      <c r="B4621">
        <v>2018</v>
      </c>
      <c r="C4621">
        <v>10</v>
      </c>
      <c r="E4621" t="s">
        <v>100</v>
      </c>
      <c r="F4621" t="s">
        <v>101</v>
      </c>
      <c r="G4621" t="s">
        <v>102</v>
      </c>
      <c r="H4621" t="s">
        <v>4502</v>
      </c>
      <c r="I4621">
        <v>2019</v>
      </c>
      <c r="J4621">
        <v>1</v>
      </c>
      <c r="K4621" s="6">
        <v>43555</v>
      </c>
      <c r="L4621">
        <v>5</v>
      </c>
      <c r="M4621">
        <v>2</v>
      </c>
      <c r="N4621" t="s">
        <v>211</v>
      </c>
      <c r="O4621" s="8">
        <v>2.04</v>
      </c>
      <c r="P4621" s="8">
        <v>2</v>
      </c>
      <c r="Q4621" s="8">
        <v>1.75</v>
      </c>
      <c r="R4621" s="8">
        <v>2.2999999999999998</v>
      </c>
      <c r="S4621" s="8">
        <v>1.1000000000000001</v>
      </c>
      <c r="T4621" s="8">
        <v>3</v>
      </c>
      <c r="U4621" s="8">
        <v>0.51</v>
      </c>
      <c r="V4621" s="9">
        <v>27</v>
      </c>
      <c r="W4621" s="8">
        <v>0.54999999999999982</v>
      </c>
      <c r="X4621" s="8">
        <v>1.9</v>
      </c>
      <c r="Y4621" s="8">
        <v>4.0000000000000036E-2</v>
      </c>
      <c r="Z4621" s="8">
        <v>-0.10000000000000009</v>
      </c>
      <c r="AA4621">
        <v>-8.0000000000000293E-2</v>
      </c>
      <c r="AF4621" t="s">
        <v>4816</v>
      </c>
      <c r="AG4621" t="s">
        <v>106</v>
      </c>
      <c r="AH4621" t="s">
        <v>107</v>
      </c>
      <c r="AI4621" t="s">
        <v>340</v>
      </c>
      <c r="AJ4621" s="7">
        <v>43555</v>
      </c>
      <c r="AK4621" t="s">
        <v>5183</v>
      </c>
      <c r="AL4621" t="s">
        <v>109</v>
      </c>
      <c r="AM4621" t="s">
        <v>4504</v>
      </c>
      <c r="AN4621" t="s">
        <v>5192</v>
      </c>
      <c r="AO4621" t="str">
        <f>TEXT(A4621,"yyyy-mm-dd")</f>
        <v>2018-10-31</v>
      </c>
    </row>
    <row r="4622" spans="1:41">
      <c r="A4622" s="6" t="s">
        <v>5182</v>
      </c>
      <c r="B4622">
        <v>2018</v>
      </c>
      <c r="C4622">
        <v>10</v>
      </c>
      <c r="E4622" t="s">
        <v>100</v>
      </c>
      <c r="F4622" t="s">
        <v>101</v>
      </c>
      <c r="G4622" t="s">
        <v>102</v>
      </c>
      <c r="H4622" t="s">
        <v>4379</v>
      </c>
      <c r="I4622">
        <v>2018</v>
      </c>
      <c r="J4622">
        <v>4</v>
      </c>
      <c r="K4622" s="6">
        <v>43465</v>
      </c>
      <c r="L4622">
        <v>2</v>
      </c>
      <c r="M4622">
        <v>1</v>
      </c>
      <c r="N4622" t="s">
        <v>104</v>
      </c>
      <c r="O4622" s="8">
        <v>2.17</v>
      </c>
      <c r="P4622" s="8">
        <v>2.15</v>
      </c>
      <c r="Q4622" s="8">
        <v>2</v>
      </c>
      <c r="R4622" s="8">
        <v>2.2999999999999998</v>
      </c>
      <c r="S4622" s="8">
        <v>1.5</v>
      </c>
      <c r="T4622" s="8">
        <v>3.2</v>
      </c>
      <c r="U4622" s="8">
        <v>0.33</v>
      </c>
      <c r="V4622" s="9">
        <v>28</v>
      </c>
      <c r="W4622" s="8">
        <v>0.29999999999999982</v>
      </c>
      <c r="X4622" s="8">
        <v>1.7000000000000002</v>
      </c>
      <c r="Y4622" s="8">
        <v>2.0000000000000018E-2</v>
      </c>
      <c r="Z4622" s="8">
        <v>-5.0000000000000266E-2</v>
      </c>
      <c r="AA4622">
        <v>-2.0000000000000018E-2</v>
      </c>
      <c r="AF4622" t="s">
        <v>4380</v>
      </c>
      <c r="AG4622" t="s">
        <v>106</v>
      </c>
      <c r="AH4622" t="s">
        <v>107</v>
      </c>
      <c r="AI4622" t="s">
        <v>108</v>
      </c>
      <c r="AJ4622" s="7">
        <v>43465</v>
      </c>
      <c r="AK4622" t="s">
        <v>5183</v>
      </c>
      <c r="AL4622" t="s">
        <v>109</v>
      </c>
      <c r="AM4622" t="s">
        <v>4381</v>
      </c>
      <c r="AN4622" t="s">
        <v>5191</v>
      </c>
      <c r="AO4622" t="str">
        <f>TEXT(A4622,"yyyy-mm-dd")</f>
        <v>2018-10-31</v>
      </c>
    </row>
    <row r="4623" spans="1:41">
      <c r="A4623" s="6" t="s">
        <v>5182</v>
      </c>
      <c r="B4623">
        <v>2018</v>
      </c>
      <c r="C4623">
        <v>10</v>
      </c>
      <c r="E4623" t="s">
        <v>100</v>
      </c>
      <c r="F4623" t="s">
        <v>101</v>
      </c>
      <c r="G4623" t="s">
        <v>83</v>
      </c>
      <c r="H4623" t="s">
        <v>3889</v>
      </c>
      <c r="I4623">
        <v>2018</v>
      </c>
      <c r="K4623" s="6">
        <v>43465</v>
      </c>
      <c r="L4623">
        <v>2</v>
      </c>
      <c r="N4623" t="s">
        <v>104</v>
      </c>
      <c r="O4623" s="8">
        <v>2.12</v>
      </c>
      <c r="P4623" s="8">
        <v>2.1</v>
      </c>
      <c r="Q4623" s="8">
        <v>2</v>
      </c>
      <c r="R4623" s="8">
        <v>2.2000000000000002</v>
      </c>
      <c r="S4623" s="8">
        <v>1.84</v>
      </c>
      <c r="T4623" s="8">
        <v>2.5</v>
      </c>
      <c r="U4623" s="8">
        <v>0.14000000000000001</v>
      </c>
      <c r="V4623" s="9">
        <v>27</v>
      </c>
      <c r="W4623" s="8">
        <v>0.20000000000000018</v>
      </c>
      <c r="X4623" s="8">
        <v>0.65999999999999992</v>
      </c>
      <c r="Y4623" s="8">
        <v>2.0000000000000018E-2</v>
      </c>
      <c r="Z4623" s="8">
        <v>0</v>
      </c>
      <c r="AA4623">
        <v>0</v>
      </c>
      <c r="AF4623" t="s">
        <v>10177</v>
      </c>
      <c r="AG4623" t="s">
        <v>9655</v>
      </c>
      <c r="AH4623" t="s">
        <v>9656</v>
      </c>
      <c r="AI4623" t="s">
        <v>9657</v>
      </c>
      <c r="AJ4623" s="7">
        <v>43465</v>
      </c>
      <c r="AK4623" t="s">
        <v>5183</v>
      </c>
      <c r="AL4623" t="s">
        <v>109</v>
      </c>
      <c r="AM4623" t="s">
        <v>3891</v>
      </c>
      <c r="AN4623" t="s">
        <v>10212</v>
      </c>
    </row>
    <row r="4624" spans="1:41">
      <c r="A4624" s="6" t="s">
        <v>5182</v>
      </c>
      <c r="B4624">
        <v>2018</v>
      </c>
      <c r="C4624">
        <v>10</v>
      </c>
      <c r="E4624" t="s">
        <v>100</v>
      </c>
      <c r="F4624" t="s">
        <v>101</v>
      </c>
      <c r="G4624" t="s">
        <v>102</v>
      </c>
      <c r="H4624" t="s">
        <v>4240</v>
      </c>
      <c r="I4624">
        <v>2018</v>
      </c>
      <c r="J4624">
        <v>3</v>
      </c>
      <c r="K4624" s="6">
        <v>43373</v>
      </c>
      <c r="L4624">
        <v>-1</v>
      </c>
      <c r="M4624">
        <v>0</v>
      </c>
      <c r="N4624" t="s">
        <v>187</v>
      </c>
      <c r="O4624" s="8">
        <v>2.36</v>
      </c>
      <c r="P4624" s="8">
        <v>2.35</v>
      </c>
      <c r="Q4624" s="8">
        <v>2.2000000000000002</v>
      </c>
      <c r="R4624" s="8">
        <v>2.5</v>
      </c>
      <c r="S4624" s="8">
        <v>1.59</v>
      </c>
      <c r="T4624" s="8">
        <v>3</v>
      </c>
      <c r="U4624" s="8">
        <v>0.31</v>
      </c>
      <c r="V4624" s="9">
        <v>28</v>
      </c>
      <c r="W4624" s="8">
        <v>0.29999999999999982</v>
      </c>
      <c r="X4624" s="8">
        <v>1.41</v>
      </c>
      <c r="Y4624" s="8">
        <v>9.9999999999997868E-3</v>
      </c>
      <c r="Z4624" s="8">
        <v>0</v>
      </c>
      <c r="AA4624">
        <v>-0.10000000000000009</v>
      </c>
      <c r="AF4624" t="s">
        <v>4377</v>
      </c>
      <c r="AG4624" t="s">
        <v>106</v>
      </c>
      <c r="AH4624" t="s">
        <v>107</v>
      </c>
      <c r="AI4624" t="s">
        <v>188</v>
      </c>
      <c r="AJ4624" s="7">
        <v>43373</v>
      </c>
      <c r="AK4624" t="s">
        <v>5183</v>
      </c>
      <c r="AL4624" t="s">
        <v>109</v>
      </c>
      <c r="AM4624" t="s">
        <v>4242</v>
      </c>
      <c r="AN4624" t="s">
        <v>5190</v>
      </c>
      <c r="AO4624" t="str">
        <f>TEXT(A4624,"yyyy-mm-dd")</f>
        <v>2018-10-31</v>
      </c>
    </row>
    <row r="4625" spans="1:41">
      <c r="A4625" s="6" t="s">
        <v>5182</v>
      </c>
      <c r="B4625">
        <v>2018</v>
      </c>
      <c r="C4625">
        <v>10</v>
      </c>
      <c r="E4625" t="s">
        <v>2685</v>
      </c>
      <c r="F4625" t="s">
        <v>101</v>
      </c>
      <c r="G4625" t="s">
        <v>774</v>
      </c>
      <c r="H4625" t="s">
        <v>2686</v>
      </c>
      <c r="K4625" s="6"/>
      <c r="O4625" s="8">
        <v>2.4300000000000002</v>
      </c>
      <c r="P4625" s="8">
        <v>2.4</v>
      </c>
      <c r="Q4625" s="8">
        <v>2.2999999999999998</v>
      </c>
      <c r="R4625" s="8">
        <v>2.5</v>
      </c>
      <c r="S4625" s="8">
        <v>2</v>
      </c>
      <c r="T4625" s="8">
        <v>2.9</v>
      </c>
      <c r="U4625" s="8">
        <v>0.23</v>
      </c>
      <c r="V4625" s="9">
        <v>19</v>
      </c>
      <c r="W4625" s="8">
        <v>0.20000000000000018</v>
      </c>
      <c r="X4625" s="8">
        <v>0.89999999999999991</v>
      </c>
      <c r="Y4625" s="8">
        <v>3.0000000000000249E-2</v>
      </c>
      <c r="Z4625" s="8">
        <v>-0.10000000000000009</v>
      </c>
      <c r="AA4625">
        <v>-0.20000000000000018</v>
      </c>
      <c r="AF4625" t="s">
        <v>2687</v>
      </c>
      <c r="AG4625" t="s">
        <v>2688</v>
      </c>
      <c r="AH4625" t="s">
        <v>2689</v>
      </c>
      <c r="AI4625" t="s">
        <v>2690</v>
      </c>
      <c r="AJ4625" s="7"/>
      <c r="AK4625" t="s">
        <v>5183</v>
      </c>
      <c r="AL4625" t="s">
        <v>109</v>
      </c>
      <c r="AM4625" t="s">
        <v>2686</v>
      </c>
      <c r="AN4625" t="s">
        <v>5212</v>
      </c>
      <c r="AO4625" t="str">
        <f>TEXT(A4625,"yyyy-mm-dd")</f>
        <v>2018-10-31</v>
      </c>
    </row>
    <row r="4626" spans="1:41">
      <c r="A4626" s="6" t="s">
        <v>5182</v>
      </c>
      <c r="B4626">
        <v>2018</v>
      </c>
      <c r="C4626">
        <v>10</v>
      </c>
      <c r="E4626" t="s">
        <v>81</v>
      </c>
      <c r="F4626" t="s">
        <v>82</v>
      </c>
      <c r="G4626" t="s">
        <v>83</v>
      </c>
      <c r="H4626" t="s">
        <v>4803</v>
      </c>
      <c r="I4626">
        <v>2020</v>
      </c>
      <c r="K4626" s="6">
        <v>44196</v>
      </c>
      <c r="L4626">
        <v>26</v>
      </c>
      <c r="N4626" t="s">
        <v>463</v>
      </c>
      <c r="O4626" s="8">
        <v>3.65</v>
      </c>
      <c r="P4626" s="8">
        <v>3.5</v>
      </c>
      <c r="Q4626" s="8">
        <v>3.5</v>
      </c>
      <c r="R4626" s="8">
        <v>3.8</v>
      </c>
      <c r="S4626" s="8">
        <v>3</v>
      </c>
      <c r="T4626" s="8">
        <v>5.0999999999999996</v>
      </c>
      <c r="U4626" s="8">
        <v>0.41</v>
      </c>
      <c r="V4626" s="9">
        <v>27</v>
      </c>
      <c r="W4626" s="8">
        <v>0.29999999999999982</v>
      </c>
      <c r="X4626" s="8">
        <v>2.0999999999999996</v>
      </c>
      <c r="Y4626" s="8">
        <v>0.14999999999999991</v>
      </c>
      <c r="Z4626" s="8">
        <v>0</v>
      </c>
      <c r="AA4626">
        <v>-8.0000000000000071E-2</v>
      </c>
      <c r="AF4626" t="s">
        <v>4804</v>
      </c>
      <c r="AG4626" t="s">
        <v>87</v>
      </c>
      <c r="AH4626" t="s">
        <v>88</v>
      </c>
      <c r="AI4626" t="s">
        <v>359</v>
      </c>
      <c r="AJ4626" s="7">
        <v>44196</v>
      </c>
      <c r="AK4626" t="s">
        <v>5183</v>
      </c>
      <c r="AL4626" t="s">
        <v>91</v>
      </c>
      <c r="AM4626" t="s">
        <v>4805</v>
      </c>
      <c r="AN4626" t="s">
        <v>5186</v>
      </c>
      <c r="AO4626" t="str">
        <f>TEXT(A4626,"yyyy-mm-dd")</f>
        <v>2018-10-31</v>
      </c>
    </row>
    <row r="4627" spans="1:41">
      <c r="A4627" s="6" t="s">
        <v>5182</v>
      </c>
      <c r="B4627">
        <v>2018</v>
      </c>
      <c r="C4627">
        <v>10</v>
      </c>
      <c r="E4627" t="s">
        <v>392</v>
      </c>
      <c r="F4627" t="s">
        <v>82</v>
      </c>
      <c r="G4627" t="s">
        <v>83</v>
      </c>
      <c r="H4627" t="s">
        <v>4803</v>
      </c>
      <c r="I4627">
        <v>2020</v>
      </c>
      <c r="K4627" s="6">
        <v>44196</v>
      </c>
      <c r="L4627">
        <v>26</v>
      </c>
      <c r="N4627" t="s">
        <v>463</v>
      </c>
      <c r="O4627" s="8">
        <v>3.43</v>
      </c>
      <c r="P4627" s="8">
        <v>3.33</v>
      </c>
      <c r="Q4627" s="8">
        <v>3.21</v>
      </c>
      <c r="R4627" s="8">
        <v>3.54</v>
      </c>
      <c r="S4627" s="8">
        <v>2.95</v>
      </c>
      <c r="T4627" s="8">
        <v>4.04</v>
      </c>
      <c r="U4627" s="8">
        <v>0.31</v>
      </c>
      <c r="V4627" s="9">
        <v>22</v>
      </c>
      <c r="W4627" s="8">
        <v>0.33000000000000007</v>
      </c>
      <c r="X4627" s="8">
        <v>1.0899999999999999</v>
      </c>
      <c r="Y4627" s="8">
        <v>0.10000000000000009</v>
      </c>
      <c r="Z4627" s="8">
        <v>3.0000000000000249E-2</v>
      </c>
      <c r="AA4627">
        <v>4.4408920985006262E-16</v>
      </c>
      <c r="AF4627" t="s">
        <v>4804</v>
      </c>
      <c r="AG4627" t="s">
        <v>87</v>
      </c>
      <c r="AH4627" t="s">
        <v>88</v>
      </c>
      <c r="AI4627" t="s">
        <v>359</v>
      </c>
      <c r="AJ4627" s="7">
        <v>44196</v>
      </c>
      <c r="AK4627" t="s">
        <v>5183</v>
      </c>
      <c r="AL4627" t="s">
        <v>393</v>
      </c>
      <c r="AM4627" t="s">
        <v>4805</v>
      </c>
      <c r="AN4627" t="s">
        <v>5189</v>
      </c>
      <c r="AO4627" t="str">
        <f>TEXT(A4627,"yyyy-mm-dd")</f>
        <v>2018-10-31</v>
      </c>
    </row>
    <row r="4628" spans="1:41">
      <c r="A4628" s="6" t="s">
        <v>5182</v>
      </c>
      <c r="B4628">
        <v>2018</v>
      </c>
      <c r="C4628">
        <v>10</v>
      </c>
      <c r="E4628" t="s">
        <v>81</v>
      </c>
      <c r="F4628" t="s">
        <v>82</v>
      </c>
      <c r="G4628" t="s">
        <v>83</v>
      </c>
      <c r="H4628" t="s">
        <v>4360</v>
      </c>
      <c r="I4628">
        <v>2019</v>
      </c>
      <c r="K4628" s="6">
        <v>43830</v>
      </c>
      <c r="L4628">
        <v>14</v>
      </c>
      <c r="N4628" t="s">
        <v>244</v>
      </c>
      <c r="O4628" s="8">
        <v>3.8</v>
      </c>
      <c r="P4628" s="8">
        <v>3.71</v>
      </c>
      <c r="Q4628" s="8">
        <v>3.6</v>
      </c>
      <c r="R4628" s="8">
        <v>4</v>
      </c>
      <c r="S4628" s="8">
        <v>3</v>
      </c>
      <c r="T4628" s="8">
        <v>4.9000000000000004</v>
      </c>
      <c r="U4628" s="8">
        <v>0.36</v>
      </c>
      <c r="V4628" s="9">
        <v>29</v>
      </c>
      <c r="W4628" s="8">
        <v>0.39999999999999991</v>
      </c>
      <c r="X4628" s="8">
        <v>1.9000000000000004</v>
      </c>
      <c r="Y4628" s="8">
        <v>8.9999999999999858E-2</v>
      </c>
      <c r="Z4628" s="8">
        <v>9.9999999999997868E-3</v>
      </c>
      <c r="AA4628">
        <v>0</v>
      </c>
      <c r="AF4628" t="s">
        <v>4361</v>
      </c>
      <c r="AG4628" t="s">
        <v>87</v>
      </c>
      <c r="AH4628" t="s">
        <v>88</v>
      </c>
      <c r="AI4628" t="s">
        <v>97</v>
      </c>
      <c r="AJ4628" s="7">
        <v>43830</v>
      </c>
      <c r="AK4628" t="s">
        <v>5183</v>
      </c>
      <c r="AL4628" t="s">
        <v>91</v>
      </c>
      <c r="AM4628" t="s">
        <v>4362</v>
      </c>
      <c r="AN4628" t="s">
        <v>5185</v>
      </c>
      <c r="AO4628" t="str">
        <f>TEXT(A4628,"yyyy-mm-dd")</f>
        <v>2018-10-31</v>
      </c>
    </row>
    <row r="4629" spans="1:41">
      <c r="A4629" s="6" t="s">
        <v>5182</v>
      </c>
      <c r="B4629">
        <v>2018</v>
      </c>
      <c r="C4629">
        <v>10</v>
      </c>
      <c r="E4629" t="s">
        <v>392</v>
      </c>
      <c r="F4629" t="s">
        <v>82</v>
      </c>
      <c r="G4629" t="s">
        <v>83</v>
      </c>
      <c r="H4629" t="s">
        <v>4360</v>
      </c>
      <c r="I4629">
        <v>2019</v>
      </c>
      <c r="K4629" s="6">
        <v>43830</v>
      </c>
      <c r="L4629">
        <v>14</v>
      </c>
      <c r="N4629" t="s">
        <v>244</v>
      </c>
      <c r="O4629" s="8">
        <v>3.46</v>
      </c>
      <c r="P4629" s="8">
        <v>3.45</v>
      </c>
      <c r="Q4629" s="8">
        <v>3.3</v>
      </c>
      <c r="R4629" s="8">
        <v>3.58</v>
      </c>
      <c r="S4629" s="8">
        <v>3</v>
      </c>
      <c r="T4629" s="8">
        <v>4.2</v>
      </c>
      <c r="U4629" s="8">
        <v>0.27</v>
      </c>
      <c r="V4629" s="9">
        <v>26</v>
      </c>
      <c r="W4629" s="8">
        <v>0.28000000000000025</v>
      </c>
      <c r="X4629" s="8">
        <v>1.2000000000000002</v>
      </c>
      <c r="Y4629" s="8">
        <v>9.9999999999997868E-3</v>
      </c>
      <c r="Z4629" s="8">
        <v>2.0000000000000018E-2</v>
      </c>
      <c r="AA4629">
        <v>2.0000000000000018E-2</v>
      </c>
      <c r="AF4629" t="s">
        <v>4361</v>
      </c>
      <c r="AG4629" t="s">
        <v>87</v>
      </c>
      <c r="AH4629" t="s">
        <v>88</v>
      </c>
      <c r="AI4629" t="s">
        <v>97</v>
      </c>
      <c r="AJ4629" s="7">
        <v>43830</v>
      </c>
      <c r="AK4629" t="s">
        <v>5183</v>
      </c>
      <c r="AL4629" t="s">
        <v>393</v>
      </c>
      <c r="AM4629" t="s">
        <v>4362</v>
      </c>
      <c r="AN4629" t="s">
        <v>5188</v>
      </c>
      <c r="AO4629" t="str">
        <f>TEXT(A4629,"yyyy-mm-dd")</f>
        <v>2018-10-31</v>
      </c>
    </row>
    <row r="4630" spans="1:41">
      <c r="A4630" s="6" t="s">
        <v>5182</v>
      </c>
      <c r="B4630">
        <v>2018</v>
      </c>
      <c r="C4630">
        <v>10</v>
      </c>
      <c r="E4630" t="s">
        <v>81</v>
      </c>
      <c r="F4630" t="s">
        <v>82</v>
      </c>
      <c r="G4630" t="s">
        <v>83</v>
      </c>
      <c r="H4630" t="s">
        <v>3889</v>
      </c>
      <c r="I4630">
        <v>2018</v>
      </c>
      <c r="K4630" s="6">
        <v>43465</v>
      </c>
      <c r="L4630">
        <v>2</v>
      </c>
      <c r="N4630" t="s">
        <v>104</v>
      </c>
      <c r="O4630" s="8">
        <v>4.62</v>
      </c>
      <c r="P4630" s="8">
        <v>4.6100000000000003</v>
      </c>
      <c r="Q4630" s="8">
        <v>4.5</v>
      </c>
      <c r="R4630" s="8">
        <v>4.7</v>
      </c>
      <c r="S4630" s="8">
        <v>4.4000000000000004</v>
      </c>
      <c r="T4630" s="8">
        <v>4.95</v>
      </c>
      <c r="U4630" s="8">
        <v>0.15</v>
      </c>
      <c r="V4630" s="9">
        <v>29</v>
      </c>
      <c r="W4630" s="8">
        <v>0.20000000000000018</v>
      </c>
      <c r="X4630" s="8">
        <v>0.54999999999999982</v>
      </c>
      <c r="Y4630" s="8">
        <v>9.9999999999997868E-3</v>
      </c>
      <c r="Z4630" s="8">
        <v>0.11000000000000032</v>
      </c>
      <c r="AA4630">
        <v>4.9999999999999822E-2</v>
      </c>
      <c r="AF4630" t="s">
        <v>3890</v>
      </c>
      <c r="AG4630" t="s">
        <v>87</v>
      </c>
      <c r="AH4630" t="s">
        <v>88</v>
      </c>
      <c r="AI4630" t="s">
        <v>89</v>
      </c>
      <c r="AJ4630" s="7">
        <v>43465</v>
      </c>
      <c r="AK4630" t="s">
        <v>5183</v>
      </c>
      <c r="AL4630" t="s">
        <v>91</v>
      </c>
      <c r="AM4630" t="s">
        <v>3891</v>
      </c>
      <c r="AN4630" t="s">
        <v>5184</v>
      </c>
      <c r="AO4630" t="str">
        <f>TEXT(A4630,"yyyy-mm-dd")</f>
        <v>2018-10-31</v>
      </c>
    </row>
    <row r="4631" spans="1:41">
      <c r="A4631" s="6" t="s">
        <v>5182</v>
      </c>
      <c r="B4631">
        <v>2018</v>
      </c>
      <c r="C4631">
        <v>10</v>
      </c>
      <c r="E4631" t="s">
        <v>392</v>
      </c>
      <c r="F4631" t="s">
        <v>82</v>
      </c>
      <c r="G4631" t="s">
        <v>83</v>
      </c>
      <c r="H4631" t="s">
        <v>3889</v>
      </c>
      <c r="I4631">
        <v>2018</v>
      </c>
      <c r="K4631" s="6">
        <v>43465</v>
      </c>
      <c r="L4631">
        <v>2</v>
      </c>
      <c r="N4631" t="s">
        <v>104</v>
      </c>
      <c r="O4631" s="8">
        <v>3.57</v>
      </c>
      <c r="P4631" s="8">
        <v>3.59</v>
      </c>
      <c r="Q4631" s="8">
        <v>3.5</v>
      </c>
      <c r="R4631" s="8">
        <v>3.62</v>
      </c>
      <c r="S4631" s="8">
        <v>3.3</v>
      </c>
      <c r="T4631" s="8">
        <v>3.8</v>
      </c>
      <c r="U4631" s="8">
        <v>0.13</v>
      </c>
      <c r="V4631" s="9">
        <v>26</v>
      </c>
      <c r="W4631" s="8">
        <v>0.12000000000000011</v>
      </c>
      <c r="X4631" s="8">
        <v>0.5</v>
      </c>
      <c r="Y4631" s="8">
        <v>-2.0000000000000018E-2</v>
      </c>
      <c r="Z4631" s="8">
        <v>6.0000000000000053E-2</v>
      </c>
      <c r="AA4631">
        <v>-4.0000000000000036E-2</v>
      </c>
      <c r="AF4631" t="s">
        <v>3890</v>
      </c>
      <c r="AG4631" t="s">
        <v>87</v>
      </c>
      <c r="AH4631" t="s">
        <v>88</v>
      </c>
      <c r="AI4631" t="s">
        <v>89</v>
      </c>
      <c r="AJ4631" s="7">
        <v>43465</v>
      </c>
      <c r="AK4631" t="s">
        <v>5183</v>
      </c>
      <c r="AL4631" t="s">
        <v>393</v>
      </c>
      <c r="AM4631" t="s">
        <v>3891</v>
      </c>
      <c r="AN4631" t="s">
        <v>5187</v>
      </c>
      <c r="AO4631" t="str">
        <f>TEXT(A4631,"yyyy-mm-dd")</f>
        <v>2018-10-31</v>
      </c>
    </row>
    <row r="4632" spans="1:41">
      <c r="A4632" s="6" t="s">
        <v>5182</v>
      </c>
      <c r="B4632">
        <v>2018</v>
      </c>
      <c r="C4632">
        <v>10</v>
      </c>
      <c r="E4632" t="s">
        <v>81</v>
      </c>
      <c r="F4632" t="s">
        <v>82</v>
      </c>
      <c r="G4632" t="s">
        <v>774</v>
      </c>
      <c r="H4632" t="s">
        <v>775</v>
      </c>
      <c r="K4632" s="6"/>
      <c r="O4632" s="8">
        <v>3.62</v>
      </c>
      <c r="P4632" s="8">
        <v>3.5</v>
      </c>
      <c r="Q4632" s="8">
        <v>3.49</v>
      </c>
      <c r="R4632" s="8">
        <v>3.7</v>
      </c>
      <c r="S4632" s="8">
        <v>3</v>
      </c>
      <c r="T4632" s="8">
        <v>5</v>
      </c>
      <c r="U4632" s="8">
        <v>0.42</v>
      </c>
      <c r="V4632" s="9">
        <v>26</v>
      </c>
      <c r="W4632" s="8">
        <v>0.20999999999999996</v>
      </c>
      <c r="X4632" s="8">
        <v>2</v>
      </c>
      <c r="Y4632" s="8">
        <v>0.12000000000000011</v>
      </c>
      <c r="Z4632" s="8">
        <v>-9.9999999999997868E-3</v>
      </c>
      <c r="AA4632">
        <v>-0.18999999999999995</v>
      </c>
      <c r="AF4632" t="s">
        <v>776</v>
      </c>
      <c r="AG4632" t="s">
        <v>777</v>
      </c>
      <c r="AH4632" t="s">
        <v>778</v>
      </c>
      <c r="AI4632" t="s">
        <v>779</v>
      </c>
      <c r="AJ4632" s="7"/>
      <c r="AK4632" t="s">
        <v>5183</v>
      </c>
      <c r="AL4632" t="s">
        <v>91</v>
      </c>
      <c r="AM4632" t="s">
        <v>775</v>
      </c>
      <c r="AN4632" t="s">
        <v>5208</v>
      </c>
      <c r="AO4632" t="str">
        <f>TEXT(A4632,"yyyy-mm-dd")</f>
        <v>2018-10-31</v>
      </c>
    </row>
    <row r="4633" spans="1:41">
      <c r="A4633" s="6" t="s">
        <v>5182</v>
      </c>
      <c r="B4633">
        <v>2018</v>
      </c>
      <c r="C4633">
        <v>10</v>
      </c>
      <c r="E4633" t="s">
        <v>81</v>
      </c>
      <c r="F4633" t="s">
        <v>82</v>
      </c>
      <c r="G4633" t="s">
        <v>774</v>
      </c>
      <c r="H4633" t="s">
        <v>1536</v>
      </c>
      <c r="K4633" s="6"/>
      <c r="O4633" s="8">
        <v>3.53</v>
      </c>
      <c r="P4633" s="8">
        <v>3.5</v>
      </c>
      <c r="Q4633" s="8">
        <v>3.38</v>
      </c>
      <c r="R4633" s="8">
        <v>3.57</v>
      </c>
      <c r="S4633" s="8">
        <v>3</v>
      </c>
      <c r="T4633" s="8">
        <v>4.5</v>
      </c>
      <c r="U4633" s="8">
        <v>0.35</v>
      </c>
      <c r="V4633" s="9">
        <v>24</v>
      </c>
      <c r="W4633" s="8">
        <v>0.18999999999999995</v>
      </c>
      <c r="X4633" s="8">
        <v>1.5</v>
      </c>
      <c r="Y4633" s="8">
        <v>2.9999999999999805E-2</v>
      </c>
      <c r="Z4633" s="8">
        <v>0</v>
      </c>
      <c r="AA4633">
        <v>-0.21000000000000041</v>
      </c>
      <c r="AF4633" t="s">
        <v>1537</v>
      </c>
      <c r="AG4633" t="s">
        <v>777</v>
      </c>
      <c r="AH4633" t="s">
        <v>778</v>
      </c>
      <c r="AI4633" t="s">
        <v>1538</v>
      </c>
      <c r="AJ4633" s="7"/>
      <c r="AK4633" t="s">
        <v>5183</v>
      </c>
      <c r="AL4633" t="s">
        <v>91</v>
      </c>
      <c r="AM4633" t="s">
        <v>1536</v>
      </c>
      <c r="AN4633" t="s">
        <v>5209</v>
      </c>
      <c r="AO4633" t="str">
        <f>TEXT(A4633,"yyyy-mm-dd")</f>
        <v>2018-10-31</v>
      </c>
    </row>
    <row r="4634" spans="1:41">
      <c r="A4634" s="6" t="s">
        <v>5182</v>
      </c>
      <c r="B4634">
        <v>2018</v>
      </c>
      <c r="C4634">
        <v>10</v>
      </c>
      <c r="E4634" t="s">
        <v>392</v>
      </c>
      <c r="F4634" t="s">
        <v>82</v>
      </c>
      <c r="G4634" t="s">
        <v>774</v>
      </c>
      <c r="H4634" t="s">
        <v>775</v>
      </c>
      <c r="K4634" s="6"/>
      <c r="O4634" s="8">
        <v>3.44</v>
      </c>
      <c r="P4634" s="8">
        <v>3.33</v>
      </c>
      <c r="Q4634" s="8">
        <v>3.2</v>
      </c>
      <c r="R4634" s="8">
        <v>3.5</v>
      </c>
      <c r="S4634" s="8">
        <v>3</v>
      </c>
      <c r="T4634" s="8">
        <v>4.3</v>
      </c>
      <c r="U4634" s="8">
        <v>0.34</v>
      </c>
      <c r="V4634" s="9">
        <v>22</v>
      </c>
      <c r="W4634" s="8">
        <v>0.29999999999999982</v>
      </c>
      <c r="X4634" s="8">
        <v>1.2999999999999998</v>
      </c>
      <c r="Y4634" s="8">
        <v>0.10999999999999988</v>
      </c>
      <c r="Z4634" s="8">
        <v>3.0000000000000249E-2</v>
      </c>
      <c r="AA4634">
        <v>0</v>
      </c>
      <c r="AF4634" t="s">
        <v>776</v>
      </c>
      <c r="AG4634" t="s">
        <v>777</v>
      </c>
      <c r="AH4634" t="s">
        <v>778</v>
      </c>
      <c r="AI4634" t="s">
        <v>779</v>
      </c>
      <c r="AJ4634" s="7"/>
      <c r="AK4634" t="s">
        <v>5183</v>
      </c>
      <c r="AL4634" t="s">
        <v>393</v>
      </c>
      <c r="AM4634" t="s">
        <v>775</v>
      </c>
      <c r="AN4634" t="s">
        <v>5210</v>
      </c>
      <c r="AO4634" t="str">
        <f>TEXT(A4634,"yyyy-mm-dd")</f>
        <v>2018-10-31</v>
      </c>
    </row>
    <row r="4635" spans="1:41">
      <c r="A4635" s="6" t="s">
        <v>5182</v>
      </c>
      <c r="B4635">
        <v>2018</v>
      </c>
      <c r="C4635">
        <v>10</v>
      </c>
      <c r="E4635" t="s">
        <v>392</v>
      </c>
      <c r="F4635" t="s">
        <v>82</v>
      </c>
      <c r="G4635" t="s">
        <v>774</v>
      </c>
      <c r="H4635" t="s">
        <v>1536</v>
      </c>
      <c r="K4635" s="6"/>
      <c r="O4635" s="8">
        <v>3.34</v>
      </c>
      <c r="P4635" s="8">
        <v>3.3</v>
      </c>
      <c r="Q4635" s="8">
        <v>3.2</v>
      </c>
      <c r="R4635" s="8">
        <v>3.5</v>
      </c>
      <c r="S4635" s="8">
        <v>2.4900000000000002</v>
      </c>
      <c r="T4635" s="8">
        <v>4</v>
      </c>
      <c r="U4635" s="8">
        <v>0.36</v>
      </c>
      <c r="V4635" s="9">
        <v>20</v>
      </c>
      <c r="W4635" s="8">
        <v>0.29999999999999982</v>
      </c>
      <c r="X4635" s="8">
        <v>1.5099999999999998</v>
      </c>
      <c r="Y4635" s="8">
        <v>4.0000000000000036E-2</v>
      </c>
      <c r="Z4635" s="8">
        <v>0</v>
      </c>
      <c r="AA4635">
        <v>0</v>
      </c>
      <c r="AF4635" t="s">
        <v>1537</v>
      </c>
      <c r="AG4635" t="s">
        <v>777</v>
      </c>
      <c r="AH4635" t="s">
        <v>778</v>
      </c>
      <c r="AI4635" t="s">
        <v>1538</v>
      </c>
      <c r="AJ4635" s="7"/>
      <c r="AK4635" t="s">
        <v>5183</v>
      </c>
      <c r="AL4635" t="s">
        <v>393</v>
      </c>
      <c r="AM4635" t="s">
        <v>1536</v>
      </c>
      <c r="AN4635" t="s">
        <v>5211</v>
      </c>
      <c r="AO4635" t="str">
        <f>TEXT(A4635,"yyyy-mm-dd")</f>
        <v>2018-10-31</v>
      </c>
    </row>
    <row r="4636" spans="1:41">
      <c r="A4636" s="6" t="s">
        <v>5182</v>
      </c>
      <c r="B4636">
        <v>2018</v>
      </c>
      <c r="C4636">
        <v>10</v>
      </c>
      <c r="E4636" t="s">
        <v>112</v>
      </c>
      <c r="F4636" t="s">
        <v>113</v>
      </c>
      <c r="G4636" t="s">
        <v>83</v>
      </c>
      <c r="H4636" t="s">
        <v>4803</v>
      </c>
      <c r="I4636">
        <v>2020</v>
      </c>
      <c r="K4636" s="6">
        <v>44196</v>
      </c>
      <c r="L4636">
        <v>26</v>
      </c>
      <c r="N4636" t="s">
        <v>463</v>
      </c>
      <c r="O4636" s="8">
        <v>7.09</v>
      </c>
      <c r="P4636" s="8">
        <v>6.98</v>
      </c>
      <c r="Q4636" s="8">
        <v>6.7</v>
      </c>
      <c r="R4636" s="8">
        <v>7.53</v>
      </c>
      <c r="S4636" s="8">
        <v>5.97</v>
      </c>
      <c r="T4636" s="8">
        <v>8.7799999999999994</v>
      </c>
      <c r="U4636" s="8">
        <v>0.69</v>
      </c>
      <c r="V4636" s="9">
        <v>20</v>
      </c>
      <c r="W4636" s="8">
        <v>0.83000000000000007</v>
      </c>
      <c r="X4636" s="8">
        <v>2.8099999999999996</v>
      </c>
      <c r="Y4636" s="8">
        <v>0.10999999999999943</v>
      </c>
      <c r="Z4636" s="8">
        <v>7.0000000000000284E-2</v>
      </c>
      <c r="AA4636">
        <v>-0.12000000000000011</v>
      </c>
      <c r="AF4636" t="s">
        <v>4844</v>
      </c>
      <c r="AG4636" t="s">
        <v>115</v>
      </c>
      <c r="AH4636" t="s">
        <v>116</v>
      </c>
      <c r="AI4636" t="s">
        <v>359</v>
      </c>
      <c r="AJ4636" s="7">
        <v>44196</v>
      </c>
      <c r="AK4636" t="s">
        <v>5183</v>
      </c>
      <c r="AL4636" t="s">
        <v>118</v>
      </c>
      <c r="AM4636" t="s">
        <v>4805</v>
      </c>
      <c r="AN4636" t="s">
        <v>5215</v>
      </c>
      <c r="AO4636" t="str">
        <f>TEXT(A4636,"yyyy-mm-dd")</f>
        <v>2018-10-31</v>
      </c>
    </row>
    <row r="4637" spans="1:41">
      <c r="A4637" s="6" t="s">
        <v>5182</v>
      </c>
      <c r="B4637">
        <v>2018</v>
      </c>
      <c r="C4637">
        <v>10</v>
      </c>
      <c r="E4637" t="s">
        <v>2881</v>
      </c>
      <c r="F4637" t="s">
        <v>113</v>
      </c>
      <c r="G4637" t="s">
        <v>83</v>
      </c>
      <c r="H4637" t="s">
        <v>4803</v>
      </c>
      <c r="I4637">
        <v>2020</v>
      </c>
      <c r="K4637" s="6">
        <v>44196</v>
      </c>
      <c r="L4637">
        <v>26</v>
      </c>
      <c r="N4637" t="s">
        <v>463</v>
      </c>
      <c r="O4637" s="8">
        <v>7.87</v>
      </c>
      <c r="P4637" s="8">
        <v>7.8</v>
      </c>
      <c r="Q4637" s="8">
        <v>7.55</v>
      </c>
      <c r="R4637" s="8">
        <v>7.92</v>
      </c>
      <c r="S4637" s="8">
        <v>5.85</v>
      </c>
      <c r="T4637" s="8">
        <v>10.28</v>
      </c>
      <c r="U4637" s="8">
        <v>1.03</v>
      </c>
      <c r="V4637" s="9">
        <v>15</v>
      </c>
      <c r="W4637" s="8">
        <v>0.37000000000000011</v>
      </c>
      <c r="X4637" s="8">
        <v>4.43</v>
      </c>
      <c r="Y4637" s="8">
        <v>7.0000000000000284E-2</v>
      </c>
      <c r="Z4637" s="8">
        <v>0.16000000000000014</v>
      </c>
      <c r="AA4637">
        <v>-9.9999999999999645E-2</v>
      </c>
      <c r="AF4637" t="s">
        <v>4849</v>
      </c>
      <c r="AG4637" t="s">
        <v>2883</v>
      </c>
      <c r="AH4637" t="s">
        <v>2884</v>
      </c>
      <c r="AI4637" t="s">
        <v>359</v>
      </c>
      <c r="AJ4637" s="7">
        <v>44196</v>
      </c>
      <c r="AK4637" t="s">
        <v>5183</v>
      </c>
      <c r="AL4637" t="s">
        <v>2885</v>
      </c>
      <c r="AM4637" t="s">
        <v>4805</v>
      </c>
      <c r="AN4637" t="s">
        <v>5218</v>
      </c>
      <c r="AO4637" t="str">
        <f>TEXT(A4637,"yyyy-mm-dd")</f>
        <v>2018-10-31</v>
      </c>
    </row>
    <row r="4638" spans="1:41">
      <c r="A4638" s="6" t="s">
        <v>5182</v>
      </c>
      <c r="B4638">
        <v>2018</v>
      </c>
      <c r="C4638">
        <v>10</v>
      </c>
      <c r="E4638" t="s">
        <v>112</v>
      </c>
      <c r="F4638" t="s">
        <v>113</v>
      </c>
      <c r="G4638" t="s">
        <v>83</v>
      </c>
      <c r="H4638" t="s">
        <v>4360</v>
      </c>
      <c r="I4638">
        <v>2019</v>
      </c>
      <c r="K4638" s="6">
        <v>43830</v>
      </c>
      <c r="L4638">
        <v>14</v>
      </c>
      <c r="N4638" t="s">
        <v>244</v>
      </c>
      <c r="O4638" s="8">
        <v>7.51</v>
      </c>
      <c r="P4638" s="8">
        <v>7.5</v>
      </c>
      <c r="Q4638" s="8">
        <v>7.25</v>
      </c>
      <c r="R4638" s="8">
        <v>7.78</v>
      </c>
      <c r="S4638" s="8">
        <v>6.97</v>
      </c>
      <c r="T4638" s="8">
        <v>8.24</v>
      </c>
      <c r="U4638" s="8">
        <v>0.37</v>
      </c>
      <c r="V4638" s="9">
        <v>23</v>
      </c>
      <c r="W4638" s="8">
        <v>0.53000000000000025</v>
      </c>
      <c r="X4638" s="8">
        <v>1.2700000000000005</v>
      </c>
      <c r="Y4638" s="8">
        <v>9.9999999999997868E-3</v>
      </c>
      <c r="Z4638" s="8">
        <v>0.25</v>
      </c>
      <c r="AA4638">
        <v>-8.9999999999999858E-2</v>
      </c>
      <c r="AF4638" t="s">
        <v>4401</v>
      </c>
      <c r="AG4638" t="s">
        <v>115</v>
      </c>
      <c r="AH4638" t="s">
        <v>116</v>
      </c>
      <c r="AI4638" t="s">
        <v>230</v>
      </c>
      <c r="AJ4638" s="7">
        <v>43830</v>
      </c>
      <c r="AK4638" t="s">
        <v>5183</v>
      </c>
      <c r="AL4638" t="s">
        <v>118</v>
      </c>
      <c r="AM4638" t="s">
        <v>4362</v>
      </c>
      <c r="AN4638" t="s">
        <v>5214</v>
      </c>
      <c r="AO4638" t="str">
        <f>TEXT(A4638,"yyyy-mm-dd")</f>
        <v>2018-10-31</v>
      </c>
    </row>
    <row r="4639" spans="1:41">
      <c r="A4639" s="6" t="s">
        <v>5182</v>
      </c>
      <c r="B4639">
        <v>2018</v>
      </c>
      <c r="C4639">
        <v>10</v>
      </c>
      <c r="E4639" t="s">
        <v>2881</v>
      </c>
      <c r="F4639" t="s">
        <v>113</v>
      </c>
      <c r="G4639" t="s">
        <v>83</v>
      </c>
      <c r="H4639" t="s">
        <v>4360</v>
      </c>
      <c r="I4639">
        <v>2019</v>
      </c>
      <c r="K4639" s="6">
        <v>43830</v>
      </c>
      <c r="L4639">
        <v>14</v>
      </c>
      <c r="N4639" t="s">
        <v>244</v>
      </c>
      <c r="O4639" s="8">
        <v>7.98</v>
      </c>
      <c r="P4639" s="8">
        <v>8</v>
      </c>
      <c r="Q4639" s="8">
        <v>7.76</v>
      </c>
      <c r="R4639" s="8">
        <v>8.0299999999999994</v>
      </c>
      <c r="S4639" s="8">
        <v>6.85</v>
      </c>
      <c r="T4639" s="8">
        <v>9.48</v>
      </c>
      <c r="U4639" s="8">
        <v>0.57999999999999996</v>
      </c>
      <c r="V4639" s="9">
        <v>16</v>
      </c>
      <c r="W4639" s="8">
        <v>0.26999999999999957</v>
      </c>
      <c r="X4639" s="8">
        <v>2.6300000000000008</v>
      </c>
      <c r="Y4639" s="8">
        <v>-1.9999999999999574E-2</v>
      </c>
      <c r="Z4639" s="8">
        <v>0.15000000000000036</v>
      </c>
      <c r="AA4639">
        <v>-0.1800000000000006</v>
      </c>
      <c r="AF4639" t="s">
        <v>4406</v>
      </c>
      <c r="AG4639" t="s">
        <v>2883</v>
      </c>
      <c r="AH4639" t="s">
        <v>2884</v>
      </c>
      <c r="AI4639" t="s">
        <v>230</v>
      </c>
      <c r="AJ4639" s="7">
        <v>43830</v>
      </c>
      <c r="AK4639" t="s">
        <v>5183</v>
      </c>
      <c r="AL4639" t="s">
        <v>2885</v>
      </c>
      <c r="AM4639" t="s">
        <v>4362</v>
      </c>
      <c r="AN4639" t="s">
        <v>5217</v>
      </c>
      <c r="AO4639" t="str">
        <f>TEXT(A4639,"yyyy-mm-dd")</f>
        <v>2018-10-31</v>
      </c>
    </row>
    <row r="4640" spans="1:41">
      <c r="A4640" s="6" t="s">
        <v>5182</v>
      </c>
      <c r="B4640">
        <v>2018</v>
      </c>
      <c r="C4640">
        <v>10</v>
      </c>
      <c r="E4640" t="s">
        <v>112</v>
      </c>
      <c r="F4640" t="s">
        <v>113</v>
      </c>
      <c r="G4640" t="s">
        <v>83</v>
      </c>
      <c r="H4640" t="s">
        <v>3889</v>
      </c>
      <c r="I4640">
        <v>2018</v>
      </c>
      <c r="K4640" s="6">
        <v>43465</v>
      </c>
      <c r="L4640">
        <v>2</v>
      </c>
      <c r="N4640" t="s">
        <v>104</v>
      </c>
      <c r="O4640" s="8">
        <v>7.86</v>
      </c>
      <c r="P4640" s="8">
        <v>7.82</v>
      </c>
      <c r="Q4640" s="8">
        <v>7.75</v>
      </c>
      <c r="R4640" s="8">
        <v>8</v>
      </c>
      <c r="S4640" s="8">
        <v>7.65</v>
      </c>
      <c r="T4640" s="8">
        <v>8.1</v>
      </c>
      <c r="U4640" s="8">
        <v>0.14000000000000001</v>
      </c>
      <c r="V4640" s="9">
        <v>24</v>
      </c>
      <c r="W4640" s="8">
        <v>0.25</v>
      </c>
      <c r="X4640" s="8">
        <v>0.44999999999999929</v>
      </c>
      <c r="Y4640" s="8">
        <v>4.0000000000000036E-2</v>
      </c>
      <c r="Z4640" s="8">
        <v>-5.9999999999999609E-2</v>
      </c>
      <c r="AA4640">
        <v>0</v>
      </c>
      <c r="AF4640" t="s">
        <v>3929</v>
      </c>
      <c r="AG4640" t="s">
        <v>115</v>
      </c>
      <c r="AH4640" t="s">
        <v>116</v>
      </c>
      <c r="AI4640" t="s">
        <v>117</v>
      </c>
      <c r="AJ4640" s="7">
        <v>43465</v>
      </c>
      <c r="AK4640" t="s">
        <v>5183</v>
      </c>
      <c r="AL4640" t="s">
        <v>118</v>
      </c>
      <c r="AM4640" t="s">
        <v>3891</v>
      </c>
      <c r="AN4640" t="s">
        <v>5213</v>
      </c>
      <c r="AO4640" t="str">
        <f>TEXT(A4640,"yyyy-mm-dd")</f>
        <v>2018-10-31</v>
      </c>
    </row>
    <row r="4641" spans="1:41">
      <c r="A4641" s="6" t="s">
        <v>5182</v>
      </c>
      <c r="B4641">
        <v>2018</v>
      </c>
      <c r="C4641">
        <v>10</v>
      </c>
      <c r="E4641" t="s">
        <v>2881</v>
      </c>
      <c r="F4641" t="s">
        <v>113</v>
      </c>
      <c r="G4641" t="s">
        <v>83</v>
      </c>
      <c r="H4641" t="s">
        <v>3889</v>
      </c>
      <c r="I4641">
        <v>2018</v>
      </c>
      <c r="K4641" s="6">
        <v>43465</v>
      </c>
      <c r="L4641">
        <v>2</v>
      </c>
      <c r="N4641" t="s">
        <v>104</v>
      </c>
      <c r="O4641" s="8">
        <v>8.14</v>
      </c>
      <c r="P4641" s="8">
        <v>8.1999999999999993</v>
      </c>
      <c r="Q4641" s="8">
        <v>8.06</v>
      </c>
      <c r="R4641" s="8">
        <v>8.24</v>
      </c>
      <c r="S4641" s="8">
        <v>7.6</v>
      </c>
      <c r="T4641" s="8">
        <v>8.4499999999999993</v>
      </c>
      <c r="U4641" s="8">
        <v>0.22</v>
      </c>
      <c r="V4641" s="9">
        <v>18</v>
      </c>
      <c r="W4641" s="8">
        <v>0.17999999999999972</v>
      </c>
      <c r="X4641" s="8">
        <v>0.84999999999999964</v>
      </c>
      <c r="Y4641" s="8">
        <v>-5.9999999999998721E-2</v>
      </c>
      <c r="Z4641" s="8">
        <v>0.19999999999999929</v>
      </c>
      <c r="AA4641">
        <v>-0.11999999999999922</v>
      </c>
      <c r="AF4641" t="s">
        <v>3934</v>
      </c>
      <c r="AG4641" t="s">
        <v>2883</v>
      </c>
      <c r="AH4641" t="s">
        <v>2884</v>
      </c>
      <c r="AI4641" t="s">
        <v>117</v>
      </c>
      <c r="AJ4641" s="7">
        <v>43465</v>
      </c>
      <c r="AK4641" t="s">
        <v>5183</v>
      </c>
      <c r="AL4641" t="s">
        <v>2885</v>
      </c>
      <c r="AM4641" t="s">
        <v>3891</v>
      </c>
      <c r="AN4641" t="s">
        <v>5216</v>
      </c>
      <c r="AO4641" t="str">
        <f>TEXT(A4641,"yyyy-mm-dd")</f>
        <v>2018-10-31</v>
      </c>
    </row>
    <row r="4642" spans="1:41">
      <c r="A4642" s="6" t="s">
        <v>5219</v>
      </c>
      <c r="B4642">
        <v>2018</v>
      </c>
      <c r="C4642">
        <v>11</v>
      </c>
      <c r="E4642" t="s">
        <v>1907</v>
      </c>
      <c r="F4642" t="s">
        <v>1908</v>
      </c>
      <c r="G4642" t="s">
        <v>102</v>
      </c>
      <c r="H4642" t="s">
        <v>5204</v>
      </c>
      <c r="I4642">
        <v>2020</v>
      </c>
      <c r="J4642">
        <v>4</v>
      </c>
      <c r="K4642" s="6">
        <v>44196</v>
      </c>
      <c r="L4642">
        <v>25</v>
      </c>
      <c r="M4642">
        <v>8</v>
      </c>
      <c r="N4642" t="s">
        <v>357</v>
      </c>
      <c r="O4642" s="8">
        <v>7.65</v>
      </c>
      <c r="P4642" s="8">
        <v>7.5</v>
      </c>
      <c r="Q4642" s="8">
        <v>7.24</v>
      </c>
      <c r="R4642" s="8">
        <v>8</v>
      </c>
      <c r="S4642" s="8">
        <v>6.5</v>
      </c>
      <c r="T4642" s="8">
        <v>9.25</v>
      </c>
      <c r="U4642" s="8">
        <v>0.76</v>
      </c>
      <c r="V4642" s="9">
        <v>20</v>
      </c>
      <c r="W4642" s="8">
        <v>0.75999999999999979</v>
      </c>
      <c r="X4642" s="8">
        <v>2.75</v>
      </c>
      <c r="Y4642" s="8">
        <v>0.15000000000000036</v>
      </c>
      <c r="Z4642" s="8">
        <v>0.45000000000000018</v>
      </c>
      <c r="AA4642">
        <v>-0.4300000000000006</v>
      </c>
      <c r="AF4642" t="s">
        <v>5205</v>
      </c>
      <c r="AG4642" t="s">
        <v>1910</v>
      </c>
      <c r="AH4642" t="s">
        <v>1911</v>
      </c>
      <c r="AI4642" t="s">
        <v>1971</v>
      </c>
      <c r="AJ4642" s="7">
        <v>44196</v>
      </c>
      <c r="AK4642" t="s">
        <v>5220</v>
      </c>
      <c r="AL4642" t="s">
        <v>1908</v>
      </c>
      <c r="AM4642" t="s">
        <v>5206</v>
      </c>
      <c r="AN4642" t="s">
        <v>5240</v>
      </c>
      <c r="AO4642" t="str">
        <f>TEXT(A4642,"yyyy-mm-dd")</f>
        <v>2018-11-30</v>
      </c>
    </row>
    <row r="4643" spans="1:41">
      <c r="A4643" s="6" t="s">
        <v>5219</v>
      </c>
      <c r="B4643">
        <v>2018</v>
      </c>
      <c r="C4643">
        <v>11</v>
      </c>
      <c r="E4643" t="s">
        <v>1907</v>
      </c>
      <c r="F4643" t="s">
        <v>1908</v>
      </c>
      <c r="G4643" t="s">
        <v>102</v>
      </c>
      <c r="H4643" t="s">
        <v>5063</v>
      </c>
      <c r="I4643">
        <v>2020</v>
      </c>
      <c r="J4643">
        <v>3</v>
      </c>
      <c r="K4643" s="6">
        <v>44104</v>
      </c>
      <c r="L4643">
        <v>22</v>
      </c>
      <c r="M4643">
        <v>7</v>
      </c>
      <c r="N4643" t="s">
        <v>167</v>
      </c>
      <c r="O4643" s="8">
        <v>7.81</v>
      </c>
      <c r="P4643" s="8">
        <v>7.5</v>
      </c>
      <c r="Q4643" s="8">
        <v>7.45</v>
      </c>
      <c r="R4643" s="8">
        <v>8.25</v>
      </c>
      <c r="S4643" s="8">
        <v>6.5</v>
      </c>
      <c r="T4643" s="8">
        <v>9.25</v>
      </c>
      <c r="U4643" s="8">
        <v>0.72</v>
      </c>
      <c r="V4643" s="9">
        <v>19</v>
      </c>
      <c r="W4643" s="8">
        <v>0.79999999999999982</v>
      </c>
      <c r="X4643" s="8">
        <v>2.75</v>
      </c>
      <c r="Y4643" s="8">
        <v>0.30999999999999961</v>
      </c>
      <c r="Z4643" s="8">
        <v>0.26999999999999957</v>
      </c>
      <c r="AA4643">
        <v>-0.14000000000000057</v>
      </c>
      <c r="AF4643" t="s">
        <v>5064</v>
      </c>
      <c r="AG4643" t="s">
        <v>1910</v>
      </c>
      <c r="AH4643" t="s">
        <v>1911</v>
      </c>
      <c r="AI4643" t="s">
        <v>1944</v>
      </c>
      <c r="AJ4643" s="7">
        <v>44104</v>
      </c>
      <c r="AK4643" t="s">
        <v>5220</v>
      </c>
      <c r="AL4643" t="s">
        <v>1908</v>
      </c>
      <c r="AM4643" t="s">
        <v>5066</v>
      </c>
      <c r="AN4643" t="s">
        <v>5239</v>
      </c>
      <c r="AO4643" t="str">
        <f>TEXT(A4643,"yyyy-mm-dd")</f>
        <v>2018-11-30</v>
      </c>
    </row>
    <row r="4644" spans="1:41">
      <c r="A4644" s="6" t="s">
        <v>5219</v>
      </c>
      <c r="B4644">
        <v>2018</v>
      </c>
      <c r="C4644">
        <v>11</v>
      </c>
      <c r="E4644" t="s">
        <v>1907</v>
      </c>
      <c r="F4644" t="s">
        <v>1908</v>
      </c>
      <c r="G4644" t="s">
        <v>102</v>
      </c>
      <c r="H4644" t="s">
        <v>4988</v>
      </c>
      <c r="I4644">
        <v>2020</v>
      </c>
      <c r="J4644">
        <v>2</v>
      </c>
      <c r="K4644" s="6">
        <v>44012</v>
      </c>
      <c r="L4644">
        <v>19</v>
      </c>
      <c r="M4644">
        <v>6</v>
      </c>
      <c r="N4644" t="s">
        <v>195</v>
      </c>
      <c r="O4644" s="8">
        <v>7.9</v>
      </c>
      <c r="P4644" s="8">
        <v>7.75</v>
      </c>
      <c r="Q4644" s="8">
        <v>7.5</v>
      </c>
      <c r="R4644" s="8">
        <v>8.25</v>
      </c>
      <c r="S4644" s="8">
        <v>7</v>
      </c>
      <c r="T4644" s="8">
        <v>9</v>
      </c>
      <c r="U4644" s="8">
        <v>0.6</v>
      </c>
      <c r="V4644" s="9">
        <v>19</v>
      </c>
      <c r="W4644" s="8">
        <v>0.75</v>
      </c>
      <c r="X4644" s="8">
        <v>2</v>
      </c>
      <c r="Y4644" s="8">
        <v>0.15000000000000036</v>
      </c>
      <c r="Z4644" s="8">
        <v>0.5</v>
      </c>
      <c r="AA4644">
        <v>0</v>
      </c>
      <c r="AF4644" t="s">
        <v>4989</v>
      </c>
      <c r="AG4644" t="s">
        <v>1910</v>
      </c>
      <c r="AH4644" t="s">
        <v>1911</v>
      </c>
      <c r="AI4644" t="s">
        <v>1939</v>
      </c>
      <c r="AJ4644" s="7">
        <v>44012</v>
      </c>
      <c r="AK4644" t="s">
        <v>5220</v>
      </c>
      <c r="AL4644" t="s">
        <v>1908</v>
      </c>
      <c r="AM4644" t="s">
        <v>4990</v>
      </c>
      <c r="AN4644" t="s">
        <v>5238</v>
      </c>
      <c r="AO4644" t="str">
        <f>TEXT(A4644,"yyyy-mm-dd")</f>
        <v>2018-11-30</v>
      </c>
    </row>
    <row r="4645" spans="1:41">
      <c r="A4645" s="6" t="s">
        <v>5219</v>
      </c>
      <c r="B4645">
        <v>2018</v>
      </c>
      <c r="C4645">
        <v>11</v>
      </c>
      <c r="E4645" t="s">
        <v>1907</v>
      </c>
      <c r="F4645" t="s">
        <v>1908</v>
      </c>
      <c r="G4645" t="s">
        <v>102</v>
      </c>
      <c r="H4645" t="s">
        <v>4949</v>
      </c>
      <c r="I4645">
        <v>2020</v>
      </c>
      <c r="J4645">
        <v>1</v>
      </c>
      <c r="K4645" s="6">
        <v>43921</v>
      </c>
      <c r="L4645">
        <v>16</v>
      </c>
      <c r="M4645">
        <v>5</v>
      </c>
      <c r="N4645" t="s">
        <v>222</v>
      </c>
      <c r="O4645" s="8">
        <v>8.01</v>
      </c>
      <c r="P4645" s="8">
        <v>8</v>
      </c>
      <c r="Q4645" s="8">
        <v>7.5</v>
      </c>
      <c r="R4645" s="8">
        <v>8.5</v>
      </c>
      <c r="S4645" s="8">
        <v>7.5</v>
      </c>
      <c r="T4645" s="8">
        <v>9</v>
      </c>
      <c r="U4645" s="8">
        <v>0.49</v>
      </c>
      <c r="V4645" s="9">
        <v>19</v>
      </c>
      <c r="W4645" s="8">
        <v>1</v>
      </c>
      <c r="X4645" s="8">
        <v>1.5</v>
      </c>
      <c r="Y4645" s="8">
        <v>9.9999999999997868E-3</v>
      </c>
      <c r="Z4645" s="8">
        <v>0.5</v>
      </c>
      <c r="AA4645">
        <v>0.25</v>
      </c>
      <c r="AF4645" t="s">
        <v>4950</v>
      </c>
      <c r="AG4645" t="s">
        <v>1910</v>
      </c>
      <c r="AH4645" t="s">
        <v>1911</v>
      </c>
      <c r="AI4645" t="s">
        <v>1934</v>
      </c>
      <c r="AJ4645" s="7">
        <v>43921</v>
      </c>
      <c r="AK4645" t="s">
        <v>5220</v>
      </c>
      <c r="AL4645" t="s">
        <v>1908</v>
      </c>
      <c r="AM4645" t="s">
        <v>4951</v>
      </c>
      <c r="AN4645" t="s">
        <v>5237</v>
      </c>
      <c r="AO4645" t="str">
        <f>TEXT(A4645,"yyyy-mm-dd")</f>
        <v>2018-11-30</v>
      </c>
    </row>
    <row r="4646" spans="1:41">
      <c r="A4646" s="6" t="s">
        <v>5219</v>
      </c>
      <c r="B4646">
        <v>2018</v>
      </c>
      <c r="C4646">
        <v>11</v>
      </c>
      <c r="E4646" t="s">
        <v>1907</v>
      </c>
      <c r="F4646" t="s">
        <v>1908</v>
      </c>
      <c r="G4646" t="s">
        <v>102</v>
      </c>
      <c r="H4646" t="s">
        <v>4822</v>
      </c>
      <c r="I4646">
        <v>2019</v>
      </c>
      <c r="J4646">
        <v>4</v>
      </c>
      <c r="K4646" s="6">
        <v>43830</v>
      </c>
      <c r="L4646">
        <v>13</v>
      </c>
      <c r="M4646">
        <v>4</v>
      </c>
      <c r="N4646" t="s">
        <v>252</v>
      </c>
      <c r="O4646" s="8">
        <v>8.1199999999999992</v>
      </c>
      <c r="P4646" s="8">
        <v>8</v>
      </c>
      <c r="Q4646" s="8">
        <v>7.81</v>
      </c>
      <c r="R4646" s="8">
        <v>8.44</v>
      </c>
      <c r="S4646" s="8">
        <v>7.5</v>
      </c>
      <c r="T4646" s="8">
        <v>9</v>
      </c>
      <c r="U4646" s="8">
        <v>0.4</v>
      </c>
      <c r="V4646" s="9">
        <v>26</v>
      </c>
      <c r="W4646" s="8">
        <v>0.62999999999999989</v>
      </c>
      <c r="X4646" s="8">
        <v>1.5</v>
      </c>
      <c r="Y4646" s="8">
        <v>0.11999999999999922</v>
      </c>
      <c r="Z4646" s="8">
        <v>0.5</v>
      </c>
      <c r="AA4646">
        <v>0.12999999999999989</v>
      </c>
      <c r="AF4646" t="s">
        <v>4834</v>
      </c>
      <c r="AG4646" t="s">
        <v>1910</v>
      </c>
      <c r="AH4646" t="s">
        <v>1911</v>
      </c>
      <c r="AI4646" t="s">
        <v>1929</v>
      </c>
      <c r="AJ4646" s="7">
        <v>43830</v>
      </c>
      <c r="AK4646" t="s">
        <v>5220</v>
      </c>
      <c r="AL4646" t="s">
        <v>1908</v>
      </c>
      <c r="AM4646" t="s">
        <v>4824</v>
      </c>
      <c r="AN4646" t="s">
        <v>5236</v>
      </c>
      <c r="AO4646" t="str">
        <f>TEXT(A4646,"yyyy-mm-dd")</f>
        <v>2018-11-30</v>
      </c>
    </row>
    <row r="4647" spans="1:41">
      <c r="A4647" s="6" t="s">
        <v>5219</v>
      </c>
      <c r="B4647">
        <v>2018</v>
      </c>
      <c r="C4647">
        <v>11</v>
      </c>
      <c r="E4647" t="s">
        <v>1907</v>
      </c>
      <c r="F4647" t="s">
        <v>1908</v>
      </c>
      <c r="G4647" t="s">
        <v>102</v>
      </c>
      <c r="H4647" t="s">
        <v>4716</v>
      </c>
      <c r="I4647">
        <v>2019</v>
      </c>
      <c r="J4647">
        <v>3</v>
      </c>
      <c r="K4647" s="6">
        <v>43738</v>
      </c>
      <c r="L4647">
        <v>10</v>
      </c>
      <c r="M4647">
        <v>3</v>
      </c>
      <c r="N4647" t="s">
        <v>164</v>
      </c>
      <c r="O4647" s="8">
        <v>8.16</v>
      </c>
      <c r="P4647" s="8">
        <v>8</v>
      </c>
      <c r="Q4647" s="8">
        <v>8</v>
      </c>
      <c r="R4647" s="8">
        <v>8.25</v>
      </c>
      <c r="S4647" s="8">
        <v>7.7</v>
      </c>
      <c r="T4647" s="8">
        <v>9</v>
      </c>
      <c r="U4647" s="8">
        <v>0.36</v>
      </c>
      <c r="V4647" s="9">
        <v>26</v>
      </c>
      <c r="W4647" s="8">
        <v>0.25</v>
      </c>
      <c r="X4647" s="8">
        <v>1.2999999999999998</v>
      </c>
      <c r="Y4647" s="8">
        <v>0.16000000000000014</v>
      </c>
      <c r="Z4647" s="8">
        <v>0.26999999999999957</v>
      </c>
      <c r="AA4647">
        <v>-0.5</v>
      </c>
      <c r="AF4647" t="s">
        <v>4717</v>
      </c>
      <c r="AG4647" t="s">
        <v>1910</v>
      </c>
      <c r="AH4647" t="s">
        <v>1911</v>
      </c>
      <c r="AI4647" t="s">
        <v>1924</v>
      </c>
      <c r="AJ4647" s="7">
        <v>43738</v>
      </c>
      <c r="AK4647" t="s">
        <v>5220</v>
      </c>
      <c r="AL4647" t="s">
        <v>1908</v>
      </c>
      <c r="AM4647" t="s">
        <v>4718</v>
      </c>
      <c r="AN4647" t="s">
        <v>5235</v>
      </c>
      <c r="AO4647" t="str">
        <f>TEXT(A4647,"yyyy-mm-dd")</f>
        <v>2018-11-30</v>
      </c>
    </row>
    <row r="4648" spans="1:41">
      <c r="A4648" s="6" t="s">
        <v>5219</v>
      </c>
      <c r="B4648">
        <v>2018</v>
      </c>
      <c r="C4648">
        <v>11</v>
      </c>
      <c r="E4648" t="s">
        <v>1907</v>
      </c>
      <c r="F4648" t="s">
        <v>1908</v>
      </c>
      <c r="G4648" t="s">
        <v>102</v>
      </c>
      <c r="H4648" t="s">
        <v>4612</v>
      </c>
      <c r="I4648">
        <v>2019</v>
      </c>
      <c r="J4648">
        <v>2</v>
      </c>
      <c r="K4648" s="6">
        <v>43646</v>
      </c>
      <c r="L4648">
        <v>7</v>
      </c>
      <c r="M4648">
        <v>2</v>
      </c>
      <c r="N4648" t="s">
        <v>192</v>
      </c>
      <c r="O4648" s="8">
        <v>8.15</v>
      </c>
      <c r="P4648" s="8">
        <v>8</v>
      </c>
      <c r="Q4648" s="8">
        <v>8</v>
      </c>
      <c r="R4648" s="8">
        <v>8.25</v>
      </c>
      <c r="S4648" s="8">
        <v>7.75</v>
      </c>
      <c r="T4648" s="8">
        <v>8.75</v>
      </c>
      <c r="U4648" s="8">
        <v>0.3</v>
      </c>
      <c r="V4648" s="9">
        <v>26</v>
      </c>
      <c r="W4648" s="8">
        <v>0.25</v>
      </c>
      <c r="X4648" s="8">
        <v>1</v>
      </c>
      <c r="Y4648" s="8">
        <v>0.15000000000000036</v>
      </c>
      <c r="Z4648" s="8">
        <v>0.25</v>
      </c>
      <c r="AA4648">
        <v>-0.25</v>
      </c>
      <c r="AF4648" t="s">
        <v>4613</v>
      </c>
      <c r="AG4648" t="s">
        <v>1910</v>
      </c>
      <c r="AH4648" t="s">
        <v>1911</v>
      </c>
      <c r="AI4648" t="s">
        <v>1919</v>
      </c>
      <c r="AJ4648" s="7">
        <v>43646</v>
      </c>
      <c r="AK4648" t="s">
        <v>5220</v>
      </c>
      <c r="AL4648" t="s">
        <v>1908</v>
      </c>
      <c r="AM4648" t="s">
        <v>4614</v>
      </c>
      <c r="AN4648" t="s">
        <v>5234</v>
      </c>
      <c r="AO4648" t="str">
        <f>TEXT(A4648,"yyyy-mm-dd")</f>
        <v>2018-11-30</v>
      </c>
    </row>
    <row r="4649" spans="1:41">
      <c r="A4649" s="6" t="s">
        <v>5219</v>
      </c>
      <c r="B4649">
        <v>2018</v>
      </c>
      <c r="C4649">
        <v>11</v>
      </c>
      <c r="E4649" t="s">
        <v>1907</v>
      </c>
      <c r="F4649" t="s">
        <v>1908</v>
      </c>
      <c r="G4649" t="s">
        <v>102</v>
      </c>
      <c r="H4649" t="s">
        <v>4502</v>
      </c>
      <c r="I4649">
        <v>2019</v>
      </c>
      <c r="J4649">
        <v>1</v>
      </c>
      <c r="K4649" s="6">
        <v>43555</v>
      </c>
      <c r="L4649">
        <v>4</v>
      </c>
      <c r="M4649">
        <v>1</v>
      </c>
      <c r="N4649" t="s">
        <v>219</v>
      </c>
      <c r="O4649" s="8">
        <v>8.1300000000000008</v>
      </c>
      <c r="P4649" s="8">
        <v>8</v>
      </c>
      <c r="Q4649" s="8">
        <v>8</v>
      </c>
      <c r="R4649" s="8">
        <v>8.25</v>
      </c>
      <c r="S4649" s="8">
        <v>7.8</v>
      </c>
      <c r="T4649" s="8">
        <v>8.5</v>
      </c>
      <c r="U4649" s="8">
        <v>0.2</v>
      </c>
      <c r="V4649" s="9">
        <v>26</v>
      </c>
      <c r="W4649" s="8">
        <v>0.25</v>
      </c>
      <c r="X4649" s="8">
        <v>0.70000000000000018</v>
      </c>
      <c r="Y4649" s="8">
        <v>0.13000000000000078</v>
      </c>
      <c r="Z4649" s="8">
        <v>0.25</v>
      </c>
      <c r="AA4649">
        <v>0</v>
      </c>
      <c r="AF4649" t="s">
        <v>4503</v>
      </c>
      <c r="AG4649" t="s">
        <v>1910</v>
      </c>
      <c r="AH4649" t="s">
        <v>1911</v>
      </c>
      <c r="AI4649" t="s">
        <v>1915</v>
      </c>
      <c r="AJ4649" s="7">
        <v>43555</v>
      </c>
      <c r="AK4649" t="s">
        <v>5220</v>
      </c>
      <c r="AL4649" t="s">
        <v>1908</v>
      </c>
      <c r="AM4649" t="s">
        <v>4504</v>
      </c>
      <c r="AN4649" t="s">
        <v>5233</v>
      </c>
      <c r="AO4649" t="str">
        <f>TEXT(A4649,"yyyy-mm-dd")</f>
        <v>2018-11-30</v>
      </c>
    </row>
    <row r="4650" spans="1:41">
      <c r="A4650" s="6" t="s">
        <v>5219</v>
      </c>
      <c r="B4650">
        <v>2018</v>
      </c>
      <c r="C4650">
        <v>11</v>
      </c>
      <c r="E4650" t="s">
        <v>1907</v>
      </c>
      <c r="F4650" t="s">
        <v>1908</v>
      </c>
      <c r="G4650" t="s">
        <v>102</v>
      </c>
      <c r="H4650" t="s">
        <v>4379</v>
      </c>
      <c r="I4650">
        <v>2018</v>
      </c>
      <c r="J4650">
        <v>4</v>
      </c>
      <c r="K4650" s="6">
        <v>43465</v>
      </c>
      <c r="L4650">
        <v>1</v>
      </c>
      <c r="M4650">
        <v>0</v>
      </c>
      <c r="N4650" t="s">
        <v>169</v>
      </c>
      <c r="O4650" s="8">
        <v>8.09</v>
      </c>
      <c r="P4650" s="8">
        <v>8</v>
      </c>
      <c r="Q4650" s="8">
        <v>8</v>
      </c>
      <c r="R4650" s="8">
        <v>8.25</v>
      </c>
      <c r="S4650" s="8">
        <v>7.9</v>
      </c>
      <c r="T4650" s="8">
        <v>8.25</v>
      </c>
      <c r="U4650" s="8">
        <v>0.13</v>
      </c>
      <c r="V4650" s="9">
        <v>26</v>
      </c>
      <c r="W4650" s="8">
        <v>0.25</v>
      </c>
      <c r="X4650" s="8">
        <v>0.34999999999999964</v>
      </c>
      <c r="Y4650" s="8">
        <v>8.9999999999999858E-2</v>
      </c>
      <c r="Z4650" s="8">
        <v>0.25</v>
      </c>
      <c r="AA4650">
        <v>0</v>
      </c>
      <c r="AF4650" t="s">
        <v>4391</v>
      </c>
      <c r="AG4650" t="s">
        <v>1910</v>
      </c>
      <c r="AH4650" t="s">
        <v>1911</v>
      </c>
      <c r="AI4650" t="s">
        <v>1912</v>
      </c>
      <c r="AJ4650" s="7">
        <v>43465</v>
      </c>
      <c r="AK4650" t="s">
        <v>5220</v>
      </c>
      <c r="AL4650" t="s">
        <v>1908</v>
      </c>
      <c r="AM4650" t="s">
        <v>4381</v>
      </c>
      <c r="AN4650" t="s">
        <v>5232</v>
      </c>
      <c r="AO4650" t="str">
        <f>TEXT(A4650,"yyyy-mm-dd")</f>
        <v>2018-11-30</v>
      </c>
    </row>
    <row r="4651" spans="1:41">
      <c r="A4651" s="6" t="s">
        <v>5219</v>
      </c>
      <c r="B4651">
        <v>2018</v>
      </c>
      <c r="C4651">
        <v>11</v>
      </c>
      <c r="E4651" t="s">
        <v>100</v>
      </c>
      <c r="F4651" t="s">
        <v>101</v>
      </c>
      <c r="G4651" t="s">
        <v>83</v>
      </c>
      <c r="H4651" t="s">
        <v>4803</v>
      </c>
      <c r="I4651">
        <v>2020</v>
      </c>
      <c r="K4651" s="6">
        <v>44196</v>
      </c>
      <c r="L4651">
        <v>25</v>
      </c>
      <c r="N4651" t="s">
        <v>357</v>
      </c>
      <c r="O4651" s="8">
        <v>2.12</v>
      </c>
      <c r="P4651" s="8">
        <v>2.2000000000000002</v>
      </c>
      <c r="Q4651" s="8">
        <v>2</v>
      </c>
      <c r="R4651" s="8">
        <v>2.2999999999999998</v>
      </c>
      <c r="S4651" s="8">
        <v>0.5</v>
      </c>
      <c r="T4651" s="8">
        <v>3</v>
      </c>
      <c r="U4651" s="8">
        <v>0.46</v>
      </c>
      <c r="V4651" s="9">
        <v>25</v>
      </c>
      <c r="W4651" s="8">
        <v>0.29999999999999982</v>
      </c>
      <c r="X4651" s="8">
        <v>2.5</v>
      </c>
      <c r="Y4651" s="8">
        <v>-8.0000000000000071E-2</v>
      </c>
      <c r="Z4651" s="8">
        <v>-0.14999999999999991</v>
      </c>
      <c r="AA4651">
        <v>-0.10000000000000009</v>
      </c>
      <c r="AF4651" t="s">
        <v>10255</v>
      </c>
      <c r="AG4651" t="s">
        <v>9655</v>
      </c>
      <c r="AH4651" t="s">
        <v>9656</v>
      </c>
      <c r="AI4651" t="s">
        <v>9708</v>
      </c>
      <c r="AJ4651" s="7">
        <v>44196</v>
      </c>
      <c r="AK4651" t="s">
        <v>5220</v>
      </c>
      <c r="AL4651" t="s">
        <v>109</v>
      </c>
      <c r="AM4651" t="s">
        <v>4805</v>
      </c>
      <c r="AN4651" t="s">
        <v>10267</v>
      </c>
    </row>
    <row r="4652" spans="1:41">
      <c r="A4652" s="6" t="s">
        <v>5219</v>
      </c>
      <c r="B4652">
        <v>2018</v>
      </c>
      <c r="C4652">
        <v>11</v>
      </c>
      <c r="E4652" t="s">
        <v>100</v>
      </c>
      <c r="F4652" t="s">
        <v>101</v>
      </c>
      <c r="G4652" t="s">
        <v>102</v>
      </c>
      <c r="H4652" t="s">
        <v>4822</v>
      </c>
      <c r="I4652">
        <v>2019</v>
      </c>
      <c r="J4652">
        <v>4</v>
      </c>
      <c r="K4652" s="6">
        <v>43830</v>
      </c>
      <c r="L4652">
        <v>13</v>
      </c>
      <c r="M4652">
        <v>4</v>
      </c>
      <c r="N4652" t="s">
        <v>252</v>
      </c>
      <c r="O4652" s="8">
        <v>2.15</v>
      </c>
      <c r="P4652" s="8">
        <v>2.1</v>
      </c>
      <c r="Q4652" s="8">
        <v>1.8</v>
      </c>
      <c r="R4652" s="8">
        <v>2.5499999999999998</v>
      </c>
      <c r="S4652" s="8">
        <v>0.8</v>
      </c>
      <c r="T4652" s="8">
        <v>3.1</v>
      </c>
      <c r="U4652" s="8">
        <v>0.53</v>
      </c>
      <c r="V4652" s="9">
        <v>27</v>
      </c>
      <c r="W4652" s="8">
        <v>0.74999999999999978</v>
      </c>
      <c r="X4652" s="8">
        <v>2.2999999999999998</v>
      </c>
      <c r="Y4652" s="8">
        <v>4.9999999999999822E-2</v>
      </c>
      <c r="Z4652" s="8">
        <v>-0.19999999999999973</v>
      </c>
      <c r="AA4652">
        <v>0.36999999999999988</v>
      </c>
      <c r="AF4652" t="s">
        <v>4823</v>
      </c>
      <c r="AG4652" t="s">
        <v>106</v>
      </c>
      <c r="AH4652" t="s">
        <v>107</v>
      </c>
      <c r="AI4652" t="s">
        <v>502</v>
      </c>
      <c r="AJ4652" s="7">
        <v>43830</v>
      </c>
      <c r="AK4652" t="s">
        <v>5220</v>
      </c>
      <c r="AL4652" t="s">
        <v>109</v>
      </c>
      <c r="AM4652" t="s">
        <v>4824</v>
      </c>
      <c r="AN4652" t="s">
        <v>5231</v>
      </c>
      <c r="AO4652" t="str">
        <f>TEXT(A4652,"yyyy-mm-dd")</f>
        <v>2018-11-30</v>
      </c>
    </row>
    <row r="4653" spans="1:41">
      <c r="A4653" s="6" t="s">
        <v>5219</v>
      </c>
      <c r="B4653">
        <v>2018</v>
      </c>
      <c r="C4653">
        <v>11</v>
      </c>
      <c r="E4653" t="s">
        <v>100</v>
      </c>
      <c r="F4653" t="s">
        <v>101</v>
      </c>
      <c r="G4653" t="s">
        <v>83</v>
      </c>
      <c r="H4653" t="s">
        <v>4360</v>
      </c>
      <c r="I4653">
        <v>2019</v>
      </c>
      <c r="K4653" s="6">
        <v>43830</v>
      </c>
      <c r="L4653">
        <v>13</v>
      </c>
      <c r="N4653" t="s">
        <v>252</v>
      </c>
      <c r="O4653" s="8">
        <v>1.97</v>
      </c>
      <c r="P4653" s="8">
        <v>1.9</v>
      </c>
      <c r="Q4653" s="8">
        <v>1.8</v>
      </c>
      <c r="R4653" s="8">
        <v>2</v>
      </c>
      <c r="S4653" s="8">
        <v>1.5</v>
      </c>
      <c r="T4653" s="8">
        <v>3</v>
      </c>
      <c r="U4653" s="8">
        <v>0.32</v>
      </c>
      <c r="V4653" s="9">
        <v>29</v>
      </c>
      <c r="W4653" s="8">
        <v>0.19999999999999996</v>
      </c>
      <c r="X4653" s="8">
        <v>1.5</v>
      </c>
      <c r="Y4653" s="8">
        <v>7.0000000000000062E-2</v>
      </c>
      <c r="Z4653" s="8">
        <v>-0.30000000000000027</v>
      </c>
      <c r="AA4653">
        <v>-0.14999999999999991</v>
      </c>
      <c r="AF4653" t="s">
        <v>10216</v>
      </c>
      <c r="AG4653" t="s">
        <v>9655</v>
      </c>
      <c r="AH4653" t="s">
        <v>9656</v>
      </c>
      <c r="AI4653" t="s">
        <v>9669</v>
      </c>
      <c r="AJ4653" s="7">
        <v>43830</v>
      </c>
      <c r="AK4653" t="s">
        <v>5220</v>
      </c>
      <c r="AL4653" t="s">
        <v>109</v>
      </c>
      <c r="AM4653" t="s">
        <v>4362</v>
      </c>
      <c r="AN4653" t="s">
        <v>10240</v>
      </c>
    </row>
    <row r="4654" spans="1:41">
      <c r="A4654" s="6" t="s">
        <v>5219</v>
      </c>
      <c r="B4654">
        <v>2018</v>
      </c>
      <c r="C4654">
        <v>11</v>
      </c>
      <c r="E4654" t="s">
        <v>100</v>
      </c>
      <c r="F4654" t="s">
        <v>101</v>
      </c>
      <c r="G4654" t="s">
        <v>102</v>
      </c>
      <c r="H4654" t="s">
        <v>4716</v>
      </c>
      <c r="I4654">
        <v>2019</v>
      </c>
      <c r="J4654">
        <v>3</v>
      </c>
      <c r="K4654" s="6">
        <v>43738</v>
      </c>
      <c r="L4654">
        <v>10</v>
      </c>
      <c r="M4654">
        <v>3</v>
      </c>
      <c r="N4654" t="s">
        <v>164</v>
      </c>
      <c r="O4654" s="8">
        <v>2</v>
      </c>
      <c r="P4654" s="8">
        <v>1.9</v>
      </c>
      <c r="Q4654" s="8">
        <v>1.7</v>
      </c>
      <c r="R4654" s="8">
        <v>2.2000000000000002</v>
      </c>
      <c r="S4654" s="8">
        <v>1.3</v>
      </c>
      <c r="T4654" s="8">
        <v>3.2</v>
      </c>
      <c r="U4654" s="8">
        <v>0.43</v>
      </c>
      <c r="V4654" s="9">
        <v>27</v>
      </c>
      <c r="W4654" s="8">
        <v>0.50000000000000022</v>
      </c>
      <c r="X4654" s="8">
        <v>1.9000000000000001</v>
      </c>
      <c r="Y4654" s="8">
        <v>0.10000000000000009</v>
      </c>
      <c r="Z4654" s="8">
        <v>-0.35000000000000009</v>
      </c>
      <c r="AA4654">
        <v>0.10000000000000031</v>
      </c>
      <c r="AF4654" t="s">
        <v>4820</v>
      </c>
      <c r="AG4654" t="s">
        <v>106</v>
      </c>
      <c r="AH4654" t="s">
        <v>107</v>
      </c>
      <c r="AI4654" t="s">
        <v>497</v>
      </c>
      <c r="AJ4654" s="7">
        <v>43738</v>
      </c>
      <c r="AK4654" t="s">
        <v>5220</v>
      </c>
      <c r="AL4654" t="s">
        <v>109</v>
      </c>
      <c r="AM4654" t="s">
        <v>4718</v>
      </c>
      <c r="AN4654" t="s">
        <v>5230</v>
      </c>
      <c r="AO4654" t="str">
        <f>TEXT(A4654,"yyyy-mm-dd")</f>
        <v>2018-11-30</v>
      </c>
    </row>
    <row r="4655" spans="1:41">
      <c r="A4655" s="6" t="s">
        <v>5219</v>
      </c>
      <c r="B4655">
        <v>2018</v>
      </c>
      <c r="C4655">
        <v>11</v>
      </c>
      <c r="E4655" t="s">
        <v>100</v>
      </c>
      <c r="F4655" t="s">
        <v>101</v>
      </c>
      <c r="G4655" t="s">
        <v>102</v>
      </c>
      <c r="H4655" t="s">
        <v>4612</v>
      </c>
      <c r="I4655">
        <v>2019</v>
      </c>
      <c r="J4655">
        <v>2</v>
      </c>
      <c r="K4655" s="6">
        <v>43646</v>
      </c>
      <c r="L4655">
        <v>7</v>
      </c>
      <c r="M4655">
        <v>2</v>
      </c>
      <c r="N4655" t="s">
        <v>192</v>
      </c>
      <c r="O4655" s="8">
        <v>1.8</v>
      </c>
      <c r="P4655" s="8">
        <v>1.83</v>
      </c>
      <c r="Q4655" s="8">
        <v>1.5</v>
      </c>
      <c r="R4655" s="8">
        <v>2.0299999999999998</v>
      </c>
      <c r="S4655" s="8">
        <v>0.9</v>
      </c>
      <c r="T4655" s="8">
        <v>3.4</v>
      </c>
      <c r="U4655" s="8">
        <v>0.49</v>
      </c>
      <c r="V4655" s="9">
        <v>28</v>
      </c>
      <c r="W4655" s="8">
        <v>0.5299999999999998</v>
      </c>
      <c r="X4655" s="8">
        <v>2.5</v>
      </c>
      <c r="Y4655" s="8">
        <v>-3.0000000000000027E-2</v>
      </c>
      <c r="Z4655" s="8">
        <v>-0.27</v>
      </c>
      <c r="AA4655">
        <v>-2.000000000000024E-2</v>
      </c>
      <c r="AF4655" t="s">
        <v>4818</v>
      </c>
      <c r="AG4655" t="s">
        <v>106</v>
      </c>
      <c r="AH4655" t="s">
        <v>107</v>
      </c>
      <c r="AI4655" t="s">
        <v>427</v>
      </c>
      <c r="AJ4655" s="7">
        <v>43646</v>
      </c>
      <c r="AK4655" t="s">
        <v>5220</v>
      </c>
      <c r="AL4655" t="s">
        <v>109</v>
      </c>
      <c r="AM4655" t="s">
        <v>4614</v>
      </c>
      <c r="AN4655" t="s">
        <v>5229</v>
      </c>
      <c r="AO4655" t="str">
        <f>TEXT(A4655,"yyyy-mm-dd")</f>
        <v>2018-11-30</v>
      </c>
    </row>
    <row r="4656" spans="1:41">
      <c r="A4656" s="6" t="s">
        <v>5219</v>
      </c>
      <c r="B4656">
        <v>2018</v>
      </c>
      <c r="C4656">
        <v>11</v>
      </c>
      <c r="E4656" t="s">
        <v>100</v>
      </c>
      <c r="F4656" t="s">
        <v>101</v>
      </c>
      <c r="G4656" t="s">
        <v>102</v>
      </c>
      <c r="H4656" t="s">
        <v>4502</v>
      </c>
      <c r="I4656">
        <v>2019</v>
      </c>
      <c r="J4656">
        <v>1</v>
      </c>
      <c r="K4656" s="6">
        <v>43555</v>
      </c>
      <c r="L4656">
        <v>4</v>
      </c>
      <c r="M4656">
        <v>1</v>
      </c>
      <c r="N4656" t="s">
        <v>219</v>
      </c>
      <c r="O4656" s="8">
        <v>1.88</v>
      </c>
      <c r="P4656" s="8">
        <v>1.85</v>
      </c>
      <c r="Q4656" s="8">
        <v>1.48</v>
      </c>
      <c r="R4656" s="8">
        <v>2.2000000000000002</v>
      </c>
      <c r="S4656" s="8">
        <v>1</v>
      </c>
      <c r="T4656" s="8">
        <v>2.8</v>
      </c>
      <c r="U4656" s="8">
        <v>0.48</v>
      </c>
      <c r="V4656" s="9">
        <v>28</v>
      </c>
      <c r="W4656" s="8">
        <v>0.7200000000000002</v>
      </c>
      <c r="X4656" s="8">
        <v>1.7999999999999998</v>
      </c>
      <c r="Y4656" s="8">
        <v>2.9999999999999805E-2</v>
      </c>
      <c r="Z4656" s="8">
        <v>-0.14999999999999991</v>
      </c>
      <c r="AA4656">
        <v>0.17000000000000037</v>
      </c>
      <c r="AF4656" t="s">
        <v>4816</v>
      </c>
      <c r="AG4656" t="s">
        <v>106</v>
      </c>
      <c r="AH4656" t="s">
        <v>107</v>
      </c>
      <c r="AI4656" t="s">
        <v>340</v>
      </c>
      <c r="AJ4656" s="7">
        <v>43555</v>
      </c>
      <c r="AK4656" t="s">
        <v>5220</v>
      </c>
      <c r="AL4656" t="s">
        <v>109</v>
      </c>
      <c r="AM4656" t="s">
        <v>4504</v>
      </c>
      <c r="AN4656" t="s">
        <v>5228</v>
      </c>
      <c r="AO4656" t="str">
        <f>TEXT(A4656,"yyyy-mm-dd")</f>
        <v>2018-11-30</v>
      </c>
    </row>
    <row r="4657" spans="1:41">
      <c r="A4657" s="6" t="s">
        <v>5219</v>
      </c>
      <c r="B4657">
        <v>2018</v>
      </c>
      <c r="C4657">
        <v>11</v>
      </c>
      <c r="E4657" t="s">
        <v>100</v>
      </c>
      <c r="F4657" t="s">
        <v>101</v>
      </c>
      <c r="G4657" t="s">
        <v>102</v>
      </c>
      <c r="H4657" t="s">
        <v>4379</v>
      </c>
      <c r="I4657">
        <v>2018</v>
      </c>
      <c r="J4657">
        <v>4</v>
      </c>
      <c r="K4657" s="6">
        <v>43465</v>
      </c>
      <c r="L4657">
        <v>1</v>
      </c>
      <c r="M4657">
        <v>0</v>
      </c>
      <c r="N4657" t="s">
        <v>169</v>
      </c>
      <c r="O4657" s="8">
        <v>2.11</v>
      </c>
      <c r="P4657" s="8">
        <v>2.1</v>
      </c>
      <c r="Q4657" s="8">
        <v>1.9</v>
      </c>
      <c r="R4657" s="8">
        <v>2.2999999999999998</v>
      </c>
      <c r="S4657" s="8">
        <v>1.5</v>
      </c>
      <c r="T4657" s="8">
        <v>2.8</v>
      </c>
      <c r="U4657" s="8">
        <v>0.32</v>
      </c>
      <c r="V4657" s="9">
        <v>29</v>
      </c>
      <c r="W4657" s="8">
        <v>0.39999999999999991</v>
      </c>
      <c r="X4657" s="8">
        <v>1.2999999999999998</v>
      </c>
      <c r="Y4657" s="8">
        <v>9.9999999999997868E-3</v>
      </c>
      <c r="Z4657" s="8">
        <v>-4.9999999999999822E-2</v>
      </c>
      <c r="AA4657">
        <v>0.10000000000000009</v>
      </c>
      <c r="AF4657" t="s">
        <v>4380</v>
      </c>
      <c r="AG4657" t="s">
        <v>106</v>
      </c>
      <c r="AH4657" t="s">
        <v>107</v>
      </c>
      <c r="AI4657" t="s">
        <v>108</v>
      </c>
      <c r="AJ4657" s="7">
        <v>43465</v>
      </c>
      <c r="AK4657" t="s">
        <v>5220</v>
      </c>
      <c r="AL4657" t="s">
        <v>109</v>
      </c>
      <c r="AM4657" t="s">
        <v>4381</v>
      </c>
      <c r="AN4657" t="s">
        <v>5227</v>
      </c>
      <c r="AO4657" t="str">
        <f>TEXT(A4657,"yyyy-mm-dd")</f>
        <v>2018-11-30</v>
      </c>
    </row>
    <row r="4658" spans="1:41">
      <c r="A4658" s="6" t="s">
        <v>5219</v>
      </c>
      <c r="B4658">
        <v>2018</v>
      </c>
      <c r="C4658">
        <v>11</v>
      </c>
      <c r="E4658" t="s">
        <v>100</v>
      </c>
      <c r="F4658" t="s">
        <v>101</v>
      </c>
      <c r="G4658" t="s">
        <v>83</v>
      </c>
      <c r="H4658" t="s">
        <v>3889</v>
      </c>
      <c r="I4658">
        <v>2018</v>
      </c>
      <c r="K4658" s="6">
        <v>43465</v>
      </c>
      <c r="L4658">
        <v>1</v>
      </c>
      <c r="N4658" t="s">
        <v>169</v>
      </c>
      <c r="O4658" s="8">
        <v>2.13</v>
      </c>
      <c r="P4658" s="8">
        <v>2.1</v>
      </c>
      <c r="Q4658" s="8">
        <v>2.1</v>
      </c>
      <c r="R4658" s="8">
        <v>2.2000000000000002</v>
      </c>
      <c r="S4658" s="8">
        <v>1.9</v>
      </c>
      <c r="T4658" s="8">
        <v>2.31</v>
      </c>
      <c r="U4658" s="8">
        <v>0.11</v>
      </c>
      <c r="V4658" s="9">
        <v>29</v>
      </c>
      <c r="W4658" s="8">
        <v>0.10000000000000009</v>
      </c>
      <c r="X4658" s="8">
        <v>0.41000000000000014</v>
      </c>
      <c r="Y4658" s="8">
        <v>2.9999999999999805E-2</v>
      </c>
      <c r="Z4658" s="8">
        <v>0</v>
      </c>
      <c r="AA4658">
        <v>-0.10000000000000009</v>
      </c>
      <c r="AF4658" t="s">
        <v>10177</v>
      </c>
      <c r="AG4658" t="s">
        <v>9655</v>
      </c>
      <c r="AH4658" t="s">
        <v>9656</v>
      </c>
      <c r="AI4658" t="s">
        <v>9657</v>
      </c>
      <c r="AJ4658" s="7">
        <v>43465</v>
      </c>
      <c r="AK4658" t="s">
        <v>5220</v>
      </c>
      <c r="AL4658" t="s">
        <v>109</v>
      </c>
      <c r="AM4658" t="s">
        <v>3891</v>
      </c>
      <c r="AN4658" t="s">
        <v>10213</v>
      </c>
    </row>
    <row r="4659" spans="1:41">
      <c r="A4659" s="6" t="s">
        <v>5219</v>
      </c>
      <c r="B4659">
        <v>2018</v>
      </c>
      <c r="C4659">
        <v>11</v>
      </c>
      <c r="E4659" t="s">
        <v>2685</v>
      </c>
      <c r="F4659" t="s">
        <v>101</v>
      </c>
      <c r="G4659" t="s">
        <v>774</v>
      </c>
      <c r="H4659" t="s">
        <v>2686</v>
      </c>
      <c r="K4659" s="6"/>
      <c r="O4659" s="8">
        <v>2.4</v>
      </c>
      <c r="P4659" s="8">
        <v>2.2999999999999998</v>
      </c>
      <c r="Q4659" s="8">
        <v>2.2999999999999998</v>
      </c>
      <c r="R4659" s="8">
        <v>2.5</v>
      </c>
      <c r="S4659" s="8">
        <v>2</v>
      </c>
      <c r="T4659" s="8">
        <v>3.5</v>
      </c>
      <c r="U4659" s="8">
        <v>0.33</v>
      </c>
      <c r="V4659" s="9">
        <v>21</v>
      </c>
      <c r="W4659" s="8">
        <v>0.20000000000000018</v>
      </c>
      <c r="X4659" s="8">
        <v>1.5</v>
      </c>
      <c r="Y4659" s="8">
        <v>0.10000000000000009</v>
      </c>
      <c r="Z4659" s="8">
        <v>-0.10000000000000009</v>
      </c>
      <c r="AA4659">
        <v>0</v>
      </c>
      <c r="AF4659" t="s">
        <v>2687</v>
      </c>
      <c r="AG4659" t="s">
        <v>2688</v>
      </c>
      <c r="AH4659" t="s">
        <v>2689</v>
      </c>
      <c r="AI4659" t="s">
        <v>2690</v>
      </c>
      <c r="AJ4659" s="7"/>
      <c r="AK4659" t="s">
        <v>5220</v>
      </c>
      <c r="AL4659" t="s">
        <v>109</v>
      </c>
      <c r="AM4659" t="s">
        <v>2686</v>
      </c>
      <c r="AN4659" t="s">
        <v>5245</v>
      </c>
      <c r="AO4659" t="str">
        <f>TEXT(A4659,"yyyy-mm-dd")</f>
        <v>2018-11-30</v>
      </c>
    </row>
    <row r="4660" spans="1:41">
      <c r="A4660" s="6" t="s">
        <v>5219</v>
      </c>
      <c r="B4660">
        <v>2018</v>
      </c>
      <c r="C4660">
        <v>11</v>
      </c>
      <c r="E4660" t="s">
        <v>81</v>
      </c>
      <c r="F4660" t="s">
        <v>82</v>
      </c>
      <c r="G4660" t="s">
        <v>83</v>
      </c>
      <c r="H4660" t="s">
        <v>4803</v>
      </c>
      <c r="I4660">
        <v>2020</v>
      </c>
      <c r="K4660" s="6">
        <v>44196</v>
      </c>
      <c r="L4660">
        <v>25</v>
      </c>
      <c r="N4660" t="s">
        <v>357</v>
      </c>
      <c r="O4660" s="8">
        <v>3.7</v>
      </c>
      <c r="P4660" s="8">
        <v>3.5</v>
      </c>
      <c r="Q4660" s="8">
        <v>3.5</v>
      </c>
      <c r="R4660" s="8">
        <v>3.84</v>
      </c>
      <c r="S4660" s="8">
        <v>3</v>
      </c>
      <c r="T4660" s="8">
        <v>4.8</v>
      </c>
      <c r="U4660" s="8">
        <v>0.42</v>
      </c>
      <c r="V4660" s="9">
        <v>29</v>
      </c>
      <c r="W4660" s="8">
        <v>0.33999999999999986</v>
      </c>
      <c r="X4660" s="8">
        <v>1.7999999999999998</v>
      </c>
      <c r="Y4660" s="8">
        <v>0.20000000000000018</v>
      </c>
      <c r="Z4660" s="8">
        <v>0</v>
      </c>
      <c r="AA4660">
        <v>4.0000000000000036E-2</v>
      </c>
      <c r="AF4660" t="s">
        <v>4804</v>
      </c>
      <c r="AG4660" t="s">
        <v>87</v>
      </c>
      <c r="AH4660" t="s">
        <v>88</v>
      </c>
      <c r="AI4660" t="s">
        <v>359</v>
      </c>
      <c r="AJ4660" s="7">
        <v>44196</v>
      </c>
      <c r="AK4660" t="s">
        <v>5220</v>
      </c>
      <c r="AL4660" t="s">
        <v>91</v>
      </c>
      <c r="AM4660" t="s">
        <v>4805</v>
      </c>
      <c r="AN4660" t="s">
        <v>5223</v>
      </c>
      <c r="AO4660" t="str">
        <f>TEXT(A4660,"yyyy-mm-dd")</f>
        <v>2018-11-30</v>
      </c>
    </row>
    <row r="4661" spans="1:41">
      <c r="A4661" s="6" t="s">
        <v>5219</v>
      </c>
      <c r="B4661">
        <v>2018</v>
      </c>
      <c r="C4661">
        <v>11</v>
      </c>
      <c r="E4661" t="s">
        <v>392</v>
      </c>
      <c r="F4661" t="s">
        <v>82</v>
      </c>
      <c r="G4661" t="s">
        <v>83</v>
      </c>
      <c r="H4661" t="s">
        <v>4803</v>
      </c>
      <c r="I4661">
        <v>2020</v>
      </c>
      <c r="K4661" s="6">
        <v>44196</v>
      </c>
      <c r="L4661">
        <v>25</v>
      </c>
      <c r="N4661" t="s">
        <v>357</v>
      </c>
      <c r="O4661" s="8">
        <v>3.47</v>
      </c>
      <c r="P4661" s="8">
        <v>3.4</v>
      </c>
      <c r="Q4661" s="8">
        <v>3.29</v>
      </c>
      <c r="R4661" s="8">
        <v>3.65</v>
      </c>
      <c r="S4661" s="8">
        <v>3</v>
      </c>
      <c r="T4661" s="8">
        <v>4.04</v>
      </c>
      <c r="U4661" s="8">
        <v>0.3</v>
      </c>
      <c r="V4661" s="9">
        <v>27</v>
      </c>
      <c r="W4661" s="8">
        <v>0.35999999999999988</v>
      </c>
      <c r="X4661" s="8">
        <v>1.04</v>
      </c>
      <c r="Y4661" s="8">
        <v>7.0000000000000284E-2</v>
      </c>
      <c r="Z4661" s="8">
        <v>6.999999999999984E-2</v>
      </c>
      <c r="AA4661">
        <v>2.9999999999999805E-2</v>
      </c>
      <c r="AF4661" t="s">
        <v>4804</v>
      </c>
      <c r="AG4661" t="s">
        <v>87</v>
      </c>
      <c r="AH4661" t="s">
        <v>88</v>
      </c>
      <c r="AI4661" t="s">
        <v>359</v>
      </c>
      <c r="AJ4661" s="7">
        <v>44196</v>
      </c>
      <c r="AK4661" t="s">
        <v>5220</v>
      </c>
      <c r="AL4661" t="s">
        <v>393</v>
      </c>
      <c r="AM4661" t="s">
        <v>4805</v>
      </c>
      <c r="AN4661" t="s">
        <v>5226</v>
      </c>
      <c r="AO4661" t="str">
        <f>TEXT(A4661,"yyyy-mm-dd")</f>
        <v>2018-11-30</v>
      </c>
    </row>
    <row r="4662" spans="1:41">
      <c r="A4662" s="6" t="s">
        <v>5219</v>
      </c>
      <c r="B4662">
        <v>2018</v>
      </c>
      <c r="C4662">
        <v>11</v>
      </c>
      <c r="E4662" t="s">
        <v>81</v>
      </c>
      <c r="F4662" t="s">
        <v>82</v>
      </c>
      <c r="G4662" t="s">
        <v>83</v>
      </c>
      <c r="H4662" t="s">
        <v>4360</v>
      </c>
      <c r="I4662">
        <v>2019</v>
      </c>
      <c r="K4662" s="6">
        <v>43830</v>
      </c>
      <c r="L4662">
        <v>13</v>
      </c>
      <c r="N4662" t="s">
        <v>252</v>
      </c>
      <c r="O4662" s="8">
        <v>3.92</v>
      </c>
      <c r="P4662" s="8">
        <v>3.9</v>
      </c>
      <c r="Q4662" s="8">
        <v>3.69</v>
      </c>
      <c r="R4662" s="8">
        <v>4.09</v>
      </c>
      <c r="S4662" s="8">
        <v>3.2</v>
      </c>
      <c r="T4662" s="8">
        <v>4.72</v>
      </c>
      <c r="U4662" s="8">
        <v>0.31</v>
      </c>
      <c r="V4662" s="9">
        <v>31</v>
      </c>
      <c r="W4662" s="8">
        <v>0.39999999999999991</v>
      </c>
      <c r="X4662" s="8">
        <v>1.5199999999999996</v>
      </c>
      <c r="Y4662" s="8">
        <v>2.0000000000000018E-2</v>
      </c>
      <c r="Z4662" s="8">
        <v>0.18999999999999995</v>
      </c>
      <c r="AA4662">
        <v>0</v>
      </c>
      <c r="AF4662" t="s">
        <v>4361</v>
      </c>
      <c r="AG4662" t="s">
        <v>87</v>
      </c>
      <c r="AH4662" t="s">
        <v>88</v>
      </c>
      <c r="AI4662" t="s">
        <v>97</v>
      </c>
      <c r="AJ4662" s="7">
        <v>43830</v>
      </c>
      <c r="AK4662" t="s">
        <v>5220</v>
      </c>
      <c r="AL4662" t="s">
        <v>91</v>
      </c>
      <c r="AM4662" t="s">
        <v>4362</v>
      </c>
      <c r="AN4662" t="s">
        <v>5222</v>
      </c>
      <c r="AO4662" t="str">
        <f>TEXT(A4662,"yyyy-mm-dd")</f>
        <v>2018-11-30</v>
      </c>
    </row>
    <row r="4663" spans="1:41">
      <c r="A4663" s="6" t="s">
        <v>5219</v>
      </c>
      <c r="B4663">
        <v>2018</v>
      </c>
      <c r="C4663">
        <v>11</v>
      </c>
      <c r="E4663" t="s">
        <v>392</v>
      </c>
      <c r="F4663" t="s">
        <v>82</v>
      </c>
      <c r="G4663" t="s">
        <v>83</v>
      </c>
      <c r="H4663" t="s">
        <v>4360</v>
      </c>
      <c r="I4663">
        <v>2019</v>
      </c>
      <c r="K4663" s="6">
        <v>43830</v>
      </c>
      <c r="L4663">
        <v>13</v>
      </c>
      <c r="N4663" t="s">
        <v>252</v>
      </c>
      <c r="O4663" s="8">
        <v>3.53</v>
      </c>
      <c r="P4663" s="8">
        <v>3.5</v>
      </c>
      <c r="Q4663" s="8">
        <v>3.39</v>
      </c>
      <c r="R4663" s="8">
        <v>3.7</v>
      </c>
      <c r="S4663" s="8">
        <v>3.2</v>
      </c>
      <c r="T4663" s="8">
        <v>4.0999999999999996</v>
      </c>
      <c r="U4663" s="8">
        <v>0.22</v>
      </c>
      <c r="V4663" s="9">
        <v>29</v>
      </c>
      <c r="W4663" s="8">
        <v>0.31000000000000005</v>
      </c>
      <c r="X4663" s="8">
        <v>0.89999999999999947</v>
      </c>
      <c r="Y4663" s="8">
        <v>2.9999999999999805E-2</v>
      </c>
      <c r="Z4663" s="8">
        <v>4.9999999999999822E-2</v>
      </c>
      <c r="AA4663">
        <v>2.9999999999999805E-2</v>
      </c>
      <c r="AF4663" t="s">
        <v>4361</v>
      </c>
      <c r="AG4663" t="s">
        <v>87</v>
      </c>
      <c r="AH4663" t="s">
        <v>88</v>
      </c>
      <c r="AI4663" t="s">
        <v>97</v>
      </c>
      <c r="AJ4663" s="7">
        <v>43830</v>
      </c>
      <c r="AK4663" t="s">
        <v>5220</v>
      </c>
      <c r="AL4663" t="s">
        <v>393</v>
      </c>
      <c r="AM4663" t="s">
        <v>4362</v>
      </c>
      <c r="AN4663" t="s">
        <v>5225</v>
      </c>
      <c r="AO4663" t="str">
        <f>TEXT(A4663,"yyyy-mm-dd")</f>
        <v>2018-11-30</v>
      </c>
    </row>
    <row r="4664" spans="1:41">
      <c r="A4664" s="6" t="s">
        <v>5219</v>
      </c>
      <c r="B4664">
        <v>2018</v>
      </c>
      <c r="C4664">
        <v>11</v>
      </c>
      <c r="E4664" t="s">
        <v>81</v>
      </c>
      <c r="F4664" t="s">
        <v>82</v>
      </c>
      <c r="G4664" t="s">
        <v>83</v>
      </c>
      <c r="H4664" t="s">
        <v>3889</v>
      </c>
      <c r="I4664">
        <v>2018</v>
      </c>
      <c r="K4664" s="6">
        <v>43465</v>
      </c>
      <c r="L4664">
        <v>1</v>
      </c>
      <c r="N4664" t="s">
        <v>169</v>
      </c>
      <c r="O4664" s="8">
        <v>4.58</v>
      </c>
      <c r="P4664" s="8">
        <v>4.55</v>
      </c>
      <c r="Q4664" s="8">
        <v>4.5</v>
      </c>
      <c r="R4664" s="8">
        <v>4.68</v>
      </c>
      <c r="S4664" s="8">
        <v>4.4000000000000004</v>
      </c>
      <c r="T4664" s="8">
        <v>4.8499999999999996</v>
      </c>
      <c r="U4664" s="8">
        <v>0.13</v>
      </c>
      <c r="V4664" s="9">
        <v>31</v>
      </c>
      <c r="W4664" s="8">
        <v>0.17999999999999972</v>
      </c>
      <c r="X4664" s="8">
        <v>0.44999999999999929</v>
      </c>
      <c r="Y4664" s="8">
        <v>3.0000000000000249E-2</v>
      </c>
      <c r="Z4664" s="8">
        <v>-6.0000000000000497E-2</v>
      </c>
      <c r="AA4664">
        <v>-2.0000000000000462E-2</v>
      </c>
      <c r="AF4664" t="s">
        <v>3890</v>
      </c>
      <c r="AG4664" t="s">
        <v>87</v>
      </c>
      <c r="AH4664" t="s">
        <v>88</v>
      </c>
      <c r="AI4664" t="s">
        <v>89</v>
      </c>
      <c r="AJ4664" s="7">
        <v>43465</v>
      </c>
      <c r="AK4664" t="s">
        <v>5220</v>
      </c>
      <c r="AL4664" t="s">
        <v>91</v>
      </c>
      <c r="AM4664" t="s">
        <v>3891</v>
      </c>
      <c r="AN4664" t="s">
        <v>5221</v>
      </c>
      <c r="AO4664" t="str">
        <f>TEXT(A4664,"yyyy-mm-dd")</f>
        <v>2018-11-30</v>
      </c>
    </row>
    <row r="4665" spans="1:41">
      <c r="A4665" s="6" t="s">
        <v>5219</v>
      </c>
      <c r="B4665">
        <v>2018</v>
      </c>
      <c r="C4665">
        <v>11</v>
      </c>
      <c r="E4665" t="s">
        <v>392</v>
      </c>
      <c r="F4665" t="s">
        <v>82</v>
      </c>
      <c r="G4665" t="s">
        <v>83</v>
      </c>
      <c r="H4665" t="s">
        <v>3889</v>
      </c>
      <c r="I4665">
        <v>2018</v>
      </c>
      <c r="K4665" s="6">
        <v>43465</v>
      </c>
      <c r="L4665">
        <v>1</v>
      </c>
      <c r="N4665" t="s">
        <v>169</v>
      </c>
      <c r="O4665" s="8">
        <v>3.61</v>
      </c>
      <c r="P4665" s="8">
        <v>3.6</v>
      </c>
      <c r="Q4665" s="8">
        <v>3.57</v>
      </c>
      <c r="R4665" s="8">
        <v>3.69</v>
      </c>
      <c r="S4665" s="8">
        <v>3.3</v>
      </c>
      <c r="T4665" s="8">
        <v>4.05</v>
      </c>
      <c r="U4665" s="8">
        <v>0.13</v>
      </c>
      <c r="V4665" s="9">
        <v>29</v>
      </c>
      <c r="W4665" s="8">
        <v>0.12000000000000011</v>
      </c>
      <c r="X4665" s="8">
        <v>0.75</v>
      </c>
      <c r="Y4665" s="8">
        <v>9.9999999999997868E-3</v>
      </c>
      <c r="Z4665" s="8">
        <v>1.0000000000000231E-2</v>
      </c>
      <c r="AA4665">
        <v>0</v>
      </c>
      <c r="AF4665" t="s">
        <v>3890</v>
      </c>
      <c r="AG4665" t="s">
        <v>87</v>
      </c>
      <c r="AH4665" t="s">
        <v>88</v>
      </c>
      <c r="AI4665" t="s">
        <v>89</v>
      </c>
      <c r="AJ4665" s="7">
        <v>43465</v>
      </c>
      <c r="AK4665" t="s">
        <v>5220</v>
      </c>
      <c r="AL4665" t="s">
        <v>393</v>
      </c>
      <c r="AM4665" t="s">
        <v>3891</v>
      </c>
      <c r="AN4665" t="s">
        <v>5224</v>
      </c>
      <c r="AO4665" t="str">
        <f>TEXT(A4665,"yyyy-mm-dd")</f>
        <v>2018-11-30</v>
      </c>
    </row>
    <row r="4666" spans="1:41">
      <c r="A4666" s="6" t="s">
        <v>5219</v>
      </c>
      <c r="B4666">
        <v>2018</v>
      </c>
      <c r="C4666">
        <v>11</v>
      </c>
      <c r="E4666" t="s">
        <v>81</v>
      </c>
      <c r="F4666" t="s">
        <v>82</v>
      </c>
      <c r="G4666" t="s">
        <v>774</v>
      </c>
      <c r="H4666" t="s">
        <v>775</v>
      </c>
      <c r="K4666" s="6"/>
      <c r="O4666" s="8">
        <v>3.66</v>
      </c>
      <c r="P4666" s="8">
        <v>3.52</v>
      </c>
      <c r="Q4666" s="8">
        <v>3.5</v>
      </c>
      <c r="R4666" s="8">
        <v>3.79</v>
      </c>
      <c r="S4666" s="8">
        <v>3</v>
      </c>
      <c r="T4666" s="8">
        <v>4.8</v>
      </c>
      <c r="U4666" s="8">
        <v>0.37</v>
      </c>
      <c r="V4666" s="9">
        <v>30</v>
      </c>
      <c r="W4666" s="8">
        <v>0.29000000000000004</v>
      </c>
      <c r="X4666" s="8">
        <v>1.7999999999999998</v>
      </c>
      <c r="Y4666" s="8">
        <v>0.14000000000000012</v>
      </c>
      <c r="Z4666" s="8">
        <v>2.0000000000000018E-2</v>
      </c>
      <c r="AA4666">
        <v>8.0000000000000071E-2</v>
      </c>
      <c r="AF4666" t="s">
        <v>776</v>
      </c>
      <c r="AG4666" t="s">
        <v>777</v>
      </c>
      <c r="AH4666" t="s">
        <v>778</v>
      </c>
      <c r="AI4666" t="s">
        <v>779</v>
      </c>
      <c r="AJ4666" s="7"/>
      <c r="AK4666" t="s">
        <v>5220</v>
      </c>
      <c r="AL4666" t="s">
        <v>91</v>
      </c>
      <c r="AM4666" t="s">
        <v>775</v>
      </c>
      <c r="AN4666" t="s">
        <v>5241</v>
      </c>
      <c r="AO4666" t="str">
        <f>TEXT(A4666,"yyyy-mm-dd")</f>
        <v>2018-11-30</v>
      </c>
    </row>
    <row r="4667" spans="1:41">
      <c r="A4667" s="6" t="s">
        <v>5219</v>
      </c>
      <c r="B4667">
        <v>2018</v>
      </c>
      <c r="C4667">
        <v>11</v>
      </c>
      <c r="E4667" t="s">
        <v>81</v>
      </c>
      <c r="F4667" t="s">
        <v>82</v>
      </c>
      <c r="G4667" t="s">
        <v>774</v>
      </c>
      <c r="H4667" t="s">
        <v>1536</v>
      </c>
      <c r="K4667" s="6"/>
      <c r="O4667" s="8">
        <v>3.57</v>
      </c>
      <c r="P4667" s="8">
        <v>3.5</v>
      </c>
      <c r="Q4667" s="8">
        <v>3.48</v>
      </c>
      <c r="R4667" s="8">
        <v>3.73</v>
      </c>
      <c r="S4667" s="8">
        <v>3</v>
      </c>
      <c r="T4667" s="8">
        <v>4.5</v>
      </c>
      <c r="U4667" s="8">
        <v>0.32</v>
      </c>
      <c r="V4667" s="9">
        <v>28</v>
      </c>
      <c r="W4667" s="8">
        <v>0.25</v>
      </c>
      <c r="X4667" s="8">
        <v>1.5</v>
      </c>
      <c r="Y4667" s="8">
        <v>6.999999999999984E-2</v>
      </c>
      <c r="Z4667" s="8">
        <v>0</v>
      </c>
      <c r="AA4667">
        <v>6.0000000000000053E-2</v>
      </c>
      <c r="AF4667" t="s">
        <v>1537</v>
      </c>
      <c r="AG4667" t="s">
        <v>777</v>
      </c>
      <c r="AH4667" t="s">
        <v>778</v>
      </c>
      <c r="AI4667" t="s">
        <v>1538</v>
      </c>
      <c r="AJ4667" s="7"/>
      <c r="AK4667" t="s">
        <v>5220</v>
      </c>
      <c r="AL4667" t="s">
        <v>91</v>
      </c>
      <c r="AM4667" t="s">
        <v>1536</v>
      </c>
      <c r="AN4667" t="s">
        <v>5242</v>
      </c>
      <c r="AO4667" t="str">
        <f>TEXT(A4667,"yyyy-mm-dd")</f>
        <v>2018-11-30</v>
      </c>
    </row>
    <row r="4668" spans="1:41">
      <c r="A4668" s="6" t="s">
        <v>5219</v>
      </c>
      <c r="B4668">
        <v>2018</v>
      </c>
      <c r="C4668">
        <v>11</v>
      </c>
      <c r="E4668" t="s">
        <v>392</v>
      </c>
      <c r="F4668" t="s">
        <v>82</v>
      </c>
      <c r="G4668" t="s">
        <v>774</v>
      </c>
      <c r="H4668" t="s">
        <v>775</v>
      </c>
      <c r="K4668" s="6"/>
      <c r="O4668" s="8">
        <v>3.44</v>
      </c>
      <c r="P4668" s="8">
        <v>3.4</v>
      </c>
      <c r="Q4668" s="8">
        <v>3.2</v>
      </c>
      <c r="R4668" s="8">
        <v>3.53</v>
      </c>
      <c r="S4668" s="8">
        <v>3</v>
      </c>
      <c r="T4668" s="8">
        <v>4.0999999999999996</v>
      </c>
      <c r="U4668" s="8">
        <v>0.3</v>
      </c>
      <c r="V4668" s="9">
        <v>27</v>
      </c>
      <c r="W4668" s="8">
        <v>0.32999999999999963</v>
      </c>
      <c r="X4668" s="8">
        <v>1.0999999999999996</v>
      </c>
      <c r="Y4668" s="8">
        <v>4.0000000000000036E-2</v>
      </c>
      <c r="Z4668" s="8">
        <v>6.999999999999984E-2</v>
      </c>
      <c r="AA4668">
        <v>2.9999999999999805E-2</v>
      </c>
      <c r="AF4668" t="s">
        <v>776</v>
      </c>
      <c r="AG4668" t="s">
        <v>777</v>
      </c>
      <c r="AH4668" t="s">
        <v>778</v>
      </c>
      <c r="AI4668" t="s">
        <v>779</v>
      </c>
      <c r="AJ4668" s="7"/>
      <c r="AK4668" t="s">
        <v>5220</v>
      </c>
      <c r="AL4668" t="s">
        <v>393</v>
      </c>
      <c r="AM4668" t="s">
        <v>775</v>
      </c>
      <c r="AN4668" t="s">
        <v>5243</v>
      </c>
      <c r="AO4668" t="str">
        <f>TEXT(A4668,"yyyy-mm-dd")</f>
        <v>2018-11-30</v>
      </c>
    </row>
    <row r="4669" spans="1:41">
      <c r="A4669" s="6" t="s">
        <v>5219</v>
      </c>
      <c r="B4669">
        <v>2018</v>
      </c>
      <c r="C4669">
        <v>11</v>
      </c>
      <c r="E4669" t="s">
        <v>392</v>
      </c>
      <c r="F4669" t="s">
        <v>82</v>
      </c>
      <c r="G4669" t="s">
        <v>774</v>
      </c>
      <c r="H4669" t="s">
        <v>1536</v>
      </c>
      <c r="K4669" s="6"/>
      <c r="O4669" s="8">
        <v>3.37</v>
      </c>
      <c r="P4669" s="8">
        <v>3.36</v>
      </c>
      <c r="Q4669" s="8">
        <v>3.2</v>
      </c>
      <c r="R4669" s="8">
        <v>3.5</v>
      </c>
      <c r="S4669" s="8">
        <v>2.4700000000000002</v>
      </c>
      <c r="T4669" s="8">
        <v>4</v>
      </c>
      <c r="U4669" s="8">
        <v>0.34</v>
      </c>
      <c r="V4669" s="9">
        <v>25</v>
      </c>
      <c r="W4669" s="8">
        <v>0.29999999999999982</v>
      </c>
      <c r="X4669" s="8">
        <v>1.5299999999999998</v>
      </c>
      <c r="Y4669" s="8">
        <v>1.0000000000000231E-2</v>
      </c>
      <c r="Z4669" s="8">
        <v>6.0000000000000053E-2</v>
      </c>
      <c r="AA4669">
        <v>0</v>
      </c>
      <c r="AF4669" t="s">
        <v>1537</v>
      </c>
      <c r="AG4669" t="s">
        <v>777</v>
      </c>
      <c r="AH4669" t="s">
        <v>778</v>
      </c>
      <c r="AI4669" t="s">
        <v>1538</v>
      </c>
      <c r="AJ4669" s="7"/>
      <c r="AK4669" t="s">
        <v>5220</v>
      </c>
      <c r="AL4669" t="s">
        <v>393</v>
      </c>
      <c r="AM4669" t="s">
        <v>1536</v>
      </c>
      <c r="AN4669" t="s">
        <v>5244</v>
      </c>
      <c r="AO4669" t="str">
        <f>TEXT(A4669,"yyyy-mm-dd")</f>
        <v>2018-11-30</v>
      </c>
    </row>
    <row r="4670" spans="1:41">
      <c r="A4670" s="6" t="s">
        <v>5219</v>
      </c>
      <c r="B4670">
        <v>2018</v>
      </c>
      <c r="C4670">
        <v>11</v>
      </c>
      <c r="E4670" t="s">
        <v>112</v>
      </c>
      <c r="F4670" t="s">
        <v>113</v>
      </c>
      <c r="G4670" t="s">
        <v>83</v>
      </c>
      <c r="H4670" t="s">
        <v>4803</v>
      </c>
      <c r="I4670">
        <v>2020</v>
      </c>
      <c r="K4670" s="6">
        <v>44196</v>
      </c>
      <c r="L4670">
        <v>25</v>
      </c>
      <c r="N4670" t="s">
        <v>357</v>
      </c>
      <c r="O4670" s="8">
        <v>7.57</v>
      </c>
      <c r="P4670" s="8">
        <v>7.52</v>
      </c>
      <c r="Q4670" s="8">
        <v>7</v>
      </c>
      <c r="R4670" s="8">
        <v>7.92</v>
      </c>
      <c r="S4670" s="8">
        <v>6.27</v>
      </c>
      <c r="T4670" s="8">
        <v>9</v>
      </c>
      <c r="U4670" s="8">
        <v>0.76</v>
      </c>
      <c r="V4670" s="9">
        <v>20</v>
      </c>
      <c r="W4670" s="8">
        <v>0.91999999999999993</v>
      </c>
      <c r="X4670" s="8">
        <v>2.7300000000000004</v>
      </c>
      <c r="Y4670" s="8">
        <v>5.0000000000000711E-2</v>
      </c>
      <c r="Z4670" s="8">
        <v>0.53999999999999915</v>
      </c>
      <c r="AA4670">
        <v>8.9999999999999858E-2</v>
      </c>
      <c r="AF4670" t="s">
        <v>4844</v>
      </c>
      <c r="AG4670" t="s">
        <v>115</v>
      </c>
      <c r="AH4670" t="s">
        <v>116</v>
      </c>
      <c r="AI4670" t="s">
        <v>359</v>
      </c>
      <c r="AJ4670" s="7">
        <v>44196</v>
      </c>
      <c r="AK4670" t="s">
        <v>5220</v>
      </c>
      <c r="AL4670" t="s">
        <v>118</v>
      </c>
      <c r="AM4670" t="s">
        <v>4805</v>
      </c>
      <c r="AN4670" t="s">
        <v>5248</v>
      </c>
      <c r="AO4670" t="str">
        <f>TEXT(A4670,"yyyy-mm-dd")</f>
        <v>2018-11-30</v>
      </c>
    </row>
    <row r="4671" spans="1:41">
      <c r="A4671" s="6" t="s">
        <v>5219</v>
      </c>
      <c r="B4671">
        <v>2018</v>
      </c>
      <c r="C4671">
        <v>11</v>
      </c>
      <c r="E4671" t="s">
        <v>2881</v>
      </c>
      <c r="F4671" t="s">
        <v>113</v>
      </c>
      <c r="G4671" t="s">
        <v>83</v>
      </c>
      <c r="H4671" t="s">
        <v>4803</v>
      </c>
      <c r="I4671">
        <v>2020</v>
      </c>
      <c r="K4671" s="6">
        <v>44196</v>
      </c>
      <c r="L4671">
        <v>25</v>
      </c>
      <c r="N4671" t="s">
        <v>357</v>
      </c>
      <c r="O4671" s="8">
        <v>8.7200000000000006</v>
      </c>
      <c r="P4671" s="8">
        <v>8.9</v>
      </c>
      <c r="Q4671" s="8">
        <v>7.9</v>
      </c>
      <c r="R4671" s="8">
        <v>9.33</v>
      </c>
      <c r="S4671" s="8">
        <v>7.1</v>
      </c>
      <c r="T4671" s="8">
        <v>10.8</v>
      </c>
      <c r="U4671" s="8">
        <v>0.99</v>
      </c>
      <c r="V4671" s="9">
        <v>15</v>
      </c>
      <c r="W4671" s="8">
        <v>1.4299999999999997</v>
      </c>
      <c r="X4671" s="8">
        <v>3.7000000000000011</v>
      </c>
      <c r="Y4671" s="8">
        <v>-0.17999999999999972</v>
      </c>
      <c r="Z4671" s="8">
        <v>1.1000000000000005</v>
      </c>
      <c r="AA4671">
        <v>1.0599999999999996</v>
      </c>
      <c r="AF4671" t="s">
        <v>4849</v>
      </c>
      <c r="AG4671" t="s">
        <v>2883</v>
      </c>
      <c r="AH4671" t="s">
        <v>2884</v>
      </c>
      <c r="AI4671" t="s">
        <v>359</v>
      </c>
      <c r="AJ4671" s="7">
        <v>44196</v>
      </c>
      <c r="AK4671" t="s">
        <v>5220</v>
      </c>
      <c r="AL4671" t="s">
        <v>2885</v>
      </c>
      <c r="AM4671" t="s">
        <v>4805</v>
      </c>
      <c r="AN4671" t="s">
        <v>5251</v>
      </c>
      <c r="AO4671" t="str">
        <f>TEXT(A4671,"yyyy-mm-dd")</f>
        <v>2018-11-30</v>
      </c>
    </row>
    <row r="4672" spans="1:41">
      <c r="A4672" s="6" t="s">
        <v>5219</v>
      </c>
      <c r="B4672">
        <v>2018</v>
      </c>
      <c r="C4672">
        <v>11</v>
      </c>
      <c r="E4672" t="s">
        <v>112</v>
      </c>
      <c r="F4672" t="s">
        <v>113</v>
      </c>
      <c r="G4672" t="s">
        <v>83</v>
      </c>
      <c r="H4672" t="s">
        <v>4360</v>
      </c>
      <c r="I4672">
        <v>2019</v>
      </c>
      <c r="K4672" s="6">
        <v>43830</v>
      </c>
      <c r="L4672">
        <v>13</v>
      </c>
      <c r="N4672" t="s">
        <v>252</v>
      </c>
      <c r="O4672" s="8">
        <v>7.94</v>
      </c>
      <c r="P4672" s="8">
        <v>8</v>
      </c>
      <c r="Q4672" s="8">
        <v>7.56</v>
      </c>
      <c r="R4672" s="8">
        <v>8.1999999999999993</v>
      </c>
      <c r="S4672" s="8">
        <v>7.25</v>
      </c>
      <c r="T4672" s="8">
        <v>8.7100000000000009</v>
      </c>
      <c r="U4672" s="8">
        <v>0.41</v>
      </c>
      <c r="V4672" s="9">
        <v>26</v>
      </c>
      <c r="W4672" s="8">
        <v>0.63999999999999968</v>
      </c>
      <c r="X4672" s="8">
        <v>1.4600000000000009</v>
      </c>
      <c r="Y4672" s="8">
        <v>-5.9999999999999609E-2</v>
      </c>
      <c r="Z4672" s="8">
        <v>0.5</v>
      </c>
      <c r="AA4672">
        <v>0.10999999999999943</v>
      </c>
      <c r="AF4672" t="s">
        <v>4401</v>
      </c>
      <c r="AG4672" t="s">
        <v>115</v>
      </c>
      <c r="AH4672" t="s">
        <v>116</v>
      </c>
      <c r="AI4672" t="s">
        <v>230</v>
      </c>
      <c r="AJ4672" s="7">
        <v>43830</v>
      </c>
      <c r="AK4672" t="s">
        <v>5220</v>
      </c>
      <c r="AL4672" t="s">
        <v>118</v>
      </c>
      <c r="AM4672" t="s">
        <v>4362</v>
      </c>
      <c r="AN4672" t="s">
        <v>5247</v>
      </c>
      <c r="AO4672" t="str">
        <f>TEXT(A4672,"yyyy-mm-dd")</f>
        <v>2018-11-30</v>
      </c>
    </row>
    <row r="4673" spans="1:41">
      <c r="A4673" s="6" t="s">
        <v>5219</v>
      </c>
      <c r="B4673">
        <v>2018</v>
      </c>
      <c r="C4673">
        <v>11</v>
      </c>
      <c r="E4673" t="s">
        <v>2881</v>
      </c>
      <c r="F4673" t="s">
        <v>113</v>
      </c>
      <c r="G4673" t="s">
        <v>83</v>
      </c>
      <c r="H4673" t="s">
        <v>4360</v>
      </c>
      <c r="I4673">
        <v>2019</v>
      </c>
      <c r="K4673" s="6">
        <v>43830</v>
      </c>
      <c r="L4673">
        <v>13</v>
      </c>
      <c r="N4673" t="s">
        <v>252</v>
      </c>
      <c r="O4673" s="8">
        <v>8.86</v>
      </c>
      <c r="P4673" s="8">
        <v>8.9</v>
      </c>
      <c r="Q4673" s="8">
        <v>8.3800000000000008</v>
      </c>
      <c r="R4673" s="8">
        <v>9.3000000000000007</v>
      </c>
      <c r="S4673" s="8">
        <v>8</v>
      </c>
      <c r="T4673" s="8">
        <v>10</v>
      </c>
      <c r="U4673" s="8">
        <v>0.6</v>
      </c>
      <c r="V4673" s="9">
        <v>19</v>
      </c>
      <c r="W4673" s="8">
        <v>0.91999999999999993</v>
      </c>
      <c r="X4673" s="8">
        <v>2</v>
      </c>
      <c r="Y4673" s="8">
        <v>-4.0000000000000924E-2</v>
      </c>
      <c r="Z4673" s="8">
        <v>0.90000000000000036</v>
      </c>
      <c r="AA4673">
        <v>0.65000000000000036</v>
      </c>
      <c r="AF4673" t="s">
        <v>4406</v>
      </c>
      <c r="AG4673" t="s">
        <v>2883</v>
      </c>
      <c r="AH4673" t="s">
        <v>2884</v>
      </c>
      <c r="AI4673" t="s">
        <v>230</v>
      </c>
      <c r="AJ4673" s="7">
        <v>43830</v>
      </c>
      <c r="AK4673" t="s">
        <v>5220</v>
      </c>
      <c r="AL4673" t="s">
        <v>2885</v>
      </c>
      <c r="AM4673" t="s">
        <v>4362</v>
      </c>
      <c r="AN4673" t="s">
        <v>5250</v>
      </c>
      <c r="AO4673" t="str">
        <f>TEXT(A4673,"yyyy-mm-dd")</f>
        <v>2018-11-30</v>
      </c>
    </row>
    <row r="4674" spans="1:41">
      <c r="A4674" s="6" t="s">
        <v>5219</v>
      </c>
      <c r="B4674">
        <v>2018</v>
      </c>
      <c r="C4674">
        <v>11</v>
      </c>
      <c r="E4674" t="s">
        <v>112</v>
      </c>
      <c r="F4674" t="s">
        <v>113</v>
      </c>
      <c r="G4674" t="s">
        <v>83</v>
      </c>
      <c r="H4674" t="s">
        <v>3889</v>
      </c>
      <c r="I4674">
        <v>2018</v>
      </c>
      <c r="K4674" s="6">
        <v>43465</v>
      </c>
      <c r="L4674">
        <v>1</v>
      </c>
      <c r="N4674" t="s">
        <v>169</v>
      </c>
      <c r="O4674" s="8">
        <v>8.02</v>
      </c>
      <c r="P4674" s="8">
        <v>8</v>
      </c>
      <c r="Q4674" s="8">
        <v>7.96</v>
      </c>
      <c r="R4674" s="8">
        <v>8.14</v>
      </c>
      <c r="S4674" s="8">
        <v>7.6</v>
      </c>
      <c r="T4674" s="8">
        <v>8.27</v>
      </c>
      <c r="U4674" s="8">
        <v>0.18</v>
      </c>
      <c r="V4674" s="9">
        <v>26</v>
      </c>
      <c r="W4674" s="8">
        <v>0.1800000000000006</v>
      </c>
      <c r="X4674" s="8">
        <v>0.66999999999999993</v>
      </c>
      <c r="Y4674" s="8">
        <v>1.9999999999999574E-2</v>
      </c>
      <c r="Z4674" s="8">
        <v>0.17999999999999972</v>
      </c>
      <c r="AA4674">
        <v>-6.9999999999999396E-2</v>
      </c>
      <c r="AF4674" t="s">
        <v>3929</v>
      </c>
      <c r="AG4674" t="s">
        <v>115</v>
      </c>
      <c r="AH4674" t="s">
        <v>116</v>
      </c>
      <c r="AI4674" t="s">
        <v>117</v>
      </c>
      <c r="AJ4674" s="7">
        <v>43465</v>
      </c>
      <c r="AK4674" t="s">
        <v>5220</v>
      </c>
      <c r="AL4674" t="s">
        <v>118</v>
      </c>
      <c r="AM4674" t="s">
        <v>3891</v>
      </c>
      <c r="AN4674" t="s">
        <v>5246</v>
      </c>
      <c r="AO4674" t="str">
        <f>TEXT(A4674,"yyyy-mm-dd")</f>
        <v>2018-11-30</v>
      </c>
    </row>
    <row r="4675" spans="1:41">
      <c r="A4675" s="6" t="s">
        <v>5219</v>
      </c>
      <c r="B4675">
        <v>2018</v>
      </c>
      <c r="C4675">
        <v>11</v>
      </c>
      <c r="E4675" t="s">
        <v>2881</v>
      </c>
      <c r="F4675" t="s">
        <v>113</v>
      </c>
      <c r="G4675" t="s">
        <v>83</v>
      </c>
      <c r="H4675" t="s">
        <v>3889</v>
      </c>
      <c r="I4675">
        <v>2018</v>
      </c>
      <c r="K4675" s="6">
        <v>43465</v>
      </c>
      <c r="L4675">
        <v>1</v>
      </c>
      <c r="N4675" t="s">
        <v>169</v>
      </c>
      <c r="O4675" s="8">
        <v>8.85</v>
      </c>
      <c r="P4675" s="8">
        <v>9</v>
      </c>
      <c r="Q4675" s="8">
        <v>8.6999999999999993</v>
      </c>
      <c r="R4675" s="8">
        <v>9.15</v>
      </c>
      <c r="S4675" s="8">
        <v>8.1</v>
      </c>
      <c r="T4675" s="8">
        <v>9.1999999999999993</v>
      </c>
      <c r="U4675" s="8">
        <v>0.38</v>
      </c>
      <c r="V4675" s="9">
        <v>19</v>
      </c>
      <c r="W4675" s="8">
        <v>0.45000000000000107</v>
      </c>
      <c r="X4675" s="8">
        <v>1.0999999999999996</v>
      </c>
      <c r="Y4675" s="8">
        <v>-0.15000000000000036</v>
      </c>
      <c r="Z4675" s="8">
        <v>0.80000000000000071</v>
      </c>
      <c r="AA4675">
        <v>0.27000000000000135</v>
      </c>
      <c r="AF4675" t="s">
        <v>3934</v>
      </c>
      <c r="AG4675" t="s">
        <v>2883</v>
      </c>
      <c r="AH4675" t="s">
        <v>2884</v>
      </c>
      <c r="AI4675" t="s">
        <v>117</v>
      </c>
      <c r="AJ4675" s="7">
        <v>43465</v>
      </c>
      <c r="AK4675" t="s">
        <v>5220</v>
      </c>
      <c r="AL4675" t="s">
        <v>2885</v>
      </c>
      <c r="AM4675" t="s">
        <v>3891</v>
      </c>
      <c r="AN4675" t="s">
        <v>5249</v>
      </c>
      <c r="AO4675" t="str">
        <f>TEXT(A4675,"yyyy-mm-dd")</f>
        <v>2018-11-30</v>
      </c>
    </row>
    <row r="4676" spans="1:41">
      <c r="A4676" s="6" t="s">
        <v>5252</v>
      </c>
      <c r="B4676">
        <v>2018</v>
      </c>
      <c r="C4676">
        <v>12</v>
      </c>
      <c r="E4676" t="s">
        <v>1907</v>
      </c>
      <c r="F4676" t="s">
        <v>1908</v>
      </c>
      <c r="G4676" t="s">
        <v>102</v>
      </c>
      <c r="H4676" t="s">
        <v>5204</v>
      </c>
      <c r="I4676">
        <v>2020</v>
      </c>
      <c r="J4676">
        <v>4</v>
      </c>
      <c r="K4676" s="6">
        <v>44196</v>
      </c>
      <c r="L4676">
        <v>24</v>
      </c>
      <c r="M4676">
        <v>8</v>
      </c>
      <c r="N4676" t="s">
        <v>368</v>
      </c>
      <c r="O4676" s="8">
        <v>7.75</v>
      </c>
      <c r="P4676" s="8">
        <v>7.73</v>
      </c>
      <c r="Q4676" s="8">
        <v>7.25</v>
      </c>
      <c r="R4676" s="8">
        <v>8.44</v>
      </c>
      <c r="S4676" s="8">
        <v>6.5</v>
      </c>
      <c r="T4676" s="8">
        <v>9.25</v>
      </c>
      <c r="U4676" s="8">
        <v>0.76</v>
      </c>
      <c r="V4676" s="9">
        <v>22</v>
      </c>
      <c r="W4676" s="8">
        <v>1.1899999999999995</v>
      </c>
      <c r="X4676" s="8">
        <v>2.75</v>
      </c>
      <c r="Y4676" s="8">
        <v>1.9999999999999574E-2</v>
      </c>
      <c r="Z4676" s="8">
        <v>0.23000000000000043</v>
      </c>
      <c r="AA4676">
        <v>0.42999999999999972</v>
      </c>
      <c r="AF4676" t="s">
        <v>5205</v>
      </c>
      <c r="AG4676" t="s">
        <v>1910</v>
      </c>
      <c r="AH4676" t="s">
        <v>1911</v>
      </c>
      <c r="AI4676" t="s">
        <v>1971</v>
      </c>
      <c r="AJ4676" s="7">
        <v>44196</v>
      </c>
      <c r="AK4676" t="s">
        <v>5253</v>
      </c>
      <c r="AL4676" t="s">
        <v>1908</v>
      </c>
      <c r="AM4676" t="s">
        <v>5206</v>
      </c>
      <c r="AN4676" t="s">
        <v>5286</v>
      </c>
      <c r="AO4676" t="str">
        <f>TEXT(A4676,"yyyy-mm-dd")</f>
        <v>2018-12-31</v>
      </c>
    </row>
    <row r="4677" spans="1:41">
      <c r="A4677" s="6" t="s">
        <v>5252</v>
      </c>
      <c r="B4677">
        <v>2018</v>
      </c>
      <c r="C4677">
        <v>12</v>
      </c>
      <c r="E4677" t="s">
        <v>1907</v>
      </c>
      <c r="F4677" t="s">
        <v>1908</v>
      </c>
      <c r="G4677" t="s">
        <v>102</v>
      </c>
      <c r="H4677" t="s">
        <v>5063</v>
      </c>
      <c r="I4677">
        <v>2020</v>
      </c>
      <c r="J4677">
        <v>3</v>
      </c>
      <c r="K4677" s="6">
        <v>44104</v>
      </c>
      <c r="L4677">
        <v>21</v>
      </c>
      <c r="M4677">
        <v>7</v>
      </c>
      <c r="N4677" t="s">
        <v>176</v>
      </c>
      <c r="O4677" s="8">
        <v>7.93</v>
      </c>
      <c r="P4677" s="8">
        <v>7.95</v>
      </c>
      <c r="Q4677" s="8">
        <v>7.5</v>
      </c>
      <c r="R4677" s="8">
        <v>8.5</v>
      </c>
      <c r="S4677" s="8">
        <v>6.5</v>
      </c>
      <c r="T4677" s="8">
        <v>9.25</v>
      </c>
      <c r="U4677" s="8">
        <v>0.72</v>
      </c>
      <c r="V4677" s="9">
        <v>20</v>
      </c>
      <c r="W4677" s="8">
        <v>1</v>
      </c>
      <c r="X4677" s="8">
        <v>2.75</v>
      </c>
      <c r="Y4677" s="8">
        <v>-2.0000000000000462E-2</v>
      </c>
      <c r="Z4677" s="8">
        <v>0.45000000000000018</v>
      </c>
      <c r="AA4677">
        <v>0.20000000000000018</v>
      </c>
      <c r="AF4677" t="s">
        <v>5064</v>
      </c>
      <c r="AG4677" t="s">
        <v>1910</v>
      </c>
      <c r="AH4677" t="s">
        <v>1911</v>
      </c>
      <c r="AI4677" t="s">
        <v>1944</v>
      </c>
      <c r="AJ4677" s="7">
        <v>44104</v>
      </c>
      <c r="AK4677" t="s">
        <v>5253</v>
      </c>
      <c r="AL4677" t="s">
        <v>1908</v>
      </c>
      <c r="AM4677" t="s">
        <v>5066</v>
      </c>
      <c r="AN4677" t="s">
        <v>5285</v>
      </c>
      <c r="AO4677" t="str">
        <f>TEXT(A4677,"yyyy-mm-dd")</f>
        <v>2018-12-31</v>
      </c>
    </row>
    <row r="4678" spans="1:41">
      <c r="A4678" s="6" t="s">
        <v>5252</v>
      </c>
      <c r="B4678">
        <v>2018</v>
      </c>
      <c r="C4678">
        <v>12</v>
      </c>
      <c r="E4678" t="s">
        <v>1907</v>
      </c>
      <c r="F4678" t="s">
        <v>1908</v>
      </c>
      <c r="G4678" t="s">
        <v>102</v>
      </c>
      <c r="H4678" t="s">
        <v>4988</v>
      </c>
      <c r="I4678">
        <v>2020</v>
      </c>
      <c r="J4678">
        <v>2</v>
      </c>
      <c r="K4678" s="6">
        <v>44012</v>
      </c>
      <c r="L4678">
        <v>18</v>
      </c>
      <c r="M4678">
        <v>6</v>
      </c>
      <c r="N4678" t="s">
        <v>206</v>
      </c>
      <c r="O4678" s="8">
        <v>8.0500000000000007</v>
      </c>
      <c r="P4678" s="8">
        <v>8</v>
      </c>
      <c r="Q4678" s="8">
        <v>7.69</v>
      </c>
      <c r="R4678" s="8">
        <v>8.5</v>
      </c>
      <c r="S4678" s="8">
        <v>7</v>
      </c>
      <c r="T4678" s="8">
        <v>9</v>
      </c>
      <c r="U4678" s="8">
        <v>0.55000000000000004</v>
      </c>
      <c r="V4678" s="9">
        <v>20</v>
      </c>
      <c r="W4678" s="8">
        <v>0.80999999999999961</v>
      </c>
      <c r="X4678" s="8">
        <v>2</v>
      </c>
      <c r="Y4678" s="8">
        <v>5.0000000000000711E-2</v>
      </c>
      <c r="Z4678" s="8">
        <v>0.25</v>
      </c>
      <c r="AA4678">
        <v>5.9999999999999609E-2</v>
      </c>
      <c r="AF4678" t="s">
        <v>4989</v>
      </c>
      <c r="AG4678" t="s">
        <v>1910</v>
      </c>
      <c r="AH4678" t="s">
        <v>1911</v>
      </c>
      <c r="AI4678" t="s">
        <v>1939</v>
      </c>
      <c r="AJ4678" s="7">
        <v>44012</v>
      </c>
      <c r="AK4678" t="s">
        <v>5253</v>
      </c>
      <c r="AL4678" t="s">
        <v>1908</v>
      </c>
      <c r="AM4678" t="s">
        <v>4990</v>
      </c>
      <c r="AN4678" t="s">
        <v>5284</v>
      </c>
      <c r="AO4678" t="str">
        <f>TEXT(A4678,"yyyy-mm-dd")</f>
        <v>2018-12-31</v>
      </c>
    </row>
    <row r="4679" spans="1:41">
      <c r="A4679" s="6" t="s">
        <v>5252</v>
      </c>
      <c r="B4679">
        <v>2018</v>
      </c>
      <c r="C4679">
        <v>12</v>
      </c>
      <c r="E4679" t="s">
        <v>1907</v>
      </c>
      <c r="F4679" t="s">
        <v>1908</v>
      </c>
      <c r="G4679" t="s">
        <v>102</v>
      </c>
      <c r="H4679" t="s">
        <v>4949</v>
      </c>
      <c r="I4679">
        <v>2020</v>
      </c>
      <c r="J4679">
        <v>1</v>
      </c>
      <c r="K4679" s="6">
        <v>43921</v>
      </c>
      <c r="L4679">
        <v>15</v>
      </c>
      <c r="M4679">
        <v>5</v>
      </c>
      <c r="N4679" t="s">
        <v>236</v>
      </c>
      <c r="O4679" s="8">
        <v>8.15</v>
      </c>
      <c r="P4679" s="8">
        <v>8.25</v>
      </c>
      <c r="Q4679" s="8">
        <v>7.75</v>
      </c>
      <c r="R4679" s="8">
        <v>8.5</v>
      </c>
      <c r="S4679" s="8">
        <v>7.25</v>
      </c>
      <c r="T4679" s="8">
        <v>8.75</v>
      </c>
      <c r="U4679" s="8">
        <v>0.45</v>
      </c>
      <c r="V4679" s="9">
        <v>21</v>
      </c>
      <c r="W4679" s="8">
        <v>0.75</v>
      </c>
      <c r="X4679" s="8">
        <v>1.5</v>
      </c>
      <c r="Y4679" s="8">
        <v>-9.9999999999999645E-2</v>
      </c>
      <c r="Z4679" s="8">
        <v>0.25</v>
      </c>
      <c r="AA4679">
        <v>-0.25</v>
      </c>
      <c r="AF4679" t="s">
        <v>4950</v>
      </c>
      <c r="AG4679" t="s">
        <v>1910</v>
      </c>
      <c r="AH4679" t="s">
        <v>1911</v>
      </c>
      <c r="AI4679" t="s">
        <v>1934</v>
      </c>
      <c r="AJ4679" s="7">
        <v>43921</v>
      </c>
      <c r="AK4679" t="s">
        <v>5253</v>
      </c>
      <c r="AL4679" t="s">
        <v>1908</v>
      </c>
      <c r="AM4679" t="s">
        <v>4951</v>
      </c>
      <c r="AN4679" t="s">
        <v>5283</v>
      </c>
      <c r="AO4679" t="str">
        <f>TEXT(A4679,"yyyy-mm-dd")</f>
        <v>2018-12-31</v>
      </c>
    </row>
    <row r="4680" spans="1:41">
      <c r="A4680" s="6" t="s">
        <v>5252</v>
      </c>
      <c r="B4680">
        <v>2018</v>
      </c>
      <c r="C4680">
        <v>12</v>
      </c>
      <c r="E4680" t="s">
        <v>1907</v>
      </c>
      <c r="F4680" t="s">
        <v>1908</v>
      </c>
      <c r="G4680" t="s">
        <v>102</v>
      </c>
      <c r="H4680" t="s">
        <v>4822</v>
      </c>
      <c r="I4680">
        <v>2019</v>
      </c>
      <c r="J4680">
        <v>4</v>
      </c>
      <c r="K4680" s="6">
        <v>43830</v>
      </c>
      <c r="L4680">
        <v>12</v>
      </c>
      <c r="M4680">
        <v>4</v>
      </c>
      <c r="N4680" t="s">
        <v>261</v>
      </c>
      <c r="O4680" s="8">
        <v>8.2200000000000006</v>
      </c>
      <c r="P4680" s="8">
        <v>8.25</v>
      </c>
      <c r="Q4680" s="8">
        <v>8</v>
      </c>
      <c r="R4680" s="8">
        <v>8.5</v>
      </c>
      <c r="S4680" s="8">
        <v>7.25</v>
      </c>
      <c r="T4680" s="8">
        <v>8.75</v>
      </c>
      <c r="U4680" s="8">
        <v>0.34</v>
      </c>
      <c r="V4680" s="9">
        <v>27</v>
      </c>
      <c r="W4680" s="8">
        <v>0.5</v>
      </c>
      <c r="X4680" s="8">
        <v>1.5</v>
      </c>
      <c r="Y4680" s="8">
        <v>-2.9999999999999361E-2</v>
      </c>
      <c r="Z4680" s="8">
        <v>0.25</v>
      </c>
      <c r="AA4680">
        <v>-0.12999999999999989</v>
      </c>
      <c r="AF4680" t="s">
        <v>4834</v>
      </c>
      <c r="AG4680" t="s">
        <v>1910</v>
      </c>
      <c r="AH4680" t="s">
        <v>1911</v>
      </c>
      <c r="AI4680" t="s">
        <v>1929</v>
      </c>
      <c r="AJ4680" s="7">
        <v>43830</v>
      </c>
      <c r="AK4680" t="s">
        <v>5253</v>
      </c>
      <c r="AL4680" t="s">
        <v>1908</v>
      </c>
      <c r="AM4680" t="s">
        <v>4824</v>
      </c>
      <c r="AN4680" t="s">
        <v>5282</v>
      </c>
      <c r="AO4680" t="str">
        <f>TEXT(A4680,"yyyy-mm-dd")</f>
        <v>2018-12-31</v>
      </c>
    </row>
    <row r="4681" spans="1:41">
      <c r="A4681" s="6" t="s">
        <v>5252</v>
      </c>
      <c r="B4681">
        <v>2018</v>
      </c>
      <c r="C4681">
        <v>12</v>
      </c>
      <c r="E4681" t="s">
        <v>1907</v>
      </c>
      <c r="F4681" t="s">
        <v>1908</v>
      </c>
      <c r="G4681" t="s">
        <v>102</v>
      </c>
      <c r="H4681" t="s">
        <v>4716</v>
      </c>
      <c r="I4681">
        <v>2019</v>
      </c>
      <c r="J4681">
        <v>3</v>
      </c>
      <c r="K4681" s="6">
        <v>43738</v>
      </c>
      <c r="L4681">
        <v>9</v>
      </c>
      <c r="M4681">
        <v>3</v>
      </c>
      <c r="N4681" t="s">
        <v>173</v>
      </c>
      <c r="O4681" s="8">
        <v>8.27</v>
      </c>
      <c r="P4681" s="8">
        <v>8.25</v>
      </c>
      <c r="Q4681" s="8">
        <v>8</v>
      </c>
      <c r="R4681" s="8">
        <v>8.5</v>
      </c>
      <c r="S4681" s="8">
        <v>7.75</v>
      </c>
      <c r="T4681" s="8">
        <v>8.75</v>
      </c>
      <c r="U4681" s="8">
        <v>0.27</v>
      </c>
      <c r="V4681" s="9">
        <v>27</v>
      </c>
      <c r="W4681" s="8">
        <v>0.5</v>
      </c>
      <c r="X4681" s="8">
        <v>1</v>
      </c>
      <c r="Y4681" s="8">
        <v>1.9999999999999574E-2</v>
      </c>
      <c r="Z4681" s="8">
        <v>0.25</v>
      </c>
      <c r="AA4681">
        <v>0.25</v>
      </c>
      <c r="AF4681" t="s">
        <v>4717</v>
      </c>
      <c r="AG4681" t="s">
        <v>1910</v>
      </c>
      <c r="AH4681" t="s">
        <v>1911</v>
      </c>
      <c r="AI4681" t="s">
        <v>1924</v>
      </c>
      <c r="AJ4681" s="7">
        <v>43738</v>
      </c>
      <c r="AK4681" t="s">
        <v>5253</v>
      </c>
      <c r="AL4681" t="s">
        <v>1908</v>
      </c>
      <c r="AM4681" t="s">
        <v>4718</v>
      </c>
      <c r="AN4681" t="s">
        <v>5281</v>
      </c>
      <c r="AO4681" t="str">
        <f>TEXT(A4681,"yyyy-mm-dd")</f>
        <v>2018-12-31</v>
      </c>
    </row>
    <row r="4682" spans="1:41">
      <c r="A4682" s="6" t="s">
        <v>5252</v>
      </c>
      <c r="B4682">
        <v>2018</v>
      </c>
      <c r="C4682">
        <v>12</v>
      </c>
      <c r="E4682" t="s">
        <v>1907</v>
      </c>
      <c r="F4682" t="s">
        <v>1908</v>
      </c>
      <c r="G4682" t="s">
        <v>102</v>
      </c>
      <c r="H4682" t="s">
        <v>4612</v>
      </c>
      <c r="I4682">
        <v>2019</v>
      </c>
      <c r="J4682">
        <v>2</v>
      </c>
      <c r="K4682" s="6">
        <v>43646</v>
      </c>
      <c r="L4682">
        <v>6</v>
      </c>
      <c r="M4682">
        <v>2</v>
      </c>
      <c r="N4682" t="s">
        <v>203</v>
      </c>
      <c r="O4682" s="8">
        <v>8.2799999999999994</v>
      </c>
      <c r="P4682" s="8">
        <v>8.25</v>
      </c>
      <c r="Q4682" s="8">
        <v>8.08</v>
      </c>
      <c r="R4682" s="8">
        <v>8.5</v>
      </c>
      <c r="S4682" s="8">
        <v>8</v>
      </c>
      <c r="T4682" s="8">
        <v>8.75</v>
      </c>
      <c r="U4682" s="8">
        <v>0.23</v>
      </c>
      <c r="V4682" s="9">
        <v>27</v>
      </c>
      <c r="W4682" s="8">
        <v>0.41999999999999993</v>
      </c>
      <c r="X4682" s="8">
        <v>0.75</v>
      </c>
      <c r="Y4682" s="8">
        <v>2.9999999999999361E-2</v>
      </c>
      <c r="Z4682" s="8">
        <v>0.25</v>
      </c>
      <c r="AA4682">
        <v>0.16999999999999993</v>
      </c>
      <c r="AF4682" t="s">
        <v>4613</v>
      </c>
      <c r="AG4682" t="s">
        <v>1910</v>
      </c>
      <c r="AH4682" t="s">
        <v>1911</v>
      </c>
      <c r="AI4682" t="s">
        <v>1919</v>
      </c>
      <c r="AJ4682" s="7">
        <v>43646</v>
      </c>
      <c r="AK4682" t="s">
        <v>5253</v>
      </c>
      <c r="AL4682" t="s">
        <v>1908</v>
      </c>
      <c r="AM4682" t="s">
        <v>4614</v>
      </c>
      <c r="AN4682" t="s">
        <v>5280</v>
      </c>
      <c r="AO4682" t="str">
        <f>TEXT(A4682,"yyyy-mm-dd")</f>
        <v>2018-12-31</v>
      </c>
    </row>
    <row r="4683" spans="1:41">
      <c r="A4683" s="6" t="s">
        <v>5252</v>
      </c>
      <c r="B4683">
        <v>2018</v>
      </c>
      <c r="C4683">
        <v>12</v>
      </c>
      <c r="E4683" t="s">
        <v>1907</v>
      </c>
      <c r="F4683" t="s">
        <v>1908</v>
      </c>
      <c r="G4683" t="s">
        <v>102</v>
      </c>
      <c r="H4683" t="s">
        <v>4502</v>
      </c>
      <c r="I4683">
        <v>2019</v>
      </c>
      <c r="J4683">
        <v>1</v>
      </c>
      <c r="K4683" s="6">
        <v>43555</v>
      </c>
      <c r="L4683">
        <v>3</v>
      </c>
      <c r="M4683">
        <v>1</v>
      </c>
      <c r="N4683" t="s">
        <v>233</v>
      </c>
      <c r="O4683" s="8">
        <v>8.24</v>
      </c>
      <c r="P4683" s="8">
        <v>8.25</v>
      </c>
      <c r="Q4683" s="8">
        <v>8.0500000000000007</v>
      </c>
      <c r="R4683" s="8">
        <v>8.25</v>
      </c>
      <c r="S4683" s="8">
        <v>8</v>
      </c>
      <c r="T4683" s="8">
        <v>8.5</v>
      </c>
      <c r="U4683" s="8">
        <v>0.18</v>
      </c>
      <c r="V4683" s="9">
        <v>27</v>
      </c>
      <c r="W4683" s="8">
        <v>0.19999999999999929</v>
      </c>
      <c r="X4683" s="8">
        <v>0.5</v>
      </c>
      <c r="Y4683" s="8">
        <v>-9.9999999999997868E-3</v>
      </c>
      <c r="Z4683" s="8">
        <v>0.25</v>
      </c>
      <c r="AA4683">
        <v>-5.0000000000000711E-2</v>
      </c>
      <c r="AF4683" t="s">
        <v>4503</v>
      </c>
      <c r="AG4683" t="s">
        <v>1910</v>
      </c>
      <c r="AH4683" t="s">
        <v>1911</v>
      </c>
      <c r="AI4683" t="s">
        <v>1915</v>
      </c>
      <c r="AJ4683" s="7">
        <v>43555</v>
      </c>
      <c r="AK4683" t="s">
        <v>5253</v>
      </c>
      <c r="AL4683" t="s">
        <v>1908</v>
      </c>
      <c r="AM4683" t="s">
        <v>4504</v>
      </c>
      <c r="AN4683" t="s">
        <v>5279</v>
      </c>
      <c r="AO4683" t="str">
        <f>TEXT(A4683,"yyyy-mm-dd")</f>
        <v>2018-12-31</v>
      </c>
    </row>
    <row r="4684" spans="1:41">
      <c r="A4684" s="6" t="s">
        <v>5252</v>
      </c>
      <c r="B4684">
        <v>2018</v>
      </c>
      <c r="C4684">
        <v>12</v>
      </c>
      <c r="E4684" t="s">
        <v>1907</v>
      </c>
      <c r="F4684" t="s">
        <v>1908</v>
      </c>
      <c r="G4684" t="s">
        <v>102</v>
      </c>
      <c r="H4684" t="s">
        <v>4379</v>
      </c>
      <c r="I4684">
        <v>2018</v>
      </c>
      <c r="J4684">
        <v>4</v>
      </c>
      <c r="K4684" s="6">
        <v>43465</v>
      </c>
      <c r="L4684">
        <v>0</v>
      </c>
      <c r="M4684">
        <v>0</v>
      </c>
      <c r="N4684" t="s">
        <v>178</v>
      </c>
      <c r="O4684" s="8">
        <v>8.16</v>
      </c>
      <c r="P4684" s="8">
        <v>8.25</v>
      </c>
      <c r="Q4684" s="8">
        <v>8</v>
      </c>
      <c r="R4684" s="8">
        <v>8.25</v>
      </c>
      <c r="S4684" s="8">
        <v>8</v>
      </c>
      <c r="T4684" s="8">
        <v>8.25</v>
      </c>
      <c r="U4684" s="8">
        <v>0.12</v>
      </c>
      <c r="V4684" s="9">
        <v>27</v>
      </c>
      <c r="W4684" s="8">
        <v>0.25</v>
      </c>
      <c r="X4684" s="8">
        <v>0.25</v>
      </c>
      <c r="Y4684" s="8">
        <v>-8.9999999999999858E-2</v>
      </c>
      <c r="Z4684" s="8">
        <v>0.25</v>
      </c>
      <c r="AA4684">
        <v>0</v>
      </c>
      <c r="AF4684" t="s">
        <v>4391</v>
      </c>
      <c r="AG4684" t="s">
        <v>1910</v>
      </c>
      <c r="AH4684" t="s">
        <v>1911</v>
      </c>
      <c r="AI4684" t="s">
        <v>1912</v>
      </c>
      <c r="AJ4684" s="7">
        <v>43465</v>
      </c>
      <c r="AK4684" t="s">
        <v>5253</v>
      </c>
      <c r="AL4684" t="s">
        <v>1908</v>
      </c>
      <c r="AM4684" t="s">
        <v>4381</v>
      </c>
      <c r="AN4684" t="s">
        <v>5278</v>
      </c>
      <c r="AO4684" t="str">
        <f>TEXT(A4684,"yyyy-mm-dd")</f>
        <v>2018-12-31</v>
      </c>
    </row>
    <row r="4685" spans="1:41">
      <c r="A4685" s="6" t="s">
        <v>5252</v>
      </c>
      <c r="B4685">
        <v>2018</v>
      </c>
      <c r="C4685">
        <v>12</v>
      </c>
      <c r="E4685" t="s">
        <v>100</v>
      </c>
      <c r="F4685" t="s">
        <v>101</v>
      </c>
      <c r="G4685" t="s">
        <v>83</v>
      </c>
      <c r="H4685" t="s">
        <v>5257</v>
      </c>
      <c r="I4685">
        <v>2021</v>
      </c>
      <c r="K4685" s="6">
        <v>44561</v>
      </c>
      <c r="L4685">
        <v>36</v>
      </c>
      <c r="N4685" t="s">
        <v>924</v>
      </c>
      <c r="O4685" s="8">
        <v>2.1800000000000002</v>
      </c>
      <c r="P4685" s="8">
        <v>2.2000000000000002</v>
      </c>
      <c r="Q4685" s="8">
        <v>2</v>
      </c>
      <c r="R4685" s="8">
        <v>2.48</v>
      </c>
      <c r="S4685" s="8">
        <v>1.4</v>
      </c>
      <c r="T4685" s="8">
        <v>2.7</v>
      </c>
      <c r="U4685" s="8">
        <v>0.35</v>
      </c>
      <c r="V4685" s="9">
        <v>22</v>
      </c>
      <c r="W4685" s="8">
        <v>0.48</v>
      </c>
      <c r="X4685" s="8">
        <v>1.3000000000000003</v>
      </c>
      <c r="Y4685" s="8">
        <v>-2.0000000000000018E-2</v>
      </c>
      <c r="Z4685" s="8"/>
      <c r="AF4685" t="s">
        <v>10294</v>
      </c>
      <c r="AG4685" t="s">
        <v>9655</v>
      </c>
      <c r="AH4685" t="s">
        <v>9656</v>
      </c>
      <c r="AI4685" t="s">
        <v>10099</v>
      </c>
      <c r="AJ4685" s="7">
        <v>44561</v>
      </c>
      <c r="AK4685" t="s">
        <v>5253</v>
      </c>
      <c r="AL4685" t="s">
        <v>109</v>
      </c>
      <c r="AM4685" t="s">
        <v>5259</v>
      </c>
      <c r="AN4685" t="s">
        <v>10295</v>
      </c>
    </row>
    <row r="4686" spans="1:41">
      <c r="A4686" s="6" t="s">
        <v>5252</v>
      </c>
      <c r="B4686">
        <v>2018</v>
      </c>
      <c r="C4686">
        <v>12</v>
      </c>
      <c r="E4686" t="s">
        <v>100</v>
      </c>
      <c r="F4686" t="s">
        <v>101</v>
      </c>
      <c r="G4686" t="s">
        <v>102</v>
      </c>
      <c r="H4686" t="s">
        <v>5204</v>
      </c>
      <c r="I4686">
        <v>2020</v>
      </c>
      <c r="J4686">
        <v>4</v>
      </c>
      <c r="K4686" s="6">
        <v>44196</v>
      </c>
      <c r="L4686">
        <v>24</v>
      </c>
      <c r="M4686">
        <v>8</v>
      </c>
      <c r="N4686" t="s">
        <v>368</v>
      </c>
      <c r="O4686" s="8">
        <v>1.93</v>
      </c>
      <c r="P4686" s="8">
        <v>2.0499999999999998</v>
      </c>
      <c r="Q4686" s="8">
        <v>1.63</v>
      </c>
      <c r="R4686" s="8">
        <v>2.4</v>
      </c>
      <c r="S4686" s="8">
        <v>0.6</v>
      </c>
      <c r="T4686" s="8">
        <v>3</v>
      </c>
      <c r="U4686" s="8">
        <v>0.62</v>
      </c>
      <c r="V4686" s="9">
        <v>22</v>
      </c>
      <c r="W4686" s="8">
        <v>0.77</v>
      </c>
      <c r="X4686" s="8">
        <v>2.4</v>
      </c>
      <c r="Y4686" s="8">
        <v>-0.11999999999999988</v>
      </c>
      <c r="Z4686" s="8"/>
      <c r="AF4686" t="s">
        <v>5276</v>
      </c>
      <c r="AG4686" t="s">
        <v>106</v>
      </c>
      <c r="AH4686" t="s">
        <v>107</v>
      </c>
      <c r="AI4686" t="s">
        <v>3039</v>
      </c>
      <c r="AJ4686" s="7">
        <v>44196</v>
      </c>
      <c r="AK4686" t="s">
        <v>5253</v>
      </c>
      <c r="AL4686" t="s">
        <v>109</v>
      </c>
      <c r="AM4686" t="s">
        <v>5206</v>
      </c>
      <c r="AN4686" t="s">
        <v>5277</v>
      </c>
      <c r="AO4686" t="str">
        <f>TEXT(A4686,"yyyy-mm-dd")</f>
        <v>2018-12-31</v>
      </c>
    </row>
    <row r="4687" spans="1:41">
      <c r="A4687" s="6" t="s">
        <v>5252</v>
      </c>
      <c r="B4687">
        <v>2018</v>
      </c>
      <c r="C4687">
        <v>12</v>
      </c>
      <c r="E4687" t="s">
        <v>100</v>
      </c>
      <c r="F4687" t="s">
        <v>101</v>
      </c>
      <c r="G4687" t="s">
        <v>83</v>
      </c>
      <c r="H4687" t="s">
        <v>4803</v>
      </c>
      <c r="I4687">
        <v>2020</v>
      </c>
      <c r="K4687" s="6">
        <v>44196</v>
      </c>
      <c r="L4687">
        <v>24</v>
      </c>
      <c r="N4687" t="s">
        <v>368</v>
      </c>
      <c r="O4687" s="8">
        <v>1.96</v>
      </c>
      <c r="P4687" s="8">
        <v>2</v>
      </c>
      <c r="Q4687" s="8">
        <v>1.8</v>
      </c>
      <c r="R4687" s="8">
        <v>2.2999999999999998</v>
      </c>
      <c r="S4687" s="8">
        <v>0.5</v>
      </c>
      <c r="T4687" s="8">
        <v>2.6</v>
      </c>
      <c r="U4687" s="8">
        <v>0.48</v>
      </c>
      <c r="V4687" s="9">
        <v>27</v>
      </c>
      <c r="W4687" s="8">
        <v>0.49999999999999978</v>
      </c>
      <c r="X4687" s="8">
        <v>2.1</v>
      </c>
      <c r="Y4687" s="8">
        <v>-4.0000000000000036E-2</v>
      </c>
      <c r="Z4687" s="8">
        <v>-0.20000000000000018</v>
      </c>
      <c r="AA4687">
        <v>0.19999999999999996</v>
      </c>
      <c r="AF4687" t="s">
        <v>10255</v>
      </c>
      <c r="AG4687" t="s">
        <v>9655</v>
      </c>
      <c r="AH4687" t="s">
        <v>9656</v>
      </c>
      <c r="AI4687" t="s">
        <v>9708</v>
      </c>
      <c r="AJ4687" s="7">
        <v>44196</v>
      </c>
      <c r="AK4687" t="s">
        <v>5253</v>
      </c>
      <c r="AL4687" t="s">
        <v>109</v>
      </c>
      <c r="AM4687" t="s">
        <v>4805</v>
      </c>
      <c r="AN4687" t="s">
        <v>10268</v>
      </c>
    </row>
    <row r="4688" spans="1:41">
      <c r="A4688" s="6" t="s">
        <v>5252</v>
      </c>
      <c r="B4688">
        <v>2018</v>
      </c>
      <c r="C4688">
        <v>12</v>
      </c>
      <c r="E4688" t="s">
        <v>100</v>
      </c>
      <c r="F4688" t="s">
        <v>101</v>
      </c>
      <c r="G4688" t="s">
        <v>102</v>
      </c>
      <c r="H4688" t="s">
        <v>5063</v>
      </c>
      <c r="I4688">
        <v>2020</v>
      </c>
      <c r="J4688">
        <v>3</v>
      </c>
      <c r="K4688" s="6">
        <v>44104</v>
      </c>
      <c r="L4688">
        <v>21</v>
      </c>
      <c r="M4688">
        <v>7</v>
      </c>
      <c r="N4688" t="s">
        <v>176</v>
      </c>
      <c r="O4688" s="8">
        <v>1.9</v>
      </c>
      <c r="P4688" s="8">
        <v>2</v>
      </c>
      <c r="Q4688" s="8">
        <v>1.73</v>
      </c>
      <c r="R4688" s="8">
        <v>2.2999999999999998</v>
      </c>
      <c r="S4688" s="8">
        <v>0.4</v>
      </c>
      <c r="T4688" s="8">
        <v>2.8</v>
      </c>
      <c r="U4688" s="8">
        <v>0.56000000000000005</v>
      </c>
      <c r="V4688" s="9">
        <v>22</v>
      </c>
      <c r="W4688" s="8">
        <v>0.56999999999999984</v>
      </c>
      <c r="X4688" s="8">
        <v>2.4</v>
      </c>
      <c r="Y4688" s="8">
        <v>-0.10000000000000009</v>
      </c>
      <c r="Z4688" s="8"/>
      <c r="AF4688" t="s">
        <v>5274</v>
      </c>
      <c r="AG4688" t="s">
        <v>106</v>
      </c>
      <c r="AH4688" t="s">
        <v>107</v>
      </c>
      <c r="AI4688" t="s">
        <v>2673</v>
      </c>
      <c r="AJ4688" s="7">
        <v>44104</v>
      </c>
      <c r="AK4688" t="s">
        <v>5253</v>
      </c>
      <c r="AL4688" t="s">
        <v>109</v>
      </c>
      <c r="AM4688" t="s">
        <v>5066</v>
      </c>
      <c r="AN4688" t="s">
        <v>5275</v>
      </c>
      <c r="AO4688" t="str">
        <f>TEXT(A4688,"yyyy-mm-dd")</f>
        <v>2018-12-31</v>
      </c>
    </row>
    <row r="4689" spans="1:41">
      <c r="A4689" s="6" t="s">
        <v>5252</v>
      </c>
      <c r="B4689">
        <v>2018</v>
      </c>
      <c r="C4689">
        <v>12</v>
      </c>
      <c r="E4689" t="s">
        <v>100</v>
      </c>
      <c r="F4689" t="s">
        <v>101</v>
      </c>
      <c r="G4689" t="s">
        <v>102</v>
      </c>
      <c r="H4689" t="s">
        <v>4988</v>
      </c>
      <c r="I4689">
        <v>2020</v>
      </c>
      <c r="J4689">
        <v>2</v>
      </c>
      <c r="K4689" s="6">
        <v>44012</v>
      </c>
      <c r="L4689">
        <v>18</v>
      </c>
      <c r="M4689">
        <v>6</v>
      </c>
      <c r="N4689" t="s">
        <v>206</v>
      </c>
      <c r="O4689" s="8">
        <v>1.92</v>
      </c>
      <c r="P4689" s="8">
        <v>2.1</v>
      </c>
      <c r="Q4689" s="8">
        <v>1.76</v>
      </c>
      <c r="R4689" s="8">
        <v>2.2999999999999998</v>
      </c>
      <c r="S4689" s="8">
        <v>0.6</v>
      </c>
      <c r="T4689" s="8">
        <v>2.5</v>
      </c>
      <c r="U4689" s="8">
        <v>0.55000000000000004</v>
      </c>
      <c r="V4689" s="9">
        <v>22</v>
      </c>
      <c r="W4689" s="8">
        <v>0.53999999999999981</v>
      </c>
      <c r="X4689" s="8">
        <v>1.9</v>
      </c>
      <c r="Y4689" s="8">
        <v>-0.18000000000000016</v>
      </c>
      <c r="Z4689" s="8"/>
      <c r="AF4689" t="s">
        <v>5272</v>
      </c>
      <c r="AG4689" t="s">
        <v>106</v>
      </c>
      <c r="AH4689" t="s">
        <v>107</v>
      </c>
      <c r="AI4689" t="s">
        <v>2670</v>
      </c>
      <c r="AJ4689" s="7">
        <v>44012</v>
      </c>
      <c r="AK4689" t="s">
        <v>5253</v>
      </c>
      <c r="AL4689" t="s">
        <v>109</v>
      </c>
      <c r="AM4689" t="s">
        <v>4990</v>
      </c>
      <c r="AN4689" t="s">
        <v>5273</v>
      </c>
      <c r="AO4689" t="str">
        <f>TEXT(A4689,"yyyy-mm-dd")</f>
        <v>2018-12-31</v>
      </c>
    </row>
    <row r="4690" spans="1:41">
      <c r="A4690" s="6" t="s">
        <v>5252</v>
      </c>
      <c r="B4690">
        <v>2018</v>
      </c>
      <c r="C4690">
        <v>12</v>
      </c>
      <c r="E4690" t="s">
        <v>100</v>
      </c>
      <c r="F4690" t="s">
        <v>101</v>
      </c>
      <c r="G4690" t="s">
        <v>102</v>
      </c>
      <c r="H4690" t="s">
        <v>4949</v>
      </c>
      <c r="I4690">
        <v>2020</v>
      </c>
      <c r="J4690">
        <v>1</v>
      </c>
      <c r="K4690" s="6">
        <v>43921</v>
      </c>
      <c r="L4690">
        <v>15</v>
      </c>
      <c r="M4690">
        <v>5</v>
      </c>
      <c r="N4690" t="s">
        <v>236</v>
      </c>
      <c r="O4690" s="8">
        <v>2.0499999999999998</v>
      </c>
      <c r="P4690" s="8">
        <v>2.14</v>
      </c>
      <c r="Q4690" s="8">
        <v>2</v>
      </c>
      <c r="R4690" s="8">
        <v>2.2799999999999998</v>
      </c>
      <c r="S4690" s="8">
        <v>0.4</v>
      </c>
      <c r="T4690" s="8">
        <v>3.5</v>
      </c>
      <c r="U4690" s="8">
        <v>0.63</v>
      </c>
      <c r="V4690" s="9">
        <v>22</v>
      </c>
      <c r="W4690" s="8">
        <v>0.2799999999999998</v>
      </c>
      <c r="X4690" s="8">
        <v>3.1</v>
      </c>
      <c r="Y4690" s="8">
        <v>-9.0000000000000302E-2</v>
      </c>
      <c r="Z4690" s="8"/>
      <c r="AF4690" t="s">
        <v>5270</v>
      </c>
      <c r="AG4690" t="s">
        <v>106</v>
      </c>
      <c r="AH4690" t="s">
        <v>107</v>
      </c>
      <c r="AI4690" t="s">
        <v>2667</v>
      </c>
      <c r="AJ4690" s="7">
        <v>43921</v>
      </c>
      <c r="AK4690" t="s">
        <v>5253</v>
      </c>
      <c r="AL4690" t="s">
        <v>109</v>
      </c>
      <c r="AM4690" t="s">
        <v>4951</v>
      </c>
      <c r="AN4690" t="s">
        <v>5271</v>
      </c>
      <c r="AO4690" t="str">
        <f>TEXT(A4690,"yyyy-mm-dd")</f>
        <v>2018-12-31</v>
      </c>
    </row>
    <row r="4691" spans="1:41">
      <c r="A4691" s="6" t="s">
        <v>5252</v>
      </c>
      <c r="B4691">
        <v>2018</v>
      </c>
      <c r="C4691">
        <v>12</v>
      </c>
      <c r="E4691" t="s">
        <v>100</v>
      </c>
      <c r="F4691" t="s">
        <v>101</v>
      </c>
      <c r="G4691" t="s">
        <v>102</v>
      </c>
      <c r="H4691" t="s">
        <v>4822</v>
      </c>
      <c r="I4691">
        <v>2019</v>
      </c>
      <c r="J4691">
        <v>4</v>
      </c>
      <c r="K4691" s="6">
        <v>43830</v>
      </c>
      <c r="L4691">
        <v>12</v>
      </c>
      <c r="M4691">
        <v>4</v>
      </c>
      <c r="N4691" t="s">
        <v>261</v>
      </c>
      <c r="O4691" s="8">
        <v>2.0099999999999998</v>
      </c>
      <c r="P4691" s="8">
        <v>2.0499999999999998</v>
      </c>
      <c r="Q4691" s="8">
        <v>1.78</v>
      </c>
      <c r="R4691" s="8">
        <v>2.2999999999999998</v>
      </c>
      <c r="S4691" s="8">
        <v>0.8</v>
      </c>
      <c r="T4691" s="8">
        <v>2.9</v>
      </c>
      <c r="U4691" s="8">
        <v>0.48</v>
      </c>
      <c r="V4691" s="9">
        <v>28</v>
      </c>
      <c r="W4691" s="8">
        <v>0.5199999999999998</v>
      </c>
      <c r="X4691" s="8">
        <v>2.0999999999999996</v>
      </c>
      <c r="Y4691" s="8">
        <v>-4.0000000000000036E-2</v>
      </c>
      <c r="Z4691" s="8">
        <v>-5.0000000000000266E-2</v>
      </c>
      <c r="AA4691">
        <v>-0.22999999999999998</v>
      </c>
      <c r="AF4691" t="s">
        <v>4823</v>
      </c>
      <c r="AG4691" t="s">
        <v>106</v>
      </c>
      <c r="AH4691" t="s">
        <v>107</v>
      </c>
      <c r="AI4691" t="s">
        <v>502</v>
      </c>
      <c r="AJ4691" s="7">
        <v>43830</v>
      </c>
      <c r="AK4691" t="s">
        <v>5253</v>
      </c>
      <c r="AL4691" t="s">
        <v>109</v>
      </c>
      <c r="AM4691" t="s">
        <v>4824</v>
      </c>
      <c r="AN4691" t="s">
        <v>5269</v>
      </c>
      <c r="AO4691" t="str">
        <f>TEXT(A4691,"yyyy-mm-dd")</f>
        <v>2018-12-31</v>
      </c>
    </row>
    <row r="4692" spans="1:41">
      <c r="A4692" s="6" t="s">
        <v>5252</v>
      </c>
      <c r="B4692">
        <v>2018</v>
      </c>
      <c r="C4692">
        <v>12</v>
      </c>
      <c r="E4692" t="s">
        <v>100</v>
      </c>
      <c r="F4692" t="s">
        <v>101</v>
      </c>
      <c r="G4692" t="s">
        <v>83</v>
      </c>
      <c r="H4692" t="s">
        <v>4360</v>
      </c>
      <c r="I4692">
        <v>2019</v>
      </c>
      <c r="K4692" s="6">
        <v>43830</v>
      </c>
      <c r="L4692">
        <v>12</v>
      </c>
      <c r="N4692" t="s">
        <v>261</v>
      </c>
      <c r="O4692" s="8">
        <v>1.89</v>
      </c>
      <c r="P4692" s="8">
        <v>1.8</v>
      </c>
      <c r="Q4692" s="8">
        <v>1.8</v>
      </c>
      <c r="R4692" s="8">
        <v>2</v>
      </c>
      <c r="S4692" s="8">
        <v>1.2</v>
      </c>
      <c r="T4692" s="8">
        <v>3</v>
      </c>
      <c r="U4692" s="8">
        <v>0.28999999999999998</v>
      </c>
      <c r="V4692" s="9">
        <v>31</v>
      </c>
      <c r="W4692" s="8">
        <v>0.19999999999999996</v>
      </c>
      <c r="X4692" s="8">
        <v>1.8</v>
      </c>
      <c r="Y4692" s="8">
        <v>8.9999999999999858E-2</v>
      </c>
      <c r="Z4692" s="8">
        <v>-9.9999999999999867E-2</v>
      </c>
      <c r="AA4692">
        <v>0</v>
      </c>
      <c r="AF4692" t="s">
        <v>10216</v>
      </c>
      <c r="AG4692" t="s">
        <v>9655</v>
      </c>
      <c r="AH4692" t="s">
        <v>9656</v>
      </c>
      <c r="AI4692" t="s">
        <v>9669</v>
      </c>
      <c r="AJ4692" s="7">
        <v>43830</v>
      </c>
      <c r="AK4692" t="s">
        <v>5253</v>
      </c>
      <c r="AL4692" t="s">
        <v>109</v>
      </c>
      <c r="AM4692" t="s">
        <v>4362</v>
      </c>
      <c r="AN4692" t="s">
        <v>10241</v>
      </c>
    </row>
    <row r="4693" spans="1:41">
      <c r="A4693" s="6" t="s">
        <v>5252</v>
      </c>
      <c r="B4693">
        <v>2018</v>
      </c>
      <c r="C4693">
        <v>12</v>
      </c>
      <c r="E4693" t="s">
        <v>100</v>
      </c>
      <c r="F4693" t="s">
        <v>101</v>
      </c>
      <c r="G4693" t="s">
        <v>102</v>
      </c>
      <c r="H4693" t="s">
        <v>4716</v>
      </c>
      <c r="I4693">
        <v>2019</v>
      </c>
      <c r="J4693">
        <v>3</v>
      </c>
      <c r="K4693" s="6">
        <v>43738</v>
      </c>
      <c r="L4693">
        <v>9</v>
      </c>
      <c r="M4693">
        <v>3</v>
      </c>
      <c r="N4693" t="s">
        <v>173</v>
      </c>
      <c r="O4693" s="8">
        <v>1.92</v>
      </c>
      <c r="P4693" s="8">
        <v>1.84</v>
      </c>
      <c r="Q4693" s="8">
        <v>1.75</v>
      </c>
      <c r="R4693" s="8">
        <v>2.0299999999999998</v>
      </c>
      <c r="S4693" s="8">
        <v>1</v>
      </c>
      <c r="T4693" s="8">
        <v>3.2</v>
      </c>
      <c r="U4693" s="8">
        <v>0.39</v>
      </c>
      <c r="V4693" s="9">
        <v>28</v>
      </c>
      <c r="W4693" s="8">
        <v>0.2799999999999998</v>
      </c>
      <c r="X4693" s="8">
        <v>2.2000000000000002</v>
      </c>
      <c r="Y4693" s="8">
        <v>7.9999999999999849E-2</v>
      </c>
      <c r="Z4693" s="8">
        <v>-5.9999999999999831E-2</v>
      </c>
      <c r="AA4693">
        <v>-0.22000000000000042</v>
      </c>
      <c r="AF4693" t="s">
        <v>4820</v>
      </c>
      <c r="AG4693" t="s">
        <v>106</v>
      </c>
      <c r="AH4693" t="s">
        <v>107</v>
      </c>
      <c r="AI4693" t="s">
        <v>497</v>
      </c>
      <c r="AJ4693" s="7">
        <v>43738</v>
      </c>
      <c r="AK4693" t="s">
        <v>5253</v>
      </c>
      <c r="AL4693" t="s">
        <v>109</v>
      </c>
      <c r="AM4693" t="s">
        <v>4718</v>
      </c>
      <c r="AN4693" t="s">
        <v>5268</v>
      </c>
      <c r="AO4693" t="str">
        <f>TEXT(A4693,"yyyy-mm-dd")</f>
        <v>2018-12-31</v>
      </c>
    </row>
    <row r="4694" spans="1:41">
      <c r="A4694" s="6" t="s">
        <v>5252</v>
      </c>
      <c r="B4694">
        <v>2018</v>
      </c>
      <c r="C4694">
        <v>12</v>
      </c>
      <c r="E4694" t="s">
        <v>100</v>
      </c>
      <c r="F4694" t="s">
        <v>101</v>
      </c>
      <c r="G4694" t="s">
        <v>102</v>
      </c>
      <c r="H4694" t="s">
        <v>4612</v>
      </c>
      <c r="I4694">
        <v>2019</v>
      </c>
      <c r="J4694">
        <v>2</v>
      </c>
      <c r="K4694" s="6">
        <v>43646</v>
      </c>
      <c r="L4694">
        <v>6</v>
      </c>
      <c r="M4694">
        <v>2</v>
      </c>
      <c r="N4694" t="s">
        <v>203</v>
      </c>
      <c r="O4694" s="8">
        <v>1.73</v>
      </c>
      <c r="P4694" s="8">
        <v>1.8</v>
      </c>
      <c r="Q4694" s="8">
        <v>1.5</v>
      </c>
      <c r="R4694" s="8">
        <v>1.93</v>
      </c>
      <c r="S4694" s="8">
        <v>0.9</v>
      </c>
      <c r="T4694" s="8">
        <v>3.4</v>
      </c>
      <c r="U4694" s="8">
        <v>0.5</v>
      </c>
      <c r="V4694" s="9">
        <v>28</v>
      </c>
      <c r="W4694" s="8">
        <v>0.42999999999999994</v>
      </c>
      <c r="X4694" s="8">
        <v>2.5</v>
      </c>
      <c r="Y4694" s="8">
        <v>-7.0000000000000062E-2</v>
      </c>
      <c r="Z4694" s="8">
        <v>-3.0000000000000027E-2</v>
      </c>
      <c r="AA4694">
        <v>-9.9999999999999867E-2</v>
      </c>
      <c r="AF4694" t="s">
        <v>4818</v>
      </c>
      <c r="AG4694" t="s">
        <v>106</v>
      </c>
      <c r="AH4694" t="s">
        <v>107</v>
      </c>
      <c r="AI4694" t="s">
        <v>427</v>
      </c>
      <c r="AJ4694" s="7">
        <v>43646</v>
      </c>
      <c r="AK4694" t="s">
        <v>5253</v>
      </c>
      <c r="AL4694" t="s">
        <v>109</v>
      </c>
      <c r="AM4694" t="s">
        <v>4614</v>
      </c>
      <c r="AN4694" t="s">
        <v>5267</v>
      </c>
      <c r="AO4694" t="str">
        <f>TEXT(A4694,"yyyy-mm-dd")</f>
        <v>2018-12-31</v>
      </c>
    </row>
    <row r="4695" spans="1:41">
      <c r="A4695" s="6" t="s">
        <v>5252</v>
      </c>
      <c r="B4695">
        <v>2018</v>
      </c>
      <c r="C4695">
        <v>12</v>
      </c>
      <c r="E4695" t="s">
        <v>100</v>
      </c>
      <c r="F4695" t="s">
        <v>101</v>
      </c>
      <c r="G4695" t="s">
        <v>102</v>
      </c>
      <c r="H4695" t="s">
        <v>4502</v>
      </c>
      <c r="I4695">
        <v>2019</v>
      </c>
      <c r="J4695">
        <v>1</v>
      </c>
      <c r="K4695" s="6">
        <v>43555</v>
      </c>
      <c r="L4695">
        <v>3</v>
      </c>
      <c r="M4695">
        <v>1</v>
      </c>
      <c r="N4695" t="s">
        <v>233</v>
      </c>
      <c r="O4695" s="8">
        <v>1.85</v>
      </c>
      <c r="P4695" s="8">
        <v>1.9</v>
      </c>
      <c r="Q4695" s="8">
        <v>1.42</v>
      </c>
      <c r="R4695" s="8">
        <v>2.2000000000000002</v>
      </c>
      <c r="S4695" s="8">
        <v>0.9</v>
      </c>
      <c r="T4695" s="8">
        <v>2.9</v>
      </c>
      <c r="U4695" s="8">
        <v>0.51</v>
      </c>
      <c r="V4695" s="9">
        <v>28</v>
      </c>
      <c r="W4695" s="8">
        <v>0.78000000000000025</v>
      </c>
      <c r="X4695" s="8">
        <v>2</v>
      </c>
      <c r="Y4695" s="8">
        <v>-4.9999999999999822E-2</v>
      </c>
      <c r="Z4695" s="8">
        <v>4.9999999999999822E-2</v>
      </c>
      <c r="AA4695">
        <v>6.0000000000000053E-2</v>
      </c>
      <c r="AF4695" t="s">
        <v>4816</v>
      </c>
      <c r="AG4695" t="s">
        <v>106</v>
      </c>
      <c r="AH4695" t="s">
        <v>107</v>
      </c>
      <c r="AI4695" t="s">
        <v>340</v>
      </c>
      <c r="AJ4695" s="7">
        <v>43555</v>
      </c>
      <c r="AK4695" t="s">
        <v>5253</v>
      </c>
      <c r="AL4695" t="s">
        <v>109</v>
      </c>
      <c r="AM4695" t="s">
        <v>4504</v>
      </c>
      <c r="AN4695" t="s">
        <v>5266</v>
      </c>
      <c r="AO4695" t="str">
        <f>TEXT(A4695,"yyyy-mm-dd")</f>
        <v>2018-12-31</v>
      </c>
    </row>
    <row r="4696" spans="1:41">
      <c r="A4696" s="6" t="s">
        <v>5252</v>
      </c>
      <c r="B4696">
        <v>2018</v>
      </c>
      <c r="C4696">
        <v>12</v>
      </c>
      <c r="E4696" t="s">
        <v>100</v>
      </c>
      <c r="F4696" t="s">
        <v>101</v>
      </c>
      <c r="G4696" t="s">
        <v>102</v>
      </c>
      <c r="H4696" t="s">
        <v>4379</v>
      </c>
      <c r="I4696">
        <v>2018</v>
      </c>
      <c r="J4696">
        <v>4</v>
      </c>
      <c r="K4696" s="6">
        <v>43465</v>
      </c>
      <c r="L4696">
        <v>0</v>
      </c>
      <c r="M4696">
        <v>0</v>
      </c>
      <c r="N4696" t="s">
        <v>178</v>
      </c>
      <c r="O4696" s="8">
        <v>2.14</v>
      </c>
      <c r="P4696" s="8">
        <v>2.1</v>
      </c>
      <c r="Q4696" s="8">
        <v>1.9</v>
      </c>
      <c r="R4696" s="8">
        <v>2.2999999999999998</v>
      </c>
      <c r="S4696" s="8">
        <v>1.5</v>
      </c>
      <c r="T4696" s="8">
        <v>2.8</v>
      </c>
      <c r="U4696" s="8">
        <v>0.34</v>
      </c>
      <c r="V4696" s="9">
        <v>29</v>
      </c>
      <c r="W4696" s="8">
        <v>0.39999999999999991</v>
      </c>
      <c r="X4696" s="8">
        <v>1.2999999999999998</v>
      </c>
      <c r="Y4696" s="8">
        <v>4.0000000000000036E-2</v>
      </c>
      <c r="Z4696" s="8">
        <v>0</v>
      </c>
      <c r="AA4696">
        <v>0</v>
      </c>
      <c r="AF4696" t="s">
        <v>4380</v>
      </c>
      <c r="AG4696" t="s">
        <v>106</v>
      </c>
      <c r="AH4696" t="s">
        <v>107</v>
      </c>
      <c r="AI4696" t="s">
        <v>108</v>
      </c>
      <c r="AJ4696" s="7">
        <v>43465</v>
      </c>
      <c r="AK4696" t="s">
        <v>5253</v>
      </c>
      <c r="AL4696" t="s">
        <v>109</v>
      </c>
      <c r="AM4696" t="s">
        <v>4381</v>
      </c>
      <c r="AN4696" t="s">
        <v>5265</v>
      </c>
      <c r="AO4696" t="str">
        <f>TEXT(A4696,"yyyy-mm-dd")</f>
        <v>2018-12-31</v>
      </c>
    </row>
    <row r="4697" spans="1:41">
      <c r="A4697" s="6" t="s">
        <v>5252</v>
      </c>
      <c r="B4697">
        <v>2018</v>
      </c>
      <c r="C4697">
        <v>12</v>
      </c>
      <c r="E4697" t="s">
        <v>100</v>
      </c>
      <c r="F4697" t="s">
        <v>101</v>
      </c>
      <c r="G4697" t="s">
        <v>83</v>
      </c>
      <c r="H4697" t="s">
        <v>3889</v>
      </c>
      <c r="I4697">
        <v>2018</v>
      </c>
      <c r="K4697" s="6">
        <v>43465</v>
      </c>
      <c r="L4697">
        <v>0</v>
      </c>
      <c r="N4697" t="s">
        <v>178</v>
      </c>
      <c r="O4697" s="8">
        <v>2.14</v>
      </c>
      <c r="P4697" s="8">
        <v>2.1</v>
      </c>
      <c r="Q4697" s="8">
        <v>2.1</v>
      </c>
      <c r="R4697" s="8">
        <v>2.2000000000000002</v>
      </c>
      <c r="S4697" s="8">
        <v>1.9</v>
      </c>
      <c r="T4697" s="8">
        <v>2.2999999999999998</v>
      </c>
      <c r="U4697" s="8">
        <v>0.1</v>
      </c>
      <c r="V4697" s="9">
        <v>31</v>
      </c>
      <c r="W4697" s="8">
        <v>0.10000000000000009</v>
      </c>
      <c r="X4697" s="8">
        <v>0.39999999999999991</v>
      </c>
      <c r="Y4697" s="8">
        <v>4.0000000000000036E-2</v>
      </c>
      <c r="Z4697" s="8">
        <v>0</v>
      </c>
      <c r="AA4697">
        <v>0</v>
      </c>
      <c r="AF4697" t="s">
        <v>10177</v>
      </c>
      <c r="AG4697" t="s">
        <v>9655</v>
      </c>
      <c r="AH4697" t="s">
        <v>9656</v>
      </c>
      <c r="AI4697" t="s">
        <v>9657</v>
      </c>
      <c r="AJ4697" s="7">
        <v>43465</v>
      </c>
      <c r="AK4697" t="s">
        <v>5253</v>
      </c>
      <c r="AL4697" t="s">
        <v>109</v>
      </c>
      <c r="AM4697" t="s">
        <v>3891</v>
      </c>
      <c r="AN4697" t="s">
        <v>10214</v>
      </c>
    </row>
    <row r="4698" spans="1:41">
      <c r="A4698" s="6" t="s">
        <v>5252</v>
      </c>
      <c r="B4698">
        <v>2018</v>
      </c>
      <c r="C4698">
        <v>12</v>
      </c>
      <c r="E4698" t="s">
        <v>2685</v>
      </c>
      <c r="F4698" t="s">
        <v>101</v>
      </c>
      <c r="G4698" t="s">
        <v>774</v>
      </c>
      <c r="H4698" t="s">
        <v>2686</v>
      </c>
      <c r="K4698" s="6"/>
      <c r="O4698" s="8">
        <v>2.37</v>
      </c>
      <c r="P4698" s="8">
        <v>2.2999999999999998</v>
      </c>
      <c r="Q4698" s="8">
        <v>2.2999999999999998</v>
      </c>
      <c r="R4698" s="8">
        <v>2.5</v>
      </c>
      <c r="S4698" s="8">
        <v>1.8</v>
      </c>
      <c r="T4698" s="8">
        <v>3.2</v>
      </c>
      <c r="U4698" s="8">
        <v>0.31</v>
      </c>
      <c r="V4698" s="9">
        <v>22</v>
      </c>
      <c r="W4698" s="8">
        <v>0.20000000000000018</v>
      </c>
      <c r="X4698" s="8">
        <v>1.4000000000000001</v>
      </c>
      <c r="Y4698" s="8">
        <v>7.0000000000000284E-2</v>
      </c>
      <c r="Z4698" s="8">
        <v>0</v>
      </c>
      <c r="AA4698">
        <v>0</v>
      </c>
      <c r="AF4698" t="s">
        <v>2687</v>
      </c>
      <c r="AG4698" t="s">
        <v>2688</v>
      </c>
      <c r="AH4698" t="s">
        <v>2689</v>
      </c>
      <c r="AI4698" t="s">
        <v>2690</v>
      </c>
      <c r="AJ4698" s="7"/>
      <c r="AK4698" t="s">
        <v>5253</v>
      </c>
      <c r="AL4698" t="s">
        <v>109</v>
      </c>
      <c r="AM4698" t="s">
        <v>2686</v>
      </c>
      <c r="AN4698" t="s">
        <v>5291</v>
      </c>
      <c r="AO4698" t="str">
        <f>TEXT(A4698,"yyyy-mm-dd")</f>
        <v>2018-12-31</v>
      </c>
    </row>
    <row r="4699" spans="1:41">
      <c r="A4699" s="6" t="s">
        <v>5252</v>
      </c>
      <c r="B4699">
        <v>2018</v>
      </c>
      <c r="C4699">
        <v>12</v>
      </c>
      <c r="E4699" t="s">
        <v>81</v>
      </c>
      <c r="F4699" t="s">
        <v>82</v>
      </c>
      <c r="G4699" t="s">
        <v>83</v>
      </c>
      <c r="H4699" t="s">
        <v>5257</v>
      </c>
      <c r="I4699">
        <v>2021</v>
      </c>
      <c r="K4699" s="6">
        <v>44561</v>
      </c>
      <c r="L4699">
        <v>36</v>
      </c>
      <c r="N4699" t="s">
        <v>924</v>
      </c>
      <c r="O4699" s="8">
        <v>3.61</v>
      </c>
      <c r="P4699" s="8">
        <v>3.5</v>
      </c>
      <c r="Q4699" s="8">
        <v>3.4</v>
      </c>
      <c r="R4699" s="8">
        <v>3.71</v>
      </c>
      <c r="S4699" s="8">
        <v>3</v>
      </c>
      <c r="T4699" s="8">
        <v>4.9000000000000004</v>
      </c>
      <c r="U4699" s="8">
        <v>0.4</v>
      </c>
      <c r="V4699" s="9">
        <v>25</v>
      </c>
      <c r="W4699" s="8">
        <v>0.31000000000000005</v>
      </c>
      <c r="X4699" s="8">
        <v>1.9000000000000004</v>
      </c>
      <c r="Y4699" s="8">
        <v>0.10999999999999988</v>
      </c>
      <c r="Z4699" s="8"/>
      <c r="AF4699" t="s">
        <v>5258</v>
      </c>
      <c r="AG4699" t="s">
        <v>87</v>
      </c>
      <c r="AH4699" t="s">
        <v>88</v>
      </c>
      <c r="AI4699" t="s">
        <v>926</v>
      </c>
      <c r="AJ4699" s="7">
        <v>44561</v>
      </c>
      <c r="AK4699" t="s">
        <v>5253</v>
      </c>
      <c r="AL4699" t="s">
        <v>91</v>
      </c>
      <c r="AM4699" t="s">
        <v>5259</v>
      </c>
      <c r="AN4699" t="s">
        <v>5260</v>
      </c>
      <c r="AO4699" t="str">
        <f>TEXT(A4699,"yyyy-mm-dd")</f>
        <v>2018-12-31</v>
      </c>
    </row>
    <row r="4700" spans="1:41">
      <c r="A4700" s="6" t="s">
        <v>5252</v>
      </c>
      <c r="B4700">
        <v>2018</v>
      </c>
      <c r="C4700">
        <v>12</v>
      </c>
      <c r="E4700" t="s">
        <v>392</v>
      </c>
      <c r="F4700" t="s">
        <v>82</v>
      </c>
      <c r="G4700" t="s">
        <v>83</v>
      </c>
      <c r="H4700" t="s">
        <v>5257</v>
      </c>
      <c r="I4700">
        <v>2021</v>
      </c>
      <c r="K4700" s="6">
        <v>44561</v>
      </c>
      <c r="L4700">
        <v>36</v>
      </c>
      <c r="N4700" t="s">
        <v>924</v>
      </c>
      <c r="O4700" s="8">
        <v>3.4</v>
      </c>
      <c r="P4700" s="8">
        <v>3.3</v>
      </c>
      <c r="Q4700" s="8">
        <v>3.2</v>
      </c>
      <c r="R4700" s="8">
        <v>3.6</v>
      </c>
      <c r="S4700" s="8">
        <v>2.9</v>
      </c>
      <c r="T4700" s="8">
        <v>4</v>
      </c>
      <c r="U4700" s="8">
        <v>0.28999999999999998</v>
      </c>
      <c r="V4700" s="9">
        <v>22</v>
      </c>
      <c r="W4700" s="8">
        <v>0.39999999999999991</v>
      </c>
      <c r="X4700" s="8">
        <v>1.1000000000000001</v>
      </c>
      <c r="Y4700" s="8">
        <v>0.10000000000000009</v>
      </c>
      <c r="Z4700" s="8"/>
      <c r="AF4700" t="s">
        <v>5258</v>
      </c>
      <c r="AG4700" t="s">
        <v>87</v>
      </c>
      <c r="AH4700" t="s">
        <v>88</v>
      </c>
      <c r="AI4700" t="s">
        <v>926</v>
      </c>
      <c r="AJ4700" s="7">
        <v>44561</v>
      </c>
      <c r="AK4700" t="s">
        <v>5253</v>
      </c>
      <c r="AL4700" t="s">
        <v>393</v>
      </c>
      <c r="AM4700" t="s">
        <v>5259</v>
      </c>
      <c r="AN4700" t="s">
        <v>5264</v>
      </c>
      <c r="AO4700" t="str">
        <f>TEXT(A4700,"yyyy-mm-dd")</f>
        <v>2018-12-31</v>
      </c>
    </row>
    <row r="4701" spans="1:41">
      <c r="A4701" s="6" t="s">
        <v>5252</v>
      </c>
      <c r="B4701">
        <v>2018</v>
      </c>
      <c r="C4701">
        <v>12</v>
      </c>
      <c r="E4701" t="s">
        <v>81</v>
      </c>
      <c r="F4701" t="s">
        <v>82</v>
      </c>
      <c r="G4701" t="s">
        <v>83</v>
      </c>
      <c r="H4701" t="s">
        <v>4803</v>
      </c>
      <c r="I4701">
        <v>2020</v>
      </c>
      <c r="K4701" s="6">
        <v>44196</v>
      </c>
      <c r="L4701">
        <v>24</v>
      </c>
      <c r="N4701" t="s">
        <v>368</v>
      </c>
      <c r="O4701" s="8">
        <v>3.74</v>
      </c>
      <c r="P4701" s="8">
        <v>3.79</v>
      </c>
      <c r="Q4701" s="8">
        <v>3.5</v>
      </c>
      <c r="R4701" s="8">
        <v>4</v>
      </c>
      <c r="S4701" s="8">
        <v>3</v>
      </c>
      <c r="T4701" s="8">
        <v>4.68</v>
      </c>
      <c r="U4701" s="8">
        <v>0.39</v>
      </c>
      <c r="V4701" s="9">
        <v>30</v>
      </c>
      <c r="W4701" s="8">
        <v>0.5</v>
      </c>
      <c r="X4701" s="8">
        <v>1.6799999999999997</v>
      </c>
      <c r="Y4701" s="8">
        <v>-4.9999999999999822E-2</v>
      </c>
      <c r="Z4701" s="8">
        <v>0.29000000000000004</v>
      </c>
      <c r="AA4701">
        <v>0.16000000000000014</v>
      </c>
      <c r="AF4701" t="s">
        <v>4804</v>
      </c>
      <c r="AG4701" t="s">
        <v>87</v>
      </c>
      <c r="AH4701" t="s">
        <v>88</v>
      </c>
      <c r="AI4701" t="s">
        <v>359</v>
      </c>
      <c r="AJ4701" s="7">
        <v>44196</v>
      </c>
      <c r="AK4701" t="s">
        <v>5253</v>
      </c>
      <c r="AL4701" t="s">
        <v>91</v>
      </c>
      <c r="AM4701" t="s">
        <v>4805</v>
      </c>
      <c r="AN4701" t="s">
        <v>5256</v>
      </c>
      <c r="AO4701" t="str">
        <f>TEXT(A4701,"yyyy-mm-dd")</f>
        <v>2018-12-31</v>
      </c>
    </row>
    <row r="4702" spans="1:41">
      <c r="A4702" s="6" t="s">
        <v>5252</v>
      </c>
      <c r="B4702">
        <v>2018</v>
      </c>
      <c r="C4702">
        <v>12</v>
      </c>
      <c r="E4702" t="s">
        <v>392</v>
      </c>
      <c r="F4702" t="s">
        <v>82</v>
      </c>
      <c r="G4702" t="s">
        <v>83</v>
      </c>
      <c r="H4702" t="s">
        <v>4803</v>
      </c>
      <c r="I4702">
        <v>2020</v>
      </c>
      <c r="K4702" s="6">
        <v>44196</v>
      </c>
      <c r="L4702">
        <v>24</v>
      </c>
      <c r="N4702" t="s">
        <v>368</v>
      </c>
      <c r="O4702" s="8">
        <v>3.45</v>
      </c>
      <c r="P4702" s="8">
        <v>3.37</v>
      </c>
      <c r="Q4702" s="8">
        <v>3.23</v>
      </c>
      <c r="R4702" s="8">
        <v>3.7</v>
      </c>
      <c r="S4702" s="8">
        <v>3</v>
      </c>
      <c r="T4702" s="8">
        <v>4.04</v>
      </c>
      <c r="U4702" s="8">
        <v>0.28999999999999998</v>
      </c>
      <c r="V4702" s="9">
        <v>26</v>
      </c>
      <c r="W4702" s="8">
        <v>0.4700000000000002</v>
      </c>
      <c r="X4702" s="8">
        <v>1.04</v>
      </c>
      <c r="Y4702" s="8">
        <v>8.0000000000000071E-2</v>
      </c>
      <c r="Z4702" s="8">
        <v>-2.9999999999999805E-2</v>
      </c>
      <c r="AA4702">
        <v>0.11000000000000032</v>
      </c>
      <c r="AF4702" t="s">
        <v>4804</v>
      </c>
      <c r="AG4702" t="s">
        <v>87</v>
      </c>
      <c r="AH4702" t="s">
        <v>88</v>
      </c>
      <c r="AI4702" t="s">
        <v>359</v>
      </c>
      <c r="AJ4702" s="7">
        <v>44196</v>
      </c>
      <c r="AK4702" t="s">
        <v>5253</v>
      </c>
      <c r="AL4702" t="s">
        <v>393</v>
      </c>
      <c r="AM4702" t="s">
        <v>4805</v>
      </c>
      <c r="AN4702" t="s">
        <v>5263</v>
      </c>
      <c r="AO4702" t="str">
        <f>TEXT(A4702,"yyyy-mm-dd")</f>
        <v>2018-12-31</v>
      </c>
    </row>
    <row r="4703" spans="1:41">
      <c r="A4703" s="6" t="s">
        <v>5252</v>
      </c>
      <c r="B4703">
        <v>2018</v>
      </c>
      <c r="C4703">
        <v>12</v>
      </c>
      <c r="E4703" t="s">
        <v>81</v>
      </c>
      <c r="F4703" t="s">
        <v>82</v>
      </c>
      <c r="G4703" t="s">
        <v>83</v>
      </c>
      <c r="H4703" t="s">
        <v>4360</v>
      </c>
      <c r="I4703">
        <v>2019</v>
      </c>
      <c r="K4703" s="6">
        <v>43830</v>
      </c>
      <c r="L4703">
        <v>12</v>
      </c>
      <c r="N4703" t="s">
        <v>261</v>
      </c>
      <c r="O4703" s="8">
        <v>3.85</v>
      </c>
      <c r="P4703" s="8">
        <v>3.89</v>
      </c>
      <c r="Q4703" s="8">
        <v>3.69</v>
      </c>
      <c r="R4703" s="8">
        <v>4.09</v>
      </c>
      <c r="S4703" s="8">
        <v>3.1</v>
      </c>
      <c r="T4703" s="8">
        <v>4.34</v>
      </c>
      <c r="U4703" s="8">
        <v>0.3</v>
      </c>
      <c r="V4703" s="9">
        <v>32</v>
      </c>
      <c r="W4703" s="8">
        <v>0.39999999999999991</v>
      </c>
      <c r="X4703" s="8">
        <v>1.2399999999999998</v>
      </c>
      <c r="Y4703" s="8">
        <v>-4.0000000000000036E-2</v>
      </c>
      <c r="Z4703" s="8">
        <v>-9.9999999999997868E-3</v>
      </c>
      <c r="AA4703">
        <v>0</v>
      </c>
      <c r="AF4703" t="s">
        <v>4361</v>
      </c>
      <c r="AG4703" t="s">
        <v>87</v>
      </c>
      <c r="AH4703" t="s">
        <v>88</v>
      </c>
      <c r="AI4703" t="s">
        <v>97</v>
      </c>
      <c r="AJ4703" s="7">
        <v>43830</v>
      </c>
      <c r="AK4703" t="s">
        <v>5253</v>
      </c>
      <c r="AL4703" t="s">
        <v>91</v>
      </c>
      <c r="AM4703" t="s">
        <v>4362</v>
      </c>
      <c r="AN4703" t="s">
        <v>5255</v>
      </c>
      <c r="AO4703" t="str">
        <f>TEXT(A4703,"yyyy-mm-dd")</f>
        <v>2018-12-31</v>
      </c>
    </row>
    <row r="4704" spans="1:41">
      <c r="A4704" s="6" t="s">
        <v>5252</v>
      </c>
      <c r="B4704">
        <v>2018</v>
      </c>
      <c r="C4704">
        <v>12</v>
      </c>
      <c r="E4704" t="s">
        <v>392</v>
      </c>
      <c r="F4704" t="s">
        <v>82</v>
      </c>
      <c r="G4704" t="s">
        <v>83</v>
      </c>
      <c r="H4704" t="s">
        <v>4360</v>
      </c>
      <c r="I4704">
        <v>2019</v>
      </c>
      <c r="K4704" s="6">
        <v>43830</v>
      </c>
      <c r="L4704">
        <v>12</v>
      </c>
      <c r="N4704" t="s">
        <v>261</v>
      </c>
      <c r="O4704" s="8">
        <v>3.46</v>
      </c>
      <c r="P4704" s="8">
        <v>3.5</v>
      </c>
      <c r="Q4704" s="8">
        <v>3.3</v>
      </c>
      <c r="R4704" s="8">
        <v>3.6</v>
      </c>
      <c r="S4704" s="8">
        <v>2.68</v>
      </c>
      <c r="T4704" s="8">
        <v>3.9</v>
      </c>
      <c r="U4704" s="8">
        <v>0.24</v>
      </c>
      <c r="V4704" s="9">
        <v>28</v>
      </c>
      <c r="W4704" s="8">
        <v>0.30000000000000027</v>
      </c>
      <c r="X4704" s="8">
        <v>1.2199999999999998</v>
      </c>
      <c r="Y4704" s="8">
        <v>-4.0000000000000036E-2</v>
      </c>
      <c r="Z4704" s="8">
        <v>0</v>
      </c>
      <c r="AA4704">
        <v>-9.9999999999997868E-3</v>
      </c>
      <c r="AF4704" t="s">
        <v>4361</v>
      </c>
      <c r="AG4704" t="s">
        <v>87</v>
      </c>
      <c r="AH4704" t="s">
        <v>88</v>
      </c>
      <c r="AI4704" t="s">
        <v>97</v>
      </c>
      <c r="AJ4704" s="7">
        <v>43830</v>
      </c>
      <c r="AK4704" t="s">
        <v>5253</v>
      </c>
      <c r="AL4704" t="s">
        <v>393</v>
      </c>
      <c r="AM4704" t="s">
        <v>4362</v>
      </c>
      <c r="AN4704" t="s">
        <v>5262</v>
      </c>
      <c r="AO4704" t="str">
        <f>TEXT(A4704,"yyyy-mm-dd")</f>
        <v>2018-12-31</v>
      </c>
    </row>
    <row r="4705" spans="1:41">
      <c r="A4705" s="6" t="s">
        <v>5252</v>
      </c>
      <c r="B4705">
        <v>2018</v>
      </c>
      <c r="C4705">
        <v>12</v>
      </c>
      <c r="E4705" t="s">
        <v>81</v>
      </c>
      <c r="F4705" t="s">
        <v>82</v>
      </c>
      <c r="G4705" t="s">
        <v>83</v>
      </c>
      <c r="H4705" t="s">
        <v>3889</v>
      </c>
      <c r="I4705">
        <v>2018</v>
      </c>
      <c r="K4705" s="6">
        <v>43465</v>
      </c>
      <c r="L4705">
        <v>0</v>
      </c>
      <c r="N4705" t="s">
        <v>178</v>
      </c>
      <c r="O4705" s="8">
        <v>4.67</v>
      </c>
      <c r="P4705" s="8">
        <v>4.68</v>
      </c>
      <c r="Q4705" s="8">
        <v>4.55</v>
      </c>
      <c r="R4705" s="8">
        <v>4.79</v>
      </c>
      <c r="S4705" s="8">
        <v>4.4400000000000004</v>
      </c>
      <c r="T4705" s="8">
        <v>4.95</v>
      </c>
      <c r="U4705" s="8">
        <v>0.14000000000000001</v>
      </c>
      <c r="V4705" s="9">
        <v>32</v>
      </c>
      <c r="W4705" s="8">
        <v>0.24000000000000021</v>
      </c>
      <c r="X4705" s="8">
        <v>0.50999999999999979</v>
      </c>
      <c r="Y4705" s="8">
        <v>-9.9999999999997868E-3</v>
      </c>
      <c r="Z4705" s="8">
        <v>0.12999999999999989</v>
      </c>
      <c r="AA4705">
        <v>6.0000000000000497E-2</v>
      </c>
      <c r="AF4705" t="s">
        <v>3890</v>
      </c>
      <c r="AG4705" t="s">
        <v>87</v>
      </c>
      <c r="AH4705" t="s">
        <v>88</v>
      </c>
      <c r="AI4705" t="s">
        <v>89</v>
      </c>
      <c r="AJ4705" s="7">
        <v>43465</v>
      </c>
      <c r="AK4705" t="s">
        <v>5253</v>
      </c>
      <c r="AL4705" t="s">
        <v>91</v>
      </c>
      <c r="AM4705" t="s">
        <v>3891</v>
      </c>
      <c r="AN4705" t="s">
        <v>5254</v>
      </c>
      <c r="AO4705" t="str">
        <f>TEXT(A4705,"yyyy-mm-dd")</f>
        <v>2018-12-31</v>
      </c>
    </row>
    <row r="4706" spans="1:41">
      <c r="A4706" s="6" t="s">
        <v>5252</v>
      </c>
      <c r="B4706">
        <v>2018</v>
      </c>
      <c r="C4706">
        <v>12</v>
      </c>
      <c r="E4706" t="s">
        <v>392</v>
      </c>
      <c r="F4706" t="s">
        <v>82</v>
      </c>
      <c r="G4706" t="s">
        <v>83</v>
      </c>
      <c r="H4706" t="s">
        <v>3889</v>
      </c>
      <c r="I4706">
        <v>2018</v>
      </c>
      <c r="K4706" s="6">
        <v>43465</v>
      </c>
      <c r="L4706">
        <v>0</v>
      </c>
      <c r="N4706" t="s">
        <v>178</v>
      </c>
      <c r="O4706" s="8">
        <v>3.6</v>
      </c>
      <c r="P4706" s="8">
        <v>3.6</v>
      </c>
      <c r="Q4706" s="8">
        <v>3.55</v>
      </c>
      <c r="R4706" s="8">
        <v>3.65</v>
      </c>
      <c r="S4706" s="8">
        <v>3.34</v>
      </c>
      <c r="T4706" s="8">
        <v>3.75</v>
      </c>
      <c r="U4706" s="8">
        <v>0.09</v>
      </c>
      <c r="V4706" s="9">
        <v>28</v>
      </c>
      <c r="W4706" s="8">
        <v>0.10000000000000009</v>
      </c>
      <c r="X4706" s="8">
        <v>0.41000000000000014</v>
      </c>
      <c r="Y4706" s="8">
        <v>0</v>
      </c>
      <c r="Z4706" s="8">
        <v>0</v>
      </c>
      <c r="AA4706">
        <v>-2.0000000000000018E-2</v>
      </c>
      <c r="AF4706" t="s">
        <v>3890</v>
      </c>
      <c r="AG4706" t="s">
        <v>87</v>
      </c>
      <c r="AH4706" t="s">
        <v>88</v>
      </c>
      <c r="AI4706" t="s">
        <v>89</v>
      </c>
      <c r="AJ4706" s="7">
        <v>43465</v>
      </c>
      <c r="AK4706" t="s">
        <v>5253</v>
      </c>
      <c r="AL4706" t="s">
        <v>393</v>
      </c>
      <c r="AM4706" t="s">
        <v>3891</v>
      </c>
      <c r="AN4706" t="s">
        <v>5261</v>
      </c>
      <c r="AO4706" t="str">
        <f>TEXT(A4706,"yyyy-mm-dd")</f>
        <v>2018-12-31</v>
      </c>
    </row>
    <row r="4707" spans="1:41">
      <c r="A4707" s="6" t="s">
        <v>5252</v>
      </c>
      <c r="B4707">
        <v>2018</v>
      </c>
      <c r="C4707">
        <v>12</v>
      </c>
      <c r="E4707" t="s">
        <v>81</v>
      </c>
      <c r="F4707" t="s">
        <v>82</v>
      </c>
      <c r="G4707" t="s">
        <v>774</v>
      </c>
      <c r="H4707" t="s">
        <v>775</v>
      </c>
      <c r="K4707" s="6"/>
      <c r="O4707" s="8">
        <v>3.66</v>
      </c>
      <c r="P4707" s="8">
        <v>3.55</v>
      </c>
      <c r="Q4707" s="8">
        <v>3.42</v>
      </c>
      <c r="R4707" s="8">
        <v>3.9</v>
      </c>
      <c r="S4707" s="8">
        <v>3</v>
      </c>
      <c r="T4707" s="8">
        <v>4.4000000000000004</v>
      </c>
      <c r="U4707" s="8">
        <v>0.38</v>
      </c>
      <c r="V4707" s="9">
        <v>29</v>
      </c>
      <c r="W4707" s="8">
        <v>0.48</v>
      </c>
      <c r="X4707" s="8">
        <v>1.4000000000000004</v>
      </c>
      <c r="Y4707" s="8">
        <v>0.11000000000000032</v>
      </c>
      <c r="Z4707" s="8">
        <v>2.9999999999999805E-2</v>
      </c>
      <c r="AA4707">
        <v>0.18999999999999995</v>
      </c>
      <c r="AF4707" t="s">
        <v>776</v>
      </c>
      <c r="AG4707" t="s">
        <v>777</v>
      </c>
      <c r="AH4707" t="s">
        <v>778</v>
      </c>
      <c r="AI4707" t="s">
        <v>779</v>
      </c>
      <c r="AJ4707" s="7"/>
      <c r="AK4707" t="s">
        <v>5253</v>
      </c>
      <c r="AL4707" t="s">
        <v>91</v>
      </c>
      <c r="AM4707" t="s">
        <v>775</v>
      </c>
      <c r="AN4707" t="s">
        <v>5287</v>
      </c>
      <c r="AO4707" t="str">
        <f>TEXT(A4707,"yyyy-mm-dd")</f>
        <v>2018-12-31</v>
      </c>
    </row>
    <row r="4708" spans="1:41">
      <c r="A4708" s="6" t="s">
        <v>5252</v>
      </c>
      <c r="B4708">
        <v>2018</v>
      </c>
      <c r="C4708">
        <v>12</v>
      </c>
      <c r="E4708" t="s">
        <v>81</v>
      </c>
      <c r="F4708" t="s">
        <v>82</v>
      </c>
      <c r="G4708" t="s">
        <v>774</v>
      </c>
      <c r="H4708" t="s">
        <v>1536</v>
      </c>
      <c r="K4708" s="6"/>
      <c r="O4708" s="8">
        <v>3.53</v>
      </c>
      <c r="P4708" s="8">
        <v>3.5</v>
      </c>
      <c r="Q4708" s="8">
        <v>3.3</v>
      </c>
      <c r="R4708" s="8">
        <v>3.75</v>
      </c>
      <c r="S4708" s="8">
        <v>3</v>
      </c>
      <c r="T4708" s="8">
        <v>4.3</v>
      </c>
      <c r="U4708" s="8">
        <v>0.33</v>
      </c>
      <c r="V4708" s="9">
        <v>27</v>
      </c>
      <c r="W4708" s="8">
        <v>0.45000000000000018</v>
      </c>
      <c r="X4708" s="8">
        <v>1.2999999999999998</v>
      </c>
      <c r="Y4708" s="8">
        <v>2.9999999999999805E-2</v>
      </c>
      <c r="Z4708" s="8">
        <v>0</v>
      </c>
      <c r="AA4708">
        <v>0.20000000000000018</v>
      </c>
      <c r="AF4708" t="s">
        <v>1537</v>
      </c>
      <c r="AG4708" t="s">
        <v>777</v>
      </c>
      <c r="AH4708" t="s">
        <v>778</v>
      </c>
      <c r="AI4708" t="s">
        <v>1538</v>
      </c>
      <c r="AJ4708" s="7"/>
      <c r="AK4708" t="s">
        <v>5253</v>
      </c>
      <c r="AL4708" t="s">
        <v>91</v>
      </c>
      <c r="AM4708" t="s">
        <v>1536</v>
      </c>
      <c r="AN4708" t="s">
        <v>5288</v>
      </c>
      <c r="AO4708" t="str">
        <f>TEXT(A4708,"yyyy-mm-dd")</f>
        <v>2018-12-31</v>
      </c>
    </row>
    <row r="4709" spans="1:41">
      <c r="A4709" s="6" t="s">
        <v>5252</v>
      </c>
      <c r="B4709">
        <v>2018</v>
      </c>
      <c r="C4709">
        <v>12</v>
      </c>
      <c r="E4709" t="s">
        <v>392</v>
      </c>
      <c r="F4709" t="s">
        <v>82</v>
      </c>
      <c r="G4709" t="s">
        <v>774</v>
      </c>
      <c r="H4709" t="s">
        <v>775</v>
      </c>
      <c r="K4709" s="6"/>
      <c r="O4709" s="8">
        <v>3.46</v>
      </c>
      <c r="P4709" s="8">
        <v>3.45</v>
      </c>
      <c r="Q4709" s="8">
        <v>3.27</v>
      </c>
      <c r="R4709" s="8">
        <v>3.7</v>
      </c>
      <c r="S4709" s="8">
        <v>3</v>
      </c>
      <c r="T4709" s="8">
        <v>4.09</v>
      </c>
      <c r="U4709" s="8">
        <v>0.27</v>
      </c>
      <c r="V4709" s="9">
        <v>25</v>
      </c>
      <c r="W4709" s="8">
        <v>0.43000000000000016</v>
      </c>
      <c r="X4709" s="8">
        <v>1.0899999999999999</v>
      </c>
      <c r="Y4709" s="8">
        <v>9.9999999999997868E-3</v>
      </c>
      <c r="Z4709" s="8">
        <v>5.0000000000000266E-2</v>
      </c>
      <c r="AA4709">
        <v>0.10000000000000053</v>
      </c>
      <c r="AF4709" t="s">
        <v>776</v>
      </c>
      <c r="AG4709" t="s">
        <v>777</v>
      </c>
      <c r="AH4709" t="s">
        <v>778</v>
      </c>
      <c r="AI4709" t="s">
        <v>779</v>
      </c>
      <c r="AJ4709" s="7"/>
      <c r="AK4709" t="s">
        <v>5253</v>
      </c>
      <c r="AL4709" t="s">
        <v>393</v>
      </c>
      <c r="AM4709" t="s">
        <v>775</v>
      </c>
      <c r="AN4709" t="s">
        <v>5289</v>
      </c>
      <c r="AO4709" t="str">
        <f>TEXT(A4709,"yyyy-mm-dd")</f>
        <v>2018-12-31</v>
      </c>
    </row>
    <row r="4710" spans="1:41">
      <c r="A4710" s="6" t="s">
        <v>5252</v>
      </c>
      <c r="B4710">
        <v>2018</v>
      </c>
      <c r="C4710">
        <v>12</v>
      </c>
      <c r="E4710" t="s">
        <v>392</v>
      </c>
      <c r="F4710" t="s">
        <v>82</v>
      </c>
      <c r="G4710" t="s">
        <v>774</v>
      </c>
      <c r="H4710" t="s">
        <v>1536</v>
      </c>
      <c r="K4710" s="6"/>
      <c r="O4710" s="8">
        <v>3.38</v>
      </c>
      <c r="P4710" s="8">
        <v>3.38</v>
      </c>
      <c r="Q4710" s="8">
        <v>3.2</v>
      </c>
      <c r="R4710" s="8">
        <v>3.62</v>
      </c>
      <c r="S4710" s="8">
        <v>2.4900000000000002</v>
      </c>
      <c r="T4710" s="8">
        <v>3.86</v>
      </c>
      <c r="U4710" s="8">
        <v>0.33</v>
      </c>
      <c r="V4710" s="9">
        <v>24</v>
      </c>
      <c r="W4710" s="8">
        <v>0.41999999999999993</v>
      </c>
      <c r="X4710" s="8">
        <v>1.3699999999999997</v>
      </c>
      <c r="Y4710" s="8">
        <v>0</v>
      </c>
      <c r="Z4710" s="8">
        <v>2.0000000000000018E-2</v>
      </c>
      <c r="AA4710">
        <v>0.12000000000000011</v>
      </c>
      <c r="AF4710" t="s">
        <v>1537</v>
      </c>
      <c r="AG4710" t="s">
        <v>777</v>
      </c>
      <c r="AH4710" t="s">
        <v>778</v>
      </c>
      <c r="AI4710" t="s">
        <v>1538</v>
      </c>
      <c r="AJ4710" s="7"/>
      <c r="AK4710" t="s">
        <v>5253</v>
      </c>
      <c r="AL4710" t="s">
        <v>393</v>
      </c>
      <c r="AM4710" t="s">
        <v>1536</v>
      </c>
      <c r="AN4710" t="s">
        <v>5290</v>
      </c>
      <c r="AO4710" t="str">
        <f>TEXT(A4710,"yyyy-mm-dd")</f>
        <v>2018-12-31</v>
      </c>
    </row>
    <row r="4711" spans="1:41">
      <c r="A4711" s="6" t="s">
        <v>5252</v>
      </c>
      <c r="B4711">
        <v>2018</v>
      </c>
      <c r="C4711">
        <v>12</v>
      </c>
      <c r="E4711" t="s">
        <v>112</v>
      </c>
      <c r="F4711" t="s">
        <v>113</v>
      </c>
      <c r="G4711" t="s">
        <v>83</v>
      </c>
      <c r="H4711" t="s">
        <v>5257</v>
      </c>
      <c r="I4711">
        <v>2021</v>
      </c>
      <c r="K4711" s="6">
        <v>44561</v>
      </c>
      <c r="L4711">
        <v>36</v>
      </c>
      <c r="N4711" t="s">
        <v>924</v>
      </c>
      <c r="O4711" s="8">
        <v>7.03</v>
      </c>
      <c r="P4711" s="8">
        <v>6.95</v>
      </c>
      <c r="Q4711" s="8">
        <v>6.05</v>
      </c>
      <c r="R4711" s="8">
        <v>7.75</v>
      </c>
      <c r="S4711" s="8">
        <v>5</v>
      </c>
      <c r="T4711" s="8">
        <v>9.25</v>
      </c>
      <c r="U4711" s="8">
        <v>1.1599999999999999</v>
      </c>
      <c r="V4711" s="9">
        <v>19</v>
      </c>
      <c r="W4711" s="8">
        <v>1.7000000000000002</v>
      </c>
      <c r="X4711" s="8">
        <v>4.25</v>
      </c>
      <c r="Y4711" s="8">
        <v>8.0000000000000071E-2</v>
      </c>
      <c r="Z4711" s="8"/>
      <c r="AF4711" t="s">
        <v>5295</v>
      </c>
      <c r="AG4711" t="s">
        <v>115</v>
      </c>
      <c r="AH4711" t="s">
        <v>116</v>
      </c>
      <c r="AI4711" t="s">
        <v>926</v>
      </c>
      <c r="AJ4711" s="7">
        <v>44561</v>
      </c>
      <c r="AK4711" t="s">
        <v>5253</v>
      </c>
      <c r="AL4711" t="s">
        <v>118</v>
      </c>
      <c r="AM4711" t="s">
        <v>5259</v>
      </c>
      <c r="AN4711" t="s">
        <v>5296</v>
      </c>
      <c r="AO4711" t="str">
        <f>TEXT(A4711,"yyyy-mm-dd")</f>
        <v>2018-12-31</v>
      </c>
    </row>
    <row r="4712" spans="1:41">
      <c r="A4712" s="6" t="s">
        <v>5252</v>
      </c>
      <c r="B4712">
        <v>2018</v>
      </c>
      <c r="C4712">
        <v>12</v>
      </c>
      <c r="E4712" t="s">
        <v>2881</v>
      </c>
      <c r="F4712" t="s">
        <v>113</v>
      </c>
      <c r="G4712" t="s">
        <v>83</v>
      </c>
      <c r="H4712" t="s">
        <v>5257</v>
      </c>
      <c r="I4712">
        <v>2021</v>
      </c>
      <c r="K4712" s="6">
        <v>44561</v>
      </c>
      <c r="L4712">
        <v>36</v>
      </c>
      <c r="N4712" t="s">
        <v>924</v>
      </c>
      <c r="O4712" s="8">
        <v>8.4700000000000006</v>
      </c>
      <c r="P4712" s="8">
        <v>8.5</v>
      </c>
      <c r="Q4712" s="8">
        <v>7.78</v>
      </c>
      <c r="R4712" s="8">
        <v>9.25</v>
      </c>
      <c r="S4712" s="8">
        <v>6.1</v>
      </c>
      <c r="T4712" s="8">
        <v>10</v>
      </c>
      <c r="U4712" s="8">
        <v>1.1000000000000001</v>
      </c>
      <c r="V4712" s="9">
        <v>15</v>
      </c>
      <c r="W4712" s="8">
        <v>1.4699999999999998</v>
      </c>
      <c r="X4712" s="8">
        <v>3.9000000000000004</v>
      </c>
      <c r="Y4712" s="8">
        <v>-2.9999999999999361E-2</v>
      </c>
      <c r="Z4712" s="8"/>
      <c r="AF4712" t="s">
        <v>5300</v>
      </c>
      <c r="AG4712" t="s">
        <v>2883</v>
      </c>
      <c r="AH4712" t="s">
        <v>2884</v>
      </c>
      <c r="AI4712" t="s">
        <v>926</v>
      </c>
      <c r="AJ4712" s="7">
        <v>44561</v>
      </c>
      <c r="AK4712" t="s">
        <v>5253</v>
      </c>
      <c r="AL4712" t="s">
        <v>2885</v>
      </c>
      <c r="AM4712" t="s">
        <v>5259</v>
      </c>
      <c r="AN4712" t="s">
        <v>5301</v>
      </c>
      <c r="AO4712" t="str">
        <f>TEXT(A4712,"yyyy-mm-dd")</f>
        <v>2018-12-31</v>
      </c>
    </row>
    <row r="4713" spans="1:41">
      <c r="A4713" s="6" t="s">
        <v>5252</v>
      </c>
      <c r="B4713">
        <v>2018</v>
      </c>
      <c r="C4713">
        <v>12</v>
      </c>
      <c r="E4713" t="s">
        <v>112</v>
      </c>
      <c r="F4713" t="s">
        <v>113</v>
      </c>
      <c r="G4713" t="s">
        <v>83</v>
      </c>
      <c r="H4713" t="s">
        <v>4803</v>
      </c>
      <c r="I4713">
        <v>2020</v>
      </c>
      <c r="K4713" s="6">
        <v>44196</v>
      </c>
      <c r="L4713">
        <v>24</v>
      </c>
      <c r="N4713" t="s">
        <v>368</v>
      </c>
      <c r="O4713" s="8">
        <v>7.68</v>
      </c>
      <c r="P4713" s="8">
        <v>7.5</v>
      </c>
      <c r="Q4713" s="8">
        <v>7.2</v>
      </c>
      <c r="R4713" s="8">
        <v>8.25</v>
      </c>
      <c r="S4713" s="8">
        <v>6.4</v>
      </c>
      <c r="T4713" s="8">
        <v>9.3000000000000007</v>
      </c>
      <c r="U4713" s="8">
        <v>0.81</v>
      </c>
      <c r="V4713" s="9">
        <v>22</v>
      </c>
      <c r="W4713" s="8">
        <v>1.0499999999999998</v>
      </c>
      <c r="X4713" s="8">
        <v>2.9000000000000004</v>
      </c>
      <c r="Y4713" s="8">
        <v>0.17999999999999972</v>
      </c>
      <c r="Z4713" s="8">
        <v>-1.9999999999999574E-2</v>
      </c>
      <c r="AA4713">
        <v>0.12999999999999989</v>
      </c>
      <c r="AF4713" t="s">
        <v>4844</v>
      </c>
      <c r="AG4713" t="s">
        <v>115</v>
      </c>
      <c r="AH4713" t="s">
        <v>116</v>
      </c>
      <c r="AI4713" t="s">
        <v>359</v>
      </c>
      <c r="AJ4713" s="7">
        <v>44196</v>
      </c>
      <c r="AK4713" t="s">
        <v>5253</v>
      </c>
      <c r="AL4713" t="s">
        <v>118</v>
      </c>
      <c r="AM4713" t="s">
        <v>4805</v>
      </c>
      <c r="AN4713" t="s">
        <v>5294</v>
      </c>
      <c r="AO4713" t="str">
        <f>TEXT(A4713,"yyyy-mm-dd")</f>
        <v>2018-12-31</v>
      </c>
    </row>
    <row r="4714" spans="1:41">
      <c r="A4714" s="6" t="s">
        <v>5252</v>
      </c>
      <c r="B4714">
        <v>2018</v>
      </c>
      <c r="C4714">
        <v>12</v>
      </c>
      <c r="E4714" t="s">
        <v>2881</v>
      </c>
      <c r="F4714" t="s">
        <v>113</v>
      </c>
      <c r="G4714" t="s">
        <v>83</v>
      </c>
      <c r="H4714" t="s">
        <v>4803</v>
      </c>
      <c r="I4714">
        <v>2020</v>
      </c>
      <c r="K4714" s="6">
        <v>44196</v>
      </c>
      <c r="L4714">
        <v>24</v>
      </c>
      <c r="N4714" t="s">
        <v>368</v>
      </c>
      <c r="O4714" s="8">
        <v>8.7799999999999994</v>
      </c>
      <c r="P4714" s="8">
        <v>8.8000000000000007</v>
      </c>
      <c r="Q4714" s="8">
        <v>8.34</v>
      </c>
      <c r="R4714" s="8">
        <v>9.23</v>
      </c>
      <c r="S4714" s="8">
        <v>7.1</v>
      </c>
      <c r="T4714" s="8">
        <v>10.8</v>
      </c>
      <c r="U4714" s="8">
        <v>0.99</v>
      </c>
      <c r="V4714" s="9">
        <v>15</v>
      </c>
      <c r="W4714" s="8">
        <v>0.89000000000000057</v>
      </c>
      <c r="X4714" s="8">
        <v>3.7000000000000011</v>
      </c>
      <c r="Y4714" s="8">
        <v>-2.000000000000135E-2</v>
      </c>
      <c r="Z4714" s="8">
        <v>-9.9999999999999645E-2</v>
      </c>
      <c r="AA4714">
        <v>-0.53999999999999915</v>
      </c>
      <c r="AF4714" t="s">
        <v>4849</v>
      </c>
      <c r="AG4714" t="s">
        <v>2883</v>
      </c>
      <c r="AH4714" t="s">
        <v>2884</v>
      </c>
      <c r="AI4714" t="s">
        <v>359</v>
      </c>
      <c r="AJ4714" s="7">
        <v>44196</v>
      </c>
      <c r="AK4714" t="s">
        <v>5253</v>
      </c>
      <c r="AL4714" t="s">
        <v>2885</v>
      </c>
      <c r="AM4714" t="s">
        <v>4805</v>
      </c>
      <c r="AN4714" t="s">
        <v>5299</v>
      </c>
      <c r="AO4714" t="str">
        <f>TEXT(A4714,"yyyy-mm-dd")</f>
        <v>2018-12-31</v>
      </c>
    </row>
    <row r="4715" spans="1:41">
      <c r="A4715" s="6" t="s">
        <v>5252</v>
      </c>
      <c r="B4715">
        <v>2018</v>
      </c>
      <c r="C4715">
        <v>12</v>
      </c>
      <c r="E4715" t="s">
        <v>112</v>
      </c>
      <c r="F4715" t="s">
        <v>113</v>
      </c>
      <c r="G4715" t="s">
        <v>83</v>
      </c>
      <c r="H4715" t="s">
        <v>4360</v>
      </c>
      <c r="I4715">
        <v>2019</v>
      </c>
      <c r="K4715" s="6">
        <v>43830</v>
      </c>
      <c r="L4715">
        <v>12</v>
      </c>
      <c r="N4715" t="s">
        <v>261</v>
      </c>
      <c r="O4715" s="8">
        <v>8.16</v>
      </c>
      <c r="P4715" s="8">
        <v>8.1199999999999992</v>
      </c>
      <c r="Q4715" s="8">
        <v>7.92</v>
      </c>
      <c r="R4715" s="8">
        <v>8.5</v>
      </c>
      <c r="S4715" s="8">
        <v>7.53</v>
      </c>
      <c r="T4715" s="8">
        <v>8.85</v>
      </c>
      <c r="U4715" s="8">
        <v>0.35</v>
      </c>
      <c r="V4715" s="9">
        <v>28</v>
      </c>
      <c r="W4715" s="8">
        <v>0.58000000000000007</v>
      </c>
      <c r="X4715" s="8">
        <v>1.3199999999999994</v>
      </c>
      <c r="Y4715" s="8">
        <v>4.0000000000000924E-2</v>
      </c>
      <c r="Z4715" s="8">
        <v>0.11999999999999922</v>
      </c>
      <c r="AA4715">
        <v>-5.9999999999999609E-2</v>
      </c>
      <c r="AF4715" t="s">
        <v>4401</v>
      </c>
      <c r="AG4715" t="s">
        <v>115</v>
      </c>
      <c r="AH4715" t="s">
        <v>116</v>
      </c>
      <c r="AI4715" t="s">
        <v>230</v>
      </c>
      <c r="AJ4715" s="7">
        <v>43830</v>
      </c>
      <c r="AK4715" t="s">
        <v>5253</v>
      </c>
      <c r="AL4715" t="s">
        <v>118</v>
      </c>
      <c r="AM4715" t="s">
        <v>4362</v>
      </c>
      <c r="AN4715" t="s">
        <v>5293</v>
      </c>
      <c r="AO4715" t="str">
        <f>TEXT(A4715,"yyyy-mm-dd")</f>
        <v>2018-12-31</v>
      </c>
    </row>
    <row r="4716" spans="1:41">
      <c r="A4716" s="6" t="s">
        <v>5252</v>
      </c>
      <c r="B4716">
        <v>2018</v>
      </c>
      <c r="C4716">
        <v>12</v>
      </c>
      <c r="E4716" t="s">
        <v>2881</v>
      </c>
      <c r="F4716" t="s">
        <v>113</v>
      </c>
      <c r="G4716" t="s">
        <v>83</v>
      </c>
      <c r="H4716" t="s">
        <v>4360</v>
      </c>
      <c r="I4716">
        <v>2019</v>
      </c>
      <c r="K4716" s="6">
        <v>43830</v>
      </c>
      <c r="L4716">
        <v>12</v>
      </c>
      <c r="N4716" t="s">
        <v>261</v>
      </c>
      <c r="O4716" s="8">
        <v>9.11</v>
      </c>
      <c r="P4716" s="8">
        <v>9.1999999999999993</v>
      </c>
      <c r="Q4716" s="8">
        <v>8.8800000000000008</v>
      </c>
      <c r="R4716" s="8">
        <v>9.43</v>
      </c>
      <c r="S4716" s="8">
        <v>8</v>
      </c>
      <c r="T4716" s="8">
        <v>10</v>
      </c>
      <c r="U4716" s="8">
        <v>0.49</v>
      </c>
      <c r="V4716" s="9">
        <v>19</v>
      </c>
      <c r="W4716" s="8">
        <v>0.54999999999999893</v>
      </c>
      <c r="X4716" s="8">
        <v>2</v>
      </c>
      <c r="Y4716" s="8">
        <v>-8.9999999999999858E-2</v>
      </c>
      <c r="Z4716" s="8">
        <v>0.29999999999999893</v>
      </c>
      <c r="AA4716">
        <v>-0.37000000000000099</v>
      </c>
      <c r="AF4716" t="s">
        <v>4406</v>
      </c>
      <c r="AG4716" t="s">
        <v>2883</v>
      </c>
      <c r="AH4716" t="s">
        <v>2884</v>
      </c>
      <c r="AI4716" t="s">
        <v>230</v>
      </c>
      <c r="AJ4716" s="7">
        <v>43830</v>
      </c>
      <c r="AK4716" t="s">
        <v>5253</v>
      </c>
      <c r="AL4716" t="s">
        <v>2885</v>
      </c>
      <c r="AM4716" t="s">
        <v>4362</v>
      </c>
      <c r="AN4716" t="s">
        <v>5298</v>
      </c>
      <c r="AO4716" t="str">
        <f>TEXT(A4716,"yyyy-mm-dd")</f>
        <v>2018-12-31</v>
      </c>
    </row>
    <row r="4717" spans="1:41">
      <c r="A4717" s="6" t="s">
        <v>5252</v>
      </c>
      <c r="B4717">
        <v>2018</v>
      </c>
      <c r="C4717">
        <v>12</v>
      </c>
      <c r="E4717" t="s">
        <v>112</v>
      </c>
      <c r="F4717" t="s">
        <v>113</v>
      </c>
      <c r="G4717" t="s">
        <v>83</v>
      </c>
      <c r="H4717" t="s">
        <v>3889</v>
      </c>
      <c r="I4717">
        <v>2018</v>
      </c>
      <c r="K4717" s="6">
        <v>43465</v>
      </c>
      <c r="L4717">
        <v>0</v>
      </c>
      <c r="N4717" t="s">
        <v>178</v>
      </c>
      <c r="O4717" s="8">
        <v>8.1300000000000008</v>
      </c>
      <c r="P4717" s="8">
        <v>8.1</v>
      </c>
      <c r="Q4717" s="8">
        <v>8</v>
      </c>
      <c r="R4717" s="8">
        <v>8.25</v>
      </c>
      <c r="S4717" s="8">
        <v>7.9</v>
      </c>
      <c r="T4717" s="8">
        <v>8.35</v>
      </c>
      <c r="U4717" s="8">
        <v>0.14000000000000001</v>
      </c>
      <c r="V4717" s="9">
        <v>28</v>
      </c>
      <c r="W4717" s="8">
        <v>0.25</v>
      </c>
      <c r="X4717" s="8">
        <v>0.44999999999999929</v>
      </c>
      <c r="Y4717" s="8">
        <v>3.0000000000001137E-2</v>
      </c>
      <c r="Z4717" s="8">
        <v>9.9999999999999645E-2</v>
      </c>
      <c r="AA4717">
        <v>6.9999999999999396E-2</v>
      </c>
      <c r="AF4717" t="s">
        <v>3929</v>
      </c>
      <c r="AG4717" t="s">
        <v>115</v>
      </c>
      <c r="AH4717" t="s">
        <v>116</v>
      </c>
      <c r="AI4717" t="s">
        <v>117</v>
      </c>
      <c r="AJ4717" s="7">
        <v>43465</v>
      </c>
      <c r="AK4717" t="s">
        <v>5253</v>
      </c>
      <c r="AL4717" t="s">
        <v>118</v>
      </c>
      <c r="AM4717" t="s">
        <v>3891</v>
      </c>
      <c r="AN4717" t="s">
        <v>5292</v>
      </c>
      <c r="AO4717" t="str">
        <f>TEXT(A4717,"yyyy-mm-dd")</f>
        <v>2018-12-31</v>
      </c>
    </row>
    <row r="4718" spans="1:41">
      <c r="A4718" s="6" t="s">
        <v>5252</v>
      </c>
      <c r="B4718">
        <v>2018</v>
      </c>
      <c r="C4718">
        <v>12</v>
      </c>
      <c r="E4718" t="s">
        <v>2881</v>
      </c>
      <c r="F4718" t="s">
        <v>113</v>
      </c>
      <c r="G4718" t="s">
        <v>83</v>
      </c>
      <c r="H4718" t="s">
        <v>3889</v>
      </c>
      <c r="I4718">
        <v>2018</v>
      </c>
      <c r="K4718" s="6">
        <v>43465</v>
      </c>
      <c r="L4718">
        <v>0</v>
      </c>
      <c r="N4718" t="s">
        <v>178</v>
      </c>
      <c r="O4718" s="8">
        <v>8.9499999999999993</v>
      </c>
      <c r="P4718" s="8">
        <v>9.1</v>
      </c>
      <c r="Q4718" s="8">
        <v>8.98</v>
      </c>
      <c r="R4718" s="8">
        <v>9.15</v>
      </c>
      <c r="S4718" s="8">
        <v>8.1</v>
      </c>
      <c r="T4718" s="8">
        <v>9.2200000000000006</v>
      </c>
      <c r="U4718" s="8">
        <v>0.35</v>
      </c>
      <c r="V4718" s="9">
        <v>20</v>
      </c>
      <c r="W4718" s="8">
        <v>0.16999999999999993</v>
      </c>
      <c r="X4718" s="8">
        <v>1.120000000000001</v>
      </c>
      <c r="Y4718" s="8">
        <v>-0.15000000000000036</v>
      </c>
      <c r="Z4718" s="8">
        <v>9.9999999999999645E-2</v>
      </c>
      <c r="AA4718">
        <v>-0.28000000000000114</v>
      </c>
      <c r="AF4718" t="s">
        <v>3934</v>
      </c>
      <c r="AG4718" t="s">
        <v>2883</v>
      </c>
      <c r="AH4718" t="s">
        <v>2884</v>
      </c>
      <c r="AI4718" t="s">
        <v>117</v>
      </c>
      <c r="AJ4718" s="7">
        <v>43465</v>
      </c>
      <c r="AK4718" t="s">
        <v>5253</v>
      </c>
      <c r="AL4718" t="s">
        <v>2885</v>
      </c>
      <c r="AM4718" t="s">
        <v>3891</v>
      </c>
      <c r="AN4718" t="s">
        <v>5297</v>
      </c>
      <c r="AO4718" t="str">
        <f>TEXT(A4718,"yyyy-mm-dd")</f>
        <v>2018-12-31</v>
      </c>
    </row>
    <row r="4719" spans="1:41">
      <c r="A4719" s="6" t="s">
        <v>5302</v>
      </c>
      <c r="B4719">
        <v>2019</v>
      </c>
      <c r="C4719">
        <v>1</v>
      </c>
      <c r="E4719" t="s">
        <v>1907</v>
      </c>
      <c r="F4719" t="s">
        <v>1908</v>
      </c>
      <c r="G4719" t="s">
        <v>102</v>
      </c>
      <c r="H4719" t="s">
        <v>5204</v>
      </c>
      <c r="I4719">
        <v>2020</v>
      </c>
      <c r="J4719">
        <v>4</v>
      </c>
      <c r="K4719" s="6">
        <v>44196</v>
      </c>
      <c r="L4719">
        <v>23</v>
      </c>
      <c r="M4719">
        <v>8</v>
      </c>
      <c r="N4719" t="s">
        <v>95</v>
      </c>
      <c r="O4719" s="8">
        <v>7.44</v>
      </c>
      <c r="P4719" s="8">
        <v>7.5</v>
      </c>
      <c r="Q4719" s="8">
        <v>7</v>
      </c>
      <c r="R4719" s="8">
        <v>7.75</v>
      </c>
      <c r="S4719" s="8">
        <v>6.5</v>
      </c>
      <c r="T4719" s="8">
        <v>9</v>
      </c>
      <c r="U4719" s="8">
        <v>0.68</v>
      </c>
      <c r="V4719" s="9">
        <v>21</v>
      </c>
      <c r="W4719" s="8">
        <v>0.75</v>
      </c>
      <c r="X4719" s="8">
        <v>2.5</v>
      </c>
      <c r="Y4719" s="8">
        <v>-5.9999999999999609E-2</v>
      </c>
      <c r="Z4719" s="8">
        <v>-0.23000000000000043</v>
      </c>
      <c r="AA4719">
        <v>-0.4399999999999995</v>
      </c>
      <c r="AF4719" t="s">
        <v>5205</v>
      </c>
      <c r="AG4719" t="s">
        <v>1910</v>
      </c>
      <c r="AH4719" t="s">
        <v>1911</v>
      </c>
      <c r="AI4719" t="s">
        <v>1944</v>
      </c>
      <c r="AJ4719" s="7">
        <v>44196</v>
      </c>
      <c r="AK4719" t="s">
        <v>5303</v>
      </c>
      <c r="AL4719" t="s">
        <v>1908</v>
      </c>
      <c r="AM4719" t="s">
        <v>5206</v>
      </c>
      <c r="AN4719" t="s">
        <v>5326</v>
      </c>
      <c r="AO4719" t="str">
        <f>TEXT(A4719,"yyyy-mm-dd")</f>
        <v>2019-01-31</v>
      </c>
    </row>
    <row r="4720" spans="1:41">
      <c r="A4720" s="6" t="s">
        <v>5302</v>
      </c>
      <c r="B4720">
        <v>2019</v>
      </c>
      <c r="C4720">
        <v>1</v>
      </c>
      <c r="E4720" t="s">
        <v>1907</v>
      </c>
      <c r="F4720" t="s">
        <v>1908</v>
      </c>
      <c r="G4720" t="s">
        <v>102</v>
      </c>
      <c r="H4720" t="s">
        <v>5063</v>
      </c>
      <c r="I4720">
        <v>2020</v>
      </c>
      <c r="J4720">
        <v>3</v>
      </c>
      <c r="K4720" s="6">
        <v>44104</v>
      </c>
      <c r="L4720">
        <v>20</v>
      </c>
      <c r="M4720">
        <v>7</v>
      </c>
      <c r="N4720" t="s">
        <v>185</v>
      </c>
      <c r="O4720" s="8">
        <v>7.58</v>
      </c>
      <c r="P4720" s="8">
        <v>7.75</v>
      </c>
      <c r="Q4720" s="8">
        <v>7.25</v>
      </c>
      <c r="R4720" s="8">
        <v>7.75</v>
      </c>
      <c r="S4720" s="8">
        <v>6.5</v>
      </c>
      <c r="T4720" s="8">
        <v>9</v>
      </c>
      <c r="U4720" s="8">
        <v>0.61</v>
      </c>
      <c r="V4720" s="9">
        <v>21</v>
      </c>
      <c r="W4720" s="8">
        <v>0.5</v>
      </c>
      <c r="X4720" s="8">
        <v>2.5</v>
      </c>
      <c r="Y4720" s="8">
        <v>-0.16999999999999993</v>
      </c>
      <c r="Z4720" s="8">
        <v>-0.20000000000000018</v>
      </c>
      <c r="AA4720">
        <v>-0.5</v>
      </c>
      <c r="AF4720" t="s">
        <v>5064</v>
      </c>
      <c r="AG4720" t="s">
        <v>1910</v>
      </c>
      <c r="AH4720" t="s">
        <v>1911</v>
      </c>
      <c r="AI4720" t="s">
        <v>1939</v>
      </c>
      <c r="AJ4720" s="7">
        <v>44104</v>
      </c>
      <c r="AK4720" t="s">
        <v>5303</v>
      </c>
      <c r="AL4720" t="s">
        <v>1908</v>
      </c>
      <c r="AM4720" t="s">
        <v>5066</v>
      </c>
      <c r="AN4720" t="s">
        <v>5325</v>
      </c>
      <c r="AO4720" t="str">
        <f>TEXT(A4720,"yyyy-mm-dd")</f>
        <v>2019-01-31</v>
      </c>
    </row>
    <row r="4721" spans="1:41">
      <c r="A4721" s="6" t="s">
        <v>5302</v>
      </c>
      <c r="B4721">
        <v>2019</v>
      </c>
      <c r="C4721">
        <v>1</v>
      </c>
      <c r="E4721" t="s">
        <v>1907</v>
      </c>
      <c r="F4721" t="s">
        <v>1908</v>
      </c>
      <c r="G4721" t="s">
        <v>102</v>
      </c>
      <c r="H4721" t="s">
        <v>4988</v>
      </c>
      <c r="I4721">
        <v>2020</v>
      </c>
      <c r="J4721">
        <v>2</v>
      </c>
      <c r="K4721" s="6">
        <v>44012</v>
      </c>
      <c r="L4721">
        <v>17</v>
      </c>
      <c r="M4721">
        <v>6</v>
      </c>
      <c r="N4721" t="s">
        <v>214</v>
      </c>
      <c r="O4721" s="8">
        <v>7.79</v>
      </c>
      <c r="P4721" s="8">
        <v>7.75</v>
      </c>
      <c r="Q4721" s="8">
        <v>7.5</v>
      </c>
      <c r="R4721" s="8">
        <v>8</v>
      </c>
      <c r="S4721" s="8">
        <v>7</v>
      </c>
      <c r="T4721" s="8">
        <v>8.75</v>
      </c>
      <c r="U4721" s="8">
        <v>0.45</v>
      </c>
      <c r="V4721" s="9">
        <v>22</v>
      </c>
      <c r="W4721" s="8">
        <v>0.5</v>
      </c>
      <c r="X4721" s="8">
        <v>1.75</v>
      </c>
      <c r="Y4721" s="8">
        <v>4.0000000000000036E-2</v>
      </c>
      <c r="Z4721" s="8">
        <v>-0.25</v>
      </c>
      <c r="AA4721">
        <v>-0.30999999999999961</v>
      </c>
      <c r="AF4721" t="s">
        <v>4989</v>
      </c>
      <c r="AG4721" t="s">
        <v>1910</v>
      </c>
      <c r="AH4721" t="s">
        <v>1911</v>
      </c>
      <c r="AI4721" t="s">
        <v>1934</v>
      </c>
      <c r="AJ4721" s="7">
        <v>44012</v>
      </c>
      <c r="AK4721" t="s">
        <v>5303</v>
      </c>
      <c r="AL4721" t="s">
        <v>1908</v>
      </c>
      <c r="AM4721" t="s">
        <v>4990</v>
      </c>
      <c r="AN4721" t="s">
        <v>5324</v>
      </c>
      <c r="AO4721" t="str">
        <f>TEXT(A4721,"yyyy-mm-dd")</f>
        <v>2019-01-31</v>
      </c>
    </row>
    <row r="4722" spans="1:41">
      <c r="A4722" s="6" t="s">
        <v>5302</v>
      </c>
      <c r="B4722">
        <v>2019</v>
      </c>
      <c r="C4722">
        <v>1</v>
      </c>
      <c r="E4722" t="s">
        <v>1907</v>
      </c>
      <c r="F4722" t="s">
        <v>1908</v>
      </c>
      <c r="G4722" t="s">
        <v>102</v>
      </c>
      <c r="H4722" t="s">
        <v>4949</v>
      </c>
      <c r="I4722">
        <v>2020</v>
      </c>
      <c r="J4722">
        <v>1</v>
      </c>
      <c r="K4722" s="6">
        <v>43921</v>
      </c>
      <c r="L4722">
        <v>14</v>
      </c>
      <c r="M4722">
        <v>5</v>
      </c>
      <c r="N4722" t="s">
        <v>244</v>
      </c>
      <c r="O4722" s="8">
        <v>7.96</v>
      </c>
      <c r="P4722" s="8">
        <v>8</v>
      </c>
      <c r="Q4722" s="8">
        <v>7.75</v>
      </c>
      <c r="R4722" s="8">
        <v>8.24</v>
      </c>
      <c r="S4722" s="8">
        <v>7.25</v>
      </c>
      <c r="T4722" s="8">
        <v>8.5</v>
      </c>
      <c r="U4722" s="8">
        <v>0.35</v>
      </c>
      <c r="V4722" s="9">
        <v>22</v>
      </c>
      <c r="W4722" s="8">
        <v>0.49000000000000021</v>
      </c>
      <c r="X4722" s="8">
        <v>1.25</v>
      </c>
      <c r="Y4722" s="8">
        <v>-4.0000000000000036E-2</v>
      </c>
      <c r="Z4722" s="8">
        <v>-0.25</v>
      </c>
      <c r="AA4722">
        <v>-0.25999999999999979</v>
      </c>
      <c r="AF4722" t="s">
        <v>4950</v>
      </c>
      <c r="AG4722" t="s">
        <v>1910</v>
      </c>
      <c r="AH4722" t="s">
        <v>1911</v>
      </c>
      <c r="AI4722" t="s">
        <v>1929</v>
      </c>
      <c r="AJ4722" s="7">
        <v>43921</v>
      </c>
      <c r="AK4722" t="s">
        <v>5303</v>
      </c>
      <c r="AL4722" t="s">
        <v>1908</v>
      </c>
      <c r="AM4722" t="s">
        <v>4951</v>
      </c>
      <c r="AN4722" t="s">
        <v>5323</v>
      </c>
      <c r="AO4722" t="str">
        <f>TEXT(A4722,"yyyy-mm-dd")</f>
        <v>2019-01-31</v>
      </c>
    </row>
    <row r="4723" spans="1:41">
      <c r="A4723" s="6" t="s">
        <v>5302</v>
      </c>
      <c r="B4723">
        <v>2019</v>
      </c>
      <c r="C4723">
        <v>1</v>
      </c>
      <c r="E4723" t="s">
        <v>1907</v>
      </c>
      <c r="F4723" t="s">
        <v>1908</v>
      </c>
      <c r="G4723" t="s">
        <v>102</v>
      </c>
      <c r="H4723" t="s">
        <v>4822</v>
      </c>
      <c r="I4723">
        <v>2019</v>
      </c>
      <c r="J4723">
        <v>4</v>
      </c>
      <c r="K4723" s="6">
        <v>43830</v>
      </c>
      <c r="L4723">
        <v>11</v>
      </c>
      <c r="M4723">
        <v>4</v>
      </c>
      <c r="N4723" t="s">
        <v>85</v>
      </c>
      <c r="O4723" s="8">
        <v>8.17</v>
      </c>
      <c r="P4723" s="8">
        <v>8.25</v>
      </c>
      <c r="Q4723" s="8">
        <v>8</v>
      </c>
      <c r="R4723" s="8">
        <v>8.25</v>
      </c>
      <c r="S4723" s="8">
        <v>7.5</v>
      </c>
      <c r="T4723" s="8">
        <v>8.5</v>
      </c>
      <c r="U4723" s="8">
        <v>0.27</v>
      </c>
      <c r="V4723" s="9">
        <v>25</v>
      </c>
      <c r="W4723" s="8">
        <v>0.25</v>
      </c>
      <c r="X4723" s="8">
        <v>1</v>
      </c>
      <c r="Y4723" s="8">
        <v>-8.0000000000000071E-2</v>
      </c>
      <c r="Z4723" s="8">
        <v>0</v>
      </c>
      <c r="AA4723">
        <v>-0.25</v>
      </c>
      <c r="AF4723" t="s">
        <v>4834</v>
      </c>
      <c r="AG4723" t="s">
        <v>1910</v>
      </c>
      <c r="AH4723" t="s">
        <v>1911</v>
      </c>
      <c r="AI4723" t="s">
        <v>1924</v>
      </c>
      <c r="AJ4723" s="7">
        <v>43830</v>
      </c>
      <c r="AK4723" t="s">
        <v>5303</v>
      </c>
      <c r="AL4723" t="s">
        <v>1908</v>
      </c>
      <c r="AM4723" t="s">
        <v>4824</v>
      </c>
      <c r="AN4723" t="s">
        <v>5322</v>
      </c>
      <c r="AO4723" t="str">
        <f>TEXT(A4723,"yyyy-mm-dd")</f>
        <v>2019-01-31</v>
      </c>
    </row>
    <row r="4724" spans="1:41">
      <c r="A4724" s="6" t="s">
        <v>5302</v>
      </c>
      <c r="B4724">
        <v>2019</v>
      </c>
      <c r="C4724">
        <v>1</v>
      </c>
      <c r="E4724" t="s">
        <v>1907</v>
      </c>
      <c r="F4724" t="s">
        <v>1908</v>
      </c>
      <c r="G4724" t="s">
        <v>102</v>
      </c>
      <c r="H4724" t="s">
        <v>4716</v>
      </c>
      <c r="I4724">
        <v>2019</v>
      </c>
      <c r="J4724">
        <v>3</v>
      </c>
      <c r="K4724" s="6">
        <v>43738</v>
      </c>
      <c r="L4724">
        <v>8</v>
      </c>
      <c r="M4724">
        <v>3</v>
      </c>
      <c r="N4724" t="s">
        <v>182</v>
      </c>
      <c r="O4724" s="8">
        <v>8.24</v>
      </c>
      <c r="P4724" s="8">
        <v>8.25</v>
      </c>
      <c r="Q4724" s="8">
        <v>8.25</v>
      </c>
      <c r="R4724" s="8">
        <v>8.25</v>
      </c>
      <c r="S4724" s="8">
        <v>7.5</v>
      </c>
      <c r="T4724" s="8">
        <v>8.5</v>
      </c>
      <c r="U4724" s="8">
        <v>0.21</v>
      </c>
      <c r="V4724" s="9">
        <v>25</v>
      </c>
      <c r="W4724" s="8">
        <v>0</v>
      </c>
      <c r="X4724" s="8">
        <v>1</v>
      </c>
      <c r="Y4724" s="8">
        <v>-9.9999999999997868E-3</v>
      </c>
      <c r="Z4724" s="8">
        <v>0</v>
      </c>
      <c r="AA4724">
        <v>-0.5</v>
      </c>
      <c r="AF4724" t="s">
        <v>4717</v>
      </c>
      <c r="AG4724" t="s">
        <v>1910</v>
      </c>
      <c r="AH4724" t="s">
        <v>1911</v>
      </c>
      <c r="AI4724" t="s">
        <v>1919</v>
      </c>
      <c r="AJ4724" s="7">
        <v>43738</v>
      </c>
      <c r="AK4724" t="s">
        <v>5303</v>
      </c>
      <c r="AL4724" t="s">
        <v>1908</v>
      </c>
      <c r="AM4724" t="s">
        <v>4718</v>
      </c>
      <c r="AN4724" t="s">
        <v>5321</v>
      </c>
      <c r="AO4724" t="str">
        <f>TEXT(A4724,"yyyy-mm-dd")</f>
        <v>2019-01-31</v>
      </c>
    </row>
    <row r="4725" spans="1:41">
      <c r="A4725" s="6" t="s">
        <v>5302</v>
      </c>
      <c r="B4725">
        <v>2019</v>
      </c>
      <c r="C4725">
        <v>1</v>
      </c>
      <c r="E4725" t="s">
        <v>1907</v>
      </c>
      <c r="F4725" t="s">
        <v>1908</v>
      </c>
      <c r="G4725" t="s">
        <v>102</v>
      </c>
      <c r="H4725" t="s">
        <v>4612</v>
      </c>
      <c r="I4725">
        <v>2019</v>
      </c>
      <c r="J4725">
        <v>2</v>
      </c>
      <c r="K4725" s="6">
        <v>43646</v>
      </c>
      <c r="L4725">
        <v>5</v>
      </c>
      <c r="M4725">
        <v>2</v>
      </c>
      <c r="N4725" t="s">
        <v>211</v>
      </c>
      <c r="O4725" s="8">
        <v>8.27</v>
      </c>
      <c r="P4725" s="8">
        <v>8.25</v>
      </c>
      <c r="Q4725" s="8">
        <v>8.25</v>
      </c>
      <c r="R4725" s="8">
        <v>8.25</v>
      </c>
      <c r="S4725" s="8">
        <v>7.75</v>
      </c>
      <c r="T4725" s="8">
        <v>8.5</v>
      </c>
      <c r="U4725" s="8">
        <v>0.14000000000000001</v>
      </c>
      <c r="V4725" s="9">
        <v>25</v>
      </c>
      <c r="W4725" s="8">
        <v>0</v>
      </c>
      <c r="X4725" s="8">
        <v>0.75</v>
      </c>
      <c r="Y4725" s="8">
        <v>1.9999999999999574E-2</v>
      </c>
      <c r="Z4725" s="8">
        <v>0</v>
      </c>
      <c r="AA4725">
        <v>-0.41999999999999993</v>
      </c>
      <c r="AF4725" t="s">
        <v>4613</v>
      </c>
      <c r="AG4725" t="s">
        <v>1910</v>
      </c>
      <c r="AH4725" t="s">
        <v>1911</v>
      </c>
      <c r="AI4725" t="s">
        <v>1915</v>
      </c>
      <c r="AJ4725" s="7">
        <v>43646</v>
      </c>
      <c r="AK4725" t="s">
        <v>5303</v>
      </c>
      <c r="AL4725" t="s">
        <v>1908</v>
      </c>
      <c r="AM4725" t="s">
        <v>4614</v>
      </c>
      <c r="AN4725" t="s">
        <v>5320</v>
      </c>
      <c r="AO4725" t="str">
        <f>TEXT(A4725,"yyyy-mm-dd")</f>
        <v>2019-01-31</v>
      </c>
    </row>
    <row r="4726" spans="1:41">
      <c r="A4726" s="6" t="s">
        <v>5302</v>
      </c>
      <c r="B4726">
        <v>2019</v>
      </c>
      <c r="C4726">
        <v>1</v>
      </c>
      <c r="E4726" t="s">
        <v>1907</v>
      </c>
      <c r="F4726" t="s">
        <v>1908</v>
      </c>
      <c r="G4726" t="s">
        <v>102</v>
      </c>
      <c r="H4726" t="s">
        <v>4502</v>
      </c>
      <c r="I4726">
        <v>2019</v>
      </c>
      <c r="J4726">
        <v>1</v>
      </c>
      <c r="K4726" s="6">
        <v>43555</v>
      </c>
      <c r="L4726">
        <v>2</v>
      </c>
      <c r="M4726">
        <v>1</v>
      </c>
      <c r="N4726" t="s">
        <v>104</v>
      </c>
      <c r="O4726" s="8">
        <v>8.25</v>
      </c>
      <c r="P4726" s="8">
        <v>8.25</v>
      </c>
      <c r="Q4726" s="8">
        <v>8.25</v>
      </c>
      <c r="R4726" s="8">
        <v>8.25</v>
      </c>
      <c r="S4726" s="8">
        <v>8</v>
      </c>
      <c r="T4726" s="8">
        <v>8.5</v>
      </c>
      <c r="U4726" s="8">
        <v>7.0000000000000007E-2</v>
      </c>
      <c r="V4726" s="9">
        <v>25</v>
      </c>
      <c r="W4726" s="8">
        <v>0</v>
      </c>
      <c r="X4726" s="8">
        <v>0.5</v>
      </c>
      <c r="Y4726" s="8">
        <v>0</v>
      </c>
      <c r="Z4726" s="8">
        <v>0</v>
      </c>
      <c r="AA4726">
        <v>-0.19999999999999929</v>
      </c>
      <c r="AF4726" t="s">
        <v>4503</v>
      </c>
      <c r="AG4726" t="s">
        <v>1910</v>
      </c>
      <c r="AH4726" t="s">
        <v>1911</v>
      </c>
      <c r="AI4726" t="s">
        <v>1912</v>
      </c>
      <c r="AJ4726" s="7">
        <v>43555</v>
      </c>
      <c r="AK4726" t="s">
        <v>5303</v>
      </c>
      <c r="AL4726" t="s">
        <v>1908</v>
      </c>
      <c r="AM4726" t="s">
        <v>4504</v>
      </c>
      <c r="AN4726" t="s">
        <v>5319</v>
      </c>
      <c r="AO4726" t="str">
        <f>TEXT(A4726,"yyyy-mm-dd")</f>
        <v>2019-01-31</v>
      </c>
    </row>
    <row r="4727" spans="1:41">
      <c r="A4727" s="6" t="s">
        <v>5302</v>
      </c>
      <c r="B4727">
        <v>2019</v>
      </c>
      <c r="C4727">
        <v>1</v>
      </c>
      <c r="E4727" t="s">
        <v>100</v>
      </c>
      <c r="F4727" t="s">
        <v>101</v>
      </c>
      <c r="G4727" t="s">
        <v>83</v>
      </c>
      <c r="H4727" t="s">
        <v>5257</v>
      </c>
      <c r="I4727">
        <v>2021</v>
      </c>
      <c r="K4727" s="6">
        <v>44561</v>
      </c>
      <c r="L4727">
        <v>35</v>
      </c>
      <c r="N4727" t="s">
        <v>943</v>
      </c>
      <c r="O4727" s="8">
        <v>2.19</v>
      </c>
      <c r="P4727" s="8">
        <v>2.2000000000000002</v>
      </c>
      <c r="Q4727" s="8">
        <v>1.85</v>
      </c>
      <c r="R4727" s="8">
        <v>2.48</v>
      </c>
      <c r="S4727" s="8">
        <v>1.4</v>
      </c>
      <c r="T4727" s="8">
        <v>3</v>
      </c>
      <c r="U4727" s="8">
        <v>0.46</v>
      </c>
      <c r="V4727" s="9">
        <v>18</v>
      </c>
      <c r="W4727" s="8">
        <v>0.62999999999999989</v>
      </c>
      <c r="X4727" s="8">
        <v>1.6</v>
      </c>
      <c r="Y4727" s="8">
        <v>-1.0000000000000231E-2</v>
      </c>
      <c r="Z4727" s="8">
        <v>0</v>
      </c>
      <c r="AA4727">
        <v>0.14999999999999991</v>
      </c>
      <c r="AF4727" t="s">
        <v>10294</v>
      </c>
      <c r="AG4727" t="s">
        <v>9655</v>
      </c>
      <c r="AH4727" t="s">
        <v>9656</v>
      </c>
      <c r="AI4727" t="s">
        <v>9708</v>
      </c>
      <c r="AJ4727" s="7">
        <v>44561</v>
      </c>
      <c r="AK4727" t="s">
        <v>5303</v>
      </c>
      <c r="AL4727" t="s">
        <v>109</v>
      </c>
      <c r="AM4727" t="s">
        <v>5259</v>
      </c>
      <c r="AN4727" t="s">
        <v>10296</v>
      </c>
    </row>
    <row r="4728" spans="1:41">
      <c r="A4728" s="6" t="s">
        <v>5302</v>
      </c>
      <c r="B4728">
        <v>2019</v>
      </c>
      <c r="C4728">
        <v>1</v>
      </c>
      <c r="E4728" t="s">
        <v>100</v>
      </c>
      <c r="F4728" t="s">
        <v>101</v>
      </c>
      <c r="G4728" t="s">
        <v>102</v>
      </c>
      <c r="H4728" t="s">
        <v>5204</v>
      </c>
      <c r="I4728">
        <v>2020</v>
      </c>
      <c r="J4728">
        <v>4</v>
      </c>
      <c r="K4728" s="6">
        <v>44196</v>
      </c>
      <c r="L4728">
        <v>23</v>
      </c>
      <c r="M4728">
        <v>8</v>
      </c>
      <c r="N4728" t="s">
        <v>95</v>
      </c>
      <c r="O4728" s="8">
        <v>1.82</v>
      </c>
      <c r="P4728" s="8">
        <v>1.8</v>
      </c>
      <c r="Q4728" s="8">
        <v>1.6</v>
      </c>
      <c r="R4728" s="8">
        <v>2.15</v>
      </c>
      <c r="S4728" s="8">
        <v>0.4</v>
      </c>
      <c r="T4728" s="8">
        <v>3.3</v>
      </c>
      <c r="U4728" s="8">
        <v>0.61</v>
      </c>
      <c r="V4728" s="9">
        <v>23</v>
      </c>
      <c r="W4728" s="8">
        <v>0.54999999999999982</v>
      </c>
      <c r="X4728" s="8">
        <v>2.9</v>
      </c>
      <c r="Y4728" s="8">
        <v>2.0000000000000018E-2</v>
      </c>
      <c r="Z4728" s="8">
        <v>-0.24999999999999978</v>
      </c>
      <c r="AA4728">
        <v>-0.2200000000000002</v>
      </c>
      <c r="AF4728" t="s">
        <v>5276</v>
      </c>
      <c r="AG4728" t="s">
        <v>106</v>
      </c>
      <c r="AH4728" t="s">
        <v>107</v>
      </c>
      <c r="AI4728" t="s">
        <v>2673</v>
      </c>
      <c r="AJ4728" s="7">
        <v>44196</v>
      </c>
      <c r="AK4728" t="s">
        <v>5303</v>
      </c>
      <c r="AL4728" t="s">
        <v>109</v>
      </c>
      <c r="AM4728" t="s">
        <v>5206</v>
      </c>
      <c r="AN4728" t="s">
        <v>5318</v>
      </c>
      <c r="AO4728" t="str">
        <f>TEXT(A4728,"yyyy-mm-dd")</f>
        <v>2019-01-31</v>
      </c>
    </row>
    <row r="4729" spans="1:41">
      <c r="A4729" s="6" t="s">
        <v>5302</v>
      </c>
      <c r="B4729">
        <v>2019</v>
      </c>
      <c r="C4729">
        <v>1</v>
      </c>
      <c r="E4729" t="s">
        <v>100</v>
      </c>
      <c r="F4729" t="s">
        <v>101</v>
      </c>
      <c r="G4729" t="s">
        <v>83</v>
      </c>
      <c r="H4729" t="s">
        <v>4803</v>
      </c>
      <c r="I4729">
        <v>2020</v>
      </c>
      <c r="K4729" s="6">
        <v>44196</v>
      </c>
      <c r="L4729">
        <v>23</v>
      </c>
      <c r="N4729" t="s">
        <v>95</v>
      </c>
      <c r="O4729" s="8">
        <v>1.92</v>
      </c>
      <c r="P4729" s="8">
        <v>2</v>
      </c>
      <c r="Q4729" s="8">
        <v>1.7</v>
      </c>
      <c r="R4729" s="8">
        <v>2.2000000000000002</v>
      </c>
      <c r="S4729" s="8">
        <v>0.5</v>
      </c>
      <c r="T4729" s="8">
        <v>3.2</v>
      </c>
      <c r="U4729" s="8">
        <v>0.5</v>
      </c>
      <c r="V4729" s="9">
        <v>29</v>
      </c>
      <c r="W4729" s="8">
        <v>0.50000000000000022</v>
      </c>
      <c r="X4729" s="8">
        <v>2.7</v>
      </c>
      <c r="Y4729" s="8">
        <v>-8.0000000000000071E-2</v>
      </c>
      <c r="Z4729" s="8">
        <v>0</v>
      </c>
      <c r="AA4729">
        <v>4.4408920985006262E-16</v>
      </c>
      <c r="AF4729" t="s">
        <v>10255</v>
      </c>
      <c r="AG4729" t="s">
        <v>9655</v>
      </c>
      <c r="AH4729" t="s">
        <v>9656</v>
      </c>
      <c r="AI4729" t="s">
        <v>9669</v>
      </c>
      <c r="AJ4729" s="7">
        <v>44196</v>
      </c>
      <c r="AK4729" t="s">
        <v>5303</v>
      </c>
      <c r="AL4729" t="s">
        <v>109</v>
      </c>
      <c r="AM4729" t="s">
        <v>4805</v>
      </c>
      <c r="AN4729" t="s">
        <v>10269</v>
      </c>
    </row>
    <row r="4730" spans="1:41">
      <c r="A4730" s="6" t="s">
        <v>5302</v>
      </c>
      <c r="B4730">
        <v>2019</v>
      </c>
      <c r="C4730">
        <v>1</v>
      </c>
      <c r="E4730" t="s">
        <v>100</v>
      </c>
      <c r="F4730" t="s">
        <v>101</v>
      </c>
      <c r="G4730" t="s">
        <v>102</v>
      </c>
      <c r="H4730" t="s">
        <v>5063</v>
      </c>
      <c r="I4730">
        <v>2020</v>
      </c>
      <c r="J4730">
        <v>3</v>
      </c>
      <c r="K4730" s="6">
        <v>44104</v>
      </c>
      <c r="L4730">
        <v>20</v>
      </c>
      <c r="M4730">
        <v>7</v>
      </c>
      <c r="N4730" t="s">
        <v>185</v>
      </c>
      <c r="O4730" s="8">
        <v>1.84</v>
      </c>
      <c r="P4730" s="8">
        <v>1.88</v>
      </c>
      <c r="Q4730" s="8">
        <v>1.7</v>
      </c>
      <c r="R4730" s="8">
        <v>2.1</v>
      </c>
      <c r="S4730" s="8">
        <v>-0.2</v>
      </c>
      <c r="T4730" s="8">
        <v>3.6</v>
      </c>
      <c r="U4730" s="8">
        <v>0.68</v>
      </c>
      <c r="V4730" s="9">
        <v>23</v>
      </c>
      <c r="W4730" s="8">
        <v>0.40000000000000013</v>
      </c>
      <c r="X4730" s="8">
        <v>3.8000000000000003</v>
      </c>
      <c r="Y4730" s="8">
        <v>-3.9999999999999813E-2</v>
      </c>
      <c r="Z4730" s="8">
        <v>-0.12000000000000011</v>
      </c>
      <c r="AA4730">
        <v>-0.16999999999999971</v>
      </c>
      <c r="AF4730" t="s">
        <v>5274</v>
      </c>
      <c r="AG4730" t="s">
        <v>106</v>
      </c>
      <c r="AH4730" t="s">
        <v>107</v>
      </c>
      <c r="AI4730" t="s">
        <v>2670</v>
      </c>
      <c r="AJ4730" s="7">
        <v>44104</v>
      </c>
      <c r="AK4730" t="s">
        <v>5303</v>
      </c>
      <c r="AL4730" t="s">
        <v>109</v>
      </c>
      <c r="AM4730" t="s">
        <v>5066</v>
      </c>
      <c r="AN4730" t="s">
        <v>5317</v>
      </c>
      <c r="AO4730" t="str">
        <f>TEXT(A4730,"yyyy-mm-dd")</f>
        <v>2019-01-31</v>
      </c>
    </row>
    <row r="4731" spans="1:41">
      <c r="A4731" s="6" t="s">
        <v>5302</v>
      </c>
      <c r="B4731">
        <v>2019</v>
      </c>
      <c r="C4731">
        <v>1</v>
      </c>
      <c r="E4731" t="s">
        <v>100</v>
      </c>
      <c r="F4731" t="s">
        <v>101</v>
      </c>
      <c r="G4731" t="s">
        <v>102</v>
      </c>
      <c r="H4731" t="s">
        <v>4988</v>
      </c>
      <c r="I4731">
        <v>2020</v>
      </c>
      <c r="J4731">
        <v>2</v>
      </c>
      <c r="K4731" s="6">
        <v>44012</v>
      </c>
      <c r="L4731">
        <v>17</v>
      </c>
      <c r="M4731">
        <v>6</v>
      </c>
      <c r="N4731" t="s">
        <v>214</v>
      </c>
      <c r="O4731" s="8">
        <v>1.84</v>
      </c>
      <c r="P4731" s="8">
        <v>1.8</v>
      </c>
      <c r="Q4731" s="8">
        <v>1.7</v>
      </c>
      <c r="R4731" s="8">
        <v>2.15</v>
      </c>
      <c r="S4731" s="8">
        <v>0.7</v>
      </c>
      <c r="T4731" s="8">
        <v>2.6</v>
      </c>
      <c r="U4731" s="8">
        <v>0.52</v>
      </c>
      <c r="V4731" s="9">
        <v>23</v>
      </c>
      <c r="W4731" s="8">
        <v>0.44999999999999996</v>
      </c>
      <c r="X4731" s="8">
        <v>1.9000000000000001</v>
      </c>
      <c r="Y4731" s="8">
        <v>4.0000000000000036E-2</v>
      </c>
      <c r="Z4731" s="8">
        <v>-0.30000000000000004</v>
      </c>
      <c r="AA4731">
        <v>-8.9999999999999858E-2</v>
      </c>
      <c r="AF4731" t="s">
        <v>5272</v>
      </c>
      <c r="AG4731" t="s">
        <v>106</v>
      </c>
      <c r="AH4731" t="s">
        <v>107</v>
      </c>
      <c r="AI4731" t="s">
        <v>2667</v>
      </c>
      <c r="AJ4731" s="7">
        <v>44012</v>
      </c>
      <c r="AK4731" t="s">
        <v>5303</v>
      </c>
      <c r="AL4731" t="s">
        <v>109</v>
      </c>
      <c r="AM4731" t="s">
        <v>4990</v>
      </c>
      <c r="AN4731" t="s">
        <v>5316</v>
      </c>
      <c r="AO4731" t="str">
        <f>TEXT(A4731,"yyyy-mm-dd")</f>
        <v>2019-01-31</v>
      </c>
    </row>
    <row r="4732" spans="1:41">
      <c r="A4732" s="6" t="s">
        <v>5302</v>
      </c>
      <c r="B4732">
        <v>2019</v>
      </c>
      <c r="C4732">
        <v>1</v>
      </c>
      <c r="E4732" t="s">
        <v>100</v>
      </c>
      <c r="F4732" t="s">
        <v>101</v>
      </c>
      <c r="G4732" t="s">
        <v>102</v>
      </c>
      <c r="H4732" t="s">
        <v>4949</v>
      </c>
      <c r="I4732">
        <v>2020</v>
      </c>
      <c r="J4732">
        <v>1</v>
      </c>
      <c r="K4732" s="6">
        <v>43921</v>
      </c>
      <c r="L4732">
        <v>14</v>
      </c>
      <c r="M4732">
        <v>5</v>
      </c>
      <c r="N4732" t="s">
        <v>244</v>
      </c>
      <c r="O4732" s="8">
        <v>1.99</v>
      </c>
      <c r="P4732" s="8">
        <v>1.95</v>
      </c>
      <c r="Q4732" s="8">
        <v>1.75</v>
      </c>
      <c r="R4732" s="8">
        <v>2.19</v>
      </c>
      <c r="S4732" s="8">
        <v>0.81</v>
      </c>
      <c r="T4732" s="8">
        <v>3.5</v>
      </c>
      <c r="U4732" s="8">
        <v>0.56999999999999995</v>
      </c>
      <c r="V4732" s="9">
        <v>23</v>
      </c>
      <c r="W4732" s="8">
        <v>0.43999999999999995</v>
      </c>
      <c r="X4732" s="8">
        <v>2.69</v>
      </c>
      <c r="Y4732" s="8">
        <v>4.0000000000000036E-2</v>
      </c>
      <c r="Z4732" s="8">
        <v>-0.19000000000000017</v>
      </c>
      <c r="AA4732">
        <v>0.16000000000000014</v>
      </c>
      <c r="AF4732" t="s">
        <v>5270</v>
      </c>
      <c r="AG4732" t="s">
        <v>106</v>
      </c>
      <c r="AH4732" t="s">
        <v>107</v>
      </c>
      <c r="AI4732" t="s">
        <v>502</v>
      </c>
      <c r="AJ4732" s="7">
        <v>43921</v>
      </c>
      <c r="AK4732" t="s">
        <v>5303</v>
      </c>
      <c r="AL4732" t="s">
        <v>109</v>
      </c>
      <c r="AM4732" t="s">
        <v>4951</v>
      </c>
      <c r="AN4732" t="s">
        <v>5315</v>
      </c>
      <c r="AO4732" t="str">
        <f>TEXT(A4732,"yyyy-mm-dd")</f>
        <v>2019-01-31</v>
      </c>
    </row>
    <row r="4733" spans="1:41">
      <c r="A4733" s="6" t="s">
        <v>5302</v>
      </c>
      <c r="B4733">
        <v>2019</v>
      </c>
      <c r="C4733">
        <v>1</v>
      </c>
      <c r="E4733" t="s">
        <v>100</v>
      </c>
      <c r="F4733" t="s">
        <v>101</v>
      </c>
      <c r="G4733" t="s">
        <v>102</v>
      </c>
      <c r="H4733" t="s">
        <v>4822</v>
      </c>
      <c r="I4733">
        <v>2019</v>
      </c>
      <c r="J4733">
        <v>4</v>
      </c>
      <c r="K4733" s="6">
        <v>43830</v>
      </c>
      <c r="L4733">
        <v>11</v>
      </c>
      <c r="M4733">
        <v>4</v>
      </c>
      <c r="N4733" t="s">
        <v>85</v>
      </c>
      <c r="O4733" s="8">
        <v>1.97</v>
      </c>
      <c r="P4733" s="8">
        <v>2</v>
      </c>
      <c r="Q4733" s="8">
        <v>1.7</v>
      </c>
      <c r="R4733" s="8">
        <v>2.1</v>
      </c>
      <c r="S4733" s="8">
        <v>0.8</v>
      </c>
      <c r="T4733" s="8">
        <v>3.5</v>
      </c>
      <c r="U4733" s="8">
        <v>0.55000000000000004</v>
      </c>
      <c r="V4733" s="9">
        <v>28</v>
      </c>
      <c r="W4733" s="8">
        <v>0.40000000000000013</v>
      </c>
      <c r="X4733" s="8">
        <v>2.7</v>
      </c>
      <c r="Y4733" s="8">
        <v>-3.0000000000000027E-2</v>
      </c>
      <c r="Z4733" s="8">
        <v>-4.9999999999999822E-2</v>
      </c>
      <c r="AA4733">
        <v>-0.11999999999999966</v>
      </c>
      <c r="AF4733" t="s">
        <v>4823</v>
      </c>
      <c r="AG4733" t="s">
        <v>106</v>
      </c>
      <c r="AH4733" t="s">
        <v>107</v>
      </c>
      <c r="AI4733" t="s">
        <v>497</v>
      </c>
      <c r="AJ4733" s="7">
        <v>43830</v>
      </c>
      <c r="AK4733" t="s">
        <v>5303</v>
      </c>
      <c r="AL4733" t="s">
        <v>109</v>
      </c>
      <c r="AM4733" t="s">
        <v>4824</v>
      </c>
      <c r="AN4733" t="s">
        <v>5314</v>
      </c>
      <c r="AO4733" t="str">
        <f>TEXT(A4733,"yyyy-mm-dd")</f>
        <v>2019-01-31</v>
      </c>
    </row>
    <row r="4734" spans="1:41">
      <c r="A4734" s="6" t="s">
        <v>5302</v>
      </c>
      <c r="B4734">
        <v>2019</v>
      </c>
      <c r="C4734">
        <v>1</v>
      </c>
      <c r="E4734" t="s">
        <v>100</v>
      </c>
      <c r="F4734" t="s">
        <v>101</v>
      </c>
      <c r="G4734" t="s">
        <v>83</v>
      </c>
      <c r="H4734" t="s">
        <v>4360</v>
      </c>
      <c r="I4734">
        <v>2019</v>
      </c>
      <c r="K4734" s="6">
        <v>43830</v>
      </c>
      <c r="L4734">
        <v>11</v>
      </c>
      <c r="N4734" t="s">
        <v>85</v>
      </c>
      <c r="O4734" s="8">
        <v>1.8</v>
      </c>
      <c r="P4734" s="8">
        <v>1.8</v>
      </c>
      <c r="Q4734" s="8">
        <v>1.7</v>
      </c>
      <c r="R4734" s="8">
        <v>2</v>
      </c>
      <c r="S4734" s="8">
        <v>1</v>
      </c>
      <c r="T4734" s="8">
        <v>2.8</v>
      </c>
      <c r="U4734" s="8">
        <v>0.34</v>
      </c>
      <c r="V4734" s="9">
        <v>29</v>
      </c>
      <c r="W4734" s="8">
        <v>0.30000000000000004</v>
      </c>
      <c r="X4734" s="8">
        <v>1.7999999999999998</v>
      </c>
      <c r="Y4734" s="8">
        <v>0</v>
      </c>
      <c r="Z4734" s="8">
        <v>0</v>
      </c>
      <c r="AA4734">
        <v>0.10000000000000009</v>
      </c>
      <c r="AF4734" t="s">
        <v>10216</v>
      </c>
      <c r="AG4734" t="s">
        <v>9655</v>
      </c>
      <c r="AH4734" t="s">
        <v>9656</v>
      </c>
      <c r="AI4734" t="s">
        <v>9657</v>
      </c>
      <c r="AJ4734" s="7">
        <v>43830</v>
      </c>
      <c r="AK4734" t="s">
        <v>5303</v>
      </c>
      <c r="AL4734" t="s">
        <v>109</v>
      </c>
      <c r="AM4734" t="s">
        <v>4362</v>
      </c>
      <c r="AN4734" t="s">
        <v>10242</v>
      </c>
    </row>
    <row r="4735" spans="1:41">
      <c r="A4735" s="6" t="s">
        <v>5302</v>
      </c>
      <c r="B4735">
        <v>2019</v>
      </c>
      <c r="C4735">
        <v>1</v>
      </c>
      <c r="E4735" t="s">
        <v>100</v>
      </c>
      <c r="F4735" t="s">
        <v>101</v>
      </c>
      <c r="G4735" t="s">
        <v>102</v>
      </c>
      <c r="H4735" t="s">
        <v>4716</v>
      </c>
      <c r="I4735">
        <v>2019</v>
      </c>
      <c r="J4735">
        <v>3</v>
      </c>
      <c r="K4735" s="6">
        <v>43738</v>
      </c>
      <c r="L4735">
        <v>8</v>
      </c>
      <c r="M4735">
        <v>3</v>
      </c>
      <c r="N4735" t="s">
        <v>182</v>
      </c>
      <c r="O4735" s="8">
        <v>1.85</v>
      </c>
      <c r="P4735" s="8">
        <v>1.8</v>
      </c>
      <c r="Q4735" s="8">
        <v>1.7</v>
      </c>
      <c r="R4735" s="8">
        <v>2</v>
      </c>
      <c r="S4735" s="8">
        <v>1.2</v>
      </c>
      <c r="T4735" s="8">
        <v>2.4</v>
      </c>
      <c r="U4735" s="8">
        <v>0.32</v>
      </c>
      <c r="V4735" s="9">
        <v>28</v>
      </c>
      <c r="W4735" s="8">
        <v>0.30000000000000004</v>
      </c>
      <c r="X4735" s="8">
        <v>1.2</v>
      </c>
      <c r="Y4735" s="8">
        <v>5.0000000000000044E-2</v>
      </c>
      <c r="Z4735" s="8">
        <v>-4.0000000000000036E-2</v>
      </c>
      <c r="AA4735">
        <v>2.000000000000024E-2</v>
      </c>
      <c r="AF4735" t="s">
        <v>4820</v>
      </c>
      <c r="AG4735" t="s">
        <v>106</v>
      </c>
      <c r="AH4735" t="s">
        <v>107</v>
      </c>
      <c r="AI4735" t="s">
        <v>427</v>
      </c>
      <c r="AJ4735" s="7">
        <v>43738</v>
      </c>
      <c r="AK4735" t="s">
        <v>5303</v>
      </c>
      <c r="AL4735" t="s">
        <v>109</v>
      </c>
      <c r="AM4735" t="s">
        <v>4718</v>
      </c>
      <c r="AN4735" t="s">
        <v>5313</v>
      </c>
      <c r="AO4735" t="str">
        <f>TEXT(A4735,"yyyy-mm-dd")</f>
        <v>2019-01-31</v>
      </c>
    </row>
    <row r="4736" spans="1:41">
      <c r="A4736" s="6" t="s">
        <v>5302</v>
      </c>
      <c r="B4736">
        <v>2019</v>
      </c>
      <c r="C4736">
        <v>1</v>
      </c>
      <c r="E4736" t="s">
        <v>100</v>
      </c>
      <c r="F4736" t="s">
        <v>101</v>
      </c>
      <c r="G4736" t="s">
        <v>102</v>
      </c>
      <c r="H4736" t="s">
        <v>4612</v>
      </c>
      <c r="I4736">
        <v>2019</v>
      </c>
      <c r="J4736">
        <v>2</v>
      </c>
      <c r="K4736" s="6">
        <v>43646</v>
      </c>
      <c r="L4736">
        <v>5</v>
      </c>
      <c r="M4736">
        <v>2</v>
      </c>
      <c r="N4736" t="s">
        <v>211</v>
      </c>
      <c r="O4736" s="8">
        <v>1.68</v>
      </c>
      <c r="P4736" s="8">
        <v>1.8</v>
      </c>
      <c r="Q4736" s="8">
        <v>1.4</v>
      </c>
      <c r="R4736" s="8">
        <v>1.93</v>
      </c>
      <c r="S4736" s="8">
        <v>0.6</v>
      </c>
      <c r="T4736" s="8">
        <v>2.6</v>
      </c>
      <c r="U4736" s="8">
        <v>0.5</v>
      </c>
      <c r="V4736" s="9">
        <v>28</v>
      </c>
      <c r="W4736" s="8">
        <v>0.53</v>
      </c>
      <c r="X4736" s="8">
        <v>2</v>
      </c>
      <c r="Y4736" s="8">
        <v>-0.12000000000000011</v>
      </c>
      <c r="Z4736" s="8">
        <v>0</v>
      </c>
      <c r="AA4736">
        <v>0.10000000000000009</v>
      </c>
      <c r="AF4736" t="s">
        <v>4818</v>
      </c>
      <c r="AG4736" t="s">
        <v>106</v>
      </c>
      <c r="AH4736" t="s">
        <v>107</v>
      </c>
      <c r="AI4736" t="s">
        <v>340</v>
      </c>
      <c r="AJ4736" s="7">
        <v>43646</v>
      </c>
      <c r="AK4736" t="s">
        <v>5303</v>
      </c>
      <c r="AL4736" t="s">
        <v>109</v>
      </c>
      <c r="AM4736" t="s">
        <v>4614</v>
      </c>
      <c r="AN4736" t="s">
        <v>5312</v>
      </c>
      <c r="AO4736" t="str">
        <f>TEXT(A4736,"yyyy-mm-dd")</f>
        <v>2019-01-31</v>
      </c>
    </row>
    <row r="4737" spans="1:41">
      <c r="A4737" s="6" t="s">
        <v>5302</v>
      </c>
      <c r="B4737">
        <v>2019</v>
      </c>
      <c r="C4737">
        <v>1</v>
      </c>
      <c r="E4737" t="s">
        <v>100</v>
      </c>
      <c r="F4737" t="s">
        <v>101</v>
      </c>
      <c r="G4737" t="s">
        <v>102</v>
      </c>
      <c r="H4737" t="s">
        <v>4502</v>
      </c>
      <c r="I4737">
        <v>2019</v>
      </c>
      <c r="J4737">
        <v>1</v>
      </c>
      <c r="K4737" s="6">
        <v>43555</v>
      </c>
      <c r="L4737">
        <v>2</v>
      </c>
      <c r="M4737">
        <v>1</v>
      </c>
      <c r="N4737" t="s">
        <v>104</v>
      </c>
      <c r="O4737" s="8">
        <v>1.83</v>
      </c>
      <c r="P4737" s="8">
        <v>1.8</v>
      </c>
      <c r="Q4737" s="8">
        <v>1.58</v>
      </c>
      <c r="R4737" s="8">
        <v>1.9</v>
      </c>
      <c r="S4737" s="8">
        <v>1.2</v>
      </c>
      <c r="T4737" s="8">
        <v>2.9</v>
      </c>
      <c r="U4737" s="8">
        <v>0.44</v>
      </c>
      <c r="V4737" s="9">
        <v>28</v>
      </c>
      <c r="W4737" s="8">
        <v>0.31999999999999984</v>
      </c>
      <c r="X4737" s="8">
        <v>1.7</v>
      </c>
      <c r="Y4737" s="8">
        <v>3.0000000000000027E-2</v>
      </c>
      <c r="Z4737" s="8">
        <v>-9.9999999999999867E-2</v>
      </c>
      <c r="AA4737">
        <v>-0.46000000000000041</v>
      </c>
      <c r="AF4737" t="s">
        <v>4816</v>
      </c>
      <c r="AG4737" t="s">
        <v>106</v>
      </c>
      <c r="AH4737" t="s">
        <v>107</v>
      </c>
      <c r="AI4737" t="s">
        <v>108</v>
      </c>
      <c r="AJ4737" s="7">
        <v>43555</v>
      </c>
      <c r="AK4737" t="s">
        <v>5303</v>
      </c>
      <c r="AL4737" t="s">
        <v>109</v>
      </c>
      <c r="AM4737" t="s">
        <v>4504</v>
      </c>
      <c r="AN4737" t="s">
        <v>5311</v>
      </c>
      <c r="AO4737" t="str">
        <f>TEXT(A4737,"yyyy-mm-dd")</f>
        <v>2019-01-31</v>
      </c>
    </row>
    <row r="4738" spans="1:41">
      <c r="A4738" s="6" t="s">
        <v>5302</v>
      </c>
      <c r="B4738">
        <v>2019</v>
      </c>
      <c r="C4738">
        <v>1</v>
      </c>
      <c r="E4738" t="s">
        <v>100</v>
      </c>
      <c r="F4738" t="s">
        <v>101</v>
      </c>
      <c r="G4738" t="s">
        <v>102</v>
      </c>
      <c r="H4738" t="s">
        <v>4379</v>
      </c>
      <c r="I4738">
        <v>2018</v>
      </c>
      <c r="J4738">
        <v>4</v>
      </c>
      <c r="K4738" s="6">
        <v>43465</v>
      </c>
      <c r="L4738">
        <v>-1</v>
      </c>
      <c r="M4738">
        <v>0</v>
      </c>
      <c r="N4738" t="s">
        <v>187</v>
      </c>
      <c r="O4738" s="8">
        <v>2.09</v>
      </c>
      <c r="P4738" s="8">
        <v>2.1</v>
      </c>
      <c r="Q4738" s="8">
        <v>1.9</v>
      </c>
      <c r="R4738" s="8">
        <v>2.2999999999999998</v>
      </c>
      <c r="S4738" s="8">
        <v>1.59</v>
      </c>
      <c r="T4738" s="8">
        <v>2.7</v>
      </c>
      <c r="U4738" s="8">
        <v>0.28000000000000003</v>
      </c>
      <c r="V4738" s="9">
        <v>28</v>
      </c>
      <c r="W4738" s="8">
        <v>0.39999999999999991</v>
      </c>
      <c r="X4738" s="8">
        <v>1.1100000000000001</v>
      </c>
      <c r="Y4738" s="8">
        <v>-1.0000000000000231E-2</v>
      </c>
      <c r="Z4738" s="8">
        <v>0</v>
      </c>
      <c r="AA4738">
        <v>0</v>
      </c>
      <c r="AF4738" t="s">
        <v>4380</v>
      </c>
      <c r="AG4738" t="s">
        <v>106</v>
      </c>
      <c r="AH4738" t="s">
        <v>107</v>
      </c>
      <c r="AI4738" t="s">
        <v>188</v>
      </c>
      <c r="AJ4738" s="7">
        <v>43465</v>
      </c>
      <c r="AK4738" t="s">
        <v>5303</v>
      </c>
      <c r="AL4738" t="s">
        <v>109</v>
      </c>
      <c r="AM4738" t="s">
        <v>4381</v>
      </c>
      <c r="AN4738" t="s">
        <v>5310</v>
      </c>
      <c r="AO4738" t="str">
        <f>TEXT(A4738,"yyyy-mm-dd")</f>
        <v>2019-01-31</v>
      </c>
    </row>
    <row r="4739" spans="1:41">
      <c r="A4739" s="6" t="s">
        <v>5302</v>
      </c>
      <c r="B4739">
        <v>2019</v>
      </c>
      <c r="C4739">
        <v>1</v>
      </c>
      <c r="E4739" t="s">
        <v>100</v>
      </c>
      <c r="F4739" t="s">
        <v>101</v>
      </c>
      <c r="G4739" t="s">
        <v>83</v>
      </c>
      <c r="H4739" t="s">
        <v>3889</v>
      </c>
      <c r="I4739">
        <v>2018</v>
      </c>
      <c r="K4739" s="6">
        <v>43465</v>
      </c>
      <c r="L4739">
        <v>-1</v>
      </c>
      <c r="N4739" t="s">
        <v>187</v>
      </c>
      <c r="O4739" s="8">
        <v>2.11</v>
      </c>
      <c r="P4739" s="8">
        <v>2.1</v>
      </c>
      <c r="Q4739" s="8">
        <v>2.08</v>
      </c>
      <c r="R4739" s="8">
        <v>2.2000000000000002</v>
      </c>
      <c r="S4739" s="8">
        <v>1.9</v>
      </c>
      <c r="T4739" s="8">
        <v>2.2999999999999998</v>
      </c>
      <c r="U4739" s="8">
        <v>0.09</v>
      </c>
      <c r="V4739" s="9">
        <v>28</v>
      </c>
      <c r="W4739" s="8">
        <v>0.12000000000000011</v>
      </c>
      <c r="X4739" s="8">
        <v>0.39999999999999991</v>
      </c>
      <c r="Y4739" s="8">
        <v>9.9999999999997868E-3</v>
      </c>
      <c r="Z4739" s="8">
        <v>0</v>
      </c>
      <c r="AA4739">
        <v>2.0000000000000018E-2</v>
      </c>
      <c r="AF4739" t="s">
        <v>10177</v>
      </c>
      <c r="AG4739" t="s">
        <v>9655</v>
      </c>
      <c r="AH4739" t="s">
        <v>9656</v>
      </c>
      <c r="AI4739" t="s">
        <v>9841</v>
      </c>
      <c r="AJ4739" s="7">
        <v>43465</v>
      </c>
      <c r="AK4739" t="s">
        <v>5303</v>
      </c>
      <c r="AL4739" t="s">
        <v>109</v>
      </c>
      <c r="AM4739" t="s">
        <v>3891</v>
      </c>
      <c r="AN4739" t="s">
        <v>10215</v>
      </c>
    </row>
    <row r="4740" spans="1:41">
      <c r="A4740" s="6" t="s">
        <v>5302</v>
      </c>
      <c r="B4740">
        <v>2019</v>
      </c>
      <c r="C4740">
        <v>1</v>
      </c>
      <c r="E4740" t="s">
        <v>2685</v>
      </c>
      <c r="F4740" t="s">
        <v>101</v>
      </c>
      <c r="G4740" t="s">
        <v>774</v>
      </c>
      <c r="H4740" t="s">
        <v>2686</v>
      </c>
      <c r="K4740" s="6"/>
      <c r="O4740" s="8">
        <v>2.38</v>
      </c>
      <c r="P4740" s="8">
        <v>2.4</v>
      </c>
      <c r="Q4740" s="8">
        <v>2.2799999999999998</v>
      </c>
      <c r="R4740" s="8">
        <v>2.5</v>
      </c>
      <c r="S4740" s="8">
        <v>1.9</v>
      </c>
      <c r="T4740" s="8">
        <v>3</v>
      </c>
      <c r="U4740" s="8">
        <v>0.28000000000000003</v>
      </c>
      <c r="V4740" s="9">
        <v>20</v>
      </c>
      <c r="W4740" s="8">
        <v>0.2200000000000002</v>
      </c>
      <c r="X4740" s="8">
        <v>1.1000000000000001</v>
      </c>
      <c r="Y4740" s="8">
        <v>-2.0000000000000018E-2</v>
      </c>
      <c r="Z4740" s="8">
        <v>0.10000000000000009</v>
      </c>
      <c r="AA4740">
        <v>2.0000000000000018E-2</v>
      </c>
      <c r="AF4740" t="s">
        <v>2687</v>
      </c>
      <c r="AG4740" t="s">
        <v>2688</v>
      </c>
      <c r="AH4740" t="s">
        <v>2689</v>
      </c>
      <c r="AI4740" t="s">
        <v>2690</v>
      </c>
      <c r="AJ4740" s="7"/>
      <c r="AK4740" t="s">
        <v>5303</v>
      </c>
      <c r="AL4740" t="s">
        <v>109</v>
      </c>
      <c r="AM4740" t="s">
        <v>2686</v>
      </c>
      <c r="AN4740" t="s">
        <v>5331</v>
      </c>
      <c r="AO4740" t="str">
        <f>TEXT(A4740,"yyyy-mm-dd")</f>
        <v>2019-01-31</v>
      </c>
    </row>
    <row r="4741" spans="1:41">
      <c r="A4741" s="6" t="s">
        <v>5302</v>
      </c>
      <c r="B4741">
        <v>2019</v>
      </c>
      <c r="C4741">
        <v>1</v>
      </c>
      <c r="E4741" t="s">
        <v>81</v>
      </c>
      <c r="F4741" t="s">
        <v>82</v>
      </c>
      <c r="G4741" t="s">
        <v>83</v>
      </c>
      <c r="H4741" t="s">
        <v>5257</v>
      </c>
      <c r="I4741">
        <v>2021</v>
      </c>
      <c r="K4741" s="6">
        <v>44561</v>
      </c>
      <c r="L4741">
        <v>35</v>
      </c>
      <c r="N4741" t="s">
        <v>943</v>
      </c>
      <c r="O4741" s="8">
        <v>3.63</v>
      </c>
      <c r="P4741" s="8">
        <v>3.5</v>
      </c>
      <c r="Q4741" s="8">
        <v>3.45</v>
      </c>
      <c r="R4741" s="8">
        <v>3.7</v>
      </c>
      <c r="S4741" s="8">
        <v>3</v>
      </c>
      <c r="T4741" s="8">
        <v>5</v>
      </c>
      <c r="U4741" s="8">
        <v>0.45</v>
      </c>
      <c r="V4741" s="9">
        <v>27</v>
      </c>
      <c r="W4741" s="8">
        <v>0.25</v>
      </c>
      <c r="X4741" s="8">
        <v>2</v>
      </c>
      <c r="Y4741" s="8">
        <v>0.12999999999999989</v>
      </c>
      <c r="Z4741" s="8">
        <v>0</v>
      </c>
      <c r="AA4741">
        <v>-6.0000000000000053E-2</v>
      </c>
      <c r="AF4741" t="s">
        <v>5258</v>
      </c>
      <c r="AG4741" t="s">
        <v>87</v>
      </c>
      <c r="AH4741" t="s">
        <v>88</v>
      </c>
      <c r="AI4741" t="s">
        <v>359</v>
      </c>
      <c r="AJ4741" s="7">
        <v>44561</v>
      </c>
      <c r="AK4741" t="s">
        <v>5303</v>
      </c>
      <c r="AL4741" t="s">
        <v>91</v>
      </c>
      <c r="AM4741" t="s">
        <v>5259</v>
      </c>
      <c r="AN4741" t="s">
        <v>5306</v>
      </c>
      <c r="AO4741" t="str">
        <f>TEXT(A4741,"yyyy-mm-dd")</f>
        <v>2019-01-31</v>
      </c>
    </row>
    <row r="4742" spans="1:41">
      <c r="A4742" s="6" t="s">
        <v>5302</v>
      </c>
      <c r="B4742">
        <v>2019</v>
      </c>
      <c r="C4742">
        <v>1</v>
      </c>
      <c r="E4742" t="s">
        <v>392</v>
      </c>
      <c r="F4742" t="s">
        <v>82</v>
      </c>
      <c r="G4742" t="s">
        <v>83</v>
      </c>
      <c r="H4742" t="s">
        <v>5257</v>
      </c>
      <c r="I4742">
        <v>2021</v>
      </c>
      <c r="K4742" s="6">
        <v>44561</v>
      </c>
      <c r="L4742">
        <v>35</v>
      </c>
      <c r="N4742" t="s">
        <v>943</v>
      </c>
      <c r="O4742" s="8">
        <v>3.4</v>
      </c>
      <c r="P4742" s="8">
        <v>3.3</v>
      </c>
      <c r="Q4742" s="8">
        <v>3.24</v>
      </c>
      <c r="R4742" s="8">
        <v>3.5</v>
      </c>
      <c r="S4742" s="8">
        <v>3</v>
      </c>
      <c r="T4742" s="8">
        <v>4.2</v>
      </c>
      <c r="U4742" s="8">
        <v>0.26</v>
      </c>
      <c r="V4742" s="9">
        <v>25</v>
      </c>
      <c r="W4742" s="8">
        <v>0.25999999999999979</v>
      </c>
      <c r="X4742" s="8">
        <v>1.2000000000000002</v>
      </c>
      <c r="Y4742" s="8">
        <v>0.10000000000000009</v>
      </c>
      <c r="Z4742" s="8">
        <v>0</v>
      </c>
      <c r="AA4742">
        <v>-0.14000000000000012</v>
      </c>
      <c r="AF4742" t="s">
        <v>5258</v>
      </c>
      <c r="AG4742" t="s">
        <v>87</v>
      </c>
      <c r="AH4742" t="s">
        <v>88</v>
      </c>
      <c r="AI4742" t="s">
        <v>359</v>
      </c>
      <c r="AJ4742" s="7">
        <v>44561</v>
      </c>
      <c r="AK4742" t="s">
        <v>5303</v>
      </c>
      <c r="AL4742" t="s">
        <v>393</v>
      </c>
      <c r="AM4742" t="s">
        <v>5259</v>
      </c>
      <c r="AN4742" t="s">
        <v>5309</v>
      </c>
      <c r="AO4742" t="str">
        <f>TEXT(A4742,"yyyy-mm-dd")</f>
        <v>2019-01-31</v>
      </c>
    </row>
    <row r="4743" spans="1:41">
      <c r="A4743" s="6" t="s">
        <v>5302</v>
      </c>
      <c r="B4743">
        <v>2019</v>
      </c>
      <c r="C4743">
        <v>1</v>
      </c>
      <c r="E4743" t="s">
        <v>81</v>
      </c>
      <c r="F4743" t="s">
        <v>82</v>
      </c>
      <c r="G4743" t="s">
        <v>83</v>
      </c>
      <c r="H4743" t="s">
        <v>4803</v>
      </c>
      <c r="I4743">
        <v>2020</v>
      </c>
      <c r="K4743" s="6">
        <v>44196</v>
      </c>
      <c r="L4743">
        <v>23</v>
      </c>
      <c r="N4743" t="s">
        <v>95</v>
      </c>
      <c r="O4743" s="8">
        <v>3.75</v>
      </c>
      <c r="P4743" s="8">
        <v>3.71</v>
      </c>
      <c r="Q4743" s="8">
        <v>3.5</v>
      </c>
      <c r="R4743" s="8">
        <v>3.95</v>
      </c>
      <c r="S4743" s="8">
        <v>3</v>
      </c>
      <c r="T4743" s="8">
        <v>4.8</v>
      </c>
      <c r="U4743" s="8">
        <v>0.4</v>
      </c>
      <c r="V4743" s="9">
        <v>31</v>
      </c>
      <c r="W4743" s="8">
        <v>0.45000000000000018</v>
      </c>
      <c r="X4743" s="8">
        <v>1.7999999999999998</v>
      </c>
      <c r="Y4743" s="8">
        <v>4.0000000000000036E-2</v>
      </c>
      <c r="Z4743" s="8">
        <v>-8.0000000000000071E-2</v>
      </c>
      <c r="AA4743">
        <v>-4.9999999999999822E-2</v>
      </c>
      <c r="AF4743" t="s">
        <v>4804</v>
      </c>
      <c r="AG4743" t="s">
        <v>87</v>
      </c>
      <c r="AH4743" t="s">
        <v>88</v>
      </c>
      <c r="AI4743" t="s">
        <v>97</v>
      </c>
      <c r="AJ4743" s="7">
        <v>44196</v>
      </c>
      <c r="AK4743" t="s">
        <v>5303</v>
      </c>
      <c r="AL4743" t="s">
        <v>91</v>
      </c>
      <c r="AM4743" t="s">
        <v>4805</v>
      </c>
      <c r="AN4743" t="s">
        <v>5305</v>
      </c>
      <c r="AO4743" t="str">
        <f>TEXT(A4743,"yyyy-mm-dd")</f>
        <v>2019-01-31</v>
      </c>
    </row>
    <row r="4744" spans="1:41">
      <c r="A4744" s="6" t="s">
        <v>5302</v>
      </c>
      <c r="B4744">
        <v>2019</v>
      </c>
      <c r="C4744">
        <v>1</v>
      </c>
      <c r="E4744" t="s">
        <v>392</v>
      </c>
      <c r="F4744" t="s">
        <v>82</v>
      </c>
      <c r="G4744" t="s">
        <v>83</v>
      </c>
      <c r="H4744" t="s">
        <v>4803</v>
      </c>
      <c r="I4744">
        <v>2020</v>
      </c>
      <c r="K4744" s="6">
        <v>44196</v>
      </c>
      <c r="L4744">
        <v>23</v>
      </c>
      <c r="N4744" t="s">
        <v>95</v>
      </c>
      <c r="O4744" s="8">
        <v>3.46</v>
      </c>
      <c r="P4744" s="8">
        <v>3.45</v>
      </c>
      <c r="Q4744" s="8">
        <v>3.31</v>
      </c>
      <c r="R4744" s="8">
        <v>3.55</v>
      </c>
      <c r="S4744" s="8">
        <v>3</v>
      </c>
      <c r="T4744" s="8">
        <v>4.2300000000000004</v>
      </c>
      <c r="U4744" s="8">
        <v>0.28000000000000003</v>
      </c>
      <c r="V4744" s="9">
        <v>29</v>
      </c>
      <c r="W4744" s="8">
        <v>0.23999999999999977</v>
      </c>
      <c r="X4744" s="8">
        <v>1.2300000000000004</v>
      </c>
      <c r="Y4744" s="8">
        <v>9.9999999999997868E-3</v>
      </c>
      <c r="Z4744" s="8">
        <v>8.0000000000000071E-2</v>
      </c>
      <c r="AA4744">
        <v>-0.23000000000000043</v>
      </c>
      <c r="AF4744" t="s">
        <v>4804</v>
      </c>
      <c r="AG4744" t="s">
        <v>87</v>
      </c>
      <c r="AH4744" t="s">
        <v>88</v>
      </c>
      <c r="AI4744" t="s">
        <v>97</v>
      </c>
      <c r="AJ4744" s="7">
        <v>44196</v>
      </c>
      <c r="AK4744" t="s">
        <v>5303</v>
      </c>
      <c r="AL4744" t="s">
        <v>393</v>
      </c>
      <c r="AM4744" t="s">
        <v>4805</v>
      </c>
      <c r="AN4744" t="s">
        <v>5308</v>
      </c>
      <c r="AO4744" t="str">
        <f>TEXT(A4744,"yyyy-mm-dd")</f>
        <v>2019-01-31</v>
      </c>
    </row>
    <row r="4745" spans="1:41">
      <c r="A4745" s="6" t="s">
        <v>5302</v>
      </c>
      <c r="B4745">
        <v>2019</v>
      </c>
      <c r="C4745">
        <v>1</v>
      </c>
      <c r="E4745" t="s">
        <v>81</v>
      </c>
      <c r="F4745" t="s">
        <v>82</v>
      </c>
      <c r="G4745" t="s">
        <v>83</v>
      </c>
      <c r="H4745" t="s">
        <v>4360</v>
      </c>
      <c r="I4745">
        <v>2019</v>
      </c>
      <c r="K4745" s="6">
        <v>43830</v>
      </c>
      <c r="L4745">
        <v>11</v>
      </c>
      <c r="N4745" t="s">
        <v>85</v>
      </c>
      <c r="O4745" s="8">
        <v>3.85</v>
      </c>
      <c r="P4745" s="8">
        <v>3.8</v>
      </c>
      <c r="Q4745" s="8">
        <v>3.69</v>
      </c>
      <c r="R4745" s="8">
        <v>4</v>
      </c>
      <c r="S4745" s="8">
        <v>3.2</v>
      </c>
      <c r="T4745" s="8">
        <v>4.76</v>
      </c>
      <c r="U4745" s="8">
        <v>0.3</v>
      </c>
      <c r="V4745" s="9">
        <v>32</v>
      </c>
      <c r="W4745" s="8">
        <v>0.31000000000000005</v>
      </c>
      <c r="X4745" s="8">
        <v>1.5599999999999996</v>
      </c>
      <c r="Y4745" s="8">
        <v>5.0000000000000266E-2</v>
      </c>
      <c r="Z4745" s="8">
        <v>-9.0000000000000302E-2</v>
      </c>
      <c r="AA4745">
        <v>-8.9999999999999858E-2</v>
      </c>
      <c r="AF4745" t="s">
        <v>4361</v>
      </c>
      <c r="AG4745" t="s">
        <v>87</v>
      </c>
      <c r="AH4745" t="s">
        <v>88</v>
      </c>
      <c r="AI4745" t="s">
        <v>89</v>
      </c>
      <c r="AJ4745" s="7">
        <v>43830</v>
      </c>
      <c r="AK4745" t="s">
        <v>5303</v>
      </c>
      <c r="AL4745" t="s">
        <v>91</v>
      </c>
      <c r="AM4745" t="s">
        <v>4362</v>
      </c>
      <c r="AN4745" t="s">
        <v>5304</v>
      </c>
      <c r="AO4745" t="str">
        <f>TEXT(A4745,"yyyy-mm-dd")</f>
        <v>2019-01-31</v>
      </c>
    </row>
    <row r="4746" spans="1:41">
      <c r="A4746" s="6" t="s">
        <v>5302</v>
      </c>
      <c r="B4746">
        <v>2019</v>
      </c>
      <c r="C4746">
        <v>1</v>
      </c>
      <c r="E4746" t="s">
        <v>392</v>
      </c>
      <c r="F4746" t="s">
        <v>82</v>
      </c>
      <c r="G4746" t="s">
        <v>83</v>
      </c>
      <c r="H4746" t="s">
        <v>4360</v>
      </c>
      <c r="I4746">
        <v>2019</v>
      </c>
      <c r="K4746" s="6">
        <v>43830</v>
      </c>
      <c r="L4746">
        <v>11</v>
      </c>
      <c r="N4746" t="s">
        <v>85</v>
      </c>
      <c r="O4746" s="8">
        <v>3.5</v>
      </c>
      <c r="P4746" s="8">
        <v>3.5</v>
      </c>
      <c r="Q4746" s="8">
        <v>3.35</v>
      </c>
      <c r="R4746" s="8">
        <v>3.6</v>
      </c>
      <c r="S4746" s="8">
        <v>2.83</v>
      </c>
      <c r="T4746" s="8">
        <v>4.0999999999999996</v>
      </c>
      <c r="U4746" s="8">
        <v>0.23</v>
      </c>
      <c r="V4746" s="9">
        <v>30</v>
      </c>
      <c r="W4746" s="8">
        <v>0.25</v>
      </c>
      <c r="X4746" s="8">
        <v>1.2699999999999996</v>
      </c>
      <c r="Y4746" s="8">
        <v>0</v>
      </c>
      <c r="Z4746" s="8">
        <v>0</v>
      </c>
      <c r="AA4746">
        <v>-5.0000000000000266E-2</v>
      </c>
      <c r="AF4746" t="s">
        <v>4361</v>
      </c>
      <c r="AG4746" t="s">
        <v>87</v>
      </c>
      <c r="AH4746" t="s">
        <v>88</v>
      </c>
      <c r="AI4746" t="s">
        <v>89</v>
      </c>
      <c r="AJ4746" s="7">
        <v>43830</v>
      </c>
      <c r="AK4746" t="s">
        <v>5303</v>
      </c>
      <c r="AL4746" t="s">
        <v>393</v>
      </c>
      <c r="AM4746" t="s">
        <v>4362</v>
      </c>
      <c r="AN4746" t="s">
        <v>5307</v>
      </c>
      <c r="AO4746" t="str">
        <f>TEXT(A4746,"yyyy-mm-dd")</f>
        <v>2019-01-31</v>
      </c>
    </row>
    <row r="4747" spans="1:41">
      <c r="A4747" s="6" t="s">
        <v>5302</v>
      </c>
      <c r="B4747">
        <v>2019</v>
      </c>
      <c r="C4747">
        <v>1</v>
      </c>
      <c r="E4747" t="s">
        <v>81</v>
      </c>
      <c r="F4747" t="s">
        <v>82</v>
      </c>
      <c r="G4747" t="s">
        <v>774</v>
      </c>
      <c r="H4747" t="s">
        <v>775</v>
      </c>
      <c r="K4747" s="6"/>
      <c r="O4747" s="8">
        <v>3.64</v>
      </c>
      <c r="P4747" s="8">
        <v>3.53</v>
      </c>
      <c r="Q4747" s="8">
        <v>3.5</v>
      </c>
      <c r="R4747" s="8">
        <v>3.8</v>
      </c>
      <c r="S4747" s="8">
        <v>3</v>
      </c>
      <c r="T4747" s="8">
        <v>4.7</v>
      </c>
      <c r="U4747" s="8">
        <v>0.39</v>
      </c>
      <c r="V4747" s="9">
        <v>29</v>
      </c>
      <c r="W4747" s="8">
        <v>0.29999999999999982</v>
      </c>
      <c r="X4747" s="8">
        <v>1.7000000000000002</v>
      </c>
      <c r="Y4747" s="8">
        <v>0.11000000000000032</v>
      </c>
      <c r="Z4747" s="8">
        <v>-2.0000000000000018E-2</v>
      </c>
      <c r="AA4747">
        <v>-0.18000000000000016</v>
      </c>
      <c r="AF4747" t="s">
        <v>776</v>
      </c>
      <c r="AG4747" t="s">
        <v>777</v>
      </c>
      <c r="AH4747" t="s">
        <v>778</v>
      </c>
      <c r="AI4747" t="s">
        <v>779</v>
      </c>
      <c r="AJ4747" s="7"/>
      <c r="AK4747" t="s">
        <v>5303</v>
      </c>
      <c r="AL4747" t="s">
        <v>91</v>
      </c>
      <c r="AM4747" t="s">
        <v>775</v>
      </c>
      <c r="AN4747" t="s">
        <v>5327</v>
      </c>
      <c r="AO4747" t="str">
        <f>TEXT(A4747,"yyyy-mm-dd")</f>
        <v>2019-01-31</v>
      </c>
    </row>
    <row r="4748" spans="1:41">
      <c r="A4748" s="6" t="s">
        <v>5302</v>
      </c>
      <c r="B4748">
        <v>2019</v>
      </c>
      <c r="C4748">
        <v>1</v>
      </c>
      <c r="E4748" t="s">
        <v>81</v>
      </c>
      <c r="F4748" t="s">
        <v>82</v>
      </c>
      <c r="G4748" t="s">
        <v>774</v>
      </c>
      <c r="H4748" t="s">
        <v>1536</v>
      </c>
      <c r="K4748" s="6"/>
      <c r="O4748" s="8">
        <v>3.55</v>
      </c>
      <c r="P4748" s="8">
        <v>3.5</v>
      </c>
      <c r="Q4748" s="8">
        <v>3.44</v>
      </c>
      <c r="R4748" s="8">
        <v>3.6</v>
      </c>
      <c r="S4748" s="8">
        <v>3</v>
      </c>
      <c r="T4748" s="8">
        <v>4.4000000000000004</v>
      </c>
      <c r="U4748" s="8">
        <v>0.32</v>
      </c>
      <c r="V4748" s="9">
        <v>27</v>
      </c>
      <c r="W4748" s="8">
        <v>0.16000000000000014</v>
      </c>
      <c r="X4748" s="8">
        <v>1.4000000000000004</v>
      </c>
      <c r="Y4748" s="8">
        <v>4.9999999999999822E-2</v>
      </c>
      <c r="Z4748" s="8">
        <v>0</v>
      </c>
      <c r="AA4748">
        <v>-0.29000000000000004</v>
      </c>
      <c r="AF4748" t="s">
        <v>1537</v>
      </c>
      <c r="AG4748" t="s">
        <v>777</v>
      </c>
      <c r="AH4748" t="s">
        <v>778</v>
      </c>
      <c r="AI4748" t="s">
        <v>1538</v>
      </c>
      <c r="AJ4748" s="7"/>
      <c r="AK4748" t="s">
        <v>5303</v>
      </c>
      <c r="AL4748" t="s">
        <v>91</v>
      </c>
      <c r="AM4748" t="s">
        <v>1536</v>
      </c>
      <c r="AN4748" t="s">
        <v>5328</v>
      </c>
      <c r="AO4748" t="str">
        <f>TEXT(A4748,"yyyy-mm-dd")</f>
        <v>2019-01-31</v>
      </c>
    </row>
    <row r="4749" spans="1:41">
      <c r="A4749" s="6" t="s">
        <v>5302</v>
      </c>
      <c r="B4749">
        <v>2019</v>
      </c>
      <c r="C4749">
        <v>1</v>
      </c>
      <c r="E4749" t="s">
        <v>392</v>
      </c>
      <c r="F4749" t="s">
        <v>82</v>
      </c>
      <c r="G4749" t="s">
        <v>774</v>
      </c>
      <c r="H4749" t="s">
        <v>775</v>
      </c>
      <c r="K4749" s="6"/>
      <c r="O4749" s="8">
        <v>3.44</v>
      </c>
      <c r="P4749" s="8">
        <v>3.42</v>
      </c>
      <c r="Q4749" s="8">
        <v>3.3</v>
      </c>
      <c r="R4749" s="8">
        <v>3.5</v>
      </c>
      <c r="S4749" s="8">
        <v>3</v>
      </c>
      <c r="T4749" s="8">
        <v>4.01</v>
      </c>
      <c r="U4749" s="8">
        <v>0.25</v>
      </c>
      <c r="V4749" s="9">
        <v>26</v>
      </c>
      <c r="W4749" s="8">
        <v>0.20000000000000018</v>
      </c>
      <c r="X4749" s="8">
        <v>1.0099999999999998</v>
      </c>
      <c r="Y4749" s="8">
        <v>2.0000000000000018E-2</v>
      </c>
      <c r="Z4749" s="8">
        <v>-3.0000000000000249E-2</v>
      </c>
      <c r="AA4749">
        <v>-0.22999999999999998</v>
      </c>
      <c r="AF4749" t="s">
        <v>776</v>
      </c>
      <c r="AG4749" t="s">
        <v>777</v>
      </c>
      <c r="AH4749" t="s">
        <v>778</v>
      </c>
      <c r="AI4749" t="s">
        <v>779</v>
      </c>
      <c r="AJ4749" s="7"/>
      <c r="AK4749" t="s">
        <v>5303</v>
      </c>
      <c r="AL4749" t="s">
        <v>393</v>
      </c>
      <c r="AM4749" t="s">
        <v>775</v>
      </c>
      <c r="AN4749" t="s">
        <v>5329</v>
      </c>
      <c r="AO4749" t="str">
        <f>TEXT(A4749,"yyyy-mm-dd")</f>
        <v>2019-01-31</v>
      </c>
    </row>
    <row r="4750" spans="1:41">
      <c r="A4750" s="6" t="s">
        <v>5302</v>
      </c>
      <c r="B4750">
        <v>2019</v>
      </c>
      <c r="C4750">
        <v>1</v>
      </c>
      <c r="E4750" t="s">
        <v>392</v>
      </c>
      <c r="F4750" t="s">
        <v>82</v>
      </c>
      <c r="G4750" t="s">
        <v>774</v>
      </c>
      <c r="H4750" t="s">
        <v>1536</v>
      </c>
      <c r="K4750" s="6"/>
      <c r="O4750" s="8">
        <v>3.41</v>
      </c>
      <c r="P4750" s="8">
        <v>3.4</v>
      </c>
      <c r="Q4750" s="8">
        <v>3.3</v>
      </c>
      <c r="R4750" s="8">
        <v>3.5</v>
      </c>
      <c r="S4750" s="8">
        <v>3</v>
      </c>
      <c r="T4750" s="8">
        <v>3.9</v>
      </c>
      <c r="U4750" s="8">
        <v>0.24</v>
      </c>
      <c r="V4750" s="9">
        <v>25</v>
      </c>
      <c r="W4750" s="8">
        <v>0.20000000000000018</v>
      </c>
      <c r="X4750" s="8">
        <v>0.89999999999999991</v>
      </c>
      <c r="Y4750" s="8">
        <v>1.0000000000000231E-2</v>
      </c>
      <c r="Z4750" s="8">
        <v>2.0000000000000018E-2</v>
      </c>
      <c r="AA4750">
        <v>-0.21999999999999975</v>
      </c>
      <c r="AF4750" t="s">
        <v>1537</v>
      </c>
      <c r="AG4750" t="s">
        <v>777</v>
      </c>
      <c r="AH4750" t="s">
        <v>778</v>
      </c>
      <c r="AI4750" t="s">
        <v>1538</v>
      </c>
      <c r="AJ4750" s="7"/>
      <c r="AK4750" t="s">
        <v>5303</v>
      </c>
      <c r="AL4750" t="s">
        <v>393</v>
      </c>
      <c r="AM4750" t="s">
        <v>1536</v>
      </c>
      <c r="AN4750" t="s">
        <v>5330</v>
      </c>
      <c r="AO4750" t="str">
        <f>TEXT(A4750,"yyyy-mm-dd")</f>
        <v>2019-01-31</v>
      </c>
    </row>
    <row r="4751" spans="1:41">
      <c r="A4751" s="6" t="s">
        <v>5302</v>
      </c>
      <c r="B4751">
        <v>2019</v>
      </c>
      <c r="C4751">
        <v>1</v>
      </c>
      <c r="E4751" t="s">
        <v>112</v>
      </c>
      <c r="F4751" t="s">
        <v>113</v>
      </c>
      <c r="G4751" t="s">
        <v>83</v>
      </c>
      <c r="H4751" t="s">
        <v>5257</v>
      </c>
      <c r="I4751">
        <v>2021</v>
      </c>
      <c r="K4751" s="6">
        <v>44561</v>
      </c>
      <c r="L4751">
        <v>35</v>
      </c>
      <c r="N4751" t="s">
        <v>943</v>
      </c>
      <c r="O4751" s="8">
        <v>7.26</v>
      </c>
      <c r="P4751" s="8">
        <v>7.42</v>
      </c>
      <c r="Q4751" s="8">
        <v>6.5</v>
      </c>
      <c r="R4751" s="8">
        <v>7.98</v>
      </c>
      <c r="S4751" s="8">
        <v>5.97</v>
      </c>
      <c r="T4751" s="8">
        <v>9</v>
      </c>
      <c r="U4751" s="8">
        <v>0.94</v>
      </c>
      <c r="V4751" s="9">
        <v>18</v>
      </c>
      <c r="W4751" s="8">
        <v>1.4800000000000004</v>
      </c>
      <c r="X4751" s="8">
        <v>3.0300000000000002</v>
      </c>
      <c r="Y4751" s="8">
        <v>-0.16000000000000014</v>
      </c>
      <c r="Z4751" s="8">
        <v>0.46999999999999975</v>
      </c>
      <c r="AA4751">
        <v>-0.21999999999999975</v>
      </c>
      <c r="AF4751" t="s">
        <v>5295</v>
      </c>
      <c r="AG4751" t="s">
        <v>115</v>
      </c>
      <c r="AH4751" t="s">
        <v>116</v>
      </c>
      <c r="AI4751" t="s">
        <v>359</v>
      </c>
      <c r="AJ4751" s="7">
        <v>44561</v>
      </c>
      <c r="AK4751" t="s">
        <v>5303</v>
      </c>
      <c r="AL4751" t="s">
        <v>118</v>
      </c>
      <c r="AM4751" t="s">
        <v>5259</v>
      </c>
      <c r="AN4751" t="s">
        <v>5334</v>
      </c>
      <c r="AO4751" t="str">
        <f>TEXT(A4751,"yyyy-mm-dd")</f>
        <v>2019-01-31</v>
      </c>
    </row>
    <row r="4752" spans="1:41">
      <c r="A4752" s="6" t="s">
        <v>5302</v>
      </c>
      <c r="B4752">
        <v>2019</v>
      </c>
      <c r="C4752">
        <v>1</v>
      </c>
      <c r="E4752" t="s">
        <v>2881</v>
      </c>
      <c r="F4752" t="s">
        <v>113</v>
      </c>
      <c r="G4752" t="s">
        <v>83</v>
      </c>
      <c r="H4752" t="s">
        <v>5257</v>
      </c>
      <c r="I4752">
        <v>2021</v>
      </c>
      <c r="K4752" s="6">
        <v>44561</v>
      </c>
      <c r="L4752">
        <v>35</v>
      </c>
      <c r="N4752" t="s">
        <v>943</v>
      </c>
      <c r="O4752" s="8">
        <v>8.41</v>
      </c>
      <c r="P4752" s="8">
        <v>8.5</v>
      </c>
      <c r="Q4752" s="8">
        <v>7.63</v>
      </c>
      <c r="R4752" s="8">
        <v>9.19</v>
      </c>
      <c r="S4752" s="8">
        <v>6.1</v>
      </c>
      <c r="T4752" s="8">
        <v>10</v>
      </c>
      <c r="U4752" s="8">
        <v>1.1000000000000001</v>
      </c>
      <c r="V4752" s="9">
        <v>14</v>
      </c>
      <c r="W4752" s="8">
        <v>1.5599999999999996</v>
      </c>
      <c r="X4752" s="8">
        <v>3.9000000000000004</v>
      </c>
      <c r="Y4752" s="8">
        <v>-8.9999999999999858E-2</v>
      </c>
      <c r="Z4752" s="8">
        <v>0</v>
      </c>
      <c r="AA4752">
        <v>8.9999999999999858E-2</v>
      </c>
      <c r="AF4752" t="s">
        <v>5300</v>
      </c>
      <c r="AG4752" t="s">
        <v>2883</v>
      </c>
      <c r="AH4752" t="s">
        <v>2884</v>
      </c>
      <c r="AI4752" t="s">
        <v>359</v>
      </c>
      <c r="AJ4752" s="7">
        <v>44561</v>
      </c>
      <c r="AK4752" t="s">
        <v>5303</v>
      </c>
      <c r="AL4752" t="s">
        <v>2885</v>
      </c>
      <c r="AM4752" t="s">
        <v>5259</v>
      </c>
      <c r="AN4752" t="s">
        <v>5337</v>
      </c>
      <c r="AO4752" t="str">
        <f>TEXT(A4752,"yyyy-mm-dd")</f>
        <v>2019-01-31</v>
      </c>
    </row>
    <row r="4753" spans="1:41">
      <c r="A4753" s="6" t="s">
        <v>5302</v>
      </c>
      <c r="B4753">
        <v>2019</v>
      </c>
      <c r="C4753">
        <v>1</v>
      </c>
      <c r="E4753" t="s">
        <v>112</v>
      </c>
      <c r="F4753" t="s">
        <v>113</v>
      </c>
      <c r="G4753" t="s">
        <v>83</v>
      </c>
      <c r="H4753" t="s">
        <v>4803</v>
      </c>
      <c r="I4753">
        <v>2020</v>
      </c>
      <c r="K4753" s="6">
        <v>44196</v>
      </c>
      <c r="L4753">
        <v>23</v>
      </c>
      <c r="N4753" t="s">
        <v>95</v>
      </c>
      <c r="O4753" s="8">
        <v>7.66</v>
      </c>
      <c r="P4753" s="8">
        <v>7.6</v>
      </c>
      <c r="Q4753" s="8">
        <v>7.2</v>
      </c>
      <c r="R4753" s="8">
        <v>7.94</v>
      </c>
      <c r="S4753" s="8">
        <v>6.5</v>
      </c>
      <c r="T4753" s="8">
        <v>9.0299999999999994</v>
      </c>
      <c r="U4753" s="8">
        <v>0.68</v>
      </c>
      <c r="V4753" s="9">
        <v>21</v>
      </c>
      <c r="W4753" s="8">
        <v>0.74000000000000021</v>
      </c>
      <c r="X4753" s="8">
        <v>2.5299999999999994</v>
      </c>
      <c r="Y4753" s="8">
        <v>6.0000000000000497E-2</v>
      </c>
      <c r="Z4753" s="8">
        <v>9.9999999999999645E-2</v>
      </c>
      <c r="AA4753">
        <v>-0.30999999999999961</v>
      </c>
      <c r="AF4753" t="s">
        <v>4844</v>
      </c>
      <c r="AG4753" t="s">
        <v>115</v>
      </c>
      <c r="AH4753" t="s">
        <v>116</v>
      </c>
      <c r="AI4753" t="s">
        <v>230</v>
      </c>
      <c r="AJ4753" s="7">
        <v>44196</v>
      </c>
      <c r="AK4753" t="s">
        <v>5303</v>
      </c>
      <c r="AL4753" t="s">
        <v>118</v>
      </c>
      <c r="AM4753" t="s">
        <v>4805</v>
      </c>
      <c r="AN4753" t="s">
        <v>5333</v>
      </c>
      <c r="AO4753" t="str">
        <f>TEXT(A4753,"yyyy-mm-dd")</f>
        <v>2019-01-31</v>
      </c>
    </row>
    <row r="4754" spans="1:41">
      <c r="A4754" s="6" t="s">
        <v>5302</v>
      </c>
      <c r="B4754">
        <v>2019</v>
      </c>
      <c r="C4754">
        <v>1</v>
      </c>
      <c r="E4754" t="s">
        <v>2881</v>
      </c>
      <c r="F4754" t="s">
        <v>113</v>
      </c>
      <c r="G4754" t="s">
        <v>83</v>
      </c>
      <c r="H4754" t="s">
        <v>4803</v>
      </c>
      <c r="I4754">
        <v>2020</v>
      </c>
      <c r="K4754" s="6">
        <v>44196</v>
      </c>
      <c r="L4754">
        <v>23</v>
      </c>
      <c r="N4754" t="s">
        <v>95</v>
      </c>
      <c r="O4754" s="8">
        <v>8.6199999999999992</v>
      </c>
      <c r="P4754" s="8">
        <v>8.6</v>
      </c>
      <c r="Q4754" s="8">
        <v>8.1999999999999993</v>
      </c>
      <c r="R4754" s="8">
        <v>9</v>
      </c>
      <c r="S4754" s="8">
        <v>7.1</v>
      </c>
      <c r="T4754" s="8">
        <v>10.53</v>
      </c>
      <c r="U4754" s="8">
        <v>0.8</v>
      </c>
      <c r="V4754" s="9">
        <v>17</v>
      </c>
      <c r="W4754" s="8">
        <v>0.80000000000000071</v>
      </c>
      <c r="X4754" s="8">
        <v>3.4299999999999997</v>
      </c>
      <c r="Y4754" s="8">
        <v>1.9999999999999574E-2</v>
      </c>
      <c r="Z4754" s="8">
        <v>-0.20000000000000107</v>
      </c>
      <c r="AA4754">
        <v>-8.9999999999999858E-2</v>
      </c>
      <c r="AF4754" t="s">
        <v>4849</v>
      </c>
      <c r="AG4754" t="s">
        <v>2883</v>
      </c>
      <c r="AH4754" t="s">
        <v>2884</v>
      </c>
      <c r="AI4754" t="s">
        <v>230</v>
      </c>
      <c r="AJ4754" s="7">
        <v>44196</v>
      </c>
      <c r="AK4754" t="s">
        <v>5303</v>
      </c>
      <c r="AL4754" t="s">
        <v>2885</v>
      </c>
      <c r="AM4754" t="s">
        <v>4805</v>
      </c>
      <c r="AN4754" t="s">
        <v>5336</v>
      </c>
      <c r="AO4754" t="str">
        <f>TEXT(A4754,"yyyy-mm-dd")</f>
        <v>2019-01-31</v>
      </c>
    </row>
    <row r="4755" spans="1:41">
      <c r="A4755" s="6" t="s">
        <v>5302</v>
      </c>
      <c r="B4755">
        <v>2019</v>
      </c>
      <c r="C4755">
        <v>1</v>
      </c>
      <c r="E4755" t="s">
        <v>112</v>
      </c>
      <c r="F4755" t="s">
        <v>113</v>
      </c>
      <c r="G4755" t="s">
        <v>83</v>
      </c>
      <c r="H4755" t="s">
        <v>4360</v>
      </c>
      <c r="I4755">
        <v>2019</v>
      </c>
      <c r="K4755" s="6">
        <v>43830</v>
      </c>
      <c r="L4755">
        <v>11</v>
      </c>
      <c r="N4755" t="s">
        <v>85</v>
      </c>
      <c r="O4755" s="8">
        <v>8.18</v>
      </c>
      <c r="P4755" s="8">
        <v>8.1999999999999993</v>
      </c>
      <c r="Q4755" s="8">
        <v>8</v>
      </c>
      <c r="R4755" s="8">
        <v>8.2799999999999994</v>
      </c>
      <c r="S4755" s="8">
        <v>7.5</v>
      </c>
      <c r="T4755" s="8">
        <v>8.8000000000000007</v>
      </c>
      <c r="U4755" s="8">
        <v>0.28000000000000003</v>
      </c>
      <c r="V4755" s="9">
        <v>23</v>
      </c>
      <c r="W4755" s="8">
        <v>0.27999999999999936</v>
      </c>
      <c r="X4755" s="8">
        <v>1.3000000000000007</v>
      </c>
      <c r="Y4755" s="8">
        <v>-1.9999999999999574E-2</v>
      </c>
      <c r="Z4755" s="8">
        <v>8.0000000000000071E-2</v>
      </c>
      <c r="AA4755">
        <v>-0.30000000000000071</v>
      </c>
      <c r="AF4755" t="s">
        <v>4401</v>
      </c>
      <c r="AG4755" t="s">
        <v>115</v>
      </c>
      <c r="AH4755" t="s">
        <v>116</v>
      </c>
      <c r="AI4755" t="s">
        <v>117</v>
      </c>
      <c r="AJ4755" s="7">
        <v>43830</v>
      </c>
      <c r="AK4755" t="s">
        <v>5303</v>
      </c>
      <c r="AL4755" t="s">
        <v>118</v>
      </c>
      <c r="AM4755" t="s">
        <v>4362</v>
      </c>
      <c r="AN4755" t="s">
        <v>5332</v>
      </c>
      <c r="AO4755" t="str">
        <f>TEXT(A4755,"yyyy-mm-dd")</f>
        <v>2019-01-31</v>
      </c>
    </row>
    <row r="4756" spans="1:41">
      <c r="A4756" s="6" t="s">
        <v>5302</v>
      </c>
      <c r="B4756">
        <v>2019</v>
      </c>
      <c r="C4756">
        <v>1</v>
      </c>
      <c r="E4756" t="s">
        <v>2881</v>
      </c>
      <c r="F4756" t="s">
        <v>113</v>
      </c>
      <c r="G4756" t="s">
        <v>83</v>
      </c>
      <c r="H4756" t="s">
        <v>4360</v>
      </c>
      <c r="I4756">
        <v>2019</v>
      </c>
      <c r="K4756" s="6">
        <v>43830</v>
      </c>
      <c r="L4756">
        <v>11</v>
      </c>
      <c r="N4756" t="s">
        <v>85</v>
      </c>
      <c r="O4756" s="8">
        <v>8.81</v>
      </c>
      <c r="P4756" s="8">
        <v>8.8000000000000007</v>
      </c>
      <c r="Q4756" s="8">
        <v>8.6</v>
      </c>
      <c r="R4756" s="8">
        <v>9.08</v>
      </c>
      <c r="S4756" s="8">
        <v>8</v>
      </c>
      <c r="T4756" s="8">
        <v>9.73</v>
      </c>
      <c r="U4756" s="8">
        <v>0.46</v>
      </c>
      <c r="V4756" s="9">
        <v>19</v>
      </c>
      <c r="W4756" s="8">
        <v>0.48000000000000043</v>
      </c>
      <c r="X4756" s="8">
        <v>1.7300000000000004</v>
      </c>
      <c r="Y4756" s="8">
        <v>9.9999999999997868E-3</v>
      </c>
      <c r="Z4756" s="8">
        <v>-0.39999999999999858</v>
      </c>
      <c r="AA4756">
        <v>-6.9999999999998508E-2</v>
      </c>
      <c r="AF4756" t="s">
        <v>4406</v>
      </c>
      <c r="AG4756" t="s">
        <v>2883</v>
      </c>
      <c r="AH4756" t="s">
        <v>2884</v>
      </c>
      <c r="AI4756" t="s">
        <v>117</v>
      </c>
      <c r="AJ4756" s="7">
        <v>43830</v>
      </c>
      <c r="AK4756" t="s">
        <v>5303</v>
      </c>
      <c r="AL4756" t="s">
        <v>2885</v>
      </c>
      <c r="AM4756" t="s">
        <v>4362</v>
      </c>
      <c r="AN4756" t="s">
        <v>5335</v>
      </c>
      <c r="AO4756" t="str">
        <f>TEXT(A4756,"yyyy-mm-dd")</f>
        <v>2019-01-31</v>
      </c>
    </row>
    <row r="4757" spans="1:41">
      <c r="A4757" s="6" t="s">
        <v>5338</v>
      </c>
      <c r="B4757">
        <v>2019</v>
      </c>
      <c r="C4757">
        <v>2</v>
      </c>
      <c r="E4757" t="s">
        <v>1907</v>
      </c>
      <c r="F4757" t="s">
        <v>1908</v>
      </c>
      <c r="G4757" t="s">
        <v>102</v>
      </c>
      <c r="H4757" t="s">
        <v>5204</v>
      </c>
      <c r="I4757">
        <v>2020</v>
      </c>
      <c r="J4757">
        <v>4</v>
      </c>
      <c r="K4757" s="6">
        <v>44196</v>
      </c>
      <c r="L4757">
        <v>22</v>
      </c>
      <c r="M4757">
        <v>7</v>
      </c>
      <c r="N4757" t="s">
        <v>167</v>
      </c>
      <c r="O4757" s="8">
        <v>7.47</v>
      </c>
      <c r="P4757" s="8">
        <v>7.5</v>
      </c>
      <c r="Q4757" s="8">
        <v>7</v>
      </c>
      <c r="R4757" s="8">
        <v>7.75</v>
      </c>
      <c r="S4757" s="8">
        <v>6.5</v>
      </c>
      <c r="T4757" s="8">
        <v>8.75</v>
      </c>
      <c r="U4757" s="8">
        <v>0.6</v>
      </c>
      <c r="V4757" s="9">
        <v>25</v>
      </c>
      <c r="W4757" s="8">
        <v>0.75</v>
      </c>
      <c r="X4757" s="8">
        <v>2.25</v>
      </c>
      <c r="Y4757" s="8">
        <v>-3.0000000000000249E-2</v>
      </c>
      <c r="Z4757" s="8">
        <v>0</v>
      </c>
      <c r="AA4757">
        <v>0</v>
      </c>
      <c r="AF4757" t="s">
        <v>5205</v>
      </c>
      <c r="AG4757" t="s">
        <v>1910</v>
      </c>
      <c r="AH4757" t="s">
        <v>1911</v>
      </c>
      <c r="AI4757" t="s">
        <v>1944</v>
      </c>
      <c r="AJ4757" s="7">
        <v>44196</v>
      </c>
      <c r="AK4757" t="s">
        <v>5339</v>
      </c>
      <c r="AL4757" t="s">
        <v>1908</v>
      </c>
      <c r="AM4757" t="s">
        <v>5206</v>
      </c>
      <c r="AN4757" t="s">
        <v>5361</v>
      </c>
      <c r="AO4757" t="str">
        <f>TEXT(A4757,"yyyy-mm-dd")</f>
        <v>2019-02-28</v>
      </c>
    </row>
    <row r="4758" spans="1:41">
      <c r="A4758" s="6" t="s">
        <v>5338</v>
      </c>
      <c r="B4758">
        <v>2019</v>
      </c>
      <c r="C4758">
        <v>2</v>
      </c>
      <c r="E4758" t="s">
        <v>1907</v>
      </c>
      <c r="F4758" t="s">
        <v>1908</v>
      </c>
      <c r="G4758" t="s">
        <v>102</v>
      </c>
      <c r="H4758" t="s">
        <v>5063</v>
      </c>
      <c r="I4758">
        <v>2020</v>
      </c>
      <c r="J4758">
        <v>3</v>
      </c>
      <c r="K4758" s="6">
        <v>44104</v>
      </c>
      <c r="L4758">
        <v>19</v>
      </c>
      <c r="M4758">
        <v>6</v>
      </c>
      <c r="N4758" t="s">
        <v>195</v>
      </c>
      <c r="O4758" s="8">
        <v>7.58</v>
      </c>
      <c r="P4758" s="8">
        <v>7.5</v>
      </c>
      <c r="Q4758" s="8">
        <v>7.25</v>
      </c>
      <c r="R4758" s="8">
        <v>7.75</v>
      </c>
      <c r="S4758" s="8">
        <v>6.5</v>
      </c>
      <c r="T4758" s="8">
        <v>8.75</v>
      </c>
      <c r="U4758" s="8">
        <v>0.54</v>
      </c>
      <c r="V4758" s="9">
        <v>24</v>
      </c>
      <c r="W4758" s="8">
        <v>0.5</v>
      </c>
      <c r="X4758" s="8">
        <v>2.25</v>
      </c>
      <c r="Y4758" s="8">
        <v>8.0000000000000071E-2</v>
      </c>
      <c r="Z4758" s="8">
        <v>-0.25</v>
      </c>
      <c r="AA4758">
        <v>0</v>
      </c>
      <c r="AF4758" t="s">
        <v>5064</v>
      </c>
      <c r="AG4758" t="s">
        <v>1910</v>
      </c>
      <c r="AH4758" t="s">
        <v>1911</v>
      </c>
      <c r="AI4758" t="s">
        <v>1939</v>
      </c>
      <c r="AJ4758" s="7">
        <v>44104</v>
      </c>
      <c r="AK4758" t="s">
        <v>5339</v>
      </c>
      <c r="AL4758" t="s">
        <v>1908</v>
      </c>
      <c r="AM4758" t="s">
        <v>5066</v>
      </c>
      <c r="AN4758" t="s">
        <v>5360</v>
      </c>
      <c r="AO4758" t="str">
        <f>TEXT(A4758,"yyyy-mm-dd")</f>
        <v>2019-02-28</v>
      </c>
    </row>
    <row r="4759" spans="1:41">
      <c r="A4759" s="6" t="s">
        <v>5338</v>
      </c>
      <c r="B4759">
        <v>2019</v>
      </c>
      <c r="C4759">
        <v>2</v>
      </c>
      <c r="E4759" t="s">
        <v>1907</v>
      </c>
      <c r="F4759" t="s">
        <v>1908</v>
      </c>
      <c r="G4759" t="s">
        <v>102</v>
      </c>
      <c r="H4759" t="s">
        <v>4988</v>
      </c>
      <c r="I4759">
        <v>2020</v>
      </c>
      <c r="J4759">
        <v>2</v>
      </c>
      <c r="K4759" s="6">
        <v>44012</v>
      </c>
      <c r="L4759">
        <v>16</v>
      </c>
      <c r="M4759">
        <v>5</v>
      </c>
      <c r="N4759" t="s">
        <v>222</v>
      </c>
      <c r="O4759" s="8">
        <v>7.71</v>
      </c>
      <c r="P4759" s="8">
        <v>7.63</v>
      </c>
      <c r="Q4759" s="8">
        <v>7.5</v>
      </c>
      <c r="R4759" s="8">
        <v>8</v>
      </c>
      <c r="S4759" s="8">
        <v>7</v>
      </c>
      <c r="T4759" s="8">
        <v>8.75</v>
      </c>
      <c r="U4759" s="8">
        <v>0.41</v>
      </c>
      <c r="V4759" s="9">
        <v>24</v>
      </c>
      <c r="W4759" s="8">
        <v>0.5</v>
      </c>
      <c r="X4759" s="8">
        <v>1.75</v>
      </c>
      <c r="Y4759" s="8">
        <v>8.0000000000000071E-2</v>
      </c>
      <c r="Z4759" s="8">
        <v>-0.12000000000000011</v>
      </c>
      <c r="AA4759">
        <v>0</v>
      </c>
      <c r="AF4759" t="s">
        <v>4989</v>
      </c>
      <c r="AG4759" t="s">
        <v>1910</v>
      </c>
      <c r="AH4759" t="s">
        <v>1911</v>
      </c>
      <c r="AI4759" t="s">
        <v>1934</v>
      </c>
      <c r="AJ4759" s="7">
        <v>44012</v>
      </c>
      <c r="AK4759" t="s">
        <v>5339</v>
      </c>
      <c r="AL4759" t="s">
        <v>1908</v>
      </c>
      <c r="AM4759" t="s">
        <v>4990</v>
      </c>
      <c r="AN4759" t="s">
        <v>5359</v>
      </c>
      <c r="AO4759" t="str">
        <f>TEXT(A4759,"yyyy-mm-dd")</f>
        <v>2019-02-28</v>
      </c>
    </row>
    <row r="4760" spans="1:41">
      <c r="A4760" s="6" t="s">
        <v>5338</v>
      </c>
      <c r="B4760">
        <v>2019</v>
      </c>
      <c r="C4760">
        <v>2</v>
      </c>
      <c r="E4760" t="s">
        <v>1907</v>
      </c>
      <c r="F4760" t="s">
        <v>1908</v>
      </c>
      <c r="G4760" t="s">
        <v>102</v>
      </c>
      <c r="H4760" t="s">
        <v>4949</v>
      </c>
      <c r="I4760">
        <v>2020</v>
      </c>
      <c r="J4760">
        <v>1</v>
      </c>
      <c r="K4760" s="6">
        <v>43921</v>
      </c>
      <c r="L4760">
        <v>13</v>
      </c>
      <c r="M4760">
        <v>4</v>
      </c>
      <c r="N4760" t="s">
        <v>252</v>
      </c>
      <c r="O4760" s="8">
        <v>7.84</v>
      </c>
      <c r="P4760" s="8">
        <v>7.75</v>
      </c>
      <c r="Q4760" s="8">
        <v>7.69</v>
      </c>
      <c r="R4760" s="8">
        <v>8</v>
      </c>
      <c r="S4760" s="8">
        <v>7.25</v>
      </c>
      <c r="T4760" s="8">
        <v>8.5</v>
      </c>
      <c r="U4760" s="8">
        <v>0.34</v>
      </c>
      <c r="V4760" s="9">
        <v>24</v>
      </c>
      <c r="W4760" s="8">
        <v>0.30999999999999961</v>
      </c>
      <c r="X4760" s="8">
        <v>1.25</v>
      </c>
      <c r="Y4760" s="8">
        <v>8.9999999999999858E-2</v>
      </c>
      <c r="Z4760" s="8">
        <v>-0.25</v>
      </c>
      <c r="AA4760">
        <v>-0.1800000000000006</v>
      </c>
      <c r="AF4760" t="s">
        <v>4950</v>
      </c>
      <c r="AG4760" t="s">
        <v>1910</v>
      </c>
      <c r="AH4760" t="s">
        <v>1911</v>
      </c>
      <c r="AI4760" t="s">
        <v>1929</v>
      </c>
      <c r="AJ4760" s="7">
        <v>43921</v>
      </c>
      <c r="AK4760" t="s">
        <v>5339</v>
      </c>
      <c r="AL4760" t="s">
        <v>1908</v>
      </c>
      <c r="AM4760" t="s">
        <v>4951</v>
      </c>
      <c r="AN4760" t="s">
        <v>5358</v>
      </c>
      <c r="AO4760" t="str">
        <f>TEXT(A4760,"yyyy-mm-dd")</f>
        <v>2019-02-28</v>
      </c>
    </row>
    <row r="4761" spans="1:41">
      <c r="A4761" s="6" t="s">
        <v>5338</v>
      </c>
      <c r="B4761">
        <v>2019</v>
      </c>
      <c r="C4761">
        <v>2</v>
      </c>
      <c r="E4761" t="s">
        <v>1907</v>
      </c>
      <c r="F4761" t="s">
        <v>1908</v>
      </c>
      <c r="G4761" t="s">
        <v>102</v>
      </c>
      <c r="H4761" t="s">
        <v>4822</v>
      </c>
      <c r="I4761">
        <v>2019</v>
      </c>
      <c r="J4761">
        <v>4</v>
      </c>
      <c r="K4761" s="6">
        <v>43830</v>
      </c>
      <c r="L4761">
        <v>10</v>
      </c>
      <c r="M4761">
        <v>3</v>
      </c>
      <c r="N4761" t="s">
        <v>164</v>
      </c>
      <c r="O4761" s="8">
        <v>8.1</v>
      </c>
      <c r="P4761" s="8">
        <v>8.25</v>
      </c>
      <c r="Q4761" s="8">
        <v>8</v>
      </c>
      <c r="R4761" s="8">
        <v>8.25</v>
      </c>
      <c r="S4761" s="8">
        <v>7.5</v>
      </c>
      <c r="T4761" s="8">
        <v>8.5</v>
      </c>
      <c r="U4761" s="8">
        <v>0.26</v>
      </c>
      <c r="V4761" s="9">
        <v>28</v>
      </c>
      <c r="W4761" s="8">
        <v>0.25</v>
      </c>
      <c r="X4761" s="8">
        <v>1</v>
      </c>
      <c r="Y4761" s="8">
        <v>-0.15000000000000036</v>
      </c>
      <c r="Z4761" s="8">
        <v>0</v>
      </c>
      <c r="AA4761">
        <v>0</v>
      </c>
      <c r="AF4761" t="s">
        <v>4834</v>
      </c>
      <c r="AG4761" t="s">
        <v>1910</v>
      </c>
      <c r="AH4761" t="s">
        <v>1911</v>
      </c>
      <c r="AI4761" t="s">
        <v>1924</v>
      </c>
      <c r="AJ4761" s="7">
        <v>43830</v>
      </c>
      <c r="AK4761" t="s">
        <v>5339</v>
      </c>
      <c r="AL4761" t="s">
        <v>1908</v>
      </c>
      <c r="AM4761" t="s">
        <v>4824</v>
      </c>
      <c r="AN4761" t="s">
        <v>5357</v>
      </c>
      <c r="AO4761" t="str">
        <f>TEXT(A4761,"yyyy-mm-dd")</f>
        <v>2019-02-28</v>
      </c>
    </row>
    <row r="4762" spans="1:41">
      <c r="A4762" s="6" t="s">
        <v>5338</v>
      </c>
      <c r="B4762">
        <v>2019</v>
      </c>
      <c r="C4762">
        <v>2</v>
      </c>
      <c r="E4762" t="s">
        <v>1907</v>
      </c>
      <c r="F4762" t="s">
        <v>1908</v>
      </c>
      <c r="G4762" t="s">
        <v>102</v>
      </c>
      <c r="H4762" t="s">
        <v>4716</v>
      </c>
      <c r="I4762">
        <v>2019</v>
      </c>
      <c r="J4762">
        <v>3</v>
      </c>
      <c r="K4762" s="6">
        <v>43738</v>
      </c>
      <c r="L4762">
        <v>7</v>
      </c>
      <c r="M4762">
        <v>2</v>
      </c>
      <c r="N4762" t="s">
        <v>192</v>
      </c>
      <c r="O4762" s="8">
        <v>8.18</v>
      </c>
      <c r="P4762" s="8">
        <v>8.25</v>
      </c>
      <c r="Q4762" s="8">
        <v>8</v>
      </c>
      <c r="R4762" s="8">
        <v>8.25</v>
      </c>
      <c r="S4762" s="8">
        <v>7.75</v>
      </c>
      <c r="T4762" s="8">
        <v>8.5</v>
      </c>
      <c r="U4762" s="8">
        <v>0.17</v>
      </c>
      <c r="V4762" s="9">
        <v>28</v>
      </c>
      <c r="W4762" s="8">
        <v>0.25</v>
      </c>
      <c r="X4762" s="8">
        <v>0.75</v>
      </c>
      <c r="Y4762" s="8">
        <v>-7.0000000000000284E-2</v>
      </c>
      <c r="Z4762" s="8">
        <v>0</v>
      </c>
      <c r="AA4762">
        <v>0.25</v>
      </c>
      <c r="AF4762" t="s">
        <v>4717</v>
      </c>
      <c r="AG4762" t="s">
        <v>1910</v>
      </c>
      <c r="AH4762" t="s">
        <v>1911</v>
      </c>
      <c r="AI4762" t="s">
        <v>1919</v>
      </c>
      <c r="AJ4762" s="7">
        <v>43738</v>
      </c>
      <c r="AK4762" t="s">
        <v>5339</v>
      </c>
      <c r="AL4762" t="s">
        <v>1908</v>
      </c>
      <c r="AM4762" t="s">
        <v>4718</v>
      </c>
      <c r="AN4762" t="s">
        <v>5356</v>
      </c>
      <c r="AO4762" t="str">
        <f>TEXT(A4762,"yyyy-mm-dd")</f>
        <v>2019-02-28</v>
      </c>
    </row>
    <row r="4763" spans="1:41">
      <c r="A4763" s="6" t="s">
        <v>5338</v>
      </c>
      <c r="B4763">
        <v>2019</v>
      </c>
      <c r="C4763">
        <v>2</v>
      </c>
      <c r="E4763" t="s">
        <v>1907</v>
      </c>
      <c r="F4763" t="s">
        <v>1908</v>
      </c>
      <c r="G4763" t="s">
        <v>102</v>
      </c>
      <c r="H4763" t="s">
        <v>4612</v>
      </c>
      <c r="I4763">
        <v>2019</v>
      </c>
      <c r="J4763">
        <v>2</v>
      </c>
      <c r="K4763" s="6">
        <v>43646</v>
      </c>
      <c r="L4763">
        <v>4</v>
      </c>
      <c r="M4763">
        <v>1</v>
      </c>
      <c r="N4763" t="s">
        <v>219</v>
      </c>
      <c r="O4763" s="8">
        <v>8.24</v>
      </c>
      <c r="P4763" s="8">
        <v>8.25</v>
      </c>
      <c r="Q4763" s="8">
        <v>8.25</v>
      </c>
      <c r="R4763" s="8">
        <v>8.25</v>
      </c>
      <c r="S4763" s="8">
        <v>8</v>
      </c>
      <c r="T4763" s="8">
        <v>8.5</v>
      </c>
      <c r="U4763" s="8">
        <v>0.08</v>
      </c>
      <c r="V4763" s="9">
        <v>28</v>
      </c>
      <c r="W4763" s="8">
        <v>0</v>
      </c>
      <c r="X4763" s="8">
        <v>0.5</v>
      </c>
      <c r="Y4763" s="8">
        <v>-9.9999999999997868E-3</v>
      </c>
      <c r="Z4763" s="8">
        <v>0</v>
      </c>
      <c r="AA4763">
        <v>0</v>
      </c>
      <c r="AF4763" t="s">
        <v>4613</v>
      </c>
      <c r="AG4763" t="s">
        <v>1910</v>
      </c>
      <c r="AH4763" t="s">
        <v>1911</v>
      </c>
      <c r="AI4763" t="s">
        <v>1915</v>
      </c>
      <c r="AJ4763" s="7">
        <v>43646</v>
      </c>
      <c r="AK4763" t="s">
        <v>5339</v>
      </c>
      <c r="AL4763" t="s">
        <v>1908</v>
      </c>
      <c r="AM4763" t="s">
        <v>4614</v>
      </c>
      <c r="AN4763" t="s">
        <v>5355</v>
      </c>
      <c r="AO4763" t="str">
        <f>TEXT(A4763,"yyyy-mm-dd")</f>
        <v>2019-02-28</v>
      </c>
    </row>
    <row r="4764" spans="1:41">
      <c r="A4764" s="6" t="s">
        <v>5338</v>
      </c>
      <c r="B4764">
        <v>2019</v>
      </c>
      <c r="C4764">
        <v>2</v>
      </c>
      <c r="E4764" t="s">
        <v>1907</v>
      </c>
      <c r="F4764" t="s">
        <v>1908</v>
      </c>
      <c r="G4764" t="s">
        <v>102</v>
      </c>
      <c r="H4764" t="s">
        <v>4502</v>
      </c>
      <c r="I4764">
        <v>2019</v>
      </c>
      <c r="J4764">
        <v>1</v>
      </c>
      <c r="K4764" s="6">
        <v>43555</v>
      </c>
      <c r="L4764">
        <v>1</v>
      </c>
      <c r="M4764">
        <v>0</v>
      </c>
      <c r="N4764" t="s">
        <v>169</v>
      </c>
      <c r="O4764" s="8">
        <v>8.25</v>
      </c>
      <c r="P4764" s="8">
        <v>8.25</v>
      </c>
      <c r="Q4764" s="8">
        <v>8.25</v>
      </c>
      <c r="R4764" s="8">
        <v>8.25</v>
      </c>
      <c r="S4764" s="8">
        <v>8.1999999999999993</v>
      </c>
      <c r="T4764" s="8">
        <v>8.25</v>
      </c>
      <c r="U4764" s="8">
        <v>0.01</v>
      </c>
      <c r="V4764" s="9">
        <v>28</v>
      </c>
      <c r="W4764" s="8">
        <v>0</v>
      </c>
      <c r="X4764" s="8">
        <v>5.0000000000000711E-2</v>
      </c>
      <c r="Y4764" s="8">
        <v>0</v>
      </c>
      <c r="Z4764" s="8">
        <v>0</v>
      </c>
      <c r="AA4764">
        <v>0</v>
      </c>
      <c r="AF4764" t="s">
        <v>4503</v>
      </c>
      <c r="AG4764" t="s">
        <v>1910</v>
      </c>
      <c r="AH4764" t="s">
        <v>1911</v>
      </c>
      <c r="AI4764" t="s">
        <v>1912</v>
      </c>
      <c r="AJ4764" s="7">
        <v>43555</v>
      </c>
      <c r="AK4764" t="s">
        <v>5339</v>
      </c>
      <c r="AL4764" t="s">
        <v>1908</v>
      </c>
      <c r="AM4764" t="s">
        <v>4504</v>
      </c>
      <c r="AN4764" t="s">
        <v>5354</v>
      </c>
      <c r="AO4764" t="str">
        <f>TEXT(A4764,"yyyy-mm-dd")</f>
        <v>2019-02-28</v>
      </c>
    </row>
    <row r="4765" spans="1:41">
      <c r="A4765" s="6" t="s">
        <v>5338</v>
      </c>
      <c r="B4765">
        <v>2019</v>
      </c>
      <c r="C4765">
        <v>2</v>
      </c>
      <c r="E4765" t="s">
        <v>100</v>
      </c>
      <c r="F4765" t="s">
        <v>101</v>
      </c>
      <c r="G4765" t="s">
        <v>83</v>
      </c>
      <c r="H4765" t="s">
        <v>5257</v>
      </c>
      <c r="I4765">
        <v>2021</v>
      </c>
      <c r="K4765" s="6">
        <v>44561</v>
      </c>
      <c r="L4765">
        <v>34</v>
      </c>
      <c r="N4765" t="s">
        <v>789</v>
      </c>
      <c r="O4765" s="8">
        <v>2.17</v>
      </c>
      <c r="P4765" s="8">
        <v>2.2000000000000002</v>
      </c>
      <c r="Q4765" s="8">
        <v>2</v>
      </c>
      <c r="R4765" s="8">
        <v>2.4</v>
      </c>
      <c r="S4765" s="8">
        <v>1.4</v>
      </c>
      <c r="T4765" s="8">
        <v>3</v>
      </c>
      <c r="U4765" s="8">
        <v>0.41</v>
      </c>
      <c r="V4765" s="9">
        <v>21</v>
      </c>
      <c r="W4765" s="8">
        <v>0.39999999999999991</v>
      </c>
      <c r="X4765" s="8">
        <v>1.6</v>
      </c>
      <c r="Y4765" s="8">
        <v>-3.0000000000000249E-2</v>
      </c>
      <c r="Z4765" s="8">
        <v>0</v>
      </c>
      <c r="AA4765">
        <v>-0.22999999999999998</v>
      </c>
      <c r="AF4765" t="s">
        <v>10294</v>
      </c>
      <c r="AG4765" t="s">
        <v>9655</v>
      </c>
      <c r="AH4765" t="s">
        <v>9656</v>
      </c>
      <c r="AI4765" t="s">
        <v>9708</v>
      </c>
      <c r="AJ4765" s="7">
        <v>44561</v>
      </c>
      <c r="AK4765" t="s">
        <v>5339</v>
      </c>
      <c r="AL4765" t="s">
        <v>109</v>
      </c>
      <c r="AM4765" t="s">
        <v>5259</v>
      </c>
      <c r="AN4765" t="s">
        <v>10297</v>
      </c>
    </row>
    <row r="4766" spans="1:41">
      <c r="A4766" s="6" t="s">
        <v>5338</v>
      </c>
      <c r="B4766">
        <v>2019</v>
      </c>
      <c r="C4766">
        <v>2</v>
      </c>
      <c r="E4766" t="s">
        <v>100</v>
      </c>
      <c r="F4766" t="s">
        <v>101</v>
      </c>
      <c r="G4766" t="s">
        <v>102</v>
      </c>
      <c r="H4766" t="s">
        <v>5204</v>
      </c>
      <c r="I4766">
        <v>2020</v>
      </c>
      <c r="J4766">
        <v>4</v>
      </c>
      <c r="K4766" s="6">
        <v>44196</v>
      </c>
      <c r="L4766">
        <v>22</v>
      </c>
      <c r="M4766">
        <v>7</v>
      </c>
      <c r="N4766" t="s">
        <v>167</v>
      </c>
      <c r="O4766" s="8">
        <v>1.7</v>
      </c>
      <c r="P4766" s="8">
        <v>1.65</v>
      </c>
      <c r="Q4766" s="8">
        <v>1.38</v>
      </c>
      <c r="R4766" s="8">
        <v>2.1</v>
      </c>
      <c r="S4766" s="8">
        <v>-0.3</v>
      </c>
      <c r="T4766" s="8">
        <v>3.3</v>
      </c>
      <c r="U4766" s="8">
        <v>0.76</v>
      </c>
      <c r="V4766" s="9">
        <v>26</v>
      </c>
      <c r="W4766" s="8">
        <v>0.7200000000000002</v>
      </c>
      <c r="X4766" s="8">
        <v>3.5999999999999996</v>
      </c>
      <c r="Y4766" s="8">
        <v>5.0000000000000044E-2</v>
      </c>
      <c r="Z4766" s="8">
        <v>-0.15000000000000013</v>
      </c>
      <c r="AA4766">
        <v>0.17000000000000037</v>
      </c>
      <c r="AF4766" t="s">
        <v>5276</v>
      </c>
      <c r="AG4766" t="s">
        <v>106</v>
      </c>
      <c r="AH4766" t="s">
        <v>107</v>
      </c>
      <c r="AI4766" t="s">
        <v>2673</v>
      </c>
      <c r="AJ4766" s="7">
        <v>44196</v>
      </c>
      <c r="AK4766" t="s">
        <v>5339</v>
      </c>
      <c r="AL4766" t="s">
        <v>109</v>
      </c>
      <c r="AM4766" t="s">
        <v>5206</v>
      </c>
      <c r="AN4766" t="s">
        <v>5353</v>
      </c>
      <c r="AO4766" t="str">
        <f>TEXT(A4766,"yyyy-mm-dd")</f>
        <v>2019-02-28</v>
      </c>
    </row>
    <row r="4767" spans="1:41">
      <c r="A4767" s="6" t="s">
        <v>5338</v>
      </c>
      <c r="B4767">
        <v>2019</v>
      </c>
      <c r="C4767">
        <v>2</v>
      </c>
      <c r="E4767" t="s">
        <v>100</v>
      </c>
      <c r="F4767" t="s">
        <v>101</v>
      </c>
      <c r="G4767" t="s">
        <v>83</v>
      </c>
      <c r="H4767" t="s">
        <v>4803</v>
      </c>
      <c r="I4767">
        <v>2020</v>
      </c>
      <c r="K4767" s="6">
        <v>44196</v>
      </c>
      <c r="L4767">
        <v>22</v>
      </c>
      <c r="N4767" t="s">
        <v>167</v>
      </c>
      <c r="O4767" s="8">
        <v>1.91</v>
      </c>
      <c r="P4767" s="8">
        <v>2</v>
      </c>
      <c r="Q4767" s="8">
        <v>1.67</v>
      </c>
      <c r="R4767" s="8">
        <v>2.2000000000000002</v>
      </c>
      <c r="S4767" s="8">
        <v>0.5</v>
      </c>
      <c r="T4767" s="8">
        <v>3.2</v>
      </c>
      <c r="U4767" s="8">
        <v>0.53</v>
      </c>
      <c r="V4767" s="9">
        <v>32</v>
      </c>
      <c r="W4767" s="8">
        <v>0.53000000000000025</v>
      </c>
      <c r="X4767" s="8">
        <v>2.7</v>
      </c>
      <c r="Y4767" s="8">
        <v>-9.000000000000008E-2</v>
      </c>
      <c r="Z4767" s="8">
        <v>0</v>
      </c>
      <c r="AA4767">
        <v>3.0000000000000027E-2</v>
      </c>
      <c r="AF4767" t="s">
        <v>10255</v>
      </c>
      <c r="AG4767" t="s">
        <v>9655</v>
      </c>
      <c r="AH4767" t="s">
        <v>9656</v>
      </c>
      <c r="AI4767" t="s">
        <v>9669</v>
      </c>
      <c r="AJ4767" s="7">
        <v>44196</v>
      </c>
      <c r="AK4767" t="s">
        <v>5339</v>
      </c>
      <c r="AL4767" t="s">
        <v>109</v>
      </c>
      <c r="AM4767" t="s">
        <v>4805</v>
      </c>
      <c r="AN4767" t="s">
        <v>10270</v>
      </c>
    </row>
    <row r="4768" spans="1:41">
      <c r="A4768" s="6" t="s">
        <v>5338</v>
      </c>
      <c r="B4768">
        <v>2019</v>
      </c>
      <c r="C4768">
        <v>2</v>
      </c>
      <c r="E4768" t="s">
        <v>100</v>
      </c>
      <c r="F4768" t="s">
        <v>101</v>
      </c>
      <c r="G4768" t="s">
        <v>102</v>
      </c>
      <c r="H4768" t="s">
        <v>5063</v>
      </c>
      <c r="I4768">
        <v>2020</v>
      </c>
      <c r="J4768">
        <v>3</v>
      </c>
      <c r="K4768" s="6">
        <v>44104</v>
      </c>
      <c r="L4768">
        <v>19</v>
      </c>
      <c r="M4768">
        <v>6</v>
      </c>
      <c r="N4768" t="s">
        <v>195</v>
      </c>
      <c r="O4768" s="8">
        <v>1.78</v>
      </c>
      <c r="P4768" s="8">
        <v>1.84</v>
      </c>
      <c r="Q4768" s="8">
        <v>1.6</v>
      </c>
      <c r="R4768" s="8">
        <v>2</v>
      </c>
      <c r="S4768" s="8">
        <v>-0.2</v>
      </c>
      <c r="T4768" s="8">
        <v>3.6</v>
      </c>
      <c r="U4768" s="8">
        <v>0.68</v>
      </c>
      <c r="V4768" s="9">
        <v>26</v>
      </c>
      <c r="W4768" s="8">
        <v>0.39999999999999991</v>
      </c>
      <c r="X4768" s="8">
        <v>3.8000000000000003</v>
      </c>
      <c r="Y4768" s="8">
        <v>-6.0000000000000053E-2</v>
      </c>
      <c r="Z4768" s="8">
        <v>-3.9999999999999813E-2</v>
      </c>
      <c r="AA4768">
        <v>-2.2204460492503131E-16</v>
      </c>
      <c r="AF4768" t="s">
        <v>5274</v>
      </c>
      <c r="AG4768" t="s">
        <v>106</v>
      </c>
      <c r="AH4768" t="s">
        <v>107</v>
      </c>
      <c r="AI4768" t="s">
        <v>2670</v>
      </c>
      <c r="AJ4768" s="7">
        <v>44104</v>
      </c>
      <c r="AK4768" t="s">
        <v>5339</v>
      </c>
      <c r="AL4768" t="s">
        <v>109</v>
      </c>
      <c r="AM4768" t="s">
        <v>5066</v>
      </c>
      <c r="AN4768" t="s">
        <v>5352</v>
      </c>
      <c r="AO4768" t="str">
        <f>TEXT(A4768,"yyyy-mm-dd")</f>
        <v>2019-02-28</v>
      </c>
    </row>
    <row r="4769" spans="1:41">
      <c r="A4769" s="6" t="s">
        <v>5338</v>
      </c>
      <c r="B4769">
        <v>2019</v>
      </c>
      <c r="C4769">
        <v>2</v>
      </c>
      <c r="E4769" t="s">
        <v>100</v>
      </c>
      <c r="F4769" t="s">
        <v>101</v>
      </c>
      <c r="G4769" t="s">
        <v>102</v>
      </c>
      <c r="H4769" t="s">
        <v>4988</v>
      </c>
      <c r="I4769">
        <v>2020</v>
      </c>
      <c r="J4769">
        <v>2</v>
      </c>
      <c r="K4769" s="6">
        <v>44012</v>
      </c>
      <c r="L4769">
        <v>16</v>
      </c>
      <c r="M4769">
        <v>5</v>
      </c>
      <c r="N4769" t="s">
        <v>222</v>
      </c>
      <c r="O4769" s="8">
        <v>1.86</v>
      </c>
      <c r="P4769" s="8">
        <v>1.85</v>
      </c>
      <c r="Q4769" s="8">
        <v>1.62</v>
      </c>
      <c r="R4769" s="8">
        <v>2.2000000000000002</v>
      </c>
      <c r="S4769" s="8">
        <v>0.7</v>
      </c>
      <c r="T4769" s="8">
        <v>2.7</v>
      </c>
      <c r="U4769" s="8">
        <v>0.5</v>
      </c>
      <c r="V4769" s="9">
        <v>26</v>
      </c>
      <c r="W4769" s="8">
        <v>0.58000000000000007</v>
      </c>
      <c r="X4769" s="8">
        <v>2</v>
      </c>
      <c r="Y4769" s="8">
        <v>1.0000000000000009E-2</v>
      </c>
      <c r="Z4769" s="8">
        <v>5.0000000000000044E-2</v>
      </c>
      <c r="AA4769">
        <v>0.13000000000000012</v>
      </c>
      <c r="AF4769" t="s">
        <v>5272</v>
      </c>
      <c r="AG4769" t="s">
        <v>106</v>
      </c>
      <c r="AH4769" t="s">
        <v>107</v>
      </c>
      <c r="AI4769" t="s">
        <v>2667</v>
      </c>
      <c r="AJ4769" s="7">
        <v>44012</v>
      </c>
      <c r="AK4769" t="s">
        <v>5339</v>
      </c>
      <c r="AL4769" t="s">
        <v>109</v>
      </c>
      <c r="AM4769" t="s">
        <v>4990</v>
      </c>
      <c r="AN4769" t="s">
        <v>5351</v>
      </c>
      <c r="AO4769" t="str">
        <f>TEXT(A4769,"yyyy-mm-dd")</f>
        <v>2019-02-28</v>
      </c>
    </row>
    <row r="4770" spans="1:41">
      <c r="A4770" s="6" t="s">
        <v>5338</v>
      </c>
      <c r="B4770">
        <v>2019</v>
      </c>
      <c r="C4770">
        <v>2</v>
      </c>
      <c r="E4770" t="s">
        <v>100</v>
      </c>
      <c r="F4770" t="s">
        <v>101</v>
      </c>
      <c r="G4770" t="s">
        <v>102</v>
      </c>
      <c r="H4770" t="s">
        <v>4949</v>
      </c>
      <c r="I4770">
        <v>2020</v>
      </c>
      <c r="J4770">
        <v>1</v>
      </c>
      <c r="K4770" s="6">
        <v>43921</v>
      </c>
      <c r="L4770">
        <v>13</v>
      </c>
      <c r="M4770">
        <v>4</v>
      </c>
      <c r="N4770" t="s">
        <v>252</v>
      </c>
      <c r="O4770" s="8">
        <v>1.99</v>
      </c>
      <c r="P4770" s="8">
        <v>1.9</v>
      </c>
      <c r="Q4770" s="8">
        <v>1.69</v>
      </c>
      <c r="R4770" s="8">
        <v>2.38</v>
      </c>
      <c r="S4770" s="8">
        <v>0.81</v>
      </c>
      <c r="T4770" s="8">
        <v>3.1</v>
      </c>
      <c r="U4770" s="8">
        <v>0.55000000000000004</v>
      </c>
      <c r="V4770" s="9">
        <v>26</v>
      </c>
      <c r="W4770" s="8">
        <v>0.69</v>
      </c>
      <c r="X4770" s="8">
        <v>2.29</v>
      </c>
      <c r="Y4770" s="8">
        <v>9.000000000000008E-2</v>
      </c>
      <c r="Z4770" s="8">
        <v>-5.0000000000000044E-2</v>
      </c>
      <c r="AA4770">
        <v>0.25</v>
      </c>
      <c r="AF4770" t="s">
        <v>5270</v>
      </c>
      <c r="AG4770" t="s">
        <v>106</v>
      </c>
      <c r="AH4770" t="s">
        <v>107</v>
      </c>
      <c r="AI4770" t="s">
        <v>502</v>
      </c>
      <c r="AJ4770" s="7">
        <v>43921</v>
      </c>
      <c r="AK4770" t="s">
        <v>5339</v>
      </c>
      <c r="AL4770" t="s">
        <v>109</v>
      </c>
      <c r="AM4770" t="s">
        <v>4951</v>
      </c>
      <c r="AN4770" t="s">
        <v>5350</v>
      </c>
      <c r="AO4770" t="str">
        <f>TEXT(A4770,"yyyy-mm-dd")</f>
        <v>2019-02-28</v>
      </c>
    </row>
    <row r="4771" spans="1:41">
      <c r="A4771" s="6" t="s">
        <v>5338</v>
      </c>
      <c r="B4771">
        <v>2019</v>
      </c>
      <c r="C4771">
        <v>2</v>
      </c>
      <c r="E4771" t="s">
        <v>100</v>
      </c>
      <c r="F4771" t="s">
        <v>101</v>
      </c>
      <c r="G4771" t="s">
        <v>102</v>
      </c>
      <c r="H4771" t="s">
        <v>4822</v>
      </c>
      <c r="I4771">
        <v>2019</v>
      </c>
      <c r="J4771">
        <v>4</v>
      </c>
      <c r="K4771" s="6">
        <v>43830</v>
      </c>
      <c r="L4771">
        <v>10</v>
      </c>
      <c r="M4771">
        <v>3</v>
      </c>
      <c r="N4771" t="s">
        <v>164</v>
      </c>
      <c r="O4771" s="8">
        <v>1.84</v>
      </c>
      <c r="P4771" s="8">
        <v>1.8</v>
      </c>
      <c r="Q4771" s="8">
        <v>1.41</v>
      </c>
      <c r="R4771" s="8">
        <v>2.04</v>
      </c>
      <c r="S4771" s="8">
        <v>1</v>
      </c>
      <c r="T4771" s="8">
        <v>3.5</v>
      </c>
      <c r="U4771" s="8">
        <v>0.55000000000000004</v>
      </c>
      <c r="V4771" s="9">
        <v>31</v>
      </c>
      <c r="W4771" s="8">
        <v>0.63000000000000012</v>
      </c>
      <c r="X4771" s="8">
        <v>2.5</v>
      </c>
      <c r="Y4771" s="8">
        <v>4.0000000000000036E-2</v>
      </c>
      <c r="Z4771" s="8">
        <v>-0.19999999999999996</v>
      </c>
      <c r="AA4771">
        <v>0.22999999999999998</v>
      </c>
      <c r="AF4771" t="s">
        <v>4823</v>
      </c>
      <c r="AG4771" t="s">
        <v>106</v>
      </c>
      <c r="AH4771" t="s">
        <v>107</v>
      </c>
      <c r="AI4771" t="s">
        <v>497</v>
      </c>
      <c r="AJ4771" s="7">
        <v>43830</v>
      </c>
      <c r="AK4771" t="s">
        <v>5339</v>
      </c>
      <c r="AL4771" t="s">
        <v>109</v>
      </c>
      <c r="AM4771" t="s">
        <v>4824</v>
      </c>
      <c r="AN4771" t="s">
        <v>5349</v>
      </c>
      <c r="AO4771" t="str">
        <f>TEXT(A4771,"yyyy-mm-dd")</f>
        <v>2019-02-28</v>
      </c>
    </row>
    <row r="4772" spans="1:41">
      <c r="A4772" s="6" t="s">
        <v>5338</v>
      </c>
      <c r="B4772">
        <v>2019</v>
      </c>
      <c r="C4772">
        <v>2</v>
      </c>
      <c r="E4772" t="s">
        <v>100</v>
      </c>
      <c r="F4772" t="s">
        <v>101</v>
      </c>
      <c r="G4772" t="s">
        <v>83</v>
      </c>
      <c r="H4772" t="s">
        <v>4360</v>
      </c>
      <c r="I4772">
        <v>2019</v>
      </c>
      <c r="K4772" s="6">
        <v>43830</v>
      </c>
      <c r="L4772">
        <v>10</v>
      </c>
      <c r="N4772" t="s">
        <v>164</v>
      </c>
      <c r="O4772" s="8">
        <v>1.64</v>
      </c>
      <c r="P4772" s="8">
        <v>1.63</v>
      </c>
      <c r="Q4772" s="8">
        <v>1.41</v>
      </c>
      <c r="R4772" s="8">
        <v>1.8</v>
      </c>
      <c r="S4772" s="8">
        <v>0.9</v>
      </c>
      <c r="T4772" s="8">
        <v>2.8</v>
      </c>
      <c r="U4772" s="8">
        <v>0.37</v>
      </c>
      <c r="V4772" s="9">
        <v>33</v>
      </c>
      <c r="W4772" s="8">
        <v>0.39000000000000012</v>
      </c>
      <c r="X4772" s="8">
        <v>1.9</v>
      </c>
      <c r="Y4772" s="8">
        <v>1.0000000000000009E-2</v>
      </c>
      <c r="Z4772" s="8">
        <v>-0.17000000000000015</v>
      </c>
      <c r="AA4772">
        <v>9.000000000000008E-2</v>
      </c>
      <c r="AF4772" t="s">
        <v>10216</v>
      </c>
      <c r="AG4772" t="s">
        <v>9655</v>
      </c>
      <c r="AH4772" t="s">
        <v>9656</v>
      </c>
      <c r="AI4772" t="s">
        <v>9657</v>
      </c>
      <c r="AJ4772" s="7">
        <v>43830</v>
      </c>
      <c r="AK4772" t="s">
        <v>5339</v>
      </c>
      <c r="AL4772" t="s">
        <v>109</v>
      </c>
      <c r="AM4772" t="s">
        <v>4362</v>
      </c>
      <c r="AN4772" t="s">
        <v>10243</v>
      </c>
    </row>
    <row r="4773" spans="1:41">
      <c r="A4773" s="6" t="s">
        <v>5338</v>
      </c>
      <c r="B4773">
        <v>2019</v>
      </c>
      <c r="C4773">
        <v>2</v>
      </c>
      <c r="E4773" t="s">
        <v>100</v>
      </c>
      <c r="F4773" t="s">
        <v>101</v>
      </c>
      <c r="G4773" t="s">
        <v>102</v>
      </c>
      <c r="H4773" t="s">
        <v>4716</v>
      </c>
      <c r="I4773">
        <v>2019</v>
      </c>
      <c r="J4773">
        <v>3</v>
      </c>
      <c r="K4773" s="6">
        <v>43738</v>
      </c>
      <c r="L4773">
        <v>7</v>
      </c>
      <c r="M4773">
        <v>2</v>
      </c>
      <c r="N4773" t="s">
        <v>192</v>
      </c>
      <c r="O4773" s="8">
        <v>1.67</v>
      </c>
      <c r="P4773" s="8">
        <v>1.6</v>
      </c>
      <c r="Q4773" s="8">
        <v>1.4</v>
      </c>
      <c r="R4773" s="8">
        <v>1.9</v>
      </c>
      <c r="S4773" s="8">
        <v>0.9</v>
      </c>
      <c r="T4773" s="8">
        <v>2.6</v>
      </c>
      <c r="U4773" s="8">
        <v>0.4</v>
      </c>
      <c r="V4773" s="9">
        <v>31</v>
      </c>
      <c r="W4773" s="8">
        <v>0.5</v>
      </c>
      <c r="X4773" s="8">
        <v>1.7000000000000002</v>
      </c>
      <c r="Y4773" s="8">
        <v>6.999999999999984E-2</v>
      </c>
      <c r="Z4773" s="8">
        <v>-0.19999999999999996</v>
      </c>
      <c r="AA4773">
        <v>0.19999999999999996</v>
      </c>
      <c r="AF4773" t="s">
        <v>4820</v>
      </c>
      <c r="AG4773" t="s">
        <v>106</v>
      </c>
      <c r="AH4773" t="s">
        <v>107</v>
      </c>
      <c r="AI4773" t="s">
        <v>427</v>
      </c>
      <c r="AJ4773" s="7">
        <v>43738</v>
      </c>
      <c r="AK4773" t="s">
        <v>5339</v>
      </c>
      <c r="AL4773" t="s">
        <v>109</v>
      </c>
      <c r="AM4773" t="s">
        <v>4718</v>
      </c>
      <c r="AN4773" t="s">
        <v>5348</v>
      </c>
      <c r="AO4773" t="str">
        <f>TEXT(A4773,"yyyy-mm-dd")</f>
        <v>2019-02-28</v>
      </c>
    </row>
    <row r="4774" spans="1:41">
      <c r="A4774" s="6" t="s">
        <v>5338</v>
      </c>
      <c r="B4774">
        <v>2019</v>
      </c>
      <c r="C4774">
        <v>2</v>
      </c>
      <c r="E4774" t="s">
        <v>100</v>
      </c>
      <c r="F4774" t="s">
        <v>101</v>
      </c>
      <c r="G4774" t="s">
        <v>102</v>
      </c>
      <c r="H4774" t="s">
        <v>4612</v>
      </c>
      <c r="I4774">
        <v>2019</v>
      </c>
      <c r="J4774">
        <v>2</v>
      </c>
      <c r="K4774" s="6">
        <v>43646</v>
      </c>
      <c r="L4774">
        <v>4</v>
      </c>
      <c r="M4774">
        <v>1</v>
      </c>
      <c r="N4774" t="s">
        <v>219</v>
      </c>
      <c r="O4774" s="8">
        <v>1.49</v>
      </c>
      <c r="P4774" s="8">
        <v>1.6</v>
      </c>
      <c r="Q4774" s="8">
        <v>0.95</v>
      </c>
      <c r="R4774" s="8">
        <v>1.85</v>
      </c>
      <c r="S4774" s="8">
        <v>0.5</v>
      </c>
      <c r="T4774" s="8">
        <v>2.7</v>
      </c>
      <c r="U4774" s="8">
        <v>0.59</v>
      </c>
      <c r="V4774" s="9">
        <v>31</v>
      </c>
      <c r="W4774" s="8">
        <v>0.90000000000000013</v>
      </c>
      <c r="X4774" s="8">
        <v>2.2000000000000002</v>
      </c>
      <c r="Y4774" s="8">
        <v>-0.1100000000000001</v>
      </c>
      <c r="Z4774" s="8">
        <v>-0.19999999999999996</v>
      </c>
      <c r="AA4774">
        <v>0.37000000000000011</v>
      </c>
      <c r="AF4774" t="s">
        <v>4818</v>
      </c>
      <c r="AG4774" t="s">
        <v>106</v>
      </c>
      <c r="AH4774" t="s">
        <v>107</v>
      </c>
      <c r="AI4774" t="s">
        <v>340</v>
      </c>
      <c r="AJ4774" s="7">
        <v>43646</v>
      </c>
      <c r="AK4774" t="s">
        <v>5339</v>
      </c>
      <c r="AL4774" t="s">
        <v>109</v>
      </c>
      <c r="AM4774" t="s">
        <v>4614</v>
      </c>
      <c r="AN4774" t="s">
        <v>5347</v>
      </c>
      <c r="AO4774" t="str">
        <f>TEXT(A4774,"yyyy-mm-dd")</f>
        <v>2019-02-28</v>
      </c>
    </row>
    <row r="4775" spans="1:41">
      <c r="A4775" s="6" t="s">
        <v>5338</v>
      </c>
      <c r="B4775">
        <v>2019</v>
      </c>
      <c r="C4775">
        <v>2</v>
      </c>
      <c r="E4775" t="s">
        <v>100</v>
      </c>
      <c r="F4775" t="s">
        <v>101</v>
      </c>
      <c r="G4775" t="s">
        <v>102</v>
      </c>
      <c r="H4775" t="s">
        <v>4502</v>
      </c>
      <c r="I4775">
        <v>2019</v>
      </c>
      <c r="J4775">
        <v>1</v>
      </c>
      <c r="K4775" s="6">
        <v>43555</v>
      </c>
      <c r="L4775">
        <v>1</v>
      </c>
      <c r="M4775">
        <v>0</v>
      </c>
      <c r="N4775" t="s">
        <v>169</v>
      </c>
      <c r="O4775" s="8">
        <v>1.51</v>
      </c>
      <c r="P4775" s="8">
        <v>1.5</v>
      </c>
      <c r="Q4775" s="8">
        <v>1.2</v>
      </c>
      <c r="R4775" s="8">
        <v>1.8</v>
      </c>
      <c r="S4775" s="8">
        <v>0.5</v>
      </c>
      <c r="T4775" s="8">
        <v>2.7</v>
      </c>
      <c r="U4775" s="8">
        <v>0.46</v>
      </c>
      <c r="V4775" s="9">
        <v>31</v>
      </c>
      <c r="W4775" s="8">
        <v>0.60000000000000009</v>
      </c>
      <c r="X4775" s="8">
        <v>2.2000000000000002</v>
      </c>
      <c r="Y4775" s="8">
        <v>1.0000000000000009E-2</v>
      </c>
      <c r="Z4775" s="8">
        <v>-0.30000000000000004</v>
      </c>
      <c r="AA4775">
        <v>0.28000000000000025</v>
      </c>
      <c r="AF4775" t="s">
        <v>4816</v>
      </c>
      <c r="AG4775" t="s">
        <v>106</v>
      </c>
      <c r="AH4775" t="s">
        <v>107</v>
      </c>
      <c r="AI4775" t="s">
        <v>108</v>
      </c>
      <c r="AJ4775" s="7">
        <v>43555</v>
      </c>
      <c r="AK4775" t="s">
        <v>5339</v>
      </c>
      <c r="AL4775" t="s">
        <v>109</v>
      </c>
      <c r="AM4775" t="s">
        <v>4504</v>
      </c>
      <c r="AN4775" t="s">
        <v>5346</v>
      </c>
      <c r="AO4775" t="str">
        <f>TEXT(A4775,"yyyy-mm-dd")</f>
        <v>2019-02-28</v>
      </c>
    </row>
    <row r="4776" spans="1:41">
      <c r="A4776" s="6" t="s">
        <v>5338</v>
      </c>
      <c r="B4776">
        <v>2019</v>
      </c>
      <c r="C4776">
        <v>2</v>
      </c>
      <c r="E4776" t="s">
        <v>2685</v>
      </c>
      <c r="F4776" t="s">
        <v>101</v>
      </c>
      <c r="G4776" t="s">
        <v>774</v>
      </c>
      <c r="H4776" t="s">
        <v>2686</v>
      </c>
      <c r="K4776" s="6"/>
      <c r="O4776" s="8">
        <v>2.2799999999999998</v>
      </c>
      <c r="P4776" s="8">
        <v>2.2999999999999998</v>
      </c>
      <c r="Q4776" s="8">
        <v>2.15</v>
      </c>
      <c r="R4776" s="8">
        <v>2.4</v>
      </c>
      <c r="S4776" s="8">
        <v>1.8</v>
      </c>
      <c r="T4776" s="8">
        <v>2.8</v>
      </c>
      <c r="U4776" s="8">
        <v>0.24</v>
      </c>
      <c r="V4776" s="9">
        <v>21</v>
      </c>
      <c r="W4776" s="8">
        <v>0.25</v>
      </c>
      <c r="X4776" s="8">
        <v>0.99999999999999978</v>
      </c>
      <c r="Y4776" s="8">
        <v>-2.0000000000000018E-2</v>
      </c>
      <c r="Z4776" s="8">
        <v>-0.10000000000000009</v>
      </c>
      <c r="AA4776">
        <v>2.9999999999999805E-2</v>
      </c>
      <c r="AF4776" t="s">
        <v>2687</v>
      </c>
      <c r="AG4776" t="s">
        <v>2688</v>
      </c>
      <c r="AH4776" t="s">
        <v>2689</v>
      </c>
      <c r="AI4776" t="s">
        <v>2690</v>
      </c>
      <c r="AJ4776" s="7"/>
      <c r="AK4776" t="s">
        <v>5339</v>
      </c>
      <c r="AL4776" t="s">
        <v>109</v>
      </c>
      <c r="AM4776" t="s">
        <v>2686</v>
      </c>
      <c r="AN4776" t="s">
        <v>5366</v>
      </c>
      <c r="AO4776" t="str">
        <f>TEXT(A4776,"yyyy-mm-dd")</f>
        <v>2019-02-28</v>
      </c>
    </row>
    <row r="4777" spans="1:41">
      <c r="A4777" s="6" t="s">
        <v>5338</v>
      </c>
      <c r="B4777">
        <v>2019</v>
      </c>
      <c r="C4777">
        <v>2</v>
      </c>
      <c r="E4777" t="s">
        <v>81</v>
      </c>
      <c r="F4777" t="s">
        <v>82</v>
      </c>
      <c r="G4777" t="s">
        <v>83</v>
      </c>
      <c r="H4777" t="s">
        <v>5257</v>
      </c>
      <c r="I4777">
        <v>2021</v>
      </c>
      <c r="K4777" s="6">
        <v>44561</v>
      </c>
      <c r="L4777">
        <v>34</v>
      </c>
      <c r="N4777" t="s">
        <v>789</v>
      </c>
      <c r="O4777" s="8">
        <v>3.63</v>
      </c>
      <c r="P4777" s="8">
        <v>3.5</v>
      </c>
      <c r="Q4777" s="8">
        <v>3.48</v>
      </c>
      <c r="R4777" s="8">
        <v>3.68</v>
      </c>
      <c r="S4777" s="8">
        <v>3</v>
      </c>
      <c r="T4777" s="8">
        <v>4.9000000000000004</v>
      </c>
      <c r="U4777" s="8">
        <v>0.41</v>
      </c>
      <c r="V4777" s="9">
        <v>28</v>
      </c>
      <c r="W4777" s="8">
        <v>0.20000000000000018</v>
      </c>
      <c r="X4777" s="8">
        <v>1.9000000000000004</v>
      </c>
      <c r="Y4777" s="8">
        <v>0.12999999999999989</v>
      </c>
      <c r="Z4777" s="8">
        <v>0</v>
      </c>
      <c r="AA4777">
        <v>-4.9999999999999822E-2</v>
      </c>
      <c r="AF4777" t="s">
        <v>5258</v>
      </c>
      <c r="AG4777" t="s">
        <v>87</v>
      </c>
      <c r="AH4777" t="s">
        <v>88</v>
      </c>
      <c r="AI4777" t="s">
        <v>359</v>
      </c>
      <c r="AJ4777" s="7">
        <v>44561</v>
      </c>
      <c r="AK4777" t="s">
        <v>5339</v>
      </c>
      <c r="AL4777" t="s">
        <v>91</v>
      </c>
      <c r="AM4777" t="s">
        <v>5259</v>
      </c>
      <c r="AN4777" t="s">
        <v>5342</v>
      </c>
      <c r="AO4777" t="str">
        <f>TEXT(A4777,"yyyy-mm-dd")</f>
        <v>2019-02-28</v>
      </c>
    </row>
    <row r="4778" spans="1:41">
      <c r="A4778" s="6" t="s">
        <v>5338</v>
      </c>
      <c r="B4778">
        <v>2019</v>
      </c>
      <c r="C4778">
        <v>2</v>
      </c>
      <c r="E4778" t="s">
        <v>392</v>
      </c>
      <c r="F4778" t="s">
        <v>82</v>
      </c>
      <c r="G4778" t="s">
        <v>83</v>
      </c>
      <c r="H4778" t="s">
        <v>5257</v>
      </c>
      <c r="I4778">
        <v>2021</v>
      </c>
      <c r="K4778" s="6">
        <v>44561</v>
      </c>
      <c r="L4778">
        <v>34</v>
      </c>
      <c r="N4778" t="s">
        <v>789</v>
      </c>
      <c r="O4778" s="8">
        <v>3.48</v>
      </c>
      <c r="P4778" s="8">
        <v>3.4</v>
      </c>
      <c r="Q4778" s="8">
        <v>3.3</v>
      </c>
      <c r="R4778" s="8">
        <v>3.6</v>
      </c>
      <c r="S4778" s="8">
        <v>3.2</v>
      </c>
      <c r="T4778" s="8">
        <v>4.2</v>
      </c>
      <c r="U4778" s="8">
        <v>0.25</v>
      </c>
      <c r="V4778" s="9">
        <v>21</v>
      </c>
      <c r="W4778" s="8">
        <v>0.30000000000000027</v>
      </c>
      <c r="X4778" s="8">
        <v>1</v>
      </c>
      <c r="Y4778" s="8">
        <v>8.0000000000000071E-2</v>
      </c>
      <c r="Z4778" s="8">
        <v>0.10000000000000009</v>
      </c>
      <c r="AA4778">
        <v>4.000000000000048E-2</v>
      </c>
      <c r="AF4778" t="s">
        <v>5258</v>
      </c>
      <c r="AG4778" t="s">
        <v>87</v>
      </c>
      <c r="AH4778" t="s">
        <v>88</v>
      </c>
      <c r="AI4778" t="s">
        <v>359</v>
      </c>
      <c r="AJ4778" s="7">
        <v>44561</v>
      </c>
      <c r="AK4778" t="s">
        <v>5339</v>
      </c>
      <c r="AL4778" t="s">
        <v>393</v>
      </c>
      <c r="AM4778" t="s">
        <v>5259</v>
      </c>
      <c r="AN4778" t="s">
        <v>5345</v>
      </c>
      <c r="AO4778" t="str">
        <f>TEXT(A4778,"yyyy-mm-dd")</f>
        <v>2019-02-28</v>
      </c>
    </row>
    <row r="4779" spans="1:41">
      <c r="A4779" s="6" t="s">
        <v>5338</v>
      </c>
      <c r="B4779">
        <v>2019</v>
      </c>
      <c r="C4779">
        <v>2</v>
      </c>
      <c r="E4779" t="s">
        <v>81</v>
      </c>
      <c r="F4779" t="s">
        <v>82</v>
      </c>
      <c r="G4779" t="s">
        <v>83</v>
      </c>
      <c r="H4779" t="s">
        <v>4803</v>
      </c>
      <c r="I4779">
        <v>2020</v>
      </c>
      <c r="K4779" s="6">
        <v>44196</v>
      </c>
      <c r="L4779">
        <v>22</v>
      </c>
      <c r="N4779" t="s">
        <v>167</v>
      </c>
      <c r="O4779" s="8">
        <v>3.71</v>
      </c>
      <c r="P4779" s="8">
        <v>3.6</v>
      </c>
      <c r="Q4779" s="8">
        <v>3.5</v>
      </c>
      <c r="R4779" s="8">
        <v>3.8</v>
      </c>
      <c r="S4779" s="8">
        <v>3</v>
      </c>
      <c r="T4779" s="8">
        <v>4.88</v>
      </c>
      <c r="U4779" s="8">
        <v>0.39</v>
      </c>
      <c r="V4779" s="9">
        <v>33</v>
      </c>
      <c r="W4779" s="8">
        <v>0.29999999999999982</v>
      </c>
      <c r="X4779" s="8">
        <v>1.88</v>
      </c>
      <c r="Y4779" s="8">
        <v>0.10999999999999988</v>
      </c>
      <c r="Z4779" s="8">
        <v>-0.10999999999999988</v>
      </c>
      <c r="AA4779">
        <v>-0.15000000000000036</v>
      </c>
      <c r="AF4779" t="s">
        <v>4804</v>
      </c>
      <c r="AG4779" t="s">
        <v>87</v>
      </c>
      <c r="AH4779" t="s">
        <v>88</v>
      </c>
      <c r="AI4779" t="s">
        <v>97</v>
      </c>
      <c r="AJ4779" s="7">
        <v>44196</v>
      </c>
      <c r="AK4779" t="s">
        <v>5339</v>
      </c>
      <c r="AL4779" t="s">
        <v>91</v>
      </c>
      <c r="AM4779" t="s">
        <v>4805</v>
      </c>
      <c r="AN4779" t="s">
        <v>5341</v>
      </c>
      <c r="AO4779" t="str">
        <f>TEXT(A4779,"yyyy-mm-dd")</f>
        <v>2019-02-28</v>
      </c>
    </row>
    <row r="4780" spans="1:41">
      <c r="A4780" s="6" t="s">
        <v>5338</v>
      </c>
      <c r="B4780">
        <v>2019</v>
      </c>
      <c r="C4780">
        <v>2</v>
      </c>
      <c r="E4780" t="s">
        <v>392</v>
      </c>
      <c r="F4780" t="s">
        <v>82</v>
      </c>
      <c r="G4780" t="s">
        <v>83</v>
      </c>
      <c r="H4780" t="s">
        <v>4803</v>
      </c>
      <c r="I4780">
        <v>2020</v>
      </c>
      <c r="K4780" s="6">
        <v>44196</v>
      </c>
      <c r="L4780">
        <v>22</v>
      </c>
      <c r="N4780" t="s">
        <v>167</v>
      </c>
      <c r="O4780" s="8">
        <v>3.51</v>
      </c>
      <c r="P4780" s="8">
        <v>3.48</v>
      </c>
      <c r="Q4780" s="8">
        <v>3.35</v>
      </c>
      <c r="R4780" s="8">
        <v>3.63</v>
      </c>
      <c r="S4780" s="8">
        <v>3</v>
      </c>
      <c r="T4780" s="8">
        <v>4.2300000000000004</v>
      </c>
      <c r="U4780" s="8">
        <v>0.28000000000000003</v>
      </c>
      <c r="V4780" s="9">
        <v>28</v>
      </c>
      <c r="W4780" s="8">
        <v>0.2799999999999998</v>
      </c>
      <c r="X4780" s="8">
        <v>1.2300000000000004</v>
      </c>
      <c r="Y4780" s="8">
        <v>2.9999999999999805E-2</v>
      </c>
      <c r="Z4780" s="8">
        <v>2.9999999999999805E-2</v>
      </c>
      <c r="AA4780">
        <v>4.0000000000000036E-2</v>
      </c>
      <c r="AF4780" t="s">
        <v>4804</v>
      </c>
      <c r="AG4780" t="s">
        <v>87</v>
      </c>
      <c r="AH4780" t="s">
        <v>88</v>
      </c>
      <c r="AI4780" t="s">
        <v>97</v>
      </c>
      <c r="AJ4780" s="7">
        <v>44196</v>
      </c>
      <c r="AK4780" t="s">
        <v>5339</v>
      </c>
      <c r="AL4780" t="s">
        <v>393</v>
      </c>
      <c r="AM4780" t="s">
        <v>4805</v>
      </c>
      <c r="AN4780" t="s">
        <v>5344</v>
      </c>
      <c r="AO4780" t="str">
        <f>TEXT(A4780,"yyyy-mm-dd")</f>
        <v>2019-02-28</v>
      </c>
    </row>
    <row r="4781" spans="1:41">
      <c r="A4781" s="6" t="s">
        <v>5338</v>
      </c>
      <c r="B4781">
        <v>2019</v>
      </c>
      <c r="C4781">
        <v>2</v>
      </c>
      <c r="E4781" t="s">
        <v>81</v>
      </c>
      <c r="F4781" t="s">
        <v>82</v>
      </c>
      <c r="G4781" t="s">
        <v>83</v>
      </c>
      <c r="H4781" t="s">
        <v>4360</v>
      </c>
      <c r="I4781">
        <v>2019</v>
      </c>
      <c r="K4781" s="6">
        <v>43830</v>
      </c>
      <c r="L4781">
        <v>10</v>
      </c>
      <c r="N4781" t="s">
        <v>164</v>
      </c>
      <c r="O4781" s="8">
        <v>3.67</v>
      </c>
      <c r="P4781" s="8">
        <v>3.65</v>
      </c>
      <c r="Q4781" s="8">
        <v>3.47</v>
      </c>
      <c r="R4781" s="8">
        <v>3.85</v>
      </c>
      <c r="S4781" s="8">
        <v>2.9</v>
      </c>
      <c r="T4781" s="8">
        <v>4.33</v>
      </c>
      <c r="U4781" s="8">
        <v>0.32</v>
      </c>
      <c r="V4781" s="9">
        <v>34</v>
      </c>
      <c r="W4781" s="8">
        <v>0.37999999999999989</v>
      </c>
      <c r="X4781" s="8">
        <v>1.4300000000000002</v>
      </c>
      <c r="Y4781" s="8">
        <v>2.0000000000000018E-2</v>
      </c>
      <c r="Z4781" s="8">
        <v>-0.14999999999999991</v>
      </c>
      <c r="AA4781">
        <v>6.999999999999984E-2</v>
      </c>
      <c r="AF4781" t="s">
        <v>4361</v>
      </c>
      <c r="AG4781" t="s">
        <v>87</v>
      </c>
      <c r="AH4781" t="s">
        <v>88</v>
      </c>
      <c r="AI4781" t="s">
        <v>89</v>
      </c>
      <c r="AJ4781" s="7">
        <v>43830</v>
      </c>
      <c r="AK4781" t="s">
        <v>5339</v>
      </c>
      <c r="AL4781" t="s">
        <v>91</v>
      </c>
      <c r="AM4781" t="s">
        <v>4362</v>
      </c>
      <c r="AN4781" t="s">
        <v>5340</v>
      </c>
      <c r="AO4781" t="str">
        <f>TEXT(A4781,"yyyy-mm-dd")</f>
        <v>2019-02-28</v>
      </c>
    </row>
    <row r="4782" spans="1:41">
      <c r="A4782" s="6" t="s">
        <v>5338</v>
      </c>
      <c r="B4782">
        <v>2019</v>
      </c>
      <c r="C4782">
        <v>2</v>
      </c>
      <c r="E4782" t="s">
        <v>392</v>
      </c>
      <c r="F4782" t="s">
        <v>82</v>
      </c>
      <c r="G4782" t="s">
        <v>83</v>
      </c>
      <c r="H4782" t="s">
        <v>4360</v>
      </c>
      <c r="I4782">
        <v>2019</v>
      </c>
      <c r="K4782" s="6">
        <v>43830</v>
      </c>
      <c r="L4782">
        <v>10</v>
      </c>
      <c r="N4782" t="s">
        <v>164</v>
      </c>
      <c r="O4782" s="8">
        <v>3.5</v>
      </c>
      <c r="P4782" s="8">
        <v>3.5</v>
      </c>
      <c r="Q4782" s="8">
        <v>3.39</v>
      </c>
      <c r="R4782" s="8">
        <v>3.56</v>
      </c>
      <c r="S4782" s="8">
        <v>3.15</v>
      </c>
      <c r="T4782" s="8">
        <v>3.93</v>
      </c>
      <c r="U4782" s="8">
        <v>0.18</v>
      </c>
      <c r="V4782" s="9">
        <v>28</v>
      </c>
      <c r="W4782" s="8">
        <v>0.16999999999999993</v>
      </c>
      <c r="X4782" s="8">
        <v>0.78000000000000025</v>
      </c>
      <c r="Y4782" s="8">
        <v>0</v>
      </c>
      <c r="Z4782" s="8">
        <v>0</v>
      </c>
      <c r="AA4782">
        <v>-8.0000000000000071E-2</v>
      </c>
      <c r="AF4782" t="s">
        <v>4361</v>
      </c>
      <c r="AG4782" t="s">
        <v>87</v>
      </c>
      <c r="AH4782" t="s">
        <v>88</v>
      </c>
      <c r="AI4782" t="s">
        <v>89</v>
      </c>
      <c r="AJ4782" s="7">
        <v>43830</v>
      </c>
      <c r="AK4782" t="s">
        <v>5339</v>
      </c>
      <c r="AL4782" t="s">
        <v>393</v>
      </c>
      <c r="AM4782" t="s">
        <v>4362</v>
      </c>
      <c r="AN4782" t="s">
        <v>5343</v>
      </c>
      <c r="AO4782" t="str">
        <f>TEXT(A4782,"yyyy-mm-dd")</f>
        <v>2019-02-28</v>
      </c>
    </row>
    <row r="4783" spans="1:41">
      <c r="A4783" s="6" t="s">
        <v>5338</v>
      </c>
      <c r="B4783">
        <v>2019</v>
      </c>
      <c r="C4783">
        <v>2</v>
      </c>
      <c r="E4783" t="s">
        <v>81</v>
      </c>
      <c r="F4783" t="s">
        <v>82</v>
      </c>
      <c r="G4783" t="s">
        <v>774</v>
      </c>
      <c r="H4783" t="s">
        <v>775</v>
      </c>
      <c r="K4783" s="6"/>
      <c r="O4783" s="8">
        <v>3.64</v>
      </c>
      <c r="P4783" s="8">
        <v>3.5</v>
      </c>
      <c r="Q4783" s="8">
        <v>3.5</v>
      </c>
      <c r="R4783" s="8">
        <v>3.7</v>
      </c>
      <c r="S4783" s="8">
        <v>3</v>
      </c>
      <c r="T4783" s="8">
        <v>4.5</v>
      </c>
      <c r="U4783" s="8">
        <v>0.35</v>
      </c>
      <c r="V4783" s="9">
        <v>31</v>
      </c>
      <c r="W4783" s="8">
        <v>0.20000000000000018</v>
      </c>
      <c r="X4783" s="8">
        <v>1.5</v>
      </c>
      <c r="Y4783" s="8">
        <v>0.14000000000000012</v>
      </c>
      <c r="Z4783" s="8">
        <v>-2.9999999999999805E-2</v>
      </c>
      <c r="AA4783">
        <v>-9.9999999999999645E-2</v>
      </c>
      <c r="AF4783" t="s">
        <v>776</v>
      </c>
      <c r="AG4783" t="s">
        <v>777</v>
      </c>
      <c r="AH4783" t="s">
        <v>778</v>
      </c>
      <c r="AI4783" t="s">
        <v>779</v>
      </c>
      <c r="AJ4783" s="7"/>
      <c r="AK4783" t="s">
        <v>5339</v>
      </c>
      <c r="AL4783" t="s">
        <v>91</v>
      </c>
      <c r="AM4783" t="s">
        <v>775</v>
      </c>
      <c r="AN4783" t="s">
        <v>5362</v>
      </c>
      <c r="AO4783" t="str">
        <f>TEXT(A4783,"yyyy-mm-dd")</f>
        <v>2019-02-28</v>
      </c>
    </row>
    <row r="4784" spans="1:41">
      <c r="A4784" s="6" t="s">
        <v>5338</v>
      </c>
      <c r="B4784">
        <v>2019</v>
      </c>
      <c r="C4784">
        <v>2</v>
      </c>
      <c r="E4784" t="s">
        <v>81</v>
      </c>
      <c r="F4784" t="s">
        <v>82</v>
      </c>
      <c r="G4784" t="s">
        <v>774</v>
      </c>
      <c r="H4784" t="s">
        <v>1536</v>
      </c>
      <c r="K4784" s="6"/>
      <c r="O4784" s="8">
        <v>3.54</v>
      </c>
      <c r="P4784" s="8">
        <v>3.5</v>
      </c>
      <c r="Q4784" s="8">
        <v>3.4</v>
      </c>
      <c r="R4784" s="8">
        <v>3.6</v>
      </c>
      <c r="S4784" s="8">
        <v>3</v>
      </c>
      <c r="T4784" s="8">
        <v>4.4000000000000004</v>
      </c>
      <c r="U4784" s="8">
        <v>0.28999999999999998</v>
      </c>
      <c r="V4784" s="9">
        <v>29</v>
      </c>
      <c r="W4784" s="8">
        <v>0.20000000000000018</v>
      </c>
      <c r="X4784" s="8">
        <v>1.4000000000000004</v>
      </c>
      <c r="Y4784" s="8">
        <v>4.0000000000000036E-2</v>
      </c>
      <c r="Z4784" s="8">
        <v>0</v>
      </c>
      <c r="AA4784">
        <v>4.0000000000000036E-2</v>
      </c>
      <c r="AF4784" t="s">
        <v>1537</v>
      </c>
      <c r="AG4784" t="s">
        <v>777</v>
      </c>
      <c r="AH4784" t="s">
        <v>778</v>
      </c>
      <c r="AI4784" t="s">
        <v>1538</v>
      </c>
      <c r="AJ4784" s="7"/>
      <c r="AK4784" t="s">
        <v>5339</v>
      </c>
      <c r="AL4784" t="s">
        <v>91</v>
      </c>
      <c r="AM4784" t="s">
        <v>1536</v>
      </c>
      <c r="AN4784" t="s">
        <v>5363</v>
      </c>
      <c r="AO4784" t="str">
        <f>TEXT(A4784,"yyyy-mm-dd")</f>
        <v>2019-02-28</v>
      </c>
    </row>
    <row r="4785" spans="1:41">
      <c r="A4785" s="6" t="s">
        <v>5338</v>
      </c>
      <c r="B4785">
        <v>2019</v>
      </c>
      <c r="C4785">
        <v>2</v>
      </c>
      <c r="E4785" t="s">
        <v>392</v>
      </c>
      <c r="F4785" t="s">
        <v>82</v>
      </c>
      <c r="G4785" t="s">
        <v>774</v>
      </c>
      <c r="H4785" t="s">
        <v>775</v>
      </c>
      <c r="K4785" s="6"/>
      <c r="O4785" s="8">
        <v>3.5</v>
      </c>
      <c r="P4785" s="8">
        <v>3.5</v>
      </c>
      <c r="Q4785" s="8">
        <v>3.34</v>
      </c>
      <c r="R4785" s="8">
        <v>3.5</v>
      </c>
      <c r="S4785" s="8">
        <v>3.2</v>
      </c>
      <c r="T4785" s="8">
        <v>4.0199999999999996</v>
      </c>
      <c r="U4785" s="8">
        <v>0.21</v>
      </c>
      <c r="V4785" s="9">
        <v>22</v>
      </c>
      <c r="W4785" s="8">
        <v>0.16000000000000014</v>
      </c>
      <c r="X4785" s="8">
        <v>0.8199999999999994</v>
      </c>
      <c r="Y4785" s="8">
        <v>0</v>
      </c>
      <c r="Z4785" s="8">
        <v>8.0000000000000071E-2</v>
      </c>
      <c r="AA4785">
        <v>-4.0000000000000036E-2</v>
      </c>
      <c r="AF4785" t="s">
        <v>776</v>
      </c>
      <c r="AG4785" t="s">
        <v>777</v>
      </c>
      <c r="AH4785" t="s">
        <v>778</v>
      </c>
      <c r="AI4785" t="s">
        <v>779</v>
      </c>
      <c r="AJ4785" s="7"/>
      <c r="AK4785" t="s">
        <v>5339</v>
      </c>
      <c r="AL4785" t="s">
        <v>393</v>
      </c>
      <c r="AM4785" t="s">
        <v>775</v>
      </c>
      <c r="AN4785" t="s">
        <v>5364</v>
      </c>
      <c r="AO4785" t="str">
        <f>TEXT(A4785,"yyyy-mm-dd")</f>
        <v>2019-02-28</v>
      </c>
    </row>
    <row r="4786" spans="1:41">
      <c r="A4786" s="6" t="s">
        <v>5338</v>
      </c>
      <c r="B4786">
        <v>2019</v>
      </c>
      <c r="C4786">
        <v>2</v>
      </c>
      <c r="E4786" t="s">
        <v>392</v>
      </c>
      <c r="F4786" t="s">
        <v>82</v>
      </c>
      <c r="G4786" t="s">
        <v>774</v>
      </c>
      <c r="H4786" t="s">
        <v>1536</v>
      </c>
      <c r="K4786" s="6"/>
      <c r="O4786" s="8">
        <v>3.45</v>
      </c>
      <c r="P4786" s="8">
        <v>3.4</v>
      </c>
      <c r="Q4786" s="8">
        <v>3.3</v>
      </c>
      <c r="R4786" s="8">
        <v>3.5</v>
      </c>
      <c r="S4786" s="8">
        <v>3.2</v>
      </c>
      <c r="T4786" s="8">
        <v>3.9</v>
      </c>
      <c r="U4786" s="8">
        <v>0.18</v>
      </c>
      <c r="V4786" s="9">
        <v>21</v>
      </c>
      <c r="W4786" s="8">
        <v>0.20000000000000018</v>
      </c>
      <c r="X4786" s="8">
        <v>0.69999999999999973</v>
      </c>
      <c r="Y4786" s="8">
        <v>5.0000000000000266E-2</v>
      </c>
      <c r="Z4786" s="8">
        <v>0</v>
      </c>
      <c r="AA4786">
        <v>0</v>
      </c>
      <c r="AF4786" t="s">
        <v>1537</v>
      </c>
      <c r="AG4786" t="s">
        <v>777</v>
      </c>
      <c r="AH4786" t="s">
        <v>778</v>
      </c>
      <c r="AI4786" t="s">
        <v>1538</v>
      </c>
      <c r="AJ4786" s="7"/>
      <c r="AK4786" t="s">
        <v>5339</v>
      </c>
      <c r="AL4786" t="s">
        <v>393</v>
      </c>
      <c r="AM4786" t="s">
        <v>1536</v>
      </c>
      <c r="AN4786" t="s">
        <v>5365</v>
      </c>
      <c r="AO4786" t="str">
        <f>TEXT(A4786,"yyyy-mm-dd")</f>
        <v>2019-02-28</v>
      </c>
    </row>
    <row r="4787" spans="1:41">
      <c r="A4787" s="6" t="s">
        <v>5338</v>
      </c>
      <c r="B4787">
        <v>2019</v>
      </c>
      <c r="C4787">
        <v>2</v>
      </c>
      <c r="E4787" t="s">
        <v>112</v>
      </c>
      <c r="F4787" t="s">
        <v>113</v>
      </c>
      <c r="G4787" t="s">
        <v>83</v>
      </c>
      <c r="H4787" t="s">
        <v>5257</v>
      </c>
      <c r="I4787">
        <v>2021</v>
      </c>
      <c r="K4787" s="6">
        <v>44561</v>
      </c>
      <c r="L4787">
        <v>34</v>
      </c>
      <c r="N4787" t="s">
        <v>789</v>
      </c>
      <c r="O4787" s="8">
        <v>7.25</v>
      </c>
      <c r="P4787" s="8">
        <v>7.24</v>
      </c>
      <c r="Q4787" s="8">
        <v>6.88</v>
      </c>
      <c r="R4787" s="8">
        <v>7.59</v>
      </c>
      <c r="S4787" s="8">
        <v>5.72</v>
      </c>
      <c r="T4787" s="8">
        <v>9</v>
      </c>
      <c r="U4787" s="8">
        <v>0.81</v>
      </c>
      <c r="V4787" s="9">
        <v>20</v>
      </c>
      <c r="W4787" s="8">
        <v>0.71</v>
      </c>
      <c r="X4787" s="8">
        <v>3.2800000000000002</v>
      </c>
      <c r="Y4787" s="8">
        <v>9.9999999999997868E-3</v>
      </c>
      <c r="Z4787" s="8">
        <v>-0.17999999999999972</v>
      </c>
      <c r="AA4787">
        <v>-0.77000000000000046</v>
      </c>
      <c r="AF4787" t="s">
        <v>5295</v>
      </c>
      <c r="AG4787" t="s">
        <v>115</v>
      </c>
      <c r="AH4787" t="s">
        <v>116</v>
      </c>
      <c r="AI4787" t="s">
        <v>359</v>
      </c>
      <c r="AJ4787" s="7">
        <v>44561</v>
      </c>
      <c r="AK4787" t="s">
        <v>5339</v>
      </c>
      <c r="AL4787" t="s">
        <v>118</v>
      </c>
      <c r="AM4787" t="s">
        <v>5259</v>
      </c>
      <c r="AN4787" t="s">
        <v>5369</v>
      </c>
      <c r="AO4787" t="str">
        <f>TEXT(A4787,"yyyy-mm-dd")</f>
        <v>2019-02-28</v>
      </c>
    </row>
    <row r="4788" spans="1:41">
      <c r="A4788" s="6" t="s">
        <v>5338</v>
      </c>
      <c r="B4788">
        <v>2019</v>
      </c>
      <c r="C4788">
        <v>2</v>
      </c>
      <c r="E4788" t="s">
        <v>2881</v>
      </c>
      <c r="F4788" t="s">
        <v>113</v>
      </c>
      <c r="G4788" t="s">
        <v>83</v>
      </c>
      <c r="H4788" t="s">
        <v>5257</v>
      </c>
      <c r="I4788">
        <v>2021</v>
      </c>
      <c r="K4788" s="6">
        <v>44561</v>
      </c>
      <c r="L4788">
        <v>34</v>
      </c>
      <c r="N4788" t="s">
        <v>789</v>
      </c>
      <c r="O4788" s="8">
        <v>8.1300000000000008</v>
      </c>
      <c r="P4788" s="8">
        <v>8.1</v>
      </c>
      <c r="Q4788" s="8">
        <v>7.5</v>
      </c>
      <c r="R4788" s="8">
        <v>8.75</v>
      </c>
      <c r="S4788" s="8">
        <v>5.85</v>
      </c>
      <c r="T4788" s="8">
        <v>10</v>
      </c>
      <c r="U4788" s="8">
        <v>1.01</v>
      </c>
      <c r="V4788" s="9">
        <v>17</v>
      </c>
      <c r="W4788" s="8">
        <v>1.25</v>
      </c>
      <c r="X4788" s="8">
        <v>4.1500000000000004</v>
      </c>
      <c r="Y4788" s="8">
        <v>3.0000000000001137E-2</v>
      </c>
      <c r="Z4788" s="8">
        <v>-0.40000000000000036</v>
      </c>
      <c r="AA4788">
        <v>-0.30999999999999961</v>
      </c>
      <c r="AF4788" t="s">
        <v>5300</v>
      </c>
      <c r="AG4788" t="s">
        <v>2883</v>
      </c>
      <c r="AH4788" t="s">
        <v>2884</v>
      </c>
      <c r="AI4788" t="s">
        <v>359</v>
      </c>
      <c r="AJ4788" s="7">
        <v>44561</v>
      </c>
      <c r="AK4788" t="s">
        <v>5339</v>
      </c>
      <c r="AL4788" t="s">
        <v>2885</v>
      </c>
      <c r="AM4788" t="s">
        <v>5259</v>
      </c>
      <c r="AN4788" t="s">
        <v>5372</v>
      </c>
      <c r="AO4788" t="str">
        <f>TEXT(A4788,"yyyy-mm-dd")</f>
        <v>2019-02-28</v>
      </c>
    </row>
    <row r="4789" spans="1:41">
      <c r="A4789" s="6" t="s">
        <v>5338</v>
      </c>
      <c r="B4789">
        <v>2019</v>
      </c>
      <c r="C4789">
        <v>2</v>
      </c>
      <c r="E4789" t="s">
        <v>112</v>
      </c>
      <c r="F4789" t="s">
        <v>113</v>
      </c>
      <c r="G4789" t="s">
        <v>83</v>
      </c>
      <c r="H4789" t="s">
        <v>4803</v>
      </c>
      <c r="I4789">
        <v>2020</v>
      </c>
      <c r="K4789" s="6">
        <v>44196</v>
      </c>
      <c r="L4789">
        <v>22</v>
      </c>
      <c r="N4789" t="s">
        <v>167</v>
      </c>
      <c r="O4789" s="8">
        <v>7.58</v>
      </c>
      <c r="P4789" s="8">
        <v>7.6</v>
      </c>
      <c r="Q4789" s="8">
        <v>7.01</v>
      </c>
      <c r="R4789" s="8">
        <v>7.92</v>
      </c>
      <c r="S4789" s="8">
        <v>6.7</v>
      </c>
      <c r="T4789" s="8">
        <v>8.7799999999999994</v>
      </c>
      <c r="U4789" s="8">
        <v>0.56999999999999995</v>
      </c>
      <c r="V4789" s="9">
        <v>23</v>
      </c>
      <c r="W4789" s="8">
        <v>0.91000000000000014</v>
      </c>
      <c r="X4789" s="8">
        <v>2.0799999999999992</v>
      </c>
      <c r="Y4789" s="8">
        <v>-1.9999999999999574E-2</v>
      </c>
      <c r="Z4789" s="8">
        <v>0</v>
      </c>
      <c r="AA4789">
        <v>0.16999999999999993</v>
      </c>
      <c r="AF4789" t="s">
        <v>4844</v>
      </c>
      <c r="AG4789" t="s">
        <v>115</v>
      </c>
      <c r="AH4789" t="s">
        <v>116</v>
      </c>
      <c r="AI4789" t="s">
        <v>230</v>
      </c>
      <c r="AJ4789" s="7">
        <v>44196</v>
      </c>
      <c r="AK4789" t="s">
        <v>5339</v>
      </c>
      <c r="AL4789" t="s">
        <v>118</v>
      </c>
      <c r="AM4789" t="s">
        <v>4805</v>
      </c>
      <c r="AN4789" t="s">
        <v>5368</v>
      </c>
      <c r="AO4789" t="str">
        <f>TEXT(A4789,"yyyy-mm-dd")</f>
        <v>2019-02-28</v>
      </c>
    </row>
    <row r="4790" spans="1:41">
      <c r="A4790" s="6" t="s">
        <v>5338</v>
      </c>
      <c r="B4790">
        <v>2019</v>
      </c>
      <c r="C4790">
        <v>2</v>
      </c>
      <c r="E4790" t="s">
        <v>2881</v>
      </c>
      <c r="F4790" t="s">
        <v>113</v>
      </c>
      <c r="G4790" t="s">
        <v>83</v>
      </c>
      <c r="H4790" t="s">
        <v>4803</v>
      </c>
      <c r="I4790">
        <v>2020</v>
      </c>
      <c r="K4790" s="6">
        <v>44196</v>
      </c>
      <c r="L4790">
        <v>22</v>
      </c>
      <c r="N4790" t="s">
        <v>167</v>
      </c>
      <c r="O4790" s="8">
        <v>8.36</v>
      </c>
      <c r="P4790" s="8">
        <v>8.4499999999999993</v>
      </c>
      <c r="Q4790" s="8">
        <v>7.89</v>
      </c>
      <c r="R4790" s="8">
        <v>8.67</v>
      </c>
      <c r="S4790" s="8">
        <v>6.85</v>
      </c>
      <c r="T4790" s="8">
        <v>10.28</v>
      </c>
      <c r="U4790" s="8">
        <v>0.84</v>
      </c>
      <c r="V4790" s="9">
        <v>19</v>
      </c>
      <c r="W4790" s="8">
        <v>0.78000000000000025</v>
      </c>
      <c r="X4790" s="8">
        <v>3.4299999999999997</v>
      </c>
      <c r="Y4790" s="8">
        <v>-8.9999999999999858E-2</v>
      </c>
      <c r="Z4790" s="8">
        <v>-0.15000000000000036</v>
      </c>
      <c r="AA4790">
        <v>-2.0000000000000462E-2</v>
      </c>
      <c r="AF4790" t="s">
        <v>4849</v>
      </c>
      <c r="AG4790" t="s">
        <v>2883</v>
      </c>
      <c r="AH4790" t="s">
        <v>2884</v>
      </c>
      <c r="AI4790" t="s">
        <v>230</v>
      </c>
      <c r="AJ4790" s="7">
        <v>44196</v>
      </c>
      <c r="AK4790" t="s">
        <v>5339</v>
      </c>
      <c r="AL4790" t="s">
        <v>2885</v>
      </c>
      <c r="AM4790" t="s">
        <v>4805</v>
      </c>
      <c r="AN4790" t="s">
        <v>5371</v>
      </c>
      <c r="AO4790" t="str">
        <f>TEXT(A4790,"yyyy-mm-dd")</f>
        <v>2019-02-28</v>
      </c>
    </row>
    <row r="4791" spans="1:41">
      <c r="A4791" s="6" t="s">
        <v>5338</v>
      </c>
      <c r="B4791">
        <v>2019</v>
      </c>
      <c r="C4791">
        <v>2</v>
      </c>
      <c r="E4791" t="s">
        <v>112</v>
      </c>
      <c r="F4791" t="s">
        <v>113</v>
      </c>
      <c r="G4791" t="s">
        <v>83</v>
      </c>
      <c r="H4791" t="s">
        <v>4360</v>
      </c>
      <c r="I4791">
        <v>2019</v>
      </c>
      <c r="K4791" s="6">
        <v>43830</v>
      </c>
      <c r="L4791">
        <v>10</v>
      </c>
      <c r="N4791" t="s">
        <v>164</v>
      </c>
      <c r="O4791" s="8">
        <v>8.0500000000000007</v>
      </c>
      <c r="P4791" s="8">
        <v>8</v>
      </c>
      <c r="Q4791" s="8">
        <v>7.91</v>
      </c>
      <c r="R4791" s="8">
        <v>8.2100000000000009</v>
      </c>
      <c r="S4791" s="8">
        <v>7.5</v>
      </c>
      <c r="T4791" s="8">
        <v>8.6</v>
      </c>
      <c r="U4791" s="8">
        <v>0.26</v>
      </c>
      <c r="V4791" s="9">
        <v>25</v>
      </c>
      <c r="W4791" s="8">
        <v>0.30000000000000071</v>
      </c>
      <c r="X4791" s="8">
        <v>1.0999999999999996</v>
      </c>
      <c r="Y4791" s="8">
        <v>5.0000000000000711E-2</v>
      </c>
      <c r="Z4791" s="8">
        <v>-0.19999999999999929</v>
      </c>
      <c r="AA4791">
        <v>2.000000000000135E-2</v>
      </c>
      <c r="AF4791" t="s">
        <v>4401</v>
      </c>
      <c r="AG4791" t="s">
        <v>115</v>
      </c>
      <c r="AH4791" t="s">
        <v>116</v>
      </c>
      <c r="AI4791" t="s">
        <v>117</v>
      </c>
      <c r="AJ4791" s="7">
        <v>43830</v>
      </c>
      <c r="AK4791" t="s">
        <v>5339</v>
      </c>
      <c r="AL4791" t="s">
        <v>118</v>
      </c>
      <c r="AM4791" t="s">
        <v>4362</v>
      </c>
      <c r="AN4791" t="s">
        <v>5367</v>
      </c>
      <c r="AO4791" t="str">
        <f>TEXT(A4791,"yyyy-mm-dd")</f>
        <v>2019-02-28</v>
      </c>
    </row>
    <row r="4792" spans="1:41">
      <c r="A4792" s="6" t="s">
        <v>5338</v>
      </c>
      <c r="B4792">
        <v>2019</v>
      </c>
      <c r="C4792">
        <v>2</v>
      </c>
      <c r="E4792" t="s">
        <v>2881</v>
      </c>
      <c r="F4792" t="s">
        <v>113</v>
      </c>
      <c r="G4792" t="s">
        <v>83</v>
      </c>
      <c r="H4792" t="s">
        <v>4360</v>
      </c>
      <c r="I4792">
        <v>2019</v>
      </c>
      <c r="K4792" s="6">
        <v>43830</v>
      </c>
      <c r="L4792">
        <v>10</v>
      </c>
      <c r="N4792" t="s">
        <v>164</v>
      </c>
      <c r="O4792" s="8">
        <v>8.5299999999999994</v>
      </c>
      <c r="P4792" s="8">
        <v>8.57</v>
      </c>
      <c r="Q4792" s="8">
        <v>8.25</v>
      </c>
      <c r="R4792" s="8">
        <v>8.76</v>
      </c>
      <c r="S4792" s="8">
        <v>7.5</v>
      </c>
      <c r="T4792" s="8">
        <v>9.48</v>
      </c>
      <c r="U4792" s="8">
        <v>0.45</v>
      </c>
      <c r="V4792" s="9">
        <v>21</v>
      </c>
      <c r="W4792" s="8">
        <v>0.50999999999999979</v>
      </c>
      <c r="X4792" s="8">
        <v>1.9800000000000004</v>
      </c>
      <c r="Y4792" s="8">
        <v>-4.0000000000000924E-2</v>
      </c>
      <c r="Z4792" s="8">
        <v>-0.23000000000000043</v>
      </c>
      <c r="AA4792">
        <v>2.9999999999999361E-2</v>
      </c>
      <c r="AF4792" t="s">
        <v>4406</v>
      </c>
      <c r="AG4792" t="s">
        <v>2883</v>
      </c>
      <c r="AH4792" t="s">
        <v>2884</v>
      </c>
      <c r="AI4792" t="s">
        <v>117</v>
      </c>
      <c r="AJ4792" s="7">
        <v>43830</v>
      </c>
      <c r="AK4792" t="s">
        <v>5339</v>
      </c>
      <c r="AL4792" t="s">
        <v>2885</v>
      </c>
      <c r="AM4792" t="s">
        <v>4362</v>
      </c>
      <c r="AN4792" t="s">
        <v>5370</v>
      </c>
      <c r="AO4792" t="str">
        <f>TEXT(A4792,"yyyy-mm-dd")</f>
        <v>2019-02-28</v>
      </c>
    </row>
    <row r="4793" spans="1:41">
      <c r="A4793" s="6" t="s">
        <v>5373</v>
      </c>
      <c r="B4793">
        <v>2019</v>
      </c>
      <c r="C4793">
        <v>3</v>
      </c>
      <c r="E4793" t="s">
        <v>1907</v>
      </c>
      <c r="F4793" t="s">
        <v>1908</v>
      </c>
      <c r="G4793" t="s">
        <v>102</v>
      </c>
      <c r="H4793" t="s">
        <v>5397</v>
      </c>
      <c r="I4793">
        <v>2021</v>
      </c>
      <c r="J4793">
        <v>1</v>
      </c>
      <c r="K4793" s="6">
        <v>44286</v>
      </c>
      <c r="L4793">
        <v>24</v>
      </c>
      <c r="M4793">
        <v>8</v>
      </c>
      <c r="N4793" t="s">
        <v>368</v>
      </c>
      <c r="O4793" s="8">
        <v>7.23</v>
      </c>
      <c r="P4793" s="8">
        <v>7</v>
      </c>
      <c r="Q4793" s="8">
        <v>6.88</v>
      </c>
      <c r="R4793" s="8">
        <v>7.55</v>
      </c>
      <c r="S4793" s="8">
        <v>6.5</v>
      </c>
      <c r="T4793" s="8">
        <v>8.75</v>
      </c>
      <c r="U4793" s="8">
        <v>0.56999999999999995</v>
      </c>
      <c r="V4793" s="9">
        <v>23</v>
      </c>
      <c r="W4793" s="8">
        <v>0.66999999999999993</v>
      </c>
      <c r="X4793" s="8">
        <v>2.25</v>
      </c>
      <c r="Y4793" s="8">
        <v>0.23000000000000043</v>
      </c>
      <c r="Z4793" s="8"/>
      <c r="AF4793" t="s">
        <v>5398</v>
      </c>
      <c r="AG4793" t="s">
        <v>1910</v>
      </c>
      <c r="AH4793" t="s">
        <v>1911</v>
      </c>
      <c r="AI4793" t="s">
        <v>1971</v>
      </c>
      <c r="AJ4793" s="7">
        <v>44286</v>
      </c>
      <c r="AK4793" t="s">
        <v>5374</v>
      </c>
      <c r="AL4793" t="s">
        <v>1908</v>
      </c>
      <c r="AM4793" t="s">
        <v>5399</v>
      </c>
      <c r="AN4793" t="s">
        <v>5400</v>
      </c>
      <c r="AO4793" t="str">
        <f>TEXT(A4793,"yyyy-mm-dd")</f>
        <v>2019-03-31</v>
      </c>
    </row>
    <row r="4794" spans="1:41">
      <c r="A4794" s="6" t="s">
        <v>5373</v>
      </c>
      <c r="B4794">
        <v>2019</v>
      </c>
      <c r="C4794">
        <v>3</v>
      </c>
      <c r="E4794" t="s">
        <v>1907</v>
      </c>
      <c r="F4794" t="s">
        <v>1908</v>
      </c>
      <c r="G4794" t="s">
        <v>102</v>
      </c>
      <c r="H4794" t="s">
        <v>5204</v>
      </c>
      <c r="I4794">
        <v>2020</v>
      </c>
      <c r="J4794">
        <v>4</v>
      </c>
      <c r="K4794" s="6">
        <v>44196</v>
      </c>
      <c r="L4794">
        <v>21</v>
      </c>
      <c r="M4794">
        <v>7</v>
      </c>
      <c r="N4794" t="s">
        <v>176</v>
      </c>
      <c r="O4794" s="8">
        <v>7.32</v>
      </c>
      <c r="P4794" s="8">
        <v>7.25</v>
      </c>
      <c r="Q4794" s="8">
        <v>7</v>
      </c>
      <c r="R4794" s="8">
        <v>7.75</v>
      </c>
      <c r="S4794" s="8">
        <v>6.25</v>
      </c>
      <c r="T4794" s="8">
        <v>8.75</v>
      </c>
      <c r="U4794" s="8">
        <v>0.56999999999999995</v>
      </c>
      <c r="V4794" s="9">
        <v>29</v>
      </c>
      <c r="W4794" s="8">
        <v>0.75</v>
      </c>
      <c r="X4794" s="8">
        <v>2.5</v>
      </c>
      <c r="Y4794" s="8">
        <v>7.0000000000000284E-2</v>
      </c>
      <c r="Z4794" s="8">
        <v>-0.25</v>
      </c>
      <c r="AA4794">
        <v>0</v>
      </c>
      <c r="AF4794" t="s">
        <v>5205</v>
      </c>
      <c r="AG4794" t="s">
        <v>1910</v>
      </c>
      <c r="AH4794" t="s">
        <v>1911</v>
      </c>
      <c r="AI4794" t="s">
        <v>1944</v>
      </c>
      <c r="AJ4794" s="7">
        <v>44196</v>
      </c>
      <c r="AK4794" t="s">
        <v>5374</v>
      </c>
      <c r="AL4794" t="s">
        <v>1908</v>
      </c>
      <c r="AM4794" t="s">
        <v>5206</v>
      </c>
      <c r="AN4794" t="s">
        <v>5396</v>
      </c>
      <c r="AO4794" t="str">
        <f>TEXT(A4794,"yyyy-mm-dd")</f>
        <v>2019-03-31</v>
      </c>
    </row>
    <row r="4795" spans="1:41">
      <c r="A4795" s="6" t="s">
        <v>5373</v>
      </c>
      <c r="B4795">
        <v>2019</v>
      </c>
      <c r="C4795">
        <v>3</v>
      </c>
      <c r="E4795" t="s">
        <v>1907</v>
      </c>
      <c r="F4795" t="s">
        <v>1908</v>
      </c>
      <c r="G4795" t="s">
        <v>102</v>
      </c>
      <c r="H4795" t="s">
        <v>5063</v>
      </c>
      <c r="I4795">
        <v>2020</v>
      </c>
      <c r="J4795">
        <v>3</v>
      </c>
      <c r="K4795" s="6">
        <v>44104</v>
      </c>
      <c r="L4795">
        <v>18</v>
      </c>
      <c r="M4795">
        <v>6</v>
      </c>
      <c r="N4795" t="s">
        <v>206</v>
      </c>
      <c r="O4795" s="8">
        <v>7.44</v>
      </c>
      <c r="P4795" s="8">
        <v>7.5</v>
      </c>
      <c r="Q4795" s="8">
        <v>7</v>
      </c>
      <c r="R4795" s="8">
        <v>7.75</v>
      </c>
      <c r="S4795" s="8">
        <v>6.5</v>
      </c>
      <c r="T4795" s="8">
        <v>8.75</v>
      </c>
      <c r="U4795" s="8">
        <v>0.5</v>
      </c>
      <c r="V4795" s="9">
        <v>28</v>
      </c>
      <c r="W4795" s="8">
        <v>0.75</v>
      </c>
      <c r="X4795" s="8">
        <v>2.25</v>
      </c>
      <c r="Y4795" s="8">
        <v>-5.9999999999999609E-2</v>
      </c>
      <c r="Z4795" s="8">
        <v>0</v>
      </c>
      <c r="AA4795">
        <v>0.25</v>
      </c>
      <c r="AF4795" t="s">
        <v>5064</v>
      </c>
      <c r="AG4795" t="s">
        <v>1910</v>
      </c>
      <c r="AH4795" t="s">
        <v>1911</v>
      </c>
      <c r="AI4795" t="s">
        <v>1939</v>
      </c>
      <c r="AJ4795" s="7">
        <v>44104</v>
      </c>
      <c r="AK4795" t="s">
        <v>5374</v>
      </c>
      <c r="AL4795" t="s">
        <v>1908</v>
      </c>
      <c r="AM4795" t="s">
        <v>5066</v>
      </c>
      <c r="AN4795" t="s">
        <v>5395</v>
      </c>
      <c r="AO4795" t="str">
        <f>TEXT(A4795,"yyyy-mm-dd")</f>
        <v>2019-03-31</v>
      </c>
    </row>
    <row r="4796" spans="1:41">
      <c r="A4796" s="6" t="s">
        <v>5373</v>
      </c>
      <c r="B4796">
        <v>2019</v>
      </c>
      <c r="C4796">
        <v>3</v>
      </c>
      <c r="E4796" t="s">
        <v>1907</v>
      </c>
      <c r="F4796" t="s">
        <v>1908</v>
      </c>
      <c r="G4796" t="s">
        <v>102</v>
      </c>
      <c r="H4796" t="s">
        <v>4988</v>
      </c>
      <c r="I4796">
        <v>2020</v>
      </c>
      <c r="J4796">
        <v>2</v>
      </c>
      <c r="K4796" s="6">
        <v>44012</v>
      </c>
      <c r="L4796">
        <v>15</v>
      </c>
      <c r="M4796">
        <v>5</v>
      </c>
      <c r="N4796" t="s">
        <v>236</v>
      </c>
      <c r="O4796" s="8">
        <v>7.59</v>
      </c>
      <c r="P4796" s="8">
        <v>7.63</v>
      </c>
      <c r="Q4796" s="8">
        <v>7.25</v>
      </c>
      <c r="R4796" s="8">
        <v>8</v>
      </c>
      <c r="S4796" s="8">
        <v>6.5</v>
      </c>
      <c r="T4796" s="8">
        <v>8.5</v>
      </c>
      <c r="U4796" s="8">
        <v>0.44</v>
      </c>
      <c r="V4796" s="9">
        <v>28</v>
      </c>
      <c r="W4796" s="8">
        <v>0.75</v>
      </c>
      <c r="X4796" s="8">
        <v>2</v>
      </c>
      <c r="Y4796" s="8">
        <v>-4.0000000000000036E-2</v>
      </c>
      <c r="Z4796" s="8">
        <v>0</v>
      </c>
      <c r="AA4796">
        <v>0.25</v>
      </c>
      <c r="AF4796" t="s">
        <v>4989</v>
      </c>
      <c r="AG4796" t="s">
        <v>1910</v>
      </c>
      <c r="AH4796" t="s">
        <v>1911</v>
      </c>
      <c r="AI4796" t="s">
        <v>1934</v>
      </c>
      <c r="AJ4796" s="7">
        <v>44012</v>
      </c>
      <c r="AK4796" t="s">
        <v>5374</v>
      </c>
      <c r="AL4796" t="s">
        <v>1908</v>
      </c>
      <c r="AM4796" t="s">
        <v>4990</v>
      </c>
      <c r="AN4796" t="s">
        <v>5394</v>
      </c>
      <c r="AO4796" t="str">
        <f>TEXT(A4796,"yyyy-mm-dd")</f>
        <v>2019-03-31</v>
      </c>
    </row>
    <row r="4797" spans="1:41">
      <c r="A4797" s="6" t="s">
        <v>5373</v>
      </c>
      <c r="B4797">
        <v>2019</v>
      </c>
      <c r="C4797">
        <v>3</v>
      </c>
      <c r="E4797" t="s">
        <v>1907</v>
      </c>
      <c r="F4797" t="s">
        <v>1908</v>
      </c>
      <c r="G4797" t="s">
        <v>102</v>
      </c>
      <c r="H4797" t="s">
        <v>4949</v>
      </c>
      <c r="I4797">
        <v>2020</v>
      </c>
      <c r="J4797">
        <v>1</v>
      </c>
      <c r="K4797" s="6">
        <v>43921</v>
      </c>
      <c r="L4797">
        <v>12</v>
      </c>
      <c r="M4797">
        <v>4</v>
      </c>
      <c r="N4797" t="s">
        <v>261</v>
      </c>
      <c r="O4797" s="8">
        <v>7.76</v>
      </c>
      <c r="P4797" s="8">
        <v>7.75</v>
      </c>
      <c r="Q4797" s="8">
        <v>7.5</v>
      </c>
      <c r="R4797" s="8">
        <v>8</v>
      </c>
      <c r="S4797" s="8">
        <v>7</v>
      </c>
      <c r="T4797" s="8">
        <v>8.25</v>
      </c>
      <c r="U4797" s="8">
        <v>0.37</v>
      </c>
      <c r="V4797" s="9">
        <v>28</v>
      </c>
      <c r="W4797" s="8">
        <v>0.5</v>
      </c>
      <c r="X4797" s="8">
        <v>1.25</v>
      </c>
      <c r="Y4797" s="8">
        <v>9.9999999999997868E-3</v>
      </c>
      <c r="Z4797" s="8">
        <v>0</v>
      </c>
      <c r="AA4797">
        <v>0.19000000000000039</v>
      </c>
      <c r="AF4797" t="s">
        <v>4950</v>
      </c>
      <c r="AG4797" t="s">
        <v>1910</v>
      </c>
      <c r="AH4797" t="s">
        <v>1911</v>
      </c>
      <c r="AI4797" t="s">
        <v>1929</v>
      </c>
      <c r="AJ4797" s="7">
        <v>43921</v>
      </c>
      <c r="AK4797" t="s">
        <v>5374</v>
      </c>
      <c r="AL4797" t="s">
        <v>1908</v>
      </c>
      <c r="AM4797" t="s">
        <v>4951</v>
      </c>
      <c r="AN4797" t="s">
        <v>5393</v>
      </c>
      <c r="AO4797" t="str">
        <f>TEXT(A4797,"yyyy-mm-dd")</f>
        <v>2019-03-31</v>
      </c>
    </row>
    <row r="4798" spans="1:41">
      <c r="A4798" s="6" t="s">
        <v>5373</v>
      </c>
      <c r="B4798">
        <v>2019</v>
      </c>
      <c r="C4798">
        <v>3</v>
      </c>
      <c r="E4798" t="s">
        <v>1907</v>
      </c>
      <c r="F4798" t="s">
        <v>1908</v>
      </c>
      <c r="G4798" t="s">
        <v>102</v>
      </c>
      <c r="H4798" t="s">
        <v>4822</v>
      </c>
      <c r="I4798">
        <v>2019</v>
      </c>
      <c r="J4798">
        <v>4</v>
      </c>
      <c r="K4798" s="6">
        <v>43830</v>
      </c>
      <c r="L4798">
        <v>9</v>
      </c>
      <c r="M4798">
        <v>3</v>
      </c>
      <c r="N4798" t="s">
        <v>173</v>
      </c>
      <c r="O4798" s="8">
        <v>7.98</v>
      </c>
      <c r="P4798" s="8">
        <v>8</v>
      </c>
      <c r="Q4798" s="8">
        <v>7.75</v>
      </c>
      <c r="R4798" s="8">
        <v>8.25</v>
      </c>
      <c r="S4798" s="8">
        <v>7.5</v>
      </c>
      <c r="T4798" s="8">
        <v>8.25</v>
      </c>
      <c r="U4798" s="8">
        <v>0.28000000000000003</v>
      </c>
      <c r="V4798" s="9">
        <v>30</v>
      </c>
      <c r="W4798" s="8">
        <v>0.5</v>
      </c>
      <c r="X4798" s="8">
        <v>0.75</v>
      </c>
      <c r="Y4798" s="8">
        <v>-1.9999999999999574E-2</v>
      </c>
      <c r="Z4798" s="8">
        <v>-0.25</v>
      </c>
      <c r="AA4798">
        <v>0.25</v>
      </c>
      <c r="AF4798" t="s">
        <v>4834</v>
      </c>
      <c r="AG4798" t="s">
        <v>1910</v>
      </c>
      <c r="AH4798" t="s">
        <v>1911</v>
      </c>
      <c r="AI4798" t="s">
        <v>1924</v>
      </c>
      <c r="AJ4798" s="7">
        <v>43830</v>
      </c>
      <c r="AK4798" t="s">
        <v>5374</v>
      </c>
      <c r="AL4798" t="s">
        <v>1908</v>
      </c>
      <c r="AM4798" t="s">
        <v>4824</v>
      </c>
      <c r="AN4798" t="s">
        <v>5392</v>
      </c>
      <c r="AO4798" t="str">
        <f>TEXT(A4798,"yyyy-mm-dd")</f>
        <v>2019-03-31</v>
      </c>
    </row>
    <row r="4799" spans="1:41">
      <c r="A4799" s="6" t="s">
        <v>5373</v>
      </c>
      <c r="B4799">
        <v>2019</v>
      </c>
      <c r="C4799">
        <v>3</v>
      </c>
      <c r="E4799" t="s">
        <v>1907</v>
      </c>
      <c r="F4799" t="s">
        <v>1908</v>
      </c>
      <c r="G4799" t="s">
        <v>102</v>
      </c>
      <c r="H4799" t="s">
        <v>4716</v>
      </c>
      <c r="I4799">
        <v>2019</v>
      </c>
      <c r="J4799">
        <v>3</v>
      </c>
      <c r="K4799" s="6">
        <v>43738</v>
      </c>
      <c r="L4799">
        <v>6</v>
      </c>
      <c r="M4799">
        <v>2</v>
      </c>
      <c r="N4799" t="s">
        <v>203</v>
      </c>
      <c r="O4799" s="8">
        <v>8.14</v>
      </c>
      <c r="P4799" s="8">
        <v>8.25</v>
      </c>
      <c r="Q4799" s="8">
        <v>8</v>
      </c>
      <c r="R4799" s="8">
        <v>8.25</v>
      </c>
      <c r="S4799" s="8">
        <v>7.75</v>
      </c>
      <c r="T4799" s="8">
        <v>8.3000000000000007</v>
      </c>
      <c r="U4799" s="8">
        <v>0.17</v>
      </c>
      <c r="V4799" s="9">
        <v>30</v>
      </c>
      <c r="W4799" s="8">
        <v>0.25</v>
      </c>
      <c r="X4799" s="8">
        <v>0.55000000000000071</v>
      </c>
      <c r="Y4799" s="8">
        <v>-0.10999999999999943</v>
      </c>
      <c r="Z4799" s="8">
        <v>0</v>
      </c>
      <c r="AA4799">
        <v>0</v>
      </c>
      <c r="AF4799" t="s">
        <v>4717</v>
      </c>
      <c r="AG4799" t="s">
        <v>1910</v>
      </c>
      <c r="AH4799" t="s">
        <v>1911</v>
      </c>
      <c r="AI4799" t="s">
        <v>1919</v>
      </c>
      <c r="AJ4799" s="7">
        <v>43738</v>
      </c>
      <c r="AK4799" t="s">
        <v>5374</v>
      </c>
      <c r="AL4799" t="s">
        <v>1908</v>
      </c>
      <c r="AM4799" t="s">
        <v>4718</v>
      </c>
      <c r="AN4799" t="s">
        <v>5391</v>
      </c>
      <c r="AO4799" t="str">
        <f>TEXT(A4799,"yyyy-mm-dd")</f>
        <v>2019-03-31</v>
      </c>
    </row>
    <row r="4800" spans="1:41">
      <c r="A4800" s="6" t="s">
        <v>5373</v>
      </c>
      <c r="B4800">
        <v>2019</v>
      </c>
      <c r="C4800">
        <v>3</v>
      </c>
      <c r="E4800" t="s">
        <v>1907</v>
      </c>
      <c r="F4800" t="s">
        <v>1908</v>
      </c>
      <c r="G4800" t="s">
        <v>102</v>
      </c>
      <c r="H4800" t="s">
        <v>4612</v>
      </c>
      <c r="I4800">
        <v>2019</v>
      </c>
      <c r="J4800">
        <v>2</v>
      </c>
      <c r="K4800" s="6">
        <v>43646</v>
      </c>
      <c r="L4800">
        <v>3</v>
      </c>
      <c r="M4800">
        <v>1</v>
      </c>
      <c r="N4800" t="s">
        <v>233</v>
      </c>
      <c r="O4800" s="8">
        <v>8.1999999999999993</v>
      </c>
      <c r="P4800" s="8">
        <v>8.25</v>
      </c>
      <c r="Q4800" s="8">
        <v>8.25</v>
      </c>
      <c r="R4800" s="8">
        <v>8.25</v>
      </c>
      <c r="S4800" s="8">
        <v>7.75</v>
      </c>
      <c r="T4800" s="8">
        <v>8.25</v>
      </c>
      <c r="U4800" s="8">
        <v>0.12</v>
      </c>
      <c r="V4800" s="9">
        <v>30</v>
      </c>
      <c r="W4800" s="8">
        <v>0</v>
      </c>
      <c r="X4800" s="8">
        <v>0.5</v>
      </c>
      <c r="Y4800" s="8">
        <v>-5.0000000000000711E-2</v>
      </c>
      <c r="Z4800" s="8">
        <v>0</v>
      </c>
      <c r="AA4800">
        <v>0</v>
      </c>
      <c r="AF4800" t="s">
        <v>4613</v>
      </c>
      <c r="AG4800" t="s">
        <v>1910</v>
      </c>
      <c r="AH4800" t="s">
        <v>1911</v>
      </c>
      <c r="AI4800" t="s">
        <v>1915</v>
      </c>
      <c r="AJ4800" s="7">
        <v>43646</v>
      </c>
      <c r="AK4800" t="s">
        <v>5374</v>
      </c>
      <c r="AL4800" t="s">
        <v>1908</v>
      </c>
      <c r="AM4800" t="s">
        <v>4614</v>
      </c>
      <c r="AN4800" t="s">
        <v>5390</v>
      </c>
      <c r="AO4800" t="str">
        <f>TEXT(A4800,"yyyy-mm-dd")</f>
        <v>2019-03-31</v>
      </c>
    </row>
    <row r="4801" spans="1:41">
      <c r="A4801" s="6" t="s">
        <v>5373</v>
      </c>
      <c r="B4801">
        <v>2019</v>
      </c>
      <c r="C4801">
        <v>3</v>
      </c>
      <c r="E4801" t="s">
        <v>1907</v>
      </c>
      <c r="F4801" t="s">
        <v>1908</v>
      </c>
      <c r="G4801" t="s">
        <v>102</v>
      </c>
      <c r="H4801" t="s">
        <v>4502</v>
      </c>
      <c r="I4801">
        <v>2019</v>
      </c>
      <c r="J4801">
        <v>1</v>
      </c>
      <c r="K4801" s="6">
        <v>43555</v>
      </c>
      <c r="L4801">
        <v>0</v>
      </c>
      <c r="M4801">
        <v>0</v>
      </c>
      <c r="N4801" t="s">
        <v>178</v>
      </c>
      <c r="O4801" s="8">
        <v>8.24</v>
      </c>
      <c r="P4801" s="8">
        <v>8.25</v>
      </c>
      <c r="Q4801" s="8">
        <v>8.25</v>
      </c>
      <c r="R4801" s="8">
        <v>8.25</v>
      </c>
      <c r="S4801" s="8">
        <v>8</v>
      </c>
      <c r="T4801" s="8">
        <v>8.25</v>
      </c>
      <c r="U4801" s="8">
        <v>0.05</v>
      </c>
      <c r="V4801" s="9">
        <v>30</v>
      </c>
      <c r="W4801" s="8">
        <v>0</v>
      </c>
      <c r="X4801" s="8">
        <v>0.25</v>
      </c>
      <c r="Y4801" s="8">
        <v>-9.9999999999997868E-3</v>
      </c>
      <c r="Z4801" s="8">
        <v>0</v>
      </c>
      <c r="AA4801">
        <v>0</v>
      </c>
      <c r="AF4801" t="s">
        <v>4503</v>
      </c>
      <c r="AG4801" t="s">
        <v>1910</v>
      </c>
      <c r="AH4801" t="s">
        <v>1911</v>
      </c>
      <c r="AI4801" t="s">
        <v>1912</v>
      </c>
      <c r="AJ4801" s="7">
        <v>43555</v>
      </c>
      <c r="AK4801" t="s">
        <v>5374</v>
      </c>
      <c r="AL4801" t="s">
        <v>1908</v>
      </c>
      <c r="AM4801" t="s">
        <v>4504</v>
      </c>
      <c r="AN4801" t="s">
        <v>5389</v>
      </c>
      <c r="AO4801" t="str">
        <f>TEXT(A4801,"yyyy-mm-dd")</f>
        <v>2019-03-31</v>
      </c>
    </row>
    <row r="4802" spans="1:41">
      <c r="A4802" s="6" t="s">
        <v>5373</v>
      </c>
      <c r="B4802">
        <v>2019</v>
      </c>
      <c r="C4802">
        <v>3</v>
      </c>
      <c r="E4802" t="s">
        <v>100</v>
      </c>
      <c r="F4802" t="s">
        <v>101</v>
      </c>
      <c r="G4802" t="s">
        <v>83</v>
      </c>
      <c r="H4802" t="s">
        <v>5257</v>
      </c>
      <c r="I4802">
        <v>2021</v>
      </c>
      <c r="K4802" s="6">
        <v>44561</v>
      </c>
      <c r="L4802">
        <v>33</v>
      </c>
      <c r="N4802" t="s">
        <v>810</v>
      </c>
      <c r="O4802" s="8">
        <v>2.1</v>
      </c>
      <c r="P4802" s="8">
        <v>2.12</v>
      </c>
      <c r="Q4802" s="8">
        <v>1.78</v>
      </c>
      <c r="R4802" s="8">
        <v>2.4</v>
      </c>
      <c r="S4802" s="8">
        <v>1.4</v>
      </c>
      <c r="T4802" s="8">
        <v>3</v>
      </c>
      <c r="U4802" s="8">
        <v>0.42</v>
      </c>
      <c r="V4802" s="9">
        <v>24</v>
      </c>
      <c r="W4802" s="8">
        <v>0.61999999999999988</v>
      </c>
      <c r="X4802" s="8">
        <v>1.6</v>
      </c>
      <c r="Y4802" s="8">
        <v>-2.0000000000000018E-2</v>
      </c>
      <c r="Z4802" s="8">
        <v>-8.0000000000000071E-2</v>
      </c>
      <c r="AA4802">
        <v>0.21999999999999997</v>
      </c>
      <c r="AF4802" t="s">
        <v>10294</v>
      </c>
      <c r="AG4802" t="s">
        <v>9655</v>
      </c>
      <c r="AH4802" t="s">
        <v>9656</v>
      </c>
      <c r="AI4802" t="s">
        <v>9708</v>
      </c>
      <c r="AJ4802" s="7">
        <v>44561</v>
      </c>
      <c r="AK4802" t="s">
        <v>5374</v>
      </c>
      <c r="AL4802" t="s">
        <v>109</v>
      </c>
      <c r="AM4802" t="s">
        <v>5259</v>
      </c>
      <c r="AN4802" t="s">
        <v>10298</v>
      </c>
    </row>
    <row r="4803" spans="1:41">
      <c r="A4803" s="6" t="s">
        <v>5373</v>
      </c>
      <c r="B4803">
        <v>2019</v>
      </c>
      <c r="C4803">
        <v>3</v>
      </c>
      <c r="E4803" t="s">
        <v>100</v>
      </c>
      <c r="F4803" t="s">
        <v>101</v>
      </c>
      <c r="G4803" t="s">
        <v>102</v>
      </c>
      <c r="H4803" t="s">
        <v>5204</v>
      </c>
      <c r="I4803">
        <v>2020</v>
      </c>
      <c r="J4803">
        <v>4</v>
      </c>
      <c r="K4803" s="6">
        <v>44196</v>
      </c>
      <c r="L4803">
        <v>21</v>
      </c>
      <c r="M4803">
        <v>7</v>
      </c>
      <c r="N4803" t="s">
        <v>176</v>
      </c>
      <c r="O4803" s="8">
        <v>1.67</v>
      </c>
      <c r="P4803" s="8">
        <v>1.72</v>
      </c>
      <c r="Q4803" s="8">
        <v>1.41</v>
      </c>
      <c r="R4803" s="8">
        <v>1.97</v>
      </c>
      <c r="S4803" s="8">
        <v>-0.3</v>
      </c>
      <c r="T4803" s="8">
        <v>2.8</v>
      </c>
      <c r="U4803" s="8">
        <v>0.6</v>
      </c>
      <c r="V4803" s="9">
        <v>32</v>
      </c>
      <c r="W4803" s="8">
        <v>0.56000000000000005</v>
      </c>
      <c r="X4803" s="8">
        <v>3.0999999999999996</v>
      </c>
      <c r="Y4803" s="8">
        <v>-5.0000000000000044E-2</v>
      </c>
      <c r="Z4803" s="8">
        <v>7.0000000000000062E-2</v>
      </c>
      <c r="AA4803">
        <v>-0.16000000000000014</v>
      </c>
      <c r="AF4803" t="s">
        <v>5276</v>
      </c>
      <c r="AG4803" t="s">
        <v>106</v>
      </c>
      <c r="AH4803" t="s">
        <v>107</v>
      </c>
      <c r="AI4803" t="s">
        <v>2673</v>
      </c>
      <c r="AJ4803" s="7">
        <v>44196</v>
      </c>
      <c r="AK4803" t="s">
        <v>5374</v>
      </c>
      <c r="AL4803" t="s">
        <v>109</v>
      </c>
      <c r="AM4803" t="s">
        <v>5206</v>
      </c>
      <c r="AN4803" t="s">
        <v>5388</v>
      </c>
      <c r="AO4803" t="str">
        <f>TEXT(A4803,"yyyy-mm-dd")</f>
        <v>2019-03-31</v>
      </c>
    </row>
    <row r="4804" spans="1:41">
      <c r="A4804" s="6" t="s">
        <v>5373</v>
      </c>
      <c r="B4804">
        <v>2019</v>
      </c>
      <c r="C4804">
        <v>3</v>
      </c>
      <c r="E4804" t="s">
        <v>100</v>
      </c>
      <c r="F4804" t="s">
        <v>101</v>
      </c>
      <c r="G4804" t="s">
        <v>83</v>
      </c>
      <c r="H4804" t="s">
        <v>4803</v>
      </c>
      <c r="I4804">
        <v>2020</v>
      </c>
      <c r="K4804" s="6">
        <v>44196</v>
      </c>
      <c r="L4804">
        <v>21</v>
      </c>
      <c r="N4804" t="s">
        <v>176</v>
      </c>
      <c r="O4804" s="8">
        <v>1.82</v>
      </c>
      <c r="P4804" s="8">
        <v>1.9</v>
      </c>
      <c r="Q4804" s="8">
        <v>1.6</v>
      </c>
      <c r="R4804" s="8">
        <v>2</v>
      </c>
      <c r="S4804" s="8">
        <v>0.77</v>
      </c>
      <c r="T4804" s="8">
        <v>2.9</v>
      </c>
      <c r="U4804" s="8">
        <v>0.42</v>
      </c>
      <c r="V4804" s="9">
        <v>35</v>
      </c>
      <c r="W4804" s="8">
        <v>0.39999999999999991</v>
      </c>
      <c r="X4804" s="8">
        <v>2.13</v>
      </c>
      <c r="Y4804" s="8">
        <v>-7.9999999999999849E-2</v>
      </c>
      <c r="Z4804" s="8">
        <v>-0.10000000000000009</v>
      </c>
      <c r="AA4804">
        <v>-0.13000000000000034</v>
      </c>
      <c r="AF4804" t="s">
        <v>10255</v>
      </c>
      <c r="AG4804" t="s">
        <v>9655</v>
      </c>
      <c r="AH4804" t="s">
        <v>9656</v>
      </c>
      <c r="AI4804" t="s">
        <v>9669</v>
      </c>
      <c r="AJ4804" s="7">
        <v>44196</v>
      </c>
      <c r="AK4804" t="s">
        <v>5374</v>
      </c>
      <c r="AL4804" t="s">
        <v>109</v>
      </c>
      <c r="AM4804" t="s">
        <v>4805</v>
      </c>
      <c r="AN4804" t="s">
        <v>10271</v>
      </c>
    </row>
    <row r="4805" spans="1:41">
      <c r="A4805" s="6" t="s">
        <v>5373</v>
      </c>
      <c r="B4805">
        <v>2019</v>
      </c>
      <c r="C4805">
        <v>3</v>
      </c>
      <c r="E4805" t="s">
        <v>100</v>
      </c>
      <c r="F4805" t="s">
        <v>101</v>
      </c>
      <c r="G4805" t="s">
        <v>102</v>
      </c>
      <c r="H4805" t="s">
        <v>5063</v>
      </c>
      <c r="I4805">
        <v>2020</v>
      </c>
      <c r="J4805">
        <v>3</v>
      </c>
      <c r="K4805" s="6">
        <v>44104</v>
      </c>
      <c r="L4805">
        <v>18</v>
      </c>
      <c r="M4805">
        <v>6</v>
      </c>
      <c r="N4805" t="s">
        <v>206</v>
      </c>
      <c r="O4805" s="8">
        <v>1.77</v>
      </c>
      <c r="P4805" s="8">
        <v>1.8</v>
      </c>
      <c r="Q4805" s="8">
        <v>1.58</v>
      </c>
      <c r="R4805" s="8">
        <v>1.93</v>
      </c>
      <c r="S4805" s="8">
        <v>0.64</v>
      </c>
      <c r="T4805" s="8">
        <v>3</v>
      </c>
      <c r="U4805" s="8">
        <v>0.44</v>
      </c>
      <c r="V4805" s="9">
        <v>32</v>
      </c>
      <c r="W4805" s="8">
        <v>0.34999999999999987</v>
      </c>
      <c r="X4805" s="8">
        <v>2.36</v>
      </c>
      <c r="Y4805" s="8">
        <v>-3.0000000000000027E-2</v>
      </c>
      <c r="Z4805" s="8">
        <v>-4.0000000000000036E-2</v>
      </c>
      <c r="AA4805">
        <v>-5.0000000000000044E-2</v>
      </c>
      <c r="AF4805" t="s">
        <v>5274</v>
      </c>
      <c r="AG4805" t="s">
        <v>106</v>
      </c>
      <c r="AH4805" t="s">
        <v>107</v>
      </c>
      <c r="AI4805" t="s">
        <v>2670</v>
      </c>
      <c r="AJ4805" s="7">
        <v>44104</v>
      </c>
      <c r="AK4805" t="s">
        <v>5374</v>
      </c>
      <c r="AL4805" t="s">
        <v>109</v>
      </c>
      <c r="AM4805" t="s">
        <v>5066</v>
      </c>
      <c r="AN4805" t="s">
        <v>5387</v>
      </c>
      <c r="AO4805" t="str">
        <f>TEXT(A4805,"yyyy-mm-dd")</f>
        <v>2019-03-31</v>
      </c>
    </row>
    <row r="4806" spans="1:41">
      <c r="A4806" s="6" t="s">
        <v>5373</v>
      </c>
      <c r="B4806">
        <v>2019</v>
      </c>
      <c r="C4806">
        <v>3</v>
      </c>
      <c r="E4806" t="s">
        <v>100</v>
      </c>
      <c r="F4806" t="s">
        <v>101</v>
      </c>
      <c r="G4806" t="s">
        <v>102</v>
      </c>
      <c r="H4806" t="s">
        <v>4988</v>
      </c>
      <c r="I4806">
        <v>2020</v>
      </c>
      <c r="J4806">
        <v>2</v>
      </c>
      <c r="K4806" s="6">
        <v>44012</v>
      </c>
      <c r="L4806">
        <v>15</v>
      </c>
      <c r="M4806">
        <v>5</v>
      </c>
      <c r="N4806" t="s">
        <v>236</v>
      </c>
      <c r="O4806" s="8">
        <v>1.82</v>
      </c>
      <c r="P4806" s="8">
        <v>1.8</v>
      </c>
      <c r="Q4806" s="8">
        <v>1.65</v>
      </c>
      <c r="R4806" s="8">
        <v>2.1</v>
      </c>
      <c r="S4806" s="8">
        <v>0.3</v>
      </c>
      <c r="T4806" s="8">
        <v>3</v>
      </c>
      <c r="U4806" s="8">
        <v>0.5</v>
      </c>
      <c r="V4806" s="9">
        <v>32</v>
      </c>
      <c r="W4806" s="8">
        <v>0.45000000000000018</v>
      </c>
      <c r="X4806" s="8">
        <v>2.7</v>
      </c>
      <c r="Y4806" s="8">
        <v>2.0000000000000018E-2</v>
      </c>
      <c r="Z4806" s="8">
        <v>-5.0000000000000044E-2</v>
      </c>
      <c r="AA4806">
        <v>-0.12999999999999989</v>
      </c>
      <c r="AF4806" t="s">
        <v>5272</v>
      </c>
      <c r="AG4806" t="s">
        <v>106</v>
      </c>
      <c r="AH4806" t="s">
        <v>107</v>
      </c>
      <c r="AI4806" t="s">
        <v>2667</v>
      </c>
      <c r="AJ4806" s="7">
        <v>44012</v>
      </c>
      <c r="AK4806" t="s">
        <v>5374</v>
      </c>
      <c r="AL4806" t="s">
        <v>109</v>
      </c>
      <c r="AM4806" t="s">
        <v>4990</v>
      </c>
      <c r="AN4806" t="s">
        <v>5386</v>
      </c>
      <c r="AO4806" t="str">
        <f>TEXT(A4806,"yyyy-mm-dd")</f>
        <v>2019-03-31</v>
      </c>
    </row>
    <row r="4807" spans="1:41">
      <c r="A4807" s="6" t="s">
        <v>5373</v>
      </c>
      <c r="B4807">
        <v>2019</v>
      </c>
      <c r="C4807">
        <v>3</v>
      </c>
      <c r="E4807" t="s">
        <v>100</v>
      </c>
      <c r="F4807" t="s">
        <v>101</v>
      </c>
      <c r="G4807" t="s">
        <v>102</v>
      </c>
      <c r="H4807" t="s">
        <v>4949</v>
      </c>
      <c r="I4807">
        <v>2020</v>
      </c>
      <c r="J4807">
        <v>1</v>
      </c>
      <c r="K4807" s="6">
        <v>43921</v>
      </c>
      <c r="L4807">
        <v>12</v>
      </c>
      <c r="M4807">
        <v>4</v>
      </c>
      <c r="N4807" t="s">
        <v>261</v>
      </c>
      <c r="O4807" s="8">
        <v>1.91</v>
      </c>
      <c r="P4807" s="8">
        <v>1.85</v>
      </c>
      <c r="Q4807" s="8">
        <v>1.59</v>
      </c>
      <c r="R4807" s="8">
        <v>2.2999999999999998</v>
      </c>
      <c r="S4807" s="8">
        <v>0.81</v>
      </c>
      <c r="T4807" s="8">
        <v>2.8</v>
      </c>
      <c r="U4807" s="8">
        <v>0.48</v>
      </c>
      <c r="V4807" s="9">
        <v>32</v>
      </c>
      <c r="W4807" s="8">
        <v>0.70999999999999974</v>
      </c>
      <c r="X4807" s="8">
        <v>1.9899999999999998</v>
      </c>
      <c r="Y4807" s="8">
        <v>5.9999999999999831E-2</v>
      </c>
      <c r="Z4807" s="8">
        <v>-4.9999999999999822E-2</v>
      </c>
      <c r="AA4807">
        <v>1.9999999999999796E-2</v>
      </c>
      <c r="AF4807" t="s">
        <v>5270</v>
      </c>
      <c r="AG4807" t="s">
        <v>106</v>
      </c>
      <c r="AH4807" t="s">
        <v>107</v>
      </c>
      <c r="AI4807" t="s">
        <v>502</v>
      </c>
      <c r="AJ4807" s="7">
        <v>43921</v>
      </c>
      <c r="AK4807" t="s">
        <v>5374</v>
      </c>
      <c r="AL4807" t="s">
        <v>109</v>
      </c>
      <c r="AM4807" t="s">
        <v>4951</v>
      </c>
      <c r="AN4807" t="s">
        <v>5385</v>
      </c>
      <c r="AO4807" t="str">
        <f>TEXT(A4807,"yyyy-mm-dd")</f>
        <v>2019-03-31</v>
      </c>
    </row>
    <row r="4808" spans="1:41">
      <c r="A4808" s="6" t="s">
        <v>5373</v>
      </c>
      <c r="B4808">
        <v>2019</v>
      </c>
      <c r="C4808">
        <v>3</v>
      </c>
      <c r="E4808" t="s">
        <v>100</v>
      </c>
      <c r="F4808" t="s">
        <v>101</v>
      </c>
      <c r="G4808" t="s">
        <v>102</v>
      </c>
      <c r="H4808" t="s">
        <v>4822</v>
      </c>
      <c r="I4808">
        <v>2019</v>
      </c>
      <c r="J4808">
        <v>4</v>
      </c>
      <c r="K4808" s="6">
        <v>43830</v>
      </c>
      <c r="L4808">
        <v>9</v>
      </c>
      <c r="M4808">
        <v>3</v>
      </c>
      <c r="N4808" t="s">
        <v>173</v>
      </c>
      <c r="O4808" s="8">
        <v>1.77</v>
      </c>
      <c r="P4808" s="8">
        <v>1.8</v>
      </c>
      <c r="Q4808" s="8">
        <v>1.46</v>
      </c>
      <c r="R4808" s="8">
        <v>1.9</v>
      </c>
      <c r="S4808" s="8">
        <v>0.9</v>
      </c>
      <c r="T4808" s="8">
        <v>3.1</v>
      </c>
      <c r="U4808" s="8">
        <v>0.45</v>
      </c>
      <c r="V4808" s="9">
        <v>35</v>
      </c>
      <c r="W4808" s="8">
        <v>0.43999999999999995</v>
      </c>
      <c r="X4808" s="8">
        <v>2.2000000000000002</v>
      </c>
      <c r="Y4808" s="8">
        <v>-3.0000000000000027E-2</v>
      </c>
      <c r="Z4808" s="8">
        <v>0</v>
      </c>
      <c r="AA4808">
        <v>-0.19000000000000017</v>
      </c>
      <c r="AF4808" t="s">
        <v>4823</v>
      </c>
      <c r="AG4808" t="s">
        <v>106</v>
      </c>
      <c r="AH4808" t="s">
        <v>107</v>
      </c>
      <c r="AI4808" t="s">
        <v>497</v>
      </c>
      <c r="AJ4808" s="7">
        <v>43830</v>
      </c>
      <c r="AK4808" t="s">
        <v>5374</v>
      </c>
      <c r="AL4808" t="s">
        <v>109</v>
      </c>
      <c r="AM4808" t="s">
        <v>4824</v>
      </c>
      <c r="AN4808" t="s">
        <v>5384</v>
      </c>
      <c r="AO4808" t="str">
        <f>TEXT(A4808,"yyyy-mm-dd")</f>
        <v>2019-03-31</v>
      </c>
    </row>
    <row r="4809" spans="1:41">
      <c r="A4809" s="6" t="s">
        <v>5373</v>
      </c>
      <c r="B4809">
        <v>2019</v>
      </c>
      <c r="C4809">
        <v>3</v>
      </c>
      <c r="E4809" t="s">
        <v>100</v>
      </c>
      <c r="F4809" t="s">
        <v>101</v>
      </c>
      <c r="G4809" t="s">
        <v>83</v>
      </c>
      <c r="H4809" t="s">
        <v>4360</v>
      </c>
      <c r="I4809">
        <v>2019</v>
      </c>
      <c r="K4809" s="6">
        <v>43830</v>
      </c>
      <c r="L4809">
        <v>9</v>
      </c>
      <c r="N4809" t="s">
        <v>173</v>
      </c>
      <c r="O4809" s="8">
        <v>1.56</v>
      </c>
      <c r="P4809" s="8">
        <v>1.5</v>
      </c>
      <c r="Q4809" s="8">
        <v>1.4</v>
      </c>
      <c r="R4809" s="8">
        <v>1.7</v>
      </c>
      <c r="S4809" s="8">
        <v>1</v>
      </c>
      <c r="T4809" s="8">
        <v>2.4</v>
      </c>
      <c r="U4809" s="8">
        <v>0.31</v>
      </c>
      <c r="V4809" s="9">
        <v>36</v>
      </c>
      <c r="W4809" s="8">
        <v>0.30000000000000004</v>
      </c>
      <c r="X4809" s="8">
        <v>1.4</v>
      </c>
      <c r="Y4809" s="8">
        <v>6.0000000000000053E-2</v>
      </c>
      <c r="Z4809" s="8">
        <v>-0.12999999999999989</v>
      </c>
      <c r="AA4809">
        <v>-9.000000000000008E-2</v>
      </c>
      <c r="AF4809" t="s">
        <v>10216</v>
      </c>
      <c r="AG4809" t="s">
        <v>9655</v>
      </c>
      <c r="AH4809" t="s">
        <v>9656</v>
      </c>
      <c r="AI4809" t="s">
        <v>9657</v>
      </c>
      <c r="AJ4809" s="7">
        <v>43830</v>
      </c>
      <c r="AK4809" t="s">
        <v>5374</v>
      </c>
      <c r="AL4809" t="s">
        <v>109</v>
      </c>
      <c r="AM4809" t="s">
        <v>4362</v>
      </c>
      <c r="AN4809" t="s">
        <v>10244</v>
      </c>
    </row>
    <row r="4810" spans="1:41">
      <c r="A4810" s="6" t="s">
        <v>5373</v>
      </c>
      <c r="B4810">
        <v>2019</v>
      </c>
      <c r="C4810">
        <v>3</v>
      </c>
      <c r="E4810" t="s">
        <v>100</v>
      </c>
      <c r="F4810" t="s">
        <v>101</v>
      </c>
      <c r="G4810" t="s">
        <v>102</v>
      </c>
      <c r="H4810" t="s">
        <v>4716</v>
      </c>
      <c r="I4810">
        <v>2019</v>
      </c>
      <c r="J4810">
        <v>3</v>
      </c>
      <c r="K4810" s="6">
        <v>43738</v>
      </c>
      <c r="L4810">
        <v>6</v>
      </c>
      <c r="M4810">
        <v>2</v>
      </c>
      <c r="N4810" t="s">
        <v>203</v>
      </c>
      <c r="O4810" s="8">
        <v>1.62</v>
      </c>
      <c r="P4810" s="8">
        <v>1.6</v>
      </c>
      <c r="Q4810" s="8">
        <v>1.4</v>
      </c>
      <c r="R4810" s="8">
        <v>1.7</v>
      </c>
      <c r="S4810" s="8">
        <v>1</v>
      </c>
      <c r="T4810" s="8">
        <v>2.6</v>
      </c>
      <c r="U4810" s="8">
        <v>0.35</v>
      </c>
      <c r="V4810" s="9">
        <v>35</v>
      </c>
      <c r="W4810" s="8">
        <v>0.30000000000000004</v>
      </c>
      <c r="X4810" s="8">
        <v>1.6</v>
      </c>
      <c r="Y4810" s="8">
        <v>2.0000000000000018E-2</v>
      </c>
      <c r="Z4810" s="8">
        <v>0</v>
      </c>
      <c r="AA4810">
        <v>-0.19999999999999996</v>
      </c>
      <c r="AF4810" t="s">
        <v>4820</v>
      </c>
      <c r="AG4810" t="s">
        <v>106</v>
      </c>
      <c r="AH4810" t="s">
        <v>107</v>
      </c>
      <c r="AI4810" t="s">
        <v>427</v>
      </c>
      <c r="AJ4810" s="7">
        <v>43738</v>
      </c>
      <c r="AK4810" t="s">
        <v>5374</v>
      </c>
      <c r="AL4810" t="s">
        <v>109</v>
      </c>
      <c r="AM4810" t="s">
        <v>4718</v>
      </c>
      <c r="AN4810" t="s">
        <v>5383</v>
      </c>
      <c r="AO4810" t="str">
        <f>TEXT(A4810,"yyyy-mm-dd")</f>
        <v>2019-03-31</v>
      </c>
    </row>
    <row r="4811" spans="1:41">
      <c r="A4811" s="6" t="s">
        <v>5373</v>
      </c>
      <c r="B4811">
        <v>2019</v>
      </c>
      <c r="C4811">
        <v>3</v>
      </c>
      <c r="E4811" t="s">
        <v>100</v>
      </c>
      <c r="F4811" t="s">
        <v>101</v>
      </c>
      <c r="G4811" t="s">
        <v>102</v>
      </c>
      <c r="H4811" t="s">
        <v>4612</v>
      </c>
      <c r="I4811">
        <v>2019</v>
      </c>
      <c r="J4811">
        <v>2</v>
      </c>
      <c r="K4811" s="6">
        <v>43646</v>
      </c>
      <c r="L4811">
        <v>3</v>
      </c>
      <c r="M4811">
        <v>1</v>
      </c>
      <c r="N4811" t="s">
        <v>233</v>
      </c>
      <c r="O4811" s="8">
        <v>1.4</v>
      </c>
      <c r="P4811" s="8">
        <v>1.5</v>
      </c>
      <c r="Q4811" s="8">
        <v>1</v>
      </c>
      <c r="R4811" s="8">
        <v>1.8</v>
      </c>
      <c r="S4811" s="8">
        <v>0.5</v>
      </c>
      <c r="T4811" s="8">
        <v>2.5</v>
      </c>
      <c r="U4811" s="8">
        <v>0.54</v>
      </c>
      <c r="V4811" s="9">
        <v>35</v>
      </c>
      <c r="W4811" s="8">
        <v>0.8</v>
      </c>
      <c r="X4811" s="8">
        <v>2</v>
      </c>
      <c r="Y4811" s="8">
        <v>-0.10000000000000009</v>
      </c>
      <c r="Z4811" s="8">
        <v>-0.10000000000000009</v>
      </c>
      <c r="AA4811">
        <v>-0.10000000000000009</v>
      </c>
      <c r="AF4811" t="s">
        <v>4818</v>
      </c>
      <c r="AG4811" t="s">
        <v>106</v>
      </c>
      <c r="AH4811" t="s">
        <v>107</v>
      </c>
      <c r="AI4811" t="s">
        <v>340</v>
      </c>
      <c r="AJ4811" s="7">
        <v>43646</v>
      </c>
      <c r="AK4811" t="s">
        <v>5374</v>
      </c>
      <c r="AL4811" t="s">
        <v>109</v>
      </c>
      <c r="AM4811" t="s">
        <v>4614</v>
      </c>
      <c r="AN4811" t="s">
        <v>5382</v>
      </c>
      <c r="AO4811" t="str">
        <f>TEXT(A4811,"yyyy-mm-dd")</f>
        <v>2019-03-31</v>
      </c>
    </row>
    <row r="4812" spans="1:41">
      <c r="A4812" s="6" t="s">
        <v>5373</v>
      </c>
      <c r="B4812">
        <v>2019</v>
      </c>
      <c r="C4812">
        <v>3</v>
      </c>
      <c r="E4812" t="s">
        <v>100</v>
      </c>
      <c r="F4812" t="s">
        <v>101</v>
      </c>
      <c r="G4812" t="s">
        <v>102</v>
      </c>
      <c r="H4812" t="s">
        <v>4502</v>
      </c>
      <c r="I4812">
        <v>2019</v>
      </c>
      <c r="J4812">
        <v>1</v>
      </c>
      <c r="K4812" s="6">
        <v>43555</v>
      </c>
      <c r="L4812">
        <v>0</v>
      </c>
      <c r="M4812">
        <v>0</v>
      </c>
      <c r="N4812" t="s">
        <v>178</v>
      </c>
      <c r="O4812" s="8">
        <v>1.38</v>
      </c>
      <c r="P4812" s="8">
        <v>1.4</v>
      </c>
      <c r="Q4812" s="8">
        <v>1.18</v>
      </c>
      <c r="R4812" s="8">
        <v>1.55</v>
      </c>
      <c r="S4812" s="8">
        <v>0.6</v>
      </c>
      <c r="T4812" s="8">
        <v>2</v>
      </c>
      <c r="U4812" s="8">
        <v>0.34</v>
      </c>
      <c r="V4812" s="9">
        <v>35</v>
      </c>
      <c r="W4812" s="8">
        <v>0.37000000000000011</v>
      </c>
      <c r="X4812" s="8">
        <v>1.4</v>
      </c>
      <c r="Y4812" s="8">
        <v>-2.0000000000000018E-2</v>
      </c>
      <c r="Z4812" s="8">
        <v>-0.10000000000000009</v>
      </c>
      <c r="AA4812">
        <v>-0.22999999999999998</v>
      </c>
      <c r="AF4812" t="s">
        <v>4816</v>
      </c>
      <c r="AG4812" t="s">
        <v>106</v>
      </c>
      <c r="AH4812" t="s">
        <v>107</v>
      </c>
      <c r="AI4812" t="s">
        <v>108</v>
      </c>
      <c r="AJ4812" s="7">
        <v>43555</v>
      </c>
      <c r="AK4812" t="s">
        <v>5374</v>
      </c>
      <c r="AL4812" t="s">
        <v>109</v>
      </c>
      <c r="AM4812" t="s">
        <v>4504</v>
      </c>
      <c r="AN4812" t="s">
        <v>5381</v>
      </c>
      <c r="AO4812" t="str">
        <f>TEXT(A4812,"yyyy-mm-dd")</f>
        <v>2019-03-31</v>
      </c>
    </row>
    <row r="4813" spans="1:41">
      <c r="A4813" s="6" t="s">
        <v>5373</v>
      </c>
      <c r="B4813">
        <v>2019</v>
      </c>
      <c r="C4813">
        <v>3</v>
      </c>
      <c r="E4813" t="s">
        <v>2685</v>
      </c>
      <c r="F4813" t="s">
        <v>101</v>
      </c>
      <c r="G4813" t="s">
        <v>774</v>
      </c>
      <c r="H4813" t="s">
        <v>2686</v>
      </c>
      <c r="K4813" s="6"/>
      <c r="O4813" s="8">
        <v>2.2400000000000002</v>
      </c>
      <c r="P4813" s="8">
        <v>2.2999999999999998</v>
      </c>
      <c r="Q4813" s="8">
        <v>2</v>
      </c>
      <c r="R4813" s="8">
        <v>2.4</v>
      </c>
      <c r="S4813" s="8">
        <v>1.8</v>
      </c>
      <c r="T4813" s="8">
        <v>2.7</v>
      </c>
      <c r="U4813" s="8">
        <v>0.25</v>
      </c>
      <c r="V4813" s="9">
        <v>25</v>
      </c>
      <c r="W4813" s="8">
        <v>0.39999999999999991</v>
      </c>
      <c r="X4813" s="8">
        <v>0.90000000000000013</v>
      </c>
      <c r="Y4813" s="8">
        <v>-5.9999999999999609E-2</v>
      </c>
      <c r="Z4813" s="8">
        <v>0</v>
      </c>
      <c r="AA4813">
        <v>0.14999999999999991</v>
      </c>
      <c r="AF4813" t="s">
        <v>2687</v>
      </c>
      <c r="AG4813" t="s">
        <v>2688</v>
      </c>
      <c r="AH4813" t="s">
        <v>2689</v>
      </c>
      <c r="AI4813" t="s">
        <v>2690</v>
      </c>
      <c r="AJ4813" s="7"/>
      <c r="AK4813" t="s">
        <v>5374</v>
      </c>
      <c r="AL4813" t="s">
        <v>109</v>
      </c>
      <c r="AM4813" t="s">
        <v>2686</v>
      </c>
      <c r="AN4813" t="s">
        <v>5405</v>
      </c>
      <c r="AO4813" t="str">
        <f>TEXT(A4813,"yyyy-mm-dd")</f>
        <v>2019-03-31</v>
      </c>
    </row>
    <row r="4814" spans="1:41">
      <c r="A4814" s="6" t="s">
        <v>5373</v>
      </c>
      <c r="B4814">
        <v>2019</v>
      </c>
      <c r="C4814">
        <v>3</v>
      </c>
      <c r="E4814" t="s">
        <v>81</v>
      </c>
      <c r="F4814" t="s">
        <v>82</v>
      </c>
      <c r="G4814" t="s">
        <v>83</v>
      </c>
      <c r="H4814" t="s">
        <v>5257</v>
      </c>
      <c r="I4814">
        <v>2021</v>
      </c>
      <c r="K4814" s="6">
        <v>44561</v>
      </c>
      <c r="L4814">
        <v>33</v>
      </c>
      <c r="N4814" t="s">
        <v>810</v>
      </c>
      <c r="O4814" s="8">
        <v>3.6</v>
      </c>
      <c r="P4814" s="8">
        <v>3.5</v>
      </c>
      <c r="Q4814" s="8">
        <v>3.5</v>
      </c>
      <c r="R4814" s="8">
        <v>3.69</v>
      </c>
      <c r="S4814" s="8">
        <v>3</v>
      </c>
      <c r="T4814" s="8">
        <v>4.8</v>
      </c>
      <c r="U4814" s="8">
        <v>0.34</v>
      </c>
      <c r="V4814" s="9">
        <v>31</v>
      </c>
      <c r="W4814" s="8">
        <v>0.18999999999999995</v>
      </c>
      <c r="X4814" s="8">
        <v>1.7999999999999998</v>
      </c>
      <c r="Y4814" s="8">
        <v>0.10000000000000009</v>
      </c>
      <c r="Z4814" s="8">
        <v>0</v>
      </c>
      <c r="AA4814">
        <v>-1.0000000000000231E-2</v>
      </c>
      <c r="AF4814" t="s">
        <v>5258</v>
      </c>
      <c r="AG4814" t="s">
        <v>87</v>
      </c>
      <c r="AH4814" t="s">
        <v>88</v>
      </c>
      <c r="AI4814" t="s">
        <v>359</v>
      </c>
      <c r="AJ4814" s="7">
        <v>44561</v>
      </c>
      <c r="AK4814" t="s">
        <v>5374</v>
      </c>
      <c r="AL4814" t="s">
        <v>91</v>
      </c>
      <c r="AM4814" t="s">
        <v>5259</v>
      </c>
      <c r="AN4814" t="s">
        <v>5377</v>
      </c>
      <c r="AO4814" t="str">
        <f>TEXT(A4814,"yyyy-mm-dd")</f>
        <v>2019-03-31</v>
      </c>
    </row>
    <row r="4815" spans="1:41">
      <c r="A4815" s="6" t="s">
        <v>5373</v>
      </c>
      <c r="B4815">
        <v>2019</v>
      </c>
      <c r="C4815">
        <v>3</v>
      </c>
      <c r="E4815" t="s">
        <v>392</v>
      </c>
      <c r="F4815" t="s">
        <v>82</v>
      </c>
      <c r="G4815" t="s">
        <v>83</v>
      </c>
      <c r="H4815" t="s">
        <v>5257</v>
      </c>
      <c r="I4815">
        <v>2021</v>
      </c>
      <c r="K4815" s="6">
        <v>44561</v>
      </c>
      <c r="L4815">
        <v>33</v>
      </c>
      <c r="N4815" t="s">
        <v>810</v>
      </c>
      <c r="O4815" s="8">
        <v>3.41</v>
      </c>
      <c r="P4815" s="8">
        <v>3.35</v>
      </c>
      <c r="Q4815" s="8">
        <v>3.3</v>
      </c>
      <c r="R4815" s="8">
        <v>3.5</v>
      </c>
      <c r="S4815" s="8">
        <v>2.9</v>
      </c>
      <c r="T4815" s="8">
        <v>4.2</v>
      </c>
      <c r="U4815" s="8">
        <v>0.26</v>
      </c>
      <c r="V4815" s="9">
        <v>26</v>
      </c>
      <c r="W4815" s="8">
        <v>0.20000000000000018</v>
      </c>
      <c r="X4815" s="8">
        <v>1.3000000000000003</v>
      </c>
      <c r="Y4815" s="8">
        <v>6.0000000000000053E-2</v>
      </c>
      <c r="Z4815" s="8">
        <v>-4.9999999999999822E-2</v>
      </c>
      <c r="AA4815">
        <v>-0.10000000000000009</v>
      </c>
      <c r="AF4815" t="s">
        <v>5258</v>
      </c>
      <c r="AG4815" t="s">
        <v>87</v>
      </c>
      <c r="AH4815" t="s">
        <v>88</v>
      </c>
      <c r="AI4815" t="s">
        <v>359</v>
      </c>
      <c r="AJ4815" s="7">
        <v>44561</v>
      </c>
      <c r="AK4815" t="s">
        <v>5374</v>
      </c>
      <c r="AL4815" t="s">
        <v>393</v>
      </c>
      <c r="AM4815" t="s">
        <v>5259</v>
      </c>
      <c r="AN4815" t="s">
        <v>5380</v>
      </c>
      <c r="AO4815" t="str">
        <f>TEXT(A4815,"yyyy-mm-dd")</f>
        <v>2019-03-31</v>
      </c>
    </row>
    <row r="4816" spans="1:41">
      <c r="A4816" s="6" t="s">
        <v>5373</v>
      </c>
      <c r="B4816">
        <v>2019</v>
      </c>
      <c r="C4816">
        <v>3</v>
      </c>
      <c r="E4816" t="s">
        <v>81</v>
      </c>
      <c r="F4816" t="s">
        <v>82</v>
      </c>
      <c r="G4816" t="s">
        <v>83</v>
      </c>
      <c r="H4816" t="s">
        <v>4803</v>
      </c>
      <c r="I4816">
        <v>2020</v>
      </c>
      <c r="K4816" s="6">
        <v>44196</v>
      </c>
      <c r="L4816">
        <v>21</v>
      </c>
      <c r="N4816" t="s">
        <v>176</v>
      </c>
      <c r="O4816" s="8">
        <v>3.65</v>
      </c>
      <c r="P4816" s="8">
        <v>3.57</v>
      </c>
      <c r="Q4816" s="8">
        <v>3.5</v>
      </c>
      <c r="R4816" s="8">
        <v>3.8</v>
      </c>
      <c r="S4816" s="8">
        <v>2.79</v>
      </c>
      <c r="T4816" s="8">
        <v>4.76</v>
      </c>
      <c r="U4816" s="8">
        <v>0.39</v>
      </c>
      <c r="V4816" s="9">
        <v>36</v>
      </c>
      <c r="W4816" s="8">
        <v>0.29999999999999982</v>
      </c>
      <c r="X4816" s="8">
        <v>1.9699999999999998</v>
      </c>
      <c r="Y4816" s="8">
        <v>8.0000000000000071E-2</v>
      </c>
      <c r="Z4816" s="8">
        <v>-3.0000000000000249E-2</v>
      </c>
      <c r="AA4816">
        <v>0</v>
      </c>
      <c r="AF4816" t="s">
        <v>4804</v>
      </c>
      <c r="AG4816" t="s">
        <v>87</v>
      </c>
      <c r="AH4816" t="s">
        <v>88</v>
      </c>
      <c r="AI4816" t="s">
        <v>97</v>
      </c>
      <c r="AJ4816" s="7">
        <v>44196</v>
      </c>
      <c r="AK4816" t="s">
        <v>5374</v>
      </c>
      <c r="AL4816" t="s">
        <v>91</v>
      </c>
      <c r="AM4816" t="s">
        <v>4805</v>
      </c>
      <c r="AN4816" t="s">
        <v>5376</v>
      </c>
      <c r="AO4816" t="str">
        <f>TEXT(A4816,"yyyy-mm-dd")</f>
        <v>2019-03-31</v>
      </c>
    </row>
    <row r="4817" spans="1:41">
      <c r="A4817" s="6" t="s">
        <v>5373</v>
      </c>
      <c r="B4817">
        <v>2019</v>
      </c>
      <c r="C4817">
        <v>3</v>
      </c>
      <c r="E4817" t="s">
        <v>392</v>
      </c>
      <c r="F4817" t="s">
        <v>82</v>
      </c>
      <c r="G4817" t="s">
        <v>83</v>
      </c>
      <c r="H4817" t="s">
        <v>4803</v>
      </c>
      <c r="I4817">
        <v>2020</v>
      </c>
      <c r="K4817" s="6">
        <v>44196</v>
      </c>
      <c r="L4817">
        <v>21</v>
      </c>
      <c r="N4817" t="s">
        <v>176</v>
      </c>
      <c r="O4817" s="8">
        <v>3.42</v>
      </c>
      <c r="P4817" s="8">
        <v>3.43</v>
      </c>
      <c r="Q4817" s="8">
        <v>3.3</v>
      </c>
      <c r="R4817" s="8">
        <v>3.55</v>
      </c>
      <c r="S4817" s="8">
        <v>2.42</v>
      </c>
      <c r="T4817" s="8">
        <v>4.2300000000000004</v>
      </c>
      <c r="U4817" s="8">
        <v>0.33</v>
      </c>
      <c r="V4817" s="9">
        <v>30</v>
      </c>
      <c r="W4817" s="8">
        <v>0.25</v>
      </c>
      <c r="X4817" s="8">
        <v>1.8100000000000005</v>
      </c>
      <c r="Y4817" s="8">
        <v>-1.0000000000000231E-2</v>
      </c>
      <c r="Z4817" s="8">
        <v>-4.9999999999999822E-2</v>
      </c>
      <c r="AA4817">
        <v>-2.9999999999999805E-2</v>
      </c>
      <c r="AF4817" t="s">
        <v>4804</v>
      </c>
      <c r="AG4817" t="s">
        <v>87</v>
      </c>
      <c r="AH4817" t="s">
        <v>88</v>
      </c>
      <c r="AI4817" t="s">
        <v>97</v>
      </c>
      <c r="AJ4817" s="7">
        <v>44196</v>
      </c>
      <c r="AK4817" t="s">
        <v>5374</v>
      </c>
      <c r="AL4817" t="s">
        <v>393</v>
      </c>
      <c r="AM4817" t="s">
        <v>4805</v>
      </c>
      <c r="AN4817" t="s">
        <v>5379</v>
      </c>
      <c r="AO4817" t="str">
        <f>TEXT(A4817,"yyyy-mm-dd")</f>
        <v>2019-03-31</v>
      </c>
    </row>
    <row r="4818" spans="1:41">
      <c r="A4818" s="6" t="s">
        <v>5373</v>
      </c>
      <c r="B4818">
        <v>2019</v>
      </c>
      <c r="C4818">
        <v>3</v>
      </c>
      <c r="E4818" t="s">
        <v>81</v>
      </c>
      <c r="F4818" t="s">
        <v>82</v>
      </c>
      <c r="G4818" t="s">
        <v>83</v>
      </c>
      <c r="H4818" t="s">
        <v>4360</v>
      </c>
      <c r="I4818">
        <v>2019</v>
      </c>
      <c r="K4818" s="6">
        <v>43830</v>
      </c>
      <c r="L4818">
        <v>9</v>
      </c>
      <c r="N4818" t="s">
        <v>173</v>
      </c>
      <c r="O4818" s="8">
        <v>3.65</v>
      </c>
      <c r="P4818" s="8">
        <v>3.6</v>
      </c>
      <c r="Q4818" s="8">
        <v>3.53</v>
      </c>
      <c r="R4818" s="8">
        <v>3.85</v>
      </c>
      <c r="S4818" s="8">
        <v>2.6</v>
      </c>
      <c r="T4818" s="8">
        <v>4.33</v>
      </c>
      <c r="U4818" s="8">
        <v>0.33</v>
      </c>
      <c r="V4818" s="9">
        <v>37</v>
      </c>
      <c r="W4818" s="8">
        <v>0.32000000000000028</v>
      </c>
      <c r="X4818" s="8">
        <v>1.73</v>
      </c>
      <c r="Y4818" s="8">
        <v>4.9999999999999822E-2</v>
      </c>
      <c r="Z4818" s="8">
        <v>-4.9999999999999822E-2</v>
      </c>
      <c r="AA4818">
        <v>-5.9999999999999609E-2</v>
      </c>
      <c r="AF4818" t="s">
        <v>4361</v>
      </c>
      <c r="AG4818" t="s">
        <v>87</v>
      </c>
      <c r="AH4818" t="s">
        <v>88</v>
      </c>
      <c r="AI4818" t="s">
        <v>89</v>
      </c>
      <c r="AJ4818" s="7">
        <v>43830</v>
      </c>
      <c r="AK4818" t="s">
        <v>5374</v>
      </c>
      <c r="AL4818" t="s">
        <v>91</v>
      </c>
      <c r="AM4818" t="s">
        <v>4362</v>
      </c>
      <c r="AN4818" t="s">
        <v>5375</v>
      </c>
      <c r="AO4818" t="str">
        <f>TEXT(A4818,"yyyy-mm-dd")</f>
        <v>2019-03-31</v>
      </c>
    </row>
    <row r="4819" spans="1:41">
      <c r="A4819" s="6" t="s">
        <v>5373</v>
      </c>
      <c r="B4819">
        <v>2019</v>
      </c>
      <c r="C4819">
        <v>3</v>
      </c>
      <c r="E4819" t="s">
        <v>392</v>
      </c>
      <c r="F4819" t="s">
        <v>82</v>
      </c>
      <c r="G4819" t="s">
        <v>83</v>
      </c>
      <c r="H4819" t="s">
        <v>4360</v>
      </c>
      <c r="I4819">
        <v>2019</v>
      </c>
      <c r="K4819" s="6">
        <v>43830</v>
      </c>
      <c r="L4819">
        <v>9</v>
      </c>
      <c r="N4819" t="s">
        <v>173</v>
      </c>
      <c r="O4819" s="8">
        <v>3.45</v>
      </c>
      <c r="P4819" s="8">
        <v>3.45</v>
      </c>
      <c r="Q4819" s="8">
        <v>3.34</v>
      </c>
      <c r="R4819" s="8">
        <v>3.6</v>
      </c>
      <c r="S4819" s="8">
        <v>2.9</v>
      </c>
      <c r="T4819" s="8">
        <v>3.9</v>
      </c>
      <c r="U4819" s="8">
        <v>0.22</v>
      </c>
      <c r="V4819" s="9">
        <v>31</v>
      </c>
      <c r="W4819" s="8">
        <v>0.26000000000000023</v>
      </c>
      <c r="X4819" s="8">
        <v>1</v>
      </c>
      <c r="Y4819" s="8">
        <v>0</v>
      </c>
      <c r="Z4819" s="8">
        <v>-4.9999999999999822E-2</v>
      </c>
      <c r="AA4819">
        <v>9.0000000000000302E-2</v>
      </c>
      <c r="AF4819" t="s">
        <v>4361</v>
      </c>
      <c r="AG4819" t="s">
        <v>87</v>
      </c>
      <c r="AH4819" t="s">
        <v>88</v>
      </c>
      <c r="AI4819" t="s">
        <v>89</v>
      </c>
      <c r="AJ4819" s="7">
        <v>43830</v>
      </c>
      <c r="AK4819" t="s">
        <v>5374</v>
      </c>
      <c r="AL4819" t="s">
        <v>393</v>
      </c>
      <c r="AM4819" t="s">
        <v>4362</v>
      </c>
      <c r="AN4819" t="s">
        <v>5378</v>
      </c>
      <c r="AO4819" t="str">
        <f>TEXT(A4819,"yyyy-mm-dd")</f>
        <v>2019-03-31</v>
      </c>
    </row>
    <row r="4820" spans="1:41">
      <c r="A4820" s="6" t="s">
        <v>5373</v>
      </c>
      <c r="B4820">
        <v>2019</v>
      </c>
      <c r="C4820">
        <v>3</v>
      </c>
      <c r="E4820" t="s">
        <v>81</v>
      </c>
      <c r="F4820" t="s">
        <v>82</v>
      </c>
      <c r="G4820" t="s">
        <v>774</v>
      </c>
      <c r="H4820" t="s">
        <v>775</v>
      </c>
      <c r="K4820" s="6"/>
      <c r="O4820" s="8">
        <v>3.62</v>
      </c>
      <c r="P4820" s="8">
        <v>3.55</v>
      </c>
      <c r="Q4820" s="8">
        <v>3.5</v>
      </c>
      <c r="R4820" s="8">
        <v>3.7</v>
      </c>
      <c r="S4820" s="8">
        <v>3</v>
      </c>
      <c r="T4820" s="8">
        <v>4.5</v>
      </c>
      <c r="U4820" s="8">
        <v>0.35</v>
      </c>
      <c r="V4820" s="9">
        <v>32</v>
      </c>
      <c r="W4820" s="8">
        <v>0.20000000000000018</v>
      </c>
      <c r="X4820" s="8">
        <v>1.5</v>
      </c>
      <c r="Y4820" s="8">
        <v>7.0000000000000284E-2</v>
      </c>
      <c r="Z4820" s="8">
        <v>4.9999999999999822E-2</v>
      </c>
      <c r="AA4820">
        <v>0</v>
      </c>
      <c r="AF4820" t="s">
        <v>776</v>
      </c>
      <c r="AG4820" t="s">
        <v>777</v>
      </c>
      <c r="AH4820" t="s">
        <v>778</v>
      </c>
      <c r="AI4820" t="s">
        <v>779</v>
      </c>
      <c r="AJ4820" s="7"/>
      <c r="AK4820" t="s">
        <v>5374</v>
      </c>
      <c r="AL4820" t="s">
        <v>91</v>
      </c>
      <c r="AM4820" t="s">
        <v>775</v>
      </c>
      <c r="AN4820" t="s">
        <v>5401</v>
      </c>
      <c r="AO4820" t="str">
        <f>TEXT(A4820,"yyyy-mm-dd")</f>
        <v>2019-03-31</v>
      </c>
    </row>
    <row r="4821" spans="1:41">
      <c r="A4821" s="6" t="s">
        <v>5373</v>
      </c>
      <c r="B4821">
        <v>2019</v>
      </c>
      <c r="C4821">
        <v>3</v>
      </c>
      <c r="E4821" t="s">
        <v>81</v>
      </c>
      <c r="F4821" t="s">
        <v>82</v>
      </c>
      <c r="G4821" t="s">
        <v>774</v>
      </c>
      <c r="H4821" t="s">
        <v>1536</v>
      </c>
      <c r="K4821" s="6"/>
      <c r="O4821" s="8">
        <v>3.52</v>
      </c>
      <c r="P4821" s="8">
        <v>3.5</v>
      </c>
      <c r="Q4821" s="8">
        <v>3.35</v>
      </c>
      <c r="R4821" s="8">
        <v>3.6</v>
      </c>
      <c r="S4821" s="8">
        <v>3</v>
      </c>
      <c r="T4821" s="8">
        <v>4.4000000000000004</v>
      </c>
      <c r="U4821" s="8">
        <v>0.3</v>
      </c>
      <c r="V4821" s="9">
        <v>30</v>
      </c>
      <c r="W4821" s="8">
        <v>0.25</v>
      </c>
      <c r="X4821" s="8">
        <v>1.4000000000000004</v>
      </c>
      <c r="Y4821" s="8">
        <v>2.0000000000000018E-2</v>
      </c>
      <c r="Z4821" s="8">
        <v>0</v>
      </c>
      <c r="AA4821">
        <v>4.9999999999999822E-2</v>
      </c>
      <c r="AF4821" t="s">
        <v>1537</v>
      </c>
      <c r="AG4821" t="s">
        <v>777</v>
      </c>
      <c r="AH4821" t="s">
        <v>778</v>
      </c>
      <c r="AI4821" t="s">
        <v>1538</v>
      </c>
      <c r="AJ4821" s="7"/>
      <c r="AK4821" t="s">
        <v>5374</v>
      </c>
      <c r="AL4821" t="s">
        <v>91</v>
      </c>
      <c r="AM4821" t="s">
        <v>1536</v>
      </c>
      <c r="AN4821" t="s">
        <v>5402</v>
      </c>
      <c r="AO4821" t="str">
        <f>TEXT(A4821,"yyyy-mm-dd")</f>
        <v>2019-03-31</v>
      </c>
    </row>
    <row r="4822" spans="1:41">
      <c r="A4822" s="6" t="s">
        <v>5373</v>
      </c>
      <c r="B4822">
        <v>2019</v>
      </c>
      <c r="C4822">
        <v>3</v>
      </c>
      <c r="E4822" t="s">
        <v>392</v>
      </c>
      <c r="F4822" t="s">
        <v>82</v>
      </c>
      <c r="G4822" t="s">
        <v>774</v>
      </c>
      <c r="H4822" t="s">
        <v>775</v>
      </c>
      <c r="K4822" s="6"/>
      <c r="O4822" s="8">
        <v>3.46</v>
      </c>
      <c r="P4822" s="8">
        <v>3.5</v>
      </c>
      <c r="Q4822" s="8">
        <v>3.35</v>
      </c>
      <c r="R4822" s="8">
        <v>3.5</v>
      </c>
      <c r="S4822" s="8">
        <v>2.9</v>
      </c>
      <c r="T4822" s="8">
        <v>4.07</v>
      </c>
      <c r="U4822" s="8">
        <v>0.24</v>
      </c>
      <c r="V4822" s="9">
        <v>26</v>
      </c>
      <c r="W4822" s="8">
        <v>0.14999999999999991</v>
      </c>
      <c r="X4822" s="8">
        <v>1.1700000000000004</v>
      </c>
      <c r="Y4822" s="8">
        <v>-4.0000000000000036E-2</v>
      </c>
      <c r="Z4822" s="8">
        <v>0</v>
      </c>
      <c r="AA4822">
        <v>-1.0000000000000231E-2</v>
      </c>
      <c r="AF4822" t="s">
        <v>776</v>
      </c>
      <c r="AG4822" t="s">
        <v>777</v>
      </c>
      <c r="AH4822" t="s">
        <v>778</v>
      </c>
      <c r="AI4822" t="s">
        <v>779</v>
      </c>
      <c r="AJ4822" s="7"/>
      <c r="AK4822" t="s">
        <v>5374</v>
      </c>
      <c r="AL4822" t="s">
        <v>393</v>
      </c>
      <c r="AM4822" t="s">
        <v>775</v>
      </c>
      <c r="AN4822" t="s">
        <v>5403</v>
      </c>
      <c r="AO4822" t="str">
        <f>TEXT(A4822,"yyyy-mm-dd")</f>
        <v>2019-03-31</v>
      </c>
    </row>
    <row r="4823" spans="1:41">
      <c r="A4823" s="6" t="s">
        <v>5373</v>
      </c>
      <c r="B4823">
        <v>2019</v>
      </c>
      <c r="C4823">
        <v>3</v>
      </c>
      <c r="E4823" t="s">
        <v>392</v>
      </c>
      <c r="F4823" t="s">
        <v>82</v>
      </c>
      <c r="G4823" t="s">
        <v>774</v>
      </c>
      <c r="H4823" t="s">
        <v>1536</v>
      </c>
      <c r="K4823" s="6"/>
      <c r="O4823" s="8">
        <v>3.4</v>
      </c>
      <c r="P4823" s="8">
        <v>3.4</v>
      </c>
      <c r="Q4823" s="8">
        <v>3.3</v>
      </c>
      <c r="R4823" s="8">
        <v>3.5</v>
      </c>
      <c r="S4823" s="8">
        <v>2.9</v>
      </c>
      <c r="T4823" s="8">
        <v>3.9</v>
      </c>
      <c r="U4823" s="8">
        <v>0.21</v>
      </c>
      <c r="V4823" s="9">
        <v>25</v>
      </c>
      <c r="W4823" s="8">
        <v>0.20000000000000018</v>
      </c>
      <c r="X4823" s="8">
        <v>1</v>
      </c>
      <c r="Y4823" s="8">
        <v>0</v>
      </c>
      <c r="Z4823" s="8">
        <v>0</v>
      </c>
      <c r="AA4823">
        <v>0</v>
      </c>
      <c r="AF4823" t="s">
        <v>1537</v>
      </c>
      <c r="AG4823" t="s">
        <v>777</v>
      </c>
      <c r="AH4823" t="s">
        <v>778</v>
      </c>
      <c r="AI4823" t="s">
        <v>1538</v>
      </c>
      <c r="AJ4823" s="7"/>
      <c r="AK4823" t="s">
        <v>5374</v>
      </c>
      <c r="AL4823" t="s">
        <v>393</v>
      </c>
      <c r="AM4823" t="s">
        <v>1536</v>
      </c>
      <c r="AN4823" t="s">
        <v>5404</v>
      </c>
      <c r="AO4823" t="str">
        <f>TEXT(A4823,"yyyy-mm-dd")</f>
        <v>2019-03-31</v>
      </c>
    </row>
    <row r="4824" spans="1:41">
      <c r="A4824" s="6" t="s">
        <v>5373</v>
      </c>
      <c r="B4824">
        <v>2019</v>
      </c>
      <c r="C4824">
        <v>3</v>
      </c>
      <c r="E4824" t="s">
        <v>112</v>
      </c>
      <c r="F4824" t="s">
        <v>113</v>
      </c>
      <c r="G4824" t="s">
        <v>83</v>
      </c>
      <c r="H4824" t="s">
        <v>5257</v>
      </c>
      <c r="I4824">
        <v>2021</v>
      </c>
      <c r="K4824" s="6">
        <v>44561</v>
      </c>
      <c r="L4824">
        <v>33</v>
      </c>
      <c r="N4824" t="s">
        <v>810</v>
      </c>
      <c r="O4824" s="8">
        <v>7.07</v>
      </c>
      <c r="P4824" s="8">
        <v>7</v>
      </c>
      <c r="Q4824" s="8">
        <v>6.58</v>
      </c>
      <c r="R4824" s="8">
        <v>7.5</v>
      </c>
      <c r="S4824" s="8">
        <v>5.47</v>
      </c>
      <c r="T4824" s="8">
        <v>8.33</v>
      </c>
      <c r="U4824" s="8">
        <v>0.74</v>
      </c>
      <c r="V4824" s="9">
        <v>22</v>
      </c>
      <c r="W4824" s="8">
        <v>0.91999999999999993</v>
      </c>
      <c r="X4824" s="8">
        <v>2.8600000000000003</v>
      </c>
      <c r="Y4824" s="8">
        <v>7.0000000000000284E-2</v>
      </c>
      <c r="Z4824" s="8">
        <v>-0.24000000000000021</v>
      </c>
      <c r="AA4824">
        <v>0.20999999999999996</v>
      </c>
      <c r="AF4824" t="s">
        <v>5295</v>
      </c>
      <c r="AG4824" t="s">
        <v>115</v>
      </c>
      <c r="AH4824" t="s">
        <v>116</v>
      </c>
      <c r="AI4824" t="s">
        <v>359</v>
      </c>
      <c r="AJ4824" s="7">
        <v>44561</v>
      </c>
      <c r="AK4824" t="s">
        <v>5374</v>
      </c>
      <c r="AL4824" t="s">
        <v>118</v>
      </c>
      <c r="AM4824" t="s">
        <v>5259</v>
      </c>
      <c r="AN4824" t="s">
        <v>5408</v>
      </c>
      <c r="AO4824" t="str">
        <f>TEXT(A4824,"yyyy-mm-dd")</f>
        <v>2019-03-31</v>
      </c>
    </row>
    <row r="4825" spans="1:41">
      <c r="A4825" s="6" t="s">
        <v>5373</v>
      </c>
      <c r="B4825">
        <v>2019</v>
      </c>
      <c r="C4825">
        <v>3</v>
      </c>
      <c r="E4825" t="s">
        <v>2881</v>
      </c>
      <c r="F4825" t="s">
        <v>113</v>
      </c>
      <c r="G4825" t="s">
        <v>83</v>
      </c>
      <c r="H4825" t="s">
        <v>5257</v>
      </c>
      <c r="I4825">
        <v>2021</v>
      </c>
      <c r="K4825" s="6">
        <v>44561</v>
      </c>
      <c r="L4825">
        <v>33</v>
      </c>
      <c r="N4825" t="s">
        <v>810</v>
      </c>
      <c r="O4825" s="8">
        <v>7.97</v>
      </c>
      <c r="P4825" s="8">
        <v>8.1</v>
      </c>
      <c r="Q4825" s="8">
        <v>7.5</v>
      </c>
      <c r="R4825" s="8">
        <v>8.2799999999999994</v>
      </c>
      <c r="S4825" s="8">
        <v>6.9</v>
      </c>
      <c r="T4825" s="8">
        <v>9.48</v>
      </c>
      <c r="U4825" s="8">
        <v>0.71</v>
      </c>
      <c r="V4825" s="9">
        <v>19</v>
      </c>
      <c r="W4825" s="8">
        <v>0.77999999999999936</v>
      </c>
      <c r="X4825" s="8">
        <v>2.58</v>
      </c>
      <c r="Y4825" s="8">
        <v>-0.12999999999999989</v>
      </c>
      <c r="Z4825" s="8">
        <v>0</v>
      </c>
      <c r="AA4825">
        <v>-0.47000000000000064</v>
      </c>
      <c r="AF4825" t="s">
        <v>5300</v>
      </c>
      <c r="AG4825" t="s">
        <v>2883</v>
      </c>
      <c r="AH4825" t="s">
        <v>2884</v>
      </c>
      <c r="AI4825" t="s">
        <v>359</v>
      </c>
      <c r="AJ4825" s="7">
        <v>44561</v>
      </c>
      <c r="AK4825" t="s">
        <v>5374</v>
      </c>
      <c r="AL4825" t="s">
        <v>2885</v>
      </c>
      <c r="AM4825" t="s">
        <v>5259</v>
      </c>
      <c r="AN4825" t="s">
        <v>5411</v>
      </c>
      <c r="AO4825" t="str">
        <f>TEXT(A4825,"yyyy-mm-dd")</f>
        <v>2019-03-31</v>
      </c>
    </row>
    <row r="4826" spans="1:41">
      <c r="A4826" s="6" t="s">
        <v>5373</v>
      </c>
      <c r="B4826">
        <v>2019</v>
      </c>
      <c r="C4826">
        <v>3</v>
      </c>
      <c r="E4826" t="s">
        <v>112</v>
      </c>
      <c r="F4826" t="s">
        <v>113</v>
      </c>
      <c r="G4826" t="s">
        <v>83</v>
      </c>
      <c r="H4826" t="s">
        <v>4803</v>
      </c>
      <c r="I4826">
        <v>2020</v>
      </c>
      <c r="K4826" s="6">
        <v>44196</v>
      </c>
      <c r="L4826">
        <v>21</v>
      </c>
      <c r="N4826" t="s">
        <v>176</v>
      </c>
      <c r="O4826" s="8">
        <v>7.33</v>
      </c>
      <c r="P4826" s="8">
        <v>7.5</v>
      </c>
      <c r="Q4826" s="8">
        <v>7</v>
      </c>
      <c r="R4826" s="8">
        <v>7.69</v>
      </c>
      <c r="S4826" s="8">
        <v>6.2</v>
      </c>
      <c r="T4826" s="8">
        <v>8.7799999999999994</v>
      </c>
      <c r="U4826" s="8">
        <v>0.57999999999999996</v>
      </c>
      <c r="V4826" s="9">
        <v>27</v>
      </c>
      <c r="W4826" s="8">
        <v>0.69000000000000039</v>
      </c>
      <c r="X4826" s="8">
        <v>2.5799999999999992</v>
      </c>
      <c r="Y4826" s="8">
        <v>-0.16999999999999993</v>
      </c>
      <c r="Z4826" s="8">
        <v>-9.9999999999999645E-2</v>
      </c>
      <c r="AA4826">
        <v>-0.21999999999999975</v>
      </c>
      <c r="AF4826" t="s">
        <v>4844</v>
      </c>
      <c r="AG4826" t="s">
        <v>115</v>
      </c>
      <c r="AH4826" t="s">
        <v>116</v>
      </c>
      <c r="AI4826" t="s">
        <v>230</v>
      </c>
      <c r="AJ4826" s="7">
        <v>44196</v>
      </c>
      <c r="AK4826" t="s">
        <v>5374</v>
      </c>
      <c r="AL4826" t="s">
        <v>118</v>
      </c>
      <c r="AM4826" t="s">
        <v>4805</v>
      </c>
      <c r="AN4826" t="s">
        <v>5407</v>
      </c>
      <c r="AO4826" t="str">
        <f>TEXT(A4826,"yyyy-mm-dd")</f>
        <v>2019-03-31</v>
      </c>
    </row>
    <row r="4827" spans="1:41">
      <c r="A4827" s="6" t="s">
        <v>5373</v>
      </c>
      <c r="B4827">
        <v>2019</v>
      </c>
      <c r="C4827">
        <v>3</v>
      </c>
      <c r="E4827" t="s">
        <v>2881</v>
      </c>
      <c r="F4827" t="s">
        <v>113</v>
      </c>
      <c r="G4827" t="s">
        <v>83</v>
      </c>
      <c r="H4827" t="s">
        <v>4803</v>
      </c>
      <c r="I4827">
        <v>2020</v>
      </c>
      <c r="K4827" s="6">
        <v>44196</v>
      </c>
      <c r="L4827">
        <v>21</v>
      </c>
      <c r="N4827" t="s">
        <v>176</v>
      </c>
      <c r="O4827" s="8">
        <v>8.01</v>
      </c>
      <c r="P4827" s="8">
        <v>8.15</v>
      </c>
      <c r="Q4827" s="8">
        <v>7.45</v>
      </c>
      <c r="R4827" s="8">
        <v>8.43</v>
      </c>
      <c r="S4827" s="8">
        <v>6.8</v>
      </c>
      <c r="T4827" s="8">
        <v>10.28</v>
      </c>
      <c r="U4827" s="8">
        <v>0.8</v>
      </c>
      <c r="V4827" s="9">
        <v>22</v>
      </c>
      <c r="W4827" s="8">
        <v>0.97999999999999954</v>
      </c>
      <c r="X4827" s="8">
        <v>3.4799999999999995</v>
      </c>
      <c r="Y4827" s="8">
        <v>-0.14000000000000057</v>
      </c>
      <c r="Z4827" s="8">
        <v>-0.29999999999999893</v>
      </c>
      <c r="AA4827">
        <v>0.19999999999999929</v>
      </c>
      <c r="AF4827" t="s">
        <v>4849</v>
      </c>
      <c r="AG4827" t="s">
        <v>2883</v>
      </c>
      <c r="AH4827" t="s">
        <v>2884</v>
      </c>
      <c r="AI4827" t="s">
        <v>230</v>
      </c>
      <c r="AJ4827" s="7">
        <v>44196</v>
      </c>
      <c r="AK4827" t="s">
        <v>5374</v>
      </c>
      <c r="AL4827" t="s">
        <v>2885</v>
      </c>
      <c r="AM4827" t="s">
        <v>4805</v>
      </c>
      <c r="AN4827" t="s">
        <v>5410</v>
      </c>
      <c r="AO4827" t="str">
        <f>TEXT(A4827,"yyyy-mm-dd")</f>
        <v>2019-03-31</v>
      </c>
    </row>
    <row r="4828" spans="1:41">
      <c r="A4828" s="6" t="s">
        <v>5373</v>
      </c>
      <c r="B4828">
        <v>2019</v>
      </c>
      <c r="C4828">
        <v>3</v>
      </c>
      <c r="E4828" t="s">
        <v>112</v>
      </c>
      <c r="F4828" t="s">
        <v>113</v>
      </c>
      <c r="G4828" t="s">
        <v>83</v>
      </c>
      <c r="H4828" t="s">
        <v>4360</v>
      </c>
      <c r="I4828">
        <v>2019</v>
      </c>
      <c r="K4828" s="6">
        <v>43830</v>
      </c>
      <c r="L4828">
        <v>9</v>
      </c>
      <c r="N4828" t="s">
        <v>173</v>
      </c>
      <c r="O4828" s="8">
        <v>7.97</v>
      </c>
      <c r="P4828" s="8">
        <v>8.1</v>
      </c>
      <c r="Q4828" s="8">
        <v>7.72</v>
      </c>
      <c r="R4828" s="8">
        <v>8.1999999999999993</v>
      </c>
      <c r="S4828" s="8">
        <v>7.35</v>
      </c>
      <c r="T4828" s="8">
        <v>8.35</v>
      </c>
      <c r="U4828" s="8">
        <v>0.28999999999999998</v>
      </c>
      <c r="V4828" s="9">
        <v>29</v>
      </c>
      <c r="W4828" s="8">
        <v>0.47999999999999954</v>
      </c>
      <c r="X4828" s="8">
        <v>1</v>
      </c>
      <c r="Y4828" s="8">
        <v>-0.12999999999999989</v>
      </c>
      <c r="Z4828" s="8">
        <v>9.9999999999999645E-2</v>
      </c>
      <c r="AA4828">
        <v>0.17999999999999883</v>
      </c>
      <c r="AF4828" t="s">
        <v>4401</v>
      </c>
      <c r="AG4828" t="s">
        <v>115</v>
      </c>
      <c r="AH4828" t="s">
        <v>116</v>
      </c>
      <c r="AI4828" t="s">
        <v>117</v>
      </c>
      <c r="AJ4828" s="7">
        <v>43830</v>
      </c>
      <c r="AK4828" t="s">
        <v>5374</v>
      </c>
      <c r="AL4828" t="s">
        <v>118</v>
      </c>
      <c r="AM4828" t="s">
        <v>4362</v>
      </c>
      <c r="AN4828" t="s">
        <v>5406</v>
      </c>
      <c r="AO4828" t="str">
        <f>TEXT(A4828,"yyyy-mm-dd")</f>
        <v>2019-03-31</v>
      </c>
    </row>
    <row r="4829" spans="1:41">
      <c r="A4829" s="6" t="s">
        <v>5373</v>
      </c>
      <c r="B4829">
        <v>2019</v>
      </c>
      <c r="C4829">
        <v>3</v>
      </c>
      <c r="E4829" t="s">
        <v>2881</v>
      </c>
      <c r="F4829" t="s">
        <v>113</v>
      </c>
      <c r="G4829" t="s">
        <v>83</v>
      </c>
      <c r="H4829" t="s">
        <v>4360</v>
      </c>
      <c r="I4829">
        <v>2019</v>
      </c>
      <c r="K4829" s="6">
        <v>43830</v>
      </c>
      <c r="L4829">
        <v>9</v>
      </c>
      <c r="N4829" t="s">
        <v>173</v>
      </c>
      <c r="O4829" s="8">
        <v>8.3000000000000007</v>
      </c>
      <c r="P4829" s="8">
        <v>8.3800000000000008</v>
      </c>
      <c r="Q4829" s="8">
        <v>7.98</v>
      </c>
      <c r="R4829" s="8">
        <v>8.6300000000000008</v>
      </c>
      <c r="S4829" s="8">
        <v>7.25</v>
      </c>
      <c r="T4829" s="8">
        <v>9.48</v>
      </c>
      <c r="U4829" s="8">
        <v>0.53</v>
      </c>
      <c r="V4829" s="9">
        <v>24</v>
      </c>
      <c r="W4829" s="8">
        <v>0.65000000000000036</v>
      </c>
      <c r="X4829" s="8">
        <v>2.2300000000000004</v>
      </c>
      <c r="Y4829" s="8">
        <v>-8.0000000000000071E-2</v>
      </c>
      <c r="Z4829" s="8">
        <v>-0.1899999999999995</v>
      </c>
      <c r="AA4829">
        <v>0.14000000000000057</v>
      </c>
      <c r="AF4829" t="s">
        <v>4406</v>
      </c>
      <c r="AG4829" t="s">
        <v>2883</v>
      </c>
      <c r="AH4829" t="s">
        <v>2884</v>
      </c>
      <c r="AI4829" t="s">
        <v>117</v>
      </c>
      <c r="AJ4829" s="7">
        <v>43830</v>
      </c>
      <c r="AK4829" t="s">
        <v>5374</v>
      </c>
      <c r="AL4829" t="s">
        <v>2885</v>
      </c>
      <c r="AM4829" t="s">
        <v>4362</v>
      </c>
      <c r="AN4829" t="s">
        <v>5409</v>
      </c>
      <c r="AO4829" t="str">
        <f>TEXT(A4829,"yyyy-mm-dd")</f>
        <v>2019-03-31</v>
      </c>
    </row>
    <row r="4830" spans="1:41">
      <c r="A4830" s="6" t="s">
        <v>5412</v>
      </c>
      <c r="B4830">
        <v>2019</v>
      </c>
      <c r="C4830">
        <v>4</v>
      </c>
      <c r="E4830" t="s">
        <v>1907</v>
      </c>
      <c r="F4830" t="s">
        <v>1908</v>
      </c>
      <c r="G4830" t="s">
        <v>102</v>
      </c>
      <c r="H4830" t="s">
        <v>5436</v>
      </c>
      <c r="I4830">
        <v>2021</v>
      </c>
      <c r="J4830">
        <v>2</v>
      </c>
      <c r="K4830" s="6">
        <v>44377</v>
      </c>
      <c r="L4830">
        <v>26</v>
      </c>
      <c r="M4830">
        <v>9</v>
      </c>
      <c r="N4830" t="s">
        <v>463</v>
      </c>
      <c r="O4830" s="8">
        <v>7.06</v>
      </c>
      <c r="P4830" s="8">
        <v>7</v>
      </c>
      <c r="Q4830" s="8">
        <v>6.5</v>
      </c>
      <c r="R4830" s="8">
        <v>7.5</v>
      </c>
      <c r="S4830" s="8">
        <v>6.25</v>
      </c>
      <c r="T4830" s="8">
        <v>8.5</v>
      </c>
      <c r="U4830" s="8">
        <v>0.56000000000000005</v>
      </c>
      <c r="V4830" s="9">
        <v>23</v>
      </c>
      <c r="W4830" s="8">
        <v>1</v>
      </c>
      <c r="X4830" s="8">
        <v>2.25</v>
      </c>
      <c r="Y4830" s="8">
        <v>5.9999999999999609E-2</v>
      </c>
      <c r="Z4830" s="8"/>
      <c r="AF4830" t="s">
        <v>5437</v>
      </c>
      <c r="AG4830" t="s">
        <v>1910</v>
      </c>
      <c r="AH4830" t="s">
        <v>1911</v>
      </c>
      <c r="AI4830" t="s">
        <v>1971</v>
      </c>
      <c r="AJ4830" s="7">
        <v>44377</v>
      </c>
      <c r="AK4830" t="s">
        <v>5413</v>
      </c>
      <c r="AL4830" t="s">
        <v>1908</v>
      </c>
      <c r="AM4830" t="s">
        <v>5438</v>
      </c>
      <c r="AN4830" t="s">
        <v>5439</v>
      </c>
      <c r="AO4830" t="str">
        <f>TEXT(A4830,"yyyy-mm-dd")</f>
        <v>2019-04-30</v>
      </c>
    </row>
    <row r="4831" spans="1:41">
      <c r="A4831" s="6" t="s">
        <v>5412</v>
      </c>
      <c r="B4831">
        <v>2019</v>
      </c>
      <c r="C4831">
        <v>4</v>
      </c>
      <c r="E4831" t="s">
        <v>1907</v>
      </c>
      <c r="F4831" t="s">
        <v>1908</v>
      </c>
      <c r="G4831" t="s">
        <v>102</v>
      </c>
      <c r="H4831" t="s">
        <v>5397</v>
      </c>
      <c r="I4831">
        <v>2021</v>
      </c>
      <c r="J4831">
        <v>1</v>
      </c>
      <c r="K4831" s="6">
        <v>44286</v>
      </c>
      <c r="L4831">
        <v>23</v>
      </c>
      <c r="M4831">
        <v>8</v>
      </c>
      <c r="N4831" t="s">
        <v>95</v>
      </c>
      <c r="O4831" s="8">
        <v>7.13</v>
      </c>
      <c r="P4831" s="8">
        <v>7</v>
      </c>
      <c r="Q4831" s="8">
        <v>6.75</v>
      </c>
      <c r="R4831" s="8">
        <v>7.5</v>
      </c>
      <c r="S4831" s="8">
        <v>6.25</v>
      </c>
      <c r="T4831" s="8">
        <v>8.75</v>
      </c>
      <c r="U4831" s="8">
        <v>0.57999999999999996</v>
      </c>
      <c r="V4831" s="9">
        <v>23</v>
      </c>
      <c r="W4831" s="8">
        <v>0.75</v>
      </c>
      <c r="X4831" s="8">
        <v>2.5</v>
      </c>
      <c r="Y4831" s="8">
        <v>0.12999999999999989</v>
      </c>
      <c r="Z4831" s="8">
        <v>0</v>
      </c>
      <c r="AA4831">
        <v>8.0000000000000071E-2</v>
      </c>
      <c r="AF4831" t="s">
        <v>5398</v>
      </c>
      <c r="AG4831" t="s">
        <v>1910</v>
      </c>
      <c r="AH4831" t="s">
        <v>1911</v>
      </c>
      <c r="AI4831" t="s">
        <v>1944</v>
      </c>
      <c r="AJ4831" s="7">
        <v>44286</v>
      </c>
      <c r="AK4831" t="s">
        <v>5413</v>
      </c>
      <c r="AL4831" t="s">
        <v>1908</v>
      </c>
      <c r="AM4831" t="s">
        <v>5399</v>
      </c>
      <c r="AN4831" t="s">
        <v>5435</v>
      </c>
      <c r="AO4831" t="str">
        <f>TEXT(A4831,"yyyy-mm-dd")</f>
        <v>2019-04-30</v>
      </c>
    </row>
    <row r="4832" spans="1:41">
      <c r="A4832" s="6" t="s">
        <v>5412</v>
      </c>
      <c r="B4832">
        <v>2019</v>
      </c>
      <c r="C4832">
        <v>4</v>
      </c>
      <c r="E4832" t="s">
        <v>1907</v>
      </c>
      <c r="F4832" t="s">
        <v>1908</v>
      </c>
      <c r="G4832" t="s">
        <v>102</v>
      </c>
      <c r="H4832" t="s">
        <v>5204</v>
      </c>
      <c r="I4832">
        <v>2020</v>
      </c>
      <c r="J4832">
        <v>4</v>
      </c>
      <c r="K4832" s="6">
        <v>44196</v>
      </c>
      <c r="L4832">
        <v>20</v>
      </c>
      <c r="M4832">
        <v>7</v>
      </c>
      <c r="N4832" t="s">
        <v>185</v>
      </c>
      <c r="O4832" s="8">
        <v>7.3</v>
      </c>
      <c r="P4832" s="8">
        <v>7.25</v>
      </c>
      <c r="Q4832" s="8">
        <v>7</v>
      </c>
      <c r="R4832" s="8">
        <v>7.5</v>
      </c>
      <c r="S4832" s="8">
        <v>6.25</v>
      </c>
      <c r="T4832" s="8">
        <v>8.75</v>
      </c>
      <c r="U4832" s="8">
        <v>0.55000000000000004</v>
      </c>
      <c r="V4832" s="9">
        <v>29</v>
      </c>
      <c r="W4832" s="8">
        <v>0.5</v>
      </c>
      <c r="X4832" s="8">
        <v>2.5</v>
      </c>
      <c r="Y4832" s="8">
        <v>4.9999999999999822E-2</v>
      </c>
      <c r="Z4832" s="8">
        <v>0</v>
      </c>
      <c r="AA4832">
        <v>-0.25</v>
      </c>
      <c r="AF4832" t="s">
        <v>5205</v>
      </c>
      <c r="AG4832" t="s">
        <v>1910</v>
      </c>
      <c r="AH4832" t="s">
        <v>1911</v>
      </c>
      <c r="AI4832" t="s">
        <v>1939</v>
      </c>
      <c r="AJ4832" s="7">
        <v>44196</v>
      </c>
      <c r="AK4832" t="s">
        <v>5413</v>
      </c>
      <c r="AL4832" t="s">
        <v>1908</v>
      </c>
      <c r="AM4832" t="s">
        <v>5206</v>
      </c>
      <c r="AN4832" t="s">
        <v>5434</v>
      </c>
      <c r="AO4832" t="str">
        <f>TEXT(A4832,"yyyy-mm-dd")</f>
        <v>2019-04-30</v>
      </c>
    </row>
    <row r="4833" spans="1:41">
      <c r="A4833" s="6" t="s">
        <v>5412</v>
      </c>
      <c r="B4833">
        <v>2019</v>
      </c>
      <c r="C4833">
        <v>4</v>
      </c>
      <c r="E4833" t="s">
        <v>1907</v>
      </c>
      <c r="F4833" t="s">
        <v>1908</v>
      </c>
      <c r="G4833" t="s">
        <v>102</v>
      </c>
      <c r="H4833" t="s">
        <v>5063</v>
      </c>
      <c r="I4833">
        <v>2020</v>
      </c>
      <c r="J4833">
        <v>3</v>
      </c>
      <c r="K4833" s="6">
        <v>44104</v>
      </c>
      <c r="L4833">
        <v>17</v>
      </c>
      <c r="M4833">
        <v>6</v>
      </c>
      <c r="N4833" t="s">
        <v>214</v>
      </c>
      <c r="O4833" s="8">
        <v>7.43</v>
      </c>
      <c r="P4833" s="8">
        <v>7.5</v>
      </c>
      <c r="Q4833" s="8">
        <v>7.06</v>
      </c>
      <c r="R4833" s="8">
        <v>7.75</v>
      </c>
      <c r="S4833" s="8">
        <v>6.5</v>
      </c>
      <c r="T4833" s="8">
        <v>8.75</v>
      </c>
      <c r="U4833" s="8">
        <v>0.49</v>
      </c>
      <c r="V4833" s="9">
        <v>30</v>
      </c>
      <c r="W4833" s="8">
        <v>0.69000000000000039</v>
      </c>
      <c r="X4833" s="8">
        <v>2.25</v>
      </c>
      <c r="Y4833" s="8">
        <v>-7.0000000000000284E-2</v>
      </c>
      <c r="Z4833" s="8">
        <v>0</v>
      </c>
      <c r="AA4833">
        <v>-5.9999999999999609E-2</v>
      </c>
      <c r="AF4833" t="s">
        <v>5064</v>
      </c>
      <c r="AG4833" t="s">
        <v>1910</v>
      </c>
      <c r="AH4833" t="s">
        <v>1911</v>
      </c>
      <c r="AI4833" t="s">
        <v>1934</v>
      </c>
      <c r="AJ4833" s="7">
        <v>44104</v>
      </c>
      <c r="AK4833" t="s">
        <v>5413</v>
      </c>
      <c r="AL4833" t="s">
        <v>1908</v>
      </c>
      <c r="AM4833" t="s">
        <v>5066</v>
      </c>
      <c r="AN4833" t="s">
        <v>5433</v>
      </c>
      <c r="AO4833" t="str">
        <f>TEXT(A4833,"yyyy-mm-dd")</f>
        <v>2019-04-30</v>
      </c>
    </row>
    <row r="4834" spans="1:41">
      <c r="A4834" s="6" t="s">
        <v>5412</v>
      </c>
      <c r="B4834">
        <v>2019</v>
      </c>
      <c r="C4834">
        <v>4</v>
      </c>
      <c r="E4834" t="s">
        <v>1907</v>
      </c>
      <c r="F4834" t="s">
        <v>1908</v>
      </c>
      <c r="G4834" t="s">
        <v>102</v>
      </c>
      <c r="H4834" t="s">
        <v>4988</v>
      </c>
      <c r="I4834">
        <v>2020</v>
      </c>
      <c r="J4834">
        <v>2</v>
      </c>
      <c r="K4834" s="6">
        <v>44012</v>
      </c>
      <c r="L4834">
        <v>14</v>
      </c>
      <c r="M4834">
        <v>5</v>
      </c>
      <c r="N4834" t="s">
        <v>244</v>
      </c>
      <c r="O4834" s="8">
        <v>7.61</v>
      </c>
      <c r="P4834" s="8">
        <v>7.63</v>
      </c>
      <c r="Q4834" s="8">
        <v>7.5</v>
      </c>
      <c r="R4834" s="8">
        <v>7.81</v>
      </c>
      <c r="S4834" s="8">
        <v>6.75</v>
      </c>
      <c r="T4834" s="8">
        <v>8.5</v>
      </c>
      <c r="U4834" s="8">
        <v>0.42</v>
      </c>
      <c r="V4834" s="9">
        <v>30</v>
      </c>
      <c r="W4834" s="8">
        <v>0.30999999999999961</v>
      </c>
      <c r="X4834" s="8">
        <v>1.75</v>
      </c>
      <c r="Y4834" s="8">
        <v>-1.9999999999999574E-2</v>
      </c>
      <c r="Z4834" s="8">
        <v>0</v>
      </c>
      <c r="AA4834">
        <v>-0.44000000000000039</v>
      </c>
      <c r="AF4834" t="s">
        <v>4989</v>
      </c>
      <c r="AG4834" t="s">
        <v>1910</v>
      </c>
      <c r="AH4834" t="s">
        <v>1911</v>
      </c>
      <c r="AI4834" t="s">
        <v>1929</v>
      </c>
      <c r="AJ4834" s="7">
        <v>44012</v>
      </c>
      <c r="AK4834" t="s">
        <v>5413</v>
      </c>
      <c r="AL4834" t="s">
        <v>1908</v>
      </c>
      <c r="AM4834" t="s">
        <v>4990</v>
      </c>
      <c r="AN4834" t="s">
        <v>5432</v>
      </c>
      <c r="AO4834" t="str">
        <f>TEXT(A4834,"yyyy-mm-dd")</f>
        <v>2019-04-30</v>
      </c>
    </row>
    <row r="4835" spans="1:41">
      <c r="A4835" s="6" t="s">
        <v>5412</v>
      </c>
      <c r="B4835">
        <v>2019</v>
      </c>
      <c r="C4835">
        <v>4</v>
      </c>
      <c r="E4835" t="s">
        <v>1907</v>
      </c>
      <c r="F4835" t="s">
        <v>1908</v>
      </c>
      <c r="G4835" t="s">
        <v>102</v>
      </c>
      <c r="H4835" t="s">
        <v>4949</v>
      </c>
      <c r="I4835">
        <v>2020</v>
      </c>
      <c r="J4835">
        <v>1</v>
      </c>
      <c r="K4835" s="6">
        <v>43921</v>
      </c>
      <c r="L4835">
        <v>11</v>
      </c>
      <c r="M4835">
        <v>4</v>
      </c>
      <c r="N4835" t="s">
        <v>85</v>
      </c>
      <c r="O4835" s="8">
        <v>7.8</v>
      </c>
      <c r="P4835" s="8">
        <v>7.79</v>
      </c>
      <c r="Q4835" s="8">
        <v>7.56</v>
      </c>
      <c r="R4835" s="8">
        <v>8</v>
      </c>
      <c r="S4835" s="8">
        <v>7</v>
      </c>
      <c r="T4835" s="8">
        <v>8.25</v>
      </c>
      <c r="U4835" s="8">
        <v>0.34</v>
      </c>
      <c r="V4835" s="9">
        <v>30</v>
      </c>
      <c r="W4835" s="8">
        <v>0.44000000000000039</v>
      </c>
      <c r="X4835" s="8">
        <v>1.25</v>
      </c>
      <c r="Y4835" s="8">
        <v>9.9999999999997868E-3</v>
      </c>
      <c r="Z4835" s="8">
        <v>4.0000000000000036E-2</v>
      </c>
      <c r="AA4835">
        <v>-5.9999999999999609E-2</v>
      </c>
      <c r="AF4835" t="s">
        <v>4950</v>
      </c>
      <c r="AG4835" t="s">
        <v>1910</v>
      </c>
      <c r="AH4835" t="s">
        <v>1911</v>
      </c>
      <c r="AI4835" t="s">
        <v>1924</v>
      </c>
      <c r="AJ4835" s="7">
        <v>43921</v>
      </c>
      <c r="AK4835" t="s">
        <v>5413</v>
      </c>
      <c r="AL4835" t="s">
        <v>1908</v>
      </c>
      <c r="AM4835" t="s">
        <v>4951</v>
      </c>
      <c r="AN4835" t="s">
        <v>5431</v>
      </c>
      <c r="AO4835" t="str">
        <f>TEXT(A4835,"yyyy-mm-dd")</f>
        <v>2019-04-30</v>
      </c>
    </row>
    <row r="4836" spans="1:41">
      <c r="A4836" s="6" t="s">
        <v>5412</v>
      </c>
      <c r="B4836">
        <v>2019</v>
      </c>
      <c r="C4836">
        <v>4</v>
      </c>
      <c r="E4836" t="s">
        <v>1907</v>
      </c>
      <c r="F4836" t="s">
        <v>1908</v>
      </c>
      <c r="G4836" t="s">
        <v>102</v>
      </c>
      <c r="H4836" t="s">
        <v>4822</v>
      </c>
      <c r="I4836">
        <v>2019</v>
      </c>
      <c r="J4836">
        <v>4</v>
      </c>
      <c r="K4836" s="6">
        <v>43830</v>
      </c>
      <c r="L4836">
        <v>8</v>
      </c>
      <c r="M4836">
        <v>3</v>
      </c>
      <c r="N4836" t="s">
        <v>182</v>
      </c>
      <c r="O4836" s="8">
        <v>8.01</v>
      </c>
      <c r="P4836" s="8">
        <v>8</v>
      </c>
      <c r="Q4836" s="8">
        <v>7.88</v>
      </c>
      <c r="R4836" s="8">
        <v>8.25</v>
      </c>
      <c r="S4836" s="8">
        <v>7.25</v>
      </c>
      <c r="T4836" s="8">
        <v>8.25</v>
      </c>
      <c r="U4836" s="8">
        <v>0.27</v>
      </c>
      <c r="V4836" s="9">
        <v>31</v>
      </c>
      <c r="W4836" s="8">
        <v>0.37000000000000011</v>
      </c>
      <c r="X4836" s="8">
        <v>1</v>
      </c>
      <c r="Y4836" s="8">
        <v>9.9999999999997868E-3</v>
      </c>
      <c r="Z4836" s="8">
        <v>0</v>
      </c>
      <c r="AA4836">
        <v>-0.12999999999999989</v>
      </c>
      <c r="AF4836" t="s">
        <v>4834</v>
      </c>
      <c r="AG4836" t="s">
        <v>1910</v>
      </c>
      <c r="AH4836" t="s">
        <v>1911</v>
      </c>
      <c r="AI4836" t="s">
        <v>1919</v>
      </c>
      <c r="AJ4836" s="7">
        <v>43830</v>
      </c>
      <c r="AK4836" t="s">
        <v>5413</v>
      </c>
      <c r="AL4836" t="s">
        <v>1908</v>
      </c>
      <c r="AM4836" t="s">
        <v>4824</v>
      </c>
      <c r="AN4836" t="s">
        <v>5430</v>
      </c>
      <c r="AO4836" t="str">
        <f>TEXT(A4836,"yyyy-mm-dd")</f>
        <v>2019-04-30</v>
      </c>
    </row>
    <row r="4837" spans="1:41">
      <c r="A4837" s="6" t="s">
        <v>5412</v>
      </c>
      <c r="B4837">
        <v>2019</v>
      </c>
      <c r="C4837">
        <v>4</v>
      </c>
      <c r="E4837" t="s">
        <v>1907</v>
      </c>
      <c r="F4837" t="s">
        <v>1908</v>
      </c>
      <c r="G4837" t="s">
        <v>102</v>
      </c>
      <c r="H4837" t="s">
        <v>4716</v>
      </c>
      <c r="I4837">
        <v>2019</v>
      </c>
      <c r="J4837">
        <v>3</v>
      </c>
      <c r="K4837" s="6">
        <v>43738</v>
      </c>
      <c r="L4837">
        <v>5</v>
      </c>
      <c r="M4837">
        <v>2</v>
      </c>
      <c r="N4837" t="s">
        <v>211</v>
      </c>
      <c r="O4837" s="8">
        <v>8.16</v>
      </c>
      <c r="P4837" s="8">
        <v>8.25</v>
      </c>
      <c r="Q4837" s="8">
        <v>8.0399999999999991</v>
      </c>
      <c r="R4837" s="8">
        <v>8.25</v>
      </c>
      <c r="S4837" s="8">
        <v>7.75</v>
      </c>
      <c r="T4837" s="8">
        <v>8.25</v>
      </c>
      <c r="U4837" s="8">
        <v>0.15</v>
      </c>
      <c r="V4837" s="9">
        <v>31</v>
      </c>
      <c r="W4837" s="8">
        <v>0.21000000000000085</v>
      </c>
      <c r="X4837" s="8">
        <v>0.5</v>
      </c>
      <c r="Y4837" s="8">
        <v>-8.9999999999999858E-2</v>
      </c>
      <c r="Z4837" s="8">
        <v>0</v>
      </c>
      <c r="AA4837">
        <v>-3.9999999999999147E-2</v>
      </c>
      <c r="AF4837" t="s">
        <v>4717</v>
      </c>
      <c r="AG4837" t="s">
        <v>1910</v>
      </c>
      <c r="AH4837" t="s">
        <v>1911</v>
      </c>
      <c r="AI4837" t="s">
        <v>1915</v>
      </c>
      <c r="AJ4837" s="7">
        <v>43738</v>
      </c>
      <c r="AK4837" t="s">
        <v>5413</v>
      </c>
      <c r="AL4837" t="s">
        <v>1908</v>
      </c>
      <c r="AM4837" t="s">
        <v>4718</v>
      </c>
      <c r="AN4837" t="s">
        <v>5429</v>
      </c>
      <c r="AO4837" t="str">
        <f>TEXT(A4837,"yyyy-mm-dd")</f>
        <v>2019-04-30</v>
      </c>
    </row>
    <row r="4838" spans="1:41">
      <c r="A4838" s="6" t="s">
        <v>5412</v>
      </c>
      <c r="B4838">
        <v>2019</v>
      </c>
      <c r="C4838">
        <v>4</v>
      </c>
      <c r="E4838" t="s">
        <v>1907</v>
      </c>
      <c r="F4838" t="s">
        <v>1908</v>
      </c>
      <c r="G4838" t="s">
        <v>102</v>
      </c>
      <c r="H4838" t="s">
        <v>4612</v>
      </c>
      <c r="I4838">
        <v>2019</v>
      </c>
      <c r="J4838">
        <v>2</v>
      </c>
      <c r="K4838" s="6">
        <v>43646</v>
      </c>
      <c r="L4838">
        <v>2</v>
      </c>
      <c r="M4838">
        <v>1</v>
      </c>
      <c r="N4838" t="s">
        <v>104</v>
      </c>
      <c r="O4838" s="8">
        <v>8.2200000000000006</v>
      </c>
      <c r="P4838" s="8">
        <v>8.25</v>
      </c>
      <c r="Q4838" s="8">
        <v>8.25</v>
      </c>
      <c r="R4838" s="8">
        <v>8.25</v>
      </c>
      <c r="S4838" s="8">
        <v>8</v>
      </c>
      <c r="T4838" s="8">
        <v>8.33</v>
      </c>
      <c r="U4838" s="8">
        <v>0.09</v>
      </c>
      <c r="V4838" s="9">
        <v>31</v>
      </c>
      <c r="W4838" s="8">
        <v>0</v>
      </c>
      <c r="X4838" s="8">
        <v>0.33000000000000007</v>
      </c>
      <c r="Y4838" s="8">
        <v>-2.9999999999999361E-2</v>
      </c>
      <c r="Z4838" s="8">
        <v>0</v>
      </c>
      <c r="AA4838">
        <v>0</v>
      </c>
      <c r="AF4838" t="s">
        <v>4613</v>
      </c>
      <c r="AG4838" t="s">
        <v>1910</v>
      </c>
      <c r="AH4838" t="s">
        <v>1911</v>
      </c>
      <c r="AI4838" t="s">
        <v>1912</v>
      </c>
      <c r="AJ4838" s="7">
        <v>43646</v>
      </c>
      <c r="AK4838" t="s">
        <v>5413</v>
      </c>
      <c r="AL4838" t="s">
        <v>1908</v>
      </c>
      <c r="AM4838" t="s">
        <v>4614</v>
      </c>
      <c r="AN4838" t="s">
        <v>5428</v>
      </c>
      <c r="AO4838" t="str">
        <f>TEXT(A4838,"yyyy-mm-dd")</f>
        <v>2019-04-30</v>
      </c>
    </row>
    <row r="4839" spans="1:41">
      <c r="A4839" s="6" t="s">
        <v>5412</v>
      </c>
      <c r="B4839">
        <v>2019</v>
      </c>
      <c r="C4839">
        <v>4</v>
      </c>
      <c r="E4839" t="s">
        <v>100</v>
      </c>
      <c r="F4839" t="s">
        <v>101</v>
      </c>
      <c r="G4839" t="s">
        <v>83</v>
      </c>
      <c r="H4839" t="s">
        <v>5257</v>
      </c>
      <c r="I4839">
        <v>2021</v>
      </c>
      <c r="K4839" s="6">
        <v>44561</v>
      </c>
      <c r="L4839">
        <v>32</v>
      </c>
      <c r="N4839" t="s">
        <v>823</v>
      </c>
      <c r="O4839" s="8">
        <v>2.04</v>
      </c>
      <c r="P4839" s="8">
        <v>2</v>
      </c>
      <c r="Q4839" s="8">
        <v>1.8</v>
      </c>
      <c r="R4839" s="8">
        <v>2.2000000000000002</v>
      </c>
      <c r="S4839" s="8">
        <v>1.4</v>
      </c>
      <c r="T4839" s="8">
        <v>2.7</v>
      </c>
      <c r="U4839" s="8">
        <v>0.33</v>
      </c>
      <c r="V4839" s="9">
        <v>27</v>
      </c>
      <c r="W4839" s="8">
        <v>0.40000000000000013</v>
      </c>
      <c r="X4839" s="8">
        <v>1.3000000000000003</v>
      </c>
      <c r="Y4839" s="8">
        <v>4.0000000000000036E-2</v>
      </c>
      <c r="Z4839" s="8">
        <v>-0.12000000000000011</v>
      </c>
      <c r="AA4839">
        <v>-0.21999999999999975</v>
      </c>
      <c r="AF4839" t="s">
        <v>10294</v>
      </c>
      <c r="AG4839" t="s">
        <v>9655</v>
      </c>
      <c r="AH4839" t="s">
        <v>9656</v>
      </c>
      <c r="AI4839" t="s">
        <v>9708</v>
      </c>
      <c r="AJ4839" s="7">
        <v>44561</v>
      </c>
      <c r="AK4839" t="s">
        <v>5413</v>
      </c>
      <c r="AL4839" t="s">
        <v>109</v>
      </c>
      <c r="AM4839" t="s">
        <v>5259</v>
      </c>
      <c r="AN4839" t="s">
        <v>10299</v>
      </c>
    </row>
    <row r="4840" spans="1:41">
      <c r="A4840" s="6" t="s">
        <v>5412</v>
      </c>
      <c r="B4840">
        <v>2019</v>
      </c>
      <c r="C4840">
        <v>4</v>
      </c>
      <c r="E4840" t="s">
        <v>100</v>
      </c>
      <c r="F4840" t="s">
        <v>101</v>
      </c>
      <c r="G4840" t="s">
        <v>102</v>
      </c>
      <c r="H4840" t="s">
        <v>5204</v>
      </c>
      <c r="I4840">
        <v>2020</v>
      </c>
      <c r="J4840">
        <v>4</v>
      </c>
      <c r="K4840" s="6">
        <v>44196</v>
      </c>
      <c r="L4840">
        <v>20</v>
      </c>
      <c r="M4840">
        <v>7</v>
      </c>
      <c r="N4840" t="s">
        <v>185</v>
      </c>
      <c r="O4840" s="8">
        <v>1.6</v>
      </c>
      <c r="P4840" s="8">
        <v>1.63</v>
      </c>
      <c r="Q4840" s="8">
        <v>1.35</v>
      </c>
      <c r="R4840" s="8">
        <v>1.9</v>
      </c>
      <c r="S4840" s="8">
        <v>-0.4</v>
      </c>
      <c r="T4840" s="8">
        <v>2.8</v>
      </c>
      <c r="U4840" s="8">
        <v>0.61</v>
      </c>
      <c r="V4840" s="9">
        <v>33</v>
      </c>
      <c r="W4840" s="8">
        <v>0.54999999999999982</v>
      </c>
      <c r="X4840" s="8">
        <v>3.1999999999999997</v>
      </c>
      <c r="Y4840" s="8">
        <v>-2.9999999999999805E-2</v>
      </c>
      <c r="Z4840" s="8">
        <v>-9.000000000000008E-2</v>
      </c>
      <c r="AA4840">
        <v>-1.0000000000000231E-2</v>
      </c>
      <c r="AF4840" t="s">
        <v>5276</v>
      </c>
      <c r="AG4840" t="s">
        <v>106</v>
      </c>
      <c r="AH4840" t="s">
        <v>107</v>
      </c>
      <c r="AI4840" t="s">
        <v>2670</v>
      </c>
      <c r="AJ4840" s="7">
        <v>44196</v>
      </c>
      <c r="AK4840" t="s">
        <v>5413</v>
      </c>
      <c r="AL4840" t="s">
        <v>109</v>
      </c>
      <c r="AM4840" t="s">
        <v>5206</v>
      </c>
      <c r="AN4840" t="s">
        <v>5427</v>
      </c>
      <c r="AO4840" t="str">
        <f>TEXT(A4840,"yyyy-mm-dd")</f>
        <v>2019-04-30</v>
      </c>
    </row>
    <row r="4841" spans="1:41">
      <c r="A4841" s="6" t="s">
        <v>5412</v>
      </c>
      <c r="B4841">
        <v>2019</v>
      </c>
      <c r="C4841">
        <v>4</v>
      </c>
      <c r="E4841" t="s">
        <v>100</v>
      </c>
      <c r="F4841" t="s">
        <v>101</v>
      </c>
      <c r="G4841" t="s">
        <v>83</v>
      </c>
      <c r="H4841" t="s">
        <v>4803</v>
      </c>
      <c r="I4841">
        <v>2020</v>
      </c>
      <c r="K4841" s="6">
        <v>44196</v>
      </c>
      <c r="L4841">
        <v>20</v>
      </c>
      <c r="N4841" t="s">
        <v>185</v>
      </c>
      <c r="O4841" s="8">
        <v>1.72</v>
      </c>
      <c r="P4841" s="8">
        <v>1.77</v>
      </c>
      <c r="Q4841" s="8">
        <v>1.58</v>
      </c>
      <c r="R4841" s="8">
        <v>1.93</v>
      </c>
      <c r="S4841" s="8">
        <v>0.77</v>
      </c>
      <c r="T4841" s="8">
        <v>2.2999999999999998</v>
      </c>
      <c r="U4841" s="8">
        <v>0.36</v>
      </c>
      <c r="V4841" s="9">
        <v>36</v>
      </c>
      <c r="W4841" s="8">
        <v>0.34999999999999987</v>
      </c>
      <c r="X4841" s="8">
        <v>1.5299999999999998</v>
      </c>
      <c r="Y4841" s="8">
        <v>-5.0000000000000044E-2</v>
      </c>
      <c r="Z4841" s="8">
        <v>-0.12999999999999989</v>
      </c>
      <c r="AA4841">
        <v>-5.0000000000000044E-2</v>
      </c>
      <c r="AF4841" t="s">
        <v>10255</v>
      </c>
      <c r="AG4841" t="s">
        <v>9655</v>
      </c>
      <c r="AH4841" t="s">
        <v>9656</v>
      </c>
      <c r="AI4841" t="s">
        <v>9669</v>
      </c>
      <c r="AJ4841" s="7">
        <v>44196</v>
      </c>
      <c r="AK4841" t="s">
        <v>5413</v>
      </c>
      <c r="AL4841" t="s">
        <v>109</v>
      </c>
      <c r="AM4841" t="s">
        <v>4805</v>
      </c>
      <c r="AN4841" t="s">
        <v>10272</v>
      </c>
    </row>
    <row r="4842" spans="1:41">
      <c r="A4842" s="6" t="s">
        <v>5412</v>
      </c>
      <c r="B4842">
        <v>2019</v>
      </c>
      <c r="C4842">
        <v>4</v>
      </c>
      <c r="E4842" t="s">
        <v>100</v>
      </c>
      <c r="F4842" t="s">
        <v>101</v>
      </c>
      <c r="G4842" t="s">
        <v>102</v>
      </c>
      <c r="H4842" t="s">
        <v>5063</v>
      </c>
      <c r="I4842">
        <v>2020</v>
      </c>
      <c r="J4842">
        <v>3</v>
      </c>
      <c r="K4842" s="6">
        <v>44104</v>
      </c>
      <c r="L4842">
        <v>17</v>
      </c>
      <c r="M4842">
        <v>6</v>
      </c>
      <c r="N4842" t="s">
        <v>214</v>
      </c>
      <c r="O4842" s="8">
        <v>1.66</v>
      </c>
      <c r="P4842" s="8">
        <v>1.7</v>
      </c>
      <c r="Q4842" s="8">
        <v>1.46</v>
      </c>
      <c r="R4842" s="8">
        <v>1.9</v>
      </c>
      <c r="S4842" s="8">
        <v>0.64</v>
      </c>
      <c r="T4842" s="8">
        <v>2.5</v>
      </c>
      <c r="U4842" s="8">
        <v>0.4</v>
      </c>
      <c r="V4842" s="9">
        <v>33</v>
      </c>
      <c r="W4842" s="8">
        <v>0.43999999999999995</v>
      </c>
      <c r="X4842" s="8">
        <v>1.8599999999999999</v>
      </c>
      <c r="Y4842" s="8">
        <v>-4.0000000000000036E-2</v>
      </c>
      <c r="Z4842" s="8">
        <v>-0.10000000000000009</v>
      </c>
      <c r="AA4842">
        <v>9.000000000000008E-2</v>
      </c>
      <c r="AF4842" t="s">
        <v>5274</v>
      </c>
      <c r="AG4842" t="s">
        <v>106</v>
      </c>
      <c r="AH4842" t="s">
        <v>107</v>
      </c>
      <c r="AI4842" t="s">
        <v>2667</v>
      </c>
      <c r="AJ4842" s="7">
        <v>44104</v>
      </c>
      <c r="AK4842" t="s">
        <v>5413</v>
      </c>
      <c r="AL4842" t="s">
        <v>109</v>
      </c>
      <c r="AM4842" t="s">
        <v>5066</v>
      </c>
      <c r="AN4842" t="s">
        <v>5426</v>
      </c>
      <c r="AO4842" t="str">
        <f>TEXT(A4842,"yyyy-mm-dd")</f>
        <v>2019-04-30</v>
      </c>
    </row>
    <row r="4843" spans="1:41">
      <c r="A4843" s="6" t="s">
        <v>5412</v>
      </c>
      <c r="B4843">
        <v>2019</v>
      </c>
      <c r="C4843">
        <v>4</v>
      </c>
      <c r="E4843" t="s">
        <v>100</v>
      </c>
      <c r="F4843" t="s">
        <v>101</v>
      </c>
      <c r="G4843" t="s">
        <v>102</v>
      </c>
      <c r="H4843" t="s">
        <v>4988</v>
      </c>
      <c r="I4843">
        <v>2020</v>
      </c>
      <c r="J4843">
        <v>2</v>
      </c>
      <c r="K4843" s="6">
        <v>44012</v>
      </c>
      <c r="L4843">
        <v>14</v>
      </c>
      <c r="M4843">
        <v>5</v>
      </c>
      <c r="N4843" t="s">
        <v>244</v>
      </c>
      <c r="O4843" s="8">
        <v>1.72</v>
      </c>
      <c r="P4843" s="8">
        <v>1.7</v>
      </c>
      <c r="Q4843" s="8">
        <v>1.6</v>
      </c>
      <c r="R4843" s="8">
        <v>1.9</v>
      </c>
      <c r="S4843" s="8">
        <v>0.6</v>
      </c>
      <c r="T4843" s="8">
        <v>2.2999999999999998</v>
      </c>
      <c r="U4843" s="8">
        <v>0.39</v>
      </c>
      <c r="V4843" s="9">
        <v>33</v>
      </c>
      <c r="W4843" s="8">
        <v>0.29999999999999982</v>
      </c>
      <c r="X4843" s="8">
        <v>1.6999999999999997</v>
      </c>
      <c r="Y4843" s="8">
        <v>2.0000000000000018E-2</v>
      </c>
      <c r="Z4843" s="8">
        <v>-0.10000000000000009</v>
      </c>
      <c r="AA4843">
        <v>-0.15000000000000036</v>
      </c>
      <c r="AF4843" t="s">
        <v>5272</v>
      </c>
      <c r="AG4843" t="s">
        <v>106</v>
      </c>
      <c r="AH4843" t="s">
        <v>107</v>
      </c>
      <c r="AI4843" t="s">
        <v>502</v>
      </c>
      <c r="AJ4843" s="7">
        <v>44012</v>
      </c>
      <c r="AK4843" t="s">
        <v>5413</v>
      </c>
      <c r="AL4843" t="s">
        <v>109</v>
      </c>
      <c r="AM4843" t="s">
        <v>4990</v>
      </c>
      <c r="AN4843" t="s">
        <v>5425</v>
      </c>
      <c r="AO4843" t="str">
        <f>TEXT(A4843,"yyyy-mm-dd")</f>
        <v>2019-04-30</v>
      </c>
    </row>
    <row r="4844" spans="1:41">
      <c r="A4844" s="6" t="s">
        <v>5412</v>
      </c>
      <c r="B4844">
        <v>2019</v>
      </c>
      <c r="C4844">
        <v>4</v>
      </c>
      <c r="E4844" t="s">
        <v>100</v>
      </c>
      <c r="F4844" t="s">
        <v>101</v>
      </c>
      <c r="G4844" t="s">
        <v>102</v>
      </c>
      <c r="H4844" t="s">
        <v>4949</v>
      </c>
      <c r="I4844">
        <v>2020</v>
      </c>
      <c r="J4844">
        <v>1</v>
      </c>
      <c r="K4844" s="6">
        <v>43921</v>
      </c>
      <c r="L4844">
        <v>11</v>
      </c>
      <c r="M4844">
        <v>4</v>
      </c>
      <c r="N4844" t="s">
        <v>85</v>
      </c>
      <c r="O4844" s="8">
        <v>1.84</v>
      </c>
      <c r="P4844" s="8">
        <v>1.8</v>
      </c>
      <c r="Q4844" s="8">
        <v>1.6</v>
      </c>
      <c r="R4844" s="8">
        <v>2</v>
      </c>
      <c r="S4844" s="8">
        <v>0.8</v>
      </c>
      <c r="T4844" s="8">
        <v>3.15</v>
      </c>
      <c r="U4844" s="8">
        <v>0.45</v>
      </c>
      <c r="V4844" s="9">
        <v>33</v>
      </c>
      <c r="W4844" s="8">
        <v>0.39999999999999991</v>
      </c>
      <c r="X4844" s="8">
        <v>2.3499999999999996</v>
      </c>
      <c r="Y4844" s="8">
        <v>4.0000000000000036E-2</v>
      </c>
      <c r="Z4844" s="8">
        <v>-5.0000000000000044E-2</v>
      </c>
      <c r="AA4844">
        <v>-0.30999999999999983</v>
      </c>
      <c r="AF4844" t="s">
        <v>5270</v>
      </c>
      <c r="AG4844" t="s">
        <v>106</v>
      </c>
      <c r="AH4844" t="s">
        <v>107</v>
      </c>
      <c r="AI4844" t="s">
        <v>497</v>
      </c>
      <c r="AJ4844" s="7">
        <v>43921</v>
      </c>
      <c r="AK4844" t="s">
        <v>5413</v>
      </c>
      <c r="AL4844" t="s">
        <v>109</v>
      </c>
      <c r="AM4844" t="s">
        <v>4951</v>
      </c>
      <c r="AN4844" t="s">
        <v>5424</v>
      </c>
      <c r="AO4844" t="str">
        <f>TEXT(A4844,"yyyy-mm-dd")</f>
        <v>2019-04-30</v>
      </c>
    </row>
    <row r="4845" spans="1:41">
      <c r="A4845" s="6" t="s">
        <v>5412</v>
      </c>
      <c r="B4845">
        <v>2019</v>
      </c>
      <c r="C4845">
        <v>4</v>
      </c>
      <c r="E4845" t="s">
        <v>100</v>
      </c>
      <c r="F4845" t="s">
        <v>101</v>
      </c>
      <c r="G4845" t="s">
        <v>102</v>
      </c>
      <c r="H4845" t="s">
        <v>4822</v>
      </c>
      <c r="I4845">
        <v>2019</v>
      </c>
      <c r="J4845">
        <v>4</v>
      </c>
      <c r="K4845" s="6">
        <v>43830</v>
      </c>
      <c r="L4845">
        <v>8</v>
      </c>
      <c r="M4845">
        <v>3</v>
      </c>
      <c r="N4845" t="s">
        <v>182</v>
      </c>
      <c r="O4845" s="8">
        <v>1.75</v>
      </c>
      <c r="P4845" s="8">
        <v>1.8</v>
      </c>
      <c r="Q4845" s="8">
        <v>1.58</v>
      </c>
      <c r="R4845" s="8">
        <v>1.9</v>
      </c>
      <c r="S4845" s="8">
        <v>0.9</v>
      </c>
      <c r="T4845" s="8">
        <v>3.2</v>
      </c>
      <c r="U4845" s="8">
        <v>0.41</v>
      </c>
      <c r="V4845" s="9">
        <v>36</v>
      </c>
      <c r="W4845" s="8">
        <v>0.31999999999999984</v>
      </c>
      <c r="X4845" s="8">
        <v>2.3000000000000003</v>
      </c>
      <c r="Y4845" s="8">
        <v>-5.0000000000000044E-2</v>
      </c>
      <c r="Z4845" s="8">
        <v>0</v>
      </c>
      <c r="AA4845">
        <v>-0.12000000000000011</v>
      </c>
      <c r="AF4845" t="s">
        <v>4823</v>
      </c>
      <c r="AG4845" t="s">
        <v>106</v>
      </c>
      <c r="AH4845" t="s">
        <v>107</v>
      </c>
      <c r="AI4845" t="s">
        <v>427</v>
      </c>
      <c r="AJ4845" s="7">
        <v>43830</v>
      </c>
      <c r="AK4845" t="s">
        <v>5413</v>
      </c>
      <c r="AL4845" t="s">
        <v>109</v>
      </c>
      <c r="AM4845" t="s">
        <v>4824</v>
      </c>
      <c r="AN4845" t="s">
        <v>5423</v>
      </c>
      <c r="AO4845" t="str">
        <f>TEXT(A4845,"yyyy-mm-dd")</f>
        <v>2019-04-30</v>
      </c>
    </row>
    <row r="4846" spans="1:41">
      <c r="A4846" s="6" t="s">
        <v>5412</v>
      </c>
      <c r="B4846">
        <v>2019</v>
      </c>
      <c r="C4846">
        <v>4</v>
      </c>
      <c r="E4846" t="s">
        <v>100</v>
      </c>
      <c r="F4846" t="s">
        <v>101</v>
      </c>
      <c r="G4846" t="s">
        <v>83</v>
      </c>
      <c r="H4846" t="s">
        <v>4360</v>
      </c>
      <c r="I4846">
        <v>2019</v>
      </c>
      <c r="K4846" s="6">
        <v>43830</v>
      </c>
      <c r="L4846">
        <v>8</v>
      </c>
      <c r="N4846" t="s">
        <v>182</v>
      </c>
      <c r="O4846" s="8">
        <v>1.52</v>
      </c>
      <c r="P4846" s="8">
        <v>1.5</v>
      </c>
      <c r="Q4846" s="8">
        <v>1.4</v>
      </c>
      <c r="R4846" s="8">
        <v>1.6</v>
      </c>
      <c r="S4846" s="8">
        <v>1</v>
      </c>
      <c r="T4846" s="8">
        <v>2.5</v>
      </c>
      <c r="U4846" s="8">
        <v>0.25</v>
      </c>
      <c r="V4846" s="9">
        <v>38</v>
      </c>
      <c r="W4846" s="8">
        <v>0.20000000000000018</v>
      </c>
      <c r="X4846" s="8">
        <v>1.5</v>
      </c>
      <c r="Y4846" s="8">
        <v>2.0000000000000018E-2</v>
      </c>
      <c r="Z4846" s="8">
        <v>0</v>
      </c>
      <c r="AA4846">
        <v>-9.9999999999999867E-2</v>
      </c>
      <c r="AF4846" t="s">
        <v>10216</v>
      </c>
      <c r="AG4846" t="s">
        <v>9655</v>
      </c>
      <c r="AH4846" t="s">
        <v>9656</v>
      </c>
      <c r="AI4846" t="s">
        <v>9657</v>
      </c>
      <c r="AJ4846" s="7">
        <v>43830</v>
      </c>
      <c r="AK4846" t="s">
        <v>5413</v>
      </c>
      <c r="AL4846" t="s">
        <v>109</v>
      </c>
      <c r="AM4846" t="s">
        <v>4362</v>
      </c>
      <c r="AN4846" t="s">
        <v>10245</v>
      </c>
    </row>
    <row r="4847" spans="1:41">
      <c r="A4847" s="6" t="s">
        <v>5412</v>
      </c>
      <c r="B4847">
        <v>2019</v>
      </c>
      <c r="C4847">
        <v>4</v>
      </c>
      <c r="E4847" t="s">
        <v>100</v>
      </c>
      <c r="F4847" t="s">
        <v>101</v>
      </c>
      <c r="G4847" t="s">
        <v>102</v>
      </c>
      <c r="H4847" t="s">
        <v>4716</v>
      </c>
      <c r="I4847">
        <v>2019</v>
      </c>
      <c r="J4847">
        <v>3</v>
      </c>
      <c r="K4847" s="6">
        <v>43738</v>
      </c>
      <c r="L4847">
        <v>5</v>
      </c>
      <c r="M4847">
        <v>2</v>
      </c>
      <c r="N4847" t="s">
        <v>211</v>
      </c>
      <c r="O4847" s="8">
        <v>1.58</v>
      </c>
      <c r="P4847" s="8">
        <v>1.5</v>
      </c>
      <c r="Q4847" s="8">
        <v>1.4</v>
      </c>
      <c r="R4847" s="8">
        <v>1.7</v>
      </c>
      <c r="S4847" s="8">
        <v>1</v>
      </c>
      <c r="T4847" s="8">
        <v>2.7</v>
      </c>
      <c r="U4847" s="8">
        <v>0.32</v>
      </c>
      <c r="V4847" s="9">
        <v>36</v>
      </c>
      <c r="W4847" s="8">
        <v>0.30000000000000004</v>
      </c>
      <c r="X4847" s="8">
        <v>1.7000000000000002</v>
      </c>
      <c r="Y4847" s="8">
        <v>8.0000000000000071E-2</v>
      </c>
      <c r="Z4847" s="8">
        <v>-0.10000000000000009</v>
      </c>
      <c r="AA4847">
        <v>0</v>
      </c>
      <c r="AF4847" t="s">
        <v>4820</v>
      </c>
      <c r="AG4847" t="s">
        <v>106</v>
      </c>
      <c r="AH4847" t="s">
        <v>107</v>
      </c>
      <c r="AI4847" t="s">
        <v>340</v>
      </c>
      <c r="AJ4847" s="7">
        <v>43738</v>
      </c>
      <c r="AK4847" t="s">
        <v>5413</v>
      </c>
      <c r="AL4847" t="s">
        <v>109</v>
      </c>
      <c r="AM4847" t="s">
        <v>4718</v>
      </c>
      <c r="AN4847" t="s">
        <v>5422</v>
      </c>
      <c r="AO4847" t="str">
        <f>TEXT(A4847,"yyyy-mm-dd")</f>
        <v>2019-04-30</v>
      </c>
    </row>
    <row r="4848" spans="1:41">
      <c r="A4848" s="6" t="s">
        <v>5412</v>
      </c>
      <c r="B4848">
        <v>2019</v>
      </c>
      <c r="C4848">
        <v>4</v>
      </c>
      <c r="E4848" t="s">
        <v>100</v>
      </c>
      <c r="F4848" t="s">
        <v>101</v>
      </c>
      <c r="G4848" t="s">
        <v>102</v>
      </c>
      <c r="H4848" t="s">
        <v>4612</v>
      </c>
      <c r="I4848">
        <v>2019</v>
      </c>
      <c r="J4848">
        <v>2</v>
      </c>
      <c r="K4848" s="6">
        <v>43646</v>
      </c>
      <c r="L4848">
        <v>2</v>
      </c>
      <c r="M4848">
        <v>1</v>
      </c>
      <c r="N4848" t="s">
        <v>104</v>
      </c>
      <c r="O4848" s="8">
        <v>1.33</v>
      </c>
      <c r="P4848" s="8">
        <v>1.44</v>
      </c>
      <c r="Q4848" s="8">
        <v>1.02</v>
      </c>
      <c r="R4848" s="8">
        <v>1.6</v>
      </c>
      <c r="S4848" s="8">
        <v>0.3</v>
      </c>
      <c r="T4848" s="8">
        <v>2.5</v>
      </c>
      <c r="U4848" s="8">
        <v>0.5</v>
      </c>
      <c r="V4848" s="9">
        <v>36</v>
      </c>
      <c r="W4848" s="8">
        <v>0.58000000000000007</v>
      </c>
      <c r="X4848" s="8">
        <v>2.2000000000000002</v>
      </c>
      <c r="Y4848" s="8">
        <v>-0.10999999999999988</v>
      </c>
      <c r="Z4848" s="8">
        <v>-6.0000000000000053E-2</v>
      </c>
      <c r="AA4848">
        <v>-0.21999999999999997</v>
      </c>
      <c r="AF4848" t="s">
        <v>4818</v>
      </c>
      <c r="AG4848" t="s">
        <v>106</v>
      </c>
      <c r="AH4848" t="s">
        <v>107</v>
      </c>
      <c r="AI4848" t="s">
        <v>108</v>
      </c>
      <c r="AJ4848" s="7">
        <v>43646</v>
      </c>
      <c r="AK4848" t="s">
        <v>5413</v>
      </c>
      <c r="AL4848" t="s">
        <v>109</v>
      </c>
      <c r="AM4848" t="s">
        <v>4614</v>
      </c>
      <c r="AN4848" t="s">
        <v>5421</v>
      </c>
      <c r="AO4848" t="str">
        <f>TEXT(A4848,"yyyy-mm-dd")</f>
        <v>2019-04-30</v>
      </c>
    </row>
    <row r="4849" spans="1:41">
      <c r="A4849" s="6" t="s">
        <v>5412</v>
      </c>
      <c r="B4849">
        <v>2019</v>
      </c>
      <c r="C4849">
        <v>4</v>
      </c>
      <c r="E4849" t="s">
        <v>100</v>
      </c>
      <c r="F4849" t="s">
        <v>101</v>
      </c>
      <c r="G4849" t="s">
        <v>102</v>
      </c>
      <c r="H4849" t="s">
        <v>4502</v>
      </c>
      <c r="I4849">
        <v>2019</v>
      </c>
      <c r="J4849">
        <v>1</v>
      </c>
      <c r="K4849" s="6">
        <v>43555</v>
      </c>
      <c r="L4849">
        <v>-1</v>
      </c>
      <c r="M4849">
        <v>0</v>
      </c>
      <c r="N4849" t="s">
        <v>187</v>
      </c>
      <c r="O4849" s="8">
        <v>1.38</v>
      </c>
      <c r="P4849" s="8">
        <v>1.4</v>
      </c>
      <c r="Q4849" s="8">
        <v>1.17</v>
      </c>
      <c r="R4849" s="8">
        <v>1.6</v>
      </c>
      <c r="S4849" s="8">
        <v>0.89</v>
      </c>
      <c r="T4849" s="8">
        <v>1.9</v>
      </c>
      <c r="U4849" s="8">
        <v>0.28999999999999998</v>
      </c>
      <c r="V4849" s="9">
        <v>36</v>
      </c>
      <c r="W4849" s="8">
        <v>0.43000000000000016</v>
      </c>
      <c r="X4849" s="8">
        <v>1.0099999999999998</v>
      </c>
      <c r="Y4849" s="8">
        <v>-2.0000000000000018E-2</v>
      </c>
      <c r="Z4849" s="8">
        <v>0</v>
      </c>
      <c r="AA4849">
        <v>6.0000000000000053E-2</v>
      </c>
      <c r="AF4849" t="s">
        <v>4816</v>
      </c>
      <c r="AG4849" t="s">
        <v>106</v>
      </c>
      <c r="AH4849" t="s">
        <v>107</v>
      </c>
      <c r="AI4849" t="s">
        <v>188</v>
      </c>
      <c r="AJ4849" s="7">
        <v>43555</v>
      </c>
      <c r="AK4849" t="s">
        <v>5413</v>
      </c>
      <c r="AL4849" t="s">
        <v>109</v>
      </c>
      <c r="AM4849" t="s">
        <v>4504</v>
      </c>
      <c r="AN4849" t="s">
        <v>5420</v>
      </c>
      <c r="AO4849" t="str">
        <f>TEXT(A4849,"yyyy-mm-dd")</f>
        <v>2019-04-30</v>
      </c>
    </row>
    <row r="4850" spans="1:41">
      <c r="A4850" s="6" t="s">
        <v>5412</v>
      </c>
      <c r="B4850">
        <v>2019</v>
      </c>
      <c r="C4850">
        <v>4</v>
      </c>
      <c r="E4850" t="s">
        <v>2685</v>
      </c>
      <c r="F4850" t="s">
        <v>101</v>
      </c>
      <c r="G4850" t="s">
        <v>774</v>
      </c>
      <c r="H4850" t="s">
        <v>2686</v>
      </c>
      <c r="K4850" s="6"/>
      <c r="O4850" s="8">
        <v>2.2000000000000002</v>
      </c>
      <c r="P4850" s="8">
        <v>2.2200000000000002</v>
      </c>
      <c r="Q4850" s="8">
        <v>2</v>
      </c>
      <c r="R4850" s="8">
        <v>2.2999999999999998</v>
      </c>
      <c r="S4850" s="8">
        <v>1.7</v>
      </c>
      <c r="T4850" s="8">
        <v>2.8</v>
      </c>
      <c r="U4850" s="8">
        <v>0.25</v>
      </c>
      <c r="V4850" s="9">
        <v>28</v>
      </c>
      <c r="W4850" s="8">
        <v>0.29999999999999982</v>
      </c>
      <c r="X4850" s="8">
        <v>1.0999999999999999</v>
      </c>
      <c r="Y4850" s="8">
        <v>-2.0000000000000018E-2</v>
      </c>
      <c r="Z4850" s="8">
        <v>-7.9999999999999627E-2</v>
      </c>
      <c r="AA4850">
        <v>-0.10000000000000009</v>
      </c>
      <c r="AF4850" t="s">
        <v>2687</v>
      </c>
      <c r="AG4850" t="s">
        <v>2688</v>
      </c>
      <c r="AH4850" t="s">
        <v>2689</v>
      </c>
      <c r="AI4850" t="s">
        <v>2690</v>
      </c>
      <c r="AJ4850" s="7"/>
      <c r="AK4850" t="s">
        <v>5413</v>
      </c>
      <c r="AL4850" t="s">
        <v>109</v>
      </c>
      <c r="AM4850" t="s">
        <v>2686</v>
      </c>
      <c r="AN4850" t="s">
        <v>5444</v>
      </c>
      <c r="AO4850" t="str">
        <f>TEXT(A4850,"yyyy-mm-dd")</f>
        <v>2019-04-30</v>
      </c>
    </row>
    <row r="4851" spans="1:41">
      <c r="A4851" s="6" t="s">
        <v>5412</v>
      </c>
      <c r="B4851">
        <v>2019</v>
      </c>
      <c r="C4851">
        <v>4</v>
      </c>
      <c r="E4851" t="s">
        <v>81</v>
      </c>
      <c r="F4851" t="s">
        <v>82</v>
      </c>
      <c r="G4851" t="s">
        <v>83</v>
      </c>
      <c r="H4851" t="s">
        <v>5257</v>
      </c>
      <c r="I4851">
        <v>2021</v>
      </c>
      <c r="K4851" s="6">
        <v>44561</v>
      </c>
      <c r="L4851">
        <v>32</v>
      </c>
      <c r="N4851" t="s">
        <v>823</v>
      </c>
      <c r="O4851" s="8">
        <v>3.55</v>
      </c>
      <c r="P4851" s="8">
        <v>3.5</v>
      </c>
      <c r="Q4851" s="8">
        <v>3.43</v>
      </c>
      <c r="R4851" s="8">
        <v>3.65</v>
      </c>
      <c r="S4851" s="8">
        <v>3</v>
      </c>
      <c r="T4851" s="8">
        <v>4.18</v>
      </c>
      <c r="U4851" s="8">
        <v>0.25</v>
      </c>
      <c r="V4851" s="9">
        <v>34</v>
      </c>
      <c r="W4851" s="8">
        <v>0.21999999999999975</v>
      </c>
      <c r="X4851" s="8">
        <v>1.1799999999999997</v>
      </c>
      <c r="Y4851" s="8">
        <v>4.9999999999999822E-2</v>
      </c>
      <c r="Z4851" s="8">
        <v>0</v>
      </c>
      <c r="AA4851">
        <v>2.9999999999999805E-2</v>
      </c>
      <c r="AF4851" t="s">
        <v>5258</v>
      </c>
      <c r="AG4851" t="s">
        <v>87</v>
      </c>
      <c r="AH4851" t="s">
        <v>88</v>
      </c>
      <c r="AI4851" t="s">
        <v>359</v>
      </c>
      <c r="AJ4851" s="7">
        <v>44561</v>
      </c>
      <c r="AK4851" t="s">
        <v>5413</v>
      </c>
      <c r="AL4851" t="s">
        <v>91</v>
      </c>
      <c r="AM4851" t="s">
        <v>5259</v>
      </c>
      <c r="AN4851" t="s">
        <v>5416</v>
      </c>
      <c r="AO4851" t="str">
        <f>TEXT(A4851,"yyyy-mm-dd")</f>
        <v>2019-04-30</v>
      </c>
    </row>
    <row r="4852" spans="1:41">
      <c r="A4852" s="6" t="s">
        <v>5412</v>
      </c>
      <c r="B4852">
        <v>2019</v>
      </c>
      <c r="C4852">
        <v>4</v>
      </c>
      <c r="E4852" t="s">
        <v>392</v>
      </c>
      <c r="F4852" t="s">
        <v>82</v>
      </c>
      <c r="G4852" t="s">
        <v>83</v>
      </c>
      <c r="H4852" t="s">
        <v>5257</v>
      </c>
      <c r="I4852">
        <v>2021</v>
      </c>
      <c r="K4852" s="6">
        <v>44561</v>
      </c>
      <c r="L4852">
        <v>32</v>
      </c>
      <c r="N4852" t="s">
        <v>823</v>
      </c>
      <c r="O4852" s="8">
        <v>3.38</v>
      </c>
      <c r="P4852" s="8">
        <v>3.38</v>
      </c>
      <c r="Q4852" s="8">
        <v>3.28</v>
      </c>
      <c r="R4852" s="8">
        <v>3.5</v>
      </c>
      <c r="S4852" s="8">
        <v>3</v>
      </c>
      <c r="T4852" s="8">
        <v>3.8</v>
      </c>
      <c r="U4852" s="8">
        <v>0.2</v>
      </c>
      <c r="V4852" s="9">
        <v>29</v>
      </c>
      <c r="W4852" s="8">
        <v>0.2200000000000002</v>
      </c>
      <c r="X4852" s="8">
        <v>0.79999999999999982</v>
      </c>
      <c r="Y4852" s="8">
        <v>0</v>
      </c>
      <c r="Z4852" s="8">
        <v>2.9999999999999805E-2</v>
      </c>
      <c r="AA4852">
        <v>2.0000000000000018E-2</v>
      </c>
      <c r="AF4852" t="s">
        <v>5258</v>
      </c>
      <c r="AG4852" t="s">
        <v>87</v>
      </c>
      <c r="AH4852" t="s">
        <v>88</v>
      </c>
      <c r="AI4852" t="s">
        <v>359</v>
      </c>
      <c r="AJ4852" s="7">
        <v>44561</v>
      </c>
      <c r="AK4852" t="s">
        <v>5413</v>
      </c>
      <c r="AL4852" t="s">
        <v>393</v>
      </c>
      <c r="AM4852" t="s">
        <v>5259</v>
      </c>
      <c r="AN4852" t="s">
        <v>5419</v>
      </c>
      <c r="AO4852" t="str">
        <f>TEXT(A4852,"yyyy-mm-dd")</f>
        <v>2019-04-30</v>
      </c>
    </row>
    <row r="4853" spans="1:41">
      <c r="A4853" s="6" t="s">
        <v>5412</v>
      </c>
      <c r="B4853">
        <v>2019</v>
      </c>
      <c r="C4853">
        <v>4</v>
      </c>
      <c r="E4853" t="s">
        <v>81</v>
      </c>
      <c r="F4853" t="s">
        <v>82</v>
      </c>
      <c r="G4853" t="s">
        <v>83</v>
      </c>
      <c r="H4853" t="s">
        <v>4803</v>
      </c>
      <c r="I4853">
        <v>2020</v>
      </c>
      <c r="K4853" s="6">
        <v>44196</v>
      </c>
      <c r="L4853">
        <v>20</v>
      </c>
      <c r="N4853" t="s">
        <v>185</v>
      </c>
      <c r="O4853" s="8">
        <v>3.6</v>
      </c>
      <c r="P4853" s="8">
        <v>3.6</v>
      </c>
      <c r="Q4853" s="8">
        <v>3.5</v>
      </c>
      <c r="R4853" s="8">
        <v>3.77</v>
      </c>
      <c r="S4853" s="8">
        <v>2.78</v>
      </c>
      <c r="T4853" s="8">
        <v>4.33</v>
      </c>
      <c r="U4853" s="8">
        <v>0.28000000000000003</v>
      </c>
      <c r="V4853" s="9">
        <v>38</v>
      </c>
      <c r="W4853" s="8">
        <v>0.27</v>
      </c>
      <c r="X4853" s="8">
        <v>1.5500000000000003</v>
      </c>
      <c r="Y4853" s="8">
        <v>0</v>
      </c>
      <c r="Z4853" s="8">
        <v>3.0000000000000249E-2</v>
      </c>
      <c r="AA4853">
        <v>-2.9999999999999805E-2</v>
      </c>
      <c r="AF4853" t="s">
        <v>4804</v>
      </c>
      <c r="AG4853" t="s">
        <v>87</v>
      </c>
      <c r="AH4853" t="s">
        <v>88</v>
      </c>
      <c r="AI4853" t="s">
        <v>97</v>
      </c>
      <c r="AJ4853" s="7">
        <v>44196</v>
      </c>
      <c r="AK4853" t="s">
        <v>5413</v>
      </c>
      <c r="AL4853" t="s">
        <v>91</v>
      </c>
      <c r="AM4853" t="s">
        <v>4805</v>
      </c>
      <c r="AN4853" t="s">
        <v>5415</v>
      </c>
      <c r="AO4853" t="str">
        <f>TEXT(A4853,"yyyy-mm-dd")</f>
        <v>2019-04-30</v>
      </c>
    </row>
    <row r="4854" spans="1:41">
      <c r="A4854" s="6" t="s">
        <v>5412</v>
      </c>
      <c r="B4854">
        <v>2019</v>
      </c>
      <c r="C4854">
        <v>4</v>
      </c>
      <c r="E4854" t="s">
        <v>392</v>
      </c>
      <c r="F4854" t="s">
        <v>82</v>
      </c>
      <c r="G4854" t="s">
        <v>83</v>
      </c>
      <c r="H4854" t="s">
        <v>4803</v>
      </c>
      <c r="I4854">
        <v>2020</v>
      </c>
      <c r="K4854" s="6">
        <v>44196</v>
      </c>
      <c r="L4854">
        <v>20</v>
      </c>
      <c r="N4854" t="s">
        <v>185</v>
      </c>
      <c r="O4854" s="8">
        <v>3.38</v>
      </c>
      <c r="P4854" s="8">
        <v>3.5</v>
      </c>
      <c r="Q4854" s="8">
        <v>3.3</v>
      </c>
      <c r="R4854" s="8">
        <v>3.5</v>
      </c>
      <c r="S4854" s="8">
        <v>2.42</v>
      </c>
      <c r="T4854" s="8">
        <v>3.91</v>
      </c>
      <c r="U4854" s="8">
        <v>0.28999999999999998</v>
      </c>
      <c r="V4854" s="9">
        <v>33</v>
      </c>
      <c r="W4854" s="8">
        <v>0.20000000000000018</v>
      </c>
      <c r="X4854" s="8">
        <v>1.4900000000000002</v>
      </c>
      <c r="Y4854" s="8">
        <v>-0.12000000000000011</v>
      </c>
      <c r="Z4854" s="8">
        <v>6.999999999999984E-2</v>
      </c>
      <c r="AA4854">
        <v>-4.9999999999999822E-2</v>
      </c>
      <c r="AF4854" t="s">
        <v>4804</v>
      </c>
      <c r="AG4854" t="s">
        <v>87</v>
      </c>
      <c r="AH4854" t="s">
        <v>88</v>
      </c>
      <c r="AI4854" t="s">
        <v>97</v>
      </c>
      <c r="AJ4854" s="7">
        <v>44196</v>
      </c>
      <c r="AK4854" t="s">
        <v>5413</v>
      </c>
      <c r="AL4854" t="s">
        <v>393</v>
      </c>
      <c r="AM4854" t="s">
        <v>4805</v>
      </c>
      <c r="AN4854" t="s">
        <v>5418</v>
      </c>
      <c r="AO4854" t="str">
        <f>TEXT(A4854,"yyyy-mm-dd")</f>
        <v>2019-04-30</v>
      </c>
    </row>
    <row r="4855" spans="1:41">
      <c r="A4855" s="6" t="s">
        <v>5412</v>
      </c>
      <c r="B4855">
        <v>2019</v>
      </c>
      <c r="C4855">
        <v>4</v>
      </c>
      <c r="E4855" t="s">
        <v>81</v>
      </c>
      <c r="F4855" t="s">
        <v>82</v>
      </c>
      <c r="G4855" t="s">
        <v>83</v>
      </c>
      <c r="H4855" t="s">
        <v>4360</v>
      </c>
      <c r="I4855">
        <v>2019</v>
      </c>
      <c r="K4855" s="6">
        <v>43830</v>
      </c>
      <c r="L4855">
        <v>8</v>
      </c>
      <c r="N4855" t="s">
        <v>182</v>
      </c>
      <c r="O4855" s="8">
        <v>3.66</v>
      </c>
      <c r="P4855" s="8">
        <v>3.7</v>
      </c>
      <c r="Q4855" s="8">
        <v>3.45</v>
      </c>
      <c r="R4855" s="8">
        <v>3.88</v>
      </c>
      <c r="S4855" s="8">
        <v>2.7</v>
      </c>
      <c r="T4855" s="8">
        <v>4.1500000000000004</v>
      </c>
      <c r="U4855" s="8">
        <v>0.28999999999999998</v>
      </c>
      <c r="V4855" s="9">
        <v>39</v>
      </c>
      <c r="W4855" s="8">
        <v>0.42999999999999972</v>
      </c>
      <c r="X4855" s="8">
        <v>1.4500000000000002</v>
      </c>
      <c r="Y4855" s="8">
        <v>-4.0000000000000036E-2</v>
      </c>
      <c r="Z4855" s="8">
        <v>0.10000000000000009</v>
      </c>
      <c r="AA4855">
        <v>0.10999999999999943</v>
      </c>
      <c r="AF4855" t="s">
        <v>4361</v>
      </c>
      <c r="AG4855" t="s">
        <v>87</v>
      </c>
      <c r="AH4855" t="s">
        <v>88</v>
      </c>
      <c r="AI4855" t="s">
        <v>89</v>
      </c>
      <c r="AJ4855" s="7">
        <v>43830</v>
      </c>
      <c r="AK4855" t="s">
        <v>5413</v>
      </c>
      <c r="AL4855" t="s">
        <v>91</v>
      </c>
      <c r="AM4855" t="s">
        <v>4362</v>
      </c>
      <c r="AN4855" t="s">
        <v>5414</v>
      </c>
      <c r="AO4855" t="str">
        <f>TEXT(A4855,"yyyy-mm-dd")</f>
        <v>2019-04-30</v>
      </c>
    </row>
    <row r="4856" spans="1:41">
      <c r="A4856" s="6" t="s">
        <v>5412</v>
      </c>
      <c r="B4856">
        <v>2019</v>
      </c>
      <c r="C4856">
        <v>4</v>
      </c>
      <c r="E4856" t="s">
        <v>392</v>
      </c>
      <c r="F4856" t="s">
        <v>82</v>
      </c>
      <c r="G4856" t="s">
        <v>83</v>
      </c>
      <c r="H4856" t="s">
        <v>4360</v>
      </c>
      <c r="I4856">
        <v>2019</v>
      </c>
      <c r="K4856" s="6">
        <v>43830</v>
      </c>
      <c r="L4856">
        <v>8</v>
      </c>
      <c r="N4856" t="s">
        <v>182</v>
      </c>
      <c r="O4856" s="8">
        <v>3.54</v>
      </c>
      <c r="P4856" s="8">
        <v>3.56</v>
      </c>
      <c r="Q4856" s="8">
        <v>3.42</v>
      </c>
      <c r="R4856" s="8">
        <v>3.7</v>
      </c>
      <c r="S4856" s="8">
        <v>2.9</v>
      </c>
      <c r="T4856" s="8">
        <v>3.91</v>
      </c>
      <c r="U4856" s="8">
        <v>0.24</v>
      </c>
      <c r="V4856" s="9">
        <v>35</v>
      </c>
      <c r="W4856" s="8">
        <v>0.28000000000000025</v>
      </c>
      <c r="X4856" s="8">
        <v>1.0100000000000002</v>
      </c>
      <c r="Y4856" s="8">
        <v>-2.0000000000000018E-2</v>
      </c>
      <c r="Z4856" s="8">
        <v>0.10999999999999988</v>
      </c>
      <c r="AA4856">
        <v>2.0000000000000018E-2</v>
      </c>
      <c r="AF4856" t="s">
        <v>4361</v>
      </c>
      <c r="AG4856" t="s">
        <v>87</v>
      </c>
      <c r="AH4856" t="s">
        <v>88</v>
      </c>
      <c r="AI4856" t="s">
        <v>89</v>
      </c>
      <c r="AJ4856" s="7">
        <v>43830</v>
      </c>
      <c r="AK4856" t="s">
        <v>5413</v>
      </c>
      <c r="AL4856" t="s">
        <v>393</v>
      </c>
      <c r="AM4856" t="s">
        <v>4362</v>
      </c>
      <c r="AN4856" t="s">
        <v>5417</v>
      </c>
      <c r="AO4856" t="str">
        <f>TEXT(A4856,"yyyy-mm-dd")</f>
        <v>2019-04-30</v>
      </c>
    </row>
    <row r="4857" spans="1:41">
      <c r="A4857" s="6" t="s">
        <v>5412</v>
      </c>
      <c r="B4857">
        <v>2019</v>
      </c>
      <c r="C4857">
        <v>4</v>
      </c>
      <c r="E4857" t="s">
        <v>81</v>
      </c>
      <c r="F4857" t="s">
        <v>82</v>
      </c>
      <c r="G4857" t="s">
        <v>774</v>
      </c>
      <c r="H4857" t="s">
        <v>775</v>
      </c>
      <c r="K4857" s="6"/>
      <c r="O4857" s="8">
        <v>3.58</v>
      </c>
      <c r="P4857" s="8">
        <v>3.55</v>
      </c>
      <c r="Q4857" s="8">
        <v>3.5</v>
      </c>
      <c r="R4857" s="8">
        <v>3.68</v>
      </c>
      <c r="S4857" s="8">
        <v>3</v>
      </c>
      <c r="T4857" s="8">
        <v>4.5</v>
      </c>
      <c r="U4857" s="8">
        <v>0.28999999999999998</v>
      </c>
      <c r="V4857" s="9">
        <v>35</v>
      </c>
      <c r="W4857" s="8">
        <v>0.18000000000000016</v>
      </c>
      <c r="X4857" s="8">
        <v>1.5</v>
      </c>
      <c r="Y4857" s="8">
        <v>3.0000000000000249E-2</v>
      </c>
      <c r="Z4857" s="8">
        <v>0</v>
      </c>
      <c r="AA4857">
        <v>-2.0000000000000018E-2</v>
      </c>
      <c r="AF4857" t="s">
        <v>776</v>
      </c>
      <c r="AG4857" t="s">
        <v>777</v>
      </c>
      <c r="AH4857" t="s">
        <v>778</v>
      </c>
      <c r="AI4857" t="s">
        <v>779</v>
      </c>
      <c r="AJ4857" s="7"/>
      <c r="AK4857" t="s">
        <v>5413</v>
      </c>
      <c r="AL4857" t="s">
        <v>91</v>
      </c>
      <c r="AM4857" t="s">
        <v>775</v>
      </c>
      <c r="AN4857" t="s">
        <v>5440</v>
      </c>
      <c r="AO4857" t="str">
        <f>TEXT(A4857,"yyyy-mm-dd")</f>
        <v>2019-04-30</v>
      </c>
    </row>
    <row r="4858" spans="1:41">
      <c r="A4858" s="6" t="s">
        <v>5412</v>
      </c>
      <c r="B4858">
        <v>2019</v>
      </c>
      <c r="C4858">
        <v>4</v>
      </c>
      <c r="E4858" t="s">
        <v>81</v>
      </c>
      <c r="F4858" t="s">
        <v>82</v>
      </c>
      <c r="G4858" t="s">
        <v>774</v>
      </c>
      <c r="H4858" t="s">
        <v>1536</v>
      </c>
      <c r="K4858" s="6"/>
      <c r="O4858" s="8">
        <v>3.46</v>
      </c>
      <c r="P4858" s="8">
        <v>3.5</v>
      </c>
      <c r="Q4858" s="8">
        <v>3.38</v>
      </c>
      <c r="R4858" s="8">
        <v>3.5</v>
      </c>
      <c r="S4858" s="8">
        <v>3</v>
      </c>
      <c r="T4858" s="8">
        <v>4</v>
      </c>
      <c r="U4858" s="8">
        <v>0.21</v>
      </c>
      <c r="V4858" s="9">
        <v>32</v>
      </c>
      <c r="W4858" s="8">
        <v>0.12000000000000011</v>
      </c>
      <c r="X4858" s="8">
        <v>1</v>
      </c>
      <c r="Y4858" s="8">
        <v>-4.0000000000000036E-2</v>
      </c>
      <c r="Z4858" s="8">
        <v>0</v>
      </c>
      <c r="AA4858">
        <v>-0.12999999999999989</v>
      </c>
      <c r="AF4858" t="s">
        <v>1537</v>
      </c>
      <c r="AG4858" t="s">
        <v>777</v>
      </c>
      <c r="AH4858" t="s">
        <v>778</v>
      </c>
      <c r="AI4858" t="s">
        <v>1538</v>
      </c>
      <c r="AJ4858" s="7"/>
      <c r="AK4858" t="s">
        <v>5413</v>
      </c>
      <c r="AL4858" t="s">
        <v>91</v>
      </c>
      <c r="AM4858" t="s">
        <v>1536</v>
      </c>
      <c r="AN4858" t="s">
        <v>5441</v>
      </c>
      <c r="AO4858" t="str">
        <f>TEXT(A4858,"yyyy-mm-dd")</f>
        <v>2019-04-30</v>
      </c>
    </row>
    <row r="4859" spans="1:41">
      <c r="A4859" s="6" t="s">
        <v>5412</v>
      </c>
      <c r="B4859">
        <v>2019</v>
      </c>
      <c r="C4859">
        <v>4</v>
      </c>
      <c r="E4859" t="s">
        <v>392</v>
      </c>
      <c r="F4859" t="s">
        <v>82</v>
      </c>
      <c r="G4859" t="s">
        <v>774</v>
      </c>
      <c r="H4859" t="s">
        <v>775</v>
      </c>
      <c r="K4859" s="6"/>
      <c r="O4859" s="8">
        <v>3.42</v>
      </c>
      <c r="P4859" s="8">
        <v>3.5</v>
      </c>
      <c r="Q4859" s="8">
        <v>3.3</v>
      </c>
      <c r="R4859" s="8">
        <v>3.5</v>
      </c>
      <c r="S4859" s="8">
        <v>3</v>
      </c>
      <c r="T4859" s="8">
        <v>4</v>
      </c>
      <c r="U4859" s="8">
        <v>0.19</v>
      </c>
      <c r="V4859" s="9">
        <v>29</v>
      </c>
      <c r="W4859" s="8">
        <v>0.20000000000000018</v>
      </c>
      <c r="X4859" s="8">
        <v>1</v>
      </c>
      <c r="Y4859" s="8">
        <v>-8.0000000000000071E-2</v>
      </c>
      <c r="Z4859" s="8">
        <v>0</v>
      </c>
      <c r="AA4859">
        <v>5.0000000000000266E-2</v>
      </c>
      <c r="AF4859" t="s">
        <v>776</v>
      </c>
      <c r="AG4859" t="s">
        <v>777</v>
      </c>
      <c r="AH4859" t="s">
        <v>778</v>
      </c>
      <c r="AI4859" t="s">
        <v>779</v>
      </c>
      <c r="AJ4859" s="7"/>
      <c r="AK4859" t="s">
        <v>5413</v>
      </c>
      <c r="AL4859" t="s">
        <v>393</v>
      </c>
      <c r="AM4859" t="s">
        <v>775</v>
      </c>
      <c r="AN4859" t="s">
        <v>5442</v>
      </c>
      <c r="AO4859" t="str">
        <f>TEXT(A4859,"yyyy-mm-dd")</f>
        <v>2019-04-30</v>
      </c>
    </row>
    <row r="4860" spans="1:41">
      <c r="A4860" s="6" t="s">
        <v>5412</v>
      </c>
      <c r="B4860">
        <v>2019</v>
      </c>
      <c r="C4860">
        <v>4</v>
      </c>
      <c r="E4860" t="s">
        <v>392</v>
      </c>
      <c r="F4860" t="s">
        <v>82</v>
      </c>
      <c r="G4860" t="s">
        <v>774</v>
      </c>
      <c r="H4860" t="s">
        <v>1536</v>
      </c>
      <c r="K4860" s="6"/>
      <c r="O4860" s="8">
        <v>3.37</v>
      </c>
      <c r="P4860" s="8">
        <v>3.4</v>
      </c>
      <c r="Q4860" s="8">
        <v>3.3</v>
      </c>
      <c r="R4860" s="8">
        <v>3.5</v>
      </c>
      <c r="S4860" s="8">
        <v>3</v>
      </c>
      <c r="T4860" s="8">
        <v>3.7</v>
      </c>
      <c r="U4860" s="8">
        <v>0.18</v>
      </c>
      <c r="V4860" s="9">
        <v>28</v>
      </c>
      <c r="W4860" s="8">
        <v>0.20000000000000018</v>
      </c>
      <c r="X4860" s="8">
        <v>0.70000000000000018</v>
      </c>
      <c r="Y4860" s="8">
        <v>-2.9999999999999805E-2</v>
      </c>
      <c r="Z4860" s="8">
        <v>0</v>
      </c>
      <c r="AA4860">
        <v>0</v>
      </c>
      <c r="AF4860" t="s">
        <v>1537</v>
      </c>
      <c r="AG4860" t="s">
        <v>777</v>
      </c>
      <c r="AH4860" t="s">
        <v>778</v>
      </c>
      <c r="AI4860" t="s">
        <v>1538</v>
      </c>
      <c r="AJ4860" s="7"/>
      <c r="AK4860" t="s">
        <v>5413</v>
      </c>
      <c r="AL4860" t="s">
        <v>393</v>
      </c>
      <c r="AM4860" t="s">
        <v>1536</v>
      </c>
      <c r="AN4860" t="s">
        <v>5443</v>
      </c>
      <c r="AO4860" t="str">
        <f>TEXT(A4860,"yyyy-mm-dd")</f>
        <v>2019-04-30</v>
      </c>
    </row>
    <row r="4861" spans="1:41">
      <c r="A4861" s="6" t="s">
        <v>5412</v>
      </c>
      <c r="B4861">
        <v>2019</v>
      </c>
      <c r="C4861">
        <v>4</v>
      </c>
      <c r="E4861" t="s">
        <v>112</v>
      </c>
      <c r="F4861" t="s">
        <v>113</v>
      </c>
      <c r="G4861" t="s">
        <v>83</v>
      </c>
      <c r="H4861" t="s">
        <v>5257</v>
      </c>
      <c r="I4861">
        <v>2021</v>
      </c>
      <c r="K4861" s="6">
        <v>44561</v>
      </c>
      <c r="L4861">
        <v>32</v>
      </c>
      <c r="N4861" t="s">
        <v>823</v>
      </c>
      <c r="O4861" s="8">
        <v>6.92</v>
      </c>
      <c r="P4861" s="8">
        <v>7</v>
      </c>
      <c r="Q4861" s="8">
        <v>6.42</v>
      </c>
      <c r="R4861" s="8">
        <v>7.43</v>
      </c>
      <c r="S4861" s="8">
        <v>5.72</v>
      </c>
      <c r="T4861" s="8">
        <v>8.18</v>
      </c>
      <c r="U4861" s="8">
        <v>0.66</v>
      </c>
      <c r="V4861" s="9">
        <v>23</v>
      </c>
      <c r="W4861" s="8">
        <v>1.0099999999999998</v>
      </c>
      <c r="X4861" s="8">
        <v>2.46</v>
      </c>
      <c r="Y4861" s="8">
        <v>-8.0000000000000071E-2</v>
      </c>
      <c r="Z4861" s="8">
        <v>0</v>
      </c>
      <c r="AA4861">
        <v>8.9999999999999858E-2</v>
      </c>
      <c r="AF4861" t="s">
        <v>5295</v>
      </c>
      <c r="AG4861" t="s">
        <v>115</v>
      </c>
      <c r="AH4861" t="s">
        <v>116</v>
      </c>
      <c r="AI4861" t="s">
        <v>359</v>
      </c>
      <c r="AJ4861" s="7">
        <v>44561</v>
      </c>
      <c r="AK4861" t="s">
        <v>5413</v>
      </c>
      <c r="AL4861" t="s">
        <v>118</v>
      </c>
      <c r="AM4861" t="s">
        <v>5259</v>
      </c>
      <c r="AN4861" t="s">
        <v>5447</v>
      </c>
      <c r="AO4861" t="str">
        <f>TEXT(A4861,"yyyy-mm-dd")</f>
        <v>2019-04-30</v>
      </c>
    </row>
    <row r="4862" spans="1:41">
      <c r="A4862" s="6" t="s">
        <v>5412</v>
      </c>
      <c r="B4862">
        <v>2019</v>
      </c>
      <c r="C4862">
        <v>4</v>
      </c>
      <c r="E4862" t="s">
        <v>2881</v>
      </c>
      <c r="F4862" t="s">
        <v>113</v>
      </c>
      <c r="G4862" t="s">
        <v>83</v>
      </c>
      <c r="H4862" t="s">
        <v>5257</v>
      </c>
      <c r="I4862">
        <v>2021</v>
      </c>
      <c r="K4862" s="6">
        <v>44561</v>
      </c>
      <c r="L4862">
        <v>32</v>
      </c>
      <c r="N4862" t="s">
        <v>823</v>
      </c>
      <c r="O4862" s="8">
        <v>7.75</v>
      </c>
      <c r="P4862" s="8">
        <v>7.78</v>
      </c>
      <c r="Q4862" s="8">
        <v>7.23</v>
      </c>
      <c r="R4862" s="8">
        <v>8.25</v>
      </c>
      <c r="S4862" s="8">
        <v>5.85</v>
      </c>
      <c r="T4862" s="8">
        <v>9.48</v>
      </c>
      <c r="U4862" s="8">
        <v>0.8</v>
      </c>
      <c r="V4862" s="9">
        <v>18</v>
      </c>
      <c r="W4862" s="8">
        <v>1.0199999999999996</v>
      </c>
      <c r="X4862" s="8">
        <v>3.6300000000000008</v>
      </c>
      <c r="Y4862" s="8">
        <v>-3.0000000000000249E-2</v>
      </c>
      <c r="Z4862" s="8">
        <v>-0.3199999999999994</v>
      </c>
      <c r="AA4862">
        <v>0.24000000000000021</v>
      </c>
      <c r="AF4862" t="s">
        <v>5300</v>
      </c>
      <c r="AG4862" t="s">
        <v>2883</v>
      </c>
      <c r="AH4862" t="s">
        <v>2884</v>
      </c>
      <c r="AI4862" t="s">
        <v>359</v>
      </c>
      <c r="AJ4862" s="7">
        <v>44561</v>
      </c>
      <c r="AK4862" t="s">
        <v>5413</v>
      </c>
      <c r="AL4862" t="s">
        <v>2885</v>
      </c>
      <c r="AM4862" t="s">
        <v>5259</v>
      </c>
      <c r="AN4862" t="s">
        <v>5450</v>
      </c>
      <c r="AO4862" t="str">
        <f>TEXT(A4862,"yyyy-mm-dd")</f>
        <v>2019-04-30</v>
      </c>
    </row>
    <row r="4863" spans="1:41">
      <c r="A4863" s="6" t="s">
        <v>5412</v>
      </c>
      <c r="B4863">
        <v>2019</v>
      </c>
      <c r="C4863">
        <v>4</v>
      </c>
      <c r="E4863" t="s">
        <v>112</v>
      </c>
      <c r="F4863" t="s">
        <v>113</v>
      </c>
      <c r="G4863" t="s">
        <v>83</v>
      </c>
      <c r="H4863" t="s">
        <v>4803</v>
      </c>
      <c r="I4863">
        <v>2020</v>
      </c>
      <c r="K4863" s="6">
        <v>44196</v>
      </c>
      <c r="L4863">
        <v>20</v>
      </c>
      <c r="N4863" t="s">
        <v>185</v>
      </c>
      <c r="O4863" s="8">
        <v>7.22</v>
      </c>
      <c r="P4863" s="8">
        <v>7.05</v>
      </c>
      <c r="Q4863" s="8">
        <v>6.85</v>
      </c>
      <c r="R4863" s="8">
        <v>7.6</v>
      </c>
      <c r="S4863" s="8">
        <v>6.2</v>
      </c>
      <c r="T4863" s="8">
        <v>8.7100000000000009</v>
      </c>
      <c r="U4863" s="8">
        <v>0.56000000000000005</v>
      </c>
      <c r="V4863" s="9">
        <v>29</v>
      </c>
      <c r="W4863" s="8">
        <v>0.75</v>
      </c>
      <c r="X4863" s="8">
        <v>2.5100000000000007</v>
      </c>
      <c r="Y4863" s="8">
        <v>0.16999999999999993</v>
      </c>
      <c r="Z4863" s="8">
        <v>-0.45000000000000018</v>
      </c>
      <c r="AA4863">
        <v>5.9999999999999609E-2</v>
      </c>
      <c r="AF4863" t="s">
        <v>4844</v>
      </c>
      <c r="AG4863" t="s">
        <v>115</v>
      </c>
      <c r="AH4863" t="s">
        <v>116</v>
      </c>
      <c r="AI4863" t="s">
        <v>230</v>
      </c>
      <c r="AJ4863" s="7">
        <v>44196</v>
      </c>
      <c r="AK4863" t="s">
        <v>5413</v>
      </c>
      <c r="AL4863" t="s">
        <v>118</v>
      </c>
      <c r="AM4863" t="s">
        <v>4805</v>
      </c>
      <c r="AN4863" t="s">
        <v>5446</v>
      </c>
      <c r="AO4863" t="str">
        <f>TEXT(A4863,"yyyy-mm-dd")</f>
        <v>2019-04-30</v>
      </c>
    </row>
    <row r="4864" spans="1:41">
      <c r="A4864" s="6" t="s">
        <v>5412</v>
      </c>
      <c r="B4864">
        <v>2019</v>
      </c>
      <c r="C4864">
        <v>4</v>
      </c>
      <c r="E4864" t="s">
        <v>2881</v>
      </c>
      <c r="F4864" t="s">
        <v>113</v>
      </c>
      <c r="G4864" t="s">
        <v>83</v>
      </c>
      <c r="H4864" t="s">
        <v>4803</v>
      </c>
      <c r="I4864">
        <v>2020</v>
      </c>
      <c r="K4864" s="6">
        <v>44196</v>
      </c>
      <c r="L4864">
        <v>20</v>
      </c>
      <c r="N4864" t="s">
        <v>185</v>
      </c>
      <c r="O4864" s="8">
        <v>7.9</v>
      </c>
      <c r="P4864" s="8">
        <v>7.9</v>
      </c>
      <c r="Q4864" s="8">
        <v>7.48</v>
      </c>
      <c r="R4864" s="8">
        <v>8.24</v>
      </c>
      <c r="S4864" s="8">
        <v>6.8</v>
      </c>
      <c r="T4864" s="8">
        <v>10.28</v>
      </c>
      <c r="U4864" s="8">
        <v>0.71</v>
      </c>
      <c r="V4864" s="9">
        <v>24</v>
      </c>
      <c r="W4864" s="8">
        <v>0.75999999999999979</v>
      </c>
      <c r="X4864" s="8">
        <v>3.4799999999999995</v>
      </c>
      <c r="Y4864" s="8">
        <v>0</v>
      </c>
      <c r="Z4864" s="8">
        <v>-0.25</v>
      </c>
      <c r="AA4864">
        <v>-0.21999999999999975</v>
      </c>
      <c r="AF4864" t="s">
        <v>4849</v>
      </c>
      <c r="AG4864" t="s">
        <v>2883</v>
      </c>
      <c r="AH4864" t="s">
        <v>2884</v>
      </c>
      <c r="AI4864" t="s">
        <v>230</v>
      </c>
      <c r="AJ4864" s="7">
        <v>44196</v>
      </c>
      <c r="AK4864" t="s">
        <v>5413</v>
      </c>
      <c r="AL4864" t="s">
        <v>2885</v>
      </c>
      <c r="AM4864" t="s">
        <v>4805</v>
      </c>
      <c r="AN4864" t="s">
        <v>5449</v>
      </c>
      <c r="AO4864" t="str">
        <f>TEXT(A4864,"yyyy-mm-dd")</f>
        <v>2019-04-30</v>
      </c>
    </row>
    <row r="4865" spans="1:41">
      <c r="A4865" s="6" t="s">
        <v>5412</v>
      </c>
      <c r="B4865">
        <v>2019</v>
      </c>
      <c r="C4865">
        <v>4</v>
      </c>
      <c r="E4865" t="s">
        <v>112</v>
      </c>
      <c r="F4865" t="s">
        <v>113</v>
      </c>
      <c r="G4865" t="s">
        <v>83</v>
      </c>
      <c r="H4865" t="s">
        <v>4360</v>
      </c>
      <c r="I4865">
        <v>2019</v>
      </c>
      <c r="K4865" s="6">
        <v>43830</v>
      </c>
      <c r="L4865">
        <v>8</v>
      </c>
      <c r="N4865" t="s">
        <v>182</v>
      </c>
      <c r="O4865" s="8">
        <v>7.89</v>
      </c>
      <c r="P4865" s="8">
        <v>7.93</v>
      </c>
      <c r="Q4865" s="8">
        <v>7.7</v>
      </c>
      <c r="R4865" s="8">
        <v>8.11</v>
      </c>
      <c r="S4865" s="8">
        <v>7.25</v>
      </c>
      <c r="T4865" s="8">
        <v>8.35</v>
      </c>
      <c r="U4865" s="8">
        <v>0.28999999999999998</v>
      </c>
      <c r="V4865" s="9">
        <v>29</v>
      </c>
      <c r="W4865" s="8">
        <v>0.40999999999999925</v>
      </c>
      <c r="X4865" s="8">
        <v>1.0999999999999996</v>
      </c>
      <c r="Y4865" s="8">
        <v>-4.0000000000000036E-2</v>
      </c>
      <c r="Z4865" s="8">
        <v>-0.16999999999999993</v>
      </c>
      <c r="AA4865">
        <v>-7.0000000000000284E-2</v>
      </c>
      <c r="AF4865" t="s">
        <v>4401</v>
      </c>
      <c r="AG4865" t="s">
        <v>115</v>
      </c>
      <c r="AH4865" t="s">
        <v>116</v>
      </c>
      <c r="AI4865" t="s">
        <v>117</v>
      </c>
      <c r="AJ4865" s="7">
        <v>43830</v>
      </c>
      <c r="AK4865" t="s">
        <v>5413</v>
      </c>
      <c r="AL4865" t="s">
        <v>118</v>
      </c>
      <c r="AM4865" t="s">
        <v>4362</v>
      </c>
      <c r="AN4865" t="s">
        <v>5445</v>
      </c>
      <c r="AO4865" t="str">
        <f>TEXT(A4865,"yyyy-mm-dd")</f>
        <v>2019-04-30</v>
      </c>
    </row>
    <row r="4866" spans="1:41">
      <c r="A4866" s="6" t="s">
        <v>5412</v>
      </c>
      <c r="B4866">
        <v>2019</v>
      </c>
      <c r="C4866">
        <v>4</v>
      </c>
      <c r="E4866" t="s">
        <v>2881</v>
      </c>
      <c r="F4866" t="s">
        <v>113</v>
      </c>
      <c r="G4866" t="s">
        <v>83</v>
      </c>
      <c r="H4866" t="s">
        <v>4360</v>
      </c>
      <c r="I4866">
        <v>2019</v>
      </c>
      <c r="K4866" s="6">
        <v>43830</v>
      </c>
      <c r="L4866">
        <v>8</v>
      </c>
      <c r="N4866" t="s">
        <v>182</v>
      </c>
      <c r="O4866" s="8">
        <v>8.1999999999999993</v>
      </c>
      <c r="P4866" s="8">
        <v>8.18</v>
      </c>
      <c r="Q4866" s="8">
        <v>7.85</v>
      </c>
      <c r="R4866" s="8">
        <v>8.52</v>
      </c>
      <c r="S4866" s="8">
        <v>7.25</v>
      </c>
      <c r="T4866" s="8">
        <v>9.48</v>
      </c>
      <c r="U4866" s="8">
        <v>0.47</v>
      </c>
      <c r="V4866" s="9">
        <v>24</v>
      </c>
      <c r="W4866" s="8">
        <v>0.66999999999999993</v>
      </c>
      <c r="X4866" s="8">
        <v>2.2300000000000004</v>
      </c>
      <c r="Y4866" s="8">
        <v>1.9999999999999574E-2</v>
      </c>
      <c r="Z4866" s="8">
        <v>-0.20000000000000107</v>
      </c>
      <c r="AA4866">
        <v>1.9999999999999574E-2</v>
      </c>
      <c r="AF4866" t="s">
        <v>4406</v>
      </c>
      <c r="AG4866" t="s">
        <v>2883</v>
      </c>
      <c r="AH4866" t="s">
        <v>2884</v>
      </c>
      <c r="AI4866" t="s">
        <v>117</v>
      </c>
      <c r="AJ4866" s="7">
        <v>43830</v>
      </c>
      <c r="AK4866" t="s">
        <v>5413</v>
      </c>
      <c r="AL4866" t="s">
        <v>2885</v>
      </c>
      <c r="AM4866" t="s">
        <v>4362</v>
      </c>
      <c r="AN4866" t="s">
        <v>5448</v>
      </c>
      <c r="AO4866" t="str">
        <f>TEXT(A4866,"yyyy-mm-dd")</f>
        <v>2019-04-30</v>
      </c>
    </row>
    <row r="4867" spans="1:41">
      <c r="A4867" s="6" t="s">
        <v>5451</v>
      </c>
      <c r="B4867">
        <v>2019</v>
      </c>
      <c r="C4867">
        <v>5</v>
      </c>
      <c r="E4867" t="s">
        <v>1907</v>
      </c>
      <c r="F4867" t="s">
        <v>1908</v>
      </c>
      <c r="G4867" t="s">
        <v>102</v>
      </c>
      <c r="H4867" t="s">
        <v>5436</v>
      </c>
      <c r="I4867">
        <v>2021</v>
      </c>
      <c r="J4867">
        <v>2</v>
      </c>
      <c r="K4867" s="6">
        <v>44377</v>
      </c>
      <c r="L4867">
        <v>25</v>
      </c>
      <c r="M4867">
        <v>8</v>
      </c>
      <c r="N4867" t="s">
        <v>357</v>
      </c>
      <c r="O4867" s="8">
        <v>7.11</v>
      </c>
      <c r="P4867" s="8">
        <v>7.25</v>
      </c>
      <c r="Q4867" s="8">
        <v>6.88</v>
      </c>
      <c r="R4867" s="8">
        <v>7.5</v>
      </c>
      <c r="S4867" s="8">
        <v>6.25</v>
      </c>
      <c r="T4867" s="8">
        <v>8</v>
      </c>
      <c r="U4867" s="8">
        <v>0.48</v>
      </c>
      <c r="V4867" s="9">
        <v>24</v>
      </c>
      <c r="W4867" s="8">
        <v>0.62000000000000011</v>
      </c>
      <c r="X4867" s="8">
        <v>1.75</v>
      </c>
      <c r="Y4867" s="8">
        <v>-0.13999999999999968</v>
      </c>
      <c r="Z4867" s="8">
        <v>0.25</v>
      </c>
      <c r="AA4867">
        <v>-0.37999999999999989</v>
      </c>
      <c r="AF4867" t="s">
        <v>5437</v>
      </c>
      <c r="AG4867" t="s">
        <v>1910</v>
      </c>
      <c r="AH4867" t="s">
        <v>1911</v>
      </c>
      <c r="AI4867" t="s">
        <v>1971</v>
      </c>
      <c r="AJ4867" s="7">
        <v>44377</v>
      </c>
      <c r="AK4867" t="s">
        <v>5452</v>
      </c>
      <c r="AL4867" t="s">
        <v>1908</v>
      </c>
      <c r="AM4867" t="s">
        <v>5438</v>
      </c>
      <c r="AN4867" t="s">
        <v>5474</v>
      </c>
      <c r="AO4867" t="str">
        <f>TEXT(A4867,"yyyy-mm-dd")</f>
        <v>2019-05-31</v>
      </c>
    </row>
    <row r="4868" spans="1:41">
      <c r="A4868" s="6" t="s">
        <v>5451</v>
      </c>
      <c r="B4868">
        <v>2019</v>
      </c>
      <c r="C4868">
        <v>5</v>
      </c>
      <c r="E4868" t="s">
        <v>1907</v>
      </c>
      <c r="F4868" t="s">
        <v>1908</v>
      </c>
      <c r="G4868" t="s">
        <v>102</v>
      </c>
      <c r="H4868" t="s">
        <v>5397</v>
      </c>
      <c r="I4868">
        <v>2021</v>
      </c>
      <c r="J4868">
        <v>1</v>
      </c>
      <c r="K4868" s="6">
        <v>44286</v>
      </c>
      <c r="L4868">
        <v>22</v>
      </c>
      <c r="M4868">
        <v>7</v>
      </c>
      <c r="N4868" t="s">
        <v>167</v>
      </c>
      <c r="O4868" s="8">
        <v>7.19</v>
      </c>
      <c r="P4868" s="8">
        <v>7.25</v>
      </c>
      <c r="Q4868" s="8">
        <v>6.94</v>
      </c>
      <c r="R4868" s="8">
        <v>7.5</v>
      </c>
      <c r="S4868" s="8">
        <v>6.25</v>
      </c>
      <c r="T4868" s="8">
        <v>8.25</v>
      </c>
      <c r="U4868" s="8">
        <v>0.48</v>
      </c>
      <c r="V4868" s="9">
        <v>24</v>
      </c>
      <c r="W4868" s="8">
        <v>0.55999999999999961</v>
      </c>
      <c r="X4868" s="8">
        <v>2</v>
      </c>
      <c r="Y4868" s="8">
        <v>-5.9999999999999609E-2</v>
      </c>
      <c r="Z4868" s="8">
        <v>0.25</v>
      </c>
      <c r="AA4868">
        <v>-0.19000000000000039</v>
      </c>
      <c r="AF4868" t="s">
        <v>5398</v>
      </c>
      <c r="AG4868" t="s">
        <v>1910</v>
      </c>
      <c r="AH4868" t="s">
        <v>1911</v>
      </c>
      <c r="AI4868" t="s">
        <v>1944</v>
      </c>
      <c r="AJ4868" s="7">
        <v>44286</v>
      </c>
      <c r="AK4868" t="s">
        <v>5452</v>
      </c>
      <c r="AL4868" t="s">
        <v>1908</v>
      </c>
      <c r="AM4868" t="s">
        <v>5399</v>
      </c>
      <c r="AN4868" t="s">
        <v>5473</v>
      </c>
      <c r="AO4868" t="str">
        <f>TEXT(A4868,"yyyy-mm-dd")</f>
        <v>2019-05-31</v>
      </c>
    </row>
    <row r="4869" spans="1:41">
      <c r="A4869" s="6" t="s">
        <v>5451</v>
      </c>
      <c r="B4869">
        <v>2019</v>
      </c>
      <c r="C4869">
        <v>5</v>
      </c>
      <c r="E4869" t="s">
        <v>1907</v>
      </c>
      <c r="F4869" t="s">
        <v>1908</v>
      </c>
      <c r="G4869" t="s">
        <v>102</v>
      </c>
      <c r="H4869" t="s">
        <v>5204</v>
      </c>
      <c r="I4869">
        <v>2020</v>
      </c>
      <c r="J4869">
        <v>4</v>
      </c>
      <c r="K4869" s="6">
        <v>44196</v>
      </c>
      <c r="L4869">
        <v>19</v>
      </c>
      <c r="M4869">
        <v>6</v>
      </c>
      <c r="N4869" t="s">
        <v>195</v>
      </c>
      <c r="O4869" s="8">
        <v>7.32</v>
      </c>
      <c r="P4869" s="8">
        <v>7.49</v>
      </c>
      <c r="Q4869" s="8">
        <v>7</v>
      </c>
      <c r="R4869" s="8">
        <v>7.75</v>
      </c>
      <c r="S4869" s="8">
        <v>6.25</v>
      </c>
      <c r="T4869" s="8">
        <v>8.25</v>
      </c>
      <c r="U4869" s="8">
        <v>0.49</v>
      </c>
      <c r="V4869" s="9">
        <v>29</v>
      </c>
      <c r="W4869" s="8">
        <v>0.75</v>
      </c>
      <c r="X4869" s="8">
        <v>2</v>
      </c>
      <c r="Y4869" s="8">
        <v>-0.16999999999999993</v>
      </c>
      <c r="Z4869" s="8">
        <v>0.24000000000000021</v>
      </c>
      <c r="AA4869">
        <v>0.25</v>
      </c>
      <c r="AF4869" t="s">
        <v>5205</v>
      </c>
      <c r="AG4869" t="s">
        <v>1910</v>
      </c>
      <c r="AH4869" t="s">
        <v>1911</v>
      </c>
      <c r="AI4869" t="s">
        <v>1939</v>
      </c>
      <c r="AJ4869" s="7">
        <v>44196</v>
      </c>
      <c r="AK4869" t="s">
        <v>5452</v>
      </c>
      <c r="AL4869" t="s">
        <v>1908</v>
      </c>
      <c r="AM4869" t="s">
        <v>5206</v>
      </c>
      <c r="AN4869" t="s">
        <v>5472</v>
      </c>
      <c r="AO4869" t="str">
        <f>TEXT(A4869,"yyyy-mm-dd")</f>
        <v>2019-05-31</v>
      </c>
    </row>
    <row r="4870" spans="1:41">
      <c r="A4870" s="6" t="s">
        <v>5451</v>
      </c>
      <c r="B4870">
        <v>2019</v>
      </c>
      <c r="C4870">
        <v>5</v>
      </c>
      <c r="E4870" t="s">
        <v>1907</v>
      </c>
      <c r="F4870" t="s">
        <v>1908</v>
      </c>
      <c r="G4870" t="s">
        <v>102</v>
      </c>
      <c r="H4870" t="s">
        <v>5063</v>
      </c>
      <c r="I4870">
        <v>2020</v>
      </c>
      <c r="J4870">
        <v>3</v>
      </c>
      <c r="K4870" s="6">
        <v>44104</v>
      </c>
      <c r="L4870">
        <v>16</v>
      </c>
      <c r="M4870">
        <v>5</v>
      </c>
      <c r="N4870" t="s">
        <v>222</v>
      </c>
      <c r="O4870" s="8">
        <v>7.43</v>
      </c>
      <c r="P4870" s="8">
        <v>7.5</v>
      </c>
      <c r="Q4870" s="8">
        <v>7.25</v>
      </c>
      <c r="R4870" s="8">
        <v>7.75</v>
      </c>
      <c r="S4870" s="8">
        <v>6.5</v>
      </c>
      <c r="T4870" s="8">
        <v>8.25</v>
      </c>
      <c r="U4870" s="8">
        <v>0.43</v>
      </c>
      <c r="V4870" s="9">
        <v>29</v>
      </c>
      <c r="W4870" s="8">
        <v>0.5</v>
      </c>
      <c r="X4870" s="8">
        <v>1.75</v>
      </c>
      <c r="Y4870" s="8">
        <v>-7.0000000000000284E-2</v>
      </c>
      <c r="Z4870" s="8">
        <v>0</v>
      </c>
      <c r="AA4870">
        <v>-0.19000000000000039</v>
      </c>
      <c r="AF4870" t="s">
        <v>5064</v>
      </c>
      <c r="AG4870" t="s">
        <v>1910</v>
      </c>
      <c r="AH4870" t="s">
        <v>1911</v>
      </c>
      <c r="AI4870" t="s">
        <v>1934</v>
      </c>
      <c r="AJ4870" s="7">
        <v>44104</v>
      </c>
      <c r="AK4870" t="s">
        <v>5452</v>
      </c>
      <c r="AL4870" t="s">
        <v>1908</v>
      </c>
      <c r="AM4870" t="s">
        <v>5066</v>
      </c>
      <c r="AN4870" t="s">
        <v>5471</v>
      </c>
      <c r="AO4870" t="str">
        <f>TEXT(A4870,"yyyy-mm-dd")</f>
        <v>2019-05-31</v>
      </c>
    </row>
    <row r="4871" spans="1:41">
      <c r="A4871" s="6" t="s">
        <v>5451</v>
      </c>
      <c r="B4871">
        <v>2019</v>
      </c>
      <c r="C4871">
        <v>5</v>
      </c>
      <c r="E4871" t="s">
        <v>1907</v>
      </c>
      <c r="F4871" t="s">
        <v>1908</v>
      </c>
      <c r="G4871" t="s">
        <v>102</v>
      </c>
      <c r="H4871" t="s">
        <v>4988</v>
      </c>
      <c r="I4871">
        <v>2020</v>
      </c>
      <c r="J4871">
        <v>2</v>
      </c>
      <c r="K4871" s="6">
        <v>44012</v>
      </c>
      <c r="L4871">
        <v>13</v>
      </c>
      <c r="M4871">
        <v>4</v>
      </c>
      <c r="N4871" t="s">
        <v>252</v>
      </c>
      <c r="O4871" s="8">
        <v>7.62</v>
      </c>
      <c r="P4871" s="8">
        <v>7.63</v>
      </c>
      <c r="Q4871" s="8">
        <v>7.5</v>
      </c>
      <c r="R4871" s="8">
        <v>7.9</v>
      </c>
      <c r="S4871" s="8">
        <v>6.5</v>
      </c>
      <c r="T4871" s="8">
        <v>8.3000000000000007</v>
      </c>
      <c r="U4871" s="8">
        <v>0.41</v>
      </c>
      <c r="V4871" s="9">
        <v>30</v>
      </c>
      <c r="W4871" s="8">
        <v>0.40000000000000036</v>
      </c>
      <c r="X4871" s="8">
        <v>1.8000000000000007</v>
      </c>
      <c r="Y4871" s="8">
        <v>-9.9999999999997868E-3</v>
      </c>
      <c r="Z4871" s="8">
        <v>0</v>
      </c>
      <c r="AA4871">
        <v>9.0000000000000746E-2</v>
      </c>
      <c r="AF4871" t="s">
        <v>4989</v>
      </c>
      <c r="AG4871" t="s">
        <v>1910</v>
      </c>
      <c r="AH4871" t="s">
        <v>1911</v>
      </c>
      <c r="AI4871" t="s">
        <v>1929</v>
      </c>
      <c r="AJ4871" s="7">
        <v>44012</v>
      </c>
      <c r="AK4871" t="s">
        <v>5452</v>
      </c>
      <c r="AL4871" t="s">
        <v>1908</v>
      </c>
      <c r="AM4871" t="s">
        <v>4990</v>
      </c>
      <c r="AN4871" t="s">
        <v>5470</v>
      </c>
      <c r="AO4871" t="str">
        <f>TEXT(A4871,"yyyy-mm-dd")</f>
        <v>2019-05-31</v>
      </c>
    </row>
    <row r="4872" spans="1:41">
      <c r="A4872" s="6" t="s">
        <v>5451</v>
      </c>
      <c r="B4872">
        <v>2019</v>
      </c>
      <c r="C4872">
        <v>5</v>
      </c>
      <c r="E4872" t="s">
        <v>1907</v>
      </c>
      <c r="F4872" t="s">
        <v>1908</v>
      </c>
      <c r="G4872" t="s">
        <v>102</v>
      </c>
      <c r="H4872" t="s">
        <v>4949</v>
      </c>
      <c r="I4872">
        <v>2020</v>
      </c>
      <c r="J4872">
        <v>1</v>
      </c>
      <c r="K4872" s="6">
        <v>43921</v>
      </c>
      <c r="L4872">
        <v>10</v>
      </c>
      <c r="M4872">
        <v>3</v>
      </c>
      <c r="N4872" t="s">
        <v>164</v>
      </c>
      <c r="O4872" s="8">
        <v>7.81</v>
      </c>
      <c r="P4872" s="8">
        <v>7.88</v>
      </c>
      <c r="Q4872" s="8">
        <v>7.75</v>
      </c>
      <c r="R4872" s="8">
        <v>8</v>
      </c>
      <c r="S4872" s="8">
        <v>7</v>
      </c>
      <c r="T4872" s="8">
        <v>8.25</v>
      </c>
      <c r="U4872" s="8">
        <v>0.34</v>
      </c>
      <c r="V4872" s="9">
        <v>30</v>
      </c>
      <c r="W4872" s="8">
        <v>0.25</v>
      </c>
      <c r="X4872" s="8">
        <v>1.25</v>
      </c>
      <c r="Y4872" s="8">
        <v>-7.0000000000000284E-2</v>
      </c>
      <c r="Z4872" s="8">
        <v>8.9999999999999858E-2</v>
      </c>
      <c r="AA4872">
        <v>-0.19000000000000039</v>
      </c>
      <c r="AF4872" t="s">
        <v>4950</v>
      </c>
      <c r="AG4872" t="s">
        <v>1910</v>
      </c>
      <c r="AH4872" t="s">
        <v>1911</v>
      </c>
      <c r="AI4872" t="s">
        <v>1924</v>
      </c>
      <c r="AJ4872" s="7">
        <v>43921</v>
      </c>
      <c r="AK4872" t="s">
        <v>5452</v>
      </c>
      <c r="AL4872" t="s">
        <v>1908</v>
      </c>
      <c r="AM4872" t="s">
        <v>4951</v>
      </c>
      <c r="AN4872" t="s">
        <v>5469</v>
      </c>
      <c r="AO4872" t="str">
        <f>TEXT(A4872,"yyyy-mm-dd")</f>
        <v>2019-05-31</v>
      </c>
    </row>
    <row r="4873" spans="1:41">
      <c r="A4873" s="6" t="s">
        <v>5451</v>
      </c>
      <c r="B4873">
        <v>2019</v>
      </c>
      <c r="C4873">
        <v>5</v>
      </c>
      <c r="E4873" t="s">
        <v>1907</v>
      </c>
      <c r="F4873" t="s">
        <v>1908</v>
      </c>
      <c r="G4873" t="s">
        <v>102</v>
      </c>
      <c r="H4873" t="s">
        <v>4822</v>
      </c>
      <c r="I4873">
        <v>2019</v>
      </c>
      <c r="J4873">
        <v>4</v>
      </c>
      <c r="K4873" s="6">
        <v>43830</v>
      </c>
      <c r="L4873">
        <v>7</v>
      </c>
      <c r="M4873">
        <v>2</v>
      </c>
      <c r="N4873" t="s">
        <v>192</v>
      </c>
      <c r="O4873" s="8">
        <v>8.0299999999999994</v>
      </c>
      <c r="P4873" s="8">
        <v>8</v>
      </c>
      <c r="Q4873" s="8">
        <v>8</v>
      </c>
      <c r="R4873" s="8">
        <v>8.25</v>
      </c>
      <c r="S4873" s="8">
        <v>7.25</v>
      </c>
      <c r="T4873" s="8">
        <v>8.5</v>
      </c>
      <c r="U4873" s="8">
        <v>0.27</v>
      </c>
      <c r="V4873" s="9">
        <v>32</v>
      </c>
      <c r="W4873" s="8">
        <v>0.25</v>
      </c>
      <c r="X4873" s="8">
        <v>1.25</v>
      </c>
      <c r="Y4873" s="8">
        <v>2.9999999999999361E-2</v>
      </c>
      <c r="Z4873" s="8">
        <v>0</v>
      </c>
      <c r="AA4873">
        <v>-0.12000000000000011</v>
      </c>
      <c r="AF4873" t="s">
        <v>4834</v>
      </c>
      <c r="AG4873" t="s">
        <v>1910</v>
      </c>
      <c r="AH4873" t="s">
        <v>1911</v>
      </c>
      <c r="AI4873" t="s">
        <v>1919</v>
      </c>
      <c r="AJ4873" s="7">
        <v>43830</v>
      </c>
      <c r="AK4873" t="s">
        <v>5452</v>
      </c>
      <c r="AL4873" t="s">
        <v>1908</v>
      </c>
      <c r="AM4873" t="s">
        <v>4824</v>
      </c>
      <c r="AN4873" t="s">
        <v>5468</v>
      </c>
      <c r="AO4873" t="str">
        <f>TEXT(A4873,"yyyy-mm-dd")</f>
        <v>2019-05-31</v>
      </c>
    </row>
    <row r="4874" spans="1:41">
      <c r="A4874" s="6" t="s">
        <v>5451</v>
      </c>
      <c r="B4874">
        <v>2019</v>
      </c>
      <c r="C4874">
        <v>5</v>
      </c>
      <c r="E4874" t="s">
        <v>1907</v>
      </c>
      <c r="F4874" t="s">
        <v>1908</v>
      </c>
      <c r="G4874" t="s">
        <v>102</v>
      </c>
      <c r="H4874" t="s">
        <v>4716</v>
      </c>
      <c r="I4874">
        <v>2019</v>
      </c>
      <c r="J4874">
        <v>3</v>
      </c>
      <c r="K4874" s="6">
        <v>43738</v>
      </c>
      <c r="L4874">
        <v>4</v>
      </c>
      <c r="M4874">
        <v>1</v>
      </c>
      <c r="N4874" t="s">
        <v>219</v>
      </c>
      <c r="O4874" s="8">
        <v>8.19</v>
      </c>
      <c r="P4874" s="8">
        <v>8.25</v>
      </c>
      <c r="Q4874" s="8">
        <v>8</v>
      </c>
      <c r="R4874" s="8">
        <v>8.25</v>
      </c>
      <c r="S4874" s="8">
        <v>8</v>
      </c>
      <c r="T4874" s="8">
        <v>8.5500000000000007</v>
      </c>
      <c r="U4874" s="8">
        <v>0.13</v>
      </c>
      <c r="V4874" s="9">
        <v>32</v>
      </c>
      <c r="W4874" s="8">
        <v>0.25</v>
      </c>
      <c r="X4874" s="8">
        <v>0.55000000000000071</v>
      </c>
      <c r="Y4874" s="8">
        <v>-6.0000000000000497E-2</v>
      </c>
      <c r="Z4874" s="8">
        <v>0</v>
      </c>
      <c r="AA4874">
        <v>3.9999999999999147E-2</v>
      </c>
      <c r="AF4874" t="s">
        <v>4717</v>
      </c>
      <c r="AG4874" t="s">
        <v>1910</v>
      </c>
      <c r="AH4874" t="s">
        <v>1911</v>
      </c>
      <c r="AI4874" t="s">
        <v>1915</v>
      </c>
      <c r="AJ4874" s="7">
        <v>43738</v>
      </c>
      <c r="AK4874" t="s">
        <v>5452</v>
      </c>
      <c r="AL4874" t="s">
        <v>1908</v>
      </c>
      <c r="AM4874" t="s">
        <v>4718</v>
      </c>
      <c r="AN4874" t="s">
        <v>5467</v>
      </c>
      <c r="AO4874" t="str">
        <f>TEXT(A4874,"yyyy-mm-dd")</f>
        <v>2019-05-31</v>
      </c>
    </row>
    <row r="4875" spans="1:41">
      <c r="A4875" s="6" t="s">
        <v>5451</v>
      </c>
      <c r="B4875">
        <v>2019</v>
      </c>
      <c r="C4875">
        <v>5</v>
      </c>
      <c r="E4875" t="s">
        <v>1907</v>
      </c>
      <c r="F4875" t="s">
        <v>1908</v>
      </c>
      <c r="G4875" t="s">
        <v>102</v>
      </c>
      <c r="H4875" t="s">
        <v>4612</v>
      </c>
      <c r="I4875">
        <v>2019</v>
      </c>
      <c r="J4875">
        <v>2</v>
      </c>
      <c r="K4875" s="6">
        <v>43646</v>
      </c>
      <c r="L4875">
        <v>1</v>
      </c>
      <c r="M4875">
        <v>0</v>
      </c>
      <c r="N4875" t="s">
        <v>169</v>
      </c>
      <c r="O4875" s="8">
        <v>8.25</v>
      </c>
      <c r="P4875" s="8">
        <v>8.25</v>
      </c>
      <c r="Q4875" s="8">
        <v>8.25</v>
      </c>
      <c r="R4875" s="8">
        <v>8.25</v>
      </c>
      <c r="S4875" s="8">
        <v>8</v>
      </c>
      <c r="T4875" s="8">
        <v>8.5500000000000007</v>
      </c>
      <c r="U4875" s="8">
        <v>7.0000000000000007E-2</v>
      </c>
      <c r="V4875" s="9">
        <v>32</v>
      </c>
      <c r="W4875" s="8">
        <v>0</v>
      </c>
      <c r="X4875" s="8">
        <v>0.55000000000000071</v>
      </c>
      <c r="Y4875" s="8">
        <v>0</v>
      </c>
      <c r="Z4875" s="8">
        <v>0</v>
      </c>
      <c r="AA4875">
        <v>0</v>
      </c>
      <c r="AF4875" t="s">
        <v>4613</v>
      </c>
      <c r="AG4875" t="s">
        <v>1910</v>
      </c>
      <c r="AH4875" t="s">
        <v>1911</v>
      </c>
      <c r="AI4875" t="s">
        <v>1912</v>
      </c>
      <c r="AJ4875" s="7">
        <v>43646</v>
      </c>
      <c r="AK4875" t="s">
        <v>5452</v>
      </c>
      <c r="AL4875" t="s">
        <v>1908</v>
      </c>
      <c r="AM4875" t="s">
        <v>4614</v>
      </c>
      <c r="AN4875" t="s">
        <v>5466</v>
      </c>
      <c r="AO4875" t="str">
        <f>TEXT(A4875,"yyyy-mm-dd")</f>
        <v>2019-05-31</v>
      </c>
    </row>
    <row r="4876" spans="1:41">
      <c r="A4876" s="6" t="s">
        <v>5451</v>
      </c>
      <c r="B4876">
        <v>2019</v>
      </c>
      <c r="C4876">
        <v>5</v>
      </c>
      <c r="E4876" t="s">
        <v>100</v>
      </c>
      <c r="F4876" t="s">
        <v>101</v>
      </c>
      <c r="G4876" t="s">
        <v>83</v>
      </c>
      <c r="H4876" t="s">
        <v>5257</v>
      </c>
      <c r="I4876">
        <v>2021</v>
      </c>
      <c r="K4876" s="6">
        <v>44561</v>
      </c>
      <c r="L4876">
        <v>31</v>
      </c>
      <c r="N4876" t="s">
        <v>837</v>
      </c>
      <c r="O4876" s="8">
        <v>2.02</v>
      </c>
      <c r="P4876" s="8">
        <v>2</v>
      </c>
      <c r="Q4876" s="8">
        <v>1.75</v>
      </c>
      <c r="R4876" s="8">
        <v>2.25</v>
      </c>
      <c r="S4876" s="8">
        <v>1.4</v>
      </c>
      <c r="T4876" s="8">
        <v>3</v>
      </c>
      <c r="U4876" s="8">
        <v>0.37</v>
      </c>
      <c r="V4876" s="9">
        <v>27</v>
      </c>
      <c r="W4876" s="8">
        <v>0.5</v>
      </c>
      <c r="X4876" s="8">
        <v>1.6</v>
      </c>
      <c r="Y4876" s="8">
        <v>2.0000000000000018E-2</v>
      </c>
      <c r="Z4876" s="8">
        <v>0</v>
      </c>
      <c r="AA4876">
        <v>9.9999999999999867E-2</v>
      </c>
      <c r="AF4876" t="s">
        <v>10294</v>
      </c>
      <c r="AG4876" t="s">
        <v>9655</v>
      </c>
      <c r="AH4876" t="s">
        <v>9656</v>
      </c>
      <c r="AI4876" t="s">
        <v>9708</v>
      </c>
      <c r="AJ4876" s="7">
        <v>44561</v>
      </c>
      <c r="AK4876" t="s">
        <v>5452</v>
      </c>
      <c r="AL4876" t="s">
        <v>109</v>
      </c>
      <c r="AM4876" t="s">
        <v>5259</v>
      </c>
      <c r="AN4876" t="s">
        <v>10300</v>
      </c>
    </row>
    <row r="4877" spans="1:41">
      <c r="A4877" s="6" t="s">
        <v>5451</v>
      </c>
      <c r="B4877">
        <v>2019</v>
      </c>
      <c r="C4877">
        <v>5</v>
      </c>
      <c r="E4877" t="s">
        <v>100</v>
      </c>
      <c r="F4877" t="s">
        <v>101</v>
      </c>
      <c r="G4877" t="s">
        <v>102</v>
      </c>
      <c r="H4877" t="s">
        <v>5204</v>
      </c>
      <c r="I4877">
        <v>2020</v>
      </c>
      <c r="J4877">
        <v>4</v>
      </c>
      <c r="K4877" s="6">
        <v>44196</v>
      </c>
      <c r="L4877">
        <v>19</v>
      </c>
      <c r="M4877">
        <v>6</v>
      </c>
      <c r="N4877" t="s">
        <v>195</v>
      </c>
      <c r="O4877" s="8">
        <v>1.53</v>
      </c>
      <c r="P4877" s="8">
        <v>1.7</v>
      </c>
      <c r="Q4877" s="8">
        <v>1.3</v>
      </c>
      <c r="R4877" s="8">
        <v>1.9</v>
      </c>
      <c r="S4877" s="8">
        <v>-0.4</v>
      </c>
      <c r="T4877" s="8">
        <v>2.4</v>
      </c>
      <c r="U4877" s="8">
        <v>0.59</v>
      </c>
      <c r="V4877" s="9">
        <v>33</v>
      </c>
      <c r="W4877" s="8">
        <v>0.59999999999999987</v>
      </c>
      <c r="X4877" s="8">
        <v>2.8</v>
      </c>
      <c r="Y4877" s="8">
        <v>-0.16999999999999993</v>
      </c>
      <c r="Z4877" s="8">
        <v>7.0000000000000062E-2</v>
      </c>
      <c r="AA4877">
        <v>5.0000000000000044E-2</v>
      </c>
      <c r="AF4877" t="s">
        <v>5276</v>
      </c>
      <c r="AG4877" t="s">
        <v>106</v>
      </c>
      <c r="AH4877" t="s">
        <v>107</v>
      </c>
      <c r="AI4877" t="s">
        <v>2670</v>
      </c>
      <c r="AJ4877" s="7">
        <v>44196</v>
      </c>
      <c r="AK4877" t="s">
        <v>5452</v>
      </c>
      <c r="AL4877" t="s">
        <v>109</v>
      </c>
      <c r="AM4877" t="s">
        <v>5206</v>
      </c>
      <c r="AN4877" t="s">
        <v>5465</v>
      </c>
      <c r="AO4877" t="str">
        <f>TEXT(A4877,"yyyy-mm-dd")</f>
        <v>2019-05-31</v>
      </c>
    </row>
    <row r="4878" spans="1:41">
      <c r="A4878" s="6" t="s">
        <v>5451</v>
      </c>
      <c r="B4878">
        <v>2019</v>
      </c>
      <c r="C4878">
        <v>5</v>
      </c>
      <c r="E4878" t="s">
        <v>100</v>
      </c>
      <c r="F4878" t="s">
        <v>101</v>
      </c>
      <c r="G4878" t="s">
        <v>83</v>
      </c>
      <c r="H4878" t="s">
        <v>4803</v>
      </c>
      <c r="I4878">
        <v>2020</v>
      </c>
      <c r="K4878" s="6">
        <v>44196</v>
      </c>
      <c r="L4878">
        <v>19</v>
      </c>
      <c r="N4878" t="s">
        <v>195</v>
      </c>
      <c r="O4878" s="8">
        <v>1.72</v>
      </c>
      <c r="P4878" s="8">
        <v>1.71</v>
      </c>
      <c r="Q4878" s="8">
        <v>1.6</v>
      </c>
      <c r="R4878" s="8">
        <v>1.9</v>
      </c>
      <c r="S4878" s="8">
        <v>0.77</v>
      </c>
      <c r="T4878" s="8">
        <v>2.23</v>
      </c>
      <c r="U4878" s="8">
        <v>0.33</v>
      </c>
      <c r="V4878" s="9">
        <v>37</v>
      </c>
      <c r="W4878" s="8">
        <v>0.29999999999999982</v>
      </c>
      <c r="X4878" s="8">
        <v>1.46</v>
      </c>
      <c r="Y4878" s="8">
        <v>1.0000000000000009E-2</v>
      </c>
      <c r="Z4878" s="8">
        <v>-6.0000000000000053E-2</v>
      </c>
      <c r="AA4878">
        <v>-5.0000000000000044E-2</v>
      </c>
      <c r="AF4878" t="s">
        <v>10255</v>
      </c>
      <c r="AG4878" t="s">
        <v>9655</v>
      </c>
      <c r="AH4878" t="s">
        <v>9656</v>
      </c>
      <c r="AI4878" t="s">
        <v>9669</v>
      </c>
      <c r="AJ4878" s="7">
        <v>44196</v>
      </c>
      <c r="AK4878" t="s">
        <v>5452</v>
      </c>
      <c r="AL4878" t="s">
        <v>109</v>
      </c>
      <c r="AM4878" t="s">
        <v>4805</v>
      </c>
      <c r="AN4878" t="s">
        <v>10273</v>
      </c>
    </row>
    <row r="4879" spans="1:41">
      <c r="A4879" s="6" t="s">
        <v>5451</v>
      </c>
      <c r="B4879">
        <v>2019</v>
      </c>
      <c r="C4879">
        <v>5</v>
      </c>
      <c r="E4879" t="s">
        <v>100</v>
      </c>
      <c r="F4879" t="s">
        <v>101</v>
      </c>
      <c r="G4879" t="s">
        <v>102</v>
      </c>
      <c r="H4879" t="s">
        <v>5063</v>
      </c>
      <c r="I4879">
        <v>2020</v>
      </c>
      <c r="J4879">
        <v>3</v>
      </c>
      <c r="K4879" s="6">
        <v>44104</v>
      </c>
      <c r="L4879">
        <v>16</v>
      </c>
      <c r="M4879">
        <v>5</v>
      </c>
      <c r="N4879" t="s">
        <v>222</v>
      </c>
      <c r="O4879" s="8">
        <v>1.67</v>
      </c>
      <c r="P4879" s="8">
        <v>1.7</v>
      </c>
      <c r="Q4879" s="8">
        <v>1.4</v>
      </c>
      <c r="R4879" s="8">
        <v>1.9</v>
      </c>
      <c r="S4879" s="8">
        <v>0.64</v>
      </c>
      <c r="T4879" s="8">
        <v>2.7</v>
      </c>
      <c r="U4879" s="8">
        <v>0.43</v>
      </c>
      <c r="V4879" s="9">
        <v>33</v>
      </c>
      <c r="W4879" s="8">
        <v>0.5</v>
      </c>
      <c r="X4879" s="8">
        <v>2.06</v>
      </c>
      <c r="Y4879" s="8">
        <v>-3.0000000000000027E-2</v>
      </c>
      <c r="Z4879" s="8">
        <v>0</v>
      </c>
      <c r="AA4879">
        <v>6.0000000000000053E-2</v>
      </c>
      <c r="AF4879" t="s">
        <v>5274</v>
      </c>
      <c r="AG4879" t="s">
        <v>106</v>
      </c>
      <c r="AH4879" t="s">
        <v>107</v>
      </c>
      <c r="AI4879" t="s">
        <v>2667</v>
      </c>
      <c r="AJ4879" s="7">
        <v>44104</v>
      </c>
      <c r="AK4879" t="s">
        <v>5452</v>
      </c>
      <c r="AL4879" t="s">
        <v>109</v>
      </c>
      <c r="AM4879" t="s">
        <v>5066</v>
      </c>
      <c r="AN4879" t="s">
        <v>5464</v>
      </c>
      <c r="AO4879" t="str">
        <f>TEXT(A4879,"yyyy-mm-dd")</f>
        <v>2019-05-31</v>
      </c>
    </row>
    <row r="4880" spans="1:41">
      <c r="A4880" s="6" t="s">
        <v>5451</v>
      </c>
      <c r="B4880">
        <v>2019</v>
      </c>
      <c r="C4880">
        <v>5</v>
      </c>
      <c r="E4880" t="s">
        <v>100</v>
      </c>
      <c r="F4880" t="s">
        <v>101</v>
      </c>
      <c r="G4880" t="s">
        <v>102</v>
      </c>
      <c r="H4880" t="s">
        <v>4988</v>
      </c>
      <c r="I4880">
        <v>2020</v>
      </c>
      <c r="J4880">
        <v>2</v>
      </c>
      <c r="K4880" s="6">
        <v>44012</v>
      </c>
      <c r="L4880">
        <v>13</v>
      </c>
      <c r="M4880">
        <v>4</v>
      </c>
      <c r="N4880" t="s">
        <v>252</v>
      </c>
      <c r="O4880" s="8">
        <v>1.79</v>
      </c>
      <c r="P4880" s="8">
        <v>1.8</v>
      </c>
      <c r="Q4880" s="8">
        <v>1.6</v>
      </c>
      <c r="R4880" s="8">
        <v>2.1</v>
      </c>
      <c r="S4880" s="8">
        <v>0.6</v>
      </c>
      <c r="T4880" s="8">
        <v>2.6</v>
      </c>
      <c r="U4880" s="8">
        <v>0.41</v>
      </c>
      <c r="V4880" s="9">
        <v>33</v>
      </c>
      <c r="W4880" s="8">
        <v>0.5</v>
      </c>
      <c r="X4880" s="8">
        <v>2</v>
      </c>
      <c r="Y4880" s="8">
        <v>-1.0000000000000009E-2</v>
      </c>
      <c r="Z4880" s="8">
        <v>0.10000000000000009</v>
      </c>
      <c r="AA4880">
        <v>0.20000000000000018</v>
      </c>
      <c r="AF4880" t="s">
        <v>5272</v>
      </c>
      <c r="AG4880" t="s">
        <v>106</v>
      </c>
      <c r="AH4880" t="s">
        <v>107</v>
      </c>
      <c r="AI4880" t="s">
        <v>502</v>
      </c>
      <c r="AJ4880" s="7">
        <v>44012</v>
      </c>
      <c r="AK4880" t="s">
        <v>5452</v>
      </c>
      <c r="AL4880" t="s">
        <v>109</v>
      </c>
      <c r="AM4880" t="s">
        <v>4990</v>
      </c>
      <c r="AN4880" t="s">
        <v>5463</v>
      </c>
      <c r="AO4880" t="str">
        <f>TEXT(A4880,"yyyy-mm-dd")</f>
        <v>2019-05-31</v>
      </c>
    </row>
    <row r="4881" spans="1:41">
      <c r="A4881" s="6" t="s">
        <v>5451</v>
      </c>
      <c r="B4881">
        <v>2019</v>
      </c>
      <c r="C4881">
        <v>5</v>
      </c>
      <c r="E4881" t="s">
        <v>100</v>
      </c>
      <c r="F4881" t="s">
        <v>101</v>
      </c>
      <c r="G4881" t="s">
        <v>102</v>
      </c>
      <c r="H4881" t="s">
        <v>4949</v>
      </c>
      <c r="I4881">
        <v>2020</v>
      </c>
      <c r="J4881">
        <v>1</v>
      </c>
      <c r="K4881" s="6">
        <v>43921</v>
      </c>
      <c r="L4881">
        <v>10</v>
      </c>
      <c r="M4881">
        <v>3</v>
      </c>
      <c r="N4881" t="s">
        <v>164</v>
      </c>
      <c r="O4881" s="8">
        <v>1.87</v>
      </c>
      <c r="P4881" s="8">
        <v>1.8</v>
      </c>
      <c r="Q4881" s="8">
        <v>1.6</v>
      </c>
      <c r="R4881" s="8">
        <v>2.1</v>
      </c>
      <c r="S4881" s="8">
        <v>0.8</v>
      </c>
      <c r="T4881" s="8">
        <v>3.3</v>
      </c>
      <c r="U4881" s="8">
        <v>0.54</v>
      </c>
      <c r="V4881" s="9">
        <v>33</v>
      </c>
      <c r="W4881" s="8">
        <v>0.5</v>
      </c>
      <c r="X4881" s="8">
        <v>2.5</v>
      </c>
      <c r="Y4881" s="8">
        <v>7.0000000000000062E-2</v>
      </c>
      <c r="Z4881" s="8">
        <v>0</v>
      </c>
      <c r="AA4881">
        <v>0.10000000000000009</v>
      </c>
      <c r="AF4881" t="s">
        <v>5270</v>
      </c>
      <c r="AG4881" t="s">
        <v>106</v>
      </c>
      <c r="AH4881" t="s">
        <v>107</v>
      </c>
      <c r="AI4881" t="s">
        <v>497</v>
      </c>
      <c r="AJ4881" s="7">
        <v>43921</v>
      </c>
      <c r="AK4881" t="s">
        <v>5452</v>
      </c>
      <c r="AL4881" t="s">
        <v>109</v>
      </c>
      <c r="AM4881" t="s">
        <v>4951</v>
      </c>
      <c r="AN4881" t="s">
        <v>5462</v>
      </c>
      <c r="AO4881" t="str">
        <f>TEXT(A4881,"yyyy-mm-dd")</f>
        <v>2019-05-31</v>
      </c>
    </row>
    <row r="4882" spans="1:41">
      <c r="A4882" s="6" t="s">
        <v>5451</v>
      </c>
      <c r="B4882">
        <v>2019</v>
      </c>
      <c r="C4882">
        <v>5</v>
      </c>
      <c r="E4882" t="s">
        <v>100</v>
      </c>
      <c r="F4882" t="s">
        <v>101</v>
      </c>
      <c r="G4882" t="s">
        <v>102</v>
      </c>
      <c r="H4882" t="s">
        <v>4822</v>
      </c>
      <c r="I4882">
        <v>2019</v>
      </c>
      <c r="J4882">
        <v>4</v>
      </c>
      <c r="K4882" s="6">
        <v>43830</v>
      </c>
      <c r="L4882">
        <v>7</v>
      </c>
      <c r="M4882">
        <v>2</v>
      </c>
      <c r="N4882" t="s">
        <v>192</v>
      </c>
      <c r="O4882" s="8">
        <v>1.59</v>
      </c>
      <c r="P4882" s="8">
        <v>1.6</v>
      </c>
      <c r="Q4882" s="8">
        <v>1.3</v>
      </c>
      <c r="R4882" s="8">
        <v>1.9</v>
      </c>
      <c r="S4882" s="8">
        <v>0.16</v>
      </c>
      <c r="T4882" s="8">
        <v>2.5</v>
      </c>
      <c r="U4882" s="8">
        <v>0.48</v>
      </c>
      <c r="V4882" s="9">
        <v>37</v>
      </c>
      <c r="W4882" s="8">
        <v>0.59999999999999987</v>
      </c>
      <c r="X4882" s="8">
        <v>2.34</v>
      </c>
      <c r="Y4882" s="8">
        <v>-1.0000000000000009E-2</v>
      </c>
      <c r="Z4882" s="8">
        <v>-0.19999999999999996</v>
      </c>
      <c r="AA4882">
        <v>0.28000000000000003</v>
      </c>
      <c r="AF4882" t="s">
        <v>4823</v>
      </c>
      <c r="AG4882" t="s">
        <v>106</v>
      </c>
      <c r="AH4882" t="s">
        <v>107</v>
      </c>
      <c r="AI4882" t="s">
        <v>427</v>
      </c>
      <c r="AJ4882" s="7">
        <v>43830</v>
      </c>
      <c r="AK4882" t="s">
        <v>5452</v>
      </c>
      <c r="AL4882" t="s">
        <v>109</v>
      </c>
      <c r="AM4882" t="s">
        <v>4824</v>
      </c>
      <c r="AN4882" t="s">
        <v>5461</v>
      </c>
      <c r="AO4882" t="str">
        <f>TEXT(A4882,"yyyy-mm-dd")</f>
        <v>2019-05-31</v>
      </c>
    </row>
    <row r="4883" spans="1:41">
      <c r="A4883" s="6" t="s">
        <v>5451</v>
      </c>
      <c r="B4883">
        <v>2019</v>
      </c>
      <c r="C4883">
        <v>5</v>
      </c>
      <c r="E4883" t="s">
        <v>100</v>
      </c>
      <c r="F4883" t="s">
        <v>101</v>
      </c>
      <c r="G4883" t="s">
        <v>83</v>
      </c>
      <c r="H4883" t="s">
        <v>4360</v>
      </c>
      <c r="I4883">
        <v>2019</v>
      </c>
      <c r="K4883" s="6">
        <v>43830</v>
      </c>
      <c r="L4883">
        <v>7</v>
      </c>
      <c r="N4883" t="s">
        <v>192</v>
      </c>
      <c r="O4883" s="8">
        <v>1.32</v>
      </c>
      <c r="P4883" s="8">
        <v>1.35</v>
      </c>
      <c r="Q4883" s="8">
        <v>1.2</v>
      </c>
      <c r="R4883" s="8">
        <v>1.5</v>
      </c>
      <c r="S4883" s="8">
        <v>0.75</v>
      </c>
      <c r="T4883" s="8">
        <v>1.8</v>
      </c>
      <c r="U4883" s="8">
        <v>0.25</v>
      </c>
      <c r="V4883" s="9">
        <v>38</v>
      </c>
      <c r="W4883" s="8">
        <v>0.30000000000000004</v>
      </c>
      <c r="X4883" s="8">
        <v>1.05</v>
      </c>
      <c r="Y4883" s="8">
        <v>-3.0000000000000027E-2</v>
      </c>
      <c r="Z4883" s="8">
        <v>-0.14999999999999991</v>
      </c>
      <c r="AA4883">
        <v>9.9999999999999867E-2</v>
      </c>
      <c r="AF4883" t="s">
        <v>10216</v>
      </c>
      <c r="AG4883" t="s">
        <v>9655</v>
      </c>
      <c r="AH4883" t="s">
        <v>9656</v>
      </c>
      <c r="AI4883" t="s">
        <v>9657</v>
      </c>
      <c r="AJ4883" s="7">
        <v>43830</v>
      </c>
      <c r="AK4883" t="s">
        <v>5452</v>
      </c>
      <c r="AL4883" t="s">
        <v>109</v>
      </c>
      <c r="AM4883" t="s">
        <v>4362</v>
      </c>
      <c r="AN4883" t="s">
        <v>10246</v>
      </c>
    </row>
    <row r="4884" spans="1:41">
      <c r="A4884" s="6" t="s">
        <v>5451</v>
      </c>
      <c r="B4884">
        <v>2019</v>
      </c>
      <c r="C4884">
        <v>5</v>
      </c>
      <c r="E4884" t="s">
        <v>100</v>
      </c>
      <c r="F4884" t="s">
        <v>101</v>
      </c>
      <c r="G4884" t="s">
        <v>102</v>
      </c>
      <c r="H4884" t="s">
        <v>4716</v>
      </c>
      <c r="I4884">
        <v>2019</v>
      </c>
      <c r="J4884">
        <v>3</v>
      </c>
      <c r="K4884" s="6">
        <v>43738</v>
      </c>
      <c r="L4884">
        <v>4</v>
      </c>
      <c r="M4884">
        <v>1</v>
      </c>
      <c r="N4884" t="s">
        <v>219</v>
      </c>
      <c r="O4884" s="8">
        <v>1.44</v>
      </c>
      <c r="P4884" s="8">
        <v>1.5</v>
      </c>
      <c r="Q4884" s="8">
        <v>1.2</v>
      </c>
      <c r="R4884" s="8">
        <v>1.65</v>
      </c>
      <c r="S4884" s="8">
        <v>0.4</v>
      </c>
      <c r="T4884" s="8">
        <v>2.2000000000000002</v>
      </c>
      <c r="U4884" s="8">
        <v>0.39</v>
      </c>
      <c r="V4884" s="9">
        <v>37</v>
      </c>
      <c r="W4884" s="8">
        <v>0.44999999999999996</v>
      </c>
      <c r="X4884" s="8">
        <v>1.8000000000000003</v>
      </c>
      <c r="Y4884" s="8">
        <v>-6.0000000000000053E-2</v>
      </c>
      <c r="Z4884" s="8">
        <v>0</v>
      </c>
      <c r="AA4884">
        <v>0.14999999999999991</v>
      </c>
      <c r="AF4884" t="s">
        <v>4820</v>
      </c>
      <c r="AG4884" t="s">
        <v>106</v>
      </c>
      <c r="AH4884" t="s">
        <v>107</v>
      </c>
      <c r="AI4884" t="s">
        <v>340</v>
      </c>
      <c r="AJ4884" s="7">
        <v>43738</v>
      </c>
      <c r="AK4884" t="s">
        <v>5452</v>
      </c>
      <c r="AL4884" t="s">
        <v>109</v>
      </c>
      <c r="AM4884" t="s">
        <v>4718</v>
      </c>
      <c r="AN4884" t="s">
        <v>5460</v>
      </c>
      <c r="AO4884" t="str">
        <f>TEXT(A4884,"yyyy-mm-dd")</f>
        <v>2019-05-31</v>
      </c>
    </row>
    <row r="4885" spans="1:41">
      <c r="A4885" s="6" t="s">
        <v>5451</v>
      </c>
      <c r="B4885">
        <v>2019</v>
      </c>
      <c r="C4885">
        <v>5</v>
      </c>
      <c r="E4885" t="s">
        <v>100</v>
      </c>
      <c r="F4885" t="s">
        <v>101</v>
      </c>
      <c r="G4885" t="s">
        <v>102</v>
      </c>
      <c r="H4885" t="s">
        <v>4612</v>
      </c>
      <c r="I4885">
        <v>2019</v>
      </c>
      <c r="J4885">
        <v>2</v>
      </c>
      <c r="K4885" s="6">
        <v>43646</v>
      </c>
      <c r="L4885">
        <v>1</v>
      </c>
      <c r="M4885">
        <v>0</v>
      </c>
      <c r="N4885" t="s">
        <v>169</v>
      </c>
      <c r="O4885" s="8">
        <v>1.08</v>
      </c>
      <c r="P4885" s="8">
        <v>1.1000000000000001</v>
      </c>
      <c r="Q4885" s="8">
        <v>0.79</v>
      </c>
      <c r="R4885" s="8">
        <v>1.38</v>
      </c>
      <c r="S4885" s="8">
        <v>0.1</v>
      </c>
      <c r="T4885" s="8">
        <v>2.2999999999999998</v>
      </c>
      <c r="U4885" s="8">
        <v>0.51</v>
      </c>
      <c r="V4885" s="9">
        <v>37</v>
      </c>
      <c r="W4885" s="8">
        <v>0.58999999999999986</v>
      </c>
      <c r="X4885" s="8">
        <v>2.1999999999999997</v>
      </c>
      <c r="Y4885" s="8">
        <v>-2.0000000000000018E-2</v>
      </c>
      <c r="Z4885" s="8">
        <v>-0.33999999999999986</v>
      </c>
      <c r="AA4885">
        <v>9.9999999999997868E-3</v>
      </c>
      <c r="AF4885" t="s">
        <v>4818</v>
      </c>
      <c r="AG4885" t="s">
        <v>106</v>
      </c>
      <c r="AH4885" t="s">
        <v>107</v>
      </c>
      <c r="AI4885" t="s">
        <v>108</v>
      </c>
      <c r="AJ4885" s="7">
        <v>43646</v>
      </c>
      <c r="AK4885" t="s">
        <v>5452</v>
      </c>
      <c r="AL4885" t="s">
        <v>109</v>
      </c>
      <c r="AM4885" t="s">
        <v>4614</v>
      </c>
      <c r="AN4885" t="s">
        <v>5459</v>
      </c>
      <c r="AO4885" t="str">
        <f>TEXT(A4885,"yyyy-mm-dd")</f>
        <v>2019-05-31</v>
      </c>
    </row>
    <row r="4886" spans="1:41">
      <c r="A4886" s="6" t="s">
        <v>5451</v>
      </c>
      <c r="B4886">
        <v>2019</v>
      </c>
      <c r="C4886">
        <v>5</v>
      </c>
      <c r="E4886" t="s">
        <v>2685</v>
      </c>
      <c r="F4886" t="s">
        <v>101</v>
      </c>
      <c r="G4886" t="s">
        <v>774</v>
      </c>
      <c r="H4886" t="s">
        <v>2686</v>
      </c>
      <c r="K4886" s="6"/>
      <c r="O4886" s="8">
        <v>2.12</v>
      </c>
      <c r="P4886" s="8">
        <v>2.13</v>
      </c>
      <c r="Q4886" s="8">
        <v>2</v>
      </c>
      <c r="R4886" s="8">
        <v>2.2799999999999998</v>
      </c>
      <c r="S4886" s="8">
        <v>1.2</v>
      </c>
      <c r="T4886" s="8">
        <v>2.7</v>
      </c>
      <c r="U4886" s="8">
        <v>0.28999999999999998</v>
      </c>
      <c r="V4886" s="9">
        <v>26</v>
      </c>
      <c r="W4886" s="8">
        <v>0.2799999999999998</v>
      </c>
      <c r="X4886" s="8">
        <v>1.5000000000000002</v>
      </c>
      <c r="Y4886" s="8">
        <v>-9.9999999999997868E-3</v>
      </c>
      <c r="Z4886" s="8">
        <v>-9.0000000000000302E-2</v>
      </c>
      <c r="AA4886">
        <v>-2.0000000000000018E-2</v>
      </c>
      <c r="AF4886" t="s">
        <v>2687</v>
      </c>
      <c r="AG4886" t="s">
        <v>2688</v>
      </c>
      <c r="AH4886" t="s">
        <v>2689</v>
      </c>
      <c r="AI4886" t="s">
        <v>2690</v>
      </c>
      <c r="AJ4886" s="7"/>
      <c r="AK4886" t="s">
        <v>5452</v>
      </c>
      <c r="AL4886" t="s">
        <v>109</v>
      </c>
      <c r="AM4886" t="s">
        <v>2686</v>
      </c>
      <c r="AN4886" t="s">
        <v>5479</v>
      </c>
      <c r="AO4886" t="str">
        <f>TEXT(A4886,"yyyy-mm-dd")</f>
        <v>2019-05-31</v>
      </c>
    </row>
    <row r="4887" spans="1:41">
      <c r="A4887" s="6" t="s">
        <v>5451</v>
      </c>
      <c r="B4887">
        <v>2019</v>
      </c>
      <c r="C4887">
        <v>5</v>
      </c>
      <c r="E4887" t="s">
        <v>81</v>
      </c>
      <c r="F4887" t="s">
        <v>82</v>
      </c>
      <c r="G4887" t="s">
        <v>83</v>
      </c>
      <c r="H4887" t="s">
        <v>5257</v>
      </c>
      <c r="I4887">
        <v>2021</v>
      </c>
      <c r="K4887" s="6">
        <v>44561</v>
      </c>
      <c r="L4887">
        <v>31</v>
      </c>
      <c r="N4887" t="s">
        <v>837</v>
      </c>
      <c r="O4887" s="8">
        <v>3.6</v>
      </c>
      <c r="P4887" s="8">
        <v>3.5</v>
      </c>
      <c r="Q4887" s="8">
        <v>3.5</v>
      </c>
      <c r="R4887" s="8">
        <v>3.69</v>
      </c>
      <c r="S4887" s="8">
        <v>3</v>
      </c>
      <c r="T4887" s="8">
        <v>4.8</v>
      </c>
      <c r="U4887" s="8">
        <v>0.32</v>
      </c>
      <c r="V4887" s="9">
        <v>34</v>
      </c>
      <c r="W4887" s="8">
        <v>0.18999999999999995</v>
      </c>
      <c r="X4887" s="8">
        <v>1.7999999999999998</v>
      </c>
      <c r="Y4887" s="8">
        <v>0.10000000000000009</v>
      </c>
      <c r="Z4887" s="8">
        <v>0</v>
      </c>
      <c r="AA4887">
        <v>-2.9999999999999805E-2</v>
      </c>
      <c r="AF4887" t="s">
        <v>5258</v>
      </c>
      <c r="AG4887" t="s">
        <v>87</v>
      </c>
      <c r="AH4887" t="s">
        <v>88</v>
      </c>
      <c r="AI4887" t="s">
        <v>359</v>
      </c>
      <c r="AJ4887" s="7">
        <v>44561</v>
      </c>
      <c r="AK4887" t="s">
        <v>5452</v>
      </c>
      <c r="AL4887" t="s">
        <v>91</v>
      </c>
      <c r="AM4887" t="s">
        <v>5259</v>
      </c>
      <c r="AN4887" t="s">
        <v>5455</v>
      </c>
      <c r="AO4887" t="str">
        <f>TEXT(A4887,"yyyy-mm-dd")</f>
        <v>2019-05-31</v>
      </c>
    </row>
    <row r="4888" spans="1:41">
      <c r="A4888" s="6" t="s">
        <v>5451</v>
      </c>
      <c r="B4888">
        <v>2019</v>
      </c>
      <c r="C4888">
        <v>5</v>
      </c>
      <c r="E4888" t="s">
        <v>392</v>
      </c>
      <c r="F4888" t="s">
        <v>82</v>
      </c>
      <c r="G4888" t="s">
        <v>83</v>
      </c>
      <c r="H4888" t="s">
        <v>5257</v>
      </c>
      <c r="I4888">
        <v>2021</v>
      </c>
      <c r="K4888" s="6">
        <v>44561</v>
      </c>
      <c r="L4888">
        <v>31</v>
      </c>
      <c r="N4888" t="s">
        <v>837</v>
      </c>
      <c r="O4888" s="8">
        <v>3.41</v>
      </c>
      <c r="P4888" s="8">
        <v>3.33</v>
      </c>
      <c r="Q4888" s="8">
        <v>3.3</v>
      </c>
      <c r="R4888" s="8">
        <v>3.5</v>
      </c>
      <c r="S4888" s="8">
        <v>3</v>
      </c>
      <c r="T4888" s="8">
        <v>4.2</v>
      </c>
      <c r="U4888" s="8">
        <v>0.23</v>
      </c>
      <c r="V4888" s="9">
        <v>30</v>
      </c>
      <c r="W4888" s="8">
        <v>0.20000000000000018</v>
      </c>
      <c r="X4888" s="8">
        <v>1.2000000000000002</v>
      </c>
      <c r="Y4888" s="8">
        <v>8.0000000000000071E-2</v>
      </c>
      <c r="Z4888" s="8">
        <v>-4.9999999999999822E-2</v>
      </c>
      <c r="AA4888">
        <v>-2.0000000000000018E-2</v>
      </c>
      <c r="AF4888" t="s">
        <v>5258</v>
      </c>
      <c r="AG4888" t="s">
        <v>87</v>
      </c>
      <c r="AH4888" t="s">
        <v>88</v>
      </c>
      <c r="AI4888" t="s">
        <v>359</v>
      </c>
      <c r="AJ4888" s="7">
        <v>44561</v>
      </c>
      <c r="AK4888" t="s">
        <v>5452</v>
      </c>
      <c r="AL4888" t="s">
        <v>393</v>
      </c>
      <c r="AM4888" t="s">
        <v>5259</v>
      </c>
      <c r="AN4888" t="s">
        <v>5458</v>
      </c>
      <c r="AO4888" t="str">
        <f>TEXT(A4888,"yyyy-mm-dd")</f>
        <v>2019-05-31</v>
      </c>
    </row>
    <row r="4889" spans="1:41">
      <c r="A4889" s="6" t="s">
        <v>5451</v>
      </c>
      <c r="B4889">
        <v>2019</v>
      </c>
      <c r="C4889">
        <v>5</v>
      </c>
      <c r="E4889" t="s">
        <v>81</v>
      </c>
      <c r="F4889" t="s">
        <v>82</v>
      </c>
      <c r="G4889" t="s">
        <v>83</v>
      </c>
      <c r="H4889" t="s">
        <v>4803</v>
      </c>
      <c r="I4889">
        <v>2020</v>
      </c>
      <c r="K4889" s="6">
        <v>44196</v>
      </c>
      <c r="L4889">
        <v>19</v>
      </c>
      <c r="N4889" t="s">
        <v>195</v>
      </c>
      <c r="O4889" s="8">
        <v>3.65</v>
      </c>
      <c r="P4889" s="8">
        <v>3.6</v>
      </c>
      <c r="Q4889" s="8">
        <v>3.5</v>
      </c>
      <c r="R4889" s="8">
        <v>3.79</v>
      </c>
      <c r="S4889" s="8">
        <v>3</v>
      </c>
      <c r="T4889" s="8">
        <v>4.5999999999999996</v>
      </c>
      <c r="U4889" s="8">
        <v>0.31</v>
      </c>
      <c r="V4889" s="9">
        <v>38</v>
      </c>
      <c r="W4889" s="8">
        <v>0.29000000000000004</v>
      </c>
      <c r="X4889" s="8">
        <v>1.5999999999999996</v>
      </c>
      <c r="Y4889" s="8">
        <v>4.9999999999999822E-2</v>
      </c>
      <c r="Z4889" s="8">
        <v>0</v>
      </c>
      <c r="AA4889">
        <v>2.0000000000000018E-2</v>
      </c>
      <c r="AF4889" t="s">
        <v>4804</v>
      </c>
      <c r="AG4889" t="s">
        <v>87</v>
      </c>
      <c r="AH4889" t="s">
        <v>88</v>
      </c>
      <c r="AI4889" t="s">
        <v>97</v>
      </c>
      <c r="AJ4889" s="7">
        <v>44196</v>
      </c>
      <c r="AK4889" t="s">
        <v>5452</v>
      </c>
      <c r="AL4889" t="s">
        <v>91</v>
      </c>
      <c r="AM4889" t="s">
        <v>4805</v>
      </c>
      <c r="AN4889" t="s">
        <v>5454</v>
      </c>
      <c r="AO4889" t="str">
        <f>TEXT(A4889,"yyyy-mm-dd")</f>
        <v>2019-05-31</v>
      </c>
    </row>
    <row r="4890" spans="1:41">
      <c r="A4890" s="6" t="s">
        <v>5451</v>
      </c>
      <c r="B4890">
        <v>2019</v>
      </c>
      <c r="C4890">
        <v>5</v>
      </c>
      <c r="E4890" t="s">
        <v>392</v>
      </c>
      <c r="F4890" t="s">
        <v>82</v>
      </c>
      <c r="G4890" t="s">
        <v>83</v>
      </c>
      <c r="H4890" t="s">
        <v>4803</v>
      </c>
      <c r="I4890">
        <v>2020</v>
      </c>
      <c r="K4890" s="6">
        <v>44196</v>
      </c>
      <c r="L4890">
        <v>19</v>
      </c>
      <c r="N4890" t="s">
        <v>195</v>
      </c>
      <c r="O4890" s="8">
        <v>3.4</v>
      </c>
      <c r="P4890" s="8">
        <v>3.4</v>
      </c>
      <c r="Q4890" s="8">
        <v>3.31</v>
      </c>
      <c r="R4890" s="8">
        <v>3.5</v>
      </c>
      <c r="S4890" s="8">
        <v>2.7</v>
      </c>
      <c r="T4890" s="8">
        <v>4</v>
      </c>
      <c r="U4890" s="8">
        <v>0.26</v>
      </c>
      <c r="V4890" s="9">
        <v>34</v>
      </c>
      <c r="W4890" s="8">
        <v>0.18999999999999995</v>
      </c>
      <c r="X4890" s="8">
        <v>1.2999999999999998</v>
      </c>
      <c r="Y4890" s="8">
        <v>0</v>
      </c>
      <c r="Z4890" s="8">
        <v>-0.10000000000000009</v>
      </c>
      <c r="AA4890">
        <v>-1.0000000000000231E-2</v>
      </c>
      <c r="AF4890" t="s">
        <v>4804</v>
      </c>
      <c r="AG4890" t="s">
        <v>87</v>
      </c>
      <c r="AH4890" t="s">
        <v>88</v>
      </c>
      <c r="AI4890" t="s">
        <v>97</v>
      </c>
      <c r="AJ4890" s="7">
        <v>44196</v>
      </c>
      <c r="AK4890" t="s">
        <v>5452</v>
      </c>
      <c r="AL4890" t="s">
        <v>393</v>
      </c>
      <c r="AM4890" t="s">
        <v>4805</v>
      </c>
      <c r="AN4890" t="s">
        <v>5457</v>
      </c>
      <c r="AO4890" t="str">
        <f>TEXT(A4890,"yyyy-mm-dd")</f>
        <v>2019-05-31</v>
      </c>
    </row>
    <row r="4891" spans="1:41">
      <c r="A4891" s="6" t="s">
        <v>5451</v>
      </c>
      <c r="B4891">
        <v>2019</v>
      </c>
      <c r="C4891">
        <v>5</v>
      </c>
      <c r="E4891" t="s">
        <v>81</v>
      </c>
      <c r="F4891" t="s">
        <v>82</v>
      </c>
      <c r="G4891" t="s">
        <v>83</v>
      </c>
      <c r="H4891" t="s">
        <v>4360</v>
      </c>
      <c r="I4891">
        <v>2019</v>
      </c>
      <c r="K4891" s="6">
        <v>43830</v>
      </c>
      <c r="L4891">
        <v>7</v>
      </c>
      <c r="N4891" t="s">
        <v>192</v>
      </c>
      <c r="O4891" s="8">
        <v>3.75</v>
      </c>
      <c r="P4891" s="8">
        <v>3.75</v>
      </c>
      <c r="Q4891" s="8">
        <v>3.6</v>
      </c>
      <c r="R4891" s="8">
        <v>3.93</v>
      </c>
      <c r="S4891" s="8">
        <v>2.8</v>
      </c>
      <c r="T4891" s="8">
        <v>4.53</v>
      </c>
      <c r="U4891" s="8">
        <v>0.28999999999999998</v>
      </c>
      <c r="V4891" s="9">
        <v>39</v>
      </c>
      <c r="W4891" s="8">
        <v>0.33000000000000007</v>
      </c>
      <c r="X4891" s="8">
        <v>1.7300000000000004</v>
      </c>
      <c r="Y4891" s="8">
        <v>0</v>
      </c>
      <c r="Z4891" s="8">
        <v>4.9999999999999822E-2</v>
      </c>
      <c r="AA4891">
        <v>-9.9999999999999645E-2</v>
      </c>
      <c r="AF4891" t="s">
        <v>4361</v>
      </c>
      <c r="AG4891" t="s">
        <v>87</v>
      </c>
      <c r="AH4891" t="s">
        <v>88</v>
      </c>
      <c r="AI4891" t="s">
        <v>89</v>
      </c>
      <c r="AJ4891" s="7">
        <v>43830</v>
      </c>
      <c r="AK4891" t="s">
        <v>5452</v>
      </c>
      <c r="AL4891" t="s">
        <v>91</v>
      </c>
      <c r="AM4891" t="s">
        <v>4362</v>
      </c>
      <c r="AN4891" t="s">
        <v>5453</v>
      </c>
      <c r="AO4891" t="str">
        <f>TEXT(A4891,"yyyy-mm-dd")</f>
        <v>2019-05-31</v>
      </c>
    </row>
    <row r="4892" spans="1:41">
      <c r="A4892" s="6" t="s">
        <v>5451</v>
      </c>
      <c r="B4892">
        <v>2019</v>
      </c>
      <c r="C4892">
        <v>5</v>
      </c>
      <c r="E4892" t="s">
        <v>392</v>
      </c>
      <c r="F4892" t="s">
        <v>82</v>
      </c>
      <c r="G4892" t="s">
        <v>83</v>
      </c>
      <c r="H4892" t="s">
        <v>4360</v>
      </c>
      <c r="I4892">
        <v>2019</v>
      </c>
      <c r="K4892" s="6">
        <v>43830</v>
      </c>
      <c r="L4892">
        <v>7</v>
      </c>
      <c r="N4892" t="s">
        <v>192</v>
      </c>
      <c r="O4892" s="8">
        <v>3.58</v>
      </c>
      <c r="P4892" s="8">
        <v>3.6</v>
      </c>
      <c r="Q4892" s="8">
        <v>3.5</v>
      </c>
      <c r="R4892" s="8">
        <v>3.7</v>
      </c>
      <c r="S4892" s="8">
        <v>2.9</v>
      </c>
      <c r="T4892" s="8">
        <v>3.9</v>
      </c>
      <c r="U4892" s="8">
        <v>0.18</v>
      </c>
      <c r="V4892" s="9">
        <v>34</v>
      </c>
      <c r="W4892" s="8">
        <v>0.20000000000000018</v>
      </c>
      <c r="X4892" s="8">
        <v>1</v>
      </c>
      <c r="Y4892" s="8">
        <v>-2.0000000000000018E-2</v>
      </c>
      <c r="Z4892" s="8">
        <v>4.0000000000000036E-2</v>
      </c>
      <c r="AA4892">
        <v>-8.0000000000000071E-2</v>
      </c>
      <c r="AF4892" t="s">
        <v>4361</v>
      </c>
      <c r="AG4892" t="s">
        <v>87</v>
      </c>
      <c r="AH4892" t="s">
        <v>88</v>
      </c>
      <c r="AI4892" t="s">
        <v>89</v>
      </c>
      <c r="AJ4892" s="7">
        <v>43830</v>
      </c>
      <c r="AK4892" t="s">
        <v>5452</v>
      </c>
      <c r="AL4892" t="s">
        <v>393</v>
      </c>
      <c r="AM4892" t="s">
        <v>4362</v>
      </c>
      <c r="AN4892" t="s">
        <v>5456</v>
      </c>
      <c r="AO4892" t="str">
        <f>TEXT(A4892,"yyyy-mm-dd")</f>
        <v>2019-05-31</v>
      </c>
    </row>
    <row r="4893" spans="1:41">
      <c r="A4893" s="6" t="s">
        <v>5451</v>
      </c>
      <c r="B4893">
        <v>2019</v>
      </c>
      <c r="C4893">
        <v>5</v>
      </c>
      <c r="E4893" t="s">
        <v>81</v>
      </c>
      <c r="F4893" t="s">
        <v>82</v>
      </c>
      <c r="G4893" t="s">
        <v>774</v>
      </c>
      <c r="H4893" t="s">
        <v>775</v>
      </c>
      <c r="K4893" s="6"/>
      <c r="O4893" s="8">
        <v>3.61</v>
      </c>
      <c r="P4893" s="8">
        <v>3.54</v>
      </c>
      <c r="Q4893" s="8">
        <v>3.5</v>
      </c>
      <c r="R4893" s="8">
        <v>3.7</v>
      </c>
      <c r="S4893" s="8">
        <v>3</v>
      </c>
      <c r="T4893" s="8">
        <v>4.5</v>
      </c>
      <c r="U4893" s="8">
        <v>0.32</v>
      </c>
      <c r="V4893" s="9">
        <v>35</v>
      </c>
      <c r="W4893" s="8">
        <v>0.20000000000000018</v>
      </c>
      <c r="X4893" s="8">
        <v>1.5</v>
      </c>
      <c r="Y4893" s="8">
        <v>6.999999999999984E-2</v>
      </c>
      <c r="Z4893" s="8">
        <v>-9.9999999999997868E-3</v>
      </c>
      <c r="AA4893">
        <v>2.0000000000000018E-2</v>
      </c>
      <c r="AF4893" t="s">
        <v>776</v>
      </c>
      <c r="AG4893" t="s">
        <v>777</v>
      </c>
      <c r="AH4893" t="s">
        <v>778</v>
      </c>
      <c r="AI4893" t="s">
        <v>779</v>
      </c>
      <c r="AJ4893" s="7"/>
      <c r="AK4893" t="s">
        <v>5452</v>
      </c>
      <c r="AL4893" t="s">
        <v>91</v>
      </c>
      <c r="AM4893" t="s">
        <v>775</v>
      </c>
      <c r="AN4893" t="s">
        <v>5475</v>
      </c>
      <c r="AO4893" t="str">
        <f>TEXT(A4893,"yyyy-mm-dd")</f>
        <v>2019-05-31</v>
      </c>
    </row>
    <row r="4894" spans="1:41">
      <c r="A4894" s="6" t="s">
        <v>5451</v>
      </c>
      <c r="B4894">
        <v>2019</v>
      </c>
      <c r="C4894">
        <v>5</v>
      </c>
      <c r="E4894" t="s">
        <v>81</v>
      </c>
      <c r="F4894" t="s">
        <v>82</v>
      </c>
      <c r="G4894" t="s">
        <v>774</v>
      </c>
      <c r="H4894" t="s">
        <v>1536</v>
      </c>
      <c r="K4894" s="6"/>
      <c r="O4894" s="8">
        <v>3.51</v>
      </c>
      <c r="P4894" s="8">
        <v>3.5</v>
      </c>
      <c r="Q4894" s="8">
        <v>3.4</v>
      </c>
      <c r="R4894" s="8">
        <v>3.58</v>
      </c>
      <c r="S4894" s="8">
        <v>3</v>
      </c>
      <c r="T4894" s="8">
        <v>4.4000000000000004</v>
      </c>
      <c r="U4894" s="8">
        <v>0.27</v>
      </c>
      <c r="V4894" s="9">
        <v>33</v>
      </c>
      <c r="W4894" s="8">
        <v>0.18000000000000016</v>
      </c>
      <c r="X4894" s="8">
        <v>1.4000000000000004</v>
      </c>
      <c r="Y4894" s="8">
        <v>9.9999999999997868E-3</v>
      </c>
      <c r="Z4894" s="8">
        <v>0</v>
      </c>
      <c r="AA4894">
        <v>6.0000000000000053E-2</v>
      </c>
      <c r="AF4894" t="s">
        <v>1537</v>
      </c>
      <c r="AG4894" t="s">
        <v>777</v>
      </c>
      <c r="AH4894" t="s">
        <v>778</v>
      </c>
      <c r="AI4894" t="s">
        <v>1538</v>
      </c>
      <c r="AJ4894" s="7"/>
      <c r="AK4894" t="s">
        <v>5452</v>
      </c>
      <c r="AL4894" t="s">
        <v>91</v>
      </c>
      <c r="AM4894" t="s">
        <v>1536</v>
      </c>
      <c r="AN4894" t="s">
        <v>5476</v>
      </c>
      <c r="AO4894" t="str">
        <f>TEXT(A4894,"yyyy-mm-dd")</f>
        <v>2019-05-31</v>
      </c>
    </row>
    <row r="4895" spans="1:41">
      <c r="A4895" s="6" t="s">
        <v>5451</v>
      </c>
      <c r="B4895">
        <v>2019</v>
      </c>
      <c r="C4895">
        <v>5</v>
      </c>
      <c r="E4895" t="s">
        <v>392</v>
      </c>
      <c r="F4895" t="s">
        <v>82</v>
      </c>
      <c r="G4895" t="s">
        <v>774</v>
      </c>
      <c r="H4895" t="s">
        <v>775</v>
      </c>
      <c r="K4895" s="6"/>
      <c r="O4895" s="8">
        <v>3.43</v>
      </c>
      <c r="P4895" s="8">
        <v>3.48</v>
      </c>
      <c r="Q4895" s="8">
        <v>3.3</v>
      </c>
      <c r="R4895" s="8">
        <v>3.5</v>
      </c>
      <c r="S4895" s="8">
        <v>3</v>
      </c>
      <c r="T4895" s="8">
        <v>4</v>
      </c>
      <c r="U4895" s="8">
        <v>0.22</v>
      </c>
      <c r="V4895" s="9">
        <v>30</v>
      </c>
      <c r="W4895" s="8">
        <v>0.20000000000000018</v>
      </c>
      <c r="X4895" s="8">
        <v>1</v>
      </c>
      <c r="Y4895" s="8">
        <v>-4.9999999999999822E-2</v>
      </c>
      <c r="Z4895" s="8">
        <v>-2.0000000000000018E-2</v>
      </c>
      <c r="AA4895">
        <v>0</v>
      </c>
      <c r="AF4895" t="s">
        <v>776</v>
      </c>
      <c r="AG4895" t="s">
        <v>777</v>
      </c>
      <c r="AH4895" t="s">
        <v>778</v>
      </c>
      <c r="AI4895" t="s">
        <v>779</v>
      </c>
      <c r="AJ4895" s="7"/>
      <c r="AK4895" t="s">
        <v>5452</v>
      </c>
      <c r="AL4895" t="s">
        <v>393</v>
      </c>
      <c r="AM4895" t="s">
        <v>775</v>
      </c>
      <c r="AN4895" t="s">
        <v>5477</v>
      </c>
      <c r="AO4895" t="str">
        <f>TEXT(A4895,"yyyy-mm-dd")</f>
        <v>2019-05-31</v>
      </c>
    </row>
    <row r="4896" spans="1:41">
      <c r="A4896" s="6" t="s">
        <v>5451</v>
      </c>
      <c r="B4896">
        <v>2019</v>
      </c>
      <c r="C4896">
        <v>5</v>
      </c>
      <c r="E4896" t="s">
        <v>392</v>
      </c>
      <c r="F4896" t="s">
        <v>82</v>
      </c>
      <c r="G4896" t="s">
        <v>774</v>
      </c>
      <c r="H4896" t="s">
        <v>1536</v>
      </c>
      <c r="K4896" s="6"/>
      <c r="O4896" s="8">
        <v>3.39</v>
      </c>
      <c r="P4896" s="8">
        <v>3.4</v>
      </c>
      <c r="Q4896" s="8">
        <v>3.3</v>
      </c>
      <c r="R4896" s="8">
        <v>3.5</v>
      </c>
      <c r="S4896" s="8">
        <v>3</v>
      </c>
      <c r="T4896" s="8">
        <v>3.9</v>
      </c>
      <c r="U4896" s="8">
        <v>0.2</v>
      </c>
      <c r="V4896" s="9">
        <v>29</v>
      </c>
      <c r="W4896" s="8">
        <v>0.20000000000000018</v>
      </c>
      <c r="X4896" s="8">
        <v>0.89999999999999991</v>
      </c>
      <c r="Y4896" s="8">
        <v>-9.9999999999997868E-3</v>
      </c>
      <c r="Z4896" s="8">
        <v>0</v>
      </c>
      <c r="AA4896">
        <v>0</v>
      </c>
      <c r="AF4896" t="s">
        <v>1537</v>
      </c>
      <c r="AG4896" t="s">
        <v>777</v>
      </c>
      <c r="AH4896" t="s">
        <v>778</v>
      </c>
      <c r="AI4896" t="s">
        <v>1538</v>
      </c>
      <c r="AJ4896" s="7"/>
      <c r="AK4896" t="s">
        <v>5452</v>
      </c>
      <c r="AL4896" t="s">
        <v>393</v>
      </c>
      <c r="AM4896" t="s">
        <v>1536</v>
      </c>
      <c r="AN4896" t="s">
        <v>5478</v>
      </c>
      <c r="AO4896" t="str">
        <f>TEXT(A4896,"yyyy-mm-dd")</f>
        <v>2019-05-31</v>
      </c>
    </row>
    <row r="4897" spans="1:41">
      <c r="A4897" s="6" t="s">
        <v>5451</v>
      </c>
      <c r="B4897">
        <v>2019</v>
      </c>
      <c r="C4897">
        <v>5</v>
      </c>
      <c r="E4897" t="s">
        <v>112</v>
      </c>
      <c r="F4897" t="s">
        <v>113</v>
      </c>
      <c r="G4897" t="s">
        <v>83</v>
      </c>
      <c r="H4897" t="s">
        <v>5257</v>
      </c>
      <c r="I4897">
        <v>2021</v>
      </c>
      <c r="K4897" s="6">
        <v>44561</v>
      </c>
      <c r="L4897">
        <v>31</v>
      </c>
      <c r="N4897" t="s">
        <v>837</v>
      </c>
      <c r="O4897" s="8">
        <v>6.91</v>
      </c>
      <c r="P4897" s="8">
        <v>7.04</v>
      </c>
      <c r="Q4897" s="8">
        <v>6.49</v>
      </c>
      <c r="R4897" s="8">
        <v>7.42</v>
      </c>
      <c r="S4897" s="8">
        <v>5.72</v>
      </c>
      <c r="T4897" s="8">
        <v>7.93</v>
      </c>
      <c r="U4897" s="8">
        <v>0.65</v>
      </c>
      <c r="V4897" s="9">
        <v>22</v>
      </c>
      <c r="W4897" s="8">
        <v>0.92999999999999972</v>
      </c>
      <c r="X4897" s="8">
        <v>2.21</v>
      </c>
      <c r="Y4897" s="8">
        <v>-0.12999999999999989</v>
      </c>
      <c r="Z4897" s="8">
        <v>4.0000000000000036E-2</v>
      </c>
      <c r="AA4897">
        <v>-8.0000000000000071E-2</v>
      </c>
      <c r="AF4897" t="s">
        <v>5295</v>
      </c>
      <c r="AG4897" t="s">
        <v>115</v>
      </c>
      <c r="AH4897" t="s">
        <v>116</v>
      </c>
      <c r="AI4897" t="s">
        <v>359</v>
      </c>
      <c r="AJ4897" s="7">
        <v>44561</v>
      </c>
      <c r="AK4897" t="s">
        <v>5452</v>
      </c>
      <c r="AL4897" t="s">
        <v>118</v>
      </c>
      <c r="AM4897" t="s">
        <v>5259</v>
      </c>
      <c r="AN4897" t="s">
        <v>5482</v>
      </c>
      <c r="AO4897" t="str">
        <f>TEXT(A4897,"yyyy-mm-dd")</f>
        <v>2019-05-31</v>
      </c>
    </row>
    <row r="4898" spans="1:41">
      <c r="A4898" s="6" t="s">
        <v>5451</v>
      </c>
      <c r="B4898">
        <v>2019</v>
      </c>
      <c r="C4898">
        <v>5</v>
      </c>
      <c r="E4898" t="s">
        <v>2881</v>
      </c>
      <c r="F4898" t="s">
        <v>113</v>
      </c>
      <c r="G4898" t="s">
        <v>83</v>
      </c>
      <c r="H4898" t="s">
        <v>5257</v>
      </c>
      <c r="I4898">
        <v>2021</v>
      </c>
      <c r="K4898" s="6">
        <v>44561</v>
      </c>
      <c r="L4898">
        <v>31</v>
      </c>
      <c r="N4898" t="s">
        <v>837</v>
      </c>
      <c r="O4898" s="8">
        <v>7.74</v>
      </c>
      <c r="P4898" s="8">
        <v>7.8</v>
      </c>
      <c r="Q4898" s="8">
        <v>7.33</v>
      </c>
      <c r="R4898" s="8">
        <v>8.1300000000000008</v>
      </c>
      <c r="S4898" s="8">
        <v>5.85</v>
      </c>
      <c r="T4898" s="8">
        <v>9.23</v>
      </c>
      <c r="U4898" s="8">
        <v>0.74</v>
      </c>
      <c r="V4898" s="9">
        <v>19</v>
      </c>
      <c r="W4898" s="8">
        <v>0.80000000000000071</v>
      </c>
      <c r="X4898" s="8">
        <v>3.3800000000000008</v>
      </c>
      <c r="Y4898" s="8">
        <v>-5.9999999999999609E-2</v>
      </c>
      <c r="Z4898" s="8">
        <v>1.9999999999999574E-2</v>
      </c>
      <c r="AA4898">
        <v>-0.21999999999999886</v>
      </c>
      <c r="AF4898" t="s">
        <v>5300</v>
      </c>
      <c r="AG4898" t="s">
        <v>2883</v>
      </c>
      <c r="AH4898" t="s">
        <v>2884</v>
      </c>
      <c r="AI4898" t="s">
        <v>359</v>
      </c>
      <c r="AJ4898" s="7">
        <v>44561</v>
      </c>
      <c r="AK4898" t="s">
        <v>5452</v>
      </c>
      <c r="AL4898" t="s">
        <v>2885</v>
      </c>
      <c r="AM4898" t="s">
        <v>5259</v>
      </c>
      <c r="AN4898" t="s">
        <v>5485</v>
      </c>
      <c r="AO4898" t="str">
        <f>TEXT(A4898,"yyyy-mm-dd")</f>
        <v>2019-05-31</v>
      </c>
    </row>
    <row r="4899" spans="1:41">
      <c r="A4899" s="6" t="s">
        <v>5451</v>
      </c>
      <c r="B4899">
        <v>2019</v>
      </c>
      <c r="C4899">
        <v>5</v>
      </c>
      <c r="E4899" t="s">
        <v>112</v>
      </c>
      <c r="F4899" t="s">
        <v>113</v>
      </c>
      <c r="G4899" t="s">
        <v>83</v>
      </c>
      <c r="H4899" t="s">
        <v>4803</v>
      </c>
      <c r="I4899">
        <v>2020</v>
      </c>
      <c r="K4899" s="6">
        <v>44196</v>
      </c>
      <c r="L4899">
        <v>19</v>
      </c>
      <c r="N4899" t="s">
        <v>195</v>
      </c>
      <c r="O4899" s="8">
        <v>7.36</v>
      </c>
      <c r="P4899" s="8">
        <v>7.5</v>
      </c>
      <c r="Q4899" s="8">
        <v>7</v>
      </c>
      <c r="R4899" s="8">
        <v>7.64</v>
      </c>
      <c r="S4899" s="8">
        <v>6.5</v>
      </c>
      <c r="T4899" s="8">
        <v>8.2100000000000009</v>
      </c>
      <c r="U4899" s="8">
        <v>0.44</v>
      </c>
      <c r="V4899" s="9">
        <v>29</v>
      </c>
      <c r="W4899" s="8">
        <v>0.63999999999999968</v>
      </c>
      <c r="X4899" s="8">
        <v>1.7100000000000009</v>
      </c>
      <c r="Y4899" s="8">
        <v>-0.13999999999999968</v>
      </c>
      <c r="Z4899" s="8">
        <v>0.45000000000000018</v>
      </c>
      <c r="AA4899">
        <v>-0.11000000000000032</v>
      </c>
      <c r="AF4899" t="s">
        <v>4844</v>
      </c>
      <c r="AG4899" t="s">
        <v>115</v>
      </c>
      <c r="AH4899" t="s">
        <v>116</v>
      </c>
      <c r="AI4899" t="s">
        <v>230</v>
      </c>
      <c r="AJ4899" s="7">
        <v>44196</v>
      </c>
      <c r="AK4899" t="s">
        <v>5452</v>
      </c>
      <c r="AL4899" t="s">
        <v>118</v>
      </c>
      <c r="AM4899" t="s">
        <v>4805</v>
      </c>
      <c r="AN4899" t="s">
        <v>5481</v>
      </c>
      <c r="AO4899" t="str">
        <f>TEXT(A4899,"yyyy-mm-dd")</f>
        <v>2019-05-31</v>
      </c>
    </row>
    <row r="4900" spans="1:41">
      <c r="A4900" s="6" t="s">
        <v>5451</v>
      </c>
      <c r="B4900">
        <v>2019</v>
      </c>
      <c r="C4900">
        <v>5</v>
      </c>
      <c r="E4900" t="s">
        <v>2881</v>
      </c>
      <c r="F4900" t="s">
        <v>113</v>
      </c>
      <c r="G4900" t="s">
        <v>83</v>
      </c>
      <c r="H4900" t="s">
        <v>4803</v>
      </c>
      <c r="I4900">
        <v>2020</v>
      </c>
      <c r="K4900" s="6">
        <v>44196</v>
      </c>
      <c r="L4900">
        <v>19</v>
      </c>
      <c r="N4900" t="s">
        <v>195</v>
      </c>
      <c r="O4900" s="8">
        <v>7.92</v>
      </c>
      <c r="P4900" s="8">
        <v>7.93</v>
      </c>
      <c r="Q4900" s="8">
        <v>7.63</v>
      </c>
      <c r="R4900" s="8">
        <v>8.2100000000000009</v>
      </c>
      <c r="S4900" s="8">
        <v>6.8</v>
      </c>
      <c r="T4900" s="8">
        <v>9.7799999999999994</v>
      </c>
      <c r="U4900" s="8">
        <v>0.62</v>
      </c>
      <c r="V4900" s="9">
        <v>24</v>
      </c>
      <c r="W4900" s="8">
        <v>0.58000000000000096</v>
      </c>
      <c r="X4900" s="8">
        <v>2.9799999999999995</v>
      </c>
      <c r="Y4900" s="8">
        <v>-9.9999999999997868E-3</v>
      </c>
      <c r="Z4900" s="8">
        <v>2.9999999999999361E-2</v>
      </c>
      <c r="AA4900">
        <v>-0.17999999999999883</v>
      </c>
      <c r="AF4900" t="s">
        <v>4849</v>
      </c>
      <c r="AG4900" t="s">
        <v>2883</v>
      </c>
      <c r="AH4900" t="s">
        <v>2884</v>
      </c>
      <c r="AI4900" t="s">
        <v>230</v>
      </c>
      <c r="AJ4900" s="7">
        <v>44196</v>
      </c>
      <c r="AK4900" t="s">
        <v>5452</v>
      </c>
      <c r="AL4900" t="s">
        <v>2885</v>
      </c>
      <c r="AM4900" t="s">
        <v>4805</v>
      </c>
      <c r="AN4900" t="s">
        <v>5484</v>
      </c>
      <c r="AO4900" t="str">
        <f>TEXT(A4900,"yyyy-mm-dd")</f>
        <v>2019-05-31</v>
      </c>
    </row>
    <row r="4901" spans="1:41">
      <c r="A4901" s="6" t="s">
        <v>5451</v>
      </c>
      <c r="B4901">
        <v>2019</v>
      </c>
      <c r="C4901">
        <v>5</v>
      </c>
      <c r="E4901" t="s">
        <v>112</v>
      </c>
      <c r="F4901" t="s">
        <v>113</v>
      </c>
      <c r="G4901" t="s">
        <v>83</v>
      </c>
      <c r="H4901" t="s">
        <v>4360</v>
      </c>
      <c r="I4901">
        <v>2019</v>
      </c>
      <c r="K4901" s="6">
        <v>43830</v>
      </c>
      <c r="L4901">
        <v>7</v>
      </c>
      <c r="N4901" t="s">
        <v>192</v>
      </c>
      <c r="O4901" s="8">
        <v>7.96</v>
      </c>
      <c r="P4901" s="8">
        <v>8.0299999999999994</v>
      </c>
      <c r="Q4901" s="8">
        <v>7.9</v>
      </c>
      <c r="R4901" s="8">
        <v>8.1199999999999992</v>
      </c>
      <c r="S4901" s="8">
        <v>7.25</v>
      </c>
      <c r="T4901" s="8">
        <v>8.49</v>
      </c>
      <c r="U4901" s="8">
        <v>0.27</v>
      </c>
      <c r="V4901" s="9">
        <v>29</v>
      </c>
      <c r="W4901" s="8">
        <v>0.21999999999999886</v>
      </c>
      <c r="X4901" s="8">
        <v>1.2400000000000002</v>
      </c>
      <c r="Y4901" s="8">
        <v>-6.9999999999999396E-2</v>
      </c>
      <c r="Z4901" s="8">
        <v>9.9999999999999645E-2</v>
      </c>
      <c r="AA4901">
        <v>-0.19000000000000039</v>
      </c>
      <c r="AF4901" t="s">
        <v>4401</v>
      </c>
      <c r="AG4901" t="s">
        <v>115</v>
      </c>
      <c r="AH4901" t="s">
        <v>116</v>
      </c>
      <c r="AI4901" t="s">
        <v>117</v>
      </c>
      <c r="AJ4901" s="7">
        <v>43830</v>
      </c>
      <c r="AK4901" t="s">
        <v>5452</v>
      </c>
      <c r="AL4901" t="s">
        <v>118</v>
      </c>
      <c r="AM4901" t="s">
        <v>4362</v>
      </c>
      <c r="AN4901" t="s">
        <v>5480</v>
      </c>
      <c r="AO4901" t="str">
        <f>TEXT(A4901,"yyyy-mm-dd")</f>
        <v>2019-05-31</v>
      </c>
    </row>
    <row r="4902" spans="1:41">
      <c r="A4902" s="6" t="s">
        <v>5451</v>
      </c>
      <c r="B4902">
        <v>2019</v>
      </c>
      <c r="C4902">
        <v>5</v>
      </c>
      <c r="E4902" t="s">
        <v>2881</v>
      </c>
      <c r="F4902" t="s">
        <v>113</v>
      </c>
      <c r="G4902" t="s">
        <v>83</v>
      </c>
      <c r="H4902" t="s">
        <v>4360</v>
      </c>
      <c r="I4902">
        <v>2019</v>
      </c>
      <c r="K4902" s="6">
        <v>43830</v>
      </c>
      <c r="L4902">
        <v>7</v>
      </c>
      <c r="N4902" t="s">
        <v>192</v>
      </c>
      <c r="O4902" s="8">
        <v>8.19</v>
      </c>
      <c r="P4902" s="8">
        <v>8.18</v>
      </c>
      <c r="Q4902" s="8">
        <v>7.96</v>
      </c>
      <c r="R4902" s="8">
        <v>8.36</v>
      </c>
      <c r="S4902" s="8">
        <v>7.25</v>
      </c>
      <c r="T4902" s="8">
        <v>9.48</v>
      </c>
      <c r="U4902" s="8">
        <v>0.41</v>
      </c>
      <c r="V4902" s="9">
        <v>24</v>
      </c>
      <c r="W4902" s="8">
        <v>0.39999999999999947</v>
      </c>
      <c r="X4902" s="8">
        <v>2.2300000000000004</v>
      </c>
      <c r="Y4902" s="8">
        <v>9.9999999999997868E-3</v>
      </c>
      <c r="Z4902" s="8">
        <v>0</v>
      </c>
      <c r="AA4902">
        <v>-0.27000000000000046</v>
      </c>
      <c r="AF4902" t="s">
        <v>4406</v>
      </c>
      <c r="AG4902" t="s">
        <v>2883</v>
      </c>
      <c r="AH4902" t="s">
        <v>2884</v>
      </c>
      <c r="AI4902" t="s">
        <v>117</v>
      </c>
      <c r="AJ4902" s="7">
        <v>43830</v>
      </c>
      <c r="AK4902" t="s">
        <v>5452</v>
      </c>
      <c r="AL4902" t="s">
        <v>2885</v>
      </c>
      <c r="AM4902" t="s">
        <v>4362</v>
      </c>
      <c r="AN4902" t="s">
        <v>5483</v>
      </c>
      <c r="AO4902" t="str">
        <f>TEXT(A4902,"yyyy-mm-dd")</f>
        <v>2019-05-31</v>
      </c>
    </row>
    <row r="4903" spans="1:41">
      <c r="A4903" s="6" t="s">
        <v>5486</v>
      </c>
      <c r="B4903">
        <v>2019</v>
      </c>
      <c r="C4903">
        <v>6</v>
      </c>
      <c r="E4903" t="s">
        <v>1907</v>
      </c>
      <c r="F4903" t="s">
        <v>1908</v>
      </c>
      <c r="G4903" t="s">
        <v>102</v>
      </c>
      <c r="H4903" t="s">
        <v>5436</v>
      </c>
      <c r="I4903">
        <v>2021</v>
      </c>
      <c r="J4903">
        <v>2</v>
      </c>
      <c r="K4903" s="6">
        <v>44377</v>
      </c>
      <c r="L4903">
        <v>24</v>
      </c>
      <c r="M4903">
        <v>8</v>
      </c>
      <c r="N4903" t="s">
        <v>368</v>
      </c>
      <c r="O4903" s="8">
        <v>7.16</v>
      </c>
      <c r="P4903" s="8">
        <v>7.25</v>
      </c>
      <c r="Q4903" s="8">
        <v>6.75</v>
      </c>
      <c r="R4903" s="8">
        <v>7.5</v>
      </c>
      <c r="S4903" s="8">
        <v>6.25</v>
      </c>
      <c r="T4903" s="8">
        <v>8</v>
      </c>
      <c r="U4903" s="8">
        <v>0.51</v>
      </c>
      <c r="V4903" s="9">
        <v>25</v>
      </c>
      <c r="W4903" s="8">
        <v>0.75</v>
      </c>
      <c r="X4903" s="8">
        <v>1.75</v>
      </c>
      <c r="Y4903" s="8">
        <v>-8.9999999999999858E-2</v>
      </c>
      <c r="Z4903" s="8">
        <v>0</v>
      </c>
      <c r="AA4903">
        <v>0.12999999999999989</v>
      </c>
      <c r="AF4903" t="s">
        <v>5437</v>
      </c>
      <c r="AG4903" t="s">
        <v>1910</v>
      </c>
      <c r="AH4903" t="s">
        <v>1911</v>
      </c>
      <c r="AI4903" t="s">
        <v>1971</v>
      </c>
      <c r="AJ4903" s="7">
        <v>44377</v>
      </c>
      <c r="AK4903" t="s">
        <v>5487</v>
      </c>
      <c r="AL4903" t="s">
        <v>1908</v>
      </c>
      <c r="AM4903" t="s">
        <v>5438</v>
      </c>
      <c r="AN4903" t="s">
        <v>5509</v>
      </c>
      <c r="AO4903" t="str">
        <f>TEXT(A4903,"yyyy-mm-dd")</f>
        <v>2019-06-30</v>
      </c>
    </row>
    <row r="4904" spans="1:41">
      <c r="A4904" s="6" t="s">
        <v>5486</v>
      </c>
      <c r="B4904">
        <v>2019</v>
      </c>
      <c r="C4904">
        <v>6</v>
      </c>
      <c r="E4904" t="s">
        <v>1907</v>
      </c>
      <c r="F4904" t="s">
        <v>1908</v>
      </c>
      <c r="G4904" t="s">
        <v>102</v>
      </c>
      <c r="H4904" t="s">
        <v>5397</v>
      </c>
      <c r="I4904">
        <v>2021</v>
      </c>
      <c r="J4904">
        <v>1</v>
      </c>
      <c r="K4904" s="6">
        <v>44286</v>
      </c>
      <c r="L4904">
        <v>21</v>
      </c>
      <c r="M4904">
        <v>7</v>
      </c>
      <c r="N4904" t="s">
        <v>176</v>
      </c>
      <c r="O4904" s="8">
        <v>7.26</v>
      </c>
      <c r="P4904" s="8">
        <v>7.5</v>
      </c>
      <c r="Q4904" s="8">
        <v>7</v>
      </c>
      <c r="R4904" s="8">
        <v>7.5</v>
      </c>
      <c r="S4904" s="8">
        <v>6.25</v>
      </c>
      <c r="T4904" s="8">
        <v>8.25</v>
      </c>
      <c r="U4904" s="8">
        <v>0.5</v>
      </c>
      <c r="V4904" s="9">
        <v>25</v>
      </c>
      <c r="W4904" s="8">
        <v>0.5</v>
      </c>
      <c r="X4904" s="8">
        <v>2</v>
      </c>
      <c r="Y4904" s="8">
        <v>-0.24000000000000021</v>
      </c>
      <c r="Z4904" s="8">
        <v>0.25</v>
      </c>
      <c r="AA4904">
        <v>-5.9999999999999609E-2</v>
      </c>
      <c r="AF4904" t="s">
        <v>5398</v>
      </c>
      <c r="AG4904" t="s">
        <v>1910</v>
      </c>
      <c r="AH4904" t="s">
        <v>1911</v>
      </c>
      <c r="AI4904" t="s">
        <v>1944</v>
      </c>
      <c r="AJ4904" s="7">
        <v>44286</v>
      </c>
      <c r="AK4904" t="s">
        <v>5487</v>
      </c>
      <c r="AL4904" t="s">
        <v>1908</v>
      </c>
      <c r="AM4904" t="s">
        <v>5399</v>
      </c>
      <c r="AN4904" t="s">
        <v>5508</v>
      </c>
      <c r="AO4904" t="str">
        <f>TEXT(A4904,"yyyy-mm-dd")</f>
        <v>2019-06-30</v>
      </c>
    </row>
    <row r="4905" spans="1:41">
      <c r="A4905" s="6" t="s">
        <v>5486</v>
      </c>
      <c r="B4905">
        <v>2019</v>
      </c>
      <c r="C4905">
        <v>6</v>
      </c>
      <c r="E4905" t="s">
        <v>1907</v>
      </c>
      <c r="F4905" t="s">
        <v>1908</v>
      </c>
      <c r="G4905" t="s">
        <v>102</v>
      </c>
      <c r="H4905" t="s">
        <v>5204</v>
      </c>
      <c r="I4905">
        <v>2020</v>
      </c>
      <c r="J4905">
        <v>4</v>
      </c>
      <c r="K4905" s="6">
        <v>44196</v>
      </c>
      <c r="L4905">
        <v>18</v>
      </c>
      <c r="M4905">
        <v>6</v>
      </c>
      <c r="N4905" t="s">
        <v>206</v>
      </c>
      <c r="O4905" s="8">
        <v>7.45</v>
      </c>
      <c r="P4905" s="8">
        <v>7.5</v>
      </c>
      <c r="Q4905" s="8">
        <v>7.25</v>
      </c>
      <c r="R4905" s="8">
        <v>7.75</v>
      </c>
      <c r="S4905" s="8">
        <v>6.25</v>
      </c>
      <c r="T4905" s="8">
        <v>8.25</v>
      </c>
      <c r="U4905" s="8">
        <v>0.49</v>
      </c>
      <c r="V4905" s="9">
        <v>31</v>
      </c>
      <c r="W4905" s="8">
        <v>0.5</v>
      </c>
      <c r="X4905" s="8">
        <v>2</v>
      </c>
      <c r="Y4905" s="8">
        <v>-4.9999999999999822E-2</v>
      </c>
      <c r="Z4905" s="8">
        <v>9.9999999999997868E-3</v>
      </c>
      <c r="AA4905">
        <v>-0.25</v>
      </c>
      <c r="AF4905" t="s">
        <v>5205</v>
      </c>
      <c r="AG4905" t="s">
        <v>1910</v>
      </c>
      <c r="AH4905" t="s">
        <v>1911</v>
      </c>
      <c r="AI4905" t="s">
        <v>1939</v>
      </c>
      <c r="AJ4905" s="7">
        <v>44196</v>
      </c>
      <c r="AK4905" t="s">
        <v>5487</v>
      </c>
      <c r="AL4905" t="s">
        <v>1908</v>
      </c>
      <c r="AM4905" t="s">
        <v>5206</v>
      </c>
      <c r="AN4905" t="s">
        <v>5507</v>
      </c>
      <c r="AO4905" t="str">
        <f>TEXT(A4905,"yyyy-mm-dd")</f>
        <v>2019-06-30</v>
      </c>
    </row>
    <row r="4906" spans="1:41">
      <c r="A4906" s="6" t="s">
        <v>5486</v>
      </c>
      <c r="B4906">
        <v>2019</v>
      </c>
      <c r="C4906">
        <v>6</v>
      </c>
      <c r="E4906" t="s">
        <v>1907</v>
      </c>
      <c r="F4906" t="s">
        <v>1908</v>
      </c>
      <c r="G4906" t="s">
        <v>102</v>
      </c>
      <c r="H4906" t="s">
        <v>5063</v>
      </c>
      <c r="I4906">
        <v>2020</v>
      </c>
      <c r="J4906">
        <v>3</v>
      </c>
      <c r="K4906" s="6">
        <v>44104</v>
      </c>
      <c r="L4906">
        <v>15</v>
      </c>
      <c r="M4906">
        <v>5</v>
      </c>
      <c r="N4906" t="s">
        <v>236</v>
      </c>
      <c r="O4906" s="8">
        <v>7.53</v>
      </c>
      <c r="P4906" s="8">
        <v>7.74</v>
      </c>
      <c r="Q4906" s="8">
        <v>7.25</v>
      </c>
      <c r="R4906" s="8">
        <v>7.75</v>
      </c>
      <c r="S4906" s="8">
        <v>6.5</v>
      </c>
      <c r="T4906" s="8">
        <v>8.25</v>
      </c>
      <c r="U4906" s="8">
        <v>0.45</v>
      </c>
      <c r="V4906" s="9">
        <v>31</v>
      </c>
      <c r="W4906" s="8">
        <v>0.5</v>
      </c>
      <c r="X4906" s="8">
        <v>1.75</v>
      </c>
      <c r="Y4906" s="8">
        <v>-0.20999999999999996</v>
      </c>
      <c r="Z4906" s="8">
        <v>0.24000000000000021</v>
      </c>
      <c r="AA4906">
        <v>0</v>
      </c>
      <c r="AF4906" t="s">
        <v>5064</v>
      </c>
      <c r="AG4906" t="s">
        <v>1910</v>
      </c>
      <c r="AH4906" t="s">
        <v>1911</v>
      </c>
      <c r="AI4906" t="s">
        <v>1934</v>
      </c>
      <c r="AJ4906" s="7">
        <v>44104</v>
      </c>
      <c r="AK4906" t="s">
        <v>5487</v>
      </c>
      <c r="AL4906" t="s">
        <v>1908</v>
      </c>
      <c r="AM4906" t="s">
        <v>5066</v>
      </c>
      <c r="AN4906" t="s">
        <v>5506</v>
      </c>
      <c r="AO4906" t="str">
        <f>TEXT(A4906,"yyyy-mm-dd")</f>
        <v>2019-06-30</v>
      </c>
    </row>
    <row r="4907" spans="1:41">
      <c r="A4907" s="6" t="s">
        <v>5486</v>
      </c>
      <c r="B4907">
        <v>2019</v>
      </c>
      <c r="C4907">
        <v>6</v>
      </c>
      <c r="E4907" t="s">
        <v>1907</v>
      </c>
      <c r="F4907" t="s">
        <v>1908</v>
      </c>
      <c r="G4907" t="s">
        <v>102</v>
      </c>
      <c r="H4907" t="s">
        <v>4988</v>
      </c>
      <c r="I4907">
        <v>2020</v>
      </c>
      <c r="J4907">
        <v>2</v>
      </c>
      <c r="K4907" s="6">
        <v>44012</v>
      </c>
      <c r="L4907">
        <v>12</v>
      </c>
      <c r="M4907">
        <v>4</v>
      </c>
      <c r="N4907" t="s">
        <v>261</v>
      </c>
      <c r="O4907" s="8">
        <v>7.68</v>
      </c>
      <c r="P4907" s="8">
        <v>7.75</v>
      </c>
      <c r="Q4907" s="8">
        <v>7.5</v>
      </c>
      <c r="R4907" s="8">
        <v>7.87</v>
      </c>
      <c r="S4907" s="8">
        <v>6.75</v>
      </c>
      <c r="T4907" s="8">
        <v>8.3000000000000007</v>
      </c>
      <c r="U4907" s="8">
        <v>0.39</v>
      </c>
      <c r="V4907" s="9">
        <v>31</v>
      </c>
      <c r="W4907" s="8">
        <v>0.37000000000000011</v>
      </c>
      <c r="X4907" s="8">
        <v>1.5500000000000007</v>
      </c>
      <c r="Y4907" s="8">
        <v>-7.0000000000000284E-2</v>
      </c>
      <c r="Z4907" s="8">
        <v>0.12000000000000011</v>
      </c>
      <c r="AA4907">
        <v>-3.0000000000000249E-2</v>
      </c>
      <c r="AF4907" t="s">
        <v>4989</v>
      </c>
      <c r="AG4907" t="s">
        <v>1910</v>
      </c>
      <c r="AH4907" t="s">
        <v>1911</v>
      </c>
      <c r="AI4907" t="s">
        <v>1929</v>
      </c>
      <c r="AJ4907" s="7">
        <v>44012</v>
      </c>
      <c r="AK4907" t="s">
        <v>5487</v>
      </c>
      <c r="AL4907" t="s">
        <v>1908</v>
      </c>
      <c r="AM4907" t="s">
        <v>4990</v>
      </c>
      <c r="AN4907" t="s">
        <v>5505</v>
      </c>
      <c r="AO4907" t="str">
        <f>TEXT(A4907,"yyyy-mm-dd")</f>
        <v>2019-06-30</v>
      </c>
    </row>
    <row r="4908" spans="1:41">
      <c r="A4908" s="6" t="s">
        <v>5486</v>
      </c>
      <c r="B4908">
        <v>2019</v>
      </c>
      <c r="C4908">
        <v>6</v>
      </c>
      <c r="E4908" t="s">
        <v>1907</v>
      </c>
      <c r="F4908" t="s">
        <v>1908</v>
      </c>
      <c r="G4908" t="s">
        <v>102</v>
      </c>
      <c r="H4908" t="s">
        <v>4949</v>
      </c>
      <c r="I4908">
        <v>2020</v>
      </c>
      <c r="J4908">
        <v>1</v>
      </c>
      <c r="K4908" s="6">
        <v>43921</v>
      </c>
      <c r="L4908">
        <v>9</v>
      </c>
      <c r="M4908">
        <v>3</v>
      </c>
      <c r="N4908" t="s">
        <v>173</v>
      </c>
      <c r="O4908" s="8">
        <v>7.86</v>
      </c>
      <c r="P4908" s="8">
        <v>8</v>
      </c>
      <c r="Q4908" s="8">
        <v>7.75</v>
      </c>
      <c r="R4908" s="8">
        <v>8</v>
      </c>
      <c r="S4908" s="8">
        <v>7</v>
      </c>
      <c r="T4908" s="8">
        <v>8.25</v>
      </c>
      <c r="U4908" s="8">
        <v>0.33</v>
      </c>
      <c r="V4908" s="9">
        <v>32</v>
      </c>
      <c r="W4908" s="8">
        <v>0.25</v>
      </c>
      <c r="X4908" s="8">
        <v>1.25</v>
      </c>
      <c r="Y4908" s="8">
        <v>-0.13999999999999968</v>
      </c>
      <c r="Z4908" s="8">
        <v>0.12000000000000011</v>
      </c>
      <c r="AA4908">
        <v>0</v>
      </c>
      <c r="AF4908" t="s">
        <v>4950</v>
      </c>
      <c r="AG4908" t="s">
        <v>1910</v>
      </c>
      <c r="AH4908" t="s">
        <v>1911</v>
      </c>
      <c r="AI4908" t="s">
        <v>1924</v>
      </c>
      <c r="AJ4908" s="7">
        <v>43921</v>
      </c>
      <c r="AK4908" t="s">
        <v>5487</v>
      </c>
      <c r="AL4908" t="s">
        <v>1908</v>
      </c>
      <c r="AM4908" t="s">
        <v>4951</v>
      </c>
      <c r="AN4908" t="s">
        <v>5504</v>
      </c>
      <c r="AO4908" t="str">
        <f>TEXT(A4908,"yyyy-mm-dd")</f>
        <v>2019-06-30</v>
      </c>
    </row>
    <row r="4909" spans="1:41">
      <c r="A4909" s="6" t="s">
        <v>5486</v>
      </c>
      <c r="B4909">
        <v>2019</v>
      </c>
      <c r="C4909">
        <v>6</v>
      </c>
      <c r="E4909" t="s">
        <v>1907</v>
      </c>
      <c r="F4909" t="s">
        <v>1908</v>
      </c>
      <c r="G4909" t="s">
        <v>102</v>
      </c>
      <c r="H4909" t="s">
        <v>4822</v>
      </c>
      <c r="I4909">
        <v>2019</v>
      </c>
      <c r="J4909">
        <v>4</v>
      </c>
      <c r="K4909" s="6">
        <v>43830</v>
      </c>
      <c r="L4909">
        <v>6</v>
      </c>
      <c r="M4909">
        <v>2</v>
      </c>
      <c r="N4909" t="s">
        <v>203</v>
      </c>
      <c r="O4909" s="8">
        <v>8.0399999999999991</v>
      </c>
      <c r="P4909" s="8">
        <v>8</v>
      </c>
      <c r="Q4909" s="8">
        <v>8</v>
      </c>
      <c r="R4909" s="8">
        <v>8.25</v>
      </c>
      <c r="S4909" s="8">
        <v>7.25</v>
      </c>
      <c r="T4909" s="8">
        <v>8.25</v>
      </c>
      <c r="U4909" s="8">
        <v>0.24</v>
      </c>
      <c r="V4909" s="9">
        <v>32</v>
      </c>
      <c r="W4909" s="8">
        <v>0.25</v>
      </c>
      <c r="X4909" s="8">
        <v>1</v>
      </c>
      <c r="Y4909" s="8">
        <v>3.9999999999999147E-2</v>
      </c>
      <c r="Z4909" s="8">
        <v>0</v>
      </c>
      <c r="AA4909">
        <v>0</v>
      </c>
      <c r="AF4909" t="s">
        <v>4834</v>
      </c>
      <c r="AG4909" t="s">
        <v>1910</v>
      </c>
      <c r="AH4909" t="s">
        <v>1911</v>
      </c>
      <c r="AI4909" t="s">
        <v>1919</v>
      </c>
      <c r="AJ4909" s="7">
        <v>43830</v>
      </c>
      <c r="AK4909" t="s">
        <v>5487</v>
      </c>
      <c r="AL4909" t="s">
        <v>1908</v>
      </c>
      <c r="AM4909" t="s">
        <v>4824</v>
      </c>
      <c r="AN4909" t="s">
        <v>5503</v>
      </c>
      <c r="AO4909" t="str">
        <f>TEXT(A4909,"yyyy-mm-dd")</f>
        <v>2019-06-30</v>
      </c>
    </row>
    <row r="4910" spans="1:41">
      <c r="A4910" s="6" t="s">
        <v>5486</v>
      </c>
      <c r="B4910">
        <v>2019</v>
      </c>
      <c r="C4910">
        <v>6</v>
      </c>
      <c r="E4910" t="s">
        <v>1907</v>
      </c>
      <c r="F4910" t="s">
        <v>1908</v>
      </c>
      <c r="G4910" t="s">
        <v>102</v>
      </c>
      <c r="H4910" t="s">
        <v>4716</v>
      </c>
      <c r="I4910">
        <v>2019</v>
      </c>
      <c r="J4910">
        <v>3</v>
      </c>
      <c r="K4910" s="6">
        <v>43738</v>
      </c>
      <c r="L4910">
        <v>3</v>
      </c>
      <c r="M4910">
        <v>1</v>
      </c>
      <c r="N4910" t="s">
        <v>233</v>
      </c>
      <c r="O4910" s="8">
        <v>8.16</v>
      </c>
      <c r="P4910" s="8">
        <v>8.25</v>
      </c>
      <c r="Q4910" s="8">
        <v>8</v>
      </c>
      <c r="R4910" s="8">
        <v>8.25</v>
      </c>
      <c r="S4910" s="8">
        <v>7.75</v>
      </c>
      <c r="T4910" s="8">
        <v>8.25</v>
      </c>
      <c r="U4910" s="8">
        <v>0.14000000000000001</v>
      </c>
      <c r="V4910" s="9">
        <v>32</v>
      </c>
      <c r="W4910" s="8">
        <v>0.25</v>
      </c>
      <c r="X4910" s="8">
        <v>0.5</v>
      </c>
      <c r="Y4910" s="8">
        <v>-8.9999999999999858E-2</v>
      </c>
      <c r="Z4910" s="8">
        <v>0</v>
      </c>
      <c r="AA4910">
        <v>0</v>
      </c>
      <c r="AF4910" t="s">
        <v>4717</v>
      </c>
      <c r="AG4910" t="s">
        <v>1910</v>
      </c>
      <c r="AH4910" t="s">
        <v>1911</v>
      </c>
      <c r="AI4910" t="s">
        <v>1915</v>
      </c>
      <c r="AJ4910" s="7">
        <v>43738</v>
      </c>
      <c r="AK4910" t="s">
        <v>5487</v>
      </c>
      <c r="AL4910" t="s">
        <v>1908</v>
      </c>
      <c r="AM4910" t="s">
        <v>4718</v>
      </c>
      <c r="AN4910" t="s">
        <v>5502</v>
      </c>
      <c r="AO4910" t="str">
        <f>TEXT(A4910,"yyyy-mm-dd")</f>
        <v>2019-06-30</v>
      </c>
    </row>
    <row r="4911" spans="1:41">
      <c r="A4911" s="6" t="s">
        <v>5486</v>
      </c>
      <c r="B4911">
        <v>2019</v>
      </c>
      <c r="C4911">
        <v>6</v>
      </c>
      <c r="E4911" t="s">
        <v>1907</v>
      </c>
      <c r="F4911" t="s">
        <v>1908</v>
      </c>
      <c r="G4911" t="s">
        <v>102</v>
      </c>
      <c r="H4911" t="s">
        <v>4612</v>
      </c>
      <c r="I4911">
        <v>2019</v>
      </c>
      <c r="J4911">
        <v>2</v>
      </c>
      <c r="K4911" s="6">
        <v>43646</v>
      </c>
      <c r="L4911">
        <v>0</v>
      </c>
      <c r="M4911">
        <v>0</v>
      </c>
      <c r="N4911" t="s">
        <v>178</v>
      </c>
      <c r="O4911" s="8">
        <v>8.25</v>
      </c>
      <c r="P4911" s="8">
        <v>8.25</v>
      </c>
      <c r="Q4911" s="8">
        <v>8.25</v>
      </c>
      <c r="R4911" s="8">
        <v>8.25</v>
      </c>
      <c r="S4911" s="8">
        <v>8.2200000000000006</v>
      </c>
      <c r="T4911" s="8">
        <v>8.25</v>
      </c>
      <c r="U4911" s="8">
        <v>0.01</v>
      </c>
      <c r="V4911" s="9">
        <v>32</v>
      </c>
      <c r="W4911" s="8">
        <v>0</v>
      </c>
      <c r="X4911" s="8">
        <v>2.9999999999999361E-2</v>
      </c>
      <c r="Y4911" s="8">
        <v>0</v>
      </c>
      <c r="Z4911" s="8">
        <v>0</v>
      </c>
      <c r="AA4911">
        <v>0</v>
      </c>
      <c r="AF4911" t="s">
        <v>4613</v>
      </c>
      <c r="AG4911" t="s">
        <v>1910</v>
      </c>
      <c r="AH4911" t="s">
        <v>1911</v>
      </c>
      <c r="AI4911" t="s">
        <v>1912</v>
      </c>
      <c r="AJ4911" s="7">
        <v>43646</v>
      </c>
      <c r="AK4911" t="s">
        <v>5487</v>
      </c>
      <c r="AL4911" t="s">
        <v>1908</v>
      </c>
      <c r="AM4911" t="s">
        <v>4614</v>
      </c>
      <c r="AN4911" t="s">
        <v>5501</v>
      </c>
      <c r="AO4911" t="str">
        <f>TEXT(A4911,"yyyy-mm-dd")</f>
        <v>2019-06-30</v>
      </c>
    </row>
    <row r="4912" spans="1:41">
      <c r="A4912" s="6" t="s">
        <v>5486</v>
      </c>
      <c r="B4912">
        <v>2019</v>
      </c>
      <c r="C4912">
        <v>6</v>
      </c>
      <c r="E4912" t="s">
        <v>100</v>
      </c>
      <c r="F4912" t="s">
        <v>101</v>
      </c>
      <c r="G4912" t="s">
        <v>83</v>
      </c>
      <c r="H4912" t="s">
        <v>5257</v>
      </c>
      <c r="I4912">
        <v>2021</v>
      </c>
      <c r="K4912" s="6">
        <v>44561</v>
      </c>
      <c r="L4912">
        <v>30</v>
      </c>
      <c r="N4912" t="s">
        <v>567</v>
      </c>
      <c r="O4912" s="8">
        <v>1.96</v>
      </c>
      <c r="P4912" s="8">
        <v>1.85</v>
      </c>
      <c r="Q4912" s="8">
        <v>1.7</v>
      </c>
      <c r="R4912" s="8">
        <v>2.0299999999999998</v>
      </c>
      <c r="S4912" s="8">
        <v>1.2</v>
      </c>
      <c r="T4912" s="8">
        <v>3</v>
      </c>
      <c r="U4912" s="8">
        <v>0.41</v>
      </c>
      <c r="V4912" s="9">
        <v>24</v>
      </c>
      <c r="W4912" s="8">
        <v>0.32999999999999985</v>
      </c>
      <c r="X4912" s="8">
        <v>1.8</v>
      </c>
      <c r="Y4912" s="8">
        <v>0.10999999999999988</v>
      </c>
      <c r="Z4912" s="8">
        <v>-0.14999999999999991</v>
      </c>
      <c r="AA4912">
        <v>-0.17000000000000015</v>
      </c>
      <c r="AF4912" t="s">
        <v>10294</v>
      </c>
      <c r="AG4912" t="s">
        <v>9655</v>
      </c>
      <c r="AH4912" t="s">
        <v>9656</v>
      </c>
      <c r="AI4912" t="s">
        <v>9708</v>
      </c>
      <c r="AJ4912" s="7">
        <v>44561</v>
      </c>
      <c r="AK4912" t="s">
        <v>5487</v>
      </c>
      <c r="AL4912" t="s">
        <v>109</v>
      </c>
      <c r="AM4912" t="s">
        <v>5259</v>
      </c>
      <c r="AN4912" t="s">
        <v>10301</v>
      </c>
    </row>
    <row r="4913" spans="1:41">
      <c r="A4913" s="6" t="s">
        <v>5486</v>
      </c>
      <c r="B4913">
        <v>2019</v>
      </c>
      <c r="C4913">
        <v>6</v>
      </c>
      <c r="E4913" t="s">
        <v>100</v>
      </c>
      <c r="F4913" t="s">
        <v>101</v>
      </c>
      <c r="G4913" t="s">
        <v>102</v>
      </c>
      <c r="H4913" t="s">
        <v>5204</v>
      </c>
      <c r="I4913">
        <v>2020</v>
      </c>
      <c r="J4913">
        <v>4</v>
      </c>
      <c r="K4913" s="6">
        <v>44196</v>
      </c>
      <c r="L4913">
        <v>18</v>
      </c>
      <c r="M4913">
        <v>6</v>
      </c>
      <c r="N4913" t="s">
        <v>206</v>
      </c>
      <c r="O4913" s="8">
        <v>1.55</v>
      </c>
      <c r="P4913" s="8">
        <v>1.7</v>
      </c>
      <c r="Q4913" s="8">
        <v>1.23</v>
      </c>
      <c r="R4913" s="8">
        <v>2</v>
      </c>
      <c r="S4913" s="8">
        <v>-0.7</v>
      </c>
      <c r="T4913" s="8">
        <v>2.4</v>
      </c>
      <c r="U4913" s="8">
        <v>0.62</v>
      </c>
      <c r="V4913" s="9">
        <v>33</v>
      </c>
      <c r="W4913" s="8">
        <v>0.77</v>
      </c>
      <c r="X4913" s="8">
        <v>3.0999999999999996</v>
      </c>
      <c r="Y4913" s="8">
        <v>-0.14999999999999991</v>
      </c>
      <c r="Z4913" s="8">
        <v>0</v>
      </c>
      <c r="AA4913">
        <v>0.17000000000000015</v>
      </c>
      <c r="AF4913" t="s">
        <v>5276</v>
      </c>
      <c r="AG4913" t="s">
        <v>106</v>
      </c>
      <c r="AH4913" t="s">
        <v>107</v>
      </c>
      <c r="AI4913" t="s">
        <v>2670</v>
      </c>
      <c r="AJ4913" s="7">
        <v>44196</v>
      </c>
      <c r="AK4913" t="s">
        <v>5487</v>
      </c>
      <c r="AL4913" t="s">
        <v>109</v>
      </c>
      <c r="AM4913" t="s">
        <v>5206</v>
      </c>
      <c r="AN4913" t="s">
        <v>5500</v>
      </c>
      <c r="AO4913" t="str">
        <f>TEXT(A4913,"yyyy-mm-dd")</f>
        <v>2019-06-30</v>
      </c>
    </row>
    <row r="4914" spans="1:41">
      <c r="A4914" s="6" t="s">
        <v>5486</v>
      </c>
      <c r="B4914">
        <v>2019</v>
      </c>
      <c r="C4914">
        <v>6</v>
      </c>
      <c r="E4914" t="s">
        <v>100</v>
      </c>
      <c r="F4914" t="s">
        <v>101</v>
      </c>
      <c r="G4914" t="s">
        <v>83</v>
      </c>
      <c r="H4914" t="s">
        <v>4803</v>
      </c>
      <c r="I4914">
        <v>2020</v>
      </c>
      <c r="K4914" s="6">
        <v>44196</v>
      </c>
      <c r="L4914">
        <v>18</v>
      </c>
      <c r="N4914" t="s">
        <v>206</v>
      </c>
      <c r="O4914" s="8">
        <v>1.66</v>
      </c>
      <c r="P4914" s="8">
        <v>1.7</v>
      </c>
      <c r="Q4914" s="8">
        <v>1.5</v>
      </c>
      <c r="R4914" s="8">
        <v>1.9</v>
      </c>
      <c r="S4914" s="8">
        <v>0.77</v>
      </c>
      <c r="T4914" s="8">
        <v>2.38</v>
      </c>
      <c r="U4914" s="8">
        <v>0.36</v>
      </c>
      <c r="V4914" s="9">
        <v>35</v>
      </c>
      <c r="W4914" s="8">
        <v>0.39999999999999991</v>
      </c>
      <c r="X4914" s="8">
        <v>1.6099999999999999</v>
      </c>
      <c r="Y4914" s="8">
        <v>-4.0000000000000036E-2</v>
      </c>
      <c r="Z4914" s="8">
        <v>-1.0000000000000009E-2</v>
      </c>
      <c r="AA4914">
        <v>0.10000000000000009</v>
      </c>
      <c r="AF4914" t="s">
        <v>10255</v>
      </c>
      <c r="AG4914" t="s">
        <v>9655</v>
      </c>
      <c r="AH4914" t="s">
        <v>9656</v>
      </c>
      <c r="AI4914" t="s">
        <v>9669</v>
      </c>
      <c r="AJ4914" s="7">
        <v>44196</v>
      </c>
      <c r="AK4914" t="s">
        <v>5487</v>
      </c>
      <c r="AL4914" t="s">
        <v>109</v>
      </c>
      <c r="AM4914" t="s">
        <v>4805</v>
      </c>
      <c r="AN4914" t="s">
        <v>10274</v>
      </c>
    </row>
    <row r="4915" spans="1:41">
      <c r="A4915" s="6" t="s">
        <v>5486</v>
      </c>
      <c r="B4915">
        <v>2019</v>
      </c>
      <c r="C4915">
        <v>6</v>
      </c>
      <c r="E4915" t="s">
        <v>100</v>
      </c>
      <c r="F4915" t="s">
        <v>101</v>
      </c>
      <c r="G4915" t="s">
        <v>102</v>
      </c>
      <c r="H4915" t="s">
        <v>5063</v>
      </c>
      <c r="I4915">
        <v>2020</v>
      </c>
      <c r="J4915">
        <v>3</v>
      </c>
      <c r="K4915" s="6">
        <v>44104</v>
      </c>
      <c r="L4915">
        <v>15</v>
      </c>
      <c r="M4915">
        <v>5</v>
      </c>
      <c r="N4915" t="s">
        <v>236</v>
      </c>
      <c r="O4915" s="8">
        <v>1.64</v>
      </c>
      <c r="P4915" s="8">
        <v>1.7</v>
      </c>
      <c r="Q4915" s="8">
        <v>1.3</v>
      </c>
      <c r="R4915" s="8">
        <v>1.9</v>
      </c>
      <c r="S4915" s="8">
        <v>0.64</v>
      </c>
      <c r="T4915" s="8">
        <v>2.7</v>
      </c>
      <c r="U4915" s="8">
        <v>0.44</v>
      </c>
      <c r="V4915" s="9">
        <v>33</v>
      </c>
      <c r="W4915" s="8">
        <v>0.59999999999999987</v>
      </c>
      <c r="X4915" s="8">
        <v>2.06</v>
      </c>
      <c r="Y4915" s="8">
        <v>-6.0000000000000053E-2</v>
      </c>
      <c r="Z4915" s="8">
        <v>0</v>
      </c>
      <c r="AA4915">
        <v>9.9999999999999867E-2</v>
      </c>
      <c r="AF4915" t="s">
        <v>5274</v>
      </c>
      <c r="AG4915" t="s">
        <v>106</v>
      </c>
      <c r="AH4915" t="s">
        <v>107</v>
      </c>
      <c r="AI4915" t="s">
        <v>2667</v>
      </c>
      <c r="AJ4915" s="7">
        <v>44104</v>
      </c>
      <c r="AK4915" t="s">
        <v>5487</v>
      </c>
      <c r="AL4915" t="s">
        <v>109</v>
      </c>
      <c r="AM4915" t="s">
        <v>5066</v>
      </c>
      <c r="AN4915" t="s">
        <v>5499</v>
      </c>
      <c r="AO4915" t="str">
        <f>TEXT(A4915,"yyyy-mm-dd")</f>
        <v>2019-06-30</v>
      </c>
    </row>
    <row r="4916" spans="1:41">
      <c r="A4916" s="6" t="s">
        <v>5486</v>
      </c>
      <c r="B4916">
        <v>2019</v>
      </c>
      <c r="C4916">
        <v>6</v>
      </c>
      <c r="E4916" t="s">
        <v>100</v>
      </c>
      <c r="F4916" t="s">
        <v>101</v>
      </c>
      <c r="G4916" t="s">
        <v>102</v>
      </c>
      <c r="H4916" t="s">
        <v>4988</v>
      </c>
      <c r="I4916">
        <v>2020</v>
      </c>
      <c r="J4916">
        <v>2</v>
      </c>
      <c r="K4916" s="6">
        <v>44012</v>
      </c>
      <c r="L4916">
        <v>12</v>
      </c>
      <c r="M4916">
        <v>4</v>
      </c>
      <c r="N4916" t="s">
        <v>261</v>
      </c>
      <c r="O4916" s="8">
        <v>1.71</v>
      </c>
      <c r="P4916" s="8">
        <v>1.8</v>
      </c>
      <c r="Q4916" s="8">
        <v>1.5</v>
      </c>
      <c r="R4916" s="8">
        <v>2</v>
      </c>
      <c r="S4916" s="8">
        <v>0.71</v>
      </c>
      <c r="T4916" s="8">
        <v>2.4</v>
      </c>
      <c r="U4916" s="8">
        <v>0.39</v>
      </c>
      <c r="V4916" s="9">
        <v>33</v>
      </c>
      <c r="W4916" s="8">
        <v>0.5</v>
      </c>
      <c r="X4916" s="8">
        <v>1.69</v>
      </c>
      <c r="Y4916" s="8">
        <v>-9.000000000000008E-2</v>
      </c>
      <c r="Z4916" s="8">
        <v>0</v>
      </c>
      <c r="AA4916">
        <v>0</v>
      </c>
      <c r="AF4916" t="s">
        <v>5272</v>
      </c>
      <c r="AG4916" t="s">
        <v>106</v>
      </c>
      <c r="AH4916" t="s">
        <v>107</v>
      </c>
      <c r="AI4916" t="s">
        <v>502</v>
      </c>
      <c r="AJ4916" s="7">
        <v>44012</v>
      </c>
      <c r="AK4916" t="s">
        <v>5487</v>
      </c>
      <c r="AL4916" t="s">
        <v>109</v>
      </c>
      <c r="AM4916" t="s">
        <v>4990</v>
      </c>
      <c r="AN4916" t="s">
        <v>5498</v>
      </c>
      <c r="AO4916" t="str">
        <f>TEXT(A4916,"yyyy-mm-dd")</f>
        <v>2019-06-30</v>
      </c>
    </row>
    <row r="4917" spans="1:41">
      <c r="A4917" s="6" t="s">
        <v>5486</v>
      </c>
      <c r="B4917">
        <v>2019</v>
      </c>
      <c r="C4917">
        <v>6</v>
      </c>
      <c r="E4917" t="s">
        <v>100</v>
      </c>
      <c r="F4917" t="s">
        <v>101</v>
      </c>
      <c r="G4917" t="s">
        <v>102</v>
      </c>
      <c r="H4917" t="s">
        <v>4949</v>
      </c>
      <c r="I4917">
        <v>2020</v>
      </c>
      <c r="J4917">
        <v>1</v>
      </c>
      <c r="K4917" s="6">
        <v>43921</v>
      </c>
      <c r="L4917">
        <v>9</v>
      </c>
      <c r="M4917">
        <v>3</v>
      </c>
      <c r="N4917" t="s">
        <v>173</v>
      </c>
      <c r="O4917" s="8">
        <v>1.77</v>
      </c>
      <c r="P4917" s="8">
        <v>1.7</v>
      </c>
      <c r="Q4917" s="8">
        <v>1.4</v>
      </c>
      <c r="R4917" s="8">
        <v>2</v>
      </c>
      <c r="S4917" s="8">
        <v>0.81</v>
      </c>
      <c r="T4917" s="8">
        <v>3.2</v>
      </c>
      <c r="U4917" s="8">
        <v>0.57999999999999996</v>
      </c>
      <c r="V4917" s="9">
        <v>33</v>
      </c>
      <c r="W4917" s="8">
        <v>0.60000000000000009</v>
      </c>
      <c r="X4917" s="8">
        <v>2.39</v>
      </c>
      <c r="Y4917" s="8">
        <v>7.0000000000000062E-2</v>
      </c>
      <c r="Z4917" s="8">
        <v>-0.10000000000000009</v>
      </c>
      <c r="AA4917">
        <v>0.10000000000000009</v>
      </c>
      <c r="AF4917" t="s">
        <v>5270</v>
      </c>
      <c r="AG4917" t="s">
        <v>106</v>
      </c>
      <c r="AH4917" t="s">
        <v>107</v>
      </c>
      <c r="AI4917" t="s">
        <v>497</v>
      </c>
      <c r="AJ4917" s="7">
        <v>43921</v>
      </c>
      <c r="AK4917" t="s">
        <v>5487</v>
      </c>
      <c r="AL4917" t="s">
        <v>109</v>
      </c>
      <c r="AM4917" t="s">
        <v>4951</v>
      </c>
      <c r="AN4917" t="s">
        <v>5497</v>
      </c>
      <c r="AO4917" t="str">
        <f>TEXT(A4917,"yyyy-mm-dd")</f>
        <v>2019-06-30</v>
      </c>
    </row>
    <row r="4918" spans="1:41">
      <c r="A4918" s="6" t="s">
        <v>5486</v>
      </c>
      <c r="B4918">
        <v>2019</v>
      </c>
      <c r="C4918">
        <v>6</v>
      </c>
      <c r="E4918" t="s">
        <v>100</v>
      </c>
      <c r="F4918" t="s">
        <v>101</v>
      </c>
      <c r="G4918" t="s">
        <v>102</v>
      </c>
      <c r="H4918" t="s">
        <v>4822</v>
      </c>
      <c r="I4918">
        <v>2019</v>
      </c>
      <c r="J4918">
        <v>4</v>
      </c>
      <c r="K4918" s="6">
        <v>43830</v>
      </c>
      <c r="L4918">
        <v>6</v>
      </c>
      <c r="M4918">
        <v>2</v>
      </c>
      <c r="N4918" t="s">
        <v>203</v>
      </c>
      <c r="O4918" s="8">
        <v>1.38</v>
      </c>
      <c r="P4918" s="8">
        <v>1.4</v>
      </c>
      <c r="Q4918" s="8">
        <v>1.05</v>
      </c>
      <c r="R4918" s="8">
        <v>1.76</v>
      </c>
      <c r="S4918" s="8">
        <v>0</v>
      </c>
      <c r="T4918" s="8">
        <v>3.1</v>
      </c>
      <c r="U4918" s="8">
        <v>0.57999999999999996</v>
      </c>
      <c r="V4918" s="9">
        <v>35</v>
      </c>
      <c r="W4918" s="8">
        <v>0.71</v>
      </c>
      <c r="X4918" s="8">
        <v>3.1</v>
      </c>
      <c r="Y4918" s="8">
        <v>-2.0000000000000018E-2</v>
      </c>
      <c r="Z4918" s="8">
        <v>-0.20000000000000018</v>
      </c>
      <c r="AA4918">
        <v>0.1100000000000001</v>
      </c>
      <c r="AF4918" t="s">
        <v>4823</v>
      </c>
      <c r="AG4918" t="s">
        <v>106</v>
      </c>
      <c r="AH4918" t="s">
        <v>107</v>
      </c>
      <c r="AI4918" t="s">
        <v>427</v>
      </c>
      <c r="AJ4918" s="7">
        <v>43830</v>
      </c>
      <c r="AK4918" t="s">
        <v>5487</v>
      </c>
      <c r="AL4918" t="s">
        <v>109</v>
      </c>
      <c r="AM4918" t="s">
        <v>4824</v>
      </c>
      <c r="AN4918" t="s">
        <v>5496</v>
      </c>
      <c r="AO4918" t="str">
        <f>TEXT(A4918,"yyyy-mm-dd")</f>
        <v>2019-06-30</v>
      </c>
    </row>
    <row r="4919" spans="1:41">
      <c r="A4919" s="6" t="s">
        <v>5486</v>
      </c>
      <c r="B4919">
        <v>2019</v>
      </c>
      <c r="C4919">
        <v>6</v>
      </c>
      <c r="E4919" t="s">
        <v>100</v>
      </c>
      <c r="F4919" t="s">
        <v>101</v>
      </c>
      <c r="G4919" t="s">
        <v>83</v>
      </c>
      <c r="H4919" t="s">
        <v>4360</v>
      </c>
      <c r="I4919">
        <v>2019</v>
      </c>
      <c r="K4919" s="6">
        <v>43830</v>
      </c>
      <c r="L4919">
        <v>6</v>
      </c>
      <c r="N4919" t="s">
        <v>203</v>
      </c>
      <c r="O4919" s="8">
        <v>1.1299999999999999</v>
      </c>
      <c r="P4919" s="8">
        <v>1.1000000000000001</v>
      </c>
      <c r="Q4919" s="8">
        <v>0.91</v>
      </c>
      <c r="R4919" s="8">
        <v>1.3</v>
      </c>
      <c r="S4919" s="8">
        <v>0.5</v>
      </c>
      <c r="T4919" s="8">
        <v>2</v>
      </c>
      <c r="U4919" s="8">
        <v>0.33</v>
      </c>
      <c r="V4919" s="9">
        <v>36</v>
      </c>
      <c r="W4919" s="8">
        <v>0.39</v>
      </c>
      <c r="X4919" s="8">
        <v>1.5</v>
      </c>
      <c r="Y4919" s="8">
        <v>2.9999999999999805E-2</v>
      </c>
      <c r="Z4919" s="8">
        <v>-0.25</v>
      </c>
      <c r="AA4919">
        <v>8.9999999999999969E-2</v>
      </c>
      <c r="AF4919" t="s">
        <v>10216</v>
      </c>
      <c r="AG4919" t="s">
        <v>9655</v>
      </c>
      <c r="AH4919" t="s">
        <v>9656</v>
      </c>
      <c r="AI4919" t="s">
        <v>9657</v>
      </c>
      <c r="AJ4919" s="7">
        <v>43830</v>
      </c>
      <c r="AK4919" t="s">
        <v>5487</v>
      </c>
      <c r="AL4919" t="s">
        <v>109</v>
      </c>
      <c r="AM4919" t="s">
        <v>4362</v>
      </c>
      <c r="AN4919" t="s">
        <v>10247</v>
      </c>
    </row>
    <row r="4920" spans="1:41">
      <c r="A4920" s="6" t="s">
        <v>5486</v>
      </c>
      <c r="B4920">
        <v>2019</v>
      </c>
      <c r="C4920">
        <v>6</v>
      </c>
      <c r="E4920" t="s">
        <v>100</v>
      </c>
      <c r="F4920" t="s">
        <v>101</v>
      </c>
      <c r="G4920" t="s">
        <v>102</v>
      </c>
      <c r="H4920" t="s">
        <v>4716</v>
      </c>
      <c r="I4920">
        <v>2019</v>
      </c>
      <c r="J4920">
        <v>3</v>
      </c>
      <c r="K4920" s="6">
        <v>43738</v>
      </c>
      <c r="L4920">
        <v>3</v>
      </c>
      <c r="M4920">
        <v>1</v>
      </c>
      <c r="N4920" t="s">
        <v>233</v>
      </c>
      <c r="O4920" s="8">
        <v>1.1599999999999999</v>
      </c>
      <c r="P4920" s="8">
        <v>1.2</v>
      </c>
      <c r="Q4920" s="8">
        <v>0.9</v>
      </c>
      <c r="R4920" s="8">
        <v>1.5</v>
      </c>
      <c r="S4920" s="8">
        <v>-0.1</v>
      </c>
      <c r="T4920" s="8">
        <v>2.1</v>
      </c>
      <c r="U4920" s="8">
        <v>0.5</v>
      </c>
      <c r="V4920" s="9">
        <v>35</v>
      </c>
      <c r="W4920" s="8">
        <v>0.6</v>
      </c>
      <c r="X4920" s="8">
        <v>2.2000000000000002</v>
      </c>
      <c r="Y4920" s="8">
        <v>-4.0000000000000036E-2</v>
      </c>
      <c r="Z4920" s="8">
        <v>-0.30000000000000004</v>
      </c>
      <c r="AA4920">
        <v>0.15000000000000002</v>
      </c>
      <c r="AF4920" t="s">
        <v>4820</v>
      </c>
      <c r="AG4920" t="s">
        <v>106</v>
      </c>
      <c r="AH4920" t="s">
        <v>107</v>
      </c>
      <c r="AI4920" t="s">
        <v>340</v>
      </c>
      <c r="AJ4920" s="7">
        <v>43738</v>
      </c>
      <c r="AK4920" t="s">
        <v>5487</v>
      </c>
      <c r="AL4920" t="s">
        <v>109</v>
      </c>
      <c r="AM4920" t="s">
        <v>4718</v>
      </c>
      <c r="AN4920" t="s">
        <v>5495</v>
      </c>
      <c r="AO4920" t="str">
        <f>TEXT(A4920,"yyyy-mm-dd")</f>
        <v>2019-06-30</v>
      </c>
    </row>
    <row r="4921" spans="1:41">
      <c r="A4921" s="6" t="s">
        <v>5486</v>
      </c>
      <c r="B4921">
        <v>2019</v>
      </c>
      <c r="C4921">
        <v>6</v>
      </c>
      <c r="E4921" t="s">
        <v>100</v>
      </c>
      <c r="F4921" t="s">
        <v>101</v>
      </c>
      <c r="G4921" t="s">
        <v>102</v>
      </c>
      <c r="H4921" t="s">
        <v>4612</v>
      </c>
      <c r="I4921">
        <v>2019</v>
      </c>
      <c r="J4921">
        <v>2</v>
      </c>
      <c r="K4921" s="6">
        <v>43646</v>
      </c>
      <c r="L4921">
        <v>0</v>
      </c>
      <c r="M4921">
        <v>0</v>
      </c>
      <c r="N4921" t="s">
        <v>178</v>
      </c>
      <c r="O4921" s="8">
        <v>0.8</v>
      </c>
      <c r="P4921" s="8">
        <v>0.8</v>
      </c>
      <c r="Q4921" s="8">
        <v>0.5</v>
      </c>
      <c r="R4921" s="8">
        <v>1.02</v>
      </c>
      <c r="S4921" s="8">
        <v>-0.33</v>
      </c>
      <c r="T4921" s="8">
        <v>1.8</v>
      </c>
      <c r="U4921" s="8">
        <v>0.49</v>
      </c>
      <c r="V4921" s="9">
        <v>35</v>
      </c>
      <c r="W4921" s="8">
        <v>0.52</v>
      </c>
      <c r="X4921" s="8">
        <v>2.13</v>
      </c>
      <c r="Y4921" s="8">
        <v>0</v>
      </c>
      <c r="Z4921" s="8">
        <v>-0.30000000000000004</v>
      </c>
      <c r="AA4921">
        <v>-6.999999999999984E-2</v>
      </c>
      <c r="AF4921" t="s">
        <v>4818</v>
      </c>
      <c r="AG4921" t="s">
        <v>106</v>
      </c>
      <c r="AH4921" t="s">
        <v>107</v>
      </c>
      <c r="AI4921" t="s">
        <v>108</v>
      </c>
      <c r="AJ4921" s="7">
        <v>43646</v>
      </c>
      <c r="AK4921" t="s">
        <v>5487</v>
      </c>
      <c r="AL4921" t="s">
        <v>109</v>
      </c>
      <c r="AM4921" t="s">
        <v>4614</v>
      </c>
      <c r="AN4921" t="s">
        <v>5494</v>
      </c>
      <c r="AO4921" t="str">
        <f>TEXT(A4921,"yyyy-mm-dd")</f>
        <v>2019-06-30</v>
      </c>
    </row>
    <row r="4922" spans="1:41">
      <c r="A4922" s="6" t="s">
        <v>5486</v>
      </c>
      <c r="B4922">
        <v>2019</v>
      </c>
      <c r="C4922">
        <v>6</v>
      </c>
      <c r="E4922" t="s">
        <v>2685</v>
      </c>
      <c r="F4922" t="s">
        <v>101</v>
      </c>
      <c r="G4922" t="s">
        <v>774</v>
      </c>
      <c r="H4922" t="s">
        <v>2686</v>
      </c>
      <c r="K4922" s="6"/>
      <c r="O4922" s="8">
        <v>2.19</v>
      </c>
      <c r="P4922" s="8">
        <v>2.1</v>
      </c>
      <c r="Q4922" s="8">
        <v>2</v>
      </c>
      <c r="R4922" s="8">
        <v>2.35</v>
      </c>
      <c r="S4922" s="8">
        <v>1.8</v>
      </c>
      <c r="T4922" s="8">
        <v>2.9</v>
      </c>
      <c r="U4922" s="8">
        <v>0.27</v>
      </c>
      <c r="V4922" s="9">
        <v>23</v>
      </c>
      <c r="W4922" s="8">
        <v>0.35000000000000009</v>
      </c>
      <c r="X4922" s="8">
        <v>1.0999999999999999</v>
      </c>
      <c r="Y4922" s="8">
        <v>8.9999999999999858E-2</v>
      </c>
      <c r="Z4922" s="8">
        <v>-2.9999999999999805E-2</v>
      </c>
      <c r="AA4922">
        <v>7.0000000000000284E-2</v>
      </c>
      <c r="AF4922" t="s">
        <v>2687</v>
      </c>
      <c r="AG4922" t="s">
        <v>2688</v>
      </c>
      <c r="AH4922" t="s">
        <v>2689</v>
      </c>
      <c r="AI4922" t="s">
        <v>2690</v>
      </c>
      <c r="AJ4922" s="7"/>
      <c r="AK4922" t="s">
        <v>5487</v>
      </c>
      <c r="AL4922" t="s">
        <v>109</v>
      </c>
      <c r="AM4922" t="s">
        <v>2686</v>
      </c>
      <c r="AN4922" t="s">
        <v>5514</v>
      </c>
      <c r="AO4922" t="str">
        <f>TEXT(A4922,"yyyy-mm-dd")</f>
        <v>2019-06-30</v>
      </c>
    </row>
    <row r="4923" spans="1:41">
      <c r="A4923" s="6" t="s">
        <v>5486</v>
      </c>
      <c r="B4923">
        <v>2019</v>
      </c>
      <c r="C4923">
        <v>6</v>
      </c>
      <c r="E4923" t="s">
        <v>81</v>
      </c>
      <c r="F4923" t="s">
        <v>82</v>
      </c>
      <c r="G4923" t="s">
        <v>83</v>
      </c>
      <c r="H4923" t="s">
        <v>5257</v>
      </c>
      <c r="I4923">
        <v>2021</v>
      </c>
      <c r="K4923" s="6">
        <v>44561</v>
      </c>
      <c r="L4923">
        <v>30</v>
      </c>
      <c r="N4923" t="s">
        <v>567</v>
      </c>
      <c r="O4923" s="8">
        <v>3.6</v>
      </c>
      <c r="P4923" s="8">
        <v>3.5</v>
      </c>
      <c r="Q4923" s="8">
        <v>3.49</v>
      </c>
      <c r="R4923" s="8">
        <v>3.66</v>
      </c>
      <c r="S4923" s="8">
        <v>3</v>
      </c>
      <c r="T4923" s="8">
        <v>4.5999999999999996</v>
      </c>
      <c r="U4923" s="8">
        <v>0.31</v>
      </c>
      <c r="V4923" s="9">
        <v>32</v>
      </c>
      <c r="W4923" s="8">
        <v>0.16999999999999993</v>
      </c>
      <c r="X4923" s="8">
        <v>1.5999999999999996</v>
      </c>
      <c r="Y4923" s="8">
        <v>0.10000000000000009</v>
      </c>
      <c r="Z4923" s="8">
        <v>0</v>
      </c>
      <c r="AA4923">
        <v>-2.0000000000000018E-2</v>
      </c>
      <c r="AF4923" t="s">
        <v>5258</v>
      </c>
      <c r="AG4923" t="s">
        <v>87</v>
      </c>
      <c r="AH4923" t="s">
        <v>88</v>
      </c>
      <c r="AI4923" t="s">
        <v>359</v>
      </c>
      <c r="AJ4923" s="7">
        <v>44561</v>
      </c>
      <c r="AK4923" t="s">
        <v>5487</v>
      </c>
      <c r="AL4923" t="s">
        <v>91</v>
      </c>
      <c r="AM4923" t="s">
        <v>5259</v>
      </c>
      <c r="AN4923" t="s">
        <v>5490</v>
      </c>
      <c r="AO4923" t="str">
        <f>TEXT(A4923,"yyyy-mm-dd")</f>
        <v>2019-06-30</v>
      </c>
    </row>
    <row r="4924" spans="1:41">
      <c r="A4924" s="6" t="s">
        <v>5486</v>
      </c>
      <c r="B4924">
        <v>2019</v>
      </c>
      <c r="C4924">
        <v>6</v>
      </c>
      <c r="E4924" t="s">
        <v>392</v>
      </c>
      <c r="F4924" t="s">
        <v>82</v>
      </c>
      <c r="G4924" t="s">
        <v>83</v>
      </c>
      <c r="H4924" t="s">
        <v>5257</v>
      </c>
      <c r="I4924">
        <v>2021</v>
      </c>
      <c r="K4924" s="6">
        <v>44561</v>
      </c>
      <c r="L4924">
        <v>30</v>
      </c>
      <c r="N4924" t="s">
        <v>567</v>
      </c>
      <c r="O4924" s="8">
        <v>3.4</v>
      </c>
      <c r="P4924" s="8">
        <v>3.34</v>
      </c>
      <c r="Q4924" s="8">
        <v>3.22</v>
      </c>
      <c r="R4924" s="8">
        <v>3.5</v>
      </c>
      <c r="S4924" s="8">
        <v>3</v>
      </c>
      <c r="T4924" s="8">
        <v>4.2</v>
      </c>
      <c r="U4924" s="8">
        <v>0.24</v>
      </c>
      <c r="V4924" s="9">
        <v>30</v>
      </c>
      <c r="W4924" s="8">
        <v>0.2799999999999998</v>
      </c>
      <c r="X4924" s="8">
        <v>1.2000000000000002</v>
      </c>
      <c r="Y4924" s="8">
        <v>6.0000000000000053E-2</v>
      </c>
      <c r="Z4924" s="8">
        <v>9.9999999999997868E-3</v>
      </c>
      <c r="AA4924">
        <v>7.9999999999999627E-2</v>
      </c>
      <c r="AF4924" t="s">
        <v>5258</v>
      </c>
      <c r="AG4924" t="s">
        <v>87</v>
      </c>
      <c r="AH4924" t="s">
        <v>88</v>
      </c>
      <c r="AI4924" t="s">
        <v>359</v>
      </c>
      <c r="AJ4924" s="7">
        <v>44561</v>
      </c>
      <c r="AK4924" t="s">
        <v>5487</v>
      </c>
      <c r="AL4924" t="s">
        <v>393</v>
      </c>
      <c r="AM4924" t="s">
        <v>5259</v>
      </c>
      <c r="AN4924" t="s">
        <v>5493</v>
      </c>
      <c r="AO4924" t="str">
        <f>TEXT(A4924,"yyyy-mm-dd")</f>
        <v>2019-06-30</v>
      </c>
    </row>
    <row r="4925" spans="1:41">
      <c r="A4925" s="6" t="s">
        <v>5486</v>
      </c>
      <c r="B4925">
        <v>2019</v>
      </c>
      <c r="C4925">
        <v>6</v>
      </c>
      <c r="E4925" t="s">
        <v>81</v>
      </c>
      <c r="F4925" t="s">
        <v>82</v>
      </c>
      <c r="G4925" t="s">
        <v>83</v>
      </c>
      <c r="H4925" t="s">
        <v>4803</v>
      </c>
      <c r="I4925">
        <v>2020</v>
      </c>
      <c r="K4925" s="6">
        <v>44196</v>
      </c>
      <c r="L4925">
        <v>18</v>
      </c>
      <c r="N4925" t="s">
        <v>206</v>
      </c>
      <c r="O4925" s="8">
        <v>3.63</v>
      </c>
      <c r="P4925" s="8">
        <v>3.6</v>
      </c>
      <c r="Q4925" s="8">
        <v>3.51</v>
      </c>
      <c r="R4925" s="8">
        <v>3.71</v>
      </c>
      <c r="S4925" s="8">
        <v>3</v>
      </c>
      <c r="T4925" s="8">
        <v>4.4000000000000004</v>
      </c>
      <c r="U4925" s="8">
        <v>0.28000000000000003</v>
      </c>
      <c r="V4925" s="9">
        <v>36</v>
      </c>
      <c r="W4925" s="8">
        <v>0.20000000000000018</v>
      </c>
      <c r="X4925" s="8">
        <v>1.4000000000000004</v>
      </c>
      <c r="Y4925" s="8">
        <v>2.9999999999999805E-2</v>
      </c>
      <c r="Z4925" s="8">
        <v>0</v>
      </c>
      <c r="AA4925">
        <v>-8.9999999999999858E-2</v>
      </c>
      <c r="AF4925" t="s">
        <v>4804</v>
      </c>
      <c r="AG4925" t="s">
        <v>87</v>
      </c>
      <c r="AH4925" t="s">
        <v>88</v>
      </c>
      <c r="AI4925" t="s">
        <v>97</v>
      </c>
      <c r="AJ4925" s="7">
        <v>44196</v>
      </c>
      <c r="AK4925" t="s">
        <v>5487</v>
      </c>
      <c r="AL4925" t="s">
        <v>91</v>
      </c>
      <c r="AM4925" t="s">
        <v>4805</v>
      </c>
      <c r="AN4925" t="s">
        <v>5489</v>
      </c>
      <c r="AO4925" t="str">
        <f>TEXT(A4925,"yyyy-mm-dd")</f>
        <v>2019-06-30</v>
      </c>
    </row>
    <row r="4926" spans="1:41">
      <c r="A4926" s="6" t="s">
        <v>5486</v>
      </c>
      <c r="B4926">
        <v>2019</v>
      </c>
      <c r="C4926">
        <v>6</v>
      </c>
      <c r="E4926" t="s">
        <v>392</v>
      </c>
      <c r="F4926" t="s">
        <v>82</v>
      </c>
      <c r="G4926" t="s">
        <v>83</v>
      </c>
      <c r="H4926" t="s">
        <v>4803</v>
      </c>
      <c r="I4926">
        <v>2020</v>
      </c>
      <c r="K4926" s="6">
        <v>44196</v>
      </c>
      <c r="L4926">
        <v>18</v>
      </c>
      <c r="N4926" t="s">
        <v>206</v>
      </c>
      <c r="O4926" s="8">
        <v>3.44</v>
      </c>
      <c r="P4926" s="8">
        <v>3.48</v>
      </c>
      <c r="Q4926" s="8">
        <v>3.32</v>
      </c>
      <c r="R4926" s="8">
        <v>3.6</v>
      </c>
      <c r="S4926" s="8">
        <v>2.75</v>
      </c>
      <c r="T4926" s="8">
        <v>3.91</v>
      </c>
      <c r="U4926" s="8">
        <v>0.24</v>
      </c>
      <c r="V4926" s="9">
        <v>34</v>
      </c>
      <c r="W4926" s="8">
        <v>0.28000000000000025</v>
      </c>
      <c r="X4926" s="8">
        <v>1.1600000000000001</v>
      </c>
      <c r="Y4926" s="8">
        <v>-4.0000000000000036E-2</v>
      </c>
      <c r="Z4926" s="8">
        <v>8.0000000000000071E-2</v>
      </c>
      <c r="AA4926">
        <v>9.0000000000000302E-2</v>
      </c>
      <c r="AF4926" t="s">
        <v>4804</v>
      </c>
      <c r="AG4926" t="s">
        <v>87</v>
      </c>
      <c r="AH4926" t="s">
        <v>88</v>
      </c>
      <c r="AI4926" t="s">
        <v>97</v>
      </c>
      <c r="AJ4926" s="7">
        <v>44196</v>
      </c>
      <c r="AK4926" t="s">
        <v>5487</v>
      </c>
      <c r="AL4926" t="s">
        <v>393</v>
      </c>
      <c r="AM4926" t="s">
        <v>4805</v>
      </c>
      <c r="AN4926" t="s">
        <v>5492</v>
      </c>
      <c r="AO4926" t="str">
        <f>TEXT(A4926,"yyyy-mm-dd")</f>
        <v>2019-06-30</v>
      </c>
    </row>
    <row r="4927" spans="1:41">
      <c r="A4927" s="6" t="s">
        <v>5486</v>
      </c>
      <c r="B4927">
        <v>2019</v>
      </c>
      <c r="C4927">
        <v>6</v>
      </c>
      <c r="E4927" t="s">
        <v>81</v>
      </c>
      <c r="F4927" t="s">
        <v>82</v>
      </c>
      <c r="G4927" t="s">
        <v>83</v>
      </c>
      <c r="H4927" t="s">
        <v>4360</v>
      </c>
      <c r="I4927">
        <v>2019</v>
      </c>
      <c r="K4927" s="6">
        <v>43830</v>
      </c>
      <c r="L4927">
        <v>6</v>
      </c>
      <c r="N4927" t="s">
        <v>203</v>
      </c>
      <c r="O4927" s="8">
        <v>3.63</v>
      </c>
      <c r="P4927" s="8">
        <v>3.7</v>
      </c>
      <c r="Q4927" s="8">
        <v>3.46</v>
      </c>
      <c r="R4927" s="8">
        <v>3.8</v>
      </c>
      <c r="S4927" s="8">
        <v>2.7</v>
      </c>
      <c r="T4927" s="8">
        <v>3.96</v>
      </c>
      <c r="U4927" s="8">
        <v>0.26</v>
      </c>
      <c r="V4927" s="9">
        <v>37</v>
      </c>
      <c r="W4927" s="8">
        <v>0.33999999999999986</v>
      </c>
      <c r="X4927" s="8">
        <v>1.2599999999999998</v>
      </c>
      <c r="Y4927" s="8">
        <v>-7.0000000000000284E-2</v>
      </c>
      <c r="Z4927" s="8">
        <v>-4.9999999999999822E-2</v>
      </c>
      <c r="AA4927">
        <v>9.9999999999997868E-3</v>
      </c>
      <c r="AF4927" t="s">
        <v>4361</v>
      </c>
      <c r="AG4927" t="s">
        <v>87</v>
      </c>
      <c r="AH4927" t="s">
        <v>88</v>
      </c>
      <c r="AI4927" t="s">
        <v>89</v>
      </c>
      <c r="AJ4927" s="7">
        <v>43830</v>
      </c>
      <c r="AK4927" t="s">
        <v>5487</v>
      </c>
      <c r="AL4927" t="s">
        <v>91</v>
      </c>
      <c r="AM4927" t="s">
        <v>4362</v>
      </c>
      <c r="AN4927" t="s">
        <v>5488</v>
      </c>
      <c r="AO4927" t="str">
        <f>TEXT(A4927,"yyyy-mm-dd")</f>
        <v>2019-06-30</v>
      </c>
    </row>
    <row r="4928" spans="1:41">
      <c r="A4928" s="6" t="s">
        <v>5486</v>
      </c>
      <c r="B4928">
        <v>2019</v>
      </c>
      <c r="C4928">
        <v>6</v>
      </c>
      <c r="E4928" t="s">
        <v>392</v>
      </c>
      <c r="F4928" t="s">
        <v>82</v>
      </c>
      <c r="G4928" t="s">
        <v>83</v>
      </c>
      <c r="H4928" t="s">
        <v>4360</v>
      </c>
      <c r="I4928">
        <v>2019</v>
      </c>
      <c r="K4928" s="6">
        <v>43830</v>
      </c>
      <c r="L4928">
        <v>6</v>
      </c>
      <c r="N4928" t="s">
        <v>203</v>
      </c>
      <c r="O4928" s="8">
        <v>3.6</v>
      </c>
      <c r="P4928" s="8">
        <v>3.64</v>
      </c>
      <c r="Q4928" s="8">
        <v>3.52</v>
      </c>
      <c r="R4928" s="8">
        <v>3.7</v>
      </c>
      <c r="S4928" s="8">
        <v>2.9</v>
      </c>
      <c r="T4928" s="8">
        <v>4</v>
      </c>
      <c r="U4928" s="8">
        <v>0.19</v>
      </c>
      <c r="V4928" s="9">
        <v>35</v>
      </c>
      <c r="W4928" s="8">
        <v>0.18000000000000016</v>
      </c>
      <c r="X4928" s="8">
        <v>1.1000000000000001</v>
      </c>
      <c r="Y4928" s="8">
        <v>-4.0000000000000036E-2</v>
      </c>
      <c r="Z4928" s="8">
        <v>4.0000000000000036E-2</v>
      </c>
      <c r="AA4928">
        <v>-2.0000000000000018E-2</v>
      </c>
      <c r="AF4928" t="s">
        <v>4361</v>
      </c>
      <c r="AG4928" t="s">
        <v>87</v>
      </c>
      <c r="AH4928" t="s">
        <v>88</v>
      </c>
      <c r="AI4928" t="s">
        <v>89</v>
      </c>
      <c r="AJ4928" s="7">
        <v>43830</v>
      </c>
      <c r="AK4928" t="s">
        <v>5487</v>
      </c>
      <c r="AL4928" t="s">
        <v>393</v>
      </c>
      <c r="AM4928" t="s">
        <v>4362</v>
      </c>
      <c r="AN4928" t="s">
        <v>5491</v>
      </c>
      <c r="AO4928" t="str">
        <f>TEXT(A4928,"yyyy-mm-dd")</f>
        <v>2019-06-30</v>
      </c>
    </row>
    <row r="4929" spans="1:41">
      <c r="A4929" s="6" t="s">
        <v>5486</v>
      </c>
      <c r="B4929">
        <v>2019</v>
      </c>
      <c r="C4929">
        <v>6</v>
      </c>
      <c r="E4929" t="s">
        <v>81</v>
      </c>
      <c r="F4929" t="s">
        <v>82</v>
      </c>
      <c r="G4929" t="s">
        <v>774</v>
      </c>
      <c r="H4929" t="s">
        <v>775</v>
      </c>
      <c r="K4929" s="6"/>
      <c r="O4929" s="8">
        <v>3.58</v>
      </c>
      <c r="P4929" s="8">
        <v>3.5</v>
      </c>
      <c r="Q4929" s="8">
        <v>3.5</v>
      </c>
      <c r="R4929" s="8">
        <v>3.66</v>
      </c>
      <c r="S4929" s="8">
        <v>3</v>
      </c>
      <c r="T4929" s="8">
        <v>4.4000000000000004</v>
      </c>
      <c r="U4929" s="8">
        <v>0.28000000000000003</v>
      </c>
      <c r="V4929" s="9">
        <v>32</v>
      </c>
      <c r="W4929" s="8">
        <v>0.16000000000000014</v>
      </c>
      <c r="X4929" s="8">
        <v>1.4000000000000004</v>
      </c>
      <c r="Y4929" s="8">
        <v>8.0000000000000071E-2</v>
      </c>
      <c r="Z4929" s="8">
        <v>-4.0000000000000036E-2</v>
      </c>
      <c r="AA4929">
        <v>-4.0000000000000036E-2</v>
      </c>
      <c r="AF4929" t="s">
        <v>776</v>
      </c>
      <c r="AG4929" t="s">
        <v>777</v>
      </c>
      <c r="AH4929" t="s">
        <v>778</v>
      </c>
      <c r="AI4929" t="s">
        <v>779</v>
      </c>
      <c r="AJ4929" s="7"/>
      <c r="AK4929" t="s">
        <v>5487</v>
      </c>
      <c r="AL4929" t="s">
        <v>91</v>
      </c>
      <c r="AM4929" t="s">
        <v>775</v>
      </c>
      <c r="AN4929" t="s">
        <v>5510</v>
      </c>
      <c r="AO4929" t="str">
        <f>TEXT(A4929,"yyyy-mm-dd")</f>
        <v>2019-06-30</v>
      </c>
    </row>
    <row r="4930" spans="1:41">
      <c r="A4930" s="6" t="s">
        <v>5486</v>
      </c>
      <c r="B4930">
        <v>2019</v>
      </c>
      <c r="C4930">
        <v>6</v>
      </c>
      <c r="E4930" t="s">
        <v>81</v>
      </c>
      <c r="F4930" t="s">
        <v>82</v>
      </c>
      <c r="G4930" t="s">
        <v>774</v>
      </c>
      <c r="H4930" t="s">
        <v>1536</v>
      </c>
      <c r="K4930" s="6"/>
      <c r="O4930" s="8">
        <v>3.51</v>
      </c>
      <c r="P4930" s="8">
        <v>3.5</v>
      </c>
      <c r="Q4930" s="8">
        <v>3.42</v>
      </c>
      <c r="R4930" s="8">
        <v>3.52</v>
      </c>
      <c r="S4930" s="8">
        <v>3</v>
      </c>
      <c r="T4930" s="8">
        <v>4.3</v>
      </c>
      <c r="U4930" s="8">
        <v>0.25</v>
      </c>
      <c r="V4930" s="9">
        <v>31</v>
      </c>
      <c r="W4930" s="8">
        <v>0.10000000000000009</v>
      </c>
      <c r="X4930" s="8">
        <v>1.2999999999999998</v>
      </c>
      <c r="Y4930" s="8">
        <v>9.9999999999997868E-3</v>
      </c>
      <c r="Z4930" s="8">
        <v>0</v>
      </c>
      <c r="AA4930">
        <v>-8.0000000000000071E-2</v>
      </c>
      <c r="AF4930" t="s">
        <v>1537</v>
      </c>
      <c r="AG4930" t="s">
        <v>777</v>
      </c>
      <c r="AH4930" t="s">
        <v>778</v>
      </c>
      <c r="AI4930" t="s">
        <v>1538</v>
      </c>
      <c r="AJ4930" s="7"/>
      <c r="AK4930" t="s">
        <v>5487</v>
      </c>
      <c r="AL4930" t="s">
        <v>91</v>
      </c>
      <c r="AM4930" t="s">
        <v>1536</v>
      </c>
      <c r="AN4930" t="s">
        <v>5511</v>
      </c>
      <c r="AO4930" t="str">
        <f>TEXT(A4930,"yyyy-mm-dd")</f>
        <v>2019-06-30</v>
      </c>
    </row>
    <row r="4931" spans="1:41">
      <c r="A4931" s="6" t="s">
        <v>5486</v>
      </c>
      <c r="B4931">
        <v>2019</v>
      </c>
      <c r="C4931">
        <v>6</v>
      </c>
      <c r="E4931" t="s">
        <v>392</v>
      </c>
      <c r="F4931" t="s">
        <v>82</v>
      </c>
      <c r="G4931" t="s">
        <v>774</v>
      </c>
      <c r="H4931" t="s">
        <v>775</v>
      </c>
      <c r="K4931" s="6"/>
      <c r="O4931" s="8">
        <v>3.44</v>
      </c>
      <c r="P4931" s="8">
        <v>3.49</v>
      </c>
      <c r="Q4931" s="8">
        <v>3.3</v>
      </c>
      <c r="R4931" s="8">
        <v>3.5</v>
      </c>
      <c r="S4931" s="8">
        <v>3</v>
      </c>
      <c r="T4931" s="8">
        <v>4</v>
      </c>
      <c r="U4931" s="8">
        <v>0.22</v>
      </c>
      <c r="V4931" s="9">
        <v>30</v>
      </c>
      <c r="W4931" s="8">
        <v>0.20000000000000018</v>
      </c>
      <c r="X4931" s="8">
        <v>1</v>
      </c>
      <c r="Y4931" s="8">
        <v>-5.0000000000000266E-2</v>
      </c>
      <c r="Z4931" s="8">
        <v>1.0000000000000231E-2</v>
      </c>
      <c r="AA4931">
        <v>0</v>
      </c>
      <c r="AF4931" t="s">
        <v>776</v>
      </c>
      <c r="AG4931" t="s">
        <v>777</v>
      </c>
      <c r="AH4931" t="s">
        <v>778</v>
      </c>
      <c r="AI4931" t="s">
        <v>779</v>
      </c>
      <c r="AJ4931" s="7"/>
      <c r="AK4931" t="s">
        <v>5487</v>
      </c>
      <c r="AL4931" t="s">
        <v>393</v>
      </c>
      <c r="AM4931" t="s">
        <v>775</v>
      </c>
      <c r="AN4931" t="s">
        <v>5512</v>
      </c>
      <c r="AO4931" t="str">
        <f>TEXT(A4931,"yyyy-mm-dd")</f>
        <v>2019-06-30</v>
      </c>
    </row>
    <row r="4932" spans="1:41">
      <c r="A4932" s="6" t="s">
        <v>5486</v>
      </c>
      <c r="B4932">
        <v>2019</v>
      </c>
      <c r="C4932">
        <v>6</v>
      </c>
      <c r="E4932" t="s">
        <v>392</v>
      </c>
      <c r="F4932" t="s">
        <v>82</v>
      </c>
      <c r="G4932" t="s">
        <v>774</v>
      </c>
      <c r="H4932" t="s">
        <v>1536</v>
      </c>
      <c r="K4932" s="6"/>
      <c r="O4932" s="8">
        <v>3.39</v>
      </c>
      <c r="P4932" s="8">
        <v>3.4</v>
      </c>
      <c r="Q4932" s="8">
        <v>3.3</v>
      </c>
      <c r="R4932" s="8">
        <v>3.5</v>
      </c>
      <c r="S4932" s="8">
        <v>3</v>
      </c>
      <c r="T4932" s="8">
        <v>3.9</v>
      </c>
      <c r="U4932" s="8">
        <v>0.2</v>
      </c>
      <c r="V4932" s="9">
        <v>29</v>
      </c>
      <c r="W4932" s="8">
        <v>0.20000000000000018</v>
      </c>
      <c r="X4932" s="8">
        <v>0.89999999999999991</v>
      </c>
      <c r="Y4932" s="8">
        <v>-9.9999999999997868E-3</v>
      </c>
      <c r="Z4932" s="8">
        <v>0</v>
      </c>
      <c r="AA4932">
        <v>0</v>
      </c>
      <c r="AF4932" t="s">
        <v>1537</v>
      </c>
      <c r="AG4932" t="s">
        <v>777</v>
      </c>
      <c r="AH4932" t="s">
        <v>778</v>
      </c>
      <c r="AI4932" t="s">
        <v>1538</v>
      </c>
      <c r="AJ4932" s="7"/>
      <c r="AK4932" t="s">
        <v>5487</v>
      </c>
      <c r="AL4932" t="s">
        <v>393</v>
      </c>
      <c r="AM4932" t="s">
        <v>1536</v>
      </c>
      <c r="AN4932" t="s">
        <v>5513</v>
      </c>
      <c r="AO4932" t="str">
        <f>TEXT(A4932,"yyyy-mm-dd")</f>
        <v>2019-06-30</v>
      </c>
    </row>
    <row r="4933" spans="1:41">
      <c r="A4933" s="6" t="s">
        <v>5486</v>
      </c>
      <c r="B4933">
        <v>2019</v>
      </c>
      <c r="C4933">
        <v>6</v>
      </c>
      <c r="E4933" t="s">
        <v>112</v>
      </c>
      <c r="F4933" t="s">
        <v>113</v>
      </c>
      <c r="G4933" t="s">
        <v>83</v>
      </c>
      <c r="H4933" t="s">
        <v>5257</v>
      </c>
      <c r="I4933">
        <v>2021</v>
      </c>
      <c r="K4933" s="6">
        <v>44561</v>
      </c>
      <c r="L4933">
        <v>30</v>
      </c>
      <c r="N4933" t="s">
        <v>567</v>
      </c>
      <c r="O4933" s="8">
        <v>7.07</v>
      </c>
      <c r="P4933" s="8">
        <v>7.2</v>
      </c>
      <c r="Q4933" s="8">
        <v>6.75</v>
      </c>
      <c r="R4933" s="8">
        <v>7.5</v>
      </c>
      <c r="S4933" s="8">
        <v>6</v>
      </c>
      <c r="T4933" s="8">
        <v>7.93</v>
      </c>
      <c r="U4933" s="8">
        <v>0.53</v>
      </c>
      <c r="V4933" s="9">
        <v>21</v>
      </c>
      <c r="W4933" s="8">
        <v>0.75</v>
      </c>
      <c r="X4933" s="8">
        <v>1.9299999999999997</v>
      </c>
      <c r="Y4933" s="8">
        <v>-0.12999999999999989</v>
      </c>
      <c r="Z4933" s="8">
        <v>0.16000000000000014</v>
      </c>
      <c r="AA4933">
        <v>-0.17999999999999972</v>
      </c>
      <c r="AF4933" t="s">
        <v>5295</v>
      </c>
      <c r="AG4933" t="s">
        <v>115</v>
      </c>
      <c r="AH4933" t="s">
        <v>116</v>
      </c>
      <c r="AI4933" t="s">
        <v>359</v>
      </c>
      <c r="AJ4933" s="7">
        <v>44561</v>
      </c>
      <c r="AK4933" t="s">
        <v>5487</v>
      </c>
      <c r="AL4933" t="s">
        <v>118</v>
      </c>
      <c r="AM4933" t="s">
        <v>5259</v>
      </c>
      <c r="AN4933" t="s">
        <v>5517</v>
      </c>
      <c r="AO4933" t="str">
        <f>TEXT(A4933,"yyyy-mm-dd")</f>
        <v>2019-06-30</v>
      </c>
    </row>
    <row r="4934" spans="1:41">
      <c r="A4934" s="6" t="s">
        <v>5486</v>
      </c>
      <c r="B4934">
        <v>2019</v>
      </c>
      <c r="C4934">
        <v>6</v>
      </c>
      <c r="E4934" t="s">
        <v>2881</v>
      </c>
      <c r="F4934" t="s">
        <v>113</v>
      </c>
      <c r="G4934" t="s">
        <v>83</v>
      </c>
      <c r="H4934" t="s">
        <v>5257</v>
      </c>
      <c r="I4934">
        <v>2021</v>
      </c>
      <c r="K4934" s="6">
        <v>44561</v>
      </c>
      <c r="L4934">
        <v>30</v>
      </c>
      <c r="N4934" t="s">
        <v>567</v>
      </c>
      <c r="O4934" s="8">
        <v>7.64</v>
      </c>
      <c r="P4934" s="8">
        <v>7.6</v>
      </c>
      <c r="Q4934" s="8">
        <v>7.32</v>
      </c>
      <c r="R4934" s="8">
        <v>7.98</v>
      </c>
      <c r="S4934" s="8">
        <v>6</v>
      </c>
      <c r="T4934" s="8">
        <v>9.23</v>
      </c>
      <c r="U4934" s="8">
        <v>0.67</v>
      </c>
      <c r="V4934" s="9">
        <v>19</v>
      </c>
      <c r="W4934" s="8">
        <v>0.66000000000000014</v>
      </c>
      <c r="X4934" s="8">
        <v>3.2300000000000004</v>
      </c>
      <c r="Y4934" s="8">
        <v>4.0000000000000036E-2</v>
      </c>
      <c r="Z4934" s="8">
        <v>-0.20000000000000018</v>
      </c>
      <c r="AA4934">
        <v>-0.14000000000000057</v>
      </c>
      <c r="AF4934" t="s">
        <v>5300</v>
      </c>
      <c r="AG4934" t="s">
        <v>2883</v>
      </c>
      <c r="AH4934" t="s">
        <v>2884</v>
      </c>
      <c r="AI4934" t="s">
        <v>359</v>
      </c>
      <c r="AJ4934" s="7">
        <v>44561</v>
      </c>
      <c r="AK4934" t="s">
        <v>5487</v>
      </c>
      <c r="AL4934" t="s">
        <v>2885</v>
      </c>
      <c r="AM4934" t="s">
        <v>5259</v>
      </c>
      <c r="AN4934" t="s">
        <v>5520</v>
      </c>
      <c r="AO4934" t="str">
        <f>TEXT(A4934,"yyyy-mm-dd")</f>
        <v>2019-06-30</v>
      </c>
    </row>
    <row r="4935" spans="1:41">
      <c r="A4935" s="6" t="s">
        <v>5486</v>
      </c>
      <c r="B4935">
        <v>2019</v>
      </c>
      <c r="C4935">
        <v>6</v>
      </c>
      <c r="E4935" t="s">
        <v>112</v>
      </c>
      <c r="F4935" t="s">
        <v>113</v>
      </c>
      <c r="G4935" t="s">
        <v>83</v>
      </c>
      <c r="H4935" t="s">
        <v>4803</v>
      </c>
      <c r="I4935">
        <v>2020</v>
      </c>
      <c r="K4935" s="6">
        <v>44196</v>
      </c>
      <c r="L4935">
        <v>18</v>
      </c>
      <c r="N4935" t="s">
        <v>206</v>
      </c>
      <c r="O4935" s="8">
        <v>7.45</v>
      </c>
      <c r="P4935" s="8">
        <v>7.5</v>
      </c>
      <c r="Q4935" s="8">
        <v>7</v>
      </c>
      <c r="R4935" s="8">
        <v>7.78</v>
      </c>
      <c r="S4935" s="8">
        <v>6.5</v>
      </c>
      <c r="T4935" s="8">
        <v>8.67</v>
      </c>
      <c r="U4935" s="8">
        <v>0.5</v>
      </c>
      <c r="V4935" s="9">
        <v>27</v>
      </c>
      <c r="W4935" s="8">
        <v>0.78000000000000025</v>
      </c>
      <c r="X4935" s="8">
        <v>2.17</v>
      </c>
      <c r="Y4935" s="8">
        <v>-4.9999999999999822E-2</v>
      </c>
      <c r="Z4935" s="8">
        <v>0</v>
      </c>
      <c r="AA4935">
        <v>0.14000000000000057</v>
      </c>
      <c r="AF4935" t="s">
        <v>4844</v>
      </c>
      <c r="AG4935" t="s">
        <v>115</v>
      </c>
      <c r="AH4935" t="s">
        <v>116</v>
      </c>
      <c r="AI4935" t="s">
        <v>230</v>
      </c>
      <c r="AJ4935" s="7">
        <v>44196</v>
      </c>
      <c r="AK4935" t="s">
        <v>5487</v>
      </c>
      <c r="AL4935" t="s">
        <v>118</v>
      </c>
      <c r="AM4935" t="s">
        <v>4805</v>
      </c>
      <c r="AN4935" t="s">
        <v>5516</v>
      </c>
      <c r="AO4935" t="str">
        <f>TEXT(A4935,"yyyy-mm-dd")</f>
        <v>2019-06-30</v>
      </c>
    </row>
    <row r="4936" spans="1:41">
      <c r="A4936" s="6" t="s">
        <v>5486</v>
      </c>
      <c r="B4936">
        <v>2019</v>
      </c>
      <c r="C4936">
        <v>6</v>
      </c>
      <c r="E4936" t="s">
        <v>2881</v>
      </c>
      <c r="F4936" t="s">
        <v>113</v>
      </c>
      <c r="G4936" t="s">
        <v>83</v>
      </c>
      <c r="H4936" t="s">
        <v>4803</v>
      </c>
      <c r="I4936">
        <v>2020</v>
      </c>
      <c r="K4936" s="6">
        <v>44196</v>
      </c>
      <c r="L4936">
        <v>18</v>
      </c>
      <c r="N4936" t="s">
        <v>206</v>
      </c>
      <c r="O4936" s="8">
        <v>7.8</v>
      </c>
      <c r="P4936" s="8">
        <v>7.75</v>
      </c>
      <c r="Q4936" s="8">
        <v>7.5</v>
      </c>
      <c r="R4936" s="8">
        <v>8.0500000000000007</v>
      </c>
      <c r="S4936" s="8">
        <v>6.8</v>
      </c>
      <c r="T4936" s="8">
        <v>9.7799999999999994</v>
      </c>
      <c r="U4936" s="8">
        <v>0.6</v>
      </c>
      <c r="V4936" s="9">
        <v>23</v>
      </c>
      <c r="W4936" s="8">
        <v>0.55000000000000071</v>
      </c>
      <c r="X4936" s="8">
        <v>2.9799999999999995</v>
      </c>
      <c r="Y4936" s="8">
        <v>4.9999999999999822E-2</v>
      </c>
      <c r="Z4936" s="8">
        <v>-0.17999999999999972</v>
      </c>
      <c r="AA4936">
        <v>-3.0000000000000249E-2</v>
      </c>
      <c r="AF4936" t="s">
        <v>4849</v>
      </c>
      <c r="AG4936" t="s">
        <v>2883</v>
      </c>
      <c r="AH4936" t="s">
        <v>2884</v>
      </c>
      <c r="AI4936" t="s">
        <v>230</v>
      </c>
      <c r="AJ4936" s="7">
        <v>44196</v>
      </c>
      <c r="AK4936" t="s">
        <v>5487</v>
      </c>
      <c r="AL4936" t="s">
        <v>2885</v>
      </c>
      <c r="AM4936" t="s">
        <v>4805</v>
      </c>
      <c r="AN4936" t="s">
        <v>5519</v>
      </c>
      <c r="AO4936" t="str">
        <f>TEXT(A4936,"yyyy-mm-dd")</f>
        <v>2019-06-30</v>
      </c>
    </row>
    <row r="4937" spans="1:41">
      <c r="A4937" s="6" t="s">
        <v>5486</v>
      </c>
      <c r="B4937">
        <v>2019</v>
      </c>
      <c r="C4937">
        <v>6</v>
      </c>
      <c r="E4937" t="s">
        <v>112</v>
      </c>
      <c r="F4937" t="s">
        <v>113</v>
      </c>
      <c r="G4937" t="s">
        <v>83</v>
      </c>
      <c r="H4937" t="s">
        <v>4360</v>
      </c>
      <c r="I4937">
        <v>2019</v>
      </c>
      <c r="K4937" s="6">
        <v>43830</v>
      </c>
      <c r="L4937">
        <v>6</v>
      </c>
      <c r="N4937" t="s">
        <v>203</v>
      </c>
      <c r="O4937" s="8">
        <v>7.96</v>
      </c>
      <c r="P4937" s="8">
        <v>8</v>
      </c>
      <c r="Q4937" s="8">
        <v>7.9</v>
      </c>
      <c r="R4937" s="8">
        <v>8.17</v>
      </c>
      <c r="S4937" s="8">
        <v>7.25</v>
      </c>
      <c r="T4937" s="8">
        <v>8.33</v>
      </c>
      <c r="U4937" s="8">
        <v>0.25</v>
      </c>
      <c r="V4937" s="9">
        <v>27</v>
      </c>
      <c r="W4937" s="8">
        <v>0.26999999999999957</v>
      </c>
      <c r="X4937" s="8">
        <v>1.08</v>
      </c>
      <c r="Y4937" s="8">
        <v>-4.0000000000000036E-2</v>
      </c>
      <c r="Z4937" s="8">
        <v>-2.9999999999999361E-2</v>
      </c>
      <c r="AA4937">
        <v>5.0000000000000711E-2</v>
      </c>
      <c r="AF4937" t="s">
        <v>4401</v>
      </c>
      <c r="AG4937" t="s">
        <v>115</v>
      </c>
      <c r="AH4937" t="s">
        <v>116</v>
      </c>
      <c r="AI4937" t="s">
        <v>117</v>
      </c>
      <c r="AJ4937" s="7">
        <v>43830</v>
      </c>
      <c r="AK4937" t="s">
        <v>5487</v>
      </c>
      <c r="AL4937" t="s">
        <v>118</v>
      </c>
      <c r="AM4937" t="s">
        <v>4362</v>
      </c>
      <c r="AN4937" t="s">
        <v>5515</v>
      </c>
      <c r="AO4937" t="str">
        <f>TEXT(A4937,"yyyy-mm-dd")</f>
        <v>2019-06-30</v>
      </c>
    </row>
    <row r="4938" spans="1:41">
      <c r="A4938" s="6" t="s">
        <v>5486</v>
      </c>
      <c r="B4938">
        <v>2019</v>
      </c>
      <c r="C4938">
        <v>6</v>
      </c>
      <c r="E4938" t="s">
        <v>2881</v>
      </c>
      <c r="F4938" t="s">
        <v>113</v>
      </c>
      <c r="G4938" t="s">
        <v>83</v>
      </c>
      <c r="H4938" t="s">
        <v>4360</v>
      </c>
      <c r="I4938">
        <v>2019</v>
      </c>
      <c r="K4938" s="6">
        <v>43830</v>
      </c>
      <c r="L4938">
        <v>6</v>
      </c>
      <c r="N4938" t="s">
        <v>203</v>
      </c>
      <c r="O4938" s="8">
        <v>8.0299999999999994</v>
      </c>
      <c r="P4938" s="8">
        <v>8</v>
      </c>
      <c r="Q4938" s="8">
        <v>7.84</v>
      </c>
      <c r="R4938" s="8">
        <v>8.15</v>
      </c>
      <c r="S4938" s="8">
        <v>7.25</v>
      </c>
      <c r="T4938" s="8">
        <v>9.48</v>
      </c>
      <c r="U4938" s="8">
        <v>0.43</v>
      </c>
      <c r="V4938" s="9">
        <v>23</v>
      </c>
      <c r="W4938" s="8">
        <v>0.3100000000000005</v>
      </c>
      <c r="X4938" s="8">
        <v>2.2300000000000004</v>
      </c>
      <c r="Y4938" s="8">
        <v>2.9999999999999361E-2</v>
      </c>
      <c r="Z4938" s="8">
        <v>-0.17999999999999972</v>
      </c>
      <c r="AA4938">
        <v>-8.999999999999897E-2</v>
      </c>
      <c r="AF4938" t="s">
        <v>4406</v>
      </c>
      <c r="AG4938" t="s">
        <v>2883</v>
      </c>
      <c r="AH4938" t="s">
        <v>2884</v>
      </c>
      <c r="AI4938" t="s">
        <v>117</v>
      </c>
      <c r="AJ4938" s="7">
        <v>43830</v>
      </c>
      <c r="AK4938" t="s">
        <v>5487</v>
      </c>
      <c r="AL4938" t="s">
        <v>2885</v>
      </c>
      <c r="AM4938" t="s">
        <v>4362</v>
      </c>
      <c r="AN4938" t="s">
        <v>5518</v>
      </c>
      <c r="AO4938" t="str">
        <f>TEXT(A4938,"yyyy-mm-dd")</f>
        <v>2019-06-30</v>
      </c>
    </row>
    <row r="4939" spans="1:41">
      <c r="A4939" s="6" t="s">
        <v>5521</v>
      </c>
      <c r="B4939">
        <v>2019</v>
      </c>
      <c r="C4939">
        <v>7</v>
      </c>
      <c r="E4939" t="s">
        <v>1907</v>
      </c>
      <c r="F4939" t="s">
        <v>1908</v>
      </c>
      <c r="G4939" t="s">
        <v>102</v>
      </c>
      <c r="H4939" t="s">
        <v>5544</v>
      </c>
      <c r="I4939">
        <v>2021</v>
      </c>
      <c r="J4939">
        <v>3</v>
      </c>
      <c r="K4939" s="6">
        <v>44469</v>
      </c>
      <c r="L4939">
        <v>26</v>
      </c>
      <c r="M4939">
        <v>9</v>
      </c>
      <c r="N4939" t="s">
        <v>463</v>
      </c>
      <c r="O4939" s="8">
        <v>6.96</v>
      </c>
      <c r="P4939" s="8">
        <v>7</v>
      </c>
      <c r="Q4939" s="8">
        <v>6.5</v>
      </c>
      <c r="R4939" s="8">
        <v>7.5</v>
      </c>
      <c r="S4939" s="8">
        <v>6</v>
      </c>
      <c r="T4939" s="8">
        <v>8</v>
      </c>
      <c r="U4939" s="8">
        <v>0.6</v>
      </c>
      <c r="V4939" s="9">
        <v>24</v>
      </c>
      <c r="W4939" s="8">
        <v>1</v>
      </c>
      <c r="X4939" s="8">
        <v>2</v>
      </c>
      <c r="Y4939" s="8">
        <v>-4.0000000000000036E-2</v>
      </c>
      <c r="Z4939" s="8"/>
      <c r="AF4939" t="s">
        <v>5545</v>
      </c>
      <c r="AG4939" t="s">
        <v>1910</v>
      </c>
      <c r="AH4939" t="s">
        <v>1911</v>
      </c>
      <c r="AI4939" t="s">
        <v>1971</v>
      </c>
      <c r="AJ4939" s="7">
        <v>44469</v>
      </c>
      <c r="AK4939" t="s">
        <v>5522</v>
      </c>
      <c r="AL4939" t="s">
        <v>1908</v>
      </c>
      <c r="AM4939" t="s">
        <v>5546</v>
      </c>
      <c r="AN4939" t="s">
        <v>5547</v>
      </c>
      <c r="AO4939" t="str">
        <f>TEXT(A4939,"yyyy-mm-dd")</f>
        <v>2019-07-31</v>
      </c>
    </row>
    <row r="4940" spans="1:41">
      <c r="A4940" s="6" t="s">
        <v>5521</v>
      </c>
      <c r="B4940">
        <v>2019</v>
      </c>
      <c r="C4940">
        <v>7</v>
      </c>
      <c r="E4940" t="s">
        <v>1907</v>
      </c>
      <c r="F4940" t="s">
        <v>1908</v>
      </c>
      <c r="G4940" t="s">
        <v>102</v>
      </c>
      <c r="H4940" t="s">
        <v>5436</v>
      </c>
      <c r="I4940">
        <v>2021</v>
      </c>
      <c r="J4940">
        <v>2</v>
      </c>
      <c r="K4940" s="6">
        <v>44377</v>
      </c>
      <c r="L4940">
        <v>23</v>
      </c>
      <c r="M4940">
        <v>8</v>
      </c>
      <c r="N4940" t="s">
        <v>95</v>
      </c>
      <c r="O4940" s="8">
        <v>7</v>
      </c>
      <c r="P4940" s="8">
        <v>7.13</v>
      </c>
      <c r="Q4940" s="8">
        <v>6.5</v>
      </c>
      <c r="R4940" s="8">
        <v>7.5</v>
      </c>
      <c r="S4940" s="8">
        <v>6</v>
      </c>
      <c r="T4940" s="8">
        <v>8</v>
      </c>
      <c r="U4940" s="8">
        <v>0.59</v>
      </c>
      <c r="V4940" s="9">
        <v>24</v>
      </c>
      <c r="W4940" s="8">
        <v>1</v>
      </c>
      <c r="X4940" s="8">
        <v>2</v>
      </c>
      <c r="Y4940" s="8">
        <v>-0.12999999999999989</v>
      </c>
      <c r="Z4940" s="8">
        <v>-0.12000000000000011</v>
      </c>
      <c r="AA4940">
        <v>0.25</v>
      </c>
      <c r="AF4940" t="s">
        <v>5437</v>
      </c>
      <c r="AG4940" t="s">
        <v>1910</v>
      </c>
      <c r="AH4940" t="s">
        <v>1911</v>
      </c>
      <c r="AI4940" t="s">
        <v>1944</v>
      </c>
      <c r="AJ4940" s="7">
        <v>44377</v>
      </c>
      <c r="AK4940" t="s">
        <v>5522</v>
      </c>
      <c r="AL4940" t="s">
        <v>1908</v>
      </c>
      <c r="AM4940" t="s">
        <v>5438</v>
      </c>
      <c r="AN4940" t="s">
        <v>5543</v>
      </c>
      <c r="AO4940" t="str">
        <f>TEXT(A4940,"yyyy-mm-dd")</f>
        <v>2019-07-31</v>
      </c>
    </row>
    <row r="4941" spans="1:41">
      <c r="A4941" s="6" t="s">
        <v>5521</v>
      </c>
      <c r="B4941">
        <v>2019</v>
      </c>
      <c r="C4941">
        <v>7</v>
      </c>
      <c r="E4941" t="s">
        <v>1907</v>
      </c>
      <c r="F4941" t="s">
        <v>1908</v>
      </c>
      <c r="G4941" t="s">
        <v>102</v>
      </c>
      <c r="H4941" t="s">
        <v>5397</v>
      </c>
      <c r="I4941">
        <v>2021</v>
      </c>
      <c r="J4941">
        <v>1</v>
      </c>
      <c r="K4941" s="6">
        <v>44286</v>
      </c>
      <c r="L4941">
        <v>20</v>
      </c>
      <c r="M4941">
        <v>7</v>
      </c>
      <c r="N4941" t="s">
        <v>185</v>
      </c>
      <c r="O4941" s="8">
        <v>7.1</v>
      </c>
      <c r="P4941" s="8">
        <v>7.13</v>
      </c>
      <c r="Q4941" s="8">
        <v>6.69</v>
      </c>
      <c r="R4941" s="8">
        <v>7.5</v>
      </c>
      <c r="S4941" s="8">
        <v>6</v>
      </c>
      <c r="T4941" s="8">
        <v>8.25</v>
      </c>
      <c r="U4941" s="8">
        <v>0.56999999999999995</v>
      </c>
      <c r="V4941" s="9">
        <v>24</v>
      </c>
      <c r="W4941" s="8">
        <v>0.80999999999999961</v>
      </c>
      <c r="X4941" s="8">
        <v>2.25</v>
      </c>
      <c r="Y4941" s="8">
        <v>-3.0000000000000249E-2</v>
      </c>
      <c r="Z4941" s="8">
        <v>-0.37000000000000011</v>
      </c>
      <c r="AA4941">
        <v>0.30999999999999961</v>
      </c>
      <c r="AF4941" t="s">
        <v>5398</v>
      </c>
      <c r="AG4941" t="s">
        <v>1910</v>
      </c>
      <c r="AH4941" t="s">
        <v>1911</v>
      </c>
      <c r="AI4941" t="s">
        <v>1939</v>
      </c>
      <c r="AJ4941" s="7">
        <v>44286</v>
      </c>
      <c r="AK4941" t="s">
        <v>5522</v>
      </c>
      <c r="AL4941" t="s">
        <v>1908</v>
      </c>
      <c r="AM4941" t="s">
        <v>5399</v>
      </c>
      <c r="AN4941" t="s">
        <v>5542</v>
      </c>
      <c r="AO4941" t="str">
        <f>TEXT(A4941,"yyyy-mm-dd")</f>
        <v>2019-07-31</v>
      </c>
    </row>
    <row r="4942" spans="1:41">
      <c r="A4942" s="6" t="s">
        <v>5521</v>
      </c>
      <c r="B4942">
        <v>2019</v>
      </c>
      <c r="C4942">
        <v>7</v>
      </c>
      <c r="E4942" t="s">
        <v>1907</v>
      </c>
      <c r="F4942" t="s">
        <v>1908</v>
      </c>
      <c r="G4942" t="s">
        <v>102</v>
      </c>
      <c r="H4942" t="s">
        <v>5204</v>
      </c>
      <c r="I4942">
        <v>2020</v>
      </c>
      <c r="J4942">
        <v>4</v>
      </c>
      <c r="K4942" s="6">
        <v>44196</v>
      </c>
      <c r="L4942">
        <v>17</v>
      </c>
      <c r="M4942">
        <v>6</v>
      </c>
      <c r="N4942" t="s">
        <v>214</v>
      </c>
      <c r="O4942" s="8">
        <v>7.32</v>
      </c>
      <c r="P4942" s="8">
        <v>7.5</v>
      </c>
      <c r="Q4942" s="8">
        <v>6.81</v>
      </c>
      <c r="R4942" s="8">
        <v>7.69</v>
      </c>
      <c r="S4942" s="8">
        <v>6.25</v>
      </c>
      <c r="T4942" s="8">
        <v>8.25</v>
      </c>
      <c r="U4942" s="8">
        <v>0.56000000000000005</v>
      </c>
      <c r="V4942" s="9">
        <v>30</v>
      </c>
      <c r="W4942" s="8">
        <v>0.88000000000000078</v>
      </c>
      <c r="X4942" s="8">
        <v>2</v>
      </c>
      <c r="Y4942" s="8">
        <v>-0.17999999999999972</v>
      </c>
      <c r="Z4942" s="8">
        <v>0</v>
      </c>
      <c r="AA4942">
        <v>0.38000000000000078</v>
      </c>
      <c r="AF4942" t="s">
        <v>5205</v>
      </c>
      <c r="AG4942" t="s">
        <v>1910</v>
      </c>
      <c r="AH4942" t="s">
        <v>1911</v>
      </c>
      <c r="AI4942" t="s">
        <v>1934</v>
      </c>
      <c r="AJ4942" s="7">
        <v>44196</v>
      </c>
      <c r="AK4942" t="s">
        <v>5522</v>
      </c>
      <c r="AL4942" t="s">
        <v>1908</v>
      </c>
      <c r="AM4942" t="s">
        <v>5206</v>
      </c>
      <c r="AN4942" t="s">
        <v>5541</v>
      </c>
      <c r="AO4942" t="str">
        <f>TEXT(A4942,"yyyy-mm-dd")</f>
        <v>2019-07-31</v>
      </c>
    </row>
    <row r="4943" spans="1:41">
      <c r="A4943" s="6" t="s">
        <v>5521</v>
      </c>
      <c r="B4943">
        <v>2019</v>
      </c>
      <c r="C4943">
        <v>7</v>
      </c>
      <c r="E4943" t="s">
        <v>1907</v>
      </c>
      <c r="F4943" t="s">
        <v>1908</v>
      </c>
      <c r="G4943" t="s">
        <v>102</v>
      </c>
      <c r="H4943" t="s">
        <v>5063</v>
      </c>
      <c r="I4943">
        <v>2020</v>
      </c>
      <c r="J4943">
        <v>3</v>
      </c>
      <c r="K4943" s="6">
        <v>44104</v>
      </c>
      <c r="L4943">
        <v>14</v>
      </c>
      <c r="M4943">
        <v>5</v>
      </c>
      <c r="N4943" t="s">
        <v>244</v>
      </c>
      <c r="O4943" s="8">
        <v>7.44</v>
      </c>
      <c r="P4943" s="8">
        <v>7.5</v>
      </c>
      <c r="Q4943" s="8">
        <v>7</v>
      </c>
      <c r="R4943" s="8">
        <v>7.75</v>
      </c>
      <c r="S4943" s="8">
        <v>6.5</v>
      </c>
      <c r="T4943" s="8">
        <v>8.25</v>
      </c>
      <c r="U4943" s="8">
        <v>0.53</v>
      </c>
      <c r="V4943" s="9">
        <v>30</v>
      </c>
      <c r="W4943" s="8">
        <v>0.75</v>
      </c>
      <c r="X4943" s="8">
        <v>1.75</v>
      </c>
      <c r="Y4943" s="8">
        <v>-5.9999999999999609E-2</v>
      </c>
      <c r="Z4943" s="8">
        <v>-0.24000000000000021</v>
      </c>
      <c r="AA4943">
        <v>0.25</v>
      </c>
      <c r="AF4943" t="s">
        <v>5064</v>
      </c>
      <c r="AG4943" t="s">
        <v>1910</v>
      </c>
      <c r="AH4943" t="s">
        <v>1911</v>
      </c>
      <c r="AI4943" t="s">
        <v>1929</v>
      </c>
      <c r="AJ4943" s="7">
        <v>44104</v>
      </c>
      <c r="AK4943" t="s">
        <v>5522</v>
      </c>
      <c r="AL4943" t="s">
        <v>1908</v>
      </c>
      <c r="AM4943" t="s">
        <v>5066</v>
      </c>
      <c r="AN4943" t="s">
        <v>5540</v>
      </c>
      <c r="AO4943" t="str">
        <f>TEXT(A4943,"yyyy-mm-dd")</f>
        <v>2019-07-31</v>
      </c>
    </row>
    <row r="4944" spans="1:41">
      <c r="A4944" s="6" t="s">
        <v>5521</v>
      </c>
      <c r="B4944">
        <v>2019</v>
      </c>
      <c r="C4944">
        <v>7</v>
      </c>
      <c r="E4944" t="s">
        <v>1907</v>
      </c>
      <c r="F4944" t="s">
        <v>1908</v>
      </c>
      <c r="G4944" t="s">
        <v>102</v>
      </c>
      <c r="H4944" t="s">
        <v>4988</v>
      </c>
      <c r="I4944">
        <v>2020</v>
      </c>
      <c r="J4944">
        <v>2</v>
      </c>
      <c r="K4944" s="6">
        <v>44012</v>
      </c>
      <c r="L4944">
        <v>11</v>
      </c>
      <c r="M4944">
        <v>4</v>
      </c>
      <c r="N4944" t="s">
        <v>85</v>
      </c>
      <c r="O4944" s="8">
        <v>7.57</v>
      </c>
      <c r="P4944" s="8">
        <v>7.75</v>
      </c>
      <c r="Q4944" s="8">
        <v>7.25</v>
      </c>
      <c r="R4944" s="8">
        <v>7.75</v>
      </c>
      <c r="S4944" s="8">
        <v>6.5</v>
      </c>
      <c r="T4944" s="8">
        <v>8.25</v>
      </c>
      <c r="U4944" s="8">
        <v>0.45</v>
      </c>
      <c r="V4944" s="9">
        <v>31</v>
      </c>
      <c r="W4944" s="8">
        <v>0.5</v>
      </c>
      <c r="X4944" s="8">
        <v>1.75</v>
      </c>
      <c r="Y4944" s="8">
        <v>-0.17999999999999972</v>
      </c>
      <c r="Z4944" s="8">
        <v>0</v>
      </c>
      <c r="AA4944">
        <v>0.12999999999999989</v>
      </c>
      <c r="AF4944" t="s">
        <v>4989</v>
      </c>
      <c r="AG4944" t="s">
        <v>1910</v>
      </c>
      <c r="AH4944" t="s">
        <v>1911</v>
      </c>
      <c r="AI4944" t="s">
        <v>1924</v>
      </c>
      <c r="AJ4944" s="7">
        <v>44012</v>
      </c>
      <c r="AK4944" t="s">
        <v>5522</v>
      </c>
      <c r="AL4944" t="s">
        <v>1908</v>
      </c>
      <c r="AM4944" t="s">
        <v>4990</v>
      </c>
      <c r="AN4944" t="s">
        <v>5539</v>
      </c>
      <c r="AO4944" t="str">
        <f>TEXT(A4944,"yyyy-mm-dd")</f>
        <v>2019-07-31</v>
      </c>
    </row>
    <row r="4945" spans="1:41">
      <c r="A4945" s="6" t="s">
        <v>5521</v>
      </c>
      <c r="B4945">
        <v>2019</v>
      </c>
      <c r="C4945">
        <v>7</v>
      </c>
      <c r="E4945" t="s">
        <v>1907</v>
      </c>
      <c r="F4945" t="s">
        <v>1908</v>
      </c>
      <c r="G4945" t="s">
        <v>102</v>
      </c>
      <c r="H4945" t="s">
        <v>4949</v>
      </c>
      <c r="I4945">
        <v>2020</v>
      </c>
      <c r="J4945">
        <v>1</v>
      </c>
      <c r="K4945" s="6">
        <v>43921</v>
      </c>
      <c r="L4945">
        <v>8</v>
      </c>
      <c r="M4945">
        <v>3</v>
      </c>
      <c r="N4945" t="s">
        <v>182</v>
      </c>
      <c r="O4945" s="8">
        <v>7.75</v>
      </c>
      <c r="P4945" s="8">
        <v>7.75</v>
      </c>
      <c r="Q4945" s="8">
        <v>7.5</v>
      </c>
      <c r="R4945" s="8">
        <v>8</v>
      </c>
      <c r="S4945" s="8">
        <v>7</v>
      </c>
      <c r="T4945" s="8">
        <v>8.25</v>
      </c>
      <c r="U4945" s="8">
        <v>0.39</v>
      </c>
      <c r="V4945" s="9">
        <v>31</v>
      </c>
      <c r="W4945" s="8">
        <v>0.5</v>
      </c>
      <c r="X4945" s="8">
        <v>1.25</v>
      </c>
      <c r="Y4945" s="8">
        <v>0</v>
      </c>
      <c r="Z4945" s="8">
        <v>-0.25</v>
      </c>
      <c r="AA4945">
        <v>0.25</v>
      </c>
      <c r="AF4945" t="s">
        <v>4950</v>
      </c>
      <c r="AG4945" t="s">
        <v>1910</v>
      </c>
      <c r="AH4945" t="s">
        <v>1911</v>
      </c>
      <c r="AI4945" t="s">
        <v>1919</v>
      </c>
      <c r="AJ4945" s="7">
        <v>43921</v>
      </c>
      <c r="AK4945" t="s">
        <v>5522</v>
      </c>
      <c r="AL4945" t="s">
        <v>1908</v>
      </c>
      <c r="AM4945" t="s">
        <v>4951</v>
      </c>
      <c r="AN4945" t="s">
        <v>5538</v>
      </c>
      <c r="AO4945" t="str">
        <f>TEXT(A4945,"yyyy-mm-dd")</f>
        <v>2019-07-31</v>
      </c>
    </row>
    <row r="4946" spans="1:41">
      <c r="A4946" s="6" t="s">
        <v>5521</v>
      </c>
      <c r="B4946">
        <v>2019</v>
      </c>
      <c r="C4946">
        <v>7</v>
      </c>
      <c r="E4946" t="s">
        <v>1907</v>
      </c>
      <c r="F4946" t="s">
        <v>1908</v>
      </c>
      <c r="G4946" t="s">
        <v>102</v>
      </c>
      <c r="H4946" t="s">
        <v>4822</v>
      </c>
      <c r="I4946">
        <v>2019</v>
      </c>
      <c r="J4946">
        <v>4</v>
      </c>
      <c r="K4946" s="6">
        <v>43830</v>
      </c>
      <c r="L4946">
        <v>5</v>
      </c>
      <c r="M4946">
        <v>2</v>
      </c>
      <c r="N4946" t="s">
        <v>211</v>
      </c>
      <c r="O4946" s="8">
        <v>7.94</v>
      </c>
      <c r="P4946" s="8">
        <v>8</v>
      </c>
      <c r="Q4946" s="8">
        <v>7.75</v>
      </c>
      <c r="R4946" s="8">
        <v>8.18</v>
      </c>
      <c r="S4946" s="8">
        <v>7.25</v>
      </c>
      <c r="T4946" s="8">
        <v>8.25</v>
      </c>
      <c r="U4946" s="8">
        <v>0.27</v>
      </c>
      <c r="V4946" s="9">
        <v>31</v>
      </c>
      <c r="W4946" s="8">
        <v>0.42999999999999972</v>
      </c>
      <c r="X4946" s="8">
        <v>1</v>
      </c>
      <c r="Y4946" s="8">
        <v>-5.9999999999999609E-2</v>
      </c>
      <c r="Z4946" s="8">
        <v>0</v>
      </c>
      <c r="AA4946">
        <v>0.17999999999999972</v>
      </c>
      <c r="AF4946" t="s">
        <v>4834</v>
      </c>
      <c r="AG4946" t="s">
        <v>1910</v>
      </c>
      <c r="AH4946" t="s">
        <v>1911</v>
      </c>
      <c r="AI4946" t="s">
        <v>1915</v>
      </c>
      <c r="AJ4946" s="7">
        <v>43830</v>
      </c>
      <c r="AK4946" t="s">
        <v>5522</v>
      </c>
      <c r="AL4946" t="s">
        <v>1908</v>
      </c>
      <c r="AM4946" t="s">
        <v>4824</v>
      </c>
      <c r="AN4946" t="s">
        <v>5537</v>
      </c>
      <c r="AO4946" t="str">
        <f>TEXT(A4946,"yyyy-mm-dd")</f>
        <v>2019-07-31</v>
      </c>
    </row>
    <row r="4947" spans="1:41">
      <c r="A4947" s="6" t="s">
        <v>5521</v>
      </c>
      <c r="B4947">
        <v>2019</v>
      </c>
      <c r="C4947">
        <v>7</v>
      </c>
      <c r="E4947" t="s">
        <v>1907</v>
      </c>
      <c r="F4947" t="s">
        <v>1908</v>
      </c>
      <c r="G4947" t="s">
        <v>102</v>
      </c>
      <c r="H4947" t="s">
        <v>4716</v>
      </c>
      <c r="I4947">
        <v>2019</v>
      </c>
      <c r="J4947">
        <v>3</v>
      </c>
      <c r="K4947" s="6">
        <v>43738</v>
      </c>
      <c r="L4947">
        <v>2</v>
      </c>
      <c r="M4947">
        <v>1</v>
      </c>
      <c r="N4947" t="s">
        <v>104</v>
      </c>
      <c r="O4947" s="8">
        <v>8.1</v>
      </c>
      <c r="P4947" s="8">
        <v>8</v>
      </c>
      <c r="Q4947" s="8">
        <v>8</v>
      </c>
      <c r="R4947" s="8">
        <v>8.25</v>
      </c>
      <c r="S4947" s="8">
        <v>7.75</v>
      </c>
      <c r="T4947" s="8">
        <v>8.25</v>
      </c>
      <c r="U4947" s="8">
        <v>0.14000000000000001</v>
      </c>
      <c r="V4947" s="9">
        <v>31</v>
      </c>
      <c r="W4947" s="8">
        <v>0.25</v>
      </c>
      <c r="X4947" s="8">
        <v>0.5</v>
      </c>
      <c r="Y4947" s="8">
        <v>9.9999999999999645E-2</v>
      </c>
      <c r="Z4947" s="8">
        <v>-0.25</v>
      </c>
      <c r="AA4947">
        <v>0</v>
      </c>
      <c r="AF4947" t="s">
        <v>4717</v>
      </c>
      <c r="AG4947" t="s">
        <v>1910</v>
      </c>
      <c r="AH4947" t="s">
        <v>1911</v>
      </c>
      <c r="AI4947" t="s">
        <v>1912</v>
      </c>
      <c r="AJ4947" s="7">
        <v>43738</v>
      </c>
      <c r="AK4947" t="s">
        <v>5522</v>
      </c>
      <c r="AL4947" t="s">
        <v>1908</v>
      </c>
      <c r="AM4947" t="s">
        <v>4718</v>
      </c>
      <c r="AN4947" t="s">
        <v>5536</v>
      </c>
      <c r="AO4947" t="str">
        <f>TEXT(A4947,"yyyy-mm-dd")</f>
        <v>2019-07-31</v>
      </c>
    </row>
    <row r="4948" spans="1:41">
      <c r="A4948" s="6" t="s">
        <v>5521</v>
      </c>
      <c r="B4948">
        <v>2019</v>
      </c>
      <c r="C4948">
        <v>7</v>
      </c>
      <c r="E4948" t="s">
        <v>100</v>
      </c>
      <c r="F4948" t="s">
        <v>101</v>
      </c>
      <c r="G4948" t="s">
        <v>83</v>
      </c>
      <c r="H4948" t="s">
        <v>5257</v>
      </c>
      <c r="I4948">
        <v>2021</v>
      </c>
      <c r="K4948" s="6">
        <v>44561</v>
      </c>
      <c r="L4948">
        <v>29</v>
      </c>
      <c r="N4948" t="s">
        <v>581</v>
      </c>
      <c r="O4948" s="8">
        <v>1.94</v>
      </c>
      <c r="P4948" s="8">
        <v>2</v>
      </c>
      <c r="Q4948" s="8">
        <v>1.7</v>
      </c>
      <c r="R4948" s="8">
        <v>2.2000000000000002</v>
      </c>
      <c r="S4948" s="8">
        <v>1.2</v>
      </c>
      <c r="T4948" s="8">
        <v>3</v>
      </c>
      <c r="U4948" s="8">
        <v>0.39</v>
      </c>
      <c r="V4948" s="9">
        <v>25</v>
      </c>
      <c r="W4948" s="8">
        <v>0.50000000000000022</v>
      </c>
      <c r="X4948" s="8">
        <v>1.8</v>
      </c>
      <c r="Y4948" s="8">
        <v>-6.0000000000000053E-2</v>
      </c>
      <c r="Z4948" s="8">
        <v>0.14999999999999991</v>
      </c>
      <c r="AA4948">
        <v>0.17000000000000037</v>
      </c>
      <c r="AF4948" t="s">
        <v>10294</v>
      </c>
      <c r="AG4948" t="s">
        <v>9655</v>
      </c>
      <c r="AH4948" t="s">
        <v>9656</v>
      </c>
      <c r="AI4948" t="s">
        <v>9708</v>
      </c>
      <c r="AJ4948" s="7">
        <v>44561</v>
      </c>
      <c r="AK4948" t="s">
        <v>5522</v>
      </c>
      <c r="AL4948" t="s">
        <v>109</v>
      </c>
      <c r="AM4948" t="s">
        <v>5259</v>
      </c>
      <c r="AN4948" t="s">
        <v>10302</v>
      </c>
    </row>
    <row r="4949" spans="1:41">
      <c r="A4949" s="6" t="s">
        <v>5521</v>
      </c>
      <c r="B4949">
        <v>2019</v>
      </c>
      <c r="C4949">
        <v>7</v>
      </c>
      <c r="E4949" t="s">
        <v>100</v>
      </c>
      <c r="F4949" t="s">
        <v>101</v>
      </c>
      <c r="G4949" t="s">
        <v>102</v>
      </c>
      <c r="H4949" t="s">
        <v>5204</v>
      </c>
      <c r="I4949">
        <v>2020</v>
      </c>
      <c r="J4949">
        <v>4</v>
      </c>
      <c r="K4949" s="6">
        <v>44196</v>
      </c>
      <c r="L4949">
        <v>17</v>
      </c>
      <c r="M4949">
        <v>6</v>
      </c>
      <c r="N4949" t="s">
        <v>214</v>
      </c>
      <c r="O4949" s="8">
        <v>1.39</v>
      </c>
      <c r="P4949" s="8">
        <v>1.53</v>
      </c>
      <c r="Q4949" s="8">
        <v>1.2</v>
      </c>
      <c r="R4949" s="8">
        <v>1.7</v>
      </c>
      <c r="S4949" s="8">
        <v>-0.7</v>
      </c>
      <c r="T4949" s="8">
        <v>2.4</v>
      </c>
      <c r="U4949" s="8">
        <v>0.56000000000000005</v>
      </c>
      <c r="V4949" s="9">
        <v>35</v>
      </c>
      <c r="W4949" s="8">
        <v>0.5</v>
      </c>
      <c r="X4949" s="8">
        <v>3.0999999999999996</v>
      </c>
      <c r="Y4949" s="8">
        <v>-0.14000000000000012</v>
      </c>
      <c r="Z4949" s="8">
        <v>-0.16999999999999993</v>
      </c>
      <c r="AA4949">
        <v>-0.27</v>
      </c>
      <c r="AF4949" t="s">
        <v>5276</v>
      </c>
      <c r="AG4949" t="s">
        <v>106</v>
      </c>
      <c r="AH4949" t="s">
        <v>107</v>
      </c>
      <c r="AI4949" t="s">
        <v>2667</v>
      </c>
      <c r="AJ4949" s="7">
        <v>44196</v>
      </c>
      <c r="AK4949" t="s">
        <v>5522</v>
      </c>
      <c r="AL4949" t="s">
        <v>109</v>
      </c>
      <c r="AM4949" t="s">
        <v>5206</v>
      </c>
      <c r="AN4949" t="s">
        <v>5535</v>
      </c>
      <c r="AO4949" t="str">
        <f>TEXT(A4949,"yyyy-mm-dd")</f>
        <v>2019-07-31</v>
      </c>
    </row>
    <row r="4950" spans="1:41">
      <c r="A4950" s="6" t="s">
        <v>5521</v>
      </c>
      <c r="B4950">
        <v>2019</v>
      </c>
      <c r="C4950">
        <v>7</v>
      </c>
      <c r="E4950" t="s">
        <v>100</v>
      </c>
      <c r="F4950" t="s">
        <v>101</v>
      </c>
      <c r="G4950" t="s">
        <v>83</v>
      </c>
      <c r="H4950" t="s">
        <v>4803</v>
      </c>
      <c r="I4950">
        <v>2020</v>
      </c>
      <c r="K4950" s="6">
        <v>44196</v>
      </c>
      <c r="L4950">
        <v>17</v>
      </c>
      <c r="N4950" t="s">
        <v>214</v>
      </c>
      <c r="O4950" s="8">
        <v>1.47</v>
      </c>
      <c r="P4950" s="8">
        <v>1.5</v>
      </c>
      <c r="Q4950" s="8">
        <v>1.25</v>
      </c>
      <c r="R4950" s="8">
        <v>1.65</v>
      </c>
      <c r="S4950" s="8">
        <v>0.77</v>
      </c>
      <c r="T4950" s="8">
        <v>2.2000000000000002</v>
      </c>
      <c r="U4950" s="8">
        <v>0.32</v>
      </c>
      <c r="V4950" s="9">
        <v>35</v>
      </c>
      <c r="W4950" s="8">
        <v>0.39999999999999991</v>
      </c>
      <c r="X4950" s="8">
        <v>1.4300000000000002</v>
      </c>
      <c r="Y4950" s="8">
        <v>-3.0000000000000027E-2</v>
      </c>
      <c r="Z4950" s="8">
        <v>-0.19999999999999996</v>
      </c>
      <c r="AA4950">
        <v>0</v>
      </c>
      <c r="AF4950" t="s">
        <v>10255</v>
      </c>
      <c r="AG4950" t="s">
        <v>9655</v>
      </c>
      <c r="AH4950" t="s">
        <v>9656</v>
      </c>
      <c r="AI4950" t="s">
        <v>9669</v>
      </c>
      <c r="AJ4950" s="7">
        <v>44196</v>
      </c>
      <c r="AK4950" t="s">
        <v>5522</v>
      </c>
      <c r="AL4950" t="s">
        <v>109</v>
      </c>
      <c r="AM4950" t="s">
        <v>4805</v>
      </c>
      <c r="AN4950" t="s">
        <v>10275</v>
      </c>
    </row>
    <row r="4951" spans="1:41">
      <c r="A4951" s="6" t="s">
        <v>5521</v>
      </c>
      <c r="B4951">
        <v>2019</v>
      </c>
      <c r="C4951">
        <v>7</v>
      </c>
      <c r="E4951" t="s">
        <v>100</v>
      </c>
      <c r="F4951" t="s">
        <v>101</v>
      </c>
      <c r="G4951" t="s">
        <v>102</v>
      </c>
      <c r="H4951" t="s">
        <v>5063</v>
      </c>
      <c r="I4951">
        <v>2020</v>
      </c>
      <c r="J4951">
        <v>3</v>
      </c>
      <c r="K4951" s="6">
        <v>44104</v>
      </c>
      <c r="L4951">
        <v>14</v>
      </c>
      <c r="M4951">
        <v>5</v>
      </c>
      <c r="N4951" t="s">
        <v>244</v>
      </c>
      <c r="O4951" s="8">
        <v>1.46</v>
      </c>
      <c r="P4951" s="8">
        <v>1.5</v>
      </c>
      <c r="Q4951" s="8">
        <v>1.25</v>
      </c>
      <c r="R4951" s="8">
        <v>1.65</v>
      </c>
      <c r="S4951" s="8">
        <v>0.64</v>
      </c>
      <c r="T4951" s="8">
        <v>2.7</v>
      </c>
      <c r="U4951" s="8">
        <v>0.4</v>
      </c>
      <c r="V4951" s="9">
        <v>35</v>
      </c>
      <c r="W4951" s="8">
        <v>0.39999999999999991</v>
      </c>
      <c r="X4951" s="8">
        <v>2.06</v>
      </c>
      <c r="Y4951" s="8">
        <v>-4.0000000000000036E-2</v>
      </c>
      <c r="Z4951" s="8">
        <v>-0.19999999999999996</v>
      </c>
      <c r="AA4951">
        <v>-0.19999999999999996</v>
      </c>
      <c r="AF4951" t="s">
        <v>5274</v>
      </c>
      <c r="AG4951" t="s">
        <v>106</v>
      </c>
      <c r="AH4951" t="s">
        <v>107</v>
      </c>
      <c r="AI4951" t="s">
        <v>502</v>
      </c>
      <c r="AJ4951" s="7">
        <v>44104</v>
      </c>
      <c r="AK4951" t="s">
        <v>5522</v>
      </c>
      <c r="AL4951" t="s">
        <v>109</v>
      </c>
      <c r="AM4951" t="s">
        <v>5066</v>
      </c>
      <c r="AN4951" t="s">
        <v>5534</v>
      </c>
      <c r="AO4951" t="str">
        <f>TEXT(A4951,"yyyy-mm-dd")</f>
        <v>2019-07-31</v>
      </c>
    </row>
    <row r="4952" spans="1:41">
      <c r="A4952" s="6" t="s">
        <v>5521</v>
      </c>
      <c r="B4952">
        <v>2019</v>
      </c>
      <c r="C4952">
        <v>7</v>
      </c>
      <c r="E4952" t="s">
        <v>100</v>
      </c>
      <c r="F4952" t="s">
        <v>101</v>
      </c>
      <c r="G4952" t="s">
        <v>102</v>
      </c>
      <c r="H4952" t="s">
        <v>4988</v>
      </c>
      <c r="I4952">
        <v>2020</v>
      </c>
      <c r="J4952">
        <v>2</v>
      </c>
      <c r="K4952" s="6">
        <v>44012</v>
      </c>
      <c r="L4952">
        <v>11</v>
      </c>
      <c r="M4952">
        <v>4</v>
      </c>
      <c r="N4952" t="s">
        <v>85</v>
      </c>
      <c r="O4952" s="8">
        <v>1.55</v>
      </c>
      <c r="P4952" s="8">
        <v>1.5</v>
      </c>
      <c r="Q4952" s="8">
        <v>1.3</v>
      </c>
      <c r="R4952" s="8">
        <v>1.85</v>
      </c>
      <c r="S4952" s="8">
        <v>0.71</v>
      </c>
      <c r="T4952" s="8">
        <v>2.2999999999999998</v>
      </c>
      <c r="U4952" s="8">
        <v>0.4</v>
      </c>
      <c r="V4952" s="9">
        <v>35</v>
      </c>
      <c r="W4952" s="8">
        <v>0.55000000000000004</v>
      </c>
      <c r="X4952" s="8">
        <v>1.5899999999999999</v>
      </c>
      <c r="Y4952" s="8">
        <v>5.0000000000000044E-2</v>
      </c>
      <c r="Z4952" s="8">
        <v>-0.30000000000000004</v>
      </c>
      <c r="AA4952">
        <v>5.0000000000000044E-2</v>
      </c>
      <c r="AF4952" t="s">
        <v>5272</v>
      </c>
      <c r="AG4952" t="s">
        <v>106</v>
      </c>
      <c r="AH4952" t="s">
        <v>107</v>
      </c>
      <c r="AI4952" t="s">
        <v>497</v>
      </c>
      <c r="AJ4952" s="7">
        <v>44012</v>
      </c>
      <c r="AK4952" t="s">
        <v>5522</v>
      </c>
      <c r="AL4952" t="s">
        <v>109</v>
      </c>
      <c r="AM4952" t="s">
        <v>4990</v>
      </c>
      <c r="AN4952" t="s">
        <v>5533</v>
      </c>
      <c r="AO4952" t="str">
        <f>TEXT(A4952,"yyyy-mm-dd")</f>
        <v>2019-07-31</v>
      </c>
    </row>
    <row r="4953" spans="1:41">
      <c r="A4953" s="6" t="s">
        <v>5521</v>
      </c>
      <c r="B4953">
        <v>2019</v>
      </c>
      <c r="C4953">
        <v>7</v>
      </c>
      <c r="E4953" t="s">
        <v>100</v>
      </c>
      <c r="F4953" t="s">
        <v>101</v>
      </c>
      <c r="G4953" t="s">
        <v>102</v>
      </c>
      <c r="H4953" t="s">
        <v>4949</v>
      </c>
      <c r="I4953">
        <v>2020</v>
      </c>
      <c r="J4953">
        <v>1</v>
      </c>
      <c r="K4953" s="6">
        <v>43921</v>
      </c>
      <c r="L4953">
        <v>8</v>
      </c>
      <c r="M4953">
        <v>3</v>
      </c>
      <c r="N4953" t="s">
        <v>182</v>
      </c>
      <c r="O4953" s="8">
        <v>1.48</v>
      </c>
      <c r="P4953" s="8">
        <v>1.4</v>
      </c>
      <c r="Q4953" s="8">
        <v>1.1000000000000001</v>
      </c>
      <c r="R4953" s="8">
        <v>1.76</v>
      </c>
      <c r="S4953" s="8">
        <v>0.8</v>
      </c>
      <c r="T4953" s="8">
        <v>2.9</v>
      </c>
      <c r="U4953" s="8">
        <v>0.46</v>
      </c>
      <c r="V4953" s="9">
        <v>35</v>
      </c>
      <c r="W4953" s="8">
        <v>0.65999999999999992</v>
      </c>
      <c r="X4953" s="8">
        <v>2.0999999999999996</v>
      </c>
      <c r="Y4953" s="8">
        <v>8.0000000000000071E-2</v>
      </c>
      <c r="Z4953" s="8">
        <v>-0.30000000000000004</v>
      </c>
      <c r="AA4953">
        <v>5.9999999999999831E-2</v>
      </c>
      <c r="AF4953" t="s">
        <v>5270</v>
      </c>
      <c r="AG4953" t="s">
        <v>106</v>
      </c>
      <c r="AH4953" t="s">
        <v>107</v>
      </c>
      <c r="AI4953" t="s">
        <v>427</v>
      </c>
      <c r="AJ4953" s="7">
        <v>43921</v>
      </c>
      <c r="AK4953" t="s">
        <v>5522</v>
      </c>
      <c r="AL4953" t="s">
        <v>109</v>
      </c>
      <c r="AM4953" t="s">
        <v>4951</v>
      </c>
      <c r="AN4953" t="s">
        <v>5532</v>
      </c>
      <c r="AO4953" t="str">
        <f>TEXT(A4953,"yyyy-mm-dd")</f>
        <v>2019-07-31</v>
      </c>
    </row>
    <row r="4954" spans="1:41">
      <c r="A4954" s="6" t="s">
        <v>5521</v>
      </c>
      <c r="B4954">
        <v>2019</v>
      </c>
      <c r="C4954">
        <v>7</v>
      </c>
      <c r="E4954" t="s">
        <v>100</v>
      </c>
      <c r="F4954" t="s">
        <v>101</v>
      </c>
      <c r="G4954" t="s">
        <v>102</v>
      </c>
      <c r="H4954" t="s">
        <v>4822</v>
      </c>
      <c r="I4954">
        <v>2019</v>
      </c>
      <c r="J4954">
        <v>4</v>
      </c>
      <c r="K4954" s="6">
        <v>43830</v>
      </c>
      <c r="L4954">
        <v>5</v>
      </c>
      <c r="M4954">
        <v>2</v>
      </c>
      <c r="N4954" t="s">
        <v>211</v>
      </c>
      <c r="O4954" s="8">
        <v>0.96</v>
      </c>
      <c r="P4954" s="8">
        <v>0.9</v>
      </c>
      <c r="Q4954" s="8">
        <v>0.55000000000000004</v>
      </c>
      <c r="R4954" s="8">
        <v>1.36</v>
      </c>
      <c r="S4954" s="8">
        <v>0</v>
      </c>
      <c r="T4954" s="8">
        <v>2.2000000000000002</v>
      </c>
      <c r="U4954" s="8">
        <v>0.5</v>
      </c>
      <c r="V4954" s="9">
        <v>35</v>
      </c>
      <c r="W4954" s="8">
        <v>0.81</v>
      </c>
      <c r="X4954" s="8">
        <v>2.2000000000000002</v>
      </c>
      <c r="Y4954" s="8">
        <v>5.9999999999999942E-2</v>
      </c>
      <c r="Z4954" s="8">
        <v>-0.49999999999999989</v>
      </c>
      <c r="AA4954">
        <v>0.10000000000000009</v>
      </c>
      <c r="AF4954" t="s">
        <v>4823</v>
      </c>
      <c r="AG4954" t="s">
        <v>106</v>
      </c>
      <c r="AH4954" t="s">
        <v>107</v>
      </c>
      <c r="AI4954" t="s">
        <v>340</v>
      </c>
      <c r="AJ4954" s="7">
        <v>43830</v>
      </c>
      <c r="AK4954" t="s">
        <v>5522</v>
      </c>
      <c r="AL4954" t="s">
        <v>109</v>
      </c>
      <c r="AM4954" t="s">
        <v>4824</v>
      </c>
      <c r="AN4954" t="s">
        <v>5531</v>
      </c>
      <c r="AO4954" t="str">
        <f>TEXT(A4954,"yyyy-mm-dd")</f>
        <v>2019-07-31</v>
      </c>
    </row>
    <row r="4955" spans="1:41">
      <c r="A4955" s="6" t="s">
        <v>5521</v>
      </c>
      <c r="B4955">
        <v>2019</v>
      </c>
      <c r="C4955">
        <v>7</v>
      </c>
      <c r="E4955" t="s">
        <v>100</v>
      </c>
      <c r="F4955" t="s">
        <v>101</v>
      </c>
      <c r="G4955" t="s">
        <v>83</v>
      </c>
      <c r="H4955" t="s">
        <v>4360</v>
      </c>
      <c r="I4955">
        <v>2019</v>
      </c>
      <c r="K4955" s="6">
        <v>43830</v>
      </c>
      <c r="L4955">
        <v>5</v>
      </c>
      <c r="N4955" t="s">
        <v>211</v>
      </c>
      <c r="O4955" s="8">
        <v>0.79</v>
      </c>
      <c r="P4955" s="8">
        <v>0.8</v>
      </c>
      <c r="Q4955" s="8">
        <v>0.67</v>
      </c>
      <c r="R4955" s="8">
        <v>0.9</v>
      </c>
      <c r="S4955" s="8">
        <v>0.2</v>
      </c>
      <c r="T4955" s="8">
        <v>1.2</v>
      </c>
      <c r="U4955" s="8">
        <v>0.22</v>
      </c>
      <c r="V4955" s="9">
        <v>35</v>
      </c>
      <c r="W4955" s="8">
        <v>0.22999999999999998</v>
      </c>
      <c r="X4955" s="8">
        <v>1</v>
      </c>
      <c r="Y4955" s="8">
        <v>-1.0000000000000009E-2</v>
      </c>
      <c r="Z4955" s="8">
        <v>-0.30000000000000004</v>
      </c>
      <c r="AA4955">
        <v>-0.16000000000000003</v>
      </c>
      <c r="AF4955" t="s">
        <v>10216</v>
      </c>
      <c r="AG4955" t="s">
        <v>9655</v>
      </c>
      <c r="AH4955" t="s">
        <v>9656</v>
      </c>
      <c r="AI4955" t="s">
        <v>9657</v>
      </c>
      <c r="AJ4955" s="7">
        <v>43830</v>
      </c>
      <c r="AK4955" t="s">
        <v>5522</v>
      </c>
      <c r="AL4955" t="s">
        <v>109</v>
      </c>
      <c r="AM4955" t="s">
        <v>4362</v>
      </c>
      <c r="AN4955" t="s">
        <v>10248</v>
      </c>
    </row>
    <row r="4956" spans="1:41">
      <c r="A4956" s="6" t="s">
        <v>5521</v>
      </c>
      <c r="B4956">
        <v>2019</v>
      </c>
      <c r="C4956">
        <v>7</v>
      </c>
      <c r="E4956" t="s">
        <v>100</v>
      </c>
      <c r="F4956" t="s">
        <v>101</v>
      </c>
      <c r="G4956" t="s">
        <v>102</v>
      </c>
      <c r="H4956" t="s">
        <v>4716</v>
      </c>
      <c r="I4956">
        <v>2019</v>
      </c>
      <c r="J4956">
        <v>3</v>
      </c>
      <c r="K4956" s="6">
        <v>43738</v>
      </c>
      <c r="L4956">
        <v>2</v>
      </c>
      <c r="M4956">
        <v>1</v>
      </c>
      <c r="N4956" t="s">
        <v>104</v>
      </c>
      <c r="O4956" s="8">
        <v>0.8</v>
      </c>
      <c r="P4956" s="8">
        <v>0.8</v>
      </c>
      <c r="Q4956" s="8">
        <v>0.5</v>
      </c>
      <c r="R4956" s="8">
        <v>1.1000000000000001</v>
      </c>
      <c r="S4956" s="8">
        <v>-0.1</v>
      </c>
      <c r="T4956" s="8">
        <v>1.6</v>
      </c>
      <c r="U4956" s="8">
        <v>0.42</v>
      </c>
      <c r="V4956" s="9">
        <v>35</v>
      </c>
      <c r="W4956" s="8">
        <v>0.60000000000000009</v>
      </c>
      <c r="X4956" s="8">
        <v>1.7000000000000002</v>
      </c>
      <c r="Y4956" s="8">
        <v>0</v>
      </c>
      <c r="Z4956" s="8">
        <v>-0.39999999999999991</v>
      </c>
      <c r="AA4956">
        <v>1.1102230246251565E-16</v>
      </c>
      <c r="AF4956" t="s">
        <v>4820</v>
      </c>
      <c r="AG4956" t="s">
        <v>106</v>
      </c>
      <c r="AH4956" t="s">
        <v>107</v>
      </c>
      <c r="AI4956" t="s">
        <v>108</v>
      </c>
      <c r="AJ4956" s="7">
        <v>43738</v>
      </c>
      <c r="AK4956" t="s">
        <v>5522</v>
      </c>
      <c r="AL4956" t="s">
        <v>109</v>
      </c>
      <c r="AM4956" t="s">
        <v>4718</v>
      </c>
      <c r="AN4956" t="s">
        <v>5530</v>
      </c>
      <c r="AO4956" t="str">
        <f>TEXT(A4956,"yyyy-mm-dd")</f>
        <v>2019-07-31</v>
      </c>
    </row>
    <row r="4957" spans="1:41">
      <c r="A4957" s="6" t="s">
        <v>5521</v>
      </c>
      <c r="B4957">
        <v>2019</v>
      </c>
      <c r="C4957">
        <v>7</v>
      </c>
      <c r="E4957" t="s">
        <v>100</v>
      </c>
      <c r="F4957" t="s">
        <v>101</v>
      </c>
      <c r="G4957" t="s">
        <v>102</v>
      </c>
      <c r="H4957" t="s">
        <v>4612</v>
      </c>
      <c r="I4957">
        <v>2019</v>
      </c>
      <c r="J4957">
        <v>2</v>
      </c>
      <c r="K4957" s="6">
        <v>43646</v>
      </c>
      <c r="L4957">
        <v>-1</v>
      </c>
      <c r="M4957">
        <v>0</v>
      </c>
      <c r="N4957" t="s">
        <v>187</v>
      </c>
      <c r="O4957" s="8">
        <v>0.18</v>
      </c>
      <c r="P4957" s="8">
        <v>0.4</v>
      </c>
      <c r="Q4957" s="8">
        <v>-0.35</v>
      </c>
      <c r="R4957" s="8">
        <v>0.5</v>
      </c>
      <c r="S4957" s="8">
        <v>-1</v>
      </c>
      <c r="T4957" s="8">
        <v>1</v>
      </c>
      <c r="U4957" s="8">
        <v>0.53</v>
      </c>
      <c r="V4957" s="9">
        <v>35</v>
      </c>
      <c r="W4957" s="8">
        <v>0.85</v>
      </c>
      <c r="X4957" s="8">
        <v>2</v>
      </c>
      <c r="Y4957" s="8">
        <v>-0.22000000000000003</v>
      </c>
      <c r="Z4957" s="8">
        <v>-0.4</v>
      </c>
      <c r="AA4957">
        <v>0.32999999999999996</v>
      </c>
      <c r="AF4957" t="s">
        <v>4818</v>
      </c>
      <c r="AG4957" t="s">
        <v>106</v>
      </c>
      <c r="AH4957" t="s">
        <v>107</v>
      </c>
      <c r="AI4957" t="s">
        <v>188</v>
      </c>
      <c r="AJ4957" s="7">
        <v>43646</v>
      </c>
      <c r="AK4957" t="s">
        <v>5522</v>
      </c>
      <c r="AL4957" t="s">
        <v>109</v>
      </c>
      <c r="AM4957" t="s">
        <v>4614</v>
      </c>
      <c r="AN4957" t="s">
        <v>5529</v>
      </c>
      <c r="AO4957" t="str">
        <f>TEXT(A4957,"yyyy-mm-dd")</f>
        <v>2019-07-31</v>
      </c>
    </row>
    <row r="4958" spans="1:41">
      <c r="A4958" s="6" t="s">
        <v>5521</v>
      </c>
      <c r="B4958">
        <v>2019</v>
      </c>
      <c r="C4958">
        <v>7</v>
      </c>
      <c r="E4958" t="s">
        <v>2685</v>
      </c>
      <c r="F4958" t="s">
        <v>101</v>
      </c>
      <c r="G4958" t="s">
        <v>774</v>
      </c>
      <c r="H4958" t="s">
        <v>2686</v>
      </c>
      <c r="K4958" s="6"/>
      <c r="O4958" s="8">
        <v>2.14</v>
      </c>
      <c r="P4958" s="8">
        <v>2</v>
      </c>
      <c r="Q4958" s="8">
        <v>1.92</v>
      </c>
      <c r="R4958" s="8">
        <v>2.25</v>
      </c>
      <c r="S4958" s="8">
        <v>1.7</v>
      </c>
      <c r="T4958" s="8">
        <v>3</v>
      </c>
      <c r="U4958" s="8">
        <v>0.32</v>
      </c>
      <c r="V4958" s="9">
        <v>24</v>
      </c>
      <c r="W4958" s="8">
        <v>0.33000000000000007</v>
      </c>
      <c r="X4958" s="8">
        <v>1.3</v>
      </c>
      <c r="Y4958" s="8">
        <v>0.14000000000000012</v>
      </c>
      <c r="Z4958" s="8">
        <v>-0.10000000000000009</v>
      </c>
      <c r="AA4958">
        <v>-2.0000000000000018E-2</v>
      </c>
      <c r="AF4958" t="s">
        <v>2687</v>
      </c>
      <c r="AG4958" t="s">
        <v>2688</v>
      </c>
      <c r="AH4958" t="s">
        <v>2689</v>
      </c>
      <c r="AI4958" t="s">
        <v>2690</v>
      </c>
      <c r="AJ4958" s="7"/>
      <c r="AK4958" t="s">
        <v>5522</v>
      </c>
      <c r="AL4958" t="s">
        <v>109</v>
      </c>
      <c r="AM4958" t="s">
        <v>2686</v>
      </c>
      <c r="AN4958" t="s">
        <v>5552</v>
      </c>
      <c r="AO4958" t="str">
        <f>TEXT(A4958,"yyyy-mm-dd")</f>
        <v>2019-07-31</v>
      </c>
    </row>
    <row r="4959" spans="1:41">
      <c r="A4959" s="6" t="s">
        <v>5521</v>
      </c>
      <c r="B4959">
        <v>2019</v>
      </c>
      <c r="C4959">
        <v>7</v>
      </c>
      <c r="E4959" t="s">
        <v>81</v>
      </c>
      <c r="F4959" t="s">
        <v>82</v>
      </c>
      <c r="G4959" t="s">
        <v>83</v>
      </c>
      <c r="H4959" t="s">
        <v>5257</v>
      </c>
      <c r="I4959">
        <v>2021</v>
      </c>
      <c r="K4959" s="6">
        <v>44561</v>
      </c>
      <c r="L4959">
        <v>29</v>
      </c>
      <c r="N4959" t="s">
        <v>581</v>
      </c>
      <c r="O4959" s="8">
        <v>3.61</v>
      </c>
      <c r="P4959" s="8">
        <v>3.5</v>
      </c>
      <c r="Q4959" s="8">
        <v>3.5</v>
      </c>
      <c r="R4959" s="8">
        <v>3.75</v>
      </c>
      <c r="S4959" s="8">
        <v>3.2</v>
      </c>
      <c r="T4959" s="8">
        <v>4.5999999999999996</v>
      </c>
      <c r="U4959" s="8">
        <v>0.3</v>
      </c>
      <c r="V4959" s="9">
        <v>31</v>
      </c>
      <c r="W4959" s="8">
        <v>0.25</v>
      </c>
      <c r="X4959" s="8">
        <v>1.3999999999999995</v>
      </c>
      <c r="Y4959" s="8">
        <v>0.10999999999999988</v>
      </c>
      <c r="Z4959" s="8">
        <v>0</v>
      </c>
      <c r="AA4959">
        <v>8.0000000000000071E-2</v>
      </c>
      <c r="AF4959" t="s">
        <v>5258</v>
      </c>
      <c r="AG4959" t="s">
        <v>87</v>
      </c>
      <c r="AH4959" t="s">
        <v>88</v>
      </c>
      <c r="AI4959" t="s">
        <v>359</v>
      </c>
      <c r="AJ4959" s="7">
        <v>44561</v>
      </c>
      <c r="AK4959" t="s">
        <v>5522</v>
      </c>
      <c r="AL4959" t="s">
        <v>91</v>
      </c>
      <c r="AM4959" t="s">
        <v>5259</v>
      </c>
      <c r="AN4959" t="s">
        <v>5525</v>
      </c>
      <c r="AO4959" t="str">
        <f>TEXT(A4959,"yyyy-mm-dd")</f>
        <v>2019-07-31</v>
      </c>
    </row>
    <row r="4960" spans="1:41">
      <c r="A4960" s="6" t="s">
        <v>5521</v>
      </c>
      <c r="B4960">
        <v>2019</v>
      </c>
      <c r="C4960">
        <v>7</v>
      </c>
      <c r="E4960" t="s">
        <v>392</v>
      </c>
      <c r="F4960" t="s">
        <v>82</v>
      </c>
      <c r="G4960" t="s">
        <v>83</v>
      </c>
      <c r="H4960" t="s">
        <v>5257</v>
      </c>
      <c r="I4960">
        <v>2021</v>
      </c>
      <c r="K4960" s="6">
        <v>44561</v>
      </c>
      <c r="L4960">
        <v>29</v>
      </c>
      <c r="N4960" t="s">
        <v>581</v>
      </c>
      <c r="O4960" s="8">
        <v>3.42</v>
      </c>
      <c r="P4960" s="8">
        <v>3.4</v>
      </c>
      <c r="Q4960" s="8">
        <v>3.3</v>
      </c>
      <c r="R4960" s="8">
        <v>3.5</v>
      </c>
      <c r="S4960" s="8">
        <v>3.1</v>
      </c>
      <c r="T4960" s="8">
        <v>4.2</v>
      </c>
      <c r="U4960" s="8">
        <v>0.23</v>
      </c>
      <c r="V4960" s="9">
        <v>29</v>
      </c>
      <c r="W4960" s="8">
        <v>0.20000000000000018</v>
      </c>
      <c r="X4960" s="8">
        <v>1.1000000000000001</v>
      </c>
      <c r="Y4960" s="8">
        <v>2.0000000000000018E-2</v>
      </c>
      <c r="Z4960" s="8">
        <v>6.0000000000000053E-2</v>
      </c>
      <c r="AA4960">
        <v>-7.9999999999999627E-2</v>
      </c>
      <c r="AF4960" t="s">
        <v>5258</v>
      </c>
      <c r="AG4960" t="s">
        <v>87</v>
      </c>
      <c r="AH4960" t="s">
        <v>88</v>
      </c>
      <c r="AI4960" t="s">
        <v>359</v>
      </c>
      <c r="AJ4960" s="7">
        <v>44561</v>
      </c>
      <c r="AK4960" t="s">
        <v>5522</v>
      </c>
      <c r="AL4960" t="s">
        <v>393</v>
      </c>
      <c r="AM4960" t="s">
        <v>5259</v>
      </c>
      <c r="AN4960" t="s">
        <v>5528</v>
      </c>
      <c r="AO4960" t="str">
        <f>TEXT(A4960,"yyyy-mm-dd")</f>
        <v>2019-07-31</v>
      </c>
    </row>
    <row r="4961" spans="1:41">
      <c r="A4961" s="6" t="s">
        <v>5521</v>
      </c>
      <c r="B4961">
        <v>2019</v>
      </c>
      <c r="C4961">
        <v>7</v>
      </c>
      <c r="E4961" t="s">
        <v>81</v>
      </c>
      <c r="F4961" t="s">
        <v>82</v>
      </c>
      <c r="G4961" t="s">
        <v>83</v>
      </c>
      <c r="H4961" t="s">
        <v>4803</v>
      </c>
      <c r="I4961">
        <v>2020</v>
      </c>
      <c r="K4961" s="6">
        <v>44196</v>
      </c>
      <c r="L4961">
        <v>17</v>
      </c>
      <c r="N4961" t="s">
        <v>214</v>
      </c>
      <c r="O4961" s="8">
        <v>3.6</v>
      </c>
      <c r="P4961" s="8">
        <v>3.6</v>
      </c>
      <c r="Q4961" s="8">
        <v>3.41</v>
      </c>
      <c r="R4961" s="8">
        <v>3.75</v>
      </c>
      <c r="S4961" s="8">
        <v>2.9</v>
      </c>
      <c r="T4961" s="8">
        <v>4.33</v>
      </c>
      <c r="U4961" s="8">
        <v>0.31</v>
      </c>
      <c r="V4961" s="9">
        <v>35</v>
      </c>
      <c r="W4961" s="8">
        <v>0.33999999999999986</v>
      </c>
      <c r="X4961" s="8">
        <v>1.4300000000000002</v>
      </c>
      <c r="Y4961" s="8">
        <v>0</v>
      </c>
      <c r="Z4961" s="8">
        <v>0</v>
      </c>
      <c r="AA4961">
        <v>0.13999999999999968</v>
      </c>
      <c r="AF4961" t="s">
        <v>4804</v>
      </c>
      <c r="AG4961" t="s">
        <v>87</v>
      </c>
      <c r="AH4961" t="s">
        <v>88</v>
      </c>
      <c r="AI4961" t="s">
        <v>97</v>
      </c>
      <c r="AJ4961" s="7">
        <v>44196</v>
      </c>
      <c r="AK4961" t="s">
        <v>5522</v>
      </c>
      <c r="AL4961" t="s">
        <v>91</v>
      </c>
      <c r="AM4961" t="s">
        <v>4805</v>
      </c>
      <c r="AN4961" t="s">
        <v>5524</v>
      </c>
      <c r="AO4961" t="str">
        <f>TEXT(A4961,"yyyy-mm-dd")</f>
        <v>2019-07-31</v>
      </c>
    </row>
    <row r="4962" spans="1:41">
      <c r="A4962" s="6" t="s">
        <v>5521</v>
      </c>
      <c r="B4962">
        <v>2019</v>
      </c>
      <c r="C4962">
        <v>7</v>
      </c>
      <c r="E4962" t="s">
        <v>392</v>
      </c>
      <c r="F4962" t="s">
        <v>82</v>
      </c>
      <c r="G4962" t="s">
        <v>83</v>
      </c>
      <c r="H4962" t="s">
        <v>4803</v>
      </c>
      <c r="I4962">
        <v>2020</v>
      </c>
      <c r="K4962" s="6">
        <v>44196</v>
      </c>
      <c r="L4962">
        <v>17</v>
      </c>
      <c r="N4962" t="s">
        <v>214</v>
      </c>
      <c r="O4962" s="8">
        <v>3.4</v>
      </c>
      <c r="P4962" s="8">
        <v>3.4</v>
      </c>
      <c r="Q4962" s="8">
        <v>3.3</v>
      </c>
      <c r="R4962" s="8">
        <v>3.6</v>
      </c>
      <c r="S4962" s="8">
        <v>2.17</v>
      </c>
      <c r="T4962" s="8">
        <v>3.91</v>
      </c>
      <c r="U4962" s="8">
        <v>0.31</v>
      </c>
      <c r="V4962" s="9">
        <v>33</v>
      </c>
      <c r="W4962" s="8">
        <v>0.30000000000000027</v>
      </c>
      <c r="X4962" s="8">
        <v>1.7400000000000002</v>
      </c>
      <c r="Y4962" s="8">
        <v>0</v>
      </c>
      <c r="Z4962" s="8">
        <v>-8.0000000000000071E-2</v>
      </c>
      <c r="AA4962">
        <v>2.0000000000000018E-2</v>
      </c>
      <c r="AF4962" t="s">
        <v>4804</v>
      </c>
      <c r="AG4962" t="s">
        <v>87</v>
      </c>
      <c r="AH4962" t="s">
        <v>88</v>
      </c>
      <c r="AI4962" t="s">
        <v>97</v>
      </c>
      <c r="AJ4962" s="7">
        <v>44196</v>
      </c>
      <c r="AK4962" t="s">
        <v>5522</v>
      </c>
      <c r="AL4962" t="s">
        <v>393</v>
      </c>
      <c r="AM4962" t="s">
        <v>4805</v>
      </c>
      <c r="AN4962" t="s">
        <v>5527</v>
      </c>
      <c r="AO4962" t="str">
        <f>TEXT(A4962,"yyyy-mm-dd")</f>
        <v>2019-07-31</v>
      </c>
    </row>
    <row r="4963" spans="1:41">
      <c r="A4963" s="6" t="s">
        <v>5521</v>
      </c>
      <c r="B4963">
        <v>2019</v>
      </c>
      <c r="C4963">
        <v>7</v>
      </c>
      <c r="E4963" t="s">
        <v>81</v>
      </c>
      <c r="F4963" t="s">
        <v>82</v>
      </c>
      <c r="G4963" t="s">
        <v>83</v>
      </c>
      <c r="H4963" t="s">
        <v>4360</v>
      </c>
      <c r="I4963">
        <v>2019</v>
      </c>
      <c r="K4963" s="6">
        <v>43830</v>
      </c>
      <c r="L4963">
        <v>5</v>
      </c>
      <c r="N4963" t="s">
        <v>211</v>
      </c>
      <c r="O4963" s="8">
        <v>3.62</v>
      </c>
      <c r="P4963" s="8">
        <v>3.66</v>
      </c>
      <c r="Q4963" s="8">
        <v>3.48</v>
      </c>
      <c r="R4963" s="8">
        <v>3.8</v>
      </c>
      <c r="S4963" s="8">
        <v>3</v>
      </c>
      <c r="T4963" s="8">
        <v>4.07</v>
      </c>
      <c r="U4963" s="8">
        <v>0.21</v>
      </c>
      <c r="V4963" s="9">
        <v>36</v>
      </c>
      <c r="W4963" s="8">
        <v>0.31999999999999984</v>
      </c>
      <c r="X4963" s="8">
        <v>1.0700000000000003</v>
      </c>
      <c r="Y4963" s="8">
        <v>-4.0000000000000036E-2</v>
      </c>
      <c r="Z4963" s="8">
        <v>-4.0000000000000036E-2</v>
      </c>
      <c r="AA4963">
        <v>-2.0000000000000018E-2</v>
      </c>
      <c r="AF4963" t="s">
        <v>4361</v>
      </c>
      <c r="AG4963" t="s">
        <v>87</v>
      </c>
      <c r="AH4963" t="s">
        <v>88</v>
      </c>
      <c r="AI4963" t="s">
        <v>89</v>
      </c>
      <c r="AJ4963" s="7">
        <v>43830</v>
      </c>
      <c r="AK4963" t="s">
        <v>5522</v>
      </c>
      <c r="AL4963" t="s">
        <v>91</v>
      </c>
      <c r="AM4963" t="s">
        <v>4362</v>
      </c>
      <c r="AN4963" t="s">
        <v>5523</v>
      </c>
      <c r="AO4963" t="str">
        <f>TEXT(A4963,"yyyy-mm-dd")</f>
        <v>2019-07-31</v>
      </c>
    </row>
    <row r="4964" spans="1:41">
      <c r="A4964" s="6" t="s">
        <v>5521</v>
      </c>
      <c r="B4964">
        <v>2019</v>
      </c>
      <c r="C4964">
        <v>7</v>
      </c>
      <c r="E4964" t="s">
        <v>392</v>
      </c>
      <c r="F4964" t="s">
        <v>82</v>
      </c>
      <c r="G4964" t="s">
        <v>83</v>
      </c>
      <c r="H4964" t="s">
        <v>4360</v>
      </c>
      <c r="I4964">
        <v>2019</v>
      </c>
      <c r="K4964" s="6">
        <v>43830</v>
      </c>
      <c r="L4964">
        <v>5</v>
      </c>
      <c r="N4964" t="s">
        <v>211</v>
      </c>
      <c r="O4964" s="8">
        <v>3.6</v>
      </c>
      <c r="P4964" s="8">
        <v>3.66</v>
      </c>
      <c r="Q4964" s="8">
        <v>3.53</v>
      </c>
      <c r="R4964" s="8">
        <v>3.7</v>
      </c>
      <c r="S4964" s="8">
        <v>2.83</v>
      </c>
      <c r="T4964" s="8">
        <v>3.9</v>
      </c>
      <c r="U4964" s="8">
        <v>0.23</v>
      </c>
      <c r="V4964" s="9">
        <v>33</v>
      </c>
      <c r="W4964" s="8">
        <v>0.17000000000000037</v>
      </c>
      <c r="X4964" s="8">
        <v>1.0699999999999998</v>
      </c>
      <c r="Y4964" s="8">
        <v>-6.0000000000000053E-2</v>
      </c>
      <c r="Z4964" s="8">
        <v>2.0000000000000018E-2</v>
      </c>
      <c r="AA4964">
        <v>-9.9999999999997868E-3</v>
      </c>
      <c r="AF4964" t="s">
        <v>4361</v>
      </c>
      <c r="AG4964" t="s">
        <v>87</v>
      </c>
      <c r="AH4964" t="s">
        <v>88</v>
      </c>
      <c r="AI4964" t="s">
        <v>89</v>
      </c>
      <c r="AJ4964" s="7">
        <v>43830</v>
      </c>
      <c r="AK4964" t="s">
        <v>5522</v>
      </c>
      <c r="AL4964" t="s">
        <v>393</v>
      </c>
      <c r="AM4964" t="s">
        <v>4362</v>
      </c>
      <c r="AN4964" t="s">
        <v>5526</v>
      </c>
      <c r="AO4964" t="str">
        <f>TEXT(A4964,"yyyy-mm-dd")</f>
        <v>2019-07-31</v>
      </c>
    </row>
    <row r="4965" spans="1:41">
      <c r="A4965" s="6" t="s">
        <v>5521</v>
      </c>
      <c r="B4965">
        <v>2019</v>
      </c>
      <c r="C4965">
        <v>7</v>
      </c>
      <c r="E4965" t="s">
        <v>81</v>
      </c>
      <c r="F4965" t="s">
        <v>82</v>
      </c>
      <c r="G4965" t="s">
        <v>774</v>
      </c>
      <c r="H4965" t="s">
        <v>775</v>
      </c>
      <c r="K4965" s="6"/>
      <c r="O4965" s="8">
        <v>3.59</v>
      </c>
      <c r="P4965" s="8">
        <v>3.5</v>
      </c>
      <c r="Q4965" s="8">
        <v>3.5</v>
      </c>
      <c r="R4965" s="8">
        <v>3.7</v>
      </c>
      <c r="S4965" s="8">
        <v>3</v>
      </c>
      <c r="T4965" s="8">
        <v>4.4000000000000004</v>
      </c>
      <c r="U4965" s="8">
        <v>0.33</v>
      </c>
      <c r="V4965" s="9">
        <v>33</v>
      </c>
      <c r="W4965" s="8">
        <v>0.20000000000000018</v>
      </c>
      <c r="X4965" s="8">
        <v>1.4000000000000004</v>
      </c>
      <c r="Y4965" s="8">
        <v>8.9999999999999858E-2</v>
      </c>
      <c r="Z4965" s="8">
        <v>0</v>
      </c>
      <c r="AA4965">
        <v>4.0000000000000036E-2</v>
      </c>
      <c r="AF4965" t="s">
        <v>776</v>
      </c>
      <c r="AG4965" t="s">
        <v>777</v>
      </c>
      <c r="AH4965" t="s">
        <v>778</v>
      </c>
      <c r="AI4965" t="s">
        <v>779</v>
      </c>
      <c r="AJ4965" s="7"/>
      <c r="AK4965" t="s">
        <v>5522</v>
      </c>
      <c r="AL4965" t="s">
        <v>91</v>
      </c>
      <c r="AM4965" t="s">
        <v>775</v>
      </c>
      <c r="AN4965" t="s">
        <v>5548</v>
      </c>
      <c r="AO4965" t="str">
        <f>TEXT(A4965,"yyyy-mm-dd")</f>
        <v>2019-07-31</v>
      </c>
    </row>
    <row r="4966" spans="1:41">
      <c r="A4966" s="6" t="s">
        <v>5521</v>
      </c>
      <c r="B4966">
        <v>2019</v>
      </c>
      <c r="C4966">
        <v>7</v>
      </c>
      <c r="E4966" t="s">
        <v>81</v>
      </c>
      <c r="F4966" t="s">
        <v>82</v>
      </c>
      <c r="G4966" t="s">
        <v>774</v>
      </c>
      <c r="H4966" t="s">
        <v>1536</v>
      </c>
      <c r="K4966" s="6"/>
      <c r="O4966" s="8">
        <v>3.51</v>
      </c>
      <c r="P4966" s="8">
        <v>3.5</v>
      </c>
      <c r="Q4966" s="8">
        <v>3.37</v>
      </c>
      <c r="R4966" s="8">
        <v>3.6</v>
      </c>
      <c r="S4966" s="8">
        <v>3</v>
      </c>
      <c r="T4966" s="8">
        <v>4.3</v>
      </c>
      <c r="U4966" s="8">
        <v>0.27</v>
      </c>
      <c r="V4966" s="9">
        <v>30</v>
      </c>
      <c r="W4966" s="8">
        <v>0.22999999999999998</v>
      </c>
      <c r="X4966" s="8">
        <v>1.2999999999999998</v>
      </c>
      <c r="Y4966" s="8">
        <v>9.9999999999997868E-3</v>
      </c>
      <c r="Z4966" s="8">
        <v>0</v>
      </c>
      <c r="AA4966">
        <v>0.12999999999999989</v>
      </c>
      <c r="AF4966" t="s">
        <v>1537</v>
      </c>
      <c r="AG4966" t="s">
        <v>777</v>
      </c>
      <c r="AH4966" t="s">
        <v>778</v>
      </c>
      <c r="AI4966" t="s">
        <v>1538</v>
      </c>
      <c r="AJ4966" s="7"/>
      <c r="AK4966" t="s">
        <v>5522</v>
      </c>
      <c r="AL4966" t="s">
        <v>91</v>
      </c>
      <c r="AM4966" t="s">
        <v>1536</v>
      </c>
      <c r="AN4966" t="s">
        <v>5549</v>
      </c>
      <c r="AO4966" t="str">
        <f>TEXT(A4966,"yyyy-mm-dd")</f>
        <v>2019-07-31</v>
      </c>
    </row>
    <row r="4967" spans="1:41">
      <c r="A4967" s="6" t="s">
        <v>5521</v>
      </c>
      <c r="B4967">
        <v>2019</v>
      </c>
      <c r="C4967">
        <v>7</v>
      </c>
      <c r="E4967" t="s">
        <v>392</v>
      </c>
      <c r="F4967" t="s">
        <v>82</v>
      </c>
      <c r="G4967" t="s">
        <v>774</v>
      </c>
      <c r="H4967" t="s">
        <v>775</v>
      </c>
      <c r="K4967" s="6"/>
      <c r="O4967" s="8">
        <v>3.43</v>
      </c>
      <c r="P4967" s="8">
        <v>3.41</v>
      </c>
      <c r="Q4967" s="8">
        <v>3.3</v>
      </c>
      <c r="R4967" s="8">
        <v>3.54</v>
      </c>
      <c r="S4967" s="8">
        <v>2.96</v>
      </c>
      <c r="T4967" s="8">
        <v>4</v>
      </c>
      <c r="U4967" s="8">
        <v>0.24</v>
      </c>
      <c r="V4967" s="9">
        <v>30</v>
      </c>
      <c r="W4967" s="8">
        <v>0.24000000000000021</v>
      </c>
      <c r="X4967" s="8">
        <v>1.04</v>
      </c>
      <c r="Y4967" s="8">
        <v>2.0000000000000018E-2</v>
      </c>
      <c r="Z4967" s="8">
        <v>-8.0000000000000071E-2</v>
      </c>
      <c r="AA4967">
        <v>4.0000000000000036E-2</v>
      </c>
      <c r="AF4967" t="s">
        <v>776</v>
      </c>
      <c r="AG4967" t="s">
        <v>777</v>
      </c>
      <c r="AH4967" t="s">
        <v>778</v>
      </c>
      <c r="AI4967" t="s">
        <v>779</v>
      </c>
      <c r="AJ4967" s="7"/>
      <c r="AK4967" t="s">
        <v>5522</v>
      </c>
      <c r="AL4967" t="s">
        <v>393</v>
      </c>
      <c r="AM4967" t="s">
        <v>775</v>
      </c>
      <c r="AN4967" t="s">
        <v>5550</v>
      </c>
      <c r="AO4967" t="str">
        <f>TEXT(A4967,"yyyy-mm-dd")</f>
        <v>2019-07-31</v>
      </c>
    </row>
    <row r="4968" spans="1:41">
      <c r="A4968" s="6" t="s">
        <v>5521</v>
      </c>
      <c r="B4968">
        <v>2019</v>
      </c>
      <c r="C4968">
        <v>7</v>
      </c>
      <c r="E4968" t="s">
        <v>392</v>
      </c>
      <c r="F4968" t="s">
        <v>82</v>
      </c>
      <c r="G4968" t="s">
        <v>774</v>
      </c>
      <c r="H4968" t="s">
        <v>1536</v>
      </c>
      <c r="K4968" s="6"/>
      <c r="O4968" s="8">
        <v>3.41</v>
      </c>
      <c r="P4968" s="8">
        <v>3.4</v>
      </c>
      <c r="Q4968" s="8">
        <v>3.3</v>
      </c>
      <c r="R4968" s="8">
        <v>3.5</v>
      </c>
      <c r="S4968" s="8">
        <v>3</v>
      </c>
      <c r="T4968" s="8">
        <v>4</v>
      </c>
      <c r="U4968" s="8">
        <v>0.22</v>
      </c>
      <c r="V4968" s="9">
        <v>28</v>
      </c>
      <c r="W4968" s="8">
        <v>0.20000000000000018</v>
      </c>
      <c r="X4968" s="8">
        <v>1</v>
      </c>
      <c r="Y4968" s="8">
        <v>1.0000000000000231E-2</v>
      </c>
      <c r="Z4968" s="8">
        <v>0</v>
      </c>
      <c r="AA4968">
        <v>0</v>
      </c>
      <c r="AF4968" t="s">
        <v>1537</v>
      </c>
      <c r="AG4968" t="s">
        <v>777</v>
      </c>
      <c r="AH4968" t="s">
        <v>778</v>
      </c>
      <c r="AI4968" t="s">
        <v>1538</v>
      </c>
      <c r="AJ4968" s="7"/>
      <c r="AK4968" t="s">
        <v>5522</v>
      </c>
      <c r="AL4968" t="s">
        <v>393</v>
      </c>
      <c r="AM4968" t="s">
        <v>1536</v>
      </c>
      <c r="AN4968" t="s">
        <v>5551</v>
      </c>
      <c r="AO4968" t="str">
        <f>TEXT(A4968,"yyyy-mm-dd")</f>
        <v>2019-07-31</v>
      </c>
    </row>
    <row r="4969" spans="1:41">
      <c r="A4969" s="6" t="s">
        <v>5521</v>
      </c>
      <c r="B4969">
        <v>2019</v>
      </c>
      <c r="C4969">
        <v>7</v>
      </c>
      <c r="E4969" t="s">
        <v>112</v>
      </c>
      <c r="F4969" t="s">
        <v>113</v>
      </c>
      <c r="G4969" t="s">
        <v>83</v>
      </c>
      <c r="H4969" t="s">
        <v>5257</v>
      </c>
      <c r="I4969">
        <v>2021</v>
      </c>
      <c r="K4969" s="6">
        <v>44561</v>
      </c>
      <c r="L4969">
        <v>29</v>
      </c>
      <c r="N4969" t="s">
        <v>581</v>
      </c>
      <c r="O4969" s="8">
        <v>6.99</v>
      </c>
      <c r="P4969" s="8">
        <v>7</v>
      </c>
      <c r="Q4969" s="8">
        <v>6.79</v>
      </c>
      <c r="R4969" s="8">
        <v>7.33</v>
      </c>
      <c r="S4969" s="8">
        <v>5.72</v>
      </c>
      <c r="T4969" s="8">
        <v>7.93</v>
      </c>
      <c r="U4969" s="8">
        <v>0.56000000000000005</v>
      </c>
      <c r="V4969" s="9">
        <v>20</v>
      </c>
      <c r="W4969" s="8">
        <v>0.54</v>
      </c>
      <c r="X4969" s="8">
        <v>2.21</v>
      </c>
      <c r="Y4969" s="8">
        <v>-9.9999999999997868E-3</v>
      </c>
      <c r="Z4969" s="8">
        <v>-0.20000000000000018</v>
      </c>
      <c r="AA4969">
        <v>-0.20999999999999996</v>
      </c>
      <c r="AF4969" t="s">
        <v>5295</v>
      </c>
      <c r="AG4969" t="s">
        <v>115</v>
      </c>
      <c r="AH4969" t="s">
        <v>116</v>
      </c>
      <c r="AI4969" t="s">
        <v>359</v>
      </c>
      <c r="AJ4969" s="7">
        <v>44561</v>
      </c>
      <c r="AK4969" t="s">
        <v>5522</v>
      </c>
      <c r="AL4969" t="s">
        <v>118</v>
      </c>
      <c r="AM4969" t="s">
        <v>5259</v>
      </c>
      <c r="AN4969" t="s">
        <v>5555</v>
      </c>
      <c r="AO4969" t="str">
        <f>TEXT(A4969,"yyyy-mm-dd")</f>
        <v>2019-07-31</v>
      </c>
    </row>
    <row r="4970" spans="1:41">
      <c r="A4970" s="6" t="s">
        <v>5521</v>
      </c>
      <c r="B4970">
        <v>2019</v>
      </c>
      <c r="C4970">
        <v>7</v>
      </c>
      <c r="E4970" t="s">
        <v>2881</v>
      </c>
      <c r="F4970" t="s">
        <v>113</v>
      </c>
      <c r="G4970" t="s">
        <v>83</v>
      </c>
      <c r="H4970" t="s">
        <v>5257</v>
      </c>
      <c r="I4970">
        <v>2021</v>
      </c>
      <c r="K4970" s="6">
        <v>44561</v>
      </c>
      <c r="L4970">
        <v>29</v>
      </c>
      <c r="N4970" t="s">
        <v>581</v>
      </c>
      <c r="O4970" s="8">
        <v>7.42</v>
      </c>
      <c r="P4970" s="8">
        <v>7.5</v>
      </c>
      <c r="Q4970" s="8">
        <v>7</v>
      </c>
      <c r="R4970" s="8">
        <v>7.67</v>
      </c>
      <c r="S4970" s="8">
        <v>6</v>
      </c>
      <c r="T4970" s="8">
        <v>9.23</v>
      </c>
      <c r="U4970" s="8">
        <v>0.8</v>
      </c>
      <c r="V4970" s="9">
        <v>17</v>
      </c>
      <c r="W4970" s="8">
        <v>0.66999999999999993</v>
      </c>
      <c r="X4970" s="8">
        <v>3.2300000000000004</v>
      </c>
      <c r="Y4970" s="8">
        <v>-8.0000000000000071E-2</v>
      </c>
      <c r="Z4970" s="8">
        <v>-9.9999999999999645E-2</v>
      </c>
      <c r="AA4970">
        <v>9.9999999999997868E-3</v>
      </c>
      <c r="AF4970" t="s">
        <v>5300</v>
      </c>
      <c r="AG4970" t="s">
        <v>2883</v>
      </c>
      <c r="AH4970" t="s">
        <v>2884</v>
      </c>
      <c r="AI4970" t="s">
        <v>359</v>
      </c>
      <c r="AJ4970" s="7">
        <v>44561</v>
      </c>
      <c r="AK4970" t="s">
        <v>5522</v>
      </c>
      <c r="AL4970" t="s">
        <v>2885</v>
      </c>
      <c r="AM4970" t="s">
        <v>5259</v>
      </c>
      <c r="AN4970" t="s">
        <v>5558</v>
      </c>
      <c r="AO4970" t="str">
        <f>TEXT(A4970,"yyyy-mm-dd")</f>
        <v>2019-07-31</v>
      </c>
    </row>
    <row r="4971" spans="1:41">
      <c r="A4971" s="6" t="s">
        <v>5521</v>
      </c>
      <c r="B4971">
        <v>2019</v>
      </c>
      <c r="C4971">
        <v>7</v>
      </c>
      <c r="E4971" t="s">
        <v>112</v>
      </c>
      <c r="F4971" t="s">
        <v>113</v>
      </c>
      <c r="G4971" t="s">
        <v>83</v>
      </c>
      <c r="H4971" t="s">
        <v>4803</v>
      </c>
      <c r="I4971">
        <v>2020</v>
      </c>
      <c r="K4971" s="6">
        <v>44196</v>
      </c>
      <c r="L4971">
        <v>17</v>
      </c>
      <c r="N4971" t="s">
        <v>214</v>
      </c>
      <c r="O4971" s="8">
        <v>7.21</v>
      </c>
      <c r="P4971" s="8">
        <v>7.25</v>
      </c>
      <c r="Q4971" s="8">
        <v>6.99</v>
      </c>
      <c r="R4971" s="8">
        <v>7.53</v>
      </c>
      <c r="S4971" s="8">
        <v>6.3</v>
      </c>
      <c r="T4971" s="8">
        <v>8.11</v>
      </c>
      <c r="U4971" s="8">
        <v>0.46</v>
      </c>
      <c r="V4971" s="9">
        <v>26</v>
      </c>
      <c r="W4971" s="8">
        <v>0.54</v>
      </c>
      <c r="X4971" s="8">
        <v>1.8099999999999996</v>
      </c>
      <c r="Y4971" s="8">
        <v>-4.0000000000000036E-2</v>
      </c>
      <c r="Z4971" s="8">
        <v>-0.25</v>
      </c>
      <c r="AA4971">
        <v>-0.24000000000000021</v>
      </c>
      <c r="AF4971" t="s">
        <v>4844</v>
      </c>
      <c r="AG4971" t="s">
        <v>115</v>
      </c>
      <c r="AH4971" t="s">
        <v>116</v>
      </c>
      <c r="AI4971" t="s">
        <v>230</v>
      </c>
      <c r="AJ4971" s="7">
        <v>44196</v>
      </c>
      <c r="AK4971" t="s">
        <v>5522</v>
      </c>
      <c r="AL4971" t="s">
        <v>118</v>
      </c>
      <c r="AM4971" t="s">
        <v>4805</v>
      </c>
      <c r="AN4971" t="s">
        <v>5554</v>
      </c>
      <c r="AO4971" t="str">
        <f>TEXT(A4971,"yyyy-mm-dd")</f>
        <v>2019-07-31</v>
      </c>
    </row>
    <row r="4972" spans="1:41">
      <c r="A4972" s="6" t="s">
        <v>5521</v>
      </c>
      <c r="B4972">
        <v>2019</v>
      </c>
      <c r="C4972">
        <v>7</v>
      </c>
      <c r="E4972" t="s">
        <v>2881</v>
      </c>
      <c r="F4972" t="s">
        <v>113</v>
      </c>
      <c r="G4972" t="s">
        <v>83</v>
      </c>
      <c r="H4972" t="s">
        <v>4803</v>
      </c>
      <c r="I4972">
        <v>2020</v>
      </c>
      <c r="K4972" s="6">
        <v>44196</v>
      </c>
      <c r="L4972">
        <v>17</v>
      </c>
      <c r="N4972" t="s">
        <v>214</v>
      </c>
      <c r="O4972" s="8">
        <v>7.56</v>
      </c>
      <c r="P4972" s="8">
        <v>7.58</v>
      </c>
      <c r="Q4972" s="8">
        <v>7.2</v>
      </c>
      <c r="R4972" s="8">
        <v>7.8</v>
      </c>
      <c r="S4972" s="8">
        <v>6.3</v>
      </c>
      <c r="T4972" s="8">
        <v>9.3800000000000008</v>
      </c>
      <c r="U4972" s="8">
        <v>0.64</v>
      </c>
      <c r="V4972" s="9">
        <v>22</v>
      </c>
      <c r="W4972" s="8">
        <v>0.59999999999999964</v>
      </c>
      <c r="X4972" s="8">
        <v>3.080000000000001</v>
      </c>
      <c r="Y4972" s="8">
        <v>-2.0000000000000462E-2</v>
      </c>
      <c r="Z4972" s="8">
        <v>-0.16999999999999993</v>
      </c>
      <c r="AA4972">
        <v>4.9999999999998934E-2</v>
      </c>
      <c r="AF4972" t="s">
        <v>4849</v>
      </c>
      <c r="AG4972" t="s">
        <v>2883</v>
      </c>
      <c r="AH4972" t="s">
        <v>2884</v>
      </c>
      <c r="AI4972" t="s">
        <v>230</v>
      </c>
      <c r="AJ4972" s="7">
        <v>44196</v>
      </c>
      <c r="AK4972" t="s">
        <v>5522</v>
      </c>
      <c r="AL4972" t="s">
        <v>2885</v>
      </c>
      <c r="AM4972" t="s">
        <v>4805</v>
      </c>
      <c r="AN4972" t="s">
        <v>5557</v>
      </c>
      <c r="AO4972" t="str">
        <f>TEXT(A4972,"yyyy-mm-dd")</f>
        <v>2019-07-31</v>
      </c>
    </row>
    <row r="4973" spans="1:41">
      <c r="A4973" s="6" t="s">
        <v>5521</v>
      </c>
      <c r="B4973">
        <v>2019</v>
      </c>
      <c r="C4973">
        <v>7</v>
      </c>
      <c r="E4973" t="s">
        <v>112</v>
      </c>
      <c r="F4973" t="s">
        <v>113</v>
      </c>
      <c r="G4973" t="s">
        <v>83</v>
      </c>
      <c r="H4973" t="s">
        <v>4360</v>
      </c>
      <c r="I4973">
        <v>2019</v>
      </c>
      <c r="K4973" s="6">
        <v>43830</v>
      </c>
      <c r="L4973">
        <v>5</v>
      </c>
      <c r="N4973" t="s">
        <v>211</v>
      </c>
      <c r="O4973" s="8">
        <v>7.86</v>
      </c>
      <c r="P4973" s="8">
        <v>7.9</v>
      </c>
      <c r="Q4973" s="8">
        <v>7.73</v>
      </c>
      <c r="R4973" s="8">
        <v>8</v>
      </c>
      <c r="S4973" s="8">
        <v>7.25</v>
      </c>
      <c r="T4973" s="8">
        <v>8.2100000000000009</v>
      </c>
      <c r="U4973" s="8">
        <v>0.25</v>
      </c>
      <c r="V4973" s="9">
        <v>26</v>
      </c>
      <c r="W4973" s="8">
        <v>0.26999999999999957</v>
      </c>
      <c r="X4973" s="8">
        <v>0.96000000000000085</v>
      </c>
      <c r="Y4973" s="8">
        <v>-4.0000000000000036E-2</v>
      </c>
      <c r="Z4973" s="8">
        <v>-9.9999999999999645E-2</v>
      </c>
      <c r="AA4973">
        <v>0</v>
      </c>
      <c r="AF4973" t="s">
        <v>4401</v>
      </c>
      <c r="AG4973" t="s">
        <v>115</v>
      </c>
      <c r="AH4973" t="s">
        <v>116</v>
      </c>
      <c r="AI4973" t="s">
        <v>117</v>
      </c>
      <c r="AJ4973" s="7">
        <v>43830</v>
      </c>
      <c r="AK4973" t="s">
        <v>5522</v>
      </c>
      <c r="AL4973" t="s">
        <v>118</v>
      </c>
      <c r="AM4973" t="s">
        <v>4362</v>
      </c>
      <c r="AN4973" t="s">
        <v>5553</v>
      </c>
      <c r="AO4973" t="str">
        <f>TEXT(A4973,"yyyy-mm-dd")</f>
        <v>2019-07-31</v>
      </c>
    </row>
    <row r="4974" spans="1:41">
      <c r="A4974" s="6" t="s">
        <v>5521</v>
      </c>
      <c r="B4974">
        <v>2019</v>
      </c>
      <c r="C4974">
        <v>7</v>
      </c>
      <c r="E4974" t="s">
        <v>2881</v>
      </c>
      <c r="F4974" t="s">
        <v>113</v>
      </c>
      <c r="G4974" t="s">
        <v>83</v>
      </c>
      <c r="H4974" t="s">
        <v>4360</v>
      </c>
      <c r="I4974">
        <v>2019</v>
      </c>
      <c r="K4974" s="6">
        <v>43830</v>
      </c>
      <c r="L4974">
        <v>5</v>
      </c>
      <c r="N4974" t="s">
        <v>211</v>
      </c>
      <c r="O4974" s="8">
        <v>7.74</v>
      </c>
      <c r="P4974" s="8">
        <v>7.73</v>
      </c>
      <c r="Q4974" s="8">
        <v>7.37</v>
      </c>
      <c r="R4974" s="8">
        <v>7.99</v>
      </c>
      <c r="S4974" s="8">
        <v>7.08</v>
      </c>
      <c r="T4974" s="8">
        <v>9.48</v>
      </c>
      <c r="U4974" s="8">
        <v>0.5</v>
      </c>
      <c r="V4974" s="9">
        <v>22</v>
      </c>
      <c r="W4974" s="8">
        <v>0.62000000000000011</v>
      </c>
      <c r="X4974" s="8">
        <v>2.4000000000000004</v>
      </c>
      <c r="Y4974" s="8">
        <v>9.9999999999997868E-3</v>
      </c>
      <c r="Z4974" s="8">
        <v>-0.26999999999999957</v>
      </c>
      <c r="AA4974">
        <v>0.30999999999999961</v>
      </c>
      <c r="AF4974" t="s">
        <v>4406</v>
      </c>
      <c r="AG4974" t="s">
        <v>2883</v>
      </c>
      <c r="AH4974" t="s">
        <v>2884</v>
      </c>
      <c r="AI4974" t="s">
        <v>117</v>
      </c>
      <c r="AJ4974" s="7">
        <v>43830</v>
      </c>
      <c r="AK4974" t="s">
        <v>5522</v>
      </c>
      <c r="AL4974" t="s">
        <v>2885</v>
      </c>
      <c r="AM4974" t="s">
        <v>4362</v>
      </c>
      <c r="AN4974" t="s">
        <v>5556</v>
      </c>
      <c r="AO4974" t="str">
        <f>TEXT(A4974,"yyyy-mm-dd")</f>
        <v>2019-07-31</v>
      </c>
    </row>
    <row r="4975" spans="1:41">
      <c r="A4975" s="6" t="s">
        <v>5559</v>
      </c>
      <c r="B4975">
        <v>2019</v>
      </c>
      <c r="C4975">
        <v>8</v>
      </c>
      <c r="E4975" t="s">
        <v>1907</v>
      </c>
      <c r="F4975" t="s">
        <v>1908</v>
      </c>
      <c r="G4975" t="s">
        <v>102</v>
      </c>
      <c r="H4975" t="s">
        <v>5544</v>
      </c>
      <c r="I4975">
        <v>2021</v>
      </c>
      <c r="J4975">
        <v>3</v>
      </c>
      <c r="K4975" s="6">
        <v>44469</v>
      </c>
      <c r="L4975">
        <v>25</v>
      </c>
      <c r="M4975">
        <v>8</v>
      </c>
      <c r="N4975" t="s">
        <v>357</v>
      </c>
      <c r="O4975" s="8">
        <v>6.71</v>
      </c>
      <c r="P4975" s="8">
        <v>6.75</v>
      </c>
      <c r="Q4975" s="8">
        <v>6.5</v>
      </c>
      <c r="R4975" s="8">
        <v>7</v>
      </c>
      <c r="S4975" s="8">
        <v>5.5</v>
      </c>
      <c r="T4975" s="8">
        <v>7.75</v>
      </c>
      <c r="U4975" s="8">
        <v>0.52</v>
      </c>
      <c r="V4975" s="9">
        <v>26</v>
      </c>
      <c r="W4975" s="8">
        <v>0.5</v>
      </c>
      <c r="X4975" s="8">
        <v>2.25</v>
      </c>
      <c r="Y4975" s="8">
        <v>-4.0000000000000036E-2</v>
      </c>
      <c r="Z4975" s="8">
        <v>-0.25</v>
      </c>
      <c r="AA4975">
        <v>-0.5</v>
      </c>
      <c r="AF4975" t="s">
        <v>5545</v>
      </c>
      <c r="AG4975" t="s">
        <v>1910</v>
      </c>
      <c r="AH4975" t="s">
        <v>1911</v>
      </c>
      <c r="AI4975" t="s">
        <v>1971</v>
      </c>
      <c r="AJ4975" s="7">
        <v>44469</v>
      </c>
      <c r="AK4975" t="s">
        <v>5560</v>
      </c>
      <c r="AL4975" t="s">
        <v>1908</v>
      </c>
      <c r="AM4975" t="s">
        <v>5546</v>
      </c>
      <c r="AN4975" t="s">
        <v>5581</v>
      </c>
      <c r="AO4975" t="str">
        <f>TEXT(A4975,"yyyy-mm-dd")</f>
        <v>2019-08-31</v>
      </c>
    </row>
    <row r="4976" spans="1:41">
      <c r="A4976" s="6" t="s">
        <v>5559</v>
      </c>
      <c r="B4976">
        <v>2019</v>
      </c>
      <c r="C4976">
        <v>8</v>
      </c>
      <c r="E4976" t="s">
        <v>1907</v>
      </c>
      <c r="F4976" t="s">
        <v>1908</v>
      </c>
      <c r="G4976" t="s">
        <v>102</v>
      </c>
      <c r="H4976" t="s">
        <v>5436</v>
      </c>
      <c r="I4976">
        <v>2021</v>
      </c>
      <c r="J4976">
        <v>2</v>
      </c>
      <c r="K4976" s="6">
        <v>44377</v>
      </c>
      <c r="L4976">
        <v>22</v>
      </c>
      <c r="M4976">
        <v>7</v>
      </c>
      <c r="N4976" t="s">
        <v>167</v>
      </c>
      <c r="O4976" s="8">
        <v>6.74</v>
      </c>
      <c r="P4976" s="8">
        <v>6.75</v>
      </c>
      <c r="Q4976" s="8">
        <v>6.5</v>
      </c>
      <c r="R4976" s="8">
        <v>7</v>
      </c>
      <c r="S4976" s="8">
        <v>5.75</v>
      </c>
      <c r="T4976" s="8">
        <v>7.5</v>
      </c>
      <c r="U4976" s="8">
        <v>0.48</v>
      </c>
      <c r="V4976" s="9">
        <v>26</v>
      </c>
      <c r="W4976" s="8">
        <v>0.5</v>
      </c>
      <c r="X4976" s="8">
        <v>1.75</v>
      </c>
      <c r="Y4976" s="8">
        <v>-9.9999999999997868E-3</v>
      </c>
      <c r="Z4976" s="8">
        <v>-0.37999999999999989</v>
      </c>
      <c r="AA4976">
        <v>-0.5</v>
      </c>
      <c r="AF4976" t="s">
        <v>5437</v>
      </c>
      <c r="AG4976" t="s">
        <v>1910</v>
      </c>
      <c r="AH4976" t="s">
        <v>1911</v>
      </c>
      <c r="AI4976" t="s">
        <v>1944</v>
      </c>
      <c r="AJ4976" s="7">
        <v>44377</v>
      </c>
      <c r="AK4976" t="s">
        <v>5560</v>
      </c>
      <c r="AL4976" t="s">
        <v>1908</v>
      </c>
      <c r="AM4976" t="s">
        <v>5438</v>
      </c>
      <c r="AN4976" t="s">
        <v>5580</v>
      </c>
      <c r="AO4976" t="str">
        <f>TEXT(A4976,"yyyy-mm-dd")</f>
        <v>2019-08-31</v>
      </c>
    </row>
    <row r="4977" spans="1:41">
      <c r="A4977" s="6" t="s">
        <v>5559</v>
      </c>
      <c r="B4977">
        <v>2019</v>
      </c>
      <c r="C4977">
        <v>8</v>
      </c>
      <c r="E4977" t="s">
        <v>1907</v>
      </c>
      <c r="F4977" t="s">
        <v>1908</v>
      </c>
      <c r="G4977" t="s">
        <v>102</v>
      </c>
      <c r="H4977" t="s">
        <v>5397</v>
      </c>
      <c r="I4977">
        <v>2021</v>
      </c>
      <c r="J4977">
        <v>1</v>
      </c>
      <c r="K4977" s="6">
        <v>44286</v>
      </c>
      <c r="L4977">
        <v>19</v>
      </c>
      <c r="M4977">
        <v>6</v>
      </c>
      <c r="N4977" t="s">
        <v>195</v>
      </c>
      <c r="O4977" s="8">
        <v>6.87</v>
      </c>
      <c r="P4977" s="8">
        <v>6.88</v>
      </c>
      <c r="Q4977" s="8">
        <v>6.56</v>
      </c>
      <c r="R4977" s="8">
        <v>7.25</v>
      </c>
      <c r="S4977" s="8">
        <v>6</v>
      </c>
      <c r="T4977" s="8">
        <v>7.5</v>
      </c>
      <c r="U4977" s="8">
        <v>0.45</v>
      </c>
      <c r="V4977" s="9">
        <v>26</v>
      </c>
      <c r="W4977" s="8">
        <v>0.69000000000000039</v>
      </c>
      <c r="X4977" s="8">
        <v>1.5</v>
      </c>
      <c r="Y4977" s="8">
        <v>-9.9999999999997868E-3</v>
      </c>
      <c r="Z4977" s="8">
        <v>-0.25</v>
      </c>
      <c r="AA4977">
        <v>-0.11999999999999922</v>
      </c>
      <c r="AF4977" t="s">
        <v>5398</v>
      </c>
      <c r="AG4977" t="s">
        <v>1910</v>
      </c>
      <c r="AH4977" t="s">
        <v>1911</v>
      </c>
      <c r="AI4977" t="s">
        <v>1939</v>
      </c>
      <c r="AJ4977" s="7">
        <v>44286</v>
      </c>
      <c r="AK4977" t="s">
        <v>5560</v>
      </c>
      <c r="AL4977" t="s">
        <v>1908</v>
      </c>
      <c r="AM4977" t="s">
        <v>5399</v>
      </c>
      <c r="AN4977" t="s">
        <v>5579</v>
      </c>
      <c r="AO4977" t="str">
        <f>TEXT(A4977,"yyyy-mm-dd")</f>
        <v>2019-08-31</v>
      </c>
    </row>
    <row r="4978" spans="1:41">
      <c r="A4978" s="6" t="s">
        <v>5559</v>
      </c>
      <c r="B4978">
        <v>2019</v>
      </c>
      <c r="C4978">
        <v>8</v>
      </c>
      <c r="E4978" t="s">
        <v>1907</v>
      </c>
      <c r="F4978" t="s">
        <v>1908</v>
      </c>
      <c r="G4978" t="s">
        <v>102</v>
      </c>
      <c r="H4978" t="s">
        <v>5204</v>
      </c>
      <c r="I4978">
        <v>2020</v>
      </c>
      <c r="J4978">
        <v>4</v>
      </c>
      <c r="K4978" s="6">
        <v>44196</v>
      </c>
      <c r="L4978">
        <v>16</v>
      </c>
      <c r="M4978">
        <v>5</v>
      </c>
      <c r="N4978" t="s">
        <v>222</v>
      </c>
      <c r="O4978" s="8">
        <v>7.07</v>
      </c>
      <c r="P4978" s="8">
        <v>7</v>
      </c>
      <c r="Q4978" s="8">
        <v>6.75</v>
      </c>
      <c r="R4978" s="8">
        <v>7.5</v>
      </c>
      <c r="S4978" s="8">
        <v>6.25</v>
      </c>
      <c r="T4978" s="8">
        <v>7.75</v>
      </c>
      <c r="U4978" s="8">
        <v>0.4</v>
      </c>
      <c r="V4978" s="9">
        <v>32</v>
      </c>
      <c r="W4978" s="8">
        <v>0.75</v>
      </c>
      <c r="X4978" s="8">
        <v>1.5</v>
      </c>
      <c r="Y4978" s="8">
        <v>7.0000000000000284E-2</v>
      </c>
      <c r="Z4978" s="8">
        <v>-0.5</v>
      </c>
      <c r="AA4978">
        <v>-0.13000000000000078</v>
      </c>
      <c r="AF4978" t="s">
        <v>5205</v>
      </c>
      <c r="AG4978" t="s">
        <v>1910</v>
      </c>
      <c r="AH4978" t="s">
        <v>1911</v>
      </c>
      <c r="AI4978" t="s">
        <v>1934</v>
      </c>
      <c r="AJ4978" s="7">
        <v>44196</v>
      </c>
      <c r="AK4978" t="s">
        <v>5560</v>
      </c>
      <c r="AL4978" t="s">
        <v>1908</v>
      </c>
      <c r="AM4978" t="s">
        <v>5206</v>
      </c>
      <c r="AN4978" t="s">
        <v>5578</v>
      </c>
      <c r="AO4978" t="str">
        <f>TEXT(A4978,"yyyy-mm-dd")</f>
        <v>2019-08-31</v>
      </c>
    </row>
    <row r="4979" spans="1:41">
      <c r="A4979" s="6" t="s">
        <v>5559</v>
      </c>
      <c r="B4979">
        <v>2019</v>
      </c>
      <c r="C4979">
        <v>8</v>
      </c>
      <c r="E4979" t="s">
        <v>1907</v>
      </c>
      <c r="F4979" t="s">
        <v>1908</v>
      </c>
      <c r="G4979" t="s">
        <v>102</v>
      </c>
      <c r="H4979" t="s">
        <v>5063</v>
      </c>
      <c r="I4979">
        <v>2020</v>
      </c>
      <c r="J4979">
        <v>3</v>
      </c>
      <c r="K4979" s="6">
        <v>44104</v>
      </c>
      <c r="L4979">
        <v>13</v>
      </c>
      <c r="M4979">
        <v>4</v>
      </c>
      <c r="N4979" t="s">
        <v>252</v>
      </c>
      <c r="O4979" s="8">
        <v>7.12</v>
      </c>
      <c r="P4979" s="8">
        <v>7.13</v>
      </c>
      <c r="Q4979" s="8">
        <v>7</v>
      </c>
      <c r="R4979" s="8">
        <v>7.5</v>
      </c>
      <c r="S4979" s="8">
        <v>6.5</v>
      </c>
      <c r="T4979" s="8">
        <v>7.75</v>
      </c>
      <c r="U4979" s="8">
        <v>0.36</v>
      </c>
      <c r="V4979" s="9">
        <v>32</v>
      </c>
      <c r="W4979" s="8">
        <v>0.5</v>
      </c>
      <c r="X4979" s="8">
        <v>1.25</v>
      </c>
      <c r="Y4979" s="8">
        <v>-9.9999999999997868E-3</v>
      </c>
      <c r="Z4979" s="8">
        <v>-0.37000000000000011</v>
      </c>
      <c r="AA4979">
        <v>-0.25</v>
      </c>
      <c r="AF4979" t="s">
        <v>5064</v>
      </c>
      <c r="AG4979" t="s">
        <v>1910</v>
      </c>
      <c r="AH4979" t="s">
        <v>1911</v>
      </c>
      <c r="AI4979" t="s">
        <v>1929</v>
      </c>
      <c r="AJ4979" s="7">
        <v>44104</v>
      </c>
      <c r="AK4979" t="s">
        <v>5560</v>
      </c>
      <c r="AL4979" t="s">
        <v>1908</v>
      </c>
      <c r="AM4979" t="s">
        <v>5066</v>
      </c>
      <c r="AN4979" t="s">
        <v>5577</v>
      </c>
      <c r="AO4979" t="str">
        <f>TEXT(A4979,"yyyy-mm-dd")</f>
        <v>2019-08-31</v>
      </c>
    </row>
    <row r="4980" spans="1:41">
      <c r="A4980" s="6" t="s">
        <v>5559</v>
      </c>
      <c r="B4980">
        <v>2019</v>
      </c>
      <c r="C4980">
        <v>8</v>
      </c>
      <c r="E4980" t="s">
        <v>1907</v>
      </c>
      <c r="F4980" t="s">
        <v>1908</v>
      </c>
      <c r="G4980" t="s">
        <v>102</v>
      </c>
      <c r="H4980" t="s">
        <v>4988</v>
      </c>
      <c r="I4980">
        <v>2020</v>
      </c>
      <c r="J4980">
        <v>2</v>
      </c>
      <c r="K4980" s="6">
        <v>44012</v>
      </c>
      <c r="L4980">
        <v>10</v>
      </c>
      <c r="M4980">
        <v>3</v>
      </c>
      <c r="N4980" t="s">
        <v>164</v>
      </c>
      <c r="O4980" s="8">
        <v>7.26</v>
      </c>
      <c r="P4980" s="8">
        <v>7.38</v>
      </c>
      <c r="Q4980" s="8">
        <v>7</v>
      </c>
      <c r="R4980" s="8">
        <v>7.5</v>
      </c>
      <c r="S4980" s="8">
        <v>6.5</v>
      </c>
      <c r="T4980" s="8">
        <v>7.75</v>
      </c>
      <c r="U4980" s="8">
        <v>0.32</v>
      </c>
      <c r="V4980" s="9">
        <v>32</v>
      </c>
      <c r="W4980" s="8">
        <v>0.5</v>
      </c>
      <c r="X4980" s="8">
        <v>1.25</v>
      </c>
      <c r="Y4980" s="8">
        <v>-0.12000000000000011</v>
      </c>
      <c r="Z4980" s="8">
        <v>-0.37000000000000011</v>
      </c>
      <c r="AA4980">
        <v>0</v>
      </c>
      <c r="AF4980" t="s">
        <v>4989</v>
      </c>
      <c r="AG4980" t="s">
        <v>1910</v>
      </c>
      <c r="AH4980" t="s">
        <v>1911</v>
      </c>
      <c r="AI4980" t="s">
        <v>1924</v>
      </c>
      <c r="AJ4980" s="7">
        <v>44012</v>
      </c>
      <c r="AK4980" t="s">
        <v>5560</v>
      </c>
      <c r="AL4980" t="s">
        <v>1908</v>
      </c>
      <c r="AM4980" t="s">
        <v>4990</v>
      </c>
      <c r="AN4980" t="s">
        <v>5576</v>
      </c>
      <c r="AO4980" t="str">
        <f>TEXT(A4980,"yyyy-mm-dd")</f>
        <v>2019-08-31</v>
      </c>
    </row>
    <row r="4981" spans="1:41">
      <c r="A4981" s="6" t="s">
        <v>5559</v>
      </c>
      <c r="B4981">
        <v>2019</v>
      </c>
      <c r="C4981">
        <v>8</v>
      </c>
      <c r="E4981" t="s">
        <v>1907</v>
      </c>
      <c r="F4981" t="s">
        <v>1908</v>
      </c>
      <c r="G4981" t="s">
        <v>102</v>
      </c>
      <c r="H4981" t="s">
        <v>4949</v>
      </c>
      <c r="I4981">
        <v>2020</v>
      </c>
      <c r="J4981">
        <v>1</v>
      </c>
      <c r="K4981" s="6">
        <v>43921</v>
      </c>
      <c r="L4981">
        <v>7</v>
      </c>
      <c r="M4981">
        <v>2</v>
      </c>
      <c r="N4981" t="s">
        <v>192</v>
      </c>
      <c r="O4981" s="8">
        <v>7.41</v>
      </c>
      <c r="P4981" s="8">
        <v>7.5</v>
      </c>
      <c r="Q4981" s="8">
        <v>7.25</v>
      </c>
      <c r="R4981" s="8">
        <v>7.5</v>
      </c>
      <c r="S4981" s="8">
        <v>6.75</v>
      </c>
      <c r="T4981" s="8">
        <v>7.8</v>
      </c>
      <c r="U4981" s="8">
        <v>0.26</v>
      </c>
      <c r="V4981" s="9">
        <v>32</v>
      </c>
      <c r="W4981" s="8">
        <v>0.25</v>
      </c>
      <c r="X4981" s="8">
        <v>1.0499999999999998</v>
      </c>
      <c r="Y4981" s="8">
        <v>-8.9999999999999858E-2</v>
      </c>
      <c r="Z4981" s="8">
        <v>-0.25</v>
      </c>
      <c r="AA4981">
        <v>-0.25</v>
      </c>
      <c r="AF4981" t="s">
        <v>4950</v>
      </c>
      <c r="AG4981" t="s">
        <v>1910</v>
      </c>
      <c r="AH4981" t="s">
        <v>1911</v>
      </c>
      <c r="AI4981" t="s">
        <v>1919</v>
      </c>
      <c r="AJ4981" s="7">
        <v>43921</v>
      </c>
      <c r="AK4981" t="s">
        <v>5560</v>
      </c>
      <c r="AL4981" t="s">
        <v>1908</v>
      </c>
      <c r="AM4981" t="s">
        <v>4951</v>
      </c>
      <c r="AN4981" t="s">
        <v>5575</v>
      </c>
      <c r="AO4981" t="str">
        <f>TEXT(A4981,"yyyy-mm-dd")</f>
        <v>2019-08-31</v>
      </c>
    </row>
    <row r="4982" spans="1:41">
      <c r="A4982" s="6" t="s">
        <v>5559</v>
      </c>
      <c r="B4982">
        <v>2019</v>
      </c>
      <c r="C4982">
        <v>8</v>
      </c>
      <c r="E4982" t="s">
        <v>1907</v>
      </c>
      <c r="F4982" t="s">
        <v>1908</v>
      </c>
      <c r="G4982" t="s">
        <v>102</v>
      </c>
      <c r="H4982" t="s">
        <v>4822</v>
      </c>
      <c r="I4982">
        <v>2019</v>
      </c>
      <c r="J4982">
        <v>4</v>
      </c>
      <c r="K4982" s="6">
        <v>43830</v>
      </c>
      <c r="L4982">
        <v>4</v>
      </c>
      <c r="M4982">
        <v>1</v>
      </c>
      <c r="N4982" t="s">
        <v>219</v>
      </c>
      <c r="O4982" s="8">
        <v>7.61</v>
      </c>
      <c r="P4982" s="8">
        <v>7.75</v>
      </c>
      <c r="Q4982" s="8">
        <v>7.5</v>
      </c>
      <c r="R4982" s="8">
        <v>7.75</v>
      </c>
      <c r="S4982" s="8">
        <v>7.25</v>
      </c>
      <c r="T4982" s="8">
        <v>8</v>
      </c>
      <c r="U4982" s="8">
        <v>0.19</v>
      </c>
      <c r="V4982" s="9">
        <v>32</v>
      </c>
      <c r="W4982" s="8">
        <v>0.25</v>
      </c>
      <c r="X4982" s="8">
        <v>0.75</v>
      </c>
      <c r="Y4982" s="8">
        <v>-0.13999999999999968</v>
      </c>
      <c r="Z4982" s="8">
        <v>-0.25</v>
      </c>
      <c r="AA4982">
        <v>-0.17999999999999972</v>
      </c>
      <c r="AF4982" t="s">
        <v>4834</v>
      </c>
      <c r="AG4982" t="s">
        <v>1910</v>
      </c>
      <c r="AH4982" t="s">
        <v>1911</v>
      </c>
      <c r="AI4982" t="s">
        <v>1915</v>
      </c>
      <c r="AJ4982" s="7">
        <v>43830</v>
      </c>
      <c r="AK4982" t="s">
        <v>5560</v>
      </c>
      <c r="AL4982" t="s">
        <v>1908</v>
      </c>
      <c r="AM4982" t="s">
        <v>4824</v>
      </c>
      <c r="AN4982" t="s">
        <v>5574</v>
      </c>
      <c r="AO4982" t="str">
        <f>TEXT(A4982,"yyyy-mm-dd")</f>
        <v>2019-08-31</v>
      </c>
    </row>
    <row r="4983" spans="1:41">
      <c r="A4983" s="6" t="s">
        <v>5559</v>
      </c>
      <c r="B4983">
        <v>2019</v>
      </c>
      <c r="C4983">
        <v>8</v>
      </c>
      <c r="E4983" t="s">
        <v>1907</v>
      </c>
      <c r="F4983" t="s">
        <v>1908</v>
      </c>
      <c r="G4983" t="s">
        <v>102</v>
      </c>
      <c r="H4983" t="s">
        <v>4716</v>
      </c>
      <c r="I4983">
        <v>2019</v>
      </c>
      <c r="J4983">
        <v>3</v>
      </c>
      <c r="K4983" s="6">
        <v>43738</v>
      </c>
      <c r="L4983">
        <v>1</v>
      </c>
      <c r="M4983">
        <v>0</v>
      </c>
      <c r="N4983" t="s">
        <v>169</v>
      </c>
      <c r="O4983" s="8">
        <v>7.83</v>
      </c>
      <c r="P4983" s="8">
        <v>7.75</v>
      </c>
      <c r="Q4983" s="8">
        <v>7.75</v>
      </c>
      <c r="R4983" s="8">
        <v>8</v>
      </c>
      <c r="S4983" s="8">
        <v>7.75</v>
      </c>
      <c r="T4983" s="8">
        <v>8</v>
      </c>
      <c r="U4983" s="8">
        <v>0.11</v>
      </c>
      <c r="V4983" s="9">
        <v>32</v>
      </c>
      <c r="W4983" s="8">
        <v>0.25</v>
      </c>
      <c r="X4983" s="8">
        <v>0.25</v>
      </c>
      <c r="Y4983" s="8">
        <v>8.0000000000000071E-2</v>
      </c>
      <c r="Z4983" s="8">
        <v>-0.25</v>
      </c>
      <c r="AA4983">
        <v>0</v>
      </c>
      <c r="AF4983" t="s">
        <v>4717</v>
      </c>
      <c r="AG4983" t="s">
        <v>1910</v>
      </c>
      <c r="AH4983" t="s">
        <v>1911</v>
      </c>
      <c r="AI4983" t="s">
        <v>1912</v>
      </c>
      <c r="AJ4983" s="7">
        <v>43738</v>
      </c>
      <c r="AK4983" t="s">
        <v>5560</v>
      </c>
      <c r="AL4983" t="s">
        <v>1908</v>
      </c>
      <c r="AM4983" t="s">
        <v>4718</v>
      </c>
      <c r="AN4983" t="s">
        <v>5573</v>
      </c>
      <c r="AO4983" t="str">
        <f>TEXT(A4983,"yyyy-mm-dd")</f>
        <v>2019-08-31</v>
      </c>
    </row>
    <row r="4984" spans="1:41">
      <c r="A4984" s="6" t="s">
        <v>5559</v>
      </c>
      <c r="B4984">
        <v>2019</v>
      </c>
      <c r="C4984">
        <v>8</v>
      </c>
      <c r="E4984" t="s">
        <v>100</v>
      </c>
      <c r="F4984" t="s">
        <v>101</v>
      </c>
      <c r="G4984" t="s">
        <v>83</v>
      </c>
      <c r="H4984" t="s">
        <v>5257</v>
      </c>
      <c r="I4984">
        <v>2021</v>
      </c>
      <c r="K4984" s="6">
        <v>44561</v>
      </c>
      <c r="L4984">
        <v>28</v>
      </c>
      <c r="N4984" t="s">
        <v>593</v>
      </c>
      <c r="O4984" s="8">
        <v>1.83</v>
      </c>
      <c r="P4984" s="8">
        <v>1.99</v>
      </c>
      <c r="Q4984" s="8">
        <v>1.65</v>
      </c>
      <c r="R4984" s="8">
        <v>2.06</v>
      </c>
      <c r="S4984" s="8">
        <v>-1</v>
      </c>
      <c r="T4984" s="8">
        <v>3</v>
      </c>
      <c r="U4984" s="8">
        <v>0.68</v>
      </c>
      <c r="V4984" s="9">
        <v>27</v>
      </c>
      <c r="W4984" s="8">
        <v>0.41000000000000014</v>
      </c>
      <c r="X4984" s="8">
        <v>4</v>
      </c>
      <c r="Y4984" s="8">
        <v>-0.15999999999999992</v>
      </c>
      <c r="Z4984" s="8">
        <v>-1.0000000000000009E-2</v>
      </c>
      <c r="AA4984">
        <v>-9.000000000000008E-2</v>
      </c>
      <c r="AF4984" t="s">
        <v>10294</v>
      </c>
      <c r="AG4984" t="s">
        <v>9655</v>
      </c>
      <c r="AH4984" t="s">
        <v>9656</v>
      </c>
      <c r="AI4984" t="s">
        <v>9708</v>
      </c>
      <c r="AJ4984" s="7">
        <v>44561</v>
      </c>
      <c r="AK4984" t="s">
        <v>5560</v>
      </c>
      <c r="AL4984" t="s">
        <v>109</v>
      </c>
      <c r="AM4984" t="s">
        <v>5259</v>
      </c>
      <c r="AN4984" t="s">
        <v>10303</v>
      </c>
    </row>
    <row r="4985" spans="1:41">
      <c r="A4985" s="6" t="s">
        <v>5559</v>
      </c>
      <c r="B4985">
        <v>2019</v>
      </c>
      <c r="C4985">
        <v>8</v>
      </c>
      <c r="E4985" t="s">
        <v>100</v>
      </c>
      <c r="F4985" t="s">
        <v>101</v>
      </c>
      <c r="G4985" t="s">
        <v>102</v>
      </c>
      <c r="H4985" t="s">
        <v>5204</v>
      </c>
      <c r="I4985">
        <v>2020</v>
      </c>
      <c r="J4985">
        <v>4</v>
      </c>
      <c r="K4985" s="6">
        <v>44196</v>
      </c>
      <c r="L4985">
        <v>16</v>
      </c>
      <c r="M4985">
        <v>5</v>
      </c>
      <c r="N4985" t="s">
        <v>222</v>
      </c>
      <c r="O4985" s="8">
        <v>1.29</v>
      </c>
      <c r="P4985" s="8">
        <v>1.4</v>
      </c>
      <c r="Q4985" s="8">
        <v>1</v>
      </c>
      <c r="R4985" s="8">
        <v>1.6</v>
      </c>
      <c r="S4985" s="8">
        <v>-0.6</v>
      </c>
      <c r="T4985" s="8">
        <v>2.6</v>
      </c>
      <c r="U4985" s="8">
        <v>0.57999999999999996</v>
      </c>
      <c r="V4985" s="9">
        <v>36</v>
      </c>
      <c r="W4985" s="8">
        <v>0.60000000000000009</v>
      </c>
      <c r="X4985" s="8">
        <v>3.2</v>
      </c>
      <c r="Y4985" s="8">
        <v>-0.10999999999999988</v>
      </c>
      <c r="Z4985" s="8">
        <v>-0.13000000000000012</v>
      </c>
      <c r="AA4985">
        <v>0.10000000000000009</v>
      </c>
      <c r="AF4985" t="s">
        <v>5276</v>
      </c>
      <c r="AG4985" t="s">
        <v>106</v>
      </c>
      <c r="AH4985" t="s">
        <v>107</v>
      </c>
      <c r="AI4985" t="s">
        <v>2667</v>
      </c>
      <c r="AJ4985" s="7">
        <v>44196</v>
      </c>
      <c r="AK4985" t="s">
        <v>5560</v>
      </c>
      <c r="AL4985" t="s">
        <v>109</v>
      </c>
      <c r="AM4985" t="s">
        <v>5206</v>
      </c>
      <c r="AN4985" t="s">
        <v>5572</v>
      </c>
      <c r="AO4985" t="str">
        <f>TEXT(A4985,"yyyy-mm-dd")</f>
        <v>2019-08-31</v>
      </c>
    </row>
    <row r="4986" spans="1:41">
      <c r="A4986" s="6" t="s">
        <v>5559</v>
      </c>
      <c r="B4986">
        <v>2019</v>
      </c>
      <c r="C4986">
        <v>8</v>
      </c>
      <c r="E4986" t="s">
        <v>100</v>
      </c>
      <c r="F4986" t="s">
        <v>101</v>
      </c>
      <c r="G4986" t="s">
        <v>83</v>
      </c>
      <c r="H4986" t="s">
        <v>4803</v>
      </c>
      <c r="I4986">
        <v>2020</v>
      </c>
      <c r="K4986" s="6">
        <v>44196</v>
      </c>
      <c r="L4986">
        <v>16</v>
      </c>
      <c r="N4986" t="s">
        <v>222</v>
      </c>
      <c r="O4986" s="8">
        <v>1.39</v>
      </c>
      <c r="P4986" s="8">
        <v>1.4</v>
      </c>
      <c r="Q4986" s="8">
        <v>1.2</v>
      </c>
      <c r="R4986" s="8">
        <v>1.53</v>
      </c>
      <c r="S4986" s="8">
        <v>0.77</v>
      </c>
      <c r="T4986" s="8">
        <v>2.2000000000000002</v>
      </c>
      <c r="U4986" s="8">
        <v>0.28999999999999998</v>
      </c>
      <c r="V4986" s="9">
        <v>36</v>
      </c>
      <c r="W4986" s="8">
        <v>0.33000000000000007</v>
      </c>
      <c r="X4986" s="8">
        <v>1.4300000000000002</v>
      </c>
      <c r="Y4986" s="8">
        <v>-1.0000000000000009E-2</v>
      </c>
      <c r="Z4986" s="8">
        <v>-0.10000000000000009</v>
      </c>
      <c r="AA4986">
        <v>-6.999999999999984E-2</v>
      </c>
      <c r="AF4986" t="s">
        <v>10255</v>
      </c>
      <c r="AG4986" t="s">
        <v>9655</v>
      </c>
      <c r="AH4986" t="s">
        <v>9656</v>
      </c>
      <c r="AI4986" t="s">
        <v>9669</v>
      </c>
      <c r="AJ4986" s="7">
        <v>44196</v>
      </c>
      <c r="AK4986" t="s">
        <v>5560</v>
      </c>
      <c r="AL4986" t="s">
        <v>109</v>
      </c>
      <c r="AM4986" t="s">
        <v>4805</v>
      </c>
      <c r="AN4986" t="s">
        <v>10276</v>
      </c>
    </row>
    <row r="4987" spans="1:41">
      <c r="A4987" s="6" t="s">
        <v>5559</v>
      </c>
      <c r="B4987">
        <v>2019</v>
      </c>
      <c r="C4987">
        <v>8</v>
      </c>
      <c r="E4987" t="s">
        <v>100</v>
      </c>
      <c r="F4987" t="s">
        <v>101</v>
      </c>
      <c r="G4987" t="s">
        <v>102</v>
      </c>
      <c r="H4987" t="s">
        <v>5063</v>
      </c>
      <c r="I4987">
        <v>2020</v>
      </c>
      <c r="J4987">
        <v>3</v>
      </c>
      <c r="K4987" s="6">
        <v>44104</v>
      </c>
      <c r="L4987">
        <v>13</v>
      </c>
      <c r="M4987">
        <v>4</v>
      </c>
      <c r="N4987" t="s">
        <v>252</v>
      </c>
      <c r="O4987" s="8">
        <v>1.4</v>
      </c>
      <c r="P4987" s="8">
        <v>1.4</v>
      </c>
      <c r="Q4987" s="8">
        <v>1.2</v>
      </c>
      <c r="R4987" s="8">
        <v>1.6</v>
      </c>
      <c r="S4987" s="8">
        <v>0.64</v>
      </c>
      <c r="T4987" s="8">
        <v>2.7</v>
      </c>
      <c r="U4987" s="8">
        <v>0.35</v>
      </c>
      <c r="V4987" s="9">
        <v>36</v>
      </c>
      <c r="W4987" s="8">
        <v>0.40000000000000013</v>
      </c>
      <c r="X4987" s="8">
        <v>2.06</v>
      </c>
      <c r="Y4987" s="8">
        <v>0</v>
      </c>
      <c r="Z4987" s="8">
        <v>-0.10000000000000009</v>
      </c>
      <c r="AA4987">
        <v>2.2204460492503131E-16</v>
      </c>
      <c r="AF4987" t="s">
        <v>5274</v>
      </c>
      <c r="AG4987" t="s">
        <v>106</v>
      </c>
      <c r="AH4987" t="s">
        <v>107</v>
      </c>
      <c r="AI4987" t="s">
        <v>502</v>
      </c>
      <c r="AJ4987" s="7">
        <v>44104</v>
      </c>
      <c r="AK4987" t="s">
        <v>5560</v>
      </c>
      <c r="AL4987" t="s">
        <v>109</v>
      </c>
      <c r="AM4987" t="s">
        <v>5066</v>
      </c>
      <c r="AN4987" t="s">
        <v>5571</v>
      </c>
      <c r="AO4987" t="str">
        <f>TEXT(A4987,"yyyy-mm-dd")</f>
        <v>2019-08-31</v>
      </c>
    </row>
    <row r="4988" spans="1:41">
      <c r="A4988" s="6" t="s">
        <v>5559</v>
      </c>
      <c r="B4988">
        <v>2019</v>
      </c>
      <c r="C4988">
        <v>8</v>
      </c>
      <c r="E4988" t="s">
        <v>100</v>
      </c>
      <c r="F4988" t="s">
        <v>101</v>
      </c>
      <c r="G4988" t="s">
        <v>102</v>
      </c>
      <c r="H4988" t="s">
        <v>4988</v>
      </c>
      <c r="I4988">
        <v>2020</v>
      </c>
      <c r="J4988">
        <v>2</v>
      </c>
      <c r="K4988" s="6">
        <v>44012</v>
      </c>
      <c r="L4988">
        <v>10</v>
      </c>
      <c r="M4988">
        <v>3</v>
      </c>
      <c r="N4988" t="s">
        <v>164</v>
      </c>
      <c r="O4988" s="8">
        <v>1.54</v>
      </c>
      <c r="P4988" s="8">
        <v>1.5</v>
      </c>
      <c r="Q4988" s="8">
        <v>1.1200000000000001</v>
      </c>
      <c r="R4988" s="8">
        <v>1.83</v>
      </c>
      <c r="S4988" s="8">
        <v>0.7</v>
      </c>
      <c r="T4988" s="8">
        <v>3.44</v>
      </c>
      <c r="U4988" s="8">
        <v>0.57999999999999996</v>
      </c>
      <c r="V4988" s="9">
        <v>36</v>
      </c>
      <c r="W4988" s="8">
        <v>0.71</v>
      </c>
      <c r="X4988" s="8">
        <v>2.74</v>
      </c>
      <c r="Y4988" s="8">
        <v>4.0000000000000036E-2</v>
      </c>
      <c r="Z4988" s="8">
        <v>0</v>
      </c>
      <c r="AA4988">
        <v>0.15999999999999992</v>
      </c>
      <c r="AF4988" t="s">
        <v>5272</v>
      </c>
      <c r="AG4988" t="s">
        <v>106</v>
      </c>
      <c r="AH4988" t="s">
        <v>107</v>
      </c>
      <c r="AI4988" t="s">
        <v>497</v>
      </c>
      <c r="AJ4988" s="7">
        <v>44012</v>
      </c>
      <c r="AK4988" t="s">
        <v>5560</v>
      </c>
      <c r="AL4988" t="s">
        <v>109</v>
      </c>
      <c r="AM4988" t="s">
        <v>4990</v>
      </c>
      <c r="AN4988" t="s">
        <v>5570</v>
      </c>
      <c r="AO4988" t="str">
        <f>TEXT(A4988,"yyyy-mm-dd")</f>
        <v>2019-08-31</v>
      </c>
    </row>
    <row r="4989" spans="1:41">
      <c r="A4989" s="6" t="s">
        <v>5559</v>
      </c>
      <c r="B4989">
        <v>2019</v>
      </c>
      <c r="C4989">
        <v>8</v>
      </c>
      <c r="E4989" t="s">
        <v>100</v>
      </c>
      <c r="F4989" t="s">
        <v>101</v>
      </c>
      <c r="G4989" t="s">
        <v>102</v>
      </c>
      <c r="H4989" t="s">
        <v>4949</v>
      </c>
      <c r="I4989">
        <v>2020</v>
      </c>
      <c r="J4989">
        <v>1</v>
      </c>
      <c r="K4989" s="6">
        <v>43921</v>
      </c>
      <c r="L4989">
        <v>7</v>
      </c>
      <c r="M4989">
        <v>2</v>
      </c>
      <c r="N4989" t="s">
        <v>192</v>
      </c>
      <c r="O4989" s="8">
        <v>1.35</v>
      </c>
      <c r="P4989" s="8">
        <v>1.32</v>
      </c>
      <c r="Q4989" s="8">
        <v>1.08</v>
      </c>
      <c r="R4989" s="8">
        <v>1.59</v>
      </c>
      <c r="S4989" s="8">
        <v>0.6</v>
      </c>
      <c r="T4989" s="8">
        <v>2.9</v>
      </c>
      <c r="U4989" s="8">
        <v>0.43</v>
      </c>
      <c r="V4989" s="9">
        <v>36</v>
      </c>
      <c r="W4989" s="8">
        <v>0.51</v>
      </c>
      <c r="X4989" s="8">
        <v>2.2999999999999998</v>
      </c>
      <c r="Y4989" s="8">
        <v>3.0000000000000027E-2</v>
      </c>
      <c r="Z4989" s="8">
        <v>-7.9999999999999849E-2</v>
      </c>
      <c r="AA4989">
        <v>-0.14999999999999991</v>
      </c>
      <c r="AF4989" t="s">
        <v>5270</v>
      </c>
      <c r="AG4989" t="s">
        <v>106</v>
      </c>
      <c r="AH4989" t="s">
        <v>107</v>
      </c>
      <c r="AI4989" t="s">
        <v>427</v>
      </c>
      <c r="AJ4989" s="7">
        <v>43921</v>
      </c>
      <c r="AK4989" t="s">
        <v>5560</v>
      </c>
      <c r="AL4989" t="s">
        <v>109</v>
      </c>
      <c r="AM4989" t="s">
        <v>4951</v>
      </c>
      <c r="AN4989" t="s">
        <v>5569</v>
      </c>
      <c r="AO4989" t="str">
        <f>TEXT(A4989,"yyyy-mm-dd")</f>
        <v>2019-08-31</v>
      </c>
    </row>
    <row r="4990" spans="1:41">
      <c r="A4990" s="6" t="s">
        <v>5559</v>
      </c>
      <c r="B4990">
        <v>2019</v>
      </c>
      <c r="C4990">
        <v>8</v>
      </c>
      <c r="E4990" t="s">
        <v>100</v>
      </c>
      <c r="F4990" t="s">
        <v>101</v>
      </c>
      <c r="G4990" t="s">
        <v>102</v>
      </c>
      <c r="H4990" t="s">
        <v>4822</v>
      </c>
      <c r="I4990">
        <v>2019</v>
      </c>
      <c r="J4990">
        <v>4</v>
      </c>
      <c r="K4990" s="6">
        <v>43830</v>
      </c>
      <c r="L4990">
        <v>4</v>
      </c>
      <c r="M4990">
        <v>1</v>
      </c>
      <c r="N4990" t="s">
        <v>219</v>
      </c>
      <c r="O4990" s="8">
        <v>0.95</v>
      </c>
      <c r="P4990" s="8">
        <v>1</v>
      </c>
      <c r="Q4990" s="8">
        <v>0.68</v>
      </c>
      <c r="R4990" s="8">
        <v>1.2</v>
      </c>
      <c r="S4990" s="8">
        <v>0.1</v>
      </c>
      <c r="T4990" s="8">
        <v>1.8</v>
      </c>
      <c r="U4990" s="8">
        <v>0.43</v>
      </c>
      <c r="V4990" s="9">
        <v>36</v>
      </c>
      <c r="W4990" s="8">
        <v>0.51999999999999991</v>
      </c>
      <c r="X4990" s="8">
        <v>1.7</v>
      </c>
      <c r="Y4990" s="8">
        <v>-5.0000000000000044E-2</v>
      </c>
      <c r="Z4990" s="8">
        <v>9.9999999999999978E-2</v>
      </c>
      <c r="AA4990">
        <v>-0.29000000000000015</v>
      </c>
      <c r="AF4990" t="s">
        <v>4823</v>
      </c>
      <c r="AG4990" t="s">
        <v>106</v>
      </c>
      <c r="AH4990" t="s">
        <v>107</v>
      </c>
      <c r="AI4990" t="s">
        <v>340</v>
      </c>
      <c r="AJ4990" s="7">
        <v>43830</v>
      </c>
      <c r="AK4990" t="s">
        <v>5560</v>
      </c>
      <c r="AL4990" t="s">
        <v>109</v>
      </c>
      <c r="AM4990" t="s">
        <v>4824</v>
      </c>
      <c r="AN4990" t="s">
        <v>5568</v>
      </c>
      <c r="AO4990" t="str">
        <f>TEXT(A4990,"yyyy-mm-dd")</f>
        <v>2019-08-31</v>
      </c>
    </row>
    <row r="4991" spans="1:41">
      <c r="A4991" s="6" t="s">
        <v>5559</v>
      </c>
      <c r="B4991">
        <v>2019</v>
      </c>
      <c r="C4991">
        <v>8</v>
      </c>
      <c r="E4991" t="s">
        <v>100</v>
      </c>
      <c r="F4991" t="s">
        <v>101</v>
      </c>
      <c r="G4991" t="s">
        <v>83</v>
      </c>
      <c r="H4991" t="s">
        <v>4360</v>
      </c>
      <c r="I4991">
        <v>2019</v>
      </c>
      <c r="K4991" s="6">
        <v>43830</v>
      </c>
      <c r="L4991">
        <v>4</v>
      </c>
      <c r="N4991" t="s">
        <v>219</v>
      </c>
      <c r="O4991" s="8">
        <v>0.5</v>
      </c>
      <c r="P4991" s="8">
        <v>0.5</v>
      </c>
      <c r="Q4991" s="8">
        <v>0.39</v>
      </c>
      <c r="R4991" s="8">
        <v>0.63</v>
      </c>
      <c r="S4991" s="8">
        <v>0.1</v>
      </c>
      <c r="T4991" s="8">
        <v>0.93</v>
      </c>
      <c r="U4991" s="8">
        <v>0.21</v>
      </c>
      <c r="V4991" s="9">
        <v>36</v>
      </c>
      <c r="W4991" s="8">
        <v>0.24</v>
      </c>
      <c r="X4991" s="8">
        <v>0.83000000000000007</v>
      </c>
      <c r="Y4991" s="8">
        <v>0</v>
      </c>
      <c r="Z4991" s="8">
        <v>-0.30000000000000004</v>
      </c>
      <c r="AA4991">
        <v>1.0000000000000009E-2</v>
      </c>
      <c r="AF4991" t="s">
        <v>10216</v>
      </c>
      <c r="AG4991" t="s">
        <v>9655</v>
      </c>
      <c r="AH4991" t="s">
        <v>9656</v>
      </c>
      <c r="AI4991" t="s">
        <v>9657</v>
      </c>
      <c r="AJ4991" s="7">
        <v>43830</v>
      </c>
      <c r="AK4991" t="s">
        <v>5560</v>
      </c>
      <c r="AL4991" t="s">
        <v>109</v>
      </c>
      <c r="AM4991" t="s">
        <v>4362</v>
      </c>
      <c r="AN4991" t="s">
        <v>10249</v>
      </c>
    </row>
    <row r="4992" spans="1:41">
      <c r="A4992" s="6" t="s">
        <v>5559</v>
      </c>
      <c r="B4992">
        <v>2019</v>
      </c>
      <c r="C4992">
        <v>8</v>
      </c>
      <c r="E4992" t="s">
        <v>100</v>
      </c>
      <c r="F4992" t="s">
        <v>101</v>
      </c>
      <c r="G4992" t="s">
        <v>102</v>
      </c>
      <c r="H4992" t="s">
        <v>4716</v>
      </c>
      <c r="I4992">
        <v>2019</v>
      </c>
      <c r="J4992">
        <v>3</v>
      </c>
      <c r="K4992" s="6">
        <v>43738</v>
      </c>
      <c r="L4992">
        <v>1</v>
      </c>
      <c r="M4992">
        <v>0</v>
      </c>
      <c r="N4992" t="s">
        <v>169</v>
      </c>
      <c r="O4992" s="8">
        <v>0.62</v>
      </c>
      <c r="P4992" s="8">
        <v>0.6</v>
      </c>
      <c r="Q4992" s="8">
        <v>0.4</v>
      </c>
      <c r="R4992" s="8">
        <v>0.81</v>
      </c>
      <c r="S4992" s="8">
        <v>-0.2</v>
      </c>
      <c r="T4992" s="8">
        <v>1.6</v>
      </c>
      <c r="U4992" s="8">
        <v>0.4</v>
      </c>
      <c r="V4992" s="9">
        <v>36</v>
      </c>
      <c r="W4992" s="8">
        <v>0.41000000000000003</v>
      </c>
      <c r="X4992" s="8">
        <v>1.8</v>
      </c>
      <c r="Y4992" s="8">
        <v>2.0000000000000018E-2</v>
      </c>
      <c r="Z4992" s="8">
        <v>-0.20000000000000007</v>
      </c>
      <c r="AA4992">
        <v>-0.19000000000000006</v>
      </c>
      <c r="AF4992" t="s">
        <v>4820</v>
      </c>
      <c r="AG4992" t="s">
        <v>106</v>
      </c>
      <c r="AH4992" t="s">
        <v>107</v>
      </c>
      <c r="AI4992" t="s">
        <v>108</v>
      </c>
      <c r="AJ4992" s="7">
        <v>43738</v>
      </c>
      <c r="AK4992" t="s">
        <v>5560</v>
      </c>
      <c r="AL4992" t="s">
        <v>109</v>
      </c>
      <c r="AM4992" t="s">
        <v>4718</v>
      </c>
      <c r="AN4992" t="s">
        <v>5567</v>
      </c>
      <c r="AO4992" t="str">
        <f>TEXT(A4992,"yyyy-mm-dd")</f>
        <v>2019-08-31</v>
      </c>
    </row>
    <row r="4993" spans="1:41">
      <c r="A4993" s="6" t="s">
        <v>5559</v>
      </c>
      <c r="B4993">
        <v>2019</v>
      </c>
      <c r="C4993">
        <v>8</v>
      </c>
      <c r="E4993" t="s">
        <v>2685</v>
      </c>
      <c r="F4993" t="s">
        <v>101</v>
      </c>
      <c r="G4993" t="s">
        <v>774</v>
      </c>
      <c r="H4993" t="s">
        <v>2686</v>
      </c>
      <c r="K4993" s="6"/>
      <c r="O4993" s="8">
        <v>2.13</v>
      </c>
      <c r="P4993" s="8">
        <v>2.0499999999999998</v>
      </c>
      <c r="Q4993" s="8">
        <v>1.98</v>
      </c>
      <c r="R4993" s="8">
        <v>2.2999999999999998</v>
      </c>
      <c r="S4993" s="8">
        <v>1.1000000000000001</v>
      </c>
      <c r="T4993" s="8">
        <v>3</v>
      </c>
      <c r="U4993" s="8">
        <v>0.4</v>
      </c>
      <c r="V4993" s="9">
        <v>28</v>
      </c>
      <c r="W4993" s="8">
        <v>0.31999999999999984</v>
      </c>
      <c r="X4993" s="8">
        <v>1.9</v>
      </c>
      <c r="Y4993" s="8">
        <v>8.0000000000000071E-2</v>
      </c>
      <c r="Z4993" s="8">
        <v>4.9999999999999822E-2</v>
      </c>
      <c r="AA4993">
        <v>-1.0000000000000231E-2</v>
      </c>
      <c r="AF4993" t="s">
        <v>2687</v>
      </c>
      <c r="AG4993" t="s">
        <v>2688</v>
      </c>
      <c r="AH4993" t="s">
        <v>2689</v>
      </c>
      <c r="AI4993" t="s">
        <v>2690</v>
      </c>
      <c r="AJ4993" s="7"/>
      <c r="AK4993" t="s">
        <v>5560</v>
      </c>
      <c r="AL4993" t="s">
        <v>109</v>
      </c>
      <c r="AM4993" t="s">
        <v>2686</v>
      </c>
      <c r="AN4993" t="s">
        <v>5586</v>
      </c>
      <c r="AO4993" t="str">
        <f>TEXT(A4993,"yyyy-mm-dd")</f>
        <v>2019-08-31</v>
      </c>
    </row>
    <row r="4994" spans="1:41">
      <c r="A4994" s="6" t="s">
        <v>5559</v>
      </c>
      <c r="B4994">
        <v>2019</v>
      </c>
      <c r="C4994">
        <v>8</v>
      </c>
      <c r="E4994" t="s">
        <v>81</v>
      </c>
      <c r="F4994" t="s">
        <v>82</v>
      </c>
      <c r="G4994" t="s">
        <v>83</v>
      </c>
      <c r="H4994" t="s">
        <v>5257</v>
      </c>
      <c r="I4994">
        <v>2021</v>
      </c>
      <c r="K4994" s="6">
        <v>44561</v>
      </c>
      <c r="L4994">
        <v>28</v>
      </c>
      <c r="N4994" t="s">
        <v>593</v>
      </c>
      <c r="O4994" s="8">
        <v>3.55</v>
      </c>
      <c r="P4994" s="8">
        <v>3.5</v>
      </c>
      <c r="Q4994" s="8">
        <v>3.48</v>
      </c>
      <c r="R4994" s="8">
        <v>3.59</v>
      </c>
      <c r="S4994" s="8">
        <v>3.2</v>
      </c>
      <c r="T4994" s="8">
        <v>4.2</v>
      </c>
      <c r="U4994" s="8">
        <v>0.26</v>
      </c>
      <c r="V4994" s="9">
        <v>34</v>
      </c>
      <c r="W4994" s="8">
        <v>0.10999999999999988</v>
      </c>
      <c r="X4994" s="8">
        <v>1</v>
      </c>
      <c r="Y4994" s="8">
        <v>4.9999999999999822E-2</v>
      </c>
      <c r="Z4994" s="8">
        <v>0</v>
      </c>
      <c r="AA4994">
        <v>-0.14000000000000012</v>
      </c>
      <c r="AF4994" t="s">
        <v>5258</v>
      </c>
      <c r="AG4994" t="s">
        <v>87</v>
      </c>
      <c r="AH4994" t="s">
        <v>88</v>
      </c>
      <c r="AI4994" t="s">
        <v>359</v>
      </c>
      <c r="AJ4994" s="7">
        <v>44561</v>
      </c>
      <c r="AK4994" t="s">
        <v>5560</v>
      </c>
      <c r="AL4994" t="s">
        <v>91</v>
      </c>
      <c r="AM4994" t="s">
        <v>5259</v>
      </c>
      <c r="AN4994" t="s">
        <v>5563</v>
      </c>
      <c r="AO4994" t="str">
        <f>TEXT(A4994,"yyyy-mm-dd")</f>
        <v>2019-08-31</v>
      </c>
    </row>
    <row r="4995" spans="1:41">
      <c r="A4995" s="6" t="s">
        <v>5559</v>
      </c>
      <c r="B4995">
        <v>2019</v>
      </c>
      <c r="C4995">
        <v>8</v>
      </c>
      <c r="E4995" t="s">
        <v>392</v>
      </c>
      <c r="F4995" t="s">
        <v>82</v>
      </c>
      <c r="G4995" t="s">
        <v>83</v>
      </c>
      <c r="H4995" t="s">
        <v>5257</v>
      </c>
      <c r="I4995">
        <v>2021</v>
      </c>
      <c r="K4995" s="6">
        <v>44561</v>
      </c>
      <c r="L4995">
        <v>28</v>
      </c>
      <c r="N4995" t="s">
        <v>593</v>
      </c>
      <c r="O4995" s="8">
        <v>3.42</v>
      </c>
      <c r="P4995" s="8">
        <v>3.4</v>
      </c>
      <c r="Q4995" s="8">
        <v>3.3</v>
      </c>
      <c r="R4995" s="8">
        <v>3.5</v>
      </c>
      <c r="S4995" s="8">
        <v>3</v>
      </c>
      <c r="T4995" s="8">
        <v>4.0999999999999996</v>
      </c>
      <c r="U4995" s="8">
        <v>0.21</v>
      </c>
      <c r="V4995" s="9">
        <v>29</v>
      </c>
      <c r="W4995" s="8">
        <v>0.20000000000000018</v>
      </c>
      <c r="X4995" s="8">
        <v>1.0999999999999996</v>
      </c>
      <c r="Y4995" s="8">
        <v>2.0000000000000018E-2</v>
      </c>
      <c r="Z4995" s="8">
        <v>0</v>
      </c>
      <c r="AA4995">
        <v>0</v>
      </c>
      <c r="AF4995" t="s">
        <v>5258</v>
      </c>
      <c r="AG4995" t="s">
        <v>87</v>
      </c>
      <c r="AH4995" t="s">
        <v>88</v>
      </c>
      <c r="AI4995" t="s">
        <v>359</v>
      </c>
      <c r="AJ4995" s="7">
        <v>44561</v>
      </c>
      <c r="AK4995" t="s">
        <v>5560</v>
      </c>
      <c r="AL4995" t="s">
        <v>393</v>
      </c>
      <c r="AM4995" t="s">
        <v>5259</v>
      </c>
      <c r="AN4995" t="s">
        <v>5566</v>
      </c>
      <c r="AO4995" t="str">
        <f>TEXT(A4995,"yyyy-mm-dd")</f>
        <v>2019-08-31</v>
      </c>
    </row>
    <row r="4996" spans="1:41">
      <c r="A4996" s="6" t="s">
        <v>5559</v>
      </c>
      <c r="B4996">
        <v>2019</v>
      </c>
      <c r="C4996">
        <v>8</v>
      </c>
      <c r="E4996" t="s">
        <v>81</v>
      </c>
      <c r="F4996" t="s">
        <v>82</v>
      </c>
      <c r="G4996" t="s">
        <v>83</v>
      </c>
      <c r="H4996" t="s">
        <v>4803</v>
      </c>
      <c r="I4996">
        <v>2020</v>
      </c>
      <c r="K4996" s="6">
        <v>44196</v>
      </c>
      <c r="L4996">
        <v>16</v>
      </c>
      <c r="N4996" t="s">
        <v>222</v>
      </c>
      <c r="O4996" s="8">
        <v>3.54</v>
      </c>
      <c r="P4996" s="8">
        <v>3.56</v>
      </c>
      <c r="Q4996" s="8">
        <v>3.42</v>
      </c>
      <c r="R4996" s="8">
        <v>3.68</v>
      </c>
      <c r="S4996" s="8">
        <v>2.7</v>
      </c>
      <c r="T4996" s="8">
        <v>4.33</v>
      </c>
      <c r="U4996" s="8">
        <v>0.28999999999999998</v>
      </c>
      <c r="V4996" s="9">
        <v>36</v>
      </c>
      <c r="W4996" s="8">
        <v>0.26000000000000023</v>
      </c>
      <c r="X4996" s="8">
        <v>1.63</v>
      </c>
      <c r="Y4996" s="8">
        <v>-2.0000000000000018E-2</v>
      </c>
      <c r="Z4996" s="8">
        <v>-4.0000000000000036E-2</v>
      </c>
      <c r="AA4996">
        <v>-7.9999999999999627E-2</v>
      </c>
      <c r="AF4996" t="s">
        <v>4804</v>
      </c>
      <c r="AG4996" t="s">
        <v>87</v>
      </c>
      <c r="AH4996" t="s">
        <v>88</v>
      </c>
      <c r="AI4996" t="s">
        <v>97</v>
      </c>
      <c r="AJ4996" s="7">
        <v>44196</v>
      </c>
      <c r="AK4996" t="s">
        <v>5560</v>
      </c>
      <c r="AL4996" t="s">
        <v>91</v>
      </c>
      <c r="AM4996" t="s">
        <v>4805</v>
      </c>
      <c r="AN4996" t="s">
        <v>5562</v>
      </c>
      <c r="AO4996" t="str">
        <f>TEXT(A4996,"yyyy-mm-dd")</f>
        <v>2019-08-31</v>
      </c>
    </row>
    <row r="4997" spans="1:41">
      <c r="A4997" s="6" t="s">
        <v>5559</v>
      </c>
      <c r="B4997">
        <v>2019</v>
      </c>
      <c r="C4997">
        <v>8</v>
      </c>
      <c r="E4997" t="s">
        <v>392</v>
      </c>
      <c r="F4997" t="s">
        <v>82</v>
      </c>
      <c r="G4997" t="s">
        <v>83</v>
      </c>
      <c r="H4997" t="s">
        <v>4803</v>
      </c>
      <c r="I4997">
        <v>2020</v>
      </c>
      <c r="K4997" s="6">
        <v>44196</v>
      </c>
      <c r="L4997">
        <v>16</v>
      </c>
      <c r="N4997" t="s">
        <v>222</v>
      </c>
      <c r="O4997" s="8">
        <v>3.44</v>
      </c>
      <c r="P4997" s="8">
        <v>3.4</v>
      </c>
      <c r="Q4997" s="8">
        <v>3.37</v>
      </c>
      <c r="R4997" s="8">
        <v>3.57</v>
      </c>
      <c r="S4997" s="8">
        <v>2.98</v>
      </c>
      <c r="T4997" s="8">
        <v>3.92</v>
      </c>
      <c r="U4997" s="8">
        <v>0.21</v>
      </c>
      <c r="V4997" s="9">
        <v>31</v>
      </c>
      <c r="W4997" s="8">
        <v>0.19999999999999973</v>
      </c>
      <c r="X4997" s="8">
        <v>0.94</v>
      </c>
      <c r="Y4997" s="8">
        <v>4.0000000000000036E-2</v>
      </c>
      <c r="Z4997" s="8">
        <v>0</v>
      </c>
      <c r="AA4997">
        <v>-0.10000000000000053</v>
      </c>
      <c r="AF4997" t="s">
        <v>4804</v>
      </c>
      <c r="AG4997" t="s">
        <v>87</v>
      </c>
      <c r="AH4997" t="s">
        <v>88</v>
      </c>
      <c r="AI4997" t="s">
        <v>97</v>
      </c>
      <c r="AJ4997" s="7">
        <v>44196</v>
      </c>
      <c r="AK4997" t="s">
        <v>5560</v>
      </c>
      <c r="AL4997" t="s">
        <v>393</v>
      </c>
      <c r="AM4997" t="s">
        <v>4805</v>
      </c>
      <c r="AN4997" t="s">
        <v>5565</v>
      </c>
      <c r="AO4997" t="str">
        <f>TEXT(A4997,"yyyy-mm-dd")</f>
        <v>2019-08-31</v>
      </c>
    </row>
    <row r="4998" spans="1:41">
      <c r="A4998" s="6" t="s">
        <v>5559</v>
      </c>
      <c r="B4998">
        <v>2019</v>
      </c>
      <c r="C4998">
        <v>8</v>
      </c>
      <c r="E4998" t="s">
        <v>81</v>
      </c>
      <c r="F4998" t="s">
        <v>82</v>
      </c>
      <c r="G4998" t="s">
        <v>83</v>
      </c>
      <c r="H4998" t="s">
        <v>4360</v>
      </c>
      <c r="I4998">
        <v>2019</v>
      </c>
      <c r="K4998" s="6">
        <v>43830</v>
      </c>
      <c r="L4998">
        <v>4</v>
      </c>
      <c r="N4998" t="s">
        <v>219</v>
      </c>
      <c r="O4998" s="8">
        <v>3.31</v>
      </c>
      <c r="P4998" s="8">
        <v>3.36</v>
      </c>
      <c r="Q4998" s="8">
        <v>3.19</v>
      </c>
      <c r="R4998" s="8">
        <v>3.47</v>
      </c>
      <c r="S4998" s="8">
        <v>2.8</v>
      </c>
      <c r="T4998" s="8">
        <v>3.8</v>
      </c>
      <c r="U4998" s="8">
        <v>0.23</v>
      </c>
      <c r="V4998" s="9">
        <v>38</v>
      </c>
      <c r="W4998" s="8">
        <v>0.28000000000000025</v>
      </c>
      <c r="X4998" s="8">
        <v>1</v>
      </c>
      <c r="Y4998" s="8">
        <v>-4.9999999999999822E-2</v>
      </c>
      <c r="Z4998" s="8">
        <v>-0.30000000000000027</v>
      </c>
      <c r="AA4998">
        <v>-3.9999999999999591E-2</v>
      </c>
      <c r="AF4998" t="s">
        <v>4361</v>
      </c>
      <c r="AG4998" t="s">
        <v>87</v>
      </c>
      <c r="AH4998" t="s">
        <v>88</v>
      </c>
      <c r="AI4998" t="s">
        <v>89</v>
      </c>
      <c r="AJ4998" s="7">
        <v>43830</v>
      </c>
      <c r="AK4998" t="s">
        <v>5560</v>
      </c>
      <c r="AL4998" t="s">
        <v>91</v>
      </c>
      <c r="AM4998" t="s">
        <v>4362</v>
      </c>
      <c r="AN4998" t="s">
        <v>5561</v>
      </c>
      <c r="AO4998" t="str">
        <f>TEXT(A4998,"yyyy-mm-dd")</f>
        <v>2019-08-31</v>
      </c>
    </row>
    <row r="4999" spans="1:41">
      <c r="A4999" s="6" t="s">
        <v>5559</v>
      </c>
      <c r="B4999">
        <v>2019</v>
      </c>
      <c r="C4999">
        <v>8</v>
      </c>
      <c r="E4999" t="s">
        <v>392</v>
      </c>
      <c r="F4999" t="s">
        <v>82</v>
      </c>
      <c r="G4999" t="s">
        <v>83</v>
      </c>
      <c r="H4999" t="s">
        <v>4360</v>
      </c>
      <c r="I4999">
        <v>2019</v>
      </c>
      <c r="K4999" s="6">
        <v>43830</v>
      </c>
      <c r="L4999">
        <v>4</v>
      </c>
      <c r="N4999" t="s">
        <v>219</v>
      </c>
      <c r="O4999" s="8">
        <v>3.62</v>
      </c>
      <c r="P4999" s="8">
        <v>3.67</v>
      </c>
      <c r="Q4999" s="8">
        <v>3.55</v>
      </c>
      <c r="R4999" s="8">
        <v>3.7</v>
      </c>
      <c r="S4999" s="8">
        <v>2.9</v>
      </c>
      <c r="T4999" s="8">
        <v>3.89</v>
      </c>
      <c r="U4999" s="8">
        <v>0.18</v>
      </c>
      <c r="V4999" s="9">
        <v>32</v>
      </c>
      <c r="W4999" s="8">
        <v>0.15000000000000036</v>
      </c>
      <c r="X4999" s="8">
        <v>0.99000000000000021</v>
      </c>
      <c r="Y4999" s="8">
        <v>-4.9999999999999822E-2</v>
      </c>
      <c r="Z4999" s="8">
        <v>9.9999999999997868E-3</v>
      </c>
      <c r="AA4999">
        <v>-2.0000000000000018E-2</v>
      </c>
      <c r="AF4999" t="s">
        <v>4361</v>
      </c>
      <c r="AG4999" t="s">
        <v>87</v>
      </c>
      <c r="AH4999" t="s">
        <v>88</v>
      </c>
      <c r="AI4999" t="s">
        <v>89</v>
      </c>
      <c r="AJ4999" s="7">
        <v>43830</v>
      </c>
      <c r="AK4999" t="s">
        <v>5560</v>
      </c>
      <c r="AL4999" t="s">
        <v>393</v>
      </c>
      <c r="AM4999" t="s">
        <v>4362</v>
      </c>
      <c r="AN4999" t="s">
        <v>5564</v>
      </c>
      <c r="AO4999" t="str">
        <f>TEXT(A4999,"yyyy-mm-dd")</f>
        <v>2019-08-31</v>
      </c>
    </row>
    <row r="5000" spans="1:41">
      <c r="A5000" s="6" t="s">
        <v>5559</v>
      </c>
      <c r="B5000">
        <v>2019</v>
      </c>
      <c r="C5000">
        <v>8</v>
      </c>
      <c r="E5000" t="s">
        <v>81</v>
      </c>
      <c r="F5000" t="s">
        <v>82</v>
      </c>
      <c r="G5000" t="s">
        <v>774</v>
      </c>
      <c r="H5000" t="s">
        <v>775</v>
      </c>
      <c r="K5000" s="6"/>
      <c r="O5000" s="8">
        <v>3.55</v>
      </c>
      <c r="P5000" s="8">
        <v>3.5</v>
      </c>
      <c r="Q5000" s="8">
        <v>3.41</v>
      </c>
      <c r="R5000" s="8">
        <v>3.68</v>
      </c>
      <c r="S5000" s="8">
        <v>3</v>
      </c>
      <c r="T5000" s="8">
        <v>4.3</v>
      </c>
      <c r="U5000" s="8">
        <v>0.3</v>
      </c>
      <c r="V5000" s="9">
        <v>35</v>
      </c>
      <c r="W5000" s="8">
        <v>0.27</v>
      </c>
      <c r="X5000" s="8">
        <v>1.2999999999999998</v>
      </c>
      <c r="Y5000" s="8">
        <v>4.9999999999999822E-2</v>
      </c>
      <c r="Z5000" s="8">
        <v>0</v>
      </c>
      <c r="AA5000">
        <v>6.999999999999984E-2</v>
      </c>
      <c r="AF5000" t="s">
        <v>776</v>
      </c>
      <c r="AG5000" t="s">
        <v>777</v>
      </c>
      <c r="AH5000" t="s">
        <v>778</v>
      </c>
      <c r="AI5000" t="s">
        <v>779</v>
      </c>
      <c r="AJ5000" s="7"/>
      <c r="AK5000" t="s">
        <v>5560</v>
      </c>
      <c r="AL5000" t="s">
        <v>91</v>
      </c>
      <c r="AM5000" t="s">
        <v>775</v>
      </c>
      <c r="AN5000" t="s">
        <v>5582</v>
      </c>
      <c r="AO5000" t="str">
        <f>TEXT(A5000,"yyyy-mm-dd")</f>
        <v>2019-08-31</v>
      </c>
    </row>
    <row r="5001" spans="1:41">
      <c r="A5001" s="6" t="s">
        <v>5559</v>
      </c>
      <c r="B5001">
        <v>2019</v>
      </c>
      <c r="C5001">
        <v>8</v>
      </c>
      <c r="E5001" t="s">
        <v>81</v>
      </c>
      <c r="F5001" t="s">
        <v>82</v>
      </c>
      <c r="G5001" t="s">
        <v>774</v>
      </c>
      <c r="H5001" t="s">
        <v>1536</v>
      </c>
      <c r="K5001" s="6"/>
      <c r="O5001" s="8">
        <v>3.98</v>
      </c>
      <c r="P5001" s="8">
        <v>3.5</v>
      </c>
      <c r="Q5001" s="8">
        <v>3.33</v>
      </c>
      <c r="R5001" s="8">
        <v>3.57</v>
      </c>
      <c r="S5001" s="8">
        <v>3</v>
      </c>
      <c r="T5001" s="8">
        <v>20.2</v>
      </c>
      <c r="U5001" s="8">
        <v>2.88</v>
      </c>
      <c r="V5001" s="9">
        <v>34</v>
      </c>
      <c r="W5001" s="8">
        <v>0.23999999999999977</v>
      </c>
      <c r="X5001" s="8">
        <v>17.2</v>
      </c>
      <c r="Y5001" s="8">
        <v>0.48</v>
      </c>
      <c r="Z5001" s="8">
        <v>0</v>
      </c>
      <c r="AA5001">
        <v>9.9999999999997868E-3</v>
      </c>
      <c r="AF5001" t="s">
        <v>1537</v>
      </c>
      <c r="AG5001" t="s">
        <v>777</v>
      </c>
      <c r="AH5001" t="s">
        <v>778</v>
      </c>
      <c r="AI5001" t="s">
        <v>1538</v>
      </c>
      <c r="AJ5001" s="7"/>
      <c r="AK5001" t="s">
        <v>5560</v>
      </c>
      <c r="AL5001" t="s">
        <v>91</v>
      </c>
      <c r="AM5001" t="s">
        <v>1536</v>
      </c>
      <c r="AN5001" t="s">
        <v>5583</v>
      </c>
      <c r="AO5001" t="str">
        <f>TEXT(A5001,"yyyy-mm-dd")</f>
        <v>2019-08-31</v>
      </c>
    </row>
    <row r="5002" spans="1:41">
      <c r="A5002" s="6" t="s">
        <v>5559</v>
      </c>
      <c r="B5002">
        <v>2019</v>
      </c>
      <c r="C5002">
        <v>8</v>
      </c>
      <c r="E5002" t="s">
        <v>392</v>
      </c>
      <c r="F5002" t="s">
        <v>82</v>
      </c>
      <c r="G5002" t="s">
        <v>774</v>
      </c>
      <c r="H5002" t="s">
        <v>775</v>
      </c>
      <c r="K5002" s="6"/>
      <c r="O5002" s="8">
        <v>3.45</v>
      </c>
      <c r="P5002" s="8">
        <v>3.49</v>
      </c>
      <c r="Q5002" s="8">
        <v>3.35</v>
      </c>
      <c r="R5002" s="8">
        <v>3.5</v>
      </c>
      <c r="S5002" s="8">
        <v>3</v>
      </c>
      <c r="T5002" s="8">
        <v>4</v>
      </c>
      <c r="U5002" s="8">
        <v>0.21</v>
      </c>
      <c r="V5002" s="9">
        <v>29</v>
      </c>
      <c r="W5002" s="8">
        <v>0.14999999999999991</v>
      </c>
      <c r="X5002" s="8">
        <v>1</v>
      </c>
      <c r="Y5002" s="8">
        <v>-4.0000000000000036E-2</v>
      </c>
      <c r="Z5002" s="8">
        <v>8.0000000000000071E-2</v>
      </c>
      <c r="AA5002">
        <v>-9.0000000000000302E-2</v>
      </c>
      <c r="AF5002" t="s">
        <v>776</v>
      </c>
      <c r="AG5002" t="s">
        <v>777</v>
      </c>
      <c r="AH5002" t="s">
        <v>778</v>
      </c>
      <c r="AI5002" t="s">
        <v>779</v>
      </c>
      <c r="AJ5002" s="7"/>
      <c r="AK5002" t="s">
        <v>5560</v>
      </c>
      <c r="AL5002" t="s">
        <v>393</v>
      </c>
      <c r="AM5002" t="s">
        <v>775</v>
      </c>
      <c r="AN5002" t="s">
        <v>5584</v>
      </c>
      <c r="AO5002" t="str">
        <f>TEXT(A5002,"yyyy-mm-dd")</f>
        <v>2019-08-31</v>
      </c>
    </row>
    <row r="5003" spans="1:41">
      <c r="A5003" s="6" t="s">
        <v>5559</v>
      </c>
      <c r="B5003">
        <v>2019</v>
      </c>
      <c r="C5003">
        <v>8</v>
      </c>
      <c r="E5003" t="s">
        <v>392</v>
      </c>
      <c r="F5003" t="s">
        <v>82</v>
      </c>
      <c r="G5003" t="s">
        <v>774</v>
      </c>
      <c r="H5003" t="s">
        <v>1536</v>
      </c>
      <c r="K5003" s="6"/>
      <c r="O5003" s="8">
        <v>3.41</v>
      </c>
      <c r="P5003" s="8">
        <v>3.4</v>
      </c>
      <c r="Q5003" s="8">
        <v>3.3</v>
      </c>
      <c r="R5003" s="8">
        <v>3.5</v>
      </c>
      <c r="S5003" s="8">
        <v>3</v>
      </c>
      <c r="T5003" s="8">
        <v>3.9</v>
      </c>
      <c r="U5003" s="8">
        <v>0.19</v>
      </c>
      <c r="V5003" s="9">
        <v>28</v>
      </c>
      <c r="W5003" s="8">
        <v>0.20000000000000018</v>
      </c>
      <c r="X5003" s="8">
        <v>0.89999999999999991</v>
      </c>
      <c r="Y5003" s="8">
        <v>1.0000000000000231E-2</v>
      </c>
      <c r="Z5003" s="8">
        <v>0</v>
      </c>
      <c r="AA5003">
        <v>0</v>
      </c>
      <c r="AF5003" t="s">
        <v>1537</v>
      </c>
      <c r="AG5003" t="s">
        <v>777</v>
      </c>
      <c r="AH5003" t="s">
        <v>778</v>
      </c>
      <c r="AI5003" t="s">
        <v>1538</v>
      </c>
      <c r="AJ5003" s="7"/>
      <c r="AK5003" t="s">
        <v>5560</v>
      </c>
      <c r="AL5003" t="s">
        <v>393</v>
      </c>
      <c r="AM5003" t="s">
        <v>1536</v>
      </c>
      <c r="AN5003" t="s">
        <v>5585</v>
      </c>
      <c r="AO5003" t="str">
        <f>TEXT(A5003,"yyyy-mm-dd")</f>
        <v>2019-08-31</v>
      </c>
    </row>
    <row r="5004" spans="1:41">
      <c r="A5004" s="6" t="s">
        <v>5559</v>
      </c>
      <c r="B5004">
        <v>2019</v>
      </c>
      <c r="C5004">
        <v>8</v>
      </c>
      <c r="E5004" t="s">
        <v>112</v>
      </c>
      <c r="F5004" t="s">
        <v>113</v>
      </c>
      <c r="G5004" t="s">
        <v>83</v>
      </c>
      <c r="H5004" t="s">
        <v>5257</v>
      </c>
      <c r="I5004">
        <v>2021</v>
      </c>
      <c r="K5004" s="6">
        <v>44561</v>
      </c>
      <c r="L5004">
        <v>28</v>
      </c>
      <c r="N5004" t="s">
        <v>593</v>
      </c>
      <c r="O5004" s="8">
        <v>6.83</v>
      </c>
      <c r="P5004" s="8">
        <v>6.99</v>
      </c>
      <c r="Q5004" s="8">
        <v>6.5</v>
      </c>
      <c r="R5004" s="8">
        <v>7.02</v>
      </c>
      <c r="S5004" s="8">
        <v>5.47</v>
      </c>
      <c r="T5004" s="8">
        <v>7.75</v>
      </c>
      <c r="U5004" s="8">
        <v>0.52</v>
      </c>
      <c r="V5004" s="9">
        <v>24</v>
      </c>
      <c r="W5004" s="8">
        <v>0.51999999999999957</v>
      </c>
      <c r="X5004" s="8">
        <v>2.2800000000000002</v>
      </c>
      <c r="Y5004" s="8">
        <v>-0.16000000000000014</v>
      </c>
      <c r="Z5004" s="8">
        <v>-9.9999999999997868E-3</v>
      </c>
      <c r="AA5004">
        <v>-2.0000000000000462E-2</v>
      </c>
      <c r="AF5004" t="s">
        <v>5295</v>
      </c>
      <c r="AG5004" t="s">
        <v>115</v>
      </c>
      <c r="AH5004" t="s">
        <v>116</v>
      </c>
      <c r="AI5004" t="s">
        <v>359</v>
      </c>
      <c r="AJ5004" s="7">
        <v>44561</v>
      </c>
      <c r="AK5004" t="s">
        <v>5560</v>
      </c>
      <c r="AL5004" t="s">
        <v>118</v>
      </c>
      <c r="AM5004" t="s">
        <v>5259</v>
      </c>
      <c r="AN5004" t="s">
        <v>5589</v>
      </c>
      <c r="AO5004" t="str">
        <f>TEXT(A5004,"yyyy-mm-dd")</f>
        <v>2019-08-31</v>
      </c>
    </row>
    <row r="5005" spans="1:41">
      <c r="A5005" s="6" t="s">
        <v>5559</v>
      </c>
      <c r="B5005">
        <v>2019</v>
      </c>
      <c r="C5005">
        <v>8</v>
      </c>
      <c r="E5005" t="s">
        <v>2881</v>
      </c>
      <c r="F5005" t="s">
        <v>113</v>
      </c>
      <c r="G5005" t="s">
        <v>83</v>
      </c>
      <c r="H5005" t="s">
        <v>5257</v>
      </c>
      <c r="I5005">
        <v>2021</v>
      </c>
      <c r="K5005" s="6">
        <v>44561</v>
      </c>
      <c r="L5005">
        <v>28</v>
      </c>
      <c r="N5005" t="s">
        <v>593</v>
      </c>
      <c r="O5005" s="8">
        <v>7.11</v>
      </c>
      <c r="P5005" s="8">
        <v>7.13</v>
      </c>
      <c r="Q5005" s="8">
        <v>6.51</v>
      </c>
      <c r="R5005" s="8">
        <v>7.5</v>
      </c>
      <c r="S5005" s="8">
        <v>6</v>
      </c>
      <c r="T5005" s="8">
        <v>8.5</v>
      </c>
      <c r="U5005" s="8">
        <v>0.7</v>
      </c>
      <c r="V5005" s="9">
        <v>22</v>
      </c>
      <c r="W5005" s="8">
        <v>0.99000000000000021</v>
      </c>
      <c r="X5005" s="8">
        <v>2.5</v>
      </c>
      <c r="Y5005" s="8">
        <v>-1.9999999999999574E-2</v>
      </c>
      <c r="Z5005" s="8">
        <v>-0.37000000000000011</v>
      </c>
      <c r="AA5005">
        <v>0.32000000000000028</v>
      </c>
      <c r="AF5005" t="s">
        <v>5300</v>
      </c>
      <c r="AG5005" t="s">
        <v>2883</v>
      </c>
      <c r="AH5005" t="s">
        <v>2884</v>
      </c>
      <c r="AI5005" t="s">
        <v>359</v>
      </c>
      <c r="AJ5005" s="7">
        <v>44561</v>
      </c>
      <c r="AK5005" t="s">
        <v>5560</v>
      </c>
      <c r="AL5005" t="s">
        <v>2885</v>
      </c>
      <c r="AM5005" t="s">
        <v>5259</v>
      </c>
      <c r="AN5005" t="s">
        <v>5592</v>
      </c>
      <c r="AO5005" t="str">
        <f>TEXT(A5005,"yyyy-mm-dd")</f>
        <v>2019-08-31</v>
      </c>
    </row>
    <row r="5006" spans="1:41">
      <c r="A5006" s="6" t="s">
        <v>5559</v>
      </c>
      <c r="B5006">
        <v>2019</v>
      </c>
      <c r="C5006">
        <v>8</v>
      </c>
      <c r="E5006" t="s">
        <v>112</v>
      </c>
      <c r="F5006" t="s">
        <v>113</v>
      </c>
      <c r="G5006" t="s">
        <v>83</v>
      </c>
      <c r="H5006" t="s">
        <v>4803</v>
      </c>
      <c r="I5006">
        <v>2020</v>
      </c>
      <c r="K5006" s="6">
        <v>44196</v>
      </c>
      <c r="L5006">
        <v>16</v>
      </c>
      <c r="N5006" t="s">
        <v>222</v>
      </c>
      <c r="O5006" s="8">
        <v>7.12</v>
      </c>
      <c r="P5006" s="8">
        <v>7.25</v>
      </c>
      <c r="Q5006" s="8">
        <v>6.97</v>
      </c>
      <c r="R5006" s="8">
        <v>7.38</v>
      </c>
      <c r="S5006" s="8">
        <v>6.22</v>
      </c>
      <c r="T5006" s="8">
        <v>8</v>
      </c>
      <c r="U5006" s="8">
        <v>0.44</v>
      </c>
      <c r="V5006" s="9">
        <v>29</v>
      </c>
      <c r="W5006" s="8">
        <v>0.41000000000000014</v>
      </c>
      <c r="X5006" s="8">
        <v>1.7800000000000002</v>
      </c>
      <c r="Y5006" s="8">
        <v>-0.12999999999999989</v>
      </c>
      <c r="Z5006" s="8">
        <v>0</v>
      </c>
      <c r="AA5006">
        <v>-0.12999999999999989</v>
      </c>
      <c r="AF5006" t="s">
        <v>4844</v>
      </c>
      <c r="AG5006" t="s">
        <v>115</v>
      </c>
      <c r="AH5006" t="s">
        <v>116</v>
      </c>
      <c r="AI5006" t="s">
        <v>230</v>
      </c>
      <c r="AJ5006" s="7">
        <v>44196</v>
      </c>
      <c r="AK5006" t="s">
        <v>5560</v>
      </c>
      <c r="AL5006" t="s">
        <v>118</v>
      </c>
      <c r="AM5006" t="s">
        <v>4805</v>
      </c>
      <c r="AN5006" t="s">
        <v>5588</v>
      </c>
      <c r="AO5006" t="str">
        <f>TEXT(A5006,"yyyy-mm-dd")</f>
        <v>2019-08-31</v>
      </c>
    </row>
    <row r="5007" spans="1:41">
      <c r="A5007" s="6" t="s">
        <v>5559</v>
      </c>
      <c r="B5007">
        <v>2019</v>
      </c>
      <c r="C5007">
        <v>8</v>
      </c>
      <c r="E5007" t="s">
        <v>2881</v>
      </c>
      <c r="F5007" t="s">
        <v>113</v>
      </c>
      <c r="G5007" t="s">
        <v>83</v>
      </c>
      <c r="H5007" t="s">
        <v>4803</v>
      </c>
      <c r="I5007">
        <v>2020</v>
      </c>
      <c r="K5007" s="6">
        <v>44196</v>
      </c>
      <c r="L5007">
        <v>16</v>
      </c>
      <c r="N5007" t="s">
        <v>222</v>
      </c>
      <c r="O5007" s="8">
        <v>7.23</v>
      </c>
      <c r="P5007" s="8">
        <v>7.1</v>
      </c>
      <c r="Q5007" s="8">
        <v>6.75</v>
      </c>
      <c r="R5007" s="8">
        <v>7.5</v>
      </c>
      <c r="S5007" s="8">
        <v>6.3</v>
      </c>
      <c r="T5007" s="8">
        <v>8.5299999999999994</v>
      </c>
      <c r="U5007" s="8">
        <v>0.57999999999999996</v>
      </c>
      <c r="V5007" s="9">
        <v>25</v>
      </c>
      <c r="W5007" s="8">
        <v>0.75</v>
      </c>
      <c r="X5007" s="8">
        <v>2.2299999999999995</v>
      </c>
      <c r="Y5007" s="8">
        <v>0.13000000000000078</v>
      </c>
      <c r="Z5007" s="8">
        <v>-0.48000000000000043</v>
      </c>
      <c r="AA5007">
        <v>0.15000000000000036</v>
      </c>
      <c r="AF5007" t="s">
        <v>4849</v>
      </c>
      <c r="AG5007" t="s">
        <v>2883</v>
      </c>
      <c r="AH5007" t="s">
        <v>2884</v>
      </c>
      <c r="AI5007" t="s">
        <v>230</v>
      </c>
      <c r="AJ5007" s="7">
        <v>44196</v>
      </c>
      <c r="AK5007" t="s">
        <v>5560</v>
      </c>
      <c r="AL5007" t="s">
        <v>2885</v>
      </c>
      <c r="AM5007" t="s">
        <v>4805</v>
      </c>
      <c r="AN5007" t="s">
        <v>5591</v>
      </c>
      <c r="AO5007" t="str">
        <f>TEXT(A5007,"yyyy-mm-dd")</f>
        <v>2019-08-31</v>
      </c>
    </row>
    <row r="5008" spans="1:41">
      <c r="A5008" s="6" t="s">
        <v>5559</v>
      </c>
      <c r="B5008">
        <v>2019</v>
      </c>
      <c r="C5008">
        <v>8</v>
      </c>
      <c r="E5008" t="s">
        <v>112</v>
      </c>
      <c r="F5008" t="s">
        <v>113</v>
      </c>
      <c r="G5008" t="s">
        <v>83</v>
      </c>
      <c r="H5008" t="s">
        <v>4360</v>
      </c>
      <c r="I5008">
        <v>2019</v>
      </c>
      <c r="K5008" s="6">
        <v>43830</v>
      </c>
      <c r="L5008">
        <v>4</v>
      </c>
      <c r="N5008" t="s">
        <v>219</v>
      </c>
      <c r="O5008" s="8">
        <v>7.6</v>
      </c>
      <c r="P5008" s="8">
        <v>7.67</v>
      </c>
      <c r="Q5008" s="8">
        <v>7.5</v>
      </c>
      <c r="R5008" s="8">
        <v>7.75</v>
      </c>
      <c r="S5008" s="8">
        <v>7.1</v>
      </c>
      <c r="T5008" s="8">
        <v>7.95</v>
      </c>
      <c r="U5008" s="8">
        <v>0.22</v>
      </c>
      <c r="V5008" s="9">
        <v>29</v>
      </c>
      <c r="W5008" s="8">
        <v>0.25</v>
      </c>
      <c r="X5008" s="8">
        <v>0.85000000000000053</v>
      </c>
      <c r="Y5008" s="8">
        <v>-7.0000000000000284E-2</v>
      </c>
      <c r="Z5008" s="8">
        <v>-0.23000000000000043</v>
      </c>
      <c r="AA5008">
        <v>-1.9999999999999574E-2</v>
      </c>
      <c r="AF5008" t="s">
        <v>4401</v>
      </c>
      <c r="AG5008" t="s">
        <v>115</v>
      </c>
      <c r="AH5008" t="s">
        <v>116</v>
      </c>
      <c r="AI5008" t="s">
        <v>117</v>
      </c>
      <c r="AJ5008" s="7">
        <v>43830</v>
      </c>
      <c r="AK5008" t="s">
        <v>5560</v>
      </c>
      <c r="AL5008" t="s">
        <v>118</v>
      </c>
      <c r="AM5008" t="s">
        <v>4362</v>
      </c>
      <c r="AN5008" t="s">
        <v>5587</v>
      </c>
      <c r="AO5008" t="str">
        <f>TEXT(A5008,"yyyy-mm-dd")</f>
        <v>2019-08-31</v>
      </c>
    </row>
    <row r="5009" spans="1:41">
      <c r="A5009" s="6" t="s">
        <v>5559</v>
      </c>
      <c r="B5009">
        <v>2019</v>
      </c>
      <c r="C5009">
        <v>8</v>
      </c>
      <c r="E5009" t="s">
        <v>2881</v>
      </c>
      <c r="F5009" t="s">
        <v>113</v>
      </c>
      <c r="G5009" t="s">
        <v>83</v>
      </c>
      <c r="H5009" t="s">
        <v>4360</v>
      </c>
      <c r="I5009">
        <v>2019</v>
      </c>
      <c r="K5009" s="6">
        <v>43830</v>
      </c>
      <c r="L5009">
        <v>4</v>
      </c>
      <c r="N5009" t="s">
        <v>219</v>
      </c>
      <c r="O5009" s="8">
        <v>7.37</v>
      </c>
      <c r="P5009" s="8">
        <v>7.3</v>
      </c>
      <c r="Q5009" s="8">
        <v>7.04</v>
      </c>
      <c r="R5009" s="8">
        <v>7.59</v>
      </c>
      <c r="S5009" s="8">
        <v>6.5</v>
      </c>
      <c r="T5009" s="8">
        <v>8.5299999999999994</v>
      </c>
      <c r="U5009" s="8">
        <v>0.44</v>
      </c>
      <c r="V5009" s="9">
        <v>25</v>
      </c>
      <c r="W5009" s="8">
        <v>0.54999999999999982</v>
      </c>
      <c r="X5009" s="8">
        <v>2.0299999999999994</v>
      </c>
      <c r="Y5009" s="8">
        <v>7.0000000000000284E-2</v>
      </c>
      <c r="Z5009" s="8">
        <v>-0.4300000000000006</v>
      </c>
      <c r="AA5009">
        <v>-7.0000000000000284E-2</v>
      </c>
      <c r="AF5009" t="s">
        <v>4406</v>
      </c>
      <c r="AG5009" t="s">
        <v>2883</v>
      </c>
      <c r="AH5009" t="s">
        <v>2884</v>
      </c>
      <c r="AI5009" t="s">
        <v>117</v>
      </c>
      <c r="AJ5009" s="7">
        <v>43830</v>
      </c>
      <c r="AK5009" t="s">
        <v>5560</v>
      </c>
      <c r="AL5009" t="s">
        <v>2885</v>
      </c>
      <c r="AM5009" t="s">
        <v>4362</v>
      </c>
      <c r="AN5009" t="s">
        <v>5590</v>
      </c>
      <c r="AO5009" t="str">
        <f>TEXT(A5009,"yyyy-mm-dd")</f>
        <v>2019-08-31</v>
      </c>
    </row>
    <row r="5010" spans="1:41">
      <c r="A5010" s="6" t="s">
        <v>5593</v>
      </c>
      <c r="B5010">
        <v>2019</v>
      </c>
      <c r="C5010">
        <v>9</v>
      </c>
      <c r="E5010" t="s">
        <v>1907</v>
      </c>
      <c r="F5010" t="s">
        <v>1908</v>
      </c>
      <c r="G5010" t="s">
        <v>102</v>
      </c>
      <c r="H5010" t="s">
        <v>5544</v>
      </c>
      <c r="I5010">
        <v>2021</v>
      </c>
      <c r="J5010">
        <v>3</v>
      </c>
      <c r="K5010" s="6">
        <v>44469</v>
      </c>
      <c r="L5010">
        <v>24</v>
      </c>
      <c r="M5010">
        <v>8</v>
      </c>
      <c r="N5010" t="s">
        <v>368</v>
      </c>
      <c r="O5010" s="8">
        <v>6.62</v>
      </c>
      <c r="P5010" s="8">
        <v>6.75</v>
      </c>
      <c r="Q5010" s="8">
        <v>6.25</v>
      </c>
      <c r="R5010" s="8">
        <v>7</v>
      </c>
      <c r="S5010" s="8">
        <v>5.5</v>
      </c>
      <c r="T5010" s="8">
        <v>7.5</v>
      </c>
      <c r="U5010" s="8">
        <v>0.53</v>
      </c>
      <c r="V5010" s="9">
        <v>26</v>
      </c>
      <c r="W5010" s="8">
        <v>0.75</v>
      </c>
      <c r="X5010" s="8">
        <v>2</v>
      </c>
      <c r="Y5010" s="8">
        <v>-0.12999999999999989</v>
      </c>
      <c r="Z5010" s="8">
        <v>0</v>
      </c>
      <c r="AA5010">
        <v>0.25</v>
      </c>
      <c r="AF5010" t="s">
        <v>5545</v>
      </c>
      <c r="AG5010" t="s">
        <v>1910</v>
      </c>
      <c r="AH5010" t="s">
        <v>1911</v>
      </c>
      <c r="AI5010" t="s">
        <v>1971</v>
      </c>
      <c r="AJ5010" s="7">
        <v>44469</v>
      </c>
      <c r="AK5010" t="s">
        <v>5594</v>
      </c>
      <c r="AL5010" t="s">
        <v>1908</v>
      </c>
      <c r="AM5010" t="s">
        <v>5546</v>
      </c>
      <c r="AN5010" t="s">
        <v>5615</v>
      </c>
      <c r="AO5010" t="str">
        <f>TEXT(A5010,"yyyy-mm-dd")</f>
        <v>2019-09-30</v>
      </c>
    </row>
    <row r="5011" spans="1:41">
      <c r="A5011" s="6" t="s">
        <v>5593</v>
      </c>
      <c r="B5011">
        <v>2019</v>
      </c>
      <c r="C5011">
        <v>9</v>
      </c>
      <c r="E5011" t="s">
        <v>1907</v>
      </c>
      <c r="F5011" t="s">
        <v>1908</v>
      </c>
      <c r="G5011" t="s">
        <v>102</v>
      </c>
      <c r="H5011" t="s">
        <v>5436</v>
      </c>
      <c r="I5011">
        <v>2021</v>
      </c>
      <c r="J5011">
        <v>2</v>
      </c>
      <c r="K5011" s="6">
        <v>44377</v>
      </c>
      <c r="L5011">
        <v>21</v>
      </c>
      <c r="M5011">
        <v>7</v>
      </c>
      <c r="N5011" t="s">
        <v>176</v>
      </c>
      <c r="O5011" s="8">
        <v>6.66</v>
      </c>
      <c r="P5011" s="8">
        <v>6.75</v>
      </c>
      <c r="Q5011" s="8">
        <v>6.31</v>
      </c>
      <c r="R5011" s="8">
        <v>7</v>
      </c>
      <c r="S5011" s="8">
        <v>5.75</v>
      </c>
      <c r="T5011" s="8">
        <v>7.5</v>
      </c>
      <c r="U5011" s="8">
        <v>0.52</v>
      </c>
      <c r="V5011" s="9">
        <v>26</v>
      </c>
      <c r="W5011" s="8">
        <v>0.69000000000000039</v>
      </c>
      <c r="X5011" s="8">
        <v>1.75</v>
      </c>
      <c r="Y5011" s="8">
        <v>-8.9999999999999858E-2</v>
      </c>
      <c r="Z5011" s="8">
        <v>0</v>
      </c>
      <c r="AA5011">
        <v>0.19000000000000039</v>
      </c>
      <c r="AF5011" t="s">
        <v>5437</v>
      </c>
      <c r="AG5011" t="s">
        <v>1910</v>
      </c>
      <c r="AH5011" t="s">
        <v>1911</v>
      </c>
      <c r="AI5011" t="s">
        <v>1944</v>
      </c>
      <c r="AJ5011" s="7">
        <v>44377</v>
      </c>
      <c r="AK5011" t="s">
        <v>5594</v>
      </c>
      <c r="AL5011" t="s">
        <v>1908</v>
      </c>
      <c r="AM5011" t="s">
        <v>5438</v>
      </c>
      <c r="AN5011" t="s">
        <v>5614</v>
      </c>
      <c r="AO5011" t="str">
        <f>TEXT(A5011,"yyyy-mm-dd")</f>
        <v>2019-09-30</v>
      </c>
    </row>
    <row r="5012" spans="1:41">
      <c r="A5012" s="6" t="s">
        <v>5593</v>
      </c>
      <c r="B5012">
        <v>2019</v>
      </c>
      <c r="C5012">
        <v>9</v>
      </c>
      <c r="E5012" t="s">
        <v>1907</v>
      </c>
      <c r="F5012" t="s">
        <v>1908</v>
      </c>
      <c r="G5012" t="s">
        <v>102</v>
      </c>
      <c r="H5012" t="s">
        <v>5397</v>
      </c>
      <c r="I5012">
        <v>2021</v>
      </c>
      <c r="J5012">
        <v>1</v>
      </c>
      <c r="K5012" s="6">
        <v>44286</v>
      </c>
      <c r="L5012">
        <v>18</v>
      </c>
      <c r="M5012">
        <v>6</v>
      </c>
      <c r="N5012" t="s">
        <v>206</v>
      </c>
      <c r="O5012" s="8">
        <v>6.73</v>
      </c>
      <c r="P5012" s="8">
        <v>6.75</v>
      </c>
      <c r="Q5012" s="8">
        <v>6.31</v>
      </c>
      <c r="R5012" s="8">
        <v>7</v>
      </c>
      <c r="S5012" s="8">
        <v>6</v>
      </c>
      <c r="T5012" s="8">
        <v>7.5</v>
      </c>
      <c r="U5012" s="8">
        <v>0.5</v>
      </c>
      <c r="V5012" s="9">
        <v>26</v>
      </c>
      <c r="W5012" s="8">
        <v>0.69000000000000039</v>
      </c>
      <c r="X5012" s="8">
        <v>1.5</v>
      </c>
      <c r="Y5012" s="8">
        <v>-1.9999999999999574E-2</v>
      </c>
      <c r="Z5012" s="8">
        <v>-0.12999999999999989</v>
      </c>
      <c r="AA5012">
        <v>0</v>
      </c>
      <c r="AF5012" t="s">
        <v>5398</v>
      </c>
      <c r="AG5012" t="s">
        <v>1910</v>
      </c>
      <c r="AH5012" t="s">
        <v>1911</v>
      </c>
      <c r="AI5012" t="s">
        <v>1939</v>
      </c>
      <c r="AJ5012" s="7">
        <v>44286</v>
      </c>
      <c r="AK5012" t="s">
        <v>5594</v>
      </c>
      <c r="AL5012" t="s">
        <v>1908</v>
      </c>
      <c r="AM5012" t="s">
        <v>5399</v>
      </c>
      <c r="AN5012" t="s">
        <v>5613</v>
      </c>
      <c r="AO5012" t="str">
        <f>TEXT(A5012,"yyyy-mm-dd")</f>
        <v>2019-09-30</v>
      </c>
    </row>
    <row r="5013" spans="1:41">
      <c r="A5013" s="6" t="s">
        <v>5593</v>
      </c>
      <c r="B5013">
        <v>2019</v>
      </c>
      <c r="C5013">
        <v>9</v>
      </c>
      <c r="E5013" t="s">
        <v>1907</v>
      </c>
      <c r="F5013" t="s">
        <v>1908</v>
      </c>
      <c r="G5013" t="s">
        <v>102</v>
      </c>
      <c r="H5013" t="s">
        <v>5204</v>
      </c>
      <c r="I5013">
        <v>2020</v>
      </c>
      <c r="J5013">
        <v>4</v>
      </c>
      <c r="K5013" s="6">
        <v>44196</v>
      </c>
      <c r="L5013">
        <v>15</v>
      </c>
      <c r="M5013">
        <v>5</v>
      </c>
      <c r="N5013" t="s">
        <v>236</v>
      </c>
      <c r="O5013" s="8">
        <v>6.83</v>
      </c>
      <c r="P5013" s="8">
        <v>7</v>
      </c>
      <c r="Q5013" s="8">
        <v>6.5</v>
      </c>
      <c r="R5013" s="8">
        <v>7.25</v>
      </c>
      <c r="S5013" s="8">
        <v>6</v>
      </c>
      <c r="T5013" s="8">
        <v>7.5</v>
      </c>
      <c r="U5013" s="8">
        <v>0.46</v>
      </c>
      <c r="V5013" s="9">
        <v>33</v>
      </c>
      <c r="W5013" s="8">
        <v>0.75</v>
      </c>
      <c r="X5013" s="8">
        <v>1.5</v>
      </c>
      <c r="Y5013" s="8">
        <v>-0.16999999999999993</v>
      </c>
      <c r="Z5013" s="8">
        <v>0</v>
      </c>
      <c r="AA5013">
        <v>0</v>
      </c>
      <c r="AF5013" t="s">
        <v>5205</v>
      </c>
      <c r="AG5013" t="s">
        <v>1910</v>
      </c>
      <c r="AH5013" t="s">
        <v>1911</v>
      </c>
      <c r="AI5013" t="s">
        <v>1934</v>
      </c>
      <c r="AJ5013" s="7">
        <v>44196</v>
      </c>
      <c r="AK5013" t="s">
        <v>5594</v>
      </c>
      <c r="AL5013" t="s">
        <v>1908</v>
      </c>
      <c r="AM5013" t="s">
        <v>5206</v>
      </c>
      <c r="AN5013" t="s">
        <v>5612</v>
      </c>
      <c r="AO5013" t="str">
        <f>TEXT(A5013,"yyyy-mm-dd")</f>
        <v>2019-09-30</v>
      </c>
    </row>
    <row r="5014" spans="1:41">
      <c r="A5014" s="6" t="s">
        <v>5593</v>
      </c>
      <c r="B5014">
        <v>2019</v>
      </c>
      <c r="C5014">
        <v>9</v>
      </c>
      <c r="E5014" t="s">
        <v>1907</v>
      </c>
      <c r="F5014" t="s">
        <v>1908</v>
      </c>
      <c r="G5014" t="s">
        <v>102</v>
      </c>
      <c r="H5014" t="s">
        <v>5063</v>
      </c>
      <c r="I5014">
        <v>2020</v>
      </c>
      <c r="J5014">
        <v>3</v>
      </c>
      <c r="K5014" s="6">
        <v>44104</v>
      </c>
      <c r="L5014">
        <v>12</v>
      </c>
      <c r="M5014">
        <v>4</v>
      </c>
      <c r="N5014" t="s">
        <v>261</v>
      </c>
      <c r="O5014" s="8">
        <v>6.91</v>
      </c>
      <c r="P5014" s="8">
        <v>7</v>
      </c>
      <c r="Q5014" s="8">
        <v>6.75</v>
      </c>
      <c r="R5014" s="8">
        <v>7.25</v>
      </c>
      <c r="S5014" s="8">
        <v>6</v>
      </c>
      <c r="T5014" s="8">
        <v>7.5</v>
      </c>
      <c r="U5014" s="8">
        <v>0.44</v>
      </c>
      <c r="V5014" s="9">
        <v>33</v>
      </c>
      <c r="W5014" s="8">
        <v>0.5</v>
      </c>
      <c r="X5014" s="8">
        <v>1.5</v>
      </c>
      <c r="Y5014" s="8">
        <v>-8.9999999999999858E-2</v>
      </c>
      <c r="Z5014" s="8">
        <v>-0.12999999999999989</v>
      </c>
      <c r="AA5014">
        <v>0</v>
      </c>
      <c r="AF5014" t="s">
        <v>5064</v>
      </c>
      <c r="AG5014" t="s">
        <v>1910</v>
      </c>
      <c r="AH5014" t="s">
        <v>1911</v>
      </c>
      <c r="AI5014" t="s">
        <v>1929</v>
      </c>
      <c r="AJ5014" s="7">
        <v>44104</v>
      </c>
      <c r="AK5014" t="s">
        <v>5594</v>
      </c>
      <c r="AL5014" t="s">
        <v>1908</v>
      </c>
      <c r="AM5014" t="s">
        <v>5066</v>
      </c>
      <c r="AN5014" t="s">
        <v>5611</v>
      </c>
      <c r="AO5014" t="str">
        <f>TEXT(A5014,"yyyy-mm-dd")</f>
        <v>2019-09-30</v>
      </c>
    </row>
    <row r="5015" spans="1:41">
      <c r="A5015" s="6" t="s">
        <v>5593</v>
      </c>
      <c r="B5015">
        <v>2019</v>
      </c>
      <c r="C5015">
        <v>9</v>
      </c>
      <c r="E5015" t="s">
        <v>1907</v>
      </c>
      <c r="F5015" t="s">
        <v>1908</v>
      </c>
      <c r="G5015" t="s">
        <v>102</v>
      </c>
      <c r="H5015" t="s">
        <v>4988</v>
      </c>
      <c r="I5015">
        <v>2020</v>
      </c>
      <c r="J5015">
        <v>2</v>
      </c>
      <c r="K5015" s="6">
        <v>44012</v>
      </c>
      <c r="L5015">
        <v>9</v>
      </c>
      <c r="M5015">
        <v>3</v>
      </c>
      <c r="N5015" t="s">
        <v>173</v>
      </c>
      <c r="O5015" s="8">
        <v>7.02</v>
      </c>
      <c r="P5015" s="8">
        <v>7</v>
      </c>
      <c r="Q5015" s="8">
        <v>6.75</v>
      </c>
      <c r="R5015" s="8">
        <v>7.5</v>
      </c>
      <c r="S5015" s="8">
        <v>6</v>
      </c>
      <c r="T5015" s="8">
        <v>7.5</v>
      </c>
      <c r="U5015" s="8">
        <v>0.41</v>
      </c>
      <c r="V5015" s="9">
        <v>33</v>
      </c>
      <c r="W5015" s="8">
        <v>0.75</v>
      </c>
      <c r="X5015" s="8">
        <v>1.5</v>
      </c>
      <c r="Y5015" s="8">
        <v>1.9999999999999574E-2</v>
      </c>
      <c r="Z5015" s="8">
        <v>-0.37999999999999989</v>
      </c>
      <c r="AA5015">
        <v>0.25</v>
      </c>
      <c r="AF5015" t="s">
        <v>4989</v>
      </c>
      <c r="AG5015" t="s">
        <v>1910</v>
      </c>
      <c r="AH5015" t="s">
        <v>1911</v>
      </c>
      <c r="AI5015" t="s">
        <v>1924</v>
      </c>
      <c r="AJ5015" s="7">
        <v>44012</v>
      </c>
      <c r="AK5015" t="s">
        <v>5594</v>
      </c>
      <c r="AL5015" t="s">
        <v>1908</v>
      </c>
      <c r="AM5015" t="s">
        <v>4990</v>
      </c>
      <c r="AN5015" t="s">
        <v>5610</v>
      </c>
      <c r="AO5015" t="str">
        <f>TEXT(A5015,"yyyy-mm-dd")</f>
        <v>2019-09-30</v>
      </c>
    </row>
    <row r="5016" spans="1:41">
      <c r="A5016" s="6" t="s">
        <v>5593</v>
      </c>
      <c r="B5016">
        <v>2019</v>
      </c>
      <c r="C5016">
        <v>9</v>
      </c>
      <c r="E5016" t="s">
        <v>1907</v>
      </c>
      <c r="F5016" t="s">
        <v>1908</v>
      </c>
      <c r="G5016" t="s">
        <v>102</v>
      </c>
      <c r="H5016" t="s">
        <v>4949</v>
      </c>
      <c r="I5016">
        <v>2020</v>
      </c>
      <c r="J5016">
        <v>1</v>
      </c>
      <c r="K5016" s="6">
        <v>43921</v>
      </c>
      <c r="L5016">
        <v>6</v>
      </c>
      <c r="M5016">
        <v>2</v>
      </c>
      <c r="N5016" t="s">
        <v>203</v>
      </c>
      <c r="O5016" s="8">
        <v>7.2</v>
      </c>
      <c r="P5016" s="8">
        <v>7.25</v>
      </c>
      <c r="Q5016" s="8">
        <v>7</v>
      </c>
      <c r="R5016" s="8">
        <v>7.5</v>
      </c>
      <c r="S5016" s="8">
        <v>6.5</v>
      </c>
      <c r="T5016" s="8">
        <v>7.75</v>
      </c>
      <c r="U5016" s="8">
        <v>0.31</v>
      </c>
      <c r="V5016" s="9">
        <v>33</v>
      </c>
      <c r="W5016" s="8">
        <v>0.5</v>
      </c>
      <c r="X5016" s="8">
        <v>1.25</v>
      </c>
      <c r="Y5016" s="8">
        <v>-4.9999999999999822E-2</v>
      </c>
      <c r="Z5016" s="8">
        <v>-0.25</v>
      </c>
      <c r="AA5016">
        <v>0.25</v>
      </c>
      <c r="AF5016" t="s">
        <v>4950</v>
      </c>
      <c r="AG5016" t="s">
        <v>1910</v>
      </c>
      <c r="AH5016" t="s">
        <v>1911</v>
      </c>
      <c r="AI5016" t="s">
        <v>1919</v>
      </c>
      <c r="AJ5016" s="7">
        <v>43921</v>
      </c>
      <c r="AK5016" t="s">
        <v>5594</v>
      </c>
      <c r="AL5016" t="s">
        <v>1908</v>
      </c>
      <c r="AM5016" t="s">
        <v>4951</v>
      </c>
      <c r="AN5016" t="s">
        <v>5609</v>
      </c>
      <c r="AO5016" t="str">
        <f>TEXT(A5016,"yyyy-mm-dd")</f>
        <v>2019-09-30</v>
      </c>
    </row>
    <row r="5017" spans="1:41">
      <c r="A5017" s="6" t="s">
        <v>5593</v>
      </c>
      <c r="B5017">
        <v>2019</v>
      </c>
      <c r="C5017">
        <v>9</v>
      </c>
      <c r="E5017" t="s">
        <v>1907</v>
      </c>
      <c r="F5017" t="s">
        <v>1908</v>
      </c>
      <c r="G5017" t="s">
        <v>102</v>
      </c>
      <c r="H5017" t="s">
        <v>4822</v>
      </c>
      <c r="I5017">
        <v>2019</v>
      </c>
      <c r="J5017">
        <v>4</v>
      </c>
      <c r="K5017" s="6">
        <v>43830</v>
      </c>
      <c r="L5017">
        <v>3</v>
      </c>
      <c r="M5017">
        <v>1</v>
      </c>
      <c r="N5017" t="s">
        <v>233</v>
      </c>
      <c r="O5017" s="8">
        <v>7.46</v>
      </c>
      <c r="P5017" s="8">
        <v>7.5</v>
      </c>
      <c r="Q5017" s="8">
        <v>7.25</v>
      </c>
      <c r="R5017" s="8">
        <v>7.5</v>
      </c>
      <c r="S5017" s="8">
        <v>7</v>
      </c>
      <c r="T5017" s="8">
        <v>7.75</v>
      </c>
      <c r="U5017" s="8">
        <v>0.19</v>
      </c>
      <c r="V5017" s="9">
        <v>34</v>
      </c>
      <c r="W5017" s="8">
        <v>0.25</v>
      </c>
      <c r="X5017" s="8">
        <v>0.75</v>
      </c>
      <c r="Y5017" s="8">
        <v>-4.0000000000000036E-2</v>
      </c>
      <c r="Z5017" s="8">
        <v>-0.25</v>
      </c>
      <c r="AA5017">
        <v>0</v>
      </c>
      <c r="AF5017" t="s">
        <v>4834</v>
      </c>
      <c r="AG5017" t="s">
        <v>1910</v>
      </c>
      <c r="AH5017" t="s">
        <v>1911</v>
      </c>
      <c r="AI5017" t="s">
        <v>1915</v>
      </c>
      <c r="AJ5017" s="7">
        <v>43830</v>
      </c>
      <c r="AK5017" t="s">
        <v>5594</v>
      </c>
      <c r="AL5017" t="s">
        <v>1908</v>
      </c>
      <c r="AM5017" t="s">
        <v>4824</v>
      </c>
      <c r="AN5017" t="s">
        <v>5608</v>
      </c>
      <c r="AO5017" t="str">
        <f>TEXT(A5017,"yyyy-mm-dd")</f>
        <v>2019-09-30</v>
      </c>
    </row>
    <row r="5018" spans="1:41">
      <c r="A5018" s="6" t="s">
        <v>5593</v>
      </c>
      <c r="B5018">
        <v>2019</v>
      </c>
      <c r="C5018">
        <v>9</v>
      </c>
      <c r="E5018" t="s">
        <v>1907</v>
      </c>
      <c r="F5018" t="s">
        <v>1908</v>
      </c>
      <c r="G5018" t="s">
        <v>102</v>
      </c>
      <c r="H5018" t="s">
        <v>4716</v>
      </c>
      <c r="I5018">
        <v>2019</v>
      </c>
      <c r="J5018">
        <v>3</v>
      </c>
      <c r="K5018" s="6">
        <v>43738</v>
      </c>
      <c r="L5018">
        <v>0</v>
      </c>
      <c r="M5018">
        <v>0</v>
      </c>
      <c r="N5018" t="s">
        <v>178</v>
      </c>
      <c r="O5018" s="8">
        <v>7.75</v>
      </c>
      <c r="P5018" s="8">
        <v>7.75</v>
      </c>
      <c r="Q5018" s="8">
        <v>7.75</v>
      </c>
      <c r="R5018" s="8">
        <v>7.75</v>
      </c>
      <c r="S5018" s="8">
        <v>7.5</v>
      </c>
      <c r="T5018" s="8">
        <v>8</v>
      </c>
      <c r="U5018" s="8">
        <v>0.09</v>
      </c>
      <c r="V5018" s="9">
        <v>34</v>
      </c>
      <c r="W5018" s="8">
        <v>0</v>
      </c>
      <c r="X5018" s="8">
        <v>0.5</v>
      </c>
      <c r="Y5018" s="8">
        <v>0</v>
      </c>
      <c r="Z5018" s="8">
        <v>0</v>
      </c>
      <c r="AA5018">
        <v>-0.25</v>
      </c>
      <c r="AF5018" t="s">
        <v>4717</v>
      </c>
      <c r="AG5018" t="s">
        <v>1910</v>
      </c>
      <c r="AH5018" t="s">
        <v>1911</v>
      </c>
      <c r="AI5018" t="s">
        <v>1912</v>
      </c>
      <c r="AJ5018" s="7">
        <v>43738</v>
      </c>
      <c r="AK5018" t="s">
        <v>5594</v>
      </c>
      <c r="AL5018" t="s">
        <v>1908</v>
      </c>
      <c r="AM5018" t="s">
        <v>4718</v>
      </c>
      <c r="AN5018" t="s">
        <v>5607</v>
      </c>
      <c r="AO5018" t="str">
        <f>TEXT(A5018,"yyyy-mm-dd")</f>
        <v>2019-09-30</v>
      </c>
    </row>
    <row r="5019" spans="1:41">
      <c r="A5019" s="6" t="s">
        <v>5593</v>
      </c>
      <c r="B5019">
        <v>2019</v>
      </c>
      <c r="C5019">
        <v>9</v>
      </c>
      <c r="E5019" t="s">
        <v>100</v>
      </c>
      <c r="F5019" t="s">
        <v>101</v>
      </c>
      <c r="G5019" t="s">
        <v>83</v>
      </c>
      <c r="H5019" t="s">
        <v>5257</v>
      </c>
      <c r="I5019">
        <v>2021</v>
      </c>
      <c r="K5019" s="6">
        <v>44561</v>
      </c>
      <c r="L5019">
        <v>27</v>
      </c>
      <c r="N5019" t="s">
        <v>604</v>
      </c>
      <c r="O5019" s="8">
        <v>1.79</v>
      </c>
      <c r="P5019" s="8">
        <v>1.8</v>
      </c>
      <c r="Q5019" s="8">
        <v>1.6</v>
      </c>
      <c r="R5019" s="8">
        <v>2.1</v>
      </c>
      <c r="S5019" s="8">
        <v>-1</v>
      </c>
      <c r="T5019" s="8">
        <v>3</v>
      </c>
      <c r="U5019" s="8">
        <v>0.74</v>
      </c>
      <c r="V5019" s="9">
        <v>25</v>
      </c>
      <c r="W5019" s="8">
        <v>0.5</v>
      </c>
      <c r="X5019" s="8">
        <v>4</v>
      </c>
      <c r="Y5019" s="8">
        <v>-1.0000000000000009E-2</v>
      </c>
      <c r="Z5019" s="8">
        <v>-0.18999999999999995</v>
      </c>
      <c r="AA5019">
        <v>8.9999999999999858E-2</v>
      </c>
      <c r="AF5019" t="s">
        <v>10294</v>
      </c>
      <c r="AG5019" t="s">
        <v>9655</v>
      </c>
      <c r="AH5019" t="s">
        <v>9656</v>
      </c>
      <c r="AI5019" t="s">
        <v>9708</v>
      </c>
      <c r="AJ5019" s="7">
        <v>44561</v>
      </c>
      <c r="AK5019" t="s">
        <v>5594</v>
      </c>
      <c r="AL5019" t="s">
        <v>109</v>
      </c>
      <c r="AM5019" t="s">
        <v>5259</v>
      </c>
      <c r="AN5019" t="s">
        <v>10304</v>
      </c>
    </row>
    <row r="5020" spans="1:41">
      <c r="A5020" s="6" t="s">
        <v>5593</v>
      </c>
      <c r="B5020">
        <v>2019</v>
      </c>
      <c r="C5020">
        <v>9</v>
      </c>
      <c r="E5020" t="s">
        <v>100</v>
      </c>
      <c r="F5020" t="s">
        <v>101</v>
      </c>
      <c r="G5020" t="s">
        <v>102</v>
      </c>
      <c r="H5020" t="s">
        <v>5204</v>
      </c>
      <c r="I5020">
        <v>2020</v>
      </c>
      <c r="J5020">
        <v>4</v>
      </c>
      <c r="K5020" s="6">
        <v>44196</v>
      </c>
      <c r="L5020">
        <v>15</v>
      </c>
      <c r="M5020">
        <v>5</v>
      </c>
      <c r="N5020" t="s">
        <v>236</v>
      </c>
      <c r="O5020" s="8">
        <v>1.27</v>
      </c>
      <c r="P5020" s="8">
        <v>1.35</v>
      </c>
      <c r="Q5020" s="8">
        <v>1</v>
      </c>
      <c r="R5020" s="8">
        <v>1.7</v>
      </c>
      <c r="S5020" s="8">
        <v>-0.9</v>
      </c>
      <c r="T5020" s="8">
        <v>2.6</v>
      </c>
      <c r="U5020" s="8">
        <v>0.75</v>
      </c>
      <c r="V5020" s="9">
        <v>34</v>
      </c>
      <c r="W5020" s="8">
        <v>0.7</v>
      </c>
      <c r="X5020" s="8">
        <v>3.5</v>
      </c>
      <c r="Y5020" s="8">
        <v>-8.0000000000000071E-2</v>
      </c>
      <c r="Z5020" s="8">
        <v>-4.9999999999999822E-2</v>
      </c>
      <c r="AA5020">
        <v>9.9999999999999867E-2</v>
      </c>
      <c r="AF5020" t="s">
        <v>5276</v>
      </c>
      <c r="AG5020" t="s">
        <v>106</v>
      </c>
      <c r="AH5020" t="s">
        <v>107</v>
      </c>
      <c r="AI5020" t="s">
        <v>2667</v>
      </c>
      <c r="AJ5020" s="7">
        <v>44196</v>
      </c>
      <c r="AK5020" t="s">
        <v>5594</v>
      </c>
      <c r="AL5020" t="s">
        <v>109</v>
      </c>
      <c r="AM5020" t="s">
        <v>5206</v>
      </c>
      <c r="AN5020" t="s">
        <v>5606</v>
      </c>
      <c r="AO5020" t="str">
        <f>TEXT(A5020,"yyyy-mm-dd")</f>
        <v>2019-09-30</v>
      </c>
    </row>
    <row r="5021" spans="1:41">
      <c r="A5021" s="6" t="s">
        <v>5593</v>
      </c>
      <c r="B5021">
        <v>2019</v>
      </c>
      <c r="C5021">
        <v>9</v>
      </c>
      <c r="E5021" t="s">
        <v>100</v>
      </c>
      <c r="F5021" t="s">
        <v>101</v>
      </c>
      <c r="G5021" t="s">
        <v>83</v>
      </c>
      <c r="H5021" t="s">
        <v>4803</v>
      </c>
      <c r="I5021">
        <v>2020</v>
      </c>
      <c r="K5021" s="6">
        <v>44196</v>
      </c>
      <c r="L5021">
        <v>15</v>
      </c>
      <c r="N5021" t="s">
        <v>236</v>
      </c>
      <c r="O5021" s="8">
        <v>1.35</v>
      </c>
      <c r="P5021" s="8">
        <v>1.38</v>
      </c>
      <c r="Q5021" s="8">
        <v>1.2</v>
      </c>
      <c r="R5021" s="8">
        <v>1.58</v>
      </c>
      <c r="S5021" s="8">
        <v>-0.4</v>
      </c>
      <c r="T5021" s="8">
        <v>2.2000000000000002</v>
      </c>
      <c r="U5021" s="8">
        <v>0.42</v>
      </c>
      <c r="V5021" s="9">
        <v>34</v>
      </c>
      <c r="W5021" s="8">
        <v>0.38000000000000012</v>
      </c>
      <c r="X5021" s="8">
        <v>2.6</v>
      </c>
      <c r="Y5021" s="8">
        <v>-2.9999999999999805E-2</v>
      </c>
      <c r="Z5021" s="8">
        <v>-2.0000000000000018E-2</v>
      </c>
      <c r="AA5021">
        <v>5.0000000000000044E-2</v>
      </c>
      <c r="AF5021" t="s">
        <v>10255</v>
      </c>
      <c r="AG5021" t="s">
        <v>9655</v>
      </c>
      <c r="AH5021" t="s">
        <v>9656</v>
      </c>
      <c r="AI5021" t="s">
        <v>9669</v>
      </c>
      <c r="AJ5021" s="7">
        <v>44196</v>
      </c>
      <c r="AK5021" t="s">
        <v>5594</v>
      </c>
      <c r="AL5021" t="s">
        <v>109</v>
      </c>
      <c r="AM5021" t="s">
        <v>4805</v>
      </c>
      <c r="AN5021" t="s">
        <v>10277</v>
      </c>
    </row>
    <row r="5022" spans="1:41">
      <c r="A5022" s="6" t="s">
        <v>5593</v>
      </c>
      <c r="B5022">
        <v>2019</v>
      </c>
      <c r="C5022">
        <v>9</v>
      </c>
      <c r="E5022" t="s">
        <v>100</v>
      </c>
      <c r="F5022" t="s">
        <v>101</v>
      </c>
      <c r="G5022" t="s">
        <v>102</v>
      </c>
      <c r="H5022" t="s">
        <v>5063</v>
      </c>
      <c r="I5022">
        <v>2020</v>
      </c>
      <c r="J5022">
        <v>3</v>
      </c>
      <c r="K5022" s="6">
        <v>44104</v>
      </c>
      <c r="L5022">
        <v>12</v>
      </c>
      <c r="M5022">
        <v>4</v>
      </c>
      <c r="N5022" t="s">
        <v>261</v>
      </c>
      <c r="O5022" s="8">
        <v>1.35</v>
      </c>
      <c r="P5022" s="8">
        <v>1.4</v>
      </c>
      <c r="Q5022" s="8">
        <v>1.0900000000000001</v>
      </c>
      <c r="R5022" s="8">
        <v>1.6</v>
      </c>
      <c r="S5022" s="8">
        <v>-0.3</v>
      </c>
      <c r="T5022" s="8">
        <v>2.7</v>
      </c>
      <c r="U5022" s="8">
        <v>0.49</v>
      </c>
      <c r="V5022" s="9">
        <v>34</v>
      </c>
      <c r="W5022" s="8">
        <v>0.51</v>
      </c>
      <c r="X5022" s="8">
        <v>3</v>
      </c>
      <c r="Y5022" s="8">
        <v>-4.9999999999999822E-2</v>
      </c>
      <c r="Z5022" s="8">
        <v>0</v>
      </c>
      <c r="AA5022">
        <v>0.10999999999999988</v>
      </c>
      <c r="AF5022" t="s">
        <v>5274</v>
      </c>
      <c r="AG5022" t="s">
        <v>106</v>
      </c>
      <c r="AH5022" t="s">
        <v>107</v>
      </c>
      <c r="AI5022" t="s">
        <v>502</v>
      </c>
      <c r="AJ5022" s="7">
        <v>44104</v>
      </c>
      <c r="AK5022" t="s">
        <v>5594</v>
      </c>
      <c r="AL5022" t="s">
        <v>109</v>
      </c>
      <c r="AM5022" t="s">
        <v>5066</v>
      </c>
      <c r="AN5022" t="s">
        <v>5605</v>
      </c>
      <c r="AO5022" t="str">
        <f>TEXT(A5022,"yyyy-mm-dd")</f>
        <v>2019-09-30</v>
      </c>
    </row>
    <row r="5023" spans="1:41">
      <c r="A5023" s="6" t="s">
        <v>5593</v>
      </c>
      <c r="B5023">
        <v>2019</v>
      </c>
      <c r="C5023">
        <v>9</v>
      </c>
      <c r="E5023" t="s">
        <v>100</v>
      </c>
      <c r="F5023" t="s">
        <v>101</v>
      </c>
      <c r="G5023" t="s">
        <v>102</v>
      </c>
      <c r="H5023" t="s">
        <v>4988</v>
      </c>
      <c r="I5023">
        <v>2020</v>
      </c>
      <c r="J5023">
        <v>2</v>
      </c>
      <c r="K5023" s="6">
        <v>44012</v>
      </c>
      <c r="L5023">
        <v>9</v>
      </c>
      <c r="M5023">
        <v>3</v>
      </c>
      <c r="N5023" t="s">
        <v>173</v>
      </c>
      <c r="O5023" s="8">
        <v>1.44</v>
      </c>
      <c r="P5023" s="8">
        <v>1.4</v>
      </c>
      <c r="Q5023" s="8">
        <v>1.1200000000000001</v>
      </c>
      <c r="R5023" s="8">
        <v>1.75</v>
      </c>
      <c r="S5023" s="8">
        <v>0.1</v>
      </c>
      <c r="T5023" s="8">
        <v>3.44</v>
      </c>
      <c r="U5023" s="8">
        <v>0.57999999999999996</v>
      </c>
      <c r="V5023" s="9">
        <v>34</v>
      </c>
      <c r="W5023" s="8">
        <v>0.62999999999999989</v>
      </c>
      <c r="X5023" s="8">
        <v>3.34</v>
      </c>
      <c r="Y5023" s="8">
        <v>4.0000000000000036E-2</v>
      </c>
      <c r="Z5023" s="8">
        <v>-0.10000000000000009</v>
      </c>
      <c r="AA5023">
        <v>-8.0000000000000071E-2</v>
      </c>
      <c r="AF5023" t="s">
        <v>5272</v>
      </c>
      <c r="AG5023" t="s">
        <v>106</v>
      </c>
      <c r="AH5023" t="s">
        <v>107</v>
      </c>
      <c r="AI5023" t="s">
        <v>497</v>
      </c>
      <c r="AJ5023" s="7">
        <v>44012</v>
      </c>
      <c r="AK5023" t="s">
        <v>5594</v>
      </c>
      <c r="AL5023" t="s">
        <v>109</v>
      </c>
      <c r="AM5023" t="s">
        <v>4990</v>
      </c>
      <c r="AN5023" t="s">
        <v>5604</v>
      </c>
      <c r="AO5023" t="str">
        <f>TEXT(A5023,"yyyy-mm-dd")</f>
        <v>2019-09-30</v>
      </c>
    </row>
    <row r="5024" spans="1:41">
      <c r="A5024" s="6" t="s">
        <v>5593</v>
      </c>
      <c r="B5024">
        <v>2019</v>
      </c>
      <c r="C5024">
        <v>9</v>
      </c>
      <c r="E5024" t="s">
        <v>100</v>
      </c>
      <c r="F5024" t="s">
        <v>101</v>
      </c>
      <c r="G5024" t="s">
        <v>102</v>
      </c>
      <c r="H5024" t="s">
        <v>4949</v>
      </c>
      <c r="I5024">
        <v>2020</v>
      </c>
      <c r="J5024">
        <v>1</v>
      </c>
      <c r="K5024" s="6">
        <v>43921</v>
      </c>
      <c r="L5024">
        <v>6</v>
      </c>
      <c r="M5024">
        <v>2</v>
      </c>
      <c r="N5024" t="s">
        <v>203</v>
      </c>
      <c r="O5024" s="8">
        <v>1.27</v>
      </c>
      <c r="P5024" s="8">
        <v>1.2</v>
      </c>
      <c r="Q5024" s="8">
        <v>1.03</v>
      </c>
      <c r="R5024" s="8">
        <v>1.48</v>
      </c>
      <c r="S5024" s="8">
        <v>-0.8</v>
      </c>
      <c r="T5024" s="8">
        <v>2.5</v>
      </c>
      <c r="U5024" s="8">
        <v>0.55000000000000004</v>
      </c>
      <c r="V5024" s="9">
        <v>34</v>
      </c>
      <c r="W5024" s="8">
        <v>0.44999999999999996</v>
      </c>
      <c r="X5024" s="8">
        <v>3.3</v>
      </c>
      <c r="Y5024" s="8">
        <v>7.0000000000000062E-2</v>
      </c>
      <c r="Z5024" s="8">
        <v>-0.12000000000000011</v>
      </c>
      <c r="AA5024">
        <v>-6.0000000000000053E-2</v>
      </c>
      <c r="AF5024" t="s">
        <v>5270</v>
      </c>
      <c r="AG5024" t="s">
        <v>106</v>
      </c>
      <c r="AH5024" t="s">
        <v>107</v>
      </c>
      <c r="AI5024" t="s">
        <v>427</v>
      </c>
      <c r="AJ5024" s="7">
        <v>43921</v>
      </c>
      <c r="AK5024" t="s">
        <v>5594</v>
      </c>
      <c r="AL5024" t="s">
        <v>109</v>
      </c>
      <c r="AM5024" t="s">
        <v>4951</v>
      </c>
      <c r="AN5024" t="s">
        <v>5603</v>
      </c>
      <c r="AO5024" t="str">
        <f>TEXT(A5024,"yyyy-mm-dd")</f>
        <v>2019-09-30</v>
      </c>
    </row>
    <row r="5025" spans="1:41">
      <c r="A5025" s="6" t="s">
        <v>5593</v>
      </c>
      <c r="B5025">
        <v>2019</v>
      </c>
      <c r="C5025">
        <v>9</v>
      </c>
      <c r="E5025" t="s">
        <v>100</v>
      </c>
      <c r="F5025" t="s">
        <v>101</v>
      </c>
      <c r="G5025" t="s">
        <v>102</v>
      </c>
      <c r="H5025" t="s">
        <v>4822</v>
      </c>
      <c r="I5025">
        <v>2019</v>
      </c>
      <c r="J5025">
        <v>4</v>
      </c>
      <c r="K5025" s="6">
        <v>43830</v>
      </c>
      <c r="L5025">
        <v>3</v>
      </c>
      <c r="M5025">
        <v>1</v>
      </c>
      <c r="N5025" t="s">
        <v>233</v>
      </c>
      <c r="O5025" s="8">
        <v>0.78</v>
      </c>
      <c r="P5025" s="8">
        <v>0.73</v>
      </c>
      <c r="Q5025" s="8">
        <v>0.49</v>
      </c>
      <c r="R5025" s="8">
        <v>1</v>
      </c>
      <c r="S5025" s="8">
        <v>0.1</v>
      </c>
      <c r="T5025" s="8">
        <v>1.8</v>
      </c>
      <c r="U5025" s="8">
        <v>0.4</v>
      </c>
      <c r="V5025" s="9">
        <v>34</v>
      </c>
      <c r="W5025" s="8">
        <v>0.51</v>
      </c>
      <c r="X5025" s="8">
        <v>1.7</v>
      </c>
      <c r="Y5025" s="8">
        <v>5.0000000000000044E-2</v>
      </c>
      <c r="Z5025" s="8">
        <v>-0.27</v>
      </c>
      <c r="AA5025">
        <v>-9.9999999999998979E-3</v>
      </c>
      <c r="AF5025" t="s">
        <v>4823</v>
      </c>
      <c r="AG5025" t="s">
        <v>106</v>
      </c>
      <c r="AH5025" t="s">
        <v>107</v>
      </c>
      <c r="AI5025" t="s">
        <v>340</v>
      </c>
      <c r="AJ5025" s="7">
        <v>43830</v>
      </c>
      <c r="AK5025" t="s">
        <v>5594</v>
      </c>
      <c r="AL5025" t="s">
        <v>109</v>
      </c>
      <c r="AM5025" t="s">
        <v>4824</v>
      </c>
      <c r="AN5025" t="s">
        <v>5602</v>
      </c>
      <c r="AO5025" t="str">
        <f>TEXT(A5025,"yyyy-mm-dd")</f>
        <v>2019-09-30</v>
      </c>
    </row>
    <row r="5026" spans="1:41">
      <c r="A5026" s="6" t="s">
        <v>5593</v>
      </c>
      <c r="B5026">
        <v>2019</v>
      </c>
      <c r="C5026">
        <v>9</v>
      </c>
      <c r="E5026" t="s">
        <v>100</v>
      </c>
      <c r="F5026" t="s">
        <v>101</v>
      </c>
      <c r="G5026" t="s">
        <v>83</v>
      </c>
      <c r="H5026" t="s">
        <v>4360</v>
      </c>
      <c r="I5026">
        <v>2019</v>
      </c>
      <c r="K5026" s="6">
        <v>43830</v>
      </c>
      <c r="L5026">
        <v>3</v>
      </c>
      <c r="N5026" t="s">
        <v>233</v>
      </c>
      <c r="O5026" s="8">
        <v>0.43</v>
      </c>
      <c r="P5026" s="8">
        <v>0.46</v>
      </c>
      <c r="Q5026" s="8">
        <v>0.3</v>
      </c>
      <c r="R5026" s="8">
        <v>0.5</v>
      </c>
      <c r="S5026" s="8">
        <v>0.1</v>
      </c>
      <c r="T5026" s="8">
        <v>0.8</v>
      </c>
      <c r="U5026" s="8">
        <v>0.18</v>
      </c>
      <c r="V5026" s="9">
        <v>34</v>
      </c>
      <c r="W5026" s="8">
        <v>0.2</v>
      </c>
      <c r="X5026" s="8">
        <v>0.70000000000000007</v>
      </c>
      <c r="Y5026" s="8">
        <v>-3.0000000000000027E-2</v>
      </c>
      <c r="Z5026" s="8">
        <v>-3.999999999999998E-2</v>
      </c>
      <c r="AA5026">
        <v>-3.999999999999998E-2</v>
      </c>
      <c r="AF5026" t="s">
        <v>10216</v>
      </c>
      <c r="AG5026" t="s">
        <v>9655</v>
      </c>
      <c r="AH5026" t="s">
        <v>9656</v>
      </c>
      <c r="AI5026" t="s">
        <v>9657</v>
      </c>
      <c r="AJ5026" s="7">
        <v>43830</v>
      </c>
      <c r="AK5026" t="s">
        <v>5594</v>
      </c>
      <c r="AL5026" t="s">
        <v>109</v>
      </c>
      <c r="AM5026" t="s">
        <v>4362</v>
      </c>
      <c r="AN5026" t="s">
        <v>10250</v>
      </c>
    </row>
    <row r="5027" spans="1:41">
      <c r="A5027" s="6" t="s">
        <v>5593</v>
      </c>
      <c r="B5027">
        <v>2019</v>
      </c>
      <c r="C5027">
        <v>9</v>
      </c>
      <c r="E5027" t="s">
        <v>100</v>
      </c>
      <c r="F5027" t="s">
        <v>101</v>
      </c>
      <c r="G5027" t="s">
        <v>102</v>
      </c>
      <c r="H5027" t="s">
        <v>4716</v>
      </c>
      <c r="I5027">
        <v>2019</v>
      </c>
      <c r="J5027">
        <v>3</v>
      </c>
      <c r="K5027" s="6">
        <v>43738</v>
      </c>
      <c r="L5027">
        <v>0</v>
      </c>
      <c r="M5027">
        <v>0</v>
      </c>
      <c r="N5027" t="s">
        <v>178</v>
      </c>
      <c r="O5027" s="8">
        <v>0.5</v>
      </c>
      <c r="P5027" s="8">
        <v>0.54</v>
      </c>
      <c r="Q5027" s="8">
        <v>0.24</v>
      </c>
      <c r="R5027" s="8">
        <v>0.75</v>
      </c>
      <c r="S5027" s="8">
        <v>-0.2</v>
      </c>
      <c r="T5027" s="8">
        <v>1.4</v>
      </c>
      <c r="U5027" s="8">
        <v>0.37</v>
      </c>
      <c r="V5027" s="9">
        <v>34</v>
      </c>
      <c r="W5027" s="8">
        <v>0.51</v>
      </c>
      <c r="X5027" s="8">
        <v>1.5999999999999999</v>
      </c>
      <c r="Y5027" s="8">
        <v>-4.0000000000000036E-2</v>
      </c>
      <c r="Z5027" s="8">
        <v>-5.9999999999999942E-2</v>
      </c>
      <c r="AA5027">
        <v>9.9999999999999978E-2</v>
      </c>
      <c r="AF5027" t="s">
        <v>4820</v>
      </c>
      <c r="AG5027" t="s">
        <v>106</v>
      </c>
      <c r="AH5027" t="s">
        <v>107</v>
      </c>
      <c r="AI5027" t="s">
        <v>108</v>
      </c>
      <c r="AJ5027" s="7">
        <v>43738</v>
      </c>
      <c r="AK5027" t="s">
        <v>5594</v>
      </c>
      <c r="AL5027" t="s">
        <v>109</v>
      </c>
      <c r="AM5027" t="s">
        <v>4718</v>
      </c>
      <c r="AN5027" t="s">
        <v>5601</v>
      </c>
      <c r="AO5027" t="str">
        <f>TEXT(A5027,"yyyy-mm-dd")</f>
        <v>2019-09-30</v>
      </c>
    </row>
    <row r="5028" spans="1:41">
      <c r="A5028" s="6" t="s">
        <v>5593</v>
      </c>
      <c r="B5028">
        <v>2019</v>
      </c>
      <c r="C5028">
        <v>9</v>
      </c>
      <c r="E5028" t="s">
        <v>2685</v>
      </c>
      <c r="F5028" t="s">
        <v>101</v>
      </c>
      <c r="G5028" t="s">
        <v>774</v>
      </c>
      <c r="H5028" t="s">
        <v>2686</v>
      </c>
      <c r="K5028" s="6"/>
      <c r="O5028" s="8">
        <v>2.02</v>
      </c>
      <c r="P5028" s="8">
        <v>2</v>
      </c>
      <c r="Q5028" s="8">
        <v>1.9</v>
      </c>
      <c r="R5028" s="8">
        <v>2.2000000000000002</v>
      </c>
      <c r="S5028" s="8">
        <v>1.1000000000000001</v>
      </c>
      <c r="T5028" s="8">
        <v>2.9</v>
      </c>
      <c r="U5028" s="8">
        <v>0.32</v>
      </c>
      <c r="V5028" s="9">
        <v>25</v>
      </c>
      <c r="W5028" s="8">
        <v>0.30000000000000027</v>
      </c>
      <c r="X5028" s="8">
        <v>1.7999999999999998</v>
      </c>
      <c r="Y5028" s="8">
        <v>2.0000000000000018E-2</v>
      </c>
      <c r="Z5028" s="8">
        <v>-4.9999999999999822E-2</v>
      </c>
      <c r="AA5028">
        <v>-1.9999999999999574E-2</v>
      </c>
      <c r="AF5028" t="s">
        <v>2687</v>
      </c>
      <c r="AG5028" t="s">
        <v>2688</v>
      </c>
      <c r="AH5028" t="s">
        <v>2689</v>
      </c>
      <c r="AI5028" t="s">
        <v>2690</v>
      </c>
      <c r="AJ5028" s="7"/>
      <c r="AK5028" t="s">
        <v>5594</v>
      </c>
      <c r="AL5028" t="s">
        <v>109</v>
      </c>
      <c r="AM5028" t="s">
        <v>2686</v>
      </c>
      <c r="AN5028" t="s">
        <v>5620</v>
      </c>
      <c r="AO5028" t="str">
        <f>TEXT(A5028,"yyyy-mm-dd")</f>
        <v>2019-09-30</v>
      </c>
    </row>
    <row r="5029" spans="1:41">
      <c r="A5029" s="6" t="s">
        <v>5593</v>
      </c>
      <c r="B5029">
        <v>2019</v>
      </c>
      <c r="C5029">
        <v>9</v>
      </c>
      <c r="E5029" t="s">
        <v>81</v>
      </c>
      <c r="F5029" t="s">
        <v>82</v>
      </c>
      <c r="G5029" t="s">
        <v>83</v>
      </c>
      <c r="H5029" t="s">
        <v>5257</v>
      </c>
      <c r="I5029">
        <v>2021</v>
      </c>
      <c r="K5029" s="6">
        <v>44561</v>
      </c>
      <c r="L5029">
        <v>27</v>
      </c>
      <c r="N5029" t="s">
        <v>604</v>
      </c>
      <c r="O5029" s="8">
        <v>3.55</v>
      </c>
      <c r="P5029" s="8">
        <v>3.5</v>
      </c>
      <c r="Q5029" s="8">
        <v>3.47</v>
      </c>
      <c r="R5029" s="8">
        <v>3.67</v>
      </c>
      <c r="S5029" s="8">
        <v>3</v>
      </c>
      <c r="T5029" s="8">
        <v>4.18</v>
      </c>
      <c r="U5029" s="8">
        <v>0.26</v>
      </c>
      <c r="V5029" s="9">
        <v>33</v>
      </c>
      <c r="W5029" s="8">
        <v>0.19999999999999973</v>
      </c>
      <c r="X5029" s="8">
        <v>1.1799999999999997</v>
      </c>
      <c r="Y5029" s="8">
        <v>4.9999999999999822E-2</v>
      </c>
      <c r="Z5029" s="8">
        <v>0</v>
      </c>
      <c r="AA5029">
        <v>8.9999999999999858E-2</v>
      </c>
      <c r="AF5029" t="s">
        <v>5258</v>
      </c>
      <c r="AG5029" t="s">
        <v>87</v>
      </c>
      <c r="AH5029" t="s">
        <v>88</v>
      </c>
      <c r="AI5029" t="s">
        <v>359</v>
      </c>
      <c r="AJ5029" s="7">
        <v>44561</v>
      </c>
      <c r="AK5029" t="s">
        <v>5594</v>
      </c>
      <c r="AL5029" t="s">
        <v>91</v>
      </c>
      <c r="AM5029" t="s">
        <v>5259</v>
      </c>
      <c r="AN5029" t="s">
        <v>5597</v>
      </c>
      <c r="AO5029" t="str">
        <f>TEXT(A5029,"yyyy-mm-dd")</f>
        <v>2019-09-30</v>
      </c>
    </row>
    <row r="5030" spans="1:41">
      <c r="A5030" s="6" t="s">
        <v>5593</v>
      </c>
      <c r="B5030">
        <v>2019</v>
      </c>
      <c r="C5030">
        <v>9</v>
      </c>
      <c r="E5030" t="s">
        <v>392</v>
      </c>
      <c r="F5030" t="s">
        <v>82</v>
      </c>
      <c r="G5030" t="s">
        <v>83</v>
      </c>
      <c r="H5030" t="s">
        <v>5257</v>
      </c>
      <c r="I5030">
        <v>2021</v>
      </c>
      <c r="K5030" s="6">
        <v>44561</v>
      </c>
      <c r="L5030">
        <v>27</v>
      </c>
      <c r="N5030" t="s">
        <v>604</v>
      </c>
      <c r="O5030" s="8">
        <v>3.42</v>
      </c>
      <c r="P5030" s="8">
        <v>3.4</v>
      </c>
      <c r="Q5030" s="8">
        <v>3.3</v>
      </c>
      <c r="R5030" s="8">
        <v>3.5</v>
      </c>
      <c r="S5030" s="8">
        <v>3</v>
      </c>
      <c r="T5030" s="8">
        <v>4.0999999999999996</v>
      </c>
      <c r="U5030" s="8">
        <v>0.21</v>
      </c>
      <c r="V5030" s="9">
        <v>31</v>
      </c>
      <c r="W5030" s="8">
        <v>0.20000000000000018</v>
      </c>
      <c r="X5030" s="8">
        <v>1.0999999999999996</v>
      </c>
      <c r="Y5030" s="8">
        <v>2.0000000000000018E-2</v>
      </c>
      <c r="Z5030" s="8">
        <v>0</v>
      </c>
      <c r="AA5030">
        <v>0</v>
      </c>
      <c r="AF5030" t="s">
        <v>5258</v>
      </c>
      <c r="AG5030" t="s">
        <v>87</v>
      </c>
      <c r="AH5030" t="s">
        <v>88</v>
      </c>
      <c r="AI5030" t="s">
        <v>359</v>
      </c>
      <c r="AJ5030" s="7">
        <v>44561</v>
      </c>
      <c r="AK5030" t="s">
        <v>5594</v>
      </c>
      <c r="AL5030" t="s">
        <v>393</v>
      </c>
      <c r="AM5030" t="s">
        <v>5259</v>
      </c>
      <c r="AN5030" t="s">
        <v>5600</v>
      </c>
      <c r="AO5030" t="str">
        <f>TEXT(A5030,"yyyy-mm-dd")</f>
        <v>2019-09-30</v>
      </c>
    </row>
    <row r="5031" spans="1:41">
      <c r="A5031" s="6" t="s">
        <v>5593</v>
      </c>
      <c r="B5031">
        <v>2019</v>
      </c>
      <c r="C5031">
        <v>9</v>
      </c>
      <c r="E5031" t="s">
        <v>81</v>
      </c>
      <c r="F5031" t="s">
        <v>82</v>
      </c>
      <c r="G5031" t="s">
        <v>83</v>
      </c>
      <c r="H5031" t="s">
        <v>4803</v>
      </c>
      <c r="I5031">
        <v>2020</v>
      </c>
      <c r="K5031" s="6">
        <v>44196</v>
      </c>
      <c r="L5031">
        <v>15</v>
      </c>
      <c r="N5031" t="s">
        <v>236</v>
      </c>
      <c r="O5031" s="8">
        <v>3.49</v>
      </c>
      <c r="P5031" s="8">
        <v>3.5</v>
      </c>
      <c r="Q5031" s="8">
        <v>3.4</v>
      </c>
      <c r="R5031" s="8">
        <v>3.58</v>
      </c>
      <c r="S5031" s="8">
        <v>3</v>
      </c>
      <c r="T5031" s="8">
        <v>4.03</v>
      </c>
      <c r="U5031" s="8">
        <v>0.21</v>
      </c>
      <c r="V5031" s="9">
        <v>36</v>
      </c>
      <c r="W5031" s="8">
        <v>0.18000000000000016</v>
      </c>
      <c r="X5031" s="8">
        <v>1.0300000000000002</v>
      </c>
      <c r="Y5031" s="8">
        <v>-9.9999999999997868E-3</v>
      </c>
      <c r="Z5031" s="8">
        <v>-6.0000000000000053E-2</v>
      </c>
      <c r="AA5031">
        <v>-8.0000000000000071E-2</v>
      </c>
      <c r="AF5031" t="s">
        <v>4804</v>
      </c>
      <c r="AG5031" t="s">
        <v>87</v>
      </c>
      <c r="AH5031" t="s">
        <v>88</v>
      </c>
      <c r="AI5031" t="s">
        <v>97</v>
      </c>
      <c r="AJ5031" s="7">
        <v>44196</v>
      </c>
      <c r="AK5031" t="s">
        <v>5594</v>
      </c>
      <c r="AL5031" t="s">
        <v>91</v>
      </c>
      <c r="AM5031" t="s">
        <v>4805</v>
      </c>
      <c r="AN5031" t="s">
        <v>5596</v>
      </c>
      <c r="AO5031" t="str">
        <f>TEXT(A5031,"yyyy-mm-dd")</f>
        <v>2019-09-30</v>
      </c>
    </row>
    <row r="5032" spans="1:41">
      <c r="A5032" s="6" t="s">
        <v>5593</v>
      </c>
      <c r="B5032">
        <v>2019</v>
      </c>
      <c r="C5032">
        <v>9</v>
      </c>
      <c r="E5032" t="s">
        <v>392</v>
      </c>
      <c r="F5032" t="s">
        <v>82</v>
      </c>
      <c r="G5032" t="s">
        <v>83</v>
      </c>
      <c r="H5032" t="s">
        <v>4803</v>
      </c>
      <c r="I5032">
        <v>2020</v>
      </c>
      <c r="K5032" s="6">
        <v>44196</v>
      </c>
      <c r="L5032">
        <v>15</v>
      </c>
      <c r="N5032" t="s">
        <v>236</v>
      </c>
      <c r="O5032" s="8">
        <v>3.4</v>
      </c>
      <c r="P5032" s="8">
        <v>3.4</v>
      </c>
      <c r="Q5032" s="8">
        <v>3.31</v>
      </c>
      <c r="R5032" s="8">
        <v>3.5</v>
      </c>
      <c r="S5032" s="8">
        <v>2.38</v>
      </c>
      <c r="T5032" s="8">
        <v>3.73</v>
      </c>
      <c r="U5032" s="8">
        <v>0.24</v>
      </c>
      <c r="V5032" s="9">
        <v>34</v>
      </c>
      <c r="W5032" s="8">
        <v>0.18999999999999995</v>
      </c>
      <c r="X5032" s="8">
        <v>1.35</v>
      </c>
      <c r="Y5032" s="8">
        <v>0</v>
      </c>
      <c r="Z5032" s="8">
        <v>0</v>
      </c>
      <c r="AA5032">
        <v>-9.9999999999997868E-3</v>
      </c>
      <c r="AF5032" t="s">
        <v>4804</v>
      </c>
      <c r="AG5032" t="s">
        <v>87</v>
      </c>
      <c r="AH5032" t="s">
        <v>88</v>
      </c>
      <c r="AI5032" t="s">
        <v>97</v>
      </c>
      <c r="AJ5032" s="7">
        <v>44196</v>
      </c>
      <c r="AK5032" t="s">
        <v>5594</v>
      </c>
      <c r="AL5032" t="s">
        <v>393</v>
      </c>
      <c r="AM5032" t="s">
        <v>4805</v>
      </c>
      <c r="AN5032" t="s">
        <v>5599</v>
      </c>
      <c r="AO5032" t="str">
        <f>TEXT(A5032,"yyyy-mm-dd")</f>
        <v>2019-09-30</v>
      </c>
    </row>
    <row r="5033" spans="1:41">
      <c r="A5033" s="6" t="s">
        <v>5593</v>
      </c>
      <c r="B5033">
        <v>2019</v>
      </c>
      <c r="C5033">
        <v>9</v>
      </c>
      <c r="E5033" t="s">
        <v>81</v>
      </c>
      <c r="F5033" t="s">
        <v>82</v>
      </c>
      <c r="G5033" t="s">
        <v>83</v>
      </c>
      <c r="H5033" t="s">
        <v>4360</v>
      </c>
      <c r="I5033">
        <v>2019</v>
      </c>
      <c r="K5033" s="6">
        <v>43830</v>
      </c>
      <c r="L5033">
        <v>3</v>
      </c>
      <c r="N5033" t="s">
        <v>233</v>
      </c>
      <c r="O5033" s="8">
        <v>3.08</v>
      </c>
      <c r="P5033" s="8">
        <v>3.07</v>
      </c>
      <c r="Q5033" s="8">
        <v>2.94</v>
      </c>
      <c r="R5033" s="8">
        <v>3.2</v>
      </c>
      <c r="S5033" s="8">
        <v>2.7</v>
      </c>
      <c r="T5033" s="8">
        <v>3.65</v>
      </c>
      <c r="U5033" s="8">
        <v>0.2</v>
      </c>
      <c r="V5033" s="9">
        <v>37</v>
      </c>
      <c r="W5033" s="8">
        <v>0.26000000000000023</v>
      </c>
      <c r="X5033" s="8">
        <v>0.94999999999999973</v>
      </c>
      <c r="Y5033" s="8">
        <v>1.0000000000000231E-2</v>
      </c>
      <c r="Z5033" s="8">
        <v>-0.29000000000000004</v>
      </c>
      <c r="AA5033">
        <v>-2.0000000000000018E-2</v>
      </c>
      <c r="AF5033" t="s">
        <v>4361</v>
      </c>
      <c r="AG5033" t="s">
        <v>87</v>
      </c>
      <c r="AH5033" t="s">
        <v>88</v>
      </c>
      <c r="AI5033" t="s">
        <v>89</v>
      </c>
      <c r="AJ5033" s="7">
        <v>43830</v>
      </c>
      <c r="AK5033" t="s">
        <v>5594</v>
      </c>
      <c r="AL5033" t="s">
        <v>91</v>
      </c>
      <c r="AM5033" t="s">
        <v>4362</v>
      </c>
      <c r="AN5033" t="s">
        <v>5595</v>
      </c>
      <c r="AO5033" t="str">
        <f>TEXT(A5033,"yyyy-mm-dd")</f>
        <v>2019-09-30</v>
      </c>
    </row>
    <row r="5034" spans="1:41">
      <c r="A5034" s="6" t="s">
        <v>5593</v>
      </c>
      <c r="B5034">
        <v>2019</v>
      </c>
      <c r="C5034">
        <v>9</v>
      </c>
      <c r="E5034" t="s">
        <v>392</v>
      </c>
      <c r="F5034" t="s">
        <v>82</v>
      </c>
      <c r="G5034" t="s">
        <v>83</v>
      </c>
      <c r="H5034" t="s">
        <v>4360</v>
      </c>
      <c r="I5034">
        <v>2019</v>
      </c>
      <c r="K5034" s="6">
        <v>43830</v>
      </c>
      <c r="L5034">
        <v>3</v>
      </c>
      <c r="N5034" t="s">
        <v>233</v>
      </c>
      <c r="O5034" s="8">
        <v>3.59</v>
      </c>
      <c r="P5034" s="8">
        <v>3.63</v>
      </c>
      <c r="Q5034" s="8">
        <v>3.51</v>
      </c>
      <c r="R5034" s="8">
        <v>3.7</v>
      </c>
      <c r="S5034" s="8">
        <v>2.9</v>
      </c>
      <c r="T5034" s="8">
        <v>3.83</v>
      </c>
      <c r="U5034" s="8">
        <v>0.18</v>
      </c>
      <c r="V5034" s="9">
        <v>34</v>
      </c>
      <c r="W5034" s="8">
        <v>0.19000000000000039</v>
      </c>
      <c r="X5034" s="8">
        <v>0.93000000000000016</v>
      </c>
      <c r="Y5034" s="8">
        <v>-4.0000000000000036E-2</v>
      </c>
      <c r="Z5034" s="8">
        <v>-4.0000000000000036E-2</v>
      </c>
      <c r="AA5034">
        <v>4.0000000000000036E-2</v>
      </c>
      <c r="AF5034" t="s">
        <v>4361</v>
      </c>
      <c r="AG5034" t="s">
        <v>87</v>
      </c>
      <c r="AH5034" t="s">
        <v>88</v>
      </c>
      <c r="AI5034" t="s">
        <v>89</v>
      </c>
      <c r="AJ5034" s="7">
        <v>43830</v>
      </c>
      <c r="AK5034" t="s">
        <v>5594</v>
      </c>
      <c r="AL5034" t="s">
        <v>393</v>
      </c>
      <c r="AM5034" t="s">
        <v>4362</v>
      </c>
      <c r="AN5034" t="s">
        <v>5598</v>
      </c>
      <c r="AO5034" t="str">
        <f>TEXT(A5034,"yyyy-mm-dd")</f>
        <v>2019-09-30</v>
      </c>
    </row>
    <row r="5035" spans="1:41">
      <c r="A5035" s="6" t="s">
        <v>5593</v>
      </c>
      <c r="B5035">
        <v>2019</v>
      </c>
      <c r="C5035">
        <v>9</v>
      </c>
      <c r="E5035" t="s">
        <v>81</v>
      </c>
      <c r="F5035" t="s">
        <v>82</v>
      </c>
      <c r="G5035" t="s">
        <v>774</v>
      </c>
      <c r="H5035" t="s">
        <v>775</v>
      </c>
      <c r="K5035" s="6"/>
      <c r="O5035" s="8">
        <v>3.53</v>
      </c>
      <c r="P5035" s="8">
        <v>3.5</v>
      </c>
      <c r="Q5035" s="8">
        <v>3.44</v>
      </c>
      <c r="R5035" s="8">
        <v>3.6</v>
      </c>
      <c r="S5035" s="8">
        <v>3</v>
      </c>
      <c r="T5035" s="8">
        <v>4.25</v>
      </c>
      <c r="U5035" s="8">
        <v>0.26</v>
      </c>
      <c r="V5035" s="9">
        <v>34</v>
      </c>
      <c r="W5035" s="8">
        <v>0.16000000000000014</v>
      </c>
      <c r="X5035" s="8">
        <v>1.25</v>
      </c>
      <c r="Y5035" s="8">
        <v>2.9999999999999805E-2</v>
      </c>
      <c r="Z5035" s="8">
        <v>0</v>
      </c>
      <c r="AA5035">
        <v>-0.10999999999999988</v>
      </c>
      <c r="AF5035" t="s">
        <v>776</v>
      </c>
      <c r="AG5035" t="s">
        <v>777</v>
      </c>
      <c r="AH5035" t="s">
        <v>778</v>
      </c>
      <c r="AI5035" t="s">
        <v>779</v>
      </c>
      <c r="AJ5035" s="7"/>
      <c r="AK5035" t="s">
        <v>5594</v>
      </c>
      <c r="AL5035" t="s">
        <v>91</v>
      </c>
      <c r="AM5035" t="s">
        <v>775</v>
      </c>
      <c r="AN5035" t="s">
        <v>5616</v>
      </c>
      <c r="AO5035" t="str">
        <f>TEXT(A5035,"yyyy-mm-dd")</f>
        <v>2019-09-30</v>
      </c>
    </row>
    <row r="5036" spans="1:41">
      <c r="A5036" s="6" t="s">
        <v>5593</v>
      </c>
      <c r="B5036">
        <v>2019</v>
      </c>
      <c r="C5036">
        <v>9</v>
      </c>
      <c r="E5036" t="s">
        <v>81</v>
      </c>
      <c r="F5036" t="s">
        <v>82</v>
      </c>
      <c r="G5036" t="s">
        <v>774</v>
      </c>
      <c r="H5036" t="s">
        <v>1536</v>
      </c>
      <c r="K5036" s="6"/>
      <c r="O5036" s="8">
        <v>4.01</v>
      </c>
      <c r="P5036" s="8">
        <v>3.5</v>
      </c>
      <c r="Q5036" s="8">
        <v>3.4</v>
      </c>
      <c r="R5036" s="8">
        <v>3.6</v>
      </c>
      <c r="S5036" s="8">
        <v>3.1</v>
      </c>
      <c r="T5036" s="8">
        <v>20.100000000000001</v>
      </c>
      <c r="U5036" s="8">
        <v>2.9</v>
      </c>
      <c r="V5036" s="9">
        <v>33</v>
      </c>
      <c r="W5036" s="8">
        <v>0.20000000000000018</v>
      </c>
      <c r="X5036" s="8">
        <v>17</v>
      </c>
      <c r="Y5036" s="8">
        <v>0.50999999999999979</v>
      </c>
      <c r="Z5036" s="8">
        <v>0</v>
      </c>
      <c r="AA5036">
        <v>-3.9999999999999591E-2</v>
      </c>
      <c r="AF5036" t="s">
        <v>1537</v>
      </c>
      <c r="AG5036" t="s">
        <v>777</v>
      </c>
      <c r="AH5036" t="s">
        <v>778</v>
      </c>
      <c r="AI5036" t="s">
        <v>1538</v>
      </c>
      <c r="AJ5036" s="7"/>
      <c r="AK5036" t="s">
        <v>5594</v>
      </c>
      <c r="AL5036" t="s">
        <v>91</v>
      </c>
      <c r="AM5036" t="s">
        <v>1536</v>
      </c>
      <c r="AN5036" t="s">
        <v>5617</v>
      </c>
      <c r="AO5036" t="str">
        <f>TEXT(A5036,"yyyy-mm-dd")</f>
        <v>2019-09-30</v>
      </c>
    </row>
    <row r="5037" spans="1:41">
      <c r="A5037" s="6" t="s">
        <v>5593</v>
      </c>
      <c r="B5037">
        <v>2019</v>
      </c>
      <c r="C5037">
        <v>9</v>
      </c>
      <c r="E5037" t="s">
        <v>392</v>
      </c>
      <c r="F5037" t="s">
        <v>82</v>
      </c>
      <c r="G5037" t="s">
        <v>774</v>
      </c>
      <c r="H5037" t="s">
        <v>775</v>
      </c>
      <c r="K5037" s="6"/>
      <c r="O5037" s="8">
        <v>3.45</v>
      </c>
      <c r="P5037" s="8">
        <v>3.47</v>
      </c>
      <c r="Q5037" s="8">
        <v>3.3</v>
      </c>
      <c r="R5037" s="8">
        <v>3.5</v>
      </c>
      <c r="S5037" s="8">
        <v>3</v>
      </c>
      <c r="T5037" s="8">
        <v>4</v>
      </c>
      <c r="U5037" s="8">
        <v>0.19</v>
      </c>
      <c r="V5037" s="9">
        <v>30</v>
      </c>
      <c r="W5037" s="8">
        <v>0.20000000000000018</v>
      </c>
      <c r="X5037" s="8">
        <v>1</v>
      </c>
      <c r="Y5037" s="8">
        <v>-2.0000000000000018E-2</v>
      </c>
      <c r="Z5037" s="8">
        <v>-2.0000000000000018E-2</v>
      </c>
      <c r="AA5037">
        <v>5.0000000000000266E-2</v>
      </c>
      <c r="AF5037" t="s">
        <v>776</v>
      </c>
      <c r="AG5037" t="s">
        <v>777</v>
      </c>
      <c r="AH5037" t="s">
        <v>778</v>
      </c>
      <c r="AI5037" t="s">
        <v>779</v>
      </c>
      <c r="AJ5037" s="7"/>
      <c r="AK5037" t="s">
        <v>5594</v>
      </c>
      <c r="AL5037" t="s">
        <v>393</v>
      </c>
      <c r="AM5037" t="s">
        <v>775</v>
      </c>
      <c r="AN5037" t="s">
        <v>5618</v>
      </c>
      <c r="AO5037" t="str">
        <f>TEXT(A5037,"yyyy-mm-dd")</f>
        <v>2019-09-30</v>
      </c>
    </row>
    <row r="5038" spans="1:41">
      <c r="A5038" s="6" t="s">
        <v>5593</v>
      </c>
      <c r="B5038">
        <v>2019</v>
      </c>
      <c r="C5038">
        <v>9</v>
      </c>
      <c r="E5038" t="s">
        <v>392</v>
      </c>
      <c r="F5038" t="s">
        <v>82</v>
      </c>
      <c r="G5038" t="s">
        <v>774</v>
      </c>
      <c r="H5038" t="s">
        <v>1536</v>
      </c>
      <c r="K5038" s="6"/>
      <c r="O5038" s="8">
        <v>3.41</v>
      </c>
      <c r="P5038" s="8">
        <v>3.4</v>
      </c>
      <c r="Q5038" s="8">
        <v>3.3</v>
      </c>
      <c r="R5038" s="8">
        <v>3.5</v>
      </c>
      <c r="S5038" s="8">
        <v>3.2</v>
      </c>
      <c r="T5038" s="8">
        <v>3.9</v>
      </c>
      <c r="U5038" s="8">
        <v>0.16</v>
      </c>
      <c r="V5038" s="9">
        <v>29</v>
      </c>
      <c r="W5038" s="8">
        <v>0.20000000000000018</v>
      </c>
      <c r="X5038" s="8">
        <v>0.69999999999999973</v>
      </c>
      <c r="Y5038" s="8">
        <v>1.0000000000000231E-2</v>
      </c>
      <c r="Z5038" s="8">
        <v>0</v>
      </c>
      <c r="AA5038">
        <v>0</v>
      </c>
      <c r="AF5038" t="s">
        <v>1537</v>
      </c>
      <c r="AG5038" t="s">
        <v>777</v>
      </c>
      <c r="AH5038" t="s">
        <v>778</v>
      </c>
      <c r="AI5038" t="s">
        <v>1538</v>
      </c>
      <c r="AJ5038" s="7"/>
      <c r="AK5038" t="s">
        <v>5594</v>
      </c>
      <c r="AL5038" t="s">
        <v>393</v>
      </c>
      <c r="AM5038" t="s">
        <v>1536</v>
      </c>
      <c r="AN5038" t="s">
        <v>5619</v>
      </c>
      <c r="AO5038" t="str">
        <f>TEXT(A5038,"yyyy-mm-dd")</f>
        <v>2019-09-30</v>
      </c>
    </row>
    <row r="5039" spans="1:41">
      <c r="A5039" s="6" t="s">
        <v>5593</v>
      </c>
      <c r="B5039">
        <v>2019</v>
      </c>
      <c r="C5039">
        <v>9</v>
      </c>
      <c r="E5039" t="s">
        <v>112</v>
      </c>
      <c r="F5039" t="s">
        <v>113</v>
      </c>
      <c r="G5039" t="s">
        <v>83</v>
      </c>
      <c r="H5039" t="s">
        <v>5257</v>
      </c>
      <c r="I5039">
        <v>2021</v>
      </c>
      <c r="K5039" s="6">
        <v>44561</v>
      </c>
      <c r="L5039">
        <v>27</v>
      </c>
      <c r="N5039" t="s">
        <v>604</v>
      </c>
      <c r="O5039" s="8">
        <v>6.66</v>
      </c>
      <c r="P5039" s="8">
        <v>6.78</v>
      </c>
      <c r="Q5039" s="8">
        <v>6.28</v>
      </c>
      <c r="R5039" s="8">
        <v>7.08</v>
      </c>
      <c r="S5039" s="8">
        <v>5.47</v>
      </c>
      <c r="T5039" s="8">
        <v>7.5</v>
      </c>
      <c r="U5039" s="8">
        <v>0.52</v>
      </c>
      <c r="V5039" s="9">
        <v>26</v>
      </c>
      <c r="W5039" s="8">
        <v>0.79999999999999982</v>
      </c>
      <c r="X5039" s="8">
        <v>2.0300000000000002</v>
      </c>
      <c r="Y5039" s="8">
        <v>-0.12000000000000011</v>
      </c>
      <c r="Z5039" s="8">
        <v>-0.20999999999999996</v>
      </c>
      <c r="AA5039">
        <v>0.28000000000000025</v>
      </c>
      <c r="AF5039" t="s">
        <v>5295</v>
      </c>
      <c r="AG5039" t="s">
        <v>115</v>
      </c>
      <c r="AH5039" t="s">
        <v>116</v>
      </c>
      <c r="AI5039" t="s">
        <v>359</v>
      </c>
      <c r="AJ5039" s="7">
        <v>44561</v>
      </c>
      <c r="AK5039" t="s">
        <v>5594</v>
      </c>
      <c r="AL5039" t="s">
        <v>118</v>
      </c>
      <c r="AM5039" t="s">
        <v>5259</v>
      </c>
      <c r="AN5039" t="s">
        <v>5623</v>
      </c>
      <c r="AO5039" t="str">
        <f>TEXT(A5039,"yyyy-mm-dd")</f>
        <v>2019-09-30</v>
      </c>
    </row>
    <row r="5040" spans="1:41">
      <c r="A5040" s="6" t="s">
        <v>5593</v>
      </c>
      <c r="B5040">
        <v>2019</v>
      </c>
      <c r="C5040">
        <v>9</v>
      </c>
      <c r="E5040" t="s">
        <v>2881</v>
      </c>
      <c r="F5040" t="s">
        <v>113</v>
      </c>
      <c r="G5040" t="s">
        <v>83</v>
      </c>
      <c r="H5040" t="s">
        <v>5257</v>
      </c>
      <c r="I5040">
        <v>2021</v>
      </c>
      <c r="K5040" s="6">
        <v>44561</v>
      </c>
      <c r="L5040">
        <v>27</v>
      </c>
      <c r="N5040" t="s">
        <v>604</v>
      </c>
      <c r="O5040" s="8">
        <v>7.04</v>
      </c>
      <c r="P5040" s="8">
        <v>7</v>
      </c>
      <c r="Q5040" s="8">
        <v>6.55</v>
      </c>
      <c r="R5040" s="8">
        <v>7.5</v>
      </c>
      <c r="S5040" s="8">
        <v>5.75</v>
      </c>
      <c r="T5040" s="8">
        <v>8.5</v>
      </c>
      <c r="U5040" s="8">
        <v>0.7</v>
      </c>
      <c r="V5040" s="9">
        <v>23</v>
      </c>
      <c r="W5040" s="8">
        <v>0.95000000000000018</v>
      </c>
      <c r="X5040" s="8">
        <v>2.75</v>
      </c>
      <c r="Y5040" s="8">
        <v>4.0000000000000036E-2</v>
      </c>
      <c r="Z5040" s="8">
        <v>-0.12999999999999989</v>
      </c>
      <c r="AA5040">
        <v>-4.0000000000000036E-2</v>
      </c>
      <c r="AF5040" t="s">
        <v>5300</v>
      </c>
      <c r="AG5040" t="s">
        <v>2883</v>
      </c>
      <c r="AH5040" t="s">
        <v>2884</v>
      </c>
      <c r="AI5040" t="s">
        <v>359</v>
      </c>
      <c r="AJ5040" s="7">
        <v>44561</v>
      </c>
      <c r="AK5040" t="s">
        <v>5594</v>
      </c>
      <c r="AL5040" t="s">
        <v>2885</v>
      </c>
      <c r="AM5040" t="s">
        <v>5259</v>
      </c>
      <c r="AN5040" t="s">
        <v>5626</v>
      </c>
      <c r="AO5040" t="str">
        <f>TEXT(A5040,"yyyy-mm-dd")</f>
        <v>2019-09-30</v>
      </c>
    </row>
    <row r="5041" spans="1:41">
      <c r="A5041" s="6" t="s">
        <v>5593</v>
      </c>
      <c r="B5041">
        <v>2019</v>
      </c>
      <c r="C5041">
        <v>9</v>
      </c>
      <c r="E5041" t="s">
        <v>112</v>
      </c>
      <c r="F5041" t="s">
        <v>113</v>
      </c>
      <c r="G5041" t="s">
        <v>83</v>
      </c>
      <c r="H5041" t="s">
        <v>4803</v>
      </c>
      <c r="I5041">
        <v>2020</v>
      </c>
      <c r="K5041" s="6">
        <v>44196</v>
      </c>
      <c r="L5041">
        <v>15</v>
      </c>
      <c r="N5041" t="s">
        <v>236</v>
      </c>
      <c r="O5041" s="8">
        <v>6.88</v>
      </c>
      <c r="P5041" s="8">
        <v>7</v>
      </c>
      <c r="Q5041" s="8">
        <v>6.5</v>
      </c>
      <c r="R5041" s="8">
        <v>7.25</v>
      </c>
      <c r="S5041" s="8">
        <v>5.99</v>
      </c>
      <c r="T5041" s="8">
        <v>8</v>
      </c>
      <c r="U5041" s="8">
        <v>0.48</v>
      </c>
      <c r="V5041" s="9">
        <v>30</v>
      </c>
      <c r="W5041" s="8">
        <v>0.75</v>
      </c>
      <c r="X5041" s="8">
        <v>2.0099999999999998</v>
      </c>
      <c r="Y5041" s="8">
        <v>-0.12000000000000011</v>
      </c>
      <c r="Z5041" s="8">
        <v>-0.25</v>
      </c>
      <c r="AA5041">
        <v>0.33999999999999986</v>
      </c>
      <c r="AF5041" t="s">
        <v>4844</v>
      </c>
      <c r="AG5041" t="s">
        <v>115</v>
      </c>
      <c r="AH5041" t="s">
        <v>116</v>
      </c>
      <c r="AI5041" t="s">
        <v>230</v>
      </c>
      <c r="AJ5041" s="7">
        <v>44196</v>
      </c>
      <c r="AK5041" t="s">
        <v>5594</v>
      </c>
      <c r="AL5041" t="s">
        <v>118</v>
      </c>
      <c r="AM5041" t="s">
        <v>4805</v>
      </c>
      <c r="AN5041" t="s">
        <v>5622</v>
      </c>
      <c r="AO5041" t="str">
        <f>TEXT(A5041,"yyyy-mm-dd")</f>
        <v>2019-09-30</v>
      </c>
    </row>
    <row r="5042" spans="1:41">
      <c r="A5042" s="6" t="s">
        <v>5593</v>
      </c>
      <c r="B5042">
        <v>2019</v>
      </c>
      <c r="C5042">
        <v>9</v>
      </c>
      <c r="E5042" t="s">
        <v>2881</v>
      </c>
      <c r="F5042" t="s">
        <v>113</v>
      </c>
      <c r="G5042" t="s">
        <v>83</v>
      </c>
      <c r="H5042" t="s">
        <v>4803</v>
      </c>
      <c r="I5042">
        <v>2020</v>
      </c>
      <c r="K5042" s="6">
        <v>44196</v>
      </c>
      <c r="L5042">
        <v>15</v>
      </c>
      <c r="N5042" t="s">
        <v>236</v>
      </c>
      <c r="O5042" s="8">
        <v>7.11</v>
      </c>
      <c r="P5042" s="8">
        <v>6.92</v>
      </c>
      <c r="Q5042" s="8">
        <v>6.74</v>
      </c>
      <c r="R5042" s="8">
        <v>7.3</v>
      </c>
      <c r="S5042" s="8">
        <v>6.25</v>
      </c>
      <c r="T5042" s="8">
        <v>8.5299999999999994</v>
      </c>
      <c r="U5042" s="8">
        <v>0.6</v>
      </c>
      <c r="V5042" s="9">
        <v>25</v>
      </c>
      <c r="W5042" s="8">
        <v>0.55999999999999961</v>
      </c>
      <c r="X5042" s="8">
        <v>2.2799999999999994</v>
      </c>
      <c r="Y5042" s="8">
        <v>0.19000000000000039</v>
      </c>
      <c r="Z5042" s="8">
        <v>-0.17999999999999972</v>
      </c>
      <c r="AA5042">
        <v>-0.19000000000000039</v>
      </c>
      <c r="AF5042" t="s">
        <v>4849</v>
      </c>
      <c r="AG5042" t="s">
        <v>2883</v>
      </c>
      <c r="AH5042" t="s">
        <v>2884</v>
      </c>
      <c r="AI5042" t="s">
        <v>230</v>
      </c>
      <c r="AJ5042" s="7">
        <v>44196</v>
      </c>
      <c r="AK5042" t="s">
        <v>5594</v>
      </c>
      <c r="AL5042" t="s">
        <v>2885</v>
      </c>
      <c r="AM5042" t="s">
        <v>4805</v>
      </c>
      <c r="AN5042" t="s">
        <v>5625</v>
      </c>
      <c r="AO5042" t="str">
        <f>TEXT(A5042,"yyyy-mm-dd")</f>
        <v>2019-09-30</v>
      </c>
    </row>
    <row r="5043" spans="1:41">
      <c r="A5043" s="6" t="s">
        <v>5593</v>
      </c>
      <c r="B5043">
        <v>2019</v>
      </c>
      <c r="C5043">
        <v>9</v>
      </c>
      <c r="E5043" t="s">
        <v>112</v>
      </c>
      <c r="F5043" t="s">
        <v>113</v>
      </c>
      <c r="G5043" t="s">
        <v>83</v>
      </c>
      <c r="H5043" t="s">
        <v>4360</v>
      </c>
      <c r="I5043">
        <v>2019</v>
      </c>
      <c r="K5043" s="6">
        <v>43830</v>
      </c>
      <c r="L5043">
        <v>3</v>
      </c>
      <c r="N5043" t="s">
        <v>233</v>
      </c>
      <c r="O5043" s="8">
        <v>7.47</v>
      </c>
      <c r="P5043" s="8">
        <v>7.49</v>
      </c>
      <c r="Q5043" s="8">
        <v>7.35</v>
      </c>
      <c r="R5043" s="8">
        <v>7.6</v>
      </c>
      <c r="S5043" s="8">
        <v>7</v>
      </c>
      <c r="T5043" s="8">
        <v>7.9</v>
      </c>
      <c r="U5043" s="8">
        <v>0.22</v>
      </c>
      <c r="V5043" s="9">
        <v>30</v>
      </c>
      <c r="W5043" s="8">
        <v>0.25</v>
      </c>
      <c r="X5043" s="8">
        <v>0.90000000000000036</v>
      </c>
      <c r="Y5043" s="8">
        <v>-2.0000000000000462E-2</v>
      </c>
      <c r="Z5043" s="8">
        <v>-0.17999999999999972</v>
      </c>
      <c r="AA5043">
        <v>0</v>
      </c>
      <c r="AF5043" t="s">
        <v>4401</v>
      </c>
      <c r="AG5043" t="s">
        <v>115</v>
      </c>
      <c r="AH5043" t="s">
        <v>116</v>
      </c>
      <c r="AI5043" t="s">
        <v>117</v>
      </c>
      <c r="AJ5043" s="7">
        <v>43830</v>
      </c>
      <c r="AK5043" t="s">
        <v>5594</v>
      </c>
      <c r="AL5043" t="s">
        <v>118</v>
      </c>
      <c r="AM5043" t="s">
        <v>4362</v>
      </c>
      <c r="AN5043" t="s">
        <v>5621</v>
      </c>
      <c r="AO5043" t="str">
        <f>TEXT(A5043,"yyyy-mm-dd")</f>
        <v>2019-09-30</v>
      </c>
    </row>
    <row r="5044" spans="1:41">
      <c r="A5044" s="6" t="s">
        <v>5593</v>
      </c>
      <c r="B5044">
        <v>2019</v>
      </c>
      <c r="C5044">
        <v>9</v>
      </c>
      <c r="E5044" t="s">
        <v>2881</v>
      </c>
      <c r="F5044" t="s">
        <v>113</v>
      </c>
      <c r="G5044" t="s">
        <v>83</v>
      </c>
      <c r="H5044" t="s">
        <v>4360</v>
      </c>
      <c r="I5044">
        <v>2019</v>
      </c>
      <c r="K5044" s="6">
        <v>43830</v>
      </c>
      <c r="L5044">
        <v>3</v>
      </c>
      <c r="N5044" t="s">
        <v>233</v>
      </c>
      <c r="O5044" s="8">
        <v>7.23</v>
      </c>
      <c r="P5044" s="8">
        <v>7.1</v>
      </c>
      <c r="Q5044" s="8">
        <v>7</v>
      </c>
      <c r="R5044" s="8">
        <v>7.4</v>
      </c>
      <c r="S5044" s="8">
        <v>6.5</v>
      </c>
      <c r="T5044" s="8">
        <v>8.59</v>
      </c>
      <c r="U5044" s="8">
        <v>0.45</v>
      </c>
      <c r="V5044" s="9">
        <v>25</v>
      </c>
      <c r="W5044" s="8">
        <v>0.40000000000000036</v>
      </c>
      <c r="X5044" s="8">
        <v>2.09</v>
      </c>
      <c r="Y5044" s="8">
        <v>0.13000000000000078</v>
      </c>
      <c r="Z5044" s="8">
        <v>-0.20000000000000018</v>
      </c>
      <c r="AA5044">
        <v>-0.14999999999999947</v>
      </c>
      <c r="AF5044" t="s">
        <v>4406</v>
      </c>
      <c r="AG5044" t="s">
        <v>2883</v>
      </c>
      <c r="AH5044" t="s">
        <v>2884</v>
      </c>
      <c r="AI5044" t="s">
        <v>117</v>
      </c>
      <c r="AJ5044" s="7">
        <v>43830</v>
      </c>
      <c r="AK5044" t="s">
        <v>5594</v>
      </c>
      <c r="AL5044" t="s">
        <v>2885</v>
      </c>
      <c r="AM5044" t="s">
        <v>4362</v>
      </c>
      <c r="AN5044" t="s">
        <v>5624</v>
      </c>
      <c r="AO5044" t="str">
        <f>TEXT(A5044,"yyyy-mm-dd")</f>
        <v>2019-09-30</v>
      </c>
    </row>
    <row r="5045" spans="1:41">
      <c r="A5045" s="6" t="s">
        <v>5627</v>
      </c>
      <c r="B5045">
        <v>2019</v>
      </c>
      <c r="C5045">
        <v>10</v>
      </c>
      <c r="E5045" t="s">
        <v>1907</v>
      </c>
      <c r="F5045" t="s">
        <v>1908</v>
      </c>
      <c r="G5045" t="s">
        <v>102</v>
      </c>
      <c r="H5045" t="s">
        <v>5649</v>
      </c>
      <c r="I5045">
        <v>2021</v>
      </c>
      <c r="J5045">
        <v>4</v>
      </c>
      <c r="K5045" s="6">
        <v>44561</v>
      </c>
      <c r="L5045">
        <v>26</v>
      </c>
      <c r="M5045">
        <v>9</v>
      </c>
      <c r="N5045" t="s">
        <v>463</v>
      </c>
      <c r="O5045" s="8">
        <v>6.35</v>
      </c>
      <c r="P5045" s="8">
        <v>6.38</v>
      </c>
      <c r="Q5045" s="8">
        <v>6</v>
      </c>
      <c r="R5045" s="8">
        <v>6.75</v>
      </c>
      <c r="S5045" s="8">
        <v>5</v>
      </c>
      <c r="T5045" s="8">
        <v>7.25</v>
      </c>
      <c r="U5045" s="8">
        <v>0.55000000000000004</v>
      </c>
      <c r="V5045" s="9">
        <v>26</v>
      </c>
      <c r="W5045" s="8">
        <v>0.75</v>
      </c>
      <c r="X5045" s="8">
        <v>2.25</v>
      </c>
      <c r="Y5045" s="8">
        <v>-3.0000000000000249E-2</v>
      </c>
      <c r="Z5045" s="8"/>
      <c r="AF5045" t="s">
        <v>5650</v>
      </c>
      <c r="AG5045" t="s">
        <v>1910</v>
      </c>
      <c r="AH5045" t="s">
        <v>1911</v>
      </c>
      <c r="AI5045" t="s">
        <v>1971</v>
      </c>
      <c r="AJ5045" s="7">
        <v>44561</v>
      </c>
      <c r="AK5045" t="s">
        <v>5628</v>
      </c>
      <c r="AL5045" t="s">
        <v>1908</v>
      </c>
      <c r="AM5045" t="s">
        <v>5651</v>
      </c>
      <c r="AN5045" t="s">
        <v>5652</v>
      </c>
      <c r="AO5045" t="str">
        <f>TEXT(A5045,"yyyy-mm-dd")</f>
        <v>2019-10-31</v>
      </c>
    </row>
    <row r="5046" spans="1:41">
      <c r="A5046" s="6" t="s">
        <v>5627</v>
      </c>
      <c r="B5046">
        <v>2019</v>
      </c>
      <c r="C5046">
        <v>10</v>
      </c>
      <c r="E5046" t="s">
        <v>1907</v>
      </c>
      <c r="F5046" t="s">
        <v>1908</v>
      </c>
      <c r="G5046" t="s">
        <v>102</v>
      </c>
      <c r="H5046" t="s">
        <v>5544</v>
      </c>
      <c r="I5046">
        <v>2021</v>
      </c>
      <c r="J5046">
        <v>3</v>
      </c>
      <c r="K5046" s="6">
        <v>44469</v>
      </c>
      <c r="L5046">
        <v>23</v>
      </c>
      <c r="M5046">
        <v>8</v>
      </c>
      <c r="N5046" t="s">
        <v>95</v>
      </c>
      <c r="O5046" s="8">
        <v>6.4</v>
      </c>
      <c r="P5046" s="8">
        <v>6.5</v>
      </c>
      <c r="Q5046" s="8">
        <v>6</v>
      </c>
      <c r="R5046" s="8">
        <v>6.75</v>
      </c>
      <c r="S5046" s="8">
        <v>5</v>
      </c>
      <c r="T5046" s="8">
        <v>7.25</v>
      </c>
      <c r="U5046" s="8">
        <v>0.56000000000000005</v>
      </c>
      <c r="V5046" s="9">
        <v>26</v>
      </c>
      <c r="W5046" s="8">
        <v>0.75</v>
      </c>
      <c r="X5046" s="8">
        <v>2.25</v>
      </c>
      <c r="Y5046" s="8">
        <v>-9.9999999999999645E-2</v>
      </c>
      <c r="Z5046" s="8">
        <v>-0.25</v>
      </c>
      <c r="AA5046">
        <v>0</v>
      </c>
      <c r="AF5046" t="s">
        <v>5545</v>
      </c>
      <c r="AG5046" t="s">
        <v>1910</v>
      </c>
      <c r="AH5046" t="s">
        <v>1911</v>
      </c>
      <c r="AI5046" t="s">
        <v>1944</v>
      </c>
      <c r="AJ5046" s="7">
        <v>44469</v>
      </c>
      <c r="AK5046" t="s">
        <v>5628</v>
      </c>
      <c r="AL5046" t="s">
        <v>1908</v>
      </c>
      <c r="AM5046" t="s">
        <v>5546</v>
      </c>
      <c r="AN5046" t="s">
        <v>5648</v>
      </c>
      <c r="AO5046" t="str">
        <f>TEXT(A5046,"yyyy-mm-dd")</f>
        <v>2019-10-31</v>
      </c>
    </row>
    <row r="5047" spans="1:41">
      <c r="A5047" s="6" t="s">
        <v>5627</v>
      </c>
      <c r="B5047">
        <v>2019</v>
      </c>
      <c r="C5047">
        <v>10</v>
      </c>
      <c r="E5047" t="s">
        <v>1907</v>
      </c>
      <c r="F5047" t="s">
        <v>1908</v>
      </c>
      <c r="G5047" t="s">
        <v>102</v>
      </c>
      <c r="H5047" t="s">
        <v>5436</v>
      </c>
      <c r="I5047">
        <v>2021</v>
      </c>
      <c r="J5047">
        <v>2</v>
      </c>
      <c r="K5047" s="6">
        <v>44377</v>
      </c>
      <c r="L5047">
        <v>20</v>
      </c>
      <c r="M5047">
        <v>7</v>
      </c>
      <c r="N5047" t="s">
        <v>185</v>
      </c>
      <c r="O5047" s="8">
        <v>6.47</v>
      </c>
      <c r="P5047" s="8">
        <v>6.5</v>
      </c>
      <c r="Q5047" s="8">
        <v>6.25</v>
      </c>
      <c r="R5047" s="8">
        <v>6.94</v>
      </c>
      <c r="S5047" s="8">
        <v>5.5</v>
      </c>
      <c r="T5047" s="8">
        <v>7.25</v>
      </c>
      <c r="U5047" s="8">
        <v>0.53</v>
      </c>
      <c r="V5047" s="9">
        <v>26</v>
      </c>
      <c r="W5047" s="8">
        <v>0.69000000000000039</v>
      </c>
      <c r="X5047" s="8">
        <v>1.75</v>
      </c>
      <c r="Y5047" s="8">
        <v>-3.0000000000000249E-2</v>
      </c>
      <c r="Z5047" s="8">
        <v>-0.25</v>
      </c>
      <c r="AA5047">
        <v>0</v>
      </c>
      <c r="AF5047" t="s">
        <v>5437</v>
      </c>
      <c r="AG5047" t="s">
        <v>1910</v>
      </c>
      <c r="AH5047" t="s">
        <v>1911</v>
      </c>
      <c r="AI5047" t="s">
        <v>1939</v>
      </c>
      <c r="AJ5047" s="7">
        <v>44377</v>
      </c>
      <c r="AK5047" t="s">
        <v>5628</v>
      </c>
      <c r="AL5047" t="s">
        <v>1908</v>
      </c>
      <c r="AM5047" t="s">
        <v>5438</v>
      </c>
      <c r="AN5047" t="s">
        <v>5647</v>
      </c>
      <c r="AO5047" t="str">
        <f>TEXT(A5047,"yyyy-mm-dd")</f>
        <v>2019-10-31</v>
      </c>
    </row>
    <row r="5048" spans="1:41">
      <c r="A5048" s="6" t="s">
        <v>5627</v>
      </c>
      <c r="B5048">
        <v>2019</v>
      </c>
      <c r="C5048">
        <v>10</v>
      </c>
      <c r="E5048" t="s">
        <v>1907</v>
      </c>
      <c r="F5048" t="s">
        <v>1908</v>
      </c>
      <c r="G5048" t="s">
        <v>102</v>
      </c>
      <c r="H5048" t="s">
        <v>5397</v>
      </c>
      <c r="I5048">
        <v>2021</v>
      </c>
      <c r="J5048">
        <v>1</v>
      </c>
      <c r="K5048" s="6">
        <v>44286</v>
      </c>
      <c r="L5048">
        <v>17</v>
      </c>
      <c r="M5048">
        <v>6</v>
      </c>
      <c r="N5048" t="s">
        <v>214</v>
      </c>
      <c r="O5048" s="8">
        <v>6.57</v>
      </c>
      <c r="P5048" s="8">
        <v>6.63</v>
      </c>
      <c r="Q5048" s="8">
        <v>6.25</v>
      </c>
      <c r="R5048" s="8">
        <v>7</v>
      </c>
      <c r="S5048" s="8">
        <v>5.5</v>
      </c>
      <c r="T5048" s="8">
        <v>7.25</v>
      </c>
      <c r="U5048" s="8">
        <v>0.52</v>
      </c>
      <c r="V5048" s="9">
        <v>26</v>
      </c>
      <c r="W5048" s="8">
        <v>0.75</v>
      </c>
      <c r="X5048" s="8">
        <v>1.75</v>
      </c>
      <c r="Y5048" s="8">
        <v>-5.9999999999999609E-2</v>
      </c>
      <c r="Z5048" s="8">
        <v>-0.12000000000000011</v>
      </c>
      <c r="AA5048">
        <v>5.9999999999999609E-2</v>
      </c>
      <c r="AF5048" t="s">
        <v>5398</v>
      </c>
      <c r="AG5048" t="s">
        <v>1910</v>
      </c>
      <c r="AH5048" t="s">
        <v>1911</v>
      </c>
      <c r="AI5048" t="s">
        <v>1934</v>
      </c>
      <c r="AJ5048" s="7">
        <v>44286</v>
      </c>
      <c r="AK5048" t="s">
        <v>5628</v>
      </c>
      <c r="AL5048" t="s">
        <v>1908</v>
      </c>
      <c r="AM5048" t="s">
        <v>5399</v>
      </c>
      <c r="AN5048" t="s">
        <v>5646</v>
      </c>
      <c r="AO5048" t="str">
        <f>TEXT(A5048,"yyyy-mm-dd")</f>
        <v>2019-10-31</v>
      </c>
    </row>
    <row r="5049" spans="1:41">
      <c r="A5049" s="6" t="s">
        <v>5627</v>
      </c>
      <c r="B5049">
        <v>2019</v>
      </c>
      <c r="C5049">
        <v>10</v>
      </c>
      <c r="E5049" t="s">
        <v>1907</v>
      </c>
      <c r="F5049" t="s">
        <v>1908</v>
      </c>
      <c r="G5049" t="s">
        <v>102</v>
      </c>
      <c r="H5049" t="s">
        <v>5204</v>
      </c>
      <c r="I5049">
        <v>2020</v>
      </c>
      <c r="J5049">
        <v>4</v>
      </c>
      <c r="K5049" s="6">
        <v>44196</v>
      </c>
      <c r="L5049">
        <v>14</v>
      </c>
      <c r="M5049">
        <v>5</v>
      </c>
      <c r="N5049" t="s">
        <v>244</v>
      </c>
      <c r="O5049" s="8">
        <v>6.68</v>
      </c>
      <c r="P5049" s="8">
        <v>6.75</v>
      </c>
      <c r="Q5049" s="8">
        <v>6.25</v>
      </c>
      <c r="R5049" s="8">
        <v>7</v>
      </c>
      <c r="S5049" s="8">
        <v>6</v>
      </c>
      <c r="T5049" s="8">
        <v>7.5</v>
      </c>
      <c r="U5049" s="8">
        <v>0.45</v>
      </c>
      <c r="V5049" s="9">
        <v>34</v>
      </c>
      <c r="W5049" s="8">
        <v>0.75</v>
      </c>
      <c r="X5049" s="8">
        <v>1.5</v>
      </c>
      <c r="Y5049" s="8">
        <v>-7.0000000000000284E-2</v>
      </c>
      <c r="Z5049" s="8">
        <v>-0.25</v>
      </c>
      <c r="AA5049">
        <v>0</v>
      </c>
      <c r="AF5049" t="s">
        <v>5205</v>
      </c>
      <c r="AG5049" t="s">
        <v>1910</v>
      </c>
      <c r="AH5049" t="s">
        <v>1911</v>
      </c>
      <c r="AI5049" t="s">
        <v>1929</v>
      </c>
      <c r="AJ5049" s="7">
        <v>44196</v>
      </c>
      <c r="AK5049" t="s">
        <v>5628</v>
      </c>
      <c r="AL5049" t="s">
        <v>1908</v>
      </c>
      <c r="AM5049" t="s">
        <v>5206</v>
      </c>
      <c r="AN5049" t="s">
        <v>5645</v>
      </c>
      <c r="AO5049" t="str">
        <f>TEXT(A5049,"yyyy-mm-dd")</f>
        <v>2019-10-31</v>
      </c>
    </row>
    <row r="5050" spans="1:41">
      <c r="A5050" s="6" t="s">
        <v>5627</v>
      </c>
      <c r="B5050">
        <v>2019</v>
      </c>
      <c r="C5050">
        <v>10</v>
      </c>
      <c r="E5050" t="s">
        <v>1907</v>
      </c>
      <c r="F5050" t="s">
        <v>1908</v>
      </c>
      <c r="G5050" t="s">
        <v>102</v>
      </c>
      <c r="H5050" t="s">
        <v>5063</v>
      </c>
      <c r="I5050">
        <v>2020</v>
      </c>
      <c r="J5050">
        <v>3</v>
      </c>
      <c r="K5050" s="6">
        <v>44104</v>
      </c>
      <c r="L5050">
        <v>11</v>
      </c>
      <c r="M5050">
        <v>4</v>
      </c>
      <c r="N5050" t="s">
        <v>85</v>
      </c>
      <c r="O5050" s="8">
        <v>6.76</v>
      </c>
      <c r="P5050" s="8">
        <v>6.75</v>
      </c>
      <c r="Q5050" s="8">
        <v>6.5</v>
      </c>
      <c r="R5050" s="8">
        <v>7</v>
      </c>
      <c r="S5050" s="8">
        <v>6</v>
      </c>
      <c r="T5050" s="8">
        <v>7.5</v>
      </c>
      <c r="U5050" s="8">
        <v>0.42</v>
      </c>
      <c r="V5050" s="9">
        <v>34</v>
      </c>
      <c r="W5050" s="8">
        <v>0.5</v>
      </c>
      <c r="X5050" s="8">
        <v>1.5</v>
      </c>
      <c r="Y5050" s="8">
        <v>9.9999999999997868E-3</v>
      </c>
      <c r="Z5050" s="8">
        <v>-0.25</v>
      </c>
      <c r="AA5050">
        <v>0</v>
      </c>
      <c r="AF5050" t="s">
        <v>5064</v>
      </c>
      <c r="AG5050" t="s">
        <v>1910</v>
      </c>
      <c r="AH5050" t="s">
        <v>1911</v>
      </c>
      <c r="AI5050" t="s">
        <v>1924</v>
      </c>
      <c r="AJ5050" s="7">
        <v>44104</v>
      </c>
      <c r="AK5050" t="s">
        <v>5628</v>
      </c>
      <c r="AL5050" t="s">
        <v>1908</v>
      </c>
      <c r="AM5050" t="s">
        <v>5066</v>
      </c>
      <c r="AN5050" t="s">
        <v>5644</v>
      </c>
      <c r="AO5050" t="str">
        <f>TEXT(A5050,"yyyy-mm-dd")</f>
        <v>2019-10-31</v>
      </c>
    </row>
    <row r="5051" spans="1:41">
      <c r="A5051" s="6" t="s">
        <v>5627</v>
      </c>
      <c r="B5051">
        <v>2019</v>
      </c>
      <c r="C5051">
        <v>10</v>
      </c>
      <c r="E5051" t="s">
        <v>1907</v>
      </c>
      <c r="F5051" t="s">
        <v>1908</v>
      </c>
      <c r="G5051" t="s">
        <v>102</v>
      </c>
      <c r="H5051" t="s">
        <v>4988</v>
      </c>
      <c r="I5051">
        <v>2020</v>
      </c>
      <c r="J5051">
        <v>2</v>
      </c>
      <c r="K5051" s="6">
        <v>44012</v>
      </c>
      <c r="L5051">
        <v>8</v>
      </c>
      <c r="M5051">
        <v>3</v>
      </c>
      <c r="N5051" t="s">
        <v>182</v>
      </c>
      <c r="O5051" s="8">
        <v>6.88</v>
      </c>
      <c r="P5051" s="8">
        <v>7</v>
      </c>
      <c r="Q5051" s="8">
        <v>6.75</v>
      </c>
      <c r="R5051" s="8">
        <v>7.25</v>
      </c>
      <c r="S5051" s="8">
        <v>6</v>
      </c>
      <c r="T5051" s="8">
        <v>7.75</v>
      </c>
      <c r="U5051" s="8">
        <v>0.42</v>
      </c>
      <c r="V5051" s="9">
        <v>34</v>
      </c>
      <c r="W5051" s="8">
        <v>0.5</v>
      </c>
      <c r="X5051" s="8">
        <v>1.75</v>
      </c>
      <c r="Y5051" s="8">
        <v>-0.12000000000000011</v>
      </c>
      <c r="Z5051" s="8">
        <v>0</v>
      </c>
      <c r="AA5051">
        <v>-0.25</v>
      </c>
      <c r="AF5051" t="s">
        <v>4989</v>
      </c>
      <c r="AG5051" t="s">
        <v>1910</v>
      </c>
      <c r="AH5051" t="s">
        <v>1911</v>
      </c>
      <c r="AI5051" t="s">
        <v>1919</v>
      </c>
      <c r="AJ5051" s="7">
        <v>44012</v>
      </c>
      <c r="AK5051" t="s">
        <v>5628</v>
      </c>
      <c r="AL5051" t="s">
        <v>1908</v>
      </c>
      <c r="AM5051" t="s">
        <v>4990</v>
      </c>
      <c r="AN5051" t="s">
        <v>5643</v>
      </c>
      <c r="AO5051" t="str">
        <f>TEXT(A5051,"yyyy-mm-dd")</f>
        <v>2019-10-31</v>
      </c>
    </row>
    <row r="5052" spans="1:41">
      <c r="A5052" s="6" t="s">
        <v>5627</v>
      </c>
      <c r="B5052">
        <v>2019</v>
      </c>
      <c r="C5052">
        <v>10</v>
      </c>
      <c r="E5052" t="s">
        <v>1907</v>
      </c>
      <c r="F5052" t="s">
        <v>1908</v>
      </c>
      <c r="G5052" t="s">
        <v>102</v>
      </c>
      <c r="H5052" t="s">
        <v>4949</v>
      </c>
      <c r="I5052">
        <v>2020</v>
      </c>
      <c r="J5052">
        <v>1</v>
      </c>
      <c r="K5052" s="6">
        <v>43921</v>
      </c>
      <c r="L5052">
        <v>5</v>
      </c>
      <c r="M5052">
        <v>2</v>
      </c>
      <c r="N5052" t="s">
        <v>211</v>
      </c>
      <c r="O5052" s="8">
        <v>7.06</v>
      </c>
      <c r="P5052" s="8">
        <v>7</v>
      </c>
      <c r="Q5052" s="8">
        <v>6.75</v>
      </c>
      <c r="R5052" s="8">
        <v>7.25</v>
      </c>
      <c r="S5052" s="8">
        <v>6</v>
      </c>
      <c r="T5052" s="8">
        <v>7.75</v>
      </c>
      <c r="U5052" s="8">
        <v>0.36</v>
      </c>
      <c r="V5052" s="9">
        <v>34</v>
      </c>
      <c r="W5052" s="8">
        <v>0.5</v>
      </c>
      <c r="X5052" s="8">
        <v>1.75</v>
      </c>
      <c r="Y5052" s="8">
        <v>5.9999999999999609E-2</v>
      </c>
      <c r="Z5052" s="8">
        <v>-0.25</v>
      </c>
      <c r="AA5052">
        <v>0</v>
      </c>
      <c r="AF5052" t="s">
        <v>4950</v>
      </c>
      <c r="AG5052" t="s">
        <v>1910</v>
      </c>
      <c r="AH5052" t="s">
        <v>1911</v>
      </c>
      <c r="AI5052" t="s">
        <v>1915</v>
      </c>
      <c r="AJ5052" s="7">
        <v>43921</v>
      </c>
      <c r="AK5052" t="s">
        <v>5628</v>
      </c>
      <c r="AL5052" t="s">
        <v>1908</v>
      </c>
      <c r="AM5052" t="s">
        <v>4951</v>
      </c>
      <c r="AN5052" t="s">
        <v>5642</v>
      </c>
      <c r="AO5052" t="str">
        <f>TEXT(A5052,"yyyy-mm-dd")</f>
        <v>2019-10-31</v>
      </c>
    </row>
    <row r="5053" spans="1:41">
      <c r="A5053" s="6" t="s">
        <v>5627</v>
      </c>
      <c r="B5053">
        <v>2019</v>
      </c>
      <c r="C5053">
        <v>10</v>
      </c>
      <c r="E5053" t="s">
        <v>1907</v>
      </c>
      <c r="F5053" t="s">
        <v>1908</v>
      </c>
      <c r="G5053" t="s">
        <v>102</v>
      </c>
      <c r="H5053" t="s">
        <v>4822</v>
      </c>
      <c r="I5053">
        <v>2019</v>
      </c>
      <c r="J5053">
        <v>4</v>
      </c>
      <c r="K5053" s="6">
        <v>43830</v>
      </c>
      <c r="L5053">
        <v>2</v>
      </c>
      <c r="M5053">
        <v>1</v>
      </c>
      <c r="N5053" t="s">
        <v>104</v>
      </c>
      <c r="O5053" s="8">
        <v>7.33</v>
      </c>
      <c r="P5053" s="8">
        <v>7.25</v>
      </c>
      <c r="Q5053" s="8">
        <v>7.25</v>
      </c>
      <c r="R5053" s="8">
        <v>7.5</v>
      </c>
      <c r="S5053" s="8">
        <v>6.75</v>
      </c>
      <c r="T5053" s="8">
        <v>7.75</v>
      </c>
      <c r="U5053" s="8">
        <v>0.2</v>
      </c>
      <c r="V5053" s="9">
        <v>35</v>
      </c>
      <c r="W5053" s="8">
        <v>0.25</v>
      </c>
      <c r="X5053" s="8">
        <v>1</v>
      </c>
      <c r="Y5053" s="8">
        <v>8.0000000000000071E-2</v>
      </c>
      <c r="Z5053" s="8">
        <v>-0.25</v>
      </c>
      <c r="AA5053">
        <v>0</v>
      </c>
      <c r="AF5053" t="s">
        <v>4834</v>
      </c>
      <c r="AG5053" t="s">
        <v>1910</v>
      </c>
      <c r="AH5053" t="s">
        <v>1911</v>
      </c>
      <c r="AI5053" t="s">
        <v>1912</v>
      </c>
      <c r="AJ5053" s="7">
        <v>43830</v>
      </c>
      <c r="AK5053" t="s">
        <v>5628</v>
      </c>
      <c r="AL5053" t="s">
        <v>1908</v>
      </c>
      <c r="AM5053" t="s">
        <v>4824</v>
      </c>
      <c r="AN5053" t="s">
        <v>5641</v>
      </c>
      <c r="AO5053" t="str">
        <f>TEXT(A5053,"yyyy-mm-dd")</f>
        <v>2019-10-31</v>
      </c>
    </row>
    <row r="5054" spans="1:41">
      <c r="A5054" s="6" t="s">
        <v>5627</v>
      </c>
      <c r="B5054">
        <v>2019</v>
      </c>
      <c r="C5054">
        <v>10</v>
      </c>
      <c r="E5054" t="s">
        <v>100</v>
      </c>
      <c r="F5054" t="s">
        <v>101</v>
      </c>
      <c r="G5054" t="s">
        <v>83</v>
      </c>
      <c r="H5054" t="s">
        <v>5257</v>
      </c>
      <c r="I5054">
        <v>2021</v>
      </c>
      <c r="K5054" s="6">
        <v>44561</v>
      </c>
      <c r="L5054">
        <v>26</v>
      </c>
      <c r="N5054" t="s">
        <v>463</v>
      </c>
      <c r="O5054" s="8">
        <v>1.76</v>
      </c>
      <c r="P5054" s="8">
        <v>1.8</v>
      </c>
      <c r="Q5054" s="8">
        <v>1.5</v>
      </c>
      <c r="R5054" s="8">
        <v>2</v>
      </c>
      <c r="S5054" s="8">
        <v>-1</v>
      </c>
      <c r="T5054" s="8">
        <v>3</v>
      </c>
      <c r="U5054" s="8">
        <v>0.67</v>
      </c>
      <c r="V5054" s="9">
        <v>34</v>
      </c>
      <c r="W5054" s="8">
        <v>0.5</v>
      </c>
      <c r="X5054" s="8">
        <v>4</v>
      </c>
      <c r="Y5054" s="8">
        <v>-4.0000000000000036E-2</v>
      </c>
      <c r="Z5054" s="8">
        <v>0</v>
      </c>
      <c r="AA5054">
        <v>0</v>
      </c>
      <c r="AF5054" t="s">
        <v>10294</v>
      </c>
      <c r="AG5054" t="s">
        <v>9655</v>
      </c>
      <c r="AH5054" t="s">
        <v>9656</v>
      </c>
      <c r="AI5054" t="s">
        <v>9708</v>
      </c>
      <c r="AJ5054" s="7">
        <v>44561</v>
      </c>
      <c r="AK5054" t="s">
        <v>5628</v>
      </c>
      <c r="AL5054" t="s">
        <v>109</v>
      </c>
      <c r="AM5054" t="s">
        <v>5259</v>
      </c>
      <c r="AN5054" t="s">
        <v>10305</v>
      </c>
    </row>
    <row r="5055" spans="1:41">
      <c r="A5055" s="6" t="s">
        <v>5627</v>
      </c>
      <c r="B5055">
        <v>2019</v>
      </c>
      <c r="C5055">
        <v>10</v>
      </c>
      <c r="E5055" t="s">
        <v>100</v>
      </c>
      <c r="F5055" t="s">
        <v>101</v>
      </c>
      <c r="G5055" t="s">
        <v>102</v>
      </c>
      <c r="H5055" t="s">
        <v>5204</v>
      </c>
      <c r="I5055">
        <v>2020</v>
      </c>
      <c r="J5055">
        <v>4</v>
      </c>
      <c r="K5055" s="6">
        <v>44196</v>
      </c>
      <c r="L5055">
        <v>14</v>
      </c>
      <c r="M5055">
        <v>5</v>
      </c>
      <c r="N5055" t="s">
        <v>244</v>
      </c>
      <c r="O5055" s="8">
        <v>1.19</v>
      </c>
      <c r="P5055" s="8">
        <v>1.27</v>
      </c>
      <c r="Q5055" s="8">
        <v>1</v>
      </c>
      <c r="R5055" s="8">
        <v>1.55</v>
      </c>
      <c r="S5055" s="8">
        <v>-0.9</v>
      </c>
      <c r="T5055" s="8">
        <v>2.4</v>
      </c>
      <c r="U5055" s="8">
        <v>0.63</v>
      </c>
      <c r="V5055" s="9">
        <v>39</v>
      </c>
      <c r="W5055" s="8">
        <v>0.55000000000000004</v>
      </c>
      <c r="X5055" s="8">
        <v>3.3</v>
      </c>
      <c r="Y5055" s="8">
        <v>-8.0000000000000071E-2</v>
      </c>
      <c r="Z5055" s="8">
        <v>-8.0000000000000071E-2</v>
      </c>
      <c r="AA5055">
        <v>-0.14999999999999991</v>
      </c>
      <c r="AF5055" t="s">
        <v>5276</v>
      </c>
      <c r="AG5055" t="s">
        <v>106</v>
      </c>
      <c r="AH5055" t="s">
        <v>107</v>
      </c>
      <c r="AI5055" t="s">
        <v>502</v>
      </c>
      <c r="AJ5055" s="7">
        <v>44196</v>
      </c>
      <c r="AK5055" t="s">
        <v>5628</v>
      </c>
      <c r="AL5055" t="s">
        <v>109</v>
      </c>
      <c r="AM5055" t="s">
        <v>5206</v>
      </c>
      <c r="AN5055" t="s">
        <v>5640</v>
      </c>
      <c r="AO5055" t="str">
        <f>TEXT(A5055,"yyyy-mm-dd")</f>
        <v>2019-10-31</v>
      </c>
    </row>
    <row r="5056" spans="1:41">
      <c r="A5056" s="6" t="s">
        <v>5627</v>
      </c>
      <c r="B5056">
        <v>2019</v>
      </c>
      <c r="C5056">
        <v>10</v>
      </c>
      <c r="E5056" t="s">
        <v>100</v>
      </c>
      <c r="F5056" t="s">
        <v>101</v>
      </c>
      <c r="G5056" t="s">
        <v>83</v>
      </c>
      <c r="H5056" t="s">
        <v>4803</v>
      </c>
      <c r="I5056">
        <v>2020</v>
      </c>
      <c r="K5056" s="6">
        <v>44196</v>
      </c>
      <c r="L5056">
        <v>14</v>
      </c>
      <c r="N5056" t="s">
        <v>244</v>
      </c>
      <c r="O5056" s="8">
        <v>1.21</v>
      </c>
      <c r="P5056" s="8">
        <v>1.2</v>
      </c>
      <c r="Q5056" s="8">
        <v>1</v>
      </c>
      <c r="R5056" s="8">
        <v>1.4</v>
      </c>
      <c r="S5056" s="8">
        <v>-0.4</v>
      </c>
      <c r="T5056" s="8">
        <v>2.2000000000000002</v>
      </c>
      <c r="U5056" s="8">
        <v>0.38</v>
      </c>
      <c r="V5056" s="9">
        <v>41</v>
      </c>
      <c r="W5056" s="8">
        <v>0.39999999999999991</v>
      </c>
      <c r="X5056" s="8">
        <v>2.6</v>
      </c>
      <c r="Y5056" s="8">
        <v>1.0000000000000009E-2</v>
      </c>
      <c r="Z5056" s="8">
        <v>-0.17999999999999994</v>
      </c>
      <c r="AA5056">
        <v>1.9999999999999796E-2</v>
      </c>
      <c r="AF5056" t="s">
        <v>10255</v>
      </c>
      <c r="AG5056" t="s">
        <v>9655</v>
      </c>
      <c r="AH5056" t="s">
        <v>9656</v>
      </c>
      <c r="AI5056" t="s">
        <v>9669</v>
      </c>
      <c r="AJ5056" s="7">
        <v>44196</v>
      </c>
      <c r="AK5056" t="s">
        <v>5628</v>
      </c>
      <c r="AL5056" t="s">
        <v>109</v>
      </c>
      <c r="AM5056" t="s">
        <v>4805</v>
      </c>
      <c r="AN5056" t="s">
        <v>10278</v>
      </c>
    </row>
    <row r="5057" spans="1:41">
      <c r="A5057" s="6" t="s">
        <v>5627</v>
      </c>
      <c r="B5057">
        <v>2019</v>
      </c>
      <c r="C5057">
        <v>10</v>
      </c>
      <c r="E5057" t="s">
        <v>100</v>
      </c>
      <c r="F5057" t="s">
        <v>101</v>
      </c>
      <c r="G5057" t="s">
        <v>102</v>
      </c>
      <c r="H5057" t="s">
        <v>5063</v>
      </c>
      <c r="I5057">
        <v>2020</v>
      </c>
      <c r="J5057">
        <v>3</v>
      </c>
      <c r="K5057" s="6">
        <v>44104</v>
      </c>
      <c r="L5057">
        <v>11</v>
      </c>
      <c r="M5057">
        <v>4</v>
      </c>
      <c r="N5057" t="s">
        <v>85</v>
      </c>
      <c r="O5057" s="8">
        <v>1.29</v>
      </c>
      <c r="P5057" s="8">
        <v>1.3</v>
      </c>
      <c r="Q5057" s="8">
        <v>1.04</v>
      </c>
      <c r="R5057" s="8">
        <v>1.5</v>
      </c>
      <c r="S5057" s="8">
        <v>-0.3</v>
      </c>
      <c r="T5057" s="8">
        <v>2.7</v>
      </c>
      <c r="U5057" s="8">
        <v>0.47</v>
      </c>
      <c r="V5057" s="9">
        <v>39</v>
      </c>
      <c r="W5057" s="8">
        <v>0.45999999999999996</v>
      </c>
      <c r="X5057" s="8">
        <v>3</v>
      </c>
      <c r="Y5057" s="8">
        <v>-1.0000000000000009E-2</v>
      </c>
      <c r="Z5057" s="8">
        <v>-9.9999999999999867E-2</v>
      </c>
      <c r="AA5057">
        <v>-5.0000000000000044E-2</v>
      </c>
      <c r="AF5057" t="s">
        <v>5274</v>
      </c>
      <c r="AG5057" t="s">
        <v>106</v>
      </c>
      <c r="AH5057" t="s">
        <v>107</v>
      </c>
      <c r="AI5057" t="s">
        <v>497</v>
      </c>
      <c r="AJ5057" s="7">
        <v>44104</v>
      </c>
      <c r="AK5057" t="s">
        <v>5628</v>
      </c>
      <c r="AL5057" t="s">
        <v>109</v>
      </c>
      <c r="AM5057" t="s">
        <v>5066</v>
      </c>
      <c r="AN5057" t="s">
        <v>5639</v>
      </c>
      <c r="AO5057" t="str">
        <f>TEXT(A5057,"yyyy-mm-dd")</f>
        <v>2019-10-31</v>
      </c>
    </row>
    <row r="5058" spans="1:41">
      <c r="A5058" s="6" t="s">
        <v>5627</v>
      </c>
      <c r="B5058">
        <v>2019</v>
      </c>
      <c r="C5058">
        <v>10</v>
      </c>
      <c r="E5058" t="s">
        <v>100</v>
      </c>
      <c r="F5058" t="s">
        <v>101</v>
      </c>
      <c r="G5058" t="s">
        <v>102</v>
      </c>
      <c r="H5058" t="s">
        <v>4988</v>
      </c>
      <c r="I5058">
        <v>2020</v>
      </c>
      <c r="J5058">
        <v>2</v>
      </c>
      <c r="K5058" s="6">
        <v>44012</v>
      </c>
      <c r="L5058">
        <v>8</v>
      </c>
      <c r="M5058">
        <v>3</v>
      </c>
      <c r="N5058" t="s">
        <v>182</v>
      </c>
      <c r="O5058" s="8">
        <v>1.26</v>
      </c>
      <c r="P5058" s="8">
        <v>1.28</v>
      </c>
      <c r="Q5058" s="8">
        <v>1</v>
      </c>
      <c r="R5058" s="8">
        <v>1.42</v>
      </c>
      <c r="S5058" s="8">
        <v>0.1</v>
      </c>
      <c r="T5058" s="8">
        <v>2.5</v>
      </c>
      <c r="U5058" s="8">
        <v>0.42</v>
      </c>
      <c r="V5058" s="9">
        <v>39</v>
      </c>
      <c r="W5058" s="8">
        <v>0.41999999999999993</v>
      </c>
      <c r="X5058" s="8">
        <v>2.4</v>
      </c>
      <c r="Y5058" s="8">
        <v>-2.0000000000000018E-2</v>
      </c>
      <c r="Z5058" s="8">
        <v>-0.11999999999999988</v>
      </c>
      <c r="AA5058">
        <v>-0.20999999999999996</v>
      </c>
      <c r="AF5058" t="s">
        <v>5272</v>
      </c>
      <c r="AG5058" t="s">
        <v>106</v>
      </c>
      <c r="AH5058" t="s">
        <v>107</v>
      </c>
      <c r="AI5058" t="s">
        <v>427</v>
      </c>
      <c r="AJ5058" s="7">
        <v>44012</v>
      </c>
      <c r="AK5058" t="s">
        <v>5628</v>
      </c>
      <c r="AL5058" t="s">
        <v>109</v>
      </c>
      <c r="AM5058" t="s">
        <v>4990</v>
      </c>
      <c r="AN5058" t="s">
        <v>5638</v>
      </c>
      <c r="AO5058" t="str">
        <f>TEXT(A5058,"yyyy-mm-dd")</f>
        <v>2019-10-31</v>
      </c>
    </row>
    <row r="5059" spans="1:41">
      <c r="A5059" s="6" t="s">
        <v>5627</v>
      </c>
      <c r="B5059">
        <v>2019</v>
      </c>
      <c r="C5059">
        <v>10</v>
      </c>
      <c r="E5059" t="s">
        <v>100</v>
      </c>
      <c r="F5059" t="s">
        <v>101</v>
      </c>
      <c r="G5059" t="s">
        <v>102</v>
      </c>
      <c r="H5059" t="s">
        <v>4949</v>
      </c>
      <c r="I5059">
        <v>2020</v>
      </c>
      <c r="J5059">
        <v>1</v>
      </c>
      <c r="K5059" s="6">
        <v>43921</v>
      </c>
      <c r="L5059">
        <v>5</v>
      </c>
      <c r="M5059">
        <v>2</v>
      </c>
      <c r="N5059" t="s">
        <v>211</v>
      </c>
      <c r="O5059" s="8">
        <v>1.07</v>
      </c>
      <c r="P5059" s="8">
        <v>1.1000000000000001</v>
      </c>
      <c r="Q5059" s="8">
        <v>0.76</v>
      </c>
      <c r="R5059" s="8">
        <v>1.31</v>
      </c>
      <c r="S5059" s="8">
        <v>-0.8</v>
      </c>
      <c r="T5059" s="8">
        <v>2.5</v>
      </c>
      <c r="U5059" s="8">
        <v>0.56000000000000005</v>
      </c>
      <c r="V5059" s="9">
        <v>39</v>
      </c>
      <c r="W5059" s="8">
        <v>0.55000000000000004</v>
      </c>
      <c r="X5059" s="8">
        <v>3.3</v>
      </c>
      <c r="Y5059" s="8">
        <v>-3.0000000000000027E-2</v>
      </c>
      <c r="Z5059" s="8">
        <v>-9.9999999999999867E-2</v>
      </c>
      <c r="AA5059">
        <v>0.10000000000000009</v>
      </c>
      <c r="AF5059" t="s">
        <v>5270</v>
      </c>
      <c r="AG5059" t="s">
        <v>106</v>
      </c>
      <c r="AH5059" t="s">
        <v>107</v>
      </c>
      <c r="AI5059" t="s">
        <v>340</v>
      </c>
      <c r="AJ5059" s="7">
        <v>43921</v>
      </c>
      <c r="AK5059" t="s">
        <v>5628</v>
      </c>
      <c r="AL5059" t="s">
        <v>109</v>
      </c>
      <c r="AM5059" t="s">
        <v>4951</v>
      </c>
      <c r="AN5059" t="s">
        <v>5637</v>
      </c>
      <c r="AO5059" t="str">
        <f>TEXT(A5059,"yyyy-mm-dd")</f>
        <v>2019-10-31</v>
      </c>
    </row>
    <row r="5060" spans="1:41">
      <c r="A5060" s="6" t="s">
        <v>5627</v>
      </c>
      <c r="B5060">
        <v>2019</v>
      </c>
      <c r="C5060">
        <v>10</v>
      </c>
      <c r="E5060" t="s">
        <v>100</v>
      </c>
      <c r="F5060" t="s">
        <v>101</v>
      </c>
      <c r="G5060" t="s">
        <v>102</v>
      </c>
      <c r="H5060" t="s">
        <v>4822</v>
      </c>
      <c r="I5060">
        <v>2019</v>
      </c>
      <c r="J5060">
        <v>4</v>
      </c>
      <c r="K5060" s="6">
        <v>43830</v>
      </c>
      <c r="L5060">
        <v>2</v>
      </c>
      <c r="M5060">
        <v>1</v>
      </c>
      <c r="N5060" t="s">
        <v>104</v>
      </c>
      <c r="O5060" s="8">
        <v>0.5</v>
      </c>
      <c r="P5060" s="8">
        <v>0.4</v>
      </c>
      <c r="Q5060" s="8">
        <v>0.3</v>
      </c>
      <c r="R5060" s="8">
        <v>0.7</v>
      </c>
      <c r="S5060" s="8">
        <v>-0.38</v>
      </c>
      <c r="T5060" s="8">
        <v>1.3</v>
      </c>
      <c r="U5060" s="8">
        <v>0.36</v>
      </c>
      <c r="V5060" s="9">
        <v>39</v>
      </c>
      <c r="W5060" s="8">
        <v>0.39999999999999997</v>
      </c>
      <c r="X5060" s="8">
        <v>1.6800000000000002</v>
      </c>
      <c r="Y5060" s="8">
        <v>9.9999999999999978E-2</v>
      </c>
      <c r="Z5060" s="8">
        <v>-0.32999999999999996</v>
      </c>
      <c r="AA5060">
        <v>-0.11000000000000004</v>
      </c>
      <c r="AF5060" t="s">
        <v>4823</v>
      </c>
      <c r="AG5060" t="s">
        <v>106</v>
      </c>
      <c r="AH5060" t="s">
        <v>107</v>
      </c>
      <c r="AI5060" t="s">
        <v>108</v>
      </c>
      <c r="AJ5060" s="7">
        <v>43830</v>
      </c>
      <c r="AK5060" t="s">
        <v>5628</v>
      </c>
      <c r="AL5060" t="s">
        <v>109</v>
      </c>
      <c r="AM5060" t="s">
        <v>4824</v>
      </c>
      <c r="AN5060" t="s">
        <v>5636</v>
      </c>
      <c r="AO5060" t="str">
        <f>TEXT(A5060,"yyyy-mm-dd")</f>
        <v>2019-10-31</v>
      </c>
    </row>
    <row r="5061" spans="1:41">
      <c r="A5061" s="6" t="s">
        <v>5627</v>
      </c>
      <c r="B5061">
        <v>2019</v>
      </c>
      <c r="C5061">
        <v>10</v>
      </c>
      <c r="E5061" t="s">
        <v>100</v>
      </c>
      <c r="F5061" t="s">
        <v>101</v>
      </c>
      <c r="G5061" t="s">
        <v>83</v>
      </c>
      <c r="H5061" t="s">
        <v>4360</v>
      </c>
      <c r="I5061">
        <v>2019</v>
      </c>
      <c r="K5061" s="6">
        <v>43830</v>
      </c>
      <c r="L5061">
        <v>2</v>
      </c>
      <c r="N5061" t="s">
        <v>104</v>
      </c>
      <c r="O5061" s="8">
        <v>0.26</v>
      </c>
      <c r="P5061" s="8">
        <v>0.2</v>
      </c>
      <c r="Q5061" s="8">
        <v>0.2</v>
      </c>
      <c r="R5061" s="8">
        <v>0.32</v>
      </c>
      <c r="S5061" s="8">
        <v>0</v>
      </c>
      <c r="T5061" s="8">
        <v>0.6</v>
      </c>
      <c r="U5061" s="8">
        <v>0.14000000000000001</v>
      </c>
      <c r="V5061" s="9">
        <v>41</v>
      </c>
      <c r="W5061" s="8">
        <v>0.12</v>
      </c>
      <c r="X5061" s="8">
        <v>0.6</v>
      </c>
      <c r="Y5061" s="8">
        <v>0.06</v>
      </c>
      <c r="Z5061" s="8">
        <v>-0.26</v>
      </c>
      <c r="AA5061">
        <v>-8.0000000000000016E-2</v>
      </c>
      <c r="AF5061" t="s">
        <v>10216</v>
      </c>
      <c r="AG5061" t="s">
        <v>9655</v>
      </c>
      <c r="AH5061" t="s">
        <v>9656</v>
      </c>
      <c r="AI5061" t="s">
        <v>9657</v>
      </c>
      <c r="AJ5061" s="7">
        <v>43830</v>
      </c>
      <c r="AK5061" t="s">
        <v>5628</v>
      </c>
      <c r="AL5061" t="s">
        <v>109</v>
      </c>
      <c r="AM5061" t="s">
        <v>4362</v>
      </c>
      <c r="AN5061" t="s">
        <v>10251</v>
      </c>
    </row>
    <row r="5062" spans="1:41">
      <c r="A5062" s="6" t="s">
        <v>5627</v>
      </c>
      <c r="B5062">
        <v>2019</v>
      </c>
      <c r="C5062">
        <v>10</v>
      </c>
      <c r="E5062" t="s">
        <v>100</v>
      </c>
      <c r="F5062" t="s">
        <v>101</v>
      </c>
      <c r="G5062" t="s">
        <v>102</v>
      </c>
      <c r="H5062" t="s">
        <v>4716</v>
      </c>
      <c r="I5062">
        <v>2019</v>
      </c>
      <c r="J5062">
        <v>3</v>
      </c>
      <c r="K5062" s="6">
        <v>43738</v>
      </c>
      <c r="L5062">
        <v>-1</v>
      </c>
      <c r="M5062">
        <v>0</v>
      </c>
      <c r="N5062" t="s">
        <v>187</v>
      </c>
      <c r="O5062" s="8">
        <v>0.12</v>
      </c>
      <c r="P5062" s="8">
        <v>0.1</v>
      </c>
      <c r="Q5062" s="8">
        <v>-0.1</v>
      </c>
      <c r="R5062" s="8">
        <v>0.3</v>
      </c>
      <c r="S5062" s="8">
        <v>-0.3</v>
      </c>
      <c r="T5062" s="8">
        <v>0.8</v>
      </c>
      <c r="U5062" s="8">
        <v>0.28999999999999998</v>
      </c>
      <c r="V5062" s="9">
        <v>39</v>
      </c>
      <c r="W5062" s="8">
        <v>0.4</v>
      </c>
      <c r="X5062" s="8">
        <v>1.1000000000000001</v>
      </c>
      <c r="Y5062" s="8">
        <v>1.999999999999999E-2</v>
      </c>
      <c r="Z5062" s="8">
        <v>-0.44000000000000006</v>
      </c>
      <c r="AA5062">
        <v>-0.10999999999999999</v>
      </c>
      <c r="AF5062" t="s">
        <v>4820</v>
      </c>
      <c r="AG5062" t="s">
        <v>106</v>
      </c>
      <c r="AH5062" t="s">
        <v>107</v>
      </c>
      <c r="AI5062" t="s">
        <v>188</v>
      </c>
      <c r="AJ5062" s="7">
        <v>43738</v>
      </c>
      <c r="AK5062" t="s">
        <v>5628</v>
      </c>
      <c r="AL5062" t="s">
        <v>109</v>
      </c>
      <c r="AM5062" t="s">
        <v>4718</v>
      </c>
      <c r="AN5062" t="s">
        <v>5635</v>
      </c>
      <c r="AO5062" t="str">
        <f>TEXT(A5062,"yyyy-mm-dd")</f>
        <v>2019-10-31</v>
      </c>
    </row>
    <row r="5063" spans="1:41">
      <c r="A5063" s="6" t="s">
        <v>5627</v>
      </c>
      <c r="B5063">
        <v>2019</v>
      </c>
      <c r="C5063">
        <v>10</v>
      </c>
      <c r="E5063" t="s">
        <v>2685</v>
      </c>
      <c r="F5063" t="s">
        <v>101</v>
      </c>
      <c r="G5063" t="s">
        <v>774</v>
      </c>
      <c r="H5063" t="s">
        <v>2686</v>
      </c>
      <c r="K5063" s="6"/>
      <c r="O5063" s="8">
        <v>2.0499999999999998</v>
      </c>
      <c r="P5063" s="8">
        <v>2</v>
      </c>
      <c r="Q5063" s="8">
        <v>1.89</v>
      </c>
      <c r="R5063" s="8">
        <v>2.1</v>
      </c>
      <c r="S5063" s="8">
        <v>1.5</v>
      </c>
      <c r="T5063" s="8">
        <v>3.5</v>
      </c>
      <c r="U5063" s="8">
        <v>0.37</v>
      </c>
      <c r="V5063" s="9">
        <v>29</v>
      </c>
      <c r="W5063" s="8">
        <v>0.21000000000000019</v>
      </c>
      <c r="X5063" s="8">
        <v>2</v>
      </c>
      <c r="Y5063" s="8">
        <v>4.9999999999999822E-2</v>
      </c>
      <c r="Z5063" s="8">
        <v>0</v>
      </c>
      <c r="AA5063">
        <v>-9.000000000000008E-2</v>
      </c>
      <c r="AF5063" t="s">
        <v>2687</v>
      </c>
      <c r="AG5063" t="s">
        <v>2688</v>
      </c>
      <c r="AH5063" t="s">
        <v>2689</v>
      </c>
      <c r="AI5063" t="s">
        <v>2690</v>
      </c>
      <c r="AJ5063" s="7"/>
      <c r="AK5063" t="s">
        <v>5628</v>
      </c>
      <c r="AL5063" t="s">
        <v>109</v>
      </c>
      <c r="AM5063" t="s">
        <v>2686</v>
      </c>
      <c r="AN5063" t="s">
        <v>5657</v>
      </c>
      <c r="AO5063" t="str">
        <f>TEXT(A5063,"yyyy-mm-dd")</f>
        <v>2019-10-31</v>
      </c>
    </row>
    <row r="5064" spans="1:41">
      <c r="A5064" s="6" t="s">
        <v>5627</v>
      </c>
      <c r="B5064">
        <v>2019</v>
      </c>
      <c r="C5064">
        <v>10</v>
      </c>
      <c r="E5064" t="s">
        <v>81</v>
      </c>
      <c r="F5064" t="s">
        <v>82</v>
      </c>
      <c r="G5064" t="s">
        <v>83</v>
      </c>
      <c r="H5064" t="s">
        <v>5257</v>
      </c>
      <c r="I5064">
        <v>2021</v>
      </c>
      <c r="K5064" s="6">
        <v>44561</v>
      </c>
      <c r="L5064">
        <v>26</v>
      </c>
      <c r="N5064" t="s">
        <v>463</v>
      </c>
      <c r="O5064" s="8">
        <v>3.52</v>
      </c>
      <c r="P5064" s="8">
        <v>3.5</v>
      </c>
      <c r="Q5064" s="8">
        <v>3.4</v>
      </c>
      <c r="R5064" s="8">
        <v>3.6</v>
      </c>
      <c r="S5064" s="8">
        <v>3</v>
      </c>
      <c r="T5064" s="8">
        <v>4.18</v>
      </c>
      <c r="U5064" s="8">
        <v>0.25</v>
      </c>
      <c r="V5064" s="9">
        <v>37</v>
      </c>
      <c r="W5064" s="8">
        <v>0.20000000000000018</v>
      </c>
      <c r="X5064" s="8">
        <v>1.1799999999999997</v>
      </c>
      <c r="Y5064" s="8">
        <v>2.0000000000000018E-2</v>
      </c>
      <c r="Z5064" s="8">
        <v>0</v>
      </c>
      <c r="AA5064">
        <v>4.4408920985006262E-16</v>
      </c>
      <c r="AF5064" t="s">
        <v>5258</v>
      </c>
      <c r="AG5064" t="s">
        <v>87</v>
      </c>
      <c r="AH5064" t="s">
        <v>88</v>
      </c>
      <c r="AI5064" t="s">
        <v>359</v>
      </c>
      <c r="AJ5064" s="7">
        <v>44561</v>
      </c>
      <c r="AK5064" t="s">
        <v>5628</v>
      </c>
      <c r="AL5064" t="s">
        <v>91</v>
      </c>
      <c r="AM5064" t="s">
        <v>5259</v>
      </c>
      <c r="AN5064" t="s">
        <v>5631</v>
      </c>
      <c r="AO5064" t="str">
        <f>TEXT(A5064,"yyyy-mm-dd")</f>
        <v>2019-10-31</v>
      </c>
    </row>
    <row r="5065" spans="1:41">
      <c r="A5065" s="6" t="s">
        <v>5627</v>
      </c>
      <c r="B5065">
        <v>2019</v>
      </c>
      <c r="C5065">
        <v>10</v>
      </c>
      <c r="E5065" t="s">
        <v>392</v>
      </c>
      <c r="F5065" t="s">
        <v>82</v>
      </c>
      <c r="G5065" t="s">
        <v>83</v>
      </c>
      <c r="H5065" t="s">
        <v>5257</v>
      </c>
      <c r="I5065">
        <v>2021</v>
      </c>
      <c r="K5065" s="6">
        <v>44561</v>
      </c>
      <c r="L5065">
        <v>26</v>
      </c>
      <c r="N5065" t="s">
        <v>463</v>
      </c>
      <c r="O5065" s="8">
        <v>3.4</v>
      </c>
      <c r="P5065" s="8">
        <v>3.4</v>
      </c>
      <c r="Q5065" s="8">
        <v>3.28</v>
      </c>
      <c r="R5065" s="8">
        <v>3.5</v>
      </c>
      <c r="S5065" s="8">
        <v>3</v>
      </c>
      <c r="T5065" s="8">
        <v>4</v>
      </c>
      <c r="U5065" s="8">
        <v>0.22</v>
      </c>
      <c r="V5065" s="9">
        <v>34</v>
      </c>
      <c r="W5065" s="8">
        <v>0.2200000000000002</v>
      </c>
      <c r="X5065" s="8">
        <v>1</v>
      </c>
      <c r="Y5065" s="8">
        <v>0</v>
      </c>
      <c r="Z5065" s="8">
        <v>0</v>
      </c>
      <c r="AA5065">
        <v>2.0000000000000018E-2</v>
      </c>
      <c r="AF5065" t="s">
        <v>5258</v>
      </c>
      <c r="AG5065" t="s">
        <v>87</v>
      </c>
      <c r="AH5065" t="s">
        <v>88</v>
      </c>
      <c r="AI5065" t="s">
        <v>359</v>
      </c>
      <c r="AJ5065" s="7">
        <v>44561</v>
      </c>
      <c r="AK5065" t="s">
        <v>5628</v>
      </c>
      <c r="AL5065" t="s">
        <v>393</v>
      </c>
      <c r="AM5065" t="s">
        <v>5259</v>
      </c>
      <c r="AN5065" t="s">
        <v>5634</v>
      </c>
      <c r="AO5065" t="str">
        <f>TEXT(A5065,"yyyy-mm-dd")</f>
        <v>2019-10-31</v>
      </c>
    </row>
    <row r="5066" spans="1:41">
      <c r="A5066" s="6" t="s">
        <v>5627</v>
      </c>
      <c r="B5066">
        <v>2019</v>
      </c>
      <c r="C5066">
        <v>10</v>
      </c>
      <c r="E5066" t="s">
        <v>81</v>
      </c>
      <c r="F5066" t="s">
        <v>82</v>
      </c>
      <c r="G5066" t="s">
        <v>83</v>
      </c>
      <c r="H5066" t="s">
        <v>4803</v>
      </c>
      <c r="I5066">
        <v>2020</v>
      </c>
      <c r="K5066" s="6">
        <v>44196</v>
      </c>
      <c r="L5066">
        <v>14</v>
      </c>
      <c r="N5066" t="s">
        <v>244</v>
      </c>
      <c r="O5066" s="8">
        <v>3.43</v>
      </c>
      <c r="P5066" s="8">
        <v>3.5</v>
      </c>
      <c r="Q5066" s="8">
        <v>3.24</v>
      </c>
      <c r="R5066" s="8">
        <v>3.56</v>
      </c>
      <c r="S5066" s="8">
        <v>2.9</v>
      </c>
      <c r="T5066" s="8">
        <v>4.04</v>
      </c>
      <c r="U5066" s="8">
        <v>0.25</v>
      </c>
      <c r="V5066" s="9">
        <v>41</v>
      </c>
      <c r="W5066" s="8">
        <v>0.31999999999999984</v>
      </c>
      <c r="X5066" s="8">
        <v>1.1400000000000001</v>
      </c>
      <c r="Y5066" s="8">
        <v>-6.999999999999984E-2</v>
      </c>
      <c r="Z5066" s="8">
        <v>0</v>
      </c>
      <c r="AA5066">
        <v>0.13999999999999968</v>
      </c>
      <c r="AF5066" t="s">
        <v>4804</v>
      </c>
      <c r="AG5066" t="s">
        <v>87</v>
      </c>
      <c r="AH5066" t="s">
        <v>88</v>
      </c>
      <c r="AI5066" t="s">
        <v>97</v>
      </c>
      <c r="AJ5066" s="7">
        <v>44196</v>
      </c>
      <c r="AK5066" t="s">
        <v>5628</v>
      </c>
      <c r="AL5066" t="s">
        <v>91</v>
      </c>
      <c r="AM5066" t="s">
        <v>4805</v>
      </c>
      <c r="AN5066" t="s">
        <v>5630</v>
      </c>
      <c r="AO5066" t="str">
        <f>TEXT(A5066,"yyyy-mm-dd")</f>
        <v>2019-10-31</v>
      </c>
    </row>
    <row r="5067" spans="1:41">
      <c r="A5067" s="6" t="s">
        <v>5627</v>
      </c>
      <c r="B5067">
        <v>2019</v>
      </c>
      <c r="C5067">
        <v>10</v>
      </c>
      <c r="E5067" t="s">
        <v>392</v>
      </c>
      <c r="F5067" t="s">
        <v>82</v>
      </c>
      <c r="G5067" t="s">
        <v>83</v>
      </c>
      <c r="H5067" t="s">
        <v>4803</v>
      </c>
      <c r="I5067">
        <v>2020</v>
      </c>
      <c r="K5067" s="6">
        <v>44196</v>
      </c>
      <c r="L5067">
        <v>14</v>
      </c>
      <c r="N5067" t="s">
        <v>244</v>
      </c>
      <c r="O5067" s="8">
        <v>3.35</v>
      </c>
      <c r="P5067" s="8">
        <v>3.38</v>
      </c>
      <c r="Q5067" s="8">
        <v>3.28</v>
      </c>
      <c r="R5067" s="8">
        <v>3.49</v>
      </c>
      <c r="S5067" s="8">
        <v>2.4900000000000002</v>
      </c>
      <c r="T5067" s="8">
        <v>3.73</v>
      </c>
      <c r="U5067" s="8">
        <v>0.22</v>
      </c>
      <c r="V5067" s="9">
        <v>38</v>
      </c>
      <c r="W5067" s="8">
        <v>0.21000000000000041</v>
      </c>
      <c r="X5067" s="8">
        <v>1.2399999999999998</v>
      </c>
      <c r="Y5067" s="8">
        <v>-2.9999999999999805E-2</v>
      </c>
      <c r="Z5067" s="8">
        <v>-2.0000000000000018E-2</v>
      </c>
      <c r="AA5067">
        <v>2.0000000000000462E-2</v>
      </c>
      <c r="AF5067" t="s">
        <v>4804</v>
      </c>
      <c r="AG5067" t="s">
        <v>87</v>
      </c>
      <c r="AH5067" t="s">
        <v>88</v>
      </c>
      <c r="AI5067" t="s">
        <v>97</v>
      </c>
      <c r="AJ5067" s="7">
        <v>44196</v>
      </c>
      <c r="AK5067" t="s">
        <v>5628</v>
      </c>
      <c r="AL5067" t="s">
        <v>393</v>
      </c>
      <c r="AM5067" t="s">
        <v>4805</v>
      </c>
      <c r="AN5067" t="s">
        <v>5633</v>
      </c>
      <c r="AO5067" t="str">
        <f>TEXT(A5067,"yyyy-mm-dd")</f>
        <v>2019-10-31</v>
      </c>
    </row>
    <row r="5068" spans="1:41">
      <c r="A5068" s="6" t="s">
        <v>5627</v>
      </c>
      <c r="B5068">
        <v>2019</v>
      </c>
      <c r="C5068">
        <v>10</v>
      </c>
      <c r="E5068" t="s">
        <v>81</v>
      </c>
      <c r="F5068" t="s">
        <v>82</v>
      </c>
      <c r="G5068" t="s">
        <v>83</v>
      </c>
      <c r="H5068" t="s">
        <v>4360</v>
      </c>
      <c r="I5068">
        <v>2019</v>
      </c>
      <c r="K5068" s="6">
        <v>43830</v>
      </c>
      <c r="L5068">
        <v>2</v>
      </c>
      <c r="N5068" t="s">
        <v>104</v>
      </c>
      <c r="O5068" s="8">
        <v>2.96</v>
      </c>
      <c r="P5068" s="8">
        <v>3</v>
      </c>
      <c r="Q5068" s="8">
        <v>2.85</v>
      </c>
      <c r="R5068" s="8">
        <v>3.07</v>
      </c>
      <c r="S5068" s="8">
        <v>2.5</v>
      </c>
      <c r="T5068" s="8">
        <v>3.39</v>
      </c>
      <c r="U5068" s="8">
        <v>0.18</v>
      </c>
      <c r="V5068" s="9">
        <v>42</v>
      </c>
      <c r="W5068" s="8">
        <v>0.21999999999999975</v>
      </c>
      <c r="X5068" s="8">
        <v>0.89000000000000012</v>
      </c>
      <c r="Y5068" s="8">
        <v>-4.0000000000000036E-2</v>
      </c>
      <c r="Z5068" s="8">
        <v>-6.999999999999984E-2</v>
      </c>
      <c r="AA5068">
        <v>-4.000000000000048E-2</v>
      </c>
      <c r="AF5068" t="s">
        <v>4361</v>
      </c>
      <c r="AG5068" t="s">
        <v>87</v>
      </c>
      <c r="AH5068" t="s">
        <v>88</v>
      </c>
      <c r="AI5068" t="s">
        <v>89</v>
      </c>
      <c r="AJ5068" s="7">
        <v>43830</v>
      </c>
      <c r="AK5068" t="s">
        <v>5628</v>
      </c>
      <c r="AL5068" t="s">
        <v>91</v>
      </c>
      <c r="AM5068" t="s">
        <v>4362</v>
      </c>
      <c r="AN5068" t="s">
        <v>5629</v>
      </c>
      <c r="AO5068" t="str">
        <f>TEXT(A5068,"yyyy-mm-dd")</f>
        <v>2019-10-31</v>
      </c>
    </row>
    <row r="5069" spans="1:41">
      <c r="A5069" s="6" t="s">
        <v>5627</v>
      </c>
      <c r="B5069">
        <v>2019</v>
      </c>
      <c r="C5069">
        <v>10</v>
      </c>
      <c r="E5069" t="s">
        <v>392</v>
      </c>
      <c r="F5069" t="s">
        <v>82</v>
      </c>
      <c r="G5069" t="s">
        <v>83</v>
      </c>
      <c r="H5069" t="s">
        <v>4360</v>
      </c>
      <c r="I5069">
        <v>2019</v>
      </c>
      <c r="K5069" s="6">
        <v>43830</v>
      </c>
      <c r="L5069">
        <v>2</v>
      </c>
      <c r="N5069" t="s">
        <v>104</v>
      </c>
      <c r="O5069" s="8">
        <v>3.57</v>
      </c>
      <c r="P5069" s="8">
        <v>3.6</v>
      </c>
      <c r="Q5069" s="8">
        <v>3.5</v>
      </c>
      <c r="R5069" s="8">
        <v>3.7</v>
      </c>
      <c r="S5069" s="8">
        <v>2.9</v>
      </c>
      <c r="T5069" s="8">
        <v>3.83</v>
      </c>
      <c r="U5069" s="8">
        <v>0.18</v>
      </c>
      <c r="V5069" s="9">
        <v>38</v>
      </c>
      <c r="W5069" s="8">
        <v>0.20000000000000018</v>
      </c>
      <c r="X5069" s="8">
        <v>0.93000000000000016</v>
      </c>
      <c r="Y5069" s="8">
        <v>-3.0000000000000249E-2</v>
      </c>
      <c r="Z5069" s="8">
        <v>-2.9999999999999805E-2</v>
      </c>
      <c r="AA5069">
        <v>9.9999999999997868E-3</v>
      </c>
      <c r="AF5069" t="s">
        <v>4361</v>
      </c>
      <c r="AG5069" t="s">
        <v>87</v>
      </c>
      <c r="AH5069" t="s">
        <v>88</v>
      </c>
      <c r="AI5069" t="s">
        <v>89</v>
      </c>
      <c r="AJ5069" s="7">
        <v>43830</v>
      </c>
      <c r="AK5069" t="s">
        <v>5628</v>
      </c>
      <c r="AL5069" t="s">
        <v>393</v>
      </c>
      <c r="AM5069" t="s">
        <v>4362</v>
      </c>
      <c r="AN5069" t="s">
        <v>5632</v>
      </c>
      <c r="AO5069" t="str">
        <f>TEXT(A5069,"yyyy-mm-dd")</f>
        <v>2019-10-31</v>
      </c>
    </row>
    <row r="5070" spans="1:41">
      <c r="A5070" s="6" t="s">
        <v>5627</v>
      </c>
      <c r="B5070">
        <v>2019</v>
      </c>
      <c r="C5070">
        <v>10</v>
      </c>
      <c r="E5070" t="s">
        <v>81</v>
      </c>
      <c r="F5070" t="s">
        <v>82</v>
      </c>
      <c r="G5070" t="s">
        <v>774</v>
      </c>
      <c r="H5070" t="s">
        <v>775</v>
      </c>
      <c r="K5070" s="6"/>
      <c r="O5070" s="8">
        <v>3.53</v>
      </c>
      <c r="P5070" s="8">
        <v>3.5</v>
      </c>
      <c r="Q5070" s="8">
        <v>3.46</v>
      </c>
      <c r="R5070" s="8">
        <v>3.6</v>
      </c>
      <c r="S5070" s="8">
        <v>3</v>
      </c>
      <c r="T5070" s="8">
        <v>4.2</v>
      </c>
      <c r="U5070" s="8">
        <v>0.25</v>
      </c>
      <c r="V5070" s="9">
        <v>38</v>
      </c>
      <c r="W5070" s="8">
        <v>0.14000000000000012</v>
      </c>
      <c r="X5070" s="8">
        <v>1.2000000000000002</v>
      </c>
      <c r="Y5070" s="8">
        <v>2.9999999999999805E-2</v>
      </c>
      <c r="Z5070" s="8">
        <v>0</v>
      </c>
      <c r="AA5070">
        <v>-2.0000000000000018E-2</v>
      </c>
      <c r="AF5070" t="s">
        <v>776</v>
      </c>
      <c r="AG5070" t="s">
        <v>777</v>
      </c>
      <c r="AH5070" t="s">
        <v>778</v>
      </c>
      <c r="AI5070" t="s">
        <v>779</v>
      </c>
      <c r="AJ5070" s="7"/>
      <c r="AK5070" t="s">
        <v>5628</v>
      </c>
      <c r="AL5070" t="s">
        <v>91</v>
      </c>
      <c r="AM5070" t="s">
        <v>775</v>
      </c>
      <c r="AN5070" t="s">
        <v>5653</v>
      </c>
      <c r="AO5070" t="str">
        <f>TEXT(A5070,"yyyy-mm-dd")</f>
        <v>2019-10-31</v>
      </c>
    </row>
    <row r="5071" spans="1:41">
      <c r="A5071" s="6" t="s">
        <v>5627</v>
      </c>
      <c r="B5071">
        <v>2019</v>
      </c>
      <c r="C5071">
        <v>10</v>
      </c>
      <c r="E5071" t="s">
        <v>81</v>
      </c>
      <c r="F5071" t="s">
        <v>82</v>
      </c>
      <c r="G5071" t="s">
        <v>774</v>
      </c>
      <c r="H5071" t="s">
        <v>1536</v>
      </c>
      <c r="K5071" s="6"/>
      <c r="O5071" s="8">
        <v>3.95</v>
      </c>
      <c r="P5071" s="8">
        <v>3.5</v>
      </c>
      <c r="Q5071" s="8">
        <v>3.4</v>
      </c>
      <c r="R5071" s="8">
        <v>3.58</v>
      </c>
      <c r="S5071" s="8">
        <v>3</v>
      </c>
      <c r="T5071" s="8">
        <v>20.100000000000001</v>
      </c>
      <c r="U5071" s="8">
        <v>2.74</v>
      </c>
      <c r="V5071" s="9">
        <v>37</v>
      </c>
      <c r="W5071" s="8">
        <v>0.18000000000000016</v>
      </c>
      <c r="X5071" s="8">
        <v>17.100000000000001</v>
      </c>
      <c r="Y5071" s="8">
        <v>0.45000000000000018</v>
      </c>
      <c r="Z5071" s="8">
        <v>0</v>
      </c>
      <c r="AA5071">
        <v>-2.0000000000000018E-2</v>
      </c>
      <c r="AF5071" t="s">
        <v>1537</v>
      </c>
      <c r="AG5071" t="s">
        <v>777</v>
      </c>
      <c r="AH5071" t="s">
        <v>778</v>
      </c>
      <c r="AI5071" t="s">
        <v>1538</v>
      </c>
      <c r="AJ5071" s="7"/>
      <c r="AK5071" t="s">
        <v>5628</v>
      </c>
      <c r="AL5071" t="s">
        <v>91</v>
      </c>
      <c r="AM5071" t="s">
        <v>1536</v>
      </c>
      <c r="AN5071" t="s">
        <v>5654</v>
      </c>
      <c r="AO5071" t="str">
        <f>TEXT(A5071,"yyyy-mm-dd")</f>
        <v>2019-10-31</v>
      </c>
    </row>
    <row r="5072" spans="1:41">
      <c r="A5072" s="6" t="s">
        <v>5627</v>
      </c>
      <c r="B5072">
        <v>2019</v>
      </c>
      <c r="C5072">
        <v>10</v>
      </c>
      <c r="E5072" t="s">
        <v>392</v>
      </c>
      <c r="F5072" t="s">
        <v>82</v>
      </c>
      <c r="G5072" t="s">
        <v>774</v>
      </c>
      <c r="H5072" t="s">
        <v>775</v>
      </c>
      <c r="K5072" s="6"/>
      <c r="O5072" s="8">
        <v>3.44</v>
      </c>
      <c r="P5072" s="8">
        <v>3.46</v>
      </c>
      <c r="Q5072" s="8">
        <v>3.31</v>
      </c>
      <c r="R5072" s="8">
        <v>3.5</v>
      </c>
      <c r="S5072" s="8">
        <v>3</v>
      </c>
      <c r="T5072" s="8">
        <v>4</v>
      </c>
      <c r="U5072" s="8">
        <v>0.2</v>
      </c>
      <c r="V5072" s="9">
        <v>34</v>
      </c>
      <c r="W5072" s="8">
        <v>0.18999999999999995</v>
      </c>
      <c r="X5072" s="8">
        <v>1</v>
      </c>
      <c r="Y5072" s="8">
        <v>-2.0000000000000018E-2</v>
      </c>
      <c r="Z5072" s="8">
        <v>-1.0000000000000231E-2</v>
      </c>
      <c r="AA5072">
        <v>-1.0000000000000231E-2</v>
      </c>
      <c r="AF5072" t="s">
        <v>776</v>
      </c>
      <c r="AG5072" t="s">
        <v>777</v>
      </c>
      <c r="AH5072" t="s">
        <v>778</v>
      </c>
      <c r="AI5072" t="s">
        <v>779</v>
      </c>
      <c r="AJ5072" s="7"/>
      <c r="AK5072" t="s">
        <v>5628</v>
      </c>
      <c r="AL5072" t="s">
        <v>393</v>
      </c>
      <c r="AM5072" t="s">
        <v>775</v>
      </c>
      <c r="AN5072" t="s">
        <v>5655</v>
      </c>
      <c r="AO5072" t="str">
        <f>TEXT(A5072,"yyyy-mm-dd")</f>
        <v>2019-10-31</v>
      </c>
    </row>
    <row r="5073" spans="1:41">
      <c r="A5073" s="6" t="s">
        <v>5627</v>
      </c>
      <c r="B5073">
        <v>2019</v>
      </c>
      <c r="C5073">
        <v>10</v>
      </c>
      <c r="E5073" t="s">
        <v>392</v>
      </c>
      <c r="F5073" t="s">
        <v>82</v>
      </c>
      <c r="G5073" t="s">
        <v>774</v>
      </c>
      <c r="H5073" t="s">
        <v>1536</v>
      </c>
      <c r="K5073" s="6"/>
      <c r="O5073" s="8">
        <v>3.4</v>
      </c>
      <c r="P5073" s="8">
        <v>3.4</v>
      </c>
      <c r="Q5073" s="8">
        <v>3.3</v>
      </c>
      <c r="R5073" s="8">
        <v>3.5</v>
      </c>
      <c r="S5073" s="8">
        <v>3</v>
      </c>
      <c r="T5073" s="8">
        <v>3.9</v>
      </c>
      <c r="U5073" s="8">
        <v>0.19</v>
      </c>
      <c r="V5073" s="9">
        <v>33</v>
      </c>
      <c r="W5073" s="8">
        <v>0.20000000000000018</v>
      </c>
      <c r="X5073" s="8">
        <v>0.89999999999999991</v>
      </c>
      <c r="Y5073" s="8">
        <v>0</v>
      </c>
      <c r="Z5073" s="8">
        <v>0</v>
      </c>
      <c r="AA5073">
        <v>0</v>
      </c>
      <c r="AF5073" t="s">
        <v>1537</v>
      </c>
      <c r="AG5073" t="s">
        <v>777</v>
      </c>
      <c r="AH5073" t="s">
        <v>778</v>
      </c>
      <c r="AI5073" t="s">
        <v>1538</v>
      </c>
      <c r="AJ5073" s="7"/>
      <c r="AK5073" t="s">
        <v>5628</v>
      </c>
      <c r="AL5073" t="s">
        <v>393</v>
      </c>
      <c r="AM5073" t="s">
        <v>1536</v>
      </c>
      <c r="AN5073" t="s">
        <v>5656</v>
      </c>
      <c r="AO5073" t="str">
        <f>TEXT(A5073,"yyyy-mm-dd")</f>
        <v>2019-10-31</v>
      </c>
    </row>
    <row r="5074" spans="1:41">
      <c r="A5074" s="6" t="s">
        <v>5627</v>
      </c>
      <c r="B5074">
        <v>2019</v>
      </c>
      <c r="C5074">
        <v>10</v>
      </c>
      <c r="E5074" t="s">
        <v>112</v>
      </c>
      <c r="F5074" t="s">
        <v>113</v>
      </c>
      <c r="G5074" t="s">
        <v>83</v>
      </c>
      <c r="H5074" t="s">
        <v>5257</v>
      </c>
      <c r="I5074">
        <v>2021</v>
      </c>
      <c r="K5074" s="6">
        <v>44561</v>
      </c>
      <c r="L5074">
        <v>26</v>
      </c>
      <c r="N5074" t="s">
        <v>463</v>
      </c>
      <c r="O5074" s="8">
        <v>6.49</v>
      </c>
      <c r="P5074" s="8">
        <v>6.5</v>
      </c>
      <c r="Q5074" s="8">
        <v>6.29</v>
      </c>
      <c r="R5074" s="8">
        <v>6.76</v>
      </c>
      <c r="S5074" s="8">
        <v>5.48</v>
      </c>
      <c r="T5074" s="8">
        <v>7.1</v>
      </c>
      <c r="U5074" s="8">
        <v>0.44</v>
      </c>
      <c r="V5074" s="9">
        <v>28</v>
      </c>
      <c r="W5074" s="8">
        <v>0.46999999999999975</v>
      </c>
      <c r="X5074" s="8">
        <v>1.6199999999999992</v>
      </c>
      <c r="Y5074" s="8">
        <v>-9.9999999999997868E-3</v>
      </c>
      <c r="Z5074" s="8">
        <v>-0.28000000000000025</v>
      </c>
      <c r="AA5074">
        <v>-0.33000000000000007</v>
      </c>
      <c r="AF5074" t="s">
        <v>5295</v>
      </c>
      <c r="AG5074" t="s">
        <v>115</v>
      </c>
      <c r="AH5074" t="s">
        <v>116</v>
      </c>
      <c r="AI5074" t="s">
        <v>359</v>
      </c>
      <c r="AJ5074" s="7">
        <v>44561</v>
      </c>
      <c r="AK5074" t="s">
        <v>5628</v>
      </c>
      <c r="AL5074" t="s">
        <v>118</v>
      </c>
      <c r="AM5074" t="s">
        <v>5259</v>
      </c>
      <c r="AN5074" t="s">
        <v>5660</v>
      </c>
      <c r="AO5074" t="str">
        <f>TEXT(A5074,"yyyy-mm-dd")</f>
        <v>2019-10-31</v>
      </c>
    </row>
    <row r="5075" spans="1:41">
      <c r="A5075" s="6" t="s">
        <v>5627</v>
      </c>
      <c r="B5075">
        <v>2019</v>
      </c>
      <c r="C5075">
        <v>10</v>
      </c>
      <c r="E5075" t="s">
        <v>2881</v>
      </c>
      <c r="F5075" t="s">
        <v>113</v>
      </c>
      <c r="G5075" t="s">
        <v>83</v>
      </c>
      <c r="H5075" t="s">
        <v>5257</v>
      </c>
      <c r="I5075">
        <v>2021</v>
      </c>
      <c r="K5075" s="6">
        <v>44561</v>
      </c>
      <c r="L5075">
        <v>26</v>
      </c>
      <c r="N5075" t="s">
        <v>463</v>
      </c>
      <c r="O5075" s="8">
        <v>6.94</v>
      </c>
      <c r="P5075" s="8">
        <v>7</v>
      </c>
      <c r="Q5075" s="8">
        <v>6.58</v>
      </c>
      <c r="R5075" s="8">
        <v>7.46</v>
      </c>
      <c r="S5075" s="8">
        <v>5.6</v>
      </c>
      <c r="T5075" s="8">
        <v>8.5</v>
      </c>
      <c r="U5075" s="8">
        <v>0.68</v>
      </c>
      <c r="V5075" s="9">
        <v>23</v>
      </c>
      <c r="W5075" s="8">
        <v>0.87999999999999989</v>
      </c>
      <c r="X5075" s="8">
        <v>2.9000000000000004</v>
      </c>
      <c r="Y5075" s="8">
        <v>-5.9999999999999609E-2</v>
      </c>
      <c r="Z5075" s="8">
        <v>0</v>
      </c>
      <c r="AA5075">
        <v>-7.0000000000000284E-2</v>
      </c>
      <c r="AF5075" t="s">
        <v>5300</v>
      </c>
      <c r="AG5075" t="s">
        <v>2883</v>
      </c>
      <c r="AH5075" t="s">
        <v>2884</v>
      </c>
      <c r="AI5075" t="s">
        <v>359</v>
      </c>
      <c r="AJ5075" s="7">
        <v>44561</v>
      </c>
      <c r="AK5075" t="s">
        <v>5628</v>
      </c>
      <c r="AL5075" t="s">
        <v>2885</v>
      </c>
      <c r="AM5075" t="s">
        <v>5259</v>
      </c>
      <c r="AN5075" t="s">
        <v>5663</v>
      </c>
      <c r="AO5075" t="str">
        <f>TEXT(A5075,"yyyy-mm-dd")</f>
        <v>2019-10-31</v>
      </c>
    </row>
    <row r="5076" spans="1:41">
      <c r="A5076" s="6" t="s">
        <v>5627</v>
      </c>
      <c r="B5076">
        <v>2019</v>
      </c>
      <c r="C5076">
        <v>10</v>
      </c>
      <c r="E5076" t="s">
        <v>112</v>
      </c>
      <c r="F5076" t="s">
        <v>113</v>
      </c>
      <c r="G5076" t="s">
        <v>83</v>
      </c>
      <c r="H5076" t="s">
        <v>4803</v>
      </c>
      <c r="I5076">
        <v>2020</v>
      </c>
      <c r="K5076" s="6">
        <v>44196</v>
      </c>
      <c r="L5076">
        <v>14</v>
      </c>
      <c r="N5076" t="s">
        <v>244</v>
      </c>
      <c r="O5076" s="8">
        <v>6.7</v>
      </c>
      <c r="P5076" s="8">
        <v>6.75</v>
      </c>
      <c r="Q5076" s="8">
        <v>6.49</v>
      </c>
      <c r="R5076" s="8">
        <v>7</v>
      </c>
      <c r="S5076" s="8">
        <v>5.92</v>
      </c>
      <c r="T5076" s="8">
        <v>7.8</v>
      </c>
      <c r="U5076" s="8">
        <v>0.46</v>
      </c>
      <c r="V5076" s="9">
        <v>33</v>
      </c>
      <c r="W5076" s="8">
        <v>0.50999999999999979</v>
      </c>
      <c r="X5076" s="8">
        <v>1.88</v>
      </c>
      <c r="Y5076" s="8">
        <v>-4.9999999999999822E-2</v>
      </c>
      <c r="Z5076" s="8">
        <v>-0.25</v>
      </c>
      <c r="AA5076">
        <v>-0.24000000000000021</v>
      </c>
      <c r="AF5076" t="s">
        <v>4844</v>
      </c>
      <c r="AG5076" t="s">
        <v>115</v>
      </c>
      <c r="AH5076" t="s">
        <v>116</v>
      </c>
      <c r="AI5076" t="s">
        <v>230</v>
      </c>
      <c r="AJ5076" s="7">
        <v>44196</v>
      </c>
      <c r="AK5076" t="s">
        <v>5628</v>
      </c>
      <c r="AL5076" t="s">
        <v>118</v>
      </c>
      <c r="AM5076" t="s">
        <v>4805</v>
      </c>
      <c r="AN5076" t="s">
        <v>5659</v>
      </c>
      <c r="AO5076" t="str">
        <f>TEXT(A5076,"yyyy-mm-dd")</f>
        <v>2019-10-31</v>
      </c>
    </row>
    <row r="5077" spans="1:41">
      <c r="A5077" s="6" t="s">
        <v>5627</v>
      </c>
      <c r="B5077">
        <v>2019</v>
      </c>
      <c r="C5077">
        <v>10</v>
      </c>
      <c r="E5077" t="s">
        <v>2881</v>
      </c>
      <c r="F5077" t="s">
        <v>113</v>
      </c>
      <c r="G5077" t="s">
        <v>83</v>
      </c>
      <c r="H5077" t="s">
        <v>4803</v>
      </c>
      <c r="I5077">
        <v>2020</v>
      </c>
      <c r="K5077" s="6">
        <v>44196</v>
      </c>
      <c r="L5077">
        <v>14</v>
      </c>
      <c r="N5077" t="s">
        <v>244</v>
      </c>
      <c r="O5077" s="8">
        <v>7</v>
      </c>
      <c r="P5077" s="8">
        <v>6.95</v>
      </c>
      <c r="Q5077" s="8">
        <v>6.7</v>
      </c>
      <c r="R5077" s="8">
        <v>7.31</v>
      </c>
      <c r="S5077" s="8">
        <v>6.1</v>
      </c>
      <c r="T5077" s="8">
        <v>8.3000000000000007</v>
      </c>
      <c r="U5077" s="8">
        <v>0.55000000000000004</v>
      </c>
      <c r="V5077" s="9">
        <v>26</v>
      </c>
      <c r="W5077" s="8">
        <v>0.60999999999999943</v>
      </c>
      <c r="X5077" s="8">
        <v>2.2000000000000011</v>
      </c>
      <c r="Y5077" s="8">
        <v>4.9999999999999822E-2</v>
      </c>
      <c r="Z5077" s="8">
        <v>3.0000000000000249E-2</v>
      </c>
      <c r="AA5077">
        <v>4.9999999999999822E-2</v>
      </c>
      <c r="AF5077" t="s">
        <v>4849</v>
      </c>
      <c r="AG5077" t="s">
        <v>2883</v>
      </c>
      <c r="AH5077" t="s">
        <v>2884</v>
      </c>
      <c r="AI5077" t="s">
        <v>230</v>
      </c>
      <c r="AJ5077" s="7">
        <v>44196</v>
      </c>
      <c r="AK5077" t="s">
        <v>5628</v>
      </c>
      <c r="AL5077" t="s">
        <v>2885</v>
      </c>
      <c r="AM5077" t="s">
        <v>4805</v>
      </c>
      <c r="AN5077" t="s">
        <v>5662</v>
      </c>
      <c r="AO5077" t="str">
        <f>TEXT(A5077,"yyyy-mm-dd")</f>
        <v>2019-10-31</v>
      </c>
    </row>
    <row r="5078" spans="1:41">
      <c r="A5078" s="6" t="s">
        <v>5627</v>
      </c>
      <c r="B5078">
        <v>2019</v>
      </c>
      <c r="C5078">
        <v>10</v>
      </c>
      <c r="E5078" t="s">
        <v>112</v>
      </c>
      <c r="F5078" t="s">
        <v>113</v>
      </c>
      <c r="G5078" t="s">
        <v>83</v>
      </c>
      <c r="H5078" t="s">
        <v>4360</v>
      </c>
      <c r="I5078">
        <v>2019</v>
      </c>
      <c r="K5078" s="6">
        <v>43830</v>
      </c>
      <c r="L5078">
        <v>2</v>
      </c>
      <c r="N5078" t="s">
        <v>104</v>
      </c>
      <c r="O5078" s="8">
        <v>7.32</v>
      </c>
      <c r="P5078" s="8">
        <v>7.3</v>
      </c>
      <c r="Q5078" s="8">
        <v>7.2</v>
      </c>
      <c r="R5078" s="8">
        <v>7.5</v>
      </c>
      <c r="S5078" s="8">
        <v>6.83</v>
      </c>
      <c r="T5078" s="8">
        <v>7.67</v>
      </c>
      <c r="U5078" s="8">
        <v>0.21</v>
      </c>
      <c r="V5078" s="9">
        <v>33</v>
      </c>
      <c r="W5078" s="8">
        <v>0.29999999999999982</v>
      </c>
      <c r="X5078" s="8">
        <v>0.83999999999999986</v>
      </c>
      <c r="Y5078" s="8">
        <v>2.0000000000000462E-2</v>
      </c>
      <c r="Z5078" s="8">
        <v>-0.19000000000000039</v>
      </c>
      <c r="AA5078">
        <v>4.9999999999999822E-2</v>
      </c>
      <c r="AF5078" t="s">
        <v>4401</v>
      </c>
      <c r="AG5078" t="s">
        <v>115</v>
      </c>
      <c r="AH5078" t="s">
        <v>116</v>
      </c>
      <c r="AI5078" t="s">
        <v>117</v>
      </c>
      <c r="AJ5078" s="7">
        <v>43830</v>
      </c>
      <c r="AK5078" t="s">
        <v>5628</v>
      </c>
      <c r="AL5078" t="s">
        <v>118</v>
      </c>
      <c r="AM5078" t="s">
        <v>4362</v>
      </c>
      <c r="AN5078" t="s">
        <v>5658</v>
      </c>
      <c r="AO5078" t="str">
        <f>TEXT(A5078,"yyyy-mm-dd")</f>
        <v>2019-10-31</v>
      </c>
    </row>
    <row r="5079" spans="1:41">
      <c r="A5079" s="6" t="s">
        <v>5627</v>
      </c>
      <c r="B5079">
        <v>2019</v>
      </c>
      <c r="C5079">
        <v>10</v>
      </c>
      <c r="E5079" t="s">
        <v>2881</v>
      </c>
      <c r="F5079" t="s">
        <v>113</v>
      </c>
      <c r="G5079" t="s">
        <v>83</v>
      </c>
      <c r="H5079" t="s">
        <v>4360</v>
      </c>
      <c r="I5079">
        <v>2019</v>
      </c>
      <c r="K5079" s="6">
        <v>43830</v>
      </c>
      <c r="L5079">
        <v>2</v>
      </c>
      <c r="N5079" t="s">
        <v>104</v>
      </c>
      <c r="O5079" s="8">
        <v>7.04</v>
      </c>
      <c r="P5079" s="8">
        <v>7</v>
      </c>
      <c r="Q5079" s="8">
        <v>6.77</v>
      </c>
      <c r="R5079" s="8">
        <v>7.2</v>
      </c>
      <c r="S5079" s="8">
        <v>6.6</v>
      </c>
      <c r="T5079" s="8">
        <v>8.34</v>
      </c>
      <c r="U5079" s="8">
        <v>0.39</v>
      </c>
      <c r="V5079" s="9">
        <v>26</v>
      </c>
      <c r="W5079" s="8">
        <v>0.4300000000000006</v>
      </c>
      <c r="X5079" s="8">
        <v>1.7400000000000002</v>
      </c>
      <c r="Y5079" s="8">
        <v>4.0000000000000036E-2</v>
      </c>
      <c r="Z5079" s="8">
        <v>-9.9999999999999645E-2</v>
      </c>
      <c r="AA5079">
        <v>3.0000000000000249E-2</v>
      </c>
      <c r="AF5079" t="s">
        <v>4406</v>
      </c>
      <c r="AG5079" t="s">
        <v>2883</v>
      </c>
      <c r="AH5079" t="s">
        <v>2884</v>
      </c>
      <c r="AI5079" t="s">
        <v>117</v>
      </c>
      <c r="AJ5079" s="7">
        <v>43830</v>
      </c>
      <c r="AK5079" t="s">
        <v>5628</v>
      </c>
      <c r="AL5079" t="s">
        <v>2885</v>
      </c>
      <c r="AM5079" t="s">
        <v>4362</v>
      </c>
      <c r="AN5079" t="s">
        <v>5661</v>
      </c>
      <c r="AO5079" t="str">
        <f>TEXT(A5079,"yyyy-mm-dd")</f>
        <v>2019-10-31</v>
      </c>
    </row>
    <row r="5080" spans="1:41">
      <c r="A5080" s="6" t="s">
        <v>5664</v>
      </c>
      <c r="B5080">
        <v>2019</v>
      </c>
      <c r="C5080">
        <v>11</v>
      </c>
      <c r="E5080" t="s">
        <v>1907</v>
      </c>
      <c r="F5080" t="s">
        <v>1908</v>
      </c>
      <c r="G5080" t="s">
        <v>102</v>
      </c>
      <c r="H5080" t="s">
        <v>5649</v>
      </c>
      <c r="I5080">
        <v>2021</v>
      </c>
      <c r="J5080">
        <v>4</v>
      </c>
      <c r="K5080" s="6">
        <v>44561</v>
      </c>
      <c r="L5080">
        <v>25</v>
      </c>
      <c r="M5080">
        <v>8</v>
      </c>
      <c r="N5080" t="s">
        <v>357</v>
      </c>
      <c r="O5080" s="8">
        <v>6.28</v>
      </c>
      <c r="P5080" s="8">
        <v>6.25</v>
      </c>
      <c r="Q5080" s="8">
        <v>6</v>
      </c>
      <c r="R5080" s="8">
        <v>6.56</v>
      </c>
      <c r="S5080" s="8">
        <v>5.5</v>
      </c>
      <c r="T5080" s="8">
        <v>7.2</v>
      </c>
      <c r="U5080" s="8">
        <v>0.5</v>
      </c>
      <c r="V5080" s="9">
        <v>28</v>
      </c>
      <c r="W5080" s="8">
        <v>0.55999999999999961</v>
      </c>
      <c r="X5080" s="8">
        <v>1.7000000000000002</v>
      </c>
      <c r="Y5080" s="8">
        <v>3.0000000000000249E-2</v>
      </c>
      <c r="Z5080" s="8">
        <v>-0.12999999999999989</v>
      </c>
      <c r="AA5080">
        <v>-0.19000000000000039</v>
      </c>
      <c r="AF5080" t="s">
        <v>5650</v>
      </c>
      <c r="AG5080" t="s">
        <v>1910</v>
      </c>
      <c r="AH5080" t="s">
        <v>1911</v>
      </c>
      <c r="AI5080" t="s">
        <v>1971</v>
      </c>
      <c r="AJ5080" s="7">
        <v>44561</v>
      </c>
      <c r="AK5080" t="s">
        <v>5665</v>
      </c>
      <c r="AL5080" t="s">
        <v>1908</v>
      </c>
      <c r="AM5080" t="s">
        <v>5651</v>
      </c>
      <c r="AN5080" t="s">
        <v>5685</v>
      </c>
      <c r="AO5080" t="str">
        <f>TEXT(A5080,"yyyy-mm-dd")</f>
        <v>2019-11-30</v>
      </c>
    </row>
    <row r="5081" spans="1:41">
      <c r="A5081" s="6" t="s">
        <v>5664</v>
      </c>
      <c r="B5081">
        <v>2019</v>
      </c>
      <c r="C5081">
        <v>11</v>
      </c>
      <c r="E5081" t="s">
        <v>1907</v>
      </c>
      <c r="F5081" t="s">
        <v>1908</v>
      </c>
      <c r="G5081" t="s">
        <v>102</v>
      </c>
      <c r="H5081" t="s">
        <v>5544</v>
      </c>
      <c r="I5081">
        <v>2021</v>
      </c>
      <c r="J5081">
        <v>3</v>
      </c>
      <c r="K5081" s="6">
        <v>44469</v>
      </c>
      <c r="L5081">
        <v>22</v>
      </c>
      <c r="M5081">
        <v>7</v>
      </c>
      <c r="N5081" t="s">
        <v>167</v>
      </c>
      <c r="O5081" s="8">
        <v>6.32</v>
      </c>
      <c r="P5081" s="8">
        <v>6.38</v>
      </c>
      <c r="Q5081" s="8">
        <v>6</v>
      </c>
      <c r="R5081" s="8">
        <v>6.56</v>
      </c>
      <c r="S5081" s="8">
        <v>5.5</v>
      </c>
      <c r="T5081" s="8">
        <v>7.2</v>
      </c>
      <c r="U5081" s="8">
        <v>0.49</v>
      </c>
      <c r="V5081" s="9">
        <v>28</v>
      </c>
      <c r="W5081" s="8">
        <v>0.55999999999999961</v>
      </c>
      <c r="X5081" s="8">
        <v>1.7000000000000002</v>
      </c>
      <c r="Y5081" s="8">
        <v>-5.9999999999999609E-2</v>
      </c>
      <c r="Z5081" s="8">
        <v>-0.12000000000000011</v>
      </c>
      <c r="AA5081">
        <v>-0.19000000000000039</v>
      </c>
      <c r="AF5081" t="s">
        <v>5545</v>
      </c>
      <c r="AG5081" t="s">
        <v>1910</v>
      </c>
      <c r="AH5081" t="s">
        <v>1911</v>
      </c>
      <c r="AI5081" t="s">
        <v>1944</v>
      </c>
      <c r="AJ5081" s="7">
        <v>44469</v>
      </c>
      <c r="AK5081" t="s">
        <v>5665</v>
      </c>
      <c r="AL5081" t="s">
        <v>1908</v>
      </c>
      <c r="AM5081" t="s">
        <v>5546</v>
      </c>
      <c r="AN5081" t="s">
        <v>5684</v>
      </c>
      <c r="AO5081" t="str">
        <f>TEXT(A5081,"yyyy-mm-dd")</f>
        <v>2019-11-30</v>
      </c>
    </row>
    <row r="5082" spans="1:41">
      <c r="A5082" s="6" t="s">
        <v>5664</v>
      </c>
      <c r="B5082">
        <v>2019</v>
      </c>
      <c r="C5082">
        <v>11</v>
      </c>
      <c r="E5082" t="s">
        <v>1907</v>
      </c>
      <c r="F5082" t="s">
        <v>1908</v>
      </c>
      <c r="G5082" t="s">
        <v>102</v>
      </c>
      <c r="H5082" t="s">
        <v>5436</v>
      </c>
      <c r="I5082">
        <v>2021</v>
      </c>
      <c r="J5082">
        <v>2</v>
      </c>
      <c r="K5082" s="6">
        <v>44377</v>
      </c>
      <c r="L5082">
        <v>19</v>
      </c>
      <c r="M5082">
        <v>6</v>
      </c>
      <c r="N5082" t="s">
        <v>195</v>
      </c>
      <c r="O5082" s="8">
        <v>6.4</v>
      </c>
      <c r="P5082" s="8">
        <v>6.5</v>
      </c>
      <c r="Q5082" s="8">
        <v>6.19</v>
      </c>
      <c r="R5082" s="8">
        <v>6.75</v>
      </c>
      <c r="S5082" s="8">
        <v>5.5</v>
      </c>
      <c r="T5082" s="8">
        <v>7.2</v>
      </c>
      <c r="U5082" s="8">
        <v>0.46</v>
      </c>
      <c r="V5082" s="9">
        <v>28</v>
      </c>
      <c r="W5082" s="8">
        <v>0.55999999999999961</v>
      </c>
      <c r="X5082" s="8">
        <v>1.7000000000000002</v>
      </c>
      <c r="Y5082" s="8">
        <v>-9.9999999999999645E-2</v>
      </c>
      <c r="Z5082" s="8">
        <v>0</v>
      </c>
      <c r="AA5082">
        <v>-0.13000000000000078</v>
      </c>
      <c r="AF5082" t="s">
        <v>5437</v>
      </c>
      <c r="AG5082" t="s">
        <v>1910</v>
      </c>
      <c r="AH5082" t="s">
        <v>1911</v>
      </c>
      <c r="AI5082" t="s">
        <v>1939</v>
      </c>
      <c r="AJ5082" s="7">
        <v>44377</v>
      </c>
      <c r="AK5082" t="s">
        <v>5665</v>
      </c>
      <c r="AL5082" t="s">
        <v>1908</v>
      </c>
      <c r="AM5082" t="s">
        <v>5438</v>
      </c>
      <c r="AN5082" t="s">
        <v>5683</v>
      </c>
      <c r="AO5082" t="str">
        <f>TEXT(A5082,"yyyy-mm-dd")</f>
        <v>2019-11-30</v>
      </c>
    </row>
    <row r="5083" spans="1:41">
      <c r="A5083" s="6" t="s">
        <v>5664</v>
      </c>
      <c r="B5083">
        <v>2019</v>
      </c>
      <c r="C5083">
        <v>11</v>
      </c>
      <c r="E5083" t="s">
        <v>1907</v>
      </c>
      <c r="F5083" t="s">
        <v>1908</v>
      </c>
      <c r="G5083" t="s">
        <v>102</v>
      </c>
      <c r="H5083" t="s">
        <v>5397</v>
      </c>
      <c r="I5083">
        <v>2021</v>
      </c>
      <c r="J5083">
        <v>1</v>
      </c>
      <c r="K5083" s="6">
        <v>44286</v>
      </c>
      <c r="L5083">
        <v>16</v>
      </c>
      <c r="M5083">
        <v>5</v>
      </c>
      <c r="N5083" t="s">
        <v>222</v>
      </c>
      <c r="O5083" s="8">
        <v>6.48</v>
      </c>
      <c r="P5083" s="8">
        <v>6.5</v>
      </c>
      <c r="Q5083" s="8">
        <v>6.19</v>
      </c>
      <c r="R5083" s="8">
        <v>6.75</v>
      </c>
      <c r="S5083" s="8">
        <v>5.5</v>
      </c>
      <c r="T5083" s="8">
        <v>7.25</v>
      </c>
      <c r="U5083" s="8">
        <v>0.43</v>
      </c>
      <c r="V5083" s="9">
        <v>28</v>
      </c>
      <c r="W5083" s="8">
        <v>0.55999999999999961</v>
      </c>
      <c r="X5083" s="8">
        <v>1.75</v>
      </c>
      <c r="Y5083" s="8">
        <v>-1.9999999999999574E-2</v>
      </c>
      <c r="Z5083" s="8">
        <v>-0.12999999999999989</v>
      </c>
      <c r="AA5083">
        <v>-0.19000000000000039</v>
      </c>
      <c r="AF5083" t="s">
        <v>5398</v>
      </c>
      <c r="AG5083" t="s">
        <v>1910</v>
      </c>
      <c r="AH5083" t="s">
        <v>1911</v>
      </c>
      <c r="AI5083" t="s">
        <v>1934</v>
      </c>
      <c r="AJ5083" s="7">
        <v>44286</v>
      </c>
      <c r="AK5083" t="s">
        <v>5665</v>
      </c>
      <c r="AL5083" t="s">
        <v>1908</v>
      </c>
      <c r="AM5083" t="s">
        <v>5399</v>
      </c>
      <c r="AN5083" t="s">
        <v>5682</v>
      </c>
      <c r="AO5083" t="str">
        <f>TEXT(A5083,"yyyy-mm-dd")</f>
        <v>2019-11-30</v>
      </c>
    </row>
    <row r="5084" spans="1:41">
      <c r="A5084" s="6" t="s">
        <v>5664</v>
      </c>
      <c r="B5084">
        <v>2019</v>
      </c>
      <c r="C5084">
        <v>11</v>
      </c>
      <c r="E5084" t="s">
        <v>1907</v>
      </c>
      <c r="F5084" t="s">
        <v>1908</v>
      </c>
      <c r="G5084" t="s">
        <v>102</v>
      </c>
      <c r="H5084" t="s">
        <v>5204</v>
      </c>
      <c r="I5084">
        <v>2020</v>
      </c>
      <c r="J5084">
        <v>4</v>
      </c>
      <c r="K5084" s="6">
        <v>44196</v>
      </c>
      <c r="L5084">
        <v>13</v>
      </c>
      <c r="M5084">
        <v>4</v>
      </c>
      <c r="N5084" t="s">
        <v>252</v>
      </c>
      <c r="O5084" s="8">
        <v>6.57</v>
      </c>
      <c r="P5084" s="8">
        <v>6.5</v>
      </c>
      <c r="Q5084" s="8">
        <v>6.25</v>
      </c>
      <c r="R5084" s="8">
        <v>6.75</v>
      </c>
      <c r="S5084" s="8">
        <v>6</v>
      </c>
      <c r="T5084" s="8">
        <v>7.25</v>
      </c>
      <c r="U5084" s="8">
        <v>0.36</v>
      </c>
      <c r="V5084" s="9">
        <v>33</v>
      </c>
      <c r="W5084" s="8">
        <v>0.5</v>
      </c>
      <c r="X5084" s="8">
        <v>1.25</v>
      </c>
      <c r="Y5084" s="8">
        <v>7.0000000000000284E-2</v>
      </c>
      <c r="Z5084" s="8">
        <v>-0.25</v>
      </c>
      <c r="AA5084">
        <v>-0.25</v>
      </c>
      <c r="AF5084" t="s">
        <v>5205</v>
      </c>
      <c r="AG5084" t="s">
        <v>1910</v>
      </c>
      <c r="AH5084" t="s">
        <v>1911</v>
      </c>
      <c r="AI5084" t="s">
        <v>1929</v>
      </c>
      <c r="AJ5084" s="7">
        <v>44196</v>
      </c>
      <c r="AK5084" t="s">
        <v>5665</v>
      </c>
      <c r="AL5084" t="s">
        <v>1908</v>
      </c>
      <c r="AM5084" t="s">
        <v>5206</v>
      </c>
      <c r="AN5084" t="s">
        <v>5681</v>
      </c>
      <c r="AO5084" t="str">
        <f>TEXT(A5084,"yyyy-mm-dd")</f>
        <v>2019-11-30</v>
      </c>
    </row>
    <row r="5085" spans="1:41">
      <c r="A5085" s="6" t="s">
        <v>5664</v>
      </c>
      <c r="B5085">
        <v>2019</v>
      </c>
      <c r="C5085">
        <v>11</v>
      </c>
      <c r="E5085" t="s">
        <v>1907</v>
      </c>
      <c r="F5085" t="s">
        <v>1908</v>
      </c>
      <c r="G5085" t="s">
        <v>102</v>
      </c>
      <c r="H5085" t="s">
        <v>5063</v>
      </c>
      <c r="I5085">
        <v>2020</v>
      </c>
      <c r="J5085">
        <v>3</v>
      </c>
      <c r="K5085" s="6">
        <v>44104</v>
      </c>
      <c r="L5085">
        <v>10</v>
      </c>
      <c r="M5085">
        <v>3</v>
      </c>
      <c r="N5085" t="s">
        <v>164</v>
      </c>
      <c r="O5085" s="8">
        <v>6.67</v>
      </c>
      <c r="P5085" s="8">
        <v>6.75</v>
      </c>
      <c r="Q5085" s="8">
        <v>6.5</v>
      </c>
      <c r="R5085" s="8">
        <v>7</v>
      </c>
      <c r="S5085" s="8">
        <v>6</v>
      </c>
      <c r="T5085" s="8">
        <v>7.25</v>
      </c>
      <c r="U5085" s="8">
        <v>0.32</v>
      </c>
      <c r="V5085" s="9">
        <v>33</v>
      </c>
      <c r="W5085" s="8">
        <v>0.5</v>
      </c>
      <c r="X5085" s="8">
        <v>1.25</v>
      </c>
      <c r="Y5085" s="8">
        <v>-8.0000000000000071E-2</v>
      </c>
      <c r="Z5085" s="8">
        <v>0</v>
      </c>
      <c r="AA5085">
        <v>0</v>
      </c>
      <c r="AF5085" t="s">
        <v>5064</v>
      </c>
      <c r="AG5085" t="s">
        <v>1910</v>
      </c>
      <c r="AH5085" t="s">
        <v>1911</v>
      </c>
      <c r="AI5085" t="s">
        <v>1924</v>
      </c>
      <c r="AJ5085" s="7">
        <v>44104</v>
      </c>
      <c r="AK5085" t="s">
        <v>5665</v>
      </c>
      <c r="AL5085" t="s">
        <v>1908</v>
      </c>
      <c r="AM5085" t="s">
        <v>5066</v>
      </c>
      <c r="AN5085" t="s">
        <v>5680</v>
      </c>
      <c r="AO5085" t="str">
        <f>TEXT(A5085,"yyyy-mm-dd")</f>
        <v>2019-11-30</v>
      </c>
    </row>
    <row r="5086" spans="1:41">
      <c r="A5086" s="6" t="s">
        <v>5664</v>
      </c>
      <c r="B5086">
        <v>2019</v>
      </c>
      <c r="C5086">
        <v>11</v>
      </c>
      <c r="E5086" t="s">
        <v>1907</v>
      </c>
      <c r="F5086" t="s">
        <v>1908</v>
      </c>
      <c r="G5086" t="s">
        <v>102</v>
      </c>
      <c r="H5086" t="s">
        <v>4988</v>
      </c>
      <c r="I5086">
        <v>2020</v>
      </c>
      <c r="J5086">
        <v>2</v>
      </c>
      <c r="K5086" s="6">
        <v>44012</v>
      </c>
      <c r="L5086">
        <v>7</v>
      </c>
      <c r="M5086">
        <v>2</v>
      </c>
      <c r="N5086" t="s">
        <v>192</v>
      </c>
      <c r="O5086" s="8">
        <v>6.82</v>
      </c>
      <c r="P5086" s="8">
        <v>6.75</v>
      </c>
      <c r="Q5086" s="8">
        <v>6.75</v>
      </c>
      <c r="R5086" s="8">
        <v>7</v>
      </c>
      <c r="S5086" s="8">
        <v>6.25</v>
      </c>
      <c r="T5086" s="8">
        <v>7.25</v>
      </c>
      <c r="U5086" s="8">
        <v>0.28000000000000003</v>
      </c>
      <c r="V5086" s="9">
        <v>33</v>
      </c>
      <c r="W5086" s="8">
        <v>0.25</v>
      </c>
      <c r="X5086" s="8">
        <v>1</v>
      </c>
      <c r="Y5086" s="8">
        <v>7.0000000000000284E-2</v>
      </c>
      <c r="Z5086" s="8">
        <v>-0.25</v>
      </c>
      <c r="AA5086">
        <v>-0.25</v>
      </c>
      <c r="AF5086" t="s">
        <v>4989</v>
      </c>
      <c r="AG5086" t="s">
        <v>1910</v>
      </c>
      <c r="AH5086" t="s">
        <v>1911</v>
      </c>
      <c r="AI5086" t="s">
        <v>1919</v>
      </c>
      <c r="AJ5086" s="7">
        <v>44012</v>
      </c>
      <c r="AK5086" t="s">
        <v>5665</v>
      </c>
      <c r="AL5086" t="s">
        <v>1908</v>
      </c>
      <c r="AM5086" t="s">
        <v>4990</v>
      </c>
      <c r="AN5086" t="s">
        <v>5679</v>
      </c>
      <c r="AO5086" t="str">
        <f>TEXT(A5086,"yyyy-mm-dd")</f>
        <v>2019-11-30</v>
      </c>
    </row>
    <row r="5087" spans="1:41">
      <c r="A5087" s="6" t="s">
        <v>5664</v>
      </c>
      <c r="B5087">
        <v>2019</v>
      </c>
      <c r="C5087">
        <v>11</v>
      </c>
      <c r="E5087" t="s">
        <v>1907</v>
      </c>
      <c r="F5087" t="s">
        <v>1908</v>
      </c>
      <c r="G5087" t="s">
        <v>102</v>
      </c>
      <c r="H5087" t="s">
        <v>4949</v>
      </c>
      <c r="I5087">
        <v>2020</v>
      </c>
      <c r="J5087">
        <v>1</v>
      </c>
      <c r="K5087" s="6">
        <v>43921</v>
      </c>
      <c r="L5087">
        <v>4</v>
      </c>
      <c r="M5087">
        <v>1</v>
      </c>
      <c r="N5087" t="s">
        <v>219</v>
      </c>
      <c r="O5087" s="8">
        <v>7.03</v>
      </c>
      <c r="P5087" s="8">
        <v>7</v>
      </c>
      <c r="Q5087" s="8">
        <v>6.75</v>
      </c>
      <c r="R5087" s="8">
        <v>7.25</v>
      </c>
      <c r="S5087" s="8">
        <v>6.75</v>
      </c>
      <c r="T5087" s="8">
        <v>7.5</v>
      </c>
      <c r="U5087" s="8">
        <v>0.22</v>
      </c>
      <c r="V5087" s="9">
        <v>33</v>
      </c>
      <c r="W5087" s="8">
        <v>0.5</v>
      </c>
      <c r="X5087" s="8">
        <v>0.75</v>
      </c>
      <c r="Y5087" s="8">
        <v>3.0000000000000249E-2</v>
      </c>
      <c r="Z5087" s="8">
        <v>0</v>
      </c>
      <c r="AA5087">
        <v>0</v>
      </c>
      <c r="AF5087" t="s">
        <v>4950</v>
      </c>
      <c r="AG5087" t="s">
        <v>1910</v>
      </c>
      <c r="AH5087" t="s">
        <v>1911</v>
      </c>
      <c r="AI5087" t="s">
        <v>1915</v>
      </c>
      <c r="AJ5087" s="7">
        <v>43921</v>
      </c>
      <c r="AK5087" t="s">
        <v>5665</v>
      </c>
      <c r="AL5087" t="s">
        <v>1908</v>
      </c>
      <c r="AM5087" t="s">
        <v>4951</v>
      </c>
      <c r="AN5087" t="s">
        <v>5678</v>
      </c>
      <c r="AO5087" t="str">
        <f>TEXT(A5087,"yyyy-mm-dd")</f>
        <v>2019-11-30</v>
      </c>
    </row>
    <row r="5088" spans="1:41">
      <c r="A5088" s="6" t="s">
        <v>5664</v>
      </c>
      <c r="B5088">
        <v>2019</v>
      </c>
      <c r="C5088">
        <v>11</v>
      </c>
      <c r="E5088" t="s">
        <v>1907</v>
      </c>
      <c r="F5088" t="s">
        <v>1908</v>
      </c>
      <c r="G5088" t="s">
        <v>102</v>
      </c>
      <c r="H5088" t="s">
        <v>4822</v>
      </c>
      <c r="I5088">
        <v>2019</v>
      </c>
      <c r="J5088">
        <v>4</v>
      </c>
      <c r="K5088" s="6">
        <v>43830</v>
      </c>
      <c r="L5088">
        <v>1</v>
      </c>
      <c r="M5088">
        <v>0</v>
      </c>
      <c r="N5088" t="s">
        <v>169</v>
      </c>
      <c r="O5088" s="8">
        <v>7.27</v>
      </c>
      <c r="P5088" s="8">
        <v>7.25</v>
      </c>
      <c r="Q5088" s="8">
        <v>7.25</v>
      </c>
      <c r="R5088" s="8">
        <v>7.25</v>
      </c>
      <c r="S5088" s="8">
        <v>7.25</v>
      </c>
      <c r="T5088" s="8">
        <v>7.5</v>
      </c>
      <c r="U5088" s="8">
        <v>7.0000000000000007E-2</v>
      </c>
      <c r="V5088" s="9">
        <v>33</v>
      </c>
      <c r="W5088" s="8">
        <v>0</v>
      </c>
      <c r="X5088" s="8">
        <v>0.25</v>
      </c>
      <c r="Y5088" s="8">
        <v>1.9999999999999574E-2</v>
      </c>
      <c r="Z5088" s="8">
        <v>0</v>
      </c>
      <c r="AA5088">
        <v>-0.25</v>
      </c>
      <c r="AF5088" t="s">
        <v>4834</v>
      </c>
      <c r="AG5088" t="s">
        <v>1910</v>
      </c>
      <c r="AH5088" t="s">
        <v>1911</v>
      </c>
      <c r="AI5088" t="s">
        <v>1912</v>
      </c>
      <c r="AJ5088" s="7">
        <v>43830</v>
      </c>
      <c r="AK5088" t="s">
        <v>5665</v>
      </c>
      <c r="AL5088" t="s">
        <v>1908</v>
      </c>
      <c r="AM5088" t="s">
        <v>4824</v>
      </c>
      <c r="AN5088" t="s">
        <v>5677</v>
      </c>
      <c r="AO5088" t="str">
        <f>TEXT(A5088,"yyyy-mm-dd")</f>
        <v>2019-11-30</v>
      </c>
    </row>
    <row r="5089" spans="1:41">
      <c r="A5089" s="6" t="s">
        <v>5664</v>
      </c>
      <c r="B5089">
        <v>2019</v>
      </c>
      <c r="C5089">
        <v>11</v>
      </c>
      <c r="E5089" t="s">
        <v>100</v>
      </c>
      <c r="F5089" t="s">
        <v>101</v>
      </c>
      <c r="G5089" t="s">
        <v>83</v>
      </c>
      <c r="H5089" t="s">
        <v>5257</v>
      </c>
      <c r="I5089">
        <v>2021</v>
      </c>
      <c r="K5089" s="6">
        <v>44561</v>
      </c>
      <c r="L5089">
        <v>25</v>
      </c>
      <c r="N5089" t="s">
        <v>357</v>
      </c>
      <c r="O5089" s="8">
        <v>1.8</v>
      </c>
      <c r="P5089" s="8">
        <v>1.85</v>
      </c>
      <c r="Q5089" s="8">
        <v>1.53</v>
      </c>
      <c r="R5089" s="8">
        <v>2.02</v>
      </c>
      <c r="S5089" s="8">
        <v>0.3</v>
      </c>
      <c r="T5089" s="8">
        <v>3</v>
      </c>
      <c r="U5089" s="8">
        <v>0.5</v>
      </c>
      <c r="V5089" s="9">
        <v>34</v>
      </c>
      <c r="W5089" s="8">
        <v>0.49</v>
      </c>
      <c r="X5089" s="8">
        <v>2.7</v>
      </c>
      <c r="Y5089" s="8">
        <v>-5.0000000000000044E-2</v>
      </c>
      <c r="Z5089" s="8">
        <v>5.0000000000000044E-2</v>
      </c>
      <c r="AA5089">
        <v>-1.0000000000000009E-2</v>
      </c>
      <c r="AF5089" t="s">
        <v>10294</v>
      </c>
      <c r="AG5089" t="s">
        <v>9655</v>
      </c>
      <c r="AH5089" t="s">
        <v>9656</v>
      </c>
      <c r="AI5089" t="s">
        <v>9708</v>
      </c>
      <c r="AJ5089" s="7">
        <v>44561</v>
      </c>
      <c r="AK5089" t="s">
        <v>5665</v>
      </c>
      <c r="AL5089" t="s">
        <v>109</v>
      </c>
      <c r="AM5089" t="s">
        <v>5259</v>
      </c>
      <c r="AN5089" t="s">
        <v>10306</v>
      </c>
    </row>
    <row r="5090" spans="1:41">
      <c r="A5090" s="6" t="s">
        <v>5664</v>
      </c>
      <c r="B5090">
        <v>2019</v>
      </c>
      <c r="C5090">
        <v>11</v>
      </c>
      <c r="E5090" t="s">
        <v>100</v>
      </c>
      <c r="F5090" t="s">
        <v>101</v>
      </c>
      <c r="G5090" t="s">
        <v>102</v>
      </c>
      <c r="H5090" t="s">
        <v>5204</v>
      </c>
      <c r="I5090">
        <v>2020</v>
      </c>
      <c r="J5090">
        <v>4</v>
      </c>
      <c r="K5090" s="6">
        <v>44196</v>
      </c>
      <c r="L5090">
        <v>13</v>
      </c>
      <c r="M5090">
        <v>4</v>
      </c>
      <c r="N5090" t="s">
        <v>252</v>
      </c>
      <c r="O5090" s="8">
        <v>1.1599999999999999</v>
      </c>
      <c r="P5090" s="8">
        <v>1.2</v>
      </c>
      <c r="Q5090" s="8">
        <v>0.96</v>
      </c>
      <c r="R5090" s="8">
        <v>1.4</v>
      </c>
      <c r="S5090" s="8">
        <v>-0.8</v>
      </c>
      <c r="T5090" s="8">
        <v>2.4</v>
      </c>
      <c r="U5090" s="8">
        <v>0.57999999999999996</v>
      </c>
      <c r="V5090" s="9">
        <v>37</v>
      </c>
      <c r="W5090" s="8">
        <v>0.43999999999999995</v>
      </c>
      <c r="X5090" s="8">
        <v>3.2</v>
      </c>
      <c r="Y5090" s="8">
        <v>-4.0000000000000036E-2</v>
      </c>
      <c r="Z5090" s="8">
        <v>-7.0000000000000062E-2</v>
      </c>
      <c r="AA5090">
        <v>-0.1100000000000001</v>
      </c>
      <c r="AF5090" t="s">
        <v>5276</v>
      </c>
      <c r="AG5090" t="s">
        <v>106</v>
      </c>
      <c r="AH5090" t="s">
        <v>107</v>
      </c>
      <c r="AI5090" t="s">
        <v>502</v>
      </c>
      <c r="AJ5090" s="7">
        <v>44196</v>
      </c>
      <c r="AK5090" t="s">
        <v>5665</v>
      </c>
      <c r="AL5090" t="s">
        <v>109</v>
      </c>
      <c r="AM5090" t="s">
        <v>5206</v>
      </c>
      <c r="AN5090" t="s">
        <v>5676</v>
      </c>
      <c r="AO5090" t="str">
        <f>TEXT(A5090,"yyyy-mm-dd")</f>
        <v>2019-11-30</v>
      </c>
    </row>
    <row r="5091" spans="1:41">
      <c r="A5091" s="6" t="s">
        <v>5664</v>
      </c>
      <c r="B5091">
        <v>2019</v>
      </c>
      <c r="C5091">
        <v>11</v>
      </c>
      <c r="E5091" t="s">
        <v>100</v>
      </c>
      <c r="F5091" t="s">
        <v>101</v>
      </c>
      <c r="G5091" t="s">
        <v>83</v>
      </c>
      <c r="H5091" t="s">
        <v>4803</v>
      </c>
      <c r="I5091">
        <v>2020</v>
      </c>
      <c r="K5091" s="6">
        <v>44196</v>
      </c>
      <c r="L5091">
        <v>13</v>
      </c>
      <c r="N5091" t="s">
        <v>252</v>
      </c>
      <c r="O5091" s="8">
        <v>1.08</v>
      </c>
      <c r="P5091" s="8">
        <v>1.07</v>
      </c>
      <c r="Q5091" s="8">
        <v>1</v>
      </c>
      <c r="R5091" s="8">
        <v>1.3</v>
      </c>
      <c r="S5091" s="8">
        <v>-0.5</v>
      </c>
      <c r="T5091" s="8">
        <v>2.2000000000000002</v>
      </c>
      <c r="U5091" s="8">
        <v>0.4</v>
      </c>
      <c r="V5091" s="9">
        <v>38</v>
      </c>
      <c r="W5091" s="8">
        <v>0.30000000000000004</v>
      </c>
      <c r="X5091" s="8">
        <v>2.7</v>
      </c>
      <c r="Y5091" s="8">
        <v>1.0000000000000009E-2</v>
      </c>
      <c r="Z5091" s="8">
        <v>-0.12999999999999989</v>
      </c>
      <c r="AA5091">
        <v>-9.9999999999999867E-2</v>
      </c>
      <c r="AF5091" t="s">
        <v>10255</v>
      </c>
      <c r="AG5091" t="s">
        <v>9655</v>
      </c>
      <c r="AH5091" t="s">
        <v>9656</v>
      </c>
      <c r="AI5091" t="s">
        <v>9669</v>
      </c>
      <c r="AJ5091" s="7">
        <v>44196</v>
      </c>
      <c r="AK5091" t="s">
        <v>5665</v>
      </c>
      <c r="AL5091" t="s">
        <v>109</v>
      </c>
      <c r="AM5091" t="s">
        <v>4805</v>
      </c>
      <c r="AN5091" t="s">
        <v>10279</v>
      </c>
    </row>
    <row r="5092" spans="1:41">
      <c r="A5092" s="6" t="s">
        <v>5664</v>
      </c>
      <c r="B5092">
        <v>2019</v>
      </c>
      <c r="C5092">
        <v>11</v>
      </c>
      <c r="E5092" t="s">
        <v>100</v>
      </c>
      <c r="F5092" t="s">
        <v>101</v>
      </c>
      <c r="G5092" t="s">
        <v>102</v>
      </c>
      <c r="H5092" t="s">
        <v>5063</v>
      </c>
      <c r="I5092">
        <v>2020</v>
      </c>
      <c r="J5092">
        <v>3</v>
      </c>
      <c r="K5092" s="6">
        <v>44104</v>
      </c>
      <c r="L5092">
        <v>10</v>
      </c>
      <c r="M5092">
        <v>3</v>
      </c>
      <c r="N5092" t="s">
        <v>164</v>
      </c>
      <c r="O5092" s="8">
        <v>1.1499999999999999</v>
      </c>
      <c r="P5092" s="8">
        <v>1.2</v>
      </c>
      <c r="Q5092" s="8">
        <v>0.86</v>
      </c>
      <c r="R5092" s="8">
        <v>1.5</v>
      </c>
      <c r="S5092" s="8">
        <v>-0.3</v>
      </c>
      <c r="T5092" s="8">
        <v>2.7</v>
      </c>
      <c r="U5092" s="8">
        <v>0.52</v>
      </c>
      <c r="V5092" s="9">
        <v>37</v>
      </c>
      <c r="W5092" s="8">
        <v>0.64</v>
      </c>
      <c r="X5092" s="8">
        <v>3</v>
      </c>
      <c r="Y5092" s="8">
        <v>-5.0000000000000044E-2</v>
      </c>
      <c r="Z5092" s="8">
        <v>-0.10000000000000009</v>
      </c>
      <c r="AA5092">
        <v>0.18000000000000005</v>
      </c>
      <c r="AF5092" t="s">
        <v>5274</v>
      </c>
      <c r="AG5092" t="s">
        <v>106</v>
      </c>
      <c r="AH5092" t="s">
        <v>107</v>
      </c>
      <c r="AI5092" t="s">
        <v>497</v>
      </c>
      <c r="AJ5092" s="7">
        <v>44104</v>
      </c>
      <c r="AK5092" t="s">
        <v>5665</v>
      </c>
      <c r="AL5092" t="s">
        <v>109</v>
      </c>
      <c r="AM5092" t="s">
        <v>5066</v>
      </c>
      <c r="AN5092" t="s">
        <v>5675</v>
      </c>
      <c r="AO5092" t="str">
        <f>TEXT(A5092,"yyyy-mm-dd")</f>
        <v>2019-11-30</v>
      </c>
    </row>
    <row r="5093" spans="1:41">
      <c r="A5093" s="6" t="s">
        <v>5664</v>
      </c>
      <c r="B5093">
        <v>2019</v>
      </c>
      <c r="C5093">
        <v>11</v>
      </c>
      <c r="E5093" t="s">
        <v>100</v>
      </c>
      <c r="F5093" t="s">
        <v>101</v>
      </c>
      <c r="G5093" t="s">
        <v>102</v>
      </c>
      <c r="H5093" t="s">
        <v>4988</v>
      </c>
      <c r="I5093">
        <v>2020</v>
      </c>
      <c r="J5093">
        <v>2</v>
      </c>
      <c r="K5093" s="6">
        <v>44012</v>
      </c>
      <c r="L5093">
        <v>7</v>
      </c>
      <c r="M5093">
        <v>2</v>
      </c>
      <c r="N5093" t="s">
        <v>192</v>
      </c>
      <c r="O5093" s="8">
        <v>1.08</v>
      </c>
      <c r="P5093" s="8">
        <v>1.1000000000000001</v>
      </c>
      <c r="Q5093" s="8">
        <v>0.74</v>
      </c>
      <c r="R5093" s="8">
        <v>1.3</v>
      </c>
      <c r="S5093" s="8">
        <v>0.1</v>
      </c>
      <c r="T5093" s="8">
        <v>2.25</v>
      </c>
      <c r="U5093" s="8">
        <v>0.49</v>
      </c>
      <c r="V5093" s="9">
        <v>37</v>
      </c>
      <c r="W5093" s="8">
        <v>0.56000000000000005</v>
      </c>
      <c r="X5093" s="8">
        <v>2.15</v>
      </c>
      <c r="Y5093" s="8">
        <v>-2.0000000000000018E-2</v>
      </c>
      <c r="Z5093" s="8">
        <v>-0.17999999999999994</v>
      </c>
      <c r="AA5093">
        <v>0.14000000000000012</v>
      </c>
      <c r="AF5093" t="s">
        <v>5272</v>
      </c>
      <c r="AG5093" t="s">
        <v>106</v>
      </c>
      <c r="AH5093" t="s">
        <v>107</v>
      </c>
      <c r="AI5093" t="s">
        <v>427</v>
      </c>
      <c r="AJ5093" s="7">
        <v>44012</v>
      </c>
      <c r="AK5093" t="s">
        <v>5665</v>
      </c>
      <c r="AL5093" t="s">
        <v>109</v>
      </c>
      <c r="AM5093" t="s">
        <v>4990</v>
      </c>
      <c r="AN5093" t="s">
        <v>5674</v>
      </c>
      <c r="AO5093" t="str">
        <f>TEXT(A5093,"yyyy-mm-dd")</f>
        <v>2019-11-30</v>
      </c>
    </row>
    <row r="5094" spans="1:41">
      <c r="A5094" s="6" t="s">
        <v>5664</v>
      </c>
      <c r="B5094">
        <v>2019</v>
      </c>
      <c r="C5094">
        <v>11</v>
      </c>
      <c r="E5094" t="s">
        <v>100</v>
      </c>
      <c r="F5094" t="s">
        <v>101</v>
      </c>
      <c r="G5094" t="s">
        <v>102</v>
      </c>
      <c r="H5094" t="s">
        <v>4949</v>
      </c>
      <c r="I5094">
        <v>2020</v>
      </c>
      <c r="J5094">
        <v>1</v>
      </c>
      <c r="K5094" s="6">
        <v>43921</v>
      </c>
      <c r="L5094">
        <v>4</v>
      </c>
      <c r="M5094">
        <v>1</v>
      </c>
      <c r="N5094" t="s">
        <v>219</v>
      </c>
      <c r="O5094" s="8">
        <v>0.78</v>
      </c>
      <c r="P5094" s="8">
        <v>0.81</v>
      </c>
      <c r="Q5094" s="8">
        <v>0.4</v>
      </c>
      <c r="R5094" s="8">
        <v>1</v>
      </c>
      <c r="S5094" s="8">
        <v>-0.9</v>
      </c>
      <c r="T5094" s="8">
        <v>1.7</v>
      </c>
      <c r="U5094" s="8">
        <v>0.49</v>
      </c>
      <c r="V5094" s="9">
        <v>37</v>
      </c>
      <c r="W5094" s="8">
        <v>0.6</v>
      </c>
      <c r="X5094" s="8">
        <v>2.6</v>
      </c>
      <c r="Y5094" s="8">
        <v>-3.0000000000000027E-2</v>
      </c>
      <c r="Z5094" s="8">
        <v>-0.29000000000000004</v>
      </c>
      <c r="AA5094">
        <v>4.9999999999999933E-2</v>
      </c>
      <c r="AF5094" t="s">
        <v>5270</v>
      </c>
      <c r="AG5094" t="s">
        <v>106</v>
      </c>
      <c r="AH5094" t="s">
        <v>107</v>
      </c>
      <c r="AI5094" t="s">
        <v>340</v>
      </c>
      <c r="AJ5094" s="7">
        <v>43921</v>
      </c>
      <c r="AK5094" t="s">
        <v>5665</v>
      </c>
      <c r="AL5094" t="s">
        <v>109</v>
      </c>
      <c r="AM5094" t="s">
        <v>4951</v>
      </c>
      <c r="AN5094" t="s">
        <v>5673</v>
      </c>
      <c r="AO5094" t="str">
        <f>TEXT(A5094,"yyyy-mm-dd")</f>
        <v>2019-11-30</v>
      </c>
    </row>
    <row r="5095" spans="1:41">
      <c r="A5095" s="6" t="s">
        <v>5664</v>
      </c>
      <c r="B5095">
        <v>2019</v>
      </c>
      <c r="C5095">
        <v>11</v>
      </c>
      <c r="E5095" t="s">
        <v>100</v>
      </c>
      <c r="F5095" t="s">
        <v>101</v>
      </c>
      <c r="G5095" t="s">
        <v>102</v>
      </c>
      <c r="H5095" t="s">
        <v>4822</v>
      </c>
      <c r="I5095">
        <v>2019</v>
      </c>
      <c r="J5095">
        <v>4</v>
      </c>
      <c r="K5095" s="6">
        <v>43830</v>
      </c>
      <c r="L5095">
        <v>1</v>
      </c>
      <c r="M5095">
        <v>0</v>
      </c>
      <c r="N5095" t="s">
        <v>169</v>
      </c>
      <c r="O5095" s="8">
        <v>0.2</v>
      </c>
      <c r="P5095" s="8">
        <v>0.18</v>
      </c>
      <c r="Q5095" s="8">
        <v>0</v>
      </c>
      <c r="R5095" s="8">
        <v>0.4</v>
      </c>
      <c r="S5095" s="8">
        <v>-0.3</v>
      </c>
      <c r="T5095" s="8">
        <v>1.5</v>
      </c>
      <c r="U5095" s="8">
        <v>0.34</v>
      </c>
      <c r="V5095" s="9">
        <v>38</v>
      </c>
      <c r="W5095" s="8">
        <v>0.4</v>
      </c>
      <c r="X5095" s="8">
        <v>1.8</v>
      </c>
      <c r="Y5095" s="8">
        <v>2.0000000000000018E-2</v>
      </c>
      <c r="Z5095" s="8">
        <v>-0.22000000000000003</v>
      </c>
      <c r="AA5095">
        <v>5.5511151231257827E-17</v>
      </c>
      <c r="AF5095" t="s">
        <v>4823</v>
      </c>
      <c r="AG5095" t="s">
        <v>106</v>
      </c>
      <c r="AH5095" t="s">
        <v>107</v>
      </c>
      <c r="AI5095" t="s">
        <v>108</v>
      </c>
      <c r="AJ5095" s="7">
        <v>43830</v>
      </c>
      <c r="AK5095" t="s">
        <v>5665</v>
      </c>
      <c r="AL5095" t="s">
        <v>109</v>
      </c>
      <c r="AM5095" t="s">
        <v>4824</v>
      </c>
      <c r="AN5095" t="s">
        <v>5672</v>
      </c>
      <c r="AO5095" t="str">
        <f>TEXT(A5095,"yyyy-mm-dd")</f>
        <v>2019-11-30</v>
      </c>
    </row>
    <row r="5096" spans="1:41">
      <c r="A5096" s="6" t="s">
        <v>5664</v>
      </c>
      <c r="B5096">
        <v>2019</v>
      </c>
      <c r="C5096">
        <v>11</v>
      </c>
      <c r="E5096" t="s">
        <v>100</v>
      </c>
      <c r="F5096" t="s">
        <v>101</v>
      </c>
      <c r="G5096" t="s">
        <v>83</v>
      </c>
      <c r="H5096" t="s">
        <v>4360</v>
      </c>
      <c r="I5096">
        <v>2019</v>
      </c>
      <c r="K5096" s="6">
        <v>43830</v>
      </c>
      <c r="L5096">
        <v>1</v>
      </c>
      <c r="N5096" t="s">
        <v>169</v>
      </c>
      <c r="O5096" s="8">
        <v>0.04</v>
      </c>
      <c r="P5096" s="8">
        <v>0</v>
      </c>
      <c r="Q5096" s="8">
        <v>0</v>
      </c>
      <c r="R5096" s="8">
        <v>0.1</v>
      </c>
      <c r="S5096" s="8">
        <v>-0.1</v>
      </c>
      <c r="T5096" s="8">
        <v>0.3</v>
      </c>
      <c r="U5096" s="8">
        <v>0.09</v>
      </c>
      <c r="V5096" s="9">
        <v>38</v>
      </c>
      <c r="W5096" s="8">
        <v>0.1</v>
      </c>
      <c r="X5096" s="8">
        <v>0.4</v>
      </c>
      <c r="Y5096" s="8">
        <v>0.04</v>
      </c>
      <c r="Z5096" s="8">
        <v>-0.2</v>
      </c>
      <c r="AA5096">
        <v>-1.999999999999999E-2</v>
      </c>
      <c r="AF5096" t="s">
        <v>10216</v>
      </c>
      <c r="AG5096" t="s">
        <v>9655</v>
      </c>
      <c r="AH5096" t="s">
        <v>9656</v>
      </c>
      <c r="AI5096" t="s">
        <v>9657</v>
      </c>
      <c r="AJ5096" s="7">
        <v>43830</v>
      </c>
      <c r="AK5096" t="s">
        <v>5665</v>
      </c>
      <c r="AL5096" t="s">
        <v>109</v>
      </c>
      <c r="AM5096" t="s">
        <v>4362</v>
      </c>
      <c r="AN5096" t="s">
        <v>10252</v>
      </c>
    </row>
    <row r="5097" spans="1:41">
      <c r="A5097" s="6" t="s">
        <v>5664</v>
      </c>
      <c r="B5097">
        <v>2019</v>
      </c>
      <c r="C5097">
        <v>11</v>
      </c>
      <c r="E5097" t="s">
        <v>2685</v>
      </c>
      <c r="F5097" t="s">
        <v>101</v>
      </c>
      <c r="G5097" t="s">
        <v>774</v>
      </c>
      <c r="H5097" t="s">
        <v>2686</v>
      </c>
      <c r="K5097" s="6"/>
      <c r="O5097" s="8">
        <v>2.1</v>
      </c>
      <c r="P5097" s="8">
        <v>2</v>
      </c>
      <c r="Q5097" s="8">
        <v>2</v>
      </c>
      <c r="R5097" s="8">
        <v>2.1800000000000002</v>
      </c>
      <c r="S5097" s="8">
        <v>1.5</v>
      </c>
      <c r="T5097" s="8">
        <v>3.5</v>
      </c>
      <c r="U5097" s="8">
        <v>0.38</v>
      </c>
      <c r="V5097" s="9">
        <v>26</v>
      </c>
      <c r="W5097" s="8">
        <v>0.18000000000000016</v>
      </c>
      <c r="X5097" s="8">
        <v>2</v>
      </c>
      <c r="Y5097" s="8">
        <v>0.10000000000000009</v>
      </c>
      <c r="Z5097" s="8">
        <v>0</v>
      </c>
      <c r="AA5097">
        <v>-3.0000000000000027E-2</v>
      </c>
      <c r="AF5097" t="s">
        <v>2687</v>
      </c>
      <c r="AG5097" t="s">
        <v>2688</v>
      </c>
      <c r="AH5097" t="s">
        <v>2689</v>
      </c>
      <c r="AI5097" t="s">
        <v>2690</v>
      </c>
      <c r="AJ5097" s="7"/>
      <c r="AK5097" t="s">
        <v>5665</v>
      </c>
      <c r="AL5097" t="s">
        <v>109</v>
      </c>
      <c r="AM5097" t="s">
        <v>2686</v>
      </c>
      <c r="AN5097" t="s">
        <v>5690</v>
      </c>
      <c r="AO5097" t="str">
        <f>TEXT(A5097,"yyyy-mm-dd")</f>
        <v>2019-11-30</v>
      </c>
    </row>
    <row r="5098" spans="1:41">
      <c r="A5098" s="6" t="s">
        <v>5664</v>
      </c>
      <c r="B5098">
        <v>2019</v>
      </c>
      <c r="C5098">
        <v>11</v>
      </c>
      <c r="E5098" t="s">
        <v>81</v>
      </c>
      <c r="F5098" t="s">
        <v>82</v>
      </c>
      <c r="G5098" t="s">
        <v>83</v>
      </c>
      <c r="H5098" t="s">
        <v>5257</v>
      </c>
      <c r="I5098">
        <v>2021</v>
      </c>
      <c r="K5098" s="6">
        <v>44561</v>
      </c>
      <c r="L5098">
        <v>25</v>
      </c>
      <c r="N5098" t="s">
        <v>357</v>
      </c>
      <c r="O5098" s="8">
        <v>3.51</v>
      </c>
      <c r="P5098" s="8">
        <v>3.5</v>
      </c>
      <c r="Q5098" s="8">
        <v>3.31</v>
      </c>
      <c r="R5098" s="8">
        <v>3.6</v>
      </c>
      <c r="S5098" s="8">
        <v>3</v>
      </c>
      <c r="T5098" s="8">
        <v>4.1500000000000004</v>
      </c>
      <c r="U5098" s="8">
        <v>0.25</v>
      </c>
      <c r="V5098" s="9">
        <v>35</v>
      </c>
      <c r="W5098" s="8">
        <v>0.29000000000000004</v>
      </c>
      <c r="X5098" s="8">
        <v>1.1500000000000004</v>
      </c>
      <c r="Y5098" s="8">
        <v>9.9999999999997868E-3</v>
      </c>
      <c r="Z5098" s="8">
        <v>0</v>
      </c>
      <c r="AA5098">
        <v>8.9999999999999858E-2</v>
      </c>
      <c r="AF5098" t="s">
        <v>5258</v>
      </c>
      <c r="AG5098" t="s">
        <v>87</v>
      </c>
      <c r="AH5098" t="s">
        <v>88</v>
      </c>
      <c r="AI5098" t="s">
        <v>359</v>
      </c>
      <c r="AJ5098" s="7">
        <v>44561</v>
      </c>
      <c r="AK5098" t="s">
        <v>5665</v>
      </c>
      <c r="AL5098" t="s">
        <v>91</v>
      </c>
      <c r="AM5098" t="s">
        <v>5259</v>
      </c>
      <c r="AN5098" t="s">
        <v>5668</v>
      </c>
      <c r="AO5098" t="str">
        <f>TEXT(A5098,"yyyy-mm-dd")</f>
        <v>2019-11-30</v>
      </c>
    </row>
    <row r="5099" spans="1:41">
      <c r="A5099" s="6" t="s">
        <v>5664</v>
      </c>
      <c r="B5099">
        <v>2019</v>
      </c>
      <c r="C5099">
        <v>11</v>
      </c>
      <c r="E5099" t="s">
        <v>392</v>
      </c>
      <c r="F5099" t="s">
        <v>82</v>
      </c>
      <c r="G5099" t="s">
        <v>83</v>
      </c>
      <c r="H5099" t="s">
        <v>5257</v>
      </c>
      <c r="I5099">
        <v>2021</v>
      </c>
      <c r="K5099" s="6">
        <v>44561</v>
      </c>
      <c r="L5099">
        <v>25</v>
      </c>
      <c r="N5099" t="s">
        <v>357</v>
      </c>
      <c r="O5099" s="8">
        <v>3.4</v>
      </c>
      <c r="P5099" s="8">
        <v>3.4</v>
      </c>
      <c r="Q5099" s="8">
        <v>3.3</v>
      </c>
      <c r="R5099" s="8">
        <v>3.53</v>
      </c>
      <c r="S5099" s="8">
        <v>2.7</v>
      </c>
      <c r="T5099" s="8">
        <v>4</v>
      </c>
      <c r="U5099" s="8">
        <v>0.24</v>
      </c>
      <c r="V5099" s="9">
        <v>32</v>
      </c>
      <c r="W5099" s="8">
        <v>0.22999999999999998</v>
      </c>
      <c r="X5099" s="8">
        <v>1.2999999999999998</v>
      </c>
      <c r="Y5099" s="8">
        <v>0</v>
      </c>
      <c r="Z5099" s="8">
        <v>0</v>
      </c>
      <c r="AA5099">
        <v>9.9999999999997868E-3</v>
      </c>
      <c r="AF5099" t="s">
        <v>5258</v>
      </c>
      <c r="AG5099" t="s">
        <v>87</v>
      </c>
      <c r="AH5099" t="s">
        <v>88</v>
      </c>
      <c r="AI5099" t="s">
        <v>359</v>
      </c>
      <c r="AJ5099" s="7">
        <v>44561</v>
      </c>
      <c r="AK5099" t="s">
        <v>5665</v>
      </c>
      <c r="AL5099" t="s">
        <v>393</v>
      </c>
      <c r="AM5099" t="s">
        <v>5259</v>
      </c>
      <c r="AN5099" t="s">
        <v>5671</v>
      </c>
      <c r="AO5099" t="str">
        <f>TEXT(A5099,"yyyy-mm-dd")</f>
        <v>2019-11-30</v>
      </c>
    </row>
    <row r="5100" spans="1:41">
      <c r="A5100" s="6" t="s">
        <v>5664</v>
      </c>
      <c r="B5100">
        <v>2019</v>
      </c>
      <c r="C5100">
        <v>11</v>
      </c>
      <c r="E5100" t="s">
        <v>81</v>
      </c>
      <c r="F5100" t="s">
        <v>82</v>
      </c>
      <c r="G5100" t="s">
        <v>83</v>
      </c>
      <c r="H5100" t="s">
        <v>4803</v>
      </c>
      <c r="I5100">
        <v>2020</v>
      </c>
      <c r="K5100" s="6">
        <v>44196</v>
      </c>
      <c r="L5100">
        <v>13</v>
      </c>
      <c r="N5100" t="s">
        <v>252</v>
      </c>
      <c r="O5100" s="8">
        <v>3.45</v>
      </c>
      <c r="P5100" s="8">
        <v>3.5</v>
      </c>
      <c r="Q5100" s="8">
        <v>3.32</v>
      </c>
      <c r="R5100" s="8">
        <v>3.59</v>
      </c>
      <c r="S5100" s="8">
        <v>3</v>
      </c>
      <c r="T5100" s="8">
        <v>4.0199999999999996</v>
      </c>
      <c r="U5100" s="8">
        <v>0.23</v>
      </c>
      <c r="V5100" s="9">
        <v>38</v>
      </c>
      <c r="W5100" s="8">
        <v>0.27</v>
      </c>
      <c r="X5100" s="8">
        <v>1.0199999999999996</v>
      </c>
      <c r="Y5100" s="8">
        <v>-4.9999999999999822E-2</v>
      </c>
      <c r="Z5100" s="8">
        <v>0</v>
      </c>
      <c r="AA5100">
        <v>-4.9999999999999822E-2</v>
      </c>
      <c r="AF5100" t="s">
        <v>4804</v>
      </c>
      <c r="AG5100" t="s">
        <v>87</v>
      </c>
      <c r="AH5100" t="s">
        <v>88</v>
      </c>
      <c r="AI5100" t="s">
        <v>97</v>
      </c>
      <c r="AJ5100" s="7">
        <v>44196</v>
      </c>
      <c r="AK5100" t="s">
        <v>5665</v>
      </c>
      <c r="AL5100" t="s">
        <v>91</v>
      </c>
      <c r="AM5100" t="s">
        <v>4805</v>
      </c>
      <c r="AN5100" t="s">
        <v>5667</v>
      </c>
      <c r="AO5100" t="str">
        <f>TEXT(A5100,"yyyy-mm-dd")</f>
        <v>2019-11-30</v>
      </c>
    </row>
    <row r="5101" spans="1:41">
      <c r="A5101" s="6" t="s">
        <v>5664</v>
      </c>
      <c r="B5101">
        <v>2019</v>
      </c>
      <c r="C5101">
        <v>11</v>
      </c>
      <c r="E5101" t="s">
        <v>392</v>
      </c>
      <c r="F5101" t="s">
        <v>82</v>
      </c>
      <c r="G5101" t="s">
        <v>83</v>
      </c>
      <c r="H5101" t="s">
        <v>4803</v>
      </c>
      <c r="I5101">
        <v>2020</v>
      </c>
      <c r="K5101" s="6">
        <v>44196</v>
      </c>
      <c r="L5101">
        <v>13</v>
      </c>
      <c r="N5101" t="s">
        <v>252</v>
      </c>
      <c r="O5101" s="8">
        <v>3.4</v>
      </c>
      <c r="P5101" s="8">
        <v>3.4</v>
      </c>
      <c r="Q5101" s="8">
        <v>3.3</v>
      </c>
      <c r="R5101" s="8">
        <v>3.54</v>
      </c>
      <c r="S5101" s="8">
        <v>2.95</v>
      </c>
      <c r="T5101" s="8">
        <v>3.79</v>
      </c>
      <c r="U5101" s="8">
        <v>0.19</v>
      </c>
      <c r="V5101" s="9">
        <v>35</v>
      </c>
      <c r="W5101" s="8">
        <v>0.24000000000000021</v>
      </c>
      <c r="X5101" s="8">
        <v>0.83999999999999986</v>
      </c>
      <c r="Y5101" s="8">
        <v>0</v>
      </c>
      <c r="Z5101" s="8">
        <v>2.0000000000000018E-2</v>
      </c>
      <c r="AA5101">
        <v>2.9999999999999805E-2</v>
      </c>
      <c r="AF5101" t="s">
        <v>4804</v>
      </c>
      <c r="AG5101" t="s">
        <v>87</v>
      </c>
      <c r="AH5101" t="s">
        <v>88</v>
      </c>
      <c r="AI5101" t="s">
        <v>97</v>
      </c>
      <c r="AJ5101" s="7">
        <v>44196</v>
      </c>
      <c r="AK5101" t="s">
        <v>5665</v>
      </c>
      <c r="AL5101" t="s">
        <v>393</v>
      </c>
      <c r="AM5101" t="s">
        <v>4805</v>
      </c>
      <c r="AN5101" t="s">
        <v>5670</v>
      </c>
      <c r="AO5101" t="str">
        <f>TEXT(A5101,"yyyy-mm-dd")</f>
        <v>2019-11-30</v>
      </c>
    </row>
    <row r="5102" spans="1:41">
      <c r="A5102" s="6" t="s">
        <v>5664</v>
      </c>
      <c r="B5102">
        <v>2019</v>
      </c>
      <c r="C5102">
        <v>11</v>
      </c>
      <c r="E5102" t="s">
        <v>81</v>
      </c>
      <c r="F5102" t="s">
        <v>82</v>
      </c>
      <c r="G5102" t="s">
        <v>83</v>
      </c>
      <c r="H5102" t="s">
        <v>4360</v>
      </c>
      <c r="I5102">
        <v>2019</v>
      </c>
      <c r="K5102" s="6">
        <v>43830</v>
      </c>
      <c r="L5102">
        <v>1</v>
      </c>
      <c r="N5102" t="s">
        <v>169</v>
      </c>
      <c r="O5102" s="8">
        <v>2.93</v>
      </c>
      <c r="P5102" s="8">
        <v>2.95</v>
      </c>
      <c r="Q5102" s="8">
        <v>2.85</v>
      </c>
      <c r="R5102" s="8">
        <v>3.02</v>
      </c>
      <c r="S5102" s="8">
        <v>2.7</v>
      </c>
      <c r="T5102" s="8">
        <v>3.15</v>
      </c>
      <c r="U5102" s="8">
        <v>0.12</v>
      </c>
      <c r="V5102" s="9">
        <v>39</v>
      </c>
      <c r="W5102" s="8">
        <v>0.16999999999999993</v>
      </c>
      <c r="X5102" s="8">
        <v>0.44999999999999973</v>
      </c>
      <c r="Y5102" s="8">
        <v>-2.0000000000000018E-2</v>
      </c>
      <c r="Z5102" s="8">
        <v>-4.9999999999999822E-2</v>
      </c>
      <c r="AA5102">
        <v>-4.9999999999999822E-2</v>
      </c>
      <c r="AF5102" t="s">
        <v>4361</v>
      </c>
      <c r="AG5102" t="s">
        <v>87</v>
      </c>
      <c r="AH5102" t="s">
        <v>88</v>
      </c>
      <c r="AI5102" t="s">
        <v>89</v>
      </c>
      <c r="AJ5102" s="7">
        <v>43830</v>
      </c>
      <c r="AK5102" t="s">
        <v>5665</v>
      </c>
      <c r="AL5102" t="s">
        <v>91</v>
      </c>
      <c r="AM5102" t="s">
        <v>4362</v>
      </c>
      <c r="AN5102" t="s">
        <v>5666</v>
      </c>
      <c r="AO5102" t="str">
        <f>TEXT(A5102,"yyyy-mm-dd")</f>
        <v>2019-11-30</v>
      </c>
    </row>
    <row r="5103" spans="1:41">
      <c r="A5103" s="6" t="s">
        <v>5664</v>
      </c>
      <c r="B5103">
        <v>2019</v>
      </c>
      <c r="C5103">
        <v>11</v>
      </c>
      <c r="E5103" t="s">
        <v>392</v>
      </c>
      <c r="F5103" t="s">
        <v>82</v>
      </c>
      <c r="G5103" t="s">
        <v>83</v>
      </c>
      <c r="H5103" t="s">
        <v>4360</v>
      </c>
      <c r="I5103">
        <v>2019</v>
      </c>
      <c r="K5103" s="6">
        <v>43830</v>
      </c>
      <c r="L5103">
        <v>1</v>
      </c>
      <c r="N5103" t="s">
        <v>169</v>
      </c>
      <c r="O5103" s="8">
        <v>3.57</v>
      </c>
      <c r="P5103" s="8">
        <v>3.6</v>
      </c>
      <c r="Q5103" s="8">
        <v>3.54</v>
      </c>
      <c r="R5103" s="8">
        <v>3.61</v>
      </c>
      <c r="S5103" s="8">
        <v>2.9</v>
      </c>
      <c r="T5103" s="8">
        <v>3.8</v>
      </c>
      <c r="U5103" s="8">
        <v>0.14000000000000001</v>
      </c>
      <c r="V5103" s="9">
        <v>36</v>
      </c>
      <c r="W5103" s="8">
        <v>6.999999999999984E-2</v>
      </c>
      <c r="X5103" s="8">
        <v>0.89999999999999991</v>
      </c>
      <c r="Y5103" s="8">
        <v>-3.0000000000000249E-2</v>
      </c>
      <c r="Z5103" s="8">
        <v>0</v>
      </c>
      <c r="AA5103">
        <v>-0.13000000000000034</v>
      </c>
      <c r="AF5103" t="s">
        <v>4361</v>
      </c>
      <c r="AG5103" t="s">
        <v>87</v>
      </c>
      <c r="AH5103" t="s">
        <v>88</v>
      </c>
      <c r="AI5103" t="s">
        <v>89</v>
      </c>
      <c r="AJ5103" s="7">
        <v>43830</v>
      </c>
      <c r="AK5103" t="s">
        <v>5665</v>
      </c>
      <c r="AL5103" t="s">
        <v>393</v>
      </c>
      <c r="AM5103" t="s">
        <v>4362</v>
      </c>
      <c r="AN5103" t="s">
        <v>5669</v>
      </c>
      <c r="AO5103" t="str">
        <f>TEXT(A5103,"yyyy-mm-dd")</f>
        <v>2019-11-30</v>
      </c>
    </row>
    <row r="5104" spans="1:41">
      <c r="A5104" s="6" t="s">
        <v>5664</v>
      </c>
      <c r="B5104">
        <v>2019</v>
      </c>
      <c r="C5104">
        <v>11</v>
      </c>
      <c r="E5104" t="s">
        <v>81</v>
      </c>
      <c r="F5104" t="s">
        <v>82</v>
      </c>
      <c r="G5104" t="s">
        <v>774</v>
      </c>
      <c r="H5104" t="s">
        <v>775</v>
      </c>
      <c r="K5104" s="6"/>
      <c r="O5104" s="8">
        <v>3.54</v>
      </c>
      <c r="P5104" s="8">
        <v>3.5</v>
      </c>
      <c r="Q5104" s="8">
        <v>3.5</v>
      </c>
      <c r="R5104" s="8">
        <v>3.61</v>
      </c>
      <c r="S5104" s="8">
        <v>3</v>
      </c>
      <c r="T5104" s="8">
        <v>4.2</v>
      </c>
      <c r="U5104" s="8">
        <v>0.24</v>
      </c>
      <c r="V5104" s="9">
        <v>35</v>
      </c>
      <c r="W5104" s="8">
        <v>0.10999999999999988</v>
      </c>
      <c r="X5104" s="8">
        <v>1.2000000000000002</v>
      </c>
      <c r="Y5104" s="8">
        <v>4.0000000000000036E-2</v>
      </c>
      <c r="Z5104" s="8">
        <v>0</v>
      </c>
      <c r="AA5104">
        <v>-3.0000000000000249E-2</v>
      </c>
      <c r="AF5104" t="s">
        <v>776</v>
      </c>
      <c r="AG5104" t="s">
        <v>777</v>
      </c>
      <c r="AH5104" t="s">
        <v>778</v>
      </c>
      <c r="AI5104" t="s">
        <v>779</v>
      </c>
      <c r="AJ5104" s="7"/>
      <c r="AK5104" t="s">
        <v>5665</v>
      </c>
      <c r="AL5104" t="s">
        <v>91</v>
      </c>
      <c r="AM5104" t="s">
        <v>775</v>
      </c>
      <c r="AN5104" t="s">
        <v>5686</v>
      </c>
      <c r="AO5104" t="str">
        <f>TEXT(A5104,"yyyy-mm-dd")</f>
        <v>2019-11-30</v>
      </c>
    </row>
    <row r="5105" spans="1:41">
      <c r="A5105" s="6" t="s">
        <v>5664</v>
      </c>
      <c r="B5105">
        <v>2019</v>
      </c>
      <c r="C5105">
        <v>11</v>
      </c>
      <c r="E5105" t="s">
        <v>81</v>
      </c>
      <c r="F5105" t="s">
        <v>82</v>
      </c>
      <c r="G5105" t="s">
        <v>774</v>
      </c>
      <c r="H5105" t="s">
        <v>1536</v>
      </c>
      <c r="K5105" s="6"/>
      <c r="O5105" s="8">
        <v>4.01</v>
      </c>
      <c r="P5105" s="8">
        <v>3.5</v>
      </c>
      <c r="Q5105" s="8">
        <v>3.4</v>
      </c>
      <c r="R5105" s="8">
        <v>3.6</v>
      </c>
      <c r="S5105" s="8">
        <v>3</v>
      </c>
      <c r="T5105" s="8">
        <v>20.2</v>
      </c>
      <c r="U5105" s="8">
        <v>2.87</v>
      </c>
      <c r="V5105" s="9">
        <v>34</v>
      </c>
      <c r="W5105" s="8">
        <v>0.20000000000000018</v>
      </c>
      <c r="X5105" s="8">
        <v>17.2</v>
      </c>
      <c r="Y5105" s="8">
        <v>0.50999999999999979</v>
      </c>
      <c r="Z5105" s="8">
        <v>0</v>
      </c>
      <c r="AA5105">
        <v>2.0000000000000018E-2</v>
      </c>
      <c r="AF5105" t="s">
        <v>1537</v>
      </c>
      <c r="AG5105" t="s">
        <v>777</v>
      </c>
      <c r="AH5105" t="s">
        <v>778</v>
      </c>
      <c r="AI5105" t="s">
        <v>1538</v>
      </c>
      <c r="AJ5105" s="7"/>
      <c r="AK5105" t="s">
        <v>5665</v>
      </c>
      <c r="AL5105" t="s">
        <v>91</v>
      </c>
      <c r="AM5105" t="s">
        <v>1536</v>
      </c>
      <c r="AN5105" t="s">
        <v>5687</v>
      </c>
      <c r="AO5105" t="str">
        <f>TEXT(A5105,"yyyy-mm-dd")</f>
        <v>2019-11-30</v>
      </c>
    </row>
    <row r="5106" spans="1:41">
      <c r="A5106" s="6" t="s">
        <v>5664</v>
      </c>
      <c r="B5106">
        <v>2019</v>
      </c>
      <c r="C5106">
        <v>11</v>
      </c>
      <c r="E5106" t="s">
        <v>392</v>
      </c>
      <c r="F5106" t="s">
        <v>82</v>
      </c>
      <c r="G5106" t="s">
        <v>774</v>
      </c>
      <c r="H5106" t="s">
        <v>775</v>
      </c>
      <c r="K5106" s="6"/>
      <c r="O5106" s="8">
        <v>3.46</v>
      </c>
      <c r="P5106" s="8">
        <v>3.47</v>
      </c>
      <c r="Q5106" s="8">
        <v>3.32</v>
      </c>
      <c r="R5106" s="8">
        <v>3.52</v>
      </c>
      <c r="S5106" s="8">
        <v>3</v>
      </c>
      <c r="T5106" s="8">
        <v>4</v>
      </c>
      <c r="U5106" s="8">
        <v>0.19</v>
      </c>
      <c r="V5106" s="9">
        <v>31</v>
      </c>
      <c r="W5106" s="8">
        <v>0.20000000000000018</v>
      </c>
      <c r="X5106" s="8">
        <v>1</v>
      </c>
      <c r="Y5106" s="8">
        <v>-1.0000000000000231E-2</v>
      </c>
      <c r="Z5106" s="8">
        <v>1.0000000000000231E-2</v>
      </c>
      <c r="AA5106">
        <v>1.0000000000000231E-2</v>
      </c>
      <c r="AF5106" t="s">
        <v>776</v>
      </c>
      <c r="AG5106" t="s">
        <v>777</v>
      </c>
      <c r="AH5106" t="s">
        <v>778</v>
      </c>
      <c r="AI5106" t="s">
        <v>779</v>
      </c>
      <c r="AJ5106" s="7"/>
      <c r="AK5106" t="s">
        <v>5665</v>
      </c>
      <c r="AL5106" t="s">
        <v>393</v>
      </c>
      <c r="AM5106" t="s">
        <v>775</v>
      </c>
      <c r="AN5106" t="s">
        <v>5688</v>
      </c>
      <c r="AO5106" t="str">
        <f>TEXT(A5106,"yyyy-mm-dd")</f>
        <v>2019-11-30</v>
      </c>
    </row>
    <row r="5107" spans="1:41">
      <c r="A5107" s="6" t="s">
        <v>5664</v>
      </c>
      <c r="B5107">
        <v>2019</v>
      </c>
      <c r="C5107">
        <v>11</v>
      </c>
      <c r="E5107" t="s">
        <v>392</v>
      </c>
      <c r="F5107" t="s">
        <v>82</v>
      </c>
      <c r="G5107" t="s">
        <v>774</v>
      </c>
      <c r="H5107" t="s">
        <v>1536</v>
      </c>
      <c r="K5107" s="6"/>
      <c r="O5107" s="8">
        <v>3.4</v>
      </c>
      <c r="P5107" s="8">
        <v>3.4</v>
      </c>
      <c r="Q5107" s="8">
        <v>3.3</v>
      </c>
      <c r="R5107" s="8">
        <v>3.5</v>
      </c>
      <c r="S5107" s="8">
        <v>3</v>
      </c>
      <c r="T5107" s="8">
        <v>3.9</v>
      </c>
      <c r="U5107" s="8">
        <v>0.19</v>
      </c>
      <c r="V5107" s="9">
        <v>30</v>
      </c>
      <c r="W5107" s="8">
        <v>0.20000000000000018</v>
      </c>
      <c r="X5107" s="8">
        <v>0.89999999999999991</v>
      </c>
      <c r="Y5107" s="8">
        <v>0</v>
      </c>
      <c r="Z5107" s="8">
        <v>0</v>
      </c>
      <c r="AA5107">
        <v>0</v>
      </c>
      <c r="AF5107" t="s">
        <v>1537</v>
      </c>
      <c r="AG5107" t="s">
        <v>777</v>
      </c>
      <c r="AH5107" t="s">
        <v>778</v>
      </c>
      <c r="AI5107" t="s">
        <v>1538</v>
      </c>
      <c r="AJ5107" s="7"/>
      <c r="AK5107" t="s">
        <v>5665</v>
      </c>
      <c r="AL5107" t="s">
        <v>393</v>
      </c>
      <c r="AM5107" t="s">
        <v>1536</v>
      </c>
      <c r="AN5107" t="s">
        <v>5689</v>
      </c>
      <c r="AO5107" t="str">
        <f>TEXT(A5107,"yyyy-mm-dd")</f>
        <v>2019-11-30</v>
      </c>
    </row>
    <row r="5108" spans="1:41">
      <c r="A5108" s="6" t="s">
        <v>5664</v>
      </c>
      <c r="B5108">
        <v>2019</v>
      </c>
      <c r="C5108">
        <v>11</v>
      </c>
      <c r="E5108" t="s">
        <v>112</v>
      </c>
      <c r="F5108" t="s">
        <v>113</v>
      </c>
      <c r="G5108" t="s">
        <v>83</v>
      </c>
      <c r="H5108" t="s">
        <v>5257</v>
      </c>
      <c r="I5108">
        <v>2021</v>
      </c>
      <c r="K5108" s="6">
        <v>44561</v>
      </c>
      <c r="L5108">
        <v>25</v>
      </c>
      <c r="N5108" t="s">
        <v>357</v>
      </c>
      <c r="O5108" s="8">
        <v>6.43</v>
      </c>
      <c r="P5108" s="8">
        <v>6.4</v>
      </c>
      <c r="Q5108" s="8">
        <v>6.12</v>
      </c>
      <c r="R5108" s="8">
        <v>6.85</v>
      </c>
      <c r="S5108" s="8">
        <v>5.47</v>
      </c>
      <c r="T5108" s="8">
        <v>7.45</v>
      </c>
      <c r="U5108" s="8">
        <v>0.52</v>
      </c>
      <c r="V5108" s="9">
        <v>26</v>
      </c>
      <c r="W5108" s="8">
        <v>0.72999999999999954</v>
      </c>
      <c r="X5108" s="8">
        <v>1.9800000000000004</v>
      </c>
      <c r="Y5108" s="8">
        <v>2.9999999999999361E-2</v>
      </c>
      <c r="Z5108" s="8">
        <v>-9.9999999999999645E-2</v>
      </c>
      <c r="AA5108">
        <v>0.25999999999999979</v>
      </c>
      <c r="AF5108" t="s">
        <v>5295</v>
      </c>
      <c r="AG5108" t="s">
        <v>115</v>
      </c>
      <c r="AH5108" t="s">
        <v>116</v>
      </c>
      <c r="AI5108" t="s">
        <v>359</v>
      </c>
      <c r="AJ5108" s="7">
        <v>44561</v>
      </c>
      <c r="AK5108" t="s">
        <v>5665</v>
      </c>
      <c r="AL5108" t="s">
        <v>118</v>
      </c>
      <c r="AM5108" t="s">
        <v>5259</v>
      </c>
      <c r="AN5108" t="s">
        <v>5693</v>
      </c>
      <c r="AO5108" t="str">
        <f>TEXT(A5108,"yyyy-mm-dd")</f>
        <v>2019-11-30</v>
      </c>
    </row>
    <row r="5109" spans="1:41">
      <c r="A5109" s="6" t="s">
        <v>5664</v>
      </c>
      <c r="B5109">
        <v>2019</v>
      </c>
      <c r="C5109">
        <v>11</v>
      </c>
      <c r="E5109" t="s">
        <v>2881</v>
      </c>
      <c r="F5109" t="s">
        <v>113</v>
      </c>
      <c r="G5109" t="s">
        <v>83</v>
      </c>
      <c r="H5109" t="s">
        <v>5257</v>
      </c>
      <c r="I5109">
        <v>2021</v>
      </c>
      <c r="K5109" s="6">
        <v>44561</v>
      </c>
      <c r="L5109">
        <v>25</v>
      </c>
      <c r="N5109" t="s">
        <v>357</v>
      </c>
      <c r="O5109" s="8">
        <v>6.91</v>
      </c>
      <c r="P5109" s="8">
        <v>6.8</v>
      </c>
      <c r="Q5109" s="8">
        <v>6.48</v>
      </c>
      <c r="R5109" s="8">
        <v>7.5</v>
      </c>
      <c r="S5109" s="8">
        <v>5.6</v>
      </c>
      <c r="T5109" s="8">
        <v>8.5</v>
      </c>
      <c r="U5109" s="8">
        <v>0.76</v>
      </c>
      <c r="V5109" s="9">
        <v>21</v>
      </c>
      <c r="W5109" s="8">
        <v>1.0199999999999996</v>
      </c>
      <c r="X5109" s="8">
        <v>2.9000000000000004</v>
      </c>
      <c r="Y5109" s="8">
        <v>0.11000000000000032</v>
      </c>
      <c r="Z5109" s="8">
        <v>-0.20000000000000018</v>
      </c>
      <c r="AA5109">
        <v>0.13999999999999968</v>
      </c>
      <c r="AF5109" t="s">
        <v>5300</v>
      </c>
      <c r="AG5109" t="s">
        <v>2883</v>
      </c>
      <c r="AH5109" t="s">
        <v>2884</v>
      </c>
      <c r="AI5109" t="s">
        <v>359</v>
      </c>
      <c r="AJ5109" s="7">
        <v>44561</v>
      </c>
      <c r="AK5109" t="s">
        <v>5665</v>
      </c>
      <c r="AL5109" t="s">
        <v>2885</v>
      </c>
      <c r="AM5109" t="s">
        <v>5259</v>
      </c>
      <c r="AN5109" t="s">
        <v>5696</v>
      </c>
      <c r="AO5109" t="str">
        <f>TEXT(A5109,"yyyy-mm-dd")</f>
        <v>2019-11-30</v>
      </c>
    </row>
    <row r="5110" spans="1:41">
      <c r="A5110" s="6" t="s">
        <v>5664</v>
      </c>
      <c r="B5110">
        <v>2019</v>
      </c>
      <c r="C5110">
        <v>11</v>
      </c>
      <c r="E5110" t="s">
        <v>112</v>
      </c>
      <c r="F5110" t="s">
        <v>113</v>
      </c>
      <c r="G5110" t="s">
        <v>83</v>
      </c>
      <c r="H5110" t="s">
        <v>4803</v>
      </c>
      <c r="I5110">
        <v>2020</v>
      </c>
      <c r="K5110" s="6">
        <v>44196</v>
      </c>
      <c r="L5110">
        <v>13</v>
      </c>
      <c r="N5110" t="s">
        <v>252</v>
      </c>
      <c r="O5110" s="8">
        <v>6.63</v>
      </c>
      <c r="P5110" s="8">
        <v>6.55</v>
      </c>
      <c r="Q5110" s="8">
        <v>6.42</v>
      </c>
      <c r="R5110" s="8">
        <v>6.8</v>
      </c>
      <c r="S5110" s="8">
        <v>5.97</v>
      </c>
      <c r="T5110" s="8">
        <v>7.6</v>
      </c>
      <c r="U5110" s="8">
        <v>0.43</v>
      </c>
      <c r="V5110" s="9">
        <v>31</v>
      </c>
      <c r="W5110" s="8">
        <v>0.37999999999999989</v>
      </c>
      <c r="X5110" s="8">
        <v>1.63</v>
      </c>
      <c r="Y5110" s="8">
        <v>8.0000000000000071E-2</v>
      </c>
      <c r="Z5110" s="8">
        <v>-0.20000000000000018</v>
      </c>
      <c r="AA5110">
        <v>-0.12999999999999989</v>
      </c>
      <c r="AF5110" t="s">
        <v>4844</v>
      </c>
      <c r="AG5110" t="s">
        <v>115</v>
      </c>
      <c r="AH5110" t="s">
        <v>116</v>
      </c>
      <c r="AI5110" t="s">
        <v>230</v>
      </c>
      <c r="AJ5110" s="7">
        <v>44196</v>
      </c>
      <c r="AK5110" t="s">
        <v>5665</v>
      </c>
      <c r="AL5110" t="s">
        <v>118</v>
      </c>
      <c r="AM5110" t="s">
        <v>4805</v>
      </c>
      <c r="AN5110" t="s">
        <v>5692</v>
      </c>
      <c r="AO5110" t="str">
        <f>TEXT(A5110,"yyyy-mm-dd")</f>
        <v>2019-11-30</v>
      </c>
    </row>
    <row r="5111" spans="1:41">
      <c r="A5111" s="6" t="s">
        <v>5664</v>
      </c>
      <c r="B5111">
        <v>2019</v>
      </c>
      <c r="C5111">
        <v>11</v>
      </c>
      <c r="E5111" t="s">
        <v>2881</v>
      </c>
      <c r="F5111" t="s">
        <v>113</v>
      </c>
      <c r="G5111" t="s">
        <v>83</v>
      </c>
      <c r="H5111" t="s">
        <v>4803</v>
      </c>
      <c r="I5111">
        <v>2020</v>
      </c>
      <c r="K5111" s="6">
        <v>44196</v>
      </c>
      <c r="L5111">
        <v>13</v>
      </c>
      <c r="N5111" t="s">
        <v>252</v>
      </c>
      <c r="O5111" s="8">
        <v>7.04</v>
      </c>
      <c r="P5111" s="8">
        <v>7</v>
      </c>
      <c r="Q5111" s="8">
        <v>6.6</v>
      </c>
      <c r="R5111" s="8">
        <v>7.4</v>
      </c>
      <c r="S5111" s="8">
        <v>6</v>
      </c>
      <c r="T5111" s="8">
        <v>8.3000000000000007</v>
      </c>
      <c r="U5111" s="8">
        <v>0.55000000000000004</v>
      </c>
      <c r="V5111" s="9">
        <v>25</v>
      </c>
      <c r="W5111" s="8">
        <v>0.80000000000000071</v>
      </c>
      <c r="X5111" s="8">
        <v>2.3000000000000007</v>
      </c>
      <c r="Y5111" s="8">
        <v>4.0000000000000036E-2</v>
      </c>
      <c r="Z5111" s="8">
        <v>4.9999999999999822E-2</v>
      </c>
      <c r="AA5111">
        <v>0.19000000000000128</v>
      </c>
      <c r="AF5111" t="s">
        <v>4849</v>
      </c>
      <c r="AG5111" t="s">
        <v>2883</v>
      </c>
      <c r="AH5111" t="s">
        <v>2884</v>
      </c>
      <c r="AI5111" t="s">
        <v>230</v>
      </c>
      <c r="AJ5111" s="7">
        <v>44196</v>
      </c>
      <c r="AK5111" t="s">
        <v>5665</v>
      </c>
      <c r="AL5111" t="s">
        <v>2885</v>
      </c>
      <c r="AM5111" t="s">
        <v>4805</v>
      </c>
      <c r="AN5111" t="s">
        <v>5695</v>
      </c>
      <c r="AO5111" t="str">
        <f>TEXT(A5111,"yyyy-mm-dd")</f>
        <v>2019-11-30</v>
      </c>
    </row>
    <row r="5112" spans="1:41">
      <c r="A5112" s="6" t="s">
        <v>5664</v>
      </c>
      <c r="B5112">
        <v>2019</v>
      </c>
      <c r="C5112">
        <v>11</v>
      </c>
      <c r="E5112" t="s">
        <v>112</v>
      </c>
      <c r="F5112" t="s">
        <v>113</v>
      </c>
      <c r="G5112" t="s">
        <v>83</v>
      </c>
      <c r="H5112" t="s">
        <v>4360</v>
      </c>
      <c r="I5112">
        <v>2019</v>
      </c>
      <c r="K5112" s="6">
        <v>43830</v>
      </c>
      <c r="L5112">
        <v>1</v>
      </c>
      <c r="N5112" t="s">
        <v>169</v>
      </c>
      <c r="O5112" s="8">
        <v>7.27</v>
      </c>
      <c r="P5112" s="8">
        <v>7.25</v>
      </c>
      <c r="Q5112" s="8">
        <v>7.2</v>
      </c>
      <c r="R5112" s="8">
        <v>7.36</v>
      </c>
      <c r="S5112" s="8">
        <v>7</v>
      </c>
      <c r="T5112" s="8">
        <v>7.5</v>
      </c>
      <c r="U5112" s="8">
        <v>0.12</v>
      </c>
      <c r="V5112" s="9">
        <v>31</v>
      </c>
      <c r="W5112" s="8">
        <v>0.16000000000000014</v>
      </c>
      <c r="X5112" s="8">
        <v>0.5</v>
      </c>
      <c r="Y5112" s="8">
        <v>1.9999999999999574E-2</v>
      </c>
      <c r="Z5112" s="8">
        <v>-4.9999999999999822E-2</v>
      </c>
      <c r="AA5112">
        <v>-0.13999999999999968</v>
      </c>
      <c r="AF5112" t="s">
        <v>4401</v>
      </c>
      <c r="AG5112" t="s">
        <v>115</v>
      </c>
      <c r="AH5112" t="s">
        <v>116</v>
      </c>
      <c r="AI5112" t="s">
        <v>117</v>
      </c>
      <c r="AJ5112" s="7">
        <v>43830</v>
      </c>
      <c r="AK5112" t="s">
        <v>5665</v>
      </c>
      <c r="AL5112" t="s">
        <v>118</v>
      </c>
      <c r="AM5112" t="s">
        <v>4362</v>
      </c>
      <c r="AN5112" t="s">
        <v>5691</v>
      </c>
      <c r="AO5112" t="str">
        <f>TEXT(A5112,"yyyy-mm-dd")</f>
        <v>2019-11-30</v>
      </c>
    </row>
    <row r="5113" spans="1:41">
      <c r="A5113" s="6" t="s">
        <v>5664</v>
      </c>
      <c r="B5113">
        <v>2019</v>
      </c>
      <c r="C5113">
        <v>11</v>
      </c>
      <c r="E5113" t="s">
        <v>2881</v>
      </c>
      <c r="F5113" t="s">
        <v>113</v>
      </c>
      <c r="G5113" t="s">
        <v>83</v>
      </c>
      <c r="H5113" t="s">
        <v>4360</v>
      </c>
      <c r="I5113">
        <v>2019</v>
      </c>
      <c r="K5113" s="6">
        <v>43830</v>
      </c>
      <c r="L5113">
        <v>1</v>
      </c>
      <c r="N5113" t="s">
        <v>169</v>
      </c>
      <c r="O5113" s="8">
        <v>7.05</v>
      </c>
      <c r="P5113" s="8">
        <v>7</v>
      </c>
      <c r="Q5113" s="8">
        <v>6.81</v>
      </c>
      <c r="R5113" s="8">
        <v>7.1</v>
      </c>
      <c r="S5113" s="8">
        <v>6.48</v>
      </c>
      <c r="T5113" s="8">
        <v>8.34</v>
      </c>
      <c r="U5113" s="8">
        <v>0.4</v>
      </c>
      <c r="V5113" s="9">
        <v>25</v>
      </c>
      <c r="W5113" s="8">
        <v>0.29000000000000004</v>
      </c>
      <c r="X5113" s="8">
        <v>1.8599999999999994</v>
      </c>
      <c r="Y5113" s="8">
        <v>4.9999999999999822E-2</v>
      </c>
      <c r="Z5113" s="8">
        <v>0</v>
      </c>
      <c r="AA5113">
        <v>-0.14000000000000057</v>
      </c>
      <c r="AF5113" t="s">
        <v>4406</v>
      </c>
      <c r="AG5113" t="s">
        <v>2883</v>
      </c>
      <c r="AH5113" t="s">
        <v>2884</v>
      </c>
      <c r="AI5113" t="s">
        <v>117</v>
      </c>
      <c r="AJ5113" s="7">
        <v>43830</v>
      </c>
      <c r="AK5113" t="s">
        <v>5665</v>
      </c>
      <c r="AL5113" t="s">
        <v>2885</v>
      </c>
      <c r="AM5113" t="s">
        <v>4362</v>
      </c>
      <c r="AN5113" t="s">
        <v>5694</v>
      </c>
      <c r="AO5113" t="str">
        <f>TEXT(A5113,"yyyy-mm-dd")</f>
        <v>2019-11-30</v>
      </c>
    </row>
    <row r="5114" spans="1:41">
      <c r="A5114" s="6" t="s">
        <v>5697</v>
      </c>
      <c r="B5114">
        <v>2019</v>
      </c>
      <c r="C5114">
        <v>12</v>
      </c>
      <c r="E5114" t="s">
        <v>1907</v>
      </c>
      <c r="F5114" t="s">
        <v>1908</v>
      </c>
      <c r="G5114" t="s">
        <v>102</v>
      </c>
      <c r="H5114" t="s">
        <v>5649</v>
      </c>
      <c r="I5114">
        <v>2021</v>
      </c>
      <c r="J5114">
        <v>4</v>
      </c>
      <c r="K5114" s="6">
        <v>44561</v>
      </c>
      <c r="L5114">
        <v>24</v>
      </c>
      <c r="M5114">
        <v>8</v>
      </c>
      <c r="N5114" t="s">
        <v>368</v>
      </c>
      <c r="O5114" s="8">
        <v>6.26</v>
      </c>
      <c r="P5114" s="8">
        <v>6.25</v>
      </c>
      <c r="Q5114" s="8">
        <v>6</v>
      </c>
      <c r="R5114" s="8">
        <v>6.5</v>
      </c>
      <c r="S5114" s="8">
        <v>5.5</v>
      </c>
      <c r="T5114" s="8">
        <v>7.25</v>
      </c>
      <c r="U5114" s="8">
        <v>0.44</v>
      </c>
      <c r="V5114" s="9">
        <v>26</v>
      </c>
      <c r="W5114" s="8">
        <v>0.5</v>
      </c>
      <c r="X5114" s="8">
        <v>1.75</v>
      </c>
      <c r="Y5114" s="8">
        <v>9.9999999999997868E-3</v>
      </c>
      <c r="Z5114" s="8">
        <v>0</v>
      </c>
      <c r="AA5114">
        <v>-5.9999999999999609E-2</v>
      </c>
      <c r="AF5114" t="s">
        <v>5650</v>
      </c>
      <c r="AG5114" t="s">
        <v>1910</v>
      </c>
      <c r="AH5114" t="s">
        <v>1911</v>
      </c>
      <c r="AI5114" t="s">
        <v>1971</v>
      </c>
      <c r="AJ5114" s="7">
        <v>44561</v>
      </c>
      <c r="AK5114" t="s">
        <v>5698</v>
      </c>
      <c r="AL5114" t="s">
        <v>1908</v>
      </c>
      <c r="AM5114" t="s">
        <v>5651</v>
      </c>
      <c r="AN5114" t="s">
        <v>5731</v>
      </c>
      <c r="AO5114" t="str">
        <f>TEXT(A5114,"yyyy-mm-dd")</f>
        <v>2019-12-31</v>
      </c>
    </row>
    <row r="5115" spans="1:41">
      <c r="A5115" s="6" t="s">
        <v>5697</v>
      </c>
      <c r="B5115">
        <v>2019</v>
      </c>
      <c r="C5115">
        <v>12</v>
      </c>
      <c r="E5115" t="s">
        <v>1907</v>
      </c>
      <c r="F5115" t="s">
        <v>1908</v>
      </c>
      <c r="G5115" t="s">
        <v>102</v>
      </c>
      <c r="H5115" t="s">
        <v>5544</v>
      </c>
      <c r="I5115">
        <v>2021</v>
      </c>
      <c r="J5115">
        <v>3</v>
      </c>
      <c r="K5115" s="6">
        <v>44469</v>
      </c>
      <c r="L5115">
        <v>21</v>
      </c>
      <c r="M5115">
        <v>7</v>
      </c>
      <c r="N5115" t="s">
        <v>176</v>
      </c>
      <c r="O5115" s="8">
        <v>6.3</v>
      </c>
      <c r="P5115" s="8">
        <v>6.25</v>
      </c>
      <c r="Q5115" s="8">
        <v>6.06</v>
      </c>
      <c r="R5115" s="8">
        <v>6.5</v>
      </c>
      <c r="S5115" s="8">
        <v>5.5</v>
      </c>
      <c r="T5115" s="8">
        <v>7</v>
      </c>
      <c r="U5115" s="8">
        <v>0.43</v>
      </c>
      <c r="V5115" s="9">
        <v>26</v>
      </c>
      <c r="W5115" s="8">
        <v>0.44000000000000039</v>
      </c>
      <c r="X5115" s="8">
        <v>1.5</v>
      </c>
      <c r="Y5115" s="8">
        <v>4.9999999999999822E-2</v>
      </c>
      <c r="Z5115" s="8">
        <v>-0.12999999999999989</v>
      </c>
      <c r="AA5115">
        <v>-0.11999999999999922</v>
      </c>
      <c r="AF5115" t="s">
        <v>5545</v>
      </c>
      <c r="AG5115" t="s">
        <v>1910</v>
      </c>
      <c r="AH5115" t="s">
        <v>1911</v>
      </c>
      <c r="AI5115" t="s">
        <v>1944</v>
      </c>
      <c r="AJ5115" s="7">
        <v>44469</v>
      </c>
      <c r="AK5115" t="s">
        <v>5698</v>
      </c>
      <c r="AL5115" t="s">
        <v>1908</v>
      </c>
      <c r="AM5115" t="s">
        <v>5546</v>
      </c>
      <c r="AN5115" t="s">
        <v>5730</v>
      </c>
      <c r="AO5115" t="str">
        <f>TEXT(A5115,"yyyy-mm-dd")</f>
        <v>2019-12-31</v>
      </c>
    </row>
    <row r="5116" spans="1:41">
      <c r="A5116" s="6" t="s">
        <v>5697</v>
      </c>
      <c r="B5116">
        <v>2019</v>
      </c>
      <c r="C5116">
        <v>12</v>
      </c>
      <c r="E5116" t="s">
        <v>1907</v>
      </c>
      <c r="F5116" t="s">
        <v>1908</v>
      </c>
      <c r="G5116" t="s">
        <v>102</v>
      </c>
      <c r="H5116" t="s">
        <v>5436</v>
      </c>
      <c r="I5116">
        <v>2021</v>
      </c>
      <c r="J5116">
        <v>2</v>
      </c>
      <c r="K5116" s="6">
        <v>44377</v>
      </c>
      <c r="L5116">
        <v>18</v>
      </c>
      <c r="M5116">
        <v>6</v>
      </c>
      <c r="N5116" t="s">
        <v>206</v>
      </c>
      <c r="O5116" s="8">
        <v>6.38</v>
      </c>
      <c r="P5116" s="8">
        <v>6.5</v>
      </c>
      <c r="Q5116" s="8">
        <v>6.25</v>
      </c>
      <c r="R5116" s="8">
        <v>6.5</v>
      </c>
      <c r="S5116" s="8">
        <v>5.5</v>
      </c>
      <c r="T5116" s="8">
        <v>7</v>
      </c>
      <c r="U5116" s="8">
        <v>0.41</v>
      </c>
      <c r="V5116" s="9">
        <v>26</v>
      </c>
      <c r="W5116" s="8">
        <v>0.25</v>
      </c>
      <c r="X5116" s="8">
        <v>1.5</v>
      </c>
      <c r="Y5116" s="8">
        <v>-0.12000000000000011</v>
      </c>
      <c r="Z5116" s="8">
        <v>0</v>
      </c>
      <c r="AA5116">
        <v>-0.30999999999999961</v>
      </c>
      <c r="AF5116" t="s">
        <v>5437</v>
      </c>
      <c r="AG5116" t="s">
        <v>1910</v>
      </c>
      <c r="AH5116" t="s">
        <v>1911</v>
      </c>
      <c r="AI5116" t="s">
        <v>1939</v>
      </c>
      <c r="AJ5116" s="7">
        <v>44377</v>
      </c>
      <c r="AK5116" t="s">
        <v>5698</v>
      </c>
      <c r="AL5116" t="s">
        <v>1908</v>
      </c>
      <c r="AM5116" t="s">
        <v>5438</v>
      </c>
      <c r="AN5116" t="s">
        <v>5729</v>
      </c>
      <c r="AO5116" t="str">
        <f>TEXT(A5116,"yyyy-mm-dd")</f>
        <v>2019-12-31</v>
      </c>
    </row>
    <row r="5117" spans="1:41">
      <c r="A5117" s="6" t="s">
        <v>5697</v>
      </c>
      <c r="B5117">
        <v>2019</v>
      </c>
      <c r="C5117">
        <v>12</v>
      </c>
      <c r="E5117" t="s">
        <v>1907</v>
      </c>
      <c r="F5117" t="s">
        <v>1908</v>
      </c>
      <c r="G5117" t="s">
        <v>102</v>
      </c>
      <c r="H5117" t="s">
        <v>5397</v>
      </c>
      <c r="I5117">
        <v>2021</v>
      </c>
      <c r="J5117">
        <v>1</v>
      </c>
      <c r="K5117" s="6">
        <v>44286</v>
      </c>
      <c r="L5117">
        <v>15</v>
      </c>
      <c r="M5117">
        <v>5</v>
      </c>
      <c r="N5117" t="s">
        <v>236</v>
      </c>
      <c r="O5117" s="8">
        <v>6.44</v>
      </c>
      <c r="P5117" s="8">
        <v>6.5</v>
      </c>
      <c r="Q5117" s="8">
        <v>6.25</v>
      </c>
      <c r="R5117" s="8">
        <v>6.69</v>
      </c>
      <c r="S5117" s="8">
        <v>5.75</v>
      </c>
      <c r="T5117" s="8">
        <v>7</v>
      </c>
      <c r="U5117" s="8">
        <v>0.33</v>
      </c>
      <c r="V5117" s="9">
        <v>26</v>
      </c>
      <c r="W5117" s="8">
        <v>0.44000000000000039</v>
      </c>
      <c r="X5117" s="8">
        <v>1.25</v>
      </c>
      <c r="Y5117" s="8">
        <v>-5.9999999999999609E-2</v>
      </c>
      <c r="Z5117" s="8">
        <v>0</v>
      </c>
      <c r="AA5117">
        <v>-0.11999999999999922</v>
      </c>
      <c r="AF5117" t="s">
        <v>5398</v>
      </c>
      <c r="AG5117" t="s">
        <v>1910</v>
      </c>
      <c r="AH5117" t="s">
        <v>1911</v>
      </c>
      <c r="AI5117" t="s">
        <v>1934</v>
      </c>
      <c r="AJ5117" s="7">
        <v>44286</v>
      </c>
      <c r="AK5117" t="s">
        <v>5698</v>
      </c>
      <c r="AL5117" t="s">
        <v>1908</v>
      </c>
      <c r="AM5117" t="s">
        <v>5399</v>
      </c>
      <c r="AN5117" t="s">
        <v>5728</v>
      </c>
      <c r="AO5117" t="str">
        <f>TEXT(A5117,"yyyy-mm-dd")</f>
        <v>2019-12-31</v>
      </c>
    </row>
    <row r="5118" spans="1:41">
      <c r="A5118" s="6" t="s">
        <v>5697</v>
      </c>
      <c r="B5118">
        <v>2019</v>
      </c>
      <c r="C5118">
        <v>12</v>
      </c>
      <c r="E5118" t="s">
        <v>1907</v>
      </c>
      <c r="F5118" t="s">
        <v>1908</v>
      </c>
      <c r="G5118" t="s">
        <v>102</v>
      </c>
      <c r="H5118" t="s">
        <v>5204</v>
      </c>
      <c r="I5118">
        <v>2020</v>
      </c>
      <c r="J5118">
        <v>4</v>
      </c>
      <c r="K5118" s="6">
        <v>44196</v>
      </c>
      <c r="L5118">
        <v>12</v>
      </c>
      <c r="M5118">
        <v>4</v>
      </c>
      <c r="N5118" t="s">
        <v>261</v>
      </c>
      <c r="O5118" s="8">
        <v>6.53</v>
      </c>
      <c r="P5118" s="8">
        <v>6.5</v>
      </c>
      <c r="Q5118" s="8">
        <v>6.31</v>
      </c>
      <c r="R5118" s="8">
        <v>6.75</v>
      </c>
      <c r="S5118" s="8">
        <v>6</v>
      </c>
      <c r="T5118" s="8">
        <v>7</v>
      </c>
      <c r="U5118" s="8">
        <v>0.32</v>
      </c>
      <c r="V5118" s="9">
        <v>30</v>
      </c>
      <c r="W5118" s="8">
        <v>0.44000000000000039</v>
      </c>
      <c r="X5118" s="8">
        <v>1</v>
      </c>
      <c r="Y5118" s="8">
        <v>3.0000000000000249E-2</v>
      </c>
      <c r="Z5118" s="8">
        <v>0</v>
      </c>
      <c r="AA5118">
        <v>-5.9999999999999609E-2</v>
      </c>
      <c r="AF5118" t="s">
        <v>5205</v>
      </c>
      <c r="AG5118" t="s">
        <v>1910</v>
      </c>
      <c r="AH5118" t="s">
        <v>1911</v>
      </c>
      <c r="AI5118" t="s">
        <v>1929</v>
      </c>
      <c r="AJ5118" s="7">
        <v>44196</v>
      </c>
      <c r="AK5118" t="s">
        <v>5698</v>
      </c>
      <c r="AL5118" t="s">
        <v>1908</v>
      </c>
      <c r="AM5118" t="s">
        <v>5206</v>
      </c>
      <c r="AN5118" t="s">
        <v>5727</v>
      </c>
      <c r="AO5118" t="str">
        <f>TEXT(A5118,"yyyy-mm-dd")</f>
        <v>2019-12-31</v>
      </c>
    </row>
    <row r="5119" spans="1:41">
      <c r="A5119" s="6" t="s">
        <v>5697</v>
      </c>
      <c r="B5119">
        <v>2019</v>
      </c>
      <c r="C5119">
        <v>12</v>
      </c>
      <c r="E5119" t="s">
        <v>1907</v>
      </c>
      <c r="F5119" t="s">
        <v>1908</v>
      </c>
      <c r="G5119" t="s">
        <v>102</v>
      </c>
      <c r="H5119" t="s">
        <v>5063</v>
      </c>
      <c r="I5119">
        <v>2020</v>
      </c>
      <c r="J5119">
        <v>3</v>
      </c>
      <c r="K5119" s="6">
        <v>44104</v>
      </c>
      <c r="L5119">
        <v>9</v>
      </c>
      <c r="M5119">
        <v>3</v>
      </c>
      <c r="N5119" t="s">
        <v>173</v>
      </c>
      <c r="O5119" s="8">
        <v>6.64</v>
      </c>
      <c r="P5119" s="8">
        <v>6.75</v>
      </c>
      <c r="Q5119" s="8">
        <v>6.5</v>
      </c>
      <c r="R5119" s="8">
        <v>6.75</v>
      </c>
      <c r="S5119" s="8">
        <v>6</v>
      </c>
      <c r="T5119" s="8">
        <v>7</v>
      </c>
      <c r="U5119" s="8">
        <v>0.28000000000000003</v>
      </c>
      <c r="V5119" s="9">
        <v>30</v>
      </c>
      <c r="W5119" s="8">
        <v>0.25</v>
      </c>
      <c r="X5119" s="8">
        <v>1</v>
      </c>
      <c r="Y5119" s="8">
        <v>-0.11000000000000032</v>
      </c>
      <c r="Z5119" s="8">
        <v>0</v>
      </c>
      <c r="AA5119">
        <v>-0.25</v>
      </c>
      <c r="AF5119" t="s">
        <v>5064</v>
      </c>
      <c r="AG5119" t="s">
        <v>1910</v>
      </c>
      <c r="AH5119" t="s">
        <v>1911</v>
      </c>
      <c r="AI5119" t="s">
        <v>1924</v>
      </c>
      <c r="AJ5119" s="7">
        <v>44104</v>
      </c>
      <c r="AK5119" t="s">
        <v>5698</v>
      </c>
      <c r="AL5119" t="s">
        <v>1908</v>
      </c>
      <c r="AM5119" t="s">
        <v>5066</v>
      </c>
      <c r="AN5119" t="s">
        <v>5726</v>
      </c>
      <c r="AO5119" t="str">
        <f>TEXT(A5119,"yyyy-mm-dd")</f>
        <v>2019-12-31</v>
      </c>
    </row>
    <row r="5120" spans="1:41">
      <c r="A5120" s="6" t="s">
        <v>5697</v>
      </c>
      <c r="B5120">
        <v>2019</v>
      </c>
      <c r="C5120">
        <v>12</v>
      </c>
      <c r="E5120" t="s">
        <v>1907</v>
      </c>
      <c r="F5120" t="s">
        <v>1908</v>
      </c>
      <c r="G5120" t="s">
        <v>102</v>
      </c>
      <c r="H5120" t="s">
        <v>4988</v>
      </c>
      <c r="I5120">
        <v>2020</v>
      </c>
      <c r="J5120">
        <v>2</v>
      </c>
      <c r="K5120" s="6">
        <v>44012</v>
      </c>
      <c r="L5120">
        <v>6</v>
      </c>
      <c r="M5120">
        <v>2</v>
      </c>
      <c r="N5120" t="s">
        <v>203</v>
      </c>
      <c r="O5120" s="8">
        <v>6.79</v>
      </c>
      <c r="P5120" s="8">
        <v>6.75</v>
      </c>
      <c r="Q5120" s="8">
        <v>6.56</v>
      </c>
      <c r="R5120" s="8">
        <v>7</v>
      </c>
      <c r="S5120" s="8">
        <v>6.25</v>
      </c>
      <c r="T5120" s="8">
        <v>7.25</v>
      </c>
      <c r="U5120" s="8">
        <v>0.28999999999999998</v>
      </c>
      <c r="V5120" s="9">
        <v>30</v>
      </c>
      <c r="W5120" s="8">
        <v>0.44000000000000039</v>
      </c>
      <c r="X5120" s="8">
        <v>1</v>
      </c>
      <c r="Y5120" s="8">
        <v>4.0000000000000036E-2</v>
      </c>
      <c r="Z5120" s="8">
        <v>0</v>
      </c>
      <c r="AA5120">
        <v>0.19000000000000039</v>
      </c>
      <c r="AF5120" t="s">
        <v>4989</v>
      </c>
      <c r="AG5120" t="s">
        <v>1910</v>
      </c>
      <c r="AH5120" t="s">
        <v>1911</v>
      </c>
      <c r="AI5120" t="s">
        <v>1919</v>
      </c>
      <c r="AJ5120" s="7">
        <v>44012</v>
      </c>
      <c r="AK5120" t="s">
        <v>5698</v>
      </c>
      <c r="AL5120" t="s">
        <v>1908</v>
      </c>
      <c r="AM5120" t="s">
        <v>4990</v>
      </c>
      <c r="AN5120" t="s">
        <v>5725</v>
      </c>
      <c r="AO5120" t="str">
        <f>TEXT(A5120,"yyyy-mm-dd")</f>
        <v>2019-12-31</v>
      </c>
    </row>
    <row r="5121" spans="1:41">
      <c r="A5121" s="6" t="s">
        <v>5697</v>
      </c>
      <c r="B5121">
        <v>2019</v>
      </c>
      <c r="C5121">
        <v>12</v>
      </c>
      <c r="E5121" t="s">
        <v>1907</v>
      </c>
      <c r="F5121" t="s">
        <v>1908</v>
      </c>
      <c r="G5121" t="s">
        <v>102</v>
      </c>
      <c r="H5121" t="s">
        <v>4949</v>
      </c>
      <c r="I5121">
        <v>2020</v>
      </c>
      <c r="J5121">
        <v>1</v>
      </c>
      <c r="K5121" s="6">
        <v>43921</v>
      </c>
      <c r="L5121">
        <v>3</v>
      </c>
      <c r="M5121">
        <v>1</v>
      </c>
      <c r="N5121" t="s">
        <v>233</v>
      </c>
      <c r="O5121" s="8">
        <v>7.01</v>
      </c>
      <c r="P5121" s="8">
        <v>7</v>
      </c>
      <c r="Q5121" s="8">
        <v>6.81</v>
      </c>
      <c r="R5121" s="8">
        <v>7.19</v>
      </c>
      <c r="S5121" s="8">
        <v>6.75</v>
      </c>
      <c r="T5121" s="8">
        <v>7.5</v>
      </c>
      <c r="U5121" s="8">
        <v>0.2</v>
      </c>
      <c r="V5121" s="9">
        <v>30</v>
      </c>
      <c r="W5121" s="8">
        <v>0.38000000000000078</v>
      </c>
      <c r="X5121" s="8">
        <v>0.75</v>
      </c>
      <c r="Y5121" s="8">
        <v>9.9999999999997868E-3</v>
      </c>
      <c r="Z5121" s="8">
        <v>0</v>
      </c>
      <c r="AA5121">
        <v>-0.11999999999999922</v>
      </c>
      <c r="AF5121" t="s">
        <v>4950</v>
      </c>
      <c r="AG5121" t="s">
        <v>1910</v>
      </c>
      <c r="AH5121" t="s">
        <v>1911</v>
      </c>
      <c r="AI5121" t="s">
        <v>1915</v>
      </c>
      <c r="AJ5121" s="7">
        <v>43921</v>
      </c>
      <c r="AK5121" t="s">
        <v>5698</v>
      </c>
      <c r="AL5121" t="s">
        <v>1908</v>
      </c>
      <c r="AM5121" t="s">
        <v>4951</v>
      </c>
      <c r="AN5121" t="s">
        <v>5724</v>
      </c>
      <c r="AO5121" t="str">
        <f>TEXT(A5121,"yyyy-mm-dd")</f>
        <v>2019-12-31</v>
      </c>
    </row>
    <row r="5122" spans="1:41">
      <c r="A5122" s="6" t="s">
        <v>5697</v>
      </c>
      <c r="B5122">
        <v>2019</v>
      </c>
      <c r="C5122">
        <v>12</v>
      </c>
      <c r="E5122" t="s">
        <v>1907</v>
      </c>
      <c r="F5122" t="s">
        <v>1908</v>
      </c>
      <c r="G5122" t="s">
        <v>102</v>
      </c>
      <c r="H5122" t="s">
        <v>4822</v>
      </c>
      <c r="I5122">
        <v>2019</v>
      </c>
      <c r="J5122">
        <v>4</v>
      </c>
      <c r="K5122" s="6">
        <v>43830</v>
      </c>
      <c r="L5122">
        <v>0</v>
      </c>
      <c r="M5122">
        <v>0</v>
      </c>
      <c r="N5122" t="s">
        <v>178</v>
      </c>
      <c r="O5122" s="8">
        <v>7.26</v>
      </c>
      <c r="P5122" s="8">
        <v>7.25</v>
      </c>
      <c r="Q5122" s="8">
        <v>7.25</v>
      </c>
      <c r="R5122" s="8">
        <v>7.25</v>
      </c>
      <c r="S5122" s="8">
        <v>7.25</v>
      </c>
      <c r="T5122" s="8">
        <v>7.5</v>
      </c>
      <c r="U5122" s="8">
        <v>0.05</v>
      </c>
      <c r="V5122" s="9">
        <v>30</v>
      </c>
      <c r="W5122" s="8">
        <v>0</v>
      </c>
      <c r="X5122" s="8">
        <v>0.25</v>
      </c>
      <c r="Y5122" s="8">
        <v>9.9999999999997868E-3</v>
      </c>
      <c r="Z5122" s="8">
        <v>0</v>
      </c>
      <c r="AA5122">
        <v>0</v>
      </c>
      <c r="AF5122" t="s">
        <v>4834</v>
      </c>
      <c r="AG5122" t="s">
        <v>1910</v>
      </c>
      <c r="AH5122" t="s">
        <v>1911</v>
      </c>
      <c r="AI5122" t="s">
        <v>1912</v>
      </c>
      <c r="AJ5122" s="7">
        <v>43830</v>
      </c>
      <c r="AK5122" t="s">
        <v>5698</v>
      </c>
      <c r="AL5122" t="s">
        <v>1908</v>
      </c>
      <c r="AM5122" t="s">
        <v>4824</v>
      </c>
      <c r="AN5122" t="s">
        <v>5723</v>
      </c>
      <c r="AO5122" t="str">
        <f>TEXT(A5122,"yyyy-mm-dd")</f>
        <v>2019-12-31</v>
      </c>
    </row>
    <row r="5123" spans="1:41">
      <c r="A5123" s="6" t="s">
        <v>5697</v>
      </c>
      <c r="B5123">
        <v>2019</v>
      </c>
      <c r="C5123">
        <v>12</v>
      </c>
      <c r="E5123" t="s">
        <v>100</v>
      </c>
      <c r="F5123" t="s">
        <v>101</v>
      </c>
      <c r="G5123" t="s">
        <v>83</v>
      </c>
      <c r="H5123" t="s">
        <v>5702</v>
      </c>
      <c r="I5123">
        <v>2022</v>
      </c>
      <c r="K5123" s="6">
        <v>44926</v>
      </c>
      <c r="L5123">
        <v>36</v>
      </c>
      <c r="N5123" t="s">
        <v>924</v>
      </c>
      <c r="O5123" s="8">
        <v>2.0299999999999998</v>
      </c>
      <c r="P5123" s="8">
        <v>2</v>
      </c>
      <c r="Q5123" s="8">
        <v>1.8</v>
      </c>
      <c r="R5123" s="8">
        <v>2.2000000000000002</v>
      </c>
      <c r="S5123" s="8">
        <v>1.49</v>
      </c>
      <c r="T5123" s="8">
        <v>3.25</v>
      </c>
      <c r="U5123" s="8">
        <v>0.36</v>
      </c>
      <c r="V5123" s="9">
        <v>22</v>
      </c>
      <c r="W5123" s="8">
        <v>0.40000000000000013</v>
      </c>
      <c r="X5123" s="8">
        <v>1.76</v>
      </c>
      <c r="Y5123" s="8">
        <v>2.9999999999999805E-2</v>
      </c>
      <c r="Z5123" s="8"/>
      <c r="AF5123" t="s">
        <v>10333</v>
      </c>
      <c r="AG5123" t="s">
        <v>9655</v>
      </c>
      <c r="AH5123" t="s">
        <v>9656</v>
      </c>
      <c r="AI5123" t="s">
        <v>10099</v>
      </c>
      <c r="AJ5123" s="7">
        <v>44926</v>
      </c>
      <c r="AK5123" t="s">
        <v>5698</v>
      </c>
      <c r="AL5123" t="s">
        <v>109</v>
      </c>
      <c r="AM5123" t="s">
        <v>5704</v>
      </c>
      <c r="AN5123" t="s">
        <v>10334</v>
      </c>
    </row>
    <row r="5124" spans="1:41">
      <c r="A5124" s="6" t="s">
        <v>5697</v>
      </c>
      <c r="B5124">
        <v>2019</v>
      </c>
      <c r="C5124">
        <v>12</v>
      </c>
      <c r="E5124" t="s">
        <v>100</v>
      </c>
      <c r="F5124" t="s">
        <v>101</v>
      </c>
      <c r="G5124" t="s">
        <v>102</v>
      </c>
      <c r="H5124" t="s">
        <v>5649</v>
      </c>
      <c r="I5124">
        <v>2021</v>
      </c>
      <c r="J5124">
        <v>4</v>
      </c>
      <c r="K5124" s="6">
        <v>44561</v>
      </c>
      <c r="L5124">
        <v>24</v>
      </c>
      <c r="M5124">
        <v>8</v>
      </c>
      <c r="N5124" t="s">
        <v>368</v>
      </c>
      <c r="O5124" s="8">
        <v>2</v>
      </c>
      <c r="P5124" s="8">
        <v>2.0499999999999998</v>
      </c>
      <c r="Q5124" s="8">
        <v>1.62</v>
      </c>
      <c r="R5124" s="8">
        <v>2.2799999999999998</v>
      </c>
      <c r="S5124" s="8">
        <v>0.2</v>
      </c>
      <c r="T5124" s="8">
        <v>3.8</v>
      </c>
      <c r="U5124" s="8">
        <v>0.75</v>
      </c>
      <c r="V5124" s="9">
        <v>24</v>
      </c>
      <c r="W5124" s="8">
        <v>0.6599999999999997</v>
      </c>
      <c r="X5124" s="8">
        <v>3.5999999999999996</v>
      </c>
      <c r="Y5124" s="8">
        <v>-4.9999999999999822E-2</v>
      </c>
      <c r="Z5124" s="8"/>
      <c r="AF5124" t="s">
        <v>5721</v>
      </c>
      <c r="AG5124" t="s">
        <v>106</v>
      </c>
      <c r="AH5124" t="s">
        <v>107</v>
      </c>
      <c r="AI5124" t="s">
        <v>3039</v>
      </c>
      <c r="AJ5124" s="7">
        <v>44561</v>
      </c>
      <c r="AK5124" t="s">
        <v>5698</v>
      </c>
      <c r="AL5124" t="s">
        <v>109</v>
      </c>
      <c r="AM5124" t="s">
        <v>5651</v>
      </c>
      <c r="AN5124" t="s">
        <v>5722</v>
      </c>
      <c r="AO5124" t="str">
        <f>TEXT(A5124,"yyyy-mm-dd")</f>
        <v>2019-12-31</v>
      </c>
    </row>
    <row r="5125" spans="1:41">
      <c r="A5125" s="6" t="s">
        <v>5697</v>
      </c>
      <c r="B5125">
        <v>2019</v>
      </c>
      <c r="C5125">
        <v>12</v>
      </c>
      <c r="E5125" t="s">
        <v>100</v>
      </c>
      <c r="F5125" t="s">
        <v>101</v>
      </c>
      <c r="G5125" t="s">
        <v>83</v>
      </c>
      <c r="H5125" t="s">
        <v>5257</v>
      </c>
      <c r="I5125">
        <v>2021</v>
      </c>
      <c r="K5125" s="6">
        <v>44561</v>
      </c>
      <c r="L5125">
        <v>24</v>
      </c>
      <c r="N5125" t="s">
        <v>368</v>
      </c>
      <c r="O5125" s="8">
        <v>1.79</v>
      </c>
      <c r="P5125" s="8">
        <v>1.8</v>
      </c>
      <c r="Q5125" s="8">
        <v>1.5</v>
      </c>
      <c r="R5125" s="8">
        <v>2</v>
      </c>
      <c r="S5125" s="8">
        <v>0.3</v>
      </c>
      <c r="T5125" s="8">
        <v>3</v>
      </c>
      <c r="U5125" s="8">
        <v>0.48</v>
      </c>
      <c r="V5125" s="9">
        <v>33</v>
      </c>
      <c r="W5125" s="8">
        <v>0.5</v>
      </c>
      <c r="X5125" s="8">
        <v>2.7</v>
      </c>
      <c r="Y5125" s="8">
        <v>-1.0000000000000009E-2</v>
      </c>
      <c r="Z5125" s="8">
        <v>-5.0000000000000044E-2</v>
      </c>
      <c r="AA5125">
        <v>1.0000000000000009E-2</v>
      </c>
      <c r="AF5125" t="s">
        <v>10294</v>
      </c>
      <c r="AG5125" t="s">
        <v>9655</v>
      </c>
      <c r="AH5125" t="s">
        <v>9656</v>
      </c>
      <c r="AI5125" t="s">
        <v>9708</v>
      </c>
      <c r="AJ5125" s="7">
        <v>44561</v>
      </c>
      <c r="AK5125" t="s">
        <v>5698</v>
      </c>
      <c r="AL5125" t="s">
        <v>109</v>
      </c>
      <c r="AM5125" t="s">
        <v>5259</v>
      </c>
      <c r="AN5125" t="s">
        <v>10307</v>
      </c>
    </row>
    <row r="5126" spans="1:41">
      <c r="A5126" s="6" t="s">
        <v>5697</v>
      </c>
      <c r="B5126">
        <v>2019</v>
      </c>
      <c r="C5126">
        <v>12</v>
      </c>
      <c r="E5126" t="s">
        <v>100</v>
      </c>
      <c r="F5126" t="s">
        <v>101</v>
      </c>
      <c r="G5126" t="s">
        <v>102</v>
      </c>
      <c r="H5126" t="s">
        <v>5544</v>
      </c>
      <c r="I5126">
        <v>2021</v>
      </c>
      <c r="J5126">
        <v>3</v>
      </c>
      <c r="K5126" s="6">
        <v>44469</v>
      </c>
      <c r="L5126">
        <v>21</v>
      </c>
      <c r="M5126">
        <v>7</v>
      </c>
      <c r="N5126" t="s">
        <v>176</v>
      </c>
      <c r="O5126" s="8">
        <v>1.8</v>
      </c>
      <c r="P5126" s="8">
        <v>1.85</v>
      </c>
      <c r="Q5126" s="8">
        <v>1.6</v>
      </c>
      <c r="R5126" s="8">
        <v>2.09</v>
      </c>
      <c r="S5126" s="8">
        <v>0.5</v>
      </c>
      <c r="T5126" s="8">
        <v>2.9</v>
      </c>
      <c r="U5126" s="8">
        <v>0.48</v>
      </c>
      <c r="V5126" s="9">
        <v>24</v>
      </c>
      <c r="W5126" s="8">
        <v>0.48999999999999977</v>
      </c>
      <c r="X5126" s="8">
        <v>2.4</v>
      </c>
      <c r="Y5126" s="8">
        <v>-5.0000000000000044E-2</v>
      </c>
      <c r="Z5126" s="8"/>
      <c r="AF5126" t="s">
        <v>5719</v>
      </c>
      <c r="AG5126" t="s">
        <v>106</v>
      </c>
      <c r="AH5126" t="s">
        <v>107</v>
      </c>
      <c r="AI5126" t="s">
        <v>2673</v>
      </c>
      <c r="AJ5126" s="7">
        <v>44469</v>
      </c>
      <c r="AK5126" t="s">
        <v>5698</v>
      </c>
      <c r="AL5126" t="s">
        <v>109</v>
      </c>
      <c r="AM5126" t="s">
        <v>5546</v>
      </c>
      <c r="AN5126" t="s">
        <v>5720</v>
      </c>
      <c r="AO5126" t="str">
        <f>TEXT(A5126,"yyyy-mm-dd")</f>
        <v>2019-12-31</v>
      </c>
    </row>
    <row r="5127" spans="1:41">
      <c r="A5127" s="6" t="s">
        <v>5697</v>
      </c>
      <c r="B5127">
        <v>2019</v>
      </c>
      <c r="C5127">
        <v>12</v>
      </c>
      <c r="E5127" t="s">
        <v>100</v>
      </c>
      <c r="F5127" t="s">
        <v>101</v>
      </c>
      <c r="G5127" t="s">
        <v>102</v>
      </c>
      <c r="H5127" t="s">
        <v>5436</v>
      </c>
      <c r="I5127">
        <v>2021</v>
      </c>
      <c r="J5127">
        <v>2</v>
      </c>
      <c r="K5127" s="6">
        <v>44377</v>
      </c>
      <c r="L5127">
        <v>18</v>
      </c>
      <c r="M5127">
        <v>6</v>
      </c>
      <c r="N5127" t="s">
        <v>206</v>
      </c>
      <c r="O5127" s="8">
        <v>1.67</v>
      </c>
      <c r="P5127" s="8">
        <v>1.71</v>
      </c>
      <c r="Q5127" s="8">
        <v>1.59</v>
      </c>
      <c r="R5127" s="8">
        <v>1.9</v>
      </c>
      <c r="S5127" s="8">
        <v>0.2</v>
      </c>
      <c r="T5127" s="8">
        <v>2.1</v>
      </c>
      <c r="U5127" s="8">
        <v>0.39</v>
      </c>
      <c r="V5127" s="9">
        <v>24</v>
      </c>
      <c r="W5127" s="8">
        <v>0.30999999999999983</v>
      </c>
      <c r="X5127" s="8">
        <v>1.9000000000000001</v>
      </c>
      <c r="Y5127" s="8">
        <v>-4.0000000000000036E-2</v>
      </c>
      <c r="Z5127" s="8"/>
      <c r="AF5127" t="s">
        <v>5717</v>
      </c>
      <c r="AG5127" t="s">
        <v>106</v>
      </c>
      <c r="AH5127" t="s">
        <v>107</v>
      </c>
      <c r="AI5127" t="s">
        <v>2670</v>
      </c>
      <c r="AJ5127" s="7">
        <v>44377</v>
      </c>
      <c r="AK5127" t="s">
        <v>5698</v>
      </c>
      <c r="AL5127" t="s">
        <v>109</v>
      </c>
      <c r="AM5127" t="s">
        <v>5438</v>
      </c>
      <c r="AN5127" t="s">
        <v>5718</v>
      </c>
      <c r="AO5127" t="str">
        <f>TEXT(A5127,"yyyy-mm-dd")</f>
        <v>2019-12-31</v>
      </c>
    </row>
    <row r="5128" spans="1:41">
      <c r="A5128" s="6" t="s">
        <v>5697</v>
      </c>
      <c r="B5128">
        <v>2019</v>
      </c>
      <c r="C5128">
        <v>12</v>
      </c>
      <c r="E5128" t="s">
        <v>100</v>
      </c>
      <c r="F5128" t="s">
        <v>101</v>
      </c>
      <c r="G5128" t="s">
        <v>102</v>
      </c>
      <c r="H5128" t="s">
        <v>5397</v>
      </c>
      <c r="I5128">
        <v>2021</v>
      </c>
      <c r="J5128">
        <v>1</v>
      </c>
      <c r="K5128" s="6">
        <v>44286</v>
      </c>
      <c r="L5128">
        <v>15</v>
      </c>
      <c r="M5128">
        <v>5</v>
      </c>
      <c r="N5128" t="s">
        <v>236</v>
      </c>
      <c r="O5128" s="8">
        <v>1.44</v>
      </c>
      <c r="P5128" s="8">
        <v>1.48</v>
      </c>
      <c r="Q5128" s="8">
        <v>1.3</v>
      </c>
      <c r="R5128" s="8">
        <v>1.69</v>
      </c>
      <c r="S5128" s="8">
        <v>0</v>
      </c>
      <c r="T5128" s="8">
        <v>2.37</v>
      </c>
      <c r="U5128" s="8">
        <v>0.51</v>
      </c>
      <c r="V5128" s="9">
        <v>25</v>
      </c>
      <c r="W5128" s="8">
        <v>0.3899999999999999</v>
      </c>
      <c r="X5128" s="8">
        <v>2.37</v>
      </c>
      <c r="Y5128" s="8">
        <v>-4.0000000000000036E-2</v>
      </c>
      <c r="Z5128" s="8"/>
      <c r="AF5128" t="s">
        <v>5715</v>
      </c>
      <c r="AG5128" t="s">
        <v>106</v>
      </c>
      <c r="AH5128" t="s">
        <v>107</v>
      </c>
      <c r="AI5128" t="s">
        <v>2667</v>
      </c>
      <c r="AJ5128" s="7">
        <v>44286</v>
      </c>
      <c r="AK5128" t="s">
        <v>5698</v>
      </c>
      <c r="AL5128" t="s">
        <v>109</v>
      </c>
      <c r="AM5128" t="s">
        <v>5399</v>
      </c>
      <c r="AN5128" t="s">
        <v>5716</v>
      </c>
      <c r="AO5128" t="str">
        <f>TEXT(A5128,"yyyy-mm-dd")</f>
        <v>2019-12-31</v>
      </c>
    </row>
    <row r="5129" spans="1:41">
      <c r="A5129" s="6" t="s">
        <v>5697</v>
      </c>
      <c r="B5129">
        <v>2019</v>
      </c>
      <c r="C5129">
        <v>12</v>
      </c>
      <c r="E5129" t="s">
        <v>100</v>
      </c>
      <c r="F5129" t="s">
        <v>101</v>
      </c>
      <c r="G5129" t="s">
        <v>102</v>
      </c>
      <c r="H5129" t="s">
        <v>5204</v>
      </c>
      <c r="I5129">
        <v>2020</v>
      </c>
      <c r="J5129">
        <v>4</v>
      </c>
      <c r="K5129" s="6">
        <v>44196</v>
      </c>
      <c r="L5129">
        <v>12</v>
      </c>
      <c r="M5129">
        <v>4</v>
      </c>
      <c r="N5129" t="s">
        <v>261</v>
      </c>
      <c r="O5129" s="8">
        <v>1.22</v>
      </c>
      <c r="P5129" s="8">
        <v>1.2</v>
      </c>
      <c r="Q5129" s="8">
        <v>1.03</v>
      </c>
      <c r="R5129" s="8">
        <v>1.49</v>
      </c>
      <c r="S5129" s="8">
        <v>0</v>
      </c>
      <c r="T5129" s="8">
        <v>2.4</v>
      </c>
      <c r="U5129" s="8">
        <v>0.47</v>
      </c>
      <c r="V5129" s="9">
        <v>35</v>
      </c>
      <c r="W5129" s="8">
        <v>0.45999999999999996</v>
      </c>
      <c r="X5129" s="8">
        <v>2.4</v>
      </c>
      <c r="Y5129" s="8">
        <v>2.0000000000000018E-2</v>
      </c>
      <c r="Z5129" s="8">
        <v>0</v>
      </c>
      <c r="AA5129">
        <v>2.0000000000000018E-2</v>
      </c>
      <c r="AF5129" t="s">
        <v>5276</v>
      </c>
      <c r="AG5129" t="s">
        <v>106</v>
      </c>
      <c r="AH5129" t="s">
        <v>107</v>
      </c>
      <c r="AI5129" t="s">
        <v>502</v>
      </c>
      <c r="AJ5129" s="7">
        <v>44196</v>
      </c>
      <c r="AK5129" t="s">
        <v>5698</v>
      </c>
      <c r="AL5129" t="s">
        <v>109</v>
      </c>
      <c r="AM5129" t="s">
        <v>5206</v>
      </c>
      <c r="AN5129" t="s">
        <v>5714</v>
      </c>
      <c r="AO5129" t="str">
        <f>TEXT(A5129,"yyyy-mm-dd")</f>
        <v>2019-12-31</v>
      </c>
    </row>
    <row r="5130" spans="1:41">
      <c r="A5130" s="6" t="s">
        <v>5697</v>
      </c>
      <c r="B5130">
        <v>2019</v>
      </c>
      <c r="C5130">
        <v>12</v>
      </c>
      <c r="E5130" t="s">
        <v>100</v>
      </c>
      <c r="F5130" t="s">
        <v>101</v>
      </c>
      <c r="G5130" t="s">
        <v>83</v>
      </c>
      <c r="H5130" t="s">
        <v>4803</v>
      </c>
      <c r="I5130">
        <v>2020</v>
      </c>
      <c r="K5130" s="6">
        <v>44196</v>
      </c>
      <c r="L5130">
        <v>12</v>
      </c>
      <c r="N5130" t="s">
        <v>261</v>
      </c>
      <c r="O5130" s="8">
        <v>1.1000000000000001</v>
      </c>
      <c r="P5130" s="8">
        <v>1.1000000000000001</v>
      </c>
      <c r="Q5130" s="8">
        <v>1</v>
      </c>
      <c r="R5130" s="8">
        <v>1.2</v>
      </c>
      <c r="S5130" s="8">
        <v>0.27</v>
      </c>
      <c r="T5130" s="8">
        <v>2.2000000000000002</v>
      </c>
      <c r="U5130" s="8">
        <v>0.32</v>
      </c>
      <c r="V5130" s="9">
        <v>37</v>
      </c>
      <c r="W5130" s="8">
        <v>0.19999999999999996</v>
      </c>
      <c r="X5130" s="8">
        <v>1.9300000000000002</v>
      </c>
      <c r="Y5130" s="8">
        <v>0</v>
      </c>
      <c r="Z5130" s="8">
        <v>3.0000000000000027E-2</v>
      </c>
      <c r="AA5130">
        <v>-0.10000000000000009</v>
      </c>
      <c r="AF5130" t="s">
        <v>10255</v>
      </c>
      <c r="AG5130" t="s">
        <v>9655</v>
      </c>
      <c r="AH5130" t="s">
        <v>9656</v>
      </c>
      <c r="AI5130" t="s">
        <v>9669</v>
      </c>
      <c r="AJ5130" s="7">
        <v>44196</v>
      </c>
      <c r="AK5130" t="s">
        <v>5698</v>
      </c>
      <c r="AL5130" t="s">
        <v>109</v>
      </c>
      <c r="AM5130" t="s">
        <v>4805</v>
      </c>
      <c r="AN5130" t="s">
        <v>10280</v>
      </c>
    </row>
    <row r="5131" spans="1:41">
      <c r="A5131" s="6" t="s">
        <v>5697</v>
      </c>
      <c r="B5131">
        <v>2019</v>
      </c>
      <c r="C5131">
        <v>12</v>
      </c>
      <c r="E5131" t="s">
        <v>100</v>
      </c>
      <c r="F5131" t="s">
        <v>101</v>
      </c>
      <c r="G5131" t="s">
        <v>102</v>
      </c>
      <c r="H5131" t="s">
        <v>5063</v>
      </c>
      <c r="I5131">
        <v>2020</v>
      </c>
      <c r="J5131">
        <v>3</v>
      </c>
      <c r="K5131" s="6">
        <v>44104</v>
      </c>
      <c r="L5131">
        <v>9</v>
      </c>
      <c r="M5131">
        <v>3</v>
      </c>
      <c r="N5131" t="s">
        <v>173</v>
      </c>
      <c r="O5131" s="8">
        <v>1.2</v>
      </c>
      <c r="P5131" s="8">
        <v>1.2</v>
      </c>
      <c r="Q5131" s="8">
        <v>0.89</v>
      </c>
      <c r="R5131" s="8">
        <v>1.49</v>
      </c>
      <c r="S5131" s="8">
        <v>0.4</v>
      </c>
      <c r="T5131" s="8">
        <v>2.7</v>
      </c>
      <c r="U5131" s="8">
        <v>0.43</v>
      </c>
      <c r="V5131" s="9">
        <v>35</v>
      </c>
      <c r="W5131" s="8">
        <v>0.6</v>
      </c>
      <c r="X5131" s="8">
        <v>2.3000000000000003</v>
      </c>
      <c r="Y5131" s="8">
        <v>0</v>
      </c>
      <c r="Z5131" s="8">
        <v>0</v>
      </c>
      <c r="AA5131">
        <v>-4.0000000000000036E-2</v>
      </c>
      <c r="AF5131" t="s">
        <v>5274</v>
      </c>
      <c r="AG5131" t="s">
        <v>106</v>
      </c>
      <c r="AH5131" t="s">
        <v>107</v>
      </c>
      <c r="AI5131" t="s">
        <v>497</v>
      </c>
      <c r="AJ5131" s="7">
        <v>44104</v>
      </c>
      <c r="AK5131" t="s">
        <v>5698</v>
      </c>
      <c r="AL5131" t="s">
        <v>109</v>
      </c>
      <c r="AM5131" t="s">
        <v>5066</v>
      </c>
      <c r="AN5131" t="s">
        <v>5713</v>
      </c>
      <c r="AO5131" t="str">
        <f>TEXT(A5131,"yyyy-mm-dd")</f>
        <v>2019-12-31</v>
      </c>
    </row>
    <row r="5132" spans="1:41">
      <c r="A5132" s="6" t="s">
        <v>5697</v>
      </c>
      <c r="B5132">
        <v>2019</v>
      </c>
      <c r="C5132">
        <v>12</v>
      </c>
      <c r="E5132" t="s">
        <v>100</v>
      </c>
      <c r="F5132" t="s">
        <v>101</v>
      </c>
      <c r="G5132" t="s">
        <v>102</v>
      </c>
      <c r="H5132" t="s">
        <v>4988</v>
      </c>
      <c r="I5132">
        <v>2020</v>
      </c>
      <c r="J5132">
        <v>2</v>
      </c>
      <c r="K5132" s="6">
        <v>44012</v>
      </c>
      <c r="L5132">
        <v>6</v>
      </c>
      <c r="M5132">
        <v>2</v>
      </c>
      <c r="N5132" t="s">
        <v>203</v>
      </c>
      <c r="O5132" s="8">
        <v>1.1200000000000001</v>
      </c>
      <c r="P5132" s="8">
        <v>1.1000000000000001</v>
      </c>
      <c r="Q5132" s="8">
        <v>0.78</v>
      </c>
      <c r="R5132" s="8">
        <v>1.4</v>
      </c>
      <c r="S5132" s="8">
        <v>0.3</v>
      </c>
      <c r="T5132" s="8">
        <v>2.25</v>
      </c>
      <c r="U5132" s="8">
        <v>0.46</v>
      </c>
      <c r="V5132" s="9">
        <v>35</v>
      </c>
      <c r="W5132" s="8">
        <v>0.61999999999999988</v>
      </c>
      <c r="X5132" s="8">
        <v>1.95</v>
      </c>
      <c r="Y5132" s="8">
        <v>2.0000000000000018E-2</v>
      </c>
      <c r="Z5132" s="8">
        <v>0</v>
      </c>
      <c r="AA5132">
        <v>5.9999999999999831E-2</v>
      </c>
      <c r="AF5132" t="s">
        <v>5272</v>
      </c>
      <c r="AG5132" t="s">
        <v>106</v>
      </c>
      <c r="AH5132" t="s">
        <v>107</v>
      </c>
      <c r="AI5132" t="s">
        <v>427</v>
      </c>
      <c r="AJ5132" s="7">
        <v>44012</v>
      </c>
      <c r="AK5132" t="s">
        <v>5698</v>
      </c>
      <c r="AL5132" t="s">
        <v>109</v>
      </c>
      <c r="AM5132" t="s">
        <v>4990</v>
      </c>
      <c r="AN5132" t="s">
        <v>5712</v>
      </c>
      <c r="AO5132" t="str">
        <f>TEXT(A5132,"yyyy-mm-dd")</f>
        <v>2019-12-31</v>
      </c>
    </row>
    <row r="5133" spans="1:41">
      <c r="A5133" s="6" t="s">
        <v>5697</v>
      </c>
      <c r="B5133">
        <v>2019</v>
      </c>
      <c r="C5133">
        <v>12</v>
      </c>
      <c r="E5133" t="s">
        <v>100</v>
      </c>
      <c r="F5133" t="s">
        <v>101</v>
      </c>
      <c r="G5133" t="s">
        <v>102</v>
      </c>
      <c r="H5133" t="s">
        <v>4949</v>
      </c>
      <c r="I5133">
        <v>2020</v>
      </c>
      <c r="J5133">
        <v>1</v>
      </c>
      <c r="K5133" s="6">
        <v>43921</v>
      </c>
      <c r="L5133">
        <v>3</v>
      </c>
      <c r="M5133">
        <v>1</v>
      </c>
      <c r="N5133" t="s">
        <v>233</v>
      </c>
      <c r="O5133" s="8">
        <v>0.84</v>
      </c>
      <c r="P5133" s="8">
        <v>0.85</v>
      </c>
      <c r="Q5133" s="8">
        <v>0.4</v>
      </c>
      <c r="R5133" s="8">
        <v>1.03</v>
      </c>
      <c r="S5133" s="8">
        <v>0.2</v>
      </c>
      <c r="T5133" s="8">
        <v>1.7</v>
      </c>
      <c r="U5133" s="8">
        <v>0.45</v>
      </c>
      <c r="V5133" s="9">
        <v>35</v>
      </c>
      <c r="W5133" s="8">
        <v>0.63</v>
      </c>
      <c r="X5133" s="8">
        <v>1.5</v>
      </c>
      <c r="Y5133" s="8">
        <v>-1.0000000000000009E-2</v>
      </c>
      <c r="Z5133" s="8">
        <v>3.9999999999999925E-2</v>
      </c>
      <c r="AA5133">
        <v>3.0000000000000027E-2</v>
      </c>
      <c r="AF5133" t="s">
        <v>5270</v>
      </c>
      <c r="AG5133" t="s">
        <v>106</v>
      </c>
      <c r="AH5133" t="s">
        <v>107</v>
      </c>
      <c r="AI5133" t="s">
        <v>340</v>
      </c>
      <c r="AJ5133" s="7">
        <v>43921</v>
      </c>
      <c r="AK5133" t="s">
        <v>5698</v>
      </c>
      <c r="AL5133" t="s">
        <v>109</v>
      </c>
      <c r="AM5133" t="s">
        <v>4951</v>
      </c>
      <c r="AN5133" t="s">
        <v>5711</v>
      </c>
      <c r="AO5133" t="str">
        <f>TEXT(A5133,"yyyy-mm-dd")</f>
        <v>2019-12-31</v>
      </c>
    </row>
    <row r="5134" spans="1:41">
      <c r="A5134" s="6" t="s">
        <v>5697</v>
      </c>
      <c r="B5134">
        <v>2019</v>
      </c>
      <c r="C5134">
        <v>12</v>
      </c>
      <c r="E5134" t="s">
        <v>100</v>
      </c>
      <c r="F5134" t="s">
        <v>101</v>
      </c>
      <c r="G5134" t="s">
        <v>102</v>
      </c>
      <c r="H5134" t="s">
        <v>4822</v>
      </c>
      <c r="I5134">
        <v>2019</v>
      </c>
      <c r="J5134">
        <v>4</v>
      </c>
      <c r="K5134" s="6">
        <v>43830</v>
      </c>
      <c r="L5134">
        <v>0</v>
      </c>
      <c r="M5134">
        <v>0</v>
      </c>
      <c r="N5134" t="s">
        <v>178</v>
      </c>
      <c r="O5134" s="8">
        <v>0.18</v>
      </c>
      <c r="P5134" s="8">
        <v>0.1</v>
      </c>
      <c r="Q5134" s="8">
        <v>-0.02</v>
      </c>
      <c r="R5134" s="8">
        <v>0.35</v>
      </c>
      <c r="S5134" s="8">
        <v>-0.8</v>
      </c>
      <c r="T5134" s="8">
        <v>1.4</v>
      </c>
      <c r="U5134" s="8">
        <v>0.39</v>
      </c>
      <c r="V5134" s="9">
        <v>35</v>
      </c>
      <c r="W5134" s="8">
        <v>0.37</v>
      </c>
      <c r="X5134" s="8">
        <v>2.2000000000000002</v>
      </c>
      <c r="Y5134" s="8">
        <v>7.9999999999999988E-2</v>
      </c>
      <c r="Z5134" s="8">
        <v>-7.9999999999999988E-2</v>
      </c>
      <c r="AA5134">
        <v>-3.0000000000000027E-2</v>
      </c>
      <c r="AF5134" t="s">
        <v>4823</v>
      </c>
      <c r="AG5134" t="s">
        <v>106</v>
      </c>
      <c r="AH5134" t="s">
        <v>107</v>
      </c>
      <c r="AI5134" t="s">
        <v>108</v>
      </c>
      <c r="AJ5134" s="7">
        <v>43830</v>
      </c>
      <c r="AK5134" t="s">
        <v>5698</v>
      </c>
      <c r="AL5134" t="s">
        <v>109</v>
      </c>
      <c r="AM5134" t="s">
        <v>4824</v>
      </c>
      <c r="AN5134" t="s">
        <v>5710</v>
      </c>
      <c r="AO5134" t="str">
        <f>TEXT(A5134,"yyyy-mm-dd")</f>
        <v>2019-12-31</v>
      </c>
    </row>
    <row r="5135" spans="1:41">
      <c r="A5135" s="6" t="s">
        <v>5697</v>
      </c>
      <c r="B5135">
        <v>2019</v>
      </c>
      <c r="C5135">
        <v>12</v>
      </c>
      <c r="E5135" t="s">
        <v>100</v>
      </c>
      <c r="F5135" t="s">
        <v>101</v>
      </c>
      <c r="G5135" t="s">
        <v>83</v>
      </c>
      <c r="H5135" t="s">
        <v>4360</v>
      </c>
      <c r="I5135">
        <v>2019</v>
      </c>
      <c r="K5135" s="6">
        <v>43830</v>
      </c>
      <c r="L5135">
        <v>0</v>
      </c>
      <c r="N5135" t="s">
        <v>178</v>
      </c>
      <c r="O5135" s="8">
        <v>0.03</v>
      </c>
      <c r="P5135" s="8">
        <v>0</v>
      </c>
      <c r="Q5135" s="8">
        <v>0</v>
      </c>
      <c r="R5135" s="8">
        <v>0.1</v>
      </c>
      <c r="S5135" s="8">
        <v>-0.2</v>
      </c>
      <c r="T5135" s="8">
        <v>0.3</v>
      </c>
      <c r="U5135" s="8">
        <v>0.09</v>
      </c>
      <c r="V5135" s="9">
        <v>37</v>
      </c>
      <c r="W5135" s="8">
        <v>0.1</v>
      </c>
      <c r="X5135" s="8">
        <v>0.5</v>
      </c>
      <c r="Y5135" s="8">
        <v>0.03</v>
      </c>
      <c r="Z5135" s="8">
        <v>0</v>
      </c>
      <c r="AA5135">
        <v>0</v>
      </c>
      <c r="AF5135" t="s">
        <v>10216</v>
      </c>
      <c r="AG5135" t="s">
        <v>9655</v>
      </c>
      <c r="AH5135" t="s">
        <v>9656</v>
      </c>
      <c r="AI5135" t="s">
        <v>9657</v>
      </c>
      <c r="AJ5135" s="7">
        <v>43830</v>
      </c>
      <c r="AK5135" t="s">
        <v>5698</v>
      </c>
      <c r="AL5135" t="s">
        <v>109</v>
      </c>
      <c r="AM5135" t="s">
        <v>4362</v>
      </c>
      <c r="AN5135" t="s">
        <v>10253</v>
      </c>
    </row>
    <row r="5136" spans="1:41">
      <c r="A5136" s="6" t="s">
        <v>5697</v>
      </c>
      <c r="B5136">
        <v>2019</v>
      </c>
      <c r="C5136">
        <v>12</v>
      </c>
      <c r="E5136" t="s">
        <v>2685</v>
      </c>
      <c r="F5136" t="s">
        <v>101</v>
      </c>
      <c r="G5136" t="s">
        <v>774</v>
      </c>
      <c r="H5136" t="s">
        <v>2686</v>
      </c>
      <c r="K5136" s="6"/>
      <c r="O5136" s="8">
        <v>2.0499999999999998</v>
      </c>
      <c r="P5136" s="8">
        <v>2</v>
      </c>
      <c r="Q5136" s="8">
        <v>1.9</v>
      </c>
      <c r="R5136" s="8">
        <v>2.2000000000000002</v>
      </c>
      <c r="S5136" s="8">
        <v>1.1000000000000001</v>
      </c>
      <c r="T5136" s="8">
        <v>2.8</v>
      </c>
      <c r="U5136" s="8">
        <v>0.35</v>
      </c>
      <c r="V5136" s="9">
        <v>29</v>
      </c>
      <c r="W5136" s="8">
        <v>0.30000000000000027</v>
      </c>
      <c r="X5136" s="8">
        <v>1.6999999999999997</v>
      </c>
      <c r="Y5136" s="8">
        <v>4.9999999999999822E-2</v>
      </c>
      <c r="Z5136" s="8">
        <v>0</v>
      </c>
      <c r="AA5136">
        <v>0.12000000000000011</v>
      </c>
      <c r="AF5136" t="s">
        <v>2687</v>
      </c>
      <c r="AG5136" t="s">
        <v>2688</v>
      </c>
      <c r="AH5136" t="s">
        <v>2689</v>
      </c>
      <c r="AI5136" t="s">
        <v>2690</v>
      </c>
      <c r="AJ5136" s="7"/>
      <c r="AK5136" t="s">
        <v>5698</v>
      </c>
      <c r="AL5136" t="s">
        <v>109</v>
      </c>
      <c r="AM5136" t="s">
        <v>2686</v>
      </c>
      <c r="AN5136" t="s">
        <v>5736</v>
      </c>
      <c r="AO5136" t="str">
        <f>TEXT(A5136,"yyyy-mm-dd")</f>
        <v>2019-12-31</v>
      </c>
    </row>
    <row r="5137" spans="1:41">
      <c r="A5137" s="6" t="s">
        <v>5697</v>
      </c>
      <c r="B5137">
        <v>2019</v>
      </c>
      <c r="C5137">
        <v>12</v>
      </c>
      <c r="E5137" t="s">
        <v>81</v>
      </c>
      <c r="F5137" t="s">
        <v>82</v>
      </c>
      <c r="G5137" t="s">
        <v>83</v>
      </c>
      <c r="H5137" t="s">
        <v>5702</v>
      </c>
      <c r="I5137">
        <v>2022</v>
      </c>
      <c r="K5137" s="6">
        <v>44926</v>
      </c>
      <c r="L5137">
        <v>36</v>
      </c>
      <c r="N5137" t="s">
        <v>924</v>
      </c>
      <c r="O5137" s="8">
        <v>3.61</v>
      </c>
      <c r="P5137" s="8">
        <v>3.53</v>
      </c>
      <c r="Q5137" s="8">
        <v>3.5</v>
      </c>
      <c r="R5137" s="8">
        <v>3.68</v>
      </c>
      <c r="S5137" s="8">
        <v>3</v>
      </c>
      <c r="T5137" s="8">
        <v>4.5</v>
      </c>
      <c r="U5137" s="8">
        <v>0.33</v>
      </c>
      <c r="V5137" s="9">
        <v>30</v>
      </c>
      <c r="W5137" s="8">
        <v>0.18000000000000016</v>
      </c>
      <c r="X5137" s="8">
        <v>1.5</v>
      </c>
      <c r="Y5137" s="8">
        <v>8.0000000000000071E-2</v>
      </c>
      <c r="Z5137" s="8"/>
      <c r="AF5137" t="s">
        <v>5703</v>
      </c>
      <c r="AG5137" t="s">
        <v>87</v>
      </c>
      <c r="AH5137" t="s">
        <v>88</v>
      </c>
      <c r="AI5137" t="s">
        <v>926</v>
      </c>
      <c r="AJ5137" s="7">
        <v>44926</v>
      </c>
      <c r="AK5137" t="s">
        <v>5698</v>
      </c>
      <c r="AL5137" t="s">
        <v>91</v>
      </c>
      <c r="AM5137" t="s">
        <v>5704</v>
      </c>
      <c r="AN5137" t="s">
        <v>5705</v>
      </c>
      <c r="AO5137" t="str">
        <f>TEXT(A5137,"yyyy-mm-dd")</f>
        <v>2019-12-31</v>
      </c>
    </row>
    <row r="5138" spans="1:41">
      <c r="A5138" s="6" t="s">
        <v>5697</v>
      </c>
      <c r="B5138">
        <v>2019</v>
      </c>
      <c r="C5138">
        <v>12</v>
      </c>
      <c r="E5138" t="s">
        <v>392</v>
      </c>
      <c r="F5138" t="s">
        <v>82</v>
      </c>
      <c r="G5138" t="s">
        <v>83</v>
      </c>
      <c r="H5138" t="s">
        <v>5702</v>
      </c>
      <c r="I5138">
        <v>2022</v>
      </c>
      <c r="K5138" s="6">
        <v>44926</v>
      </c>
      <c r="L5138">
        <v>36</v>
      </c>
      <c r="N5138" t="s">
        <v>924</v>
      </c>
      <c r="O5138" s="8">
        <v>3.45</v>
      </c>
      <c r="P5138" s="8">
        <v>3.4</v>
      </c>
      <c r="Q5138" s="8">
        <v>3.3</v>
      </c>
      <c r="R5138" s="8">
        <v>3.6</v>
      </c>
      <c r="S5138" s="8">
        <v>3</v>
      </c>
      <c r="T5138" s="8">
        <v>4.0999999999999996</v>
      </c>
      <c r="U5138" s="8">
        <v>0.23</v>
      </c>
      <c r="V5138" s="9">
        <v>27</v>
      </c>
      <c r="W5138" s="8">
        <v>0.30000000000000027</v>
      </c>
      <c r="X5138" s="8">
        <v>1.0999999999999996</v>
      </c>
      <c r="Y5138" s="8">
        <v>5.0000000000000266E-2</v>
      </c>
      <c r="Z5138" s="8"/>
      <c r="AF5138" t="s">
        <v>5703</v>
      </c>
      <c r="AG5138" t="s">
        <v>87</v>
      </c>
      <c r="AH5138" t="s">
        <v>88</v>
      </c>
      <c r="AI5138" t="s">
        <v>926</v>
      </c>
      <c r="AJ5138" s="7">
        <v>44926</v>
      </c>
      <c r="AK5138" t="s">
        <v>5698</v>
      </c>
      <c r="AL5138" t="s">
        <v>393</v>
      </c>
      <c r="AM5138" t="s">
        <v>5704</v>
      </c>
      <c r="AN5138" t="s">
        <v>5709</v>
      </c>
      <c r="AO5138" t="str">
        <f>TEXT(A5138,"yyyy-mm-dd")</f>
        <v>2019-12-31</v>
      </c>
    </row>
    <row r="5139" spans="1:41">
      <c r="A5139" s="6" t="s">
        <v>5697</v>
      </c>
      <c r="B5139">
        <v>2019</v>
      </c>
      <c r="C5139">
        <v>12</v>
      </c>
      <c r="E5139" t="s">
        <v>81</v>
      </c>
      <c r="F5139" t="s">
        <v>82</v>
      </c>
      <c r="G5139" t="s">
        <v>83</v>
      </c>
      <c r="H5139" t="s">
        <v>5257</v>
      </c>
      <c r="I5139">
        <v>2021</v>
      </c>
      <c r="K5139" s="6">
        <v>44561</v>
      </c>
      <c r="L5139">
        <v>24</v>
      </c>
      <c r="N5139" t="s">
        <v>368</v>
      </c>
      <c r="O5139" s="8">
        <v>3.53</v>
      </c>
      <c r="P5139" s="8">
        <v>3.5</v>
      </c>
      <c r="Q5139" s="8">
        <v>3.4</v>
      </c>
      <c r="R5139" s="8">
        <v>3.64</v>
      </c>
      <c r="S5139" s="8">
        <v>3</v>
      </c>
      <c r="T5139" s="8">
        <v>4.1500000000000004</v>
      </c>
      <c r="U5139" s="8">
        <v>0.23</v>
      </c>
      <c r="V5139" s="9">
        <v>37</v>
      </c>
      <c r="W5139" s="8">
        <v>0.24000000000000021</v>
      </c>
      <c r="X5139" s="8">
        <v>1.1500000000000004</v>
      </c>
      <c r="Y5139" s="8">
        <v>2.9999999999999805E-2</v>
      </c>
      <c r="Z5139" s="8">
        <v>0</v>
      </c>
      <c r="AA5139">
        <v>-4.9999999999999822E-2</v>
      </c>
      <c r="AF5139" t="s">
        <v>5258</v>
      </c>
      <c r="AG5139" t="s">
        <v>87</v>
      </c>
      <c r="AH5139" t="s">
        <v>88</v>
      </c>
      <c r="AI5139" t="s">
        <v>359</v>
      </c>
      <c r="AJ5139" s="7">
        <v>44561</v>
      </c>
      <c r="AK5139" t="s">
        <v>5698</v>
      </c>
      <c r="AL5139" t="s">
        <v>91</v>
      </c>
      <c r="AM5139" t="s">
        <v>5259</v>
      </c>
      <c r="AN5139" t="s">
        <v>5701</v>
      </c>
      <c r="AO5139" t="str">
        <f>TEXT(A5139,"yyyy-mm-dd")</f>
        <v>2019-12-31</v>
      </c>
    </row>
    <row r="5140" spans="1:41">
      <c r="A5140" s="6" t="s">
        <v>5697</v>
      </c>
      <c r="B5140">
        <v>2019</v>
      </c>
      <c r="C5140">
        <v>12</v>
      </c>
      <c r="E5140" t="s">
        <v>392</v>
      </c>
      <c r="F5140" t="s">
        <v>82</v>
      </c>
      <c r="G5140" t="s">
        <v>83</v>
      </c>
      <c r="H5140" t="s">
        <v>5257</v>
      </c>
      <c r="I5140">
        <v>2021</v>
      </c>
      <c r="K5140" s="6">
        <v>44561</v>
      </c>
      <c r="L5140">
        <v>24</v>
      </c>
      <c r="N5140" t="s">
        <v>368</v>
      </c>
      <c r="O5140" s="8">
        <v>3.38</v>
      </c>
      <c r="P5140" s="8">
        <v>3.35</v>
      </c>
      <c r="Q5140" s="8">
        <v>3.3</v>
      </c>
      <c r="R5140" s="8">
        <v>3.5</v>
      </c>
      <c r="S5140" s="8">
        <v>2.7</v>
      </c>
      <c r="T5140" s="8">
        <v>4</v>
      </c>
      <c r="U5140" s="8">
        <v>0.23</v>
      </c>
      <c r="V5140" s="9">
        <v>34</v>
      </c>
      <c r="W5140" s="8">
        <v>0.20000000000000018</v>
      </c>
      <c r="X5140" s="8">
        <v>1.2999999999999998</v>
      </c>
      <c r="Y5140" s="8">
        <v>2.9999999999999805E-2</v>
      </c>
      <c r="Z5140" s="8">
        <v>-4.9999999999999822E-2</v>
      </c>
      <c r="AA5140">
        <v>-2.9999999999999805E-2</v>
      </c>
      <c r="AF5140" t="s">
        <v>5258</v>
      </c>
      <c r="AG5140" t="s">
        <v>87</v>
      </c>
      <c r="AH5140" t="s">
        <v>88</v>
      </c>
      <c r="AI5140" t="s">
        <v>359</v>
      </c>
      <c r="AJ5140" s="7">
        <v>44561</v>
      </c>
      <c r="AK5140" t="s">
        <v>5698</v>
      </c>
      <c r="AL5140" t="s">
        <v>393</v>
      </c>
      <c r="AM5140" t="s">
        <v>5259</v>
      </c>
      <c r="AN5140" t="s">
        <v>5708</v>
      </c>
      <c r="AO5140" t="str">
        <f>TEXT(A5140,"yyyy-mm-dd")</f>
        <v>2019-12-31</v>
      </c>
    </row>
    <row r="5141" spans="1:41">
      <c r="A5141" s="6" t="s">
        <v>5697</v>
      </c>
      <c r="B5141">
        <v>2019</v>
      </c>
      <c r="C5141">
        <v>12</v>
      </c>
      <c r="E5141" t="s">
        <v>81</v>
      </c>
      <c r="F5141" t="s">
        <v>82</v>
      </c>
      <c r="G5141" t="s">
        <v>83</v>
      </c>
      <c r="H5141" t="s">
        <v>4803</v>
      </c>
      <c r="I5141">
        <v>2020</v>
      </c>
      <c r="K5141" s="6">
        <v>44196</v>
      </c>
      <c r="L5141">
        <v>12</v>
      </c>
      <c r="N5141" t="s">
        <v>261</v>
      </c>
      <c r="O5141" s="8">
        <v>3.44</v>
      </c>
      <c r="P5141" s="8">
        <v>3.46</v>
      </c>
      <c r="Q5141" s="8">
        <v>3.32</v>
      </c>
      <c r="R5141" s="8">
        <v>3.57</v>
      </c>
      <c r="S5141" s="8">
        <v>2.96</v>
      </c>
      <c r="T5141" s="8">
        <v>4.0199999999999996</v>
      </c>
      <c r="U5141" s="8">
        <v>0.23</v>
      </c>
      <c r="V5141" s="9">
        <v>37</v>
      </c>
      <c r="W5141" s="8">
        <v>0.25</v>
      </c>
      <c r="X5141" s="8">
        <v>1.0599999999999996</v>
      </c>
      <c r="Y5141" s="8">
        <v>-2.0000000000000018E-2</v>
      </c>
      <c r="Z5141" s="8">
        <v>-4.0000000000000036E-2</v>
      </c>
      <c r="AA5141">
        <v>-2.0000000000000018E-2</v>
      </c>
      <c r="AF5141" t="s">
        <v>4804</v>
      </c>
      <c r="AG5141" t="s">
        <v>87</v>
      </c>
      <c r="AH5141" t="s">
        <v>88</v>
      </c>
      <c r="AI5141" t="s">
        <v>97</v>
      </c>
      <c r="AJ5141" s="7">
        <v>44196</v>
      </c>
      <c r="AK5141" t="s">
        <v>5698</v>
      </c>
      <c r="AL5141" t="s">
        <v>91</v>
      </c>
      <c r="AM5141" t="s">
        <v>4805</v>
      </c>
      <c r="AN5141" t="s">
        <v>5700</v>
      </c>
      <c r="AO5141" t="str">
        <f>TEXT(A5141,"yyyy-mm-dd")</f>
        <v>2019-12-31</v>
      </c>
    </row>
    <row r="5142" spans="1:41">
      <c r="A5142" s="6" t="s">
        <v>5697</v>
      </c>
      <c r="B5142">
        <v>2019</v>
      </c>
      <c r="C5142">
        <v>12</v>
      </c>
      <c r="E5142" t="s">
        <v>392</v>
      </c>
      <c r="F5142" t="s">
        <v>82</v>
      </c>
      <c r="G5142" t="s">
        <v>83</v>
      </c>
      <c r="H5142" t="s">
        <v>4803</v>
      </c>
      <c r="I5142">
        <v>2020</v>
      </c>
      <c r="K5142" s="6">
        <v>44196</v>
      </c>
      <c r="L5142">
        <v>12</v>
      </c>
      <c r="N5142" t="s">
        <v>261</v>
      </c>
      <c r="O5142" s="8">
        <v>3.41</v>
      </c>
      <c r="P5142" s="8">
        <v>3.4</v>
      </c>
      <c r="Q5142" s="8">
        <v>3.3</v>
      </c>
      <c r="R5142" s="8">
        <v>3.54</v>
      </c>
      <c r="S5142" s="8">
        <v>3</v>
      </c>
      <c r="T5142" s="8">
        <v>3.8</v>
      </c>
      <c r="U5142" s="8">
        <v>0.2</v>
      </c>
      <c r="V5142" s="9">
        <v>35</v>
      </c>
      <c r="W5142" s="8">
        <v>0.24000000000000021</v>
      </c>
      <c r="X5142" s="8">
        <v>0.79999999999999982</v>
      </c>
      <c r="Y5142" s="8">
        <v>1.0000000000000231E-2</v>
      </c>
      <c r="Z5142" s="8">
        <v>0</v>
      </c>
      <c r="AA5142">
        <v>0</v>
      </c>
      <c r="AF5142" t="s">
        <v>4804</v>
      </c>
      <c r="AG5142" t="s">
        <v>87</v>
      </c>
      <c r="AH5142" t="s">
        <v>88</v>
      </c>
      <c r="AI5142" t="s">
        <v>97</v>
      </c>
      <c r="AJ5142" s="7">
        <v>44196</v>
      </c>
      <c r="AK5142" t="s">
        <v>5698</v>
      </c>
      <c r="AL5142" t="s">
        <v>393</v>
      </c>
      <c r="AM5142" t="s">
        <v>4805</v>
      </c>
      <c r="AN5142" t="s">
        <v>5707</v>
      </c>
      <c r="AO5142" t="str">
        <f>TEXT(A5142,"yyyy-mm-dd")</f>
        <v>2019-12-31</v>
      </c>
    </row>
    <row r="5143" spans="1:41">
      <c r="A5143" s="6" t="s">
        <v>5697</v>
      </c>
      <c r="B5143">
        <v>2019</v>
      </c>
      <c r="C5143">
        <v>12</v>
      </c>
      <c r="E5143" t="s">
        <v>81</v>
      </c>
      <c r="F5143" t="s">
        <v>82</v>
      </c>
      <c r="G5143" t="s">
        <v>83</v>
      </c>
      <c r="H5143" t="s">
        <v>4360</v>
      </c>
      <c r="I5143">
        <v>2019</v>
      </c>
      <c r="K5143" s="6">
        <v>43830</v>
      </c>
      <c r="L5143">
        <v>0</v>
      </c>
      <c r="N5143" t="s">
        <v>178</v>
      </c>
      <c r="O5143" s="8">
        <v>2.92</v>
      </c>
      <c r="P5143" s="8">
        <v>2.94</v>
      </c>
      <c r="Q5143" s="8">
        <v>2.85</v>
      </c>
      <c r="R5143" s="8">
        <v>3</v>
      </c>
      <c r="S5143" s="8">
        <v>2.7</v>
      </c>
      <c r="T5143" s="8">
        <v>3.1</v>
      </c>
      <c r="U5143" s="8">
        <v>0.1</v>
      </c>
      <c r="V5143" s="9">
        <v>38</v>
      </c>
      <c r="W5143" s="8">
        <v>0.14999999999999991</v>
      </c>
      <c r="X5143" s="8">
        <v>0.39999999999999991</v>
      </c>
      <c r="Y5143" s="8">
        <v>-2.0000000000000018E-2</v>
      </c>
      <c r="Z5143" s="8">
        <v>-1.0000000000000231E-2</v>
      </c>
      <c r="AA5143">
        <v>-2.0000000000000018E-2</v>
      </c>
      <c r="AF5143" t="s">
        <v>4361</v>
      </c>
      <c r="AG5143" t="s">
        <v>87</v>
      </c>
      <c r="AH5143" t="s">
        <v>88</v>
      </c>
      <c r="AI5143" t="s">
        <v>89</v>
      </c>
      <c r="AJ5143" s="7">
        <v>43830</v>
      </c>
      <c r="AK5143" t="s">
        <v>5698</v>
      </c>
      <c r="AL5143" t="s">
        <v>91</v>
      </c>
      <c r="AM5143" t="s">
        <v>4362</v>
      </c>
      <c r="AN5143" t="s">
        <v>5699</v>
      </c>
      <c r="AO5143" t="str">
        <f>TEXT(A5143,"yyyy-mm-dd")</f>
        <v>2019-12-31</v>
      </c>
    </row>
    <row r="5144" spans="1:41">
      <c r="A5144" s="6" t="s">
        <v>5697</v>
      </c>
      <c r="B5144">
        <v>2019</v>
      </c>
      <c r="C5144">
        <v>12</v>
      </c>
      <c r="E5144" t="s">
        <v>392</v>
      </c>
      <c r="F5144" t="s">
        <v>82</v>
      </c>
      <c r="G5144" t="s">
        <v>83</v>
      </c>
      <c r="H5144" t="s">
        <v>4360</v>
      </c>
      <c r="I5144">
        <v>2019</v>
      </c>
      <c r="K5144" s="6">
        <v>43830</v>
      </c>
      <c r="L5144">
        <v>0</v>
      </c>
      <c r="N5144" t="s">
        <v>178</v>
      </c>
      <c r="O5144" s="8">
        <v>3.56</v>
      </c>
      <c r="P5144" s="8">
        <v>3.58</v>
      </c>
      <c r="Q5144" s="8">
        <v>3.53</v>
      </c>
      <c r="R5144" s="8">
        <v>3.64</v>
      </c>
      <c r="S5144" s="8">
        <v>2.9</v>
      </c>
      <c r="T5144" s="8">
        <v>3.77</v>
      </c>
      <c r="U5144" s="8">
        <v>0.14000000000000001</v>
      </c>
      <c r="V5144" s="9">
        <v>35</v>
      </c>
      <c r="W5144" s="8">
        <v>0.11000000000000032</v>
      </c>
      <c r="X5144" s="8">
        <v>0.87000000000000011</v>
      </c>
      <c r="Y5144" s="8">
        <v>-2.0000000000000018E-2</v>
      </c>
      <c r="Z5144" s="8">
        <v>-2.0000000000000018E-2</v>
      </c>
      <c r="AA5144">
        <v>4.000000000000048E-2</v>
      </c>
      <c r="AF5144" t="s">
        <v>4361</v>
      </c>
      <c r="AG5144" t="s">
        <v>87</v>
      </c>
      <c r="AH5144" t="s">
        <v>88</v>
      </c>
      <c r="AI5144" t="s">
        <v>89</v>
      </c>
      <c r="AJ5144" s="7">
        <v>43830</v>
      </c>
      <c r="AK5144" t="s">
        <v>5698</v>
      </c>
      <c r="AL5144" t="s">
        <v>393</v>
      </c>
      <c r="AM5144" t="s">
        <v>4362</v>
      </c>
      <c r="AN5144" t="s">
        <v>5706</v>
      </c>
      <c r="AO5144" t="str">
        <f>TEXT(A5144,"yyyy-mm-dd")</f>
        <v>2019-12-31</v>
      </c>
    </row>
    <row r="5145" spans="1:41">
      <c r="A5145" s="6" t="s">
        <v>5697</v>
      </c>
      <c r="B5145">
        <v>2019</v>
      </c>
      <c r="C5145">
        <v>12</v>
      </c>
      <c r="E5145" t="s">
        <v>81</v>
      </c>
      <c r="F5145" t="s">
        <v>82</v>
      </c>
      <c r="G5145" t="s">
        <v>774</v>
      </c>
      <c r="H5145" t="s">
        <v>775</v>
      </c>
      <c r="K5145" s="6"/>
      <c r="O5145" s="8">
        <v>3.53</v>
      </c>
      <c r="P5145" s="8">
        <v>3.5</v>
      </c>
      <c r="Q5145" s="8">
        <v>3.45</v>
      </c>
      <c r="R5145" s="8">
        <v>3.6</v>
      </c>
      <c r="S5145" s="8">
        <v>3</v>
      </c>
      <c r="T5145" s="8">
        <v>4.2</v>
      </c>
      <c r="U5145" s="8">
        <v>0.23</v>
      </c>
      <c r="V5145" s="9">
        <v>35</v>
      </c>
      <c r="W5145" s="8">
        <v>0.14999999999999991</v>
      </c>
      <c r="X5145" s="8">
        <v>1.2000000000000002</v>
      </c>
      <c r="Y5145" s="8">
        <v>2.9999999999999805E-2</v>
      </c>
      <c r="Z5145" s="8">
        <v>0</v>
      </c>
      <c r="AA5145">
        <v>4.0000000000000036E-2</v>
      </c>
      <c r="AF5145" t="s">
        <v>776</v>
      </c>
      <c r="AG5145" t="s">
        <v>777</v>
      </c>
      <c r="AH5145" t="s">
        <v>778</v>
      </c>
      <c r="AI5145" t="s">
        <v>779</v>
      </c>
      <c r="AJ5145" s="7"/>
      <c r="AK5145" t="s">
        <v>5698</v>
      </c>
      <c r="AL5145" t="s">
        <v>91</v>
      </c>
      <c r="AM5145" t="s">
        <v>775</v>
      </c>
      <c r="AN5145" t="s">
        <v>5732</v>
      </c>
      <c r="AO5145" t="str">
        <f>TEXT(A5145,"yyyy-mm-dd")</f>
        <v>2019-12-31</v>
      </c>
    </row>
    <row r="5146" spans="1:41">
      <c r="A5146" s="6" t="s">
        <v>5697</v>
      </c>
      <c r="B5146">
        <v>2019</v>
      </c>
      <c r="C5146">
        <v>12</v>
      </c>
      <c r="E5146" t="s">
        <v>81</v>
      </c>
      <c r="F5146" t="s">
        <v>82</v>
      </c>
      <c r="G5146" t="s">
        <v>774</v>
      </c>
      <c r="H5146" t="s">
        <v>1536</v>
      </c>
      <c r="K5146" s="6"/>
      <c r="O5146" s="8">
        <v>4.01</v>
      </c>
      <c r="P5146" s="8">
        <v>3.5</v>
      </c>
      <c r="Q5146" s="8">
        <v>3.4</v>
      </c>
      <c r="R5146" s="8">
        <v>3.6</v>
      </c>
      <c r="S5146" s="8">
        <v>3</v>
      </c>
      <c r="T5146" s="8">
        <v>20.2</v>
      </c>
      <c r="U5146" s="8">
        <v>2.87</v>
      </c>
      <c r="V5146" s="9">
        <v>34</v>
      </c>
      <c r="W5146" s="8">
        <v>0.20000000000000018</v>
      </c>
      <c r="X5146" s="8">
        <v>17.2</v>
      </c>
      <c r="Y5146" s="8">
        <v>0.50999999999999979</v>
      </c>
      <c r="Z5146" s="8">
        <v>0</v>
      </c>
      <c r="AA5146">
        <v>0</v>
      </c>
      <c r="AF5146" t="s">
        <v>1537</v>
      </c>
      <c r="AG5146" t="s">
        <v>777</v>
      </c>
      <c r="AH5146" t="s">
        <v>778</v>
      </c>
      <c r="AI5146" t="s">
        <v>1538</v>
      </c>
      <c r="AJ5146" s="7"/>
      <c r="AK5146" t="s">
        <v>5698</v>
      </c>
      <c r="AL5146" t="s">
        <v>91</v>
      </c>
      <c r="AM5146" t="s">
        <v>1536</v>
      </c>
      <c r="AN5146" t="s">
        <v>5733</v>
      </c>
      <c r="AO5146" t="str">
        <f>TEXT(A5146,"yyyy-mm-dd")</f>
        <v>2019-12-31</v>
      </c>
    </row>
    <row r="5147" spans="1:41">
      <c r="A5147" s="6" t="s">
        <v>5697</v>
      </c>
      <c r="B5147">
        <v>2019</v>
      </c>
      <c r="C5147">
        <v>12</v>
      </c>
      <c r="E5147" t="s">
        <v>392</v>
      </c>
      <c r="F5147" t="s">
        <v>82</v>
      </c>
      <c r="G5147" t="s">
        <v>774</v>
      </c>
      <c r="H5147" t="s">
        <v>775</v>
      </c>
      <c r="K5147" s="6"/>
      <c r="O5147" s="8">
        <v>3.45</v>
      </c>
      <c r="P5147" s="8">
        <v>3.46</v>
      </c>
      <c r="Q5147" s="8">
        <v>3.31</v>
      </c>
      <c r="R5147" s="8">
        <v>3.52</v>
      </c>
      <c r="S5147" s="8">
        <v>3</v>
      </c>
      <c r="T5147" s="8">
        <v>4</v>
      </c>
      <c r="U5147" s="8">
        <v>0.19</v>
      </c>
      <c r="V5147" s="9">
        <v>32</v>
      </c>
      <c r="W5147" s="8">
        <v>0.20999999999999996</v>
      </c>
      <c r="X5147" s="8">
        <v>1</v>
      </c>
      <c r="Y5147" s="8">
        <v>-9.9999999999997868E-3</v>
      </c>
      <c r="Z5147" s="8">
        <v>-1.0000000000000231E-2</v>
      </c>
      <c r="AA5147">
        <v>9.9999999999997868E-3</v>
      </c>
      <c r="AF5147" t="s">
        <v>776</v>
      </c>
      <c r="AG5147" t="s">
        <v>777</v>
      </c>
      <c r="AH5147" t="s">
        <v>778</v>
      </c>
      <c r="AI5147" t="s">
        <v>779</v>
      </c>
      <c r="AJ5147" s="7"/>
      <c r="AK5147" t="s">
        <v>5698</v>
      </c>
      <c r="AL5147" t="s">
        <v>393</v>
      </c>
      <c r="AM5147" t="s">
        <v>775</v>
      </c>
      <c r="AN5147" t="s">
        <v>5734</v>
      </c>
      <c r="AO5147" t="str">
        <f>TEXT(A5147,"yyyy-mm-dd")</f>
        <v>2019-12-31</v>
      </c>
    </row>
    <row r="5148" spans="1:41">
      <c r="A5148" s="6" t="s">
        <v>5697</v>
      </c>
      <c r="B5148">
        <v>2019</v>
      </c>
      <c r="C5148">
        <v>12</v>
      </c>
      <c r="E5148" t="s">
        <v>392</v>
      </c>
      <c r="F5148" t="s">
        <v>82</v>
      </c>
      <c r="G5148" t="s">
        <v>774</v>
      </c>
      <c r="H5148" t="s">
        <v>1536</v>
      </c>
      <c r="K5148" s="6"/>
      <c r="O5148" s="8">
        <v>3.41</v>
      </c>
      <c r="P5148" s="8">
        <v>3.4</v>
      </c>
      <c r="Q5148" s="8">
        <v>3.3</v>
      </c>
      <c r="R5148" s="8">
        <v>3.53</v>
      </c>
      <c r="S5148" s="8">
        <v>3</v>
      </c>
      <c r="T5148" s="8">
        <v>3.9</v>
      </c>
      <c r="U5148" s="8">
        <v>0.2</v>
      </c>
      <c r="V5148" s="9">
        <v>31</v>
      </c>
      <c r="W5148" s="8">
        <v>0.22999999999999998</v>
      </c>
      <c r="X5148" s="8">
        <v>0.89999999999999991</v>
      </c>
      <c r="Y5148" s="8">
        <v>1.0000000000000231E-2</v>
      </c>
      <c r="Z5148" s="8">
        <v>0</v>
      </c>
      <c r="AA5148">
        <v>2.9999999999999805E-2</v>
      </c>
      <c r="AF5148" t="s">
        <v>1537</v>
      </c>
      <c r="AG5148" t="s">
        <v>777</v>
      </c>
      <c r="AH5148" t="s">
        <v>778</v>
      </c>
      <c r="AI5148" t="s">
        <v>1538</v>
      </c>
      <c r="AJ5148" s="7"/>
      <c r="AK5148" t="s">
        <v>5698</v>
      </c>
      <c r="AL5148" t="s">
        <v>393</v>
      </c>
      <c r="AM5148" t="s">
        <v>1536</v>
      </c>
      <c r="AN5148" t="s">
        <v>5735</v>
      </c>
      <c r="AO5148" t="str">
        <f>TEXT(A5148,"yyyy-mm-dd")</f>
        <v>2019-12-31</v>
      </c>
    </row>
    <row r="5149" spans="1:41">
      <c r="A5149" s="6" t="s">
        <v>5697</v>
      </c>
      <c r="B5149">
        <v>2019</v>
      </c>
      <c r="C5149">
        <v>12</v>
      </c>
      <c r="E5149" t="s">
        <v>112</v>
      </c>
      <c r="F5149" t="s">
        <v>113</v>
      </c>
      <c r="G5149" t="s">
        <v>83</v>
      </c>
      <c r="H5149" t="s">
        <v>5702</v>
      </c>
      <c r="I5149">
        <v>2022</v>
      </c>
      <c r="K5149" s="6">
        <v>44926</v>
      </c>
      <c r="L5149">
        <v>36</v>
      </c>
      <c r="N5149" t="s">
        <v>924</v>
      </c>
      <c r="O5149" s="8">
        <v>6.42</v>
      </c>
      <c r="P5149" s="8">
        <v>6.5</v>
      </c>
      <c r="Q5149" s="8">
        <v>6</v>
      </c>
      <c r="R5149" s="8">
        <v>6.77</v>
      </c>
      <c r="S5149" s="8">
        <v>5.47</v>
      </c>
      <c r="T5149" s="8">
        <v>7.5</v>
      </c>
      <c r="U5149" s="8">
        <v>0.56000000000000005</v>
      </c>
      <c r="V5149" s="9">
        <v>21</v>
      </c>
      <c r="W5149" s="8">
        <v>0.76999999999999957</v>
      </c>
      <c r="X5149" s="8">
        <v>2.0300000000000002</v>
      </c>
      <c r="Y5149" s="8">
        <v>-8.0000000000000071E-2</v>
      </c>
      <c r="Z5149" s="8"/>
      <c r="AF5149" t="s">
        <v>5740</v>
      </c>
      <c r="AG5149" t="s">
        <v>115</v>
      </c>
      <c r="AH5149" t="s">
        <v>116</v>
      </c>
      <c r="AI5149" t="s">
        <v>926</v>
      </c>
      <c r="AJ5149" s="7">
        <v>44926</v>
      </c>
      <c r="AK5149" t="s">
        <v>5698</v>
      </c>
      <c r="AL5149" t="s">
        <v>118</v>
      </c>
      <c r="AM5149" t="s">
        <v>5704</v>
      </c>
      <c r="AN5149" t="s">
        <v>5741</v>
      </c>
      <c r="AO5149" t="str">
        <f>TEXT(A5149,"yyyy-mm-dd")</f>
        <v>2019-12-31</v>
      </c>
    </row>
    <row r="5150" spans="1:41">
      <c r="A5150" s="6" t="s">
        <v>5697</v>
      </c>
      <c r="B5150">
        <v>2019</v>
      </c>
      <c r="C5150">
        <v>12</v>
      </c>
      <c r="E5150" t="s">
        <v>2881</v>
      </c>
      <c r="F5150" t="s">
        <v>113</v>
      </c>
      <c r="G5150" t="s">
        <v>83</v>
      </c>
      <c r="H5150" t="s">
        <v>5702</v>
      </c>
      <c r="I5150">
        <v>2022</v>
      </c>
      <c r="K5150" s="6">
        <v>44926</v>
      </c>
      <c r="L5150">
        <v>36</v>
      </c>
      <c r="N5150" t="s">
        <v>924</v>
      </c>
      <c r="O5150" s="8">
        <v>6.89</v>
      </c>
      <c r="P5150" s="8">
        <v>6.79</v>
      </c>
      <c r="Q5150" s="8">
        <v>6.5</v>
      </c>
      <c r="R5150" s="8">
        <v>7.29</v>
      </c>
      <c r="S5150" s="8">
        <v>5.6</v>
      </c>
      <c r="T5150" s="8">
        <v>8.4</v>
      </c>
      <c r="U5150" s="8">
        <v>0.72</v>
      </c>
      <c r="V5150" s="9">
        <v>20</v>
      </c>
      <c r="W5150" s="8">
        <v>0.79</v>
      </c>
      <c r="X5150" s="8">
        <v>2.8000000000000007</v>
      </c>
      <c r="Y5150" s="8">
        <v>9.9999999999999645E-2</v>
      </c>
      <c r="Z5150" s="8"/>
      <c r="AF5150" t="s">
        <v>5745</v>
      </c>
      <c r="AG5150" t="s">
        <v>2883</v>
      </c>
      <c r="AH5150" t="s">
        <v>2884</v>
      </c>
      <c r="AI5150" t="s">
        <v>926</v>
      </c>
      <c r="AJ5150" s="7">
        <v>44926</v>
      </c>
      <c r="AK5150" t="s">
        <v>5698</v>
      </c>
      <c r="AL5150" t="s">
        <v>2885</v>
      </c>
      <c r="AM5150" t="s">
        <v>5704</v>
      </c>
      <c r="AN5150" t="s">
        <v>5746</v>
      </c>
      <c r="AO5150" t="str">
        <f>TEXT(A5150,"yyyy-mm-dd")</f>
        <v>2019-12-31</v>
      </c>
    </row>
    <row r="5151" spans="1:41">
      <c r="A5151" s="6" t="s">
        <v>5697</v>
      </c>
      <c r="B5151">
        <v>2019</v>
      </c>
      <c r="C5151">
        <v>12</v>
      </c>
      <c r="E5151" t="s">
        <v>112</v>
      </c>
      <c r="F5151" t="s">
        <v>113</v>
      </c>
      <c r="G5151" t="s">
        <v>83</v>
      </c>
      <c r="H5151" t="s">
        <v>5257</v>
      </c>
      <c r="I5151">
        <v>2021</v>
      </c>
      <c r="K5151" s="6">
        <v>44561</v>
      </c>
      <c r="L5151">
        <v>24</v>
      </c>
      <c r="N5151" t="s">
        <v>368</v>
      </c>
      <c r="O5151" s="8">
        <v>6.42</v>
      </c>
      <c r="P5151" s="8">
        <v>6.33</v>
      </c>
      <c r="Q5151" s="8">
        <v>6.1</v>
      </c>
      <c r="R5151" s="8">
        <v>6.75</v>
      </c>
      <c r="S5151" s="8">
        <v>5.47</v>
      </c>
      <c r="T5151" s="8">
        <v>7.5</v>
      </c>
      <c r="U5151" s="8">
        <v>0.54</v>
      </c>
      <c r="V5151" s="9">
        <v>26</v>
      </c>
      <c r="W5151" s="8">
        <v>0.65000000000000036</v>
      </c>
      <c r="X5151" s="8">
        <v>2.0300000000000002</v>
      </c>
      <c r="Y5151" s="8">
        <v>8.9999999999999858E-2</v>
      </c>
      <c r="Z5151" s="8">
        <v>-7.0000000000000284E-2</v>
      </c>
      <c r="AA5151">
        <v>-7.9999999999999183E-2</v>
      </c>
      <c r="AF5151" t="s">
        <v>5295</v>
      </c>
      <c r="AG5151" t="s">
        <v>115</v>
      </c>
      <c r="AH5151" t="s">
        <v>116</v>
      </c>
      <c r="AI5151" t="s">
        <v>359</v>
      </c>
      <c r="AJ5151" s="7">
        <v>44561</v>
      </c>
      <c r="AK5151" t="s">
        <v>5698</v>
      </c>
      <c r="AL5151" t="s">
        <v>118</v>
      </c>
      <c r="AM5151" t="s">
        <v>5259</v>
      </c>
      <c r="AN5151" t="s">
        <v>5739</v>
      </c>
      <c r="AO5151" t="str">
        <f>TEXT(A5151,"yyyy-mm-dd")</f>
        <v>2019-12-31</v>
      </c>
    </row>
    <row r="5152" spans="1:41">
      <c r="A5152" s="6" t="s">
        <v>5697</v>
      </c>
      <c r="B5152">
        <v>2019</v>
      </c>
      <c r="C5152">
        <v>12</v>
      </c>
      <c r="E5152" t="s">
        <v>2881</v>
      </c>
      <c r="F5152" t="s">
        <v>113</v>
      </c>
      <c r="G5152" t="s">
        <v>83</v>
      </c>
      <c r="H5152" t="s">
        <v>5257</v>
      </c>
      <c r="I5152">
        <v>2021</v>
      </c>
      <c r="K5152" s="6">
        <v>44561</v>
      </c>
      <c r="L5152">
        <v>24</v>
      </c>
      <c r="N5152" t="s">
        <v>368</v>
      </c>
      <c r="O5152" s="8">
        <v>6.86</v>
      </c>
      <c r="P5152" s="8">
        <v>6.75</v>
      </c>
      <c r="Q5152" s="8">
        <v>6.5</v>
      </c>
      <c r="R5152" s="8">
        <v>7.27</v>
      </c>
      <c r="S5152" s="8">
        <v>5.9</v>
      </c>
      <c r="T5152" s="8">
        <v>8</v>
      </c>
      <c r="U5152" s="8">
        <v>0.54</v>
      </c>
      <c r="V5152" s="9">
        <v>22</v>
      </c>
      <c r="W5152" s="8">
        <v>0.76999999999999957</v>
      </c>
      <c r="X5152" s="8">
        <v>2.0999999999999996</v>
      </c>
      <c r="Y5152" s="8">
        <v>0.11000000000000032</v>
      </c>
      <c r="Z5152" s="8">
        <v>-4.9999999999999822E-2</v>
      </c>
      <c r="AA5152">
        <v>-0.25</v>
      </c>
      <c r="AF5152" t="s">
        <v>5300</v>
      </c>
      <c r="AG5152" t="s">
        <v>2883</v>
      </c>
      <c r="AH5152" t="s">
        <v>2884</v>
      </c>
      <c r="AI5152" t="s">
        <v>359</v>
      </c>
      <c r="AJ5152" s="7">
        <v>44561</v>
      </c>
      <c r="AK5152" t="s">
        <v>5698</v>
      </c>
      <c r="AL5152" t="s">
        <v>2885</v>
      </c>
      <c r="AM5152" t="s">
        <v>5259</v>
      </c>
      <c r="AN5152" t="s">
        <v>5744</v>
      </c>
      <c r="AO5152" t="str">
        <f>TEXT(A5152,"yyyy-mm-dd")</f>
        <v>2019-12-31</v>
      </c>
    </row>
    <row r="5153" spans="1:41">
      <c r="A5153" s="6" t="s">
        <v>5697</v>
      </c>
      <c r="B5153">
        <v>2019</v>
      </c>
      <c r="C5153">
        <v>12</v>
      </c>
      <c r="E5153" t="s">
        <v>112</v>
      </c>
      <c r="F5153" t="s">
        <v>113</v>
      </c>
      <c r="G5153" t="s">
        <v>83</v>
      </c>
      <c r="H5153" t="s">
        <v>4803</v>
      </c>
      <c r="I5153">
        <v>2020</v>
      </c>
      <c r="K5153" s="6">
        <v>44196</v>
      </c>
      <c r="L5153">
        <v>12</v>
      </c>
      <c r="N5153" t="s">
        <v>261</v>
      </c>
      <c r="O5153" s="8">
        <v>6.56</v>
      </c>
      <c r="P5153" s="8">
        <v>6.6</v>
      </c>
      <c r="Q5153" s="8">
        <v>6.36</v>
      </c>
      <c r="R5153" s="8">
        <v>6.75</v>
      </c>
      <c r="S5153" s="8">
        <v>5.97</v>
      </c>
      <c r="T5153" s="8">
        <v>7.5</v>
      </c>
      <c r="U5153" s="8">
        <v>0.39</v>
      </c>
      <c r="V5153" s="9">
        <v>30</v>
      </c>
      <c r="W5153" s="8">
        <v>0.38999999999999968</v>
      </c>
      <c r="X5153" s="8">
        <v>1.5300000000000002</v>
      </c>
      <c r="Y5153" s="8">
        <v>-4.0000000000000036E-2</v>
      </c>
      <c r="Z5153" s="8">
        <v>4.9999999999999822E-2</v>
      </c>
      <c r="AA5153">
        <v>9.9999999999997868E-3</v>
      </c>
      <c r="AF5153" t="s">
        <v>4844</v>
      </c>
      <c r="AG5153" t="s">
        <v>115</v>
      </c>
      <c r="AH5153" t="s">
        <v>116</v>
      </c>
      <c r="AI5153" t="s">
        <v>230</v>
      </c>
      <c r="AJ5153" s="7">
        <v>44196</v>
      </c>
      <c r="AK5153" t="s">
        <v>5698</v>
      </c>
      <c r="AL5153" t="s">
        <v>118</v>
      </c>
      <c r="AM5153" t="s">
        <v>4805</v>
      </c>
      <c r="AN5153" t="s">
        <v>5738</v>
      </c>
      <c r="AO5153" t="str">
        <f>TEXT(A5153,"yyyy-mm-dd")</f>
        <v>2019-12-31</v>
      </c>
    </row>
    <row r="5154" spans="1:41">
      <c r="A5154" s="6" t="s">
        <v>5697</v>
      </c>
      <c r="B5154">
        <v>2019</v>
      </c>
      <c r="C5154">
        <v>12</v>
      </c>
      <c r="E5154" t="s">
        <v>2881</v>
      </c>
      <c r="F5154" t="s">
        <v>113</v>
      </c>
      <c r="G5154" t="s">
        <v>83</v>
      </c>
      <c r="H5154" t="s">
        <v>4803</v>
      </c>
      <c r="I5154">
        <v>2020</v>
      </c>
      <c r="K5154" s="6">
        <v>44196</v>
      </c>
      <c r="L5154">
        <v>12</v>
      </c>
      <c r="N5154" t="s">
        <v>261</v>
      </c>
      <c r="O5154" s="8">
        <v>6.96</v>
      </c>
      <c r="P5154" s="8">
        <v>6.8</v>
      </c>
      <c r="Q5154" s="8">
        <v>6.7</v>
      </c>
      <c r="R5154" s="8">
        <v>7.21</v>
      </c>
      <c r="S5154" s="8">
        <v>6.3</v>
      </c>
      <c r="T5154" s="8">
        <v>7.9</v>
      </c>
      <c r="U5154" s="8">
        <v>0.41</v>
      </c>
      <c r="V5154" s="9">
        <v>25</v>
      </c>
      <c r="W5154" s="8">
        <v>0.50999999999999979</v>
      </c>
      <c r="X5154" s="8">
        <v>1.6000000000000005</v>
      </c>
      <c r="Y5154" s="8">
        <v>0.16000000000000014</v>
      </c>
      <c r="Z5154" s="8">
        <v>-0.20000000000000018</v>
      </c>
      <c r="AA5154">
        <v>-0.29000000000000092</v>
      </c>
      <c r="AF5154" t="s">
        <v>4849</v>
      </c>
      <c r="AG5154" t="s">
        <v>2883</v>
      </c>
      <c r="AH5154" t="s">
        <v>2884</v>
      </c>
      <c r="AI5154" t="s">
        <v>230</v>
      </c>
      <c r="AJ5154" s="7">
        <v>44196</v>
      </c>
      <c r="AK5154" t="s">
        <v>5698</v>
      </c>
      <c r="AL5154" t="s">
        <v>2885</v>
      </c>
      <c r="AM5154" t="s">
        <v>4805</v>
      </c>
      <c r="AN5154" t="s">
        <v>5743</v>
      </c>
      <c r="AO5154" t="str">
        <f>TEXT(A5154,"yyyy-mm-dd")</f>
        <v>2019-12-31</v>
      </c>
    </row>
    <row r="5155" spans="1:41">
      <c r="A5155" s="6" t="s">
        <v>5697</v>
      </c>
      <c r="B5155">
        <v>2019</v>
      </c>
      <c r="C5155">
        <v>12</v>
      </c>
      <c r="E5155" t="s">
        <v>112</v>
      </c>
      <c r="F5155" t="s">
        <v>113</v>
      </c>
      <c r="G5155" t="s">
        <v>83</v>
      </c>
      <c r="H5155" t="s">
        <v>4360</v>
      </c>
      <c r="I5155">
        <v>2019</v>
      </c>
      <c r="K5155" s="6">
        <v>43830</v>
      </c>
      <c r="L5155">
        <v>0</v>
      </c>
      <c r="N5155" t="s">
        <v>178</v>
      </c>
      <c r="O5155" s="8">
        <v>7.26</v>
      </c>
      <c r="P5155" s="8">
        <v>7.25</v>
      </c>
      <c r="Q5155" s="8">
        <v>7.2</v>
      </c>
      <c r="R5155" s="8">
        <v>7.35</v>
      </c>
      <c r="S5155" s="8">
        <v>7</v>
      </c>
      <c r="T5155" s="8">
        <v>7.4</v>
      </c>
      <c r="U5155" s="8">
        <v>0.1</v>
      </c>
      <c r="V5155" s="9">
        <v>30</v>
      </c>
      <c r="W5155" s="8">
        <v>0.14999999999999947</v>
      </c>
      <c r="X5155" s="8">
        <v>0.40000000000000036</v>
      </c>
      <c r="Y5155" s="8">
        <v>9.9999999999997868E-3</v>
      </c>
      <c r="Z5155" s="8">
        <v>0</v>
      </c>
      <c r="AA5155">
        <v>-1.0000000000000675E-2</v>
      </c>
      <c r="AF5155" t="s">
        <v>4401</v>
      </c>
      <c r="AG5155" t="s">
        <v>115</v>
      </c>
      <c r="AH5155" t="s">
        <v>116</v>
      </c>
      <c r="AI5155" t="s">
        <v>117</v>
      </c>
      <c r="AJ5155" s="7">
        <v>43830</v>
      </c>
      <c r="AK5155" t="s">
        <v>5698</v>
      </c>
      <c r="AL5155" t="s">
        <v>118</v>
      </c>
      <c r="AM5155" t="s">
        <v>4362</v>
      </c>
      <c r="AN5155" t="s">
        <v>5737</v>
      </c>
      <c r="AO5155" t="str">
        <f>TEXT(A5155,"yyyy-mm-dd")</f>
        <v>2019-12-31</v>
      </c>
    </row>
    <row r="5156" spans="1:41">
      <c r="A5156" s="6" t="s">
        <v>5697</v>
      </c>
      <c r="B5156">
        <v>2019</v>
      </c>
      <c r="C5156">
        <v>12</v>
      </c>
      <c r="E5156" t="s">
        <v>2881</v>
      </c>
      <c r="F5156" t="s">
        <v>113</v>
      </c>
      <c r="G5156" t="s">
        <v>83</v>
      </c>
      <c r="H5156" t="s">
        <v>4360</v>
      </c>
      <c r="I5156">
        <v>2019</v>
      </c>
      <c r="K5156" s="6">
        <v>43830</v>
      </c>
      <c r="L5156">
        <v>0</v>
      </c>
      <c r="N5156" t="s">
        <v>178</v>
      </c>
      <c r="O5156" s="8">
        <v>7.1</v>
      </c>
      <c r="P5156" s="8">
        <v>7</v>
      </c>
      <c r="Q5156" s="8">
        <v>7</v>
      </c>
      <c r="R5156" s="8">
        <v>7.1</v>
      </c>
      <c r="S5156" s="8">
        <v>6.8</v>
      </c>
      <c r="T5156" s="8">
        <v>8.4499999999999993</v>
      </c>
      <c r="U5156" s="8">
        <v>0.33</v>
      </c>
      <c r="V5156" s="9">
        <v>25</v>
      </c>
      <c r="W5156" s="8">
        <v>9.9999999999999645E-2</v>
      </c>
      <c r="X5156" s="8">
        <v>1.6499999999999995</v>
      </c>
      <c r="Y5156" s="8">
        <v>9.9999999999999645E-2</v>
      </c>
      <c r="Z5156" s="8">
        <v>0</v>
      </c>
      <c r="AA5156">
        <v>-0.19000000000000039</v>
      </c>
      <c r="AF5156" t="s">
        <v>4406</v>
      </c>
      <c r="AG5156" t="s">
        <v>2883</v>
      </c>
      <c r="AH5156" t="s">
        <v>2884</v>
      </c>
      <c r="AI5156" t="s">
        <v>117</v>
      </c>
      <c r="AJ5156" s="7">
        <v>43830</v>
      </c>
      <c r="AK5156" t="s">
        <v>5698</v>
      </c>
      <c r="AL5156" t="s">
        <v>2885</v>
      </c>
      <c r="AM5156" t="s">
        <v>4362</v>
      </c>
      <c r="AN5156" t="s">
        <v>5742</v>
      </c>
      <c r="AO5156" t="str">
        <f>TEXT(A5156,"yyyy-mm-dd")</f>
        <v>2019-12-31</v>
      </c>
    </row>
    <row r="5157" spans="1:41">
      <c r="A5157" s="6" t="s">
        <v>5747</v>
      </c>
      <c r="B5157">
        <v>2020</v>
      </c>
      <c r="C5157">
        <v>1</v>
      </c>
      <c r="E5157" t="s">
        <v>1907</v>
      </c>
      <c r="F5157" t="s">
        <v>1908</v>
      </c>
      <c r="G5157" t="s">
        <v>102</v>
      </c>
      <c r="H5157" t="s">
        <v>5649</v>
      </c>
      <c r="I5157">
        <v>2021</v>
      </c>
      <c r="J5157">
        <v>4</v>
      </c>
      <c r="K5157" s="6">
        <v>44561</v>
      </c>
      <c r="L5157">
        <v>23</v>
      </c>
      <c r="M5157">
        <v>8</v>
      </c>
      <c r="N5157" t="s">
        <v>95</v>
      </c>
      <c r="O5157" s="8">
        <v>6.22</v>
      </c>
      <c r="P5157" s="8">
        <v>6.25</v>
      </c>
      <c r="Q5157" s="8">
        <v>6</v>
      </c>
      <c r="R5157" s="8">
        <v>6.5</v>
      </c>
      <c r="S5157" s="8">
        <v>5.25</v>
      </c>
      <c r="T5157" s="8">
        <v>7</v>
      </c>
      <c r="U5157" s="8">
        <v>0.37</v>
      </c>
      <c r="V5157" s="9">
        <v>28</v>
      </c>
      <c r="W5157" s="8">
        <v>0.5</v>
      </c>
      <c r="X5157" s="8">
        <v>1.75</v>
      </c>
      <c r="Y5157" s="8">
        <v>-3.0000000000000249E-2</v>
      </c>
      <c r="Z5157" s="8">
        <v>0</v>
      </c>
      <c r="AA5157">
        <v>0</v>
      </c>
      <c r="AF5157" t="s">
        <v>5650</v>
      </c>
      <c r="AG5157" t="s">
        <v>1910</v>
      </c>
      <c r="AH5157" t="s">
        <v>1911</v>
      </c>
      <c r="AI5157" t="s">
        <v>1944</v>
      </c>
      <c r="AJ5157" s="7">
        <v>44561</v>
      </c>
      <c r="AK5157" t="s">
        <v>5748</v>
      </c>
      <c r="AL5157" t="s">
        <v>1908</v>
      </c>
      <c r="AM5157" t="s">
        <v>5651</v>
      </c>
      <c r="AN5157" t="s">
        <v>5771</v>
      </c>
      <c r="AO5157" t="str">
        <f>TEXT(A5157,"yyyy-mm-dd")</f>
        <v>2020-01-31</v>
      </c>
    </row>
    <row r="5158" spans="1:41">
      <c r="A5158" s="6" t="s">
        <v>5747</v>
      </c>
      <c r="B5158">
        <v>2020</v>
      </c>
      <c r="C5158">
        <v>1</v>
      </c>
      <c r="E5158" t="s">
        <v>1907</v>
      </c>
      <c r="F5158" t="s">
        <v>1908</v>
      </c>
      <c r="G5158" t="s">
        <v>102</v>
      </c>
      <c r="H5158" t="s">
        <v>5544</v>
      </c>
      <c r="I5158">
        <v>2021</v>
      </c>
      <c r="J5158">
        <v>3</v>
      </c>
      <c r="K5158" s="6">
        <v>44469</v>
      </c>
      <c r="L5158">
        <v>20</v>
      </c>
      <c r="M5158">
        <v>7</v>
      </c>
      <c r="N5158" t="s">
        <v>185</v>
      </c>
      <c r="O5158" s="8">
        <v>6.28</v>
      </c>
      <c r="P5158" s="8">
        <v>6.25</v>
      </c>
      <c r="Q5158" s="8">
        <v>6.19</v>
      </c>
      <c r="R5158" s="8">
        <v>6.5</v>
      </c>
      <c r="S5158" s="8">
        <v>5.5</v>
      </c>
      <c r="T5158" s="8">
        <v>7</v>
      </c>
      <c r="U5158" s="8">
        <v>0.37</v>
      </c>
      <c r="V5158" s="9">
        <v>28</v>
      </c>
      <c r="W5158" s="8">
        <v>0.30999999999999961</v>
      </c>
      <c r="X5158" s="8">
        <v>1.5</v>
      </c>
      <c r="Y5158" s="8">
        <v>3.0000000000000249E-2</v>
      </c>
      <c r="Z5158" s="8">
        <v>0</v>
      </c>
      <c r="AA5158">
        <v>-0.13000000000000078</v>
      </c>
      <c r="AF5158" t="s">
        <v>5545</v>
      </c>
      <c r="AG5158" t="s">
        <v>1910</v>
      </c>
      <c r="AH5158" t="s">
        <v>1911</v>
      </c>
      <c r="AI5158" t="s">
        <v>1939</v>
      </c>
      <c r="AJ5158" s="7">
        <v>44469</v>
      </c>
      <c r="AK5158" t="s">
        <v>5748</v>
      </c>
      <c r="AL5158" t="s">
        <v>1908</v>
      </c>
      <c r="AM5158" t="s">
        <v>5546</v>
      </c>
      <c r="AN5158" t="s">
        <v>5770</v>
      </c>
      <c r="AO5158" t="str">
        <f>TEXT(A5158,"yyyy-mm-dd")</f>
        <v>2020-01-31</v>
      </c>
    </row>
    <row r="5159" spans="1:41">
      <c r="A5159" s="6" t="s">
        <v>5747</v>
      </c>
      <c r="B5159">
        <v>2020</v>
      </c>
      <c r="C5159">
        <v>1</v>
      </c>
      <c r="E5159" t="s">
        <v>1907</v>
      </c>
      <c r="F5159" t="s">
        <v>1908</v>
      </c>
      <c r="G5159" t="s">
        <v>102</v>
      </c>
      <c r="H5159" t="s">
        <v>5436</v>
      </c>
      <c r="I5159">
        <v>2021</v>
      </c>
      <c r="J5159">
        <v>2</v>
      </c>
      <c r="K5159" s="6">
        <v>44377</v>
      </c>
      <c r="L5159">
        <v>17</v>
      </c>
      <c r="M5159">
        <v>6</v>
      </c>
      <c r="N5159" t="s">
        <v>214</v>
      </c>
      <c r="O5159" s="8">
        <v>6.32</v>
      </c>
      <c r="P5159" s="8">
        <v>6.25</v>
      </c>
      <c r="Q5159" s="8">
        <v>6.25</v>
      </c>
      <c r="R5159" s="8">
        <v>6.5</v>
      </c>
      <c r="S5159" s="8">
        <v>5.5</v>
      </c>
      <c r="T5159" s="8">
        <v>7</v>
      </c>
      <c r="U5159" s="8">
        <v>0.36</v>
      </c>
      <c r="V5159" s="9">
        <v>28</v>
      </c>
      <c r="W5159" s="8">
        <v>0.25</v>
      </c>
      <c r="X5159" s="8">
        <v>1.5</v>
      </c>
      <c r="Y5159" s="8">
        <v>7.0000000000000284E-2</v>
      </c>
      <c r="Z5159" s="8">
        <v>-0.25</v>
      </c>
      <c r="AA5159">
        <v>0</v>
      </c>
      <c r="AF5159" t="s">
        <v>5437</v>
      </c>
      <c r="AG5159" t="s">
        <v>1910</v>
      </c>
      <c r="AH5159" t="s">
        <v>1911</v>
      </c>
      <c r="AI5159" t="s">
        <v>1934</v>
      </c>
      <c r="AJ5159" s="7">
        <v>44377</v>
      </c>
      <c r="AK5159" t="s">
        <v>5748</v>
      </c>
      <c r="AL5159" t="s">
        <v>1908</v>
      </c>
      <c r="AM5159" t="s">
        <v>5438</v>
      </c>
      <c r="AN5159" t="s">
        <v>5769</v>
      </c>
      <c r="AO5159" t="str">
        <f>TEXT(A5159,"yyyy-mm-dd")</f>
        <v>2020-01-31</v>
      </c>
    </row>
    <row r="5160" spans="1:41">
      <c r="A5160" s="6" t="s">
        <v>5747</v>
      </c>
      <c r="B5160">
        <v>2020</v>
      </c>
      <c r="C5160">
        <v>1</v>
      </c>
      <c r="E5160" t="s">
        <v>1907</v>
      </c>
      <c r="F5160" t="s">
        <v>1908</v>
      </c>
      <c r="G5160" t="s">
        <v>102</v>
      </c>
      <c r="H5160" t="s">
        <v>5397</v>
      </c>
      <c r="I5160">
        <v>2021</v>
      </c>
      <c r="J5160">
        <v>1</v>
      </c>
      <c r="K5160" s="6">
        <v>44286</v>
      </c>
      <c r="L5160">
        <v>14</v>
      </c>
      <c r="M5160">
        <v>5</v>
      </c>
      <c r="N5160" t="s">
        <v>244</v>
      </c>
      <c r="O5160" s="8">
        <v>6.41</v>
      </c>
      <c r="P5160" s="8">
        <v>6.5</v>
      </c>
      <c r="Q5160" s="8">
        <v>6.25</v>
      </c>
      <c r="R5160" s="8">
        <v>6.5</v>
      </c>
      <c r="S5160" s="8">
        <v>5.5</v>
      </c>
      <c r="T5160" s="8">
        <v>7</v>
      </c>
      <c r="U5160" s="8">
        <v>0.31</v>
      </c>
      <c r="V5160" s="9">
        <v>28</v>
      </c>
      <c r="W5160" s="8">
        <v>0.25</v>
      </c>
      <c r="X5160" s="8">
        <v>1.5</v>
      </c>
      <c r="Y5160" s="8">
        <v>-8.9999999999999858E-2</v>
      </c>
      <c r="Z5160" s="8">
        <v>0</v>
      </c>
      <c r="AA5160">
        <v>-0.19000000000000039</v>
      </c>
      <c r="AF5160" t="s">
        <v>5398</v>
      </c>
      <c r="AG5160" t="s">
        <v>1910</v>
      </c>
      <c r="AH5160" t="s">
        <v>1911</v>
      </c>
      <c r="AI5160" t="s">
        <v>1929</v>
      </c>
      <c r="AJ5160" s="7">
        <v>44286</v>
      </c>
      <c r="AK5160" t="s">
        <v>5748</v>
      </c>
      <c r="AL5160" t="s">
        <v>1908</v>
      </c>
      <c r="AM5160" t="s">
        <v>5399</v>
      </c>
      <c r="AN5160" t="s">
        <v>5768</v>
      </c>
      <c r="AO5160" t="str">
        <f>TEXT(A5160,"yyyy-mm-dd")</f>
        <v>2020-01-31</v>
      </c>
    </row>
    <row r="5161" spans="1:41">
      <c r="A5161" s="6" t="s">
        <v>5747</v>
      </c>
      <c r="B5161">
        <v>2020</v>
      </c>
      <c r="C5161">
        <v>1</v>
      </c>
      <c r="E5161" t="s">
        <v>1907</v>
      </c>
      <c r="F5161" t="s">
        <v>1908</v>
      </c>
      <c r="G5161" t="s">
        <v>102</v>
      </c>
      <c r="H5161" t="s">
        <v>5204</v>
      </c>
      <c r="I5161">
        <v>2020</v>
      </c>
      <c r="J5161">
        <v>4</v>
      </c>
      <c r="K5161" s="6">
        <v>44196</v>
      </c>
      <c r="L5161">
        <v>11</v>
      </c>
      <c r="M5161">
        <v>4</v>
      </c>
      <c r="N5161" t="s">
        <v>85</v>
      </c>
      <c r="O5161" s="8">
        <v>6.52</v>
      </c>
      <c r="P5161" s="8">
        <v>6.5</v>
      </c>
      <c r="Q5161" s="8">
        <v>6.5</v>
      </c>
      <c r="R5161" s="8">
        <v>6.63</v>
      </c>
      <c r="S5161" s="8">
        <v>6</v>
      </c>
      <c r="T5161" s="8">
        <v>7</v>
      </c>
      <c r="U5161" s="8">
        <v>0.26</v>
      </c>
      <c r="V5161" s="9">
        <v>31</v>
      </c>
      <c r="W5161" s="8">
        <v>0.12999999999999989</v>
      </c>
      <c r="X5161" s="8">
        <v>1</v>
      </c>
      <c r="Y5161" s="8">
        <v>1.9999999999999574E-2</v>
      </c>
      <c r="Z5161" s="8">
        <v>0</v>
      </c>
      <c r="AA5161">
        <v>-0.3100000000000005</v>
      </c>
      <c r="AF5161" t="s">
        <v>5205</v>
      </c>
      <c r="AG5161" t="s">
        <v>1910</v>
      </c>
      <c r="AH5161" t="s">
        <v>1911</v>
      </c>
      <c r="AI5161" t="s">
        <v>1924</v>
      </c>
      <c r="AJ5161" s="7">
        <v>44196</v>
      </c>
      <c r="AK5161" t="s">
        <v>5748</v>
      </c>
      <c r="AL5161" t="s">
        <v>1908</v>
      </c>
      <c r="AM5161" t="s">
        <v>5206</v>
      </c>
      <c r="AN5161" t="s">
        <v>5767</v>
      </c>
      <c r="AO5161" t="str">
        <f>TEXT(A5161,"yyyy-mm-dd")</f>
        <v>2020-01-31</v>
      </c>
    </row>
    <row r="5162" spans="1:41">
      <c r="A5162" s="6" t="s">
        <v>5747</v>
      </c>
      <c r="B5162">
        <v>2020</v>
      </c>
      <c r="C5162">
        <v>1</v>
      </c>
      <c r="E5162" t="s">
        <v>1907</v>
      </c>
      <c r="F5162" t="s">
        <v>1908</v>
      </c>
      <c r="G5162" t="s">
        <v>102</v>
      </c>
      <c r="H5162" t="s">
        <v>5063</v>
      </c>
      <c r="I5162">
        <v>2020</v>
      </c>
      <c r="J5162">
        <v>3</v>
      </c>
      <c r="K5162" s="6">
        <v>44104</v>
      </c>
      <c r="L5162">
        <v>8</v>
      </c>
      <c r="M5162">
        <v>3</v>
      </c>
      <c r="N5162" t="s">
        <v>182</v>
      </c>
      <c r="O5162" s="8">
        <v>6.56</v>
      </c>
      <c r="P5162" s="8">
        <v>6.5</v>
      </c>
      <c r="Q5162" s="8">
        <v>6.5</v>
      </c>
      <c r="R5162" s="8">
        <v>6.75</v>
      </c>
      <c r="S5162" s="8">
        <v>6</v>
      </c>
      <c r="T5162" s="8">
        <v>7</v>
      </c>
      <c r="U5162" s="8">
        <v>0.27</v>
      </c>
      <c r="V5162" s="9">
        <v>31</v>
      </c>
      <c r="W5162" s="8">
        <v>0.25</v>
      </c>
      <c r="X5162" s="8">
        <v>1</v>
      </c>
      <c r="Y5162" s="8">
        <v>5.9999999999999609E-2</v>
      </c>
      <c r="Z5162" s="8">
        <v>-0.25</v>
      </c>
      <c r="AA5162">
        <v>0</v>
      </c>
      <c r="AF5162" t="s">
        <v>5064</v>
      </c>
      <c r="AG5162" t="s">
        <v>1910</v>
      </c>
      <c r="AH5162" t="s">
        <v>1911</v>
      </c>
      <c r="AI5162" t="s">
        <v>1919</v>
      </c>
      <c r="AJ5162" s="7">
        <v>44104</v>
      </c>
      <c r="AK5162" t="s">
        <v>5748</v>
      </c>
      <c r="AL5162" t="s">
        <v>1908</v>
      </c>
      <c r="AM5162" t="s">
        <v>5066</v>
      </c>
      <c r="AN5162" t="s">
        <v>5766</v>
      </c>
      <c r="AO5162" t="str">
        <f>TEXT(A5162,"yyyy-mm-dd")</f>
        <v>2020-01-31</v>
      </c>
    </row>
    <row r="5163" spans="1:41">
      <c r="A5163" s="6" t="s">
        <v>5747</v>
      </c>
      <c r="B5163">
        <v>2020</v>
      </c>
      <c r="C5163">
        <v>1</v>
      </c>
      <c r="E5163" t="s">
        <v>1907</v>
      </c>
      <c r="F5163" t="s">
        <v>1908</v>
      </c>
      <c r="G5163" t="s">
        <v>102</v>
      </c>
      <c r="H5163" t="s">
        <v>4988</v>
      </c>
      <c r="I5163">
        <v>2020</v>
      </c>
      <c r="J5163">
        <v>2</v>
      </c>
      <c r="K5163" s="6">
        <v>44012</v>
      </c>
      <c r="L5163">
        <v>5</v>
      </c>
      <c r="M5163">
        <v>2</v>
      </c>
      <c r="N5163" t="s">
        <v>211</v>
      </c>
      <c r="O5163" s="8">
        <v>6.66</v>
      </c>
      <c r="P5163" s="8">
        <v>6.75</v>
      </c>
      <c r="Q5163" s="8">
        <v>6.5</v>
      </c>
      <c r="R5163" s="8">
        <v>6.75</v>
      </c>
      <c r="S5163" s="8">
        <v>6</v>
      </c>
      <c r="T5163" s="8">
        <v>7.25</v>
      </c>
      <c r="U5163" s="8">
        <v>0.28999999999999998</v>
      </c>
      <c r="V5163" s="9">
        <v>31</v>
      </c>
      <c r="W5163" s="8">
        <v>0.25</v>
      </c>
      <c r="X5163" s="8">
        <v>1.25</v>
      </c>
      <c r="Y5163" s="8">
        <v>-8.9999999999999858E-2</v>
      </c>
      <c r="Z5163" s="8">
        <v>0</v>
      </c>
      <c r="AA5163">
        <v>-0.19000000000000039</v>
      </c>
      <c r="AF5163" t="s">
        <v>4989</v>
      </c>
      <c r="AG5163" t="s">
        <v>1910</v>
      </c>
      <c r="AH5163" t="s">
        <v>1911</v>
      </c>
      <c r="AI5163" t="s">
        <v>1915</v>
      </c>
      <c r="AJ5163" s="7">
        <v>44012</v>
      </c>
      <c r="AK5163" t="s">
        <v>5748</v>
      </c>
      <c r="AL5163" t="s">
        <v>1908</v>
      </c>
      <c r="AM5163" t="s">
        <v>4990</v>
      </c>
      <c r="AN5163" t="s">
        <v>5765</v>
      </c>
      <c r="AO5163" t="str">
        <f>TEXT(A5163,"yyyy-mm-dd")</f>
        <v>2020-01-31</v>
      </c>
    </row>
    <row r="5164" spans="1:41">
      <c r="A5164" s="6" t="s">
        <v>5747</v>
      </c>
      <c r="B5164">
        <v>2020</v>
      </c>
      <c r="C5164">
        <v>1</v>
      </c>
      <c r="E5164" t="s">
        <v>1907</v>
      </c>
      <c r="F5164" t="s">
        <v>1908</v>
      </c>
      <c r="G5164" t="s">
        <v>102</v>
      </c>
      <c r="H5164" t="s">
        <v>4949</v>
      </c>
      <c r="I5164">
        <v>2020</v>
      </c>
      <c r="J5164">
        <v>1</v>
      </c>
      <c r="K5164" s="6">
        <v>43921</v>
      </c>
      <c r="L5164">
        <v>2</v>
      </c>
      <c r="M5164">
        <v>1</v>
      </c>
      <c r="N5164" t="s">
        <v>104</v>
      </c>
      <c r="O5164" s="8">
        <v>6.91</v>
      </c>
      <c r="P5164" s="8">
        <v>7</v>
      </c>
      <c r="Q5164" s="8">
        <v>6.75</v>
      </c>
      <c r="R5164" s="8">
        <v>7</v>
      </c>
      <c r="S5164" s="8">
        <v>6.75</v>
      </c>
      <c r="T5164" s="8">
        <v>7.25</v>
      </c>
      <c r="U5164" s="8">
        <v>0.17</v>
      </c>
      <c r="V5164" s="9">
        <v>31</v>
      </c>
      <c r="W5164" s="8">
        <v>0.25</v>
      </c>
      <c r="X5164" s="8">
        <v>0.5</v>
      </c>
      <c r="Y5164" s="8">
        <v>-8.9999999999999858E-2</v>
      </c>
      <c r="Z5164" s="8">
        <v>0</v>
      </c>
      <c r="AA5164">
        <v>-0.13000000000000078</v>
      </c>
      <c r="AF5164" t="s">
        <v>4950</v>
      </c>
      <c r="AG5164" t="s">
        <v>1910</v>
      </c>
      <c r="AH5164" t="s">
        <v>1911</v>
      </c>
      <c r="AI5164" t="s">
        <v>1912</v>
      </c>
      <c r="AJ5164" s="7">
        <v>43921</v>
      </c>
      <c r="AK5164" t="s">
        <v>5748</v>
      </c>
      <c r="AL5164" t="s">
        <v>1908</v>
      </c>
      <c r="AM5164" t="s">
        <v>4951</v>
      </c>
      <c r="AN5164" t="s">
        <v>5764</v>
      </c>
      <c r="AO5164" t="str">
        <f>TEXT(A5164,"yyyy-mm-dd")</f>
        <v>2020-01-31</v>
      </c>
    </row>
    <row r="5165" spans="1:41">
      <c r="A5165" s="6" t="s">
        <v>5747</v>
      </c>
      <c r="B5165">
        <v>2020</v>
      </c>
      <c r="C5165">
        <v>1</v>
      </c>
      <c r="E5165" t="s">
        <v>100</v>
      </c>
      <c r="F5165" t="s">
        <v>101</v>
      </c>
      <c r="G5165" t="s">
        <v>83</v>
      </c>
      <c r="H5165" t="s">
        <v>5702</v>
      </c>
      <c r="I5165">
        <v>2022</v>
      </c>
      <c r="K5165" s="6">
        <v>44926</v>
      </c>
      <c r="L5165">
        <v>35</v>
      </c>
      <c r="N5165" t="s">
        <v>943</v>
      </c>
      <c r="O5165" s="8">
        <v>2</v>
      </c>
      <c r="P5165" s="8">
        <v>2</v>
      </c>
      <c r="Q5165" s="8">
        <v>1.8</v>
      </c>
      <c r="R5165" s="8">
        <v>2.15</v>
      </c>
      <c r="S5165" s="8">
        <v>1.02</v>
      </c>
      <c r="T5165" s="8">
        <v>3.25</v>
      </c>
      <c r="U5165" s="8">
        <v>0.38</v>
      </c>
      <c r="V5165" s="9">
        <v>23</v>
      </c>
      <c r="W5165" s="8">
        <v>0.34999999999999987</v>
      </c>
      <c r="X5165" s="8">
        <v>2.23</v>
      </c>
      <c r="Y5165" s="8">
        <v>0</v>
      </c>
      <c r="Z5165" s="8">
        <v>0</v>
      </c>
      <c r="AA5165">
        <v>-5.0000000000000266E-2</v>
      </c>
      <c r="AF5165" t="s">
        <v>10333</v>
      </c>
      <c r="AG5165" t="s">
        <v>9655</v>
      </c>
      <c r="AH5165" t="s">
        <v>9656</v>
      </c>
      <c r="AI5165" t="s">
        <v>9708</v>
      </c>
      <c r="AJ5165" s="7">
        <v>44926</v>
      </c>
      <c r="AK5165" t="s">
        <v>5748</v>
      </c>
      <c r="AL5165" t="s">
        <v>109</v>
      </c>
      <c r="AM5165" t="s">
        <v>5704</v>
      </c>
      <c r="AN5165" t="s">
        <v>10335</v>
      </c>
    </row>
    <row r="5166" spans="1:41">
      <c r="A5166" s="6" t="s">
        <v>5747</v>
      </c>
      <c r="B5166">
        <v>2020</v>
      </c>
      <c r="C5166">
        <v>1</v>
      </c>
      <c r="E5166" t="s">
        <v>100</v>
      </c>
      <c r="F5166" t="s">
        <v>101</v>
      </c>
      <c r="G5166" t="s">
        <v>102</v>
      </c>
      <c r="H5166" t="s">
        <v>5649</v>
      </c>
      <c r="I5166">
        <v>2021</v>
      </c>
      <c r="J5166">
        <v>4</v>
      </c>
      <c r="K5166" s="6">
        <v>44561</v>
      </c>
      <c r="L5166">
        <v>23</v>
      </c>
      <c r="M5166">
        <v>8</v>
      </c>
      <c r="N5166" t="s">
        <v>95</v>
      </c>
      <c r="O5166" s="8">
        <v>1.73</v>
      </c>
      <c r="P5166" s="8">
        <v>1.7</v>
      </c>
      <c r="Q5166" s="8">
        <v>1.41</v>
      </c>
      <c r="R5166" s="8">
        <v>2.0299999999999998</v>
      </c>
      <c r="S5166" s="8">
        <v>0.94</v>
      </c>
      <c r="T5166" s="8">
        <v>3.5</v>
      </c>
      <c r="U5166" s="8">
        <v>0.52</v>
      </c>
      <c r="V5166" s="9">
        <v>27</v>
      </c>
      <c r="W5166" s="8">
        <v>0.61999999999999988</v>
      </c>
      <c r="X5166" s="8">
        <v>2.56</v>
      </c>
      <c r="Y5166" s="8">
        <v>3.0000000000000027E-2</v>
      </c>
      <c r="Z5166" s="8">
        <v>-0.34999999999999987</v>
      </c>
      <c r="AA5166">
        <v>-3.9999999999999813E-2</v>
      </c>
      <c r="AF5166" t="s">
        <v>5721</v>
      </c>
      <c r="AG5166" t="s">
        <v>106</v>
      </c>
      <c r="AH5166" t="s">
        <v>107</v>
      </c>
      <c r="AI5166" t="s">
        <v>2673</v>
      </c>
      <c r="AJ5166" s="7">
        <v>44561</v>
      </c>
      <c r="AK5166" t="s">
        <v>5748</v>
      </c>
      <c r="AL5166" t="s">
        <v>109</v>
      </c>
      <c r="AM5166" t="s">
        <v>5651</v>
      </c>
      <c r="AN5166" t="s">
        <v>5763</v>
      </c>
      <c r="AO5166" t="str">
        <f>TEXT(A5166,"yyyy-mm-dd")</f>
        <v>2020-01-31</v>
      </c>
    </row>
    <row r="5167" spans="1:41">
      <c r="A5167" s="6" t="s">
        <v>5747</v>
      </c>
      <c r="B5167">
        <v>2020</v>
      </c>
      <c r="C5167">
        <v>1</v>
      </c>
      <c r="E5167" t="s">
        <v>100</v>
      </c>
      <c r="F5167" t="s">
        <v>101</v>
      </c>
      <c r="G5167" t="s">
        <v>83</v>
      </c>
      <c r="H5167" t="s">
        <v>5257</v>
      </c>
      <c r="I5167">
        <v>2021</v>
      </c>
      <c r="K5167" s="6">
        <v>44561</v>
      </c>
      <c r="L5167">
        <v>23</v>
      </c>
      <c r="N5167" t="s">
        <v>95</v>
      </c>
      <c r="O5167" s="8">
        <v>1.64</v>
      </c>
      <c r="P5167" s="8">
        <v>1.7</v>
      </c>
      <c r="Q5167" s="8">
        <v>1.5</v>
      </c>
      <c r="R5167" s="8">
        <v>1.87</v>
      </c>
      <c r="S5167" s="8">
        <v>1</v>
      </c>
      <c r="T5167" s="8">
        <v>2.2000000000000002</v>
      </c>
      <c r="U5167" s="8">
        <v>0.32</v>
      </c>
      <c r="V5167" s="9">
        <v>35</v>
      </c>
      <c r="W5167" s="8">
        <v>0.37000000000000011</v>
      </c>
      <c r="X5167" s="8">
        <v>1.2000000000000002</v>
      </c>
      <c r="Y5167" s="8">
        <v>-6.0000000000000053E-2</v>
      </c>
      <c r="Z5167" s="8">
        <v>-0.10000000000000009</v>
      </c>
      <c r="AA5167">
        <v>-0.12999999999999989</v>
      </c>
      <c r="AF5167" t="s">
        <v>10294</v>
      </c>
      <c r="AG5167" t="s">
        <v>9655</v>
      </c>
      <c r="AH5167" t="s">
        <v>9656</v>
      </c>
      <c r="AI5167" t="s">
        <v>9669</v>
      </c>
      <c r="AJ5167" s="7">
        <v>44561</v>
      </c>
      <c r="AK5167" t="s">
        <v>5748</v>
      </c>
      <c r="AL5167" t="s">
        <v>109</v>
      </c>
      <c r="AM5167" t="s">
        <v>5259</v>
      </c>
      <c r="AN5167" t="s">
        <v>10308</v>
      </c>
    </row>
    <row r="5168" spans="1:41">
      <c r="A5168" s="6" t="s">
        <v>5747</v>
      </c>
      <c r="B5168">
        <v>2020</v>
      </c>
      <c r="C5168">
        <v>1</v>
      </c>
      <c r="E5168" t="s">
        <v>100</v>
      </c>
      <c r="F5168" t="s">
        <v>101</v>
      </c>
      <c r="G5168" t="s">
        <v>102</v>
      </c>
      <c r="H5168" t="s">
        <v>5544</v>
      </c>
      <c r="I5168">
        <v>2021</v>
      </c>
      <c r="J5168">
        <v>3</v>
      </c>
      <c r="K5168" s="6">
        <v>44469</v>
      </c>
      <c r="L5168">
        <v>20</v>
      </c>
      <c r="M5168">
        <v>7</v>
      </c>
      <c r="N5168" t="s">
        <v>185</v>
      </c>
      <c r="O5168" s="8">
        <v>1.68</v>
      </c>
      <c r="P5168" s="8">
        <v>1.7</v>
      </c>
      <c r="Q5168" s="8">
        <v>1.4</v>
      </c>
      <c r="R5168" s="8">
        <v>2</v>
      </c>
      <c r="S5168" s="8">
        <v>1.1200000000000001</v>
      </c>
      <c r="T5168" s="8">
        <v>2.2999999999999998</v>
      </c>
      <c r="U5168" s="8">
        <v>0.35</v>
      </c>
      <c r="V5168" s="9">
        <v>27</v>
      </c>
      <c r="W5168" s="8">
        <v>0.60000000000000009</v>
      </c>
      <c r="X5168" s="8">
        <v>1.1799999999999997</v>
      </c>
      <c r="Y5168" s="8">
        <v>-2.0000000000000018E-2</v>
      </c>
      <c r="Z5168" s="8">
        <v>-0.15000000000000013</v>
      </c>
      <c r="AA5168">
        <v>0.11000000000000032</v>
      </c>
      <c r="AF5168" t="s">
        <v>5719</v>
      </c>
      <c r="AG5168" t="s">
        <v>106</v>
      </c>
      <c r="AH5168" t="s">
        <v>107</v>
      </c>
      <c r="AI5168" t="s">
        <v>2670</v>
      </c>
      <c r="AJ5168" s="7">
        <v>44469</v>
      </c>
      <c r="AK5168" t="s">
        <v>5748</v>
      </c>
      <c r="AL5168" t="s">
        <v>109</v>
      </c>
      <c r="AM5168" t="s">
        <v>5546</v>
      </c>
      <c r="AN5168" t="s">
        <v>5762</v>
      </c>
      <c r="AO5168" t="str">
        <f>TEXT(A5168,"yyyy-mm-dd")</f>
        <v>2020-01-31</v>
      </c>
    </row>
    <row r="5169" spans="1:41">
      <c r="A5169" s="6" t="s">
        <v>5747</v>
      </c>
      <c r="B5169">
        <v>2020</v>
      </c>
      <c r="C5169">
        <v>1</v>
      </c>
      <c r="E5169" t="s">
        <v>100</v>
      </c>
      <c r="F5169" t="s">
        <v>101</v>
      </c>
      <c r="G5169" t="s">
        <v>102</v>
      </c>
      <c r="H5169" t="s">
        <v>5436</v>
      </c>
      <c r="I5169">
        <v>2021</v>
      </c>
      <c r="J5169">
        <v>2</v>
      </c>
      <c r="K5169" s="6">
        <v>44377</v>
      </c>
      <c r="L5169">
        <v>17</v>
      </c>
      <c r="M5169">
        <v>6</v>
      </c>
      <c r="N5169" t="s">
        <v>214</v>
      </c>
      <c r="O5169" s="8">
        <v>1.61</v>
      </c>
      <c r="P5169" s="8">
        <v>1.7</v>
      </c>
      <c r="Q5169" s="8">
        <v>1.5</v>
      </c>
      <c r="R5169" s="8">
        <v>1.8</v>
      </c>
      <c r="S5169" s="8">
        <v>0.2</v>
      </c>
      <c r="T5169" s="8">
        <v>2.5</v>
      </c>
      <c r="U5169" s="8">
        <v>0.44</v>
      </c>
      <c r="V5169" s="9">
        <v>27</v>
      </c>
      <c r="W5169" s="8">
        <v>0.30000000000000004</v>
      </c>
      <c r="X5169" s="8">
        <v>2.2999999999999998</v>
      </c>
      <c r="Y5169" s="8">
        <v>-8.9999999999999858E-2</v>
      </c>
      <c r="Z5169" s="8">
        <v>-1.0000000000000009E-2</v>
      </c>
      <c r="AA5169">
        <v>-9.9999999999997868E-3</v>
      </c>
      <c r="AF5169" t="s">
        <v>5717</v>
      </c>
      <c r="AG5169" t="s">
        <v>106</v>
      </c>
      <c r="AH5169" t="s">
        <v>107</v>
      </c>
      <c r="AI5169" t="s">
        <v>2667</v>
      </c>
      <c r="AJ5169" s="7">
        <v>44377</v>
      </c>
      <c r="AK5169" t="s">
        <v>5748</v>
      </c>
      <c r="AL5169" t="s">
        <v>109</v>
      </c>
      <c r="AM5169" t="s">
        <v>5438</v>
      </c>
      <c r="AN5169" t="s">
        <v>5761</v>
      </c>
      <c r="AO5169" t="str">
        <f>TEXT(A5169,"yyyy-mm-dd")</f>
        <v>2020-01-31</v>
      </c>
    </row>
    <row r="5170" spans="1:41">
      <c r="A5170" s="6" t="s">
        <v>5747</v>
      </c>
      <c r="B5170">
        <v>2020</v>
      </c>
      <c r="C5170">
        <v>1</v>
      </c>
      <c r="E5170" t="s">
        <v>100</v>
      </c>
      <c r="F5170" t="s">
        <v>101</v>
      </c>
      <c r="G5170" t="s">
        <v>102</v>
      </c>
      <c r="H5170" t="s">
        <v>5397</v>
      </c>
      <c r="I5170">
        <v>2021</v>
      </c>
      <c r="J5170">
        <v>1</v>
      </c>
      <c r="K5170" s="6">
        <v>44286</v>
      </c>
      <c r="L5170">
        <v>14</v>
      </c>
      <c r="M5170">
        <v>5</v>
      </c>
      <c r="N5170" t="s">
        <v>244</v>
      </c>
      <c r="O5170" s="8">
        <v>1.42</v>
      </c>
      <c r="P5170" s="8">
        <v>1.3</v>
      </c>
      <c r="Q5170" s="8">
        <v>1.1399999999999999</v>
      </c>
      <c r="R5170" s="8">
        <v>1.63</v>
      </c>
      <c r="S5170" s="8">
        <v>0.2</v>
      </c>
      <c r="T5170" s="8">
        <v>2.37</v>
      </c>
      <c r="U5170" s="8">
        <v>0.51</v>
      </c>
      <c r="V5170" s="9">
        <v>27</v>
      </c>
      <c r="W5170" s="8">
        <v>0.49</v>
      </c>
      <c r="X5170" s="8">
        <v>2.17</v>
      </c>
      <c r="Y5170" s="8">
        <v>0.11999999999999988</v>
      </c>
      <c r="Z5170" s="8">
        <v>-0.17999999999999994</v>
      </c>
      <c r="AA5170">
        <v>0.10000000000000009</v>
      </c>
      <c r="AF5170" t="s">
        <v>5715</v>
      </c>
      <c r="AG5170" t="s">
        <v>106</v>
      </c>
      <c r="AH5170" t="s">
        <v>107</v>
      </c>
      <c r="AI5170" t="s">
        <v>502</v>
      </c>
      <c r="AJ5170" s="7">
        <v>44286</v>
      </c>
      <c r="AK5170" t="s">
        <v>5748</v>
      </c>
      <c r="AL5170" t="s">
        <v>109</v>
      </c>
      <c r="AM5170" t="s">
        <v>5399</v>
      </c>
      <c r="AN5170" t="s">
        <v>5760</v>
      </c>
      <c r="AO5170" t="str">
        <f>TEXT(A5170,"yyyy-mm-dd")</f>
        <v>2020-01-31</v>
      </c>
    </row>
    <row r="5171" spans="1:41">
      <c r="A5171" s="6" t="s">
        <v>5747</v>
      </c>
      <c r="B5171">
        <v>2020</v>
      </c>
      <c r="C5171">
        <v>1</v>
      </c>
      <c r="E5171" t="s">
        <v>100</v>
      </c>
      <c r="F5171" t="s">
        <v>101</v>
      </c>
      <c r="G5171" t="s">
        <v>102</v>
      </c>
      <c r="H5171" t="s">
        <v>5204</v>
      </c>
      <c r="I5171">
        <v>2020</v>
      </c>
      <c r="J5171">
        <v>4</v>
      </c>
      <c r="K5171" s="6">
        <v>44196</v>
      </c>
      <c r="L5171">
        <v>11</v>
      </c>
      <c r="M5171">
        <v>4</v>
      </c>
      <c r="N5171" t="s">
        <v>85</v>
      </c>
      <c r="O5171" s="8">
        <v>1.25</v>
      </c>
      <c r="P5171" s="8">
        <v>1.2</v>
      </c>
      <c r="Q5171" s="8">
        <v>0.91</v>
      </c>
      <c r="R5171" s="8">
        <v>1.5</v>
      </c>
      <c r="S5171" s="8">
        <v>0</v>
      </c>
      <c r="T5171" s="8">
        <v>2.48</v>
      </c>
      <c r="U5171" s="8">
        <v>0.56999999999999995</v>
      </c>
      <c r="V5171" s="9">
        <v>34</v>
      </c>
      <c r="W5171" s="8">
        <v>0.59</v>
      </c>
      <c r="X5171" s="8">
        <v>2.48</v>
      </c>
      <c r="Y5171" s="8">
        <v>5.0000000000000044E-2</v>
      </c>
      <c r="Z5171" s="8">
        <v>0</v>
      </c>
      <c r="AA5171">
        <v>0.13</v>
      </c>
      <c r="AF5171" t="s">
        <v>5276</v>
      </c>
      <c r="AG5171" t="s">
        <v>106</v>
      </c>
      <c r="AH5171" t="s">
        <v>107</v>
      </c>
      <c r="AI5171" t="s">
        <v>497</v>
      </c>
      <c r="AJ5171" s="7">
        <v>44196</v>
      </c>
      <c r="AK5171" t="s">
        <v>5748</v>
      </c>
      <c r="AL5171" t="s">
        <v>109</v>
      </c>
      <c r="AM5171" t="s">
        <v>5206</v>
      </c>
      <c r="AN5171" t="s">
        <v>5759</v>
      </c>
      <c r="AO5171" t="str">
        <f>TEXT(A5171,"yyyy-mm-dd")</f>
        <v>2020-01-31</v>
      </c>
    </row>
    <row r="5172" spans="1:41">
      <c r="A5172" s="6" t="s">
        <v>5747</v>
      </c>
      <c r="B5172">
        <v>2020</v>
      </c>
      <c r="C5172">
        <v>1</v>
      </c>
      <c r="E5172" t="s">
        <v>100</v>
      </c>
      <c r="F5172" t="s">
        <v>101</v>
      </c>
      <c r="G5172" t="s">
        <v>83</v>
      </c>
      <c r="H5172" t="s">
        <v>4803</v>
      </c>
      <c r="I5172">
        <v>2020</v>
      </c>
      <c r="K5172" s="6">
        <v>44196</v>
      </c>
      <c r="L5172">
        <v>11</v>
      </c>
      <c r="N5172" t="s">
        <v>85</v>
      </c>
      <c r="O5172" s="8">
        <v>1</v>
      </c>
      <c r="P5172" s="8">
        <v>1</v>
      </c>
      <c r="Q5172" s="8">
        <v>0.9</v>
      </c>
      <c r="R5172" s="8">
        <v>1.1499999999999999</v>
      </c>
      <c r="S5172" s="8">
        <v>0.2</v>
      </c>
      <c r="T5172" s="8">
        <v>1.5</v>
      </c>
      <c r="U5172" s="8">
        <v>0.25</v>
      </c>
      <c r="V5172" s="9">
        <v>37</v>
      </c>
      <c r="W5172" s="8">
        <v>0.24999999999999989</v>
      </c>
      <c r="X5172" s="8">
        <v>1.3</v>
      </c>
      <c r="Y5172" s="8">
        <v>0</v>
      </c>
      <c r="Z5172" s="8">
        <v>-0.10000000000000009</v>
      </c>
      <c r="AA5172">
        <v>4.9999999999999933E-2</v>
      </c>
      <c r="AF5172" t="s">
        <v>10255</v>
      </c>
      <c r="AG5172" t="s">
        <v>9655</v>
      </c>
      <c r="AH5172" t="s">
        <v>9656</v>
      </c>
      <c r="AI5172" t="s">
        <v>9657</v>
      </c>
      <c r="AJ5172" s="7">
        <v>44196</v>
      </c>
      <c r="AK5172" t="s">
        <v>5748</v>
      </c>
      <c r="AL5172" t="s">
        <v>109</v>
      </c>
      <c r="AM5172" t="s">
        <v>4805</v>
      </c>
      <c r="AN5172" t="s">
        <v>10281</v>
      </c>
    </row>
    <row r="5173" spans="1:41">
      <c r="A5173" s="6" t="s">
        <v>5747</v>
      </c>
      <c r="B5173">
        <v>2020</v>
      </c>
      <c r="C5173">
        <v>1</v>
      </c>
      <c r="E5173" t="s">
        <v>100</v>
      </c>
      <c r="F5173" t="s">
        <v>101</v>
      </c>
      <c r="G5173" t="s">
        <v>102</v>
      </c>
      <c r="H5173" t="s">
        <v>5063</v>
      </c>
      <c r="I5173">
        <v>2020</v>
      </c>
      <c r="J5173">
        <v>3</v>
      </c>
      <c r="K5173" s="6">
        <v>44104</v>
      </c>
      <c r="L5173">
        <v>8</v>
      </c>
      <c r="M5173">
        <v>3</v>
      </c>
      <c r="N5173" t="s">
        <v>182</v>
      </c>
      <c r="O5173" s="8">
        <v>1.17</v>
      </c>
      <c r="P5173" s="8">
        <v>1.1000000000000001</v>
      </c>
      <c r="Q5173" s="8">
        <v>0.89</v>
      </c>
      <c r="R5173" s="8">
        <v>1.39</v>
      </c>
      <c r="S5173" s="8">
        <v>0.5</v>
      </c>
      <c r="T5173" s="8">
        <v>2.2999999999999998</v>
      </c>
      <c r="U5173" s="8">
        <v>0.39</v>
      </c>
      <c r="V5173" s="9">
        <v>34</v>
      </c>
      <c r="W5173" s="8">
        <v>0.49999999999999989</v>
      </c>
      <c r="X5173" s="8">
        <v>1.7999999999999998</v>
      </c>
      <c r="Y5173" s="8">
        <v>6.999999999999984E-2</v>
      </c>
      <c r="Z5173" s="8">
        <v>-9.9999999999999867E-2</v>
      </c>
      <c r="AA5173">
        <v>-0.10000000000000009</v>
      </c>
      <c r="AF5173" t="s">
        <v>5274</v>
      </c>
      <c r="AG5173" t="s">
        <v>106</v>
      </c>
      <c r="AH5173" t="s">
        <v>107</v>
      </c>
      <c r="AI5173" t="s">
        <v>427</v>
      </c>
      <c r="AJ5173" s="7">
        <v>44104</v>
      </c>
      <c r="AK5173" t="s">
        <v>5748</v>
      </c>
      <c r="AL5173" t="s">
        <v>109</v>
      </c>
      <c r="AM5173" t="s">
        <v>5066</v>
      </c>
      <c r="AN5173" t="s">
        <v>5758</v>
      </c>
      <c r="AO5173" t="str">
        <f>TEXT(A5173,"yyyy-mm-dd")</f>
        <v>2020-01-31</v>
      </c>
    </row>
    <row r="5174" spans="1:41">
      <c r="A5174" s="6" t="s">
        <v>5747</v>
      </c>
      <c r="B5174">
        <v>2020</v>
      </c>
      <c r="C5174">
        <v>1</v>
      </c>
      <c r="E5174" t="s">
        <v>100</v>
      </c>
      <c r="F5174" t="s">
        <v>101</v>
      </c>
      <c r="G5174" t="s">
        <v>102</v>
      </c>
      <c r="H5174" t="s">
        <v>4988</v>
      </c>
      <c r="I5174">
        <v>2020</v>
      </c>
      <c r="J5174">
        <v>2</v>
      </c>
      <c r="K5174" s="6">
        <v>44012</v>
      </c>
      <c r="L5174">
        <v>5</v>
      </c>
      <c r="M5174">
        <v>2</v>
      </c>
      <c r="N5174" t="s">
        <v>211</v>
      </c>
      <c r="O5174" s="8">
        <v>0.98</v>
      </c>
      <c r="P5174" s="8">
        <v>0.99</v>
      </c>
      <c r="Q5174" s="8">
        <v>0.73</v>
      </c>
      <c r="R5174" s="8">
        <v>1.1000000000000001</v>
      </c>
      <c r="S5174" s="8">
        <v>0</v>
      </c>
      <c r="T5174" s="8">
        <v>2.09</v>
      </c>
      <c r="U5174" s="8">
        <v>0.41</v>
      </c>
      <c r="V5174" s="9">
        <v>34</v>
      </c>
      <c r="W5174" s="8">
        <v>0.37000000000000011</v>
      </c>
      <c r="X5174" s="8">
        <v>2.09</v>
      </c>
      <c r="Y5174" s="8">
        <v>-1.0000000000000009E-2</v>
      </c>
      <c r="Z5174" s="8">
        <v>-0.1100000000000001</v>
      </c>
      <c r="AA5174">
        <v>-0.24999999999999978</v>
      </c>
      <c r="AF5174" t="s">
        <v>5272</v>
      </c>
      <c r="AG5174" t="s">
        <v>106</v>
      </c>
      <c r="AH5174" t="s">
        <v>107</v>
      </c>
      <c r="AI5174" t="s">
        <v>340</v>
      </c>
      <c r="AJ5174" s="7">
        <v>44012</v>
      </c>
      <c r="AK5174" t="s">
        <v>5748</v>
      </c>
      <c r="AL5174" t="s">
        <v>109</v>
      </c>
      <c r="AM5174" t="s">
        <v>4990</v>
      </c>
      <c r="AN5174" t="s">
        <v>5757</v>
      </c>
      <c r="AO5174" t="str">
        <f>TEXT(A5174,"yyyy-mm-dd")</f>
        <v>2020-01-31</v>
      </c>
    </row>
    <row r="5175" spans="1:41">
      <c r="A5175" s="6" t="s">
        <v>5747</v>
      </c>
      <c r="B5175">
        <v>2020</v>
      </c>
      <c r="C5175">
        <v>1</v>
      </c>
      <c r="E5175" t="s">
        <v>100</v>
      </c>
      <c r="F5175" t="s">
        <v>101</v>
      </c>
      <c r="G5175" t="s">
        <v>102</v>
      </c>
      <c r="H5175" t="s">
        <v>4949</v>
      </c>
      <c r="I5175">
        <v>2020</v>
      </c>
      <c r="J5175">
        <v>1</v>
      </c>
      <c r="K5175" s="6">
        <v>43921</v>
      </c>
      <c r="L5175">
        <v>2</v>
      </c>
      <c r="M5175">
        <v>1</v>
      </c>
      <c r="N5175" t="s">
        <v>104</v>
      </c>
      <c r="O5175" s="8">
        <v>0.62</v>
      </c>
      <c r="P5175" s="8">
        <v>0.65</v>
      </c>
      <c r="Q5175" s="8">
        <v>0.34</v>
      </c>
      <c r="R5175" s="8">
        <v>0.89</v>
      </c>
      <c r="S5175" s="8">
        <v>-0.5</v>
      </c>
      <c r="T5175" s="8">
        <v>1.6</v>
      </c>
      <c r="U5175" s="8">
        <v>0.46</v>
      </c>
      <c r="V5175" s="9">
        <v>34</v>
      </c>
      <c r="W5175" s="8">
        <v>0.55000000000000004</v>
      </c>
      <c r="X5175" s="8">
        <v>2.1</v>
      </c>
      <c r="Y5175" s="8">
        <v>-3.0000000000000027E-2</v>
      </c>
      <c r="Z5175" s="8">
        <v>-0.19999999999999996</v>
      </c>
      <c r="AA5175">
        <v>-7.999999999999996E-2</v>
      </c>
      <c r="AF5175" t="s">
        <v>5270</v>
      </c>
      <c r="AG5175" t="s">
        <v>106</v>
      </c>
      <c r="AH5175" t="s">
        <v>107</v>
      </c>
      <c r="AI5175" t="s">
        <v>108</v>
      </c>
      <c r="AJ5175" s="7">
        <v>43921</v>
      </c>
      <c r="AK5175" t="s">
        <v>5748</v>
      </c>
      <c r="AL5175" t="s">
        <v>109</v>
      </c>
      <c r="AM5175" t="s">
        <v>4951</v>
      </c>
      <c r="AN5175" t="s">
        <v>5756</v>
      </c>
      <c r="AO5175" t="str">
        <f>TEXT(A5175,"yyyy-mm-dd")</f>
        <v>2020-01-31</v>
      </c>
    </row>
    <row r="5176" spans="1:41">
      <c r="A5176" s="6" t="s">
        <v>5747</v>
      </c>
      <c r="B5176">
        <v>2020</v>
      </c>
      <c r="C5176">
        <v>1</v>
      </c>
      <c r="E5176" t="s">
        <v>100</v>
      </c>
      <c r="F5176" t="s">
        <v>101</v>
      </c>
      <c r="G5176" t="s">
        <v>102</v>
      </c>
      <c r="H5176" t="s">
        <v>4822</v>
      </c>
      <c r="I5176">
        <v>2019</v>
      </c>
      <c r="J5176">
        <v>4</v>
      </c>
      <c r="K5176" s="6">
        <v>43830</v>
      </c>
      <c r="L5176">
        <v>-1</v>
      </c>
      <c r="M5176">
        <v>0</v>
      </c>
      <c r="N5176" t="s">
        <v>187</v>
      </c>
      <c r="O5176" s="8">
        <v>-0.28999999999999998</v>
      </c>
      <c r="P5176" s="8">
        <v>-0.3</v>
      </c>
      <c r="Q5176" s="8">
        <v>-0.5</v>
      </c>
      <c r="R5176" s="8">
        <v>-0.1</v>
      </c>
      <c r="S5176" s="8">
        <v>-0.9</v>
      </c>
      <c r="T5176" s="8">
        <v>0.3</v>
      </c>
      <c r="U5176" s="8">
        <v>0.31</v>
      </c>
      <c r="V5176" s="9">
        <v>33</v>
      </c>
      <c r="W5176" s="8">
        <v>0.4</v>
      </c>
      <c r="X5176" s="8">
        <v>1.2</v>
      </c>
      <c r="Y5176" s="8">
        <v>1.0000000000000009E-2</v>
      </c>
      <c r="Z5176" s="8">
        <v>-0.4</v>
      </c>
      <c r="AA5176">
        <v>3.0000000000000027E-2</v>
      </c>
      <c r="AF5176" t="s">
        <v>4823</v>
      </c>
      <c r="AG5176" t="s">
        <v>106</v>
      </c>
      <c r="AH5176" t="s">
        <v>107</v>
      </c>
      <c r="AI5176" t="s">
        <v>188</v>
      </c>
      <c r="AJ5176" s="7">
        <v>43830</v>
      </c>
      <c r="AK5176" t="s">
        <v>5748</v>
      </c>
      <c r="AL5176" t="s">
        <v>109</v>
      </c>
      <c r="AM5176" t="s">
        <v>4824</v>
      </c>
      <c r="AN5176" t="s">
        <v>5755</v>
      </c>
      <c r="AO5176" t="str">
        <f>TEXT(A5176,"yyyy-mm-dd")</f>
        <v>2020-01-31</v>
      </c>
    </row>
    <row r="5177" spans="1:41">
      <c r="A5177" s="6" t="s">
        <v>5747</v>
      </c>
      <c r="B5177">
        <v>2020</v>
      </c>
      <c r="C5177">
        <v>1</v>
      </c>
      <c r="E5177" t="s">
        <v>100</v>
      </c>
      <c r="F5177" t="s">
        <v>101</v>
      </c>
      <c r="G5177" t="s">
        <v>83</v>
      </c>
      <c r="H5177" t="s">
        <v>4360</v>
      </c>
      <c r="I5177">
        <v>2019</v>
      </c>
      <c r="K5177" s="6">
        <v>43830</v>
      </c>
      <c r="L5177">
        <v>-1</v>
      </c>
      <c r="N5177" t="s">
        <v>187</v>
      </c>
      <c r="O5177" s="8">
        <v>-0.09</v>
      </c>
      <c r="P5177" s="8">
        <v>-0.1</v>
      </c>
      <c r="Q5177" s="8">
        <v>-0.15</v>
      </c>
      <c r="R5177" s="8">
        <v>0</v>
      </c>
      <c r="S5177" s="8">
        <v>-0.3</v>
      </c>
      <c r="T5177" s="8">
        <v>0.05</v>
      </c>
      <c r="U5177" s="8">
        <v>0.09</v>
      </c>
      <c r="V5177" s="9">
        <v>38</v>
      </c>
      <c r="W5177" s="8">
        <v>0.15</v>
      </c>
      <c r="X5177" s="8">
        <v>0.35</v>
      </c>
      <c r="Y5177" s="8">
        <v>1.0000000000000009E-2</v>
      </c>
      <c r="Z5177" s="8">
        <v>-0.1</v>
      </c>
      <c r="AA5177">
        <v>4.9999999999999989E-2</v>
      </c>
      <c r="AF5177" t="s">
        <v>10216</v>
      </c>
      <c r="AG5177" t="s">
        <v>9655</v>
      </c>
      <c r="AH5177" t="s">
        <v>9656</v>
      </c>
      <c r="AI5177" t="s">
        <v>9841</v>
      </c>
      <c r="AJ5177" s="7">
        <v>43830</v>
      </c>
      <c r="AK5177" t="s">
        <v>5748</v>
      </c>
      <c r="AL5177" t="s">
        <v>109</v>
      </c>
      <c r="AM5177" t="s">
        <v>4362</v>
      </c>
      <c r="AN5177" t="s">
        <v>10254</v>
      </c>
    </row>
    <row r="5178" spans="1:41">
      <c r="A5178" s="6" t="s">
        <v>5747</v>
      </c>
      <c r="B5178">
        <v>2020</v>
      </c>
      <c r="C5178">
        <v>1</v>
      </c>
      <c r="E5178" t="s">
        <v>2685</v>
      </c>
      <c r="F5178" t="s">
        <v>101</v>
      </c>
      <c r="G5178" t="s">
        <v>774</v>
      </c>
      <c r="H5178" t="s">
        <v>2686</v>
      </c>
      <c r="K5178" s="6"/>
      <c r="O5178" s="8">
        <v>2.15</v>
      </c>
      <c r="P5178" s="8">
        <v>2</v>
      </c>
      <c r="Q5178" s="8">
        <v>1.95</v>
      </c>
      <c r="R5178" s="8">
        <v>2.31</v>
      </c>
      <c r="S5178" s="8">
        <v>1.6</v>
      </c>
      <c r="T5178" s="8">
        <v>3</v>
      </c>
      <c r="U5178" s="8">
        <v>0.35</v>
      </c>
      <c r="V5178" s="9">
        <v>27</v>
      </c>
      <c r="W5178" s="8">
        <v>0.3600000000000001</v>
      </c>
      <c r="X5178" s="8">
        <v>1.4</v>
      </c>
      <c r="Y5178" s="8">
        <v>0.14999999999999991</v>
      </c>
      <c r="Z5178" s="8">
        <v>0</v>
      </c>
      <c r="AA5178">
        <v>5.9999999999999831E-2</v>
      </c>
      <c r="AF5178" t="s">
        <v>2687</v>
      </c>
      <c r="AG5178" t="s">
        <v>2688</v>
      </c>
      <c r="AH5178" t="s">
        <v>2689</v>
      </c>
      <c r="AI5178" t="s">
        <v>2690</v>
      </c>
      <c r="AJ5178" s="7"/>
      <c r="AK5178" t="s">
        <v>5748</v>
      </c>
      <c r="AL5178" t="s">
        <v>109</v>
      </c>
      <c r="AM5178" t="s">
        <v>2686</v>
      </c>
      <c r="AN5178" t="s">
        <v>5776</v>
      </c>
      <c r="AO5178" t="str">
        <f>TEXT(A5178,"yyyy-mm-dd")</f>
        <v>2020-01-31</v>
      </c>
    </row>
    <row r="5179" spans="1:41">
      <c r="A5179" s="6" t="s">
        <v>5747</v>
      </c>
      <c r="B5179">
        <v>2020</v>
      </c>
      <c r="C5179">
        <v>1</v>
      </c>
      <c r="E5179" t="s">
        <v>81</v>
      </c>
      <c r="F5179" t="s">
        <v>82</v>
      </c>
      <c r="G5179" t="s">
        <v>83</v>
      </c>
      <c r="H5179" t="s">
        <v>5702</v>
      </c>
      <c r="I5179">
        <v>2022</v>
      </c>
      <c r="K5179" s="6">
        <v>44926</v>
      </c>
      <c r="L5179">
        <v>35</v>
      </c>
      <c r="N5179" t="s">
        <v>943</v>
      </c>
      <c r="O5179" s="8">
        <v>3.57</v>
      </c>
      <c r="P5179" s="8">
        <v>3.5</v>
      </c>
      <c r="Q5179" s="8">
        <v>3.49</v>
      </c>
      <c r="R5179" s="8">
        <v>3.67</v>
      </c>
      <c r="S5179" s="8">
        <v>3</v>
      </c>
      <c r="T5179" s="8">
        <v>4.4000000000000004</v>
      </c>
      <c r="U5179" s="8">
        <v>0.3</v>
      </c>
      <c r="V5179" s="9">
        <v>33</v>
      </c>
      <c r="W5179" s="8">
        <v>0.17999999999999972</v>
      </c>
      <c r="X5179" s="8">
        <v>1.4000000000000004</v>
      </c>
      <c r="Y5179" s="8">
        <v>6.999999999999984E-2</v>
      </c>
      <c r="Z5179" s="8">
        <v>-2.9999999999999805E-2</v>
      </c>
      <c r="AA5179">
        <v>-4.4408920985006262E-16</v>
      </c>
      <c r="AF5179" t="s">
        <v>5703</v>
      </c>
      <c r="AG5179" t="s">
        <v>87</v>
      </c>
      <c r="AH5179" t="s">
        <v>88</v>
      </c>
      <c r="AI5179" t="s">
        <v>359</v>
      </c>
      <c r="AJ5179" s="7">
        <v>44926</v>
      </c>
      <c r="AK5179" t="s">
        <v>5748</v>
      </c>
      <c r="AL5179" t="s">
        <v>91</v>
      </c>
      <c r="AM5179" t="s">
        <v>5704</v>
      </c>
      <c r="AN5179" t="s">
        <v>5751</v>
      </c>
      <c r="AO5179" t="str">
        <f>TEXT(A5179,"yyyy-mm-dd")</f>
        <v>2020-01-31</v>
      </c>
    </row>
    <row r="5180" spans="1:41">
      <c r="A5180" s="6" t="s">
        <v>5747</v>
      </c>
      <c r="B5180">
        <v>2020</v>
      </c>
      <c r="C5180">
        <v>1</v>
      </c>
      <c r="E5180" t="s">
        <v>392</v>
      </c>
      <c r="F5180" t="s">
        <v>82</v>
      </c>
      <c r="G5180" t="s">
        <v>83</v>
      </c>
      <c r="H5180" t="s">
        <v>5702</v>
      </c>
      <c r="I5180">
        <v>2022</v>
      </c>
      <c r="K5180" s="6">
        <v>44926</v>
      </c>
      <c r="L5180">
        <v>35</v>
      </c>
      <c r="N5180" t="s">
        <v>943</v>
      </c>
      <c r="O5180" s="8">
        <v>3.47</v>
      </c>
      <c r="P5180" s="8">
        <v>3.45</v>
      </c>
      <c r="Q5180" s="8">
        <v>3.3</v>
      </c>
      <c r="R5180" s="8">
        <v>3.55</v>
      </c>
      <c r="S5180" s="8">
        <v>3</v>
      </c>
      <c r="T5180" s="8">
        <v>4.0999999999999996</v>
      </c>
      <c r="U5180" s="8">
        <v>0.25</v>
      </c>
      <c r="V5180" s="9">
        <v>29</v>
      </c>
      <c r="W5180" s="8">
        <v>0.25</v>
      </c>
      <c r="X5180" s="8">
        <v>1.0999999999999996</v>
      </c>
      <c r="Y5180" s="8">
        <v>2.0000000000000018E-2</v>
      </c>
      <c r="Z5180" s="8">
        <v>5.0000000000000266E-2</v>
      </c>
      <c r="AA5180">
        <v>-5.0000000000000266E-2</v>
      </c>
      <c r="AF5180" t="s">
        <v>5703</v>
      </c>
      <c r="AG5180" t="s">
        <v>87</v>
      </c>
      <c r="AH5180" t="s">
        <v>88</v>
      </c>
      <c r="AI5180" t="s">
        <v>359</v>
      </c>
      <c r="AJ5180" s="7">
        <v>44926</v>
      </c>
      <c r="AK5180" t="s">
        <v>5748</v>
      </c>
      <c r="AL5180" t="s">
        <v>393</v>
      </c>
      <c r="AM5180" t="s">
        <v>5704</v>
      </c>
      <c r="AN5180" t="s">
        <v>5754</v>
      </c>
      <c r="AO5180" t="str">
        <f>TEXT(A5180,"yyyy-mm-dd")</f>
        <v>2020-01-31</v>
      </c>
    </row>
    <row r="5181" spans="1:41">
      <c r="A5181" s="6" t="s">
        <v>5747</v>
      </c>
      <c r="B5181">
        <v>2020</v>
      </c>
      <c r="C5181">
        <v>1</v>
      </c>
      <c r="E5181" t="s">
        <v>81</v>
      </c>
      <c r="F5181" t="s">
        <v>82</v>
      </c>
      <c r="G5181" t="s">
        <v>83</v>
      </c>
      <c r="H5181" t="s">
        <v>5257</v>
      </c>
      <c r="I5181">
        <v>2021</v>
      </c>
      <c r="K5181" s="6">
        <v>44561</v>
      </c>
      <c r="L5181">
        <v>23</v>
      </c>
      <c r="N5181" t="s">
        <v>95</v>
      </c>
      <c r="O5181" s="8">
        <v>3.52</v>
      </c>
      <c r="P5181" s="8">
        <v>3.5</v>
      </c>
      <c r="Q5181" s="8">
        <v>3.38</v>
      </c>
      <c r="R5181" s="8">
        <v>3.6</v>
      </c>
      <c r="S5181" s="8">
        <v>3</v>
      </c>
      <c r="T5181" s="8">
        <v>4.2</v>
      </c>
      <c r="U5181" s="8">
        <v>0.28000000000000003</v>
      </c>
      <c r="V5181" s="9">
        <v>37</v>
      </c>
      <c r="W5181" s="8">
        <v>0.2200000000000002</v>
      </c>
      <c r="X5181" s="8">
        <v>1.2000000000000002</v>
      </c>
      <c r="Y5181" s="8">
        <v>2.0000000000000018E-2</v>
      </c>
      <c r="Z5181" s="8">
        <v>0</v>
      </c>
      <c r="AA5181">
        <v>-2.0000000000000018E-2</v>
      </c>
      <c r="AF5181" t="s">
        <v>5258</v>
      </c>
      <c r="AG5181" t="s">
        <v>87</v>
      </c>
      <c r="AH5181" t="s">
        <v>88</v>
      </c>
      <c r="AI5181" t="s">
        <v>97</v>
      </c>
      <c r="AJ5181" s="7">
        <v>44561</v>
      </c>
      <c r="AK5181" t="s">
        <v>5748</v>
      </c>
      <c r="AL5181" t="s">
        <v>91</v>
      </c>
      <c r="AM5181" t="s">
        <v>5259</v>
      </c>
      <c r="AN5181" t="s">
        <v>5750</v>
      </c>
      <c r="AO5181" t="str">
        <f>TEXT(A5181,"yyyy-mm-dd")</f>
        <v>2020-01-31</v>
      </c>
    </row>
    <row r="5182" spans="1:41">
      <c r="A5182" s="6" t="s">
        <v>5747</v>
      </c>
      <c r="B5182">
        <v>2020</v>
      </c>
      <c r="C5182">
        <v>1</v>
      </c>
      <c r="E5182" t="s">
        <v>392</v>
      </c>
      <c r="F5182" t="s">
        <v>82</v>
      </c>
      <c r="G5182" t="s">
        <v>83</v>
      </c>
      <c r="H5182" t="s">
        <v>5257</v>
      </c>
      <c r="I5182">
        <v>2021</v>
      </c>
      <c r="K5182" s="6">
        <v>44561</v>
      </c>
      <c r="L5182">
        <v>23</v>
      </c>
      <c r="N5182" t="s">
        <v>95</v>
      </c>
      <c r="O5182" s="8">
        <v>3.44</v>
      </c>
      <c r="P5182" s="8">
        <v>3.44</v>
      </c>
      <c r="Q5182" s="8">
        <v>3.3</v>
      </c>
      <c r="R5182" s="8">
        <v>3.6</v>
      </c>
      <c r="S5182" s="8">
        <v>2.82</v>
      </c>
      <c r="T5182" s="8">
        <v>3.9</v>
      </c>
      <c r="U5182" s="8">
        <v>0.23</v>
      </c>
      <c r="V5182" s="9">
        <v>33</v>
      </c>
      <c r="W5182" s="8">
        <v>0.30000000000000027</v>
      </c>
      <c r="X5182" s="8">
        <v>1.08</v>
      </c>
      <c r="Y5182" s="8">
        <v>0</v>
      </c>
      <c r="Z5182" s="8">
        <v>8.9999999999999858E-2</v>
      </c>
      <c r="AA5182">
        <v>0.10000000000000009</v>
      </c>
      <c r="AF5182" t="s">
        <v>5258</v>
      </c>
      <c r="AG5182" t="s">
        <v>87</v>
      </c>
      <c r="AH5182" t="s">
        <v>88</v>
      </c>
      <c r="AI5182" t="s">
        <v>97</v>
      </c>
      <c r="AJ5182" s="7">
        <v>44561</v>
      </c>
      <c r="AK5182" t="s">
        <v>5748</v>
      </c>
      <c r="AL5182" t="s">
        <v>393</v>
      </c>
      <c r="AM5182" t="s">
        <v>5259</v>
      </c>
      <c r="AN5182" t="s">
        <v>5753</v>
      </c>
      <c r="AO5182" t="str">
        <f>TEXT(A5182,"yyyy-mm-dd")</f>
        <v>2020-01-31</v>
      </c>
    </row>
    <row r="5183" spans="1:41">
      <c r="A5183" s="6" t="s">
        <v>5747</v>
      </c>
      <c r="B5183">
        <v>2020</v>
      </c>
      <c r="C5183">
        <v>1</v>
      </c>
      <c r="E5183" t="s">
        <v>81</v>
      </c>
      <c r="F5183" t="s">
        <v>82</v>
      </c>
      <c r="G5183" t="s">
        <v>83</v>
      </c>
      <c r="H5183" t="s">
        <v>4803</v>
      </c>
      <c r="I5183">
        <v>2020</v>
      </c>
      <c r="K5183" s="6">
        <v>44196</v>
      </c>
      <c r="L5183">
        <v>11</v>
      </c>
      <c r="N5183" t="s">
        <v>85</v>
      </c>
      <c r="O5183" s="8">
        <v>3.5</v>
      </c>
      <c r="P5183" s="8">
        <v>3.5</v>
      </c>
      <c r="Q5183" s="8">
        <v>3.37</v>
      </c>
      <c r="R5183" s="8">
        <v>3.62</v>
      </c>
      <c r="S5183" s="8">
        <v>2.9</v>
      </c>
      <c r="T5183" s="8">
        <v>4.0599999999999996</v>
      </c>
      <c r="U5183" s="8">
        <v>0.24</v>
      </c>
      <c r="V5183" s="9">
        <v>38</v>
      </c>
      <c r="W5183" s="8">
        <v>0.25</v>
      </c>
      <c r="X5183" s="8">
        <v>1.1599999999999997</v>
      </c>
      <c r="Y5183" s="8">
        <v>0</v>
      </c>
      <c r="Z5183" s="8">
        <v>4.0000000000000036E-2</v>
      </c>
      <c r="AA5183">
        <v>0</v>
      </c>
      <c r="AF5183" t="s">
        <v>4804</v>
      </c>
      <c r="AG5183" t="s">
        <v>87</v>
      </c>
      <c r="AH5183" t="s">
        <v>88</v>
      </c>
      <c r="AI5183" t="s">
        <v>89</v>
      </c>
      <c r="AJ5183" s="7">
        <v>44196</v>
      </c>
      <c r="AK5183" t="s">
        <v>5748</v>
      </c>
      <c r="AL5183" t="s">
        <v>91</v>
      </c>
      <c r="AM5183" t="s">
        <v>4805</v>
      </c>
      <c r="AN5183" t="s">
        <v>5749</v>
      </c>
      <c r="AO5183" t="str">
        <f>TEXT(A5183,"yyyy-mm-dd")</f>
        <v>2020-01-31</v>
      </c>
    </row>
    <row r="5184" spans="1:41">
      <c r="A5184" s="6" t="s">
        <v>5747</v>
      </c>
      <c r="B5184">
        <v>2020</v>
      </c>
      <c r="C5184">
        <v>1</v>
      </c>
      <c r="E5184" t="s">
        <v>392</v>
      </c>
      <c r="F5184" t="s">
        <v>82</v>
      </c>
      <c r="G5184" t="s">
        <v>83</v>
      </c>
      <c r="H5184" t="s">
        <v>4803</v>
      </c>
      <c r="I5184">
        <v>2020</v>
      </c>
      <c r="K5184" s="6">
        <v>44196</v>
      </c>
      <c r="L5184">
        <v>11</v>
      </c>
      <c r="N5184" t="s">
        <v>85</v>
      </c>
      <c r="O5184" s="8">
        <v>3.48</v>
      </c>
      <c r="P5184" s="8">
        <v>3.5</v>
      </c>
      <c r="Q5184" s="8">
        <v>3.37</v>
      </c>
      <c r="R5184" s="8">
        <v>3.6</v>
      </c>
      <c r="S5184" s="8">
        <v>3</v>
      </c>
      <c r="T5184" s="8">
        <v>3.83</v>
      </c>
      <c r="U5184" s="8">
        <v>0.19</v>
      </c>
      <c r="V5184" s="9">
        <v>33</v>
      </c>
      <c r="W5184" s="8">
        <v>0.22999999999999998</v>
      </c>
      <c r="X5184" s="8">
        <v>0.83000000000000007</v>
      </c>
      <c r="Y5184" s="8">
        <v>-2.0000000000000018E-2</v>
      </c>
      <c r="Z5184" s="8">
        <v>0.10000000000000009</v>
      </c>
      <c r="AA5184">
        <v>-1.0000000000000231E-2</v>
      </c>
      <c r="AF5184" t="s">
        <v>4804</v>
      </c>
      <c r="AG5184" t="s">
        <v>87</v>
      </c>
      <c r="AH5184" t="s">
        <v>88</v>
      </c>
      <c r="AI5184" t="s">
        <v>89</v>
      </c>
      <c r="AJ5184" s="7">
        <v>44196</v>
      </c>
      <c r="AK5184" t="s">
        <v>5748</v>
      </c>
      <c r="AL5184" t="s">
        <v>393</v>
      </c>
      <c r="AM5184" t="s">
        <v>4805</v>
      </c>
      <c r="AN5184" t="s">
        <v>5752</v>
      </c>
      <c r="AO5184" t="str">
        <f>TEXT(A5184,"yyyy-mm-dd")</f>
        <v>2020-01-31</v>
      </c>
    </row>
    <row r="5185" spans="1:41">
      <c r="A5185" s="6" t="s">
        <v>5747</v>
      </c>
      <c r="B5185">
        <v>2020</v>
      </c>
      <c r="C5185">
        <v>1</v>
      </c>
      <c r="E5185" t="s">
        <v>81</v>
      </c>
      <c r="F5185" t="s">
        <v>82</v>
      </c>
      <c r="G5185" t="s">
        <v>774</v>
      </c>
      <c r="H5185" t="s">
        <v>775</v>
      </c>
      <c r="K5185" s="6"/>
      <c r="O5185" s="8">
        <v>3.56</v>
      </c>
      <c r="P5185" s="8">
        <v>3.5</v>
      </c>
      <c r="Q5185" s="8">
        <v>3.5</v>
      </c>
      <c r="R5185" s="8">
        <v>3.6</v>
      </c>
      <c r="S5185" s="8">
        <v>3</v>
      </c>
      <c r="T5185" s="8">
        <v>4.5999999999999996</v>
      </c>
      <c r="U5185" s="8">
        <v>0.3</v>
      </c>
      <c r="V5185" s="9">
        <v>35</v>
      </c>
      <c r="W5185" s="8">
        <v>0.10000000000000009</v>
      </c>
      <c r="X5185" s="8">
        <v>1.5999999999999996</v>
      </c>
      <c r="Y5185" s="8">
        <v>6.0000000000000053E-2</v>
      </c>
      <c r="Z5185" s="8">
        <v>0</v>
      </c>
      <c r="AA5185">
        <v>-4.9999999999999822E-2</v>
      </c>
      <c r="AF5185" t="s">
        <v>776</v>
      </c>
      <c r="AG5185" t="s">
        <v>777</v>
      </c>
      <c r="AH5185" t="s">
        <v>778</v>
      </c>
      <c r="AI5185" t="s">
        <v>779</v>
      </c>
      <c r="AJ5185" s="7"/>
      <c r="AK5185" t="s">
        <v>5748</v>
      </c>
      <c r="AL5185" t="s">
        <v>91</v>
      </c>
      <c r="AM5185" t="s">
        <v>775</v>
      </c>
      <c r="AN5185" t="s">
        <v>5772</v>
      </c>
      <c r="AO5185" t="str">
        <f>TEXT(A5185,"yyyy-mm-dd")</f>
        <v>2020-01-31</v>
      </c>
    </row>
    <row r="5186" spans="1:41">
      <c r="A5186" s="6" t="s">
        <v>5747</v>
      </c>
      <c r="B5186">
        <v>2020</v>
      </c>
      <c r="C5186">
        <v>1</v>
      </c>
      <c r="E5186" t="s">
        <v>81</v>
      </c>
      <c r="F5186" t="s">
        <v>82</v>
      </c>
      <c r="G5186" t="s">
        <v>774</v>
      </c>
      <c r="H5186" t="s">
        <v>1536</v>
      </c>
      <c r="K5186" s="6"/>
      <c r="O5186" s="8">
        <v>3.49</v>
      </c>
      <c r="P5186" s="8">
        <v>3.5</v>
      </c>
      <c r="Q5186" s="8">
        <v>3.44</v>
      </c>
      <c r="R5186" s="8">
        <v>3.52</v>
      </c>
      <c r="S5186" s="8">
        <v>3</v>
      </c>
      <c r="T5186" s="8">
        <v>4</v>
      </c>
      <c r="U5186" s="8">
        <v>0.24</v>
      </c>
      <c r="V5186" s="9">
        <v>34</v>
      </c>
      <c r="W5186" s="8">
        <v>8.0000000000000071E-2</v>
      </c>
      <c r="X5186" s="8">
        <v>1</v>
      </c>
      <c r="Y5186" s="8">
        <v>-9.9999999999997868E-3</v>
      </c>
      <c r="Z5186" s="8">
        <v>0</v>
      </c>
      <c r="AA5186">
        <v>-0.12000000000000011</v>
      </c>
      <c r="AF5186" t="s">
        <v>1537</v>
      </c>
      <c r="AG5186" t="s">
        <v>777</v>
      </c>
      <c r="AH5186" t="s">
        <v>778</v>
      </c>
      <c r="AI5186" t="s">
        <v>1538</v>
      </c>
      <c r="AJ5186" s="7"/>
      <c r="AK5186" t="s">
        <v>5748</v>
      </c>
      <c r="AL5186" t="s">
        <v>91</v>
      </c>
      <c r="AM5186" t="s">
        <v>1536</v>
      </c>
      <c r="AN5186" t="s">
        <v>5773</v>
      </c>
      <c r="AO5186" t="str">
        <f>TEXT(A5186,"yyyy-mm-dd")</f>
        <v>2020-01-31</v>
      </c>
    </row>
    <row r="5187" spans="1:41">
      <c r="A5187" s="6" t="s">
        <v>5747</v>
      </c>
      <c r="B5187">
        <v>2020</v>
      </c>
      <c r="C5187">
        <v>1</v>
      </c>
      <c r="E5187" t="s">
        <v>392</v>
      </c>
      <c r="F5187" t="s">
        <v>82</v>
      </c>
      <c r="G5187" t="s">
        <v>774</v>
      </c>
      <c r="H5187" t="s">
        <v>775</v>
      </c>
      <c r="K5187" s="6"/>
      <c r="O5187" s="8">
        <v>3.49</v>
      </c>
      <c r="P5187" s="8">
        <v>3.5</v>
      </c>
      <c r="Q5187" s="8">
        <v>3.4</v>
      </c>
      <c r="R5187" s="8">
        <v>3.55</v>
      </c>
      <c r="S5187" s="8">
        <v>3</v>
      </c>
      <c r="T5187" s="8">
        <v>4</v>
      </c>
      <c r="U5187" s="8">
        <v>0.21</v>
      </c>
      <c r="V5187" s="9">
        <v>30</v>
      </c>
      <c r="W5187" s="8">
        <v>0.14999999999999991</v>
      </c>
      <c r="X5187" s="8">
        <v>1</v>
      </c>
      <c r="Y5187" s="8">
        <v>-9.9999999999997868E-3</v>
      </c>
      <c r="Z5187" s="8">
        <v>4.0000000000000036E-2</v>
      </c>
      <c r="AA5187">
        <v>-6.0000000000000053E-2</v>
      </c>
      <c r="AF5187" t="s">
        <v>776</v>
      </c>
      <c r="AG5187" t="s">
        <v>777</v>
      </c>
      <c r="AH5187" t="s">
        <v>778</v>
      </c>
      <c r="AI5187" t="s">
        <v>779</v>
      </c>
      <c r="AJ5187" s="7"/>
      <c r="AK5187" t="s">
        <v>5748</v>
      </c>
      <c r="AL5187" t="s">
        <v>393</v>
      </c>
      <c r="AM5187" t="s">
        <v>775</v>
      </c>
      <c r="AN5187" t="s">
        <v>5774</v>
      </c>
      <c r="AO5187" t="str">
        <f>TEXT(A5187,"yyyy-mm-dd")</f>
        <v>2020-01-31</v>
      </c>
    </row>
    <row r="5188" spans="1:41">
      <c r="A5188" s="6" t="s">
        <v>5747</v>
      </c>
      <c r="B5188">
        <v>2020</v>
      </c>
      <c r="C5188">
        <v>1</v>
      </c>
      <c r="E5188" t="s">
        <v>392</v>
      </c>
      <c r="F5188" t="s">
        <v>82</v>
      </c>
      <c r="G5188" t="s">
        <v>774</v>
      </c>
      <c r="H5188" t="s">
        <v>1536</v>
      </c>
      <c r="K5188" s="6"/>
      <c r="O5188" s="8">
        <v>3.45</v>
      </c>
      <c r="P5188" s="8">
        <v>3.5</v>
      </c>
      <c r="Q5188" s="8">
        <v>3.33</v>
      </c>
      <c r="R5188" s="8">
        <v>3.5</v>
      </c>
      <c r="S5188" s="8">
        <v>3</v>
      </c>
      <c r="T5188" s="8">
        <v>4.0999999999999996</v>
      </c>
      <c r="U5188" s="8">
        <v>0.21</v>
      </c>
      <c r="V5188" s="9">
        <v>30</v>
      </c>
      <c r="W5188" s="8">
        <v>0.16999999999999993</v>
      </c>
      <c r="X5188" s="8">
        <v>1.0999999999999996</v>
      </c>
      <c r="Y5188" s="8">
        <v>-4.9999999999999822E-2</v>
      </c>
      <c r="Z5188" s="8">
        <v>0.10000000000000009</v>
      </c>
      <c r="AA5188">
        <v>-6.0000000000000053E-2</v>
      </c>
      <c r="AF5188" t="s">
        <v>1537</v>
      </c>
      <c r="AG5188" t="s">
        <v>777</v>
      </c>
      <c r="AH5188" t="s">
        <v>778</v>
      </c>
      <c r="AI5188" t="s">
        <v>1538</v>
      </c>
      <c r="AJ5188" s="7"/>
      <c r="AK5188" t="s">
        <v>5748</v>
      </c>
      <c r="AL5188" t="s">
        <v>393</v>
      </c>
      <c r="AM5188" t="s">
        <v>1536</v>
      </c>
      <c r="AN5188" t="s">
        <v>5775</v>
      </c>
      <c r="AO5188" t="str">
        <f>TEXT(A5188,"yyyy-mm-dd")</f>
        <v>2020-01-31</v>
      </c>
    </row>
    <row r="5189" spans="1:41">
      <c r="A5189" s="6" t="s">
        <v>5747</v>
      </c>
      <c r="B5189">
        <v>2020</v>
      </c>
      <c r="C5189">
        <v>1</v>
      </c>
      <c r="E5189" t="s">
        <v>112</v>
      </c>
      <c r="F5189" t="s">
        <v>113</v>
      </c>
      <c r="G5189" t="s">
        <v>83</v>
      </c>
      <c r="H5189" t="s">
        <v>5702</v>
      </c>
      <c r="I5189">
        <v>2022</v>
      </c>
      <c r="K5189" s="6">
        <v>44926</v>
      </c>
      <c r="L5189">
        <v>35</v>
      </c>
      <c r="N5189" t="s">
        <v>943</v>
      </c>
      <c r="O5189" s="8">
        <v>6.3</v>
      </c>
      <c r="P5189" s="8">
        <v>6.39</v>
      </c>
      <c r="Q5189" s="8">
        <v>5.99</v>
      </c>
      <c r="R5189" s="8">
        <v>6.51</v>
      </c>
      <c r="S5189" s="8">
        <v>5</v>
      </c>
      <c r="T5189" s="8">
        <v>7.2</v>
      </c>
      <c r="U5189" s="8">
        <v>0.56000000000000005</v>
      </c>
      <c r="V5189" s="9">
        <v>22</v>
      </c>
      <c r="W5189" s="8">
        <v>0.51999999999999957</v>
      </c>
      <c r="X5189" s="8">
        <v>2.2000000000000002</v>
      </c>
      <c r="Y5189" s="8">
        <v>-8.9999999999999858E-2</v>
      </c>
      <c r="Z5189" s="8">
        <v>-0.11000000000000032</v>
      </c>
      <c r="AA5189">
        <v>-0.25</v>
      </c>
      <c r="AF5189" t="s">
        <v>5740</v>
      </c>
      <c r="AG5189" t="s">
        <v>115</v>
      </c>
      <c r="AH5189" t="s">
        <v>116</v>
      </c>
      <c r="AI5189" t="s">
        <v>359</v>
      </c>
      <c r="AJ5189" s="7">
        <v>44926</v>
      </c>
      <c r="AK5189" t="s">
        <v>5748</v>
      </c>
      <c r="AL5189" t="s">
        <v>118</v>
      </c>
      <c r="AM5189" t="s">
        <v>5704</v>
      </c>
      <c r="AN5189" t="s">
        <v>5779</v>
      </c>
      <c r="AO5189" t="str">
        <f>TEXT(A5189,"yyyy-mm-dd")</f>
        <v>2020-01-31</v>
      </c>
    </row>
    <row r="5190" spans="1:41">
      <c r="A5190" s="6" t="s">
        <v>5747</v>
      </c>
      <c r="B5190">
        <v>2020</v>
      </c>
      <c r="C5190">
        <v>1</v>
      </c>
      <c r="E5190" t="s">
        <v>2881</v>
      </c>
      <c r="F5190" t="s">
        <v>113</v>
      </c>
      <c r="G5190" t="s">
        <v>83</v>
      </c>
      <c r="H5190" t="s">
        <v>5702</v>
      </c>
      <c r="I5190">
        <v>2022</v>
      </c>
      <c r="K5190" s="6">
        <v>44926</v>
      </c>
      <c r="L5190">
        <v>35</v>
      </c>
      <c r="N5190" t="s">
        <v>943</v>
      </c>
      <c r="O5190" s="8">
        <v>6.94</v>
      </c>
      <c r="P5190" s="8">
        <v>6.91</v>
      </c>
      <c r="Q5190" s="8">
        <v>6.65</v>
      </c>
      <c r="R5190" s="8">
        <v>7.35</v>
      </c>
      <c r="S5190" s="8">
        <v>4.8499999999999996</v>
      </c>
      <c r="T5190" s="8">
        <v>8.4</v>
      </c>
      <c r="U5190" s="8">
        <v>0.77</v>
      </c>
      <c r="V5190" s="9">
        <v>20</v>
      </c>
      <c r="W5190" s="8">
        <v>0.69999999999999929</v>
      </c>
      <c r="X5190" s="8">
        <v>3.5500000000000007</v>
      </c>
      <c r="Y5190" s="8">
        <v>3.0000000000000249E-2</v>
      </c>
      <c r="Z5190" s="8">
        <v>0.12000000000000011</v>
      </c>
      <c r="AA5190">
        <v>-9.0000000000000746E-2</v>
      </c>
      <c r="AF5190" t="s">
        <v>5745</v>
      </c>
      <c r="AG5190" t="s">
        <v>2883</v>
      </c>
      <c r="AH5190" t="s">
        <v>2884</v>
      </c>
      <c r="AI5190" t="s">
        <v>359</v>
      </c>
      <c r="AJ5190" s="7">
        <v>44926</v>
      </c>
      <c r="AK5190" t="s">
        <v>5748</v>
      </c>
      <c r="AL5190" t="s">
        <v>2885</v>
      </c>
      <c r="AM5190" t="s">
        <v>5704</v>
      </c>
      <c r="AN5190" t="s">
        <v>5782</v>
      </c>
      <c r="AO5190" t="str">
        <f>TEXT(A5190,"yyyy-mm-dd")</f>
        <v>2020-01-31</v>
      </c>
    </row>
    <row r="5191" spans="1:41">
      <c r="A5191" s="6" t="s">
        <v>5747</v>
      </c>
      <c r="B5191">
        <v>2020</v>
      </c>
      <c r="C5191">
        <v>1</v>
      </c>
      <c r="E5191" t="s">
        <v>112</v>
      </c>
      <c r="F5191" t="s">
        <v>113</v>
      </c>
      <c r="G5191" t="s">
        <v>83</v>
      </c>
      <c r="H5191" t="s">
        <v>5257</v>
      </c>
      <c r="I5191">
        <v>2021</v>
      </c>
      <c r="K5191" s="6">
        <v>44561</v>
      </c>
      <c r="L5191">
        <v>23</v>
      </c>
      <c r="N5191" t="s">
        <v>95</v>
      </c>
      <c r="O5191" s="8">
        <v>6.27</v>
      </c>
      <c r="P5191" s="8">
        <v>6.29</v>
      </c>
      <c r="Q5191" s="8">
        <v>6</v>
      </c>
      <c r="R5191" s="8">
        <v>6.5</v>
      </c>
      <c r="S5191" s="8">
        <v>5.49</v>
      </c>
      <c r="T5191" s="8">
        <v>7.5</v>
      </c>
      <c r="U5191" s="8">
        <v>0.43</v>
      </c>
      <c r="V5191" s="9">
        <v>28</v>
      </c>
      <c r="W5191" s="8">
        <v>0.5</v>
      </c>
      <c r="X5191" s="8">
        <v>2.0099999999999998</v>
      </c>
      <c r="Y5191" s="8">
        <v>-2.0000000000000462E-2</v>
      </c>
      <c r="Z5191" s="8">
        <v>-4.0000000000000036E-2</v>
      </c>
      <c r="AA5191">
        <v>-0.15000000000000036</v>
      </c>
      <c r="AF5191" t="s">
        <v>5295</v>
      </c>
      <c r="AG5191" t="s">
        <v>115</v>
      </c>
      <c r="AH5191" t="s">
        <v>116</v>
      </c>
      <c r="AI5191" t="s">
        <v>230</v>
      </c>
      <c r="AJ5191" s="7">
        <v>44561</v>
      </c>
      <c r="AK5191" t="s">
        <v>5748</v>
      </c>
      <c r="AL5191" t="s">
        <v>118</v>
      </c>
      <c r="AM5191" t="s">
        <v>5259</v>
      </c>
      <c r="AN5191" t="s">
        <v>5778</v>
      </c>
      <c r="AO5191" t="str">
        <f>TEXT(A5191,"yyyy-mm-dd")</f>
        <v>2020-01-31</v>
      </c>
    </row>
    <row r="5192" spans="1:41">
      <c r="A5192" s="6" t="s">
        <v>5747</v>
      </c>
      <c r="B5192">
        <v>2020</v>
      </c>
      <c r="C5192">
        <v>1</v>
      </c>
      <c r="E5192" t="s">
        <v>2881</v>
      </c>
      <c r="F5192" t="s">
        <v>113</v>
      </c>
      <c r="G5192" t="s">
        <v>83</v>
      </c>
      <c r="H5192" t="s">
        <v>5257</v>
      </c>
      <c r="I5192">
        <v>2021</v>
      </c>
      <c r="K5192" s="6">
        <v>44561</v>
      </c>
      <c r="L5192">
        <v>23</v>
      </c>
      <c r="N5192" t="s">
        <v>95</v>
      </c>
      <c r="O5192" s="8">
        <v>6.77</v>
      </c>
      <c r="P5192" s="8">
        <v>6.84</v>
      </c>
      <c r="Q5192" s="8">
        <v>6.5</v>
      </c>
      <c r="R5192" s="8">
        <v>7.1</v>
      </c>
      <c r="S5192" s="8">
        <v>5.35</v>
      </c>
      <c r="T5192" s="8">
        <v>7.65</v>
      </c>
      <c r="U5192" s="8">
        <v>0.54</v>
      </c>
      <c r="V5192" s="9">
        <v>22</v>
      </c>
      <c r="W5192" s="8">
        <v>0.59999999999999964</v>
      </c>
      <c r="X5192" s="8">
        <v>2.3000000000000007</v>
      </c>
      <c r="Y5192" s="8">
        <v>-7.0000000000000284E-2</v>
      </c>
      <c r="Z5192" s="8">
        <v>8.9999999999999858E-2</v>
      </c>
      <c r="AA5192">
        <v>-0.16999999999999993</v>
      </c>
      <c r="AF5192" t="s">
        <v>5300</v>
      </c>
      <c r="AG5192" t="s">
        <v>2883</v>
      </c>
      <c r="AH5192" t="s">
        <v>2884</v>
      </c>
      <c r="AI5192" t="s">
        <v>230</v>
      </c>
      <c r="AJ5192" s="7">
        <v>44561</v>
      </c>
      <c r="AK5192" t="s">
        <v>5748</v>
      </c>
      <c r="AL5192" t="s">
        <v>2885</v>
      </c>
      <c r="AM5192" t="s">
        <v>5259</v>
      </c>
      <c r="AN5192" t="s">
        <v>5781</v>
      </c>
      <c r="AO5192" t="str">
        <f>TEXT(A5192,"yyyy-mm-dd")</f>
        <v>2020-01-31</v>
      </c>
    </row>
    <row r="5193" spans="1:41">
      <c r="A5193" s="6" t="s">
        <v>5747</v>
      </c>
      <c r="B5193">
        <v>2020</v>
      </c>
      <c r="C5193">
        <v>1</v>
      </c>
      <c r="E5193" t="s">
        <v>112</v>
      </c>
      <c r="F5193" t="s">
        <v>113</v>
      </c>
      <c r="G5193" t="s">
        <v>83</v>
      </c>
      <c r="H5193" t="s">
        <v>4803</v>
      </c>
      <c r="I5193">
        <v>2020</v>
      </c>
      <c r="K5193" s="6">
        <v>44196</v>
      </c>
      <c r="L5193">
        <v>11</v>
      </c>
      <c r="N5193" t="s">
        <v>85</v>
      </c>
      <c r="O5193" s="8">
        <v>6.51</v>
      </c>
      <c r="P5193" s="8">
        <v>6.5</v>
      </c>
      <c r="Q5193" s="8">
        <v>6.33</v>
      </c>
      <c r="R5193" s="8">
        <v>6.6</v>
      </c>
      <c r="S5193" s="8">
        <v>5.97</v>
      </c>
      <c r="T5193" s="8">
        <v>7.14</v>
      </c>
      <c r="U5193" s="8">
        <v>0.31</v>
      </c>
      <c r="V5193" s="9">
        <v>30</v>
      </c>
      <c r="W5193" s="8">
        <v>0.26999999999999957</v>
      </c>
      <c r="X5193" s="8">
        <v>1.17</v>
      </c>
      <c r="Y5193" s="8">
        <v>9.9999999999997868E-3</v>
      </c>
      <c r="Z5193" s="8">
        <v>-9.9999999999999645E-2</v>
      </c>
      <c r="AA5193">
        <v>-0.12000000000000011</v>
      </c>
      <c r="AF5193" t="s">
        <v>4844</v>
      </c>
      <c r="AG5193" t="s">
        <v>115</v>
      </c>
      <c r="AH5193" t="s">
        <v>116</v>
      </c>
      <c r="AI5193" t="s">
        <v>117</v>
      </c>
      <c r="AJ5193" s="7">
        <v>44196</v>
      </c>
      <c r="AK5193" t="s">
        <v>5748</v>
      </c>
      <c r="AL5193" t="s">
        <v>118</v>
      </c>
      <c r="AM5193" t="s">
        <v>4805</v>
      </c>
      <c r="AN5193" t="s">
        <v>5777</v>
      </c>
      <c r="AO5193" t="str">
        <f>TEXT(A5193,"yyyy-mm-dd")</f>
        <v>2020-01-31</v>
      </c>
    </row>
    <row r="5194" spans="1:41">
      <c r="A5194" s="6" t="s">
        <v>5747</v>
      </c>
      <c r="B5194">
        <v>2020</v>
      </c>
      <c r="C5194">
        <v>1</v>
      </c>
      <c r="E5194" t="s">
        <v>2881</v>
      </c>
      <c r="F5194" t="s">
        <v>113</v>
      </c>
      <c r="G5194" t="s">
        <v>83</v>
      </c>
      <c r="H5194" t="s">
        <v>4803</v>
      </c>
      <c r="I5194">
        <v>2020</v>
      </c>
      <c r="K5194" s="6">
        <v>44196</v>
      </c>
      <c r="L5194">
        <v>11</v>
      </c>
      <c r="N5194" t="s">
        <v>85</v>
      </c>
      <c r="O5194" s="8">
        <v>6.82</v>
      </c>
      <c r="P5194" s="8">
        <v>6.82</v>
      </c>
      <c r="Q5194" s="8">
        <v>6.7</v>
      </c>
      <c r="R5194" s="8">
        <v>7</v>
      </c>
      <c r="S5194" s="8">
        <v>5.85</v>
      </c>
      <c r="T5194" s="8">
        <v>7.42</v>
      </c>
      <c r="U5194" s="8">
        <v>0.35</v>
      </c>
      <c r="V5194" s="9">
        <v>25</v>
      </c>
      <c r="W5194" s="8">
        <v>0.29999999999999982</v>
      </c>
      <c r="X5194" s="8">
        <v>1.5700000000000003</v>
      </c>
      <c r="Y5194" s="8">
        <v>0</v>
      </c>
      <c r="Z5194" s="8">
        <v>2.0000000000000462E-2</v>
      </c>
      <c r="AA5194">
        <v>-0.20999999999999996</v>
      </c>
      <c r="AF5194" t="s">
        <v>4849</v>
      </c>
      <c r="AG5194" t="s">
        <v>2883</v>
      </c>
      <c r="AH5194" t="s">
        <v>2884</v>
      </c>
      <c r="AI5194" t="s">
        <v>117</v>
      </c>
      <c r="AJ5194" s="7">
        <v>44196</v>
      </c>
      <c r="AK5194" t="s">
        <v>5748</v>
      </c>
      <c r="AL5194" t="s">
        <v>2885</v>
      </c>
      <c r="AM5194" t="s">
        <v>4805</v>
      </c>
      <c r="AN5194" t="s">
        <v>5780</v>
      </c>
      <c r="AO5194" t="str">
        <f>TEXT(A5194,"yyyy-mm-dd")</f>
        <v>2020-01-31</v>
      </c>
    </row>
    <row r="5195" spans="1:41">
      <c r="A5195" s="6" t="s">
        <v>5783</v>
      </c>
      <c r="B5195">
        <v>2020</v>
      </c>
      <c r="C5195">
        <v>2</v>
      </c>
      <c r="E5195" t="s">
        <v>1907</v>
      </c>
      <c r="F5195" t="s">
        <v>1908</v>
      </c>
      <c r="G5195" t="s">
        <v>102</v>
      </c>
      <c r="H5195" t="s">
        <v>5649</v>
      </c>
      <c r="I5195">
        <v>2021</v>
      </c>
      <c r="J5195">
        <v>4</v>
      </c>
      <c r="K5195" s="6">
        <v>44561</v>
      </c>
      <c r="L5195">
        <v>22</v>
      </c>
      <c r="M5195">
        <v>7</v>
      </c>
      <c r="N5195" t="s">
        <v>167</v>
      </c>
      <c r="O5195" s="8">
        <v>6.15</v>
      </c>
      <c r="P5195" s="8">
        <v>6</v>
      </c>
      <c r="Q5195" s="8">
        <v>6</v>
      </c>
      <c r="R5195" s="8">
        <v>6.25</v>
      </c>
      <c r="S5195" s="8">
        <v>5.5</v>
      </c>
      <c r="T5195" s="8">
        <v>7</v>
      </c>
      <c r="U5195" s="8">
        <v>0.35</v>
      </c>
      <c r="V5195" s="9">
        <v>29</v>
      </c>
      <c r="W5195" s="8">
        <v>0.25</v>
      </c>
      <c r="X5195" s="8">
        <v>1.5</v>
      </c>
      <c r="Y5195" s="8">
        <v>0.15000000000000036</v>
      </c>
      <c r="Z5195" s="8">
        <v>-0.25</v>
      </c>
      <c r="AA5195">
        <v>-0.25</v>
      </c>
      <c r="AF5195" t="s">
        <v>5650</v>
      </c>
      <c r="AG5195" t="s">
        <v>1910</v>
      </c>
      <c r="AH5195" t="s">
        <v>1911</v>
      </c>
      <c r="AI5195" t="s">
        <v>1944</v>
      </c>
      <c r="AJ5195" s="7">
        <v>44561</v>
      </c>
      <c r="AK5195" t="s">
        <v>5784</v>
      </c>
      <c r="AL5195" t="s">
        <v>1908</v>
      </c>
      <c r="AM5195" t="s">
        <v>5651</v>
      </c>
      <c r="AN5195" t="s">
        <v>5806</v>
      </c>
      <c r="AO5195" t="str">
        <f>TEXT(A5195,"yyyy-mm-dd")</f>
        <v>2020-02-29</v>
      </c>
    </row>
    <row r="5196" spans="1:41">
      <c r="A5196" s="6" t="s">
        <v>5783</v>
      </c>
      <c r="B5196">
        <v>2020</v>
      </c>
      <c r="C5196">
        <v>2</v>
      </c>
      <c r="E5196" t="s">
        <v>1907</v>
      </c>
      <c r="F5196" t="s">
        <v>1908</v>
      </c>
      <c r="G5196" t="s">
        <v>102</v>
      </c>
      <c r="H5196" t="s">
        <v>5544</v>
      </c>
      <c r="I5196">
        <v>2021</v>
      </c>
      <c r="J5196">
        <v>3</v>
      </c>
      <c r="K5196" s="6">
        <v>44469</v>
      </c>
      <c r="L5196">
        <v>19</v>
      </c>
      <c r="M5196">
        <v>6</v>
      </c>
      <c r="N5196" t="s">
        <v>195</v>
      </c>
      <c r="O5196" s="8">
        <v>6.16</v>
      </c>
      <c r="P5196" s="8">
        <v>6.25</v>
      </c>
      <c r="Q5196" s="8">
        <v>6</v>
      </c>
      <c r="R5196" s="8">
        <v>6.25</v>
      </c>
      <c r="S5196" s="8">
        <v>5.5</v>
      </c>
      <c r="T5196" s="8">
        <v>7</v>
      </c>
      <c r="U5196" s="8">
        <v>0.34</v>
      </c>
      <c r="V5196" s="9">
        <v>29</v>
      </c>
      <c r="W5196" s="8">
        <v>0.25</v>
      </c>
      <c r="X5196" s="8">
        <v>1.5</v>
      </c>
      <c r="Y5196" s="8">
        <v>-8.9999999999999858E-2</v>
      </c>
      <c r="Z5196" s="8">
        <v>0</v>
      </c>
      <c r="AA5196">
        <v>-5.9999999999999609E-2</v>
      </c>
      <c r="AF5196" t="s">
        <v>5545</v>
      </c>
      <c r="AG5196" t="s">
        <v>1910</v>
      </c>
      <c r="AH5196" t="s">
        <v>1911</v>
      </c>
      <c r="AI5196" t="s">
        <v>1939</v>
      </c>
      <c r="AJ5196" s="7">
        <v>44469</v>
      </c>
      <c r="AK5196" t="s">
        <v>5784</v>
      </c>
      <c r="AL5196" t="s">
        <v>1908</v>
      </c>
      <c r="AM5196" t="s">
        <v>5546</v>
      </c>
      <c r="AN5196" t="s">
        <v>5805</v>
      </c>
      <c r="AO5196" t="str">
        <f>TEXT(A5196,"yyyy-mm-dd")</f>
        <v>2020-02-29</v>
      </c>
    </row>
    <row r="5197" spans="1:41">
      <c r="A5197" s="6" t="s">
        <v>5783</v>
      </c>
      <c r="B5197">
        <v>2020</v>
      </c>
      <c r="C5197">
        <v>2</v>
      </c>
      <c r="E5197" t="s">
        <v>1907</v>
      </c>
      <c r="F5197" t="s">
        <v>1908</v>
      </c>
      <c r="G5197" t="s">
        <v>102</v>
      </c>
      <c r="H5197" t="s">
        <v>5436</v>
      </c>
      <c r="I5197">
        <v>2021</v>
      </c>
      <c r="J5197">
        <v>2</v>
      </c>
      <c r="K5197" s="6">
        <v>44377</v>
      </c>
      <c r="L5197">
        <v>16</v>
      </c>
      <c r="M5197">
        <v>5</v>
      </c>
      <c r="N5197" t="s">
        <v>222</v>
      </c>
      <c r="O5197" s="8">
        <v>6.21</v>
      </c>
      <c r="P5197" s="8">
        <v>6.25</v>
      </c>
      <c r="Q5197" s="8">
        <v>6</v>
      </c>
      <c r="R5197" s="8">
        <v>6.5</v>
      </c>
      <c r="S5197" s="8">
        <v>5.5</v>
      </c>
      <c r="T5197" s="8">
        <v>7</v>
      </c>
      <c r="U5197" s="8">
        <v>0.33</v>
      </c>
      <c r="V5197" s="9">
        <v>29</v>
      </c>
      <c r="W5197" s="8">
        <v>0.5</v>
      </c>
      <c r="X5197" s="8">
        <v>1.5</v>
      </c>
      <c r="Y5197" s="8">
        <v>-4.0000000000000036E-2</v>
      </c>
      <c r="Z5197" s="8">
        <v>0</v>
      </c>
      <c r="AA5197">
        <v>0.25</v>
      </c>
      <c r="AF5197" t="s">
        <v>5437</v>
      </c>
      <c r="AG5197" t="s">
        <v>1910</v>
      </c>
      <c r="AH5197" t="s">
        <v>1911</v>
      </c>
      <c r="AI5197" t="s">
        <v>1934</v>
      </c>
      <c r="AJ5197" s="7">
        <v>44377</v>
      </c>
      <c r="AK5197" t="s">
        <v>5784</v>
      </c>
      <c r="AL5197" t="s">
        <v>1908</v>
      </c>
      <c r="AM5197" t="s">
        <v>5438</v>
      </c>
      <c r="AN5197" t="s">
        <v>5804</v>
      </c>
      <c r="AO5197" t="str">
        <f>TEXT(A5197,"yyyy-mm-dd")</f>
        <v>2020-02-29</v>
      </c>
    </row>
    <row r="5198" spans="1:41">
      <c r="A5198" s="6" t="s">
        <v>5783</v>
      </c>
      <c r="B5198">
        <v>2020</v>
      </c>
      <c r="C5198">
        <v>2</v>
      </c>
      <c r="E5198" t="s">
        <v>1907</v>
      </c>
      <c r="F5198" t="s">
        <v>1908</v>
      </c>
      <c r="G5198" t="s">
        <v>102</v>
      </c>
      <c r="H5198" t="s">
        <v>5397</v>
      </c>
      <c r="I5198">
        <v>2021</v>
      </c>
      <c r="J5198">
        <v>1</v>
      </c>
      <c r="K5198" s="6">
        <v>44286</v>
      </c>
      <c r="L5198">
        <v>13</v>
      </c>
      <c r="M5198">
        <v>4</v>
      </c>
      <c r="N5198" t="s">
        <v>252</v>
      </c>
      <c r="O5198" s="8">
        <v>6.3</v>
      </c>
      <c r="P5198" s="8">
        <v>6.25</v>
      </c>
      <c r="Q5198" s="8">
        <v>6.25</v>
      </c>
      <c r="R5198" s="8">
        <v>6.5</v>
      </c>
      <c r="S5198" s="8">
        <v>5.5</v>
      </c>
      <c r="T5198" s="8">
        <v>7</v>
      </c>
      <c r="U5198" s="8">
        <v>0.3</v>
      </c>
      <c r="V5198" s="9">
        <v>29</v>
      </c>
      <c r="W5198" s="8">
        <v>0.25</v>
      </c>
      <c r="X5198" s="8">
        <v>1.5</v>
      </c>
      <c r="Y5198" s="8">
        <v>4.9999999999999822E-2</v>
      </c>
      <c r="Z5198" s="8">
        <v>-0.25</v>
      </c>
      <c r="AA5198">
        <v>0</v>
      </c>
      <c r="AF5198" t="s">
        <v>5398</v>
      </c>
      <c r="AG5198" t="s">
        <v>1910</v>
      </c>
      <c r="AH5198" t="s">
        <v>1911</v>
      </c>
      <c r="AI5198" t="s">
        <v>1929</v>
      </c>
      <c r="AJ5198" s="7">
        <v>44286</v>
      </c>
      <c r="AK5198" t="s">
        <v>5784</v>
      </c>
      <c r="AL5198" t="s">
        <v>1908</v>
      </c>
      <c r="AM5198" t="s">
        <v>5399</v>
      </c>
      <c r="AN5198" t="s">
        <v>5803</v>
      </c>
      <c r="AO5198" t="str">
        <f>TEXT(A5198,"yyyy-mm-dd")</f>
        <v>2020-02-29</v>
      </c>
    </row>
    <row r="5199" spans="1:41">
      <c r="A5199" s="6" t="s">
        <v>5783</v>
      </c>
      <c r="B5199">
        <v>2020</v>
      </c>
      <c r="C5199">
        <v>2</v>
      </c>
      <c r="E5199" t="s">
        <v>1907</v>
      </c>
      <c r="F5199" t="s">
        <v>1908</v>
      </c>
      <c r="G5199" t="s">
        <v>102</v>
      </c>
      <c r="H5199" t="s">
        <v>5204</v>
      </c>
      <c r="I5199">
        <v>2020</v>
      </c>
      <c r="J5199">
        <v>4</v>
      </c>
      <c r="K5199" s="6">
        <v>44196</v>
      </c>
      <c r="L5199">
        <v>10</v>
      </c>
      <c r="M5199">
        <v>3</v>
      </c>
      <c r="N5199" t="s">
        <v>164</v>
      </c>
      <c r="O5199" s="8">
        <v>6.42</v>
      </c>
      <c r="P5199" s="8">
        <v>6.5</v>
      </c>
      <c r="Q5199" s="8">
        <v>6.25</v>
      </c>
      <c r="R5199" s="8">
        <v>6.5</v>
      </c>
      <c r="S5199" s="8">
        <v>6</v>
      </c>
      <c r="T5199" s="8">
        <v>7</v>
      </c>
      <c r="U5199" s="8">
        <v>0.21</v>
      </c>
      <c r="V5199" s="9">
        <v>32</v>
      </c>
      <c r="W5199" s="8">
        <v>0.25</v>
      </c>
      <c r="X5199" s="8">
        <v>1</v>
      </c>
      <c r="Y5199" s="8">
        <v>-8.0000000000000071E-2</v>
      </c>
      <c r="Z5199" s="8">
        <v>0</v>
      </c>
      <c r="AA5199">
        <v>0.12000000000000011</v>
      </c>
      <c r="AF5199" t="s">
        <v>5205</v>
      </c>
      <c r="AG5199" t="s">
        <v>1910</v>
      </c>
      <c r="AH5199" t="s">
        <v>1911</v>
      </c>
      <c r="AI5199" t="s">
        <v>1924</v>
      </c>
      <c r="AJ5199" s="7">
        <v>44196</v>
      </c>
      <c r="AK5199" t="s">
        <v>5784</v>
      </c>
      <c r="AL5199" t="s">
        <v>1908</v>
      </c>
      <c r="AM5199" t="s">
        <v>5206</v>
      </c>
      <c r="AN5199" t="s">
        <v>5802</v>
      </c>
      <c r="AO5199" t="str">
        <f>TEXT(A5199,"yyyy-mm-dd")</f>
        <v>2020-02-29</v>
      </c>
    </row>
    <row r="5200" spans="1:41">
      <c r="A5200" s="6" t="s">
        <v>5783</v>
      </c>
      <c r="B5200">
        <v>2020</v>
      </c>
      <c r="C5200">
        <v>2</v>
      </c>
      <c r="E5200" t="s">
        <v>1907</v>
      </c>
      <c r="F5200" t="s">
        <v>1908</v>
      </c>
      <c r="G5200" t="s">
        <v>102</v>
      </c>
      <c r="H5200" t="s">
        <v>5063</v>
      </c>
      <c r="I5200">
        <v>2020</v>
      </c>
      <c r="J5200">
        <v>3</v>
      </c>
      <c r="K5200" s="6">
        <v>44104</v>
      </c>
      <c r="L5200">
        <v>7</v>
      </c>
      <c r="M5200">
        <v>2</v>
      </c>
      <c r="N5200" t="s">
        <v>192</v>
      </c>
      <c r="O5200" s="8">
        <v>6.45</v>
      </c>
      <c r="P5200" s="8">
        <v>6.5</v>
      </c>
      <c r="Q5200" s="8">
        <v>6.25</v>
      </c>
      <c r="R5200" s="8">
        <v>6.5</v>
      </c>
      <c r="S5200" s="8">
        <v>6</v>
      </c>
      <c r="T5200" s="8">
        <v>7</v>
      </c>
      <c r="U5200" s="8">
        <v>0.21</v>
      </c>
      <c r="V5200" s="9">
        <v>32</v>
      </c>
      <c r="W5200" s="8">
        <v>0.25</v>
      </c>
      <c r="X5200" s="8">
        <v>1</v>
      </c>
      <c r="Y5200" s="8">
        <v>-4.9999999999999822E-2</v>
      </c>
      <c r="Z5200" s="8">
        <v>0</v>
      </c>
      <c r="AA5200">
        <v>0</v>
      </c>
      <c r="AF5200" t="s">
        <v>5064</v>
      </c>
      <c r="AG5200" t="s">
        <v>1910</v>
      </c>
      <c r="AH5200" t="s">
        <v>1911</v>
      </c>
      <c r="AI5200" t="s">
        <v>1919</v>
      </c>
      <c r="AJ5200" s="7">
        <v>44104</v>
      </c>
      <c r="AK5200" t="s">
        <v>5784</v>
      </c>
      <c r="AL5200" t="s">
        <v>1908</v>
      </c>
      <c r="AM5200" t="s">
        <v>5066</v>
      </c>
      <c r="AN5200" t="s">
        <v>5801</v>
      </c>
      <c r="AO5200" t="str">
        <f>TEXT(A5200,"yyyy-mm-dd")</f>
        <v>2020-02-29</v>
      </c>
    </row>
    <row r="5201" spans="1:41">
      <c r="A5201" s="6" t="s">
        <v>5783</v>
      </c>
      <c r="B5201">
        <v>2020</v>
      </c>
      <c r="C5201">
        <v>2</v>
      </c>
      <c r="E5201" t="s">
        <v>1907</v>
      </c>
      <c r="F5201" t="s">
        <v>1908</v>
      </c>
      <c r="G5201" t="s">
        <v>102</v>
      </c>
      <c r="H5201" t="s">
        <v>4988</v>
      </c>
      <c r="I5201">
        <v>2020</v>
      </c>
      <c r="J5201">
        <v>2</v>
      </c>
      <c r="K5201" s="6">
        <v>44012</v>
      </c>
      <c r="L5201">
        <v>4</v>
      </c>
      <c r="M5201">
        <v>1</v>
      </c>
      <c r="N5201" t="s">
        <v>219</v>
      </c>
      <c r="O5201" s="8">
        <v>6.57</v>
      </c>
      <c r="P5201" s="8">
        <v>6.5</v>
      </c>
      <c r="Q5201" s="8">
        <v>6.5</v>
      </c>
      <c r="R5201" s="8">
        <v>6.75</v>
      </c>
      <c r="S5201" s="8">
        <v>6.25</v>
      </c>
      <c r="T5201" s="8">
        <v>7</v>
      </c>
      <c r="U5201" s="8">
        <v>0.2</v>
      </c>
      <c r="V5201" s="9">
        <v>32</v>
      </c>
      <c r="W5201" s="8">
        <v>0.25</v>
      </c>
      <c r="X5201" s="8">
        <v>0.75</v>
      </c>
      <c r="Y5201" s="8">
        <v>7.0000000000000284E-2</v>
      </c>
      <c r="Z5201" s="8">
        <v>-0.25</v>
      </c>
      <c r="AA5201">
        <v>0</v>
      </c>
      <c r="AF5201" t="s">
        <v>4989</v>
      </c>
      <c r="AG5201" t="s">
        <v>1910</v>
      </c>
      <c r="AH5201" t="s">
        <v>1911</v>
      </c>
      <c r="AI5201" t="s">
        <v>1915</v>
      </c>
      <c r="AJ5201" s="7">
        <v>44012</v>
      </c>
      <c r="AK5201" t="s">
        <v>5784</v>
      </c>
      <c r="AL5201" t="s">
        <v>1908</v>
      </c>
      <c r="AM5201" t="s">
        <v>4990</v>
      </c>
      <c r="AN5201" t="s">
        <v>5800</v>
      </c>
      <c r="AO5201" t="str">
        <f>TEXT(A5201,"yyyy-mm-dd")</f>
        <v>2020-02-29</v>
      </c>
    </row>
    <row r="5202" spans="1:41">
      <c r="A5202" s="6" t="s">
        <v>5783</v>
      </c>
      <c r="B5202">
        <v>2020</v>
      </c>
      <c r="C5202">
        <v>2</v>
      </c>
      <c r="E5202" t="s">
        <v>1907</v>
      </c>
      <c r="F5202" t="s">
        <v>1908</v>
      </c>
      <c r="G5202" t="s">
        <v>102</v>
      </c>
      <c r="H5202" t="s">
        <v>4949</v>
      </c>
      <c r="I5202">
        <v>2020</v>
      </c>
      <c r="J5202">
        <v>1</v>
      </c>
      <c r="K5202" s="6">
        <v>43921</v>
      </c>
      <c r="L5202">
        <v>1</v>
      </c>
      <c r="M5202">
        <v>0</v>
      </c>
      <c r="N5202" t="s">
        <v>169</v>
      </c>
      <c r="O5202" s="8">
        <v>6.84</v>
      </c>
      <c r="P5202" s="8">
        <v>6.75</v>
      </c>
      <c r="Q5202" s="8">
        <v>6.75</v>
      </c>
      <c r="R5202" s="8">
        <v>7</v>
      </c>
      <c r="S5202" s="8">
        <v>6.75</v>
      </c>
      <c r="T5202" s="8">
        <v>7</v>
      </c>
      <c r="U5202" s="8">
        <v>0.12</v>
      </c>
      <c r="V5202" s="9">
        <v>32</v>
      </c>
      <c r="W5202" s="8">
        <v>0.25</v>
      </c>
      <c r="X5202" s="8">
        <v>0.25</v>
      </c>
      <c r="Y5202" s="8">
        <v>8.9999999999999858E-2</v>
      </c>
      <c r="Z5202" s="8">
        <v>-0.25</v>
      </c>
      <c r="AA5202">
        <v>0</v>
      </c>
      <c r="AF5202" t="s">
        <v>4950</v>
      </c>
      <c r="AG5202" t="s">
        <v>1910</v>
      </c>
      <c r="AH5202" t="s">
        <v>1911</v>
      </c>
      <c r="AI5202" t="s">
        <v>1912</v>
      </c>
      <c r="AJ5202" s="7">
        <v>43921</v>
      </c>
      <c r="AK5202" t="s">
        <v>5784</v>
      </c>
      <c r="AL5202" t="s">
        <v>1908</v>
      </c>
      <c r="AM5202" t="s">
        <v>4951</v>
      </c>
      <c r="AN5202" t="s">
        <v>5799</v>
      </c>
      <c r="AO5202" t="str">
        <f>TEXT(A5202,"yyyy-mm-dd")</f>
        <v>2020-02-29</v>
      </c>
    </row>
    <row r="5203" spans="1:41">
      <c r="A5203" s="6" t="s">
        <v>5783</v>
      </c>
      <c r="B5203">
        <v>2020</v>
      </c>
      <c r="C5203">
        <v>2</v>
      </c>
      <c r="E5203" t="s">
        <v>100</v>
      </c>
      <c r="F5203" t="s">
        <v>101</v>
      </c>
      <c r="G5203" t="s">
        <v>83</v>
      </c>
      <c r="H5203" t="s">
        <v>5702</v>
      </c>
      <c r="I5203">
        <v>2022</v>
      </c>
      <c r="K5203" s="6">
        <v>44926</v>
      </c>
      <c r="L5203">
        <v>34</v>
      </c>
      <c r="N5203" t="s">
        <v>789</v>
      </c>
      <c r="O5203" s="8">
        <v>2.0299999999999998</v>
      </c>
      <c r="P5203" s="8">
        <v>2</v>
      </c>
      <c r="Q5203" s="8">
        <v>1.8</v>
      </c>
      <c r="R5203" s="8">
        <v>2.2000000000000002</v>
      </c>
      <c r="S5203" s="8">
        <v>1.1499999999999999</v>
      </c>
      <c r="T5203" s="8">
        <v>3.25</v>
      </c>
      <c r="U5203" s="8">
        <v>0.39</v>
      </c>
      <c r="V5203" s="9">
        <v>26</v>
      </c>
      <c r="W5203" s="8">
        <v>0.40000000000000013</v>
      </c>
      <c r="X5203" s="8">
        <v>2.1</v>
      </c>
      <c r="Y5203" s="8">
        <v>2.9999999999999805E-2</v>
      </c>
      <c r="Z5203" s="8">
        <v>0</v>
      </c>
      <c r="AA5203">
        <v>5.0000000000000266E-2</v>
      </c>
      <c r="AF5203" t="s">
        <v>10333</v>
      </c>
      <c r="AG5203" t="s">
        <v>9655</v>
      </c>
      <c r="AH5203" t="s">
        <v>9656</v>
      </c>
      <c r="AI5203" t="s">
        <v>9708</v>
      </c>
      <c r="AJ5203" s="7">
        <v>44926</v>
      </c>
      <c r="AK5203" t="s">
        <v>5784</v>
      </c>
      <c r="AL5203" t="s">
        <v>109</v>
      </c>
      <c r="AM5203" t="s">
        <v>5704</v>
      </c>
      <c r="AN5203" t="s">
        <v>10336</v>
      </c>
    </row>
    <row r="5204" spans="1:41">
      <c r="A5204" s="6" t="s">
        <v>5783</v>
      </c>
      <c r="B5204">
        <v>2020</v>
      </c>
      <c r="C5204">
        <v>2</v>
      </c>
      <c r="E5204" t="s">
        <v>100</v>
      </c>
      <c r="F5204" t="s">
        <v>101</v>
      </c>
      <c r="G5204" t="s">
        <v>102</v>
      </c>
      <c r="H5204" t="s">
        <v>5649</v>
      </c>
      <c r="I5204">
        <v>2021</v>
      </c>
      <c r="J5204">
        <v>4</v>
      </c>
      <c r="K5204" s="6">
        <v>44561</v>
      </c>
      <c r="L5204">
        <v>22</v>
      </c>
      <c r="M5204">
        <v>7</v>
      </c>
      <c r="N5204" t="s">
        <v>167</v>
      </c>
      <c r="O5204" s="8">
        <v>1.69</v>
      </c>
      <c r="P5204" s="8">
        <v>1.64</v>
      </c>
      <c r="Q5204" s="8">
        <v>1.4</v>
      </c>
      <c r="R5204" s="8">
        <v>2.0499999999999998</v>
      </c>
      <c r="S5204" s="8">
        <v>0.52</v>
      </c>
      <c r="T5204" s="8">
        <v>2.9</v>
      </c>
      <c r="U5204" s="8">
        <v>0.48</v>
      </c>
      <c r="V5204" s="9">
        <v>31</v>
      </c>
      <c r="W5204" s="8">
        <v>0.64999999999999991</v>
      </c>
      <c r="X5204" s="8">
        <v>2.38</v>
      </c>
      <c r="Y5204" s="8">
        <v>5.0000000000000044E-2</v>
      </c>
      <c r="Z5204" s="8">
        <v>-6.0000000000000053E-2</v>
      </c>
      <c r="AA5204">
        <v>3.0000000000000027E-2</v>
      </c>
      <c r="AF5204" t="s">
        <v>5721</v>
      </c>
      <c r="AG5204" t="s">
        <v>106</v>
      </c>
      <c r="AH5204" t="s">
        <v>107</v>
      </c>
      <c r="AI5204" t="s">
        <v>2673</v>
      </c>
      <c r="AJ5204" s="7">
        <v>44561</v>
      </c>
      <c r="AK5204" t="s">
        <v>5784</v>
      </c>
      <c r="AL5204" t="s">
        <v>109</v>
      </c>
      <c r="AM5204" t="s">
        <v>5651</v>
      </c>
      <c r="AN5204" t="s">
        <v>5798</v>
      </c>
      <c r="AO5204" t="str">
        <f>TEXT(A5204,"yyyy-mm-dd")</f>
        <v>2020-02-29</v>
      </c>
    </row>
    <row r="5205" spans="1:41">
      <c r="A5205" s="6" t="s">
        <v>5783</v>
      </c>
      <c r="B5205">
        <v>2020</v>
      </c>
      <c r="C5205">
        <v>2</v>
      </c>
      <c r="E5205" t="s">
        <v>100</v>
      </c>
      <c r="F5205" t="s">
        <v>101</v>
      </c>
      <c r="G5205" t="s">
        <v>83</v>
      </c>
      <c r="H5205" t="s">
        <v>5257</v>
      </c>
      <c r="I5205">
        <v>2021</v>
      </c>
      <c r="K5205" s="6">
        <v>44561</v>
      </c>
      <c r="L5205">
        <v>22</v>
      </c>
      <c r="N5205" t="s">
        <v>167</v>
      </c>
      <c r="O5205" s="8">
        <v>1.6</v>
      </c>
      <c r="P5205" s="8">
        <v>1.6</v>
      </c>
      <c r="Q5205" s="8">
        <v>1.48</v>
      </c>
      <c r="R5205" s="8">
        <v>1.77</v>
      </c>
      <c r="S5205" s="8">
        <v>0.96</v>
      </c>
      <c r="T5205" s="8">
        <v>2.13</v>
      </c>
      <c r="U5205" s="8">
        <v>0.31</v>
      </c>
      <c r="V5205" s="9">
        <v>36</v>
      </c>
      <c r="W5205" s="8">
        <v>0.29000000000000004</v>
      </c>
      <c r="X5205" s="8">
        <v>1.17</v>
      </c>
      <c r="Y5205" s="8">
        <v>0</v>
      </c>
      <c r="Z5205" s="8">
        <v>-9.9999999999999867E-2</v>
      </c>
      <c r="AA5205">
        <v>-8.0000000000000071E-2</v>
      </c>
      <c r="AF5205" t="s">
        <v>10294</v>
      </c>
      <c r="AG5205" t="s">
        <v>9655</v>
      </c>
      <c r="AH5205" t="s">
        <v>9656</v>
      </c>
      <c r="AI5205" t="s">
        <v>9669</v>
      </c>
      <c r="AJ5205" s="7">
        <v>44561</v>
      </c>
      <c r="AK5205" t="s">
        <v>5784</v>
      </c>
      <c r="AL5205" t="s">
        <v>109</v>
      </c>
      <c r="AM5205" t="s">
        <v>5259</v>
      </c>
      <c r="AN5205" t="s">
        <v>10309</v>
      </c>
    </row>
    <row r="5206" spans="1:41">
      <c r="A5206" s="6" t="s">
        <v>5783</v>
      </c>
      <c r="B5206">
        <v>2020</v>
      </c>
      <c r="C5206">
        <v>2</v>
      </c>
      <c r="E5206" t="s">
        <v>100</v>
      </c>
      <c r="F5206" t="s">
        <v>101</v>
      </c>
      <c r="G5206" t="s">
        <v>102</v>
      </c>
      <c r="H5206" t="s">
        <v>5544</v>
      </c>
      <c r="I5206">
        <v>2021</v>
      </c>
      <c r="J5206">
        <v>3</v>
      </c>
      <c r="K5206" s="6">
        <v>44469</v>
      </c>
      <c r="L5206">
        <v>19</v>
      </c>
      <c r="M5206">
        <v>6</v>
      </c>
      <c r="N5206" t="s">
        <v>195</v>
      </c>
      <c r="O5206" s="8">
        <v>1.66</v>
      </c>
      <c r="P5206" s="8">
        <v>1.6</v>
      </c>
      <c r="Q5206" s="8">
        <v>1.4</v>
      </c>
      <c r="R5206" s="8">
        <v>1.91</v>
      </c>
      <c r="S5206" s="8">
        <v>1.01</v>
      </c>
      <c r="T5206" s="8">
        <v>2.6</v>
      </c>
      <c r="U5206" s="8">
        <v>0.39</v>
      </c>
      <c r="V5206" s="9">
        <v>31</v>
      </c>
      <c r="W5206" s="8">
        <v>0.51</v>
      </c>
      <c r="X5206" s="8">
        <v>1.59</v>
      </c>
      <c r="Y5206" s="8">
        <v>5.9999999999999831E-2</v>
      </c>
      <c r="Z5206" s="8">
        <v>-9.9999999999999867E-2</v>
      </c>
      <c r="AA5206">
        <v>-9.000000000000008E-2</v>
      </c>
      <c r="AF5206" t="s">
        <v>5719</v>
      </c>
      <c r="AG5206" t="s">
        <v>106</v>
      </c>
      <c r="AH5206" t="s">
        <v>107</v>
      </c>
      <c r="AI5206" t="s">
        <v>2670</v>
      </c>
      <c r="AJ5206" s="7">
        <v>44469</v>
      </c>
      <c r="AK5206" t="s">
        <v>5784</v>
      </c>
      <c r="AL5206" t="s">
        <v>109</v>
      </c>
      <c r="AM5206" t="s">
        <v>5546</v>
      </c>
      <c r="AN5206" t="s">
        <v>5797</v>
      </c>
      <c r="AO5206" t="str">
        <f>TEXT(A5206,"yyyy-mm-dd")</f>
        <v>2020-02-29</v>
      </c>
    </row>
    <row r="5207" spans="1:41">
      <c r="A5207" s="6" t="s">
        <v>5783</v>
      </c>
      <c r="B5207">
        <v>2020</v>
      </c>
      <c r="C5207">
        <v>2</v>
      </c>
      <c r="E5207" t="s">
        <v>100</v>
      </c>
      <c r="F5207" t="s">
        <v>101</v>
      </c>
      <c r="G5207" t="s">
        <v>102</v>
      </c>
      <c r="H5207" t="s">
        <v>5436</v>
      </c>
      <c r="I5207">
        <v>2021</v>
      </c>
      <c r="J5207">
        <v>2</v>
      </c>
      <c r="K5207" s="6">
        <v>44377</v>
      </c>
      <c r="L5207">
        <v>16</v>
      </c>
      <c r="M5207">
        <v>5</v>
      </c>
      <c r="N5207" t="s">
        <v>222</v>
      </c>
      <c r="O5207" s="8">
        <v>1.53</v>
      </c>
      <c r="P5207" s="8">
        <v>1.6</v>
      </c>
      <c r="Q5207" s="8">
        <v>1.35</v>
      </c>
      <c r="R5207" s="8">
        <v>1.8</v>
      </c>
      <c r="S5207" s="8">
        <v>0.2</v>
      </c>
      <c r="T5207" s="8">
        <v>2.21</v>
      </c>
      <c r="U5207" s="8">
        <v>0.4</v>
      </c>
      <c r="V5207" s="9">
        <v>31</v>
      </c>
      <c r="W5207" s="8">
        <v>0.44999999999999996</v>
      </c>
      <c r="X5207" s="8">
        <v>2.0099999999999998</v>
      </c>
      <c r="Y5207" s="8">
        <v>-7.0000000000000062E-2</v>
      </c>
      <c r="Z5207" s="8">
        <v>-9.9999999999999867E-2</v>
      </c>
      <c r="AA5207">
        <v>0.14999999999999991</v>
      </c>
      <c r="AF5207" t="s">
        <v>5717</v>
      </c>
      <c r="AG5207" t="s">
        <v>106</v>
      </c>
      <c r="AH5207" t="s">
        <v>107</v>
      </c>
      <c r="AI5207" t="s">
        <v>2667</v>
      </c>
      <c r="AJ5207" s="7">
        <v>44377</v>
      </c>
      <c r="AK5207" t="s">
        <v>5784</v>
      </c>
      <c r="AL5207" t="s">
        <v>109</v>
      </c>
      <c r="AM5207" t="s">
        <v>5438</v>
      </c>
      <c r="AN5207" t="s">
        <v>5796</v>
      </c>
      <c r="AO5207" t="str">
        <f>TEXT(A5207,"yyyy-mm-dd")</f>
        <v>2020-02-29</v>
      </c>
    </row>
    <row r="5208" spans="1:41">
      <c r="A5208" s="6" t="s">
        <v>5783</v>
      </c>
      <c r="B5208">
        <v>2020</v>
      </c>
      <c r="C5208">
        <v>2</v>
      </c>
      <c r="E5208" t="s">
        <v>100</v>
      </c>
      <c r="F5208" t="s">
        <v>101</v>
      </c>
      <c r="G5208" t="s">
        <v>102</v>
      </c>
      <c r="H5208" t="s">
        <v>5397</v>
      </c>
      <c r="I5208">
        <v>2021</v>
      </c>
      <c r="J5208">
        <v>1</v>
      </c>
      <c r="K5208" s="6">
        <v>44286</v>
      </c>
      <c r="L5208">
        <v>13</v>
      </c>
      <c r="M5208">
        <v>4</v>
      </c>
      <c r="N5208" t="s">
        <v>252</v>
      </c>
      <c r="O5208" s="8">
        <v>1.37</v>
      </c>
      <c r="P5208" s="8">
        <v>1.3</v>
      </c>
      <c r="Q5208" s="8">
        <v>1.05</v>
      </c>
      <c r="R5208" s="8">
        <v>1.64</v>
      </c>
      <c r="S5208" s="8">
        <v>0.1</v>
      </c>
      <c r="T5208" s="8">
        <v>2.4500000000000002</v>
      </c>
      <c r="U5208" s="8">
        <v>0.49</v>
      </c>
      <c r="V5208" s="9">
        <v>31</v>
      </c>
      <c r="W5208" s="8">
        <v>0.58999999999999986</v>
      </c>
      <c r="X5208" s="8">
        <v>2.35</v>
      </c>
      <c r="Y5208" s="8">
        <v>7.0000000000000062E-2</v>
      </c>
      <c r="Z5208" s="8">
        <v>0</v>
      </c>
      <c r="AA5208">
        <v>9.9999999999999867E-2</v>
      </c>
      <c r="AF5208" t="s">
        <v>5715</v>
      </c>
      <c r="AG5208" t="s">
        <v>106</v>
      </c>
      <c r="AH5208" t="s">
        <v>107</v>
      </c>
      <c r="AI5208" t="s">
        <v>502</v>
      </c>
      <c r="AJ5208" s="7">
        <v>44286</v>
      </c>
      <c r="AK5208" t="s">
        <v>5784</v>
      </c>
      <c r="AL5208" t="s">
        <v>109</v>
      </c>
      <c r="AM5208" t="s">
        <v>5399</v>
      </c>
      <c r="AN5208" t="s">
        <v>5795</v>
      </c>
      <c r="AO5208" t="str">
        <f>TEXT(A5208,"yyyy-mm-dd")</f>
        <v>2020-02-29</v>
      </c>
    </row>
    <row r="5209" spans="1:41">
      <c r="A5209" s="6" t="s">
        <v>5783</v>
      </c>
      <c r="B5209">
        <v>2020</v>
      </c>
      <c r="C5209">
        <v>2</v>
      </c>
      <c r="E5209" t="s">
        <v>100</v>
      </c>
      <c r="F5209" t="s">
        <v>101</v>
      </c>
      <c r="G5209" t="s">
        <v>102</v>
      </c>
      <c r="H5209" t="s">
        <v>5204</v>
      </c>
      <c r="I5209">
        <v>2020</v>
      </c>
      <c r="J5209">
        <v>4</v>
      </c>
      <c r="K5209" s="6">
        <v>44196</v>
      </c>
      <c r="L5209">
        <v>10</v>
      </c>
      <c r="M5209">
        <v>3</v>
      </c>
      <c r="N5209" t="s">
        <v>164</v>
      </c>
      <c r="O5209" s="8">
        <v>1.21</v>
      </c>
      <c r="P5209" s="8">
        <v>1.18</v>
      </c>
      <c r="Q5209" s="8">
        <v>1</v>
      </c>
      <c r="R5209" s="8">
        <v>1.48</v>
      </c>
      <c r="S5209" s="8">
        <v>0.4</v>
      </c>
      <c r="T5209" s="8">
        <v>2.57</v>
      </c>
      <c r="U5209" s="8">
        <v>0.47</v>
      </c>
      <c r="V5209" s="9">
        <v>34</v>
      </c>
      <c r="W5209" s="8">
        <v>0.48</v>
      </c>
      <c r="X5209" s="8">
        <v>2.17</v>
      </c>
      <c r="Y5209" s="8">
        <v>3.0000000000000027E-2</v>
      </c>
      <c r="Z5209" s="8">
        <v>-2.0000000000000018E-2</v>
      </c>
      <c r="AA5209">
        <v>-0.10999999999999999</v>
      </c>
      <c r="AF5209" t="s">
        <v>5276</v>
      </c>
      <c r="AG5209" t="s">
        <v>106</v>
      </c>
      <c r="AH5209" t="s">
        <v>107</v>
      </c>
      <c r="AI5209" t="s">
        <v>497</v>
      </c>
      <c r="AJ5209" s="7">
        <v>44196</v>
      </c>
      <c r="AK5209" t="s">
        <v>5784</v>
      </c>
      <c r="AL5209" t="s">
        <v>109</v>
      </c>
      <c r="AM5209" t="s">
        <v>5206</v>
      </c>
      <c r="AN5209" t="s">
        <v>5794</v>
      </c>
      <c r="AO5209" t="str">
        <f>TEXT(A5209,"yyyy-mm-dd")</f>
        <v>2020-02-29</v>
      </c>
    </row>
    <row r="5210" spans="1:41">
      <c r="A5210" s="6" t="s">
        <v>5783</v>
      </c>
      <c r="B5210">
        <v>2020</v>
      </c>
      <c r="C5210">
        <v>2</v>
      </c>
      <c r="E5210" t="s">
        <v>100</v>
      </c>
      <c r="F5210" t="s">
        <v>101</v>
      </c>
      <c r="G5210" t="s">
        <v>83</v>
      </c>
      <c r="H5210" t="s">
        <v>4803</v>
      </c>
      <c r="I5210">
        <v>2020</v>
      </c>
      <c r="K5210" s="6">
        <v>44196</v>
      </c>
      <c r="L5210">
        <v>10</v>
      </c>
      <c r="N5210" t="s">
        <v>164</v>
      </c>
      <c r="O5210" s="8">
        <v>0.91</v>
      </c>
      <c r="P5210" s="8">
        <v>0.9</v>
      </c>
      <c r="Q5210" s="8">
        <v>0.8</v>
      </c>
      <c r="R5210" s="8">
        <v>1</v>
      </c>
      <c r="S5210" s="8">
        <v>0.2</v>
      </c>
      <c r="T5210" s="8">
        <v>1.5</v>
      </c>
      <c r="U5210" s="8">
        <v>0.25</v>
      </c>
      <c r="V5210" s="9">
        <v>37</v>
      </c>
      <c r="W5210" s="8">
        <v>0.19999999999999996</v>
      </c>
      <c r="X5210" s="8">
        <v>1.3</v>
      </c>
      <c r="Y5210" s="8">
        <v>1.0000000000000009E-2</v>
      </c>
      <c r="Z5210" s="8">
        <v>-9.9999999999999978E-2</v>
      </c>
      <c r="AA5210">
        <v>-4.9999999999999933E-2</v>
      </c>
      <c r="AF5210" t="s">
        <v>10255</v>
      </c>
      <c r="AG5210" t="s">
        <v>9655</v>
      </c>
      <c r="AH5210" t="s">
        <v>9656</v>
      </c>
      <c r="AI5210" t="s">
        <v>9657</v>
      </c>
      <c r="AJ5210" s="7">
        <v>44196</v>
      </c>
      <c r="AK5210" t="s">
        <v>5784</v>
      </c>
      <c r="AL5210" t="s">
        <v>109</v>
      </c>
      <c r="AM5210" t="s">
        <v>4805</v>
      </c>
      <c r="AN5210" t="s">
        <v>10282</v>
      </c>
    </row>
    <row r="5211" spans="1:41">
      <c r="A5211" s="6" t="s">
        <v>5783</v>
      </c>
      <c r="B5211">
        <v>2020</v>
      </c>
      <c r="C5211">
        <v>2</v>
      </c>
      <c r="E5211" t="s">
        <v>100</v>
      </c>
      <c r="F5211" t="s">
        <v>101</v>
      </c>
      <c r="G5211" t="s">
        <v>102</v>
      </c>
      <c r="H5211" t="s">
        <v>5063</v>
      </c>
      <c r="I5211">
        <v>2020</v>
      </c>
      <c r="J5211">
        <v>3</v>
      </c>
      <c r="K5211" s="6">
        <v>44104</v>
      </c>
      <c r="L5211">
        <v>7</v>
      </c>
      <c r="M5211">
        <v>2</v>
      </c>
      <c r="N5211" t="s">
        <v>192</v>
      </c>
      <c r="O5211" s="8">
        <v>1.07</v>
      </c>
      <c r="P5211" s="8">
        <v>1</v>
      </c>
      <c r="Q5211" s="8">
        <v>0.88</v>
      </c>
      <c r="R5211" s="8">
        <v>1.29</v>
      </c>
      <c r="S5211" s="8">
        <v>0.5</v>
      </c>
      <c r="T5211" s="8">
        <v>1.8</v>
      </c>
      <c r="U5211" s="8">
        <v>0.33</v>
      </c>
      <c r="V5211" s="9">
        <v>34</v>
      </c>
      <c r="W5211" s="8">
        <v>0.41000000000000003</v>
      </c>
      <c r="X5211" s="8">
        <v>1.3</v>
      </c>
      <c r="Y5211" s="8">
        <v>7.0000000000000062E-2</v>
      </c>
      <c r="Z5211" s="8">
        <v>-0.10000000000000009</v>
      </c>
      <c r="AA5211">
        <v>-8.9999999999999858E-2</v>
      </c>
      <c r="AF5211" t="s">
        <v>5274</v>
      </c>
      <c r="AG5211" t="s">
        <v>106</v>
      </c>
      <c r="AH5211" t="s">
        <v>107</v>
      </c>
      <c r="AI5211" t="s">
        <v>427</v>
      </c>
      <c r="AJ5211" s="7">
        <v>44104</v>
      </c>
      <c r="AK5211" t="s">
        <v>5784</v>
      </c>
      <c r="AL5211" t="s">
        <v>109</v>
      </c>
      <c r="AM5211" t="s">
        <v>5066</v>
      </c>
      <c r="AN5211" t="s">
        <v>5793</v>
      </c>
      <c r="AO5211" t="str">
        <f>TEXT(A5211,"yyyy-mm-dd")</f>
        <v>2020-02-29</v>
      </c>
    </row>
    <row r="5212" spans="1:41">
      <c r="A5212" s="6" t="s">
        <v>5783</v>
      </c>
      <c r="B5212">
        <v>2020</v>
      </c>
      <c r="C5212">
        <v>2</v>
      </c>
      <c r="E5212" t="s">
        <v>100</v>
      </c>
      <c r="F5212" t="s">
        <v>101</v>
      </c>
      <c r="G5212" t="s">
        <v>102</v>
      </c>
      <c r="H5212" t="s">
        <v>4988</v>
      </c>
      <c r="I5212">
        <v>2020</v>
      </c>
      <c r="J5212">
        <v>2</v>
      </c>
      <c r="K5212" s="6">
        <v>44012</v>
      </c>
      <c r="L5212">
        <v>4</v>
      </c>
      <c r="M5212">
        <v>1</v>
      </c>
      <c r="N5212" t="s">
        <v>219</v>
      </c>
      <c r="O5212" s="8">
        <v>0.79</v>
      </c>
      <c r="P5212" s="8">
        <v>0.76</v>
      </c>
      <c r="Q5212" s="8">
        <v>0.56000000000000005</v>
      </c>
      <c r="R5212" s="8">
        <v>1</v>
      </c>
      <c r="S5212" s="8">
        <v>0.2</v>
      </c>
      <c r="T5212" s="8">
        <v>1.69</v>
      </c>
      <c r="U5212" s="8">
        <v>0.33</v>
      </c>
      <c r="V5212" s="9">
        <v>34</v>
      </c>
      <c r="W5212" s="8">
        <v>0.43999999999999995</v>
      </c>
      <c r="X5212" s="8">
        <v>1.49</v>
      </c>
      <c r="Y5212" s="8">
        <v>3.0000000000000027E-2</v>
      </c>
      <c r="Z5212" s="8">
        <v>-0.22999999999999998</v>
      </c>
      <c r="AA5212">
        <v>6.999999999999984E-2</v>
      </c>
      <c r="AF5212" t="s">
        <v>5272</v>
      </c>
      <c r="AG5212" t="s">
        <v>106</v>
      </c>
      <c r="AH5212" t="s">
        <v>107</v>
      </c>
      <c r="AI5212" t="s">
        <v>340</v>
      </c>
      <c r="AJ5212" s="7">
        <v>44012</v>
      </c>
      <c r="AK5212" t="s">
        <v>5784</v>
      </c>
      <c r="AL5212" t="s">
        <v>109</v>
      </c>
      <c r="AM5212" t="s">
        <v>4990</v>
      </c>
      <c r="AN5212" t="s">
        <v>5792</v>
      </c>
      <c r="AO5212" t="str">
        <f>TEXT(A5212,"yyyy-mm-dd")</f>
        <v>2020-02-29</v>
      </c>
    </row>
    <row r="5213" spans="1:41">
      <c r="A5213" s="6" t="s">
        <v>5783</v>
      </c>
      <c r="B5213">
        <v>2020</v>
      </c>
      <c r="C5213">
        <v>2</v>
      </c>
      <c r="E5213" t="s">
        <v>100</v>
      </c>
      <c r="F5213" t="s">
        <v>101</v>
      </c>
      <c r="G5213" t="s">
        <v>102</v>
      </c>
      <c r="H5213" t="s">
        <v>4949</v>
      </c>
      <c r="I5213">
        <v>2020</v>
      </c>
      <c r="J5213">
        <v>1</v>
      </c>
      <c r="K5213" s="6">
        <v>43921</v>
      </c>
      <c r="L5213">
        <v>1</v>
      </c>
      <c r="M5213">
        <v>0</v>
      </c>
      <c r="N5213" t="s">
        <v>169</v>
      </c>
      <c r="O5213" s="8">
        <v>0.5</v>
      </c>
      <c r="P5213" s="8">
        <v>0.54</v>
      </c>
      <c r="Q5213" s="8">
        <v>0.14000000000000001</v>
      </c>
      <c r="R5213" s="8">
        <v>0.7</v>
      </c>
      <c r="S5213" s="8">
        <v>-0.5</v>
      </c>
      <c r="T5213" s="8">
        <v>1.6</v>
      </c>
      <c r="U5213" s="8">
        <v>0.48</v>
      </c>
      <c r="V5213" s="9">
        <v>34</v>
      </c>
      <c r="W5213" s="8">
        <v>0.55999999999999994</v>
      </c>
      <c r="X5213" s="8">
        <v>2.1</v>
      </c>
      <c r="Y5213" s="8">
        <v>-4.0000000000000036E-2</v>
      </c>
      <c r="Z5213" s="8">
        <v>-0.10999999999999999</v>
      </c>
      <c r="AA5213">
        <v>9.9999999999998979E-3</v>
      </c>
      <c r="AF5213" t="s">
        <v>5270</v>
      </c>
      <c r="AG5213" t="s">
        <v>106</v>
      </c>
      <c r="AH5213" t="s">
        <v>107</v>
      </c>
      <c r="AI5213" t="s">
        <v>108</v>
      </c>
      <c r="AJ5213" s="7">
        <v>43921</v>
      </c>
      <c r="AK5213" t="s">
        <v>5784</v>
      </c>
      <c r="AL5213" t="s">
        <v>109</v>
      </c>
      <c r="AM5213" t="s">
        <v>4951</v>
      </c>
      <c r="AN5213" t="s">
        <v>5791</v>
      </c>
      <c r="AO5213" t="str">
        <f>TEXT(A5213,"yyyy-mm-dd")</f>
        <v>2020-02-29</v>
      </c>
    </row>
    <row r="5214" spans="1:41">
      <c r="A5214" s="6" t="s">
        <v>5783</v>
      </c>
      <c r="B5214">
        <v>2020</v>
      </c>
      <c r="C5214">
        <v>2</v>
      </c>
      <c r="E5214" t="s">
        <v>2685</v>
      </c>
      <c r="F5214" t="s">
        <v>101</v>
      </c>
      <c r="G5214" t="s">
        <v>774</v>
      </c>
      <c r="H5214" t="s">
        <v>2686</v>
      </c>
      <c r="K5214" s="6"/>
      <c r="O5214" s="8">
        <v>2.1</v>
      </c>
      <c r="P5214" s="8">
        <v>2</v>
      </c>
      <c r="Q5214" s="8">
        <v>1.8</v>
      </c>
      <c r="R5214" s="8">
        <v>2.23</v>
      </c>
      <c r="S5214" s="8">
        <v>1.7</v>
      </c>
      <c r="T5214" s="8">
        <v>3</v>
      </c>
      <c r="U5214" s="8">
        <v>0.34</v>
      </c>
      <c r="V5214" s="9">
        <v>28</v>
      </c>
      <c r="W5214" s="8">
        <v>0.42999999999999994</v>
      </c>
      <c r="X5214" s="8">
        <v>1.3</v>
      </c>
      <c r="Y5214" s="8">
        <v>0.10000000000000009</v>
      </c>
      <c r="Z5214" s="8">
        <v>0</v>
      </c>
      <c r="AA5214">
        <v>6.999999999999984E-2</v>
      </c>
      <c r="AF5214" t="s">
        <v>2687</v>
      </c>
      <c r="AG5214" t="s">
        <v>2688</v>
      </c>
      <c r="AH5214" t="s">
        <v>2689</v>
      </c>
      <c r="AI5214" t="s">
        <v>2690</v>
      </c>
      <c r="AJ5214" s="7"/>
      <c r="AK5214" t="s">
        <v>5784</v>
      </c>
      <c r="AL5214" t="s">
        <v>109</v>
      </c>
      <c r="AM5214" t="s">
        <v>2686</v>
      </c>
      <c r="AN5214" t="s">
        <v>5811</v>
      </c>
      <c r="AO5214" t="str">
        <f>TEXT(A5214,"yyyy-mm-dd")</f>
        <v>2020-02-29</v>
      </c>
    </row>
    <row r="5215" spans="1:41">
      <c r="A5215" s="6" t="s">
        <v>5783</v>
      </c>
      <c r="B5215">
        <v>2020</v>
      </c>
      <c r="C5215">
        <v>2</v>
      </c>
      <c r="E5215" t="s">
        <v>81</v>
      </c>
      <c r="F5215" t="s">
        <v>82</v>
      </c>
      <c r="G5215" t="s">
        <v>83</v>
      </c>
      <c r="H5215" t="s">
        <v>5702</v>
      </c>
      <c r="I5215">
        <v>2022</v>
      </c>
      <c r="K5215" s="6">
        <v>44926</v>
      </c>
      <c r="L5215">
        <v>34</v>
      </c>
      <c r="N5215" t="s">
        <v>789</v>
      </c>
      <c r="O5215" s="8">
        <v>3.58</v>
      </c>
      <c r="P5215" s="8">
        <v>3.5</v>
      </c>
      <c r="Q5215" s="8">
        <v>3.5</v>
      </c>
      <c r="R5215" s="8">
        <v>3.63</v>
      </c>
      <c r="S5215" s="8">
        <v>3</v>
      </c>
      <c r="T5215" s="8">
        <v>4.7</v>
      </c>
      <c r="U5215" s="8">
        <v>0.34</v>
      </c>
      <c r="V5215" s="9">
        <v>33</v>
      </c>
      <c r="W5215" s="8">
        <v>0.12999999999999989</v>
      </c>
      <c r="X5215" s="8">
        <v>1.7000000000000002</v>
      </c>
      <c r="Y5215" s="8">
        <v>8.0000000000000071E-2</v>
      </c>
      <c r="Z5215" s="8">
        <v>0</v>
      </c>
      <c r="AA5215">
        <v>-4.9999999999999822E-2</v>
      </c>
      <c r="AF5215" t="s">
        <v>5703</v>
      </c>
      <c r="AG5215" t="s">
        <v>87</v>
      </c>
      <c r="AH5215" t="s">
        <v>88</v>
      </c>
      <c r="AI5215" t="s">
        <v>359</v>
      </c>
      <c r="AJ5215" s="7">
        <v>44926</v>
      </c>
      <c r="AK5215" t="s">
        <v>5784</v>
      </c>
      <c r="AL5215" t="s">
        <v>91</v>
      </c>
      <c r="AM5215" t="s">
        <v>5704</v>
      </c>
      <c r="AN5215" t="s">
        <v>5787</v>
      </c>
      <c r="AO5215" t="str">
        <f>TEXT(A5215,"yyyy-mm-dd")</f>
        <v>2020-02-29</v>
      </c>
    </row>
    <row r="5216" spans="1:41">
      <c r="A5216" s="6" t="s">
        <v>5783</v>
      </c>
      <c r="B5216">
        <v>2020</v>
      </c>
      <c r="C5216">
        <v>2</v>
      </c>
      <c r="E5216" t="s">
        <v>392</v>
      </c>
      <c r="F5216" t="s">
        <v>82</v>
      </c>
      <c r="G5216" t="s">
        <v>83</v>
      </c>
      <c r="H5216" t="s">
        <v>5702</v>
      </c>
      <c r="I5216">
        <v>2022</v>
      </c>
      <c r="K5216" s="6">
        <v>44926</v>
      </c>
      <c r="L5216">
        <v>34</v>
      </c>
      <c r="N5216" t="s">
        <v>789</v>
      </c>
      <c r="O5216" s="8">
        <v>3.45</v>
      </c>
      <c r="P5216" s="8">
        <v>3.5</v>
      </c>
      <c r="Q5216" s="8">
        <v>3.3</v>
      </c>
      <c r="R5216" s="8">
        <v>3.53</v>
      </c>
      <c r="S5216" s="8">
        <v>3</v>
      </c>
      <c r="T5216" s="8">
        <v>4</v>
      </c>
      <c r="U5216" s="8">
        <v>0.22</v>
      </c>
      <c r="V5216" s="9">
        <v>29</v>
      </c>
      <c r="W5216" s="8">
        <v>0.22999999999999998</v>
      </c>
      <c r="X5216" s="8">
        <v>1</v>
      </c>
      <c r="Y5216" s="8">
        <v>-4.9999999999999822E-2</v>
      </c>
      <c r="Z5216" s="8">
        <v>4.9999999999999822E-2</v>
      </c>
      <c r="AA5216">
        <v>-2.0000000000000018E-2</v>
      </c>
      <c r="AF5216" t="s">
        <v>5703</v>
      </c>
      <c r="AG5216" t="s">
        <v>87</v>
      </c>
      <c r="AH5216" t="s">
        <v>88</v>
      </c>
      <c r="AI5216" t="s">
        <v>359</v>
      </c>
      <c r="AJ5216" s="7">
        <v>44926</v>
      </c>
      <c r="AK5216" t="s">
        <v>5784</v>
      </c>
      <c r="AL5216" t="s">
        <v>393</v>
      </c>
      <c r="AM5216" t="s">
        <v>5704</v>
      </c>
      <c r="AN5216" t="s">
        <v>5790</v>
      </c>
      <c r="AO5216" t="str">
        <f>TEXT(A5216,"yyyy-mm-dd")</f>
        <v>2020-02-29</v>
      </c>
    </row>
    <row r="5217" spans="1:41">
      <c r="A5217" s="6" t="s">
        <v>5783</v>
      </c>
      <c r="B5217">
        <v>2020</v>
      </c>
      <c r="C5217">
        <v>2</v>
      </c>
      <c r="E5217" t="s">
        <v>81</v>
      </c>
      <c r="F5217" t="s">
        <v>82</v>
      </c>
      <c r="G5217" t="s">
        <v>83</v>
      </c>
      <c r="H5217" t="s">
        <v>5257</v>
      </c>
      <c r="I5217">
        <v>2021</v>
      </c>
      <c r="K5217" s="6">
        <v>44561</v>
      </c>
      <c r="L5217">
        <v>22</v>
      </c>
      <c r="N5217" t="s">
        <v>167</v>
      </c>
      <c r="O5217" s="8">
        <v>3.53</v>
      </c>
      <c r="P5217" s="8">
        <v>3.5</v>
      </c>
      <c r="Q5217" s="8">
        <v>3.4</v>
      </c>
      <c r="R5217" s="8">
        <v>3.61</v>
      </c>
      <c r="S5217" s="8">
        <v>3</v>
      </c>
      <c r="T5217" s="8">
        <v>4.4000000000000004</v>
      </c>
      <c r="U5217" s="8">
        <v>0.3</v>
      </c>
      <c r="V5217" s="9">
        <v>37</v>
      </c>
      <c r="W5217" s="8">
        <v>0.20999999999999996</v>
      </c>
      <c r="X5217" s="8">
        <v>1.4000000000000004</v>
      </c>
      <c r="Y5217" s="8">
        <v>2.9999999999999805E-2</v>
      </c>
      <c r="Z5217" s="8">
        <v>0</v>
      </c>
      <c r="AA5217">
        <v>-1.0000000000000231E-2</v>
      </c>
      <c r="AF5217" t="s">
        <v>5258</v>
      </c>
      <c r="AG5217" t="s">
        <v>87</v>
      </c>
      <c r="AH5217" t="s">
        <v>88</v>
      </c>
      <c r="AI5217" t="s">
        <v>97</v>
      </c>
      <c r="AJ5217" s="7">
        <v>44561</v>
      </c>
      <c r="AK5217" t="s">
        <v>5784</v>
      </c>
      <c r="AL5217" t="s">
        <v>91</v>
      </c>
      <c r="AM5217" t="s">
        <v>5259</v>
      </c>
      <c r="AN5217" t="s">
        <v>5786</v>
      </c>
      <c r="AO5217" t="str">
        <f>TEXT(A5217,"yyyy-mm-dd")</f>
        <v>2020-02-29</v>
      </c>
    </row>
    <row r="5218" spans="1:41">
      <c r="A5218" s="6" t="s">
        <v>5783</v>
      </c>
      <c r="B5218">
        <v>2020</v>
      </c>
      <c r="C5218">
        <v>2</v>
      </c>
      <c r="E5218" t="s">
        <v>392</v>
      </c>
      <c r="F5218" t="s">
        <v>82</v>
      </c>
      <c r="G5218" t="s">
        <v>83</v>
      </c>
      <c r="H5218" t="s">
        <v>5257</v>
      </c>
      <c r="I5218">
        <v>2021</v>
      </c>
      <c r="K5218" s="6">
        <v>44561</v>
      </c>
      <c r="L5218">
        <v>22</v>
      </c>
      <c r="N5218" t="s">
        <v>167</v>
      </c>
      <c r="O5218" s="8">
        <v>3.44</v>
      </c>
      <c r="P5218" s="8">
        <v>3.5</v>
      </c>
      <c r="Q5218" s="8">
        <v>3.3</v>
      </c>
      <c r="R5218" s="8">
        <v>3.6</v>
      </c>
      <c r="S5218" s="8">
        <v>2.7</v>
      </c>
      <c r="T5218" s="8">
        <v>3.83</v>
      </c>
      <c r="U5218" s="8">
        <v>0.23</v>
      </c>
      <c r="V5218" s="9">
        <v>33</v>
      </c>
      <c r="W5218" s="8">
        <v>0.30000000000000027</v>
      </c>
      <c r="X5218" s="8">
        <v>1.1299999999999999</v>
      </c>
      <c r="Y5218" s="8">
        <v>-6.0000000000000053E-2</v>
      </c>
      <c r="Z5218" s="8">
        <v>6.0000000000000053E-2</v>
      </c>
      <c r="AA5218">
        <v>0</v>
      </c>
      <c r="AF5218" t="s">
        <v>5258</v>
      </c>
      <c r="AG5218" t="s">
        <v>87</v>
      </c>
      <c r="AH5218" t="s">
        <v>88</v>
      </c>
      <c r="AI5218" t="s">
        <v>97</v>
      </c>
      <c r="AJ5218" s="7">
        <v>44561</v>
      </c>
      <c r="AK5218" t="s">
        <v>5784</v>
      </c>
      <c r="AL5218" t="s">
        <v>393</v>
      </c>
      <c r="AM5218" t="s">
        <v>5259</v>
      </c>
      <c r="AN5218" t="s">
        <v>5789</v>
      </c>
      <c r="AO5218" t="str">
        <f>TEXT(A5218,"yyyy-mm-dd")</f>
        <v>2020-02-29</v>
      </c>
    </row>
    <row r="5219" spans="1:41">
      <c r="A5219" s="6" t="s">
        <v>5783</v>
      </c>
      <c r="B5219">
        <v>2020</v>
      </c>
      <c r="C5219">
        <v>2</v>
      </c>
      <c r="E5219" t="s">
        <v>81</v>
      </c>
      <c r="F5219" t="s">
        <v>82</v>
      </c>
      <c r="G5219" t="s">
        <v>83</v>
      </c>
      <c r="H5219" t="s">
        <v>4803</v>
      </c>
      <c r="I5219">
        <v>2020</v>
      </c>
      <c r="K5219" s="6">
        <v>44196</v>
      </c>
      <c r="L5219">
        <v>10</v>
      </c>
      <c r="N5219" t="s">
        <v>164</v>
      </c>
      <c r="O5219" s="8">
        <v>3.52</v>
      </c>
      <c r="P5219" s="8">
        <v>3.53</v>
      </c>
      <c r="Q5219" s="8">
        <v>3.46</v>
      </c>
      <c r="R5219" s="8">
        <v>3.64</v>
      </c>
      <c r="S5219" s="8">
        <v>2.95</v>
      </c>
      <c r="T5219" s="8">
        <v>3.95</v>
      </c>
      <c r="U5219" s="8">
        <v>0.2</v>
      </c>
      <c r="V5219" s="9">
        <v>38</v>
      </c>
      <c r="W5219" s="8">
        <v>0.18000000000000016</v>
      </c>
      <c r="X5219" s="8">
        <v>1</v>
      </c>
      <c r="Y5219" s="8">
        <v>-9.9999999999997868E-3</v>
      </c>
      <c r="Z5219" s="8">
        <v>2.9999999999999805E-2</v>
      </c>
      <c r="AA5219">
        <v>-6.999999999999984E-2</v>
      </c>
      <c r="AF5219" t="s">
        <v>4804</v>
      </c>
      <c r="AG5219" t="s">
        <v>87</v>
      </c>
      <c r="AH5219" t="s">
        <v>88</v>
      </c>
      <c r="AI5219" t="s">
        <v>89</v>
      </c>
      <c r="AJ5219" s="7">
        <v>44196</v>
      </c>
      <c r="AK5219" t="s">
        <v>5784</v>
      </c>
      <c r="AL5219" t="s">
        <v>91</v>
      </c>
      <c r="AM5219" t="s">
        <v>4805</v>
      </c>
      <c r="AN5219" t="s">
        <v>5785</v>
      </c>
      <c r="AO5219" t="str">
        <f>TEXT(A5219,"yyyy-mm-dd")</f>
        <v>2020-02-29</v>
      </c>
    </row>
    <row r="5220" spans="1:41">
      <c r="A5220" s="6" t="s">
        <v>5783</v>
      </c>
      <c r="B5220">
        <v>2020</v>
      </c>
      <c r="C5220">
        <v>2</v>
      </c>
      <c r="E5220" t="s">
        <v>392</v>
      </c>
      <c r="F5220" t="s">
        <v>82</v>
      </c>
      <c r="G5220" t="s">
        <v>83</v>
      </c>
      <c r="H5220" t="s">
        <v>4803</v>
      </c>
      <c r="I5220">
        <v>2020</v>
      </c>
      <c r="K5220" s="6">
        <v>44196</v>
      </c>
      <c r="L5220">
        <v>10</v>
      </c>
      <c r="N5220" t="s">
        <v>164</v>
      </c>
      <c r="O5220" s="8">
        <v>3.47</v>
      </c>
      <c r="P5220" s="8">
        <v>3.5</v>
      </c>
      <c r="Q5220" s="8">
        <v>3.36</v>
      </c>
      <c r="R5220" s="8">
        <v>3.6</v>
      </c>
      <c r="S5220" s="8">
        <v>3</v>
      </c>
      <c r="T5220" s="8">
        <v>3.82</v>
      </c>
      <c r="U5220" s="8">
        <v>0.18</v>
      </c>
      <c r="V5220" s="9">
        <v>33</v>
      </c>
      <c r="W5220" s="8">
        <v>0.24000000000000021</v>
      </c>
      <c r="X5220" s="8">
        <v>0.81999999999999984</v>
      </c>
      <c r="Y5220" s="8">
        <v>-2.9999999999999805E-2</v>
      </c>
      <c r="Z5220" s="8">
        <v>0</v>
      </c>
      <c r="AA5220">
        <v>1.0000000000000231E-2</v>
      </c>
      <c r="AF5220" t="s">
        <v>4804</v>
      </c>
      <c r="AG5220" t="s">
        <v>87</v>
      </c>
      <c r="AH5220" t="s">
        <v>88</v>
      </c>
      <c r="AI5220" t="s">
        <v>89</v>
      </c>
      <c r="AJ5220" s="7">
        <v>44196</v>
      </c>
      <c r="AK5220" t="s">
        <v>5784</v>
      </c>
      <c r="AL5220" t="s">
        <v>393</v>
      </c>
      <c r="AM5220" t="s">
        <v>4805</v>
      </c>
      <c r="AN5220" t="s">
        <v>5788</v>
      </c>
      <c r="AO5220" t="str">
        <f>TEXT(A5220,"yyyy-mm-dd")</f>
        <v>2020-02-29</v>
      </c>
    </row>
    <row r="5221" spans="1:41">
      <c r="A5221" s="6" t="s">
        <v>5783</v>
      </c>
      <c r="B5221">
        <v>2020</v>
      </c>
      <c r="C5221">
        <v>2</v>
      </c>
      <c r="E5221" t="s">
        <v>81</v>
      </c>
      <c r="F5221" t="s">
        <v>82</v>
      </c>
      <c r="G5221" t="s">
        <v>774</v>
      </c>
      <c r="H5221" t="s">
        <v>775</v>
      </c>
      <c r="K5221" s="6"/>
      <c r="O5221" s="8">
        <v>3.55</v>
      </c>
      <c r="P5221" s="8">
        <v>3.5</v>
      </c>
      <c r="Q5221" s="8">
        <v>3.5</v>
      </c>
      <c r="R5221" s="8">
        <v>3.6</v>
      </c>
      <c r="S5221" s="8">
        <v>3</v>
      </c>
      <c r="T5221" s="8">
        <v>4.5999999999999996</v>
      </c>
      <c r="U5221" s="8">
        <v>0.3</v>
      </c>
      <c r="V5221" s="9">
        <v>36</v>
      </c>
      <c r="W5221" s="8">
        <v>0.10000000000000009</v>
      </c>
      <c r="X5221" s="8">
        <v>1.5999999999999996</v>
      </c>
      <c r="Y5221" s="8">
        <v>4.9999999999999822E-2</v>
      </c>
      <c r="Z5221" s="8">
        <v>0</v>
      </c>
      <c r="AA5221">
        <v>0</v>
      </c>
      <c r="AF5221" t="s">
        <v>776</v>
      </c>
      <c r="AG5221" t="s">
        <v>777</v>
      </c>
      <c r="AH5221" t="s">
        <v>778</v>
      </c>
      <c r="AI5221" t="s">
        <v>779</v>
      </c>
      <c r="AJ5221" s="7"/>
      <c r="AK5221" t="s">
        <v>5784</v>
      </c>
      <c r="AL5221" t="s">
        <v>91</v>
      </c>
      <c r="AM5221" t="s">
        <v>775</v>
      </c>
      <c r="AN5221" t="s">
        <v>5807</v>
      </c>
      <c r="AO5221" t="str">
        <f>TEXT(A5221,"yyyy-mm-dd")</f>
        <v>2020-02-29</v>
      </c>
    </row>
    <row r="5222" spans="1:41">
      <c r="A5222" s="6" t="s">
        <v>5783</v>
      </c>
      <c r="B5222">
        <v>2020</v>
      </c>
      <c r="C5222">
        <v>2</v>
      </c>
      <c r="E5222" t="s">
        <v>81</v>
      </c>
      <c r="F5222" t="s">
        <v>82</v>
      </c>
      <c r="G5222" t="s">
        <v>774</v>
      </c>
      <c r="H5222" t="s">
        <v>1536</v>
      </c>
      <c r="K5222" s="6"/>
      <c r="O5222" s="8">
        <v>3.49</v>
      </c>
      <c r="P5222" s="8">
        <v>3.5</v>
      </c>
      <c r="Q5222" s="8">
        <v>3.41</v>
      </c>
      <c r="R5222" s="8">
        <v>3.55</v>
      </c>
      <c r="S5222" s="8">
        <v>3</v>
      </c>
      <c r="T5222" s="8">
        <v>4</v>
      </c>
      <c r="U5222" s="8">
        <v>0.24</v>
      </c>
      <c r="V5222" s="9">
        <v>34</v>
      </c>
      <c r="W5222" s="8">
        <v>0.13999999999999968</v>
      </c>
      <c r="X5222" s="8">
        <v>1</v>
      </c>
      <c r="Y5222" s="8">
        <v>-9.9999999999997868E-3</v>
      </c>
      <c r="Z5222" s="8">
        <v>0</v>
      </c>
      <c r="AA5222">
        <v>5.9999999999999609E-2</v>
      </c>
      <c r="AF5222" t="s">
        <v>1537</v>
      </c>
      <c r="AG5222" t="s">
        <v>777</v>
      </c>
      <c r="AH5222" t="s">
        <v>778</v>
      </c>
      <c r="AI5222" t="s">
        <v>1538</v>
      </c>
      <c r="AJ5222" s="7"/>
      <c r="AK5222" t="s">
        <v>5784</v>
      </c>
      <c r="AL5222" t="s">
        <v>91</v>
      </c>
      <c r="AM5222" t="s">
        <v>1536</v>
      </c>
      <c r="AN5222" t="s">
        <v>5808</v>
      </c>
      <c r="AO5222" t="str">
        <f>TEXT(A5222,"yyyy-mm-dd")</f>
        <v>2020-02-29</v>
      </c>
    </row>
    <row r="5223" spans="1:41">
      <c r="A5223" s="6" t="s">
        <v>5783</v>
      </c>
      <c r="B5223">
        <v>2020</v>
      </c>
      <c r="C5223">
        <v>2</v>
      </c>
      <c r="E5223" t="s">
        <v>392</v>
      </c>
      <c r="F5223" t="s">
        <v>82</v>
      </c>
      <c r="G5223" t="s">
        <v>774</v>
      </c>
      <c r="H5223" t="s">
        <v>775</v>
      </c>
      <c r="K5223" s="6"/>
      <c r="O5223" s="8">
        <v>3.46</v>
      </c>
      <c r="P5223" s="8">
        <v>3.5</v>
      </c>
      <c r="Q5223" s="8">
        <v>3.38</v>
      </c>
      <c r="R5223" s="8">
        <v>3.52</v>
      </c>
      <c r="S5223" s="8">
        <v>3</v>
      </c>
      <c r="T5223" s="8">
        <v>3.9</v>
      </c>
      <c r="U5223" s="8">
        <v>0.19</v>
      </c>
      <c r="V5223" s="9">
        <v>31</v>
      </c>
      <c r="W5223" s="8">
        <v>0.14000000000000012</v>
      </c>
      <c r="X5223" s="8">
        <v>0.89999999999999991</v>
      </c>
      <c r="Y5223" s="8">
        <v>-4.0000000000000036E-2</v>
      </c>
      <c r="Z5223" s="8">
        <v>0</v>
      </c>
      <c r="AA5223">
        <v>-9.9999999999997868E-3</v>
      </c>
      <c r="AF5223" t="s">
        <v>776</v>
      </c>
      <c r="AG5223" t="s">
        <v>777</v>
      </c>
      <c r="AH5223" t="s">
        <v>778</v>
      </c>
      <c r="AI5223" t="s">
        <v>779</v>
      </c>
      <c r="AJ5223" s="7"/>
      <c r="AK5223" t="s">
        <v>5784</v>
      </c>
      <c r="AL5223" t="s">
        <v>393</v>
      </c>
      <c r="AM5223" t="s">
        <v>775</v>
      </c>
      <c r="AN5223" t="s">
        <v>5809</v>
      </c>
      <c r="AO5223" t="str">
        <f>TEXT(A5223,"yyyy-mm-dd")</f>
        <v>2020-02-29</v>
      </c>
    </row>
    <row r="5224" spans="1:41">
      <c r="A5224" s="6" t="s">
        <v>5783</v>
      </c>
      <c r="B5224">
        <v>2020</v>
      </c>
      <c r="C5224">
        <v>2</v>
      </c>
      <c r="E5224" t="s">
        <v>392</v>
      </c>
      <c r="F5224" t="s">
        <v>82</v>
      </c>
      <c r="G5224" t="s">
        <v>774</v>
      </c>
      <c r="H5224" t="s">
        <v>1536</v>
      </c>
      <c r="K5224" s="6"/>
      <c r="O5224" s="8">
        <v>3.43</v>
      </c>
      <c r="P5224" s="8">
        <v>3.44</v>
      </c>
      <c r="Q5224" s="8">
        <v>3.35</v>
      </c>
      <c r="R5224" s="8">
        <v>3.5</v>
      </c>
      <c r="S5224" s="8">
        <v>3</v>
      </c>
      <c r="T5224" s="8">
        <v>4.0999999999999996</v>
      </c>
      <c r="U5224" s="8">
        <v>0.2</v>
      </c>
      <c r="V5224" s="9">
        <v>30</v>
      </c>
      <c r="W5224" s="8">
        <v>0.14999999999999991</v>
      </c>
      <c r="X5224" s="8">
        <v>1.0999999999999996</v>
      </c>
      <c r="Y5224" s="8">
        <v>-9.9999999999997868E-3</v>
      </c>
      <c r="Z5224" s="8">
        <v>-6.0000000000000053E-2</v>
      </c>
      <c r="AA5224">
        <v>-2.0000000000000018E-2</v>
      </c>
      <c r="AF5224" t="s">
        <v>1537</v>
      </c>
      <c r="AG5224" t="s">
        <v>777</v>
      </c>
      <c r="AH5224" t="s">
        <v>778</v>
      </c>
      <c r="AI5224" t="s">
        <v>1538</v>
      </c>
      <c r="AJ5224" s="7"/>
      <c r="AK5224" t="s">
        <v>5784</v>
      </c>
      <c r="AL5224" t="s">
        <v>393</v>
      </c>
      <c r="AM5224" t="s">
        <v>1536</v>
      </c>
      <c r="AN5224" t="s">
        <v>5810</v>
      </c>
      <c r="AO5224" t="str">
        <f>TEXT(A5224,"yyyy-mm-dd")</f>
        <v>2020-02-29</v>
      </c>
    </row>
    <row r="5225" spans="1:41">
      <c r="A5225" s="6" t="s">
        <v>5783</v>
      </c>
      <c r="B5225">
        <v>2020</v>
      </c>
      <c r="C5225">
        <v>2</v>
      </c>
      <c r="E5225" t="s">
        <v>112</v>
      </c>
      <c r="F5225" t="s">
        <v>113</v>
      </c>
      <c r="G5225" t="s">
        <v>83</v>
      </c>
      <c r="H5225" t="s">
        <v>5702</v>
      </c>
      <c r="I5225">
        <v>2022</v>
      </c>
      <c r="K5225" s="6">
        <v>44926</v>
      </c>
      <c r="L5225">
        <v>34</v>
      </c>
      <c r="N5225" t="s">
        <v>789</v>
      </c>
      <c r="O5225" s="8">
        <v>6.33</v>
      </c>
      <c r="P5225" s="8">
        <v>6.25</v>
      </c>
      <c r="Q5225" s="8">
        <v>6</v>
      </c>
      <c r="R5225" s="8">
        <v>6.51</v>
      </c>
      <c r="S5225" s="8">
        <v>5.48</v>
      </c>
      <c r="T5225" s="8">
        <v>7.2</v>
      </c>
      <c r="U5225" s="8">
        <v>0.46</v>
      </c>
      <c r="V5225" s="9">
        <v>21</v>
      </c>
      <c r="W5225" s="8">
        <v>0.50999999999999979</v>
      </c>
      <c r="X5225" s="8">
        <v>1.7199999999999998</v>
      </c>
      <c r="Y5225" s="8">
        <v>8.0000000000000071E-2</v>
      </c>
      <c r="Z5225" s="8">
        <v>-0.13999999999999968</v>
      </c>
      <c r="AA5225">
        <v>-9.9999999999997868E-3</v>
      </c>
      <c r="AF5225" t="s">
        <v>5740</v>
      </c>
      <c r="AG5225" t="s">
        <v>115</v>
      </c>
      <c r="AH5225" t="s">
        <v>116</v>
      </c>
      <c r="AI5225" t="s">
        <v>359</v>
      </c>
      <c r="AJ5225" s="7">
        <v>44926</v>
      </c>
      <c r="AK5225" t="s">
        <v>5784</v>
      </c>
      <c r="AL5225" t="s">
        <v>118</v>
      </c>
      <c r="AM5225" t="s">
        <v>5704</v>
      </c>
      <c r="AN5225" t="s">
        <v>5814</v>
      </c>
      <c r="AO5225" t="str">
        <f>TEXT(A5225,"yyyy-mm-dd")</f>
        <v>2020-02-29</v>
      </c>
    </row>
    <row r="5226" spans="1:41">
      <c r="A5226" s="6" t="s">
        <v>5783</v>
      </c>
      <c r="B5226">
        <v>2020</v>
      </c>
      <c r="C5226">
        <v>2</v>
      </c>
      <c r="E5226" t="s">
        <v>2881</v>
      </c>
      <c r="F5226" t="s">
        <v>113</v>
      </c>
      <c r="G5226" t="s">
        <v>83</v>
      </c>
      <c r="H5226" t="s">
        <v>5702</v>
      </c>
      <c r="I5226">
        <v>2022</v>
      </c>
      <c r="K5226" s="6">
        <v>44926</v>
      </c>
      <c r="L5226">
        <v>34</v>
      </c>
      <c r="N5226" t="s">
        <v>789</v>
      </c>
      <c r="O5226" s="8">
        <v>7.04</v>
      </c>
      <c r="P5226" s="8">
        <v>7</v>
      </c>
      <c r="Q5226" s="8">
        <v>6.5</v>
      </c>
      <c r="R5226" s="8">
        <v>7.5</v>
      </c>
      <c r="S5226" s="8">
        <v>6.2</v>
      </c>
      <c r="T5226" s="8">
        <v>8.4</v>
      </c>
      <c r="U5226" s="8">
        <v>0.59</v>
      </c>
      <c r="V5226" s="9">
        <v>21</v>
      </c>
      <c r="W5226" s="8">
        <v>1</v>
      </c>
      <c r="X5226" s="8">
        <v>2.2000000000000002</v>
      </c>
      <c r="Y5226" s="8">
        <v>4.0000000000000036E-2</v>
      </c>
      <c r="Z5226" s="8">
        <v>8.9999999999999858E-2</v>
      </c>
      <c r="AA5226">
        <v>0.30000000000000071</v>
      </c>
      <c r="AF5226" t="s">
        <v>5745</v>
      </c>
      <c r="AG5226" t="s">
        <v>2883</v>
      </c>
      <c r="AH5226" t="s">
        <v>2884</v>
      </c>
      <c r="AI5226" t="s">
        <v>359</v>
      </c>
      <c r="AJ5226" s="7">
        <v>44926</v>
      </c>
      <c r="AK5226" t="s">
        <v>5784</v>
      </c>
      <c r="AL5226" t="s">
        <v>2885</v>
      </c>
      <c r="AM5226" t="s">
        <v>5704</v>
      </c>
      <c r="AN5226" t="s">
        <v>5817</v>
      </c>
      <c r="AO5226" t="str">
        <f>TEXT(A5226,"yyyy-mm-dd")</f>
        <v>2020-02-29</v>
      </c>
    </row>
    <row r="5227" spans="1:41">
      <c r="A5227" s="6" t="s">
        <v>5783</v>
      </c>
      <c r="B5227">
        <v>2020</v>
      </c>
      <c r="C5227">
        <v>2</v>
      </c>
      <c r="E5227" t="s">
        <v>112</v>
      </c>
      <c r="F5227" t="s">
        <v>113</v>
      </c>
      <c r="G5227" t="s">
        <v>83</v>
      </c>
      <c r="H5227" t="s">
        <v>5257</v>
      </c>
      <c r="I5227">
        <v>2021</v>
      </c>
      <c r="K5227" s="6">
        <v>44561</v>
      </c>
      <c r="L5227">
        <v>22</v>
      </c>
      <c r="N5227" t="s">
        <v>167</v>
      </c>
      <c r="O5227" s="8">
        <v>6.2</v>
      </c>
      <c r="P5227" s="8">
        <v>6.21</v>
      </c>
      <c r="Q5227" s="8">
        <v>6</v>
      </c>
      <c r="R5227" s="8">
        <v>6.37</v>
      </c>
      <c r="S5227" s="8">
        <v>5.49</v>
      </c>
      <c r="T5227" s="8">
        <v>7.2</v>
      </c>
      <c r="U5227" s="8">
        <v>0.32</v>
      </c>
      <c r="V5227" s="9">
        <v>28</v>
      </c>
      <c r="W5227" s="8">
        <v>0.37000000000000011</v>
      </c>
      <c r="X5227" s="8">
        <v>1.71</v>
      </c>
      <c r="Y5227" s="8">
        <v>-9.9999999999997868E-3</v>
      </c>
      <c r="Z5227" s="8">
        <v>-8.0000000000000071E-2</v>
      </c>
      <c r="AA5227">
        <v>-0.12999999999999989</v>
      </c>
      <c r="AF5227" t="s">
        <v>5295</v>
      </c>
      <c r="AG5227" t="s">
        <v>115</v>
      </c>
      <c r="AH5227" t="s">
        <v>116</v>
      </c>
      <c r="AI5227" t="s">
        <v>230</v>
      </c>
      <c r="AJ5227" s="7">
        <v>44561</v>
      </c>
      <c r="AK5227" t="s">
        <v>5784</v>
      </c>
      <c r="AL5227" t="s">
        <v>118</v>
      </c>
      <c r="AM5227" t="s">
        <v>5259</v>
      </c>
      <c r="AN5227" t="s">
        <v>5813</v>
      </c>
      <c r="AO5227" t="str">
        <f>TEXT(A5227,"yyyy-mm-dd")</f>
        <v>2020-02-29</v>
      </c>
    </row>
    <row r="5228" spans="1:41">
      <c r="A5228" s="6" t="s">
        <v>5783</v>
      </c>
      <c r="B5228">
        <v>2020</v>
      </c>
      <c r="C5228">
        <v>2</v>
      </c>
      <c r="E5228" t="s">
        <v>2881</v>
      </c>
      <c r="F5228" t="s">
        <v>113</v>
      </c>
      <c r="G5228" t="s">
        <v>83</v>
      </c>
      <c r="H5228" t="s">
        <v>5257</v>
      </c>
      <c r="I5228">
        <v>2021</v>
      </c>
      <c r="K5228" s="6">
        <v>44561</v>
      </c>
      <c r="L5228">
        <v>22</v>
      </c>
      <c r="N5228" t="s">
        <v>167</v>
      </c>
      <c r="O5228" s="8">
        <v>6.77</v>
      </c>
      <c r="P5228" s="8">
        <v>6.83</v>
      </c>
      <c r="Q5228" s="8">
        <v>6.5</v>
      </c>
      <c r="R5228" s="8">
        <v>7.08</v>
      </c>
      <c r="S5228" s="8">
        <v>5.7</v>
      </c>
      <c r="T5228" s="8">
        <v>7.33</v>
      </c>
      <c r="U5228" s="8">
        <v>0.42</v>
      </c>
      <c r="V5228" s="9">
        <v>22</v>
      </c>
      <c r="W5228" s="8">
        <v>0.58000000000000007</v>
      </c>
      <c r="X5228" s="8">
        <v>1.63</v>
      </c>
      <c r="Y5228" s="8">
        <v>-6.0000000000000497E-2</v>
      </c>
      <c r="Z5228" s="8">
        <v>-9.9999999999997868E-3</v>
      </c>
      <c r="AA5228">
        <v>-1.9999999999999574E-2</v>
      </c>
      <c r="AF5228" t="s">
        <v>5300</v>
      </c>
      <c r="AG5228" t="s">
        <v>2883</v>
      </c>
      <c r="AH5228" t="s">
        <v>2884</v>
      </c>
      <c r="AI5228" t="s">
        <v>230</v>
      </c>
      <c r="AJ5228" s="7">
        <v>44561</v>
      </c>
      <c r="AK5228" t="s">
        <v>5784</v>
      </c>
      <c r="AL5228" t="s">
        <v>2885</v>
      </c>
      <c r="AM5228" t="s">
        <v>5259</v>
      </c>
      <c r="AN5228" t="s">
        <v>5816</v>
      </c>
      <c r="AO5228" t="str">
        <f>TEXT(A5228,"yyyy-mm-dd")</f>
        <v>2020-02-29</v>
      </c>
    </row>
    <row r="5229" spans="1:41">
      <c r="A5229" s="6" t="s">
        <v>5783</v>
      </c>
      <c r="B5229">
        <v>2020</v>
      </c>
      <c r="C5229">
        <v>2</v>
      </c>
      <c r="E5229" t="s">
        <v>112</v>
      </c>
      <c r="F5229" t="s">
        <v>113</v>
      </c>
      <c r="G5229" t="s">
        <v>83</v>
      </c>
      <c r="H5229" t="s">
        <v>4803</v>
      </c>
      <c r="I5229">
        <v>2020</v>
      </c>
      <c r="K5229" s="6">
        <v>44196</v>
      </c>
      <c r="L5229">
        <v>10</v>
      </c>
      <c r="N5229" t="s">
        <v>164</v>
      </c>
      <c r="O5229" s="8">
        <v>6.45</v>
      </c>
      <c r="P5229" s="8">
        <v>6.5</v>
      </c>
      <c r="Q5229" s="8">
        <v>6.3</v>
      </c>
      <c r="R5229" s="8">
        <v>6.5</v>
      </c>
      <c r="S5229" s="8">
        <v>5.97</v>
      </c>
      <c r="T5229" s="8">
        <v>7</v>
      </c>
      <c r="U5229" s="8">
        <v>0.23</v>
      </c>
      <c r="V5229" s="9">
        <v>30</v>
      </c>
      <c r="W5229" s="8">
        <v>0.20000000000000018</v>
      </c>
      <c r="X5229" s="8">
        <v>1.0300000000000002</v>
      </c>
      <c r="Y5229" s="8">
        <v>-4.9999999999999822E-2</v>
      </c>
      <c r="Z5229" s="8">
        <v>0</v>
      </c>
      <c r="AA5229">
        <v>-6.9999999999999396E-2</v>
      </c>
      <c r="AF5229" t="s">
        <v>4844</v>
      </c>
      <c r="AG5229" t="s">
        <v>115</v>
      </c>
      <c r="AH5229" t="s">
        <v>116</v>
      </c>
      <c r="AI5229" t="s">
        <v>117</v>
      </c>
      <c r="AJ5229" s="7">
        <v>44196</v>
      </c>
      <c r="AK5229" t="s">
        <v>5784</v>
      </c>
      <c r="AL5229" t="s">
        <v>118</v>
      </c>
      <c r="AM5229" t="s">
        <v>4805</v>
      </c>
      <c r="AN5229" t="s">
        <v>5812</v>
      </c>
      <c r="AO5229" t="str">
        <f>TEXT(A5229,"yyyy-mm-dd")</f>
        <v>2020-02-29</v>
      </c>
    </row>
    <row r="5230" spans="1:41">
      <c r="A5230" s="6" t="s">
        <v>5783</v>
      </c>
      <c r="B5230">
        <v>2020</v>
      </c>
      <c r="C5230">
        <v>2</v>
      </c>
      <c r="E5230" t="s">
        <v>2881</v>
      </c>
      <c r="F5230" t="s">
        <v>113</v>
      </c>
      <c r="G5230" t="s">
        <v>83</v>
      </c>
      <c r="H5230" t="s">
        <v>4803</v>
      </c>
      <c r="I5230">
        <v>2020</v>
      </c>
      <c r="K5230" s="6">
        <v>44196</v>
      </c>
      <c r="L5230">
        <v>10</v>
      </c>
      <c r="N5230" t="s">
        <v>164</v>
      </c>
      <c r="O5230" s="8">
        <v>6.79</v>
      </c>
      <c r="P5230" s="8">
        <v>6.75</v>
      </c>
      <c r="Q5230" s="8">
        <v>6.68</v>
      </c>
      <c r="R5230" s="8">
        <v>6.93</v>
      </c>
      <c r="S5230" s="8">
        <v>6.35</v>
      </c>
      <c r="T5230" s="8">
        <v>7.35</v>
      </c>
      <c r="U5230" s="8">
        <v>0.26</v>
      </c>
      <c r="V5230" s="9">
        <v>24</v>
      </c>
      <c r="W5230" s="8">
        <v>0.25</v>
      </c>
      <c r="X5230" s="8">
        <v>1</v>
      </c>
      <c r="Y5230" s="8">
        <v>4.0000000000000036E-2</v>
      </c>
      <c r="Z5230" s="8">
        <v>-7.0000000000000284E-2</v>
      </c>
      <c r="AA5230">
        <v>-4.9999999999999822E-2</v>
      </c>
      <c r="AF5230" t="s">
        <v>4849</v>
      </c>
      <c r="AG5230" t="s">
        <v>2883</v>
      </c>
      <c r="AH5230" t="s">
        <v>2884</v>
      </c>
      <c r="AI5230" t="s">
        <v>117</v>
      </c>
      <c r="AJ5230" s="7">
        <v>44196</v>
      </c>
      <c r="AK5230" t="s">
        <v>5784</v>
      </c>
      <c r="AL5230" t="s">
        <v>2885</v>
      </c>
      <c r="AM5230" t="s">
        <v>4805</v>
      </c>
      <c r="AN5230" t="s">
        <v>5815</v>
      </c>
      <c r="AO5230" t="str">
        <f>TEXT(A5230,"yyyy-mm-dd")</f>
        <v>2020-02-29</v>
      </c>
    </row>
    <row r="5231" spans="1:41">
      <c r="A5231" s="6" t="s">
        <v>5818</v>
      </c>
      <c r="B5231">
        <v>2020</v>
      </c>
      <c r="C5231">
        <v>3</v>
      </c>
      <c r="E5231" t="s">
        <v>1907</v>
      </c>
      <c r="F5231" t="s">
        <v>1908</v>
      </c>
      <c r="G5231" t="s">
        <v>102</v>
      </c>
      <c r="H5231" t="s">
        <v>5842</v>
      </c>
      <c r="I5231">
        <v>2022</v>
      </c>
      <c r="J5231">
        <v>1</v>
      </c>
      <c r="K5231" s="6">
        <v>44651</v>
      </c>
      <c r="L5231">
        <v>24</v>
      </c>
      <c r="M5231">
        <v>8</v>
      </c>
      <c r="N5231" t="s">
        <v>368</v>
      </c>
      <c r="O5231" s="8">
        <v>5.59</v>
      </c>
      <c r="P5231" s="8">
        <v>5.5</v>
      </c>
      <c r="Q5231" s="8">
        <v>5</v>
      </c>
      <c r="R5231" s="8">
        <v>6</v>
      </c>
      <c r="S5231" s="8">
        <v>4.5</v>
      </c>
      <c r="T5231" s="8">
        <v>6.5</v>
      </c>
      <c r="U5231" s="8">
        <v>0.56000000000000005</v>
      </c>
      <c r="V5231" s="9">
        <v>25</v>
      </c>
      <c r="W5231" s="8">
        <v>1</v>
      </c>
      <c r="X5231" s="8">
        <v>2</v>
      </c>
      <c r="Y5231" s="8">
        <v>8.9999999999999858E-2</v>
      </c>
      <c r="Z5231" s="8"/>
      <c r="AF5231" t="s">
        <v>5843</v>
      </c>
      <c r="AG5231" t="s">
        <v>1910</v>
      </c>
      <c r="AH5231" t="s">
        <v>1911</v>
      </c>
      <c r="AI5231" t="s">
        <v>1971</v>
      </c>
      <c r="AJ5231" s="7">
        <v>44651</v>
      </c>
      <c r="AK5231" t="s">
        <v>5819</v>
      </c>
      <c r="AL5231" t="s">
        <v>1908</v>
      </c>
      <c r="AM5231" t="s">
        <v>5844</v>
      </c>
      <c r="AN5231" t="s">
        <v>5845</v>
      </c>
      <c r="AO5231" t="str">
        <f>TEXT(A5231,"yyyy-mm-dd")</f>
        <v>2020-03-31</v>
      </c>
    </row>
    <row r="5232" spans="1:41">
      <c r="A5232" s="6" t="s">
        <v>5818</v>
      </c>
      <c r="B5232">
        <v>2020</v>
      </c>
      <c r="C5232">
        <v>3</v>
      </c>
      <c r="E5232" t="s">
        <v>1907</v>
      </c>
      <c r="F5232" t="s">
        <v>1908</v>
      </c>
      <c r="G5232" t="s">
        <v>102</v>
      </c>
      <c r="H5232" t="s">
        <v>5649</v>
      </c>
      <c r="I5232">
        <v>2021</v>
      </c>
      <c r="J5232">
        <v>4</v>
      </c>
      <c r="K5232" s="6">
        <v>44561</v>
      </c>
      <c r="L5232">
        <v>21</v>
      </c>
      <c r="M5232">
        <v>7</v>
      </c>
      <c r="N5232" t="s">
        <v>176</v>
      </c>
      <c r="O5232" s="8">
        <v>5.48</v>
      </c>
      <c r="P5232" s="8">
        <v>5.5</v>
      </c>
      <c r="Q5232" s="8">
        <v>5</v>
      </c>
      <c r="R5232" s="8">
        <v>6</v>
      </c>
      <c r="S5232" s="8">
        <v>4.5</v>
      </c>
      <c r="T5232" s="8">
        <v>6.25</v>
      </c>
      <c r="U5232" s="8">
        <v>0.49</v>
      </c>
      <c r="V5232" s="9">
        <v>27</v>
      </c>
      <c r="W5232" s="8">
        <v>1</v>
      </c>
      <c r="X5232" s="8">
        <v>1.75</v>
      </c>
      <c r="Y5232" s="8">
        <v>-1.9999999999999574E-2</v>
      </c>
      <c r="Z5232" s="8">
        <v>-0.5</v>
      </c>
      <c r="AA5232">
        <v>0.75</v>
      </c>
      <c r="AF5232" t="s">
        <v>5650</v>
      </c>
      <c r="AG5232" t="s">
        <v>1910</v>
      </c>
      <c r="AH5232" t="s">
        <v>1911</v>
      </c>
      <c r="AI5232" t="s">
        <v>1944</v>
      </c>
      <c r="AJ5232" s="7">
        <v>44561</v>
      </c>
      <c r="AK5232" t="s">
        <v>5819</v>
      </c>
      <c r="AL5232" t="s">
        <v>1908</v>
      </c>
      <c r="AM5232" t="s">
        <v>5651</v>
      </c>
      <c r="AN5232" t="s">
        <v>5841</v>
      </c>
      <c r="AO5232" t="str">
        <f>TEXT(A5232,"yyyy-mm-dd")</f>
        <v>2020-03-31</v>
      </c>
    </row>
    <row r="5233" spans="1:41">
      <c r="A5233" s="6" t="s">
        <v>5818</v>
      </c>
      <c r="B5233">
        <v>2020</v>
      </c>
      <c r="C5233">
        <v>3</v>
      </c>
      <c r="E5233" t="s">
        <v>1907</v>
      </c>
      <c r="F5233" t="s">
        <v>1908</v>
      </c>
      <c r="G5233" t="s">
        <v>102</v>
      </c>
      <c r="H5233" t="s">
        <v>5544</v>
      </c>
      <c r="I5233">
        <v>2021</v>
      </c>
      <c r="J5233">
        <v>3</v>
      </c>
      <c r="K5233" s="6">
        <v>44469</v>
      </c>
      <c r="L5233">
        <v>18</v>
      </c>
      <c r="M5233">
        <v>6</v>
      </c>
      <c r="N5233" t="s">
        <v>206</v>
      </c>
      <c r="O5233" s="8">
        <v>5.48</v>
      </c>
      <c r="P5233" s="8">
        <v>5.5</v>
      </c>
      <c r="Q5233" s="8">
        <v>5</v>
      </c>
      <c r="R5233" s="8">
        <v>6</v>
      </c>
      <c r="S5233" s="8">
        <v>4.5</v>
      </c>
      <c r="T5233" s="8">
        <v>6.25</v>
      </c>
      <c r="U5233" s="8">
        <v>0.5</v>
      </c>
      <c r="V5233" s="9">
        <v>27</v>
      </c>
      <c r="W5233" s="8">
        <v>1</v>
      </c>
      <c r="X5233" s="8">
        <v>1.75</v>
      </c>
      <c r="Y5233" s="8">
        <v>-1.9999999999999574E-2</v>
      </c>
      <c r="Z5233" s="8">
        <v>-0.75</v>
      </c>
      <c r="AA5233">
        <v>0.75</v>
      </c>
      <c r="AF5233" t="s">
        <v>5545</v>
      </c>
      <c r="AG5233" t="s">
        <v>1910</v>
      </c>
      <c r="AH5233" t="s">
        <v>1911</v>
      </c>
      <c r="AI5233" t="s">
        <v>1939</v>
      </c>
      <c r="AJ5233" s="7">
        <v>44469</v>
      </c>
      <c r="AK5233" t="s">
        <v>5819</v>
      </c>
      <c r="AL5233" t="s">
        <v>1908</v>
      </c>
      <c r="AM5233" t="s">
        <v>5546</v>
      </c>
      <c r="AN5233" t="s">
        <v>5840</v>
      </c>
      <c r="AO5233" t="str">
        <f>TEXT(A5233,"yyyy-mm-dd")</f>
        <v>2020-03-31</v>
      </c>
    </row>
    <row r="5234" spans="1:41">
      <c r="A5234" s="6" t="s">
        <v>5818</v>
      </c>
      <c r="B5234">
        <v>2020</v>
      </c>
      <c r="C5234">
        <v>3</v>
      </c>
      <c r="E5234" t="s">
        <v>1907</v>
      </c>
      <c r="F5234" t="s">
        <v>1908</v>
      </c>
      <c r="G5234" t="s">
        <v>102</v>
      </c>
      <c r="H5234" t="s">
        <v>5436</v>
      </c>
      <c r="I5234">
        <v>2021</v>
      </c>
      <c r="J5234">
        <v>2</v>
      </c>
      <c r="K5234" s="6">
        <v>44377</v>
      </c>
      <c r="L5234">
        <v>15</v>
      </c>
      <c r="M5234">
        <v>5</v>
      </c>
      <c r="N5234" t="s">
        <v>236</v>
      </c>
      <c r="O5234" s="8">
        <v>5.47</v>
      </c>
      <c r="P5234" s="8">
        <v>5.5</v>
      </c>
      <c r="Q5234" s="8">
        <v>5</v>
      </c>
      <c r="R5234" s="8">
        <v>6</v>
      </c>
      <c r="S5234" s="8">
        <v>4.5</v>
      </c>
      <c r="T5234" s="8">
        <v>6.25</v>
      </c>
      <c r="U5234" s="8">
        <v>0.51</v>
      </c>
      <c r="V5234" s="9">
        <v>27</v>
      </c>
      <c r="W5234" s="8">
        <v>1</v>
      </c>
      <c r="X5234" s="8">
        <v>1.75</v>
      </c>
      <c r="Y5234" s="8">
        <v>-3.0000000000000249E-2</v>
      </c>
      <c r="Z5234" s="8">
        <v>-0.75</v>
      </c>
      <c r="AA5234">
        <v>0.5</v>
      </c>
      <c r="AF5234" t="s">
        <v>5437</v>
      </c>
      <c r="AG5234" t="s">
        <v>1910</v>
      </c>
      <c r="AH5234" t="s">
        <v>1911</v>
      </c>
      <c r="AI5234" t="s">
        <v>1934</v>
      </c>
      <c r="AJ5234" s="7">
        <v>44377</v>
      </c>
      <c r="AK5234" t="s">
        <v>5819</v>
      </c>
      <c r="AL5234" t="s">
        <v>1908</v>
      </c>
      <c r="AM5234" t="s">
        <v>5438</v>
      </c>
      <c r="AN5234" t="s">
        <v>5839</v>
      </c>
      <c r="AO5234" t="str">
        <f>TEXT(A5234,"yyyy-mm-dd")</f>
        <v>2020-03-31</v>
      </c>
    </row>
    <row r="5235" spans="1:41">
      <c r="A5235" s="6" t="s">
        <v>5818</v>
      </c>
      <c r="B5235">
        <v>2020</v>
      </c>
      <c r="C5235">
        <v>3</v>
      </c>
      <c r="E5235" t="s">
        <v>1907</v>
      </c>
      <c r="F5235" t="s">
        <v>1908</v>
      </c>
      <c r="G5235" t="s">
        <v>102</v>
      </c>
      <c r="H5235" t="s">
        <v>5397</v>
      </c>
      <c r="I5235">
        <v>2021</v>
      </c>
      <c r="J5235">
        <v>1</v>
      </c>
      <c r="K5235" s="6">
        <v>44286</v>
      </c>
      <c r="L5235">
        <v>12</v>
      </c>
      <c r="M5235">
        <v>4</v>
      </c>
      <c r="N5235" t="s">
        <v>261</v>
      </c>
      <c r="O5235" s="8">
        <v>5.52</v>
      </c>
      <c r="P5235" s="8">
        <v>5.5</v>
      </c>
      <c r="Q5235" s="8">
        <v>5</v>
      </c>
      <c r="R5235" s="8">
        <v>6</v>
      </c>
      <c r="S5235" s="8">
        <v>4.5</v>
      </c>
      <c r="T5235" s="8">
        <v>6.25</v>
      </c>
      <c r="U5235" s="8">
        <v>0.56000000000000005</v>
      </c>
      <c r="V5235" s="9">
        <v>27</v>
      </c>
      <c r="W5235" s="8">
        <v>1</v>
      </c>
      <c r="X5235" s="8">
        <v>1.75</v>
      </c>
      <c r="Y5235" s="8">
        <v>1.9999999999999574E-2</v>
      </c>
      <c r="Z5235" s="8">
        <v>-0.75</v>
      </c>
      <c r="AA5235">
        <v>0.75</v>
      </c>
      <c r="AF5235" t="s">
        <v>5398</v>
      </c>
      <c r="AG5235" t="s">
        <v>1910</v>
      </c>
      <c r="AH5235" t="s">
        <v>1911</v>
      </c>
      <c r="AI5235" t="s">
        <v>1929</v>
      </c>
      <c r="AJ5235" s="7">
        <v>44286</v>
      </c>
      <c r="AK5235" t="s">
        <v>5819</v>
      </c>
      <c r="AL5235" t="s">
        <v>1908</v>
      </c>
      <c r="AM5235" t="s">
        <v>5399</v>
      </c>
      <c r="AN5235" t="s">
        <v>5838</v>
      </c>
      <c r="AO5235" t="str">
        <f>TEXT(A5235,"yyyy-mm-dd")</f>
        <v>2020-03-31</v>
      </c>
    </row>
    <row r="5236" spans="1:41">
      <c r="A5236" s="6" t="s">
        <v>5818</v>
      </c>
      <c r="B5236">
        <v>2020</v>
      </c>
      <c r="C5236">
        <v>3</v>
      </c>
      <c r="E5236" t="s">
        <v>1907</v>
      </c>
      <c r="F5236" t="s">
        <v>1908</v>
      </c>
      <c r="G5236" t="s">
        <v>102</v>
      </c>
      <c r="H5236" t="s">
        <v>5204</v>
      </c>
      <c r="I5236">
        <v>2020</v>
      </c>
      <c r="J5236">
        <v>4</v>
      </c>
      <c r="K5236" s="6">
        <v>44196</v>
      </c>
      <c r="L5236">
        <v>9</v>
      </c>
      <c r="M5236">
        <v>3</v>
      </c>
      <c r="N5236" t="s">
        <v>173</v>
      </c>
      <c r="O5236" s="8">
        <v>5.6</v>
      </c>
      <c r="P5236" s="8">
        <v>5.5</v>
      </c>
      <c r="Q5236" s="8">
        <v>5</v>
      </c>
      <c r="R5236" s="8">
        <v>6</v>
      </c>
      <c r="S5236" s="8">
        <v>4.5</v>
      </c>
      <c r="T5236" s="8">
        <v>6.5</v>
      </c>
      <c r="U5236" s="8">
        <v>0.6</v>
      </c>
      <c r="V5236" s="9">
        <v>27</v>
      </c>
      <c r="W5236" s="8">
        <v>1</v>
      </c>
      <c r="X5236" s="8">
        <v>2</v>
      </c>
      <c r="Y5236" s="8">
        <v>9.9999999999999645E-2</v>
      </c>
      <c r="Z5236" s="8">
        <v>-1</v>
      </c>
      <c r="AA5236">
        <v>0.75</v>
      </c>
      <c r="AF5236" t="s">
        <v>5205</v>
      </c>
      <c r="AG5236" t="s">
        <v>1910</v>
      </c>
      <c r="AH5236" t="s">
        <v>1911</v>
      </c>
      <c r="AI5236" t="s">
        <v>1924</v>
      </c>
      <c r="AJ5236" s="7">
        <v>44196</v>
      </c>
      <c r="AK5236" t="s">
        <v>5819</v>
      </c>
      <c r="AL5236" t="s">
        <v>1908</v>
      </c>
      <c r="AM5236" t="s">
        <v>5206</v>
      </c>
      <c r="AN5236" t="s">
        <v>5837</v>
      </c>
      <c r="AO5236" t="str">
        <f>TEXT(A5236,"yyyy-mm-dd")</f>
        <v>2020-03-31</v>
      </c>
    </row>
    <row r="5237" spans="1:41">
      <c r="A5237" s="6" t="s">
        <v>5818</v>
      </c>
      <c r="B5237">
        <v>2020</v>
      </c>
      <c r="C5237">
        <v>3</v>
      </c>
      <c r="E5237" t="s">
        <v>1907</v>
      </c>
      <c r="F5237" t="s">
        <v>1908</v>
      </c>
      <c r="G5237" t="s">
        <v>102</v>
      </c>
      <c r="H5237" t="s">
        <v>5063</v>
      </c>
      <c r="I5237">
        <v>2020</v>
      </c>
      <c r="J5237">
        <v>3</v>
      </c>
      <c r="K5237" s="6">
        <v>44104</v>
      </c>
      <c r="L5237">
        <v>6</v>
      </c>
      <c r="M5237">
        <v>2</v>
      </c>
      <c r="N5237" t="s">
        <v>203</v>
      </c>
      <c r="O5237" s="8">
        <v>5.7</v>
      </c>
      <c r="P5237" s="8">
        <v>6</v>
      </c>
      <c r="Q5237" s="8">
        <v>5.5</v>
      </c>
      <c r="R5237" s="8">
        <v>6.13</v>
      </c>
      <c r="S5237" s="8">
        <v>4.5</v>
      </c>
      <c r="T5237" s="8">
        <v>6.5</v>
      </c>
      <c r="U5237" s="8">
        <v>0.6</v>
      </c>
      <c r="V5237" s="9">
        <v>27</v>
      </c>
      <c r="W5237" s="8">
        <v>0.62999999999999989</v>
      </c>
      <c r="X5237" s="8">
        <v>2</v>
      </c>
      <c r="Y5237" s="8">
        <v>-0.29999999999999982</v>
      </c>
      <c r="Z5237" s="8">
        <v>-0.5</v>
      </c>
      <c r="AA5237">
        <v>0.37999999999999989</v>
      </c>
      <c r="AF5237" t="s">
        <v>5064</v>
      </c>
      <c r="AG5237" t="s">
        <v>1910</v>
      </c>
      <c r="AH5237" t="s">
        <v>1911</v>
      </c>
      <c r="AI5237" t="s">
        <v>1919</v>
      </c>
      <c r="AJ5237" s="7">
        <v>44104</v>
      </c>
      <c r="AK5237" t="s">
        <v>5819</v>
      </c>
      <c r="AL5237" t="s">
        <v>1908</v>
      </c>
      <c r="AM5237" t="s">
        <v>5066</v>
      </c>
      <c r="AN5237" t="s">
        <v>5836</v>
      </c>
      <c r="AO5237" t="str">
        <f>TEXT(A5237,"yyyy-mm-dd")</f>
        <v>2020-03-31</v>
      </c>
    </row>
    <row r="5238" spans="1:41">
      <c r="A5238" s="6" t="s">
        <v>5818</v>
      </c>
      <c r="B5238">
        <v>2020</v>
      </c>
      <c r="C5238">
        <v>3</v>
      </c>
      <c r="E5238" t="s">
        <v>1907</v>
      </c>
      <c r="F5238" t="s">
        <v>1908</v>
      </c>
      <c r="G5238" t="s">
        <v>102</v>
      </c>
      <c r="H5238" t="s">
        <v>4988</v>
      </c>
      <c r="I5238">
        <v>2020</v>
      </c>
      <c r="J5238">
        <v>2</v>
      </c>
      <c r="K5238" s="6">
        <v>44012</v>
      </c>
      <c r="L5238">
        <v>3</v>
      </c>
      <c r="M5238">
        <v>1</v>
      </c>
      <c r="N5238" t="s">
        <v>233</v>
      </c>
      <c r="O5238" s="8">
        <v>5.93</v>
      </c>
      <c r="P5238" s="8">
        <v>6</v>
      </c>
      <c r="Q5238" s="8">
        <v>5.5</v>
      </c>
      <c r="R5238" s="8">
        <v>6.13</v>
      </c>
      <c r="S5238" s="8">
        <v>5</v>
      </c>
      <c r="T5238" s="8">
        <v>6.5</v>
      </c>
      <c r="U5238" s="8">
        <v>0.37</v>
      </c>
      <c r="V5238" s="9">
        <v>27</v>
      </c>
      <c r="W5238" s="8">
        <v>0.62999999999999989</v>
      </c>
      <c r="X5238" s="8">
        <v>1.5</v>
      </c>
      <c r="Y5238" s="8">
        <v>-7.0000000000000284E-2</v>
      </c>
      <c r="Z5238" s="8">
        <v>-0.5</v>
      </c>
      <c r="AA5238">
        <v>0.37999999999999989</v>
      </c>
      <c r="AF5238" t="s">
        <v>4989</v>
      </c>
      <c r="AG5238" t="s">
        <v>1910</v>
      </c>
      <c r="AH5238" t="s">
        <v>1911</v>
      </c>
      <c r="AI5238" t="s">
        <v>1915</v>
      </c>
      <c r="AJ5238" s="7">
        <v>44012</v>
      </c>
      <c r="AK5238" t="s">
        <v>5819</v>
      </c>
      <c r="AL5238" t="s">
        <v>1908</v>
      </c>
      <c r="AM5238" t="s">
        <v>4990</v>
      </c>
      <c r="AN5238" t="s">
        <v>5835</v>
      </c>
      <c r="AO5238" t="str">
        <f>TEXT(A5238,"yyyy-mm-dd")</f>
        <v>2020-03-31</v>
      </c>
    </row>
    <row r="5239" spans="1:41">
      <c r="A5239" s="6" t="s">
        <v>5818</v>
      </c>
      <c r="B5239">
        <v>2020</v>
      </c>
      <c r="C5239">
        <v>3</v>
      </c>
      <c r="E5239" t="s">
        <v>1907</v>
      </c>
      <c r="F5239" t="s">
        <v>1908</v>
      </c>
      <c r="G5239" t="s">
        <v>102</v>
      </c>
      <c r="H5239" t="s">
        <v>4949</v>
      </c>
      <c r="I5239">
        <v>2020</v>
      </c>
      <c r="J5239">
        <v>1</v>
      </c>
      <c r="K5239" s="6">
        <v>43921</v>
      </c>
      <c r="L5239">
        <v>0</v>
      </c>
      <c r="M5239">
        <v>0</v>
      </c>
      <c r="N5239" t="s">
        <v>178</v>
      </c>
      <c r="O5239" s="8">
        <v>6.44</v>
      </c>
      <c r="P5239" s="8">
        <v>6.5</v>
      </c>
      <c r="Q5239" s="8">
        <v>6.5</v>
      </c>
      <c r="R5239" s="8">
        <v>6.5</v>
      </c>
      <c r="S5239" s="8">
        <v>5.5</v>
      </c>
      <c r="T5239" s="8">
        <v>6.5</v>
      </c>
      <c r="U5239" s="8">
        <v>0.21</v>
      </c>
      <c r="V5239" s="9">
        <v>27</v>
      </c>
      <c r="W5239" s="8">
        <v>0</v>
      </c>
      <c r="X5239" s="8">
        <v>1</v>
      </c>
      <c r="Y5239" s="8">
        <v>-5.9999999999999609E-2</v>
      </c>
      <c r="Z5239" s="8">
        <v>-0.25</v>
      </c>
      <c r="AA5239">
        <v>-0.25</v>
      </c>
      <c r="AF5239" t="s">
        <v>4950</v>
      </c>
      <c r="AG5239" t="s">
        <v>1910</v>
      </c>
      <c r="AH5239" t="s">
        <v>1911</v>
      </c>
      <c r="AI5239" t="s">
        <v>1912</v>
      </c>
      <c r="AJ5239" s="7">
        <v>43921</v>
      </c>
      <c r="AK5239" t="s">
        <v>5819</v>
      </c>
      <c r="AL5239" t="s">
        <v>1908</v>
      </c>
      <c r="AM5239" t="s">
        <v>4951</v>
      </c>
      <c r="AN5239" t="s">
        <v>5834</v>
      </c>
      <c r="AO5239" t="str">
        <f>TEXT(A5239,"yyyy-mm-dd")</f>
        <v>2020-03-31</v>
      </c>
    </row>
    <row r="5240" spans="1:41">
      <c r="A5240" s="6" t="s">
        <v>5818</v>
      </c>
      <c r="B5240">
        <v>2020</v>
      </c>
      <c r="C5240">
        <v>3</v>
      </c>
      <c r="E5240" t="s">
        <v>100</v>
      </c>
      <c r="F5240" t="s">
        <v>101</v>
      </c>
      <c r="G5240" t="s">
        <v>83</v>
      </c>
      <c r="H5240" t="s">
        <v>5702</v>
      </c>
      <c r="I5240">
        <v>2022</v>
      </c>
      <c r="K5240" s="6">
        <v>44926</v>
      </c>
      <c r="L5240">
        <v>33</v>
      </c>
      <c r="N5240" t="s">
        <v>810</v>
      </c>
      <c r="O5240" s="8">
        <v>2.0499999999999998</v>
      </c>
      <c r="P5240" s="8">
        <v>1.8</v>
      </c>
      <c r="Q5240" s="8">
        <v>1.8</v>
      </c>
      <c r="R5240" s="8">
        <v>2.2000000000000002</v>
      </c>
      <c r="S5240" s="8">
        <v>1.4</v>
      </c>
      <c r="T5240" s="8">
        <v>3.7</v>
      </c>
      <c r="U5240" s="8">
        <v>0.55000000000000004</v>
      </c>
      <c r="V5240" s="9">
        <v>21</v>
      </c>
      <c r="W5240" s="8">
        <v>0.40000000000000013</v>
      </c>
      <c r="X5240" s="8">
        <v>2.3000000000000003</v>
      </c>
      <c r="Y5240" s="8">
        <v>0.24999999999999978</v>
      </c>
      <c r="Z5240" s="8">
        <v>-0.19999999999999996</v>
      </c>
      <c r="AA5240">
        <v>0</v>
      </c>
      <c r="AF5240" t="s">
        <v>10333</v>
      </c>
      <c r="AG5240" t="s">
        <v>9655</v>
      </c>
      <c r="AH5240" t="s">
        <v>9656</v>
      </c>
      <c r="AI5240" t="s">
        <v>9708</v>
      </c>
      <c r="AJ5240" s="7">
        <v>44926</v>
      </c>
      <c r="AK5240" t="s">
        <v>5819</v>
      </c>
      <c r="AL5240" t="s">
        <v>109</v>
      </c>
      <c r="AM5240" t="s">
        <v>5704</v>
      </c>
      <c r="AN5240" t="s">
        <v>10337</v>
      </c>
    </row>
    <row r="5241" spans="1:41">
      <c r="A5241" s="6" t="s">
        <v>5818</v>
      </c>
      <c r="B5241">
        <v>2020</v>
      </c>
      <c r="C5241">
        <v>3</v>
      </c>
      <c r="E5241" t="s">
        <v>100</v>
      </c>
      <c r="F5241" t="s">
        <v>101</v>
      </c>
      <c r="G5241" t="s">
        <v>102</v>
      </c>
      <c r="H5241" t="s">
        <v>5649</v>
      </c>
      <c r="I5241">
        <v>2021</v>
      </c>
      <c r="J5241">
        <v>4</v>
      </c>
      <c r="K5241" s="6">
        <v>44561</v>
      </c>
      <c r="L5241">
        <v>21</v>
      </c>
      <c r="M5241">
        <v>7</v>
      </c>
      <c r="N5241" t="s">
        <v>176</v>
      </c>
      <c r="O5241" s="8">
        <v>2.57</v>
      </c>
      <c r="P5241" s="8">
        <v>1.9</v>
      </c>
      <c r="Q5241" s="8">
        <v>1.46</v>
      </c>
      <c r="R5241" s="8">
        <v>3.04</v>
      </c>
      <c r="S5241" s="8">
        <v>0.25</v>
      </c>
      <c r="T5241" s="8">
        <v>10.5</v>
      </c>
      <c r="U5241" s="8">
        <v>2.12</v>
      </c>
      <c r="V5241" s="9">
        <v>29</v>
      </c>
      <c r="W5241" s="8">
        <v>1.58</v>
      </c>
      <c r="X5241" s="8">
        <v>10.25</v>
      </c>
      <c r="Y5241" s="8">
        <v>0.66999999999999993</v>
      </c>
      <c r="Z5241" s="8">
        <v>0.26</v>
      </c>
      <c r="AA5241">
        <v>0.93000000000000016</v>
      </c>
      <c r="AF5241" t="s">
        <v>5721</v>
      </c>
      <c r="AG5241" t="s">
        <v>106</v>
      </c>
      <c r="AH5241" t="s">
        <v>107</v>
      </c>
      <c r="AI5241" t="s">
        <v>2673</v>
      </c>
      <c r="AJ5241" s="7">
        <v>44561</v>
      </c>
      <c r="AK5241" t="s">
        <v>5819</v>
      </c>
      <c r="AL5241" t="s">
        <v>109</v>
      </c>
      <c r="AM5241" t="s">
        <v>5651</v>
      </c>
      <c r="AN5241" t="s">
        <v>5833</v>
      </c>
      <c r="AO5241" t="str">
        <f>TEXT(A5241,"yyyy-mm-dd")</f>
        <v>2020-03-31</v>
      </c>
    </row>
    <row r="5242" spans="1:41">
      <c r="A5242" s="6" t="s">
        <v>5818</v>
      </c>
      <c r="B5242">
        <v>2020</v>
      </c>
      <c r="C5242">
        <v>3</v>
      </c>
      <c r="E5242" t="s">
        <v>100</v>
      </c>
      <c r="F5242" t="s">
        <v>101</v>
      </c>
      <c r="G5242" t="s">
        <v>83</v>
      </c>
      <c r="H5242" t="s">
        <v>5257</v>
      </c>
      <c r="I5242">
        <v>2021</v>
      </c>
      <c r="K5242" s="6">
        <v>44561</v>
      </c>
      <c r="L5242">
        <v>21</v>
      </c>
      <c r="N5242" t="s">
        <v>176</v>
      </c>
      <c r="O5242" s="8">
        <v>1.88</v>
      </c>
      <c r="P5242" s="8">
        <v>1.7</v>
      </c>
      <c r="Q5242" s="8">
        <v>1.3</v>
      </c>
      <c r="R5242" s="8">
        <v>2.2999999999999998</v>
      </c>
      <c r="S5242" s="8">
        <v>-0.3</v>
      </c>
      <c r="T5242" s="8">
        <v>4.3</v>
      </c>
      <c r="U5242" s="8">
        <v>1</v>
      </c>
      <c r="V5242" s="9">
        <v>33</v>
      </c>
      <c r="W5242" s="8">
        <v>0.99999999999999978</v>
      </c>
      <c r="X5242" s="8">
        <v>4.5999999999999996</v>
      </c>
      <c r="Y5242" s="8">
        <v>0.17999999999999994</v>
      </c>
      <c r="Z5242" s="8">
        <v>9.9999999999999867E-2</v>
      </c>
      <c r="AA5242">
        <v>0.70999999999999974</v>
      </c>
      <c r="AF5242" t="s">
        <v>10294</v>
      </c>
      <c r="AG5242" t="s">
        <v>9655</v>
      </c>
      <c r="AH5242" t="s">
        <v>9656</v>
      </c>
      <c r="AI5242" t="s">
        <v>9669</v>
      </c>
      <c r="AJ5242" s="7">
        <v>44561</v>
      </c>
      <c r="AK5242" t="s">
        <v>5819</v>
      </c>
      <c r="AL5242" t="s">
        <v>109</v>
      </c>
      <c r="AM5242" t="s">
        <v>5259</v>
      </c>
      <c r="AN5242" t="s">
        <v>10310</v>
      </c>
    </row>
    <row r="5243" spans="1:41">
      <c r="A5243" s="6" t="s">
        <v>5818</v>
      </c>
      <c r="B5243">
        <v>2020</v>
      </c>
      <c r="C5243">
        <v>3</v>
      </c>
      <c r="E5243" t="s">
        <v>100</v>
      </c>
      <c r="F5243" t="s">
        <v>101</v>
      </c>
      <c r="G5243" t="s">
        <v>102</v>
      </c>
      <c r="H5243" t="s">
        <v>5544</v>
      </c>
      <c r="I5243">
        <v>2021</v>
      </c>
      <c r="J5243">
        <v>3</v>
      </c>
      <c r="K5243" s="6">
        <v>44469</v>
      </c>
      <c r="L5243">
        <v>18</v>
      </c>
      <c r="M5243">
        <v>6</v>
      </c>
      <c r="N5243" t="s">
        <v>206</v>
      </c>
      <c r="O5243" s="8">
        <v>2.85</v>
      </c>
      <c r="P5243" s="8">
        <v>2.09</v>
      </c>
      <c r="Q5243" s="8">
        <v>1.4</v>
      </c>
      <c r="R5243" s="8">
        <v>3.7</v>
      </c>
      <c r="S5243" s="8">
        <v>0.9</v>
      </c>
      <c r="T5243" s="8">
        <v>9.9</v>
      </c>
      <c r="U5243" s="8">
        <v>2.04</v>
      </c>
      <c r="V5243" s="9">
        <v>29</v>
      </c>
      <c r="W5243" s="8">
        <v>2.3000000000000003</v>
      </c>
      <c r="X5243" s="8">
        <v>9</v>
      </c>
      <c r="Y5243" s="8">
        <v>0.76000000000000023</v>
      </c>
      <c r="Z5243" s="8">
        <v>0.48999999999999977</v>
      </c>
      <c r="AA5243">
        <v>1.7900000000000003</v>
      </c>
      <c r="AF5243" t="s">
        <v>5719</v>
      </c>
      <c r="AG5243" t="s">
        <v>106</v>
      </c>
      <c r="AH5243" t="s">
        <v>107</v>
      </c>
      <c r="AI5243" t="s">
        <v>2670</v>
      </c>
      <c r="AJ5243" s="7">
        <v>44469</v>
      </c>
      <c r="AK5243" t="s">
        <v>5819</v>
      </c>
      <c r="AL5243" t="s">
        <v>109</v>
      </c>
      <c r="AM5243" t="s">
        <v>5546</v>
      </c>
      <c r="AN5243" t="s">
        <v>5832</v>
      </c>
      <c r="AO5243" t="str">
        <f>TEXT(A5243,"yyyy-mm-dd")</f>
        <v>2020-03-31</v>
      </c>
    </row>
    <row r="5244" spans="1:41">
      <c r="A5244" s="6" t="s">
        <v>5818</v>
      </c>
      <c r="B5244">
        <v>2020</v>
      </c>
      <c r="C5244">
        <v>3</v>
      </c>
      <c r="E5244" t="s">
        <v>100</v>
      </c>
      <c r="F5244" t="s">
        <v>101</v>
      </c>
      <c r="G5244" t="s">
        <v>102</v>
      </c>
      <c r="H5244" t="s">
        <v>5436</v>
      </c>
      <c r="I5244">
        <v>2021</v>
      </c>
      <c r="J5244">
        <v>2</v>
      </c>
      <c r="K5244" s="6">
        <v>44377</v>
      </c>
      <c r="L5244">
        <v>15</v>
      </c>
      <c r="M5244">
        <v>5</v>
      </c>
      <c r="N5244" t="s">
        <v>236</v>
      </c>
      <c r="O5244" s="8">
        <v>2.97</v>
      </c>
      <c r="P5244" s="8">
        <v>2.5099999999999998</v>
      </c>
      <c r="Q5244" s="8">
        <v>1.5</v>
      </c>
      <c r="R5244" s="8">
        <v>3.51</v>
      </c>
      <c r="S5244" s="8">
        <v>0.2</v>
      </c>
      <c r="T5244" s="8">
        <v>13.3</v>
      </c>
      <c r="U5244" s="8">
        <v>2.5099999999999998</v>
      </c>
      <c r="V5244" s="9">
        <v>29</v>
      </c>
      <c r="W5244" s="8">
        <v>2.0099999999999998</v>
      </c>
      <c r="X5244" s="8">
        <v>13.100000000000001</v>
      </c>
      <c r="Y5244" s="8">
        <v>0.46000000000000041</v>
      </c>
      <c r="Z5244" s="8">
        <v>0.9099999999999997</v>
      </c>
      <c r="AA5244">
        <v>1.5599999999999998</v>
      </c>
      <c r="AF5244" t="s">
        <v>5717</v>
      </c>
      <c r="AG5244" t="s">
        <v>106</v>
      </c>
      <c r="AH5244" t="s">
        <v>107</v>
      </c>
      <c r="AI5244" t="s">
        <v>2667</v>
      </c>
      <c r="AJ5244" s="7">
        <v>44377</v>
      </c>
      <c r="AK5244" t="s">
        <v>5819</v>
      </c>
      <c r="AL5244" t="s">
        <v>109</v>
      </c>
      <c r="AM5244" t="s">
        <v>5438</v>
      </c>
      <c r="AN5244" t="s">
        <v>5831</v>
      </c>
      <c r="AO5244" t="str">
        <f>TEXT(A5244,"yyyy-mm-dd")</f>
        <v>2020-03-31</v>
      </c>
    </row>
    <row r="5245" spans="1:41">
      <c r="A5245" s="6" t="s">
        <v>5818</v>
      </c>
      <c r="B5245">
        <v>2020</v>
      </c>
      <c r="C5245">
        <v>3</v>
      </c>
      <c r="E5245" t="s">
        <v>100</v>
      </c>
      <c r="F5245" t="s">
        <v>101</v>
      </c>
      <c r="G5245" t="s">
        <v>102</v>
      </c>
      <c r="H5245" t="s">
        <v>5397</v>
      </c>
      <c r="I5245">
        <v>2021</v>
      </c>
      <c r="J5245">
        <v>1</v>
      </c>
      <c r="K5245" s="6">
        <v>44286</v>
      </c>
      <c r="L5245">
        <v>12</v>
      </c>
      <c r="M5245">
        <v>4</v>
      </c>
      <c r="N5245" t="s">
        <v>261</v>
      </c>
      <c r="O5245" s="8">
        <v>-0.65</v>
      </c>
      <c r="P5245" s="8">
        <v>0.5</v>
      </c>
      <c r="Q5245" s="8">
        <v>-2.7</v>
      </c>
      <c r="R5245" s="8">
        <v>1.4</v>
      </c>
      <c r="S5245" s="8">
        <v>-7.5</v>
      </c>
      <c r="T5245" s="8">
        <v>3.7</v>
      </c>
      <c r="U5245" s="8">
        <v>2.67</v>
      </c>
      <c r="V5245" s="9">
        <v>29</v>
      </c>
      <c r="W5245" s="8">
        <v>4.0999999999999996</v>
      </c>
      <c r="X5245" s="8">
        <v>11.2</v>
      </c>
      <c r="Y5245" s="8">
        <v>-1.1499999999999999</v>
      </c>
      <c r="Z5245" s="8">
        <v>-0.8</v>
      </c>
      <c r="AA5245">
        <v>3.51</v>
      </c>
      <c r="AF5245" t="s">
        <v>5715</v>
      </c>
      <c r="AG5245" t="s">
        <v>106</v>
      </c>
      <c r="AH5245" t="s">
        <v>107</v>
      </c>
      <c r="AI5245" t="s">
        <v>502</v>
      </c>
      <c r="AJ5245" s="7">
        <v>44286</v>
      </c>
      <c r="AK5245" t="s">
        <v>5819</v>
      </c>
      <c r="AL5245" t="s">
        <v>109</v>
      </c>
      <c r="AM5245" t="s">
        <v>5399</v>
      </c>
      <c r="AN5245" t="s">
        <v>5830</v>
      </c>
      <c r="AO5245" t="str">
        <f>TEXT(A5245,"yyyy-mm-dd")</f>
        <v>2020-03-31</v>
      </c>
    </row>
    <row r="5246" spans="1:41">
      <c r="A5246" s="6" t="s">
        <v>5818</v>
      </c>
      <c r="B5246">
        <v>2020</v>
      </c>
      <c r="C5246">
        <v>3</v>
      </c>
      <c r="E5246" t="s">
        <v>100</v>
      </c>
      <c r="F5246" t="s">
        <v>101</v>
      </c>
      <c r="G5246" t="s">
        <v>102</v>
      </c>
      <c r="H5246" t="s">
        <v>5204</v>
      </c>
      <c r="I5246">
        <v>2020</v>
      </c>
      <c r="J5246">
        <v>4</v>
      </c>
      <c r="K5246" s="6">
        <v>44196</v>
      </c>
      <c r="L5246">
        <v>9</v>
      </c>
      <c r="M5246">
        <v>3</v>
      </c>
      <c r="N5246" t="s">
        <v>173</v>
      </c>
      <c r="O5246" s="8">
        <v>-2.54</v>
      </c>
      <c r="P5246" s="8">
        <v>-2.4</v>
      </c>
      <c r="Q5246" s="8">
        <v>-3.9</v>
      </c>
      <c r="R5246" s="8">
        <v>-1.4</v>
      </c>
      <c r="S5246" s="8">
        <v>-8.8000000000000007</v>
      </c>
      <c r="T5246" s="8">
        <v>4</v>
      </c>
      <c r="U5246" s="8">
        <v>2.87</v>
      </c>
      <c r="V5246" s="9">
        <v>29</v>
      </c>
      <c r="W5246" s="8">
        <v>2.5</v>
      </c>
      <c r="X5246" s="8">
        <v>12.8</v>
      </c>
      <c r="Y5246" s="8">
        <v>-0.14000000000000012</v>
      </c>
      <c r="Z5246" s="8">
        <v>-3.58</v>
      </c>
      <c r="AA5246">
        <v>2.02</v>
      </c>
      <c r="AF5246" t="s">
        <v>5276</v>
      </c>
      <c r="AG5246" t="s">
        <v>106</v>
      </c>
      <c r="AH5246" t="s">
        <v>107</v>
      </c>
      <c r="AI5246" t="s">
        <v>497</v>
      </c>
      <c r="AJ5246" s="7">
        <v>44196</v>
      </c>
      <c r="AK5246" t="s">
        <v>5819</v>
      </c>
      <c r="AL5246" t="s">
        <v>109</v>
      </c>
      <c r="AM5246" t="s">
        <v>5206</v>
      </c>
      <c r="AN5246" t="s">
        <v>5829</v>
      </c>
      <c r="AO5246" t="str">
        <f>TEXT(A5246,"yyyy-mm-dd")</f>
        <v>2020-03-31</v>
      </c>
    </row>
    <row r="5247" spans="1:41">
      <c r="A5247" s="6" t="s">
        <v>5818</v>
      </c>
      <c r="B5247">
        <v>2020</v>
      </c>
      <c r="C5247">
        <v>3</v>
      </c>
      <c r="E5247" t="s">
        <v>100</v>
      </c>
      <c r="F5247" t="s">
        <v>101</v>
      </c>
      <c r="G5247" t="s">
        <v>83</v>
      </c>
      <c r="H5247" t="s">
        <v>4803</v>
      </c>
      <c r="I5247">
        <v>2020</v>
      </c>
      <c r="K5247" s="6">
        <v>44196</v>
      </c>
      <c r="L5247">
        <v>9</v>
      </c>
      <c r="N5247" t="s">
        <v>173</v>
      </c>
      <c r="O5247" s="8">
        <v>-3.99</v>
      </c>
      <c r="P5247" s="8">
        <v>-3.5</v>
      </c>
      <c r="Q5247" s="8">
        <v>-4.5</v>
      </c>
      <c r="R5247" s="8">
        <v>-3</v>
      </c>
      <c r="S5247" s="8">
        <v>-11.25</v>
      </c>
      <c r="T5247" s="8">
        <v>-1.61</v>
      </c>
      <c r="U5247" s="8">
        <v>1.81</v>
      </c>
      <c r="V5247" s="9">
        <v>33</v>
      </c>
      <c r="W5247" s="8">
        <v>1.5</v>
      </c>
      <c r="X5247" s="8">
        <v>9.64</v>
      </c>
      <c r="Y5247" s="8">
        <v>-0.49000000000000021</v>
      </c>
      <c r="Z5247" s="8">
        <v>-4.4000000000000004</v>
      </c>
      <c r="AA5247">
        <v>1.3</v>
      </c>
      <c r="AF5247" t="s">
        <v>10255</v>
      </c>
      <c r="AG5247" t="s">
        <v>9655</v>
      </c>
      <c r="AH5247" t="s">
        <v>9656</v>
      </c>
      <c r="AI5247" t="s">
        <v>9657</v>
      </c>
      <c r="AJ5247" s="7">
        <v>44196</v>
      </c>
      <c r="AK5247" t="s">
        <v>5819</v>
      </c>
      <c r="AL5247" t="s">
        <v>109</v>
      </c>
      <c r="AM5247" t="s">
        <v>4805</v>
      </c>
      <c r="AN5247" t="s">
        <v>10283</v>
      </c>
    </row>
    <row r="5248" spans="1:41">
      <c r="A5248" s="6" t="s">
        <v>5818</v>
      </c>
      <c r="B5248">
        <v>2020</v>
      </c>
      <c r="C5248">
        <v>3</v>
      </c>
      <c r="E5248" t="s">
        <v>100</v>
      </c>
      <c r="F5248" t="s">
        <v>101</v>
      </c>
      <c r="G5248" t="s">
        <v>102</v>
      </c>
      <c r="H5248" t="s">
        <v>5063</v>
      </c>
      <c r="I5248">
        <v>2020</v>
      </c>
      <c r="J5248">
        <v>3</v>
      </c>
      <c r="K5248" s="6">
        <v>44104</v>
      </c>
      <c r="L5248">
        <v>6</v>
      </c>
      <c r="M5248">
        <v>2</v>
      </c>
      <c r="N5248" t="s">
        <v>203</v>
      </c>
      <c r="O5248" s="8">
        <v>-4.3600000000000003</v>
      </c>
      <c r="P5248" s="8">
        <v>-4</v>
      </c>
      <c r="Q5248" s="8">
        <v>-5.5</v>
      </c>
      <c r="R5248" s="8">
        <v>-3.04</v>
      </c>
      <c r="S5248" s="8">
        <v>-8.9</v>
      </c>
      <c r="T5248" s="8">
        <v>0.3</v>
      </c>
      <c r="U5248" s="8">
        <v>2.0499999999999998</v>
      </c>
      <c r="V5248" s="9">
        <v>29</v>
      </c>
      <c r="W5248" s="8">
        <v>2.46</v>
      </c>
      <c r="X5248" s="8">
        <v>9.2000000000000011</v>
      </c>
      <c r="Y5248" s="8">
        <v>-0.36000000000000032</v>
      </c>
      <c r="Z5248" s="8">
        <v>-5</v>
      </c>
      <c r="AA5248">
        <v>2.0499999999999998</v>
      </c>
      <c r="AF5248" t="s">
        <v>5274</v>
      </c>
      <c r="AG5248" t="s">
        <v>106</v>
      </c>
      <c r="AH5248" t="s">
        <v>107</v>
      </c>
      <c r="AI5248" t="s">
        <v>427</v>
      </c>
      <c r="AJ5248" s="7">
        <v>44104</v>
      </c>
      <c r="AK5248" t="s">
        <v>5819</v>
      </c>
      <c r="AL5248" t="s">
        <v>109</v>
      </c>
      <c r="AM5248" t="s">
        <v>5066</v>
      </c>
      <c r="AN5248" t="s">
        <v>5828</v>
      </c>
      <c r="AO5248" t="str">
        <f>TEXT(A5248,"yyyy-mm-dd")</f>
        <v>2020-03-31</v>
      </c>
    </row>
    <row r="5249" spans="1:41">
      <c r="A5249" s="6" t="s">
        <v>5818</v>
      </c>
      <c r="B5249">
        <v>2020</v>
      </c>
      <c r="C5249">
        <v>3</v>
      </c>
      <c r="E5249" t="s">
        <v>100</v>
      </c>
      <c r="F5249" t="s">
        <v>101</v>
      </c>
      <c r="G5249" t="s">
        <v>102</v>
      </c>
      <c r="H5249" t="s">
        <v>4988</v>
      </c>
      <c r="I5249">
        <v>2020</v>
      </c>
      <c r="J5249">
        <v>2</v>
      </c>
      <c r="K5249" s="6">
        <v>44012</v>
      </c>
      <c r="L5249">
        <v>3</v>
      </c>
      <c r="M5249">
        <v>1</v>
      </c>
      <c r="N5249" t="s">
        <v>233</v>
      </c>
      <c r="O5249" s="8">
        <v>-7.55</v>
      </c>
      <c r="P5249" s="8">
        <v>-6</v>
      </c>
      <c r="Q5249" s="8">
        <v>-8.6999999999999993</v>
      </c>
      <c r="R5249" s="8">
        <v>-4.54</v>
      </c>
      <c r="S5249" s="8">
        <v>-33</v>
      </c>
      <c r="T5249" s="8">
        <v>-2.4</v>
      </c>
      <c r="U5249" s="8">
        <v>5.81</v>
      </c>
      <c r="V5249" s="9">
        <v>29</v>
      </c>
      <c r="W5249" s="8">
        <v>4.1599999999999993</v>
      </c>
      <c r="X5249" s="8">
        <v>30.6</v>
      </c>
      <c r="Y5249" s="8">
        <v>-1.5499999999999998</v>
      </c>
      <c r="Z5249" s="8">
        <v>-6.76</v>
      </c>
      <c r="AA5249">
        <v>3.7199999999999993</v>
      </c>
      <c r="AF5249" t="s">
        <v>5272</v>
      </c>
      <c r="AG5249" t="s">
        <v>106</v>
      </c>
      <c r="AH5249" t="s">
        <v>107</v>
      </c>
      <c r="AI5249" t="s">
        <v>340</v>
      </c>
      <c r="AJ5249" s="7">
        <v>44012</v>
      </c>
      <c r="AK5249" t="s">
        <v>5819</v>
      </c>
      <c r="AL5249" t="s">
        <v>109</v>
      </c>
      <c r="AM5249" t="s">
        <v>4990</v>
      </c>
      <c r="AN5249" t="s">
        <v>5827</v>
      </c>
      <c r="AO5249" t="str">
        <f>TEXT(A5249,"yyyy-mm-dd")</f>
        <v>2020-03-31</v>
      </c>
    </row>
    <row r="5250" spans="1:41">
      <c r="A5250" s="6" t="s">
        <v>5818</v>
      </c>
      <c r="B5250">
        <v>2020</v>
      </c>
      <c r="C5250">
        <v>3</v>
      </c>
      <c r="E5250" t="s">
        <v>100</v>
      </c>
      <c r="F5250" t="s">
        <v>101</v>
      </c>
      <c r="G5250" t="s">
        <v>102</v>
      </c>
      <c r="H5250" t="s">
        <v>4949</v>
      </c>
      <c r="I5250">
        <v>2020</v>
      </c>
      <c r="J5250">
        <v>1</v>
      </c>
      <c r="K5250" s="6">
        <v>43921</v>
      </c>
      <c r="L5250">
        <v>0</v>
      </c>
      <c r="M5250">
        <v>0</v>
      </c>
      <c r="N5250" t="s">
        <v>178</v>
      </c>
      <c r="O5250" s="8">
        <v>-1.86</v>
      </c>
      <c r="P5250" s="8">
        <v>-1.1000000000000001</v>
      </c>
      <c r="Q5250" s="8">
        <v>-2</v>
      </c>
      <c r="R5250" s="8">
        <v>-0.47</v>
      </c>
      <c r="S5250" s="8">
        <v>-11</v>
      </c>
      <c r="T5250" s="8">
        <v>-0.03</v>
      </c>
      <c r="U5250" s="8">
        <v>2.2799999999999998</v>
      </c>
      <c r="V5250" s="9">
        <v>29</v>
      </c>
      <c r="W5250" s="8">
        <v>1.53</v>
      </c>
      <c r="X5250" s="8">
        <v>10.97</v>
      </c>
      <c r="Y5250" s="8">
        <v>-0.76</v>
      </c>
      <c r="Z5250" s="8">
        <v>-1.6400000000000001</v>
      </c>
      <c r="AA5250">
        <v>0.97000000000000008</v>
      </c>
      <c r="AF5250" t="s">
        <v>5270</v>
      </c>
      <c r="AG5250" t="s">
        <v>106</v>
      </c>
      <c r="AH5250" t="s">
        <v>107</v>
      </c>
      <c r="AI5250" t="s">
        <v>108</v>
      </c>
      <c r="AJ5250" s="7">
        <v>43921</v>
      </c>
      <c r="AK5250" t="s">
        <v>5819</v>
      </c>
      <c r="AL5250" t="s">
        <v>109</v>
      </c>
      <c r="AM5250" t="s">
        <v>4951</v>
      </c>
      <c r="AN5250" t="s">
        <v>5826</v>
      </c>
      <c r="AO5250" t="str">
        <f>TEXT(A5250,"yyyy-mm-dd")</f>
        <v>2020-03-31</v>
      </c>
    </row>
    <row r="5251" spans="1:41">
      <c r="A5251" s="6" t="s">
        <v>5818</v>
      </c>
      <c r="B5251">
        <v>2020</v>
      </c>
      <c r="C5251">
        <v>3</v>
      </c>
      <c r="E5251" t="s">
        <v>2685</v>
      </c>
      <c r="F5251" t="s">
        <v>101</v>
      </c>
      <c r="G5251" t="s">
        <v>774</v>
      </c>
      <c r="H5251" t="s">
        <v>2686</v>
      </c>
      <c r="K5251" s="6"/>
      <c r="O5251" s="8">
        <v>2.0699999999999998</v>
      </c>
      <c r="P5251" s="8">
        <v>2</v>
      </c>
      <c r="Q5251" s="8">
        <v>1.8</v>
      </c>
      <c r="R5251" s="8">
        <v>2.2000000000000002</v>
      </c>
      <c r="S5251" s="8">
        <v>1.4</v>
      </c>
      <c r="T5251" s="8">
        <v>3.5</v>
      </c>
      <c r="U5251" s="8">
        <v>0.46</v>
      </c>
      <c r="V5251" s="9">
        <v>25</v>
      </c>
      <c r="W5251" s="8">
        <v>0.40000000000000013</v>
      </c>
      <c r="X5251" s="8">
        <v>2.1</v>
      </c>
      <c r="Y5251" s="8">
        <v>6.999999999999984E-2</v>
      </c>
      <c r="Z5251" s="8">
        <v>0</v>
      </c>
      <c r="AA5251">
        <v>-2.9999999999999805E-2</v>
      </c>
      <c r="AF5251" t="s">
        <v>2687</v>
      </c>
      <c r="AG5251" t="s">
        <v>2688</v>
      </c>
      <c r="AH5251" t="s">
        <v>2689</v>
      </c>
      <c r="AI5251" t="s">
        <v>2690</v>
      </c>
      <c r="AJ5251" s="7"/>
      <c r="AK5251" t="s">
        <v>5819</v>
      </c>
      <c r="AL5251" t="s">
        <v>109</v>
      </c>
      <c r="AM5251" t="s">
        <v>2686</v>
      </c>
      <c r="AN5251" t="s">
        <v>5850</v>
      </c>
      <c r="AO5251" t="str">
        <f>TEXT(A5251,"yyyy-mm-dd")</f>
        <v>2020-03-31</v>
      </c>
    </row>
    <row r="5252" spans="1:41">
      <c r="A5252" s="6" t="s">
        <v>5818</v>
      </c>
      <c r="B5252">
        <v>2020</v>
      </c>
      <c r="C5252">
        <v>3</v>
      </c>
      <c r="E5252" t="s">
        <v>81</v>
      </c>
      <c r="F5252" t="s">
        <v>82</v>
      </c>
      <c r="G5252" t="s">
        <v>83</v>
      </c>
      <c r="H5252" t="s">
        <v>5702</v>
      </c>
      <c r="I5252">
        <v>2022</v>
      </c>
      <c r="K5252" s="6">
        <v>44926</v>
      </c>
      <c r="L5252">
        <v>33</v>
      </c>
      <c r="N5252" t="s">
        <v>810</v>
      </c>
      <c r="O5252" s="8">
        <v>3.56</v>
      </c>
      <c r="P5252" s="8">
        <v>3.5</v>
      </c>
      <c r="Q5252" s="8">
        <v>3.4</v>
      </c>
      <c r="R5252" s="8">
        <v>3.6</v>
      </c>
      <c r="S5252" s="8">
        <v>3</v>
      </c>
      <c r="T5252" s="8">
        <v>4.4000000000000004</v>
      </c>
      <c r="U5252" s="8">
        <v>0.31</v>
      </c>
      <c r="V5252" s="9">
        <v>29</v>
      </c>
      <c r="W5252" s="8">
        <v>0.20000000000000018</v>
      </c>
      <c r="X5252" s="8">
        <v>1.4000000000000004</v>
      </c>
      <c r="Y5252" s="8">
        <v>6.0000000000000053E-2</v>
      </c>
      <c r="Z5252" s="8">
        <v>0</v>
      </c>
      <c r="AA5252">
        <v>7.0000000000000284E-2</v>
      </c>
      <c r="AF5252" t="s">
        <v>5703</v>
      </c>
      <c r="AG5252" t="s">
        <v>87</v>
      </c>
      <c r="AH5252" t="s">
        <v>88</v>
      </c>
      <c r="AI5252" t="s">
        <v>359</v>
      </c>
      <c r="AJ5252" s="7">
        <v>44926</v>
      </c>
      <c r="AK5252" t="s">
        <v>5819</v>
      </c>
      <c r="AL5252" t="s">
        <v>91</v>
      </c>
      <c r="AM5252" t="s">
        <v>5704</v>
      </c>
      <c r="AN5252" t="s">
        <v>5822</v>
      </c>
      <c r="AO5252" t="str">
        <f>TEXT(A5252,"yyyy-mm-dd")</f>
        <v>2020-03-31</v>
      </c>
    </row>
    <row r="5253" spans="1:41">
      <c r="A5253" s="6" t="s">
        <v>5818</v>
      </c>
      <c r="B5253">
        <v>2020</v>
      </c>
      <c r="C5253">
        <v>3</v>
      </c>
      <c r="E5253" t="s">
        <v>392</v>
      </c>
      <c r="F5253" t="s">
        <v>82</v>
      </c>
      <c r="G5253" t="s">
        <v>83</v>
      </c>
      <c r="H5253" t="s">
        <v>5702</v>
      </c>
      <c r="I5253">
        <v>2022</v>
      </c>
      <c r="K5253" s="6">
        <v>44926</v>
      </c>
      <c r="L5253">
        <v>33</v>
      </c>
      <c r="N5253" t="s">
        <v>810</v>
      </c>
      <c r="O5253" s="8">
        <v>3.44</v>
      </c>
      <c r="P5253" s="8">
        <v>3.45</v>
      </c>
      <c r="Q5253" s="8">
        <v>3.3</v>
      </c>
      <c r="R5253" s="8">
        <v>3.5</v>
      </c>
      <c r="S5253" s="8">
        <v>3</v>
      </c>
      <c r="T5253" s="8">
        <v>4</v>
      </c>
      <c r="U5253" s="8">
        <v>0.22</v>
      </c>
      <c r="V5253" s="9">
        <v>25</v>
      </c>
      <c r="W5253" s="8">
        <v>0.20000000000000018</v>
      </c>
      <c r="X5253" s="8">
        <v>1</v>
      </c>
      <c r="Y5253" s="8">
        <v>-1.0000000000000231E-2</v>
      </c>
      <c r="Z5253" s="8">
        <v>-4.9999999999999822E-2</v>
      </c>
      <c r="AA5253">
        <v>-2.9999999999999805E-2</v>
      </c>
      <c r="AF5253" t="s">
        <v>5703</v>
      </c>
      <c r="AG5253" t="s">
        <v>87</v>
      </c>
      <c r="AH5253" t="s">
        <v>88</v>
      </c>
      <c r="AI5253" t="s">
        <v>359</v>
      </c>
      <c r="AJ5253" s="7">
        <v>44926</v>
      </c>
      <c r="AK5253" t="s">
        <v>5819</v>
      </c>
      <c r="AL5253" t="s">
        <v>393</v>
      </c>
      <c r="AM5253" t="s">
        <v>5704</v>
      </c>
      <c r="AN5253" t="s">
        <v>5825</v>
      </c>
      <c r="AO5253" t="str">
        <f>TEXT(A5253,"yyyy-mm-dd")</f>
        <v>2020-03-31</v>
      </c>
    </row>
    <row r="5254" spans="1:41">
      <c r="A5254" s="6" t="s">
        <v>5818</v>
      </c>
      <c r="B5254">
        <v>2020</v>
      </c>
      <c r="C5254">
        <v>3</v>
      </c>
      <c r="E5254" t="s">
        <v>81</v>
      </c>
      <c r="F5254" t="s">
        <v>82</v>
      </c>
      <c r="G5254" t="s">
        <v>83</v>
      </c>
      <c r="H5254" t="s">
        <v>5257</v>
      </c>
      <c r="I5254">
        <v>2021</v>
      </c>
      <c r="K5254" s="6">
        <v>44561</v>
      </c>
      <c r="L5254">
        <v>21</v>
      </c>
      <c r="N5254" t="s">
        <v>176</v>
      </c>
      <c r="O5254" s="8">
        <v>3.61</v>
      </c>
      <c r="P5254" s="8">
        <v>3.51</v>
      </c>
      <c r="Q5254" s="8">
        <v>3.4</v>
      </c>
      <c r="R5254" s="8">
        <v>3.85</v>
      </c>
      <c r="S5254" s="8">
        <v>3.11</v>
      </c>
      <c r="T5254" s="8">
        <v>4.5</v>
      </c>
      <c r="U5254" s="8">
        <v>0.35</v>
      </c>
      <c r="V5254" s="9">
        <v>34</v>
      </c>
      <c r="W5254" s="8">
        <v>0.45000000000000018</v>
      </c>
      <c r="X5254" s="8">
        <v>1.3900000000000001</v>
      </c>
      <c r="Y5254" s="8">
        <v>0.10000000000000009</v>
      </c>
      <c r="Z5254" s="8">
        <v>9.9999999999997868E-3</v>
      </c>
      <c r="AA5254">
        <v>0.24000000000000021</v>
      </c>
      <c r="AF5254" t="s">
        <v>5258</v>
      </c>
      <c r="AG5254" t="s">
        <v>87</v>
      </c>
      <c r="AH5254" t="s">
        <v>88</v>
      </c>
      <c r="AI5254" t="s">
        <v>97</v>
      </c>
      <c r="AJ5254" s="7">
        <v>44561</v>
      </c>
      <c r="AK5254" t="s">
        <v>5819</v>
      </c>
      <c r="AL5254" t="s">
        <v>91</v>
      </c>
      <c r="AM5254" t="s">
        <v>5259</v>
      </c>
      <c r="AN5254" t="s">
        <v>5821</v>
      </c>
      <c r="AO5254" t="str">
        <f>TEXT(A5254,"yyyy-mm-dd")</f>
        <v>2020-03-31</v>
      </c>
    </row>
    <row r="5255" spans="1:41">
      <c r="A5255" s="6" t="s">
        <v>5818</v>
      </c>
      <c r="B5255">
        <v>2020</v>
      </c>
      <c r="C5255">
        <v>3</v>
      </c>
      <c r="E5255" t="s">
        <v>392</v>
      </c>
      <c r="F5255" t="s">
        <v>82</v>
      </c>
      <c r="G5255" t="s">
        <v>83</v>
      </c>
      <c r="H5255" t="s">
        <v>5257</v>
      </c>
      <c r="I5255">
        <v>2021</v>
      </c>
      <c r="K5255" s="6">
        <v>44561</v>
      </c>
      <c r="L5255">
        <v>21</v>
      </c>
      <c r="N5255" t="s">
        <v>176</v>
      </c>
      <c r="O5255" s="8">
        <v>3.5</v>
      </c>
      <c r="P5255" s="8">
        <v>3.49</v>
      </c>
      <c r="Q5255" s="8">
        <v>3.3</v>
      </c>
      <c r="R5255" s="8">
        <v>3.62</v>
      </c>
      <c r="S5255" s="8">
        <v>3</v>
      </c>
      <c r="T5255" s="8">
        <v>4.3</v>
      </c>
      <c r="U5255" s="8">
        <v>0.34</v>
      </c>
      <c r="V5255" s="9">
        <v>30</v>
      </c>
      <c r="W5255" s="8">
        <v>0.32000000000000028</v>
      </c>
      <c r="X5255" s="8">
        <v>1.2999999999999998</v>
      </c>
      <c r="Y5255" s="8">
        <v>9.9999999999997868E-3</v>
      </c>
      <c r="Z5255" s="8">
        <v>-9.9999999999997868E-3</v>
      </c>
      <c r="AA5255">
        <v>2.0000000000000018E-2</v>
      </c>
      <c r="AF5255" t="s">
        <v>5258</v>
      </c>
      <c r="AG5255" t="s">
        <v>87</v>
      </c>
      <c r="AH5255" t="s">
        <v>88</v>
      </c>
      <c r="AI5255" t="s">
        <v>97</v>
      </c>
      <c r="AJ5255" s="7">
        <v>44561</v>
      </c>
      <c r="AK5255" t="s">
        <v>5819</v>
      </c>
      <c r="AL5255" t="s">
        <v>393</v>
      </c>
      <c r="AM5255" t="s">
        <v>5259</v>
      </c>
      <c r="AN5255" t="s">
        <v>5824</v>
      </c>
      <c r="AO5255" t="str">
        <f>TEXT(A5255,"yyyy-mm-dd")</f>
        <v>2020-03-31</v>
      </c>
    </row>
    <row r="5256" spans="1:41">
      <c r="A5256" s="6" t="s">
        <v>5818</v>
      </c>
      <c r="B5256">
        <v>2020</v>
      </c>
      <c r="C5256">
        <v>3</v>
      </c>
      <c r="E5256" t="s">
        <v>81</v>
      </c>
      <c r="F5256" t="s">
        <v>82</v>
      </c>
      <c r="G5256" t="s">
        <v>83</v>
      </c>
      <c r="H5256" t="s">
        <v>4803</v>
      </c>
      <c r="I5256">
        <v>2020</v>
      </c>
      <c r="K5256" s="6">
        <v>44196</v>
      </c>
      <c r="L5256">
        <v>9</v>
      </c>
      <c r="N5256" t="s">
        <v>173</v>
      </c>
      <c r="O5256" s="8">
        <v>3.75</v>
      </c>
      <c r="P5256" s="8">
        <v>3.64</v>
      </c>
      <c r="Q5256" s="8">
        <v>3.5</v>
      </c>
      <c r="R5256" s="8">
        <v>3.91</v>
      </c>
      <c r="S5256" s="8">
        <v>2.4</v>
      </c>
      <c r="T5256" s="8">
        <v>6.18</v>
      </c>
      <c r="U5256" s="8">
        <v>0.6</v>
      </c>
      <c r="V5256" s="9">
        <v>35</v>
      </c>
      <c r="W5256" s="8">
        <v>0.41000000000000014</v>
      </c>
      <c r="X5256" s="8">
        <v>3.78</v>
      </c>
      <c r="Y5256" s="8">
        <v>0.10999999999999988</v>
      </c>
      <c r="Z5256" s="8">
        <v>0.11000000000000032</v>
      </c>
      <c r="AA5256">
        <v>0.22999999999999998</v>
      </c>
      <c r="AF5256" t="s">
        <v>4804</v>
      </c>
      <c r="AG5256" t="s">
        <v>87</v>
      </c>
      <c r="AH5256" t="s">
        <v>88</v>
      </c>
      <c r="AI5256" t="s">
        <v>89</v>
      </c>
      <c r="AJ5256" s="7">
        <v>44196</v>
      </c>
      <c r="AK5256" t="s">
        <v>5819</v>
      </c>
      <c r="AL5256" t="s">
        <v>91</v>
      </c>
      <c r="AM5256" t="s">
        <v>4805</v>
      </c>
      <c r="AN5256" t="s">
        <v>5820</v>
      </c>
      <c r="AO5256" t="str">
        <f>TEXT(A5256,"yyyy-mm-dd")</f>
        <v>2020-03-31</v>
      </c>
    </row>
    <row r="5257" spans="1:41">
      <c r="A5257" s="6" t="s">
        <v>5818</v>
      </c>
      <c r="B5257">
        <v>2020</v>
      </c>
      <c r="C5257">
        <v>3</v>
      </c>
      <c r="E5257" t="s">
        <v>392</v>
      </c>
      <c r="F5257" t="s">
        <v>82</v>
      </c>
      <c r="G5257" t="s">
        <v>83</v>
      </c>
      <c r="H5257" t="s">
        <v>4803</v>
      </c>
      <c r="I5257">
        <v>2020</v>
      </c>
      <c r="K5257" s="6">
        <v>44196</v>
      </c>
      <c r="L5257">
        <v>9</v>
      </c>
      <c r="N5257" t="s">
        <v>173</v>
      </c>
      <c r="O5257" s="8">
        <v>3.61</v>
      </c>
      <c r="P5257" s="8">
        <v>3.5</v>
      </c>
      <c r="Q5257" s="8">
        <v>3.38</v>
      </c>
      <c r="R5257" s="8">
        <v>3.65</v>
      </c>
      <c r="S5257" s="8">
        <v>2.97</v>
      </c>
      <c r="T5257" s="8">
        <v>5.48</v>
      </c>
      <c r="U5257" s="8">
        <v>0.51</v>
      </c>
      <c r="V5257" s="9">
        <v>31</v>
      </c>
      <c r="W5257" s="8">
        <v>0.27</v>
      </c>
      <c r="X5257" s="8">
        <v>2.5100000000000002</v>
      </c>
      <c r="Y5257" s="8">
        <v>0.10999999999999988</v>
      </c>
      <c r="Z5257" s="8">
        <v>0</v>
      </c>
      <c r="AA5257">
        <v>2.9999999999999805E-2</v>
      </c>
      <c r="AF5257" t="s">
        <v>4804</v>
      </c>
      <c r="AG5257" t="s">
        <v>87</v>
      </c>
      <c r="AH5257" t="s">
        <v>88</v>
      </c>
      <c r="AI5257" t="s">
        <v>89</v>
      </c>
      <c r="AJ5257" s="7">
        <v>44196</v>
      </c>
      <c r="AK5257" t="s">
        <v>5819</v>
      </c>
      <c r="AL5257" t="s">
        <v>393</v>
      </c>
      <c r="AM5257" t="s">
        <v>4805</v>
      </c>
      <c r="AN5257" t="s">
        <v>5823</v>
      </c>
      <c r="AO5257" t="str">
        <f>TEXT(A5257,"yyyy-mm-dd")</f>
        <v>2020-03-31</v>
      </c>
    </row>
    <row r="5258" spans="1:41">
      <c r="A5258" s="6" t="s">
        <v>5818</v>
      </c>
      <c r="B5258">
        <v>2020</v>
      </c>
      <c r="C5258">
        <v>3</v>
      </c>
      <c r="E5258" t="s">
        <v>81</v>
      </c>
      <c r="F5258" t="s">
        <v>82</v>
      </c>
      <c r="G5258" t="s">
        <v>774</v>
      </c>
      <c r="H5258" t="s">
        <v>775</v>
      </c>
      <c r="K5258" s="6"/>
      <c r="O5258" s="8">
        <v>3.57</v>
      </c>
      <c r="P5258" s="8">
        <v>3.5</v>
      </c>
      <c r="Q5258" s="8">
        <v>3.5</v>
      </c>
      <c r="R5258" s="8">
        <v>3.6</v>
      </c>
      <c r="S5258" s="8">
        <v>3</v>
      </c>
      <c r="T5258" s="8">
        <v>4.4000000000000004</v>
      </c>
      <c r="U5258" s="8">
        <v>0.28999999999999998</v>
      </c>
      <c r="V5258" s="9">
        <v>32</v>
      </c>
      <c r="W5258" s="8">
        <v>0.10000000000000009</v>
      </c>
      <c r="X5258" s="8">
        <v>1.4000000000000004</v>
      </c>
      <c r="Y5258" s="8">
        <v>6.999999999999984E-2</v>
      </c>
      <c r="Z5258" s="8">
        <v>0</v>
      </c>
      <c r="AA5258">
        <v>0</v>
      </c>
      <c r="AF5258" t="s">
        <v>776</v>
      </c>
      <c r="AG5258" t="s">
        <v>777</v>
      </c>
      <c r="AH5258" t="s">
        <v>778</v>
      </c>
      <c r="AI5258" t="s">
        <v>779</v>
      </c>
      <c r="AJ5258" s="7"/>
      <c r="AK5258" t="s">
        <v>5819</v>
      </c>
      <c r="AL5258" t="s">
        <v>91</v>
      </c>
      <c r="AM5258" t="s">
        <v>775</v>
      </c>
      <c r="AN5258" t="s">
        <v>5846</v>
      </c>
      <c r="AO5258" t="str">
        <f>TEXT(A5258,"yyyy-mm-dd")</f>
        <v>2020-03-31</v>
      </c>
    </row>
    <row r="5259" spans="1:41">
      <c r="A5259" s="6" t="s">
        <v>5818</v>
      </c>
      <c r="B5259">
        <v>2020</v>
      </c>
      <c r="C5259">
        <v>3</v>
      </c>
      <c r="E5259" t="s">
        <v>81</v>
      </c>
      <c r="F5259" t="s">
        <v>82</v>
      </c>
      <c r="G5259" t="s">
        <v>774</v>
      </c>
      <c r="H5259" t="s">
        <v>1536</v>
      </c>
      <c r="K5259" s="6"/>
      <c r="O5259" s="8">
        <v>3.51</v>
      </c>
      <c r="P5259" s="8">
        <v>3.5</v>
      </c>
      <c r="Q5259" s="8">
        <v>3.49</v>
      </c>
      <c r="R5259" s="8">
        <v>3.58</v>
      </c>
      <c r="S5259" s="8">
        <v>3</v>
      </c>
      <c r="T5259" s="8">
        <v>4</v>
      </c>
      <c r="U5259" s="8">
        <v>0.22</v>
      </c>
      <c r="V5259" s="9">
        <v>30</v>
      </c>
      <c r="W5259" s="8">
        <v>8.9999999999999858E-2</v>
      </c>
      <c r="X5259" s="8">
        <v>1</v>
      </c>
      <c r="Y5259" s="8">
        <v>9.9999999999997868E-3</v>
      </c>
      <c r="Z5259" s="8">
        <v>0</v>
      </c>
      <c r="AA5259">
        <v>-4.9999999999999822E-2</v>
      </c>
      <c r="AF5259" t="s">
        <v>1537</v>
      </c>
      <c r="AG5259" t="s">
        <v>777</v>
      </c>
      <c r="AH5259" t="s">
        <v>778</v>
      </c>
      <c r="AI5259" t="s">
        <v>1538</v>
      </c>
      <c r="AJ5259" s="7"/>
      <c r="AK5259" t="s">
        <v>5819</v>
      </c>
      <c r="AL5259" t="s">
        <v>91</v>
      </c>
      <c r="AM5259" t="s">
        <v>1536</v>
      </c>
      <c r="AN5259" t="s">
        <v>5847</v>
      </c>
      <c r="AO5259" t="str">
        <f>TEXT(A5259,"yyyy-mm-dd")</f>
        <v>2020-03-31</v>
      </c>
    </row>
    <row r="5260" spans="1:41">
      <c r="A5260" s="6" t="s">
        <v>5818</v>
      </c>
      <c r="B5260">
        <v>2020</v>
      </c>
      <c r="C5260">
        <v>3</v>
      </c>
      <c r="E5260" t="s">
        <v>392</v>
      </c>
      <c r="F5260" t="s">
        <v>82</v>
      </c>
      <c r="G5260" t="s">
        <v>774</v>
      </c>
      <c r="H5260" t="s">
        <v>775</v>
      </c>
      <c r="K5260" s="6"/>
      <c r="O5260" s="8">
        <v>3.46</v>
      </c>
      <c r="P5260" s="8">
        <v>3.5</v>
      </c>
      <c r="Q5260" s="8">
        <v>3.32</v>
      </c>
      <c r="R5260" s="8">
        <v>3.52</v>
      </c>
      <c r="S5260" s="8">
        <v>3.1</v>
      </c>
      <c r="T5260" s="8">
        <v>3.85</v>
      </c>
      <c r="U5260" s="8">
        <v>0.17</v>
      </c>
      <c r="V5260" s="9">
        <v>27</v>
      </c>
      <c r="W5260" s="8">
        <v>0.20000000000000018</v>
      </c>
      <c r="X5260" s="8">
        <v>0.75</v>
      </c>
      <c r="Y5260" s="8">
        <v>-4.0000000000000036E-2</v>
      </c>
      <c r="Z5260" s="8">
        <v>0</v>
      </c>
      <c r="AA5260">
        <v>6.0000000000000053E-2</v>
      </c>
      <c r="AF5260" t="s">
        <v>776</v>
      </c>
      <c r="AG5260" t="s">
        <v>777</v>
      </c>
      <c r="AH5260" t="s">
        <v>778</v>
      </c>
      <c r="AI5260" t="s">
        <v>779</v>
      </c>
      <c r="AJ5260" s="7"/>
      <c r="AK5260" t="s">
        <v>5819</v>
      </c>
      <c r="AL5260" t="s">
        <v>393</v>
      </c>
      <c r="AM5260" t="s">
        <v>775</v>
      </c>
      <c r="AN5260" t="s">
        <v>5848</v>
      </c>
      <c r="AO5260" t="str">
        <f>TEXT(A5260,"yyyy-mm-dd")</f>
        <v>2020-03-31</v>
      </c>
    </row>
    <row r="5261" spans="1:41">
      <c r="A5261" s="6" t="s">
        <v>5818</v>
      </c>
      <c r="B5261">
        <v>2020</v>
      </c>
      <c r="C5261">
        <v>3</v>
      </c>
      <c r="E5261" t="s">
        <v>392</v>
      </c>
      <c r="F5261" t="s">
        <v>82</v>
      </c>
      <c r="G5261" t="s">
        <v>774</v>
      </c>
      <c r="H5261" t="s">
        <v>1536</v>
      </c>
      <c r="K5261" s="6"/>
      <c r="O5261" s="8">
        <v>3.41</v>
      </c>
      <c r="P5261" s="8">
        <v>3.48</v>
      </c>
      <c r="Q5261" s="8">
        <v>3.3</v>
      </c>
      <c r="R5261" s="8">
        <v>3.5</v>
      </c>
      <c r="S5261" s="8">
        <v>3</v>
      </c>
      <c r="T5261" s="8">
        <v>3.7</v>
      </c>
      <c r="U5261" s="8">
        <v>0.16</v>
      </c>
      <c r="V5261" s="9">
        <v>26</v>
      </c>
      <c r="W5261" s="8">
        <v>0.20000000000000018</v>
      </c>
      <c r="X5261" s="8">
        <v>0.70000000000000018</v>
      </c>
      <c r="Y5261" s="8">
        <v>-6.999999999999984E-2</v>
      </c>
      <c r="Z5261" s="8">
        <v>4.0000000000000036E-2</v>
      </c>
      <c r="AA5261">
        <v>5.0000000000000266E-2</v>
      </c>
      <c r="AF5261" t="s">
        <v>1537</v>
      </c>
      <c r="AG5261" t="s">
        <v>777</v>
      </c>
      <c r="AH5261" t="s">
        <v>778</v>
      </c>
      <c r="AI5261" t="s">
        <v>1538</v>
      </c>
      <c r="AJ5261" s="7"/>
      <c r="AK5261" t="s">
        <v>5819</v>
      </c>
      <c r="AL5261" t="s">
        <v>393</v>
      </c>
      <c r="AM5261" t="s">
        <v>1536</v>
      </c>
      <c r="AN5261" t="s">
        <v>5849</v>
      </c>
      <c r="AO5261" t="str">
        <f>TEXT(A5261,"yyyy-mm-dd")</f>
        <v>2020-03-31</v>
      </c>
    </row>
    <row r="5262" spans="1:41">
      <c r="A5262" s="6" t="s">
        <v>5818</v>
      </c>
      <c r="B5262">
        <v>2020</v>
      </c>
      <c r="C5262">
        <v>3</v>
      </c>
      <c r="E5262" t="s">
        <v>112</v>
      </c>
      <c r="F5262" t="s">
        <v>113</v>
      </c>
      <c r="G5262" t="s">
        <v>83</v>
      </c>
      <c r="H5262" t="s">
        <v>5702</v>
      </c>
      <c r="I5262">
        <v>2022</v>
      </c>
      <c r="K5262" s="6">
        <v>44926</v>
      </c>
      <c r="L5262">
        <v>33</v>
      </c>
      <c r="N5262" t="s">
        <v>810</v>
      </c>
      <c r="O5262" s="8">
        <v>5.91</v>
      </c>
      <c r="P5262" s="8">
        <v>5.99</v>
      </c>
      <c r="Q5262" s="8">
        <v>5.47</v>
      </c>
      <c r="R5262" s="8">
        <v>6.25</v>
      </c>
      <c r="S5262" s="8">
        <v>4.5</v>
      </c>
      <c r="T5262" s="8">
        <v>7.05</v>
      </c>
      <c r="U5262" s="8">
        <v>0.73</v>
      </c>
      <c r="V5262" s="9">
        <v>21</v>
      </c>
      <c r="W5262" s="8">
        <v>0.78000000000000025</v>
      </c>
      <c r="X5262" s="8">
        <v>2.5499999999999998</v>
      </c>
      <c r="Y5262" s="8">
        <v>-8.0000000000000071E-2</v>
      </c>
      <c r="Z5262" s="8">
        <v>-0.25999999999999979</v>
      </c>
      <c r="AA5262">
        <v>0.27000000000000046</v>
      </c>
      <c r="AF5262" t="s">
        <v>5740</v>
      </c>
      <c r="AG5262" t="s">
        <v>115</v>
      </c>
      <c r="AH5262" t="s">
        <v>116</v>
      </c>
      <c r="AI5262" t="s">
        <v>359</v>
      </c>
      <c r="AJ5262" s="7">
        <v>44926</v>
      </c>
      <c r="AK5262" t="s">
        <v>5819</v>
      </c>
      <c r="AL5262" t="s">
        <v>118</v>
      </c>
      <c r="AM5262" t="s">
        <v>5704</v>
      </c>
      <c r="AN5262" t="s">
        <v>5853</v>
      </c>
      <c r="AO5262" t="str">
        <f>TEXT(A5262,"yyyy-mm-dd")</f>
        <v>2020-03-31</v>
      </c>
    </row>
    <row r="5263" spans="1:41">
      <c r="A5263" s="6" t="s">
        <v>5818</v>
      </c>
      <c r="B5263">
        <v>2020</v>
      </c>
      <c r="C5263">
        <v>3</v>
      </c>
      <c r="E5263" t="s">
        <v>2881</v>
      </c>
      <c r="F5263" t="s">
        <v>113</v>
      </c>
      <c r="G5263" t="s">
        <v>83</v>
      </c>
      <c r="H5263" t="s">
        <v>5702</v>
      </c>
      <c r="I5263">
        <v>2022</v>
      </c>
      <c r="K5263" s="6">
        <v>44926</v>
      </c>
      <c r="L5263">
        <v>33</v>
      </c>
      <c r="N5263" t="s">
        <v>810</v>
      </c>
      <c r="O5263" s="8">
        <v>7.13</v>
      </c>
      <c r="P5263" s="8">
        <v>7.44</v>
      </c>
      <c r="Q5263" s="8">
        <v>6.58</v>
      </c>
      <c r="R5263" s="8">
        <v>7.7</v>
      </c>
      <c r="S5263" s="8">
        <v>5</v>
      </c>
      <c r="T5263" s="8">
        <v>8.4</v>
      </c>
      <c r="U5263" s="8">
        <v>0.83</v>
      </c>
      <c r="V5263" s="9">
        <v>19</v>
      </c>
      <c r="W5263" s="8">
        <v>1.1200000000000001</v>
      </c>
      <c r="X5263" s="8">
        <v>3.4000000000000004</v>
      </c>
      <c r="Y5263" s="8">
        <v>-0.3100000000000005</v>
      </c>
      <c r="Z5263" s="8">
        <v>0.44000000000000039</v>
      </c>
      <c r="AA5263">
        <v>0.12000000000000011</v>
      </c>
      <c r="AF5263" t="s">
        <v>5745</v>
      </c>
      <c r="AG5263" t="s">
        <v>2883</v>
      </c>
      <c r="AH5263" t="s">
        <v>2884</v>
      </c>
      <c r="AI5263" t="s">
        <v>359</v>
      </c>
      <c r="AJ5263" s="7">
        <v>44926</v>
      </c>
      <c r="AK5263" t="s">
        <v>5819</v>
      </c>
      <c r="AL5263" t="s">
        <v>2885</v>
      </c>
      <c r="AM5263" t="s">
        <v>5704</v>
      </c>
      <c r="AN5263" t="s">
        <v>5856</v>
      </c>
      <c r="AO5263" t="str">
        <f>TEXT(A5263,"yyyy-mm-dd")</f>
        <v>2020-03-31</v>
      </c>
    </row>
    <row r="5264" spans="1:41">
      <c r="A5264" s="6" t="s">
        <v>5818</v>
      </c>
      <c r="B5264">
        <v>2020</v>
      </c>
      <c r="C5264">
        <v>3</v>
      </c>
      <c r="E5264" t="s">
        <v>112</v>
      </c>
      <c r="F5264" t="s">
        <v>113</v>
      </c>
      <c r="G5264" t="s">
        <v>83</v>
      </c>
      <c r="H5264" t="s">
        <v>5257</v>
      </c>
      <c r="I5264">
        <v>2021</v>
      </c>
      <c r="K5264" s="6">
        <v>44561</v>
      </c>
      <c r="L5264">
        <v>21</v>
      </c>
      <c r="N5264" t="s">
        <v>176</v>
      </c>
      <c r="O5264" s="8">
        <v>5.65</v>
      </c>
      <c r="P5264" s="8">
        <v>5.7</v>
      </c>
      <c r="Q5264" s="8">
        <v>5.08</v>
      </c>
      <c r="R5264" s="8">
        <v>6.16</v>
      </c>
      <c r="S5264" s="8">
        <v>4.5</v>
      </c>
      <c r="T5264" s="8">
        <v>6.54</v>
      </c>
      <c r="U5264" s="8">
        <v>0.62</v>
      </c>
      <c r="V5264" s="9">
        <v>26</v>
      </c>
      <c r="W5264" s="8">
        <v>1.08</v>
      </c>
      <c r="X5264" s="8">
        <v>2.04</v>
      </c>
      <c r="Y5264" s="8">
        <v>-4.9999999999999822E-2</v>
      </c>
      <c r="Z5264" s="8">
        <v>-0.50999999999999979</v>
      </c>
      <c r="AA5264">
        <v>0.71</v>
      </c>
      <c r="AF5264" t="s">
        <v>5295</v>
      </c>
      <c r="AG5264" t="s">
        <v>115</v>
      </c>
      <c r="AH5264" t="s">
        <v>116</v>
      </c>
      <c r="AI5264" t="s">
        <v>230</v>
      </c>
      <c r="AJ5264" s="7">
        <v>44561</v>
      </c>
      <c r="AK5264" t="s">
        <v>5819</v>
      </c>
      <c r="AL5264" t="s">
        <v>118</v>
      </c>
      <c r="AM5264" t="s">
        <v>5259</v>
      </c>
      <c r="AN5264" t="s">
        <v>5852</v>
      </c>
      <c r="AO5264" t="str">
        <f>TEXT(A5264,"yyyy-mm-dd")</f>
        <v>2020-03-31</v>
      </c>
    </row>
    <row r="5265" spans="1:41">
      <c r="A5265" s="6" t="s">
        <v>5818</v>
      </c>
      <c r="B5265">
        <v>2020</v>
      </c>
      <c r="C5265">
        <v>3</v>
      </c>
      <c r="E5265" t="s">
        <v>2881</v>
      </c>
      <c r="F5265" t="s">
        <v>113</v>
      </c>
      <c r="G5265" t="s">
        <v>83</v>
      </c>
      <c r="H5265" t="s">
        <v>5257</v>
      </c>
      <c r="I5265">
        <v>2021</v>
      </c>
      <c r="K5265" s="6">
        <v>44561</v>
      </c>
      <c r="L5265">
        <v>21</v>
      </c>
      <c r="N5265" t="s">
        <v>176</v>
      </c>
      <c r="O5265" s="8">
        <v>7.09</v>
      </c>
      <c r="P5265" s="8">
        <v>7</v>
      </c>
      <c r="Q5265" s="8">
        <v>6.85</v>
      </c>
      <c r="R5265" s="8">
        <v>7.5</v>
      </c>
      <c r="S5265" s="8">
        <v>5</v>
      </c>
      <c r="T5265" s="8">
        <v>8.49</v>
      </c>
      <c r="U5265" s="8">
        <v>0.83</v>
      </c>
      <c r="V5265" s="9">
        <v>21</v>
      </c>
      <c r="W5265" s="8">
        <v>0.65000000000000036</v>
      </c>
      <c r="X5265" s="8">
        <v>3.49</v>
      </c>
      <c r="Y5265" s="8">
        <v>8.9999999999999858E-2</v>
      </c>
      <c r="Z5265" s="8">
        <v>0.16999999999999993</v>
      </c>
      <c r="AA5265">
        <v>7.0000000000000284E-2</v>
      </c>
      <c r="AF5265" t="s">
        <v>5300</v>
      </c>
      <c r="AG5265" t="s">
        <v>2883</v>
      </c>
      <c r="AH5265" t="s">
        <v>2884</v>
      </c>
      <c r="AI5265" t="s">
        <v>230</v>
      </c>
      <c r="AJ5265" s="7">
        <v>44561</v>
      </c>
      <c r="AK5265" t="s">
        <v>5819</v>
      </c>
      <c r="AL5265" t="s">
        <v>2885</v>
      </c>
      <c r="AM5265" t="s">
        <v>5259</v>
      </c>
      <c r="AN5265" t="s">
        <v>5855</v>
      </c>
      <c r="AO5265" t="str">
        <f>TEXT(A5265,"yyyy-mm-dd")</f>
        <v>2020-03-31</v>
      </c>
    </row>
    <row r="5266" spans="1:41">
      <c r="A5266" s="6" t="s">
        <v>5818</v>
      </c>
      <c r="B5266">
        <v>2020</v>
      </c>
      <c r="C5266">
        <v>3</v>
      </c>
      <c r="E5266" t="s">
        <v>112</v>
      </c>
      <c r="F5266" t="s">
        <v>113</v>
      </c>
      <c r="G5266" t="s">
        <v>83</v>
      </c>
      <c r="H5266" t="s">
        <v>4803</v>
      </c>
      <c r="I5266">
        <v>2020</v>
      </c>
      <c r="K5266" s="6">
        <v>44196</v>
      </c>
      <c r="L5266">
        <v>9</v>
      </c>
      <c r="N5266" t="s">
        <v>173</v>
      </c>
      <c r="O5266" s="8">
        <v>5.7</v>
      </c>
      <c r="P5266" s="8">
        <v>5.82</v>
      </c>
      <c r="Q5266" s="8">
        <v>5.19</v>
      </c>
      <c r="R5266" s="8">
        <v>6.15</v>
      </c>
      <c r="S5266" s="8">
        <v>4.5</v>
      </c>
      <c r="T5266" s="8">
        <v>7</v>
      </c>
      <c r="U5266" s="8">
        <v>0.65</v>
      </c>
      <c r="V5266" s="9">
        <v>27</v>
      </c>
      <c r="W5266" s="8">
        <v>0.96</v>
      </c>
      <c r="X5266" s="8">
        <v>2.5</v>
      </c>
      <c r="Y5266" s="8">
        <v>-0.12000000000000011</v>
      </c>
      <c r="Z5266" s="8">
        <v>-0.67999999999999972</v>
      </c>
      <c r="AA5266">
        <v>0.75999999999999979</v>
      </c>
      <c r="AF5266" t="s">
        <v>4844</v>
      </c>
      <c r="AG5266" t="s">
        <v>115</v>
      </c>
      <c r="AH5266" t="s">
        <v>116</v>
      </c>
      <c r="AI5266" t="s">
        <v>117</v>
      </c>
      <c r="AJ5266" s="7">
        <v>44196</v>
      </c>
      <c r="AK5266" t="s">
        <v>5819</v>
      </c>
      <c r="AL5266" t="s">
        <v>118</v>
      </c>
      <c r="AM5266" t="s">
        <v>4805</v>
      </c>
      <c r="AN5266" t="s">
        <v>5851</v>
      </c>
      <c r="AO5266" t="str">
        <f>TEXT(A5266,"yyyy-mm-dd")</f>
        <v>2020-03-31</v>
      </c>
    </row>
    <row r="5267" spans="1:41">
      <c r="A5267" s="6" t="s">
        <v>5818</v>
      </c>
      <c r="B5267">
        <v>2020</v>
      </c>
      <c r="C5267">
        <v>3</v>
      </c>
      <c r="E5267" t="s">
        <v>2881</v>
      </c>
      <c r="F5267" t="s">
        <v>113</v>
      </c>
      <c r="G5267" t="s">
        <v>83</v>
      </c>
      <c r="H5267" t="s">
        <v>4803</v>
      </c>
      <c r="I5267">
        <v>2020</v>
      </c>
      <c r="K5267" s="6">
        <v>44196</v>
      </c>
      <c r="L5267">
        <v>9</v>
      </c>
      <c r="N5267" t="s">
        <v>173</v>
      </c>
      <c r="O5267" s="8">
        <v>7.2</v>
      </c>
      <c r="P5267" s="8">
        <v>7.43</v>
      </c>
      <c r="Q5267" s="8">
        <v>6.75</v>
      </c>
      <c r="R5267" s="8">
        <v>7.88</v>
      </c>
      <c r="S5267" s="8">
        <v>5</v>
      </c>
      <c r="T5267" s="8">
        <v>8.59</v>
      </c>
      <c r="U5267" s="8">
        <v>0.89</v>
      </c>
      <c r="V5267" s="9">
        <v>22</v>
      </c>
      <c r="W5267" s="8">
        <v>1.1299999999999999</v>
      </c>
      <c r="X5267" s="8">
        <v>3.59</v>
      </c>
      <c r="Y5267" s="8">
        <v>-0.22999999999999954</v>
      </c>
      <c r="Z5267" s="8">
        <v>0.67999999999999972</v>
      </c>
      <c r="AA5267">
        <v>0.87999999999999989</v>
      </c>
      <c r="AF5267" t="s">
        <v>4849</v>
      </c>
      <c r="AG5267" t="s">
        <v>2883</v>
      </c>
      <c r="AH5267" t="s">
        <v>2884</v>
      </c>
      <c r="AI5267" t="s">
        <v>117</v>
      </c>
      <c r="AJ5267" s="7">
        <v>44196</v>
      </c>
      <c r="AK5267" t="s">
        <v>5819</v>
      </c>
      <c r="AL5267" t="s">
        <v>2885</v>
      </c>
      <c r="AM5267" t="s">
        <v>4805</v>
      </c>
      <c r="AN5267" t="s">
        <v>5854</v>
      </c>
      <c r="AO5267" t="str">
        <f>TEXT(A5267,"yyyy-mm-dd")</f>
        <v>2020-03-31</v>
      </c>
    </row>
    <row r="5268" spans="1:41">
      <c r="A5268" s="6" t="s">
        <v>5857</v>
      </c>
      <c r="B5268">
        <v>2020</v>
      </c>
      <c r="C5268">
        <v>4</v>
      </c>
      <c r="E5268" t="s">
        <v>1907</v>
      </c>
      <c r="F5268" t="s">
        <v>1908</v>
      </c>
      <c r="G5268" t="s">
        <v>102</v>
      </c>
      <c r="H5268" t="s">
        <v>5881</v>
      </c>
      <c r="I5268">
        <v>2022</v>
      </c>
      <c r="J5268">
        <v>2</v>
      </c>
      <c r="K5268" s="6">
        <v>44742</v>
      </c>
      <c r="L5268">
        <v>26</v>
      </c>
      <c r="M5268">
        <v>9</v>
      </c>
      <c r="N5268" t="s">
        <v>463</v>
      </c>
      <c r="O5268" s="8">
        <v>5.24</v>
      </c>
      <c r="P5268" s="8">
        <v>5</v>
      </c>
      <c r="Q5268" s="8">
        <v>4.5</v>
      </c>
      <c r="R5268" s="8">
        <v>5.75</v>
      </c>
      <c r="S5268" s="8">
        <v>4</v>
      </c>
      <c r="T5268" s="8">
        <v>6.75</v>
      </c>
      <c r="U5268" s="8">
        <v>0.75</v>
      </c>
      <c r="V5268" s="9">
        <v>24</v>
      </c>
      <c r="W5268" s="8">
        <v>1.25</v>
      </c>
      <c r="X5268" s="8">
        <v>2.75</v>
      </c>
      <c r="Y5268" s="8">
        <v>0.24000000000000021</v>
      </c>
      <c r="Z5268" s="8"/>
      <c r="AF5268" t="s">
        <v>5882</v>
      </c>
      <c r="AG5268" t="s">
        <v>1910</v>
      </c>
      <c r="AH5268" t="s">
        <v>1911</v>
      </c>
      <c r="AI5268" t="s">
        <v>1971</v>
      </c>
      <c r="AJ5268" s="7">
        <v>44742</v>
      </c>
      <c r="AK5268" t="s">
        <v>5858</v>
      </c>
      <c r="AL5268" t="s">
        <v>1908</v>
      </c>
      <c r="AM5268" t="s">
        <v>5883</v>
      </c>
      <c r="AN5268" t="s">
        <v>5884</v>
      </c>
      <c r="AO5268" t="str">
        <f>TEXT(A5268,"yyyy-mm-dd")</f>
        <v>2020-04-30</v>
      </c>
    </row>
    <row r="5269" spans="1:41">
      <c r="A5269" s="6" t="s">
        <v>5857</v>
      </c>
      <c r="B5269">
        <v>2020</v>
      </c>
      <c r="C5269">
        <v>4</v>
      </c>
      <c r="E5269" t="s">
        <v>1907</v>
      </c>
      <c r="F5269" t="s">
        <v>1908</v>
      </c>
      <c r="G5269" t="s">
        <v>102</v>
      </c>
      <c r="H5269" t="s">
        <v>5842</v>
      </c>
      <c r="I5269">
        <v>2022</v>
      </c>
      <c r="J5269">
        <v>1</v>
      </c>
      <c r="K5269" s="6">
        <v>44651</v>
      </c>
      <c r="L5269">
        <v>23</v>
      </c>
      <c r="M5269">
        <v>8</v>
      </c>
      <c r="N5269" t="s">
        <v>95</v>
      </c>
      <c r="O5269" s="8">
        <v>5.14</v>
      </c>
      <c r="P5269" s="8">
        <v>5</v>
      </c>
      <c r="Q5269" s="8">
        <v>4.5</v>
      </c>
      <c r="R5269" s="8">
        <v>5.56</v>
      </c>
      <c r="S5269" s="8">
        <v>4</v>
      </c>
      <c r="T5269" s="8">
        <v>6.5</v>
      </c>
      <c r="U5269" s="8">
        <v>0.67</v>
      </c>
      <c r="V5269" s="9">
        <v>24</v>
      </c>
      <c r="W5269" s="8">
        <v>1.0599999999999996</v>
      </c>
      <c r="X5269" s="8">
        <v>2.5</v>
      </c>
      <c r="Y5269" s="8">
        <v>0.13999999999999968</v>
      </c>
      <c r="Z5269" s="8">
        <v>-0.5</v>
      </c>
      <c r="AA5269">
        <v>5.9999999999999609E-2</v>
      </c>
      <c r="AF5269" t="s">
        <v>5843</v>
      </c>
      <c r="AG5269" t="s">
        <v>1910</v>
      </c>
      <c r="AH5269" t="s">
        <v>1911</v>
      </c>
      <c r="AI5269" t="s">
        <v>1944</v>
      </c>
      <c r="AJ5269" s="7">
        <v>44651</v>
      </c>
      <c r="AK5269" t="s">
        <v>5858</v>
      </c>
      <c r="AL5269" t="s">
        <v>1908</v>
      </c>
      <c r="AM5269" t="s">
        <v>5844</v>
      </c>
      <c r="AN5269" t="s">
        <v>5880</v>
      </c>
      <c r="AO5269" t="str">
        <f>TEXT(A5269,"yyyy-mm-dd")</f>
        <v>2020-04-30</v>
      </c>
    </row>
    <row r="5270" spans="1:41">
      <c r="A5270" s="6" t="s">
        <v>5857</v>
      </c>
      <c r="B5270">
        <v>2020</v>
      </c>
      <c r="C5270">
        <v>4</v>
      </c>
      <c r="E5270" t="s">
        <v>1907</v>
      </c>
      <c r="F5270" t="s">
        <v>1908</v>
      </c>
      <c r="G5270" t="s">
        <v>102</v>
      </c>
      <c r="H5270" t="s">
        <v>5649</v>
      </c>
      <c r="I5270">
        <v>2021</v>
      </c>
      <c r="J5270">
        <v>4</v>
      </c>
      <c r="K5270" s="6">
        <v>44561</v>
      </c>
      <c r="L5270">
        <v>20</v>
      </c>
      <c r="M5270">
        <v>7</v>
      </c>
      <c r="N5270" t="s">
        <v>185</v>
      </c>
      <c r="O5270" s="8">
        <v>4.9400000000000004</v>
      </c>
      <c r="P5270" s="8">
        <v>5</v>
      </c>
      <c r="Q5270" s="8">
        <v>4.5</v>
      </c>
      <c r="R5270" s="8">
        <v>5.5</v>
      </c>
      <c r="S5270" s="8">
        <v>4</v>
      </c>
      <c r="T5270" s="8">
        <v>6</v>
      </c>
      <c r="U5270" s="8">
        <v>0.56000000000000005</v>
      </c>
      <c r="V5270" s="9">
        <v>33</v>
      </c>
      <c r="W5270" s="8">
        <v>1</v>
      </c>
      <c r="X5270" s="8">
        <v>2</v>
      </c>
      <c r="Y5270" s="8">
        <v>-5.9999999999999609E-2</v>
      </c>
      <c r="Z5270" s="8">
        <v>-0.5</v>
      </c>
      <c r="AA5270">
        <v>0</v>
      </c>
      <c r="AF5270" t="s">
        <v>5650</v>
      </c>
      <c r="AG5270" t="s">
        <v>1910</v>
      </c>
      <c r="AH5270" t="s">
        <v>1911</v>
      </c>
      <c r="AI5270" t="s">
        <v>1939</v>
      </c>
      <c r="AJ5270" s="7">
        <v>44561</v>
      </c>
      <c r="AK5270" t="s">
        <v>5858</v>
      </c>
      <c r="AL5270" t="s">
        <v>1908</v>
      </c>
      <c r="AM5270" t="s">
        <v>5651</v>
      </c>
      <c r="AN5270" t="s">
        <v>5879</v>
      </c>
      <c r="AO5270" t="str">
        <f>TEXT(A5270,"yyyy-mm-dd")</f>
        <v>2020-04-30</v>
      </c>
    </row>
    <row r="5271" spans="1:41">
      <c r="A5271" s="6" t="s">
        <v>5857</v>
      </c>
      <c r="B5271">
        <v>2020</v>
      </c>
      <c r="C5271">
        <v>4</v>
      </c>
      <c r="E5271" t="s">
        <v>1907</v>
      </c>
      <c r="F5271" t="s">
        <v>1908</v>
      </c>
      <c r="G5271" t="s">
        <v>102</v>
      </c>
      <c r="H5271" t="s">
        <v>5544</v>
      </c>
      <c r="I5271">
        <v>2021</v>
      </c>
      <c r="J5271">
        <v>3</v>
      </c>
      <c r="K5271" s="6">
        <v>44469</v>
      </c>
      <c r="L5271">
        <v>17</v>
      </c>
      <c r="M5271">
        <v>6</v>
      </c>
      <c r="N5271" t="s">
        <v>214</v>
      </c>
      <c r="O5271" s="8">
        <v>4.8099999999999996</v>
      </c>
      <c r="P5271" s="8">
        <v>5</v>
      </c>
      <c r="Q5271" s="8">
        <v>4.5</v>
      </c>
      <c r="R5271" s="8">
        <v>5.25</v>
      </c>
      <c r="S5271" s="8">
        <v>3.5</v>
      </c>
      <c r="T5271" s="8">
        <v>5.5</v>
      </c>
      <c r="U5271" s="8">
        <v>0.56000000000000005</v>
      </c>
      <c r="V5271" s="9">
        <v>33</v>
      </c>
      <c r="W5271" s="8">
        <v>0.75</v>
      </c>
      <c r="X5271" s="8">
        <v>2</v>
      </c>
      <c r="Y5271" s="8">
        <v>-0.19000000000000039</v>
      </c>
      <c r="Z5271" s="8">
        <v>-0.5</v>
      </c>
      <c r="AA5271">
        <v>-0.25</v>
      </c>
      <c r="AF5271" t="s">
        <v>5545</v>
      </c>
      <c r="AG5271" t="s">
        <v>1910</v>
      </c>
      <c r="AH5271" t="s">
        <v>1911</v>
      </c>
      <c r="AI5271" t="s">
        <v>1934</v>
      </c>
      <c r="AJ5271" s="7">
        <v>44469</v>
      </c>
      <c r="AK5271" t="s">
        <v>5858</v>
      </c>
      <c r="AL5271" t="s">
        <v>1908</v>
      </c>
      <c r="AM5271" t="s">
        <v>5546</v>
      </c>
      <c r="AN5271" t="s">
        <v>5878</v>
      </c>
      <c r="AO5271" t="str">
        <f>TEXT(A5271,"yyyy-mm-dd")</f>
        <v>2020-04-30</v>
      </c>
    </row>
    <row r="5272" spans="1:41">
      <c r="A5272" s="6" t="s">
        <v>5857</v>
      </c>
      <c r="B5272">
        <v>2020</v>
      </c>
      <c r="C5272">
        <v>4</v>
      </c>
      <c r="E5272" t="s">
        <v>1907</v>
      </c>
      <c r="F5272" t="s">
        <v>1908</v>
      </c>
      <c r="G5272" t="s">
        <v>102</v>
      </c>
      <c r="H5272" t="s">
        <v>5436</v>
      </c>
      <c r="I5272">
        <v>2021</v>
      </c>
      <c r="J5272">
        <v>2</v>
      </c>
      <c r="K5272" s="6">
        <v>44377</v>
      </c>
      <c r="L5272">
        <v>14</v>
      </c>
      <c r="M5272">
        <v>5</v>
      </c>
      <c r="N5272" t="s">
        <v>244</v>
      </c>
      <c r="O5272" s="8">
        <v>4.75</v>
      </c>
      <c r="P5272" s="8">
        <v>4.75</v>
      </c>
      <c r="Q5272" s="8">
        <v>4.5</v>
      </c>
      <c r="R5272" s="8">
        <v>5.25</v>
      </c>
      <c r="S5272" s="8">
        <v>3</v>
      </c>
      <c r="T5272" s="8">
        <v>5.5</v>
      </c>
      <c r="U5272" s="8">
        <v>0.64</v>
      </c>
      <c r="V5272" s="9">
        <v>33</v>
      </c>
      <c r="W5272" s="8">
        <v>0.75</v>
      </c>
      <c r="X5272" s="8">
        <v>2.5</v>
      </c>
      <c r="Y5272" s="8">
        <v>0</v>
      </c>
      <c r="Z5272" s="8">
        <v>-0.75</v>
      </c>
      <c r="AA5272">
        <v>-0.25</v>
      </c>
      <c r="AF5272" t="s">
        <v>5437</v>
      </c>
      <c r="AG5272" t="s">
        <v>1910</v>
      </c>
      <c r="AH5272" t="s">
        <v>1911</v>
      </c>
      <c r="AI5272" t="s">
        <v>1929</v>
      </c>
      <c r="AJ5272" s="7">
        <v>44377</v>
      </c>
      <c r="AK5272" t="s">
        <v>5858</v>
      </c>
      <c r="AL5272" t="s">
        <v>1908</v>
      </c>
      <c r="AM5272" t="s">
        <v>5438</v>
      </c>
      <c r="AN5272" t="s">
        <v>5877</v>
      </c>
      <c r="AO5272" t="str">
        <f>TEXT(A5272,"yyyy-mm-dd")</f>
        <v>2020-04-30</v>
      </c>
    </row>
    <row r="5273" spans="1:41">
      <c r="A5273" s="6" t="s">
        <v>5857</v>
      </c>
      <c r="B5273">
        <v>2020</v>
      </c>
      <c r="C5273">
        <v>4</v>
      </c>
      <c r="E5273" t="s">
        <v>1907</v>
      </c>
      <c r="F5273" t="s">
        <v>1908</v>
      </c>
      <c r="G5273" t="s">
        <v>102</v>
      </c>
      <c r="H5273" t="s">
        <v>5397</v>
      </c>
      <c r="I5273">
        <v>2021</v>
      </c>
      <c r="J5273">
        <v>1</v>
      </c>
      <c r="K5273" s="6">
        <v>44286</v>
      </c>
      <c r="L5273">
        <v>11</v>
      </c>
      <c r="M5273">
        <v>4</v>
      </c>
      <c r="N5273" t="s">
        <v>85</v>
      </c>
      <c r="O5273" s="8">
        <v>4.75</v>
      </c>
      <c r="P5273" s="8">
        <v>4.75</v>
      </c>
      <c r="Q5273" s="8">
        <v>4.5</v>
      </c>
      <c r="R5273" s="8">
        <v>5</v>
      </c>
      <c r="S5273" s="8">
        <v>3</v>
      </c>
      <c r="T5273" s="8">
        <v>5.5</v>
      </c>
      <c r="U5273" s="8">
        <v>0.64</v>
      </c>
      <c r="V5273" s="9">
        <v>33</v>
      </c>
      <c r="W5273" s="8">
        <v>0.5</v>
      </c>
      <c r="X5273" s="8">
        <v>2.5</v>
      </c>
      <c r="Y5273" s="8">
        <v>0</v>
      </c>
      <c r="Z5273" s="8">
        <v>-0.75</v>
      </c>
      <c r="AA5273">
        <v>-0.5</v>
      </c>
      <c r="AF5273" t="s">
        <v>5398</v>
      </c>
      <c r="AG5273" t="s">
        <v>1910</v>
      </c>
      <c r="AH5273" t="s">
        <v>1911</v>
      </c>
      <c r="AI5273" t="s">
        <v>1924</v>
      </c>
      <c r="AJ5273" s="7">
        <v>44286</v>
      </c>
      <c r="AK5273" t="s">
        <v>5858</v>
      </c>
      <c r="AL5273" t="s">
        <v>1908</v>
      </c>
      <c r="AM5273" t="s">
        <v>5399</v>
      </c>
      <c r="AN5273" t="s">
        <v>5876</v>
      </c>
      <c r="AO5273" t="str">
        <f>TEXT(A5273,"yyyy-mm-dd")</f>
        <v>2020-04-30</v>
      </c>
    </row>
    <row r="5274" spans="1:41">
      <c r="A5274" s="6" t="s">
        <v>5857</v>
      </c>
      <c r="B5274">
        <v>2020</v>
      </c>
      <c r="C5274">
        <v>4</v>
      </c>
      <c r="E5274" t="s">
        <v>1907</v>
      </c>
      <c r="F5274" t="s">
        <v>1908</v>
      </c>
      <c r="G5274" t="s">
        <v>102</v>
      </c>
      <c r="H5274" t="s">
        <v>5204</v>
      </c>
      <c r="I5274">
        <v>2020</v>
      </c>
      <c r="J5274">
        <v>4</v>
      </c>
      <c r="K5274" s="6">
        <v>44196</v>
      </c>
      <c r="L5274">
        <v>8</v>
      </c>
      <c r="M5274">
        <v>3</v>
      </c>
      <c r="N5274" t="s">
        <v>182</v>
      </c>
      <c r="O5274" s="8">
        <v>4.82</v>
      </c>
      <c r="P5274" s="8">
        <v>5</v>
      </c>
      <c r="Q5274" s="8">
        <v>4.5</v>
      </c>
      <c r="R5274" s="8">
        <v>5.25</v>
      </c>
      <c r="S5274" s="8">
        <v>3</v>
      </c>
      <c r="T5274" s="8">
        <v>5.5</v>
      </c>
      <c r="U5274" s="8">
        <v>0.63</v>
      </c>
      <c r="V5274" s="9">
        <v>33</v>
      </c>
      <c r="W5274" s="8">
        <v>0.75</v>
      </c>
      <c r="X5274" s="8">
        <v>2.5</v>
      </c>
      <c r="Y5274" s="8">
        <v>-0.17999999999999972</v>
      </c>
      <c r="Z5274" s="8">
        <v>-0.5</v>
      </c>
      <c r="AA5274">
        <v>-0.25</v>
      </c>
      <c r="AF5274" t="s">
        <v>5205</v>
      </c>
      <c r="AG5274" t="s">
        <v>1910</v>
      </c>
      <c r="AH5274" t="s">
        <v>1911</v>
      </c>
      <c r="AI5274" t="s">
        <v>1919</v>
      </c>
      <c r="AJ5274" s="7">
        <v>44196</v>
      </c>
      <c r="AK5274" t="s">
        <v>5858</v>
      </c>
      <c r="AL5274" t="s">
        <v>1908</v>
      </c>
      <c r="AM5274" t="s">
        <v>5206</v>
      </c>
      <c r="AN5274" t="s">
        <v>5875</v>
      </c>
      <c r="AO5274" t="str">
        <f>TEXT(A5274,"yyyy-mm-dd")</f>
        <v>2020-04-30</v>
      </c>
    </row>
    <row r="5275" spans="1:41">
      <c r="A5275" s="6" t="s">
        <v>5857</v>
      </c>
      <c r="B5275">
        <v>2020</v>
      </c>
      <c r="C5275">
        <v>4</v>
      </c>
      <c r="E5275" t="s">
        <v>1907</v>
      </c>
      <c r="F5275" t="s">
        <v>1908</v>
      </c>
      <c r="G5275" t="s">
        <v>102</v>
      </c>
      <c r="H5275" t="s">
        <v>5063</v>
      </c>
      <c r="I5275">
        <v>2020</v>
      </c>
      <c r="J5275">
        <v>3</v>
      </c>
      <c r="K5275" s="6">
        <v>44104</v>
      </c>
      <c r="L5275">
        <v>5</v>
      </c>
      <c r="M5275">
        <v>2</v>
      </c>
      <c r="N5275" t="s">
        <v>211</v>
      </c>
      <c r="O5275" s="8">
        <v>4.9800000000000004</v>
      </c>
      <c r="P5275" s="8">
        <v>5</v>
      </c>
      <c r="Q5275" s="8">
        <v>4.75</v>
      </c>
      <c r="R5275" s="8">
        <v>5.5</v>
      </c>
      <c r="S5275" s="8">
        <v>3.5</v>
      </c>
      <c r="T5275" s="8">
        <v>6</v>
      </c>
      <c r="U5275" s="8">
        <v>0.54</v>
      </c>
      <c r="V5275" s="9">
        <v>33</v>
      </c>
      <c r="W5275" s="8">
        <v>0.75</v>
      </c>
      <c r="X5275" s="8">
        <v>2.5</v>
      </c>
      <c r="Y5275" s="8">
        <v>-1.9999999999999574E-2</v>
      </c>
      <c r="Z5275" s="8">
        <v>-1</v>
      </c>
      <c r="AA5275">
        <v>0.12000000000000011</v>
      </c>
      <c r="AF5275" t="s">
        <v>5064</v>
      </c>
      <c r="AG5275" t="s">
        <v>1910</v>
      </c>
      <c r="AH5275" t="s">
        <v>1911</v>
      </c>
      <c r="AI5275" t="s">
        <v>1915</v>
      </c>
      <c r="AJ5275" s="7">
        <v>44104</v>
      </c>
      <c r="AK5275" t="s">
        <v>5858</v>
      </c>
      <c r="AL5275" t="s">
        <v>1908</v>
      </c>
      <c r="AM5275" t="s">
        <v>5066</v>
      </c>
      <c r="AN5275" t="s">
        <v>5874</v>
      </c>
      <c r="AO5275" t="str">
        <f>TEXT(A5275,"yyyy-mm-dd")</f>
        <v>2020-04-30</v>
      </c>
    </row>
    <row r="5276" spans="1:41">
      <c r="A5276" s="6" t="s">
        <v>5857</v>
      </c>
      <c r="B5276">
        <v>2020</v>
      </c>
      <c r="C5276">
        <v>4</v>
      </c>
      <c r="E5276" t="s">
        <v>1907</v>
      </c>
      <c r="F5276" t="s">
        <v>1908</v>
      </c>
      <c r="G5276" t="s">
        <v>102</v>
      </c>
      <c r="H5276" t="s">
        <v>4988</v>
      </c>
      <c r="I5276">
        <v>2020</v>
      </c>
      <c r="J5276">
        <v>2</v>
      </c>
      <c r="K5276" s="6">
        <v>44012</v>
      </c>
      <c r="L5276">
        <v>2</v>
      </c>
      <c r="M5276">
        <v>1</v>
      </c>
      <c r="N5276" t="s">
        <v>104</v>
      </c>
      <c r="O5276" s="8">
        <v>5.35</v>
      </c>
      <c r="P5276" s="8">
        <v>5.5</v>
      </c>
      <c r="Q5276" s="8">
        <v>5</v>
      </c>
      <c r="R5276" s="8">
        <v>5.5</v>
      </c>
      <c r="S5276" s="8">
        <v>4.5</v>
      </c>
      <c r="T5276" s="8">
        <v>6</v>
      </c>
      <c r="U5276" s="8">
        <v>0.41</v>
      </c>
      <c r="V5276" s="9">
        <v>33</v>
      </c>
      <c r="W5276" s="8">
        <v>0.5</v>
      </c>
      <c r="X5276" s="8">
        <v>1.5</v>
      </c>
      <c r="Y5276" s="8">
        <v>-0.15000000000000036</v>
      </c>
      <c r="Z5276" s="8">
        <v>-0.5</v>
      </c>
      <c r="AA5276">
        <v>-0.12999999999999989</v>
      </c>
      <c r="AF5276" t="s">
        <v>4989</v>
      </c>
      <c r="AG5276" t="s">
        <v>1910</v>
      </c>
      <c r="AH5276" t="s">
        <v>1911</v>
      </c>
      <c r="AI5276" t="s">
        <v>1912</v>
      </c>
      <c r="AJ5276" s="7">
        <v>44012</v>
      </c>
      <c r="AK5276" t="s">
        <v>5858</v>
      </c>
      <c r="AL5276" t="s">
        <v>1908</v>
      </c>
      <c r="AM5276" t="s">
        <v>4990</v>
      </c>
      <c r="AN5276" t="s">
        <v>5873</v>
      </c>
      <c r="AO5276" t="str">
        <f>TEXT(A5276,"yyyy-mm-dd")</f>
        <v>2020-04-30</v>
      </c>
    </row>
    <row r="5277" spans="1:41">
      <c r="A5277" s="6" t="s">
        <v>5857</v>
      </c>
      <c r="B5277">
        <v>2020</v>
      </c>
      <c r="C5277">
        <v>4</v>
      </c>
      <c r="E5277" t="s">
        <v>100</v>
      </c>
      <c r="F5277" t="s">
        <v>101</v>
      </c>
      <c r="G5277" t="s">
        <v>83</v>
      </c>
      <c r="H5277" t="s">
        <v>5702</v>
      </c>
      <c r="I5277">
        <v>2022</v>
      </c>
      <c r="K5277" s="6">
        <v>44926</v>
      </c>
      <c r="L5277">
        <v>32</v>
      </c>
      <c r="N5277" t="s">
        <v>823</v>
      </c>
      <c r="O5277" s="8">
        <v>2.12</v>
      </c>
      <c r="P5277" s="8">
        <v>2</v>
      </c>
      <c r="Q5277" s="8">
        <v>1.8</v>
      </c>
      <c r="R5277" s="8">
        <v>2.27</v>
      </c>
      <c r="S5277" s="8">
        <v>0.9</v>
      </c>
      <c r="T5277" s="8">
        <v>3.4</v>
      </c>
      <c r="U5277" s="8">
        <v>0.57999999999999996</v>
      </c>
      <c r="V5277" s="9">
        <v>26</v>
      </c>
      <c r="W5277" s="8">
        <v>0.47</v>
      </c>
      <c r="X5277" s="8">
        <v>2.5</v>
      </c>
      <c r="Y5277" s="8">
        <v>0.12000000000000011</v>
      </c>
      <c r="Z5277" s="8">
        <v>0.19999999999999996</v>
      </c>
      <c r="AA5277">
        <v>6.999999999999984E-2</v>
      </c>
      <c r="AF5277" t="s">
        <v>10333</v>
      </c>
      <c r="AG5277" t="s">
        <v>9655</v>
      </c>
      <c r="AH5277" t="s">
        <v>9656</v>
      </c>
      <c r="AI5277" t="s">
        <v>9708</v>
      </c>
      <c r="AJ5277" s="7">
        <v>44926</v>
      </c>
      <c r="AK5277" t="s">
        <v>5858</v>
      </c>
      <c r="AL5277" t="s">
        <v>109</v>
      </c>
      <c r="AM5277" t="s">
        <v>5704</v>
      </c>
      <c r="AN5277" t="s">
        <v>10338</v>
      </c>
    </row>
    <row r="5278" spans="1:41">
      <c r="A5278" s="6" t="s">
        <v>5857</v>
      </c>
      <c r="B5278">
        <v>2020</v>
      </c>
      <c r="C5278">
        <v>4</v>
      </c>
      <c r="E5278" t="s">
        <v>100</v>
      </c>
      <c r="F5278" t="s">
        <v>101</v>
      </c>
      <c r="G5278" t="s">
        <v>102</v>
      </c>
      <c r="H5278" t="s">
        <v>5649</v>
      </c>
      <c r="I5278">
        <v>2021</v>
      </c>
      <c r="J5278">
        <v>4</v>
      </c>
      <c r="K5278" s="6">
        <v>44561</v>
      </c>
      <c r="L5278">
        <v>20</v>
      </c>
      <c r="M5278">
        <v>7</v>
      </c>
      <c r="N5278" t="s">
        <v>185</v>
      </c>
      <c r="O5278" s="8">
        <v>2.79</v>
      </c>
      <c r="P5278" s="8">
        <v>2.2999999999999998</v>
      </c>
      <c r="Q5278" s="8">
        <v>1.9</v>
      </c>
      <c r="R5278" s="8">
        <v>3.6</v>
      </c>
      <c r="S5278" s="8">
        <v>-0.6</v>
      </c>
      <c r="T5278" s="8">
        <v>10.28</v>
      </c>
      <c r="U5278" s="8">
        <v>2.0499999999999998</v>
      </c>
      <c r="V5278" s="9">
        <v>35</v>
      </c>
      <c r="W5278" s="8">
        <v>1.7000000000000002</v>
      </c>
      <c r="X5278" s="8">
        <v>10.879999999999999</v>
      </c>
      <c r="Y5278" s="8">
        <v>0.49000000000000021</v>
      </c>
      <c r="Z5278" s="8">
        <v>0.39999999999999991</v>
      </c>
      <c r="AA5278">
        <v>0.12000000000000011</v>
      </c>
      <c r="AF5278" t="s">
        <v>5721</v>
      </c>
      <c r="AG5278" t="s">
        <v>106</v>
      </c>
      <c r="AH5278" t="s">
        <v>107</v>
      </c>
      <c r="AI5278" t="s">
        <v>2670</v>
      </c>
      <c r="AJ5278" s="7">
        <v>44561</v>
      </c>
      <c r="AK5278" t="s">
        <v>5858</v>
      </c>
      <c r="AL5278" t="s">
        <v>109</v>
      </c>
      <c r="AM5278" t="s">
        <v>5651</v>
      </c>
      <c r="AN5278" t="s">
        <v>5872</v>
      </c>
      <c r="AO5278" t="str">
        <f>TEXT(A5278,"yyyy-mm-dd")</f>
        <v>2020-04-30</v>
      </c>
    </row>
    <row r="5279" spans="1:41">
      <c r="A5279" s="6" t="s">
        <v>5857</v>
      </c>
      <c r="B5279">
        <v>2020</v>
      </c>
      <c r="C5279">
        <v>4</v>
      </c>
      <c r="E5279" t="s">
        <v>100</v>
      </c>
      <c r="F5279" t="s">
        <v>101</v>
      </c>
      <c r="G5279" t="s">
        <v>83</v>
      </c>
      <c r="H5279" t="s">
        <v>5257</v>
      </c>
      <c r="I5279">
        <v>2021</v>
      </c>
      <c r="K5279" s="6">
        <v>44561</v>
      </c>
      <c r="L5279">
        <v>20</v>
      </c>
      <c r="N5279" t="s">
        <v>185</v>
      </c>
      <c r="O5279" s="8">
        <v>2.52</v>
      </c>
      <c r="P5279" s="8">
        <v>2.2000000000000002</v>
      </c>
      <c r="Q5279" s="8">
        <v>1.6</v>
      </c>
      <c r="R5279" s="8">
        <v>3.2</v>
      </c>
      <c r="S5279" s="8">
        <v>0.4</v>
      </c>
      <c r="T5279" s="8">
        <v>6.7</v>
      </c>
      <c r="U5279" s="8">
        <v>1.41</v>
      </c>
      <c r="V5279" s="9">
        <v>38</v>
      </c>
      <c r="W5279" s="8">
        <v>1.6</v>
      </c>
      <c r="X5279" s="8">
        <v>6.3</v>
      </c>
      <c r="Y5279" s="8">
        <v>0.31999999999999984</v>
      </c>
      <c r="Z5279" s="8">
        <v>0.50000000000000022</v>
      </c>
      <c r="AA5279">
        <v>0.60000000000000031</v>
      </c>
      <c r="AF5279" t="s">
        <v>10294</v>
      </c>
      <c r="AG5279" t="s">
        <v>9655</v>
      </c>
      <c r="AH5279" t="s">
        <v>9656</v>
      </c>
      <c r="AI5279" t="s">
        <v>9669</v>
      </c>
      <c r="AJ5279" s="7">
        <v>44561</v>
      </c>
      <c r="AK5279" t="s">
        <v>5858</v>
      </c>
      <c r="AL5279" t="s">
        <v>109</v>
      </c>
      <c r="AM5279" t="s">
        <v>5259</v>
      </c>
      <c r="AN5279" t="s">
        <v>10311</v>
      </c>
    </row>
    <row r="5280" spans="1:41">
      <c r="A5280" s="6" t="s">
        <v>5857</v>
      </c>
      <c r="B5280">
        <v>2020</v>
      </c>
      <c r="C5280">
        <v>4</v>
      </c>
      <c r="E5280" t="s">
        <v>100</v>
      </c>
      <c r="F5280" t="s">
        <v>101</v>
      </c>
      <c r="G5280" t="s">
        <v>102</v>
      </c>
      <c r="H5280" t="s">
        <v>5544</v>
      </c>
      <c r="I5280">
        <v>2021</v>
      </c>
      <c r="J5280">
        <v>3</v>
      </c>
      <c r="K5280" s="6">
        <v>44469</v>
      </c>
      <c r="L5280">
        <v>17</v>
      </c>
      <c r="M5280">
        <v>6</v>
      </c>
      <c r="N5280" t="s">
        <v>214</v>
      </c>
      <c r="O5280" s="8">
        <v>3.87</v>
      </c>
      <c r="P5280" s="8">
        <v>3</v>
      </c>
      <c r="Q5280" s="8">
        <v>2.0499999999999998</v>
      </c>
      <c r="R5280" s="8">
        <v>4.45</v>
      </c>
      <c r="S5280" s="8">
        <v>1</v>
      </c>
      <c r="T5280" s="8">
        <v>10.99</v>
      </c>
      <c r="U5280" s="8">
        <v>2.6</v>
      </c>
      <c r="V5280" s="9">
        <v>35</v>
      </c>
      <c r="W5280" s="8">
        <v>2.4000000000000004</v>
      </c>
      <c r="X5280" s="8">
        <v>9.99</v>
      </c>
      <c r="Y5280" s="8">
        <v>0.87000000000000011</v>
      </c>
      <c r="Z5280" s="8">
        <v>0.91000000000000014</v>
      </c>
      <c r="AA5280">
        <v>0.10000000000000009</v>
      </c>
      <c r="AF5280" t="s">
        <v>5719</v>
      </c>
      <c r="AG5280" t="s">
        <v>106</v>
      </c>
      <c r="AH5280" t="s">
        <v>107</v>
      </c>
      <c r="AI5280" t="s">
        <v>2667</v>
      </c>
      <c r="AJ5280" s="7">
        <v>44469</v>
      </c>
      <c r="AK5280" t="s">
        <v>5858</v>
      </c>
      <c r="AL5280" t="s">
        <v>109</v>
      </c>
      <c r="AM5280" t="s">
        <v>5546</v>
      </c>
      <c r="AN5280" t="s">
        <v>5871</v>
      </c>
      <c r="AO5280" t="str">
        <f>TEXT(A5280,"yyyy-mm-dd")</f>
        <v>2020-04-30</v>
      </c>
    </row>
    <row r="5281" spans="1:41">
      <c r="A5281" s="6" t="s">
        <v>5857</v>
      </c>
      <c r="B5281">
        <v>2020</v>
      </c>
      <c r="C5281">
        <v>4</v>
      </c>
      <c r="E5281" t="s">
        <v>100</v>
      </c>
      <c r="F5281" t="s">
        <v>101</v>
      </c>
      <c r="G5281" t="s">
        <v>102</v>
      </c>
      <c r="H5281" t="s">
        <v>5436</v>
      </c>
      <c r="I5281">
        <v>2021</v>
      </c>
      <c r="J5281">
        <v>2</v>
      </c>
      <c r="K5281" s="6">
        <v>44377</v>
      </c>
      <c r="L5281">
        <v>14</v>
      </c>
      <c r="M5281">
        <v>5</v>
      </c>
      <c r="N5281" t="s">
        <v>244</v>
      </c>
      <c r="O5281" s="8">
        <v>5.91</v>
      </c>
      <c r="P5281" s="8">
        <v>4.8</v>
      </c>
      <c r="Q5281" s="8">
        <v>2.4900000000000002</v>
      </c>
      <c r="R5281" s="8">
        <v>7.45</v>
      </c>
      <c r="S5281" s="8">
        <v>1.3</v>
      </c>
      <c r="T5281" s="8">
        <v>20</v>
      </c>
      <c r="U5281" s="8">
        <v>4.63</v>
      </c>
      <c r="V5281" s="9">
        <v>35</v>
      </c>
      <c r="W5281" s="8">
        <v>4.96</v>
      </c>
      <c r="X5281" s="8">
        <v>18.7</v>
      </c>
      <c r="Y5281" s="8">
        <v>1.1100000000000003</v>
      </c>
      <c r="Z5281" s="8">
        <v>2.29</v>
      </c>
      <c r="AA5281">
        <v>2.95</v>
      </c>
      <c r="AF5281" t="s">
        <v>5717</v>
      </c>
      <c r="AG5281" t="s">
        <v>106</v>
      </c>
      <c r="AH5281" t="s">
        <v>107</v>
      </c>
      <c r="AI5281" t="s">
        <v>502</v>
      </c>
      <c r="AJ5281" s="7">
        <v>44377</v>
      </c>
      <c r="AK5281" t="s">
        <v>5858</v>
      </c>
      <c r="AL5281" t="s">
        <v>109</v>
      </c>
      <c r="AM5281" t="s">
        <v>5438</v>
      </c>
      <c r="AN5281" t="s">
        <v>5870</v>
      </c>
      <c r="AO5281" t="str">
        <f>TEXT(A5281,"yyyy-mm-dd")</f>
        <v>2020-04-30</v>
      </c>
    </row>
    <row r="5282" spans="1:41">
      <c r="A5282" s="6" t="s">
        <v>5857</v>
      </c>
      <c r="B5282">
        <v>2020</v>
      </c>
      <c r="C5282">
        <v>4</v>
      </c>
      <c r="E5282" t="s">
        <v>100</v>
      </c>
      <c r="F5282" t="s">
        <v>101</v>
      </c>
      <c r="G5282" t="s">
        <v>102</v>
      </c>
      <c r="H5282" t="s">
        <v>5397</v>
      </c>
      <c r="I5282">
        <v>2021</v>
      </c>
      <c r="J5282">
        <v>1</v>
      </c>
      <c r="K5282" s="6">
        <v>44286</v>
      </c>
      <c r="L5282">
        <v>11</v>
      </c>
      <c r="M5282">
        <v>4</v>
      </c>
      <c r="N5282" t="s">
        <v>85</v>
      </c>
      <c r="O5282" s="8">
        <v>-1.85</v>
      </c>
      <c r="P5282" s="8">
        <v>-1</v>
      </c>
      <c r="Q5282" s="8">
        <v>-4.8499999999999996</v>
      </c>
      <c r="R5282" s="8">
        <v>1.1499999999999999</v>
      </c>
      <c r="S5282" s="8">
        <v>-10.43</v>
      </c>
      <c r="T5282" s="8">
        <v>3.1</v>
      </c>
      <c r="U5282" s="8">
        <v>3.7</v>
      </c>
      <c r="V5282" s="9">
        <v>35</v>
      </c>
      <c r="W5282" s="8">
        <v>6</v>
      </c>
      <c r="X5282" s="8">
        <v>13.53</v>
      </c>
      <c r="Y5282" s="8">
        <v>-0.85000000000000009</v>
      </c>
      <c r="Z5282" s="8">
        <v>-1.5</v>
      </c>
      <c r="AA5282">
        <v>1.9000000000000004</v>
      </c>
      <c r="AF5282" t="s">
        <v>5715</v>
      </c>
      <c r="AG5282" t="s">
        <v>106</v>
      </c>
      <c r="AH5282" t="s">
        <v>107</v>
      </c>
      <c r="AI5282" t="s">
        <v>497</v>
      </c>
      <c r="AJ5282" s="7">
        <v>44286</v>
      </c>
      <c r="AK5282" t="s">
        <v>5858</v>
      </c>
      <c r="AL5282" t="s">
        <v>109</v>
      </c>
      <c r="AM5282" t="s">
        <v>5399</v>
      </c>
      <c r="AN5282" t="s">
        <v>5869</v>
      </c>
      <c r="AO5282" t="str">
        <f>TEXT(A5282,"yyyy-mm-dd")</f>
        <v>2020-04-30</v>
      </c>
    </row>
    <row r="5283" spans="1:41">
      <c r="A5283" s="6" t="s">
        <v>5857</v>
      </c>
      <c r="B5283">
        <v>2020</v>
      </c>
      <c r="C5283">
        <v>4</v>
      </c>
      <c r="E5283" t="s">
        <v>100</v>
      </c>
      <c r="F5283" t="s">
        <v>101</v>
      </c>
      <c r="G5283" t="s">
        <v>102</v>
      </c>
      <c r="H5283" t="s">
        <v>5204</v>
      </c>
      <c r="I5283">
        <v>2020</v>
      </c>
      <c r="J5283">
        <v>4</v>
      </c>
      <c r="K5283" s="6">
        <v>44196</v>
      </c>
      <c r="L5283">
        <v>8</v>
      </c>
      <c r="M5283">
        <v>3</v>
      </c>
      <c r="N5283" t="s">
        <v>182</v>
      </c>
      <c r="O5283" s="8">
        <v>-4.54</v>
      </c>
      <c r="P5283" s="8">
        <v>-4.7</v>
      </c>
      <c r="Q5283" s="8">
        <v>-6.7</v>
      </c>
      <c r="R5283" s="8">
        <v>-2.48</v>
      </c>
      <c r="S5283" s="8">
        <v>-12.47</v>
      </c>
      <c r="T5283" s="8">
        <v>4</v>
      </c>
      <c r="U5283" s="8">
        <v>3.37</v>
      </c>
      <c r="V5283" s="9">
        <v>36</v>
      </c>
      <c r="W5283" s="8">
        <v>4.2200000000000006</v>
      </c>
      <c r="X5283" s="8">
        <v>16.47</v>
      </c>
      <c r="Y5283" s="8">
        <v>0.16000000000000014</v>
      </c>
      <c r="Z5283" s="8">
        <v>-2.3000000000000003</v>
      </c>
      <c r="AA5283">
        <v>1.7200000000000006</v>
      </c>
      <c r="AF5283" t="s">
        <v>5276</v>
      </c>
      <c r="AG5283" t="s">
        <v>106</v>
      </c>
      <c r="AH5283" t="s">
        <v>107</v>
      </c>
      <c r="AI5283" t="s">
        <v>427</v>
      </c>
      <c r="AJ5283" s="7">
        <v>44196</v>
      </c>
      <c r="AK5283" t="s">
        <v>5858</v>
      </c>
      <c r="AL5283" t="s">
        <v>109</v>
      </c>
      <c r="AM5283" t="s">
        <v>5206</v>
      </c>
      <c r="AN5283" t="s">
        <v>5868</v>
      </c>
      <c r="AO5283" t="str">
        <f>TEXT(A5283,"yyyy-mm-dd")</f>
        <v>2020-04-30</v>
      </c>
    </row>
    <row r="5284" spans="1:41">
      <c r="A5284" s="6" t="s">
        <v>5857</v>
      </c>
      <c r="B5284">
        <v>2020</v>
      </c>
      <c r="C5284">
        <v>4</v>
      </c>
      <c r="E5284" t="s">
        <v>100</v>
      </c>
      <c r="F5284" t="s">
        <v>101</v>
      </c>
      <c r="G5284" t="s">
        <v>83</v>
      </c>
      <c r="H5284" t="s">
        <v>4803</v>
      </c>
      <c r="I5284">
        <v>2020</v>
      </c>
      <c r="K5284" s="6">
        <v>44196</v>
      </c>
      <c r="L5284">
        <v>8</v>
      </c>
      <c r="N5284" t="s">
        <v>182</v>
      </c>
      <c r="O5284" s="8">
        <v>-7.27</v>
      </c>
      <c r="P5284" s="8">
        <v>-7.1</v>
      </c>
      <c r="Q5284" s="8">
        <v>-7.98</v>
      </c>
      <c r="R5284" s="8">
        <v>-6.2</v>
      </c>
      <c r="S5284" s="8">
        <v>-12</v>
      </c>
      <c r="T5284" s="8">
        <v>-3.6</v>
      </c>
      <c r="U5284" s="8">
        <v>1.86</v>
      </c>
      <c r="V5284" s="9">
        <v>38</v>
      </c>
      <c r="W5284" s="8">
        <v>1.7800000000000002</v>
      </c>
      <c r="X5284" s="8">
        <v>8.4</v>
      </c>
      <c r="Y5284" s="8">
        <v>-0.16999999999999993</v>
      </c>
      <c r="Z5284" s="8">
        <v>-3.5999999999999996</v>
      </c>
      <c r="AA5284">
        <v>0.28000000000000025</v>
      </c>
      <c r="AF5284" t="s">
        <v>10255</v>
      </c>
      <c r="AG5284" t="s">
        <v>9655</v>
      </c>
      <c r="AH5284" t="s">
        <v>9656</v>
      </c>
      <c r="AI5284" t="s">
        <v>9657</v>
      </c>
      <c r="AJ5284" s="7">
        <v>44196</v>
      </c>
      <c r="AK5284" t="s">
        <v>5858</v>
      </c>
      <c r="AL5284" t="s">
        <v>109</v>
      </c>
      <c r="AM5284" t="s">
        <v>4805</v>
      </c>
      <c r="AN5284" t="s">
        <v>10284</v>
      </c>
    </row>
    <row r="5285" spans="1:41">
      <c r="A5285" s="6" t="s">
        <v>5857</v>
      </c>
      <c r="B5285">
        <v>2020</v>
      </c>
      <c r="C5285">
        <v>4</v>
      </c>
      <c r="E5285" t="s">
        <v>100</v>
      </c>
      <c r="F5285" t="s">
        <v>101</v>
      </c>
      <c r="G5285" t="s">
        <v>102</v>
      </c>
      <c r="H5285" t="s">
        <v>5063</v>
      </c>
      <c r="I5285">
        <v>2020</v>
      </c>
      <c r="J5285">
        <v>3</v>
      </c>
      <c r="K5285" s="6">
        <v>44104</v>
      </c>
      <c r="L5285">
        <v>5</v>
      </c>
      <c r="M5285">
        <v>2</v>
      </c>
      <c r="N5285" t="s">
        <v>211</v>
      </c>
      <c r="O5285" s="8">
        <v>-7.64</v>
      </c>
      <c r="P5285" s="8">
        <v>-7.81</v>
      </c>
      <c r="Q5285" s="8">
        <v>-9.7799999999999994</v>
      </c>
      <c r="R5285" s="8">
        <v>-5.38</v>
      </c>
      <c r="S5285" s="8">
        <v>-13.59</v>
      </c>
      <c r="T5285" s="8">
        <v>-1.9</v>
      </c>
      <c r="U5285" s="8">
        <v>3.09</v>
      </c>
      <c r="V5285" s="9">
        <v>36</v>
      </c>
      <c r="W5285" s="8">
        <v>4.3999999999999995</v>
      </c>
      <c r="X5285" s="8">
        <v>11.69</v>
      </c>
      <c r="Y5285" s="8">
        <v>0.16999999999999993</v>
      </c>
      <c r="Z5285" s="8">
        <v>-3.8099999999999996</v>
      </c>
      <c r="AA5285">
        <v>1.9399999999999995</v>
      </c>
      <c r="AF5285" t="s">
        <v>5274</v>
      </c>
      <c r="AG5285" t="s">
        <v>106</v>
      </c>
      <c r="AH5285" t="s">
        <v>107</v>
      </c>
      <c r="AI5285" t="s">
        <v>340</v>
      </c>
      <c r="AJ5285" s="7">
        <v>44104</v>
      </c>
      <c r="AK5285" t="s">
        <v>5858</v>
      </c>
      <c r="AL5285" t="s">
        <v>109</v>
      </c>
      <c r="AM5285" t="s">
        <v>5066</v>
      </c>
      <c r="AN5285" t="s">
        <v>5867</v>
      </c>
      <c r="AO5285" t="str">
        <f>TEXT(A5285,"yyyy-mm-dd")</f>
        <v>2020-04-30</v>
      </c>
    </row>
    <row r="5286" spans="1:41">
      <c r="A5286" s="6" t="s">
        <v>5857</v>
      </c>
      <c r="B5286">
        <v>2020</v>
      </c>
      <c r="C5286">
        <v>4</v>
      </c>
      <c r="E5286" t="s">
        <v>100</v>
      </c>
      <c r="F5286" t="s">
        <v>101</v>
      </c>
      <c r="G5286" t="s">
        <v>102</v>
      </c>
      <c r="H5286" t="s">
        <v>4988</v>
      </c>
      <c r="I5286">
        <v>2020</v>
      </c>
      <c r="J5286">
        <v>2</v>
      </c>
      <c r="K5286" s="6">
        <v>44012</v>
      </c>
      <c r="L5286">
        <v>2</v>
      </c>
      <c r="M5286">
        <v>1</v>
      </c>
      <c r="N5286" t="s">
        <v>104</v>
      </c>
      <c r="O5286" s="8">
        <v>-14.11</v>
      </c>
      <c r="P5286" s="8">
        <v>-12.46</v>
      </c>
      <c r="Q5286" s="8">
        <v>-16.23</v>
      </c>
      <c r="R5286" s="8">
        <v>-10.08</v>
      </c>
      <c r="S5286" s="8">
        <v>-33</v>
      </c>
      <c r="T5286" s="8">
        <v>-5.27</v>
      </c>
      <c r="U5286" s="8">
        <v>6.23</v>
      </c>
      <c r="V5286" s="9">
        <v>36</v>
      </c>
      <c r="W5286" s="8">
        <v>6.15</v>
      </c>
      <c r="X5286" s="8">
        <v>27.73</v>
      </c>
      <c r="Y5286" s="8">
        <v>-1.6499999999999986</v>
      </c>
      <c r="Z5286" s="8">
        <v>-6.4600000000000009</v>
      </c>
      <c r="AA5286">
        <v>1.9900000000000011</v>
      </c>
      <c r="AF5286" t="s">
        <v>5272</v>
      </c>
      <c r="AG5286" t="s">
        <v>106</v>
      </c>
      <c r="AH5286" t="s">
        <v>107</v>
      </c>
      <c r="AI5286" t="s">
        <v>108</v>
      </c>
      <c r="AJ5286" s="7">
        <v>44012</v>
      </c>
      <c r="AK5286" t="s">
        <v>5858</v>
      </c>
      <c r="AL5286" t="s">
        <v>109</v>
      </c>
      <c r="AM5286" t="s">
        <v>4990</v>
      </c>
      <c r="AN5286" t="s">
        <v>5866</v>
      </c>
      <c r="AO5286" t="str">
        <f>TEXT(A5286,"yyyy-mm-dd")</f>
        <v>2020-04-30</v>
      </c>
    </row>
    <row r="5287" spans="1:41">
      <c r="A5287" s="6" t="s">
        <v>5857</v>
      </c>
      <c r="B5287">
        <v>2020</v>
      </c>
      <c r="C5287">
        <v>4</v>
      </c>
      <c r="E5287" t="s">
        <v>100</v>
      </c>
      <c r="F5287" t="s">
        <v>101</v>
      </c>
      <c r="G5287" t="s">
        <v>102</v>
      </c>
      <c r="H5287" t="s">
        <v>4949</v>
      </c>
      <c r="I5287">
        <v>2020</v>
      </c>
      <c r="J5287">
        <v>1</v>
      </c>
      <c r="K5287" s="6">
        <v>43921</v>
      </c>
      <c r="L5287">
        <v>-1</v>
      </c>
      <c r="M5287">
        <v>0</v>
      </c>
      <c r="N5287" t="s">
        <v>187</v>
      </c>
      <c r="O5287" s="8">
        <v>-3.03</v>
      </c>
      <c r="P5287" s="8">
        <v>-2.6</v>
      </c>
      <c r="Q5287" s="8">
        <v>-4.18</v>
      </c>
      <c r="R5287" s="8">
        <v>-1.31</v>
      </c>
      <c r="S5287" s="8">
        <v>-11</v>
      </c>
      <c r="T5287" s="8">
        <v>-0.03</v>
      </c>
      <c r="U5287" s="8">
        <v>2.2599999999999998</v>
      </c>
      <c r="V5287" s="9">
        <v>36</v>
      </c>
      <c r="W5287" s="8">
        <v>2.8699999999999997</v>
      </c>
      <c r="X5287" s="8">
        <v>10.97</v>
      </c>
      <c r="Y5287" s="8">
        <v>-0.42999999999999972</v>
      </c>
      <c r="Z5287" s="8">
        <v>-1.5</v>
      </c>
      <c r="AA5287">
        <v>1.3399999999999996</v>
      </c>
      <c r="AF5287" t="s">
        <v>5270</v>
      </c>
      <c r="AG5287" t="s">
        <v>106</v>
      </c>
      <c r="AH5287" t="s">
        <v>107</v>
      </c>
      <c r="AI5287" t="s">
        <v>188</v>
      </c>
      <c r="AJ5287" s="7">
        <v>43921</v>
      </c>
      <c r="AK5287" t="s">
        <v>5858</v>
      </c>
      <c r="AL5287" t="s">
        <v>109</v>
      </c>
      <c r="AM5287" t="s">
        <v>4951</v>
      </c>
      <c r="AN5287" t="s">
        <v>5865</v>
      </c>
      <c r="AO5287" t="str">
        <f>TEXT(A5287,"yyyy-mm-dd")</f>
        <v>2020-04-30</v>
      </c>
    </row>
    <row r="5288" spans="1:41">
      <c r="A5288" s="6" t="s">
        <v>5857</v>
      </c>
      <c r="B5288">
        <v>2020</v>
      </c>
      <c r="C5288">
        <v>4</v>
      </c>
      <c r="E5288" t="s">
        <v>2685</v>
      </c>
      <c r="F5288" t="s">
        <v>101</v>
      </c>
      <c r="G5288" t="s">
        <v>774</v>
      </c>
      <c r="H5288" t="s">
        <v>2686</v>
      </c>
      <c r="K5288" s="6"/>
      <c r="O5288" s="8">
        <v>1.98</v>
      </c>
      <c r="P5288" s="8">
        <v>2</v>
      </c>
      <c r="Q5288" s="8">
        <v>1.7</v>
      </c>
      <c r="R5288" s="8">
        <v>2</v>
      </c>
      <c r="S5288" s="8">
        <v>1.2</v>
      </c>
      <c r="T5288" s="8">
        <v>3.25</v>
      </c>
      <c r="U5288" s="8">
        <v>0.49</v>
      </c>
      <c r="V5288" s="9">
        <v>29</v>
      </c>
      <c r="W5288" s="8">
        <v>0.30000000000000004</v>
      </c>
      <c r="X5288" s="8">
        <v>2.0499999999999998</v>
      </c>
      <c r="Y5288" s="8">
        <v>-2.0000000000000018E-2</v>
      </c>
      <c r="Z5288" s="8">
        <v>0</v>
      </c>
      <c r="AA5288">
        <v>-0.10000000000000009</v>
      </c>
      <c r="AF5288" t="s">
        <v>2687</v>
      </c>
      <c r="AG5288" t="s">
        <v>2688</v>
      </c>
      <c r="AH5288" t="s">
        <v>2689</v>
      </c>
      <c r="AI5288" t="s">
        <v>2690</v>
      </c>
      <c r="AJ5288" s="7"/>
      <c r="AK5288" t="s">
        <v>5858</v>
      </c>
      <c r="AL5288" t="s">
        <v>109</v>
      </c>
      <c r="AM5288" t="s">
        <v>2686</v>
      </c>
      <c r="AN5288" t="s">
        <v>5889</v>
      </c>
      <c r="AO5288" t="str">
        <f>TEXT(A5288,"yyyy-mm-dd")</f>
        <v>2020-04-30</v>
      </c>
    </row>
    <row r="5289" spans="1:41">
      <c r="A5289" s="6" t="s">
        <v>5857</v>
      </c>
      <c r="B5289">
        <v>2020</v>
      </c>
      <c r="C5289">
        <v>4</v>
      </c>
      <c r="E5289" t="s">
        <v>81</v>
      </c>
      <c r="F5289" t="s">
        <v>82</v>
      </c>
      <c r="G5289" t="s">
        <v>83</v>
      </c>
      <c r="H5289" t="s">
        <v>5702</v>
      </c>
      <c r="I5289">
        <v>2022</v>
      </c>
      <c r="K5289" s="6">
        <v>44926</v>
      </c>
      <c r="L5289">
        <v>32</v>
      </c>
      <c r="N5289" t="s">
        <v>823</v>
      </c>
      <c r="O5289" s="8">
        <v>3.59</v>
      </c>
      <c r="P5289" s="8">
        <v>3.5</v>
      </c>
      <c r="Q5289" s="8">
        <v>3.4</v>
      </c>
      <c r="R5289" s="8">
        <v>3.61</v>
      </c>
      <c r="S5289" s="8">
        <v>3</v>
      </c>
      <c r="T5289" s="8">
        <v>5.8</v>
      </c>
      <c r="U5289" s="8">
        <v>0.5</v>
      </c>
      <c r="V5289" s="9">
        <v>32</v>
      </c>
      <c r="W5289" s="8">
        <v>0.20999999999999996</v>
      </c>
      <c r="X5289" s="8">
        <v>2.8</v>
      </c>
      <c r="Y5289" s="8">
        <v>8.9999999999999858E-2</v>
      </c>
      <c r="Z5289" s="8">
        <v>0</v>
      </c>
      <c r="AA5289">
        <v>9.9999999999997868E-3</v>
      </c>
      <c r="AF5289" t="s">
        <v>5703</v>
      </c>
      <c r="AG5289" t="s">
        <v>87</v>
      </c>
      <c r="AH5289" t="s">
        <v>88</v>
      </c>
      <c r="AI5289" t="s">
        <v>359</v>
      </c>
      <c r="AJ5289" s="7">
        <v>44926</v>
      </c>
      <c r="AK5289" t="s">
        <v>5858</v>
      </c>
      <c r="AL5289" t="s">
        <v>91</v>
      </c>
      <c r="AM5289" t="s">
        <v>5704</v>
      </c>
      <c r="AN5289" t="s">
        <v>5861</v>
      </c>
      <c r="AO5289" t="str">
        <f>TEXT(A5289,"yyyy-mm-dd")</f>
        <v>2020-04-30</v>
      </c>
    </row>
    <row r="5290" spans="1:41">
      <c r="A5290" s="6" t="s">
        <v>5857</v>
      </c>
      <c r="B5290">
        <v>2020</v>
      </c>
      <c r="C5290">
        <v>4</v>
      </c>
      <c r="E5290" t="s">
        <v>392</v>
      </c>
      <c r="F5290" t="s">
        <v>82</v>
      </c>
      <c r="G5290" t="s">
        <v>83</v>
      </c>
      <c r="H5290" t="s">
        <v>5702</v>
      </c>
      <c r="I5290">
        <v>2022</v>
      </c>
      <c r="K5290" s="6">
        <v>44926</v>
      </c>
      <c r="L5290">
        <v>32</v>
      </c>
      <c r="N5290" t="s">
        <v>823</v>
      </c>
      <c r="O5290" s="8">
        <v>3.48</v>
      </c>
      <c r="P5290" s="8">
        <v>3.5</v>
      </c>
      <c r="Q5290" s="8">
        <v>3.3</v>
      </c>
      <c r="R5290" s="8">
        <v>3.6</v>
      </c>
      <c r="S5290" s="8">
        <v>3</v>
      </c>
      <c r="T5290" s="8">
        <v>4.2</v>
      </c>
      <c r="U5290" s="8">
        <v>0.23</v>
      </c>
      <c r="V5290" s="9">
        <v>28</v>
      </c>
      <c r="W5290" s="8">
        <v>0.30000000000000027</v>
      </c>
      <c r="X5290" s="8">
        <v>1.2000000000000002</v>
      </c>
      <c r="Y5290" s="8">
        <v>-2.0000000000000018E-2</v>
      </c>
      <c r="Z5290" s="8">
        <v>4.9999999999999822E-2</v>
      </c>
      <c r="AA5290">
        <v>0.10000000000000009</v>
      </c>
      <c r="AF5290" t="s">
        <v>5703</v>
      </c>
      <c r="AG5290" t="s">
        <v>87</v>
      </c>
      <c r="AH5290" t="s">
        <v>88</v>
      </c>
      <c r="AI5290" t="s">
        <v>359</v>
      </c>
      <c r="AJ5290" s="7">
        <v>44926</v>
      </c>
      <c r="AK5290" t="s">
        <v>5858</v>
      </c>
      <c r="AL5290" t="s">
        <v>393</v>
      </c>
      <c r="AM5290" t="s">
        <v>5704</v>
      </c>
      <c r="AN5290" t="s">
        <v>5864</v>
      </c>
      <c r="AO5290" t="str">
        <f>TEXT(A5290,"yyyy-mm-dd")</f>
        <v>2020-04-30</v>
      </c>
    </row>
    <row r="5291" spans="1:41">
      <c r="A5291" s="6" t="s">
        <v>5857</v>
      </c>
      <c r="B5291">
        <v>2020</v>
      </c>
      <c r="C5291">
        <v>4</v>
      </c>
      <c r="E5291" t="s">
        <v>81</v>
      </c>
      <c r="F5291" t="s">
        <v>82</v>
      </c>
      <c r="G5291" t="s">
        <v>83</v>
      </c>
      <c r="H5291" t="s">
        <v>5257</v>
      </c>
      <c r="I5291">
        <v>2021</v>
      </c>
      <c r="K5291" s="6">
        <v>44561</v>
      </c>
      <c r="L5291">
        <v>20</v>
      </c>
      <c r="N5291" t="s">
        <v>185</v>
      </c>
      <c r="O5291" s="8">
        <v>3.51</v>
      </c>
      <c r="P5291" s="8">
        <v>3.5</v>
      </c>
      <c r="Q5291" s="8">
        <v>3.4</v>
      </c>
      <c r="R5291" s="8">
        <v>3.69</v>
      </c>
      <c r="S5291" s="8">
        <v>2.8</v>
      </c>
      <c r="T5291" s="8">
        <v>4.2</v>
      </c>
      <c r="U5291" s="8">
        <v>0.3</v>
      </c>
      <c r="V5291" s="9">
        <v>38</v>
      </c>
      <c r="W5291" s="8">
        <v>0.29000000000000004</v>
      </c>
      <c r="X5291" s="8">
        <v>1.4000000000000004</v>
      </c>
      <c r="Y5291" s="8">
        <v>9.9999999999997868E-3</v>
      </c>
      <c r="Z5291" s="8">
        <v>-9.9999999999997868E-3</v>
      </c>
      <c r="AA5291">
        <v>-0.16000000000000014</v>
      </c>
      <c r="AF5291" t="s">
        <v>5258</v>
      </c>
      <c r="AG5291" t="s">
        <v>87</v>
      </c>
      <c r="AH5291" t="s">
        <v>88</v>
      </c>
      <c r="AI5291" t="s">
        <v>97</v>
      </c>
      <c r="AJ5291" s="7">
        <v>44561</v>
      </c>
      <c r="AK5291" t="s">
        <v>5858</v>
      </c>
      <c r="AL5291" t="s">
        <v>91</v>
      </c>
      <c r="AM5291" t="s">
        <v>5259</v>
      </c>
      <c r="AN5291" t="s">
        <v>5860</v>
      </c>
      <c r="AO5291" t="str">
        <f>TEXT(A5291,"yyyy-mm-dd")</f>
        <v>2020-04-30</v>
      </c>
    </row>
    <row r="5292" spans="1:41">
      <c r="A5292" s="6" t="s">
        <v>5857</v>
      </c>
      <c r="B5292">
        <v>2020</v>
      </c>
      <c r="C5292">
        <v>4</v>
      </c>
      <c r="E5292" t="s">
        <v>392</v>
      </c>
      <c r="F5292" t="s">
        <v>82</v>
      </c>
      <c r="G5292" t="s">
        <v>83</v>
      </c>
      <c r="H5292" t="s">
        <v>5257</v>
      </c>
      <c r="I5292">
        <v>2021</v>
      </c>
      <c r="K5292" s="6">
        <v>44561</v>
      </c>
      <c r="L5292">
        <v>20</v>
      </c>
      <c r="N5292" t="s">
        <v>185</v>
      </c>
      <c r="O5292" s="8">
        <v>3.43</v>
      </c>
      <c r="P5292" s="8">
        <v>3.44</v>
      </c>
      <c r="Q5292" s="8">
        <v>3.29</v>
      </c>
      <c r="R5292" s="8">
        <v>3.57</v>
      </c>
      <c r="S5292" s="8">
        <v>3</v>
      </c>
      <c r="T5292" s="8">
        <v>4.2</v>
      </c>
      <c r="U5292" s="8">
        <v>0.26</v>
      </c>
      <c r="V5292" s="9">
        <v>34</v>
      </c>
      <c r="W5292" s="8">
        <v>0.2799999999999998</v>
      </c>
      <c r="X5292" s="8">
        <v>1.2000000000000002</v>
      </c>
      <c r="Y5292" s="8">
        <v>-9.9999999999997868E-3</v>
      </c>
      <c r="Z5292" s="8">
        <v>-5.0000000000000266E-2</v>
      </c>
      <c r="AA5292">
        <v>-4.000000000000048E-2</v>
      </c>
      <c r="AF5292" t="s">
        <v>5258</v>
      </c>
      <c r="AG5292" t="s">
        <v>87</v>
      </c>
      <c r="AH5292" t="s">
        <v>88</v>
      </c>
      <c r="AI5292" t="s">
        <v>97</v>
      </c>
      <c r="AJ5292" s="7">
        <v>44561</v>
      </c>
      <c r="AK5292" t="s">
        <v>5858</v>
      </c>
      <c r="AL5292" t="s">
        <v>393</v>
      </c>
      <c r="AM5292" t="s">
        <v>5259</v>
      </c>
      <c r="AN5292" t="s">
        <v>5863</v>
      </c>
      <c r="AO5292" t="str">
        <f>TEXT(A5292,"yyyy-mm-dd")</f>
        <v>2020-04-30</v>
      </c>
    </row>
    <row r="5293" spans="1:41">
      <c r="A5293" s="6" t="s">
        <v>5857</v>
      </c>
      <c r="B5293">
        <v>2020</v>
      </c>
      <c r="C5293">
        <v>4</v>
      </c>
      <c r="E5293" t="s">
        <v>81</v>
      </c>
      <c r="F5293" t="s">
        <v>82</v>
      </c>
      <c r="G5293" t="s">
        <v>83</v>
      </c>
      <c r="H5293" t="s">
        <v>4803</v>
      </c>
      <c r="I5293">
        <v>2020</v>
      </c>
      <c r="K5293" s="6">
        <v>44196</v>
      </c>
      <c r="L5293">
        <v>8</v>
      </c>
      <c r="N5293" t="s">
        <v>182</v>
      </c>
      <c r="O5293" s="8">
        <v>2.83</v>
      </c>
      <c r="P5293" s="8">
        <v>2.9</v>
      </c>
      <c r="Q5293" s="8">
        <v>2.56</v>
      </c>
      <c r="R5293" s="8">
        <v>3.03</v>
      </c>
      <c r="S5293" s="8">
        <v>2.0499999999999998</v>
      </c>
      <c r="T5293" s="8">
        <v>4</v>
      </c>
      <c r="U5293" s="8">
        <v>0.42</v>
      </c>
      <c r="V5293" s="9">
        <v>38</v>
      </c>
      <c r="W5293" s="8">
        <v>0.46999999999999975</v>
      </c>
      <c r="X5293" s="8">
        <v>1.9500000000000002</v>
      </c>
      <c r="Y5293" s="8">
        <v>-6.999999999999984E-2</v>
      </c>
      <c r="Z5293" s="8">
        <v>-0.74000000000000021</v>
      </c>
      <c r="AA5293">
        <v>5.9999999999999609E-2</v>
      </c>
      <c r="AF5293" t="s">
        <v>4804</v>
      </c>
      <c r="AG5293" t="s">
        <v>87</v>
      </c>
      <c r="AH5293" t="s">
        <v>88</v>
      </c>
      <c r="AI5293" t="s">
        <v>89</v>
      </c>
      <c r="AJ5293" s="7">
        <v>44196</v>
      </c>
      <c r="AK5293" t="s">
        <v>5858</v>
      </c>
      <c r="AL5293" t="s">
        <v>91</v>
      </c>
      <c r="AM5293" t="s">
        <v>4805</v>
      </c>
      <c r="AN5293" t="s">
        <v>5859</v>
      </c>
      <c r="AO5293" t="str">
        <f>TEXT(A5293,"yyyy-mm-dd")</f>
        <v>2020-04-30</v>
      </c>
    </row>
    <row r="5294" spans="1:41">
      <c r="A5294" s="6" t="s">
        <v>5857</v>
      </c>
      <c r="B5294">
        <v>2020</v>
      </c>
      <c r="C5294">
        <v>4</v>
      </c>
      <c r="E5294" t="s">
        <v>392</v>
      </c>
      <c r="F5294" t="s">
        <v>82</v>
      </c>
      <c r="G5294" t="s">
        <v>83</v>
      </c>
      <c r="H5294" t="s">
        <v>4803</v>
      </c>
      <c r="I5294">
        <v>2020</v>
      </c>
      <c r="K5294" s="6">
        <v>44196</v>
      </c>
      <c r="L5294">
        <v>8</v>
      </c>
      <c r="N5294" t="s">
        <v>182</v>
      </c>
      <c r="O5294" s="8">
        <v>3.32</v>
      </c>
      <c r="P5294" s="8">
        <v>3.34</v>
      </c>
      <c r="Q5294" s="8">
        <v>3.2</v>
      </c>
      <c r="R5294" s="8">
        <v>3.49</v>
      </c>
      <c r="S5294" s="8">
        <v>2.54</v>
      </c>
      <c r="T5294" s="8">
        <v>4</v>
      </c>
      <c r="U5294" s="8">
        <v>0.3</v>
      </c>
      <c r="V5294" s="9">
        <v>34</v>
      </c>
      <c r="W5294" s="8">
        <v>0.29000000000000004</v>
      </c>
      <c r="X5294" s="8">
        <v>1.46</v>
      </c>
      <c r="Y5294" s="8">
        <v>-2.0000000000000018E-2</v>
      </c>
      <c r="Z5294" s="8">
        <v>-0.16000000000000014</v>
      </c>
      <c r="AA5294">
        <v>2.0000000000000018E-2</v>
      </c>
      <c r="AF5294" t="s">
        <v>4804</v>
      </c>
      <c r="AG5294" t="s">
        <v>87</v>
      </c>
      <c r="AH5294" t="s">
        <v>88</v>
      </c>
      <c r="AI5294" t="s">
        <v>89</v>
      </c>
      <c r="AJ5294" s="7">
        <v>44196</v>
      </c>
      <c r="AK5294" t="s">
        <v>5858</v>
      </c>
      <c r="AL5294" t="s">
        <v>393</v>
      </c>
      <c r="AM5294" t="s">
        <v>4805</v>
      </c>
      <c r="AN5294" t="s">
        <v>5862</v>
      </c>
      <c r="AO5294" t="str">
        <f>TEXT(A5294,"yyyy-mm-dd")</f>
        <v>2020-04-30</v>
      </c>
    </row>
    <row r="5295" spans="1:41">
      <c r="A5295" s="6" t="s">
        <v>5857</v>
      </c>
      <c r="B5295">
        <v>2020</v>
      </c>
      <c r="C5295">
        <v>4</v>
      </c>
      <c r="E5295" t="s">
        <v>81</v>
      </c>
      <c r="F5295" t="s">
        <v>82</v>
      </c>
      <c r="G5295" t="s">
        <v>774</v>
      </c>
      <c r="H5295" t="s">
        <v>775</v>
      </c>
      <c r="K5295" s="6"/>
      <c r="O5295" s="8">
        <v>3.54</v>
      </c>
      <c r="P5295" s="8">
        <v>3.5</v>
      </c>
      <c r="Q5295" s="8">
        <v>3.4</v>
      </c>
      <c r="R5295" s="8">
        <v>3.6</v>
      </c>
      <c r="S5295" s="8">
        <v>2.95</v>
      </c>
      <c r="T5295" s="8">
        <v>5.4</v>
      </c>
      <c r="U5295" s="8">
        <v>0.4</v>
      </c>
      <c r="V5295" s="9">
        <v>35</v>
      </c>
      <c r="W5295" s="8">
        <v>0.20000000000000018</v>
      </c>
      <c r="X5295" s="8">
        <v>2.4500000000000002</v>
      </c>
      <c r="Y5295" s="8">
        <v>4.0000000000000036E-2</v>
      </c>
      <c r="Z5295" s="8">
        <v>0</v>
      </c>
      <c r="AA5295">
        <v>0.10000000000000009</v>
      </c>
      <c r="AF5295" t="s">
        <v>776</v>
      </c>
      <c r="AG5295" t="s">
        <v>777</v>
      </c>
      <c r="AH5295" t="s">
        <v>778</v>
      </c>
      <c r="AI5295" t="s">
        <v>779</v>
      </c>
      <c r="AJ5295" s="7"/>
      <c r="AK5295" t="s">
        <v>5858</v>
      </c>
      <c r="AL5295" t="s">
        <v>91</v>
      </c>
      <c r="AM5295" t="s">
        <v>775</v>
      </c>
      <c r="AN5295" t="s">
        <v>5885</v>
      </c>
      <c r="AO5295" t="str">
        <f>TEXT(A5295,"yyyy-mm-dd")</f>
        <v>2020-04-30</v>
      </c>
    </row>
    <row r="5296" spans="1:41">
      <c r="A5296" s="6" t="s">
        <v>5857</v>
      </c>
      <c r="B5296">
        <v>2020</v>
      </c>
      <c r="C5296">
        <v>4</v>
      </c>
      <c r="E5296" t="s">
        <v>81</v>
      </c>
      <c r="F5296" t="s">
        <v>82</v>
      </c>
      <c r="G5296" t="s">
        <v>774</v>
      </c>
      <c r="H5296" t="s">
        <v>1536</v>
      </c>
      <c r="K5296" s="6"/>
      <c r="O5296" s="8">
        <v>3.48</v>
      </c>
      <c r="P5296" s="8">
        <v>3.5</v>
      </c>
      <c r="Q5296" s="8">
        <v>3.4</v>
      </c>
      <c r="R5296" s="8">
        <v>3.5</v>
      </c>
      <c r="S5296" s="8">
        <v>3</v>
      </c>
      <c r="T5296" s="8">
        <v>4</v>
      </c>
      <c r="U5296" s="8">
        <v>0.22</v>
      </c>
      <c r="V5296" s="9">
        <v>33</v>
      </c>
      <c r="W5296" s="8">
        <v>0.10000000000000009</v>
      </c>
      <c r="X5296" s="8">
        <v>1</v>
      </c>
      <c r="Y5296" s="8">
        <v>-2.0000000000000018E-2</v>
      </c>
      <c r="Z5296" s="8">
        <v>0</v>
      </c>
      <c r="AA5296">
        <v>1.0000000000000231E-2</v>
      </c>
      <c r="AF5296" t="s">
        <v>1537</v>
      </c>
      <c r="AG5296" t="s">
        <v>777</v>
      </c>
      <c r="AH5296" t="s">
        <v>778</v>
      </c>
      <c r="AI5296" t="s">
        <v>1538</v>
      </c>
      <c r="AJ5296" s="7"/>
      <c r="AK5296" t="s">
        <v>5858</v>
      </c>
      <c r="AL5296" t="s">
        <v>91</v>
      </c>
      <c r="AM5296" t="s">
        <v>1536</v>
      </c>
      <c r="AN5296" t="s">
        <v>5886</v>
      </c>
      <c r="AO5296" t="str">
        <f>TEXT(A5296,"yyyy-mm-dd")</f>
        <v>2020-04-30</v>
      </c>
    </row>
    <row r="5297" spans="1:41">
      <c r="A5297" s="6" t="s">
        <v>5857</v>
      </c>
      <c r="B5297">
        <v>2020</v>
      </c>
      <c r="C5297">
        <v>4</v>
      </c>
      <c r="E5297" t="s">
        <v>392</v>
      </c>
      <c r="F5297" t="s">
        <v>82</v>
      </c>
      <c r="G5297" t="s">
        <v>774</v>
      </c>
      <c r="H5297" t="s">
        <v>775</v>
      </c>
      <c r="K5297" s="6"/>
      <c r="O5297" s="8">
        <v>3.46</v>
      </c>
      <c r="P5297" s="8">
        <v>3.5</v>
      </c>
      <c r="Q5297" s="8">
        <v>3.39</v>
      </c>
      <c r="R5297" s="8">
        <v>3.53</v>
      </c>
      <c r="S5297" s="8">
        <v>3</v>
      </c>
      <c r="T5297" s="8">
        <v>3.85</v>
      </c>
      <c r="U5297" s="8">
        <v>0.17</v>
      </c>
      <c r="V5297" s="9">
        <v>31</v>
      </c>
      <c r="W5297" s="8">
        <v>0.13999999999999968</v>
      </c>
      <c r="X5297" s="8">
        <v>0.85000000000000009</v>
      </c>
      <c r="Y5297" s="8">
        <v>-4.0000000000000036E-2</v>
      </c>
      <c r="Z5297" s="8">
        <v>0</v>
      </c>
      <c r="AA5297">
        <v>-6.0000000000000497E-2</v>
      </c>
      <c r="AF5297" t="s">
        <v>776</v>
      </c>
      <c r="AG5297" t="s">
        <v>777</v>
      </c>
      <c r="AH5297" t="s">
        <v>778</v>
      </c>
      <c r="AI5297" t="s">
        <v>779</v>
      </c>
      <c r="AJ5297" s="7"/>
      <c r="AK5297" t="s">
        <v>5858</v>
      </c>
      <c r="AL5297" t="s">
        <v>393</v>
      </c>
      <c r="AM5297" t="s">
        <v>775</v>
      </c>
      <c r="AN5297" t="s">
        <v>5887</v>
      </c>
      <c r="AO5297" t="str">
        <f>TEXT(A5297,"yyyy-mm-dd")</f>
        <v>2020-04-30</v>
      </c>
    </row>
    <row r="5298" spans="1:41">
      <c r="A5298" s="6" t="s">
        <v>5857</v>
      </c>
      <c r="B5298">
        <v>2020</v>
      </c>
      <c r="C5298">
        <v>4</v>
      </c>
      <c r="E5298" t="s">
        <v>392</v>
      </c>
      <c r="F5298" t="s">
        <v>82</v>
      </c>
      <c r="G5298" t="s">
        <v>774</v>
      </c>
      <c r="H5298" t="s">
        <v>1536</v>
      </c>
      <c r="K5298" s="6"/>
      <c r="O5298" s="8">
        <v>3.39</v>
      </c>
      <c r="P5298" s="8">
        <v>3.45</v>
      </c>
      <c r="Q5298" s="8">
        <v>3.3</v>
      </c>
      <c r="R5298" s="8">
        <v>3.5</v>
      </c>
      <c r="S5298" s="8">
        <v>3</v>
      </c>
      <c r="T5298" s="8">
        <v>3.7</v>
      </c>
      <c r="U5298" s="8">
        <v>0.15</v>
      </c>
      <c r="V5298" s="9">
        <v>30</v>
      </c>
      <c r="W5298" s="8">
        <v>0.20000000000000018</v>
      </c>
      <c r="X5298" s="8">
        <v>0.70000000000000018</v>
      </c>
      <c r="Y5298" s="8">
        <v>-6.0000000000000053E-2</v>
      </c>
      <c r="Z5298" s="8">
        <v>-2.9999999999999805E-2</v>
      </c>
      <c r="AA5298">
        <v>0</v>
      </c>
      <c r="AF5298" t="s">
        <v>1537</v>
      </c>
      <c r="AG5298" t="s">
        <v>777</v>
      </c>
      <c r="AH5298" t="s">
        <v>778</v>
      </c>
      <c r="AI5298" t="s">
        <v>1538</v>
      </c>
      <c r="AJ5298" s="7"/>
      <c r="AK5298" t="s">
        <v>5858</v>
      </c>
      <c r="AL5298" t="s">
        <v>393</v>
      </c>
      <c r="AM5298" t="s">
        <v>1536</v>
      </c>
      <c r="AN5298" t="s">
        <v>5888</v>
      </c>
      <c r="AO5298" t="str">
        <f>TEXT(A5298,"yyyy-mm-dd")</f>
        <v>2020-04-30</v>
      </c>
    </row>
    <row r="5299" spans="1:41">
      <c r="A5299" s="6" t="s">
        <v>5857</v>
      </c>
      <c r="B5299">
        <v>2020</v>
      </c>
      <c r="C5299">
        <v>4</v>
      </c>
      <c r="E5299" t="s">
        <v>112</v>
      </c>
      <c r="F5299" t="s">
        <v>113</v>
      </c>
      <c r="G5299" t="s">
        <v>83</v>
      </c>
      <c r="H5299" t="s">
        <v>5702</v>
      </c>
      <c r="I5299">
        <v>2022</v>
      </c>
      <c r="K5299" s="6">
        <v>44926</v>
      </c>
      <c r="L5299">
        <v>32</v>
      </c>
      <c r="N5299" t="s">
        <v>823</v>
      </c>
      <c r="O5299" s="8">
        <v>5.54</v>
      </c>
      <c r="P5299" s="8">
        <v>5.53</v>
      </c>
      <c r="Q5299" s="8">
        <v>4.9000000000000004</v>
      </c>
      <c r="R5299" s="8">
        <v>6</v>
      </c>
      <c r="S5299" s="8">
        <v>4</v>
      </c>
      <c r="T5299" s="8">
        <v>7.5</v>
      </c>
      <c r="U5299" s="8">
        <v>0.9</v>
      </c>
      <c r="V5299" s="9">
        <v>23</v>
      </c>
      <c r="W5299" s="8">
        <v>1.0999999999999996</v>
      </c>
      <c r="X5299" s="8">
        <v>3.5</v>
      </c>
      <c r="Y5299" s="8">
        <v>9.9999999999997868E-3</v>
      </c>
      <c r="Z5299" s="8">
        <v>-0.45999999999999996</v>
      </c>
      <c r="AA5299">
        <v>0.3199999999999994</v>
      </c>
      <c r="AF5299" t="s">
        <v>5740</v>
      </c>
      <c r="AG5299" t="s">
        <v>115</v>
      </c>
      <c r="AH5299" t="s">
        <v>116</v>
      </c>
      <c r="AI5299" t="s">
        <v>359</v>
      </c>
      <c r="AJ5299" s="7">
        <v>44926</v>
      </c>
      <c r="AK5299" t="s">
        <v>5858</v>
      </c>
      <c r="AL5299" t="s">
        <v>118</v>
      </c>
      <c r="AM5299" t="s">
        <v>5704</v>
      </c>
      <c r="AN5299" t="s">
        <v>5892</v>
      </c>
      <c r="AO5299" t="str">
        <f>TEXT(A5299,"yyyy-mm-dd")</f>
        <v>2020-04-30</v>
      </c>
    </row>
    <row r="5300" spans="1:41">
      <c r="A5300" s="6" t="s">
        <v>5857</v>
      </c>
      <c r="B5300">
        <v>2020</v>
      </c>
      <c r="C5300">
        <v>4</v>
      </c>
      <c r="E5300" t="s">
        <v>2881</v>
      </c>
      <c r="F5300" t="s">
        <v>113</v>
      </c>
      <c r="G5300" t="s">
        <v>83</v>
      </c>
      <c r="H5300" t="s">
        <v>5702</v>
      </c>
      <c r="I5300">
        <v>2022</v>
      </c>
      <c r="K5300" s="6">
        <v>44926</v>
      </c>
      <c r="L5300">
        <v>32</v>
      </c>
      <c r="N5300" t="s">
        <v>823</v>
      </c>
      <c r="O5300" s="8">
        <v>7.08</v>
      </c>
      <c r="P5300" s="8">
        <v>7.05</v>
      </c>
      <c r="Q5300" s="8">
        <v>6.5</v>
      </c>
      <c r="R5300" s="8">
        <v>7.74</v>
      </c>
      <c r="S5300" s="8">
        <v>5</v>
      </c>
      <c r="T5300" s="8">
        <v>8.5</v>
      </c>
      <c r="U5300" s="8">
        <v>0.99</v>
      </c>
      <c r="V5300" s="9">
        <v>22</v>
      </c>
      <c r="W5300" s="8">
        <v>1.2400000000000002</v>
      </c>
      <c r="X5300" s="8">
        <v>3.5</v>
      </c>
      <c r="Y5300" s="8">
        <v>3.0000000000000249E-2</v>
      </c>
      <c r="Z5300" s="8">
        <v>-0.39000000000000057</v>
      </c>
      <c r="AA5300">
        <v>0.12000000000000011</v>
      </c>
      <c r="AF5300" t="s">
        <v>5745</v>
      </c>
      <c r="AG5300" t="s">
        <v>2883</v>
      </c>
      <c r="AH5300" t="s">
        <v>2884</v>
      </c>
      <c r="AI5300" t="s">
        <v>359</v>
      </c>
      <c r="AJ5300" s="7">
        <v>44926</v>
      </c>
      <c r="AK5300" t="s">
        <v>5858</v>
      </c>
      <c r="AL5300" t="s">
        <v>2885</v>
      </c>
      <c r="AM5300" t="s">
        <v>5704</v>
      </c>
      <c r="AN5300" t="s">
        <v>5895</v>
      </c>
      <c r="AO5300" t="str">
        <f>TEXT(A5300,"yyyy-mm-dd")</f>
        <v>2020-04-30</v>
      </c>
    </row>
    <row r="5301" spans="1:41">
      <c r="A5301" s="6" t="s">
        <v>5857</v>
      </c>
      <c r="B5301">
        <v>2020</v>
      </c>
      <c r="C5301">
        <v>4</v>
      </c>
      <c r="E5301" t="s">
        <v>112</v>
      </c>
      <c r="F5301" t="s">
        <v>113</v>
      </c>
      <c r="G5301" t="s">
        <v>83</v>
      </c>
      <c r="H5301" t="s">
        <v>5257</v>
      </c>
      <c r="I5301">
        <v>2021</v>
      </c>
      <c r="K5301" s="6">
        <v>44561</v>
      </c>
      <c r="L5301">
        <v>20</v>
      </c>
      <c r="N5301" t="s">
        <v>185</v>
      </c>
      <c r="O5301" s="8">
        <v>5.16</v>
      </c>
      <c r="P5301" s="8">
        <v>5.2</v>
      </c>
      <c r="Q5301" s="8">
        <v>4.75</v>
      </c>
      <c r="R5301" s="8">
        <v>5.5</v>
      </c>
      <c r="S5301" s="8">
        <v>4.1500000000000004</v>
      </c>
      <c r="T5301" s="8">
        <v>6.23</v>
      </c>
      <c r="U5301" s="8">
        <v>0.53</v>
      </c>
      <c r="V5301" s="9">
        <v>30</v>
      </c>
      <c r="W5301" s="8">
        <v>0.75</v>
      </c>
      <c r="X5301" s="8">
        <v>2.08</v>
      </c>
      <c r="Y5301" s="8">
        <v>-4.0000000000000036E-2</v>
      </c>
      <c r="Z5301" s="8">
        <v>-0.5</v>
      </c>
      <c r="AA5301">
        <v>-0.33000000000000007</v>
      </c>
      <c r="AF5301" t="s">
        <v>5295</v>
      </c>
      <c r="AG5301" t="s">
        <v>115</v>
      </c>
      <c r="AH5301" t="s">
        <v>116</v>
      </c>
      <c r="AI5301" t="s">
        <v>230</v>
      </c>
      <c r="AJ5301" s="7">
        <v>44561</v>
      </c>
      <c r="AK5301" t="s">
        <v>5858</v>
      </c>
      <c r="AL5301" t="s">
        <v>118</v>
      </c>
      <c r="AM5301" t="s">
        <v>5259</v>
      </c>
      <c r="AN5301" t="s">
        <v>5891</v>
      </c>
      <c r="AO5301" t="str">
        <f>TEXT(A5301,"yyyy-mm-dd")</f>
        <v>2020-04-30</v>
      </c>
    </row>
    <row r="5302" spans="1:41">
      <c r="A5302" s="6" t="s">
        <v>5857</v>
      </c>
      <c r="B5302">
        <v>2020</v>
      </c>
      <c r="C5302">
        <v>4</v>
      </c>
      <c r="E5302" t="s">
        <v>2881</v>
      </c>
      <c r="F5302" t="s">
        <v>113</v>
      </c>
      <c r="G5302" t="s">
        <v>83</v>
      </c>
      <c r="H5302" t="s">
        <v>5257</v>
      </c>
      <c r="I5302">
        <v>2021</v>
      </c>
      <c r="K5302" s="6">
        <v>44561</v>
      </c>
      <c r="L5302">
        <v>20</v>
      </c>
      <c r="N5302" t="s">
        <v>185</v>
      </c>
      <c r="O5302" s="8">
        <v>6.85</v>
      </c>
      <c r="P5302" s="8">
        <v>6.9</v>
      </c>
      <c r="Q5302" s="8">
        <v>6.25</v>
      </c>
      <c r="R5302" s="8">
        <v>7.3</v>
      </c>
      <c r="S5302" s="8">
        <v>5</v>
      </c>
      <c r="T5302" s="8">
        <v>8.31</v>
      </c>
      <c r="U5302" s="8">
        <v>0.85</v>
      </c>
      <c r="V5302" s="9">
        <v>25</v>
      </c>
      <c r="W5302" s="8">
        <v>1.0499999999999998</v>
      </c>
      <c r="X5302" s="8">
        <v>3.3100000000000005</v>
      </c>
      <c r="Y5302" s="8">
        <v>-5.0000000000000711E-2</v>
      </c>
      <c r="Z5302" s="8">
        <v>-9.9999999999999645E-2</v>
      </c>
      <c r="AA5302">
        <v>0.39999999999999947</v>
      </c>
      <c r="AF5302" t="s">
        <v>5300</v>
      </c>
      <c r="AG5302" t="s">
        <v>2883</v>
      </c>
      <c r="AH5302" t="s">
        <v>2884</v>
      </c>
      <c r="AI5302" t="s">
        <v>230</v>
      </c>
      <c r="AJ5302" s="7">
        <v>44561</v>
      </c>
      <c r="AK5302" t="s">
        <v>5858</v>
      </c>
      <c r="AL5302" t="s">
        <v>2885</v>
      </c>
      <c r="AM5302" t="s">
        <v>5259</v>
      </c>
      <c r="AN5302" t="s">
        <v>5894</v>
      </c>
      <c r="AO5302" t="str">
        <f>TEXT(A5302,"yyyy-mm-dd")</f>
        <v>2020-04-30</v>
      </c>
    </row>
    <row r="5303" spans="1:41">
      <c r="A5303" s="6" t="s">
        <v>5857</v>
      </c>
      <c r="B5303">
        <v>2020</v>
      </c>
      <c r="C5303">
        <v>4</v>
      </c>
      <c r="E5303" t="s">
        <v>112</v>
      </c>
      <c r="F5303" t="s">
        <v>113</v>
      </c>
      <c r="G5303" t="s">
        <v>83</v>
      </c>
      <c r="H5303" t="s">
        <v>4803</v>
      </c>
      <c r="I5303">
        <v>2020</v>
      </c>
      <c r="K5303" s="6">
        <v>44196</v>
      </c>
      <c r="L5303">
        <v>8</v>
      </c>
      <c r="N5303" t="s">
        <v>182</v>
      </c>
      <c r="O5303" s="8">
        <v>4.95</v>
      </c>
      <c r="P5303" s="8">
        <v>4.9400000000000004</v>
      </c>
      <c r="Q5303" s="8">
        <v>4.75</v>
      </c>
      <c r="R5303" s="8">
        <v>5.29</v>
      </c>
      <c r="S5303" s="8">
        <v>3.15</v>
      </c>
      <c r="T5303" s="8">
        <v>6</v>
      </c>
      <c r="U5303" s="8">
        <v>0.56000000000000005</v>
      </c>
      <c r="V5303" s="9">
        <v>30</v>
      </c>
      <c r="W5303" s="8">
        <v>0.54</v>
      </c>
      <c r="X5303" s="8">
        <v>2.85</v>
      </c>
      <c r="Y5303" s="8">
        <v>9.9999999999997868E-3</v>
      </c>
      <c r="Z5303" s="8">
        <v>-0.87999999999999989</v>
      </c>
      <c r="AA5303">
        <v>-0.41999999999999993</v>
      </c>
      <c r="AF5303" t="s">
        <v>4844</v>
      </c>
      <c r="AG5303" t="s">
        <v>115</v>
      </c>
      <c r="AH5303" t="s">
        <v>116</v>
      </c>
      <c r="AI5303" t="s">
        <v>117</v>
      </c>
      <c r="AJ5303" s="7">
        <v>44196</v>
      </c>
      <c r="AK5303" t="s">
        <v>5858</v>
      </c>
      <c r="AL5303" t="s">
        <v>118</v>
      </c>
      <c r="AM5303" t="s">
        <v>4805</v>
      </c>
      <c r="AN5303" t="s">
        <v>5890</v>
      </c>
      <c r="AO5303" t="str">
        <f>TEXT(A5303,"yyyy-mm-dd")</f>
        <v>2020-04-30</v>
      </c>
    </row>
    <row r="5304" spans="1:41">
      <c r="A5304" s="6" t="s">
        <v>5857</v>
      </c>
      <c r="B5304">
        <v>2020</v>
      </c>
      <c r="C5304">
        <v>4</v>
      </c>
      <c r="E5304" t="s">
        <v>2881</v>
      </c>
      <c r="F5304" t="s">
        <v>113</v>
      </c>
      <c r="G5304" t="s">
        <v>83</v>
      </c>
      <c r="H5304" t="s">
        <v>4803</v>
      </c>
      <c r="I5304">
        <v>2020</v>
      </c>
      <c r="K5304" s="6">
        <v>44196</v>
      </c>
      <c r="L5304">
        <v>8</v>
      </c>
      <c r="N5304" t="s">
        <v>182</v>
      </c>
      <c r="O5304" s="8">
        <v>6.75</v>
      </c>
      <c r="P5304" s="8">
        <v>6.7</v>
      </c>
      <c r="Q5304" s="8">
        <v>6</v>
      </c>
      <c r="R5304" s="8">
        <v>7.35</v>
      </c>
      <c r="S5304" s="8">
        <v>5</v>
      </c>
      <c r="T5304" s="8">
        <v>8.1</v>
      </c>
      <c r="U5304" s="8">
        <v>0.8</v>
      </c>
      <c r="V5304" s="9">
        <v>25</v>
      </c>
      <c r="W5304" s="8">
        <v>1.3499999999999996</v>
      </c>
      <c r="X5304" s="8">
        <v>3.0999999999999996</v>
      </c>
      <c r="Y5304" s="8">
        <v>4.9999999999999822E-2</v>
      </c>
      <c r="Z5304" s="8">
        <v>-0.72999999999999954</v>
      </c>
      <c r="AA5304">
        <v>0.21999999999999975</v>
      </c>
      <c r="AF5304" t="s">
        <v>4849</v>
      </c>
      <c r="AG5304" t="s">
        <v>2883</v>
      </c>
      <c r="AH5304" t="s">
        <v>2884</v>
      </c>
      <c r="AI5304" t="s">
        <v>117</v>
      </c>
      <c r="AJ5304" s="7">
        <v>44196</v>
      </c>
      <c r="AK5304" t="s">
        <v>5858</v>
      </c>
      <c r="AL5304" t="s">
        <v>2885</v>
      </c>
      <c r="AM5304" t="s">
        <v>4805</v>
      </c>
      <c r="AN5304" t="s">
        <v>5893</v>
      </c>
      <c r="AO5304" t="str">
        <f>TEXT(A5304,"yyyy-mm-dd")</f>
        <v>2020-04-30</v>
      </c>
    </row>
    <row r="5305" spans="1:41">
      <c r="A5305" s="6" t="s">
        <v>5896</v>
      </c>
      <c r="B5305">
        <v>2020</v>
      </c>
      <c r="C5305">
        <v>5</v>
      </c>
      <c r="E5305" t="s">
        <v>1907</v>
      </c>
      <c r="F5305" t="s">
        <v>1908</v>
      </c>
      <c r="G5305" t="s">
        <v>102</v>
      </c>
      <c r="H5305" t="s">
        <v>5881</v>
      </c>
      <c r="I5305">
        <v>2022</v>
      </c>
      <c r="J5305">
        <v>2</v>
      </c>
      <c r="K5305" s="6">
        <v>44742</v>
      </c>
      <c r="L5305">
        <v>25</v>
      </c>
      <c r="M5305">
        <v>8</v>
      </c>
      <c r="N5305" t="s">
        <v>357</v>
      </c>
      <c r="O5305" s="8">
        <v>4.99</v>
      </c>
      <c r="P5305" s="8">
        <v>5</v>
      </c>
      <c r="Q5305" s="8">
        <v>4.5</v>
      </c>
      <c r="R5305" s="8">
        <v>5.25</v>
      </c>
      <c r="S5305" s="8">
        <v>4</v>
      </c>
      <c r="T5305" s="8">
        <v>6.5</v>
      </c>
      <c r="U5305" s="8">
        <v>0.75</v>
      </c>
      <c r="V5305" s="9">
        <v>25</v>
      </c>
      <c r="W5305" s="8">
        <v>0.75</v>
      </c>
      <c r="X5305" s="8">
        <v>2.5</v>
      </c>
      <c r="Y5305" s="8">
        <v>-9.9999999999997868E-3</v>
      </c>
      <c r="Z5305" s="8">
        <v>0</v>
      </c>
      <c r="AA5305">
        <v>-0.5</v>
      </c>
      <c r="AF5305" t="s">
        <v>5882</v>
      </c>
      <c r="AG5305" t="s">
        <v>1910</v>
      </c>
      <c r="AH5305" t="s">
        <v>1911</v>
      </c>
      <c r="AI5305" t="s">
        <v>1971</v>
      </c>
      <c r="AJ5305" s="7">
        <v>44742</v>
      </c>
      <c r="AK5305" t="s">
        <v>5897</v>
      </c>
      <c r="AL5305" t="s">
        <v>1908</v>
      </c>
      <c r="AM5305" t="s">
        <v>5883</v>
      </c>
      <c r="AN5305" t="s">
        <v>5919</v>
      </c>
      <c r="AO5305" t="str">
        <f>TEXT(A5305,"yyyy-mm-dd")</f>
        <v>2020-05-31</v>
      </c>
    </row>
    <row r="5306" spans="1:41">
      <c r="A5306" s="6" t="s">
        <v>5896</v>
      </c>
      <c r="B5306">
        <v>2020</v>
      </c>
      <c r="C5306">
        <v>5</v>
      </c>
      <c r="E5306" t="s">
        <v>1907</v>
      </c>
      <c r="F5306" t="s">
        <v>1908</v>
      </c>
      <c r="G5306" t="s">
        <v>102</v>
      </c>
      <c r="H5306" t="s">
        <v>5842</v>
      </c>
      <c r="I5306">
        <v>2022</v>
      </c>
      <c r="J5306">
        <v>1</v>
      </c>
      <c r="K5306" s="6">
        <v>44651</v>
      </c>
      <c r="L5306">
        <v>22</v>
      </c>
      <c r="M5306">
        <v>7</v>
      </c>
      <c r="N5306" t="s">
        <v>167</v>
      </c>
      <c r="O5306" s="8">
        <v>4.82</v>
      </c>
      <c r="P5306" s="8">
        <v>4.75</v>
      </c>
      <c r="Q5306" s="8">
        <v>4.5</v>
      </c>
      <c r="R5306" s="8">
        <v>5.25</v>
      </c>
      <c r="S5306" s="8">
        <v>3.5</v>
      </c>
      <c r="T5306" s="8">
        <v>6.25</v>
      </c>
      <c r="U5306" s="8">
        <v>0.67</v>
      </c>
      <c r="V5306" s="9">
        <v>25</v>
      </c>
      <c r="W5306" s="8">
        <v>0.75</v>
      </c>
      <c r="X5306" s="8">
        <v>2.75</v>
      </c>
      <c r="Y5306" s="8">
        <v>7.0000000000000284E-2</v>
      </c>
      <c r="Z5306" s="8">
        <v>-0.25</v>
      </c>
      <c r="AA5306">
        <v>-0.30999999999999961</v>
      </c>
      <c r="AF5306" t="s">
        <v>5843</v>
      </c>
      <c r="AG5306" t="s">
        <v>1910</v>
      </c>
      <c r="AH5306" t="s">
        <v>1911</v>
      </c>
      <c r="AI5306" t="s">
        <v>1944</v>
      </c>
      <c r="AJ5306" s="7">
        <v>44651</v>
      </c>
      <c r="AK5306" t="s">
        <v>5897</v>
      </c>
      <c r="AL5306" t="s">
        <v>1908</v>
      </c>
      <c r="AM5306" t="s">
        <v>5844</v>
      </c>
      <c r="AN5306" t="s">
        <v>5918</v>
      </c>
      <c r="AO5306" t="str">
        <f>TEXT(A5306,"yyyy-mm-dd")</f>
        <v>2020-05-31</v>
      </c>
    </row>
    <row r="5307" spans="1:41">
      <c r="A5307" s="6" t="s">
        <v>5896</v>
      </c>
      <c r="B5307">
        <v>2020</v>
      </c>
      <c r="C5307">
        <v>5</v>
      </c>
      <c r="E5307" t="s">
        <v>1907</v>
      </c>
      <c r="F5307" t="s">
        <v>1908</v>
      </c>
      <c r="G5307" t="s">
        <v>102</v>
      </c>
      <c r="H5307" t="s">
        <v>5649</v>
      </c>
      <c r="I5307">
        <v>2021</v>
      </c>
      <c r="J5307">
        <v>4</v>
      </c>
      <c r="K5307" s="6">
        <v>44561</v>
      </c>
      <c r="L5307">
        <v>19</v>
      </c>
      <c r="M5307">
        <v>6</v>
      </c>
      <c r="N5307" t="s">
        <v>195</v>
      </c>
      <c r="O5307" s="8">
        <v>4.54</v>
      </c>
      <c r="P5307" s="8">
        <v>4.5</v>
      </c>
      <c r="Q5307" s="8">
        <v>4.5</v>
      </c>
      <c r="R5307" s="8">
        <v>5</v>
      </c>
      <c r="S5307" s="8">
        <v>3</v>
      </c>
      <c r="T5307" s="8">
        <v>6</v>
      </c>
      <c r="U5307" s="8">
        <v>0.64</v>
      </c>
      <c r="V5307" s="9">
        <v>34</v>
      </c>
      <c r="W5307" s="8">
        <v>0.5</v>
      </c>
      <c r="X5307" s="8">
        <v>3</v>
      </c>
      <c r="Y5307" s="8">
        <v>4.0000000000000036E-2</v>
      </c>
      <c r="Z5307" s="8">
        <v>-0.5</v>
      </c>
      <c r="AA5307">
        <v>-0.5</v>
      </c>
      <c r="AF5307" t="s">
        <v>5650</v>
      </c>
      <c r="AG5307" t="s">
        <v>1910</v>
      </c>
      <c r="AH5307" t="s">
        <v>1911</v>
      </c>
      <c r="AI5307" t="s">
        <v>1939</v>
      </c>
      <c r="AJ5307" s="7">
        <v>44561</v>
      </c>
      <c r="AK5307" t="s">
        <v>5897</v>
      </c>
      <c r="AL5307" t="s">
        <v>1908</v>
      </c>
      <c r="AM5307" t="s">
        <v>5651</v>
      </c>
      <c r="AN5307" t="s">
        <v>5917</v>
      </c>
      <c r="AO5307" t="str">
        <f>TEXT(A5307,"yyyy-mm-dd")</f>
        <v>2020-05-31</v>
      </c>
    </row>
    <row r="5308" spans="1:41">
      <c r="A5308" s="6" t="s">
        <v>5896</v>
      </c>
      <c r="B5308">
        <v>2020</v>
      </c>
      <c r="C5308">
        <v>5</v>
      </c>
      <c r="E5308" t="s">
        <v>1907</v>
      </c>
      <c r="F5308" t="s">
        <v>1908</v>
      </c>
      <c r="G5308" t="s">
        <v>102</v>
      </c>
      <c r="H5308" t="s">
        <v>5544</v>
      </c>
      <c r="I5308">
        <v>2021</v>
      </c>
      <c r="J5308">
        <v>3</v>
      </c>
      <c r="K5308" s="6">
        <v>44469</v>
      </c>
      <c r="L5308">
        <v>16</v>
      </c>
      <c r="M5308">
        <v>5</v>
      </c>
      <c r="N5308" t="s">
        <v>222</v>
      </c>
      <c r="O5308" s="8">
        <v>4.47</v>
      </c>
      <c r="P5308" s="8">
        <v>4.5</v>
      </c>
      <c r="Q5308" s="8">
        <v>4.5</v>
      </c>
      <c r="R5308" s="8">
        <v>4.75</v>
      </c>
      <c r="S5308" s="8">
        <v>3</v>
      </c>
      <c r="T5308" s="8">
        <v>5.5</v>
      </c>
      <c r="U5308" s="8">
        <v>0.61</v>
      </c>
      <c r="V5308" s="9">
        <v>33</v>
      </c>
      <c r="W5308" s="8">
        <v>0.25</v>
      </c>
      <c r="X5308" s="8">
        <v>2.5</v>
      </c>
      <c r="Y5308" s="8">
        <v>-3.0000000000000249E-2</v>
      </c>
      <c r="Z5308" s="8">
        <v>-0.5</v>
      </c>
      <c r="AA5308">
        <v>-0.5</v>
      </c>
      <c r="AF5308" t="s">
        <v>5545</v>
      </c>
      <c r="AG5308" t="s">
        <v>1910</v>
      </c>
      <c r="AH5308" t="s">
        <v>1911</v>
      </c>
      <c r="AI5308" t="s">
        <v>1934</v>
      </c>
      <c r="AJ5308" s="7">
        <v>44469</v>
      </c>
      <c r="AK5308" t="s">
        <v>5897</v>
      </c>
      <c r="AL5308" t="s">
        <v>1908</v>
      </c>
      <c r="AM5308" t="s">
        <v>5546</v>
      </c>
      <c r="AN5308" t="s">
        <v>5916</v>
      </c>
      <c r="AO5308" t="str">
        <f>TEXT(A5308,"yyyy-mm-dd")</f>
        <v>2020-05-31</v>
      </c>
    </row>
    <row r="5309" spans="1:41">
      <c r="A5309" s="6" t="s">
        <v>5896</v>
      </c>
      <c r="B5309">
        <v>2020</v>
      </c>
      <c r="C5309">
        <v>5</v>
      </c>
      <c r="E5309" t="s">
        <v>1907</v>
      </c>
      <c r="F5309" t="s">
        <v>1908</v>
      </c>
      <c r="G5309" t="s">
        <v>102</v>
      </c>
      <c r="H5309" t="s">
        <v>5436</v>
      </c>
      <c r="I5309">
        <v>2021</v>
      </c>
      <c r="J5309">
        <v>2</v>
      </c>
      <c r="K5309" s="6">
        <v>44377</v>
      </c>
      <c r="L5309">
        <v>13</v>
      </c>
      <c r="M5309">
        <v>4</v>
      </c>
      <c r="N5309" t="s">
        <v>252</v>
      </c>
      <c r="O5309" s="8">
        <v>4.45</v>
      </c>
      <c r="P5309" s="8">
        <v>4.5</v>
      </c>
      <c r="Q5309" s="8">
        <v>4.5</v>
      </c>
      <c r="R5309" s="8">
        <v>4.75</v>
      </c>
      <c r="S5309" s="8">
        <v>3</v>
      </c>
      <c r="T5309" s="8">
        <v>5.5</v>
      </c>
      <c r="U5309" s="8">
        <v>0.6</v>
      </c>
      <c r="V5309" s="9">
        <v>33</v>
      </c>
      <c r="W5309" s="8">
        <v>0.25</v>
      </c>
      <c r="X5309" s="8">
        <v>2.5</v>
      </c>
      <c r="Y5309" s="8">
        <v>-4.9999999999999822E-2</v>
      </c>
      <c r="Z5309" s="8">
        <v>-0.25</v>
      </c>
      <c r="AA5309">
        <v>-0.5</v>
      </c>
      <c r="AF5309" t="s">
        <v>5437</v>
      </c>
      <c r="AG5309" t="s">
        <v>1910</v>
      </c>
      <c r="AH5309" t="s">
        <v>1911</v>
      </c>
      <c r="AI5309" t="s">
        <v>1929</v>
      </c>
      <c r="AJ5309" s="7">
        <v>44377</v>
      </c>
      <c r="AK5309" t="s">
        <v>5897</v>
      </c>
      <c r="AL5309" t="s">
        <v>1908</v>
      </c>
      <c r="AM5309" t="s">
        <v>5438</v>
      </c>
      <c r="AN5309" t="s">
        <v>5915</v>
      </c>
      <c r="AO5309" t="str">
        <f>TEXT(A5309,"yyyy-mm-dd")</f>
        <v>2020-05-31</v>
      </c>
    </row>
    <row r="5310" spans="1:41">
      <c r="A5310" s="6" t="s">
        <v>5896</v>
      </c>
      <c r="B5310">
        <v>2020</v>
      </c>
      <c r="C5310">
        <v>5</v>
      </c>
      <c r="E5310" t="s">
        <v>1907</v>
      </c>
      <c r="F5310" t="s">
        <v>1908</v>
      </c>
      <c r="G5310" t="s">
        <v>102</v>
      </c>
      <c r="H5310" t="s">
        <v>5397</v>
      </c>
      <c r="I5310">
        <v>2021</v>
      </c>
      <c r="J5310">
        <v>1</v>
      </c>
      <c r="K5310" s="6">
        <v>44286</v>
      </c>
      <c r="L5310">
        <v>10</v>
      </c>
      <c r="M5310">
        <v>3</v>
      </c>
      <c r="N5310" t="s">
        <v>164</v>
      </c>
      <c r="O5310" s="8">
        <v>4.4400000000000004</v>
      </c>
      <c r="P5310" s="8">
        <v>4.5</v>
      </c>
      <c r="Q5310" s="8">
        <v>4.5</v>
      </c>
      <c r="R5310" s="8">
        <v>4.75</v>
      </c>
      <c r="S5310" s="8">
        <v>3</v>
      </c>
      <c r="T5310" s="8">
        <v>5.25</v>
      </c>
      <c r="U5310" s="8">
        <v>0.59</v>
      </c>
      <c r="V5310" s="9">
        <v>33</v>
      </c>
      <c r="W5310" s="8">
        <v>0.25</v>
      </c>
      <c r="X5310" s="8">
        <v>2.25</v>
      </c>
      <c r="Y5310" s="8">
        <v>-5.9999999999999609E-2</v>
      </c>
      <c r="Z5310" s="8">
        <v>-0.25</v>
      </c>
      <c r="AA5310">
        <v>-0.25</v>
      </c>
      <c r="AF5310" t="s">
        <v>5398</v>
      </c>
      <c r="AG5310" t="s">
        <v>1910</v>
      </c>
      <c r="AH5310" t="s">
        <v>1911</v>
      </c>
      <c r="AI5310" t="s">
        <v>1924</v>
      </c>
      <c r="AJ5310" s="7">
        <v>44286</v>
      </c>
      <c r="AK5310" t="s">
        <v>5897</v>
      </c>
      <c r="AL5310" t="s">
        <v>1908</v>
      </c>
      <c r="AM5310" t="s">
        <v>5399</v>
      </c>
      <c r="AN5310" t="s">
        <v>5914</v>
      </c>
      <c r="AO5310" t="str">
        <f>TEXT(A5310,"yyyy-mm-dd")</f>
        <v>2020-05-31</v>
      </c>
    </row>
    <row r="5311" spans="1:41">
      <c r="A5311" s="6" t="s">
        <v>5896</v>
      </c>
      <c r="B5311">
        <v>2020</v>
      </c>
      <c r="C5311">
        <v>5</v>
      </c>
      <c r="E5311" t="s">
        <v>1907</v>
      </c>
      <c r="F5311" t="s">
        <v>1908</v>
      </c>
      <c r="G5311" t="s">
        <v>102</v>
      </c>
      <c r="H5311" t="s">
        <v>5204</v>
      </c>
      <c r="I5311">
        <v>2020</v>
      </c>
      <c r="J5311">
        <v>4</v>
      </c>
      <c r="K5311" s="6">
        <v>44196</v>
      </c>
      <c r="L5311">
        <v>7</v>
      </c>
      <c r="M5311">
        <v>2</v>
      </c>
      <c r="N5311" t="s">
        <v>192</v>
      </c>
      <c r="O5311" s="8">
        <v>4.49</v>
      </c>
      <c r="P5311" s="8">
        <v>4.5</v>
      </c>
      <c r="Q5311" s="8">
        <v>4.5</v>
      </c>
      <c r="R5311" s="8">
        <v>4.9400000000000004</v>
      </c>
      <c r="S5311" s="8">
        <v>3</v>
      </c>
      <c r="T5311" s="8">
        <v>5.25</v>
      </c>
      <c r="U5311" s="8">
        <v>0.56999999999999995</v>
      </c>
      <c r="V5311" s="9">
        <v>34</v>
      </c>
      <c r="W5311" s="8">
        <v>0.44000000000000039</v>
      </c>
      <c r="X5311" s="8">
        <v>2.25</v>
      </c>
      <c r="Y5311" s="8">
        <v>-9.9999999999997868E-3</v>
      </c>
      <c r="Z5311" s="8">
        <v>-0.5</v>
      </c>
      <c r="AA5311">
        <v>-0.30999999999999961</v>
      </c>
      <c r="AF5311" t="s">
        <v>5205</v>
      </c>
      <c r="AG5311" t="s">
        <v>1910</v>
      </c>
      <c r="AH5311" t="s">
        <v>1911</v>
      </c>
      <c r="AI5311" t="s">
        <v>1919</v>
      </c>
      <c r="AJ5311" s="7">
        <v>44196</v>
      </c>
      <c r="AK5311" t="s">
        <v>5897</v>
      </c>
      <c r="AL5311" t="s">
        <v>1908</v>
      </c>
      <c r="AM5311" t="s">
        <v>5206</v>
      </c>
      <c r="AN5311" t="s">
        <v>5913</v>
      </c>
      <c r="AO5311" t="str">
        <f>TEXT(A5311,"yyyy-mm-dd")</f>
        <v>2020-05-31</v>
      </c>
    </row>
    <row r="5312" spans="1:41">
      <c r="A5312" s="6" t="s">
        <v>5896</v>
      </c>
      <c r="B5312">
        <v>2020</v>
      </c>
      <c r="C5312">
        <v>5</v>
      </c>
      <c r="E5312" t="s">
        <v>1907</v>
      </c>
      <c r="F5312" t="s">
        <v>1908</v>
      </c>
      <c r="G5312" t="s">
        <v>102</v>
      </c>
      <c r="H5312" t="s">
        <v>5063</v>
      </c>
      <c r="I5312">
        <v>2020</v>
      </c>
      <c r="J5312">
        <v>3</v>
      </c>
      <c r="K5312" s="6">
        <v>44104</v>
      </c>
      <c r="L5312">
        <v>4</v>
      </c>
      <c r="M5312">
        <v>1</v>
      </c>
      <c r="N5312" t="s">
        <v>219</v>
      </c>
      <c r="O5312" s="8">
        <v>4.66</v>
      </c>
      <c r="P5312" s="8">
        <v>4.5</v>
      </c>
      <c r="Q5312" s="8">
        <v>4.5</v>
      </c>
      <c r="R5312" s="8">
        <v>5</v>
      </c>
      <c r="S5312" s="8">
        <v>3.5</v>
      </c>
      <c r="T5312" s="8">
        <v>5.25</v>
      </c>
      <c r="U5312" s="8">
        <v>0.4</v>
      </c>
      <c r="V5312" s="9">
        <v>33</v>
      </c>
      <c r="W5312" s="8">
        <v>0.5</v>
      </c>
      <c r="X5312" s="8">
        <v>1.75</v>
      </c>
      <c r="Y5312" s="8">
        <v>0.16000000000000014</v>
      </c>
      <c r="Z5312" s="8">
        <v>-0.5</v>
      </c>
      <c r="AA5312">
        <v>-0.25</v>
      </c>
      <c r="AF5312" t="s">
        <v>5064</v>
      </c>
      <c r="AG5312" t="s">
        <v>1910</v>
      </c>
      <c r="AH5312" t="s">
        <v>1911</v>
      </c>
      <c r="AI5312" t="s">
        <v>1915</v>
      </c>
      <c r="AJ5312" s="7">
        <v>44104</v>
      </c>
      <c r="AK5312" t="s">
        <v>5897</v>
      </c>
      <c r="AL5312" t="s">
        <v>1908</v>
      </c>
      <c r="AM5312" t="s">
        <v>5066</v>
      </c>
      <c r="AN5312" t="s">
        <v>5912</v>
      </c>
      <c r="AO5312" t="str">
        <f>TEXT(A5312,"yyyy-mm-dd")</f>
        <v>2020-05-31</v>
      </c>
    </row>
    <row r="5313" spans="1:41">
      <c r="A5313" s="6" t="s">
        <v>5896</v>
      </c>
      <c r="B5313">
        <v>2020</v>
      </c>
      <c r="C5313">
        <v>5</v>
      </c>
      <c r="E5313" t="s">
        <v>1907</v>
      </c>
      <c r="F5313" t="s">
        <v>1908</v>
      </c>
      <c r="G5313" t="s">
        <v>102</v>
      </c>
      <c r="H5313" t="s">
        <v>4988</v>
      </c>
      <c r="I5313">
        <v>2020</v>
      </c>
      <c r="J5313">
        <v>2</v>
      </c>
      <c r="K5313" s="6">
        <v>44012</v>
      </c>
      <c r="L5313">
        <v>1</v>
      </c>
      <c r="M5313">
        <v>0</v>
      </c>
      <c r="N5313" t="s">
        <v>169</v>
      </c>
      <c r="O5313" s="8">
        <v>5.14</v>
      </c>
      <c r="P5313" s="8">
        <v>5</v>
      </c>
      <c r="Q5313" s="8">
        <v>5</v>
      </c>
      <c r="R5313" s="8">
        <v>5.25</v>
      </c>
      <c r="S5313" s="8">
        <v>5</v>
      </c>
      <c r="T5313" s="8">
        <v>5.5</v>
      </c>
      <c r="U5313" s="8">
        <v>0.22</v>
      </c>
      <c r="V5313" s="9">
        <v>33</v>
      </c>
      <c r="W5313" s="8">
        <v>0.25</v>
      </c>
      <c r="X5313" s="8">
        <v>0.5</v>
      </c>
      <c r="Y5313" s="8">
        <v>0.13999999999999968</v>
      </c>
      <c r="Z5313" s="8">
        <v>-0.5</v>
      </c>
      <c r="AA5313">
        <v>-0.25</v>
      </c>
      <c r="AF5313" t="s">
        <v>4989</v>
      </c>
      <c r="AG5313" t="s">
        <v>1910</v>
      </c>
      <c r="AH5313" t="s">
        <v>1911</v>
      </c>
      <c r="AI5313" t="s">
        <v>1912</v>
      </c>
      <c r="AJ5313" s="7">
        <v>44012</v>
      </c>
      <c r="AK5313" t="s">
        <v>5897</v>
      </c>
      <c r="AL5313" t="s">
        <v>1908</v>
      </c>
      <c r="AM5313" t="s">
        <v>4990</v>
      </c>
      <c r="AN5313" t="s">
        <v>5911</v>
      </c>
      <c r="AO5313" t="str">
        <f>TEXT(A5313,"yyyy-mm-dd")</f>
        <v>2020-05-31</v>
      </c>
    </row>
    <row r="5314" spans="1:41">
      <c r="A5314" s="6" t="s">
        <v>5896</v>
      </c>
      <c r="B5314">
        <v>2020</v>
      </c>
      <c r="C5314">
        <v>5</v>
      </c>
      <c r="E5314" t="s">
        <v>100</v>
      </c>
      <c r="F5314" t="s">
        <v>101</v>
      </c>
      <c r="G5314" t="s">
        <v>83</v>
      </c>
      <c r="H5314" t="s">
        <v>5702</v>
      </c>
      <c r="I5314">
        <v>2022</v>
      </c>
      <c r="K5314" s="6">
        <v>44926</v>
      </c>
      <c r="L5314">
        <v>31</v>
      </c>
      <c r="N5314" t="s">
        <v>837</v>
      </c>
      <c r="O5314" s="8">
        <v>2.21</v>
      </c>
      <c r="P5314" s="8">
        <v>2</v>
      </c>
      <c r="Q5314" s="8">
        <v>1.8</v>
      </c>
      <c r="R5314" s="8">
        <v>2.5</v>
      </c>
      <c r="S5314" s="8">
        <v>0.9</v>
      </c>
      <c r="T5314" s="8">
        <v>3.5</v>
      </c>
      <c r="U5314" s="8">
        <v>0.62</v>
      </c>
      <c r="V5314" s="9">
        <v>25</v>
      </c>
      <c r="W5314" s="8">
        <v>0.7</v>
      </c>
      <c r="X5314" s="8">
        <v>2.6</v>
      </c>
      <c r="Y5314" s="8">
        <v>0.20999999999999996</v>
      </c>
      <c r="Z5314" s="8">
        <v>0</v>
      </c>
      <c r="AA5314">
        <v>0.22999999999999998</v>
      </c>
      <c r="AF5314" t="s">
        <v>10333</v>
      </c>
      <c r="AG5314" t="s">
        <v>9655</v>
      </c>
      <c r="AH5314" t="s">
        <v>9656</v>
      </c>
      <c r="AI5314" t="s">
        <v>9708</v>
      </c>
      <c r="AJ5314" s="7">
        <v>44926</v>
      </c>
      <c r="AK5314" t="s">
        <v>5897</v>
      </c>
      <c r="AL5314" t="s">
        <v>109</v>
      </c>
      <c r="AM5314" t="s">
        <v>5704</v>
      </c>
      <c r="AN5314" t="s">
        <v>10339</v>
      </c>
    </row>
    <row r="5315" spans="1:41">
      <c r="A5315" s="6" t="s">
        <v>5896</v>
      </c>
      <c r="B5315">
        <v>2020</v>
      </c>
      <c r="C5315">
        <v>5</v>
      </c>
      <c r="E5315" t="s">
        <v>100</v>
      </c>
      <c r="F5315" t="s">
        <v>101</v>
      </c>
      <c r="G5315" t="s">
        <v>102</v>
      </c>
      <c r="H5315" t="s">
        <v>5649</v>
      </c>
      <c r="I5315">
        <v>2021</v>
      </c>
      <c r="J5315">
        <v>4</v>
      </c>
      <c r="K5315" s="6">
        <v>44561</v>
      </c>
      <c r="L5315">
        <v>19</v>
      </c>
      <c r="M5315">
        <v>6</v>
      </c>
      <c r="N5315" t="s">
        <v>195</v>
      </c>
      <c r="O5315" s="8">
        <v>2.78</v>
      </c>
      <c r="P5315" s="8">
        <v>2.5</v>
      </c>
      <c r="Q5315" s="8">
        <v>1.85</v>
      </c>
      <c r="R5315" s="8">
        <v>3.33</v>
      </c>
      <c r="S5315" s="8">
        <v>0</v>
      </c>
      <c r="T5315" s="8">
        <v>9.4600000000000009</v>
      </c>
      <c r="U5315" s="8">
        <v>1.92</v>
      </c>
      <c r="V5315" s="9">
        <v>34</v>
      </c>
      <c r="W5315" s="8">
        <v>1.48</v>
      </c>
      <c r="X5315" s="8">
        <v>9.4600000000000009</v>
      </c>
      <c r="Y5315" s="8">
        <v>0.2799999999999998</v>
      </c>
      <c r="Z5315" s="8">
        <v>0.20000000000000018</v>
      </c>
      <c r="AA5315">
        <v>-0.2200000000000002</v>
      </c>
      <c r="AF5315" t="s">
        <v>5721</v>
      </c>
      <c r="AG5315" t="s">
        <v>106</v>
      </c>
      <c r="AH5315" t="s">
        <v>107</v>
      </c>
      <c r="AI5315" t="s">
        <v>2670</v>
      </c>
      <c r="AJ5315" s="7">
        <v>44561</v>
      </c>
      <c r="AK5315" t="s">
        <v>5897</v>
      </c>
      <c r="AL5315" t="s">
        <v>109</v>
      </c>
      <c r="AM5315" t="s">
        <v>5651</v>
      </c>
      <c r="AN5315" t="s">
        <v>5910</v>
      </c>
      <c r="AO5315" t="str">
        <f>TEXT(A5315,"yyyy-mm-dd")</f>
        <v>2020-05-31</v>
      </c>
    </row>
    <row r="5316" spans="1:41">
      <c r="A5316" s="6" t="s">
        <v>5896</v>
      </c>
      <c r="B5316">
        <v>2020</v>
      </c>
      <c r="C5316">
        <v>5</v>
      </c>
      <c r="E5316" t="s">
        <v>100</v>
      </c>
      <c r="F5316" t="s">
        <v>101</v>
      </c>
      <c r="G5316" t="s">
        <v>83</v>
      </c>
      <c r="H5316" t="s">
        <v>5257</v>
      </c>
      <c r="I5316">
        <v>2021</v>
      </c>
      <c r="K5316" s="6">
        <v>44561</v>
      </c>
      <c r="L5316">
        <v>19</v>
      </c>
      <c r="N5316" t="s">
        <v>195</v>
      </c>
      <c r="O5316" s="8">
        <v>2.5099999999999998</v>
      </c>
      <c r="P5316" s="8">
        <v>2.2000000000000002</v>
      </c>
      <c r="Q5316" s="8">
        <v>1.72</v>
      </c>
      <c r="R5316" s="8">
        <v>2.98</v>
      </c>
      <c r="S5316" s="8">
        <v>0.37</v>
      </c>
      <c r="T5316" s="8">
        <v>5.7</v>
      </c>
      <c r="U5316" s="8">
        <v>1.34</v>
      </c>
      <c r="V5316" s="9">
        <v>38</v>
      </c>
      <c r="W5316" s="8">
        <v>1.26</v>
      </c>
      <c r="X5316" s="8">
        <v>5.33</v>
      </c>
      <c r="Y5316" s="8">
        <v>0.30999999999999961</v>
      </c>
      <c r="Z5316" s="8">
        <v>0</v>
      </c>
      <c r="AA5316">
        <v>-0.34000000000000008</v>
      </c>
      <c r="AF5316" t="s">
        <v>10294</v>
      </c>
      <c r="AG5316" t="s">
        <v>9655</v>
      </c>
      <c r="AH5316" t="s">
        <v>9656</v>
      </c>
      <c r="AI5316" t="s">
        <v>9669</v>
      </c>
      <c r="AJ5316" s="7">
        <v>44561</v>
      </c>
      <c r="AK5316" t="s">
        <v>5897</v>
      </c>
      <c r="AL5316" t="s">
        <v>109</v>
      </c>
      <c r="AM5316" t="s">
        <v>5259</v>
      </c>
      <c r="AN5316" t="s">
        <v>10312</v>
      </c>
    </row>
    <row r="5317" spans="1:41">
      <c r="A5317" s="6" t="s">
        <v>5896</v>
      </c>
      <c r="B5317">
        <v>2020</v>
      </c>
      <c r="C5317">
        <v>5</v>
      </c>
      <c r="E5317" t="s">
        <v>100</v>
      </c>
      <c r="F5317" t="s">
        <v>101</v>
      </c>
      <c r="G5317" t="s">
        <v>102</v>
      </c>
      <c r="H5317" t="s">
        <v>5544</v>
      </c>
      <c r="I5317">
        <v>2021</v>
      </c>
      <c r="J5317">
        <v>3</v>
      </c>
      <c r="K5317" s="6">
        <v>44469</v>
      </c>
      <c r="L5317">
        <v>16</v>
      </c>
      <c r="M5317">
        <v>5</v>
      </c>
      <c r="N5317" t="s">
        <v>222</v>
      </c>
      <c r="O5317" s="8">
        <v>3.86</v>
      </c>
      <c r="P5317" s="8">
        <v>3.7</v>
      </c>
      <c r="Q5317" s="8">
        <v>2.2999999999999998</v>
      </c>
      <c r="R5317" s="8">
        <v>4.55</v>
      </c>
      <c r="S5317" s="8">
        <v>1.5</v>
      </c>
      <c r="T5317" s="8">
        <v>9.51</v>
      </c>
      <c r="U5317" s="8">
        <v>1.91</v>
      </c>
      <c r="V5317" s="9">
        <v>34</v>
      </c>
      <c r="W5317" s="8">
        <v>2.25</v>
      </c>
      <c r="X5317" s="8">
        <v>8.01</v>
      </c>
      <c r="Y5317" s="8">
        <v>0.1599999999999997</v>
      </c>
      <c r="Z5317" s="8">
        <v>0.70000000000000018</v>
      </c>
      <c r="AA5317">
        <v>-0.15000000000000036</v>
      </c>
      <c r="AF5317" t="s">
        <v>5719</v>
      </c>
      <c r="AG5317" t="s">
        <v>106</v>
      </c>
      <c r="AH5317" t="s">
        <v>107</v>
      </c>
      <c r="AI5317" t="s">
        <v>2667</v>
      </c>
      <c r="AJ5317" s="7">
        <v>44469</v>
      </c>
      <c r="AK5317" t="s">
        <v>5897</v>
      </c>
      <c r="AL5317" t="s">
        <v>109</v>
      </c>
      <c r="AM5317" t="s">
        <v>5546</v>
      </c>
      <c r="AN5317" t="s">
        <v>5909</v>
      </c>
      <c r="AO5317" t="str">
        <f>TEXT(A5317,"yyyy-mm-dd")</f>
        <v>2020-05-31</v>
      </c>
    </row>
    <row r="5318" spans="1:41">
      <c r="A5318" s="6" t="s">
        <v>5896</v>
      </c>
      <c r="B5318">
        <v>2020</v>
      </c>
      <c r="C5318">
        <v>5</v>
      </c>
      <c r="E5318" t="s">
        <v>100</v>
      </c>
      <c r="F5318" t="s">
        <v>101</v>
      </c>
      <c r="G5318" t="s">
        <v>102</v>
      </c>
      <c r="H5318" t="s">
        <v>5436</v>
      </c>
      <c r="I5318">
        <v>2021</v>
      </c>
      <c r="J5318">
        <v>2</v>
      </c>
      <c r="K5318" s="6">
        <v>44377</v>
      </c>
      <c r="L5318">
        <v>13</v>
      </c>
      <c r="M5318">
        <v>4</v>
      </c>
      <c r="N5318" t="s">
        <v>252</v>
      </c>
      <c r="O5318" s="8">
        <v>6.29</v>
      </c>
      <c r="P5318" s="8">
        <v>4.87</v>
      </c>
      <c r="Q5318" s="8">
        <v>3.02</v>
      </c>
      <c r="R5318" s="8">
        <v>7.95</v>
      </c>
      <c r="S5318" s="8">
        <v>0.9</v>
      </c>
      <c r="T5318" s="8">
        <v>21</v>
      </c>
      <c r="U5318" s="8">
        <v>5.15</v>
      </c>
      <c r="V5318" s="9">
        <v>34</v>
      </c>
      <c r="W5318" s="8">
        <v>4.93</v>
      </c>
      <c r="X5318" s="8">
        <v>20.100000000000001</v>
      </c>
      <c r="Y5318" s="8">
        <v>1.42</v>
      </c>
      <c r="Z5318" s="8">
        <v>7.0000000000000284E-2</v>
      </c>
      <c r="AA5318">
        <v>-3.0000000000000249E-2</v>
      </c>
      <c r="AF5318" t="s">
        <v>5717</v>
      </c>
      <c r="AG5318" t="s">
        <v>106</v>
      </c>
      <c r="AH5318" t="s">
        <v>107</v>
      </c>
      <c r="AI5318" t="s">
        <v>502</v>
      </c>
      <c r="AJ5318" s="7">
        <v>44377</v>
      </c>
      <c r="AK5318" t="s">
        <v>5897</v>
      </c>
      <c r="AL5318" t="s">
        <v>109</v>
      </c>
      <c r="AM5318" t="s">
        <v>5438</v>
      </c>
      <c r="AN5318" t="s">
        <v>5908</v>
      </c>
      <c r="AO5318" t="str">
        <f>TEXT(A5318,"yyyy-mm-dd")</f>
        <v>2020-05-31</v>
      </c>
    </row>
    <row r="5319" spans="1:41">
      <c r="A5319" s="6" t="s">
        <v>5896</v>
      </c>
      <c r="B5319">
        <v>2020</v>
      </c>
      <c r="C5319">
        <v>5</v>
      </c>
      <c r="E5319" t="s">
        <v>100</v>
      </c>
      <c r="F5319" t="s">
        <v>101</v>
      </c>
      <c r="G5319" t="s">
        <v>102</v>
      </c>
      <c r="H5319" t="s">
        <v>5397</v>
      </c>
      <c r="I5319">
        <v>2021</v>
      </c>
      <c r="J5319">
        <v>1</v>
      </c>
      <c r="K5319" s="6">
        <v>44286</v>
      </c>
      <c r="L5319">
        <v>10</v>
      </c>
      <c r="M5319">
        <v>3</v>
      </c>
      <c r="N5319" t="s">
        <v>164</v>
      </c>
      <c r="O5319" s="8">
        <v>-2.4300000000000002</v>
      </c>
      <c r="P5319" s="8">
        <v>-1.65</v>
      </c>
      <c r="Q5319" s="8">
        <v>-4.6500000000000004</v>
      </c>
      <c r="R5319" s="8">
        <v>0.23</v>
      </c>
      <c r="S5319" s="8">
        <v>-10.9</v>
      </c>
      <c r="T5319" s="8">
        <v>2.7</v>
      </c>
      <c r="U5319" s="8">
        <v>3.64</v>
      </c>
      <c r="V5319" s="9">
        <v>34</v>
      </c>
      <c r="W5319" s="8">
        <v>4.8800000000000008</v>
      </c>
      <c r="X5319" s="8">
        <v>13.600000000000001</v>
      </c>
      <c r="Y5319" s="8">
        <v>-0.78000000000000025</v>
      </c>
      <c r="Z5319" s="8">
        <v>-0.64999999999999991</v>
      </c>
      <c r="AA5319">
        <v>-1.1199999999999992</v>
      </c>
      <c r="AF5319" t="s">
        <v>5715</v>
      </c>
      <c r="AG5319" t="s">
        <v>106</v>
      </c>
      <c r="AH5319" t="s">
        <v>107</v>
      </c>
      <c r="AI5319" t="s">
        <v>497</v>
      </c>
      <c r="AJ5319" s="7">
        <v>44286</v>
      </c>
      <c r="AK5319" t="s">
        <v>5897</v>
      </c>
      <c r="AL5319" t="s">
        <v>109</v>
      </c>
      <c r="AM5319" t="s">
        <v>5399</v>
      </c>
      <c r="AN5319" t="s">
        <v>5907</v>
      </c>
      <c r="AO5319" t="str">
        <f>TEXT(A5319,"yyyy-mm-dd")</f>
        <v>2020-05-31</v>
      </c>
    </row>
    <row r="5320" spans="1:41">
      <c r="A5320" s="6" t="s">
        <v>5896</v>
      </c>
      <c r="B5320">
        <v>2020</v>
      </c>
      <c r="C5320">
        <v>5</v>
      </c>
      <c r="E5320" t="s">
        <v>100</v>
      </c>
      <c r="F5320" t="s">
        <v>101</v>
      </c>
      <c r="G5320" t="s">
        <v>102</v>
      </c>
      <c r="H5320" t="s">
        <v>5204</v>
      </c>
      <c r="I5320">
        <v>2020</v>
      </c>
      <c r="J5320">
        <v>4</v>
      </c>
      <c r="K5320" s="6">
        <v>44196</v>
      </c>
      <c r="L5320">
        <v>7</v>
      </c>
      <c r="M5320">
        <v>2</v>
      </c>
      <c r="N5320" t="s">
        <v>192</v>
      </c>
      <c r="O5320" s="8">
        <v>-5.74</v>
      </c>
      <c r="P5320" s="8">
        <v>-5.4</v>
      </c>
      <c r="Q5320" s="8">
        <v>-7.9</v>
      </c>
      <c r="R5320" s="8">
        <v>-4</v>
      </c>
      <c r="S5320" s="8">
        <v>-14.2</v>
      </c>
      <c r="T5320" s="8">
        <v>4</v>
      </c>
      <c r="U5320" s="8">
        <v>3.48</v>
      </c>
      <c r="V5320" s="9">
        <v>35</v>
      </c>
      <c r="W5320" s="8">
        <v>3.9000000000000004</v>
      </c>
      <c r="X5320" s="8">
        <v>18.2</v>
      </c>
      <c r="Y5320" s="8">
        <v>-0.33999999999999986</v>
      </c>
      <c r="Z5320" s="8">
        <v>-0.70000000000000018</v>
      </c>
      <c r="AA5320">
        <v>-0.32000000000000028</v>
      </c>
      <c r="AF5320" t="s">
        <v>5276</v>
      </c>
      <c r="AG5320" t="s">
        <v>106</v>
      </c>
      <c r="AH5320" t="s">
        <v>107</v>
      </c>
      <c r="AI5320" t="s">
        <v>427</v>
      </c>
      <c r="AJ5320" s="7">
        <v>44196</v>
      </c>
      <c r="AK5320" t="s">
        <v>5897</v>
      </c>
      <c r="AL5320" t="s">
        <v>109</v>
      </c>
      <c r="AM5320" t="s">
        <v>5206</v>
      </c>
      <c r="AN5320" t="s">
        <v>5906</v>
      </c>
      <c r="AO5320" t="str">
        <f>TEXT(A5320,"yyyy-mm-dd")</f>
        <v>2020-05-31</v>
      </c>
    </row>
    <row r="5321" spans="1:41">
      <c r="A5321" s="6" t="s">
        <v>5896</v>
      </c>
      <c r="B5321">
        <v>2020</v>
      </c>
      <c r="C5321">
        <v>5</v>
      </c>
      <c r="E5321" t="s">
        <v>100</v>
      </c>
      <c r="F5321" t="s">
        <v>101</v>
      </c>
      <c r="G5321" t="s">
        <v>83</v>
      </c>
      <c r="H5321" t="s">
        <v>4803</v>
      </c>
      <c r="I5321">
        <v>2020</v>
      </c>
      <c r="K5321" s="6">
        <v>44196</v>
      </c>
      <c r="L5321">
        <v>7</v>
      </c>
      <c r="N5321" t="s">
        <v>192</v>
      </c>
      <c r="O5321" s="8">
        <v>-8.16</v>
      </c>
      <c r="P5321" s="8">
        <v>-7.99</v>
      </c>
      <c r="Q5321" s="8">
        <v>-8.58</v>
      </c>
      <c r="R5321" s="8">
        <v>-7.4</v>
      </c>
      <c r="S5321" s="8">
        <v>-12</v>
      </c>
      <c r="T5321" s="8">
        <v>-6</v>
      </c>
      <c r="U5321" s="8">
        <v>1.33</v>
      </c>
      <c r="V5321" s="9">
        <v>38</v>
      </c>
      <c r="W5321" s="8">
        <v>1.1799999999999997</v>
      </c>
      <c r="X5321" s="8">
        <v>6</v>
      </c>
      <c r="Y5321" s="8">
        <v>-0.16999999999999993</v>
      </c>
      <c r="Z5321" s="8">
        <v>-0.89000000000000057</v>
      </c>
      <c r="AA5321">
        <v>-0.60000000000000053</v>
      </c>
      <c r="AF5321" t="s">
        <v>10255</v>
      </c>
      <c r="AG5321" t="s">
        <v>9655</v>
      </c>
      <c r="AH5321" t="s">
        <v>9656</v>
      </c>
      <c r="AI5321" t="s">
        <v>9657</v>
      </c>
      <c r="AJ5321" s="7">
        <v>44196</v>
      </c>
      <c r="AK5321" t="s">
        <v>5897</v>
      </c>
      <c r="AL5321" t="s">
        <v>109</v>
      </c>
      <c r="AM5321" t="s">
        <v>4805</v>
      </c>
      <c r="AN5321" t="s">
        <v>10285</v>
      </c>
    </row>
    <row r="5322" spans="1:41">
      <c r="A5322" s="6" t="s">
        <v>5896</v>
      </c>
      <c r="B5322">
        <v>2020</v>
      </c>
      <c r="C5322">
        <v>5</v>
      </c>
      <c r="E5322" t="s">
        <v>100</v>
      </c>
      <c r="F5322" t="s">
        <v>101</v>
      </c>
      <c r="G5322" t="s">
        <v>102</v>
      </c>
      <c r="H5322" t="s">
        <v>5063</v>
      </c>
      <c r="I5322">
        <v>2020</v>
      </c>
      <c r="J5322">
        <v>3</v>
      </c>
      <c r="K5322" s="6">
        <v>44104</v>
      </c>
      <c r="L5322">
        <v>4</v>
      </c>
      <c r="M5322">
        <v>1</v>
      </c>
      <c r="N5322" t="s">
        <v>219</v>
      </c>
      <c r="O5322" s="8">
        <v>-9.33</v>
      </c>
      <c r="P5322" s="8">
        <v>-8.9</v>
      </c>
      <c r="Q5322" s="8">
        <v>-10.4</v>
      </c>
      <c r="R5322" s="8">
        <v>-8.1</v>
      </c>
      <c r="S5322" s="8">
        <v>-14.6</v>
      </c>
      <c r="T5322" s="8">
        <v>-5</v>
      </c>
      <c r="U5322" s="8">
        <v>2.13</v>
      </c>
      <c r="V5322" s="9">
        <v>35</v>
      </c>
      <c r="W5322" s="8">
        <v>2.3000000000000007</v>
      </c>
      <c r="X5322" s="8">
        <v>9.6</v>
      </c>
      <c r="Y5322" s="8">
        <v>-0.42999999999999972</v>
      </c>
      <c r="Z5322" s="8">
        <v>-1.0900000000000007</v>
      </c>
      <c r="AA5322">
        <v>-2.0999999999999988</v>
      </c>
      <c r="AF5322" t="s">
        <v>5274</v>
      </c>
      <c r="AG5322" t="s">
        <v>106</v>
      </c>
      <c r="AH5322" t="s">
        <v>107</v>
      </c>
      <c r="AI5322" t="s">
        <v>340</v>
      </c>
      <c r="AJ5322" s="7">
        <v>44104</v>
      </c>
      <c r="AK5322" t="s">
        <v>5897</v>
      </c>
      <c r="AL5322" t="s">
        <v>109</v>
      </c>
      <c r="AM5322" t="s">
        <v>5066</v>
      </c>
      <c r="AN5322" t="s">
        <v>5905</v>
      </c>
      <c r="AO5322" t="str">
        <f>TEXT(A5322,"yyyy-mm-dd")</f>
        <v>2020-05-31</v>
      </c>
    </row>
    <row r="5323" spans="1:41">
      <c r="A5323" s="6" t="s">
        <v>5896</v>
      </c>
      <c r="B5323">
        <v>2020</v>
      </c>
      <c r="C5323">
        <v>5</v>
      </c>
      <c r="E5323" t="s">
        <v>100</v>
      </c>
      <c r="F5323" t="s">
        <v>101</v>
      </c>
      <c r="G5323" t="s">
        <v>102</v>
      </c>
      <c r="H5323" t="s">
        <v>4988</v>
      </c>
      <c r="I5323">
        <v>2020</v>
      </c>
      <c r="J5323">
        <v>2</v>
      </c>
      <c r="K5323" s="6">
        <v>44012</v>
      </c>
      <c r="L5323">
        <v>1</v>
      </c>
      <c r="M5323">
        <v>0</v>
      </c>
      <c r="N5323" t="s">
        <v>169</v>
      </c>
      <c r="O5323" s="8">
        <v>-16.09</v>
      </c>
      <c r="P5323" s="8">
        <v>-14</v>
      </c>
      <c r="Q5323" s="8">
        <v>-18.66</v>
      </c>
      <c r="R5323" s="8">
        <v>-12.63</v>
      </c>
      <c r="S5323" s="8">
        <v>-40</v>
      </c>
      <c r="T5323" s="8">
        <v>-8.5</v>
      </c>
      <c r="U5323" s="8">
        <v>5.87</v>
      </c>
      <c r="V5323" s="9">
        <v>35</v>
      </c>
      <c r="W5323" s="8">
        <v>6.0299999999999994</v>
      </c>
      <c r="X5323" s="8">
        <v>31.5</v>
      </c>
      <c r="Y5323" s="8">
        <v>-2.09</v>
      </c>
      <c r="Z5323" s="8">
        <v>-1.5399999999999991</v>
      </c>
      <c r="AA5323">
        <v>-0.12000000000000099</v>
      </c>
      <c r="AF5323" t="s">
        <v>5272</v>
      </c>
      <c r="AG5323" t="s">
        <v>106</v>
      </c>
      <c r="AH5323" t="s">
        <v>107</v>
      </c>
      <c r="AI5323" t="s">
        <v>108</v>
      </c>
      <c r="AJ5323" s="7">
        <v>44012</v>
      </c>
      <c r="AK5323" t="s">
        <v>5897</v>
      </c>
      <c r="AL5323" t="s">
        <v>109</v>
      </c>
      <c r="AM5323" t="s">
        <v>4990</v>
      </c>
      <c r="AN5323" t="s">
        <v>5904</v>
      </c>
      <c r="AO5323" t="str">
        <f>TEXT(A5323,"yyyy-mm-dd")</f>
        <v>2020-05-31</v>
      </c>
    </row>
    <row r="5324" spans="1:41">
      <c r="A5324" s="6" t="s">
        <v>5896</v>
      </c>
      <c r="B5324">
        <v>2020</v>
      </c>
      <c r="C5324">
        <v>5</v>
      </c>
      <c r="E5324" t="s">
        <v>2685</v>
      </c>
      <c r="F5324" t="s">
        <v>101</v>
      </c>
      <c r="G5324" t="s">
        <v>774</v>
      </c>
      <c r="H5324" t="s">
        <v>2686</v>
      </c>
      <c r="K5324" s="6"/>
      <c r="O5324" s="8">
        <v>2</v>
      </c>
      <c r="P5324" s="8">
        <v>2</v>
      </c>
      <c r="Q5324" s="8">
        <v>1.8</v>
      </c>
      <c r="R5324" s="8">
        <v>2.15</v>
      </c>
      <c r="S5324" s="8">
        <v>1.2</v>
      </c>
      <c r="T5324" s="8">
        <v>2.8</v>
      </c>
      <c r="U5324" s="8">
        <v>0.39</v>
      </c>
      <c r="V5324" s="9">
        <v>28</v>
      </c>
      <c r="W5324" s="8">
        <v>0.34999999999999987</v>
      </c>
      <c r="X5324" s="8">
        <v>1.5999999999999999</v>
      </c>
      <c r="Y5324" s="8">
        <v>0</v>
      </c>
      <c r="Z5324" s="8">
        <v>0</v>
      </c>
      <c r="AA5324">
        <v>4.9999999999999822E-2</v>
      </c>
      <c r="AF5324" t="s">
        <v>2687</v>
      </c>
      <c r="AG5324" t="s">
        <v>2688</v>
      </c>
      <c r="AH5324" t="s">
        <v>2689</v>
      </c>
      <c r="AI5324" t="s">
        <v>2690</v>
      </c>
      <c r="AJ5324" s="7"/>
      <c r="AK5324" t="s">
        <v>5897</v>
      </c>
      <c r="AL5324" t="s">
        <v>109</v>
      </c>
      <c r="AM5324" t="s">
        <v>2686</v>
      </c>
      <c r="AN5324" t="s">
        <v>5924</v>
      </c>
      <c r="AO5324" t="str">
        <f>TEXT(A5324,"yyyy-mm-dd")</f>
        <v>2020-05-31</v>
      </c>
    </row>
    <row r="5325" spans="1:41">
      <c r="A5325" s="6" t="s">
        <v>5896</v>
      </c>
      <c r="B5325">
        <v>2020</v>
      </c>
      <c r="C5325">
        <v>5</v>
      </c>
      <c r="E5325" t="s">
        <v>81</v>
      </c>
      <c r="F5325" t="s">
        <v>82</v>
      </c>
      <c r="G5325" t="s">
        <v>83</v>
      </c>
      <c r="H5325" t="s">
        <v>5702</v>
      </c>
      <c r="I5325">
        <v>2022</v>
      </c>
      <c r="K5325" s="6">
        <v>44926</v>
      </c>
      <c r="L5325">
        <v>31</v>
      </c>
      <c r="N5325" t="s">
        <v>837</v>
      </c>
      <c r="O5325" s="8">
        <v>3.6</v>
      </c>
      <c r="P5325" s="8">
        <v>3.5</v>
      </c>
      <c r="Q5325" s="8">
        <v>3.41</v>
      </c>
      <c r="R5325" s="8">
        <v>3.61</v>
      </c>
      <c r="S5325" s="8">
        <v>3</v>
      </c>
      <c r="T5325" s="8">
        <v>6.4</v>
      </c>
      <c r="U5325" s="8">
        <v>0.61</v>
      </c>
      <c r="V5325" s="9">
        <v>30</v>
      </c>
      <c r="W5325" s="8">
        <v>0.19999999999999973</v>
      </c>
      <c r="X5325" s="8">
        <v>3.4000000000000004</v>
      </c>
      <c r="Y5325" s="8">
        <v>0.10000000000000009</v>
      </c>
      <c r="Z5325" s="8">
        <v>0</v>
      </c>
      <c r="AA5325">
        <v>-1.0000000000000231E-2</v>
      </c>
      <c r="AF5325" t="s">
        <v>5703</v>
      </c>
      <c r="AG5325" t="s">
        <v>87</v>
      </c>
      <c r="AH5325" t="s">
        <v>88</v>
      </c>
      <c r="AI5325" t="s">
        <v>359</v>
      </c>
      <c r="AJ5325" s="7">
        <v>44926</v>
      </c>
      <c r="AK5325" t="s">
        <v>5897</v>
      </c>
      <c r="AL5325" t="s">
        <v>91</v>
      </c>
      <c r="AM5325" t="s">
        <v>5704</v>
      </c>
      <c r="AN5325" t="s">
        <v>5900</v>
      </c>
      <c r="AO5325" t="str">
        <f>TEXT(A5325,"yyyy-mm-dd")</f>
        <v>2020-05-31</v>
      </c>
    </row>
    <row r="5326" spans="1:41">
      <c r="A5326" s="6" t="s">
        <v>5896</v>
      </c>
      <c r="B5326">
        <v>2020</v>
      </c>
      <c r="C5326">
        <v>5</v>
      </c>
      <c r="E5326" t="s">
        <v>392</v>
      </c>
      <c r="F5326" t="s">
        <v>82</v>
      </c>
      <c r="G5326" t="s">
        <v>83</v>
      </c>
      <c r="H5326" t="s">
        <v>5702</v>
      </c>
      <c r="I5326">
        <v>2022</v>
      </c>
      <c r="K5326" s="6">
        <v>44926</v>
      </c>
      <c r="L5326">
        <v>31</v>
      </c>
      <c r="N5326" t="s">
        <v>837</v>
      </c>
      <c r="O5326" s="8">
        <v>3.47</v>
      </c>
      <c r="P5326" s="8">
        <v>3.5</v>
      </c>
      <c r="Q5326" s="8">
        <v>3.3</v>
      </c>
      <c r="R5326" s="8">
        <v>3.51</v>
      </c>
      <c r="S5326" s="8">
        <v>3</v>
      </c>
      <c r="T5326" s="8">
        <v>4.2</v>
      </c>
      <c r="U5326" s="8">
        <v>0.26</v>
      </c>
      <c r="V5326" s="9">
        <v>27</v>
      </c>
      <c r="W5326" s="8">
        <v>0.20999999999999996</v>
      </c>
      <c r="X5326" s="8">
        <v>1.2000000000000002</v>
      </c>
      <c r="Y5326" s="8">
        <v>-2.9999999999999805E-2</v>
      </c>
      <c r="Z5326" s="8">
        <v>0</v>
      </c>
      <c r="AA5326">
        <v>-9.0000000000000302E-2</v>
      </c>
      <c r="AF5326" t="s">
        <v>5703</v>
      </c>
      <c r="AG5326" t="s">
        <v>87</v>
      </c>
      <c r="AH5326" t="s">
        <v>88</v>
      </c>
      <c r="AI5326" t="s">
        <v>359</v>
      </c>
      <c r="AJ5326" s="7">
        <v>44926</v>
      </c>
      <c r="AK5326" t="s">
        <v>5897</v>
      </c>
      <c r="AL5326" t="s">
        <v>393</v>
      </c>
      <c r="AM5326" t="s">
        <v>5704</v>
      </c>
      <c r="AN5326" t="s">
        <v>5903</v>
      </c>
      <c r="AO5326" t="str">
        <f>TEXT(A5326,"yyyy-mm-dd")</f>
        <v>2020-05-31</v>
      </c>
    </row>
    <row r="5327" spans="1:41">
      <c r="A5327" s="6" t="s">
        <v>5896</v>
      </c>
      <c r="B5327">
        <v>2020</v>
      </c>
      <c r="C5327">
        <v>5</v>
      </c>
      <c r="E5327" t="s">
        <v>81</v>
      </c>
      <c r="F5327" t="s">
        <v>82</v>
      </c>
      <c r="G5327" t="s">
        <v>83</v>
      </c>
      <c r="H5327" t="s">
        <v>5257</v>
      </c>
      <c r="I5327">
        <v>2021</v>
      </c>
      <c r="K5327" s="6">
        <v>44561</v>
      </c>
      <c r="L5327">
        <v>19</v>
      </c>
      <c r="N5327" t="s">
        <v>195</v>
      </c>
      <c r="O5327" s="8">
        <v>3.46</v>
      </c>
      <c r="P5327" s="8">
        <v>3.45</v>
      </c>
      <c r="Q5327" s="8">
        <v>3.31</v>
      </c>
      <c r="R5327" s="8">
        <v>3.66</v>
      </c>
      <c r="S5327" s="8">
        <v>2.5</v>
      </c>
      <c r="T5327" s="8">
        <v>4.3</v>
      </c>
      <c r="U5327" s="8">
        <v>0.35</v>
      </c>
      <c r="V5327" s="9">
        <v>38</v>
      </c>
      <c r="W5327" s="8">
        <v>0.35000000000000009</v>
      </c>
      <c r="X5327" s="8">
        <v>1.7999999999999998</v>
      </c>
      <c r="Y5327" s="8">
        <v>9.9999999999997868E-3</v>
      </c>
      <c r="Z5327" s="8">
        <v>-4.9999999999999822E-2</v>
      </c>
      <c r="AA5327">
        <v>6.0000000000000053E-2</v>
      </c>
      <c r="AF5327" t="s">
        <v>5258</v>
      </c>
      <c r="AG5327" t="s">
        <v>87</v>
      </c>
      <c r="AH5327" t="s">
        <v>88</v>
      </c>
      <c r="AI5327" t="s">
        <v>97</v>
      </c>
      <c r="AJ5327" s="7">
        <v>44561</v>
      </c>
      <c r="AK5327" t="s">
        <v>5897</v>
      </c>
      <c r="AL5327" t="s">
        <v>91</v>
      </c>
      <c r="AM5327" t="s">
        <v>5259</v>
      </c>
      <c r="AN5327" t="s">
        <v>5899</v>
      </c>
      <c r="AO5327" t="str">
        <f>TEXT(A5327,"yyyy-mm-dd")</f>
        <v>2020-05-31</v>
      </c>
    </row>
    <row r="5328" spans="1:41">
      <c r="A5328" s="6" t="s">
        <v>5896</v>
      </c>
      <c r="B5328">
        <v>2020</v>
      </c>
      <c r="C5328">
        <v>5</v>
      </c>
      <c r="E5328" t="s">
        <v>392</v>
      </c>
      <c r="F5328" t="s">
        <v>82</v>
      </c>
      <c r="G5328" t="s">
        <v>83</v>
      </c>
      <c r="H5328" t="s">
        <v>5257</v>
      </c>
      <c r="I5328">
        <v>2021</v>
      </c>
      <c r="K5328" s="6">
        <v>44561</v>
      </c>
      <c r="L5328">
        <v>19</v>
      </c>
      <c r="N5328" t="s">
        <v>195</v>
      </c>
      <c r="O5328" s="8">
        <v>3.42</v>
      </c>
      <c r="P5328" s="8">
        <v>3.47</v>
      </c>
      <c r="Q5328" s="8">
        <v>3.28</v>
      </c>
      <c r="R5328" s="8">
        <v>3.58</v>
      </c>
      <c r="S5328" s="8">
        <v>2.5</v>
      </c>
      <c r="T5328" s="8">
        <v>4.1500000000000004</v>
      </c>
      <c r="U5328" s="8">
        <v>0.32</v>
      </c>
      <c r="V5328" s="9">
        <v>35</v>
      </c>
      <c r="W5328" s="8">
        <v>0.30000000000000027</v>
      </c>
      <c r="X5328" s="8">
        <v>1.6500000000000004</v>
      </c>
      <c r="Y5328" s="8">
        <v>-5.0000000000000266E-2</v>
      </c>
      <c r="Z5328" s="8">
        <v>3.0000000000000249E-2</v>
      </c>
      <c r="AA5328">
        <v>2.0000000000000462E-2</v>
      </c>
      <c r="AF5328" t="s">
        <v>5258</v>
      </c>
      <c r="AG5328" t="s">
        <v>87</v>
      </c>
      <c r="AH5328" t="s">
        <v>88</v>
      </c>
      <c r="AI5328" t="s">
        <v>97</v>
      </c>
      <c r="AJ5328" s="7">
        <v>44561</v>
      </c>
      <c r="AK5328" t="s">
        <v>5897</v>
      </c>
      <c r="AL5328" t="s">
        <v>393</v>
      </c>
      <c r="AM5328" t="s">
        <v>5259</v>
      </c>
      <c r="AN5328" t="s">
        <v>5902</v>
      </c>
      <c r="AO5328" t="str">
        <f>TEXT(A5328,"yyyy-mm-dd")</f>
        <v>2020-05-31</v>
      </c>
    </row>
    <row r="5329" spans="1:41">
      <c r="A5329" s="6" t="s">
        <v>5896</v>
      </c>
      <c r="B5329">
        <v>2020</v>
      </c>
      <c r="C5329">
        <v>5</v>
      </c>
      <c r="E5329" t="s">
        <v>81</v>
      </c>
      <c r="F5329" t="s">
        <v>82</v>
      </c>
      <c r="G5329" t="s">
        <v>83</v>
      </c>
      <c r="H5329" t="s">
        <v>4803</v>
      </c>
      <c r="I5329">
        <v>2020</v>
      </c>
      <c r="K5329" s="6">
        <v>44196</v>
      </c>
      <c r="L5329">
        <v>7</v>
      </c>
      <c r="N5329" t="s">
        <v>192</v>
      </c>
      <c r="O5329" s="8">
        <v>3.04</v>
      </c>
      <c r="P5329" s="8">
        <v>3.07</v>
      </c>
      <c r="Q5329" s="8">
        <v>2.9</v>
      </c>
      <c r="R5329" s="8">
        <v>3.34</v>
      </c>
      <c r="S5329" s="8">
        <v>1.6</v>
      </c>
      <c r="T5329" s="8">
        <v>4.0999999999999996</v>
      </c>
      <c r="U5329" s="8">
        <v>0.49</v>
      </c>
      <c r="V5329" s="9">
        <v>38</v>
      </c>
      <c r="W5329" s="8">
        <v>0.43999999999999995</v>
      </c>
      <c r="X5329" s="8">
        <v>2.4999999999999996</v>
      </c>
      <c r="Y5329" s="8">
        <v>-2.9999999999999805E-2</v>
      </c>
      <c r="Z5329" s="8">
        <v>0.16999999999999993</v>
      </c>
      <c r="AA5329">
        <v>-2.9999999999999805E-2</v>
      </c>
      <c r="AF5329" t="s">
        <v>4804</v>
      </c>
      <c r="AG5329" t="s">
        <v>87</v>
      </c>
      <c r="AH5329" t="s">
        <v>88</v>
      </c>
      <c r="AI5329" t="s">
        <v>89</v>
      </c>
      <c r="AJ5329" s="7">
        <v>44196</v>
      </c>
      <c r="AK5329" t="s">
        <v>5897</v>
      </c>
      <c r="AL5329" t="s">
        <v>91</v>
      </c>
      <c r="AM5329" t="s">
        <v>4805</v>
      </c>
      <c r="AN5329" t="s">
        <v>5898</v>
      </c>
      <c r="AO5329" t="str">
        <f>TEXT(A5329,"yyyy-mm-dd")</f>
        <v>2020-05-31</v>
      </c>
    </row>
    <row r="5330" spans="1:41">
      <c r="A5330" s="6" t="s">
        <v>5896</v>
      </c>
      <c r="B5330">
        <v>2020</v>
      </c>
      <c r="C5330">
        <v>5</v>
      </c>
      <c r="E5330" t="s">
        <v>392</v>
      </c>
      <c r="F5330" t="s">
        <v>82</v>
      </c>
      <c r="G5330" t="s">
        <v>83</v>
      </c>
      <c r="H5330" t="s">
        <v>4803</v>
      </c>
      <c r="I5330">
        <v>2020</v>
      </c>
      <c r="K5330" s="6">
        <v>44196</v>
      </c>
      <c r="L5330">
        <v>7</v>
      </c>
      <c r="N5330" t="s">
        <v>192</v>
      </c>
      <c r="O5330" s="8">
        <v>3.44</v>
      </c>
      <c r="P5330" s="8">
        <v>3.5</v>
      </c>
      <c r="Q5330" s="8">
        <v>3.23</v>
      </c>
      <c r="R5330" s="8">
        <v>3.68</v>
      </c>
      <c r="S5330" s="8">
        <v>2.4</v>
      </c>
      <c r="T5330" s="8">
        <v>4</v>
      </c>
      <c r="U5330" s="8">
        <v>0.32</v>
      </c>
      <c r="V5330" s="9">
        <v>35</v>
      </c>
      <c r="W5330" s="8">
        <v>0.45000000000000018</v>
      </c>
      <c r="X5330" s="8">
        <v>1.6</v>
      </c>
      <c r="Y5330" s="8">
        <v>-6.0000000000000053E-2</v>
      </c>
      <c r="Z5330" s="8">
        <v>0.16000000000000014</v>
      </c>
      <c r="AA5330">
        <v>0.16000000000000014</v>
      </c>
      <c r="AF5330" t="s">
        <v>4804</v>
      </c>
      <c r="AG5330" t="s">
        <v>87</v>
      </c>
      <c r="AH5330" t="s">
        <v>88</v>
      </c>
      <c r="AI5330" t="s">
        <v>89</v>
      </c>
      <c r="AJ5330" s="7">
        <v>44196</v>
      </c>
      <c r="AK5330" t="s">
        <v>5897</v>
      </c>
      <c r="AL5330" t="s">
        <v>393</v>
      </c>
      <c r="AM5330" t="s">
        <v>4805</v>
      </c>
      <c r="AN5330" t="s">
        <v>5901</v>
      </c>
      <c r="AO5330" t="str">
        <f>TEXT(A5330,"yyyy-mm-dd")</f>
        <v>2020-05-31</v>
      </c>
    </row>
    <row r="5331" spans="1:41">
      <c r="A5331" s="6" t="s">
        <v>5896</v>
      </c>
      <c r="B5331">
        <v>2020</v>
      </c>
      <c r="C5331">
        <v>5</v>
      </c>
      <c r="E5331" t="s">
        <v>81</v>
      </c>
      <c r="F5331" t="s">
        <v>82</v>
      </c>
      <c r="G5331" t="s">
        <v>774</v>
      </c>
      <c r="H5331" t="s">
        <v>775</v>
      </c>
      <c r="K5331" s="6"/>
      <c r="O5331" s="8">
        <v>3.53</v>
      </c>
      <c r="P5331" s="8">
        <v>3.5</v>
      </c>
      <c r="Q5331" s="8">
        <v>3.44</v>
      </c>
      <c r="R5331" s="8">
        <v>3.6</v>
      </c>
      <c r="S5331" s="8">
        <v>2.8</v>
      </c>
      <c r="T5331" s="8">
        <v>5.4</v>
      </c>
      <c r="U5331" s="8">
        <v>0.4</v>
      </c>
      <c r="V5331" s="9">
        <v>36</v>
      </c>
      <c r="W5331" s="8">
        <v>0.16000000000000014</v>
      </c>
      <c r="X5331" s="8">
        <v>2.6000000000000005</v>
      </c>
      <c r="Y5331" s="8">
        <v>2.9999999999999805E-2</v>
      </c>
      <c r="Z5331" s="8">
        <v>0</v>
      </c>
      <c r="AA5331">
        <v>-4.0000000000000036E-2</v>
      </c>
      <c r="AF5331" t="s">
        <v>776</v>
      </c>
      <c r="AG5331" t="s">
        <v>777</v>
      </c>
      <c r="AH5331" t="s">
        <v>778</v>
      </c>
      <c r="AI5331" t="s">
        <v>779</v>
      </c>
      <c r="AJ5331" s="7"/>
      <c r="AK5331" t="s">
        <v>5897</v>
      </c>
      <c r="AL5331" t="s">
        <v>91</v>
      </c>
      <c r="AM5331" t="s">
        <v>775</v>
      </c>
      <c r="AN5331" t="s">
        <v>5920</v>
      </c>
      <c r="AO5331" t="str">
        <f>TEXT(A5331,"yyyy-mm-dd")</f>
        <v>2020-05-31</v>
      </c>
    </row>
    <row r="5332" spans="1:41">
      <c r="A5332" s="6" t="s">
        <v>5896</v>
      </c>
      <c r="B5332">
        <v>2020</v>
      </c>
      <c r="C5332">
        <v>5</v>
      </c>
      <c r="E5332" t="s">
        <v>81</v>
      </c>
      <c r="F5332" t="s">
        <v>82</v>
      </c>
      <c r="G5332" t="s">
        <v>774</v>
      </c>
      <c r="H5332" t="s">
        <v>1536</v>
      </c>
      <c r="K5332" s="6"/>
      <c r="O5332" s="8">
        <v>3.47</v>
      </c>
      <c r="P5332" s="8">
        <v>3.5</v>
      </c>
      <c r="Q5332" s="8">
        <v>3.4</v>
      </c>
      <c r="R5332" s="8">
        <v>3.55</v>
      </c>
      <c r="S5332" s="8">
        <v>3</v>
      </c>
      <c r="T5332" s="8">
        <v>4</v>
      </c>
      <c r="U5332" s="8">
        <v>0.22</v>
      </c>
      <c r="V5332" s="9">
        <v>34</v>
      </c>
      <c r="W5332" s="8">
        <v>0.14999999999999991</v>
      </c>
      <c r="X5332" s="8">
        <v>1</v>
      </c>
      <c r="Y5332" s="8">
        <v>-2.9999999999999805E-2</v>
      </c>
      <c r="Z5332" s="8">
        <v>0</v>
      </c>
      <c r="AA5332">
        <v>4.9999999999999822E-2</v>
      </c>
      <c r="AF5332" t="s">
        <v>1537</v>
      </c>
      <c r="AG5332" t="s">
        <v>777</v>
      </c>
      <c r="AH5332" t="s">
        <v>778</v>
      </c>
      <c r="AI5332" t="s">
        <v>1538</v>
      </c>
      <c r="AJ5332" s="7"/>
      <c r="AK5332" t="s">
        <v>5897</v>
      </c>
      <c r="AL5332" t="s">
        <v>91</v>
      </c>
      <c r="AM5332" t="s">
        <v>1536</v>
      </c>
      <c r="AN5332" t="s">
        <v>5921</v>
      </c>
      <c r="AO5332" t="str">
        <f>TEXT(A5332,"yyyy-mm-dd")</f>
        <v>2020-05-31</v>
      </c>
    </row>
    <row r="5333" spans="1:41">
      <c r="A5333" s="6" t="s">
        <v>5896</v>
      </c>
      <c r="B5333">
        <v>2020</v>
      </c>
      <c r="C5333">
        <v>5</v>
      </c>
      <c r="E5333" t="s">
        <v>392</v>
      </c>
      <c r="F5333" t="s">
        <v>82</v>
      </c>
      <c r="G5333" t="s">
        <v>774</v>
      </c>
      <c r="H5333" t="s">
        <v>775</v>
      </c>
      <c r="K5333" s="6"/>
      <c r="O5333" s="8">
        <v>3.45</v>
      </c>
      <c r="P5333" s="8">
        <v>3.5</v>
      </c>
      <c r="Q5333" s="8">
        <v>3.31</v>
      </c>
      <c r="R5333" s="8">
        <v>3.55</v>
      </c>
      <c r="S5333" s="8">
        <v>3</v>
      </c>
      <c r="T5333" s="8">
        <v>3.82</v>
      </c>
      <c r="U5333" s="8">
        <v>0.18</v>
      </c>
      <c r="V5333" s="9">
        <v>31</v>
      </c>
      <c r="W5333" s="8">
        <v>0.23999999999999977</v>
      </c>
      <c r="X5333" s="8">
        <v>0.81999999999999984</v>
      </c>
      <c r="Y5333" s="8">
        <v>-4.9999999999999822E-2</v>
      </c>
      <c r="Z5333" s="8">
        <v>0</v>
      </c>
      <c r="AA5333">
        <v>0.10000000000000009</v>
      </c>
      <c r="AF5333" t="s">
        <v>776</v>
      </c>
      <c r="AG5333" t="s">
        <v>777</v>
      </c>
      <c r="AH5333" t="s">
        <v>778</v>
      </c>
      <c r="AI5333" t="s">
        <v>779</v>
      </c>
      <c r="AJ5333" s="7"/>
      <c r="AK5333" t="s">
        <v>5897</v>
      </c>
      <c r="AL5333" t="s">
        <v>393</v>
      </c>
      <c r="AM5333" t="s">
        <v>775</v>
      </c>
      <c r="AN5333" t="s">
        <v>5922</v>
      </c>
      <c r="AO5333" t="str">
        <f>TEXT(A5333,"yyyy-mm-dd")</f>
        <v>2020-05-31</v>
      </c>
    </row>
    <row r="5334" spans="1:41">
      <c r="A5334" s="6" t="s">
        <v>5896</v>
      </c>
      <c r="B5334">
        <v>2020</v>
      </c>
      <c r="C5334">
        <v>5</v>
      </c>
      <c r="E5334" t="s">
        <v>392</v>
      </c>
      <c r="F5334" t="s">
        <v>82</v>
      </c>
      <c r="G5334" t="s">
        <v>774</v>
      </c>
      <c r="H5334" t="s">
        <v>1536</v>
      </c>
      <c r="K5334" s="6"/>
      <c r="O5334" s="8">
        <v>3.39</v>
      </c>
      <c r="P5334" s="8">
        <v>3.49</v>
      </c>
      <c r="Q5334" s="8">
        <v>3.3</v>
      </c>
      <c r="R5334" s="8">
        <v>3.5</v>
      </c>
      <c r="S5334" s="8">
        <v>3</v>
      </c>
      <c r="T5334" s="8">
        <v>3.7</v>
      </c>
      <c r="U5334" s="8">
        <v>0.16</v>
      </c>
      <c r="V5334" s="9">
        <v>30</v>
      </c>
      <c r="W5334" s="8">
        <v>0.20000000000000018</v>
      </c>
      <c r="X5334" s="8">
        <v>0.70000000000000018</v>
      </c>
      <c r="Y5334" s="8">
        <v>-0.10000000000000009</v>
      </c>
      <c r="Z5334" s="8">
        <v>4.0000000000000036E-2</v>
      </c>
      <c r="AA5334">
        <v>0</v>
      </c>
      <c r="AF5334" t="s">
        <v>1537</v>
      </c>
      <c r="AG5334" t="s">
        <v>777</v>
      </c>
      <c r="AH5334" t="s">
        <v>778</v>
      </c>
      <c r="AI5334" t="s">
        <v>1538</v>
      </c>
      <c r="AJ5334" s="7"/>
      <c r="AK5334" t="s">
        <v>5897</v>
      </c>
      <c r="AL5334" t="s">
        <v>393</v>
      </c>
      <c r="AM5334" t="s">
        <v>1536</v>
      </c>
      <c r="AN5334" t="s">
        <v>5923</v>
      </c>
      <c r="AO5334" t="str">
        <f>TEXT(A5334,"yyyy-mm-dd")</f>
        <v>2020-05-31</v>
      </c>
    </row>
    <row r="5335" spans="1:41">
      <c r="A5335" s="6" t="s">
        <v>5896</v>
      </c>
      <c r="B5335">
        <v>2020</v>
      </c>
      <c r="C5335">
        <v>5</v>
      </c>
      <c r="E5335" t="s">
        <v>112</v>
      </c>
      <c r="F5335" t="s">
        <v>113</v>
      </c>
      <c r="G5335" t="s">
        <v>83</v>
      </c>
      <c r="H5335" t="s">
        <v>5702</v>
      </c>
      <c r="I5335">
        <v>2022</v>
      </c>
      <c r="K5335" s="6">
        <v>44926</v>
      </c>
      <c r="L5335">
        <v>31</v>
      </c>
      <c r="N5335" t="s">
        <v>837</v>
      </c>
      <c r="O5335" s="8">
        <v>5.39</v>
      </c>
      <c r="P5335" s="8">
        <v>5.0999999999999996</v>
      </c>
      <c r="Q5335" s="8">
        <v>4.7</v>
      </c>
      <c r="R5335" s="8">
        <v>6</v>
      </c>
      <c r="S5335" s="8">
        <v>4</v>
      </c>
      <c r="T5335" s="8">
        <v>7.04</v>
      </c>
      <c r="U5335" s="8">
        <v>0.94</v>
      </c>
      <c r="V5335" s="9">
        <v>21</v>
      </c>
      <c r="W5335" s="8">
        <v>1.2999999999999998</v>
      </c>
      <c r="X5335" s="8">
        <v>3.04</v>
      </c>
      <c r="Y5335" s="8">
        <v>0.29000000000000004</v>
      </c>
      <c r="Z5335" s="8">
        <v>-0.4300000000000006</v>
      </c>
      <c r="AA5335">
        <v>0.20000000000000018</v>
      </c>
      <c r="AF5335" t="s">
        <v>5740</v>
      </c>
      <c r="AG5335" t="s">
        <v>115</v>
      </c>
      <c r="AH5335" t="s">
        <v>116</v>
      </c>
      <c r="AI5335" t="s">
        <v>359</v>
      </c>
      <c r="AJ5335" s="7">
        <v>44926</v>
      </c>
      <c r="AK5335" t="s">
        <v>5897</v>
      </c>
      <c r="AL5335" t="s">
        <v>118</v>
      </c>
      <c r="AM5335" t="s">
        <v>5704</v>
      </c>
      <c r="AN5335" t="s">
        <v>5927</v>
      </c>
      <c r="AO5335" t="str">
        <f>TEXT(A5335,"yyyy-mm-dd")</f>
        <v>2020-05-31</v>
      </c>
    </row>
    <row r="5336" spans="1:41">
      <c r="A5336" s="6" t="s">
        <v>5896</v>
      </c>
      <c r="B5336">
        <v>2020</v>
      </c>
      <c r="C5336">
        <v>5</v>
      </c>
      <c r="E5336" t="s">
        <v>2881</v>
      </c>
      <c r="F5336" t="s">
        <v>113</v>
      </c>
      <c r="G5336" t="s">
        <v>83</v>
      </c>
      <c r="H5336" t="s">
        <v>5702</v>
      </c>
      <c r="I5336">
        <v>2022</v>
      </c>
      <c r="K5336" s="6">
        <v>44926</v>
      </c>
      <c r="L5336">
        <v>31</v>
      </c>
      <c r="N5336" t="s">
        <v>837</v>
      </c>
      <c r="O5336" s="8">
        <v>6.83</v>
      </c>
      <c r="P5336" s="8">
        <v>7</v>
      </c>
      <c r="Q5336" s="8">
        <v>6.06</v>
      </c>
      <c r="R5336" s="8">
        <v>7.8</v>
      </c>
      <c r="S5336" s="8">
        <v>5</v>
      </c>
      <c r="T5336" s="8">
        <v>8.4</v>
      </c>
      <c r="U5336" s="8">
        <v>1.1100000000000001</v>
      </c>
      <c r="V5336" s="9">
        <v>22</v>
      </c>
      <c r="W5336" s="8">
        <v>1.7400000000000002</v>
      </c>
      <c r="X5336" s="8">
        <v>3.4000000000000004</v>
      </c>
      <c r="Y5336" s="8">
        <v>-0.16999999999999993</v>
      </c>
      <c r="Z5336" s="8">
        <v>-4.9999999999999822E-2</v>
      </c>
      <c r="AA5336">
        <v>0.5</v>
      </c>
      <c r="AF5336" t="s">
        <v>5745</v>
      </c>
      <c r="AG5336" t="s">
        <v>2883</v>
      </c>
      <c r="AH5336" t="s">
        <v>2884</v>
      </c>
      <c r="AI5336" t="s">
        <v>359</v>
      </c>
      <c r="AJ5336" s="7">
        <v>44926</v>
      </c>
      <c r="AK5336" t="s">
        <v>5897</v>
      </c>
      <c r="AL5336" t="s">
        <v>2885</v>
      </c>
      <c r="AM5336" t="s">
        <v>5704</v>
      </c>
      <c r="AN5336" t="s">
        <v>5930</v>
      </c>
      <c r="AO5336" t="str">
        <f>TEXT(A5336,"yyyy-mm-dd")</f>
        <v>2020-05-31</v>
      </c>
    </row>
    <row r="5337" spans="1:41">
      <c r="A5337" s="6" t="s">
        <v>5896</v>
      </c>
      <c r="B5337">
        <v>2020</v>
      </c>
      <c r="C5337">
        <v>5</v>
      </c>
      <c r="E5337" t="s">
        <v>112</v>
      </c>
      <c r="F5337" t="s">
        <v>113</v>
      </c>
      <c r="G5337" t="s">
        <v>83</v>
      </c>
      <c r="H5337" t="s">
        <v>5257</v>
      </c>
      <c r="I5337">
        <v>2021</v>
      </c>
      <c r="K5337" s="6">
        <v>44561</v>
      </c>
      <c r="L5337">
        <v>19</v>
      </c>
      <c r="N5337" t="s">
        <v>195</v>
      </c>
      <c r="O5337" s="8">
        <v>4.7699999999999996</v>
      </c>
      <c r="P5337" s="8">
        <v>4.7</v>
      </c>
      <c r="Q5337" s="8">
        <v>4.5</v>
      </c>
      <c r="R5337" s="8">
        <v>5.0999999999999996</v>
      </c>
      <c r="S5337" s="8">
        <v>3.1</v>
      </c>
      <c r="T5337" s="8">
        <v>6.33</v>
      </c>
      <c r="U5337" s="8">
        <v>0.73</v>
      </c>
      <c r="V5337" s="9">
        <v>29</v>
      </c>
      <c r="W5337" s="8">
        <v>0.59999999999999964</v>
      </c>
      <c r="X5337" s="8">
        <v>3.23</v>
      </c>
      <c r="Y5337" s="8">
        <v>6.9999999999999396E-2</v>
      </c>
      <c r="Z5337" s="8">
        <v>-0.5</v>
      </c>
      <c r="AA5337">
        <v>-0.15000000000000036</v>
      </c>
      <c r="AF5337" t="s">
        <v>5295</v>
      </c>
      <c r="AG5337" t="s">
        <v>115</v>
      </c>
      <c r="AH5337" t="s">
        <v>116</v>
      </c>
      <c r="AI5337" t="s">
        <v>230</v>
      </c>
      <c r="AJ5337" s="7">
        <v>44561</v>
      </c>
      <c r="AK5337" t="s">
        <v>5897</v>
      </c>
      <c r="AL5337" t="s">
        <v>118</v>
      </c>
      <c r="AM5337" t="s">
        <v>5259</v>
      </c>
      <c r="AN5337" t="s">
        <v>5926</v>
      </c>
      <c r="AO5337" t="str">
        <f>TEXT(A5337,"yyyy-mm-dd")</f>
        <v>2020-05-31</v>
      </c>
    </row>
    <row r="5338" spans="1:41">
      <c r="A5338" s="6" t="s">
        <v>5896</v>
      </c>
      <c r="B5338">
        <v>2020</v>
      </c>
      <c r="C5338">
        <v>5</v>
      </c>
      <c r="E5338" t="s">
        <v>2881</v>
      </c>
      <c r="F5338" t="s">
        <v>113</v>
      </c>
      <c r="G5338" t="s">
        <v>83</v>
      </c>
      <c r="H5338" t="s">
        <v>5257</v>
      </c>
      <c r="I5338">
        <v>2021</v>
      </c>
      <c r="K5338" s="6">
        <v>44561</v>
      </c>
      <c r="L5338">
        <v>19</v>
      </c>
      <c r="N5338" t="s">
        <v>195</v>
      </c>
      <c r="O5338" s="8">
        <v>6.49</v>
      </c>
      <c r="P5338" s="8">
        <v>6.5</v>
      </c>
      <c r="Q5338" s="8">
        <v>6</v>
      </c>
      <c r="R5338" s="8">
        <v>7.3</v>
      </c>
      <c r="S5338" s="8">
        <v>3.5</v>
      </c>
      <c r="T5338" s="8">
        <v>8.1999999999999993</v>
      </c>
      <c r="U5338" s="8">
        <v>1.07</v>
      </c>
      <c r="V5338" s="9">
        <v>25</v>
      </c>
      <c r="W5338" s="8">
        <v>1.2999999999999998</v>
      </c>
      <c r="X5338" s="8">
        <v>4.6999999999999993</v>
      </c>
      <c r="Y5338" s="8">
        <v>-9.9999999999997868E-3</v>
      </c>
      <c r="Z5338" s="8">
        <v>-0.40000000000000036</v>
      </c>
      <c r="AA5338">
        <v>0.25</v>
      </c>
      <c r="AF5338" t="s">
        <v>5300</v>
      </c>
      <c r="AG5338" t="s">
        <v>2883</v>
      </c>
      <c r="AH5338" t="s">
        <v>2884</v>
      </c>
      <c r="AI5338" t="s">
        <v>230</v>
      </c>
      <c r="AJ5338" s="7">
        <v>44561</v>
      </c>
      <c r="AK5338" t="s">
        <v>5897</v>
      </c>
      <c r="AL5338" t="s">
        <v>2885</v>
      </c>
      <c r="AM5338" t="s">
        <v>5259</v>
      </c>
      <c r="AN5338" t="s">
        <v>5929</v>
      </c>
      <c r="AO5338" t="str">
        <f>TEXT(A5338,"yyyy-mm-dd")</f>
        <v>2020-05-31</v>
      </c>
    </row>
    <row r="5339" spans="1:41">
      <c r="A5339" s="6" t="s">
        <v>5896</v>
      </c>
      <c r="B5339">
        <v>2020</v>
      </c>
      <c r="C5339">
        <v>5</v>
      </c>
      <c r="E5339" t="s">
        <v>112</v>
      </c>
      <c r="F5339" t="s">
        <v>113</v>
      </c>
      <c r="G5339" t="s">
        <v>83</v>
      </c>
      <c r="H5339" t="s">
        <v>4803</v>
      </c>
      <c r="I5339">
        <v>2020</v>
      </c>
      <c r="K5339" s="6">
        <v>44196</v>
      </c>
      <c r="L5339">
        <v>7</v>
      </c>
      <c r="N5339" t="s">
        <v>192</v>
      </c>
      <c r="O5339" s="8">
        <v>4.58</v>
      </c>
      <c r="P5339" s="8">
        <v>4.5999999999999996</v>
      </c>
      <c r="Q5339" s="8">
        <v>4.5</v>
      </c>
      <c r="R5339" s="8">
        <v>5</v>
      </c>
      <c r="S5339" s="8">
        <v>2.9</v>
      </c>
      <c r="T5339" s="8">
        <v>5.2</v>
      </c>
      <c r="U5339" s="8">
        <v>0.55000000000000004</v>
      </c>
      <c r="V5339" s="9">
        <v>29</v>
      </c>
      <c r="W5339" s="8">
        <v>0.5</v>
      </c>
      <c r="X5339" s="8">
        <v>2.3000000000000003</v>
      </c>
      <c r="Y5339" s="8">
        <v>-1.9999999999999574E-2</v>
      </c>
      <c r="Z5339" s="8">
        <v>-0.34000000000000075</v>
      </c>
      <c r="AA5339">
        <v>-4.0000000000000036E-2</v>
      </c>
      <c r="AF5339" t="s">
        <v>4844</v>
      </c>
      <c r="AG5339" t="s">
        <v>115</v>
      </c>
      <c r="AH5339" t="s">
        <v>116</v>
      </c>
      <c r="AI5339" t="s">
        <v>117</v>
      </c>
      <c r="AJ5339" s="7">
        <v>44196</v>
      </c>
      <c r="AK5339" t="s">
        <v>5897</v>
      </c>
      <c r="AL5339" t="s">
        <v>118</v>
      </c>
      <c r="AM5339" t="s">
        <v>4805</v>
      </c>
      <c r="AN5339" t="s">
        <v>5925</v>
      </c>
      <c r="AO5339" t="str">
        <f>TEXT(A5339,"yyyy-mm-dd")</f>
        <v>2020-05-31</v>
      </c>
    </row>
    <row r="5340" spans="1:41">
      <c r="A5340" s="6" t="s">
        <v>5896</v>
      </c>
      <c r="B5340">
        <v>2020</v>
      </c>
      <c r="C5340">
        <v>5</v>
      </c>
      <c r="E5340" t="s">
        <v>2881</v>
      </c>
      <c r="F5340" t="s">
        <v>113</v>
      </c>
      <c r="G5340" t="s">
        <v>83</v>
      </c>
      <c r="H5340" t="s">
        <v>4803</v>
      </c>
      <c r="I5340">
        <v>2020</v>
      </c>
      <c r="K5340" s="6">
        <v>44196</v>
      </c>
      <c r="L5340">
        <v>7</v>
      </c>
      <c r="N5340" t="s">
        <v>192</v>
      </c>
      <c r="O5340" s="8">
        <v>6.36</v>
      </c>
      <c r="P5340" s="8">
        <v>6</v>
      </c>
      <c r="Q5340" s="8">
        <v>5.94</v>
      </c>
      <c r="R5340" s="8">
        <v>6.8</v>
      </c>
      <c r="S5340" s="8">
        <v>3.5</v>
      </c>
      <c r="T5340" s="8">
        <v>8.3800000000000008</v>
      </c>
      <c r="U5340" s="8">
        <v>1.03</v>
      </c>
      <c r="V5340" s="9">
        <v>25</v>
      </c>
      <c r="W5340" s="8">
        <v>0.85999999999999943</v>
      </c>
      <c r="X5340" s="8">
        <v>4.8800000000000008</v>
      </c>
      <c r="Y5340" s="8">
        <v>0.36000000000000032</v>
      </c>
      <c r="Z5340" s="8">
        <v>-0.70000000000000018</v>
      </c>
      <c r="AA5340">
        <v>-0.49000000000000021</v>
      </c>
      <c r="AF5340" t="s">
        <v>4849</v>
      </c>
      <c r="AG5340" t="s">
        <v>2883</v>
      </c>
      <c r="AH5340" t="s">
        <v>2884</v>
      </c>
      <c r="AI5340" t="s">
        <v>117</v>
      </c>
      <c r="AJ5340" s="7">
        <v>44196</v>
      </c>
      <c r="AK5340" t="s">
        <v>5897</v>
      </c>
      <c r="AL5340" t="s">
        <v>2885</v>
      </c>
      <c r="AM5340" t="s">
        <v>4805</v>
      </c>
      <c r="AN5340" t="s">
        <v>5928</v>
      </c>
      <c r="AO5340" t="str">
        <f>TEXT(A5340,"yyyy-mm-dd")</f>
        <v>2020-05-31</v>
      </c>
    </row>
    <row r="5341" spans="1:41">
      <c r="A5341" s="6" t="s">
        <v>5931</v>
      </c>
      <c r="B5341">
        <v>2020</v>
      </c>
      <c r="C5341">
        <v>6</v>
      </c>
      <c r="E5341" t="s">
        <v>1907</v>
      </c>
      <c r="F5341" t="s">
        <v>1908</v>
      </c>
      <c r="G5341" t="s">
        <v>102</v>
      </c>
      <c r="H5341" t="s">
        <v>5881</v>
      </c>
      <c r="I5341">
        <v>2022</v>
      </c>
      <c r="J5341">
        <v>2</v>
      </c>
      <c r="K5341" s="6">
        <v>44742</v>
      </c>
      <c r="L5341">
        <v>24</v>
      </c>
      <c r="M5341">
        <v>8</v>
      </c>
      <c r="N5341" t="s">
        <v>368</v>
      </c>
      <c r="O5341" s="8">
        <v>4.72</v>
      </c>
      <c r="P5341" s="8">
        <v>4.5</v>
      </c>
      <c r="Q5341" s="8">
        <v>4.38</v>
      </c>
      <c r="R5341" s="8">
        <v>5</v>
      </c>
      <c r="S5341" s="8">
        <v>3.5</v>
      </c>
      <c r="T5341" s="8">
        <v>6.5</v>
      </c>
      <c r="U5341" s="8">
        <v>0.67</v>
      </c>
      <c r="V5341" s="9">
        <v>23</v>
      </c>
      <c r="W5341" s="8">
        <v>0.62000000000000011</v>
      </c>
      <c r="X5341" s="8">
        <v>3</v>
      </c>
      <c r="Y5341" s="8">
        <v>0.21999999999999975</v>
      </c>
      <c r="Z5341" s="8">
        <v>-0.5</v>
      </c>
      <c r="AA5341">
        <v>-0.12999999999999989</v>
      </c>
      <c r="AF5341" t="s">
        <v>5882</v>
      </c>
      <c r="AG5341" t="s">
        <v>1910</v>
      </c>
      <c r="AH5341" t="s">
        <v>1911</v>
      </c>
      <c r="AI5341" t="s">
        <v>1971</v>
      </c>
      <c r="AJ5341" s="7">
        <v>44742</v>
      </c>
      <c r="AK5341" t="s">
        <v>5932</v>
      </c>
      <c r="AL5341" t="s">
        <v>1908</v>
      </c>
      <c r="AM5341" t="s">
        <v>5883</v>
      </c>
      <c r="AN5341" t="s">
        <v>5954</v>
      </c>
      <c r="AO5341" t="str">
        <f>TEXT(A5341,"yyyy-mm-dd")</f>
        <v>2020-06-30</v>
      </c>
    </row>
    <row r="5342" spans="1:41">
      <c r="A5342" s="6" t="s">
        <v>5931</v>
      </c>
      <c r="B5342">
        <v>2020</v>
      </c>
      <c r="C5342">
        <v>6</v>
      </c>
      <c r="E5342" t="s">
        <v>1907</v>
      </c>
      <c r="F5342" t="s">
        <v>1908</v>
      </c>
      <c r="G5342" t="s">
        <v>102</v>
      </c>
      <c r="H5342" t="s">
        <v>5842</v>
      </c>
      <c r="I5342">
        <v>2022</v>
      </c>
      <c r="J5342">
        <v>1</v>
      </c>
      <c r="K5342" s="6">
        <v>44651</v>
      </c>
      <c r="L5342">
        <v>21</v>
      </c>
      <c r="M5342">
        <v>7</v>
      </c>
      <c r="N5342" t="s">
        <v>176</v>
      </c>
      <c r="O5342" s="8">
        <v>4.54</v>
      </c>
      <c r="P5342" s="8">
        <v>4.5</v>
      </c>
      <c r="Q5342" s="8">
        <v>4.25</v>
      </c>
      <c r="R5342" s="8">
        <v>4.75</v>
      </c>
      <c r="S5342" s="8">
        <v>3</v>
      </c>
      <c r="T5342" s="8">
        <v>6</v>
      </c>
      <c r="U5342" s="8">
        <v>0.66</v>
      </c>
      <c r="V5342" s="9">
        <v>23</v>
      </c>
      <c r="W5342" s="8">
        <v>0.5</v>
      </c>
      <c r="X5342" s="8">
        <v>3</v>
      </c>
      <c r="Y5342" s="8">
        <v>4.0000000000000036E-2</v>
      </c>
      <c r="Z5342" s="8">
        <v>-0.25</v>
      </c>
      <c r="AA5342">
        <v>-0.25</v>
      </c>
      <c r="AF5342" t="s">
        <v>5843</v>
      </c>
      <c r="AG5342" t="s">
        <v>1910</v>
      </c>
      <c r="AH5342" t="s">
        <v>1911</v>
      </c>
      <c r="AI5342" t="s">
        <v>1944</v>
      </c>
      <c r="AJ5342" s="7">
        <v>44651</v>
      </c>
      <c r="AK5342" t="s">
        <v>5932</v>
      </c>
      <c r="AL5342" t="s">
        <v>1908</v>
      </c>
      <c r="AM5342" t="s">
        <v>5844</v>
      </c>
      <c r="AN5342" t="s">
        <v>5953</v>
      </c>
      <c r="AO5342" t="str">
        <f>TEXT(A5342,"yyyy-mm-dd")</f>
        <v>2020-06-30</v>
      </c>
    </row>
    <row r="5343" spans="1:41">
      <c r="A5343" s="6" t="s">
        <v>5931</v>
      </c>
      <c r="B5343">
        <v>2020</v>
      </c>
      <c r="C5343">
        <v>6</v>
      </c>
      <c r="E5343" t="s">
        <v>1907</v>
      </c>
      <c r="F5343" t="s">
        <v>1908</v>
      </c>
      <c r="G5343" t="s">
        <v>102</v>
      </c>
      <c r="H5343" t="s">
        <v>5649</v>
      </c>
      <c r="I5343">
        <v>2021</v>
      </c>
      <c r="J5343">
        <v>4</v>
      </c>
      <c r="K5343" s="6">
        <v>44561</v>
      </c>
      <c r="L5343">
        <v>18</v>
      </c>
      <c r="M5343">
        <v>6</v>
      </c>
      <c r="N5343" t="s">
        <v>206</v>
      </c>
      <c r="O5343" s="8">
        <v>4.42</v>
      </c>
      <c r="P5343" s="8">
        <v>4.5</v>
      </c>
      <c r="Q5343" s="8">
        <v>4.25</v>
      </c>
      <c r="R5343" s="8">
        <v>5</v>
      </c>
      <c r="S5343" s="8">
        <v>3</v>
      </c>
      <c r="T5343" s="8">
        <v>5.5</v>
      </c>
      <c r="U5343" s="8">
        <v>0.6</v>
      </c>
      <c r="V5343" s="9">
        <v>33</v>
      </c>
      <c r="W5343" s="8">
        <v>0.75</v>
      </c>
      <c r="X5343" s="8">
        <v>2.5</v>
      </c>
      <c r="Y5343" s="8">
        <v>-8.0000000000000071E-2</v>
      </c>
      <c r="Z5343" s="8">
        <v>0</v>
      </c>
      <c r="AA5343">
        <v>0.25</v>
      </c>
      <c r="AF5343" t="s">
        <v>5650</v>
      </c>
      <c r="AG5343" t="s">
        <v>1910</v>
      </c>
      <c r="AH5343" t="s">
        <v>1911</v>
      </c>
      <c r="AI5343" t="s">
        <v>1939</v>
      </c>
      <c r="AJ5343" s="7">
        <v>44561</v>
      </c>
      <c r="AK5343" t="s">
        <v>5932</v>
      </c>
      <c r="AL5343" t="s">
        <v>1908</v>
      </c>
      <c r="AM5343" t="s">
        <v>5651</v>
      </c>
      <c r="AN5343" t="s">
        <v>5952</v>
      </c>
      <c r="AO5343" t="str">
        <f>TEXT(A5343,"yyyy-mm-dd")</f>
        <v>2020-06-30</v>
      </c>
    </row>
    <row r="5344" spans="1:41">
      <c r="A5344" s="6" t="s">
        <v>5931</v>
      </c>
      <c r="B5344">
        <v>2020</v>
      </c>
      <c r="C5344">
        <v>6</v>
      </c>
      <c r="E5344" t="s">
        <v>1907</v>
      </c>
      <c r="F5344" t="s">
        <v>1908</v>
      </c>
      <c r="G5344" t="s">
        <v>102</v>
      </c>
      <c r="H5344" t="s">
        <v>5544</v>
      </c>
      <c r="I5344">
        <v>2021</v>
      </c>
      <c r="J5344">
        <v>3</v>
      </c>
      <c r="K5344" s="6">
        <v>44469</v>
      </c>
      <c r="L5344">
        <v>15</v>
      </c>
      <c r="M5344">
        <v>5</v>
      </c>
      <c r="N5344" t="s">
        <v>236</v>
      </c>
      <c r="O5344" s="8">
        <v>4.37</v>
      </c>
      <c r="P5344" s="8">
        <v>4.5</v>
      </c>
      <c r="Q5344" s="8">
        <v>4.25</v>
      </c>
      <c r="R5344" s="8">
        <v>4.5599999999999996</v>
      </c>
      <c r="S5344" s="8">
        <v>3</v>
      </c>
      <c r="T5344" s="8">
        <v>5</v>
      </c>
      <c r="U5344" s="8">
        <v>0.55000000000000004</v>
      </c>
      <c r="V5344" s="9">
        <v>32</v>
      </c>
      <c r="W5344" s="8">
        <v>0.30999999999999961</v>
      </c>
      <c r="X5344" s="8">
        <v>2</v>
      </c>
      <c r="Y5344" s="8">
        <v>-0.12999999999999989</v>
      </c>
      <c r="Z5344" s="8">
        <v>0</v>
      </c>
      <c r="AA5344">
        <v>5.9999999999999609E-2</v>
      </c>
      <c r="AF5344" t="s">
        <v>5545</v>
      </c>
      <c r="AG5344" t="s">
        <v>1910</v>
      </c>
      <c r="AH5344" t="s">
        <v>1911</v>
      </c>
      <c r="AI5344" t="s">
        <v>1934</v>
      </c>
      <c r="AJ5344" s="7">
        <v>44469</v>
      </c>
      <c r="AK5344" t="s">
        <v>5932</v>
      </c>
      <c r="AL5344" t="s">
        <v>1908</v>
      </c>
      <c r="AM5344" t="s">
        <v>5546</v>
      </c>
      <c r="AN5344" t="s">
        <v>5951</v>
      </c>
      <c r="AO5344" t="str">
        <f>TEXT(A5344,"yyyy-mm-dd")</f>
        <v>2020-06-30</v>
      </c>
    </row>
    <row r="5345" spans="1:41">
      <c r="A5345" s="6" t="s">
        <v>5931</v>
      </c>
      <c r="B5345">
        <v>2020</v>
      </c>
      <c r="C5345">
        <v>6</v>
      </c>
      <c r="E5345" t="s">
        <v>1907</v>
      </c>
      <c r="F5345" t="s">
        <v>1908</v>
      </c>
      <c r="G5345" t="s">
        <v>102</v>
      </c>
      <c r="H5345" t="s">
        <v>5436</v>
      </c>
      <c r="I5345">
        <v>2021</v>
      </c>
      <c r="J5345">
        <v>2</v>
      </c>
      <c r="K5345" s="6">
        <v>44377</v>
      </c>
      <c r="L5345">
        <v>12</v>
      </c>
      <c r="M5345">
        <v>4</v>
      </c>
      <c r="N5345" t="s">
        <v>261</v>
      </c>
      <c r="O5345" s="8">
        <v>4.37</v>
      </c>
      <c r="P5345" s="8">
        <v>4.5</v>
      </c>
      <c r="Q5345" s="8">
        <v>4.25</v>
      </c>
      <c r="R5345" s="8">
        <v>4.5599999999999996</v>
      </c>
      <c r="S5345" s="8">
        <v>3</v>
      </c>
      <c r="T5345" s="8">
        <v>5</v>
      </c>
      <c r="U5345" s="8">
        <v>0.54</v>
      </c>
      <c r="V5345" s="9">
        <v>32</v>
      </c>
      <c r="W5345" s="8">
        <v>0.30999999999999961</v>
      </c>
      <c r="X5345" s="8">
        <v>2</v>
      </c>
      <c r="Y5345" s="8">
        <v>-0.12999999999999989</v>
      </c>
      <c r="Z5345" s="8">
        <v>0</v>
      </c>
      <c r="AA5345">
        <v>5.9999999999999609E-2</v>
      </c>
      <c r="AF5345" t="s">
        <v>5437</v>
      </c>
      <c r="AG5345" t="s">
        <v>1910</v>
      </c>
      <c r="AH5345" t="s">
        <v>1911</v>
      </c>
      <c r="AI5345" t="s">
        <v>1929</v>
      </c>
      <c r="AJ5345" s="7">
        <v>44377</v>
      </c>
      <c r="AK5345" t="s">
        <v>5932</v>
      </c>
      <c r="AL5345" t="s">
        <v>1908</v>
      </c>
      <c r="AM5345" t="s">
        <v>5438</v>
      </c>
      <c r="AN5345" t="s">
        <v>5950</v>
      </c>
      <c r="AO5345" t="str">
        <f>TEXT(A5345,"yyyy-mm-dd")</f>
        <v>2020-06-30</v>
      </c>
    </row>
    <row r="5346" spans="1:41">
      <c r="A5346" s="6" t="s">
        <v>5931</v>
      </c>
      <c r="B5346">
        <v>2020</v>
      </c>
      <c r="C5346">
        <v>6</v>
      </c>
      <c r="E5346" t="s">
        <v>1907</v>
      </c>
      <c r="F5346" t="s">
        <v>1908</v>
      </c>
      <c r="G5346" t="s">
        <v>102</v>
      </c>
      <c r="H5346" t="s">
        <v>5397</v>
      </c>
      <c r="I5346">
        <v>2021</v>
      </c>
      <c r="J5346">
        <v>1</v>
      </c>
      <c r="K5346" s="6">
        <v>44286</v>
      </c>
      <c r="L5346">
        <v>9</v>
      </c>
      <c r="M5346">
        <v>3</v>
      </c>
      <c r="N5346" t="s">
        <v>173</v>
      </c>
      <c r="O5346" s="8">
        <v>4.3600000000000003</v>
      </c>
      <c r="P5346" s="8">
        <v>4.5</v>
      </c>
      <c r="Q5346" s="8">
        <v>4.25</v>
      </c>
      <c r="R5346" s="8">
        <v>4.5599999999999996</v>
      </c>
      <c r="S5346" s="8">
        <v>3</v>
      </c>
      <c r="T5346" s="8">
        <v>5</v>
      </c>
      <c r="U5346" s="8">
        <v>0.55000000000000004</v>
      </c>
      <c r="V5346" s="9">
        <v>32</v>
      </c>
      <c r="W5346" s="8">
        <v>0.30999999999999961</v>
      </c>
      <c r="X5346" s="8">
        <v>2</v>
      </c>
      <c r="Y5346" s="8">
        <v>-0.13999999999999968</v>
      </c>
      <c r="Z5346" s="8">
        <v>0</v>
      </c>
      <c r="AA5346">
        <v>5.9999999999999609E-2</v>
      </c>
      <c r="AF5346" t="s">
        <v>5398</v>
      </c>
      <c r="AG5346" t="s">
        <v>1910</v>
      </c>
      <c r="AH5346" t="s">
        <v>1911</v>
      </c>
      <c r="AI5346" t="s">
        <v>1924</v>
      </c>
      <c r="AJ5346" s="7">
        <v>44286</v>
      </c>
      <c r="AK5346" t="s">
        <v>5932</v>
      </c>
      <c r="AL5346" t="s">
        <v>1908</v>
      </c>
      <c r="AM5346" t="s">
        <v>5399</v>
      </c>
      <c r="AN5346" t="s">
        <v>5949</v>
      </c>
      <c r="AO5346" t="str">
        <f>TEXT(A5346,"yyyy-mm-dd")</f>
        <v>2020-06-30</v>
      </c>
    </row>
    <row r="5347" spans="1:41">
      <c r="A5347" s="6" t="s">
        <v>5931</v>
      </c>
      <c r="B5347">
        <v>2020</v>
      </c>
      <c r="C5347">
        <v>6</v>
      </c>
      <c r="E5347" t="s">
        <v>1907</v>
      </c>
      <c r="F5347" t="s">
        <v>1908</v>
      </c>
      <c r="G5347" t="s">
        <v>102</v>
      </c>
      <c r="H5347" t="s">
        <v>5204</v>
      </c>
      <c r="I5347">
        <v>2020</v>
      </c>
      <c r="J5347">
        <v>4</v>
      </c>
      <c r="K5347" s="6">
        <v>44196</v>
      </c>
      <c r="L5347">
        <v>6</v>
      </c>
      <c r="M5347">
        <v>2</v>
      </c>
      <c r="N5347" t="s">
        <v>203</v>
      </c>
      <c r="O5347" s="8">
        <v>4.4400000000000004</v>
      </c>
      <c r="P5347" s="8">
        <v>4.5</v>
      </c>
      <c r="Q5347" s="8">
        <v>4.5</v>
      </c>
      <c r="R5347" s="8">
        <v>4.75</v>
      </c>
      <c r="S5347" s="8">
        <v>3</v>
      </c>
      <c r="T5347" s="8">
        <v>5</v>
      </c>
      <c r="U5347" s="8">
        <v>0.51</v>
      </c>
      <c r="V5347" s="9">
        <v>33</v>
      </c>
      <c r="W5347" s="8">
        <v>0.25</v>
      </c>
      <c r="X5347" s="8">
        <v>2</v>
      </c>
      <c r="Y5347" s="8">
        <v>-5.9999999999999609E-2</v>
      </c>
      <c r="Z5347" s="8">
        <v>0</v>
      </c>
      <c r="AA5347">
        <v>-0.19000000000000039</v>
      </c>
      <c r="AF5347" t="s">
        <v>5205</v>
      </c>
      <c r="AG5347" t="s">
        <v>1910</v>
      </c>
      <c r="AH5347" t="s">
        <v>1911</v>
      </c>
      <c r="AI5347" t="s">
        <v>1919</v>
      </c>
      <c r="AJ5347" s="7">
        <v>44196</v>
      </c>
      <c r="AK5347" t="s">
        <v>5932</v>
      </c>
      <c r="AL5347" t="s">
        <v>1908</v>
      </c>
      <c r="AM5347" t="s">
        <v>5206</v>
      </c>
      <c r="AN5347" t="s">
        <v>5948</v>
      </c>
      <c r="AO5347" t="str">
        <f>TEXT(A5347,"yyyy-mm-dd")</f>
        <v>2020-06-30</v>
      </c>
    </row>
    <row r="5348" spans="1:41">
      <c r="A5348" s="6" t="s">
        <v>5931</v>
      </c>
      <c r="B5348">
        <v>2020</v>
      </c>
      <c r="C5348">
        <v>6</v>
      </c>
      <c r="E5348" t="s">
        <v>1907</v>
      </c>
      <c r="F5348" t="s">
        <v>1908</v>
      </c>
      <c r="G5348" t="s">
        <v>102</v>
      </c>
      <c r="H5348" t="s">
        <v>5063</v>
      </c>
      <c r="I5348">
        <v>2020</v>
      </c>
      <c r="J5348">
        <v>3</v>
      </c>
      <c r="K5348" s="6">
        <v>44104</v>
      </c>
      <c r="L5348">
        <v>3</v>
      </c>
      <c r="M5348">
        <v>1</v>
      </c>
      <c r="N5348" t="s">
        <v>233</v>
      </c>
      <c r="O5348" s="8">
        <v>4.57</v>
      </c>
      <c r="P5348" s="8">
        <v>4.5</v>
      </c>
      <c r="Q5348" s="8">
        <v>4.5</v>
      </c>
      <c r="R5348" s="8">
        <v>4.75</v>
      </c>
      <c r="S5348" s="8">
        <v>3.5</v>
      </c>
      <c r="T5348" s="8">
        <v>5</v>
      </c>
      <c r="U5348" s="8">
        <v>0.33</v>
      </c>
      <c r="V5348" s="9">
        <v>32</v>
      </c>
      <c r="W5348" s="8">
        <v>0.25</v>
      </c>
      <c r="X5348" s="8">
        <v>1.5</v>
      </c>
      <c r="Y5348" s="8">
        <v>7.0000000000000284E-2</v>
      </c>
      <c r="Z5348" s="8">
        <v>0</v>
      </c>
      <c r="AA5348">
        <v>-0.25</v>
      </c>
      <c r="AF5348" t="s">
        <v>5064</v>
      </c>
      <c r="AG5348" t="s">
        <v>1910</v>
      </c>
      <c r="AH5348" t="s">
        <v>1911</v>
      </c>
      <c r="AI5348" t="s">
        <v>1915</v>
      </c>
      <c r="AJ5348" s="7">
        <v>44104</v>
      </c>
      <c r="AK5348" t="s">
        <v>5932</v>
      </c>
      <c r="AL5348" t="s">
        <v>1908</v>
      </c>
      <c r="AM5348" t="s">
        <v>5066</v>
      </c>
      <c r="AN5348" t="s">
        <v>5947</v>
      </c>
      <c r="AO5348" t="str">
        <f>TEXT(A5348,"yyyy-mm-dd")</f>
        <v>2020-06-30</v>
      </c>
    </row>
    <row r="5349" spans="1:41">
      <c r="A5349" s="6" t="s">
        <v>5931</v>
      </c>
      <c r="B5349">
        <v>2020</v>
      </c>
      <c r="C5349">
        <v>6</v>
      </c>
      <c r="E5349" t="s">
        <v>1907</v>
      </c>
      <c r="F5349" t="s">
        <v>1908</v>
      </c>
      <c r="G5349" t="s">
        <v>102</v>
      </c>
      <c r="H5349" t="s">
        <v>4988</v>
      </c>
      <c r="I5349">
        <v>2020</v>
      </c>
      <c r="J5349">
        <v>2</v>
      </c>
      <c r="K5349" s="6">
        <v>44012</v>
      </c>
      <c r="L5349">
        <v>0</v>
      </c>
      <c r="M5349">
        <v>0</v>
      </c>
      <c r="N5349" t="s">
        <v>178</v>
      </c>
      <c r="O5349" s="8">
        <v>5.04</v>
      </c>
      <c r="P5349" s="8">
        <v>5</v>
      </c>
      <c r="Q5349" s="8">
        <v>5</v>
      </c>
      <c r="R5349" s="8">
        <v>5</v>
      </c>
      <c r="S5349" s="8">
        <v>5</v>
      </c>
      <c r="T5349" s="8">
        <v>5.5</v>
      </c>
      <c r="U5349" s="8">
        <v>0.13</v>
      </c>
      <c r="V5349" s="9">
        <v>32</v>
      </c>
      <c r="W5349" s="8">
        <v>0</v>
      </c>
      <c r="X5349" s="8">
        <v>0.5</v>
      </c>
      <c r="Y5349" s="8">
        <v>4.0000000000000036E-2</v>
      </c>
      <c r="Z5349" s="8">
        <v>0</v>
      </c>
      <c r="AA5349">
        <v>-0.25</v>
      </c>
      <c r="AF5349" t="s">
        <v>4989</v>
      </c>
      <c r="AG5349" t="s">
        <v>1910</v>
      </c>
      <c r="AH5349" t="s">
        <v>1911</v>
      </c>
      <c r="AI5349" t="s">
        <v>1912</v>
      </c>
      <c r="AJ5349" s="7">
        <v>44012</v>
      </c>
      <c r="AK5349" t="s">
        <v>5932</v>
      </c>
      <c r="AL5349" t="s">
        <v>1908</v>
      </c>
      <c r="AM5349" t="s">
        <v>4990</v>
      </c>
      <c r="AN5349" t="s">
        <v>5946</v>
      </c>
      <c r="AO5349" t="str">
        <f>TEXT(A5349,"yyyy-mm-dd")</f>
        <v>2020-06-30</v>
      </c>
    </row>
    <row r="5350" spans="1:41">
      <c r="A5350" s="6" t="s">
        <v>5931</v>
      </c>
      <c r="B5350">
        <v>2020</v>
      </c>
      <c r="C5350">
        <v>6</v>
      </c>
      <c r="E5350" t="s">
        <v>100</v>
      </c>
      <c r="F5350" t="s">
        <v>101</v>
      </c>
      <c r="G5350" t="s">
        <v>83</v>
      </c>
      <c r="H5350" t="s">
        <v>5702</v>
      </c>
      <c r="I5350">
        <v>2022</v>
      </c>
      <c r="K5350" s="6">
        <v>44926</v>
      </c>
      <c r="L5350">
        <v>30</v>
      </c>
      <c r="N5350" t="s">
        <v>567</v>
      </c>
      <c r="O5350" s="8">
        <v>2.37</v>
      </c>
      <c r="P5350" s="8">
        <v>2</v>
      </c>
      <c r="Q5350" s="8">
        <v>1.8</v>
      </c>
      <c r="R5350" s="8">
        <v>2.95</v>
      </c>
      <c r="S5350" s="8">
        <v>0.9</v>
      </c>
      <c r="T5350" s="8">
        <v>4.9000000000000004</v>
      </c>
      <c r="U5350" s="8">
        <v>0.83</v>
      </c>
      <c r="V5350" s="9">
        <v>24</v>
      </c>
      <c r="W5350" s="8">
        <v>1.1500000000000001</v>
      </c>
      <c r="X5350" s="8">
        <v>4</v>
      </c>
      <c r="Y5350" s="8">
        <v>0.37000000000000011</v>
      </c>
      <c r="Z5350" s="8">
        <v>0</v>
      </c>
      <c r="AA5350">
        <v>0.45000000000000018</v>
      </c>
      <c r="AF5350" t="s">
        <v>10333</v>
      </c>
      <c r="AG5350" t="s">
        <v>9655</v>
      </c>
      <c r="AH5350" t="s">
        <v>9656</v>
      </c>
      <c r="AI5350" t="s">
        <v>9708</v>
      </c>
      <c r="AJ5350" s="7">
        <v>44926</v>
      </c>
      <c r="AK5350" t="s">
        <v>5932</v>
      </c>
      <c r="AL5350" t="s">
        <v>109</v>
      </c>
      <c r="AM5350" t="s">
        <v>5704</v>
      </c>
      <c r="AN5350" t="s">
        <v>10340</v>
      </c>
    </row>
    <row r="5351" spans="1:41">
      <c r="A5351" s="6" t="s">
        <v>5931</v>
      </c>
      <c r="B5351">
        <v>2020</v>
      </c>
      <c r="C5351">
        <v>6</v>
      </c>
      <c r="E5351" t="s">
        <v>100</v>
      </c>
      <c r="F5351" t="s">
        <v>101</v>
      </c>
      <c r="G5351" t="s">
        <v>102</v>
      </c>
      <c r="H5351" t="s">
        <v>5649</v>
      </c>
      <c r="I5351">
        <v>2021</v>
      </c>
      <c r="J5351">
        <v>4</v>
      </c>
      <c r="K5351" s="6">
        <v>44561</v>
      </c>
      <c r="L5351">
        <v>18</v>
      </c>
      <c r="M5351">
        <v>6</v>
      </c>
      <c r="N5351" t="s">
        <v>206</v>
      </c>
      <c r="O5351" s="8">
        <v>2.76</v>
      </c>
      <c r="P5351" s="8">
        <v>2.85</v>
      </c>
      <c r="Q5351" s="8">
        <v>1.8</v>
      </c>
      <c r="R5351" s="8">
        <v>3.4</v>
      </c>
      <c r="S5351" s="8">
        <v>0</v>
      </c>
      <c r="T5351" s="8">
        <v>6.4</v>
      </c>
      <c r="U5351" s="8">
        <v>1.58</v>
      </c>
      <c r="V5351" s="9">
        <v>29</v>
      </c>
      <c r="W5351" s="8">
        <v>1.5999999999999999</v>
      </c>
      <c r="X5351" s="8">
        <v>6.4</v>
      </c>
      <c r="Y5351" s="8">
        <v>-9.0000000000000302E-2</v>
      </c>
      <c r="Z5351" s="8">
        <v>0.35000000000000009</v>
      </c>
      <c r="AA5351">
        <v>0.11999999999999988</v>
      </c>
      <c r="AF5351" t="s">
        <v>5721</v>
      </c>
      <c r="AG5351" t="s">
        <v>106</v>
      </c>
      <c r="AH5351" t="s">
        <v>107</v>
      </c>
      <c r="AI5351" t="s">
        <v>2670</v>
      </c>
      <c r="AJ5351" s="7">
        <v>44561</v>
      </c>
      <c r="AK5351" t="s">
        <v>5932</v>
      </c>
      <c r="AL5351" t="s">
        <v>109</v>
      </c>
      <c r="AM5351" t="s">
        <v>5651</v>
      </c>
      <c r="AN5351" t="s">
        <v>5945</v>
      </c>
      <c r="AO5351" t="str">
        <f>TEXT(A5351,"yyyy-mm-dd")</f>
        <v>2020-06-30</v>
      </c>
    </row>
    <row r="5352" spans="1:41">
      <c r="A5352" s="6" t="s">
        <v>5931</v>
      </c>
      <c r="B5352">
        <v>2020</v>
      </c>
      <c r="C5352">
        <v>6</v>
      </c>
      <c r="E5352" t="s">
        <v>100</v>
      </c>
      <c r="F5352" t="s">
        <v>101</v>
      </c>
      <c r="G5352" t="s">
        <v>83</v>
      </c>
      <c r="H5352" t="s">
        <v>5257</v>
      </c>
      <c r="I5352">
        <v>2021</v>
      </c>
      <c r="K5352" s="6">
        <v>44561</v>
      </c>
      <c r="L5352">
        <v>18</v>
      </c>
      <c r="N5352" t="s">
        <v>206</v>
      </c>
      <c r="O5352" s="8">
        <v>2.79</v>
      </c>
      <c r="P5352" s="8">
        <v>2.8</v>
      </c>
      <c r="Q5352" s="8">
        <v>1.8</v>
      </c>
      <c r="R5352" s="8">
        <v>3.88</v>
      </c>
      <c r="S5352" s="8">
        <v>0.37</v>
      </c>
      <c r="T5352" s="8">
        <v>5.7</v>
      </c>
      <c r="U5352" s="8">
        <v>1.33</v>
      </c>
      <c r="V5352" s="9">
        <v>35</v>
      </c>
      <c r="W5352" s="8">
        <v>2.08</v>
      </c>
      <c r="X5352" s="8">
        <v>5.33</v>
      </c>
      <c r="Y5352" s="8">
        <v>-9.9999999999997868E-3</v>
      </c>
      <c r="Z5352" s="8">
        <v>0.59999999999999964</v>
      </c>
      <c r="AA5352">
        <v>0.82000000000000006</v>
      </c>
      <c r="AF5352" t="s">
        <v>10294</v>
      </c>
      <c r="AG5352" t="s">
        <v>9655</v>
      </c>
      <c r="AH5352" t="s">
        <v>9656</v>
      </c>
      <c r="AI5352" t="s">
        <v>9669</v>
      </c>
      <c r="AJ5352" s="7">
        <v>44561</v>
      </c>
      <c r="AK5352" t="s">
        <v>5932</v>
      </c>
      <c r="AL5352" t="s">
        <v>109</v>
      </c>
      <c r="AM5352" t="s">
        <v>5259</v>
      </c>
      <c r="AN5352" t="s">
        <v>10313</v>
      </c>
    </row>
    <row r="5353" spans="1:41">
      <c r="A5353" s="6" t="s">
        <v>5931</v>
      </c>
      <c r="B5353">
        <v>2020</v>
      </c>
      <c r="C5353">
        <v>6</v>
      </c>
      <c r="E5353" t="s">
        <v>100</v>
      </c>
      <c r="F5353" t="s">
        <v>101</v>
      </c>
      <c r="G5353" t="s">
        <v>102</v>
      </c>
      <c r="H5353" t="s">
        <v>5544</v>
      </c>
      <c r="I5353">
        <v>2021</v>
      </c>
      <c r="J5353">
        <v>3</v>
      </c>
      <c r="K5353" s="6">
        <v>44469</v>
      </c>
      <c r="L5353">
        <v>15</v>
      </c>
      <c r="M5353">
        <v>5</v>
      </c>
      <c r="N5353" t="s">
        <v>236</v>
      </c>
      <c r="O5353" s="8">
        <v>3.73</v>
      </c>
      <c r="P5353" s="8">
        <v>3.4</v>
      </c>
      <c r="Q5353" s="8">
        <v>2.2000000000000002</v>
      </c>
      <c r="R5353" s="8">
        <v>5</v>
      </c>
      <c r="S5353" s="8">
        <v>1.41</v>
      </c>
      <c r="T5353" s="8">
        <v>8</v>
      </c>
      <c r="U5353" s="8">
        <v>1.66</v>
      </c>
      <c r="V5353" s="9">
        <v>29</v>
      </c>
      <c r="W5353" s="8">
        <v>2.8</v>
      </c>
      <c r="X5353" s="8">
        <v>6.59</v>
      </c>
      <c r="Y5353" s="8">
        <v>0.33000000000000007</v>
      </c>
      <c r="Z5353" s="8">
        <v>-0.30000000000000027</v>
      </c>
      <c r="AA5353">
        <v>0.54999999999999982</v>
      </c>
      <c r="AF5353" t="s">
        <v>5719</v>
      </c>
      <c r="AG5353" t="s">
        <v>106</v>
      </c>
      <c r="AH5353" t="s">
        <v>107</v>
      </c>
      <c r="AI5353" t="s">
        <v>2667</v>
      </c>
      <c r="AJ5353" s="7">
        <v>44469</v>
      </c>
      <c r="AK5353" t="s">
        <v>5932</v>
      </c>
      <c r="AL5353" t="s">
        <v>109</v>
      </c>
      <c r="AM5353" t="s">
        <v>5546</v>
      </c>
      <c r="AN5353" t="s">
        <v>5944</v>
      </c>
      <c r="AO5353" t="str">
        <f>TEXT(A5353,"yyyy-mm-dd")</f>
        <v>2020-06-30</v>
      </c>
    </row>
    <row r="5354" spans="1:41">
      <c r="A5354" s="6" t="s">
        <v>5931</v>
      </c>
      <c r="B5354">
        <v>2020</v>
      </c>
      <c r="C5354">
        <v>6</v>
      </c>
      <c r="E5354" t="s">
        <v>100</v>
      </c>
      <c r="F5354" t="s">
        <v>101</v>
      </c>
      <c r="G5354" t="s">
        <v>102</v>
      </c>
      <c r="H5354" t="s">
        <v>5436</v>
      </c>
      <c r="I5354">
        <v>2021</v>
      </c>
      <c r="J5354">
        <v>2</v>
      </c>
      <c r="K5354" s="6">
        <v>44377</v>
      </c>
      <c r="L5354">
        <v>12</v>
      </c>
      <c r="M5354">
        <v>4</v>
      </c>
      <c r="N5354" t="s">
        <v>261</v>
      </c>
      <c r="O5354" s="8">
        <v>6.94</v>
      </c>
      <c r="P5354" s="8">
        <v>5.8</v>
      </c>
      <c r="Q5354" s="8">
        <v>3.38</v>
      </c>
      <c r="R5354" s="8">
        <v>8.93</v>
      </c>
      <c r="S5354" s="8">
        <v>1.6</v>
      </c>
      <c r="T5354" s="8">
        <v>20</v>
      </c>
      <c r="U5354" s="8">
        <v>4.84</v>
      </c>
      <c r="V5354" s="9">
        <v>29</v>
      </c>
      <c r="W5354" s="8">
        <v>5.55</v>
      </c>
      <c r="X5354" s="8">
        <v>18.399999999999999</v>
      </c>
      <c r="Y5354" s="8">
        <v>1.1400000000000006</v>
      </c>
      <c r="Z5354" s="8">
        <v>0.92999999999999972</v>
      </c>
      <c r="AA5354">
        <v>0.62000000000000011</v>
      </c>
      <c r="AF5354" t="s">
        <v>5717</v>
      </c>
      <c r="AG5354" t="s">
        <v>106</v>
      </c>
      <c r="AH5354" t="s">
        <v>107</v>
      </c>
      <c r="AI5354" t="s">
        <v>502</v>
      </c>
      <c r="AJ5354" s="7">
        <v>44377</v>
      </c>
      <c r="AK5354" t="s">
        <v>5932</v>
      </c>
      <c r="AL5354" t="s">
        <v>109</v>
      </c>
      <c r="AM5354" t="s">
        <v>5438</v>
      </c>
      <c r="AN5354" t="s">
        <v>5943</v>
      </c>
      <c r="AO5354" t="str">
        <f>TEXT(A5354,"yyyy-mm-dd")</f>
        <v>2020-06-30</v>
      </c>
    </row>
    <row r="5355" spans="1:41">
      <c r="A5355" s="6" t="s">
        <v>5931</v>
      </c>
      <c r="B5355">
        <v>2020</v>
      </c>
      <c r="C5355">
        <v>6</v>
      </c>
      <c r="E5355" t="s">
        <v>100</v>
      </c>
      <c r="F5355" t="s">
        <v>101</v>
      </c>
      <c r="G5355" t="s">
        <v>102</v>
      </c>
      <c r="H5355" t="s">
        <v>5397</v>
      </c>
      <c r="I5355">
        <v>2021</v>
      </c>
      <c r="J5355">
        <v>1</v>
      </c>
      <c r="K5355" s="6">
        <v>44286</v>
      </c>
      <c r="L5355">
        <v>9</v>
      </c>
      <c r="M5355">
        <v>3</v>
      </c>
      <c r="N5355" t="s">
        <v>173</v>
      </c>
      <c r="O5355" s="8">
        <v>-2.52</v>
      </c>
      <c r="P5355" s="8">
        <v>-1.6</v>
      </c>
      <c r="Q5355" s="8">
        <v>-5</v>
      </c>
      <c r="R5355" s="8">
        <v>0.3</v>
      </c>
      <c r="S5355" s="8">
        <v>-9.44</v>
      </c>
      <c r="T5355" s="8">
        <v>2.5</v>
      </c>
      <c r="U5355" s="8">
        <v>3.44</v>
      </c>
      <c r="V5355" s="9">
        <v>29</v>
      </c>
      <c r="W5355" s="8">
        <v>5.3</v>
      </c>
      <c r="X5355" s="8">
        <v>11.94</v>
      </c>
      <c r="Y5355" s="8">
        <v>-0.91999999999999993</v>
      </c>
      <c r="Z5355" s="8">
        <v>4.9999999999999822E-2</v>
      </c>
      <c r="AA5355">
        <v>0.41999999999999904</v>
      </c>
      <c r="AF5355" t="s">
        <v>5715</v>
      </c>
      <c r="AG5355" t="s">
        <v>106</v>
      </c>
      <c r="AH5355" t="s">
        <v>107</v>
      </c>
      <c r="AI5355" t="s">
        <v>497</v>
      </c>
      <c r="AJ5355" s="7">
        <v>44286</v>
      </c>
      <c r="AK5355" t="s">
        <v>5932</v>
      </c>
      <c r="AL5355" t="s">
        <v>109</v>
      </c>
      <c r="AM5355" t="s">
        <v>5399</v>
      </c>
      <c r="AN5355" t="s">
        <v>5942</v>
      </c>
      <c r="AO5355" t="str">
        <f>TEXT(A5355,"yyyy-mm-dd")</f>
        <v>2020-06-30</v>
      </c>
    </row>
    <row r="5356" spans="1:41">
      <c r="A5356" s="6" t="s">
        <v>5931</v>
      </c>
      <c r="B5356">
        <v>2020</v>
      </c>
      <c r="C5356">
        <v>6</v>
      </c>
      <c r="E5356" t="s">
        <v>100</v>
      </c>
      <c r="F5356" t="s">
        <v>101</v>
      </c>
      <c r="G5356" t="s">
        <v>102</v>
      </c>
      <c r="H5356" t="s">
        <v>5204</v>
      </c>
      <c r="I5356">
        <v>2020</v>
      </c>
      <c r="J5356">
        <v>4</v>
      </c>
      <c r="K5356" s="6">
        <v>44196</v>
      </c>
      <c r="L5356">
        <v>6</v>
      </c>
      <c r="M5356">
        <v>2</v>
      </c>
      <c r="N5356" t="s">
        <v>203</v>
      </c>
      <c r="O5356" s="8">
        <v>-6.08</v>
      </c>
      <c r="P5356" s="8">
        <v>-5.68</v>
      </c>
      <c r="Q5356" s="8">
        <v>-7.55</v>
      </c>
      <c r="R5356" s="8">
        <v>-4.42</v>
      </c>
      <c r="S5356" s="8">
        <v>-12.7</v>
      </c>
      <c r="T5356" s="8">
        <v>4</v>
      </c>
      <c r="U5356" s="8">
        <v>3.05</v>
      </c>
      <c r="V5356" s="9">
        <v>34</v>
      </c>
      <c r="W5356" s="8">
        <v>3.13</v>
      </c>
      <c r="X5356" s="8">
        <v>16.7</v>
      </c>
      <c r="Y5356" s="8">
        <v>-0.40000000000000036</v>
      </c>
      <c r="Z5356" s="8">
        <v>-0.27999999999999936</v>
      </c>
      <c r="AA5356">
        <v>-0.77000000000000046</v>
      </c>
      <c r="AF5356" t="s">
        <v>5276</v>
      </c>
      <c r="AG5356" t="s">
        <v>106</v>
      </c>
      <c r="AH5356" t="s">
        <v>107</v>
      </c>
      <c r="AI5356" t="s">
        <v>427</v>
      </c>
      <c r="AJ5356" s="7">
        <v>44196</v>
      </c>
      <c r="AK5356" t="s">
        <v>5932</v>
      </c>
      <c r="AL5356" t="s">
        <v>109</v>
      </c>
      <c r="AM5356" t="s">
        <v>5206</v>
      </c>
      <c r="AN5356" t="s">
        <v>5941</v>
      </c>
      <c r="AO5356" t="str">
        <f>TEXT(A5356,"yyyy-mm-dd")</f>
        <v>2020-06-30</v>
      </c>
    </row>
    <row r="5357" spans="1:41">
      <c r="A5357" s="6" t="s">
        <v>5931</v>
      </c>
      <c r="B5357">
        <v>2020</v>
      </c>
      <c r="C5357">
        <v>6</v>
      </c>
      <c r="E5357" t="s">
        <v>100</v>
      </c>
      <c r="F5357" t="s">
        <v>101</v>
      </c>
      <c r="G5357" t="s">
        <v>83</v>
      </c>
      <c r="H5357" t="s">
        <v>4803</v>
      </c>
      <c r="I5357">
        <v>2020</v>
      </c>
      <c r="K5357" s="6">
        <v>44196</v>
      </c>
      <c r="L5357">
        <v>6</v>
      </c>
      <c r="N5357" t="s">
        <v>203</v>
      </c>
      <c r="O5357" s="8">
        <v>-8.9700000000000006</v>
      </c>
      <c r="P5357" s="8">
        <v>-8.8000000000000007</v>
      </c>
      <c r="Q5357" s="8">
        <v>-9.6</v>
      </c>
      <c r="R5357" s="8">
        <v>-8.1999999999999993</v>
      </c>
      <c r="S5357" s="8">
        <v>-12</v>
      </c>
      <c r="T5357" s="8">
        <v>-6.5</v>
      </c>
      <c r="U5357" s="8">
        <v>1.27</v>
      </c>
      <c r="V5357" s="9">
        <v>35</v>
      </c>
      <c r="W5357" s="8">
        <v>1.4000000000000004</v>
      </c>
      <c r="X5357" s="8">
        <v>5.5</v>
      </c>
      <c r="Y5357" s="8">
        <v>-0.16999999999999993</v>
      </c>
      <c r="Z5357" s="8">
        <v>-0.8100000000000005</v>
      </c>
      <c r="AA5357">
        <v>0.22000000000000064</v>
      </c>
      <c r="AF5357" t="s">
        <v>10255</v>
      </c>
      <c r="AG5357" t="s">
        <v>9655</v>
      </c>
      <c r="AH5357" t="s">
        <v>9656</v>
      </c>
      <c r="AI5357" t="s">
        <v>9657</v>
      </c>
      <c r="AJ5357" s="7">
        <v>44196</v>
      </c>
      <c r="AK5357" t="s">
        <v>5932</v>
      </c>
      <c r="AL5357" t="s">
        <v>109</v>
      </c>
      <c r="AM5357" t="s">
        <v>4805</v>
      </c>
      <c r="AN5357" t="s">
        <v>10286</v>
      </c>
    </row>
    <row r="5358" spans="1:41">
      <c r="A5358" s="6" t="s">
        <v>5931</v>
      </c>
      <c r="B5358">
        <v>2020</v>
      </c>
      <c r="C5358">
        <v>6</v>
      </c>
      <c r="E5358" t="s">
        <v>100</v>
      </c>
      <c r="F5358" t="s">
        <v>101</v>
      </c>
      <c r="G5358" t="s">
        <v>102</v>
      </c>
      <c r="H5358" t="s">
        <v>5063</v>
      </c>
      <c r="I5358">
        <v>2020</v>
      </c>
      <c r="J5358">
        <v>3</v>
      </c>
      <c r="K5358" s="6">
        <v>44104</v>
      </c>
      <c r="L5358">
        <v>3</v>
      </c>
      <c r="M5358">
        <v>1</v>
      </c>
      <c r="N5358" t="s">
        <v>233</v>
      </c>
      <c r="O5358" s="8">
        <v>-10.37</v>
      </c>
      <c r="P5358" s="8">
        <v>-10.3</v>
      </c>
      <c r="Q5358" s="8">
        <v>-11.68</v>
      </c>
      <c r="R5358" s="8">
        <v>-9.0299999999999994</v>
      </c>
      <c r="S5358" s="8">
        <v>-14.6</v>
      </c>
      <c r="T5358" s="8">
        <v>-6.5</v>
      </c>
      <c r="U5358" s="8">
        <v>1.81</v>
      </c>
      <c r="V5358" s="9">
        <v>34</v>
      </c>
      <c r="W5358" s="8">
        <v>2.6500000000000004</v>
      </c>
      <c r="X5358" s="8">
        <v>8.1</v>
      </c>
      <c r="Y5358" s="8">
        <v>-6.9999999999998508E-2</v>
      </c>
      <c r="Z5358" s="8">
        <v>-1.4000000000000004</v>
      </c>
      <c r="AA5358">
        <v>0.34999999999999964</v>
      </c>
      <c r="AF5358" t="s">
        <v>5274</v>
      </c>
      <c r="AG5358" t="s">
        <v>106</v>
      </c>
      <c r="AH5358" t="s">
        <v>107</v>
      </c>
      <c r="AI5358" t="s">
        <v>340</v>
      </c>
      <c r="AJ5358" s="7">
        <v>44104</v>
      </c>
      <c r="AK5358" t="s">
        <v>5932</v>
      </c>
      <c r="AL5358" t="s">
        <v>109</v>
      </c>
      <c r="AM5358" t="s">
        <v>5066</v>
      </c>
      <c r="AN5358" t="s">
        <v>5940</v>
      </c>
      <c r="AO5358" t="str">
        <f>TEXT(A5358,"yyyy-mm-dd")</f>
        <v>2020-06-30</v>
      </c>
    </row>
    <row r="5359" spans="1:41">
      <c r="A5359" s="6" t="s">
        <v>5931</v>
      </c>
      <c r="B5359">
        <v>2020</v>
      </c>
      <c r="C5359">
        <v>6</v>
      </c>
      <c r="E5359" t="s">
        <v>100</v>
      </c>
      <c r="F5359" t="s">
        <v>101</v>
      </c>
      <c r="G5359" t="s">
        <v>102</v>
      </c>
      <c r="H5359" t="s">
        <v>4988</v>
      </c>
      <c r="I5359">
        <v>2020</v>
      </c>
      <c r="J5359">
        <v>2</v>
      </c>
      <c r="K5359" s="6">
        <v>44012</v>
      </c>
      <c r="L5359">
        <v>0</v>
      </c>
      <c r="M5359">
        <v>0</v>
      </c>
      <c r="N5359" t="s">
        <v>178</v>
      </c>
      <c r="O5359" s="8">
        <v>-17.940000000000001</v>
      </c>
      <c r="P5359" s="8">
        <v>-18.05</v>
      </c>
      <c r="Q5359" s="8">
        <v>-19.93</v>
      </c>
      <c r="R5359" s="8">
        <v>-14.55</v>
      </c>
      <c r="S5359" s="8">
        <v>-40</v>
      </c>
      <c r="T5359" s="8">
        <v>-9.2899999999999991</v>
      </c>
      <c r="U5359" s="8">
        <v>5.47</v>
      </c>
      <c r="V5359" s="9">
        <v>34</v>
      </c>
      <c r="W5359" s="8">
        <v>5.379999999999999</v>
      </c>
      <c r="X5359" s="8">
        <v>30.71</v>
      </c>
      <c r="Y5359" s="8">
        <v>0.10999999999999943</v>
      </c>
      <c r="Z5359" s="8">
        <v>-4.0500000000000007</v>
      </c>
      <c r="AA5359">
        <v>-0.65000000000000036</v>
      </c>
      <c r="AF5359" t="s">
        <v>5272</v>
      </c>
      <c r="AG5359" t="s">
        <v>106</v>
      </c>
      <c r="AH5359" t="s">
        <v>107</v>
      </c>
      <c r="AI5359" t="s">
        <v>108</v>
      </c>
      <c r="AJ5359" s="7">
        <v>44012</v>
      </c>
      <c r="AK5359" t="s">
        <v>5932</v>
      </c>
      <c r="AL5359" t="s">
        <v>109</v>
      </c>
      <c r="AM5359" t="s">
        <v>4990</v>
      </c>
      <c r="AN5359" t="s">
        <v>5939</v>
      </c>
      <c r="AO5359" t="str">
        <f>TEXT(A5359,"yyyy-mm-dd")</f>
        <v>2020-06-30</v>
      </c>
    </row>
    <row r="5360" spans="1:41">
      <c r="A5360" s="6" t="s">
        <v>5931</v>
      </c>
      <c r="B5360">
        <v>2020</v>
      </c>
      <c r="C5360">
        <v>6</v>
      </c>
      <c r="E5360" t="s">
        <v>2685</v>
      </c>
      <c r="F5360" t="s">
        <v>101</v>
      </c>
      <c r="G5360" t="s">
        <v>774</v>
      </c>
      <c r="H5360" t="s">
        <v>2686</v>
      </c>
      <c r="K5360" s="6"/>
      <c r="O5360" s="8">
        <v>1.95</v>
      </c>
      <c r="P5360" s="8">
        <v>2</v>
      </c>
      <c r="Q5360" s="8">
        <v>1.73</v>
      </c>
      <c r="R5360" s="8">
        <v>2.0499999999999998</v>
      </c>
      <c r="S5360" s="8">
        <v>1.1000000000000001</v>
      </c>
      <c r="T5360" s="8">
        <v>3</v>
      </c>
      <c r="U5360" s="8">
        <v>0.43</v>
      </c>
      <c r="V5360" s="9">
        <v>27</v>
      </c>
      <c r="W5360" s="8">
        <v>0.31999999999999984</v>
      </c>
      <c r="X5360" s="8">
        <v>1.9</v>
      </c>
      <c r="Y5360" s="8">
        <v>-5.0000000000000044E-2</v>
      </c>
      <c r="Z5360" s="8">
        <v>0</v>
      </c>
      <c r="AA5360">
        <v>-3.0000000000000027E-2</v>
      </c>
      <c r="AF5360" t="s">
        <v>2687</v>
      </c>
      <c r="AG5360" t="s">
        <v>2688</v>
      </c>
      <c r="AH5360" t="s">
        <v>2689</v>
      </c>
      <c r="AI5360" t="s">
        <v>2690</v>
      </c>
      <c r="AJ5360" s="7"/>
      <c r="AK5360" t="s">
        <v>5932</v>
      </c>
      <c r="AL5360" t="s">
        <v>109</v>
      </c>
      <c r="AM5360" t="s">
        <v>2686</v>
      </c>
      <c r="AN5360" t="s">
        <v>5959</v>
      </c>
      <c r="AO5360" t="str">
        <f>TEXT(A5360,"yyyy-mm-dd")</f>
        <v>2020-06-30</v>
      </c>
    </row>
    <row r="5361" spans="1:41">
      <c r="A5361" s="6" t="s">
        <v>5931</v>
      </c>
      <c r="B5361">
        <v>2020</v>
      </c>
      <c r="C5361">
        <v>6</v>
      </c>
      <c r="E5361" t="s">
        <v>81</v>
      </c>
      <c r="F5361" t="s">
        <v>82</v>
      </c>
      <c r="G5361" t="s">
        <v>83</v>
      </c>
      <c r="H5361" t="s">
        <v>5702</v>
      </c>
      <c r="I5361">
        <v>2022</v>
      </c>
      <c r="K5361" s="6">
        <v>44926</v>
      </c>
      <c r="L5361">
        <v>30</v>
      </c>
      <c r="N5361" t="s">
        <v>567</v>
      </c>
      <c r="O5361" s="8">
        <v>3.62</v>
      </c>
      <c r="P5361" s="8">
        <v>3.5</v>
      </c>
      <c r="Q5361" s="8">
        <v>3.5</v>
      </c>
      <c r="R5361" s="8">
        <v>3.61</v>
      </c>
      <c r="S5361" s="8">
        <v>3</v>
      </c>
      <c r="T5361" s="8">
        <v>5.3</v>
      </c>
      <c r="U5361" s="8">
        <v>0.42</v>
      </c>
      <c r="V5361" s="9">
        <v>29</v>
      </c>
      <c r="W5361" s="8">
        <v>0.10999999999999988</v>
      </c>
      <c r="X5361" s="8">
        <v>2.2999999999999998</v>
      </c>
      <c r="Y5361" s="8">
        <v>0.12000000000000011</v>
      </c>
      <c r="Z5361" s="8">
        <v>0</v>
      </c>
      <c r="AA5361">
        <v>-8.9999999999999858E-2</v>
      </c>
      <c r="AF5361" t="s">
        <v>5703</v>
      </c>
      <c r="AG5361" t="s">
        <v>87</v>
      </c>
      <c r="AH5361" t="s">
        <v>88</v>
      </c>
      <c r="AI5361" t="s">
        <v>359</v>
      </c>
      <c r="AJ5361" s="7">
        <v>44926</v>
      </c>
      <c r="AK5361" t="s">
        <v>5932</v>
      </c>
      <c r="AL5361" t="s">
        <v>91</v>
      </c>
      <c r="AM5361" t="s">
        <v>5704</v>
      </c>
      <c r="AN5361" t="s">
        <v>5935</v>
      </c>
      <c r="AO5361" t="str">
        <f>TEXT(A5361,"yyyy-mm-dd")</f>
        <v>2020-06-30</v>
      </c>
    </row>
    <row r="5362" spans="1:41">
      <c r="A5362" s="6" t="s">
        <v>5931</v>
      </c>
      <c r="B5362">
        <v>2020</v>
      </c>
      <c r="C5362">
        <v>6</v>
      </c>
      <c r="E5362" t="s">
        <v>392</v>
      </c>
      <c r="F5362" t="s">
        <v>82</v>
      </c>
      <c r="G5362" t="s">
        <v>83</v>
      </c>
      <c r="H5362" t="s">
        <v>5702</v>
      </c>
      <c r="I5362">
        <v>2022</v>
      </c>
      <c r="K5362" s="6">
        <v>44926</v>
      </c>
      <c r="L5362">
        <v>30</v>
      </c>
      <c r="N5362" t="s">
        <v>567</v>
      </c>
      <c r="O5362" s="8">
        <v>3.5</v>
      </c>
      <c r="P5362" s="8">
        <v>3.48</v>
      </c>
      <c r="Q5362" s="8">
        <v>3.33</v>
      </c>
      <c r="R5362" s="8">
        <v>3.54</v>
      </c>
      <c r="S5362" s="8">
        <v>3</v>
      </c>
      <c r="T5362" s="8">
        <v>4.2</v>
      </c>
      <c r="U5362" s="8">
        <v>0.27</v>
      </c>
      <c r="V5362" s="9">
        <v>26</v>
      </c>
      <c r="W5362" s="8">
        <v>0.20999999999999996</v>
      </c>
      <c r="X5362" s="8">
        <v>1.2000000000000002</v>
      </c>
      <c r="Y5362" s="8">
        <v>2.0000000000000018E-2</v>
      </c>
      <c r="Z5362" s="8">
        <v>-2.0000000000000018E-2</v>
      </c>
      <c r="AA5362">
        <v>0</v>
      </c>
      <c r="AF5362" t="s">
        <v>5703</v>
      </c>
      <c r="AG5362" t="s">
        <v>87</v>
      </c>
      <c r="AH5362" t="s">
        <v>88</v>
      </c>
      <c r="AI5362" t="s">
        <v>359</v>
      </c>
      <c r="AJ5362" s="7">
        <v>44926</v>
      </c>
      <c r="AK5362" t="s">
        <v>5932</v>
      </c>
      <c r="AL5362" t="s">
        <v>393</v>
      </c>
      <c r="AM5362" t="s">
        <v>5704</v>
      </c>
      <c r="AN5362" t="s">
        <v>5938</v>
      </c>
      <c r="AO5362" t="str">
        <f>TEXT(A5362,"yyyy-mm-dd")</f>
        <v>2020-06-30</v>
      </c>
    </row>
    <row r="5363" spans="1:41">
      <c r="A5363" s="6" t="s">
        <v>5931</v>
      </c>
      <c r="B5363">
        <v>2020</v>
      </c>
      <c r="C5363">
        <v>6</v>
      </c>
      <c r="E5363" t="s">
        <v>81</v>
      </c>
      <c r="F5363" t="s">
        <v>82</v>
      </c>
      <c r="G5363" t="s">
        <v>83</v>
      </c>
      <c r="H5363" t="s">
        <v>5257</v>
      </c>
      <c r="I5363">
        <v>2021</v>
      </c>
      <c r="K5363" s="6">
        <v>44561</v>
      </c>
      <c r="L5363">
        <v>18</v>
      </c>
      <c r="N5363" t="s">
        <v>206</v>
      </c>
      <c r="O5363" s="8">
        <v>3.55</v>
      </c>
      <c r="P5363" s="8">
        <v>3.51</v>
      </c>
      <c r="Q5363" s="8">
        <v>3.4</v>
      </c>
      <c r="R5363" s="8">
        <v>3.7</v>
      </c>
      <c r="S5363" s="8">
        <v>2.9</v>
      </c>
      <c r="T5363" s="8">
        <v>4.2</v>
      </c>
      <c r="U5363" s="8">
        <v>0.27</v>
      </c>
      <c r="V5363" s="9">
        <v>35</v>
      </c>
      <c r="W5363" s="8">
        <v>0.30000000000000027</v>
      </c>
      <c r="X5363" s="8">
        <v>1.3000000000000003</v>
      </c>
      <c r="Y5363" s="8">
        <v>4.0000000000000036E-2</v>
      </c>
      <c r="Z5363" s="8">
        <v>5.9999999999999609E-2</v>
      </c>
      <c r="AA5363">
        <v>-4.9999999999999822E-2</v>
      </c>
      <c r="AF5363" t="s">
        <v>5258</v>
      </c>
      <c r="AG5363" t="s">
        <v>87</v>
      </c>
      <c r="AH5363" t="s">
        <v>88</v>
      </c>
      <c r="AI5363" t="s">
        <v>97</v>
      </c>
      <c r="AJ5363" s="7">
        <v>44561</v>
      </c>
      <c r="AK5363" t="s">
        <v>5932</v>
      </c>
      <c r="AL5363" t="s">
        <v>91</v>
      </c>
      <c r="AM5363" t="s">
        <v>5259</v>
      </c>
      <c r="AN5363" t="s">
        <v>5934</v>
      </c>
      <c r="AO5363" t="str">
        <f>TEXT(A5363,"yyyy-mm-dd")</f>
        <v>2020-06-30</v>
      </c>
    </row>
    <row r="5364" spans="1:41">
      <c r="A5364" s="6" t="s">
        <v>5931</v>
      </c>
      <c r="B5364">
        <v>2020</v>
      </c>
      <c r="C5364">
        <v>6</v>
      </c>
      <c r="E5364" t="s">
        <v>392</v>
      </c>
      <c r="F5364" t="s">
        <v>82</v>
      </c>
      <c r="G5364" t="s">
        <v>83</v>
      </c>
      <c r="H5364" t="s">
        <v>5257</v>
      </c>
      <c r="I5364">
        <v>2021</v>
      </c>
      <c r="K5364" s="6">
        <v>44561</v>
      </c>
      <c r="L5364">
        <v>18</v>
      </c>
      <c r="N5364" t="s">
        <v>206</v>
      </c>
      <c r="O5364" s="8">
        <v>3.42</v>
      </c>
      <c r="P5364" s="8">
        <v>3.44</v>
      </c>
      <c r="Q5364" s="8">
        <v>3.3</v>
      </c>
      <c r="R5364" s="8">
        <v>3.54</v>
      </c>
      <c r="S5364" s="8">
        <v>2.5499999999999998</v>
      </c>
      <c r="T5364" s="8">
        <v>4.22</v>
      </c>
      <c r="U5364" s="8">
        <v>0.3</v>
      </c>
      <c r="V5364" s="9">
        <v>32</v>
      </c>
      <c r="W5364" s="8">
        <v>0.24000000000000021</v>
      </c>
      <c r="X5364" s="8">
        <v>1.67</v>
      </c>
      <c r="Y5364" s="8">
        <v>-2.0000000000000018E-2</v>
      </c>
      <c r="Z5364" s="8">
        <v>-3.0000000000000249E-2</v>
      </c>
      <c r="AA5364">
        <v>-6.0000000000000053E-2</v>
      </c>
      <c r="AF5364" t="s">
        <v>5258</v>
      </c>
      <c r="AG5364" t="s">
        <v>87</v>
      </c>
      <c r="AH5364" t="s">
        <v>88</v>
      </c>
      <c r="AI5364" t="s">
        <v>97</v>
      </c>
      <c r="AJ5364" s="7">
        <v>44561</v>
      </c>
      <c r="AK5364" t="s">
        <v>5932</v>
      </c>
      <c r="AL5364" t="s">
        <v>393</v>
      </c>
      <c r="AM5364" t="s">
        <v>5259</v>
      </c>
      <c r="AN5364" t="s">
        <v>5937</v>
      </c>
      <c r="AO5364" t="str">
        <f>TEXT(A5364,"yyyy-mm-dd")</f>
        <v>2020-06-30</v>
      </c>
    </row>
    <row r="5365" spans="1:41">
      <c r="A5365" s="6" t="s">
        <v>5931</v>
      </c>
      <c r="B5365">
        <v>2020</v>
      </c>
      <c r="C5365">
        <v>6</v>
      </c>
      <c r="E5365" t="s">
        <v>81</v>
      </c>
      <c r="F5365" t="s">
        <v>82</v>
      </c>
      <c r="G5365" t="s">
        <v>83</v>
      </c>
      <c r="H5365" t="s">
        <v>4803</v>
      </c>
      <c r="I5365">
        <v>2020</v>
      </c>
      <c r="K5365" s="6">
        <v>44196</v>
      </c>
      <c r="L5365">
        <v>6</v>
      </c>
      <c r="N5365" t="s">
        <v>203</v>
      </c>
      <c r="O5365" s="8">
        <v>3.31</v>
      </c>
      <c r="P5365" s="8">
        <v>3.34</v>
      </c>
      <c r="Q5365" s="8">
        <v>3.13</v>
      </c>
      <c r="R5365" s="8">
        <v>3.49</v>
      </c>
      <c r="S5365" s="8">
        <v>2.2000000000000002</v>
      </c>
      <c r="T5365" s="8">
        <v>3.9</v>
      </c>
      <c r="U5365" s="8">
        <v>0.31</v>
      </c>
      <c r="V5365" s="9">
        <v>35</v>
      </c>
      <c r="W5365" s="8">
        <v>0.36000000000000032</v>
      </c>
      <c r="X5365" s="8">
        <v>1.6999999999999997</v>
      </c>
      <c r="Y5365" s="8">
        <v>-2.9999999999999805E-2</v>
      </c>
      <c r="Z5365" s="8">
        <v>0.27</v>
      </c>
      <c r="AA5365">
        <v>-7.9999999999999627E-2</v>
      </c>
      <c r="AF5365" t="s">
        <v>4804</v>
      </c>
      <c r="AG5365" t="s">
        <v>87</v>
      </c>
      <c r="AH5365" t="s">
        <v>88</v>
      </c>
      <c r="AI5365" t="s">
        <v>89</v>
      </c>
      <c r="AJ5365" s="7">
        <v>44196</v>
      </c>
      <c r="AK5365" t="s">
        <v>5932</v>
      </c>
      <c r="AL5365" t="s">
        <v>91</v>
      </c>
      <c r="AM5365" t="s">
        <v>4805</v>
      </c>
      <c r="AN5365" t="s">
        <v>5933</v>
      </c>
      <c r="AO5365" t="str">
        <f>TEXT(A5365,"yyyy-mm-dd")</f>
        <v>2020-06-30</v>
      </c>
    </row>
    <row r="5366" spans="1:41">
      <c r="A5366" s="6" t="s">
        <v>5931</v>
      </c>
      <c r="B5366">
        <v>2020</v>
      </c>
      <c r="C5366">
        <v>6</v>
      </c>
      <c r="E5366" t="s">
        <v>392</v>
      </c>
      <c r="F5366" t="s">
        <v>82</v>
      </c>
      <c r="G5366" t="s">
        <v>83</v>
      </c>
      <c r="H5366" t="s">
        <v>4803</v>
      </c>
      <c r="I5366">
        <v>2020</v>
      </c>
      <c r="K5366" s="6">
        <v>44196</v>
      </c>
      <c r="L5366">
        <v>6</v>
      </c>
      <c r="N5366" t="s">
        <v>203</v>
      </c>
      <c r="O5366" s="8">
        <v>3.5</v>
      </c>
      <c r="P5366" s="8">
        <v>3.59</v>
      </c>
      <c r="Q5366" s="8">
        <v>3.4</v>
      </c>
      <c r="R5366" s="8">
        <v>3.69</v>
      </c>
      <c r="S5366" s="8">
        <v>2.2000000000000002</v>
      </c>
      <c r="T5366" s="8">
        <v>3.99</v>
      </c>
      <c r="U5366" s="8">
        <v>0.33</v>
      </c>
      <c r="V5366" s="9">
        <v>32</v>
      </c>
      <c r="W5366" s="8">
        <v>0.29000000000000004</v>
      </c>
      <c r="X5366" s="8">
        <v>1.79</v>
      </c>
      <c r="Y5366" s="8">
        <v>-8.9999999999999858E-2</v>
      </c>
      <c r="Z5366" s="8">
        <v>8.9999999999999858E-2</v>
      </c>
      <c r="AA5366">
        <v>-0.16000000000000014</v>
      </c>
      <c r="AF5366" t="s">
        <v>4804</v>
      </c>
      <c r="AG5366" t="s">
        <v>87</v>
      </c>
      <c r="AH5366" t="s">
        <v>88</v>
      </c>
      <c r="AI5366" t="s">
        <v>89</v>
      </c>
      <c r="AJ5366" s="7">
        <v>44196</v>
      </c>
      <c r="AK5366" t="s">
        <v>5932</v>
      </c>
      <c r="AL5366" t="s">
        <v>393</v>
      </c>
      <c r="AM5366" t="s">
        <v>4805</v>
      </c>
      <c r="AN5366" t="s">
        <v>5936</v>
      </c>
      <c r="AO5366" t="str">
        <f>TEXT(A5366,"yyyy-mm-dd")</f>
        <v>2020-06-30</v>
      </c>
    </row>
    <row r="5367" spans="1:41">
      <c r="A5367" s="6" t="s">
        <v>5931</v>
      </c>
      <c r="B5367">
        <v>2020</v>
      </c>
      <c r="C5367">
        <v>6</v>
      </c>
      <c r="E5367" t="s">
        <v>81</v>
      </c>
      <c r="F5367" t="s">
        <v>82</v>
      </c>
      <c r="G5367" t="s">
        <v>774</v>
      </c>
      <c r="H5367" t="s">
        <v>775</v>
      </c>
      <c r="K5367" s="6"/>
      <c r="O5367" s="8">
        <v>3.57</v>
      </c>
      <c r="P5367" s="8">
        <v>3.5</v>
      </c>
      <c r="Q5367" s="8">
        <v>3.48</v>
      </c>
      <c r="R5367" s="8">
        <v>3.59</v>
      </c>
      <c r="S5367" s="8">
        <v>3</v>
      </c>
      <c r="T5367" s="8">
        <v>5.4</v>
      </c>
      <c r="U5367" s="8">
        <v>0.38</v>
      </c>
      <c r="V5367" s="9">
        <v>34</v>
      </c>
      <c r="W5367" s="8">
        <v>0.10999999999999988</v>
      </c>
      <c r="X5367" s="8">
        <v>2.4000000000000004</v>
      </c>
      <c r="Y5367" s="8">
        <v>6.999999999999984E-2</v>
      </c>
      <c r="Z5367" s="8">
        <v>0</v>
      </c>
      <c r="AA5367">
        <v>-5.0000000000000266E-2</v>
      </c>
      <c r="AF5367" t="s">
        <v>776</v>
      </c>
      <c r="AG5367" t="s">
        <v>777</v>
      </c>
      <c r="AH5367" t="s">
        <v>778</v>
      </c>
      <c r="AI5367" t="s">
        <v>779</v>
      </c>
      <c r="AJ5367" s="7"/>
      <c r="AK5367" t="s">
        <v>5932</v>
      </c>
      <c r="AL5367" t="s">
        <v>91</v>
      </c>
      <c r="AM5367" t="s">
        <v>775</v>
      </c>
      <c r="AN5367" t="s">
        <v>5955</v>
      </c>
      <c r="AO5367" t="str">
        <f>TEXT(A5367,"yyyy-mm-dd")</f>
        <v>2020-06-30</v>
      </c>
    </row>
    <row r="5368" spans="1:41">
      <c r="A5368" s="6" t="s">
        <v>5931</v>
      </c>
      <c r="B5368">
        <v>2020</v>
      </c>
      <c r="C5368">
        <v>6</v>
      </c>
      <c r="E5368" t="s">
        <v>81</v>
      </c>
      <c r="F5368" t="s">
        <v>82</v>
      </c>
      <c r="G5368" t="s">
        <v>774</v>
      </c>
      <c r="H5368" t="s">
        <v>1536</v>
      </c>
      <c r="K5368" s="6"/>
      <c r="O5368" s="8">
        <v>3.5</v>
      </c>
      <c r="P5368" s="8">
        <v>3.5</v>
      </c>
      <c r="Q5368" s="8">
        <v>3.5</v>
      </c>
      <c r="R5368" s="8">
        <v>3.5</v>
      </c>
      <c r="S5368" s="8">
        <v>3</v>
      </c>
      <c r="T5368" s="8">
        <v>4</v>
      </c>
      <c r="U5368" s="8">
        <v>0.18</v>
      </c>
      <c r="V5368" s="9">
        <v>32</v>
      </c>
      <c r="W5368" s="8">
        <v>0</v>
      </c>
      <c r="X5368" s="8">
        <v>1</v>
      </c>
      <c r="Y5368" s="8">
        <v>0</v>
      </c>
      <c r="Z5368" s="8">
        <v>0</v>
      </c>
      <c r="AA5368">
        <v>-0.14999999999999991</v>
      </c>
      <c r="AF5368" t="s">
        <v>1537</v>
      </c>
      <c r="AG5368" t="s">
        <v>777</v>
      </c>
      <c r="AH5368" t="s">
        <v>778</v>
      </c>
      <c r="AI5368" t="s">
        <v>1538</v>
      </c>
      <c r="AJ5368" s="7"/>
      <c r="AK5368" t="s">
        <v>5932</v>
      </c>
      <c r="AL5368" t="s">
        <v>91</v>
      </c>
      <c r="AM5368" t="s">
        <v>1536</v>
      </c>
      <c r="AN5368" t="s">
        <v>5956</v>
      </c>
      <c r="AO5368" t="str">
        <f>TEXT(A5368,"yyyy-mm-dd")</f>
        <v>2020-06-30</v>
      </c>
    </row>
    <row r="5369" spans="1:41">
      <c r="A5369" s="6" t="s">
        <v>5931</v>
      </c>
      <c r="B5369">
        <v>2020</v>
      </c>
      <c r="C5369">
        <v>6</v>
      </c>
      <c r="E5369" t="s">
        <v>392</v>
      </c>
      <c r="F5369" t="s">
        <v>82</v>
      </c>
      <c r="G5369" t="s">
        <v>774</v>
      </c>
      <c r="H5369" t="s">
        <v>775</v>
      </c>
      <c r="K5369" s="6"/>
      <c r="O5369" s="8">
        <v>3.51</v>
      </c>
      <c r="P5369" s="8">
        <v>3.5</v>
      </c>
      <c r="Q5369" s="8">
        <v>3.4</v>
      </c>
      <c r="R5369" s="8">
        <v>3.58</v>
      </c>
      <c r="S5369" s="8">
        <v>3</v>
      </c>
      <c r="T5369" s="8">
        <v>4.5</v>
      </c>
      <c r="U5369" s="8">
        <v>0.24</v>
      </c>
      <c r="V5369" s="9">
        <v>31</v>
      </c>
      <c r="W5369" s="8">
        <v>0.18000000000000016</v>
      </c>
      <c r="X5369" s="8">
        <v>1.5</v>
      </c>
      <c r="Y5369" s="8">
        <v>9.9999999999997868E-3</v>
      </c>
      <c r="Z5369" s="8">
        <v>0</v>
      </c>
      <c r="AA5369">
        <v>-5.9999999999999609E-2</v>
      </c>
      <c r="AF5369" t="s">
        <v>776</v>
      </c>
      <c r="AG5369" t="s">
        <v>777</v>
      </c>
      <c r="AH5369" t="s">
        <v>778</v>
      </c>
      <c r="AI5369" t="s">
        <v>779</v>
      </c>
      <c r="AJ5369" s="7"/>
      <c r="AK5369" t="s">
        <v>5932</v>
      </c>
      <c r="AL5369" t="s">
        <v>393</v>
      </c>
      <c r="AM5369" t="s">
        <v>775</v>
      </c>
      <c r="AN5369" t="s">
        <v>5957</v>
      </c>
      <c r="AO5369" t="str">
        <f>TEXT(A5369,"yyyy-mm-dd")</f>
        <v>2020-06-30</v>
      </c>
    </row>
    <row r="5370" spans="1:41">
      <c r="A5370" s="6" t="s">
        <v>5931</v>
      </c>
      <c r="B5370">
        <v>2020</v>
      </c>
      <c r="C5370">
        <v>6</v>
      </c>
      <c r="E5370" t="s">
        <v>392</v>
      </c>
      <c r="F5370" t="s">
        <v>82</v>
      </c>
      <c r="G5370" t="s">
        <v>774</v>
      </c>
      <c r="H5370" t="s">
        <v>1536</v>
      </c>
      <c r="K5370" s="6"/>
      <c r="O5370" s="8">
        <v>3.41</v>
      </c>
      <c r="P5370" s="8">
        <v>3.5</v>
      </c>
      <c r="Q5370" s="8">
        <v>3.3</v>
      </c>
      <c r="R5370" s="8">
        <v>3.5</v>
      </c>
      <c r="S5370" s="8">
        <v>3</v>
      </c>
      <c r="T5370" s="8">
        <v>3.7</v>
      </c>
      <c r="U5370" s="8">
        <v>0.15</v>
      </c>
      <c r="V5370" s="9">
        <v>29</v>
      </c>
      <c r="W5370" s="8">
        <v>0.20000000000000018</v>
      </c>
      <c r="X5370" s="8">
        <v>0.70000000000000018</v>
      </c>
      <c r="Y5370" s="8">
        <v>-8.9999999999999858E-2</v>
      </c>
      <c r="Z5370" s="8">
        <v>9.9999999999997868E-3</v>
      </c>
      <c r="AA5370">
        <v>0</v>
      </c>
      <c r="AF5370" t="s">
        <v>1537</v>
      </c>
      <c r="AG5370" t="s">
        <v>777</v>
      </c>
      <c r="AH5370" t="s">
        <v>778</v>
      </c>
      <c r="AI5370" t="s">
        <v>1538</v>
      </c>
      <c r="AJ5370" s="7"/>
      <c r="AK5370" t="s">
        <v>5932</v>
      </c>
      <c r="AL5370" t="s">
        <v>393</v>
      </c>
      <c r="AM5370" t="s">
        <v>1536</v>
      </c>
      <c r="AN5370" t="s">
        <v>5958</v>
      </c>
      <c r="AO5370" t="str">
        <f>TEXT(A5370,"yyyy-mm-dd")</f>
        <v>2020-06-30</v>
      </c>
    </row>
    <row r="5371" spans="1:41">
      <c r="A5371" s="6" t="s">
        <v>5931</v>
      </c>
      <c r="B5371">
        <v>2020</v>
      </c>
      <c r="C5371">
        <v>6</v>
      </c>
      <c r="E5371" t="s">
        <v>112</v>
      </c>
      <c r="F5371" t="s">
        <v>113</v>
      </c>
      <c r="G5371" t="s">
        <v>83</v>
      </c>
      <c r="H5371" t="s">
        <v>5702</v>
      </c>
      <c r="I5371">
        <v>2022</v>
      </c>
      <c r="K5371" s="6">
        <v>44926</v>
      </c>
      <c r="L5371">
        <v>30</v>
      </c>
      <c r="N5371" t="s">
        <v>567</v>
      </c>
      <c r="O5371" s="8">
        <v>5.23</v>
      </c>
      <c r="P5371" s="8">
        <v>5.01</v>
      </c>
      <c r="Q5371" s="8">
        <v>4.5</v>
      </c>
      <c r="R5371" s="8">
        <v>6</v>
      </c>
      <c r="S5371" s="8">
        <v>3.8</v>
      </c>
      <c r="T5371" s="8">
        <v>7.2</v>
      </c>
      <c r="U5371" s="8">
        <v>0.92</v>
      </c>
      <c r="V5371" s="9">
        <v>21</v>
      </c>
      <c r="W5371" s="8">
        <v>1.5</v>
      </c>
      <c r="X5371" s="8">
        <v>3.4000000000000004</v>
      </c>
      <c r="Y5371" s="8">
        <v>0.22000000000000064</v>
      </c>
      <c r="Z5371" s="8">
        <v>-8.9999999999999858E-2</v>
      </c>
      <c r="AA5371">
        <v>0.20000000000000018</v>
      </c>
      <c r="AF5371" t="s">
        <v>5740</v>
      </c>
      <c r="AG5371" t="s">
        <v>115</v>
      </c>
      <c r="AH5371" t="s">
        <v>116</v>
      </c>
      <c r="AI5371" t="s">
        <v>359</v>
      </c>
      <c r="AJ5371" s="7">
        <v>44926</v>
      </c>
      <c r="AK5371" t="s">
        <v>5932</v>
      </c>
      <c r="AL5371" t="s">
        <v>118</v>
      </c>
      <c r="AM5371" t="s">
        <v>5704</v>
      </c>
      <c r="AN5371" t="s">
        <v>5962</v>
      </c>
      <c r="AO5371" t="str">
        <f>TEXT(A5371,"yyyy-mm-dd")</f>
        <v>2020-06-30</v>
      </c>
    </row>
    <row r="5372" spans="1:41">
      <c r="A5372" s="6" t="s">
        <v>5931</v>
      </c>
      <c r="B5372">
        <v>2020</v>
      </c>
      <c r="C5372">
        <v>6</v>
      </c>
      <c r="E5372" t="s">
        <v>2881</v>
      </c>
      <c r="F5372" t="s">
        <v>113</v>
      </c>
      <c r="G5372" t="s">
        <v>83</v>
      </c>
      <c r="H5372" t="s">
        <v>5702</v>
      </c>
      <c r="I5372">
        <v>2022</v>
      </c>
      <c r="K5372" s="6">
        <v>44926</v>
      </c>
      <c r="L5372">
        <v>30</v>
      </c>
      <c r="N5372" t="s">
        <v>567</v>
      </c>
      <c r="O5372" s="8">
        <v>6.91</v>
      </c>
      <c r="P5372" s="8">
        <v>7</v>
      </c>
      <c r="Q5372" s="8">
        <v>6.14</v>
      </c>
      <c r="R5372" s="8">
        <v>7.5</v>
      </c>
      <c r="S5372" s="8">
        <v>4.8499999999999996</v>
      </c>
      <c r="T5372" s="8">
        <v>8.64</v>
      </c>
      <c r="U5372" s="8">
        <v>1.01</v>
      </c>
      <c r="V5372" s="9">
        <v>21</v>
      </c>
      <c r="W5372" s="8">
        <v>1.3600000000000003</v>
      </c>
      <c r="X5372" s="8">
        <v>3.7900000000000009</v>
      </c>
      <c r="Y5372" s="8">
        <v>-8.9999999999999858E-2</v>
      </c>
      <c r="Z5372" s="8">
        <v>0</v>
      </c>
      <c r="AA5372">
        <v>-0.37999999999999989</v>
      </c>
      <c r="AF5372" t="s">
        <v>5745</v>
      </c>
      <c r="AG5372" t="s">
        <v>2883</v>
      </c>
      <c r="AH5372" t="s">
        <v>2884</v>
      </c>
      <c r="AI5372" t="s">
        <v>359</v>
      </c>
      <c r="AJ5372" s="7">
        <v>44926</v>
      </c>
      <c r="AK5372" t="s">
        <v>5932</v>
      </c>
      <c r="AL5372" t="s">
        <v>2885</v>
      </c>
      <c r="AM5372" t="s">
        <v>5704</v>
      </c>
      <c r="AN5372" t="s">
        <v>5965</v>
      </c>
      <c r="AO5372" t="str">
        <f>TEXT(A5372,"yyyy-mm-dd")</f>
        <v>2020-06-30</v>
      </c>
    </row>
    <row r="5373" spans="1:41">
      <c r="A5373" s="6" t="s">
        <v>5931</v>
      </c>
      <c r="B5373">
        <v>2020</v>
      </c>
      <c r="C5373">
        <v>6</v>
      </c>
      <c r="E5373" t="s">
        <v>112</v>
      </c>
      <c r="F5373" t="s">
        <v>113</v>
      </c>
      <c r="G5373" t="s">
        <v>83</v>
      </c>
      <c r="H5373" t="s">
        <v>5257</v>
      </c>
      <c r="I5373">
        <v>2021</v>
      </c>
      <c r="K5373" s="6">
        <v>44561</v>
      </c>
      <c r="L5373">
        <v>18</v>
      </c>
      <c r="N5373" t="s">
        <v>206</v>
      </c>
      <c r="O5373" s="8">
        <v>4.4800000000000004</v>
      </c>
      <c r="P5373" s="8">
        <v>4.54</v>
      </c>
      <c r="Q5373" s="8">
        <v>4.29</v>
      </c>
      <c r="R5373" s="8">
        <v>4.9400000000000004</v>
      </c>
      <c r="S5373" s="8">
        <v>2.8</v>
      </c>
      <c r="T5373" s="8">
        <v>5.5</v>
      </c>
      <c r="U5373" s="8">
        <v>0.64</v>
      </c>
      <c r="V5373" s="9">
        <v>28</v>
      </c>
      <c r="W5373" s="8">
        <v>0.65000000000000036</v>
      </c>
      <c r="X5373" s="8">
        <v>2.7</v>
      </c>
      <c r="Y5373" s="8">
        <v>-5.9999999999999609E-2</v>
      </c>
      <c r="Z5373" s="8">
        <v>-0.16000000000000014</v>
      </c>
      <c r="AA5373">
        <v>5.0000000000000711E-2</v>
      </c>
      <c r="AF5373" t="s">
        <v>5295</v>
      </c>
      <c r="AG5373" t="s">
        <v>115</v>
      </c>
      <c r="AH5373" t="s">
        <v>116</v>
      </c>
      <c r="AI5373" t="s">
        <v>230</v>
      </c>
      <c r="AJ5373" s="7">
        <v>44561</v>
      </c>
      <c r="AK5373" t="s">
        <v>5932</v>
      </c>
      <c r="AL5373" t="s">
        <v>118</v>
      </c>
      <c r="AM5373" t="s">
        <v>5259</v>
      </c>
      <c r="AN5373" t="s">
        <v>5961</v>
      </c>
      <c r="AO5373" t="str">
        <f>TEXT(A5373,"yyyy-mm-dd")</f>
        <v>2020-06-30</v>
      </c>
    </row>
    <row r="5374" spans="1:41">
      <c r="A5374" s="6" t="s">
        <v>5931</v>
      </c>
      <c r="B5374">
        <v>2020</v>
      </c>
      <c r="C5374">
        <v>6</v>
      </c>
      <c r="E5374" t="s">
        <v>2881</v>
      </c>
      <c r="F5374" t="s">
        <v>113</v>
      </c>
      <c r="G5374" t="s">
        <v>83</v>
      </c>
      <c r="H5374" t="s">
        <v>5257</v>
      </c>
      <c r="I5374">
        <v>2021</v>
      </c>
      <c r="K5374" s="6">
        <v>44561</v>
      </c>
      <c r="L5374">
        <v>18</v>
      </c>
      <c r="N5374" t="s">
        <v>206</v>
      </c>
      <c r="O5374" s="8">
        <v>6.47</v>
      </c>
      <c r="P5374" s="8">
        <v>6.45</v>
      </c>
      <c r="Q5374" s="8">
        <v>5.97</v>
      </c>
      <c r="R5374" s="8">
        <v>6.81</v>
      </c>
      <c r="S5374" s="8">
        <v>4.9000000000000004</v>
      </c>
      <c r="T5374" s="8">
        <v>8.1999999999999993</v>
      </c>
      <c r="U5374" s="8">
        <v>0.74</v>
      </c>
      <c r="V5374" s="9">
        <v>24</v>
      </c>
      <c r="W5374" s="8">
        <v>0.83999999999999986</v>
      </c>
      <c r="X5374" s="8">
        <v>3.2999999999999989</v>
      </c>
      <c r="Y5374" s="8">
        <v>1.9999999999999574E-2</v>
      </c>
      <c r="Z5374" s="8">
        <v>-4.9999999999999822E-2</v>
      </c>
      <c r="AA5374">
        <v>-0.45999999999999996</v>
      </c>
      <c r="AF5374" t="s">
        <v>5300</v>
      </c>
      <c r="AG5374" t="s">
        <v>2883</v>
      </c>
      <c r="AH5374" t="s">
        <v>2884</v>
      </c>
      <c r="AI5374" t="s">
        <v>230</v>
      </c>
      <c r="AJ5374" s="7">
        <v>44561</v>
      </c>
      <c r="AK5374" t="s">
        <v>5932</v>
      </c>
      <c r="AL5374" t="s">
        <v>2885</v>
      </c>
      <c r="AM5374" t="s">
        <v>5259</v>
      </c>
      <c r="AN5374" t="s">
        <v>5964</v>
      </c>
      <c r="AO5374" t="str">
        <f>TEXT(A5374,"yyyy-mm-dd")</f>
        <v>2020-06-30</v>
      </c>
    </row>
    <row r="5375" spans="1:41">
      <c r="A5375" s="6" t="s">
        <v>5931</v>
      </c>
      <c r="B5375">
        <v>2020</v>
      </c>
      <c r="C5375">
        <v>6</v>
      </c>
      <c r="E5375" t="s">
        <v>112</v>
      </c>
      <c r="F5375" t="s">
        <v>113</v>
      </c>
      <c r="G5375" t="s">
        <v>83</v>
      </c>
      <c r="H5375" t="s">
        <v>4803</v>
      </c>
      <c r="I5375">
        <v>2020</v>
      </c>
      <c r="K5375" s="6">
        <v>44196</v>
      </c>
      <c r="L5375">
        <v>6</v>
      </c>
      <c r="N5375" t="s">
        <v>203</v>
      </c>
      <c r="O5375" s="8">
        <v>4.3899999999999997</v>
      </c>
      <c r="P5375" s="8">
        <v>4.5</v>
      </c>
      <c r="Q5375" s="8">
        <v>4.47</v>
      </c>
      <c r="R5375" s="8">
        <v>4.59</v>
      </c>
      <c r="S5375" s="8">
        <v>2.8</v>
      </c>
      <c r="T5375" s="8">
        <v>5</v>
      </c>
      <c r="U5375" s="8">
        <v>0.53</v>
      </c>
      <c r="V5375" s="9">
        <v>28</v>
      </c>
      <c r="W5375" s="8">
        <v>0.12000000000000011</v>
      </c>
      <c r="X5375" s="8">
        <v>2.2000000000000002</v>
      </c>
      <c r="Y5375" s="8">
        <v>-0.11000000000000032</v>
      </c>
      <c r="Z5375" s="8">
        <v>-9.9999999999999645E-2</v>
      </c>
      <c r="AA5375">
        <v>-0.37999999999999989</v>
      </c>
      <c r="AF5375" t="s">
        <v>4844</v>
      </c>
      <c r="AG5375" t="s">
        <v>115</v>
      </c>
      <c r="AH5375" t="s">
        <v>116</v>
      </c>
      <c r="AI5375" t="s">
        <v>117</v>
      </c>
      <c r="AJ5375" s="7">
        <v>44196</v>
      </c>
      <c r="AK5375" t="s">
        <v>5932</v>
      </c>
      <c r="AL5375" t="s">
        <v>118</v>
      </c>
      <c r="AM5375" t="s">
        <v>4805</v>
      </c>
      <c r="AN5375" t="s">
        <v>5960</v>
      </c>
      <c r="AO5375" t="str">
        <f>TEXT(A5375,"yyyy-mm-dd")</f>
        <v>2020-06-30</v>
      </c>
    </row>
    <row r="5376" spans="1:41">
      <c r="A5376" s="6" t="s">
        <v>5931</v>
      </c>
      <c r="B5376">
        <v>2020</v>
      </c>
      <c r="C5376">
        <v>6</v>
      </c>
      <c r="E5376" t="s">
        <v>2881</v>
      </c>
      <c r="F5376" t="s">
        <v>113</v>
      </c>
      <c r="G5376" t="s">
        <v>83</v>
      </c>
      <c r="H5376" t="s">
        <v>4803</v>
      </c>
      <c r="I5376">
        <v>2020</v>
      </c>
      <c r="K5376" s="6">
        <v>44196</v>
      </c>
      <c r="L5376">
        <v>6</v>
      </c>
      <c r="N5376" t="s">
        <v>203</v>
      </c>
      <c r="O5376" s="8">
        <v>6.17</v>
      </c>
      <c r="P5376" s="8">
        <v>6</v>
      </c>
      <c r="Q5376" s="8">
        <v>5.88</v>
      </c>
      <c r="R5376" s="8">
        <v>6.3</v>
      </c>
      <c r="S5376" s="8">
        <v>5.05</v>
      </c>
      <c r="T5376" s="8">
        <v>8.1</v>
      </c>
      <c r="U5376" s="8">
        <v>0.64</v>
      </c>
      <c r="V5376" s="9">
        <v>24</v>
      </c>
      <c r="W5376" s="8">
        <v>0.41999999999999993</v>
      </c>
      <c r="X5376" s="8">
        <v>3.05</v>
      </c>
      <c r="Y5376" s="8">
        <v>0.16999999999999993</v>
      </c>
      <c r="Z5376" s="8">
        <v>0</v>
      </c>
      <c r="AA5376">
        <v>-0.4399999999999995</v>
      </c>
      <c r="AF5376" t="s">
        <v>4849</v>
      </c>
      <c r="AG5376" t="s">
        <v>2883</v>
      </c>
      <c r="AH5376" t="s">
        <v>2884</v>
      </c>
      <c r="AI5376" t="s">
        <v>117</v>
      </c>
      <c r="AJ5376" s="7">
        <v>44196</v>
      </c>
      <c r="AK5376" t="s">
        <v>5932</v>
      </c>
      <c r="AL5376" t="s">
        <v>2885</v>
      </c>
      <c r="AM5376" t="s">
        <v>4805</v>
      </c>
      <c r="AN5376" t="s">
        <v>5963</v>
      </c>
      <c r="AO5376" t="str">
        <f>TEXT(A5376,"yyyy-mm-dd")</f>
        <v>2020-06-30</v>
      </c>
    </row>
    <row r="5377" spans="1:41">
      <c r="A5377" s="6" t="s">
        <v>5966</v>
      </c>
      <c r="B5377">
        <v>2020</v>
      </c>
      <c r="C5377">
        <v>7</v>
      </c>
      <c r="E5377" t="s">
        <v>1907</v>
      </c>
      <c r="F5377" t="s">
        <v>1908</v>
      </c>
      <c r="G5377" t="s">
        <v>102</v>
      </c>
      <c r="H5377" t="s">
        <v>5989</v>
      </c>
      <c r="I5377">
        <v>2022</v>
      </c>
      <c r="J5377">
        <v>3</v>
      </c>
      <c r="K5377" s="6">
        <v>44834</v>
      </c>
      <c r="L5377">
        <v>26</v>
      </c>
      <c r="M5377">
        <v>9</v>
      </c>
      <c r="N5377" t="s">
        <v>463</v>
      </c>
      <c r="O5377" s="8">
        <v>4.9000000000000004</v>
      </c>
      <c r="P5377" s="8">
        <v>5</v>
      </c>
      <c r="Q5377" s="8">
        <v>4.6900000000000004</v>
      </c>
      <c r="R5377" s="8">
        <v>5.25</v>
      </c>
      <c r="S5377" s="8">
        <v>3</v>
      </c>
      <c r="T5377" s="8">
        <v>6.75</v>
      </c>
      <c r="U5377" s="8">
        <v>0.75</v>
      </c>
      <c r="V5377" s="9">
        <v>24</v>
      </c>
      <c r="W5377" s="8">
        <v>0.55999999999999961</v>
      </c>
      <c r="X5377" s="8">
        <v>3.75</v>
      </c>
      <c r="Y5377" s="8">
        <v>-9.9999999999999645E-2</v>
      </c>
      <c r="Z5377" s="8"/>
      <c r="AF5377" t="s">
        <v>5990</v>
      </c>
      <c r="AG5377" t="s">
        <v>1910</v>
      </c>
      <c r="AH5377" t="s">
        <v>1911</v>
      </c>
      <c r="AI5377" t="s">
        <v>1971</v>
      </c>
      <c r="AJ5377" s="7">
        <v>44834</v>
      </c>
      <c r="AK5377" t="s">
        <v>5967</v>
      </c>
      <c r="AL5377" t="s">
        <v>1908</v>
      </c>
      <c r="AM5377" t="s">
        <v>5991</v>
      </c>
      <c r="AN5377" t="s">
        <v>5992</v>
      </c>
      <c r="AO5377" t="str">
        <f>TEXT(A5377,"yyyy-mm-dd")</f>
        <v>2020-07-31</v>
      </c>
    </row>
    <row r="5378" spans="1:41">
      <c r="A5378" s="6" t="s">
        <v>5966</v>
      </c>
      <c r="B5378">
        <v>2020</v>
      </c>
      <c r="C5378">
        <v>7</v>
      </c>
      <c r="E5378" t="s">
        <v>1907</v>
      </c>
      <c r="F5378" t="s">
        <v>1908</v>
      </c>
      <c r="G5378" t="s">
        <v>102</v>
      </c>
      <c r="H5378" t="s">
        <v>5881</v>
      </c>
      <c r="I5378">
        <v>2022</v>
      </c>
      <c r="J5378">
        <v>2</v>
      </c>
      <c r="K5378" s="6">
        <v>44742</v>
      </c>
      <c r="L5378">
        <v>23</v>
      </c>
      <c r="M5378">
        <v>8</v>
      </c>
      <c r="N5378" t="s">
        <v>95</v>
      </c>
      <c r="O5378" s="8">
        <v>4.75</v>
      </c>
      <c r="P5378" s="8">
        <v>4.75</v>
      </c>
      <c r="Q5378" s="8">
        <v>4.4400000000000004</v>
      </c>
      <c r="R5378" s="8">
        <v>5</v>
      </c>
      <c r="S5378" s="8">
        <v>3</v>
      </c>
      <c r="T5378" s="8">
        <v>6.5</v>
      </c>
      <c r="U5378" s="8">
        <v>0.66</v>
      </c>
      <c r="V5378" s="9">
        <v>24</v>
      </c>
      <c r="W5378" s="8">
        <v>0.55999999999999961</v>
      </c>
      <c r="X5378" s="8">
        <v>3.5</v>
      </c>
      <c r="Y5378" s="8">
        <v>0</v>
      </c>
      <c r="Z5378" s="8">
        <v>0.25</v>
      </c>
      <c r="AA5378">
        <v>-6.0000000000000497E-2</v>
      </c>
      <c r="AF5378" t="s">
        <v>5882</v>
      </c>
      <c r="AG5378" t="s">
        <v>1910</v>
      </c>
      <c r="AH5378" t="s">
        <v>1911</v>
      </c>
      <c r="AI5378" t="s">
        <v>1944</v>
      </c>
      <c r="AJ5378" s="7">
        <v>44742</v>
      </c>
      <c r="AK5378" t="s">
        <v>5967</v>
      </c>
      <c r="AL5378" t="s">
        <v>1908</v>
      </c>
      <c r="AM5378" t="s">
        <v>5883</v>
      </c>
      <c r="AN5378" t="s">
        <v>5988</v>
      </c>
      <c r="AO5378" t="str">
        <f>TEXT(A5378,"yyyy-mm-dd")</f>
        <v>2020-07-31</v>
      </c>
    </row>
    <row r="5379" spans="1:41">
      <c r="A5379" s="6" t="s">
        <v>5966</v>
      </c>
      <c r="B5379">
        <v>2020</v>
      </c>
      <c r="C5379">
        <v>7</v>
      </c>
      <c r="E5379" t="s">
        <v>1907</v>
      </c>
      <c r="F5379" t="s">
        <v>1908</v>
      </c>
      <c r="G5379" t="s">
        <v>102</v>
      </c>
      <c r="H5379" t="s">
        <v>5842</v>
      </c>
      <c r="I5379">
        <v>2022</v>
      </c>
      <c r="J5379">
        <v>1</v>
      </c>
      <c r="K5379" s="6">
        <v>44651</v>
      </c>
      <c r="L5379">
        <v>20</v>
      </c>
      <c r="M5379">
        <v>7</v>
      </c>
      <c r="N5379" t="s">
        <v>185</v>
      </c>
      <c r="O5379" s="8">
        <v>4.55</v>
      </c>
      <c r="P5379" s="8">
        <v>4.75</v>
      </c>
      <c r="Q5379" s="8">
        <v>4.1900000000000004</v>
      </c>
      <c r="R5379" s="8">
        <v>4.75</v>
      </c>
      <c r="S5379" s="8">
        <v>3</v>
      </c>
      <c r="T5379" s="8">
        <v>6</v>
      </c>
      <c r="U5379" s="8">
        <v>0.6</v>
      </c>
      <c r="V5379" s="9">
        <v>24</v>
      </c>
      <c r="W5379" s="8">
        <v>0.55999999999999961</v>
      </c>
      <c r="X5379" s="8">
        <v>3</v>
      </c>
      <c r="Y5379" s="8">
        <v>-0.20000000000000018</v>
      </c>
      <c r="Z5379" s="8">
        <v>0.25</v>
      </c>
      <c r="AA5379">
        <v>5.9999999999999609E-2</v>
      </c>
      <c r="AF5379" t="s">
        <v>5843</v>
      </c>
      <c r="AG5379" t="s">
        <v>1910</v>
      </c>
      <c r="AH5379" t="s">
        <v>1911</v>
      </c>
      <c r="AI5379" t="s">
        <v>1939</v>
      </c>
      <c r="AJ5379" s="7">
        <v>44651</v>
      </c>
      <c r="AK5379" t="s">
        <v>5967</v>
      </c>
      <c r="AL5379" t="s">
        <v>1908</v>
      </c>
      <c r="AM5379" t="s">
        <v>5844</v>
      </c>
      <c r="AN5379" t="s">
        <v>5987</v>
      </c>
      <c r="AO5379" t="str">
        <f>TEXT(A5379,"yyyy-mm-dd")</f>
        <v>2020-07-31</v>
      </c>
    </row>
    <row r="5380" spans="1:41">
      <c r="A5380" s="6" t="s">
        <v>5966</v>
      </c>
      <c r="B5380">
        <v>2020</v>
      </c>
      <c r="C5380">
        <v>7</v>
      </c>
      <c r="E5380" t="s">
        <v>1907</v>
      </c>
      <c r="F5380" t="s">
        <v>1908</v>
      </c>
      <c r="G5380" t="s">
        <v>102</v>
      </c>
      <c r="H5380" t="s">
        <v>5649</v>
      </c>
      <c r="I5380">
        <v>2021</v>
      </c>
      <c r="J5380">
        <v>4</v>
      </c>
      <c r="K5380" s="6">
        <v>44561</v>
      </c>
      <c r="L5380">
        <v>17</v>
      </c>
      <c r="M5380">
        <v>6</v>
      </c>
      <c r="N5380" t="s">
        <v>214</v>
      </c>
      <c r="O5380" s="8">
        <v>4.3899999999999997</v>
      </c>
      <c r="P5380" s="8">
        <v>4.5</v>
      </c>
      <c r="Q5380" s="8">
        <v>4</v>
      </c>
      <c r="R5380" s="8">
        <v>4.75</v>
      </c>
      <c r="S5380" s="8">
        <v>3</v>
      </c>
      <c r="T5380" s="8">
        <v>5.5</v>
      </c>
      <c r="U5380" s="8">
        <v>0.59</v>
      </c>
      <c r="V5380" s="9">
        <v>33</v>
      </c>
      <c r="W5380" s="8">
        <v>0.75</v>
      </c>
      <c r="X5380" s="8">
        <v>2.5</v>
      </c>
      <c r="Y5380" s="8">
        <v>-0.11000000000000032</v>
      </c>
      <c r="Z5380" s="8">
        <v>0</v>
      </c>
      <c r="AA5380">
        <v>0</v>
      </c>
      <c r="AF5380" t="s">
        <v>5650</v>
      </c>
      <c r="AG5380" t="s">
        <v>1910</v>
      </c>
      <c r="AH5380" t="s">
        <v>1911</v>
      </c>
      <c r="AI5380" t="s">
        <v>1934</v>
      </c>
      <c r="AJ5380" s="7">
        <v>44561</v>
      </c>
      <c r="AK5380" t="s">
        <v>5967</v>
      </c>
      <c r="AL5380" t="s">
        <v>1908</v>
      </c>
      <c r="AM5380" t="s">
        <v>5651</v>
      </c>
      <c r="AN5380" t="s">
        <v>5986</v>
      </c>
      <c r="AO5380" t="str">
        <f>TEXT(A5380,"yyyy-mm-dd")</f>
        <v>2020-07-31</v>
      </c>
    </row>
    <row r="5381" spans="1:41">
      <c r="A5381" s="6" t="s">
        <v>5966</v>
      </c>
      <c r="B5381">
        <v>2020</v>
      </c>
      <c r="C5381">
        <v>7</v>
      </c>
      <c r="E5381" t="s">
        <v>1907</v>
      </c>
      <c r="F5381" t="s">
        <v>1908</v>
      </c>
      <c r="G5381" t="s">
        <v>102</v>
      </c>
      <c r="H5381" t="s">
        <v>5544</v>
      </c>
      <c r="I5381">
        <v>2021</v>
      </c>
      <c r="J5381">
        <v>3</v>
      </c>
      <c r="K5381" s="6">
        <v>44469</v>
      </c>
      <c r="L5381">
        <v>14</v>
      </c>
      <c r="M5381">
        <v>5</v>
      </c>
      <c r="N5381" t="s">
        <v>244</v>
      </c>
      <c r="O5381" s="8">
        <v>4.33</v>
      </c>
      <c r="P5381" s="8">
        <v>4.5</v>
      </c>
      <c r="Q5381" s="8">
        <v>4</v>
      </c>
      <c r="R5381" s="8">
        <v>4.75</v>
      </c>
      <c r="S5381" s="8">
        <v>3</v>
      </c>
      <c r="T5381" s="8">
        <v>5.25</v>
      </c>
      <c r="U5381" s="8">
        <v>0.57999999999999996</v>
      </c>
      <c r="V5381" s="9">
        <v>33</v>
      </c>
      <c r="W5381" s="8">
        <v>0.75</v>
      </c>
      <c r="X5381" s="8">
        <v>2.25</v>
      </c>
      <c r="Y5381" s="8">
        <v>-0.16999999999999993</v>
      </c>
      <c r="Z5381" s="8">
        <v>0</v>
      </c>
      <c r="AA5381">
        <v>0.44000000000000039</v>
      </c>
      <c r="AF5381" t="s">
        <v>5545</v>
      </c>
      <c r="AG5381" t="s">
        <v>1910</v>
      </c>
      <c r="AH5381" t="s">
        <v>1911</v>
      </c>
      <c r="AI5381" t="s">
        <v>1929</v>
      </c>
      <c r="AJ5381" s="7">
        <v>44469</v>
      </c>
      <c r="AK5381" t="s">
        <v>5967</v>
      </c>
      <c r="AL5381" t="s">
        <v>1908</v>
      </c>
      <c r="AM5381" t="s">
        <v>5546</v>
      </c>
      <c r="AN5381" t="s">
        <v>5985</v>
      </c>
      <c r="AO5381" t="str">
        <f>TEXT(A5381,"yyyy-mm-dd")</f>
        <v>2020-07-31</v>
      </c>
    </row>
    <row r="5382" spans="1:41">
      <c r="A5382" s="6" t="s">
        <v>5966</v>
      </c>
      <c r="B5382">
        <v>2020</v>
      </c>
      <c r="C5382">
        <v>7</v>
      </c>
      <c r="E5382" t="s">
        <v>1907</v>
      </c>
      <c r="F5382" t="s">
        <v>1908</v>
      </c>
      <c r="G5382" t="s">
        <v>102</v>
      </c>
      <c r="H5382" t="s">
        <v>5436</v>
      </c>
      <c r="I5382">
        <v>2021</v>
      </c>
      <c r="J5382">
        <v>2</v>
      </c>
      <c r="K5382" s="6">
        <v>44377</v>
      </c>
      <c r="L5382">
        <v>11</v>
      </c>
      <c r="M5382">
        <v>4</v>
      </c>
      <c r="N5382" t="s">
        <v>85</v>
      </c>
      <c r="O5382" s="8">
        <v>4.29</v>
      </c>
      <c r="P5382" s="8">
        <v>4.5</v>
      </c>
      <c r="Q5382" s="8">
        <v>4</v>
      </c>
      <c r="R5382" s="8">
        <v>4.5</v>
      </c>
      <c r="S5382" s="8">
        <v>3</v>
      </c>
      <c r="T5382" s="8">
        <v>5.25</v>
      </c>
      <c r="U5382" s="8">
        <v>0.56000000000000005</v>
      </c>
      <c r="V5382" s="9">
        <v>33</v>
      </c>
      <c r="W5382" s="8">
        <v>0.5</v>
      </c>
      <c r="X5382" s="8">
        <v>2.25</v>
      </c>
      <c r="Y5382" s="8">
        <v>-0.20999999999999996</v>
      </c>
      <c r="Z5382" s="8">
        <v>0</v>
      </c>
      <c r="AA5382">
        <v>0.19000000000000039</v>
      </c>
      <c r="AF5382" t="s">
        <v>5437</v>
      </c>
      <c r="AG5382" t="s">
        <v>1910</v>
      </c>
      <c r="AH5382" t="s">
        <v>1911</v>
      </c>
      <c r="AI5382" t="s">
        <v>1924</v>
      </c>
      <c r="AJ5382" s="7">
        <v>44377</v>
      </c>
      <c r="AK5382" t="s">
        <v>5967</v>
      </c>
      <c r="AL5382" t="s">
        <v>1908</v>
      </c>
      <c r="AM5382" t="s">
        <v>5438</v>
      </c>
      <c r="AN5382" t="s">
        <v>5984</v>
      </c>
      <c r="AO5382" t="str">
        <f>TEXT(A5382,"yyyy-mm-dd")</f>
        <v>2020-07-31</v>
      </c>
    </row>
    <row r="5383" spans="1:41">
      <c r="A5383" s="6" t="s">
        <v>5966</v>
      </c>
      <c r="B5383">
        <v>2020</v>
      </c>
      <c r="C5383">
        <v>7</v>
      </c>
      <c r="E5383" t="s">
        <v>1907</v>
      </c>
      <c r="F5383" t="s">
        <v>1908</v>
      </c>
      <c r="G5383" t="s">
        <v>102</v>
      </c>
      <c r="H5383" t="s">
        <v>5397</v>
      </c>
      <c r="I5383">
        <v>2021</v>
      </c>
      <c r="J5383">
        <v>1</v>
      </c>
      <c r="K5383" s="6">
        <v>44286</v>
      </c>
      <c r="L5383">
        <v>8</v>
      </c>
      <c r="M5383">
        <v>3</v>
      </c>
      <c r="N5383" t="s">
        <v>182</v>
      </c>
      <c r="O5383" s="8">
        <v>4.29</v>
      </c>
      <c r="P5383" s="8">
        <v>4.5</v>
      </c>
      <c r="Q5383" s="8">
        <v>4</v>
      </c>
      <c r="R5383" s="8">
        <v>4.75</v>
      </c>
      <c r="S5383" s="8">
        <v>3</v>
      </c>
      <c r="T5383" s="8">
        <v>5.25</v>
      </c>
      <c r="U5383" s="8">
        <v>0.57999999999999996</v>
      </c>
      <c r="V5383" s="9">
        <v>33</v>
      </c>
      <c r="W5383" s="8">
        <v>0.75</v>
      </c>
      <c r="X5383" s="8">
        <v>2.25</v>
      </c>
      <c r="Y5383" s="8">
        <v>-0.20999999999999996</v>
      </c>
      <c r="Z5383" s="8">
        <v>0</v>
      </c>
      <c r="AA5383">
        <v>0.44000000000000039</v>
      </c>
      <c r="AF5383" t="s">
        <v>5398</v>
      </c>
      <c r="AG5383" t="s">
        <v>1910</v>
      </c>
      <c r="AH5383" t="s">
        <v>1911</v>
      </c>
      <c r="AI5383" t="s">
        <v>1919</v>
      </c>
      <c r="AJ5383" s="7">
        <v>44286</v>
      </c>
      <c r="AK5383" t="s">
        <v>5967</v>
      </c>
      <c r="AL5383" t="s">
        <v>1908</v>
      </c>
      <c r="AM5383" t="s">
        <v>5399</v>
      </c>
      <c r="AN5383" t="s">
        <v>5983</v>
      </c>
      <c r="AO5383" t="str">
        <f>TEXT(A5383,"yyyy-mm-dd")</f>
        <v>2020-07-31</v>
      </c>
    </row>
    <row r="5384" spans="1:41">
      <c r="A5384" s="6" t="s">
        <v>5966</v>
      </c>
      <c r="B5384">
        <v>2020</v>
      </c>
      <c r="C5384">
        <v>7</v>
      </c>
      <c r="E5384" t="s">
        <v>1907</v>
      </c>
      <c r="F5384" t="s">
        <v>1908</v>
      </c>
      <c r="G5384" t="s">
        <v>102</v>
      </c>
      <c r="H5384" t="s">
        <v>5204</v>
      </c>
      <c r="I5384">
        <v>2020</v>
      </c>
      <c r="J5384">
        <v>4</v>
      </c>
      <c r="K5384" s="6">
        <v>44196</v>
      </c>
      <c r="L5384">
        <v>5</v>
      </c>
      <c r="M5384">
        <v>2</v>
      </c>
      <c r="N5384" t="s">
        <v>211</v>
      </c>
      <c r="O5384" s="8">
        <v>4.33</v>
      </c>
      <c r="P5384" s="8">
        <v>4.5</v>
      </c>
      <c r="Q5384" s="8">
        <v>4</v>
      </c>
      <c r="R5384" s="8">
        <v>4.6900000000000004</v>
      </c>
      <c r="S5384" s="8">
        <v>3</v>
      </c>
      <c r="T5384" s="8">
        <v>5</v>
      </c>
      <c r="U5384" s="8">
        <v>0.5</v>
      </c>
      <c r="V5384" s="9">
        <v>34</v>
      </c>
      <c r="W5384" s="8">
        <v>0.69000000000000039</v>
      </c>
      <c r="X5384" s="8">
        <v>2</v>
      </c>
      <c r="Y5384" s="8">
        <v>-0.16999999999999993</v>
      </c>
      <c r="Z5384" s="8">
        <v>0</v>
      </c>
      <c r="AA5384">
        <v>0.44000000000000039</v>
      </c>
      <c r="AF5384" t="s">
        <v>5205</v>
      </c>
      <c r="AG5384" t="s">
        <v>1910</v>
      </c>
      <c r="AH5384" t="s">
        <v>1911</v>
      </c>
      <c r="AI5384" t="s">
        <v>1915</v>
      </c>
      <c r="AJ5384" s="7">
        <v>44196</v>
      </c>
      <c r="AK5384" t="s">
        <v>5967</v>
      </c>
      <c r="AL5384" t="s">
        <v>1908</v>
      </c>
      <c r="AM5384" t="s">
        <v>5206</v>
      </c>
      <c r="AN5384" t="s">
        <v>5982</v>
      </c>
      <c r="AO5384" t="str">
        <f>TEXT(A5384,"yyyy-mm-dd")</f>
        <v>2020-07-31</v>
      </c>
    </row>
    <row r="5385" spans="1:41">
      <c r="A5385" s="6" t="s">
        <v>5966</v>
      </c>
      <c r="B5385">
        <v>2020</v>
      </c>
      <c r="C5385">
        <v>7</v>
      </c>
      <c r="E5385" t="s">
        <v>1907</v>
      </c>
      <c r="F5385" t="s">
        <v>1908</v>
      </c>
      <c r="G5385" t="s">
        <v>102</v>
      </c>
      <c r="H5385" t="s">
        <v>5063</v>
      </c>
      <c r="I5385">
        <v>2020</v>
      </c>
      <c r="J5385">
        <v>3</v>
      </c>
      <c r="K5385" s="6">
        <v>44104</v>
      </c>
      <c r="L5385">
        <v>2</v>
      </c>
      <c r="M5385">
        <v>1</v>
      </c>
      <c r="N5385" t="s">
        <v>104</v>
      </c>
      <c r="O5385" s="8">
        <v>4.4800000000000004</v>
      </c>
      <c r="P5385" s="8">
        <v>4.5</v>
      </c>
      <c r="Q5385" s="8">
        <v>4.25</v>
      </c>
      <c r="R5385" s="8">
        <v>4.75</v>
      </c>
      <c r="S5385" s="8">
        <v>4</v>
      </c>
      <c r="T5385" s="8">
        <v>5</v>
      </c>
      <c r="U5385" s="8">
        <v>0.36</v>
      </c>
      <c r="V5385" s="9">
        <v>33</v>
      </c>
      <c r="W5385" s="8">
        <v>0.5</v>
      </c>
      <c r="X5385" s="8">
        <v>1</v>
      </c>
      <c r="Y5385" s="8">
        <v>-1.9999999999999574E-2</v>
      </c>
      <c r="Z5385" s="8">
        <v>0</v>
      </c>
      <c r="AA5385">
        <v>0.25</v>
      </c>
      <c r="AF5385" t="s">
        <v>5064</v>
      </c>
      <c r="AG5385" t="s">
        <v>1910</v>
      </c>
      <c r="AH5385" t="s">
        <v>1911</v>
      </c>
      <c r="AI5385" t="s">
        <v>1912</v>
      </c>
      <c r="AJ5385" s="7">
        <v>44104</v>
      </c>
      <c r="AK5385" t="s">
        <v>5967</v>
      </c>
      <c r="AL5385" t="s">
        <v>1908</v>
      </c>
      <c r="AM5385" t="s">
        <v>5066</v>
      </c>
      <c r="AN5385" t="s">
        <v>5981</v>
      </c>
      <c r="AO5385" t="str">
        <f>TEXT(A5385,"yyyy-mm-dd")</f>
        <v>2020-07-31</v>
      </c>
    </row>
    <row r="5386" spans="1:41">
      <c r="A5386" s="6" t="s">
        <v>5966</v>
      </c>
      <c r="B5386">
        <v>2020</v>
      </c>
      <c r="C5386">
        <v>7</v>
      </c>
      <c r="E5386" t="s">
        <v>100</v>
      </c>
      <c r="F5386" t="s">
        <v>101</v>
      </c>
      <c r="G5386" t="s">
        <v>83</v>
      </c>
      <c r="H5386" t="s">
        <v>5702</v>
      </c>
      <c r="I5386">
        <v>2022</v>
      </c>
      <c r="K5386" s="6">
        <v>44926</v>
      </c>
      <c r="L5386">
        <v>29</v>
      </c>
      <c r="N5386" t="s">
        <v>581</v>
      </c>
      <c r="O5386" s="8">
        <v>2.27</v>
      </c>
      <c r="P5386" s="8">
        <v>2</v>
      </c>
      <c r="Q5386" s="8">
        <v>1.8</v>
      </c>
      <c r="R5386" s="8">
        <v>2.93</v>
      </c>
      <c r="S5386" s="8">
        <v>0.9</v>
      </c>
      <c r="T5386" s="8">
        <v>4.0999999999999996</v>
      </c>
      <c r="U5386" s="8">
        <v>0.75</v>
      </c>
      <c r="V5386" s="9">
        <v>25</v>
      </c>
      <c r="W5386" s="8">
        <v>1.1300000000000001</v>
      </c>
      <c r="X5386" s="8">
        <v>3.1999999999999997</v>
      </c>
      <c r="Y5386" s="8">
        <v>0.27</v>
      </c>
      <c r="Z5386" s="8">
        <v>0</v>
      </c>
      <c r="AA5386">
        <v>-2.0000000000000018E-2</v>
      </c>
      <c r="AF5386" t="s">
        <v>10333</v>
      </c>
      <c r="AG5386" t="s">
        <v>9655</v>
      </c>
      <c r="AH5386" t="s">
        <v>9656</v>
      </c>
      <c r="AI5386" t="s">
        <v>9708</v>
      </c>
      <c r="AJ5386" s="7">
        <v>44926</v>
      </c>
      <c r="AK5386" t="s">
        <v>5967</v>
      </c>
      <c r="AL5386" t="s">
        <v>109</v>
      </c>
      <c r="AM5386" t="s">
        <v>5704</v>
      </c>
      <c r="AN5386" t="s">
        <v>10341</v>
      </c>
    </row>
    <row r="5387" spans="1:41">
      <c r="A5387" s="6" t="s">
        <v>5966</v>
      </c>
      <c r="B5387">
        <v>2020</v>
      </c>
      <c r="C5387">
        <v>7</v>
      </c>
      <c r="E5387" t="s">
        <v>100</v>
      </c>
      <c r="F5387" t="s">
        <v>101</v>
      </c>
      <c r="G5387" t="s">
        <v>102</v>
      </c>
      <c r="H5387" t="s">
        <v>5649</v>
      </c>
      <c r="I5387">
        <v>2021</v>
      </c>
      <c r="J5387">
        <v>4</v>
      </c>
      <c r="K5387" s="6">
        <v>44561</v>
      </c>
      <c r="L5387">
        <v>17</v>
      </c>
      <c r="M5387">
        <v>6</v>
      </c>
      <c r="N5387" t="s">
        <v>214</v>
      </c>
      <c r="O5387" s="8">
        <v>2.89</v>
      </c>
      <c r="P5387" s="8">
        <v>2.4700000000000002</v>
      </c>
      <c r="Q5387" s="8">
        <v>1.45</v>
      </c>
      <c r="R5387" s="8">
        <v>3.78</v>
      </c>
      <c r="S5387" s="8">
        <v>0</v>
      </c>
      <c r="T5387" s="8">
        <v>7.59</v>
      </c>
      <c r="U5387" s="8">
        <v>1.94</v>
      </c>
      <c r="V5387" s="9">
        <v>32</v>
      </c>
      <c r="W5387" s="8">
        <v>2.33</v>
      </c>
      <c r="X5387" s="8">
        <v>7.59</v>
      </c>
      <c r="Y5387" s="8">
        <v>0.41999999999999993</v>
      </c>
      <c r="Z5387" s="8">
        <v>-0.37999999999999989</v>
      </c>
      <c r="AA5387">
        <v>0.7300000000000002</v>
      </c>
      <c r="AF5387" t="s">
        <v>5721</v>
      </c>
      <c r="AG5387" t="s">
        <v>106</v>
      </c>
      <c r="AH5387" t="s">
        <v>107</v>
      </c>
      <c r="AI5387" t="s">
        <v>2667</v>
      </c>
      <c r="AJ5387" s="7">
        <v>44561</v>
      </c>
      <c r="AK5387" t="s">
        <v>5967</v>
      </c>
      <c r="AL5387" t="s">
        <v>109</v>
      </c>
      <c r="AM5387" t="s">
        <v>5651</v>
      </c>
      <c r="AN5387" t="s">
        <v>5980</v>
      </c>
      <c r="AO5387" t="str">
        <f>TEXT(A5387,"yyyy-mm-dd")</f>
        <v>2020-07-31</v>
      </c>
    </row>
    <row r="5388" spans="1:41">
      <c r="A5388" s="6" t="s">
        <v>5966</v>
      </c>
      <c r="B5388">
        <v>2020</v>
      </c>
      <c r="C5388">
        <v>7</v>
      </c>
      <c r="E5388" t="s">
        <v>100</v>
      </c>
      <c r="F5388" t="s">
        <v>101</v>
      </c>
      <c r="G5388" t="s">
        <v>83</v>
      </c>
      <c r="H5388" t="s">
        <v>5257</v>
      </c>
      <c r="I5388">
        <v>2021</v>
      </c>
      <c r="K5388" s="6">
        <v>44561</v>
      </c>
      <c r="L5388">
        <v>17</v>
      </c>
      <c r="N5388" t="s">
        <v>214</v>
      </c>
      <c r="O5388" s="8">
        <v>2.88</v>
      </c>
      <c r="P5388" s="8">
        <v>3</v>
      </c>
      <c r="Q5388" s="8">
        <v>2.12</v>
      </c>
      <c r="R5388" s="8">
        <v>3.5</v>
      </c>
      <c r="S5388" s="8">
        <v>1.3</v>
      </c>
      <c r="T5388" s="8">
        <v>4.7</v>
      </c>
      <c r="U5388" s="8">
        <v>0.9</v>
      </c>
      <c r="V5388" s="9">
        <v>35</v>
      </c>
      <c r="W5388" s="8">
        <v>1.38</v>
      </c>
      <c r="X5388" s="8">
        <v>3.4000000000000004</v>
      </c>
      <c r="Y5388" s="8">
        <v>-0.12000000000000011</v>
      </c>
      <c r="Z5388" s="8">
        <v>0.20000000000000018</v>
      </c>
      <c r="AA5388">
        <v>-0.70000000000000018</v>
      </c>
      <c r="AF5388" t="s">
        <v>10294</v>
      </c>
      <c r="AG5388" t="s">
        <v>9655</v>
      </c>
      <c r="AH5388" t="s">
        <v>9656</v>
      </c>
      <c r="AI5388" t="s">
        <v>9669</v>
      </c>
      <c r="AJ5388" s="7">
        <v>44561</v>
      </c>
      <c r="AK5388" t="s">
        <v>5967</v>
      </c>
      <c r="AL5388" t="s">
        <v>109</v>
      </c>
      <c r="AM5388" t="s">
        <v>5259</v>
      </c>
      <c r="AN5388" t="s">
        <v>10314</v>
      </c>
    </row>
    <row r="5389" spans="1:41">
      <c r="A5389" s="6" t="s">
        <v>5966</v>
      </c>
      <c r="B5389">
        <v>2020</v>
      </c>
      <c r="C5389">
        <v>7</v>
      </c>
      <c r="E5389" t="s">
        <v>100</v>
      </c>
      <c r="F5389" t="s">
        <v>101</v>
      </c>
      <c r="G5389" t="s">
        <v>102</v>
      </c>
      <c r="H5389" t="s">
        <v>5544</v>
      </c>
      <c r="I5389">
        <v>2021</v>
      </c>
      <c r="J5389">
        <v>3</v>
      </c>
      <c r="K5389" s="6">
        <v>44469</v>
      </c>
      <c r="L5389">
        <v>14</v>
      </c>
      <c r="M5389">
        <v>5</v>
      </c>
      <c r="N5389" t="s">
        <v>244</v>
      </c>
      <c r="O5389" s="8">
        <v>4.1399999999999997</v>
      </c>
      <c r="P5389" s="8">
        <v>3.73</v>
      </c>
      <c r="Q5389" s="8">
        <v>2.48</v>
      </c>
      <c r="R5389" s="8">
        <v>5.59</v>
      </c>
      <c r="S5389" s="8">
        <v>1.3</v>
      </c>
      <c r="T5389" s="8">
        <v>7.7</v>
      </c>
      <c r="U5389" s="8">
        <v>1.86</v>
      </c>
      <c r="V5389" s="9">
        <v>32</v>
      </c>
      <c r="W5389" s="8">
        <v>3.11</v>
      </c>
      <c r="X5389" s="8">
        <v>6.4</v>
      </c>
      <c r="Y5389" s="8">
        <v>0.4099999999999997</v>
      </c>
      <c r="Z5389" s="8">
        <v>0.33000000000000007</v>
      </c>
      <c r="AA5389">
        <v>0.31000000000000005</v>
      </c>
      <c r="AF5389" t="s">
        <v>5719</v>
      </c>
      <c r="AG5389" t="s">
        <v>106</v>
      </c>
      <c r="AH5389" t="s">
        <v>107</v>
      </c>
      <c r="AI5389" t="s">
        <v>502</v>
      </c>
      <c r="AJ5389" s="7">
        <v>44469</v>
      </c>
      <c r="AK5389" t="s">
        <v>5967</v>
      </c>
      <c r="AL5389" t="s">
        <v>109</v>
      </c>
      <c r="AM5389" t="s">
        <v>5546</v>
      </c>
      <c r="AN5389" t="s">
        <v>5979</v>
      </c>
      <c r="AO5389" t="str">
        <f>TEXT(A5389,"yyyy-mm-dd")</f>
        <v>2020-07-31</v>
      </c>
    </row>
    <row r="5390" spans="1:41">
      <c r="A5390" s="6" t="s">
        <v>5966</v>
      </c>
      <c r="B5390">
        <v>2020</v>
      </c>
      <c r="C5390">
        <v>7</v>
      </c>
      <c r="E5390" t="s">
        <v>100</v>
      </c>
      <c r="F5390" t="s">
        <v>101</v>
      </c>
      <c r="G5390" t="s">
        <v>102</v>
      </c>
      <c r="H5390" t="s">
        <v>5436</v>
      </c>
      <c r="I5390">
        <v>2021</v>
      </c>
      <c r="J5390">
        <v>2</v>
      </c>
      <c r="K5390" s="6">
        <v>44377</v>
      </c>
      <c r="L5390">
        <v>11</v>
      </c>
      <c r="M5390">
        <v>4</v>
      </c>
      <c r="N5390" t="s">
        <v>85</v>
      </c>
      <c r="O5390" s="8">
        <v>8.8000000000000007</v>
      </c>
      <c r="P5390" s="8">
        <v>8.3000000000000007</v>
      </c>
      <c r="Q5390" s="8">
        <v>4.79</v>
      </c>
      <c r="R5390" s="8">
        <v>12.95</v>
      </c>
      <c r="S5390" s="8">
        <v>1.6</v>
      </c>
      <c r="T5390" s="8">
        <v>18</v>
      </c>
      <c r="U5390" s="8">
        <v>5.18</v>
      </c>
      <c r="V5390" s="9">
        <v>32</v>
      </c>
      <c r="W5390" s="8">
        <v>8.16</v>
      </c>
      <c r="X5390" s="8">
        <v>16.399999999999999</v>
      </c>
      <c r="Y5390" s="8">
        <v>0.5</v>
      </c>
      <c r="Z5390" s="8">
        <v>2.5000000000000009</v>
      </c>
      <c r="AA5390">
        <v>2.6100000000000003</v>
      </c>
      <c r="AF5390" t="s">
        <v>5717</v>
      </c>
      <c r="AG5390" t="s">
        <v>106</v>
      </c>
      <c r="AH5390" t="s">
        <v>107</v>
      </c>
      <c r="AI5390" t="s">
        <v>497</v>
      </c>
      <c r="AJ5390" s="7">
        <v>44377</v>
      </c>
      <c r="AK5390" t="s">
        <v>5967</v>
      </c>
      <c r="AL5390" t="s">
        <v>109</v>
      </c>
      <c r="AM5390" t="s">
        <v>5438</v>
      </c>
      <c r="AN5390" t="s">
        <v>5978</v>
      </c>
      <c r="AO5390" t="str">
        <f>TEXT(A5390,"yyyy-mm-dd")</f>
        <v>2020-07-31</v>
      </c>
    </row>
    <row r="5391" spans="1:41">
      <c r="A5391" s="6" t="s">
        <v>5966</v>
      </c>
      <c r="B5391">
        <v>2020</v>
      </c>
      <c r="C5391">
        <v>7</v>
      </c>
      <c r="E5391" t="s">
        <v>100</v>
      </c>
      <c r="F5391" t="s">
        <v>101</v>
      </c>
      <c r="G5391" t="s">
        <v>102</v>
      </c>
      <c r="H5391" t="s">
        <v>5397</v>
      </c>
      <c r="I5391">
        <v>2021</v>
      </c>
      <c r="J5391">
        <v>1</v>
      </c>
      <c r="K5391" s="6">
        <v>44286</v>
      </c>
      <c r="L5391">
        <v>8</v>
      </c>
      <c r="M5391">
        <v>3</v>
      </c>
      <c r="N5391" t="s">
        <v>182</v>
      </c>
      <c r="O5391" s="8">
        <v>-3.13</v>
      </c>
      <c r="P5391" s="8">
        <v>-2.65</v>
      </c>
      <c r="Q5391" s="8">
        <v>-6.13</v>
      </c>
      <c r="R5391" s="8">
        <v>0.23</v>
      </c>
      <c r="S5391" s="8">
        <v>-9.1999999999999993</v>
      </c>
      <c r="T5391" s="8">
        <v>2.2999999999999998</v>
      </c>
      <c r="U5391" s="8">
        <v>3.66</v>
      </c>
      <c r="V5391" s="9">
        <v>32</v>
      </c>
      <c r="W5391" s="8">
        <v>6.36</v>
      </c>
      <c r="X5391" s="8">
        <v>11.5</v>
      </c>
      <c r="Y5391" s="8">
        <v>-0.48</v>
      </c>
      <c r="Z5391" s="8">
        <v>-1.0499999999999998</v>
      </c>
      <c r="AA5391">
        <v>1.0600000000000005</v>
      </c>
      <c r="AF5391" t="s">
        <v>5715</v>
      </c>
      <c r="AG5391" t="s">
        <v>106</v>
      </c>
      <c r="AH5391" t="s">
        <v>107</v>
      </c>
      <c r="AI5391" t="s">
        <v>427</v>
      </c>
      <c r="AJ5391" s="7">
        <v>44286</v>
      </c>
      <c r="AK5391" t="s">
        <v>5967</v>
      </c>
      <c r="AL5391" t="s">
        <v>109</v>
      </c>
      <c r="AM5391" t="s">
        <v>5399</v>
      </c>
      <c r="AN5391" t="s">
        <v>5977</v>
      </c>
      <c r="AO5391" t="str">
        <f>TEXT(A5391,"yyyy-mm-dd")</f>
        <v>2020-07-31</v>
      </c>
    </row>
    <row r="5392" spans="1:41">
      <c r="A5392" s="6" t="s">
        <v>5966</v>
      </c>
      <c r="B5392">
        <v>2020</v>
      </c>
      <c r="C5392">
        <v>7</v>
      </c>
      <c r="E5392" t="s">
        <v>100</v>
      </c>
      <c r="F5392" t="s">
        <v>101</v>
      </c>
      <c r="G5392" t="s">
        <v>102</v>
      </c>
      <c r="H5392" t="s">
        <v>5204</v>
      </c>
      <c r="I5392">
        <v>2020</v>
      </c>
      <c r="J5392">
        <v>4</v>
      </c>
      <c r="K5392" s="6">
        <v>44196</v>
      </c>
      <c r="L5392">
        <v>5</v>
      </c>
      <c r="M5392">
        <v>2</v>
      </c>
      <c r="N5392" t="s">
        <v>211</v>
      </c>
      <c r="O5392" s="8">
        <v>-7.12</v>
      </c>
      <c r="P5392" s="8">
        <v>-7.15</v>
      </c>
      <c r="Q5392" s="8">
        <v>-9.58</v>
      </c>
      <c r="R5392" s="8">
        <v>-5.45</v>
      </c>
      <c r="S5392" s="8">
        <v>-12.69</v>
      </c>
      <c r="T5392" s="8">
        <v>4</v>
      </c>
      <c r="U5392" s="8">
        <v>3.2</v>
      </c>
      <c r="V5392" s="9">
        <v>34</v>
      </c>
      <c r="W5392" s="8">
        <v>4.13</v>
      </c>
      <c r="X5392" s="8">
        <v>16.689999999999998</v>
      </c>
      <c r="Y5392" s="8">
        <v>3.0000000000000249E-2</v>
      </c>
      <c r="Z5392" s="8">
        <v>-1.4700000000000006</v>
      </c>
      <c r="AA5392">
        <v>1</v>
      </c>
      <c r="AF5392" t="s">
        <v>5276</v>
      </c>
      <c r="AG5392" t="s">
        <v>106</v>
      </c>
      <c r="AH5392" t="s">
        <v>107</v>
      </c>
      <c r="AI5392" t="s">
        <v>340</v>
      </c>
      <c r="AJ5392" s="7">
        <v>44196</v>
      </c>
      <c r="AK5392" t="s">
        <v>5967</v>
      </c>
      <c r="AL5392" t="s">
        <v>109</v>
      </c>
      <c r="AM5392" t="s">
        <v>5206</v>
      </c>
      <c r="AN5392" t="s">
        <v>5976</v>
      </c>
      <c r="AO5392" t="str">
        <f>TEXT(A5392,"yyyy-mm-dd")</f>
        <v>2020-07-31</v>
      </c>
    </row>
    <row r="5393" spans="1:41">
      <c r="A5393" s="6" t="s">
        <v>5966</v>
      </c>
      <c r="B5393">
        <v>2020</v>
      </c>
      <c r="C5393">
        <v>7</v>
      </c>
      <c r="E5393" t="s">
        <v>100</v>
      </c>
      <c r="F5393" t="s">
        <v>101</v>
      </c>
      <c r="G5393" t="s">
        <v>83</v>
      </c>
      <c r="H5393" t="s">
        <v>4803</v>
      </c>
      <c r="I5393">
        <v>2020</v>
      </c>
      <c r="K5393" s="6">
        <v>44196</v>
      </c>
      <c r="L5393">
        <v>5</v>
      </c>
      <c r="N5393" t="s">
        <v>211</v>
      </c>
      <c r="O5393" s="8">
        <v>-10.02</v>
      </c>
      <c r="P5393" s="8">
        <v>-9.9</v>
      </c>
      <c r="Q5393" s="8">
        <v>-10.63</v>
      </c>
      <c r="R5393" s="8">
        <v>-9.2799999999999994</v>
      </c>
      <c r="S5393" s="8">
        <v>-12</v>
      </c>
      <c r="T5393" s="8">
        <v>-8.4</v>
      </c>
      <c r="U5393" s="8">
        <v>0.94</v>
      </c>
      <c r="V5393" s="9">
        <v>36</v>
      </c>
      <c r="W5393" s="8">
        <v>1.3500000000000014</v>
      </c>
      <c r="X5393" s="8">
        <v>3.5999999999999996</v>
      </c>
      <c r="Y5393" s="8">
        <v>-0.11999999999999922</v>
      </c>
      <c r="Z5393" s="8">
        <v>-1.0999999999999996</v>
      </c>
      <c r="AA5393">
        <v>-4.9999999999998934E-2</v>
      </c>
      <c r="AF5393" t="s">
        <v>10255</v>
      </c>
      <c r="AG5393" t="s">
        <v>9655</v>
      </c>
      <c r="AH5393" t="s">
        <v>9656</v>
      </c>
      <c r="AI5393" t="s">
        <v>9657</v>
      </c>
      <c r="AJ5393" s="7">
        <v>44196</v>
      </c>
      <c r="AK5393" t="s">
        <v>5967</v>
      </c>
      <c r="AL5393" t="s">
        <v>109</v>
      </c>
      <c r="AM5393" t="s">
        <v>4805</v>
      </c>
      <c r="AN5393" t="s">
        <v>10287</v>
      </c>
    </row>
    <row r="5394" spans="1:41">
      <c r="A5394" s="6" t="s">
        <v>5966</v>
      </c>
      <c r="B5394">
        <v>2020</v>
      </c>
      <c r="C5394">
        <v>7</v>
      </c>
      <c r="E5394" t="s">
        <v>100</v>
      </c>
      <c r="F5394" t="s">
        <v>101</v>
      </c>
      <c r="G5394" t="s">
        <v>102</v>
      </c>
      <c r="H5394" t="s">
        <v>5063</v>
      </c>
      <c r="I5394">
        <v>2020</v>
      </c>
      <c r="J5394">
        <v>3</v>
      </c>
      <c r="K5394" s="6">
        <v>44104</v>
      </c>
      <c r="L5394">
        <v>2</v>
      </c>
      <c r="M5394">
        <v>1</v>
      </c>
      <c r="N5394" t="s">
        <v>104</v>
      </c>
      <c r="O5394" s="8">
        <v>-11.79</v>
      </c>
      <c r="P5394" s="8">
        <v>-11.71</v>
      </c>
      <c r="Q5394" s="8">
        <v>-12.9</v>
      </c>
      <c r="R5394" s="8">
        <v>-10.73</v>
      </c>
      <c r="S5394" s="8">
        <v>-15</v>
      </c>
      <c r="T5394" s="8">
        <v>-7.7</v>
      </c>
      <c r="U5394" s="8">
        <v>1.68</v>
      </c>
      <c r="V5394" s="9">
        <v>34</v>
      </c>
      <c r="W5394" s="8">
        <v>2.17</v>
      </c>
      <c r="X5394" s="8">
        <v>7.3</v>
      </c>
      <c r="Y5394" s="8">
        <v>-7.9999999999998295E-2</v>
      </c>
      <c r="Z5394" s="8">
        <v>-1.4100000000000001</v>
      </c>
      <c r="AA5394">
        <v>-0.48000000000000043</v>
      </c>
      <c r="AF5394" t="s">
        <v>5274</v>
      </c>
      <c r="AG5394" t="s">
        <v>106</v>
      </c>
      <c r="AH5394" t="s">
        <v>107</v>
      </c>
      <c r="AI5394" t="s">
        <v>108</v>
      </c>
      <c r="AJ5394" s="7">
        <v>44104</v>
      </c>
      <c r="AK5394" t="s">
        <v>5967</v>
      </c>
      <c r="AL5394" t="s">
        <v>109</v>
      </c>
      <c r="AM5394" t="s">
        <v>5066</v>
      </c>
      <c r="AN5394" t="s">
        <v>5975</v>
      </c>
      <c r="AO5394" t="str">
        <f>TEXT(A5394,"yyyy-mm-dd")</f>
        <v>2020-07-31</v>
      </c>
    </row>
    <row r="5395" spans="1:41">
      <c r="A5395" s="6" t="s">
        <v>5966</v>
      </c>
      <c r="B5395">
        <v>2020</v>
      </c>
      <c r="C5395">
        <v>7</v>
      </c>
      <c r="E5395" t="s">
        <v>100</v>
      </c>
      <c r="F5395" t="s">
        <v>101</v>
      </c>
      <c r="G5395" t="s">
        <v>102</v>
      </c>
      <c r="H5395" t="s">
        <v>4988</v>
      </c>
      <c r="I5395">
        <v>2020</v>
      </c>
      <c r="J5395">
        <v>2</v>
      </c>
      <c r="K5395" s="6">
        <v>44012</v>
      </c>
      <c r="L5395">
        <v>-1</v>
      </c>
      <c r="M5395">
        <v>0</v>
      </c>
      <c r="N5395" t="s">
        <v>187</v>
      </c>
      <c r="O5395" s="8">
        <v>-19.8</v>
      </c>
      <c r="P5395" s="8">
        <v>-19.649999999999999</v>
      </c>
      <c r="Q5395" s="8">
        <v>-20.95</v>
      </c>
      <c r="R5395" s="8">
        <v>-18.75</v>
      </c>
      <c r="S5395" s="8">
        <v>-36</v>
      </c>
      <c r="T5395" s="8">
        <v>-11.88</v>
      </c>
      <c r="U5395" s="8">
        <v>3.68</v>
      </c>
      <c r="V5395" s="9">
        <v>34</v>
      </c>
      <c r="W5395" s="8">
        <v>2.1999999999999993</v>
      </c>
      <c r="X5395" s="8">
        <v>24.119999999999997</v>
      </c>
      <c r="Y5395" s="8">
        <v>-0.15000000000000213</v>
      </c>
      <c r="Z5395" s="8">
        <v>-1.5999999999999979</v>
      </c>
      <c r="AA5395">
        <v>-3.1799999999999997</v>
      </c>
      <c r="AF5395" t="s">
        <v>5272</v>
      </c>
      <c r="AG5395" t="s">
        <v>106</v>
      </c>
      <c r="AH5395" t="s">
        <v>107</v>
      </c>
      <c r="AI5395" t="s">
        <v>188</v>
      </c>
      <c r="AJ5395" s="7">
        <v>44012</v>
      </c>
      <c r="AK5395" t="s">
        <v>5967</v>
      </c>
      <c r="AL5395" t="s">
        <v>109</v>
      </c>
      <c r="AM5395" t="s">
        <v>4990</v>
      </c>
      <c r="AN5395" t="s">
        <v>5974</v>
      </c>
      <c r="AO5395" t="str">
        <f>TEXT(A5395,"yyyy-mm-dd")</f>
        <v>2020-07-31</v>
      </c>
    </row>
    <row r="5396" spans="1:41">
      <c r="A5396" s="6" t="s">
        <v>5966</v>
      </c>
      <c r="B5396">
        <v>2020</v>
      </c>
      <c r="C5396">
        <v>7</v>
      </c>
      <c r="E5396" t="s">
        <v>2685</v>
      </c>
      <c r="F5396" t="s">
        <v>101</v>
      </c>
      <c r="G5396" t="s">
        <v>774</v>
      </c>
      <c r="H5396" t="s">
        <v>2686</v>
      </c>
      <c r="K5396" s="6"/>
      <c r="O5396" s="8">
        <v>1.94</v>
      </c>
      <c r="P5396" s="8">
        <v>1.95</v>
      </c>
      <c r="Q5396" s="8">
        <v>1.58</v>
      </c>
      <c r="R5396" s="8">
        <v>2.0299999999999998</v>
      </c>
      <c r="S5396" s="8">
        <v>1</v>
      </c>
      <c r="T5396" s="8">
        <v>3</v>
      </c>
      <c r="U5396" s="8">
        <v>0.51</v>
      </c>
      <c r="V5396" s="9">
        <v>28</v>
      </c>
      <c r="W5396" s="8">
        <v>0.44999999999999973</v>
      </c>
      <c r="X5396" s="8">
        <v>2</v>
      </c>
      <c r="Y5396" s="8">
        <v>-1.0000000000000009E-2</v>
      </c>
      <c r="Z5396" s="8">
        <v>-5.0000000000000044E-2</v>
      </c>
      <c r="AA5396">
        <v>0.12999999999999989</v>
      </c>
      <c r="AF5396" t="s">
        <v>2687</v>
      </c>
      <c r="AG5396" t="s">
        <v>2688</v>
      </c>
      <c r="AH5396" t="s">
        <v>2689</v>
      </c>
      <c r="AI5396" t="s">
        <v>2690</v>
      </c>
      <c r="AJ5396" s="7"/>
      <c r="AK5396" t="s">
        <v>5967</v>
      </c>
      <c r="AL5396" t="s">
        <v>109</v>
      </c>
      <c r="AM5396" t="s">
        <v>2686</v>
      </c>
      <c r="AN5396" t="s">
        <v>5997</v>
      </c>
      <c r="AO5396" t="str">
        <f>TEXT(A5396,"yyyy-mm-dd")</f>
        <v>2020-07-31</v>
      </c>
    </row>
    <row r="5397" spans="1:41">
      <c r="A5397" s="6" t="s">
        <v>5966</v>
      </c>
      <c r="B5397">
        <v>2020</v>
      </c>
      <c r="C5397">
        <v>7</v>
      </c>
      <c r="E5397" t="s">
        <v>81</v>
      </c>
      <c r="F5397" t="s">
        <v>82</v>
      </c>
      <c r="G5397" t="s">
        <v>83</v>
      </c>
      <c r="H5397" t="s">
        <v>5702</v>
      </c>
      <c r="I5397">
        <v>2022</v>
      </c>
      <c r="K5397" s="6">
        <v>44926</v>
      </c>
      <c r="L5397">
        <v>29</v>
      </c>
      <c r="N5397" t="s">
        <v>581</v>
      </c>
      <c r="O5397" s="8">
        <v>3.59</v>
      </c>
      <c r="P5397" s="8">
        <v>3.5</v>
      </c>
      <c r="Q5397" s="8">
        <v>3.49</v>
      </c>
      <c r="R5397" s="8">
        <v>3.6</v>
      </c>
      <c r="S5397" s="8">
        <v>3</v>
      </c>
      <c r="T5397" s="8">
        <v>5.7</v>
      </c>
      <c r="U5397" s="8">
        <v>0.49</v>
      </c>
      <c r="V5397" s="9">
        <v>31</v>
      </c>
      <c r="W5397" s="8">
        <v>0.10999999999999988</v>
      </c>
      <c r="X5397" s="8">
        <v>2.7</v>
      </c>
      <c r="Y5397" s="8">
        <v>8.9999999999999858E-2</v>
      </c>
      <c r="Z5397" s="8">
        <v>0</v>
      </c>
      <c r="AA5397">
        <v>0</v>
      </c>
      <c r="AF5397" t="s">
        <v>5703</v>
      </c>
      <c r="AG5397" t="s">
        <v>87</v>
      </c>
      <c r="AH5397" t="s">
        <v>88</v>
      </c>
      <c r="AI5397" t="s">
        <v>359</v>
      </c>
      <c r="AJ5397" s="7">
        <v>44926</v>
      </c>
      <c r="AK5397" t="s">
        <v>5967</v>
      </c>
      <c r="AL5397" t="s">
        <v>91</v>
      </c>
      <c r="AM5397" t="s">
        <v>5704</v>
      </c>
      <c r="AN5397" t="s">
        <v>5970</v>
      </c>
      <c r="AO5397" t="str">
        <f>TEXT(A5397,"yyyy-mm-dd")</f>
        <v>2020-07-31</v>
      </c>
    </row>
    <row r="5398" spans="1:41">
      <c r="A5398" s="6" t="s">
        <v>5966</v>
      </c>
      <c r="B5398">
        <v>2020</v>
      </c>
      <c r="C5398">
        <v>7</v>
      </c>
      <c r="E5398" t="s">
        <v>392</v>
      </c>
      <c r="F5398" t="s">
        <v>82</v>
      </c>
      <c r="G5398" t="s">
        <v>83</v>
      </c>
      <c r="H5398" t="s">
        <v>5702</v>
      </c>
      <c r="I5398">
        <v>2022</v>
      </c>
      <c r="K5398" s="6">
        <v>44926</v>
      </c>
      <c r="L5398">
        <v>29</v>
      </c>
      <c r="N5398" t="s">
        <v>581</v>
      </c>
      <c r="O5398" s="8">
        <v>3.47</v>
      </c>
      <c r="P5398" s="8">
        <v>3.5</v>
      </c>
      <c r="Q5398" s="8">
        <v>3.32</v>
      </c>
      <c r="R5398" s="8">
        <v>3.51</v>
      </c>
      <c r="S5398" s="8">
        <v>3</v>
      </c>
      <c r="T5398" s="8">
        <v>4.2</v>
      </c>
      <c r="U5398" s="8">
        <v>0.28000000000000003</v>
      </c>
      <c r="V5398" s="9">
        <v>28</v>
      </c>
      <c r="W5398" s="8">
        <v>0.18999999999999995</v>
      </c>
      <c r="X5398" s="8">
        <v>1.2000000000000002</v>
      </c>
      <c r="Y5398" s="8">
        <v>-2.9999999999999805E-2</v>
      </c>
      <c r="Z5398" s="8">
        <v>2.0000000000000018E-2</v>
      </c>
      <c r="AA5398">
        <v>-2.0000000000000018E-2</v>
      </c>
      <c r="AF5398" t="s">
        <v>5703</v>
      </c>
      <c r="AG5398" t="s">
        <v>87</v>
      </c>
      <c r="AH5398" t="s">
        <v>88</v>
      </c>
      <c r="AI5398" t="s">
        <v>359</v>
      </c>
      <c r="AJ5398" s="7">
        <v>44926</v>
      </c>
      <c r="AK5398" t="s">
        <v>5967</v>
      </c>
      <c r="AL5398" t="s">
        <v>393</v>
      </c>
      <c r="AM5398" t="s">
        <v>5704</v>
      </c>
      <c r="AN5398" t="s">
        <v>5973</v>
      </c>
      <c r="AO5398" t="str">
        <f>TEXT(A5398,"yyyy-mm-dd")</f>
        <v>2020-07-31</v>
      </c>
    </row>
    <row r="5399" spans="1:41">
      <c r="A5399" s="6" t="s">
        <v>5966</v>
      </c>
      <c r="B5399">
        <v>2020</v>
      </c>
      <c r="C5399">
        <v>7</v>
      </c>
      <c r="E5399" t="s">
        <v>81</v>
      </c>
      <c r="F5399" t="s">
        <v>82</v>
      </c>
      <c r="G5399" t="s">
        <v>83</v>
      </c>
      <c r="H5399" t="s">
        <v>5257</v>
      </c>
      <c r="I5399">
        <v>2021</v>
      </c>
      <c r="K5399" s="6">
        <v>44561</v>
      </c>
      <c r="L5399">
        <v>17</v>
      </c>
      <c r="N5399" t="s">
        <v>214</v>
      </c>
      <c r="O5399" s="8">
        <v>3.56</v>
      </c>
      <c r="P5399" s="8">
        <v>3.53</v>
      </c>
      <c r="Q5399" s="8">
        <v>3.42</v>
      </c>
      <c r="R5399" s="8">
        <v>3.72</v>
      </c>
      <c r="S5399" s="8">
        <v>2.8</v>
      </c>
      <c r="T5399" s="8">
        <v>4.4000000000000004</v>
      </c>
      <c r="U5399" s="8">
        <v>0.34</v>
      </c>
      <c r="V5399" s="9">
        <v>36</v>
      </c>
      <c r="W5399" s="8">
        <v>0.30000000000000027</v>
      </c>
      <c r="X5399" s="8">
        <v>1.6000000000000005</v>
      </c>
      <c r="Y5399" s="8">
        <v>3.0000000000000249E-2</v>
      </c>
      <c r="Z5399" s="8">
        <v>2.0000000000000018E-2</v>
      </c>
      <c r="AA5399">
        <v>0</v>
      </c>
      <c r="AF5399" t="s">
        <v>5258</v>
      </c>
      <c r="AG5399" t="s">
        <v>87</v>
      </c>
      <c r="AH5399" t="s">
        <v>88</v>
      </c>
      <c r="AI5399" t="s">
        <v>97</v>
      </c>
      <c r="AJ5399" s="7">
        <v>44561</v>
      </c>
      <c r="AK5399" t="s">
        <v>5967</v>
      </c>
      <c r="AL5399" t="s">
        <v>91</v>
      </c>
      <c r="AM5399" t="s">
        <v>5259</v>
      </c>
      <c r="AN5399" t="s">
        <v>5969</v>
      </c>
      <c r="AO5399" t="str">
        <f>TEXT(A5399,"yyyy-mm-dd")</f>
        <v>2020-07-31</v>
      </c>
    </row>
    <row r="5400" spans="1:41">
      <c r="A5400" s="6" t="s">
        <v>5966</v>
      </c>
      <c r="B5400">
        <v>2020</v>
      </c>
      <c r="C5400">
        <v>7</v>
      </c>
      <c r="E5400" t="s">
        <v>392</v>
      </c>
      <c r="F5400" t="s">
        <v>82</v>
      </c>
      <c r="G5400" t="s">
        <v>83</v>
      </c>
      <c r="H5400" t="s">
        <v>5257</v>
      </c>
      <c r="I5400">
        <v>2021</v>
      </c>
      <c r="K5400" s="6">
        <v>44561</v>
      </c>
      <c r="L5400">
        <v>17</v>
      </c>
      <c r="N5400" t="s">
        <v>214</v>
      </c>
      <c r="O5400" s="8">
        <v>3.38</v>
      </c>
      <c r="P5400" s="8">
        <v>3.48</v>
      </c>
      <c r="Q5400" s="8">
        <v>3.21</v>
      </c>
      <c r="R5400" s="8">
        <v>3.55</v>
      </c>
      <c r="S5400" s="8">
        <v>2.5</v>
      </c>
      <c r="T5400" s="8">
        <v>4.22</v>
      </c>
      <c r="U5400" s="8">
        <v>0.39</v>
      </c>
      <c r="V5400" s="9">
        <v>33</v>
      </c>
      <c r="W5400" s="8">
        <v>0.33999999999999986</v>
      </c>
      <c r="X5400" s="8">
        <v>1.7199999999999998</v>
      </c>
      <c r="Y5400" s="8">
        <v>-0.10000000000000009</v>
      </c>
      <c r="Z5400" s="8">
        <v>4.0000000000000036E-2</v>
      </c>
      <c r="AA5400">
        <v>9.9999999999999645E-2</v>
      </c>
      <c r="AF5400" t="s">
        <v>5258</v>
      </c>
      <c r="AG5400" t="s">
        <v>87</v>
      </c>
      <c r="AH5400" t="s">
        <v>88</v>
      </c>
      <c r="AI5400" t="s">
        <v>97</v>
      </c>
      <c r="AJ5400" s="7">
        <v>44561</v>
      </c>
      <c r="AK5400" t="s">
        <v>5967</v>
      </c>
      <c r="AL5400" t="s">
        <v>393</v>
      </c>
      <c r="AM5400" t="s">
        <v>5259</v>
      </c>
      <c r="AN5400" t="s">
        <v>5972</v>
      </c>
      <c r="AO5400" t="str">
        <f>TEXT(A5400,"yyyy-mm-dd")</f>
        <v>2020-07-31</v>
      </c>
    </row>
    <row r="5401" spans="1:41">
      <c r="A5401" s="6" t="s">
        <v>5966</v>
      </c>
      <c r="B5401">
        <v>2020</v>
      </c>
      <c r="C5401">
        <v>7</v>
      </c>
      <c r="E5401" t="s">
        <v>81</v>
      </c>
      <c r="F5401" t="s">
        <v>82</v>
      </c>
      <c r="G5401" t="s">
        <v>83</v>
      </c>
      <c r="H5401" t="s">
        <v>4803</v>
      </c>
      <c r="I5401">
        <v>2020</v>
      </c>
      <c r="K5401" s="6">
        <v>44196</v>
      </c>
      <c r="L5401">
        <v>5</v>
      </c>
      <c r="N5401" t="s">
        <v>211</v>
      </c>
      <c r="O5401" s="8">
        <v>3.64</v>
      </c>
      <c r="P5401" s="8">
        <v>3.61</v>
      </c>
      <c r="Q5401" s="8">
        <v>3.45</v>
      </c>
      <c r="R5401" s="8">
        <v>3.78</v>
      </c>
      <c r="S5401" s="8">
        <v>3.1</v>
      </c>
      <c r="T5401" s="8">
        <v>4.3</v>
      </c>
      <c r="U5401" s="8">
        <v>0.28999999999999998</v>
      </c>
      <c r="V5401" s="9">
        <v>36</v>
      </c>
      <c r="W5401" s="8">
        <v>0.32999999999999963</v>
      </c>
      <c r="X5401" s="8">
        <v>1.1999999999999997</v>
      </c>
      <c r="Y5401" s="8">
        <v>3.0000000000000249E-2</v>
      </c>
      <c r="Z5401" s="8">
        <v>0.27</v>
      </c>
      <c r="AA5401">
        <v>-3.0000000000000693E-2</v>
      </c>
      <c r="AF5401" t="s">
        <v>4804</v>
      </c>
      <c r="AG5401" t="s">
        <v>87</v>
      </c>
      <c r="AH5401" t="s">
        <v>88</v>
      </c>
      <c r="AI5401" t="s">
        <v>89</v>
      </c>
      <c r="AJ5401" s="7">
        <v>44196</v>
      </c>
      <c r="AK5401" t="s">
        <v>5967</v>
      </c>
      <c r="AL5401" t="s">
        <v>91</v>
      </c>
      <c r="AM5401" t="s">
        <v>4805</v>
      </c>
      <c r="AN5401" t="s">
        <v>5968</v>
      </c>
      <c r="AO5401" t="str">
        <f>TEXT(A5401,"yyyy-mm-dd")</f>
        <v>2020-07-31</v>
      </c>
    </row>
    <row r="5402" spans="1:41">
      <c r="A5402" s="6" t="s">
        <v>5966</v>
      </c>
      <c r="B5402">
        <v>2020</v>
      </c>
      <c r="C5402">
        <v>7</v>
      </c>
      <c r="E5402" t="s">
        <v>392</v>
      </c>
      <c r="F5402" t="s">
        <v>82</v>
      </c>
      <c r="G5402" t="s">
        <v>83</v>
      </c>
      <c r="H5402" t="s">
        <v>4803</v>
      </c>
      <c r="I5402">
        <v>2020</v>
      </c>
      <c r="K5402" s="6">
        <v>44196</v>
      </c>
      <c r="L5402">
        <v>5</v>
      </c>
      <c r="N5402" t="s">
        <v>211</v>
      </c>
      <c r="O5402" s="8">
        <v>3.72</v>
      </c>
      <c r="P5402" s="8">
        <v>3.73</v>
      </c>
      <c r="Q5402" s="8">
        <v>3.6</v>
      </c>
      <c r="R5402" s="8">
        <v>3.87</v>
      </c>
      <c r="S5402" s="8">
        <v>3.14</v>
      </c>
      <c r="T5402" s="8">
        <v>4.1900000000000004</v>
      </c>
      <c r="U5402" s="8">
        <v>0.24</v>
      </c>
      <c r="V5402" s="9">
        <v>33</v>
      </c>
      <c r="W5402" s="8">
        <v>0.27</v>
      </c>
      <c r="X5402" s="8">
        <v>1.0500000000000003</v>
      </c>
      <c r="Y5402" s="8">
        <v>-9.9999999999997868E-3</v>
      </c>
      <c r="Z5402" s="8">
        <v>0.14000000000000012</v>
      </c>
      <c r="AA5402">
        <v>-2.0000000000000018E-2</v>
      </c>
      <c r="AF5402" t="s">
        <v>4804</v>
      </c>
      <c r="AG5402" t="s">
        <v>87</v>
      </c>
      <c r="AH5402" t="s">
        <v>88</v>
      </c>
      <c r="AI5402" t="s">
        <v>89</v>
      </c>
      <c r="AJ5402" s="7">
        <v>44196</v>
      </c>
      <c r="AK5402" t="s">
        <v>5967</v>
      </c>
      <c r="AL5402" t="s">
        <v>393</v>
      </c>
      <c r="AM5402" t="s">
        <v>4805</v>
      </c>
      <c r="AN5402" t="s">
        <v>5971</v>
      </c>
      <c r="AO5402" t="str">
        <f>TEXT(A5402,"yyyy-mm-dd")</f>
        <v>2020-07-31</v>
      </c>
    </row>
    <row r="5403" spans="1:41">
      <c r="A5403" s="6" t="s">
        <v>5966</v>
      </c>
      <c r="B5403">
        <v>2020</v>
      </c>
      <c r="C5403">
        <v>7</v>
      </c>
      <c r="E5403" t="s">
        <v>81</v>
      </c>
      <c r="F5403" t="s">
        <v>82</v>
      </c>
      <c r="G5403" t="s">
        <v>774</v>
      </c>
      <c r="H5403" t="s">
        <v>775</v>
      </c>
      <c r="K5403" s="6"/>
      <c r="O5403" s="8">
        <v>3.55</v>
      </c>
      <c r="P5403" s="8">
        <v>3.5</v>
      </c>
      <c r="Q5403" s="8">
        <v>3.48</v>
      </c>
      <c r="R5403" s="8">
        <v>3.6</v>
      </c>
      <c r="S5403" s="8">
        <v>2.95</v>
      </c>
      <c r="T5403" s="8">
        <v>5.4</v>
      </c>
      <c r="U5403" s="8">
        <v>0.4</v>
      </c>
      <c r="V5403" s="9">
        <v>35</v>
      </c>
      <c r="W5403" s="8">
        <v>0.12000000000000011</v>
      </c>
      <c r="X5403" s="8">
        <v>2.4500000000000002</v>
      </c>
      <c r="Y5403" s="8">
        <v>4.9999999999999822E-2</v>
      </c>
      <c r="Z5403" s="8">
        <v>0</v>
      </c>
      <c r="AA5403">
        <v>1.0000000000000231E-2</v>
      </c>
      <c r="AF5403" t="s">
        <v>776</v>
      </c>
      <c r="AG5403" t="s">
        <v>777</v>
      </c>
      <c r="AH5403" t="s">
        <v>778</v>
      </c>
      <c r="AI5403" t="s">
        <v>779</v>
      </c>
      <c r="AJ5403" s="7"/>
      <c r="AK5403" t="s">
        <v>5967</v>
      </c>
      <c r="AL5403" t="s">
        <v>91</v>
      </c>
      <c r="AM5403" t="s">
        <v>775</v>
      </c>
      <c r="AN5403" t="s">
        <v>5993</v>
      </c>
      <c r="AO5403" t="str">
        <f>TEXT(A5403,"yyyy-mm-dd")</f>
        <v>2020-07-31</v>
      </c>
    </row>
    <row r="5404" spans="1:41">
      <c r="A5404" s="6" t="s">
        <v>5966</v>
      </c>
      <c r="B5404">
        <v>2020</v>
      </c>
      <c r="C5404">
        <v>7</v>
      </c>
      <c r="E5404" t="s">
        <v>81</v>
      </c>
      <c r="F5404" t="s">
        <v>82</v>
      </c>
      <c r="G5404" t="s">
        <v>774</v>
      </c>
      <c r="H5404" t="s">
        <v>1536</v>
      </c>
      <c r="K5404" s="6"/>
      <c r="O5404" s="8">
        <v>3.46</v>
      </c>
      <c r="P5404" s="8">
        <v>3.5</v>
      </c>
      <c r="Q5404" s="8">
        <v>3.45</v>
      </c>
      <c r="R5404" s="8">
        <v>3.5</v>
      </c>
      <c r="S5404" s="8">
        <v>3</v>
      </c>
      <c r="T5404" s="8">
        <v>3.95</v>
      </c>
      <c r="U5404" s="8">
        <v>0.22</v>
      </c>
      <c r="V5404" s="9">
        <v>31</v>
      </c>
      <c r="W5404" s="8">
        <v>4.9999999999999822E-2</v>
      </c>
      <c r="X5404" s="8">
        <v>0.95000000000000018</v>
      </c>
      <c r="Y5404" s="8">
        <v>-4.0000000000000036E-2</v>
      </c>
      <c r="Z5404" s="8">
        <v>0</v>
      </c>
      <c r="AA5404">
        <v>4.9999999999999822E-2</v>
      </c>
      <c r="AF5404" t="s">
        <v>1537</v>
      </c>
      <c r="AG5404" t="s">
        <v>777</v>
      </c>
      <c r="AH5404" t="s">
        <v>778</v>
      </c>
      <c r="AI5404" t="s">
        <v>1538</v>
      </c>
      <c r="AJ5404" s="7"/>
      <c r="AK5404" t="s">
        <v>5967</v>
      </c>
      <c r="AL5404" t="s">
        <v>91</v>
      </c>
      <c r="AM5404" t="s">
        <v>1536</v>
      </c>
      <c r="AN5404" t="s">
        <v>5994</v>
      </c>
      <c r="AO5404" t="str">
        <f>TEXT(A5404,"yyyy-mm-dd")</f>
        <v>2020-07-31</v>
      </c>
    </row>
    <row r="5405" spans="1:41">
      <c r="A5405" s="6" t="s">
        <v>5966</v>
      </c>
      <c r="B5405">
        <v>2020</v>
      </c>
      <c r="C5405">
        <v>7</v>
      </c>
      <c r="E5405" t="s">
        <v>392</v>
      </c>
      <c r="F5405" t="s">
        <v>82</v>
      </c>
      <c r="G5405" t="s">
        <v>774</v>
      </c>
      <c r="H5405" t="s">
        <v>775</v>
      </c>
      <c r="K5405" s="6"/>
      <c r="O5405" s="8">
        <v>3.49</v>
      </c>
      <c r="P5405" s="8">
        <v>3.5</v>
      </c>
      <c r="Q5405" s="8">
        <v>3.4</v>
      </c>
      <c r="R5405" s="8">
        <v>3.58</v>
      </c>
      <c r="S5405" s="8">
        <v>2.93</v>
      </c>
      <c r="T5405" s="8">
        <v>4.5</v>
      </c>
      <c r="U5405" s="8">
        <v>0.26</v>
      </c>
      <c r="V5405" s="9">
        <v>32</v>
      </c>
      <c r="W5405" s="8">
        <v>0.18000000000000016</v>
      </c>
      <c r="X5405" s="8">
        <v>1.5699999999999998</v>
      </c>
      <c r="Y5405" s="8">
        <v>-9.9999999999997868E-3</v>
      </c>
      <c r="Z5405" s="8">
        <v>0</v>
      </c>
      <c r="AA5405">
        <v>0</v>
      </c>
      <c r="AF5405" t="s">
        <v>776</v>
      </c>
      <c r="AG5405" t="s">
        <v>777</v>
      </c>
      <c r="AH5405" t="s">
        <v>778</v>
      </c>
      <c r="AI5405" t="s">
        <v>779</v>
      </c>
      <c r="AJ5405" s="7"/>
      <c r="AK5405" t="s">
        <v>5967</v>
      </c>
      <c r="AL5405" t="s">
        <v>393</v>
      </c>
      <c r="AM5405" t="s">
        <v>775</v>
      </c>
      <c r="AN5405" t="s">
        <v>5995</v>
      </c>
      <c r="AO5405" t="str">
        <f>TEXT(A5405,"yyyy-mm-dd")</f>
        <v>2020-07-31</v>
      </c>
    </row>
    <row r="5406" spans="1:41">
      <c r="A5406" s="6" t="s">
        <v>5966</v>
      </c>
      <c r="B5406">
        <v>2020</v>
      </c>
      <c r="C5406">
        <v>7</v>
      </c>
      <c r="E5406" t="s">
        <v>392</v>
      </c>
      <c r="F5406" t="s">
        <v>82</v>
      </c>
      <c r="G5406" t="s">
        <v>774</v>
      </c>
      <c r="H5406" t="s">
        <v>1536</v>
      </c>
      <c r="K5406" s="6"/>
      <c r="O5406" s="8">
        <v>3.39</v>
      </c>
      <c r="P5406" s="8">
        <v>3.48</v>
      </c>
      <c r="Q5406" s="8">
        <v>3.3</v>
      </c>
      <c r="R5406" s="8">
        <v>3.5</v>
      </c>
      <c r="S5406" s="8">
        <v>3</v>
      </c>
      <c r="T5406" s="8">
        <v>3.6</v>
      </c>
      <c r="U5406" s="8">
        <v>0.17</v>
      </c>
      <c r="V5406" s="9">
        <v>29</v>
      </c>
      <c r="W5406" s="8">
        <v>0.20000000000000018</v>
      </c>
      <c r="X5406" s="8">
        <v>0.60000000000000009</v>
      </c>
      <c r="Y5406" s="8">
        <v>-8.9999999999999858E-2</v>
      </c>
      <c r="Z5406" s="8">
        <v>-2.0000000000000018E-2</v>
      </c>
      <c r="AA5406">
        <v>0</v>
      </c>
      <c r="AF5406" t="s">
        <v>1537</v>
      </c>
      <c r="AG5406" t="s">
        <v>777</v>
      </c>
      <c r="AH5406" t="s">
        <v>778</v>
      </c>
      <c r="AI5406" t="s">
        <v>1538</v>
      </c>
      <c r="AJ5406" s="7"/>
      <c r="AK5406" t="s">
        <v>5967</v>
      </c>
      <c r="AL5406" t="s">
        <v>393</v>
      </c>
      <c r="AM5406" t="s">
        <v>1536</v>
      </c>
      <c r="AN5406" t="s">
        <v>5996</v>
      </c>
      <c r="AO5406" t="str">
        <f>TEXT(A5406,"yyyy-mm-dd")</f>
        <v>2020-07-31</v>
      </c>
    </row>
    <row r="5407" spans="1:41">
      <c r="A5407" s="6" t="s">
        <v>5966</v>
      </c>
      <c r="B5407">
        <v>2020</v>
      </c>
      <c r="C5407">
        <v>7</v>
      </c>
      <c r="E5407" t="s">
        <v>112</v>
      </c>
      <c r="F5407" t="s">
        <v>113</v>
      </c>
      <c r="G5407" t="s">
        <v>83</v>
      </c>
      <c r="H5407" t="s">
        <v>5702</v>
      </c>
      <c r="I5407">
        <v>2022</v>
      </c>
      <c r="K5407" s="6">
        <v>44926</v>
      </c>
      <c r="L5407">
        <v>29</v>
      </c>
      <c r="N5407" t="s">
        <v>581</v>
      </c>
      <c r="O5407" s="8">
        <v>5.0599999999999996</v>
      </c>
      <c r="P5407" s="8">
        <v>5</v>
      </c>
      <c r="Q5407" s="8">
        <v>4.5</v>
      </c>
      <c r="R5407" s="8">
        <v>5.73</v>
      </c>
      <c r="S5407" s="8">
        <v>3</v>
      </c>
      <c r="T5407" s="8">
        <v>7.2</v>
      </c>
      <c r="U5407" s="8">
        <v>0.95</v>
      </c>
      <c r="V5407" s="9">
        <v>22</v>
      </c>
      <c r="W5407" s="8">
        <v>1.2300000000000004</v>
      </c>
      <c r="X5407" s="8">
        <v>4.2</v>
      </c>
      <c r="Y5407" s="8">
        <v>5.9999999999999609E-2</v>
      </c>
      <c r="Z5407" s="8">
        <v>-9.9999999999997868E-3</v>
      </c>
      <c r="AA5407">
        <v>-0.26999999999999957</v>
      </c>
      <c r="AF5407" t="s">
        <v>5740</v>
      </c>
      <c r="AG5407" t="s">
        <v>115</v>
      </c>
      <c r="AH5407" t="s">
        <v>116</v>
      </c>
      <c r="AI5407" t="s">
        <v>359</v>
      </c>
      <c r="AJ5407" s="7">
        <v>44926</v>
      </c>
      <c r="AK5407" t="s">
        <v>5967</v>
      </c>
      <c r="AL5407" t="s">
        <v>118</v>
      </c>
      <c r="AM5407" t="s">
        <v>5704</v>
      </c>
      <c r="AN5407" t="s">
        <v>6000</v>
      </c>
      <c r="AO5407" t="str">
        <f>TEXT(A5407,"yyyy-mm-dd")</f>
        <v>2020-07-31</v>
      </c>
    </row>
    <row r="5408" spans="1:41">
      <c r="A5408" s="6" t="s">
        <v>5966</v>
      </c>
      <c r="B5408">
        <v>2020</v>
      </c>
      <c r="C5408">
        <v>7</v>
      </c>
      <c r="E5408" t="s">
        <v>2881</v>
      </c>
      <c r="F5408" t="s">
        <v>113</v>
      </c>
      <c r="G5408" t="s">
        <v>83</v>
      </c>
      <c r="H5408" t="s">
        <v>5702</v>
      </c>
      <c r="I5408">
        <v>2022</v>
      </c>
      <c r="K5408" s="6">
        <v>44926</v>
      </c>
      <c r="L5408">
        <v>29</v>
      </c>
      <c r="N5408" t="s">
        <v>581</v>
      </c>
      <c r="O5408" s="8">
        <v>6.78</v>
      </c>
      <c r="P5408" s="8">
        <v>6.5</v>
      </c>
      <c r="Q5408" s="8">
        <v>6.25</v>
      </c>
      <c r="R5408" s="8">
        <v>7.51</v>
      </c>
      <c r="S5408" s="8">
        <v>4.8499999999999996</v>
      </c>
      <c r="T5408" s="8">
        <v>8.64</v>
      </c>
      <c r="U5408" s="8">
        <v>1.1000000000000001</v>
      </c>
      <c r="V5408" s="9">
        <v>21</v>
      </c>
      <c r="W5408" s="8">
        <v>1.2599999999999998</v>
      </c>
      <c r="X5408" s="8">
        <v>3.7900000000000009</v>
      </c>
      <c r="Y5408" s="8">
        <v>0.28000000000000025</v>
      </c>
      <c r="Z5408" s="8">
        <v>-0.5</v>
      </c>
      <c r="AA5408">
        <v>-0.10000000000000053</v>
      </c>
      <c r="AF5408" t="s">
        <v>5745</v>
      </c>
      <c r="AG5408" t="s">
        <v>2883</v>
      </c>
      <c r="AH5408" t="s">
        <v>2884</v>
      </c>
      <c r="AI5408" t="s">
        <v>359</v>
      </c>
      <c r="AJ5408" s="7">
        <v>44926</v>
      </c>
      <c r="AK5408" t="s">
        <v>5967</v>
      </c>
      <c r="AL5408" t="s">
        <v>2885</v>
      </c>
      <c r="AM5408" t="s">
        <v>5704</v>
      </c>
      <c r="AN5408" t="s">
        <v>6003</v>
      </c>
      <c r="AO5408" t="str">
        <f>TEXT(A5408,"yyyy-mm-dd")</f>
        <v>2020-07-31</v>
      </c>
    </row>
    <row r="5409" spans="1:41">
      <c r="A5409" s="6" t="s">
        <v>5966</v>
      </c>
      <c r="B5409">
        <v>2020</v>
      </c>
      <c r="C5409">
        <v>7</v>
      </c>
      <c r="E5409" t="s">
        <v>112</v>
      </c>
      <c r="F5409" t="s">
        <v>113</v>
      </c>
      <c r="G5409" t="s">
        <v>83</v>
      </c>
      <c r="H5409" t="s">
        <v>5257</v>
      </c>
      <c r="I5409">
        <v>2021</v>
      </c>
      <c r="K5409" s="6">
        <v>44561</v>
      </c>
      <c r="L5409">
        <v>17</v>
      </c>
      <c r="N5409" t="s">
        <v>214</v>
      </c>
      <c r="O5409" s="8">
        <v>4.46</v>
      </c>
      <c r="P5409" s="8">
        <v>4.49</v>
      </c>
      <c r="Q5409" s="8">
        <v>4.0199999999999996</v>
      </c>
      <c r="R5409" s="8">
        <v>4.91</v>
      </c>
      <c r="S5409" s="8">
        <v>2.96</v>
      </c>
      <c r="T5409" s="8">
        <v>5.8</v>
      </c>
      <c r="U5409" s="8">
        <v>0.56000000000000005</v>
      </c>
      <c r="V5409" s="9">
        <v>28</v>
      </c>
      <c r="W5409" s="8">
        <v>0.89000000000000057</v>
      </c>
      <c r="X5409" s="8">
        <v>2.84</v>
      </c>
      <c r="Y5409" s="8">
        <v>-3.0000000000000249E-2</v>
      </c>
      <c r="Z5409" s="8">
        <v>-4.9999999999999822E-2</v>
      </c>
      <c r="AA5409">
        <v>0.24000000000000021</v>
      </c>
      <c r="AF5409" t="s">
        <v>5295</v>
      </c>
      <c r="AG5409" t="s">
        <v>115</v>
      </c>
      <c r="AH5409" t="s">
        <v>116</v>
      </c>
      <c r="AI5409" t="s">
        <v>230</v>
      </c>
      <c r="AJ5409" s="7">
        <v>44561</v>
      </c>
      <c r="AK5409" t="s">
        <v>5967</v>
      </c>
      <c r="AL5409" t="s">
        <v>118</v>
      </c>
      <c r="AM5409" t="s">
        <v>5259</v>
      </c>
      <c r="AN5409" t="s">
        <v>5999</v>
      </c>
      <c r="AO5409" t="str">
        <f>TEXT(A5409,"yyyy-mm-dd")</f>
        <v>2020-07-31</v>
      </c>
    </row>
    <row r="5410" spans="1:41">
      <c r="A5410" s="6" t="s">
        <v>5966</v>
      </c>
      <c r="B5410">
        <v>2020</v>
      </c>
      <c r="C5410">
        <v>7</v>
      </c>
      <c r="E5410" t="s">
        <v>2881</v>
      </c>
      <c r="F5410" t="s">
        <v>113</v>
      </c>
      <c r="G5410" t="s">
        <v>83</v>
      </c>
      <c r="H5410" t="s">
        <v>5257</v>
      </c>
      <c r="I5410">
        <v>2021</v>
      </c>
      <c r="K5410" s="6">
        <v>44561</v>
      </c>
      <c r="L5410">
        <v>17</v>
      </c>
      <c r="N5410" t="s">
        <v>214</v>
      </c>
      <c r="O5410" s="8">
        <v>6.19</v>
      </c>
      <c r="P5410" s="8">
        <v>6.25</v>
      </c>
      <c r="Q5410" s="8">
        <v>5.99</v>
      </c>
      <c r="R5410" s="8">
        <v>6.58</v>
      </c>
      <c r="S5410" s="8">
        <v>4</v>
      </c>
      <c r="T5410" s="8">
        <v>7.57</v>
      </c>
      <c r="U5410" s="8">
        <v>0.81</v>
      </c>
      <c r="V5410" s="9">
        <v>24</v>
      </c>
      <c r="W5410" s="8">
        <v>0.58999999999999986</v>
      </c>
      <c r="X5410" s="8">
        <v>3.5700000000000003</v>
      </c>
      <c r="Y5410" s="8">
        <v>-5.9999999999999609E-2</v>
      </c>
      <c r="Z5410" s="8">
        <v>-0.20000000000000018</v>
      </c>
      <c r="AA5410">
        <v>-0.25</v>
      </c>
      <c r="AF5410" t="s">
        <v>5300</v>
      </c>
      <c r="AG5410" t="s">
        <v>2883</v>
      </c>
      <c r="AH5410" t="s">
        <v>2884</v>
      </c>
      <c r="AI5410" t="s">
        <v>230</v>
      </c>
      <c r="AJ5410" s="7">
        <v>44561</v>
      </c>
      <c r="AK5410" t="s">
        <v>5967</v>
      </c>
      <c r="AL5410" t="s">
        <v>2885</v>
      </c>
      <c r="AM5410" t="s">
        <v>5259</v>
      </c>
      <c r="AN5410" t="s">
        <v>6002</v>
      </c>
      <c r="AO5410" t="str">
        <f>TEXT(A5410,"yyyy-mm-dd")</f>
        <v>2020-07-31</v>
      </c>
    </row>
    <row r="5411" spans="1:41">
      <c r="A5411" s="6" t="s">
        <v>5966</v>
      </c>
      <c r="B5411">
        <v>2020</v>
      </c>
      <c r="C5411">
        <v>7</v>
      </c>
      <c r="E5411" t="s">
        <v>112</v>
      </c>
      <c r="F5411" t="s">
        <v>113</v>
      </c>
      <c r="G5411" t="s">
        <v>83</v>
      </c>
      <c r="H5411" t="s">
        <v>4803</v>
      </c>
      <c r="I5411">
        <v>2020</v>
      </c>
      <c r="K5411" s="6">
        <v>44196</v>
      </c>
      <c r="L5411">
        <v>5</v>
      </c>
      <c r="N5411" t="s">
        <v>211</v>
      </c>
      <c r="O5411" s="8">
        <v>4.32</v>
      </c>
      <c r="P5411" s="8">
        <v>4.45</v>
      </c>
      <c r="Q5411" s="8">
        <v>4</v>
      </c>
      <c r="R5411" s="8">
        <v>4.5</v>
      </c>
      <c r="S5411" s="8">
        <v>2.9</v>
      </c>
      <c r="T5411" s="8">
        <v>5.2</v>
      </c>
      <c r="U5411" s="8">
        <v>0.49</v>
      </c>
      <c r="V5411" s="9">
        <v>28</v>
      </c>
      <c r="W5411" s="8">
        <v>0.5</v>
      </c>
      <c r="X5411" s="8">
        <v>2.3000000000000003</v>
      </c>
      <c r="Y5411" s="8">
        <v>-0.12999999999999989</v>
      </c>
      <c r="Z5411" s="8">
        <v>-4.9999999999999822E-2</v>
      </c>
      <c r="AA5411">
        <v>0.37999999999999989</v>
      </c>
      <c r="AF5411" t="s">
        <v>4844</v>
      </c>
      <c r="AG5411" t="s">
        <v>115</v>
      </c>
      <c r="AH5411" t="s">
        <v>116</v>
      </c>
      <c r="AI5411" t="s">
        <v>117</v>
      </c>
      <c r="AJ5411" s="7">
        <v>44196</v>
      </c>
      <c r="AK5411" t="s">
        <v>5967</v>
      </c>
      <c r="AL5411" t="s">
        <v>118</v>
      </c>
      <c r="AM5411" t="s">
        <v>4805</v>
      </c>
      <c r="AN5411" t="s">
        <v>5998</v>
      </c>
      <c r="AO5411" t="str">
        <f>TEXT(A5411,"yyyy-mm-dd")</f>
        <v>2020-07-31</v>
      </c>
    </row>
    <row r="5412" spans="1:41">
      <c r="A5412" s="6" t="s">
        <v>5966</v>
      </c>
      <c r="B5412">
        <v>2020</v>
      </c>
      <c r="C5412">
        <v>7</v>
      </c>
      <c r="E5412" t="s">
        <v>2881</v>
      </c>
      <c r="F5412" t="s">
        <v>113</v>
      </c>
      <c r="G5412" t="s">
        <v>83</v>
      </c>
      <c r="H5412" t="s">
        <v>4803</v>
      </c>
      <c r="I5412">
        <v>2020</v>
      </c>
      <c r="K5412" s="6">
        <v>44196</v>
      </c>
      <c r="L5412">
        <v>5</v>
      </c>
      <c r="N5412" t="s">
        <v>211</v>
      </c>
      <c r="O5412" s="8">
        <v>5.85</v>
      </c>
      <c r="P5412" s="8">
        <v>5.79</v>
      </c>
      <c r="Q5412" s="8">
        <v>5.5</v>
      </c>
      <c r="R5412" s="8">
        <v>6.05</v>
      </c>
      <c r="S5412" s="8">
        <v>4</v>
      </c>
      <c r="T5412" s="8">
        <v>7.61</v>
      </c>
      <c r="U5412" s="8">
        <v>0.68</v>
      </c>
      <c r="V5412" s="9">
        <v>24</v>
      </c>
      <c r="W5412" s="8">
        <v>0.54999999999999982</v>
      </c>
      <c r="X5412" s="8">
        <v>3.6100000000000003</v>
      </c>
      <c r="Y5412" s="8">
        <v>5.9999999999999609E-2</v>
      </c>
      <c r="Z5412" s="8">
        <v>-0.20999999999999996</v>
      </c>
      <c r="AA5412">
        <v>0.12999999999999989</v>
      </c>
      <c r="AF5412" t="s">
        <v>4849</v>
      </c>
      <c r="AG5412" t="s">
        <v>2883</v>
      </c>
      <c r="AH5412" t="s">
        <v>2884</v>
      </c>
      <c r="AI5412" t="s">
        <v>117</v>
      </c>
      <c r="AJ5412" s="7">
        <v>44196</v>
      </c>
      <c r="AK5412" t="s">
        <v>5967</v>
      </c>
      <c r="AL5412" t="s">
        <v>2885</v>
      </c>
      <c r="AM5412" t="s">
        <v>4805</v>
      </c>
      <c r="AN5412" t="s">
        <v>6001</v>
      </c>
      <c r="AO5412" t="str">
        <f>TEXT(A5412,"yyyy-mm-dd")</f>
        <v>2020-07-31</v>
      </c>
    </row>
    <row r="5413" spans="1:41">
      <c r="A5413" s="6" t="s">
        <v>6004</v>
      </c>
      <c r="B5413">
        <v>2020</v>
      </c>
      <c r="C5413">
        <v>8</v>
      </c>
      <c r="E5413" t="s">
        <v>1907</v>
      </c>
      <c r="F5413" t="s">
        <v>1908</v>
      </c>
      <c r="G5413" t="s">
        <v>102</v>
      </c>
      <c r="H5413" t="s">
        <v>5989</v>
      </c>
      <c r="I5413">
        <v>2022</v>
      </c>
      <c r="J5413">
        <v>3</v>
      </c>
      <c r="K5413" s="6">
        <v>44834</v>
      </c>
      <c r="L5413">
        <v>25</v>
      </c>
      <c r="M5413">
        <v>8</v>
      </c>
      <c r="N5413" t="s">
        <v>357</v>
      </c>
      <c r="O5413" s="8">
        <v>4.74</v>
      </c>
      <c r="P5413" s="8">
        <v>4.63</v>
      </c>
      <c r="Q5413" s="8">
        <v>4.4400000000000004</v>
      </c>
      <c r="R5413" s="8">
        <v>5</v>
      </c>
      <c r="S5413" s="8">
        <v>3</v>
      </c>
      <c r="T5413" s="8">
        <v>7</v>
      </c>
      <c r="U5413" s="8">
        <v>0.83</v>
      </c>
      <c r="V5413" s="9">
        <v>24</v>
      </c>
      <c r="W5413" s="8">
        <v>0.55999999999999961</v>
      </c>
      <c r="X5413" s="8">
        <v>4</v>
      </c>
      <c r="Y5413" s="8">
        <v>0.11000000000000032</v>
      </c>
      <c r="Z5413" s="8">
        <v>-0.37000000000000011</v>
      </c>
      <c r="AA5413">
        <v>0</v>
      </c>
      <c r="AF5413" t="s">
        <v>5990</v>
      </c>
      <c r="AG5413" t="s">
        <v>1910</v>
      </c>
      <c r="AH5413" t="s">
        <v>1911</v>
      </c>
      <c r="AI5413" t="s">
        <v>1971</v>
      </c>
      <c r="AJ5413" s="7">
        <v>44834</v>
      </c>
      <c r="AK5413" t="s">
        <v>6005</v>
      </c>
      <c r="AL5413" t="s">
        <v>1908</v>
      </c>
      <c r="AM5413" t="s">
        <v>5991</v>
      </c>
      <c r="AN5413" t="s">
        <v>6026</v>
      </c>
      <c r="AO5413" t="str">
        <f>TEXT(A5413,"yyyy-mm-dd")</f>
        <v>2020-08-31</v>
      </c>
    </row>
    <row r="5414" spans="1:41">
      <c r="A5414" s="6" t="s">
        <v>6004</v>
      </c>
      <c r="B5414">
        <v>2020</v>
      </c>
      <c r="C5414">
        <v>8</v>
      </c>
      <c r="E5414" t="s">
        <v>1907</v>
      </c>
      <c r="F5414" t="s">
        <v>1908</v>
      </c>
      <c r="G5414" t="s">
        <v>102</v>
      </c>
      <c r="H5414" t="s">
        <v>5881</v>
      </c>
      <c r="I5414">
        <v>2022</v>
      </c>
      <c r="J5414">
        <v>2</v>
      </c>
      <c r="K5414" s="6">
        <v>44742</v>
      </c>
      <c r="L5414">
        <v>22</v>
      </c>
      <c r="M5414">
        <v>7</v>
      </c>
      <c r="N5414" t="s">
        <v>167</v>
      </c>
      <c r="O5414" s="8">
        <v>4.58</v>
      </c>
      <c r="P5414" s="8">
        <v>4.5</v>
      </c>
      <c r="Q5414" s="8">
        <v>4.25</v>
      </c>
      <c r="R5414" s="8">
        <v>5</v>
      </c>
      <c r="S5414" s="8">
        <v>3</v>
      </c>
      <c r="T5414" s="8">
        <v>6.5</v>
      </c>
      <c r="U5414" s="8">
        <v>0.7</v>
      </c>
      <c r="V5414" s="9">
        <v>24</v>
      </c>
      <c r="W5414" s="8">
        <v>0.75</v>
      </c>
      <c r="X5414" s="8">
        <v>3.5</v>
      </c>
      <c r="Y5414" s="8">
        <v>8.0000000000000071E-2</v>
      </c>
      <c r="Z5414" s="8">
        <v>-0.25</v>
      </c>
      <c r="AA5414">
        <v>0.19000000000000039</v>
      </c>
      <c r="AF5414" t="s">
        <v>5882</v>
      </c>
      <c r="AG5414" t="s">
        <v>1910</v>
      </c>
      <c r="AH5414" t="s">
        <v>1911</v>
      </c>
      <c r="AI5414" t="s">
        <v>1944</v>
      </c>
      <c r="AJ5414" s="7">
        <v>44742</v>
      </c>
      <c r="AK5414" t="s">
        <v>6005</v>
      </c>
      <c r="AL5414" t="s">
        <v>1908</v>
      </c>
      <c r="AM5414" t="s">
        <v>5883</v>
      </c>
      <c r="AN5414" t="s">
        <v>6025</v>
      </c>
      <c r="AO5414" t="str">
        <f>TEXT(A5414,"yyyy-mm-dd")</f>
        <v>2020-08-31</v>
      </c>
    </row>
    <row r="5415" spans="1:41">
      <c r="A5415" s="6" t="s">
        <v>6004</v>
      </c>
      <c r="B5415">
        <v>2020</v>
      </c>
      <c r="C5415">
        <v>8</v>
      </c>
      <c r="E5415" t="s">
        <v>1907</v>
      </c>
      <c r="F5415" t="s">
        <v>1908</v>
      </c>
      <c r="G5415" t="s">
        <v>102</v>
      </c>
      <c r="H5415" t="s">
        <v>5842</v>
      </c>
      <c r="I5415">
        <v>2022</v>
      </c>
      <c r="J5415">
        <v>1</v>
      </c>
      <c r="K5415" s="6">
        <v>44651</v>
      </c>
      <c r="L5415">
        <v>19</v>
      </c>
      <c r="M5415">
        <v>6</v>
      </c>
      <c r="N5415" t="s">
        <v>195</v>
      </c>
      <c r="O5415" s="8">
        <v>4.43</v>
      </c>
      <c r="P5415" s="8">
        <v>4.5</v>
      </c>
      <c r="Q5415" s="8">
        <v>4</v>
      </c>
      <c r="R5415" s="8">
        <v>4.75</v>
      </c>
      <c r="S5415" s="8">
        <v>3</v>
      </c>
      <c r="T5415" s="8">
        <v>6</v>
      </c>
      <c r="U5415" s="8">
        <v>0.61</v>
      </c>
      <c r="V5415" s="9">
        <v>24</v>
      </c>
      <c r="W5415" s="8">
        <v>0.75</v>
      </c>
      <c r="X5415" s="8">
        <v>3</v>
      </c>
      <c r="Y5415" s="8">
        <v>-7.0000000000000284E-2</v>
      </c>
      <c r="Z5415" s="8">
        <v>-0.25</v>
      </c>
      <c r="AA5415">
        <v>0.19000000000000039</v>
      </c>
      <c r="AF5415" t="s">
        <v>5843</v>
      </c>
      <c r="AG5415" t="s">
        <v>1910</v>
      </c>
      <c r="AH5415" t="s">
        <v>1911</v>
      </c>
      <c r="AI5415" t="s">
        <v>1939</v>
      </c>
      <c r="AJ5415" s="7">
        <v>44651</v>
      </c>
      <c r="AK5415" t="s">
        <v>6005</v>
      </c>
      <c r="AL5415" t="s">
        <v>1908</v>
      </c>
      <c r="AM5415" t="s">
        <v>5844</v>
      </c>
      <c r="AN5415" t="s">
        <v>6024</v>
      </c>
      <c r="AO5415" t="str">
        <f>TEXT(A5415,"yyyy-mm-dd")</f>
        <v>2020-08-31</v>
      </c>
    </row>
    <row r="5416" spans="1:41">
      <c r="A5416" s="6" t="s">
        <v>6004</v>
      </c>
      <c r="B5416">
        <v>2020</v>
      </c>
      <c r="C5416">
        <v>8</v>
      </c>
      <c r="E5416" t="s">
        <v>1907</v>
      </c>
      <c r="F5416" t="s">
        <v>1908</v>
      </c>
      <c r="G5416" t="s">
        <v>102</v>
      </c>
      <c r="H5416" t="s">
        <v>5649</v>
      </c>
      <c r="I5416">
        <v>2021</v>
      </c>
      <c r="J5416">
        <v>4</v>
      </c>
      <c r="K5416" s="6">
        <v>44561</v>
      </c>
      <c r="L5416">
        <v>16</v>
      </c>
      <c r="M5416">
        <v>5</v>
      </c>
      <c r="N5416" t="s">
        <v>222</v>
      </c>
      <c r="O5416" s="8">
        <v>4.24</v>
      </c>
      <c r="P5416" s="8">
        <v>4.25</v>
      </c>
      <c r="Q5416" s="8">
        <v>4</v>
      </c>
      <c r="R5416" s="8">
        <v>4.5</v>
      </c>
      <c r="S5416" s="8">
        <v>3</v>
      </c>
      <c r="T5416" s="8">
        <v>5.5</v>
      </c>
      <c r="U5416" s="8">
        <v>0.56000000000000005</v>
      </c>
      <c r="V5416" s="9">
        <v>31</v>
      </c>
      <c r="W5416" s="8">
        <v>0.5</v>
      </c>
      <c r="X5416" s="8">
        <v>2.5</v>
      </c>
      <c r="Y5416" s="8">
        <v>-9.9999999999997868E-3</v>
      </c>
      <c r="Z5416" s="8">
        <v>-0.25</v>
      </c>
      <c r="AA5416">
        <v>-0.25</v>
      </c>
      <c r="AF5416" t="s">
        <v>5650</v>
      </c>
      <c r="AG5416" t="s">
        <v>1910</v>
      </c>
      <c r="AH5416" t="s">
        <v>1911</v>
      </c>
      <c r="AI5416" t="s">
        <v>1934</v>
      </c>
      <c r="AJ5416" s="7">
        <v>44561</v>
      </c>
      <c r="AK5416" t="s">
        <v>6005</v>
      </c>
      <c r="AL5416" t="s">
        <v>1908</v>
      </c>
      <c r="AM5416" t="s">
        <v>5651</v>
      </c>
      <c r="AN5416" t="s">
        <v>6023</v>
      </c>
      <c r="AO5416" t="str">
        <f>TEXT(A5416,"yyyy-mm-dd")</f>
        <v>2020-08-31</v>
      </c>
    </row>
    <row r="5417" spans="1:41">
      <c r="A5417" s="6" t="s">
        <v>6004</v>
      </c>
      <c r="B5417">
        <v>2020</v>
      </c>
      <c r="C5417">
        <v>8</v>
      </c>
      <c r="E5417" t="s">
        <v>1907</v>
      </c>
      <c r="F5417" t="s">
        <v>1908</v>
      </c>
      <c r="G5417" t="s">
        <v>102</v>
      </c>
      <c r="H5417" t="s">
        <v>5544</v>
      </c>
      <c r="I5417">
        <v>2021</v>
      </c>
      <c r="J5417">
        <v>3</v>
      </c>
      <c r="K5417" s="6">
        <v>44469</v>
      </c>
      <c r="L5417">
        <v>13</v>
      </c>
      <c r="M5417">
        <v>4</v>
      </c>
      <c r="N5417" t="s">
        <v>252</v>
      </c>
      <c r="O5417" s="8">
        <v>4.1900000000000004</v>
      </c>
      <c r="P5417" s="8">
        <v>4.25</v>
      </c>
      <c r="Q5417" s="8">
        <v>4</v>
      </c>
      <c r="R5417" s="8">
        <v>4.5</v>
      </c>
      <c r="S5417" s="8">
        <v>3</v>
      </c>
      <c r="T5417" s="8">
        <v>5</v>
      </c>
      <c r="U5417" s="8">
        <v>0.49</v>
      </c>
      <c r="V5417" s="9">
        <v>31</v>
      </c>
      <c r="W5417" s="8">
        <v>0.5</v>
      </c>
      <c r="X5417" s="8">
        <v>2</v>
      </c>
      <c r="Y5417" s="8">
        <v>-5.9999999999999609E-2</v>
      </c>
      <c r="Z5417" s="8">
        <v>-0.25</v>
      </c>
      <c r="AA5417">
        <v>-0.25</v>
      </c>
      <c r="AF5417" t="s">
        <v>5545</v>
      </c>
      <c r="AG5417" t="s">
        <v>1910</v>
      </c>
      <c r="AH5417" t="s">
        <v>1911</v>
      </c>
      <c r="AI5417" t="s">
        <v>1929</v>
      </c>
      <c r="AJ5417" s="7">
        <v>44469</v>
      </c>
      <c r="AK5417" t="s">
        <v>6005</v>
      </c>
      <c r="AL5417" t="s">
        <v>1908</v>
      </c>
      <c r="AM5417" t="s">
        <v>5546</v>
      </c>
      <c r="AN5417" t="s">
        <v>6022</v>
      </c>
      <c r="AO5417" t="str">
        <f>TEXT(A5417,"yyyy-mm-dd")</f>
        <v>2020-08-31</v>
      </c>
    </row>
    <row r="5418" spans="1:41">
      <c r="A5418" s="6" t="s">
        <v>6004</v>
      </c>
      <c r="B5418">
        <v>2020</v>
      </c>
      <c r="C5418">
        <v>8</v>
      </c>
      <c r="E5418" t="s">
        <v>1907</v>
      </c>
      <c r="F5418" t="s">
        <v>1908</v>
      </c>
      <c r="G5418" t="s">
        <v>102</v>
      </c>
      <c r="H5418" t="s">
        <v>5436</v>
      </c>
      <c r="I5418">
        <v>2021</v>
      </c>
      <c r="J5418">
        <v>2</v>
      </c>
      <c r="K5418" s="6">
        <v>44377</v>
      </c>
      <c r="L5418">
        <v>10</v>
      </c>
      <c r="M5418">
        <v>3</v>
      </c>
      <c r="N5418" t="s">
        <v>164</v>
      </c>
      <c r="O5418" s="8">
        <v>4.1500000000000004</v>
      </c>
      <c r="P5418" s="8">
        <v>4.25</v>
      </c>
      <c r="Q5418" s="8">
        <v>4</v>
      </c>
      <c r="R5418" s="8">
        <v>4.5</v>
      </c>
      <c r="S5418" s="8">
        <v>3</v>
      </c>
      <c r="T5418" s="8">
        <v>4.5</v>
      </c>
      <c r="U5418" s="8">
        <v>0.43</v>
      </c>
      <c r="V5418" s="9">
        <v>31</v>
      </c>
      <c r="W5418" s="8">
        <v>0.5</v>
      </c>
      <c r="X5418" s="8">
        <v>1.5</v>
      </c>
      <c r="Y5418" s="8">
        <v>-9.9999999999999645E-2</v>
      </c>
      <c r="Z5418" s="8">
        <v>-0.25</v>
      </c>
      <c r="AA5418">
        <v>0</v>
      </c>
      <c r="AF5418" t="s">
        <v>5437</v>
      </c>
      <c r="AG5418" t="s">
        <v>1910</v>
      </c>
      <c r="AH5418" t="s">
        <v>1911</v>
      </c>
      <c r="AI5418" t="s">
        <v>1924</v>
      </c>
      <c r="AJ5418" s="7">
        <v>44377</v>
      </c>
      <c r="AK5418" t="s">
        <v>6005</v>
      </c>
      <c r="AL5418" t="s">
        <v>1908</v>
      </c>
      <c r="AM5418" t="s">
        <v>5438</v>
      </c>
      <c r="AN5418" t="s">
        <v>6021</v>
      </c>
      <c r="AO5418" t="str">
        <f>TEXT(A5418,"yyyy-mm-dd")</f>
        <v>2020-08-31</v>
      </c>
    </row>
    <row r="5419" spans="1:41">
      <c r="A5419" s="6" t="s">
        <v>6004</v>
      </c>
      <c r="B5419">
        <v>2020</v>
      </c>
      <c r="C5419">
        <v>8</v>
      </c>
      <c r="E5419" t="s">
        <v>1907</v>
      </c>
      <c r="F5419" t="s">
        <v>1908</v>
      </c>
      <c r="G5419" t="s">
        <v>102</v>
      </c>
      <c r="H5419" t="s">
        <v>5397</v>
      </c>
      <c r="I5419">
        <v>2021</v>
      </c>
      <c r="J5419">
        <v>1</v>
      </c>
      <c r="K5419" s="6">
        <v>44286</v>
      </c>
      <c r="L5419">
        <v>7</v>
      </c>
      <c r="M5419">
        <v>2</v>
      </c>
      <c r="N5419" t="s">
        <v>192</v>
      </c>
      <c r="O5419" s="8">
        <v>4.12</v>
      </c>
      <c r="P5419" s="8">
        <v>4.25</v>
      </c>
      <c r="Q5419" s="8">
        <v>4</v>
      </c>
      <c r="R5419" s="8">
        <v>4.5</v>
      </c>
      <c r="S5419" s="8">
        <v>3</v>
      </c>
      <c r="T5419" s="8">
        <v>4.5</v>
      </c>
      <c r="U5419" s="8">
        <v>0.42</v>
      </c>
      <c r="V5419" s="9">
        <v>31</v>
      </c>
      <c r="W5419" s="8">
        <v>0.5</v>
      </c>
      <c r="X5419" s="8">
        <v>1.5</v>
      </c>
      <c r="Y5419" s="8">
        <v>-0.12999999999999989</v>
      </c>
      <c r="Z5419" s="8">
        <v>-0.25</v>
      </c>
      <c r="AA5419">
        <v>-0.25</v>
      </c>
      <c r="AF5419" t="s">
        <v>5398</v>
      </c>
      <c r="AG5419" t="s">
        <v>1910</v>
      </c>
      <c r="AH5419" t="s">
        <v>1911</v>
      </c>
      <c r="AI5419" t="s">
        <v>1919</v>
      </c>
      <c r="AJ5419" s="7">
        <v>44286</v>
      </c>
      <c r="AK5419" t="s">
        <v>6005</v>
      </c>
      <c r="AL5419" t="s">
        <v>1908</v>
      </c>
      <c r="AM5419" t="s">
        <v>5399</v>
      </c>
      <c r="AN5419" t="s">
        <v>6020</v>
      </c>
      <c r="AO5419" t="str">
        <f>TEXT(A5419,"yyyy-mm-dd")</f>
        <v>2020-08-31</v>
      </c>
    </row>
    <row r="5420" spans="1:41">
      <c r="A5420" s="6" t="s">
        <v>6004</v>
      </c>
      <c r="B5420">
        <v>2020</v>
      </c>
      <c r="C5420">
        <v>8</v>
      </c>
      <c r="E5420" t="s">
        <v>1907</v>
      </c>
      <c r="F5420" t="s">
        <v>1908</v>
      </c>
      <c r="G5420" t="s">
        <v>102</v>
      </c>
      <c r="H5420" t="s">
        <v>5204</v>
      </c>
      <c r="I5420">
        <v>2020</v>
      </c>
      <c r="J5420">
        <v>4</v>
      </c>
      <c r="K5420" s="6">
        <v>44196</v>
      </c>
      <c r="L5420">
        <v>4</v>
      </c>
      <c r="M5420">
        <v>1</v>
      </c>
      <c r="N5420" t="s">
        <v>219</v>
      </c>
      <c r="O5420" s="8">
        <v>4.2</v>
      </c>
      <c r="P5420" s="8">
        <v>4.25</v>
      </c>
      <c r="Q5420" s="8">
        <v>4</v>
      </c>
      <c r="R5420" s="8">
        <v>4.5</v>
      </c>
      <c r="S5420" s="8">
        <v>3</v>
      </c>
      <c r="T5420" s="8">
        <v>4.75</v>
      </c>
      <c r="U5420" s="8">
        <v>0.33</v>
      </c>
      <c r="V5420" s="9">
        <v>32</v>
      </c>
      <c r="W5420" s="8">
        <v>0.5</v>
      </c>
      <c r="X5420" s="8">
        <v>1.75</v>
      </c>
      <c r="Y5420" s="8">
        <v>-4.9999999999999822E-2</v>
      </c>
      <c r="Z5420" s="8">
        <v>-0.25</v>
      </c>
      <c r="AA5420">
        <v>-0.19000000000000039</v>
      </c>
      <c r="AF5420" t="s">
        <v>5205</v>
      </c>
      <c r="AG5420" t="s">
        <v>1910</v>
      </c>
      <c r="AH5420" t="s">
        <v>1911</v>
      </c>
      <c r="AI5420" t="s">
        <v>1915</v>
      </c>
      <c r="AJ5420" s="7">
        <v>44196</v>
      </c>
      <c r="AK5420" t="s">
        <v>6005</v>
      </c>
      <c r="AL5420" t="s">
        <v>1908</v>
      </c>
      <c r="AM5420" t="s">
        <v>5206</v>
      </c>
      <c r="AN5420" t="s">
        <v>6019</v>
      </c>
      <c r="AO5420" t="str">
        <f>TEXT(A5420,"yyyy-mm-dd")</f>
        <v>2020-08-31</v>
      </c>
    </row>
    <row r="5421" spans="1:41">
      <c r="A5421" s="6" t="s">
        <v>6004</v>
      </c>
      <c r="B5421">
        <v>2020</v>
      </c>
      <c r="C5421">
        <v>8</v>
      </c>
      <c r="E5421" t="s">
        <v>1907</v>
      </c>
      <c r="F5421" t="s">
        <v>1908</v>
      </c>
      <c r="G5421" t="s">
        <v>102</v>
      </c>
      <c r="H5421" t="s">
        <v>5063</v>
      </c>
      <c r="I5421">
        <v>2020</v>
      </c>
      <c r="J5421">
        <v>3</v>
      </c>
      <c r="K5421" s="6">
        <v>44104</v>
      </c>
      <c r="L5421">
        <v>1</v>
      </c>
      <c r="M5421">
        <v>0</v>
      </c>
      <c r="N5421" t="s">
        <v>169</v>
      </c>
      <c r="O5421" s="8">
        <v>4.32</v>
      </c>
      <c r="P5421" s="8">
        <v>4.25</v>
      </c>
      <c r="Q5421" s="8">
        <v>4.25</v>
      </c>
      <c r="R5421" s="8">
        <v>4.5</v>
      </c>
      <c r="S5421" s="8">
        <v>4</v>
      </c>
      <c r="T5421" s="8">
        <v>5</v>
      </c>
      <c r="U5421" s="8">
        <v>0.23</v>
      </c>
      <c r="V5421" s="9">
        <v>32</v>
      </c>
      <c r="W5421" s="8">
        <v>0.25</v>
      </c>
      <c r="X5421" s="8">
        <v>1</v>
      </c>
      <c r="Y5421" s="8">
        <v>7.0000000000000284E-2</v>
      </c>
      <c r="Z5421" s="8">
        <v>-0.25</v>
      </c>
      <c r="AA5421">
        <v>-0.25</v>
      </c>
      <c r="AF5421" t="s">
        <v>5064</v>
      </c>
      <c r="AG5421" t="s">
        <v>1910</v>
      </c>
      <c r="AH5421" t="s">
        <v>1911</v>
      </c>
      <c r="AI5421" t="s">
        <v>1912</v>
      </c>
      <c r="AJ5421" s="7">
        <v>44104</v>
      </c>
      <c r="AK5421" t="s">
        <v>6005</v>
      </c>
      <c r="AL5421" t="s">
        <v>1908</v>
      </c>
      <c r="AM5421" t="s">
        <v>5066</v>
      </c>
      <c r="AN5421" t="s">
        <v>6018</v>
      </c>
      <c r="AO5421" t="str">
        <f>TEXT(A5421,"yyyy-mm-dd")</f>
        <v>2020-08-31</v>
      </c>
    </row>
    <row r="5422" spans="1:41">
      <c r="A5422" s="6" t="s">
        <v>6004</v>
      </c>
      <c r="B5422">
        <v>2020</v>
      </c>
      <c r="C5422">
        <v>8</v>
      </c>
      <c r="E5422" t="s">
        <v>100</v>
      </c>
      <c r="F5422" t="s">
        <v>101</v>
      </c>
      <c r="G5422" t="s">
        <v>83</v>
      </c>
      <c r="H5422" t="s">
        <v>5702</v>
      </c>
      <c r="I5422">
        <v>2022</v>
      </c>
      <c r="K5422" s="6">
        <v>44926</v>
      </c>
      <c r="L5422">
        <v>28</v>
      </c>
      <c r="N5422" t="s">
        <v>593</v>
      </c>
      <c r="O5422" s="8">
        <v>2.2200000000000002</v>
      </c>
      <c r="P5422" s="8">
        <v>2</v>
      </c>
      <c r="Q5422" s="8">
        <v>1.79</v>
      </c>
      <c r="R5422" s="8">
        <v>2.5499999999999998</v>
      </c>
      <c r="S5422" s="8">
        <v>1.37</v>
      </c>
      <c r="T5422" s="8">
        <v>4.0999999999999996</v>
      </c>
      <c r="U5422" s="8">
        <v>0.66</v>
      </c>
      <c r="V5422" s="9">
        <v>24</v>
      </c>
      <c r="W5422" s="8">
        <v>0.75999999999999979</v>
      </c>
      <c r="X5422" s="8">
        <v>2.7299999999999995</v>
      </c>
      <c r="Y5422" s="8">
        <v>0.2200000000000002</v>
      </c>
      <c r="Z5422" s="8">
        <v>0</v>
      </c>
      <c r="AA5422">
        <v>-0.37000000000000033</v>
      </c>
      <c r="AF5422" t="s">
        <v>10333</v>
      </c>
      <c r="AG5422" t="s">
        <v>9655</v>
      </c>
      <c r="AH5422" t="s">
        <v>9656</v>
      </c>
      <c r="AI5422" t="s">
        <v>9708</v>
      </c>
      <c r="AJ5422" s="7">
        <v>44926</v>
      </c>
      <c r="AK5422" t="s">
        <v>6005</v>
      </c>
      <c r="AL5422" t="s">
        <v>109</v>
      </c>
      <c r="AM5422" t="s">
        <v>5704</v>
      </c>
      <c r="AN5422" t="s">
        <v>10342</v>
      </c>
    </row>
    <row r="5423" spans="1:41">
      <c r="A5423" s="6" t="s">
        <v>6004</v>
      </c>
      <c r="B5423">
        <v>2020</v>
      </c>
      <c r="C5423">
        <v>8</v>
      </c>
      <c r="E5423" t="s">
        <v>100</v>
      </c>
      <c r="F5423" t="s">
        <v>101</v>
      </c>
      <c r="G5423" t="s">
        <v>102</v>
      </c>
      <c r="H5423" t="s">
        <v>5649</v>
      </c>
      <c r="I5423">
        <v>2021</v>
      </c>
      <c r="J5423">
        <v>4</v>
      </c>
      <c r="K5423" s="6">
        <v>44561</v>
      </c>
      <c r="L5423">
        <v>16</v>
      </c>
      <c r="M5423">
        <v>5</v>
      </c>
      <c r="N5423" t="s">
        <v>222</v>
      </c>
      <c r="O5423" s="8">
        <v>2.71</v>
      </c>
      <c r="P5423" s="8">
        <v>2.41</v>
      </c>
      <c r="Q5423" s="8">
        <v>1.55</v>
      </c>
      <c r="R5423" s="8">
        <v>3.55</v>
      </c>
      <c r="S5423" s="8">
        <v>-1</v>
      </c>
      <c r="T5423" s="8">
        <v>7.4</v>
      </c>
      <c r="U5423" s="8">
        <v>1.83</v>
      </c>
      <c r="V5423" s="9">
        <v>31</v>
      </c>
      <c r="W5423" s="8">
        <v>1.9999999999999998</v>
      </c>
      <c r="X5423" s="8">
        <v>8.4</v>
      </c>
      <c r="Y5423" s="8">
        <v>0.29999999999999982</v>
      </c>
      <c r="Z5423" s="8">
        <v>-6.0000000000000053E-2</v>
      </c>
      <c r="AA5423">
        <v>-0.33000000000000029</v>
      </c>
      <c r="AF5423" t="s">
        <v>5721</v>
      </c>
      <c r="AG5423" t="s">
        <v>106</v>
      </c>
      <c r="AH5423" t="s">
        <v>107</v>
      </c>
      <c r="AI5423" t="s">
        <v>2667</v>
      </c>
      <c r="AJ5423" s="7">
        <v>44561</v>
      </c>
      <c r="AK5423" t="s">
        <v>6005</v>
      </c>
      <c r="AL5423" t="s">
        <v>109</v>
      </c>
      <c r="AM5423" t="s">
        <v>5651</v>
      </c>
      <c r="AN5423" t="s">
        <v>6017</v>
      </c>
      <c r="AO5423" t="str">
        <f>TEXT(A5423,"yyyy-mm-dd")</f>
        <v>2020-08-31</v>
      </c>
    </row>
    <row r="5424" spans="1:41">
      <c r="A5424" s="6" t="s">
        <v>6004</v>
      </c>
      <c r="B5424">
        <v>2020</v>
      </c>
      <c r="C5424">
        <v>8</v>
      </c>
      <c r="E5424" t="s">
        <v>100</v>
      </c>
      <c r="F5424" t="s">
        <v>101</v>
      </c>
      <c r="G5424" t="s">
        <v>83</v>
      </c>
      <c r="H5424" t="s">
        <v>5257</v>
      </c>
      <c r="I5424">
        <v>2021</v>
      </c>
      <c r="K5424" s="6">
        <v>44561</v>
      </c>
      <c r="L5424">
        <v>16</v>
      </c>
      <c r="N5424" t="s">
        <v>222</v>
      </c>
      <c r="O5424" s="8">
        <v>3.01</v>
      </c>
      <c r="P5424" s="8">
        <v>2.95</v>
      </c>
      <c r="Q5424" s="8">
        <v>2.41</v>
      </c>
      <c r="R5424" s="8">
        <v>3.5</v>
      </c>
      <c r="S5424" s="8">
        <v>1.6</v>
      </c>
      <c r="T5424" s="8">
        <v>5.5</v>
      </c>
      <c r="U5424" s="8">
        <v>0.9</v>
      </c>
      <c r="V5424" s="9">
        <v>34</v>
      </c>
      <c r="W5424" s="8">
        <v>1.0899999999999999</v>
      </c>
      <c r="X5424" s="8">
        <v>3.9</v>
      </c>
      <c r="Y5424" s="8">
        <v>5.9999999999999609E-2</v>
      </c>
      <c r="Z5424" s="8">
        <v>-4.9999999999999822E-2</v>
      </c>
      <c r="AA5424">
        <v>-0.29000000000000004</v>
      </c>
      <c r="AF5424" t="s">
        <v>10294</v>
      </c>
      <c r="AG5424" t="s">
        <v>9655</v>
      </c>
      <c r="AH5424" t="s">
        <v>9656</v>
      </c>
      <c r="AI5424" t="s">
        <v>9669</v>
      </c>
      <c r="AJ5424" s="7">
        <v>44561</v>
      </c>
      <c r="AK5424" t="s">
        <v>6005</v>
      </c>
      <c r="AL5424" t="s">
        <v>109</v>
      </c>
      <c r="AM5424" t="s">
        <v>5259</v>
      </c>
      <c r="AN5424" t="s">
        <v>10315</v>
      </c>
    </row>
    <row r="5425" spans="1:41">
      <c r="A5425" s="6" t="s">
        <v>6004</v>
      </c>
      <c r="B5425">
        <v>2020</v>
      </c>
      <c r="C5425">
        <v>8</v>
      </c>
      <c r="E5425" t="s">
        <v>100</v>
      </c>
      <c r="F5425" t="s">
        <v>101</v>
      </c>
      <c r="G5425" t="s">
        <v>102</v>
      </c>
      <c r="H5425" t="s">
        <v>5544</v>
      </c>
      <c r="I5425">
        <v>2021</v>
      </c>
      <c r="J5425">
        <v>3</v>
      </c>
      <c r="K5425" s="6">
        <v>44469</v>
      </c>
      <c r="L5425">
        <v>13</v>
      </c>
      <c r="M5425">
        <v>4</v>
      </c>
      <c r="N5425" t="s">
        <v>252</v>
      </c>
      <c r="O5425" s="8">
        <v>4.0999999999999996</v>
      </c>
      <c r="P5425" s="8">
        <v>3.5</v>
      </c>
      <c r="Q5425" s="8">
        <v>2.35</v>
      </c>
      <c r="R5425" s="8">
        <v>5.54</v>
      </c>
      <c r="S5425" s="8">
        <v>1.3</v>
      </c>
      <c r="T5425" s="8">
        <v>8.3000000000000007</v>
      </c>
      <c r="U5425" s="8">
        <v>1.99</v>
      </c>
      <c r="V5425" s="9">
        <v>31</v>
      </c>
      <c r="W5425" s="8">
        <v>3.19</v>
      </c>
      <c r="X5425" s="8">
        <v>7.0000000000000009</v>
      </c>
      <c r="Y5425" s="8">
        <v>0.59999999999999964</v>
      </c>
      <c r="Z5425" s="8">
        <v>-0.22999999999999998</v>
      </c>
      <c r="AA5425">
        <v>8.0000000000000071E-2</v>
      </c>
      <c r="AF5425" t="s">
        <v>5719</v>
      </c>
      <c r="AG5425" t="s">
        <v>106</v>
      </c>
      <c r="AH5425" t="s">
        <v>107</v>
      </c>
      <c r="AI5425" t="s">
        <v>502</v>
      </c>
      <c r="AJ5425" s="7">
        <v>44469</v>
      </c>
      <c r="AK5425" t="s">
        <v>6005</v>
      </c>
      <c r="AL5425" t="s">
        <v>109</v>
      </c>
      <c r="AM5425" t="s">
        <v>5546</v>
      </c>
      <c r="AN5425" t="s">
        <v>6016</v>
      </c>
      <c r="AO5425" t="str">
        <f>TEXT(A5425,"yyyy-mm-dd")</f>
        <v>2020-08-31</v>
      </c>
    </row>
    <row r="5426" spans="1:41">
      <c r="A5426" s="6" t="s">
        <v>6004</v>
      </c>
      <c r="B5426">
        <v>2020</v>
      </c>
      <c r="C5426">
        <v>8</v>
      </c>
      <c r="E5426" t="s">
        <v>100</v>
      </c>
      <c r="F5426" t="s">
        <v>101</v>
      </c>
      <c r="G5426" t="s">
        <v>102</v>
      </c>
      <c r="H5426" t="s">
        <v>5436</v>
      </c>
      <c r="I5426">
        <v>2021</v>
      </c>
      <c r="J5426">
        <v>2</v>
      </c>
      <c r="K5426" s="6">
        <v>44377</v>
      </c>
      <c r="L5426">
        <v>10</v>
      </c>
      <c r="M5426">
        <v>3</v>
      </c>
      <c r="N5426" t="s">
        <v>164</v>
      </c>
      <c r="O5426" s="8">
        <v>9.31</v>
      </c>
      <c r="P5426" s="8">
        <v>8.1</v>
      </c>
      <c r="Q5426" s="8">
        <v>5.04</v>
      </c>
      <c r="R5426" s="8">
        <v>14.2</v>
      </c>
      <c r="S5426" s="8">
        <v>1.8</v>
      </c>
      <c r="T5426" s="8">
        <v>18.3</v>
      </c>
      <c r="U5426" s="8">
        <v>5.32</v>
      </c>
      <c r="V5426" s="9">
        <v>31</v>
      </c>
      <c r="W5426" s="8">
        <v>9.16</v>
      </c>
      <c r="X5426" s="8">
        <v>16.5</v>
      </c>
      <c r="Y5426" s="8">
        <v>1.2100000000000009</v>
      </c>
      <c r="Z5426" s="8">
        <v>-0.20000000000000107</v>
      </c>
      <c r="AA5426">
        <v>1</v>
      </c>
      <c r="AF5426" t="s">
        <v>5717</v>
      </c>
      <c r="AG5426" t="s">
        <v>106</v>
      </c>
      <c r="AH5426" t="s">
        <v>107</v>
      </c>
      <c r="AI5426" t="s">
        <v>497</v>
      </c>
      <c r="AJ5426" s="7">
        <v>44377</v>
      </c>
      <c r="AK5426" t="s">
        <v>6005</v>
      </c>
      <c r="AL5426" t="s">
        <v>109</v>
      </c>
      <c r="AM5426" t="s">
        <v>5438</v>
      </c>
      <c r="AN5426" t="s">
        <v>6015</v>
      </c>
      <c r="AO5426" t="str">
        <f>TEXT(A5426,"yyyy-mm-dd")</f>
        <v>2020-08-31</v>
      </c>
    </row>
    <row r="5427" spans="1:41">
      <c r="A5427" s="6" t="s">
        <v>6004</v>
      </c>
      <c r="B5427">
        <v>2020</v>
      </c>
      <c r="C5427">
        <v>8</v>
      </c>
      <c r="E5427" t="s">
        <v>100</v>
      </c>
      <c r="F5427" t="s">
        <v>101</v>
      </c>
      <c r="G5427" t="s">
        <v>102</v>
      </c>
      <c r="H5427" t="s">
        <v>5397</v>
      </c>
      <c r="I5427">
        <v>2021</v>
      </c>
      <c r="J5427">
        <v>1</v>
      </c>
      <c r="K5427" s="6">
        <v>44286</v>
      </c>
      <c r="L5427">
        <v>7</v>
      </c>
      <c r="M5427">
        <v>2</v>
      </c>
      <c r="N5427" t="s">
        <v>192</v>
      </c>
      <c r="O5427" s="8">
        <v>-3.1</v>
      </c>
      <c r="P5427" s="8">
        <v>-3.65</v>
      </c>
      <c r="Q5427" s="8">
        <v>-6.05</v>
      </c>
      <c r="R5427" s="8">
        <v>0.37</v>
      </c>
      <c r="S5427" s="8">
        <v>-9.1999999999999993</v>
      </c>
      <c r="T5427" s="8">
        <v>2.2999999999999998</v>
      </c>
      <c r="U5427" s="8">
        <v>3.43</v>
      </c>
      <c r="V5427" s="9">
        <v>31</v>
      </c>
      <c r="W5427" s="8">
        <v>6.42</v>
      </c>
      <c r="X5427" s="8">
        <v>11.5</v>
      </c>
      <c r="Y5427" s="8">
        <v>0.54999999999999982</v>
      </c>
      <c r="Z5427" s="8">
        <v>-1</v>
      </c>
      <c r="AA5427">
        <v>5.9999999999999609E-2</v>
      </c>
      <c r="AF5427" t="s">
        <v>5715</v>
      </c>
      <c r="AG5427" t="s">
        <v>106</v>
      </c>
      <c r="AH5427" t="s">
        <v>107</v>
      </c>
      <c r="AI5427" t="s">
        <v>427</v>
      </c>
      <c r="AJ5427" s="7">
        <v>44286</v>
      </c>
      <c r="AK5427" t="s">
        <v>6005</v>
      </c>
      <c r="AL5427" t="s">
        <v>109</v>
      </c>
      <c r="AM5427" t="s">
        <v>5399</v>
      </c>
      <c r="AN5427" t="s">
        <v>6014</v>
      </c>
      <c r="AO5427" t="str">
        <f>TEXT(A5427,"yyyy-mm-dd")</f>
        <v>2020-08-31</v>
      </c>
    </row>
    <row r="5428" spans="1:41">
      <c r="A5428" s="6" t="s">
        <v>6004</v>
      </c>
      <c r="B5428">
        <v>2020</v>
      </c>
      <c r="C5428">
        <v>8</v>
      </c>
      <c r="E5428" t="s">
        <v>100</v>
      </c>
      <c r="F5428" t="s">
        <v>101</v>
      </c>
      <c r="G5428" t="s">
        <v>102</v>
      </c>
      <c r="H5428" t="s">
        <v>5204</v>
      </c>
      <c r="I5428">
        <v>2020</v>
      </c>
      <c r="J5428">
        <v>4</v>
      </c>
      <c r="K5428" s="6">
        <v>44196</v>
      </c>
      <c r="L5428">
        <v>4</v>
      </c>
      <c r="M5428">
        <v>1</v>
      </c>
      <c r="N5428" t="s">
        <v>219</v>
      </c>
      <c r="O5428" s="8">
        <v>-7.9</v>
      </c>
      <c r="P5428" s="8">
        <v>-8.31</v>
      </c>
      <c r="Q5428" s="8">
        <v>-9.65</v>
      </c>
      <c r="R5428" s="8">
        <v>-6.05</v>
      </c>
      <c r="S5428" s="8">
        <v>-11.3</v>
      </c>
      <c r="T5428" s="8">
        <v>-4</v>
      </c>
      <c r="U5428" s="8">
        <v>2.09</v>
      </c>
      <c r="V5428" s="9">
        <v>31</v>
      </c>
      <c r="W5428" s="8">
        <v>3.6000000000000005</v>
      </c>
      <c r="X5428" s="8">
        <v>7.3000000000000007</v>
      </c>
      <c r="Y5428" s="8">
        <v>0.41000000000000014</v>
      </c>
      <c r="Z5428" s="8">
        <v>-1.1600000000000001</v>
      </c>
      <c r="AA5428">
        <v>-0.52999999999999936</v>
      </c>
      <c r="AF5428" t="s">
        <v>5276</v>
      </c>
      <c r="AG5428" t="s">
        <v>106</v>
      </c>
      <c r="AH5428" t="s">
        <v>107</v>
      </c>
      <c r="AI5428" t="s">
        <v>340</v>
      </c>
      <c r="AJ5428" s="7">
        <v>44196</v>
      </c>
      <c r="AK5428" t="s">
        <v>6005</v>
      </c>
      <c r="AL5428" t="s">
        <v>109</v>
      </c>
      <c r="AM5428" t="s">
        <v>5206</v>
      </c>
      <c r="AN5428" t="s">
        <v>6013</v>
      </c>
      <c r="AO5428" t="str">
        <f>TEXT(A5428,"yyyy-mm-dd")</f>
        <v>2020-08-31</v>
      </c>
    </row>
    <row r="5429" spans="1:41">
      <c r="A5429" s="6" t="s">
        <v>6004</v>
      </c>
      <c r="B5429">
        <v>2020</v>
      </c>
      <c r="C5429">
        <v>8</v>
      </c>
      <c r="E5429" t="s">
        <v>100</v>
      </c>
      <c r="F5429" t="s">
        <v>101</v>
      </c>
      <c r="G5429" t="s">
        <v>83</v>
      </c>
      <c r="H5429" t="s">
        <v>4803</v>
      </c>
      <c r="I5429">
        <v>2020</v>
      </c>
      <c r="K5429" s="6">
        <v>44196</v>
      </c>
      <c r="L5429">
        <v>4</v>
      </c>
      <c r="N5429" t="s">
        <v>219</v>
      </c>
      <c r="O5429" s="8">
        <v>-9.9700000000000006</v>
      </c>
      <c r="P5429" s="8">
        <v>-9.9</v>
      </c>
      <c r="Q5429" s="8">
        <v>-10.5</v>
      </c>
      <c r="R5429" s="8">
        <v>-9.5500000000000007</v>
      </c>
      <c r="S5429" s="8">
        <v>-11.5</v>
      </c>
      <c r="T5429" s="8">
        <v>-8.4</v>
      </c>
      <c r="U5429" s="8">
        <v>0.75</v>
      </c>
      <c r="V5429" s="9">
        <v>35</v>
      </c>
      <c r="W5429" s="8">
        <v>0.94999999999999929</v>
      </c>
      <c r="X5429" s="8">
        <v>3.0999999999999996</v>
      </c>
      <c r="Y5429" s="8">
        <v>-7.0000000000000284E-2</v>
      </c>
      <c r="Z5429" s="8">
        <v>0</v>
      </c>
      <c r="AA5429">
        <v>-0.40000000000000213</v>
      </c>
      <c r="AF5429" t="s">
        <v>10255</v>
      </c>
      <c r="AG5429" t="s">
        <v>9655</v>
      </c>
      <c r="AH5429" t="s">
        <v>9656</v>
      </c>
      <c r="AI5429" t="s">
        <v>9657</v>
      </c>
      <c r="AJ5429" s="7">
        <v>44196</v>
      </c>
      <c r="AK5429" t="s">
        <v>6005</v>
      </c>
      <c r="AL5429" t="s">
        <v>109</v>
      </c>
      <c r="AM5429" t="s">
        <v>4805</v>
      </c>
      <c r="AN5429" t="s">
        <v>10288</v>
      </c>
    </row>
    <row r="5430" spans="1:41">
      <c r="A5430" s="6" t="s">
        <v>6004</v>
      </c>
      <c r="B5430">
        <v>2020</v>
      </c>
      <c r="C5430">
        <v>8</v>
      </c>
      <c r="E5430" t="s">
        <v>100</v>
      </c>
      <c r="F5430" t="s">
        <v>101</v>
      </c>
      <c r="G5430" t="s">
        <v>102</v>
      </c>
      <c r="H5430" t="s">
        <v>5063</v>
      </c>
      <c r="I5430">
        <v>2020</v>
      </c>
      <c r="J5430">
        <v>3</v>
      </c>
      <c r="K5430" s="6">
        <v>44104</v>
      </c>
      <c r="L5430">
        <v>1</v>
      </c>
      <c r="M5430">
        <v>0</v>
      </c>
      <c r="N5430" t="s">
        <v>169</v>
      </c>
      <c r="O5430" s="8">
        <v>-11.95</v>
      </c>
      <c r="P5430" s="8">
        <v>-12</v>
      </c>
      <c r="Q5430" s="8">
        <v>-13.1</v>
      </c>
      <c r="R5430" s="8">
        <v>-10.8</v>
      </c>
      <c r="S5430" s="8">
        <v>-15</v>
      </c>
      <c r="T5430" s="8">
        <v>-7.9</v>
      </c>
      <c r="U5430" s="8">
        <v>1.69</v>
      </c>
      <c r="V5430" s="9">
        <v>31</v>
      </c>
      <c r="W5430" s="8">
        <v>2.2999999999999989</v>
      </c>
      <c r="X5430" s="8">
        <v>7.1</v>
      </c>
      <c r="Y5430" s="8">
        <v>5.0000000000000711E-2</v>
      </c>
      <c r="Z5430" s="8">
        <v>-0.28999999999999915</v>
      </c>
      <c r="AA5430">
        <v>0.12999999999999901</v>
      </c>
      <c r="AF5430" t="s">
        <v>5274</v>
      </c>
      <c r="AG5430" t="s">
        <v>106</v>
      </c>
      <c r="AH5430" t="s">
        <v>107</v>
      </c>
      <c r="AI5430" t="s">
        <v>108</v>
      </c>
      <c r="AJ5430" s="7">
        <v>44104</v>
      </c>
      <c r="AK5430" t="s">
        <v>6005</v>
      </c>
      <c r="AL5430" t="s">
        <v>109</v>
      </c>
      <c r="AM5430" t="s">
        <v>5066</v>
      </c>
      <c r="AN5430" t="s">
        <v>6012</v>
      </c>
      <c r="AO5430" t="str">
        <f>TEXT(A5430,"yyyy-mm-dd")</f>
        <v>2020-08-31</v>
      </c>
    </row>
    <row r="5431" spans="1:41">
      <c r="A5431" s="6" t="s">
        <v>6004</v>
      </c>
      <c r="B5431">
        <v>2020</v>
      </c>
      <c r="C5431">
        <v>8</v>
      </c>
      <c r="E5431" t="s">
        <v>2685</v>
      </c>
      <c r="F5431" t="s">
        <v>101</v>
      </c>
      <c r="G5431" t="s">
        <v>774</v>
      </c>
      <c r="H5431" t="s">
        <v>2686</v>
      </c>
      <c r="K5431" s="6"/>
      <c r="O5431" s="8">
        <v>1.88</v>
      </c>
      <c r="P5431" s="8">
        <v>1.9</v>
      </c>
      <c r="Q5431" s="8">
        <v>1.6</v>
      </c>
      <c r="R5431" s="8">
        <v>2</v>
      </c>
      <c r="S5431" s="8">
        <v>1</v>
      </c>
      <c r="T5431" s="8">
        <v>3</v>
      </c>
      <c r="U5431" s="8">
        <v>0.45</v>
      </c>
      <c r="V5431" s="9">
        <v>25</v>
      </c>
      <c r="W5431" s="8">
        <v>0.39999999999999991</v>
      </c>
      <c r="X5431" s="8">
        <v>2</v>
      </c>
      <c r="Y5431" s="8">
        <v>-2.0000000000000018E-2</v>
      </c>
      <c r="Z5431" s="8">
        <v>-5.0000000000000044E-2</v>
      </c>
      <c r="AA5431">
        <v>-4.9999999999999822E-2</v>
      </c>
      <c r="AF5431" t="s">
        <v>2687</v>
      </c>
      <c r="AG5431" t="s">
        <v>2688</v>
      </c>
      <c r="AH5431" t="s">
        <v>2689</v>
      </c>
      <c r="AI5431" t="s">
        <v>2690</v>
      </c>
      <c r="AJ5431" s="7"/>
      <c r="AK5431" t="s">
        <v>6005</v>
      </c>
      <c r="AL5431" t="s">
        <v>109</v>
      </c>
      <c r="AM5431" t="s">
        <v>2686</v>
      </c>
      <c r="AN5431" t="s">
        <v>6031</v>
      </c>
      <c r="AO5431" t="str">
        <f>TEXT(A5431,"yyyy-mm-dd")</f>
        <v>2020-08-31</v>
      </c>
    </row>
    <row r="5432" spans="1:41">
      <c r="A5432" s="6" t="s">
        <v>6004</v>
      </c>
      <c r="B5432">
        <v>2020</v>
      </c>
      <c r="C5432">
        <v>8</v>
      </c>
      <c r="E5432" t="s">
        <v>81</v>
      </c>
      <c r="F5432" t="s">
        <v>82</v>
      </c>
      <c r="G5432" t="s">
        <v>83</v>
      </c>
      <c r="H5432" t="s">
        <v>5702</v>
      </c>
      <c r="I5432">
        <v>2022</v>
      </c>
      <c r="K5432" s="6">
        <v>44926</v>
      </c>
      <c r="L5432">
        <v>28</v>
      </c>
      <c r="N5432" t="s">
        <v>593</v>
      </c>
      <c r="O5432" s="8">
        <v>3.59</v>
      </c>
      <c r="P5432" s="8">
        <v>3.5</v>
      </c>
      <c r="Q5432" s="8">
        <v>3.5</v>
      </c>
      <c r="R5432" s="8">
        <v>3.62</v>
      </c>
      <c r="S5432" s="8">
        <v>3</v>
      </c>
      <c r="T5432" s="8">
        <v>5.5</v>
      </c>
      <c r="U5432" s="8">
        <v>0.46</v>
      </c>
      <c r="V5432" s="9">
        <v>30</v>
      </c>
      <c r="W5432" s="8">
        <v>0.12000000000000011</v>
      </c>
      <c r="X5432" s="8">
        <v>2.5</v>
      </c>
      <c r="Y5432" s="8">
        <v>8.9999999999999858E-2</v>
      </c>
      <c r="Z5432" s="8">
        <v>0</v>
      </c>
      <c r="AA5432">
        <v>1.0000000000000231E-2</v>
      </c>
      <c r="AF5432" t="s">
        <v>5703</v>
      </c>
      <c r="AG5432" t="s">
        <v>87</v>
      </c>
      <c r="AH5432" t="s">
        <v>88</v>
      </c>
      <c r="AI5432" t="s">
        <v>359</v>
      </c>
      <c r="AJ5432" s="7">
        <v>44926</v>
      </c>
      <c r="AK5432" t="s">
        <v>6005</v>
      </c>
      <c r="AL5432" t="s">
        <v>91</v>
      </c>
      <c r="AM5432" t="s">
        <v>5704</v>
      </c>
      <c r="AN5432" t="s">
        <v>6008</v>
      </c>
      <c r="AO5432" t="str">
        <f>TEXT(A5432,"yyyy-mm-dd")</f>
        <v>2020-08-31</v>
      </c>
    </row>
    <row r="5433" spans="1:41">
      <c r="A5433" s="6" t="s">
        <v>6004</v>
      </c>
      <c r="B5433">
        <v>2020</v>
      </c>
      <c r="C5433">
        <v>8</v>
      </c>
      <c r="E5433" t="s">
        <v>392</v>
      </c>
      <c r="F5433" t="s">
        <v>82</v>
      </c>
      <c r="G5433" t="s">
        <v>83</v>
      </c>
      <c r="H5433" t="s">
        <v>5702</v>
      </c>
      <c r="I5433">
        <v>2022</v>
      </c>
      <c r="K5433" s="6">
        <v>44926</v>
      </c>
      <c r="L5433">
        <v>28</v>
      </c>
      <c r="N5433" t="s">
        <v>593</v>
      </c>
      <c r="O5433" s="8">
        <v>3.49</v>
      </c>
      <c r="P5433" s="8">
        <v>3.5</v>
      </c>
      <c r="Q5433" s="8">
        <v>3.31</v>
      </c>
      <c r="R5433" s="8">
        <v>3.59</v>
      </c>
      <c r="S5433" s="8">
        <v>3</v>
      </c>
      <c r="T5433" s="8">
        <v>4.2</v>
      </c>
      <c r="U5433" s="8">
        <v>0.28999999999999998</v>
      </c>
      <c r="V5433" s="9">
        <v>26</v>
      </c>
      <c r="W5433" s="8">
        <v>0.2799999999999998</v>
      </c>
      <c r="X5433" s="8">
        <v>1.2000000000000002</v>
      </c>
      <c r="Y5433" s="8">
        <v>-9.9999999999997868E-3</v>
      </c>
      <c r="Z5433" s="8">
        <v>0</v>
      </c>
      <c r="AA5433">
        <v>8.9999999999999858E-2</v>
      </c>
      <c r="AF5433" t="s">
        <v>5703</v>
      </c>
      <c r="AG5433" t="s">
        <v>87</v>
      </c>
      <c r="AH5433" t="s">
        <v>88</v>
      </c>
      <c r="AI5433" t="s">
        <v>359</v>
      </c>
      <c r="AJ5433" s="7">
        <v>44926</v>
      </c>
      <c r="AK5433" t="s">
        <v>6005</v>
      </c>
      <c r="AL5433" t="s">
        <v>393</v>
      </c>
      <c r="AM5433" t="s">
        <v>5704</v>
      </c>
      <c r="AN5433" t="s">
        <v>6011</v>
      </c>
      <c r="AO5433" t="str">
        <f>TEXT(A5433,"yyyy-mm-dd")</f>
        <v>2020-08-31</v>
      </c>
    </row>
    <row r="5434" spans="1:41">
      <c r="A5434" s="6" t="s">
        <v>6004</v>
      </c>
      <c r="B5434">
        <v>2020</v>
      </c>
      <c r="C5434">
        <v>8</v>
      </c>
      <c r="E5434" t="s">
        <v>81</v>
      </c>
      <c r="F5434" t="s">
        <v>82</v>
      </c>
      <c r="G5434" t="s">
        <v>83</v>
      </c>
      <c r="H5434" t="s">
        <v>5257</v>
      </c>
      <c r="I5434">
        <v>2021</v>
      </c>
      <c r="K5434" s="6">
        <v>44561</v>
      </c>
      <c r="L5434">
        <v>16</v>
      </c>
      <c r="N5434" t="s">
        <v>222</v>
      </c>
      <c r="O5434" s="8">
        <v>3.6</v>
      </c>
      <c r="P5434" s="8">
        <v>3.56</v>
      </c>
      <c r="Q5434" s="8">
        <v>3.41</v>
      </c>
      <c r="R5434" s="8">
        <v>3.78</v>
      </c>
      <c r="S5434" s="8">
        <v>2.8</v>
      </c>
      <c r="T5434" s="8">
        <v>4.4000000000000004</v>
      </c>
      <c r="U5434" s="8">
        <v>0.34</v>
      </c>
      <c r="V5434" s="9">
        <v>35</v>
      </c>
      <c r="W5434" s="8">
        <v>0.36999999999999966</v>
      </c>
      <c r="X5434" s="8">
        <v>1.6000000000000005</v>
      </c>
      <c r="Y5434" s="8">
        <v>4.0000000000000036E-2</v>
      </c>
      <c r="Z5434" s="8">
        <v>3.0000000000000249E-2</v>
      </c>
      <c r="AA5434">
        <v>6.9999999999999396E-2</v>
      </c>
      <c r="AF5434" t="s">
        <v>5258</v>
      </c>
      <c r="AG5434" t="s">
        <v>87</v>
      </c>
      <c r="AH5434" t="s">
        <v>88</v>
      </c>
      <c r="AI5434" t="s">
        <v>97</v>
      </c>
      <c r="AJ5434" s="7">
        <v>44561</v>
      </c>
      <c r="AK5434" t="s">
        <v>6005</v>
      </c>
      <c r="AL5434" t="s">
        <v>91</v>
      </c>
      <c r="AM5434" t="s">
        <v>5259</v>
      </c>
      <c r="AN5434" t="s">
        <v>6007</v>
      </c>
      <c r="AO5434" t="str">
        <f>TEXT(A5434,"yyyy-mm-dd")</f>
        <v>2020-08-31</v>
      </c>
    </row>
    <row r="5435" spans="1:41">
      <c r="A5435" s="6" t="s">
        <v>6004</v>
      </c>
      <c r="B5435">
        <v>2020</v>
      </c>
      <c r="C5435">
        <v>8</v>
      </c>
      <c r="E5435" t="s">
        <v>392</v>
      </c>
      <c r="F5435" t="s">
        <v>82</v>
      </c>
      <c r="G5435" t="s">
        <v>83</v>
      </c>
      <c r="H5435" t="s">
        <v>5257</v>
      </c>
      <c r="I5435">
        <v>2021</v>
      </c>
      <c r="K5435" s="6">
        <v>44561</v>
      </c>
      <c r="L5435">
        <v>16</v>
      </c>
      <c r="N5435" t="s">
        <v>222</v>
      </c>
      <c r="O5435" s="8">
        <v>3.5</v>
      </c>
      <c r="P5435" s="8">
        <v>3.51</v>
      </c>
      <c r="Q5435" s="8">
        <v>3.31</v>
      </c>
      <c r="R5435" s="8">
        <v>3.73</v>
      </c>
      <c r="S5435" s="8">
        <v>2.63</v>
      </c>
      <c r="T5435" s="8">
        <v>4.2</v>
      </c>
      <c r="U5435" s="8">
        <v>0.36</v>
      </c>
      <c r="V5435" s="9">
        <v>32</v>
      </c>
      <c r="W5435" s="8">
        <v>0.41999999999999993</v>
      </c>
      <c r="X5435" s="8">
        <v>1.5700000000000003</v>
      </c>
      <c r="Y5435" s="8">
        <v>-9.9999999999997868E-3</v>
      </c>
      <c r="Z5435" s="8">
        <v>2.9999999999999805E-2</v>
      </c>
      <c r="AA5435">
        <v>8.0000000000000071E-2</v>
      </c>
      <c r="AF5435" t="s">
        <v>5258</v>
      </c>
      <c r="AG5435" t="s">
        <v>87</v>
      </c>
      <c r="AH5435" t="s">
        <v>88</v>
      </c>
      <c r="AI5435" t="s">
        <v>97</v>
      </c>
      <c r="AJ5435" s="7">
        <v>44561</v>
      </c>
      <c r="AK5435" t="s">
        <v>6005</v>
      </c>
      <c r="AL5435" t="s">
        <v>393</v>
      </c>
      <c r="AM5435" t="s">
        <v>5259</v>
      </c>
      <c r="AN5435" t="s">
        <v>6010</v>
      </c>
      <c r="AO5435" t="str">
        <f>TEXT(A5435,"yyyy-mm-dd")</f>
        <v>2020-08-31</v>
      </c>
    </row>
    <row r="5436" spans="1:41">
      <c r="A5436" s="6" t="s">
        <v>6004</v>
      </c>
      <c r="B5436">
        <v>2020</v>
      </c>
      <c r="C5436">
        <v>8</v>
      </c>
      <c r="E5436" t="s">
        <v>81</v>
      </c>
      <c r="F5436" t="s">
        <v>82</v>
      </c>
      <c r="G5436" t="s">
        <v>83</v>
      </c>
      <c r="H5436" t="s">
        <v>4803</v>
      </c>
      <c r="I5436">
        <v>2020</v>
      </c>
      <c r="K5436" s="6">
        <v>44196</v>
      </c>
      <c r="L5436">
        <v>4</v>
      </c>
      <c r="N5436" t="s">
        <v>219</v>
      </c>
      <c r="O5436" s="8">
        <v>3.82</v>
      </c>
      <c r="P5436" s="8">
        <v>3.82</v>
      </c>
      <c r="Q5436" s="8">
        <v>3.68</v>
      </c>
      <c r="R5436" s="8">
        <v>3.98</v>
      </c>
      <c r="S5436" s="8">
        <v>3.4</v>
      </c>
      <c r="T5436" s="8">
        <v>4.33</v>
      </c>
      <c r="U5436" s="8">
        <v>0.23</v>
      </c>
      <c r="V5436" s="9">
        <v>35</v>
      </c>
      <c r="W5436" s="8">
        <v>0.29999999999999982</v>
      </c>
      <c r="X5436" s="8">
        <v>0.93000000000000016</v>
      </c>
      <c r="Y5436" s="8">
        <v>0</v>
      </c>
      <c r="Z5436" s="8">
        <v>0.20999999999999996</v>
      </c>
      <c r="AA5436">
        <v>-2.9999999999999805E-2</v>
      </c>
      <c r="AF5436" t="s">
        <v>4804</v>
      </c>
      <c r="AG5436" t="s">
        <v>87</v>
      </c>
      <c r="AH5436" t="s">
        <v>88</v>
      </c>
      <c r="AI5436" t="s">
        <v>89</v>
      </c>
      <c r="AJ5436" s="7">
        <v>44196</v>
      </c>
      <c r="AK5436" t="s">
        <v>6005</v>
      </c>
      <c r="AL5436" t="s">
        <v>91</v>
      </c>
      <c r="AM5436" t="s">
        <v>4805</v>
      </c>
      <c r="AN5436" t="s">
        <v>6006</v>
      </c>
      <c r="AO5436" t="str">
        <f>TEXT(A5436,"yyyy-mm-dd")</f>
        <v>2020-08-31</v>
      </c>
    </row>
    <row r="5437" spans="1:41">
      <c r="A5437" s="6" t="s">
        <v>6004</v>
      </c>
      <c r="B5437">
        <v>2020</v>
      </c>
      <c r="C5437">
        <v>8</v>
      </c>
      <c r="E5437" t="s">
        <v>392</v>
      </c>
      <c r="F5437" t="s">
        <v>82</v>
      </c>
      <c r="G5437" t="s">
        <v>83</v>
      </c>
      <c r="H5437" t="s">
        <v>4803</v>
      </c>
      <c r="I5437">
        <v>2020</v>
      </c>
      <c r="K5437" s="6">
        <v>44196</v>
      </c>
      <c r="L5437">
        <v>4</v>
      </c>
      <c r="N5437" t="s">
        <v>219</v>
      </c>
      <c r="O5437" s="8">
        <v>3.87</v>
      </c>
      <c r="P5437" s="8">
        <v>3.92</v>
      </c>
      <c r="Q5437" s="8">
        <v>3.79</v>
      </c>
      <c r="R5437" s="8">
        <v>3.99</v>
      </c>
      <c r="S5437" s="8">
        <v>3.3</v>
      </c>
      <c r="T5437" s="8">
        <v>4.12</v>
      </c>
      <c r="U5437" s="8">
        <v>0.2</v>
      </c>
      <c r="V5437" s="9">
        <v>32</v>
      </c>
      <c r="W5437" s="8">
        <v>0.20000000000000018</v>
      </c>
      <c r="X5437" s="8">
        <v>0.82000000000000028</v>
      </c>
      <c r="Y5437" s="8">
        <v>-4.9999999999999822E-2</v>
      </c>
      <c r="Z5437" s="8">
        <v>0.18999999999999995</v>
      </c>
      <c r="AA5437">
        <v>-6.999999999999984E-2</v>
      </c>
      <c r="AF5437" t="s">
        <v>4804</v>
      </c>
      <c r="AG5437" t="s">
        <v>87</v>
      </c>
      <c r="AH5437" t="s">
        <v>88</v>
      </c>
      <c r="AI5437" t="s">
        <v>89</v>
      </c>
      <c r="AJ5437" s="7">
        <v>44196</v>
      </c>
      <c r="AK5437" t="s">
        <v>6005</v>
      </c>
      <c r="AL5437" t="s">
        <v>393</v>
      </c>
      <c r="AM5437" t="s">
        <v>4805</v>
      </c>
      <c r="AN5437" t="s">
        <v>6009</v>
      </c>
      <c r="AO5437" t="str">
        <f>TEXT(A5437,"yyyy-mm-dd")</f>
        <v>2020-08-31</v>
      </c>
    </row>
    <row r="5438" spans="1:41">
      <c r="A5438" s="6" t="s">
        <v>6004</v>
      </c>
      <c r="B5438">
        <v>2020</v>
      </c>
      <c r="C5438">
        <v>8</v>
      </c>
      <c r="E5438" t="s">
        <v>81</v>
      </c>
      <c r="F5438" t="s">
        <v>82</v>
      </c>
      <c r="G5438" t="s">
        <v>774</v>
      </c>
      <c r="H5438" t="s">
        <v>775</v>
      </c>
      <c r="K5438" s="6"/>
      <c r="O5438" s="8">
        <v>3.58</v>
      </c>
      <c r="P5438" s="8">
        <v>3.5</v>
      </c>
      <c r="Q5438" s="8">
        <v>3.5</v>
      </c>
      <c r="R5438" s="8">
        <v>3.62</v>
      </c>
      <c r="S5438" s="8">
        <v>2.95</v>
      </c>
      <c r="T5438" s="8">
        <v>5.4</v>
      </c>
      <c r="U5438" s="8">
        <v>0.41</v>
      </c>
      <c r="V5438" s="9">
        <v>33</v>
      </c>
      <c r="W5438" s="8">
        <v>0.12000000000000011</v>
      </c>
      <c r="X5438" s="8">
        <v>2.4500000000000002</v>
      </c>
      <c r="Y5438" s="8">
        <v>8.0000000000000071E-2</v>
      </c>
      <c r="Z5438" s="8">
        <v>0</v>
      </c>
      <c r="AA5438">
        <v>0</v>
      </c>
      <c r="AF5438" t="s">
        <v>776</v>
      </c>
      <c r="AG5438" t="s">
        <v>777</v>
      </c>
      <c r="AH5438" t="s">
        <v>778</v>
      </c>
      <c r="AI5438" t="s">
        <v>779</v>
      </c>
      <c r="AJ5438" s="7"/>
      <c r="AK5438" t="s">
        <v>6005</v>
      </c>
      <c r="AL5438" t="s">
        <v>91</v>
      </c>
      <c r="AM5438" t="s">
        <v>775</v>
      </c>
      <c r="AN5438" t="s">
        <v>6027</v>
      </c>
      <c r="AO5438" t="str">
        <f>TEXT(A5438,"yyyy-mm-dd")</f>
        <v>2020-08-31</v>
      </c>
    </row>
    <row r="5439" spans="1:41">
      <c r="A5439" s="6" t="s">
        <v>6004</v>
      </c>
      <c r="B5439">
        <v>2020</v>
      </c>
      <c r="C5439">
        <v>8</v>
      </c>
      <c r="E5439" t="s">
        <v>81</v>
      </c>
      <c r="F5439" t="s">
        <v>82</v>
      </c>
      <c r="G5439" t="s">
        <v>774</v>
      </c>
      <c r="H5439" t="s">
        <v>1536</v>
      </c>
      <c r="K5439" s="6"/>
      <c r="O5439" s="8">
        <v>3.48</v>
      </c>
      <c r="P5439" s="8">
        <v>3.5</v>
      </c>
      <c r="Q5439" s="8">
        <v>3.5</v>
      </c>
      <c r="R5439" s="8">
        <v>3.5</v>
      </c>
      <c r="S5439" s="8">
        <v>3</v>
      </c>
      <c r="T5439" s="8">
        <v>4</v>
      </c>
      <c r="U5439" s="8">
        <v>0.22</v>
      </c>
      <c r="V5439" s="9">
        <v>31</v>
      </c>
      <c r="W5439" s="8">
        <v>0</v>
      </c>
      <c r="X5439" s="8">
        <v>1</v>
      </c>
      <c r="Y5439" s="8">
        <v>-2.0000000000000018E-2</v>
      </c>
      <c r="Z5439" s="8">
        <v>0</v>
      </c>
      <c r="AA5439">
        <v>-4.9999999999999822E-2</v>
      </c>
      <c r="AF5439" t="s">
        <v>1537</v>
      </c>
      <c r="AG5439" t="s">
        <v>777</v>
      </c>
      <c r="AH5439" t="s">
        <v>778</v>
      </c>
      <c r="AI5439" t="s">
        <v>1538</v>
      </c>
      <c r="AJ5439" s="7"/>
      <c r="AK5439" t="s">
        <v>6005</v>
      </c>
      <c r="AL5439" t="s">
        <v>91</v>
      </c>
      <c r="AM5439" t="s">
        <v>1536</v>
      </c>
      <c r="AN5439" t="s">
        <v>6028</v>
      </c>
      <c r="AO5439" t="str">
        <f>TEXT(A5439,"yyyy-mm-dd")</f>
        <v>2020-08-31</v>
      </c>
    </row>
    <row r="5440" spans="1:41">
      <c r="A5440" s="6" t="s">
        <v>6004</v>
      </c>
      <c r="B5440">
        <v>2020</v>
      </c>
      <c r="C5440">
        <v>8</v>
      </c>
      <c r="E5440" t="s">
        <v>392</v>
      </c>
      <c r="F5440" t="s">
        <v>82</v>
      </c>
      <c r="G5440" t="s">
        <v>774</v>
      </c>
      <c r="H5440" t="s">
        <v>775</v>
      </c>
      <c r="K5440" s="6"/>
      <c r="O5440" s="8">
        <v>3.54</v>
      </c>
      <c r="P5440" s="8">
        <v>3.5</v>
      </c>
      <c r="Q5440" s="8">
        <v>3.43</v>
      </c>
      <c r="R5440" s="8">
        <v>3.6</v>
      </c>
      <c r="S5440" s="8">
        <v>3</v>
      </c>
      <c r="T5440" s="8">
        <v>4.5</v>
      </c>
      <c r="U5440" s="8">
        <v>0.27</v>
      </c>
      <c r="V5440" s="9">
        <v>29</v>
      </c>
      <c r="W5440" s="8">
        <v>0.16999999999999993</v>
      </c>
      <c r="X5440" s="8">
        <v>1.5</v>
      </c>
      <c r="Y5440" s="8">
        <v>4.0000000000000036E-2</v>
      </c>
      <c r="Z5440" s="8">
        <v>0</v>
      </c>
      <c r="AA5440">
        <v>-1.0000000000000231E-2</v>
      </c>
      <c r="AF5440" t="s">
        <v>776</v>
      </c>
      <c r="AG5440" t="s">
        <v>777</v>
      </c>
      <c r="AH5440" t="s">
        <v>778</v>
      </c>
      <c r="AI5440" t="s">
        <v>779</v>
      </c>
      <c r="AJ5440" s="7"/>
      <c r="AK5440" t="s">
        <v>6005</v>
      </c>
      <c r="AL5440" t="s">
        <v>393</v>
      </c>
      <c r="AM5440" t="s">
        <v>775</v>
      </c>
      <c r="AN5440" t="s">
        <v>6029</v>
      </c>
      <c r="AO5440" t="str">
        <f>TEXT(A5440,"yyyy-mm-dd")</f>
        <v>2020-08-31</v>
      </c>
    </row>
    <row r="5441" spans="1:41">
      <c r="A5441" s="6" t="s">
        <v>6004</v>
      </c>
      <c r="B5441">
        <v>2020</v>
      </c>
      <c r="C5441">
        <v>8</v>
      </c>
      <c r="E5441" t="s">
        <v>392</v>
      </c>
      <c r="F5441" t="s">
        <v>82</v>
      </c>
      <c r="G5441" t="s">
        <v>774</v>
      </c>
      <c r="H5441" t="s">
        <v>1536</v>
      </c>
      <c r="K5441" s="6"/>
      <c r="O5441" s="8">
        <v>3.43</v>
      </c>
      <c r="P5441" s="8">
        <v>3.5</v>
      </c>
      <c r="Q5441" s="8">
        <v>3.38</v>
      </c>
      <c r="R5441" s="8">
        <v>3.5</v>
      </c>
      <c r="S5441" s="8">
        <v>3</v>
      </c>
      <c r="T5441" s="8">
        <v>3.8</v>
      </c>
      <c r="U5441" s="8">
        <v>0.18</v>
      </c>
      <c r="V5441" s="9">
        <v>27</v>
      </c>
      <c r="W5441" s="8">
        <v>0.12000000000000011</v>
      </c>
      <c r="X5441" s="8">
        <v>0.79999999999999982</v>
      </c>
      <c r="Y5441" s="8">
        <v>-6.999999999999984E-2</v>
      </c>
      <c r="Z5441" s="8">
        <v>2.0000000000000018E-2</v>
      </c>
      <c r="AA5441">
        <v>-8.0000000000000071E-2</v>
      </c>
      <c r="AF5441" t="s">
        <v>1537</v>
      </c>
      <c r="AG5441" t="s">
        <v>777</v>
      </c>
      <c r="AH5441" t="s">
        <v>778</v>
      </c>
      <c r="AI5441" t="s">
        <v>1538</v>
      </c>
      <c r="AJ5441" s="7"/>
      <c r="AK5441" t="s">
        <v>6005</v>
      </c>
      <c r="AL5441" t="s">
        <v>393</v>
      </c>
      <c r="AM5441" t="s">
        <v>1536</v>
      </c>
      <c r="AN5441" t="s">
        <v>6030</v>
      </c>
      <c r="AO5441" t="str">
        <f>TEXT(A5441,"yyyy-mm-dd")</f>
        <v>2020-08-31</v>
      </c>
    </row>
    <row r="5442" spans="1:41">
      <c r="A5442" s="6" t="s">
        <v>6004</v>
      </c>
      <c r="B5442">
        <v>2020</v>
      </c>
      <c r="C5442">
        <v>8</v>
      </c>
      <c r="E5442" t="s">
        <v>112</v>
      </c>
      <c r="F5442" t="s">
        <v>113</v>
      </c>
      <c r="G5442" t="s">
        <v>83</v>
      </c>
      <c r="H5442" t="s">
        <v>5702</v>
      </c>
      <c r="I5442">
        <v>2022</v>
      </c>
      <c r="K5442" s="6">
        <v>44926</v>
      </c>
      <c r="L5442">
        <v>28</v>
      </c>
      <c r="N5442" t="s">
        <v>593</v>
      </c>
      <c r="O5442" s="8">
        <v>5.01</v>
      </c>
      <c r="P5442" s="8">
        <v>4.87</v>
      </c>
      <c r="Q5442" s="8">
        <v>4.5</v>
      </c>
      <c r="R5442" s="8">
        <v>5.79</v>
      </c>
      <c r="S5442" s="8">
        <v>3</v>
      </c>
      <c r="T5442" s="8">
        <v>7.5</v>
      </c>
      <c r="U5442" s="8">
        <v>1.03</v>
      </c>
      <c r="V5442" s="9">
        <v>20</v>
      </c>
      <c r="W5442" s="8">
        <v>1.29</v>
      </c>
      <c r="X5442" s="8">
        <v>4.5</v>
      </c>
      <c r="Y5442" s="8">
        <v>0.13999999999999968</v>
      </c>
      <c r="Z5442" s="8">
        <v>-0.12999999999999989</v>
      </c>
      <c r="AA5442">
        <v>5.9999999999999609E-2</v>
      </c>
      <c r="AF5442" t="s">
        <v>5740</v>
      </c>
      <c r="AG5442" t="s">
        <v>115</v>
      </c>
      <c r="AH5442" t="s">
        <v>116</v>
      </c>
      <c r="AI5442" t="s">
        <v>359</v>
      </c>
      <c r="AJ5442" s="7">
        <v>44926</v>
      </c>
      <c r="AK5442" t="s">
        <v>6005</v>
      </c>
      <c r="AL5442" t="s">
        <v>118</v>
      </c>
      <c r="AM5442" t="s">
        <v>5704</v>
      </c>
      <c r="AN5442" t="s">
        <v>6034</v>
      </c>
      <c r="AO5442" t="str">
        <f>TEXT(A5442,"yyyy-mm-dd")</f>
        <v>2020-08-31</v>
      </c>
    </row>
    <row r="5443" spans="1:41">
      <c r="A5443" s="6" t="s">
        <v>6004</v>
      </c>
      <c r="B5443">
        <v>2020</v>
      </c>
      <c r="C5443">
        <v>8</v>
      </c>
      <c r="E5443" t="s">
        <v>2881</v>
      </c>
      <c r="F5443" t="s">
        <v>113</v>
      </c>
      <c r="G5443" t="s">
        <v>83</v>
      </c>
      <c r="H5443" t="s">
        <v>5702</v>
      </c>
      <c r="I5443">
        <v>2022</v>
      </c>
      <c r="K5443" s="6">
        <v>44926</v>
      </c>
      <c r="L5443">
        <v>28</v>
      </c>
      <c r="N5443" t="s">
        <v>593</v>
      </c>
      <c r="O5443" s="8">
        <v>6.68</v>
      </c>
      <c r="P5443" s="8">
        <v>6.56</v>
      </c>
      <c r="Q5443" s="8">
        <v>6.29</v>
      </c>
      <c r="R5443" s="8">
        <v>7.13</v>
      </c>
      <c r="S5443" s="8">
        <v>5</v>
      </c>
      <c r="T5443" s="8">
        <v>8.64</v>
      </c>
      <c r="U5443" s="8">
        <v>0.97</v>
      </c>
      <c r="V5443" s="9">
        <v>20</v>
      </c>
      <c r="W5443" s="8">
        <v>0.83999999999999986</v>
      </c>
      <c r="X5443" s="8">
        <v>3.6400000000000006</v>
      </c>
      <c r="Y5443" s="8">
        <v>0.12000000000000011</v>
      </c>
      <c r="Z5443" s="8">
        <v>5.9999999999999609E-2</v>
      </c>
      <c r="AA5443">
        <v>-0.41999999999999993</v>
      </c>
      <c r="AF5443" t="s">
        <v>5745</v>
      </c>
      <c r="AG5443" t="s">
        <v>2883</v>
      </c>
      <c r="AH5443" t="s">
        <v>2884</v>
      </c>
      <c r="AI5443" t="s">
        <v>359</v>
      </c>
      <c r="AJ5443" s="7">
        <v>44926</v>
      </c>
      <c r="AK5443" t="s">
        <v>6005</v>
      </c>
      <c r="AL5443" t="s">
        <v>2885</v>
      </c>
      <c r="AM5443" t="s">
        <v>5704</v>
      </c>
      <c r="AN5443" t="s">
        <v>6037</v>
      </c>
      <c r="AO5443" t="str">
        <f>TEXT(A5443,"yyyy-mm-dd")</f>
        <v>2020-08-31</v>
      </c>
    </row>
    <row r="5444" spans="1:41">
      <c r="A5444" s="6" t="s">
        <v>6004</v>
      </c>
      <c r="B5444">
        <v>2020</v>
      </c>
      <c r="C5444">
        <v>8</v>
      </c>
      <c r="E5444" t="s">
        <v>112</v>
      </c>
      <c r="F5444" t="s">
        <v>113</v>
      </c>
      <c r="G5444" t="s">
        <v>83</v>
      </c>
      <c r="H5444" t="s">
        <v>5257</v>
      </c>
      <c r="I5444">
        <v>2021</v>
      </c>
      <c r="K5444" s="6">
        <v>44561</v>
      </c>
      <c r="L5444">
        <v>16</v>
      </c>
      <c r="N5444" t="s">
        <v>222</v>
      </c>
      <c r="O5444" s="8">
        <v>4.38</v>
      </c>
      <c r="P5444" s="8">
        <v>4.33</v>
      </c>
      <c r="Q5444" s="8">
        <v>4.0199999999999996</v>
      </c>
      <c r="R5444" s="8">
        <v>4.62</v>
      </c>
      <c r="S5444" s="8">
        <v>2.96</v>
      </c>
      <c r="T5444" s="8">
        <v>5.8</v>
      </c>
      <c r="U5444" s="8">
        <v>0.61</v>
      </c>
      <c r="V5444" s="9">
        <v>26</v>
      </c>
      <c r="W5444" s="8">
        <v>0.60000000000000053</v>
      </c>
      <c r="X5444" s="8">
        <v>2.84</v>
      </c>
      <c r="Y5444" s="8">
        <v>4.9999999999999822E-2</v>
      </c>
      <c r="Z5444" s="8">
        <v>-0.16000000000000014</v>
      </c>
      <c r="AA5444">
        <v>-0.29000000000000004</v>
      </c>
      <c r="AF5444" t="s">
        <v>5295</v>
      </c>
      <c r="AG5444" t="s">
        <v>115</v>
      </c>
      <c r="AH5444" t="s">
        <v>116</v>
      </c>
      <c r="AI5444" t="s">
        <v>230</v>
      </c>
      <c r="AJ5444" s="7">
        <v>44561</v>
      </c>
      <c r="AK5444" t="s">
        <v>6005</v>
      </c>
      <c r="AL5444" t="s">
        <v>118</v>
      </c>
      <c r="AM5444" t="s">
        <v>5259</v>
      </c>
      <c r="AN5444" t="s">
        <v>6033</v>
      </c>
      <c r="AO5444" t="str">
        <f>TEXT(A5444,"yyyy-mm-dd")</f>
        <v>2020-08-31</v>
      </c>
    </row>
    <row r="5445" spans="1:41">
      <c r="A5445" s="6" t="s">
        <v>6004</v>
      </c>
      <c r="B5445">
        <v>2020</v>
      </c>
      <c r="C5445">
        <v>8</v>
      </c>
      <c r="E5445" t="s">
        <v>2881</v>
      </c>
      <c r="F5445" t="s">
        <v>113</v>
      </c>
      <c r="G5445" t="s">
        <v>83</v>
      </c>
      <c r="H5445" t="s">
        <v>5257</v>
      </c>
      <c r="I5445">
        <v>2021</v>
      </c>
      <c r="K5445" s="6">
        <v>44561</v>
      </c>
      <c r="L5445">
        <v>16</v>
      </c>
      <c r="N5445" t="s">
        <v>222</v>
      </c>
      <c r="O5445" s="8">
        <v>6.12</v>
      </c>
      <c r="P5445" s="8">
        <v>6.21</v>
      </c>
      <c r="Q5445" s="8">
        <v>5.96</v>
      </c>
      <c r="R5445" s="8">
        <v>6.5</v>
      </c>
      <c r="S5445" s="8">
        <v>4</v>
      </c>
      <c r="T5445" s="8">
        <v>7.4</v>
      </c>
      <c r="U5445" s="8">
        <v>0.7</v>
      </c>
      <c r="V5445" s="9">
        <v>22</v>
      </c>
      <c r="W5445" s="8">
        <v>0.54</v>
      </c>
      <c r="X5445" s="8">
        <v>3.4000000000000004</v>
      </c>
      <c r="Y5445" s="8">
        <v>-8.9999999999999858E-2</v>
      </c>
      <c r="Z5445" s="8">
        <v>-4.0000000000000036E-2</v>
      </c>
      <c r="AA5445">
        <v>-4.9999999999999822E-2</v>
      </c>
      <c r="AF5445" t="s">
        <v>5300</v>
      </c>
      <c r="AG5445" t="s">
        <v>2883</v>
      </c>
      <c r="AH5445" t="s">
        <v>2884</v>
      </c>
      <c r="AI5445" t="s">
        <v>230</v>
      </c>
      <c r="AJ5445" s="7">
        <v>44561</v>
      </c>
      <c r="AK5445" t="s">
        <v>6005</v>
      </c>
      <c r="AL5445" t="s">
        <v>2885</v>
      </c>
      <c r="AM5445" t="s">
        <v>5259</v>
      </c>
      <c r="AN5445" t="s">
        <v>6036</v>
      </c>
      <c r="AO5445" t="str">
        <f>TEXT(A5445,"yyyy-mm-dd")</f>
        <v>2020-08-31</v>
      </c>
    </row>
    <row r="5446" spans="1:41">
      <c r="A5446" s="6" t="s">
        <v>6004</v>
      </c>
      <c r="B5446">
        <v>2020</v>
      </c>
      <c r="C5446">
        <v>8</v>
      </c>
      <c r="E5446" t="s">
        <v>112</v>
      </c>
      <c r="F5446" t="s">
        <v>113</v>
      </c>
      <c r="G5446" t="s">
        <v>83</v>
      </c>
      <c r="H5446" t="s">
        <v>4803</v>
      </c>
      <c r="I5446">
        <v>2020</v>
      </c>
      <c r="K5446" s="6">
        <v>44196</v>
      </c>
      <c r="L5446">
        <v>4</v>
      </c>
      <c r="N5446" t="s">
        <v>219</v>
      </c>
      <c r="O5446" s="8">
        <v>4.21</v>
      </c>
      <c r="P5446" s="8">
        <v>4.2300000000000004</v>
      </c>
      <c r="Q5446" s="8">
        <v>4</v>
      </c>
      <c r="R5446" s="8">
        <v>4.38</v>
      </c>
      <c r="S5446" s="8">
        <v>3.05</v>
      </c>
      <c r="T5446" s="8">
        <v>5.2</v>
      </c>
      <c r="U5446" s="8">
        <v>0.35</v>
      </c>
      <c r="V5446" s="9">
        <v>26</v>
      </c>
      <c r="W5446" s="8">
        <v>0.37999999999999989</v>
      </c>
      <c r="X5446" s="8">
        <v>2.1500000000000004</v>
      </c>
      <c r="Y5446" s="8">
        <v>-2.0000000000000462E-2</v>
      </c>
      <c r="Z5446" s="8">
        <v>-0.21999999999999975</v>
      </c>
      <c r="AA5446">
        <v>-0.12000000000000011</v>
      </c>
      <c r="AF5446" t="s">
        <v>4844</v>
      </c>
      <c r="AG5446" t="s">
        <v>115</v>
      </c>
      <c r="AH5446" t="s">
        <v>116</v>
      </c>
      <c r="AI5446" t="s">
        <v>117</v>
      </c>
      <c r="AJ5446" s="7">
        <v>44196</v>
      </c>
      <c r="AK5446" t="s">
        <v>6005</v>
      </c>
      <c r="AL5446" t="s">
        <v>118</v>
      </c>
      <c r="AM5446" t="s">
        <v>4805</v>
      </c>
      <c r="AN5446" t="s">
        <v>6032</v>
      </c>
      <c r="AO5446" t="str">
        <f>TEXT(A5446,"yyyy-mm-dd")</f>
        <v>2020-08-31</v>
      </c>
    </row>
    <row r="5447" spans="1:41">
      <c r="A5447" s="6" t="s">
        <v>6004</v>
      </c>
      <c r="B5447">
        <v>2020</v>
      </c>
      <c r="C5447">
        <v>8</v>
      </c>
      <c r="E5447" t="s">
        <v>2881</v>
      </c>
      <c r="F5447" t="s">
        <v>113</v>
      </c>
      <c r="G5447" t="s">
        <v>83</v>
      </c>
      <c r="H5447" t="s">
        <v>4803</v>
      </c>
      <c r="I5447">
        <v>2020</v>
      </c>
      <c r="K5447" s="6">
        <v>44196</v>
      </c>
      <c r="L5447">
        <v>4</v>
      </c>
      <c r="N5447" t="s">
        <v>219</v>
      </c>
      <c r="O5447" s="8">
        <v>5.74</v>
      </c>
      <c r="P5447" s="8">
        <v>5.8</v>
      </c>
      <c r="Q5447" s="8">
        <v>5.52</v>
      </c>
      <c r="R5447" s="8">
        <v>5.98</v>
      </c>
      <c r="S5447" s="8">
        <v>4</v>
      </c>
      <c r="T5447" s="8">
        <v>6.5</v>
      </c>
      <c r="U5447" s="8">
        <v>0.49</v>
      </c>
      <c r="V5447" s="9">
        <v>22</v>
      </c>
      <c r="W5447" s="8">
        <v>0.46000000000000085</v>
      </c>
      <c r="X5447" s="8">
        <v>2.5</v>
      </c>
      <c r="Y5447" s="8">
        <v>-5.9999999999999609E-2</v>
      </c>
      <c r="Z5447" s="8">
        <v>9.9999999999997868E-3</v>
      </c>
      <c r="AA5447">
        <v>-8.999999999999897E-2</v>
      </c>
      <c r="AF5447" t="s">
        <v>4849</v>
      </c>
      <c r="AG5447" t="s">
        <v>2883</v>
      </c>
      <c r="AH5447" t="s">
        <v>2884</v>
      </c>
      <c r="AI5447" t="s">
        <v>117</v>
      </c>
      <c r="AJ5447" s="7">
        <v>44196</v>
      </c>
      <c r="AK5447" t="s">
        <v>6005</v>
      </c>
      <c r="AL5447" t="s">
        <v>2885</v>
      </c>
      <c r="AM5447" t="s">
        <v>4805</v>
      </c>
      <c r="AN5447" t="s">
        <v>6035</v>
      </c>
      <c r="AO5447" t="str">
        <f>TEXT(A5447,"yyyy-mm-dd")</f>
        <v>2020-08-31</v>
      </c>
    </row>
    <row r="5448" spans="1:41">
      <c r="A5448" s="6" t="s">
        <v>6038</v>
      </c>
      <c r="B5448">
        <v>2020</v>
      </c>
      <c r="C5448">
        <v>9</v>
      </c>
      <c r="E5448" t="s">
        <v>1907</v>
      </c>
      <c r="F5448" t="s">
        <v>1908</v>
      </c>
      <c r="G5448" t="s">
        <v>102</v>
      </c>
      <c r="H5448" t="s">
        <v>5989</v>
      </c>
      <c r="I5448">
        <v>2022</v>
      </c>
      <c r="J5448">
        <v>3</v>
      </c>
      <c r="K5448" s="6">
        <v>44834</v>
      </c>
      <c r="L5448">
        <v>24</v>
      </c>
      <c r="M5448">
        <v>8</v>
      </c>
      <c r="N5448" t="s">
        <v>368</v>
      </c>
      <c r="O5448" s="8">
        <v>4.54</v>
      </c>
      <c r="P5448" s="8">
        <v>4.5</v>
      </c>
      <c r="Q5448" s="8">
        <v>4.25</v>
      </c>
      <c r="R5448" s="8">
        <v>5</v>
      </c>
      <c r="S5448" s="8">
        <v>3</v>
      </c>
      <c r="T5448" s="8">
        <v>6.25</v>
      </c>
      <c r="U5448" s="8">
        <v>0.73</v>
      </c>
      <c r="V5448" s="9">
        <v>25</v>
      </c>
      <c r="W5448" s="8">
        <v>0.75</v>
      </c>
      <c r="X5448" s="8">
        <v>3.25</v>
      </c>
      <c r="Y5448" s="8">
        <v>4.0000000000000036E-2</v>
      </c>
      <c r="Z5448" s="8">
        <v>-0.12999999999999989</v>
      </c>
      <c r="AA5448">
        <v>0.19000000000000039</v>
      </c>
      <c r="AF5448" t="s">
        <v>5990</v>
      </c>
      <c r="AG5448" t="s">
        <v>1910</v>
      </c>
      <c r="AH5448" t="s">
        <v>1911</v>
      </c>
      <c r="AI5448" t="s">
        <v>1971</v>
      </c>
      <c r="AJ5448" s="7">
        <v>44834</v>
      </c>
      <c r="AK5448" t="s">
        <v>6039</v>
      </c>
      <c r="AL5448" t="s">
        <v>1908</v>
      </c>
      <c r="AM5448" t="s">
        <v>5991</v>
      </c>
      <c r="AN5448" t="s">
        <v>6060</v>
      </c>
      <c r="AO5448" t="str">
        <f>TEXT(A5448,"yyyy-mm-dd")</f>
        <v>2020-09-30</v>
      </c>
    </row>
    <row r="5449" spans="1:41">
      <c r="A5449" s="6" t="s">
        <v>6038</v>
      </c>
      <c r="B5449">
        <v>2020</v>
      </c>
      <c r="C5449">
        <v>9</v>
      </c>
      <c r="E5449" t="s">
        <v>1907</v>
      </c>
      <c r="F5449" t="s">
        <v>1908</v>
      </c>
      <c r="G5449" t="s">
        <v>102</v>
      </c>
      <c r="H5449" t="s">
        <v>5881</v>
      </c>
      <c r="I5449">
        <v>2022</v>
      </c>
      <c r="J5449">
        <v>2</v>
      </c>
      <c r="K5449" s="6">
        <v>44742</v>
      </c>
      <c r="L5449">
        <v>21</v>
      </c>
      <c r="M5449">
        <v>7</v>
      </c>
      <c r="N5449" t="s">
        <v>176</v>
      </c>
      <c r="O5449" s="8">
        <v>4.3899999999999997</v>
      </c>
      <c r="P5449" s="8">
        <v>4.25</v>
      </c>
      <c r="Q5449" s="8">
        <v>4.25</v>
      </c>
      <c r="R5449" s="8">
        <v>4.75</v>
      </c>
      <c r="S5449" s="8">
        <v>3</v>
      </c>
      <c r="T5449" s="8">
        <v>6.25</v>
      </c>
      <c r="U5449" s="8">
        <v>0.64</v>
      </c>
      <c r="V5449" s="9">
        <v>25</v>
      </c>
      <c r="W5449" s="8">
        <v>0.5</v>
      </c>
      <c r="X5449" s="8">
        <v>3.25</v>
      </c>
      <c r="Y5449" s="8">
        <v>0.13999999999999968</v>
      </c>
      <c r="Z5449" s="8">
        <v>-0.25</v>
      </c>
      <c r="AA5449">
        <v>-0.25</v>
      </c>
      <c r="AF5449" t="s">
        <v>5882</v>
      </c>
      <c r="AG5449" t="s">
        <v>1910</v>
      </c>
      <c r="AH5449" t="s">
        <v>1911</v>
      </c>
      <c r="AI5449" t="s">
        <v>1944</v>
      </c>
      <c r="AJ5449" s="7">
        <v>44742</v>
      </c>
      <c r="AK5449" t="s">
        <v>6039</v>
      </c>
      <c r="AL5449" t="s">
        <v>1908</v>
      </c>
      <c r="AM5449" t="s">
        <v>5883</v>
      </c>
      <c r="AN5449" t="s">
        <v>6059</v>
      </c>
      <c r="AO5449" t="str">
        <f>TEXT(A5449,"yyyy-mm-dd")</f>
        <v>2020-09-30</v>
      </c>
    </row>
    <row r="5450" spans="1:41">
      <c r="A5450" s="6" t="s">
        <v>6038</v>
      </c>
      <c r="B5450">
        <v>2020</v>
      </c>
      <c r="C5450">
        <v>9</v>
      </c>
      <c r="E5450" t="s">
        <v>1907</v>
      </c>
      <c r="F5450" t="s">
        <v>1908</v>
      </c>
      <c r="G5450" t="s">
        <v>102</v>
      </c>
      <c r="H5450" t="s">
        <v>5842</v>
      </c>
      <c r="I5450">
        <v>2022</v>
      </c>
      <c r="J5450">
        <v>1</v>
      </c>
      <c r="K5450" s="6">
        <v>44651</v>
      </c>
      <c r="L5450">
        <v>18</v>
      </c>
      <c r="M5450">
        <v>6</v>
      </c>
      <c r="N5450" t="s">
        <v>206</v>
      </c>
      <c r="O5450" s="8">
        <v>4.22</v>
      </c>
      <c r="P5450" s="8">
        <v>4.25</v>
      </c>
      <c r="Q5450" s="8">
        <v>4</v>
      </c>
      <c r="R5450" s="8">
        <v>4.5</v>
      </c>
      <c r="S5450" s="8">
        <v>3</v>
      </c>
      <c r="T5450" s="8">
        <v>5.75</v>
      </c>
      <c r="U5450" s="8">
        <v>0.52</v>
      </c>
      <c r="V5450" s="9">
        <v>25</v>
      </c>
      <c r="W5450" s="8">
        <v>0.5</v>
      </c>
      <c r="X5450" s="8">
        <v>2.75</v>
      </c>
      <c r="Y5450" s="8">
        <v>-3.0000000000000249E-2</v>
      </c>
      <c r="Z5450" s="8">
        <v>-0.25</v>
      </c>
      <c r="AA5450">
        <v>-0.25</v>
      </c>
      <c r="AF5450" t="s">
        <v>5843</v>
      </c>
      <c r="AG5450" t="s">
        <v>1910</v>
      </c>
      <c r="AH5450" t="s">
        <v>1911</v>
      </c>
      <c r="AI5450" t="s">
        <v>1939</v>
      </c>
      <c r="AJ5450" s="7">
        <v>44651</v>
      </c>
      <c r="AK5450" t="s">
        <v>6039</v>
      </c>
      <c r="AL5450" t="s">
        <v>1908</v>
      </c>
      <c r="AM5450" t="s">
        <v>5844</v>
      </c>
      <c r="AN5450" t="s">
        <v>6058</v>
      </c>
      <c r="AO5450" t="str">
        <f>TEXT(A5450,"yyyy-mm-dd")</f>
        <v>2020-09-30</v>
      </c>
    </row>
    <row r="5451" spans="1:41">
      <c r="A5451" s="6" t="s">
        <v>6038</v>
      </c>
      <c r="B5451">
        <v>2020</v>
      </c>
      <c r="C5451">
        <v>9</v>
      </c>
      <c r="E5451" t="s">
        <v>1907</v>
      </c>
      <c r="F5451" t="s">
        <v>1908</v>
      </c>
      <c r="G5451" t="s">
        <v>102</v>
      </c>
      <c r="H5451" t="s">
        <v>5649</v>
      </c>
      <c r="I5451">
        <v>2021</v>
      </c>
      <c r="J5451">
        <v>4</v>
      </c>
      <c r="K5451" s="6">
        <v>44561</v>
      </c>
      <c r="L5451">
        <v>15</v>
      </c>
      <c r="M5451">
        <v>5</v>
      </c>
      <c r="N5451" t="s">
        <v>236</v>
      </c>
      <c r="O5451" s="8">
        <v>4.09</v>
      </c>
      <c r="P5451" s="8">
        <v>4</v>
      </c>
      <c r="Q5451" s="8">
        <v>4</v>
      </c>
      <c r="R5451" s="8">
        <v>4.25</v>
      </c>
      <c r="S5451" s="8">
        <v>3</v>
      </c>
      <c r="T5451" s="8">
        <v>5.25</v>
      </c>
      <c r="U5451" s="8">
        <v>0.43</v>
      </c>
      <c r="V5451" s="9">
        <v>32</v>
      </c>
      <c r="W5451" s="8">
        <v>0.25</v>
      </c>
      <c r="X5451" s="8">
        <v>2.25</v>
      </c>
      <c r="Y5451" s="8">
        <v>8.9999999999999858E-2</v>
      </c>
      <c r="Z5451" s="8">
        <v>-0.25</v>
      </c>
      <c r="AA5451">
        <v>-0.25</v>
      </c>
      <c r="AF5451" t="s">
        <v>5650</v>
      </c>
      <c r="AG5451" t="s">
        <v>1910</v>
      </c>
      <c r="AH5451" t="s">
        <v>1911</v>
      </c>
      <c r="AI5451" t="s">
        <v>1934</v>
      </c>
      <c r="AJ5451" s="7">
        <v>44561</v>
      </c>
      <c r="AK5451" t="s">
        <v>6039</v>
      </c>
      <c r="AL5451" t="s">
        <v>1908</v>
      </c>
      <c r="AM5451" t="s">
        <v>5651</v>
      </c>
      <c r="AN5451" t="s">
        <v>6057</v>
      </c>
      <c r="AO5451" t="str">
        <f>TEXT(A5451,"yyyy-mm-dd")</f>
        <v>2020-09-30</v>
      </c>
    </row>
    <row r="5452" spans="1:41">
      <c r="A5452" s="6" t="s">
        <v>6038</v>
      </c>
      <c r="B5452">
        <v>2020</v>
      </c>
      <c r="C5452">
        <v>9</v>
      </c>
      <c r="E5452" t="s">
        <v>1907</v>
      </c>
      <c r="F5452" t="s">
        <v>1908</v>
      </c>
      <c r="G5452" t="s">
        <v>102</v>
      </c>
      <c r="H5452" t="s">
        <v>5544</v>
      </c>
      <c r="I5452">
        <v>2021</v>
      </c>
      <c r="J5452">
        <v>3</v>
      </c>
      <c r="K5452" s="6">
        <v>44469</v>
      </c>
      <c r="L5452">
        <v>12</v>
      </c>
      <c r="M5452">
        <v>4</v>
      </c>
      <c r="N5452" t="s">
        <v>261</v>
      </c>
      <c r="O5452" s="8">
        <v>4.07</v>
      </c>
      <c r="P5452" s="8">
        <v>4.13</v>
      </c>
      <c r="Q5452" s="8">
        <v>4</v>
      </c>
      <c r="R5452" s="8">
        <v>4.25</v>
      </c>
      <c r="S5452" s="8">
        <v>3</v>
      </c>
      <c r="T5452" s="8">
        <v>5</v>
      </c>
      <c r="U5452" s="8">
        <v>0.35</v>
      </c>
      <c r="V5452" s="9">
        <v>32</v>
      </c>
      <c r="W5452" s="8">
        <v>0.25</v>
      </c>
      <c r="X5452" s="8">
        <v>2</v>
      </c>
      <c r="Y5452" s="8">
        <v>-5.9999999999999609E-2</v>
      </c>
      <c r="Z5452" s="8">
        <v>-0.12000000000000011</v>
      </c>
      <c r="AA5452">
        <v>-0.25</v>
      </c>
      <c r="AF5452" t="s">
        <v>5545</v>
      </c>
      <c r="AG5452" t="s">
        <v>1910</v>
      </c>
      <c r="AH5452" t="s">
        <v>1911</v>
      </c>
      <c r="AI5452" t="s">
        <v>1929</v>
      </c>
      <c r="AJ5452" s="7">
        <v>44469</v>
      </c>
      <c r="AK5452" t="s">
        <v>6039</v>
      </c>
      <c r="AL5452" t="s">
        <v>1908</v>
      </c>
      <c r="AM5452" t="s">
        <v>5546</v>
      </c>
      <c r="AN5452" t="s">
        <v>6056</v>
      </c>
      <c r="AO5452" t="str">
        <f>TEXT(A5452,"yyyy-mm-dd")</f>
        <v>2020-09-30</v>
      </c>
    </row>
    <row r="5453" spans="1:41">
      <c r="A5453" s="6" t="s">
        <v>6038</v>
      </c>
      <c r="B5453">
        <v>2020</v>
      </c>
      <c r="C5453">
        <v>9</v>
      </c>
      <c r="E5453" t="s">
        <v>1907</v>
      </c>
      <c r="F5453" t="s">
        <v>1908</v>
      </c>
      <c r="G5453" t="s">
        <v>102</v>
      </c>
      <c r="H5453" t="s">
        <v>5436</v>
      </c>
      <c r="I5453">
        <v>2021</v>
      </c>
      <c r="J5453">
        <v>2</v>
      </c>
      <c r="K5453" s="6">
        <v>44377</v>
      </c>
      <c r="L5453">
        <v>9</v>
      </c>
      <c r="M5453">
        <v>3</v>
      </c>
      <c r="N5453" t="s">
        <v>173</v>
      </c>
      <c r="O5453" s="8">
        <v>4.05</v>
      </c>
      <c r="P5453" s="8">
        <v>4.13</v>
      </c>
      <c r="Q5453" s="8">
        <v>4</v>
      </c>
      <c r="R5453" s="8">
        <v>4.25</v>
      </c>
      <c r="S5453" s="8">
        <v>3</v>
      </c>
      <c r="T5453" s="8">
        <v>4.5</v>
      </c>
      <c r="U5453" s="8">
        <v>0.3</v>
      </c>
      <c r="V5453" s="9">
        <v>32</v>
      </c>
      <c r="W5453" s="8">
        <v>0.25</v>
      </c>
      <c r="X5453" s="8">
        <v>1.5</v>
      </c>
      <c r="Y5453" s="8">
        <v>-8.0000000000000071E-2</v>
      </c>
      <c r="Z5453" s="8">
        <v>-0.12000000000000011</v>
      </c>
      <c r="AA5453">
        <v>-0.25</v>
      </c>
      <c r="AF5453" t="s">
        <v>5437</v>
      </c>
      <c r="AG5453" t="s">
        <v>1910</v>
      </c>
      <c r="AH5453" t="s">
        <v>1911</v>
      </c>
      <c r="AI5453" t="s">
        <v>1924</v>
      </c>
      <c r="AJ5453" s="7">
        <v>44377</v>
      </c>
      <c r="AK5453" t="s">
        <v>6039</v>
      </c>
      <c r="AL5453" t="s">
        <v>1908</v>
      </c>
      <c r="AM5453" t="s">
        <v>5438</v>
      </c>
      <c r="AN5453" t="s">
        <v>6055</v>
      </c>
      <c r="AO5453" t="str">
        <f>TEXT(A5453,"yyyy-mm-dd")</f>
        <v>2020-09-30</v>
      </c>
    </row>
    <row r="5454" spans="1:41">
      <c r="A5454" s="6" t="s">
        <v>6038</v>
      </c>
      <c r="B5454">
        <v>2020</v>
      </c>
      <c r="C5454">
        <v>9</v>
      </c>
      <c r="E5454" t="s">
        <v>1907</v>
      </c>
      <c r="F5454" t="s">
        <v>1908</v>
      </c>
      <c r="G5454" t="s">
        <v>102</v>
      </c>
      <c r="H5454" t="s">
        <v>5397</v>
      </c>
      <c r="I5454">
        <v>2021</v>
      </c>
      <c r="J5454">
        <v>1</v>
      </c>
      <c r="K5454" s="6">
        <v>44286</v>
      </c>
      <c r="L5454">
        <v>6</v>
      </c>
      <c r="M5454">
        <v>2</v>
      </c>
      <c r="N5454" t="s">
        <v>203</v>
      </c>
      <c r="O5454" s="8">
        <v>4.05</v>
      </c>
      <c r="P5454" s="8">
        <v>4</v>
      </c>
      <c r="Q5454" s="8">
        <v>4</v>
      </c>
      <c r="R5454" s="8">
        <v>4.25</v>
      </c>
      <c r="S5454" s="8">
        <v>3.25</v>
      </c>
      <c r="T5454" s="8">
        <v>4.25</v>
      </c>
      <c r="U5454" s="8">
        <v>0.24</v>
      </c>
      <c r="V5454" s="9">
        <v>32</v>
      </c>
      <c r="W5454" s="8">
        <v>0.25</v>
      </c>
      <c r="X5454" s="8">
        <v>1</v>
      </c>
      <c r="Y5454" s="8">
        <v>4.9999999999999822E-2</v>
      </c>
      <c r="Z5454" s="8">
        <v>-0.25</v>
      </c>
      <c r="AA5454">
        <v>-0.25</v>
      </c>
      <c r="AF5454" t="s">
        <v>5398</v>
      </c>
      <c r="AG5454" t="s">
        <v>1910</v>
      </c>
      <c r="AH5454" t="s">
        <v>1911</v>
      </c>
      <c r="AI5454" t="s">
        <v>1919</v>
      </c>
      <c r="AJ5454" s="7">
        <v>44286</v>
      </c>
      <c r="AK5454" t="s">
        <v>6039</v>
      </c>
      <c r="AL5454" t="s">
        <v>1908</v>
      </c>
      <c r="AM5454" t="s">
        <v>5399</v>
      </c>
      <c r="AN5454" t="s">
        <v>6054</v>
      </c>
      <c r="AO5454" t="str">
        <f>TEXT(A5454,"yyyy-mm-dd")</f>
        <v>2020-09-30</v>
      </c>
    </row>
    <row r="5455" spans="1:41">
      <c r="A5455" s="6" t="s">
        <v>6038</v>
      </c>
      <c r="B5455">
        <v>2020</v>
      </c>
      <c r="C5455">
        <v>9</v>
      </c>
      <c r="E5455" t="s">
        <v>1907</v>
      </c>
      <c r="F5455" t="s">
        <v>1908</v>
      </c>
      <c r="G5455" t="s">
        <v>102</v>
      </c>
      <c r="H5455" t="s">
        <v>5204</v>
      </c>
      <c r="I5455">
        <v>2020</v>
      </c>
      <c r="J5455">
        <v>4</v>
      </c>
      <c r="K5455" s="6">
        <v>44196</v>
      </c>
      <c r="L5455">
        <v>3</v>
      </c>
      <c r="M5455">
        <v>1</v>
      </c>
      <c r="N5455" t="s">
        <v>233</v>
      </c>
      <c r="O5455" s="8">
        <v>4.1100000000000003</v>
      </c>
      <c r="P5455" s="8">
        <v>4.25</v>
      </c>
      <c r="Q5455" s="8">
        <v>4</v>
      </c>
      <c r="R5455" s="8">
        <v>4.25</v>
      </c>
      <c r="S5455" s="8">
        <v>3.75</v>
      </c>
      <c r="T5455" s="8">
        <v>4.25</v>
      </c>
      <c r="U5455" s="8">
        <v>0.15</v>
      </c>
      <c r="V5455" s="9">
        <v>33</v>
      </c>
      <c r="W5455" s="8">
        <v>0.25</v>
      </c>
      <c r="X5455" s="8">
        <v>0.5</v>
      </c>
      <c r="Y5455" s="8">
        <v>-0.13999999999999968</v>
      </c>
      <c r="Z5455" s="8">
        <v>0</v>
      </c>
      <c r="AA5455">
        <v>-0.25</v>
      </c>
      <c r="AF5455" t="s">
        <v>5205</v>
      </c>
      <c r="AG5455" t="s">
        <v>1910</v>
      </c>
      <c r="AH5455" t="s">
        <v>1911</v>
      </c>
      <c r="AI5455" t="s">
        <v>1915</v>
      </c>
      <c r="AJ5455" s="7">
        <v>44196</v>
      </c>
      <c r="AK5455" t="s">
        <v>6039</v>
      </c>
      <c r="AL5455" t="s">
        <v>1908</v>
      </c>
      <c r="AM5455" t="s">
        <v>5206</v>
      </c>
      <c r="AN5455" t="s">
        <v>6053</v>
      </c>
      <c r="AO5455" t="str">
        <f>TEXT(A5455,"yyyy-mm-dd")</f>
        <v>2020-09-30</v>
      </c>
    </row>
    <row r="5456" spans="1:41">
      <c r="A5456" s="6" t="s">
        <v>6038</v>
      </c>
      <c r="B5456">
        <v>2020</v>
      </c>
      <c r="C5456">
        <v>9</v>
      </c>
      <c r="E5456" t="s">
        <v>1907</v>
      </c>
      <c r="F5456" t="s">
        <v>1908</v>
      </c>
      <c r="G5456" t="s">
        <v>102</v>
      </c>
      <c r="H5456" t="s">
        <v>5063</v>
      </c>
      <c r="I5456">
        <v>2020</v>
      </c>
      <c r="J5456">
        <v>3</v>
      </c>
      <c r="K5456" s="6">
        <v>44104</v>
      </c>
      <c r="L5456">
        <v>0</v>
      </c>
      <c r="M5456">
        <v>0</v>
      </c>
      <c r="N5456" t="s">
        <v>178</v>
      </c>
      <c r="O5456" s="8">
        <v>4.26</v>
      </c>
      <c r="P5456" s="8">
        <v>4.25</v>
      </c>
      <c r="Q5456" s="8">
        <v>4.25</v>
      </c>
      <c r="R5456" s="8">
        <v>4.25</v>
      </c>
      <c r="S5456" s="8">
        <v>4</v>
      </c>
      <c r="T5456" s="8">
        <v>4.5</v>
      </c>
      <c r="U5456" s="8">
        <v>0.08</v>
      </c>
      <c r="V5456" s="9">
        <v>31</v>
      </c>
      <c r="W5456" s="8">
        <v>0</v>
      </c>
      <c r="X5456" s="8">
        <v>0.5</v>
      </c>
      <c r="Y5456" s="8">
        <v>9.9999999999997868E-3</v>
      </c>
      <c r="Z5456" s="8">
        <v>0</v>
      </c>
      <c r="AA5456">
        <v>-0.25</v>
      </c>
      <c r="AF5456" t="s">
        <v>5064</v>
      </c>
      <c r="AG5456" t="s">
        <v>1910</v>
      </c>
      <c r="AH5456" t="s">
        <v>1911</v>
      </c>
      <c r="AI5456" t="s">
        <v>1912</v>
      </c>
      <c r="AJ5456" s="7">
        <v>44104</v>
      </c>
      <c r="AK5456" t="s">
        <v>6039</v>
      </c>
      <c r="AL5456" t="s">
        <v>1908</v>
      </c>
      <c r="AM5456" t="s">
        <v>5066</v>
      </c>
      <c r="AN5456" t="s">
        <v>6052</v>
      </c>
      <c r="AO5456" t="str">
        <f>TEXT(A5456,"yyyy-mm-dd")</f>
        <v>2020-09-30</v>
      </c>
    </row>
    <row r="5457" spans="1:41">
      <c r="A5457" s="6" t="s">
        <v>6038</v>
      </c>
      <c r="B5457">
        <v>2020</v>
      </c>
      <c r="C5457">
        <v>9</v>
      </c>
      <c r="E5457" t="s">
        <v>100</v>
      </c>
      <c r="F5457" t="s">
        <v>101</v>
      </c>
      <c r="G5457" t="s">
        <v>83</v>
      </c>
      <c r="H5457" t="s">
        <v>5702</v>
      </c>
      <c r="I5457">
        <v>2022</v>
      </c>
      <c r="K5457" s="6">
        <v>44926</v>
      </c>
      <c r="L5457">
        <v>27</v>
      </c>
      <c r="N5457" t="s">
        <v>604</v>
      </c>
      <c r="O5457" s="8">
        <v>2.33</v>
      </c>
      <c r="P5457" s="8">
        <v>2.0499999999999998</v>
      </c>
      <c r="Q5457" s="8">
        <v>1.88</v>
      </c>
      <c r="R5457" s="8">
        <v>2.63</v>
      </c>
      <c r="S5457" s="8">
        <v>1.1000000000000001</v>
      </c>
      <c r="T5457" s="8">
        <v>4.0999999999999996</v>
      </c>
      <c r="U5457" s="8">
        <v>0.67</v>
      </c>
      <c r="V5457" s="9">
        <v>28</v>
      </c>
      <c r="W5457" s="8">
        <v>0.75</v>
      </c>
      <c r="X5457" s="8">
        <v>2.9999999999999996</v>
      </c>
      <c r="Y5457" s="8">
        <v>0.28000000000000025</v>
      </c>
      <c r="Z5457" s="8">
        <v>4.9999999999999822E-2</v>
      </c>
      <c r="AA5457">
        <v>-9.9999999999997868E-3</v>
      </c>
      <c r="AF5457" t="s">
        <v>10333</v>
      </c>
      <c r="AG5457" t="s">
        <v>9655</v>
      </c>
      <c r="AH5457" t="s">
        <v>9656</v>
      </c>
      <c r="AI5457" t="s">
        <v>9708</v>
      </c>
      <c r="AJ5457" s="7">
        <v>44926</v>
      </c>
      <c r="AK5457" t="s">
        <v>6039</v>
      </c>
      <c r="AL5457" t="s">
        <v>109</v>
      </c>
      <c r="AM5457" t="s">
        <v>5704</v>
      </c>
      <c r="AN5457" t="s">
        <v>10343</v>
      </c>
    </row>
    <row r="5458" spans="1:41">
      <c r="A5458" s="6" t="s">
        <v>6038</v>
      </c>
      <c r="B5458">
        <v>2020</v>
      </c>
      <c r="C5458">
        <v>9</v>
      </c>
      <c r="E5458" t="s">
        <v>100</v>
      </c>
      <c r="F5458" t="s">
        <v>101</v>
      </c>
      <c r="G5458" t="s">
        <v>102</v>
      </c>
      <c r="H5458" t="s">
        <v>5649</v>
      </c>
      <c r="I5458">
        <v>2021</v>
      </c>
      <c r="J5458">
        <v>4</v>
      </c>
      <c r="K5458" s="6">
        <v>44561</v>
      </c>
      <c r="L5458">
        <v>15</v>
      </c>
      <c r="M5458">
        <v>5</v>
      </c>
      <c r="N5458" t="s">
        <v>236</v>
      </c>
      <c r="O5458" s="8">
        <v>2.88</v>
      </c>
      <c r="P5458" s="8">
        <v>2.41</v>
      </c>
      <c r="Q5458" s="8">
        <v>2</v>
      </c>
      <c r="R5458" s="8">
        <v>4</v>
      </c>
      <c r="S5458" s="8">
        <v>0</v>
      </c>
      <c r="T5458" s="8">
        <v>6.9</v>
      </c>
      <c r="U5458" s="8">
        <v>1.74</v>
      </c>
      <c r="V5458" s="9">
        <v>33</v>
      </c>
      <c r="W5458" s="8">
        <v>2</v>
      </c>
      <c r="X5458" s="8">
        <v>6.9</v>
      </c>
      <c r="Y5458" s="8">
        <v>0.46999999999999975</v>
      </c>
      <c r="Z5458" s="8">
        <v>0</v>
      </c>
      <c r="AA5458">
        <v>2.2204460492503131E-16</v>
      </c>
      <c r="AF5458" t="s">
        <v>5721</v>
      </c>
      <c r="AG5458" t="s">
        <v>106</v>
      </c>
      <c r="AH5458" t="s">
        <v>107</v>
      </c>
      <c r="AI5458" t="s">
        <v>2667</v>
      </c>
      <c r="AJ5458" s="7">
        <v>44561</v>
      </c>
      <c r="AK5458" t="s">
        <v>6039</v>
      </c>
      <c r="AL5458" t="s">
        <v>109</v>
      </c>
      <c r="AM5458" t="s">
        <v>5651</v>
      </c>
      <c r="AN5458" t="s">
        <v>6051</v>
      </c>
      <c r="AO5458" t="str">
        <f>TEXT(A5458,"yyyy-mm-dd")</f>
        <v>2020-09-30</v>
      </c>
    </row>
    <row r="5459" spans="1:41">
      <c r="A5459" s="6" t="s">
        <v>6038</v>
      </c>
      <c r="B5459">
        <v>2020</v>
      </c>
      <c r="C5459">
        <v>9</v>
      </c>
      <c r="E5459" t="s">
        <v>100</v>
      </c>
      <c r="F5459" t="s">
        <v>101</v>
      </c>
      <c r="G5459" t="s">
        <v>83</v>
      </c>
      <c r="H5459" t="s">
        <v>5257</v>
      </c>
      <c r="I5459">
        <v>2021</v>
      </c>
      <c r="K5459" s="6">
        <v>44561</v>
      </c>
      <c r="L5459">
        <v>15</v>
      </c>
      <c r="N5459" t="s">
        <v>236</v>
      </c>
      <c r="O5459" s="8">
        <v>3.26</v>
      </c>
      <c r="P5459" s="8">
        <v>3.2</v>
      </c>
      <c r="Q5459" s="8">
        <v>2.6</v>
      </c>
      <c r="R5459" s="8">
        <v>3.7</v>
      </c>
      <c r="S5459" s="8">
        <v>1.7</v>
      </c>
      <c r="T5459" s="8">
        <v>6</v>
      </c>
      <c r="U5459" s="8">
        <v>0.98</v>
      </c>
      <c r="V5459" s="9">
        <v>37</v>
      </c>
      <c r="W5459" s="8">
        <v>1.1000000000000001</v>
      </c>
      <c r="X5459" s="8">
        <v>4.3</v>
      </c>
      <c r="Y5459" s="8">
        <v>5.9999999999999609E-2</v>
      </c>
      <c r="Z5459" s="8">
        <v>0.25</v>
      </c>
      <c r="AA5459">
        <v>1.0000000000000231E-2</v>
      </c>
      <c r="AF5459" t="s">
        <v>10294</v>
      </c>
      <c r="AG5459" t="s">
        <v>9655</v>
      </c>
      <c r="AH5459" t="s">
        <v>9656</v>
      </c>
      <c r="AI5459" t="s">
        <v>9669</v>
      </c>
      <c r="AJ5459" s="7">
        <v>44561</v>
      </c>
      <c r="AK5459" t="s">
        <v>6039</v>
      </c>
      <c r="AL5459" t="s">
        <v>109</v>
      </c>
      <c r="AM5459" t="s">
        <v>5259</v>
      </c>
      <c r="AN5459" t="s">
        <v>10316</v>
      </c>
    </row>
    <row r="5460" spans="1:41">
      <c r="A5460" s="6" t="s">
        <v>6038</v>
      </c>
      <c r="B5460">
        <v>2020</v>
      </c>
      <c r="C5460">
        <v>9</v>
      </c>
      <c r="E5460" t="s">
        <v>100</v>
      </c>
      <c r="F5460" t="s">
        <v>101</v>
      </c>
      <c r="G5460" t="s">
        <v>102</v>
      </c>
      <c r="H5460" t="s">
        <v>5544</v>
      </c>
      <c r="I5460">
        <v>2021</v>
      </c>
      <c r="J5460">
        <v>3</v>
      </c>
      <c r="K5460" s="6">
        <v>44469</v>
      </c>
      <c r="L5460">
        <v>12</v>
      </c>
      <c r="M5460">
        <v>4</v>
      </c>
      <c r="N5460" t="s">
        <v>261</v>
      </c>
      <c r="O5460" s="8">
        <v>4.47</v>
      </c>
      <c r="P5460" s="8">
        <v>3.8</v>
      </c>
      <c r="Q5460" s="8">
        <v>3</v>
      </c>
      <c r="R5460" s="8">
        <v>5.96</v>
      </c>
      <c r="S5460" s="8">
        <v>1.6</v>
      </c>
      <c r="T5460" s="8">
        <v>9.6</v>
      </c>
      <c r="U5460" s="8">
        <v>1.97</v>
      </c>
      <c r="V5460" s="9">
        <v>33</v>
      </c>
      <c r="W5460" s="8">
        <v>2.96</v>
      </c>
      <c r="X5460" s="8">
        <v>8</v>
      </c>
      <c r="Y5460" s="8">
        <v>0.66999999999999993</v>
      </c>
      <c r="Z5460" s="8">
        <v>0.29999999999999982</v>
      </c>
      <c r="AA5460">
        <v>-0.22999999999999998</v>
      </c>
      <c r="AF5460" t="s">
        <v>5719</v>
      </c>
      <c r="AG5460" t="s">
        <v>106</v>
      </c>
      <c r="AH5460" t="s">
        <v>107</v>
      </c>
      <c r="AI5460" t="s">
        <v>502</v>
      </c>
      <c r="AJ5460" s="7">
        <v>44469</v>
      </c>
      <c r="AK5460" t="s">
        <v>6039</v>
      </c>
      <c r="AL5460" t="s">
        <v>109</v>
      </c>
      <c r="AM5460" t="s">
        <v>5546</v>
      </c>
      <c r="AN5460" t="s">
        <v>6050</v>
      </c>
      <c r="AO5460" t="str">
        <f>TEXT(A5460,"yyyy-mm-dd")</f>
        <v>2020-09-30</v>
      </c>
    </row>
    <row r="5461" spans="1:41">
      <c r="A5461" s="6" t="s">
        <v>6038</v>
      </c>
      <c r="B5461">
        <v>2020</v>
      </c>
      <c r="C5461">
        <v>9</v>
      </c>
      <c r="E5461" t="s">
        <v>100</v>
      </c>
      <c r="F5461" t="s">
        <v>101</v>
      </c>
      <c r="G5461" t="s">
        <v>102</v>
      </c>
      <c r="H5461" t="s">
        <v>5436</v>
      </c>
      <c r="I5461">
        <v>2021</v>
      </c>
      <c r="J5461">
        <v>2</v>
      </c>
      <c r="K5461" s="6">
        <v>44377</v>
      </c>
      <c r="L5461">
        <v>9</v>
      </c>
      <c r="M5461">
        <v>3</v>
      </c>
      <c r="N5461" t="s">
        <v>173</v>
      </c>
      <c r="O5461" s="8">
        <v>10.48</v>
      </c>
      <c r="P5461" s="8">
        <v>10.1</v>
      </c>
      <c r="Q5461" s="8">
        <v>6</v>
      </c>
      <c r="R5461" s="8">
        <v>14.8</v>
      </c>
      <c r="S5461" s="8">
        <v>2.37</v>
      </c>
      <c r="T5461" s="8">
        <v>17.18</v>
      </c>
      <c r="U5461" s="8">
        <v>4.76</v>
      </c>
      <c r="V5461" s="9">
        <v>33</v>
      </c>
      <c r="W5461" s="8">
        <v>8.8000000000000007</v>
      </c>
      <c r="X5461" s="8">
        <v>14.809999999999999</v>
      </c>
      <c r="Y5461" s="8">
        <v>0.38000000000000078</v>
      </c>
      <c r="Z5461" s="8">
        <v>2</v>
      </c>
      <c r="AA5461">
        <v>-0.35999999999999943</v>
      </c>
      <c r="AF5461" t="s">
        <v>5717</v>
      </c>
      <c r="AG5461" t="s">
        <v>106</v>
      </c>
      <c r="AH5461" t="s">
        <v>107</v>
      </c>
      <c r="AI5461" t="s">
        <v>497</v>
      </c>
      <c r="AJ5461" s="7">
        <v>44377</v>
      </c>
      <c r="AK5461" t="s">
        <v>6039</v>
      </c>
      <c r="AL5461" t="s">
        <v>109</v>
      </c>
      <c r="AM5461" t="s">
        <v>5438</v>
      </c>
      <c r="AN5461" t="s">
        <v>6049</v>
      </c>
      <c r="AO5461" t="str">
        <f>TEXT(A5461,"yyyy-mm-dd")</f>
        <v>2020-09-30</v>
      </c>
    </row>
    <row r="5462" spans="1:41">
      <c r="A5462" s="6" t="s">
        <v>6038</v>
      </c>
      <c r="B5462">
        <v>2020</v>
      </c>
      <c r="C5462">
        <v>9</v>
      </c>
      <c r="E5462" t="s">
        <v>100</v>
      </c>
      <c r="F5462" t="s">
        <v>101</v>
      </c>
      <c r="G5462" t="s">
        <v>102</v>
      </c>
      <c r="H5462" t="s">
        <v>5397</v>
      </c>
      <c r="I5462">
        <v>2021</v>
      </c>
      <c r="J5462">
        <v>1</v>
      </c>
      <c r="K5462" s="6">
        <v>44286</v>
      </c>
      <c r="L5462">
        <v>6</v>
      </c>
      <c r="M5462">
        <v>2</v>
      </c>
      <c r="N5462" t="s">
        <v>203</v>
      </c>
      <c r="O5462" s="8">
        <v>-3.61</v>
      </c>
      <c r="P5462" s="8">
        <v>-5</v>
      </c>
      <c r="Q5462" s="8">
        <v>-6.1</v>
      </c>
      <c r="R5462" s="8">
        <v>0.1</v>
      </c>
      <c r="S5462" s="8">
        <v>-9.18</v>
      </c>
      <c r="T5462" s="8">
        <v>1.81</v>
      </c>
      <c r="U5462" s="8">
        <v>3.44</v>
      </c>
      <c r="V5462" s="9">
        <v>33</v>
      </c>
      <c r="W5462" s="8">
        <v>6.1999999999999993</v>
      </c>
      <c r="X5462" s="8">
        <v>10.99</v>
      </c>
      <c r="Y5462" s="8">
        <v>1.3900000000000001</v>
      </c>
      <c r="Z5462" s="8">
        <v>-1.35</v>
      </c>
      <c r="AA5462">
        <v>-0.22000000000000064</v>
      </c>
      <c r="AF5462" t="s">
        <v>5715</v>
      </c>
      <c r="AG5462" t="s">
        <v>106</v>
      </c>
      <c r="AH5462" t="s">
        <v>107</v>
      </c>
      <c r="AI5462" t="s">
        <v>427</v>
      </c>
      <c r="AJ5462" s="7">
        <v>44286</v>
      </c>
      <c r="AK5462" t="s">
        <v>6039</v>
      </c>
      <c r="AL5462" t="s">
        <v>109</v>
      </c>
      <c r="AM5462" t="s">
        <v>5399</v>
      </c>
      <c r="AN5462" t="s">
        <v>6048</v>
      </c>
      <c r="AO5462" t="str">
        <f>TEXT(A5462,"yyyy-mm-dd")</f>
        <v>2020-09-30</v>
      </c>
    </row>
    <row r="5463" spans="1:41">
      <c r="A5463" s="6" t="s">
        <v>6038</v>
      </c>
      <c r="B5463">
        <v>2020</v>
      </c>
      <c r="C5463">
        <v>9</v>
      </c>
      <c r="E5463" t="s">
        <v>100</v>
      </c>
      <c r="F5463" t="s">
        <v>101</v>
      </c>
      <c r="G5463" t="s">
        <v>102</v>
      </c>
      <c r="H5463" t="s">
        <v>5204</v>
      </c>
      <c r="I5463">
        <v>2020</v>
      </c>
      <c r="J5463">
        <v>4</v>
      </c>
      <c r="K5463" s="6">
        <v>44196</v>
      </c>
      <c r="L5463">
        <v>3</v>
      </c>
      <c r="M5463">
        <v>1</v>
      </c>
      <c r="N5463" t="s">
        <v>233</v>
      </c>
      <c r="O5463" s="8">
        <v>-7.96</v>
      </c>
      <c r="P5463" s="8">
        <v>-7.9</v>
      </c>
      <c r="Q5463" s="8">
        <v>-9.23</v>
      </c>
      <c r="R5463" s="8">
        <v>-6.9</v>
      </c>
      <c r="S5463" s="8">
        <v>-11.1</v>
      </c>
      <c r="T5463" s="8">
        <v>-4.3</v>
      </c>
      <c r="U5463" s="8">
        <v>1.68</v>
      </c>
      <c r="V5463" s="9">
        <v>34</v>
      </c>
      <c r="W5463" s="8">
        <v>2.33</v>
      </c>
      <c r="X5463" s="8">
        <v>6.8</v>
      </c>
      <c r="Y5463" s="8">
        <v>-5.9999999999999609E-2</v>
      </c>
      <c r="Z5463" s="8">
        <v>0.41000000000000014</v>
      </c>
      <c r="AA5463">
        <v>-1.2700000000000005</v>
      </c>
      <c r="AF5463" t="s">
        <v>5276</v>
      </c>
      <c r="AG5463" t="s">
        <v>106</v>
      </c>
      <c r="AH5463" t="s">
        <v>107</v>
      </c>
      <c r="AI5463" t="s">
        <v>340</v>
      </c>
      <c r="AJ5463" s="7">
        <v>44196</v>
      </c>
      <c r="AK5463" t="s">
        <v>6039</v>
      </c>
      <c r="AL5463" t="s">
        <v>109</v>
      </c>
      <c r="AM5463" t="s">
        <v>5206</v>
      </c>
      <c r="AN5463" t="s">
        <v>6047</v>
      </c>
      <c r="AO5463" t="str">
        <f>TEXT(A5463,"yyyy-mm-dd")</f>
        <v>2020-09-30</v>
      </c>
    </row>
    <row r="5464" spans="1:41">
      <c r="A5464" s="6" t="s">
        <v>6038</v>
      </c>
      <c r="B5464">
        <v>2020</v>
      </c>
      <c r="C5464">
        <v>9</v>
      </c>
      <c r="E5464" t="s">
        <v>100</v>
      </c>
      <c r="F5464" t="s">
        <v>101</v>
      </c>
      <c r="G5464" t="s">
        <v>83</v>
      </c>
      <c r="H5464" t="s">
        <v>4803</v>
      </c>
      <c r="I5464">
        <v>2020</v>
      </c>
      <c r="K5464" s="6">
        <v>44196</v>
      </c>
      <c r="L5464">
        <v>3</v>
      </c>
      <c r="N5464" t="s">
        <v>233</v>
      </c>
      <c r="O5464" s="8">
        <v>-9.82</v>
      </c>
      <c r="P5464" s="8">
        <v>-9.8000000000000007</v>
      </c>
      <c r="Q5464" s="8">
        <v>-10.3</v>
      </c>
      <c r="R5464" s="8">
        <v>-9.4</v>
      </c>
      <c r="S5464" s="8">
        <v>-11.2</v>
      </c>
      <c r="T5464" s="8">
        <v>-8.3000000000000007</v>
      </c>
      <c r="U5464" s="8">
        <v>0.65</v>
      </c>
      <c r="V5464" s="9">
        <v>37</v>
      </c>
      <c r="W5464" s="8">
        <v>0.90000000000000036</v>
      </c>
      <c r="X5464" s="8">
        <v>2.8999999999999986</v>
      </c>
      <c r="Y5464" s="8">
        <v>-1.9999999999999574E-2</v>
      </c>
      <c r="Z5464" s="8">
        <v>9.9999999999999645E-2</v>
      </c>
      <c r="AA5464">
        <v>-4.9999999999998934E-2</v>
      </c>
      <c r="AF5464" t="s">
        <v>10255</v>
      </c>
      <c r="AG5464" t="s">
        <v>9655</v>
      </c>
      <c r="AH5464" t="s">
        <v>9656</v>
      </c>
      <c r="AI5464" t="s">
        <v>9657</v>
      </c>
      <c r="AJ5464" s="7">
        <v>44196</v>
      </c>
      <c r="AK5464" t="s">
        <v>6039</v>
      </c>
      <c r="AL5464" t="s">
        <v>109</v>
      </c>
      <c r="AM5464" t="s">
        <v>4805</v>
      </c>
      <c r="AN5464" t="s">
        <v>10289</v>
      </c>
    </row>
    <row r="5465" spans="1:41">
      <c r="A5465" s="6" t="s">
        <v>6038</v>
      </c>
      <c r="B5465">
        <v>2020</v>
      </c>
      <c r="C5465">
        <v>9</v>
      </c>
      <c r="E5465" t="s">
        <v>100</v>
      </c>
      <c r="F5465" t="s">
        <v>101</v>
      </c>
      <c r="G5465" t="s">
        <v>102</v>
      </c>
      <c r="H5465" t="s">
        <v>5063</v>
      </c>
      <c r="I5465">
        <v>2020</v>
      </c>
      <c r="J5465">
        <v>3</v>
      </c>
      <c r="K5465" s="6">
        <v>44104</v>
      </c>
      <c r="L5465">
        <v>0</v>
      </c>
      <c r="M5465">
        <v>0</v>
      </c>
      <c r="N5465" t="s">
        <v>178</v>
      </c>
      <c r="O5465" s="8">
        <v>-11.24</v>
      </c>
      <c r="P5465" s="8">
        <v>-11.2</v>
      </c>
      <c r="Q5465" s="8">
        <v>-12.68</v>
      </c>
      <c r="R5465" s="8">
        <v>-10.050000000000001</v>
      </c>
      <c r="S5465" s="8">
        <v>-14</v>
      </c>
      <c r="T5465" s="8">
        <v>-8.1999999999999993</v>
      </c>
      <c r="U5465" s="8">
        <v>1.59</v>
      </c>
      <c r="V5465" s="9">
        <v>34</v>
      </c>
      <c r="W5465" s="8">
        <v>2.629999999999999</v>
      </c>
      <c r="X5465" s="8">
        <v>5.8000000000000007</v>
      </c>
      <c r="Y5465" s="8">
        <v>-4.0000000000000924E-2</v>
      </c>
      <c r="Z5465" s="8">
        <v>0.80000000000000071</v>
      </c>
      <c r="AA5465">
        <v>0.33000000000000007</v>
      </c>
      <c r="AF5465" t="s">
        <v>5274</v>
      </c>
      <c r="AG5465" t="s">
        <v>106</v>
      </c>
      <c r="AH5465" t="s">
        <v>107</v>
      </c>
      <c r="AI5465" t="s">
        <v>108</v>
      </c>
      <c r="AJ5465" s="7">
        <v>44104</v>
      </c>
      <c r="AK5465" t="s">
        <v>6039</v>
      </c>
      <c r="AL5465" t="s">
        <v>109</v>
      </c>
      <c r="AM5465" t="s">
        <v>5066</v>
      </c>
      <c r="AN5465" t="s">
        <v>6046</v>
      </c>
      <c r="AO5465" t="str">
        <f>TEXT(A5465,"yyyy-mm-dd")</f>
        <v>2020-09-30</v>
      </c>
    </row>
    <row r="5466" spans="1:41">
      <c r="A5466" s="6" t="s">
        <v>6038</v>
      </c>
      <c r="B5466">
        <v>2020</v>
      </c>
      <c r="C5466">
        <v>9</v>
      </c>
      <c r="E5466" t="s">
        <v>2685</v>
      </c>
      <c r="F5466" t="s">
        <v>101</v>
      </c>
      <c r="G5466" t="s">
        <v>774</v>
      </c>
      <c r="H5466" t="s">
        <v>2686</v>
      </c>
      <c r="K5466" s="6"/>
      <c r="O5466" s="8">
        <v>1.95</v>
      </c>
      <c r="P5466" s="8">
        <v>2</v>
      </c>
      <c r="Q5466" s="8">
        <v>1.58</v>
      </c>
      <c r="R5466" s="8">
        <v>2.23</v>
      </c>
      <c r="S5466" s="8">
        <v>1.2</v>
      </c>
      <c r="T5466" s="8">
        <v>3</v>
      </c>
      <c r="U5466" s="8">
        <v>0.45</v>
      </c>
      <c r="V5466" s="9">
        <v>28</v>
      </c>
      <c r="W5466" s="8">
        <v>0.64999999999999991</v>
      </c>
      <c r="X5466" s="8">
        <v>1.8</v>
      </c>
      <c r="Y5466" s="8">
        <v>-5.0000000000000044E-2</v>
      </c>
      <c r="Z5466" s="8">
        <v>0.10000000000000009</v>
      </c>
      <c r="AA5466">
        <v>0.25</v>
      </c>
      <c r="AF5466" t="s">
        <v>2687</v>
      </c>
      <c r="AG5466" t="s">
        <v>2688</v>
      </c>
      <c r="AH5466" t="s">
        <v>2689</v>
      </c>
      <c r="AI5466" t="s">
        <v>2690</v>
      </c>
      <c r="AJ5466" s="7"/>
      <c r="AK5466" t="s">
        <v>6039</v>
      </c>
      <c r="AL5466" t="s">
        <v>109</v>
      </c>
      <c r="AM5466" t="s">
        <v>2686</v>
      </c>
      <c r="AN5466" t="s">
        <v>6065</v>
      </c>
      <c r="AO5466" t="str">
        <f>TEXT(A5466,"yyyy-mm-dd")</f>
        <v>2020-09-30</v>
      </c>
    </row>
    <row r="5467" spans="1:41">
      <c r="A5467" s="6" t="s">
        <v>6038</v>
      </c>
      <c r="B5467">
        <v>2020</v>
      </c>
      <c r="C5467">
        <v>9</v>
      </c>
      <c r="E5467" t="s">
        <v>81</v>
      </c>
      <c r="F5467" t="s">
        <v>82</v>
      </c>
      <c r="G5467" t="s">
        <v>83</v>
      </c>
      <c r="H5467" t="s">
        <v>5702</v>
      </c>
      <c r="I5467">
        <v>2022</v>
      </c>
      <c r="K5467" s="6">
        <v>44926</v>
      </c>
      <c r="L5467">
        <v>27</v>
      </c>
      <c r="N5467" t="s">
        <v>604</v>
      </c>
      <c r="O5467" s="8">
        <v>3.57</v>
      </c>
      <c r="P5467" s="8">
        <v>3.5</v>
      </c>
      <c r="Q5467" s="8">
        <v>3.38</v>
      </c>
      <c r="R5467" s="8">
        <v>3.63</v>
      </c>
      <c r="S5467" s="8">
        <v>3</v>
      </c>
      <c r="T5467" s="8">
        <v>5.5</v>
      </c>
      <c r="U5467" s="8">
        <v>0.46</v>
      </c>
      <c r="V5467" s="9">
        <v>32</v>
      </c>
      <c r="W5467" s="8">
        <v>0.25</v>
      </c>
      <c r="X5467" s="8">
        <v>2.5</v>
      </c>
      <c r="Y5467" s="8">
        <v>6.999999999999984E-2</v>
      </c>
      <c r="Z5467" s="8">
        <v>0</v>
      </c>
      <c r="AA5467">
        <v>0.12999999999999989</v>
      </c>
      <c r="AF5467" t="s">
        <v>5703</v>
      </c>
      <c r="AG5467" t="s">
        <v>87</v>
      </c>
      <c r="AH5467" t="s">
        <v>88</v>
      </c>
      <c r="AI5467" t="s">
        <v>359</v>
      </c>
      <c r="AJ5467" s="7">
        <v>44926</v>
      </c>
      <c r="AK5467" t="s">
        <v>6039</v>
      </c>
      <c r="AL5467" t="s">
        <v>91</v>
      </c>
      <c r="AM5467" t="s">
        <v>5704</v>
      </c>
      <c r="AN5467" t="s">
        <v>6042</v>
      </c>
      <c r="AO5467" t="str">
        <f>TEXT(A5467,"yyyy-mm-dd")</f>
        <v>2020-09-30</v>
      </c>
    </row>
    <row r="5468" spans="1:41">
      <c r="A5468" s="6" t="s">
        <v>6038</v>
      </c>
      <c r="B5468">
        <v>2020</v>
      </c>
      <c r="C5468">
        <v>9</v>
      </c>
      <c r="E5468" t="s">
        <v>392</v>
      </c>
      <c r="F5468" t="s">
        <v>82</v>
      </c>
      <c r="G5468" t="s">
        <v>83</v>
      </c>
      <c r="H5468" t="s">
        <v>5702</v>
      </c>
      <c r="I5468">
        <v>2022</v>
      </c>
      <c r="K5468" s="6">
        <v>44926</v>
      </c>
      <c r="L5468">
        <v>27</v>
      </c>
      <c r="N5468" t="s">
        <v>604</v>
      </c>
      <c r="O5468" s="8">
        <v>3.45</v>
      </c>
      <c r="P5468" s="8">
        <v>3.5</v>
      </c>
      <c r="Q5468" s="8">
        <v>3.31</v>
      </c>
      <c r="R5468" s="8">
        <v>3.54</v>
      </c>
      <c r="S5468" s="8">
        <v>3</v>
      </c>
      <c r="T5468" s="8">
        <v>4.2</v>
      </c>
      <c r="U5468" s="8">
        <v>0.3</v>
      </c>
      <c r="V5468" s="9">
        <v>30</v>
      </c>
      <c r="W5468" s="8">
        <v>0.22999999999999998</v>
      </c>
      <c r="X5468" s="8">
        <v>1.2000000000000002</v>
      </c>
      <c r="Y5468" s="8">
        <v>-4.9999999999999822E-2</v>
      </c>
      <c r="Z5468" s="8">
        <v>0</v>
      </c>
      <c r="AA5468">
        <v>-4.9999999999999822E-2</v>
      </c>
      <c r="AF5468" t="s">
        <v>5703</v>
      </c>
      <c r="AG5468" t="s">
        <v>87</v>
      </c>
      <c r="AH5468" t="s">
        <v>88</v>
      </c>
      <c r="AI5468" t="s">
        <v>359</v>
      </c>
      <c r="AJ5468" s="7">
        <v>44926</v>
      </c>
      <c r="AK5468" t="s">
        <v>6039</v>
      </c>
      <c r="AL5468" t="s">
        <v>393</v>
      </c>
      <c r="AM5468" t="s">
        <v>5704</v>
      </c>
      <c r="AN5468" t="s">
        <v>6045</v>
      </c>
      <c r="AO5468" t="str">
        <f>TEXT(A5468,"yyyy-mm-dd")</f>
        <v>2020-09-30</v>
      </c>
    </row>
    <row r="5469" spans="1:41">
      <c r="A5469" s="6" t="s">
        <v>6038</v>
      </c>
      <c r="B5469">
        <v>2020</v>
      </c>
      <c r="C5469">
        <v>9</v>
      </c>
      <c r="E5469" t="s">
        <v>81</v>
      </c>
      <c r="F5469" t="s">
        <v>82</v>
      </c>
      <c r="G5469" t="s">
        <v>83</v>
      </c>
      <c r="H5469" t="s">
        <v>5257</v>
      </c>
      <c r="I5469">
        <v>2021</v>
      </c>
      <c r="K5469" s="6">
        <v>44561</v>
      </c>
      <c r="L5469">
        <v>15</v>
      </c>
      <c r="N5469" t="s">
        <v>236</v>
      </c>
      <c r="O5469" s="8">
        <v>3.57</v>
      </c>
      <c r="P5469" s="8">
        <v>3.55</v>
      </c>
      <c r="Q5469" s="8">
        <v>3.4</v>
      </c>
      <c r="R5469" s="8">
        <v>3.71</v>
      </c>
      <c r="S5469" s="8">
        <v>2.8</v>
      </c>
      <c r="T5469" s="8">
        <v>4.2300000000000004</v>
      </c>
      <c r="U5469" s="8">
        <v>0.33</v>
      </c>
      <c r="V5469" s="9">
        <v>37</v>
      </c>
      <c r="W5469" s="8">
        <v>0.31000000000000005</v>
      </c>
      <c r="X5469" s="8">
        <v>1.4300000000000006</v>
      </c>
      <c r="Y5469" s="8">
        <v>2.0000000000000018E-2</v>
      </c>
      <c r="Z5469" s="8">
        <v>-1.0000000000000231E-2</v>
      </c>
      <c r="AA5469">
        <v>-5.9999999999999609E-2</v>
      </c>
      <c r="AF5469" t="s">
        <v>5258</v>
      </c>
      <c r="AG5469" t="s">
        <v>87</v>
      </c>
      <c r="AH5469" t="s">
        <v>88</v>
      </c>
      <c r="AI5469" t="s">
        <v>97</v>
      </c>
      <c r="AJ5469" s="7">
        <v>44561</v>
      </c>
      <c r="AK5469" t="s">
        <v>6039</v>
      </c>
      <c r="AL5469" t="s">
        <v>91</v>
      </c>
      <c r="AM5469" t="s">
        <v>5259</v>
      </c>
      <c r="AN5469" t="s">
        <v>6041</v>
      </c>
      <c r="AO5469" t="str">
        <f>TEXT(A5469,"yyyy-mm-dd")</f>
        <v>2020-09-30</v>
      </c>
    </row>
    <row r="5470" spans="1:41">
      <c r="A5470" s="6" t="s">
        <v>6038</v>
      </c>
      <c r="B5470">
        <v>2020</v>
      </c>
      <c r="C5470">
        <v>9</v>
      </c>
      <c r="E5470" t="s">
        <v>392</v>
      </c>
      <c r="F5470" t="s">
        <v>82</v>
      </c>
      <c r="G5470" t="s">
        <v>83</v>
      </c>
      <c r="H5470" t="s">
        <v>5257</v>
      </c>
      <c r="I5470">
        <v>2021</v>
      </c>
      <c r="K5470" s="6">
        <v>44561</v>
      </c>
      <c r="L5470">
        <v>15</v>
      </c>
      <c r="N5470" t="s">
        <v>236</v>
      </c>
      <c r="O5470" s="8">
        <v>3.47</v>
      </c>
      <c r="P5470" s="8">
        <v>3.5</v>
      </c>
      <c r="Q5470" s="8">
        <v>3.23</v>
      </c>
      <c r="R5470" s="8">
        <v>3.7</v>
      </c>
      <c r="S5470" s="8">
        <v>2.7</v>
      </c>
      <c r="T5470" s="8">
        <v>4.22</v>
      </c>
      <c r="U5470" s="8">
        <v>0.38</v>
      </c>
      <c r="V5470" s="9">
        <v>34</v>
      </c>
      <c r="W5470" s="8">
        <v>0.4700000000000002</v>
      </c>
      <c r="X5470" s="8">
        <v>1.5199999999999996</v>
      </c>
      <c r="Y5470" s="8">
        <v>-2.9999999999999805E-2</v>
      </c>
      <c r="Z5470" s="8">
        <v>-9.9999999999997868E-3</v>
      </c>
      <c r="AA5470">
        <v>5.0000000000000266E-2</v>
      </c>
      <c r="AF5470" t="s">
        <v>5258</v>
      </c>
      <c r="AG5470" t="s">
        <v>87</v>
      </c>
      <c r="AH5470" t="s">
        <v>88</v>
      </c>
      <c r="AI5470" t="s">
        <v>97</v>
      </c>
      <c r="AJ5470" s="7">
        <v>44561</v>
      </c>
      <c r="AK5470" t="s">
        <v>6039</v>
      </c>
      <c r="AL5470" t="s">
        <v>393</v>
      </c>
      <c r="AM5470" t="s">
        <v>5259</v>
      </c>
      <c r="AN5470" t="s">
        <v>6044</v>
      </c>
      <c r="AO5470" t="str">
        <f>TEXT(A5470,"yyyy-mm-dd")</f>
        <v>2020-09-30</v>
      </c>
    </row>
    <row r="5471" spans="1:41">
      <c r="A5471" s="6" t="s">
        <v>6038</v>
      </c>
      <c r="B5471">
        <v>2020</v>
      </c>
      <c r="C5471">
        <v>9</v>
      </c>
      <c r="E5471" t="s">
        <v>81</v>
      </c>
      <c r="F5471" t="s">
        <v>82</v>
      </c>
      <c r="G5471" t="s">
        <v>83</v>
      </c>
      <c r="H5471" t="s">
        <v>4803</v>
      </c>
      <c r="I5471">
        <v>2020</v>
      </c>
      <c r="K5471" s="6">
        <v>44196</v>
      </c>
      <c r="L5471">
        <v>3</v>
      </c>
      <c r="N5471" t="s">
        <v>233</v>
      </c>
      <c r="O5471" s="8">
        <v>3.89</v>
      </c>
      <c r="P5471" s="8">
        <v>3.86</v>
      </c>
      <c r="Q5471" s="8">
        <v>3.8</v>
      </c>
      <c r="R5471" s="8">
        <v>4.07</v>
      </c>
      <c r="S5471" s="8">
        <v>3.4</v>
      </c>
      <c r="T5471" s="8">
        <v>4.33</v>
      </c>
      <c r="U5471" s="8">
        <v>0.19</v>
      </c>
      <c r="V5471" s="9">
        <v>37</v>
      </c>
      <c r="W5471" s="8">
        <v>0.27000000000000046</v>
      </c>
      <c r="X5471" s="8">
        <v>0.93000000000000016</v>
      </c>
      <c r="Y5471" s="8">
        <v>3.0000000000000249E-2</v>
      </c>
      <c r="Z5471" s="8">
        <v>4.0000000000000036E-2</v>
      </c>
      <c r="AA5471">
        <v>-2.9999999999999361E-2</v>
      </c>
      <c r="AF5471" t="s">
        <v>4804</v>
      </c>
      <c r="AG5471" t="s">
        <v>87</v>
      </c>
      <c r="AH5471" t="s">
        <v>88</v>
      </c>
      <c r="AI5471" t="s">
        <v>89</v>
      </c>
      <c r="AJ5471" s="7">
        <v>44196</v>
      </c>
      <c r="AK5471" t="s">
        <v>6039</v>
      </c>
      <c r="AL5471" t="s">
        <v>91</v>
      </c>
      <c r="AM5471" t="s">
        <v>4805</v>
      </c>
      <c r="AN5471" t="s">
        <v>6040</v>
      </c>
      <c r="AO5471" t="str">
        <f>TEXT(A5471,"yyyy-mm-dd")</f>
        <v>2020-09-30</v>
      </c>
    </row>
    <row r="5472" spans="1:41">
      <c r="A5472" s="6" t="s">
        <v>6038</v>
      </c>
      <c r="B5472">
        <v>2020</v>
      </c>
      <c r="C5472">
        <v>9</v>
      </c>
      <c r="E5472" t="s">
        <v>392</v>
      </c>
      <c r="F5472" t="s">
        <v>82</v>
      </c>
      <c r="G5472" t="s">
        <v>83</v>
      </c>
      <c r="H5472" t="s">
        <v>4803</v>
      </c>
      <c r="I5472">
        <v>2020</v>
      </c>
      <c r="K5472" s="6">
        <v>44196</v>
      </c>
      <c r="L5472">
        <v>3</v>
      </c>
      <c r="N5472" t="s">
        <v>233</v>
      </c>
      <c r="O5472" s="8">
        <v>3.9</v>
      </c>
      <c r="P5472" s="8">
        <v>3.92</v>
      </c>
      <c r="Q5472" s="8">
        <v>3.8</v>
      </c>
      <c r="R5472" s="8">
        <v>4</v>
      </c>
      <c r="S5472" s="8">
        <v>3.3</v>
      </c>
      <c r="T5472" s="8">
        <v>4.21</v>
      </c>
      <c r="U5472" s="8">
        <v>0.17</v>
      </c>
      <c r="V5472" s="9">
        <v>33</v>
      </c>
      <c r="W5472" s="8">
        <v>0.20000000000000018</v>
      </c>
      <c r="X5472" s="8">
        <v>0.91000000000000014</v>
      </c>
      <c r="Y5472" s="8">
        <v>-2.0000000000000018E-2</v>
      </c>
      <c r="Z5472" s="8">
        <v>0</v>
      </c>
      <c r="AA5472">
        <v>0</v>
      </c>
      <c r="AF5472" t="s">
        <v>4804</v>
      </c>
      <c r="AG5472" t="s">
        <v>87</v>
      </c>
      <c r="AH5472" t="s">
        <v>88</v>
      </c>
      <c r="AI5472" t="s">
        <v>89</v>
      </c>
      <c r="AJ5472" s="7">
        <v>44196</v>
      </c>
      <c r="AK5472" t="s">
        <v>6039</v>
      </c>
      <c r="AL5472" t="s">
        <v>393</v>
      </c>
      <c r="AM5472" t="s">
        <v>4805</v>
      </c>
      <c r="AN5472" t="s">
        <v>6043</v>
      </c>
      <c r="AO5472" t="str">
        <f>TEXT(A5472,"yyyy-mm-dd")</f>
        <v>2020-09-30</v>
      </c>
    </row>
    <row r="5473" spans="1:41">
      <c r="A5473" s="6" t="s">
        <v>6038</v>
      </c>
      <c r="B5473">
        <v>2020</v>
      </c>
      <c r="C5473">
        <v>9</v>
      </c>
      <c r="E5473" t="s">
        <v>81</v>
      </c>
      <c r="F5473" t="s">
        <v>82</v>
      </c>
      <c r="G5473" t="s">
        <v>774</v>
      </c>
      <c r="H5473" t="s">
        <v>775</v>
      </c>
      <c r="K5473" s="6"/>
      <c r="O5473" s="8">
        <v>3.57</v>
      </c>
      <c r="P5473" s="8">
        <v>3.5</v>
      </c>
      <c r="Q5473" s="8">
        <v>3.47</v>
      </c>
      <c r="R5473" s="8">
        <v>3.63</v>
      </c>
      <c r="S5473" s="8">
        <v>2.95</v>
      </c>
      <c r="T5473" s="8">
        <v>5.4</v>
      </c>
      <c r="U5473" s="8">
        <v>0.4</v>
      </c>
      <c r="V5473" s="9">
        <v>35</v>
      </c>
      <c r="W5473" s="8">
        <v>0.1599999999999997</v>
      </c>
      <c r="X5473" s="8">
        <v>2.4500000000000002</v>
      </c>
      <c r="Y5473" s="8">
        <v>6.999999999999984E-2</v>
      </c>
      <c r="Z5473" s="8">
        <v>0</v>
      </c>
      <c r="AA5473">
        <v>3.9999999999999591E-2</v>
      </c>
      <c r="AF5473" t="s">
        <v>776</v>
      </c>
      <c r="AG5473" t="s">
        <v>777</v>
      </c>
      <c r="AH5473" t="s">
        <v>778</v>
      </c>
      <c r="AI5473" t="s">
        <v>779</v>
      </c>
      <c r="AJ5473" s="7"/>
      <c r="AK5473" t="s">
        <v>6039</v>
      </c>
      <c r="AL5473" t="s">
        <v>91</v>
      </c>
      <c r="AM5473" t="s">
        <v>775</v>
      </c>
      <c r="AN5473" t="s">
        <v>6061</v>
      </c>
      <c r="AO5473" t="str">
        <f>TEXT(A5473,"yyyy-mm-dd")</f>
        <v>2020-09-30</v>
      </c>
    </row>
    <row r="5474" spans="1:41">
      <c r="A5474" s="6" t="s">
        <v>6038</v>
      </c>
      <c r="B5474">
        <v>2020</v>
      </c>
      <c r="C5474">
        <v>9</v>
      </c>
      <c r="E5474" t="s">
        <v>81</v>
      </c>
      <c r="F5474" t="s">
        <v>82</v>
      </c>
      <c r="G5474" t="s">
        <v>774</v>
      </c>
      <c r="H5474" t="s">
        <v>1536</v>
      </c>
      <c r="K5474" s="6"/>
      <c r="O5474" s="8">
        <v>3.46</v>
      </c>
      <c r="P5474" s="8">
        <v>3.5</v>
      </c>
      <c r="Q5474" s="8">
        <v>3.4</v>
      </c>
      <c r="R5474" s="8">
        <v>3.5</v>
      </c>
      <c r="S5474" s="8">
        <v>3</v>
      </c>
      <c r="T5474" s="8">
        <v>4</v>
      </c>
      <c r="U5474" s="8">
        <v>0.24</v>
      </c>
      <c r="V5474" s="9">
        <v>33</v>
      </c>
      <c r="W5474" s="8">
        <v>0.10000000000000009</v>
      </c>
      <c r="X5474" s="8">
        <v>1</v>
      </c>
      <c r="Y5474" s="8">
        <v>-4.0000000000000036E-2</v>
      </c>
      <c r="Z5474" s="8">
        <v>0</v>
      </c>
      <c r="AA5474">
        <v>0.10000000000000009</v>
      </c>
      <c r="AF5474" t="s">
        <v>1537</v>
      </c>
      <c r="AG5474" t="s">
        <v>777</v>
      </c>
      <c r="AH5474" t="s">
        <v>778</v>
      </c>
      <c r="AI5474" t="s">
        <v>1538</v>
      </c>
      <c r="AJ5474" s="7"/>
      <c r="AK5474" t="s">
        <v>6039</v>
      </c>
      <c r="AL5474" t="s">
        <v>91</v>
      </c>
      <c r="AM5474" t="s">
        <v>1536</v>
      </c>
      <c r="AN5474" t="s">
        <v>6062</v>
      </c>
      <c r="AO5474" t="str">
        <f>TEXT(A5474,"yyyy-mm-dd")</f>
        <v>2020-09-30</v>
      </c>
    </row>
    <row r="5475" spans="1:41">
      <c r="A5475" s="6" t="s">
        <v>6038</v>
      </c>
      <c r="B5475">
        <v>2020</v>
      </c>
      <c r="C5475">
        <v>9</v>
      </c>
      <c r="E5475" t="s">
        <v>392</v>
      </c>
      <c r="F5475" t="s">
        <v>82</v>
      </c>
      <c r="G5475" t="s">
        <v>774</v>
      </c>
      <c r="H5475" t="s">
        <v>775</v>
      </c>
      <c r="K5475" s="6"/>
      <c r="O5475" s="8">
        <v>3.52</v>
      </c>
      <c r="P5475" s="8">
        <v>3.5</v>
      </c>
      <c r="Q5475" s="8">
        <v>3.44</v>
      </c>
      <c r="R5475" s="8">
        <v>3.6</v>
      </c>
      <c r="S5475" s="8">
        <v>2.93</v>
      </c>
      <c r="T5475" s="8">
        <v>4.5</v>
      </c>
      <c r="U5475" s="8">
        <v>0.28000000000000003</v>
      </c>
      <c r="V5475" s="9">
        <v>32</v>
      </c>
      <c r="W5475" s="8">
        <v>0.16000000000000014</v>
      </c>
      <c r="X5475" s="8">
        <v>1.5699999999999998</v>
      </c>
      <c r="Y5475" s="8">
        <v>2.0000000000000018E-2</v>
      </c>
      <c r="Z5475" s="8">
        <v>0</v>
      </c>
      <c r="AA5475">
        <v>-9.9999999999997868E-3</v>
      </c>
      <c r="AF5475" t="s">
        <v>776</v>
      </c>
      <c r="AG5475" t="s">
        <v>777</v>
      </c>
      <c r="AH5475" t="s">
        <v>778</v>
      </c>
      <c r="AI5475" t="s">
        <v>779</v>
      </c>
      <c r="AJ5475" s="7"/>
      <c r="AK5475" t="s">
        <v>6039</v>
      </c>
      <c r="AL5475" t="s">
        <v>393</v>
      </c>
      <c r="AM5475" t="s">
        <v>775</v>
      </c>
      <c r="AN5475" t="s">
        <v>6063</v>
      </c>
      <c r="AO5475" t="str">
        <f>TEXT(A5475,"yyyy-mm-dd")</f>
        <v>2020-09-30</v>
      </c>
    </row>
    <row r="5476" spans="1:41">
      <c r="A5476" s="6" t="s">
        <v>6038</v>
      </c>
      <c r="B5476">
        <v>2020</v>
      </c>
      <c r="C5476">
        <v>9</v>
      </c>
      <c r="E5476" t="s">
        <v>392</v>
      </c>
      <c r="F5476" t="s">
        <v>82</v>
      </c>
      <c r="G5476" t="s">
        <v>774</v>
      </c>
      <c r="H5476" t="s">
        <v>1536</v>
      </c>
      <c r="K5476" s="6"/>
      <c r="O5476" s="8">
        <v>3.41</v>
      </c>
      <c r="P5476" s="8">
        <v>3.5</v>
      </c>
      <c r="Q5476" s="8">
        <v>3.35</v>
      </c>
      <c r="R5476" s="8">
        <v>3.5</v>
      </c>
      <c r="S5476" s="8">
        <v>3</v>
      </c>
      <c r="T5476" s="8">
        <v>3.75</v>
      </c>
      <c r="U5476" s="8">
        <v>0.18</v>
      </c>
      <c r="V5476" s="9">
        <v>30</v>
      </c>
      <c r="W5476" s="8">
        <v>0.14999999999999991</v>
      </c>
      <c r="X5476" s="8">
        <v>0.75</v>
      </c>
      <c r="Y5476" s="8">
        <v>-8.9999999999999858E-2</v>
      </c>
      <c r="Z5476" s="8">
        <v>0</v>
      </c>
      <c r="AA5476">
        <v>2.9999999999999805E-2</v>
      </c>
      <c r="AF5476" t="s">
        <v>1537</v>
      </c>
      <c r="AG5476" t="s">
        <v>777</v>
      </c>
      <c r="AH5476" t="s">
        <v>778</v>
      </c>
      <c r="AI5476" t="s">
        <v>1538</v>
      </c>
      <c r="AJ5476" s="7"/>
      <c r="AK5476" t="s">
        <v>6039</v>
      </c>
      <c r="AL5476" t="s">
        <v>393</v>
      </c>
      <c r="AM5476" t="s">
        <v>1536</v>
      </c>
      <c r="AN5476" t="s">
        <v>6064</v>
      </c>
      <c r="AO5476" t="str">
        <f>TEXT(A5476,"yyyy-mm-dd")</f>
        <v>2020-09-30</v>
      </c>
    </row>
    <row r="5477" spans="1:41">
      <c r="A5477" s="6" t="s">
        <v>6038</v>
      </c>
      <c r="B5477">
        <v>2020</v>
      </c>
      <c r="C5477">
        <v>9</v>
      </c>
      <c r="E5477" t="s">
        <v>112</v>
      </c>
      <c r="F5477" t="s">
        <v>113</v>
      </c>
      <c r="G5477" t="s">
        <v>83</v>
      </c>
      <c r="H5477" t="s">
        <v>5702</v>
      </c>
      <c r="I5477">
        <v>2022</v>
      </c>
      <c r="K5477" s="6">
        <v>44926</v>
      </c>
      <c r="L5477">
        <v>27</v>
      </c>
      <c r="N5477" t="s">
        <v>604</v>
      </c>
      <c r="O5477" s="8">
        <v>4.71</v>
      </c>
      <c r="P5477" s="8">
        <v>4.62</v>
      </c>
      <c r="Q5477" s="8">
        <v>4.2</v>
      </c>
      <c r="R5477" s="8">
        <v>5</v>
      </c>
      <c r="S5477" s="8">
        <v>2.97</v>
      </c>
      <c r="T5477" s="8">
        <v>7.5</v>
      </c>
      <c r="U5477" s="8">
        <v>0.92</v>
      </c>
      <c r="V5477" s="9">
        <v>25</v>
      </c>
      <c r="W5477" s="8">
        <v>0.79999999999999982</v>
      </c>
      <c r="X5477" s="8">
        <v>4.5299999999999994</v>
      </c>
      <c r="Y5477" s="8">
        <v>8.9999999999999858E-2</v>
      </c>
      <c r="Z5477" s="8">
        <v>-0.25</v>
      </c>
      <c r="AA5477">
        <v>-0.49000000000000021</v>
      </c>
      <c r="AF5477" t="s">
        <v>5740</v>
      </c>
      <c r="AG5477" t="s">
        <v>115</v>
      </c>
      <c r="AH5477" t="s">
        <v>116</v>
      </c>
      <c r="AI5477" t="s">
        <v>359</v>
      </c>
      <c r="AJ5477" s="7">
        <v>44926</v>
      </c>
      <c r="AK5477" t="s">
        <v>6039</v>
      </c>
      <c r="AL5477" t="s">
        <v>118</v>
      </c>
      <c r="AM5477" t="s">
        <v>5704</v>
      </c>
      <c r="AN5477" t="s">
        <v>6068</v>
      </c>
      <c r="AO5477" t="str">
        <f>TEXT(A5477,"yyyy-mm-dd")</f>
        <v>2020-09-30</v>
      </c>
    </row>
    <row r="5478" spans="1:41">
      <c r="A5478" s="6" t="s">
        <v>6038</v>
      </c>
      <c r="B5478">
        <v>2020</v>
      </c>
      <c r="C5478">
        <v>9</v>
      </c>
      <c r="E5478" t="s">
        <v>2881</v>
      </c>
      <c r="F5478" t="s">
        <v>113</v>
      </c>
      <c r="G5478" t="s">
        <v>83</v>
      </c>
      <c r="H5478" t="s">
        <v>5702</v>
      </c>
      <c r="I5478">
        <v>2022</v>
      </c>
      <c r="K5478" s="6">
        <v>44926</v>
      </c>
      <c r="L5478">
        <v>27</v>
      </c>
      <c r="N5478" t="s">
        <v>604</v>
      </c>
      <c r="O5478" s="8">
        <v>6.62</v>
      </c>
      <c r="P5478" s="8">
        <v>6.42</v>
      </c>
      <c r="Q5478" s="8">
        <v>6.14</v>
      </c>
      <c r="R5478" s="8">
        <v>7.15</v>
      </c>
      <c r="S5478" s="8">
        <v>4.8499999999999996</v>
      </c>
      <c r="T5478" s="8">
        <v>8.64</v>
      </c>
      <c r="U5478" s="8">
        <v>0.94</v>
      </c>
      <c r="V5478" s="9">
        <v>22</v>
      </c>
      <c r="W5478" s="8">
        <v>1.0100000000000007</v>
      </c>
      <c r="X5478" s="8">
        <v>3.7900000000000009</v>
      </c>
      <c r="Y5478" s="8">
        <v>0.20000000000000018</v>
      </c>
      <c r="Z5478" s="8">
        <v>-0.13999999999999968</v>
      </c>
      <c r="AA5478">
        <v>0.17000000000000082</v>
      </c>
      <c r="AF5478" t="s">
        <v>5745</v>
      </c>
      <c r="AG5478" t="s">
        <v>2883</v>
      </c>
      <c r="AH5478" t="s">
        <v>2884</v>
      </c>
      <c r="AI5478" t="s">
        <v>359</v>
      </c>
      <c r="AJ5478" s="7">
        <v>44926</v>
      </c>
      <c r="AK5478" t="s">
        <v>6039</v>
      </c>
      <c r="AL5478" t="s">
        <v>2885</v>
      </c>
      <c r="AM5478" t="s">
        <v>5704</v>
      </c>
      <c r="AN5478" t="s">
        <v>6071</v>
      </c>
      <c r="AO5478" t="str">
        <f>TEXT(A5478,"yyyy-mm-dd")</f>
        <v>2020-09-30</v>
      </c>
    </row>
    <row r="5479" spans="1:41">
      <c r="A5479" s="6" t="s">
        <v>6038</v>
      </c>
      <c r="B5479">
        <v>2020</v>
      </c>
      <c r="C5479">
        <v>9</v>
      </c>
      <c r="E5479" t="s">
        <v>112</v>
      </c>
      <c r="F5479" t="s">
        <v>113</v>
      </c>
      <c r="G5479" t="s">
        <v>83</v>
      </c>
      <c r="H5479" t="s">
        <v>5257</v>
      </c>
      <c r="I5479">
        <v>2021</v>
      </c>
      <c r="K5479" s="6">
        <v>44561</v>
      </c>
      <c r="L5479">
        <v>15</v>
      </c>
      <c r="N5479" t="s">
        <v>236</v>
      </c>
      <c r="O5479" s="8">
        <v>4.21</v>
      </c>
      <c r="P5479" s="8">
        <v>4.2</v>
      </c>
      <c r="Q5479" s="8">
        <v>4</v>
      </c>
      <c r="R5479" s="8">
        <v>4.3499999999999996</v>
      </c>
      <c r="S5479" s="8">
        <v>2.97</v>
      </c>
      <c r="T5479" s="8">
        <v>5.3</v>
      </c>
      <c r="U5479" s="8">
        <v>0.47</v>
      </c>
      <c r="V5479" s="9">
        <v>29</v>
      </c>
      <c r="W5479" s="8">
        <v>0.34999999999999964</v>
      </c>
      <c r="X5479" s="8">
        <v>2.3299999999999996</v>
      </c>
      <c r="Y5479" s="8">
        <v>9.9999999999997868E-3</v>
      </c>
      <c r="Z5479" s="8">
        <v>-0.12999999999999989</v>
      </c>
      <c r="AA5479">
        <v>-0.25000000000000089</v>
      </c>
      <c r="AF5479" t="s">
        <v>5295</v>
      </c>
      <c r="AG5479" t="s">
        <v>115</v>
      </c>
      <c r="AH5479" t="s">
        <v>116</v>
      </c>
      <c r="AI5479" t="s">
        <v>230</v>
      </c>
      <c r="AJ5479" s="7">
        <v>44561</v>
      </c>
      <c r="AK5479" t="s">
        <v>6039</v>
      </c>
      <c r="AL5479" t="s">
        <v>118</v>
      </c>
      <c r="AM5479" t="s">
        <v>5259</v>
      </c>
      <c r="AN5479" t="s">
        <v>6067</v>
      </c>
      <c r="AO5479" t="str">
        <f>TEXT(A5479,"yyyy-mm-dd")</f>
        <v>2020-09-30</v>
      </c>
    </row>
    <row r="5480" spans="1:41">
      <c r="A5480" s="6" t="s">
        <v>6038</v>
      </c>
      <c r="B5480">
        <v>2020</v>
      </c>
      <c r="C5480">
        <v>9</v>
      </c>
      <c r="E5480" t="s">
        <v>2881</v>
      </c>
      <c r="F5480" t="s">
        <v>113</v>
      </c>
      <c r="G5480" t="s">
        <v>83</v>
      </c>
      <c r="H5480" t="s">
        <v>5257</v>
      </c>
      <c r="I5480">
        <v>2021</v>
      </c>
      <c r="K5480" s="6">
        <v>44561</v>
      </c>
      <c r="L5480">
        <v>15</v>
      </c>
      <c r="N5480" t="s">
        <v>236</v>
      </c>
      <c r="O5480" s="8">
        <v>6.09</v>
      </c>
      <c r="P5480" s="8">
        <v>6.14</v>
      </c>
      <c r="Q5480" s="8">
        <v>5.88</v>
      </c>
      <c r="R5480" s="8">
        <v>6.39</v>
      </c>
      <c r="S5480" s="8">
        <v>4</v>
      </c>
      <c r="T5480" s="8">
        <v>7.6</v>
      </c>
      <c r="U5480" s="8">
        <v>0.72</v>
      </c>
      <c r="V5480" s="9">
        <v>24</v>
      </c>
      <c r="W5480" s="8">
        <v>0.50999999999999979</v>
      </c>
      <c r="X5480" s="8">
        <v>3.5999999999999996</v>
      </c>
      <c r="Y5480" s="8">
        <v>-4.9999999999999822E-2</v>
      </c>
      <c r="Z5480" s="8">
        <v>-7.0000000000000284E-2</v>
      </c>
      <c r="AA5480">
        <v>-3.0000000000000249E-2</v>
      </c>
      <c r="AF5480" t="s">
        <v>5300</v>
      </c>
      <c r="AG5480" t="s">
        <v>2883</v>
      </c>
      <c r="AH5480" t="s">
        <v>2884</v>
      </c>
      <c r="AI5480" t="s">
        <v>230</v>
      </c>
      <c r="AJ5480" s="7">
        <v>44561</v>
      </c>
      <c r="AK5480" t="s">
        <v>6039</v>
      </c>
      <c r="AL5480" t="s">
        <v>2885</v>
      </c>
      <c r="AM5480" t="s">
        <v>5259</v>
      </c>
      <c r="AN5480" t="s">
        <v>6070</v>
      </c>
      <c r="AO5480" t="str">
        <f>TEXT(A5480,"yyyy-mm-dd")</f>
        <v>2020-09-30</v>
      </c>
    </row>
    <row r="5481" spans="1:41">
      <c r="A5481" s="6" t="s">
        <v>6038</v>
      </c>
      <c r="B5481">
        <v>2020</v>
      </c>
      <c r="C5481">
        <v>9</v>
      </c>
      <c r="E5481" t="s">
        <v>112</v>
      </c>
      <c r="F5481" t="s">
        <v>113</v>
      </c>
      <c r="G5481" t="s">
        <v>83</v>
      </c>
      <c r="H5481" t="s">
        <v>4803</v>
      </c>
      <c r="I5481">
        <v>2020</v>
      </c>
      <c r="K5481" s="6">
        <v>44196</v>
      </c>
      <c r="L5481">
        <v>3</v>
      </c>
      <c r="N5481" t="s">
        <v>233</v>
      </c>
      <c r="O5481" s="8">
        <v>4.12</v>
      </c>
      <c r="P5481" s="8">
        <v>4.1500000000000004</v>
      </c>
      <c r="Q5481" s="8">
        <v>4</v>
      </c>
      <c r="R5481" s="8">
        <v>4.2</v>
      </c>
      <c r="S5481" s="8">
        <v>3.72</v>
      </c>
      <c r="T5481" s="8">
        <v>4.5</v>
      </c>
      <c r="U5481" s="8">
        <v>0.16</v>
      </c>
      <c r="V5481" s="9">
        <v>29</v>
      </c>
      <c r="W5481" s="8">
        <v>0.20000000000000018</v>
      </c>
      <c r="X5481" s="8">
        <v>0.7799999999999998</v>
      </c>
      <c r="Y5481" s="8">
        <v>-3.0000000000000249E-2</v>
      </c>
      <c r="Z5481" s="8">
        <v>-8.0000000000000071E-2</v>
      </c>
      <c r="AA5481">
        <v>-0.17999999999999972</v>
      </c>
      <c r="AF5481" t="s">
        <v>4844</v>
      </c>
      <c r="AG5481" t="s">
        <v>115</v>
      </c>
      <c r="AH5481" t="s">
        <v>116</v>
      </c>
      <c r="AI5481" t="s">
        <v>117</v>
      </c>
      <c r="AJ5481" s="7">
        <v>44196</v>
      </c>
      <c r="AK5481" t="s">
        <v>6039</v>
      </c>
      <c r="AL5481" t="s">
        <v>118</v>
      </c>
      <c r="AM5481" t="s">
        <v>4805</v>
      </c>
      <c r="AN5481" t="s">
        <v>6066</v>
      </c>
      <c r="AO5481" t="str">
        <f>TEXT(A5481,"yyyy-mm-dd")</f>
        <v>2020-09-30</v>
      </c>
    </row>
    <row r="5482" spans="1:41">
      <c r="A5482" s="6" t="s">
        <v>6038</v>
      </c>
      <c r="B5482">
        <v>2020</v>
      </c>
      <c r="C5482">
        <v>9</v>
      </c>
      <c r="E5482" t="s">
        <v>2881</v>
      </c>
      <c r="F5482" t="s">
        <v>113</v>
      </c>
      <c r="G5482" t="s">
        <v>83</v>
      </c>
      <c r="H5482" t="s">
        <v>4803</v>
      </c>
      <c r="I5482">
        <v>2020</v>
      </c>
      <c r="K5482" s="6">
        <v>44196</v>
      </c>
      <c r="L5482">
        <v>3</v>
      </c>
      <c r="N5482" t="s">
        <v>233</v>
      </c>
      <c r="O5482" s="8">
        <v>5.73</v>
      </c>
      <c r="P5482" s="8">
        <v>5.7</v>
      </c>
      <c r="Q5482" s="8">
        <v>5.6</v>
      </c>
      <c r="R5482" s="8">
        <v>6</v>
      </c>
      <c r="S5482" s="8">
        <v>4</v>
      </c>
      <c r="T5482" s="8">
        <v>6.8</v>
      </c>
      <c r="U5482" s="8">
        <v>0.5</v>
      </c>
      <c r="V5482" s="9">
        <v>24</v>
      </c>
      <c r="W5482" s="8">
        <v>0.40000000000000036</v>
      </c>
      <c r="X5482" s="8">
        <v>2.8</v>
      </c>
      <c r="Y5482" s="8">
        <v>3.0000000000000249E-2</v>
      </c>
      <c r="Z5482" s="8">
        <v>-9.9999999999999645E-2</v>
      </c>
      <c r="AA5482">
        <v>-6.0000000000000497E-2</v>
      </c>
      <c r="AF5482" t="s">
        <v>4849</v>
      </c>
      <c r="AG5482" t="s">
        <v>2883</v>
      </c>
      <c r="AH5482" t="s">
        <v>2884</v>
      </c>
      <c r="AI5482" t="s">
        <v>117</v>
      </c>
      <c r="AJ5482" s="7">
        <v>44196</v>
      </c>
      <c r="AK5482" t="s">
        <v>6039</v>
      </c>
      <c r="AL5482" t="s">
        <v>2885</v>
      </c>
      <c r="AM5482" t="s">
        <v>4805</v>
      </c>
      <c r="AN5482" t="s">
        <v>6069</v>
      </c>
      <c r="AO5482" t="str">
        <f>TEXT(A5482,"yyyy-mm-dd")</f>
        <v>2020-09-30</v>
      </c>
    </row>
    <row r="5483" spans="1:41">
      <c r="A5483" s="6" t="s">
        <v>6072</v>
      </c>
      <c r="B5483">
        <v>2020</v>
      </c>
      <c r="C5483">
        <v>10</v>
      </c>
      <c r="E5483" t="s">
        <v>1907</v>
      </c>
      <c r="F5483" t="s">
        <v>1908</v>
      </c>
      <c r="G5483" t="s">
        <v>102</v>
      </c>
      <c r="H5483" t="s">
        <v>6094</v>
      </c>
      <c r="I5483">
        <v>2022</v>
      </c>
      <c r="J5483">
        <v>4</v>
      </c>
      <c r="K5483" s="6">
        <v>44926</v>
      </c>
      <c r="L5483">
        <v>26</v>
      </c>
      <c r="M5483">
        <v>9</v>
      </c>
      <c r="N5483" t="s">
        <v>463</v>
      </c>
      <c r="O5483" s="8">
        <v>4.4400000000000004</v>
      </c>
      <c r="P5483" s="8">
        <v>4.25</v>
      </c>
      <c r="Q5483" s="8">
        <v>4</v>
      </c>
      <c r="R5483" s="8">
        <v>4.5</v>
      </c>
      <c r="S5483" s="8">
        <v>3</v>
      </c>
      <c r="T5483" s="8">
        <v>6.25</v>
      </c>
      <c r="U5483" s="8">
        <v>0.78</v>
      </c>
      <c r="V5483" s="9">
        <v>25</v>
      </c>
      <c r="W5483" s="8">
        <v>0.5</v>
      </c>
      <c r="X5483" s="8">
        <v>3.25</v>
      </c>
      <c r="Y5483" s="8">
        <v>0.19000000000000039</v>
      </c>
      <c r="Z5483" s="8"/>
      <c r="AF5483" t="s">
        <v>6095</v>
      </c>
      <c r="AG5483" t="s">
        <v>1910</v>
      </c>
      <c r="AH5483" t="s">
        <v>1911</v>
      </c>
      <c r="AI5483" t="s">
        <v>1971</v>
      </c>
      <c r="AJ5483" s="7">
        <v>44926</v>
      </c>
      <c r="AK5483" t="s">
        <v>6073</v>
      </c>
      <c r="AL5483" t="s">
        <v>1908</v>
      </c>
      <c r="AM5483" t="s">
        <v>6096</v>
      </c>
      <c r="AN5483" t="s">
        <v>6097</v>
      </c>
      <c r="AO5483" t="str">
        <f>TEXT(A5483,"yyyy-mm-dd")</f>
        <v>2020-10-31</v>
      </c>
    </row>
    <row r="5484" spans="1:41">
      <c r="A5484" s="6" t="s">
        <v>6072</v>
      </c>
      <c r="B5484">
        <v>2020</v>
      </c>
      <c r="C5484">
        <v>10</v>
      </c>
      <c r="E5484" t="s">
        <v>1907</v>
      </c>
      <c r="F5484" t="s">
        <v>1908</v>
      </c>
      <c r="G5484" t="s">
        <v>102</v>
      </c>
      <c r="H5484" t="s">
        <v>5989</v>
      </c>
      <c r="I5484">
        <v>2022</v>
      </c>
      <c r="J5484">
        <v>3</v>
      </c>
      <c r="K5484" s="6">
        <v>44834</v>
      </c>
      <c r="L5484">
        <v>23</v>
      </c>
      <c r="M5484">
        <v>8</v>
      </c>
      <c r="N5484" t="s">
        <v>95</v>
      </c>
      <c r="O5484" s="8">
        <v>4.3600000000000003</v>
      </c>
      <c r="P5484" s="8">
        <v>4.25</v>
      </c>
      <c r="Q5484" s="8">
        <v>4</v>
      </c>
      <c r="R5484" s="8">
        <v>4.5</v>
      </c>
      <c r="S5484" s="8">
        <v>3</v>
      </c>
      <c r="T5484" s="8">
        <v>6.25</v>
      </c>
      <c r="U5484" s="8">
        <v>0.7</v>
      </c>
      <c r="V5484" s="9">
        <v>25</v>
      </c>
      <c r="W5484" s="8">
        <v>0.5</v>
      </c>
      <c r="X5484" s="8">
        <v>3.25</v>
      </c>
      <c r="Y5484" s="8">
        <v>0.11000000000000032</v>
      </c>
      <c r="Z5484" s="8">
        <v>-0.25</v>
      </c>
      <c r="AA5484">
        <v>-0.25</v>
      </c>
      <c r="AF5484" t="s">
        <v>5990</v>
      </c>
      <c r="AG5484" t="s">
        <v>1910</v>
      </c>
      <c r="AH5484" t="s">
        <v>1911</v>
      </c>
      <c r="AI5484" t="s">
        <v>1944</v>
      </c>
      <c r="AJ5484" s="7">
        <v>44834</v>
      </c>
      <c r="AK5484" t="s">
        <v>6073</v>
      </c>
      <c r="AL5484" t="s">
        <v>1908</v>
      </c>
      <c r="AM5484" t="s">
        <v>5991</v>
      </c>
      <c r="AN5484" t="s">
        <v>6093</v>
      </c>
      <c r="AO5484" t="str">
        <f>TEXT(A5484,"yyyy-mm-dd")</f>
        <v>2020-10-31</v>
      </c>
    </row>
    <row r="5485" spans="1:41">
      <c r="A5485" s="6" t="s">
        <v>6072</v>
      </c>
      <c r="B5485">
        <v>2020</v>
      </c>
      <c r="C5485">
        <v>10</v>
      </c>
      <c r="E5485" t="s">
        <v>1907</v>
      </c>
      <c r="F5485" t="s">
        <v>1908</v>
      </c>
      <c r="G5485" t="s">
        <v>102</v>
      </c>
      <c r="H5485" t="s">
        <v>5881</v>
      </c>
      <c r="I5485">
        <v>2022</v>
      </c>
      <c r="J5485">
        <v>2</v>
      </c>
      <c r="K5485" s="6">
        <v>44742</v>
      </c>
      <c r="L5485">
        <v>20</v>
      </c>
      <c r="M5485">
        <v>7</v>
      </c>
      <c r="N5485" t="s">
        <v>185</v>
      </c>
      <c r="O5485" s="8">
        <v>4.2699999999999996</v>
      </c>
      <c r="P5485" s="8">
        <v>4.25</v>
      </c>
      <c r="Q5485" s="8">
        <v>4</v>
      </c>
      <c r="R5485" s="8">
        <v>4.5</v>
      </c>
      <c r="S5485" s="8">
        <v>3</v>
      </c>
      <c r="T5485" s="8">
        <v>6.25</v>
      </c>
      <c r="U5485" s="8">
        <v>0.64</v>
      </c>
      <c r="V5485" s="9">
        <v>25</v>
      </c>
      <c r="W5485" s="8">
        <v>0.5</v>
      </c>
      <c r="X5485" s="8">
        <v>3.25</v>
      </c>
      <c r="Y5485" s="8">
        <v>1.9999999999999574E-2</v>
      </c>
      <c r="Z5485" s="8">
        <v>0</v>
      </c>
      <c r="AA5485">
        <v>0</v>
      </c>
      <c r="AF5485" t="s">
        <v>5882</v>
      </c>
      <c r="AG5485" t="s">
        <v>1910</v>
      </c>
      <c r="AH5485" t="s">
        <v>1911</v>
      </c>
      <c r="AI5485" t="s">
        <v>1939</v>
      </c>
      <c r="AJ5485" s="7">
        <v>44742</v>
      </c>
      <c r="AK5485" t="s">
        <v>6073</v>
      </c>
      <c r="AL5485" t="s">
        <v>1908</v>
      </c>
      <c r="AM5485" t="s">
        <v>5883</v>
      </c>
      <c r="AN5485" t="s">
        <v>6092</v>
      </c>
      <c r="AO5485" t="str">
        <f>TEXT(A5485,"yyyy-mm-dd")</f>
        <v>2020-10-31</v>
      </c>
    </row>
    <row r="5486" spans="1:41">
      <c r="A5486" s="6" t="s">
        <v>6072</v>
      </c>
      <c r="B5486">
        <v>2020</v>
      </c>
      <c r="C5486">
        <v>10</v>
      </c>
      <c r="E5486" t="s">
        <v>1907</v>
      </c>
      <c r="F5486" t="s">
        <v>1908</v>
      </c>
      <c r="G5486" t="s">
        <v>102</v>
      </c>
      <c r="H5486" t="s">
        <v>5842</v>
      </c>
      <c r="I5486">
        <v>2022</v>
      </c>
      <c r="J5486">
        <v>1</v>
      </c>
      <c r="K5486" s="6">
        <v>44651</v>
      </c>
      <c r="L5486">
        <v>17</v>
      </c>
      <c r="M5486">
        <v>6</v>
      </c>
      <c r="N5486" t="s">
        <v>214</v>
      </c>
      <c r="O5486" s="8">
        <v>4.1500000000000004</v>
      </c>
      <c r="P5486" s="8">
        <v>4.25</v>
      </c>
      <c r="Q5486" s="8">
        <v>4</v>
      </c>
      <c r="R5486" s="8">
        <v>4.25</v>
      </c>
      <c r="S5486" s="8">
        <v>3</v>
      </c>
      <c r="T5486" s="8">
        <v>5.75</v>
      </c>
      <c r="U5486" s="8">
        <v>0.52</v>
      </c>
      <c r="V5486" s="9">
        <v>25</v>
      </c>
      <c r="W5486" s="8">
        <v>0.25</v>
      </c>
      <c r="X5486" s="8">
        <v>2.75</v>
      </c>
      <c r="Y5486" s="8">
        <v>-9.9999999999999645E-2</v>
      </c>
      <c r="Z5486" s="8">
        <v>0</v>
      </c>
      <c r="AA5486">
        <v>-0.25</v>
      </c>
      <c r="AF5486" t="s">
        <v>5843</v>
      </c>
      <c r="AG5486" t="s">
        <v>1910</v>
      </c>
      <c r="AH5486" t="s">
        <v>1911</v>
      </c>
      <c r="AI5486" t="s">
        <v>1934</v>
      </c>
      <c r="AJ5486" s="7">
        <v>44651</v>
      </c>
      <c r="AK5486" t="s">
        <v>6073</v>
      </c>
      <c r="AL5486" t="s">
        <v>1908</v>
      </c>
      <c r="AM5486" t="s">
        <v>5844</v>
      </c>
      <c r="AN5486" t="s">
        <v>6091</v>
      </c>
      <c r="AO5486" t="str">
        <f>TEXT(A5486,"yyyy-mm-dd")</f>
        <v>2020-10-31</v>
      </c>
    </row>
    <row r="5487" spans="1:41">
      <c r="A5487" s="6" t="s">
        <v>6072</v>
      </c>
      <c r="B5487">
        <v>2020</v>
      </c>
      <c r="C5487">
        <v>10</v>
      </c>
      <c r="E5487" t="s">
        <v>1907</v>
      </c>
      <c r="F5487" t="s">
        <v>1908</v>
      </c>
      <c r="G5487" t="s">
        <v>102</v>
      </c>
      <c r="H5487" t="s">
        <v>5649</v>
      </c>
      <c r="I5487">
        <v>2021</v>
      </c>
      <c r="J5487">
        <v>4</v>
      </c>
      <c r="K5487" s="6">
        <v>44561</v>
      </c>
      <c r="L5487">
        <v>14</v>
      </c>
      <c r="M5487">
        <v>5</v>
      </c>
      <c r="N5487" t="s">
        <v>244</v>
      </c>
      <c r="O5487" s="8">
        <v>4.09</v>
      </c>
      <c r="P5487" s="8">
        <v>4</v>
      </c>
      <c r="Q5487" s="8">
        <v>4</v>
      </c>
      <c r="R5487" s="8">
        <v>4.25</v>
      </c>
      <c r="S5487" s="8">
        <v>3</v>
      </c>
      <c r="T5487" s="8">
        <v>5.25</v>
      </c>
      <c r="U5487" s="8">
        <v>0.41</v>
      </c>
      <c r="V5487" s="9">
        <v>32</v>
      </c>
      <c r="W5487" s="8">
        <v>0.25</v>
      </c>
      <c r="X5487" s="8">
        <v>2.25</v>
      </c>
      <c r="Y5487" s="8">
        <v>8.9999999999999858E-2</v>
      </c>
      <c r="Z5487" s="8">
        <v>0</v>
      </c>
      <c r="AA5487">
        <v>0</v>
      </c>
      <c r="AF5487" t="s">
        <v>5650</v>
      </c>
      <c r="AG5487" t="s">
        <v>1910</v>
      </c>
      <c r="AH5487" t="s">
        <v>1911</v>
      </c>
      <c r="AI5487" t="s">
        <v>1929</v>
      </c>
      <c r="AJ5487" s="7">
        <v>44561</v>
      </c>
      <c r="AK5487" t="s">
        <v>6073</v>
      </c>
      <c r="AL5487" t="s">
        <v>1908</v>
      </c>
      <c r="AM5487" t="s">
        <v>5651</v>
      </c>
      <c r="AN5487" t="s">
        <v>6090</v>
      </c>
      <c r="AO5487" t="str">
        <f>TEXT(A5487,"yyyy-mm-dd")</f>
        <v>2020-10-31</v>
      </c>
    </row>
    <row r="5488" spans="1:41">
      <c r="A5488" s="6" t="s">
        <v>6072</v>
      </c>
      <c r="B5488">
        <v>2020</v>
      </c>
      <c r="C5488">
        <v>10</v>
      </c>
      <c r="E5488" t="s">
        <v>1907</v>
      </c>
      <c r="F5488" t="s">
        <v>1908</v>
      </c>
      <c r="G5488" t="s">
        <v>102</v>
      </c>
      <c r="H5488" t="s">
        <v>5544</v>
      </c>
      <c r="I5488">
        <v>2021</v>
      </c>
      <c r="J5488">
        <v>3</v>
      </c>
      <c r="K5488" s="6">
        <v>44469</v>
      </c>
      <c r="L5488">
        <v>11</v>
      </c>
      <c r="M5488">
        <v>4</v>
      </c>
      <c r="N5488" t="s">
        <v>85</v>
      </c>
      <c r="O5488" s="8">
        <v>4.04</v>
      </c>
      <c r="P5488" s="8">
        <v>4</v>
      </c>
      <c r="Q5488" s="8">
        <v>4</v>
      </c>
      <c r="R5488" s="8">
        <v>4.25</v>
      </c>
      <c r="S5488" s="8">
        <v>3</v>
      </c>
      <c r="T5488" s="8">
        <v>4.75</v>
      </c>
      <c r="U5488" s="8">
        <v>0.31</v>
      </c>
      <c r="V5488" s="9">
        <v>32</v>
      </c>
      <c r="W5488" s="8">
        <v>0.25</v>
      </c>
      <c r="X5488" s="8">
        <v>1.75</v>
      </c>
      <c r="Y5488" s="8">
        <v>4.0000000000000036E-2</v>
      </c>
      <c r="Z5488" s="8">
        <v>-0.12999999999999989</v>
      </c>
      <c r="AA5488">
        <v>0</v>
      </c>
      <c r="AF5488" t="s">
        <v>5545</v>
      </c>
      <c r="AG5488" t="s">
        <v>1910</v>
      </c>
      <c r="AH5488" t="s">
        <v>1911</v>
      </c>
      <c r="AI5488" t="s">
        <v>1924</v>
      </c>
      <c r="AJ5488" s="7">
        <v>44469</v>
      </c>
      <c r="AK5488" t="s">
        <v>6073</v>
      </c>
      <c r="AL5488" t="s">
        <v>1908</v>
      </c>
      <c r="AM5488" t="s">
        <v>5546</v>
      </c>
      <c r="AN5488" t="s">
        <v>6089</v>
      </c>
      <c r="AO5488" t="str">
        <f>TEXT(A5488,"yyyy-mm-dd")</f>
        <v>2020-10-31</v>
      </c>
    </row>
    <row r="5489" spans="1:41">
      <c r="A5489" s="6" t="s">
        <v>6072</v>
      </c>
      <c r="B5489">
        <v>2020</v>
      </c>
      <c r="C5489">
        <v>10</v>
      </c>
      <c r="E5489" t="s">
        <v>1907</v>
      </c>
      <c r="F5489" t="s">
        <v>1908</v>
      </c>
      <c r="G5489" t="s">
        <v>102</v>
      </c>
      <c r="H5489" t="s">
        <v>5436</v>
      </c>
      <c r="I5489">
        <v>2021</v>
      </c>
      <c r="J5489">
        <v>2</v>
      </c>
      <c r="K5489" s="6">
        <v>44377</v>
      </c>
      <c r="L5489">
        <v>8</v>
      </c>
      <c r="M5489">
        <v>3</v>
      </c>
      <c r="N5489" t="s">
        <v>182</v>
      </c>
      <c r="O5489" s="8">
        <v>4.0199999999999996</v>
      </c>
      <c r="P5489" s="8">
        <v>4</v>
      </c>
      <c r="Q5489" s="8">
        <v>4</v>
      </c>
      <c r="R5489" s="8">
        <v>4.25</v>
      </c>
      <c r="S5489" s="8">
        <v>3</v>
      </c>
      <c r="T5489" s="8">
        <v>4.5</v>
      </c>
      <c r="U5489" s="8">
        <v>0.28999999999999998</v>
      </c>
      <c r="V5489" s="9">
        <v>32</v>
      </c>
      <c r="W5489" s="8">
        <v>0.25</v>
      </c>
      <c r="X5489" s="8">
        <v>1.5</v>
      </c>
      <c r="Y5489" s="8">
        <v>1.9999999999999574E-2</v>
      </c>
      <c r="Z5489" s="8">
        <v>-0.12999999999999989</v>
      </c>
      <c r="AA5489">
        <v>0</v>
      </c>
      <c r="AF5489" t="s">
        <v>5437</v>
      </c>
      <c r="AG5489" t="s">
        <v>1910</v>
      </c>
      <c r="AH5489" t="s">
        <v>1911</v>
      </c>
      <c r="AI5489" t="s">
        <v>1919</v>
      </c>
      <c r="AJ5489" s="7">
        <v>44377</v>
      </c>
      <c r="AK5489" t="s">
        <v>6073</v>
      </c>
      <c r="AL5489" t="s">
        <v>1908</v>
      </c>
      <c r="AM5489" t="s">
        <v>5438</v>
      </c>
      <c r="AN5489" t="s">
        <v>6088</v>
      </c>
      <c r="AO5489" t="str">
        <f>TEXT(A5489,"yyyy-mm-dd")</f>
        <v>2020-10-31</v>
      </c>
    </row>
    <row r="5490" spans="1:41">
      <c r="A5490" s="6" t="s">
        <v>6072</v>
      </c>
      <c r="B5490">
        <v>2020</v>
      </c>
      <c r="C5490">
        <v>10</v>
      </c>
      <c r="E5490" t="s">
        <v>1907</v>
      </c>
      <c r="F5490" t="s">
        <v>1908</v>
      </c>
      <c r="G5490" t="s">
        <v>102</v>
      </c>
      <c r="H5490" t="s">
        <v>5397</v>
      </c>
      <c r="I5490">
        <v>2021</v>
      </c>
      <c r="J5490">
        <v>1</v>
      </c>
      <c r="K5490" s="6">
        <v>44286</v>
      </c>
      <c r="L5490">
        <v>5</v>
      </c>
      <c r="M5490">
        <v>2</v>
      </c>
      <c r="N5490" t="s">
        <v>211</v>
      </c>
      <c r="O5490" s="8">
        <v>4.03</v>
      </c>
      <c r="P5490" s="8">
        <v>4</v>
      </c>
      <c r="Q5490" s="8">
        <v>4</v>
      </c>
      <c r="R5490" s="8">
        <v>4.25</v>
      </c>
      <c r="S5490" s="8">
        <v>3.25</v>
      </c>
      <c r="T5490" s="8">
        <v>4.25</v>
      </c>
      <c r="U5490" s="8">
        <v>0.23</v>
      </c>
      <c r="V5490" s="9">
        <v>32</v>
      </c>
      <c r="W5490" s="8">
        <v>0.25</v>
      </c>
      <c r="X5490" s="8">
        <v>1</v>
      </c>
      <c r="Y5490" s="8">
        <v>3.0000000000000249E-2</v>
      </c>
      <c r="Z5490" s="8">
        <v>0</v>
      </c>
      <c r="AA5490">
        <v>0</v>
      </c>
      <c r="AF5490" t="s">
        <v>5398</v>
      </c>
      <c r="AG5490" t="s">
        <v>1910</v>
      </c>
      <c r="AH5490" t="s">
        <v>1911</v>
      </c>
      <c r="AI5490" t="s">
        <v>1915</v>
      </c>
      <c r="AJ5490" s="7">
        <v>44286</v>
      </c>
      <c r="AK5490" t="s">
        <v>6073</v>
      </c>
      <c r="AL5490" t="s">
        <v>1908</v>
      </c>
      <c r="AM5490" t="s">
        <v>5399</v>
      </c>
      <c r="AN5490" t="s">
        <v>6087</v>
      </c>
      <c r="AO5490" t="str">
        <f>TEXT(A5490,"yyyy-mm-dd")</f>
        <v>2020-10-31</v>
      </c>
    </row>
    <row r="5491" spans="1:41">
      <c r="A5491" s="6" t="s">
        <v>6072</v>
      </c>
      <c r="B5491">
        <v>2020</v>
      </c>
      <c r="C5491">
        <v>10</v>
      </c>
      <c r="E5491" t="s">
        <v>1907</v>
      </c>
      <c r="F5491" t="s">
        <v>1908</v>
      </c>
      <c r="G5491" t="s">
        <v>102</v>
      </c>
      <c r="H5491" t="s">
        <v>5204</v>
      </c>
      <c r="I5491">
        <v>2020</v>
      </c>
      <c r="J5491">
        <v>4</v>
      </c>
      <c r="K5491" s="6">
        <v>44196</v>
      </c>
      <c r="L5491">
        <v>2</v>
      </c>
      <c r="M5491">
        <v>1</v>
      </c>
      <c r="N5491" t="s">
        <v>104</v>
      </c>
      <c r="O5491" s="8">
        <v>4.09</v>
      </c>
      <c r="P5491" s="8">
        <v>4</v>
      </c>
      <c r="Q5491" s="8">
        <v>4</v>
      </c>
      <c r="R5491" s="8">
        <v>4.25</v>
      </c>
      <c r="S5491" s="8">
        <v>3.75</v>
      </c>
      <c r="T5491" s="8">
        <v>4.25</v>
      </c>
      <c r="U5491" s="8">
        <v>0.14000000000000001</v>
      </c>
      <c r="V5491" s="9">
        <v>32</v>
      </c>
      <c r="W5491" s="8">
        <v>0.25</v>
      </c>
      <c r="X5491" s="8">
        <v>0.5</v>
      </c>
      <c r="Y5491" s="8">
        <v>8.9999999999999858E-2</v>
      </c>
      <c r="Z5491" s="8">
        <v>-0.25</v>
      </c>
      <c r="AA5491">
        <v>0</v>
      </c>
      <c r="AF5491" t="s">
        <v>5205</v>
      </c>
      <c r="AG5491" t="s">
        <v>1910</v>
      </c>
      <c r="AH5491" t="s">
        <v>1911</v>
      </c>
      <c r="AI5491" t="s">
        <v>1912</v>
      </c>
      <c r="AJ5491" s="7">
        <v>44196</v>
      </c>
      <c r="AK5491" t="s">
        <v>6073</v>
      </c>
      <c r="AL5491" t="s">
        <v>1908</v>
      </c>
      <c r="AM5491" t="s">
        <v>5206</v>
      </c>
      <c r="AN5491" t="s">
        <v>6086</v>
      </c>
      <c r="AO5491" t="str">
        <f>TEXT(A5491,"yyyy-mm-dd")</f>
        <v>2020-10-31</v>
      </c>
    </row>
    <row r="5492" spans="1:41">
      <c r="A5492" s="6" t="s">
        <v>6072</v>
      </c>
      <c r="B5492">
        <v>2020</v>
      </c>
      <c r="C5492">
        <v>10</v>
      </c>
      <c r="E5492" t="s">
        <v>100</v>
      </c>
      <c r="F5492" t="s">
        <v>101</v>
      </c>
      <c r="G5492" t="s">
        <v>83</v>
      </c>
      <c r="H5492" t="s">
        <v>5702</v>
      </c>
      <c r="I5492">
        <v>2022</v>
      </c>
      <c r="K5492" s="6">
        <v>44926</v>
      </c>
      <c r="L5492">
        <v>26</v>
      </c>
      <c r="N5492" t="s">
        <v>463</v>
      </c>
      <c r="O5492" s="8">
        <v>2.33</v>
      </c>
      <c r="P5492" s="8">
        <v>2.2000000000000002</v>
      </c>
      <c r="Q5492" s="8">
        <v>2</v>
      </c>
      <c r="R5492" s="8">
        <v>2.5</v>
      </c>
      <c r="S5492" s="8">
        <v>1.7</v>
      </c>
      <c r="T5492" s="8">
        <v>3.5</v>
      </c>
      <c r="U5492" s="8">
        <v>0.5</v>
      </c>
      <c r="V5492" s="9">
        <v>26</v>
      </c>
      <c r="W5492" s="8">
        <v>0.5</v>
      </c>
      <c r="X5492" s="8">
        <v>1.8</v>
      </c>
      <c r="Y5492" s="8">
        <v>0.12999999999999989</v>
      </c>
      <c r="Z5492" s="8">
        <v>0.15000000000000036</v>
      </c>
      <c r="AA5492">
        <v>-0.25</v>
      </c>
      <c r="AF5492" t="s">
        <v>10333</v>
      </c>
      <c r="AG5492" t="s">
        <v>9655</v>
      </c>
      <c r="AH5492" t="s">
        <v>9656</v>
      </c>
      <c r="AI5492" t="s">
        <v>9708</v>
      </c>
      <c r="AJ5492" s="7">
        <v>44926</v>
      </c>
      <c r="AK5492" t="s">
        <v>6073</v>
      </c>
      <c r="AL5492" t="s">
        <v>109</v>
      </c>
      <c r="AM5492" t="s">
        <v>5704</v>
      </c>
      <c r="AN5492" t="s">
        <v>10344</v>
      </c>
    </row>
    <row r="5493" spans="1:41">
      <c r="A5493" s="6" t="s">
        <v>6072</v>
      </c>
      <c r="B5493">
        <v>2020</v>
      </c>
      <c r="C5493">
        <v>10</v>
      </c>
      <c r="E5493" t="s">
        <v>100</v>
      </c>
      <c r="F5493" t="s">
        <v>101</v>
      </c>
      <c r="G5493" t="s">
        <v>102</v>
      </c>
      <c r="H5493" t="s">
        <v>5649</v>
      </c>
      <c r="I5493">
        <v>2021</v>
      </c>
      <c r="J5493">
        <v>4</v>
      </c>
      <c r="K5493" s="6">
        <v>44561</v>
      </c>
      <c r="L5493">
        <v>14</v>
      </c>
      <c r="M5493">
        <v>5</v>
      </c>
      <c r="N5493" t="s">
        <v>244</v>
      </c>
      <c r="O5493" s="8">
        <v>3.02</v>
      </c>
      <c r="P5493" s="8">
        <v>2.56</v>
      </c>
      <c r="Q5493" s="8">
        <v>2</v>
      </c>
      <c r="R5493" s="8">
        <v>3.63</v>
      </c>
      <c r="S5493" s="8">
        <v>0</v>
      </c>
      <c r="T5493" s="8">
        <v>7.8</v>
      </c>
      <c r="U5493" s="8">
        <v>1.63</v>
      </c>
      <c r="V5493" s="9">
        <v>32</v>
      </c>
      <c r="W5493" s="8">
        <v>1.63</v>
      </c>
      <c r="X5493" s="8">
        <v>7.8</v>
      </c>
      <c r="Y5493" s="8">
        <v>0.45999999999999996</v>
      </c>
      <c r="Z5493" s="8">
        <v>0.14999999999999991</v>
      </c>
      <c r="AA5493">
        <v>-0.37000000000000011</v>
      </c>
      <c r="AF5493" t="s">
        <v>5721</v>
      </c>
      <c r="AG5493" t="s">
        <v>106</v>
      </c>
      <c r="AH5493" t="s">
        <v>107</v>
      </c>
      <c r="AI5493" t="s">
        <v>502</v>
      </c>
      <c r="AJ5493" s="7">
        <v>44561</v>
      </c>
      <c r="AK5493" t="s">
        <v>6073</v>
      </c>
      <c r="AL5493" t="s">
        <v>109</v>
      </c>
      <c r="AM5493" t="s">
        <v>5651</v>
      </c>
      <c r="AN5493" t="s">
        <v>6085</v>
      </c>
      <c r="AO5493" t="str">
        <f>TEXT(A5493,"yyyy-mm-dd")</f>
        <v>2020-10-31</v>
      </c>
    </row>
    <row r="5494" spans="1:41">
      <c r="A5494" s="6" t="s">
        <v>6072</v>
      </c>
      <c r="B5494">
        <v>2020</v>
      </c>
      <c r="C5494">
        <v>10</v>
      </c>
      <c r="E5494" t="s">
        <v>100</v>
      </c>
      <c r="F5494" t="s">
        <v>101</v>
      </c>
      <c r="G5494" t="s">
        <v>83</v>
      </c>
      <c r="H5494" t="s">
        <v>5257</v>
      </c>
      <c r="I5494">
        <v>2021</v>
      </c>
      <c r="K5494" s="6">
        <v>44561</v>
      </c>
      <c r="L5494">
        <v>14</v>
      </c>
      <c r="N5494" t="s">
        <v>244</v>
      </c>
      <c r="O5494" s="8">
        <v>3.21</v>
      </c>
      <c r="P5494" s="8">
        <v>3.2</v>
      </c>
      <c r="Q5494" s="8">
        <v>2.98</v>
      </c>
      <c r="R5494" s="8">
        <v>3.5</v>
      </c>
      <c r="S5494" s="8">
        <v>1.7</v>
      </c>
      <c r="T5494" s="8">
        <v>5.3</v>
      </c>
      <c r="U5494" s="8">
        <v>0.72</v>
      </c>
      <c r="V5494" s="9">
        <v>36</v>
      </c>
      <c r="W5494" s="8">
        <v>0.52</v>
      </c>
      <c r="X5494" s="8">
        <v>3.5999999999999996</v>
      </c>
      <c r="Y5494" s="8">
        <v>9.9999999999997868E-3</v>
      </c>
      <c r="Z5494" s="8">
        <v>0</v>
      </c>
      <c r="AA5494">
        <v>-0.58000000000000007</v>
      </c>
      <c r="AF5494" t="s">
        <v>10294</v>
      </c>
      <c r="AG5494" t="s">
        <v>9655</v>
      </c>
      <c r="AH5494" t="s">
        <v>9656</v>
      </c>
      <c r="AI5494" t="s">
        <v>9669</v>
      </c>
      <c r="AJ5494" s="7">
        <v>44561</v>
      </c>
      <c r="AK5494" t="s">
        <v>6073</v>
      </c>
      <c r="AL5494" t="s">
        <v>109</v>
      </c>
      <c r="AM5494" t="s">
        <v>5259</v>
      </c>
      <c r="AN5494" t="s">
        <v>10317</v>
      </c>
    </row>
    <row r="5495" spans="1:41">
      <c r="A5495" s="6" t="s">
        <v>6072</v>
      </c>
      <c r="B5495">
        <v>2020</v>
      </c>
      <c r="C5495">
        <v>10</v>
      </c>
      <c r="E5495" t="s">
        <v>100</v>
      </c>
      <c r="F5495" t="s">
        <v>101</v>
      </c>
      <c r="G5495" t="s">
        <v>102</v>
      </c>
      <c r="H5495" t="s">
        <v>5544</v>
      </c>
      <c r="I5495">
        <v>2021</v>
      </c>
      <c r="J5495">
        <v>3</v>
      </c>
      <c r="K5495" s="6">
        <v>44469</v>
      </c>
      <c r="L5495">
        <v>11</v>
      </c>
      <c r="M5495">
        <v>4</v>
      </c>
      <c r="N5495" t="s">
        <v>85</v>
      </c>
      <c r="O5495" s="8">
        <v>4.01</v>
      </c>
      <c r="P5495" s="8">
        <v>3.6</v>
      </c>
      <c r="Q5495" s="8">
        <v>2.95</v>
      </c>
      <c r="R5495" s="8">
        <v>5.2</v>
      </c>
      <c r="S5495" s="8">
        <v>1</v>
      </c>
      <c r="T5495" s="8">
        <v>7</v>
      </c>
      <c r="U5495" s="8">
        <v>1.56</v>
      </c>
      <c r="V5495" s="9">
        <v>32</v>
      </c>
      <c r="W5495" s="8">
        <v>2.25</v>
      </c>
      <c r="X5495" s="8">
        <v>6</v>
      </c>
      <c r="Y5495" s="8">
        <v>0.4099999999999997</v>
      </c>
      <c r="Z5495" s="8">
        <v>-0.19999999999999973</v>
      </c>
      <c r="AA5495">
        <v>-0.71</v>
      </c>
      <c r="AF5495" t="s">
        <v>5719</v>
      </c>
      <c r="AG5495" t="s">
        <v>106</v>
      </c>
      <c r="AH5495" t="s">
        <v>107</v>
      </c>
      <c r="AI5495" t="s">
        <v>497</v>
      </c>
      <c r="AJ5495" s="7">
        <v>44469</v>
      </c>
      <c r="AK5495" t="s">
        <v>6073</v>
      </c>
      <c r="AL5495" t="s">
        <v>109</v>
      </c>
      <c r="AM5495" t="s">
        <v>5546</v>
      </c>
      <c r="AN5495" t="s">
        <v>6084</v>
      </c>
      <c r="AO5495" t="str">
        <f>TEXT(A5495,"yyyy-mm-dd")</f>
        <v>2020-10-31</v>
      </c>
    </row>
    <row r="5496" spans="1:41">
      <c r="A5496" s="6" t="s">
        <v>6072</v>
      </c>
      <c r="B5496">
        <v>2020</v>
      </c>
      <c r="C5496">
        <v>10</v>
      </c>
      <c r="E5496" t="s">
        <v>100</v>
      </c>
      <c r="F5496" t="s">
        <v>101</v>
      </c>
      <c r="G5496" t="s">
        <v>102</v>
      </c>
      <c r="H5496" t="s">
        <v>5436</v>
      </c>
      <c r="I5496">
        <v>2021</v>
      </c>
      <c r="J5496">
        <v>2</v>
      </c>
      <c r="K5496" s="6">
        <v>44377</v>
      </c>
      <c r="L5496">
        <v>8</v>
      </c>
      <c r="M5496">
        <v>3</v>
      </c>
      <c r="N5496" t="s">
        <v>182</v>
      </c>
      <c r="O5496" s="8">
        <v>10.69</v>
      </c>
      <c r="P5496" s="8">
        <v>11.75</v>
      </c>
      <c r="Q5496" s="8">
        <v>6</v>
      </c>
      <c r="R5496" s="8">
        <v>14.8</v>
      </c>
      <c r="S5496" s="8">
        <v>2.37</v>
      </c>
      <c r="T5496" s="8">
        <v>18.2</v>
      </c>
      <c r="U5496" s="8">
        <v>4.72</v>
      </c>
      <c r="V5496" s="9">
        <v>32</v>
      </c>
      <c r="W5496" s="8">
        <v>8.8000000000000007</v>
      </c>
      <c r="X5496" s="8">
        <v>15.829999999999998</v>
      </c>
      <c r="Y5496" s="8">
        <v>-1.0600000000000005</v>
      </c>
      <c r="Z5496" s="8">
        <v>1.6500000000000004</v>
      </c>
      <c r="AA5496">
        <v>0</v>
      </c>
      <c r="AF5496" t="s">
        <v>5717</v>
      </c>
      <c r="AG5496" t="s">
        <v>106</v>
      </c>
      <c r="AH5496" t="s">
        <v>107</v>
      </c>
      <c r="AI5496" t="s">
        <v>427</v>
      </c>
      <c r="AJ5496" s="7">
        <v>44377</v>
      </c>
      <c r="AK5496" t="s">
        <v>6073</v>
      </c>
      <c r="AL5496" t="s">
        <v>109</v>
      </c>
      <c r="AM5496" t="s">
        <v>5438</v>
      </c>
      <c r="AN5496" t="s">
        <v>6083</v>
      </c>
      <c r="AO5496" t="str">
        <f>TEXT(A5496,"yyyy-mm-dd")</f>
        <v>2020-10-31</v>
      </c>
    </row>
    <row r="5497" spans="1:41">
      <c r="A5497" s="6" t="s">
        <v>6072</v>
      </c>
      <c r="B5497">
        <v>2020</v>
      </c>
      <c r="C5497">
        <v>10</v>
      </c>
      <c r="E5497" t="s">
        <v>100</v>
      </c>
      <c r="F5497" t="s">
        <v>101</v>
      </c>
      <c r="G5497" t="s">
        <v>102</v>
      </c>
      <c r="H5497" t="s">
        <v>5397</v>
      </c>
      <c r="I5497">
        <v>2021</v>
      </c>
      <c r="J5497">
        <v>1</v>
      </c>
      <c r="K5497" s="6">
        <v>44286</v>
      </c>
      <c r="L5497">
        <v>5</v>
      </c>
      <c r="M5497">
        <v>2</v>
      </c>
      <c r="N5497" t="s">
        <v>211</v>
      </c>
      <c r="O5497" s="8">
        <v>-3.61</v>
      </c>
      <c r="P5497" s="8">
        <v>-4.7</v>
      </c>
      <c r="Q5497" s="8">
        <v>-6.2</v>
      </c>
      <c r="R5497" s="8">
        <v>0.18</v>
      </c>
      <c r="S5497" s="8">
        <v>-9.1999999999999993</v>
      </c>
      <c r="T5497" s="8">
        <v>2.88</v>
      </c>
      <c r="U5497" s="8">
        <v>3.55</v>
      </c>
      <c r="V5497" s="9">
        <v>32</v>
      </c>
      <c r="W5497" s="8">
        <v>6.38</v>
      </c>
      <c r="X5497" s="8">
        <v>12.079999999999998</v>
      </c>
      <c r="Y5497" s="8">
        <v>1.0900000000000003</v>
      </c>
      <c r="Z5497" s="8">
        <v>0.29999999999999982</v>
      </c>
      <c r="AA5497">
        <v>0.1800000000000006</v>
      </c>
      <c r="AF5497" t="s">
        <v>5715</v>
      </c>
      <c r="AG5497" t="s">
        <v>106</v>
      </c>
      <c r="AH5497" t="s">
        <v>107</v>
      </c>
      <c r="AI5497" t="s">
        <v>340</v>
      </c>
      <c r="AJ5497" s="7">
        <v>44286</v>
      </c>
      <c r="AK5497" t="s">
        <v>6073</v>
      </c>
      <c r="AL5497" t="s">
        <v>109</v>
      </c>
      <c r="AM5497" t="s">
        <v>5399</v>
      </c>
      <c r="AN5497" t="s">
        <v>6082</v>
      </c>
      <c r="AO5497" t="str">
        <f>TEXT(A5497,"yyyy-mm-dd")</f>
        <v>2020-10-31</v>
      </c>
    </row>
    <row r="5498" spans="1:41">
      <c r="A5498" s="6" t="s">
        <v>6072</v>
      </c>
      <c r="B5498">
        <v>2020</v>
      </c>
      <c r="C5498">
        <v>10</v>
      </c>
      <c r="E5498" t="s">
        <v>100</v>
      </c>
      <c r="F5498" t="s">
        <v>101</v>
      </c>
      <c r="G5498" t="s">
        <v>102</v>
      </c>
      <c r="H5498" t="s">
        <v>5204</v>
      </c>
      <c r="I5498">
        <v>2020</v>
      </c>
      <c r="J5498">
        <v>4</v>
      </c>
      <c r="K5498" s="6">
        <v>44196</v>
      </c>
      <c r="L5498">
        <v>2</v>
      </c>
      <c r="M5498">
        <v>1</v>
      </c>
      <c r="N5498" t="s">
        <v>104</v>
      </c>
      <c r="O5498" s="8">
        <v>-8.01</v>
      </c>
      <c r="P5498" s="8">
        <v>-7.8</v>
      </c>
      <c r="Q5498" s="8">
        <v>-9.1</v>
      </c>
      <c r="R5498" s="8">
        <v>-6.9</v>
      </c>
      <c r="S5498" s="8">
        <v>-15.6</v>
      </c>
      <c r="T5498" s="8">
        <v>-4.3</v>
      </c>
      <c r="U5498" s="8">
        <v>2.06</v>
      </c>
      <c r="V5498" s="9">
        <v>33</v>
      </c>
      <c r="W5498" s="8">
        <v>2.1999999999999993</v>
      </c>
      <c r="X5498" s="8">
        <v>11.3</v>
      </c>
      <c r="Y5498" s="8">
        <v>-0.20999999999999996</v>
      </c>
      <c r="Z5498" s="8">
        <v>0.10000000000000053</v>
      </c>
      <c r="AA5498">
        <v>-0.13000000000000078</v>
      </c>
      <c r="AF5498" t="s">
        <v>5276</v>
      </c>
      <c r="AG5498" t="s">
        <v>106</v>
      </c>
      <c r="AH5498" t="s">
        <v>107</v>
      </c>
      <c r="AI5498" t="s">
        <v>108</v>
      </c>
      <c r="AJ5498" s="7">
        <v>44196</v>
      </c>
      <c r="AK5498" t="s">
        <v>6073</v>
      </c>
      <c r="AL5498" t="s">
        <v>109</v>
      </c>
      <c r="AM5498" t="s">
        <v>5206</v>
      </c>
      <c r="AN5498" t="s">
        <v>6081</v>
      </c>
      <c r="AO5498" t="str">
        <f>TEXT(A5498,"yyyy-mm-dd")</f>
        <v>2020-10-31</v>
      </c>
    </row>
    <row r="5499" spans="1:41">
      <c r="A5499" s="6" t="s">
        <v>6072</v>
      </c>
      <c r="B5499">
        <v>2020</v>
      </c>
      <c r="C5499">
        <v>10</v>
      </c>
      <c r="E5499" t="s">
        <v>100</v>
      </c>
      <c r="F5499" t="s">
        <v>101</v>
      </c>
      <c r="G5499" t="s">
        <v>83</v>
      </c>
      <c r="H5499" t="s">
        <v>4803</v>
      </c>
      <c r="I5499">
        <v>2020</v>
      </c>
      <c r="K5499" s="6">
        <v>44196</v>
      </c>
      <c r="L5499">
        <v>2</v>
      </c>
      <c r="N5499" t="s">
        <v>104</v>
      </c>
      <c r="O5499" s="8">
        <v>-9.44</v>
      </c>
      <c r="P5499" s="8">
        <v>-9.31</v>
      </c>
      <c r="Q5499" s="8">
        <v>-9.8000000000000007</v>
      </c>
      <c r="R5499" s="8">
        <v>-9</v>
      </c>
      <c r="S5499" s="8">
        <v>-11</v>
      </c>
      <c r="T5499" s="8">
        <v>-8.4</v>
      </c>
      <c r="U5499" s="8">
        <v>0.57999999999999996</v>
      </c>
      <c r="V5499" s="9">
        <v>36</v>
      </c>
      <c r="W5499" s="8">
        <v>0.80000000000000071</v>
      </c>
      <c r="X5499" s="8">
        <v>2.5999999999999996</v>
      </c>
      <c r="Y5499" s="8">
        <v>-0.12999999999999901</v>
      </c>
      <c r="Z5499" s="8">
        <v>0.49000000000000021</v>
      </c>
      <c r="AA5499">
        <v>-9.9999999999999645E-2</v>
      </c>
      <c r="AF5499" t="s">
        <v>10255</v>
      </c>
      <c r="AG5499" t="s">
        <v>9655</v>
      </c>
      <c r="AH5499" t="s">
        <v>9656</v>
      </c>
      <c r="AI5499" t="s">
        <v>9657</v>
      </c>
      <c r="AJ5499" s="7">
        <v>44196</v>
      </c>
      <c r="AK5499" t="s">
        <v>6073</v>
      </c>
      <c r="AL5499" t="s">
        <v>109</v>
      </c>
      <c r="AM5499" t="s">
        <v>4805</v>
      </c>
      <c r="AN5499" t="s">
        <v>10290</v>
      </c>
    </row>
    <row r="5500" spans="1:41">
      <c r="A5500" s="6" t="s">
        <v>6072</v>
      </c>
      <c r="B5500">
        <v>2020</v>
      </c>
      <c r="C5500">
        <v>10</v>
      </c>
      <c r="E5500" t="s">
        <v>100</v>
      </c>
      <c r="F5500" t="s">
        <v>101</v>
      </c>
      <c r="G5500" t="s">
        <v>102</v>
      </c>
      <c r="H5500" t="s">
        <v>5063</v>
      </c>
      <c r="I5500">
        <v>2020</v>
      </c>
      <c r="J5500">
        <v>3</v>
      </c>
      <c r="K5500" s="6">
        <v>44104</v>
      </c>
      <c r="L5500">
        <v>-1</v>
      </c>
      <c r="M5500">
        <v>0</v>
      </c>
      <c r="N5500" t="s">
        <v>187</v>
      </c>
      <c r="O5500" s="8">
        <v>-9.59</v>
      </c>
      <c r="P5500" s="8">
        <v>-9.1999999999999993</v>
      </c>
      <c r="Q5500" s="8">
        <v>-10.4</v>
      </c>
      <c r="R5500" s="8">
        <v>-8.8000000000000007</v>
      </c>
      <c r="S5500" s="8">
        <v>-12</v>
      </c>
      <c r="T5500" s="8">
        <v>-8.1999999999999993</v>
      </c>
      <c r="U5500" s="8">
        <v>1.1399999999999999</v>
      </c>
      <c r="V5500" s="9">
        <v>33</v>
      </c>
      <c r="W5500" s="8">
        <v>1.5999999999999996</v>
      </c>
      <c r="X5500" s="8">
        <v>3.8000000000000007</v>
      </c>
      <c r="Y5500" s="8">
        <v>-0.39000000000000057</v>
      </c>
      <c r="Z5500" s="8">
        <v>2</v>
      </c>
      <c r="AA5500">
        <v>-1.0299999999999994</v>
      </c>
      <c r="AF5500" t="s">
        <v>5274</v>
      </c>
      <c r="AG5500" t="s">
        <v>106</v>
      </c>
      <c r="AH5500" t="s">
        <v>107</v>
      </c>
      <c r="AI5500" t="s">
        <v>188</v>
      </c>
      <c r="AJ5500" s="7">
        <v>44104</v>
      </c>
      <c r="AK5500" t="s">
        <v>6073</v>
      </c>
      <c r="AL5500" t="s">
        <v>109</v>
      </c>
      <c r="AM5500" t="s">
        <v>5066</v>
      </c>
      <c r="AN5500" t="s">
        <v>6080</v>
      </c>
      <c r="AO5500" t="str">
        <f>TEXT(A5500,"yyyy-mm-dd")</f>
        <v>2020-10-31</v>
      </c>
    </row>
    <row r="5501" spans="1:41">
      <c r="A5501" s="6" t="s">
        <v>6072</v>
      </c>
      <c r="B5501">
        <v>2020</v>
      </c>
      <c r="C5501">
        <v>10</v>
      </c>
      <c r="E5501" t="s">
        <v>2685</v>
      </c>
      <c r="F5501" t="s">
        <v>101</v>
      </c>
      <c r="G5501" t="s">
        <v>774</v>
      </c>
      <c r="H5501" t="s">
        <v>2686</v>
      </c>
      <c r="K5501" s="6"/>
      <c r="O5501" s="8">
        <v>1.93</v>
      </c>
      <c r="P5501" s="8">
        <v>1.95</v>
      </c>
      <c r="Q5501" s="8">
        <v>1.53</v>
      </c>
      <c r="R5501" s="8">
        <v>2</v>
      </c>
      <c r="S5501" s="8">
        <v>1.2</v>
      </c>
      <c r="T5501" s="8">
        <v>3</v>
      </c>
      <c r="U5501" s="8">
        <v>0.47</v>
      </c>
      <c r="V5501" s="9">
        <v>26</v>
      </c>
      <c r="W5501" s="8">
        <v>0.47</v>
      </c>
      <c r="X5501" s="8">
        <v>1.8</v>
      </c>
      <c r="Y5501" s="8">
        <v>-2.0000000000000018E-2</v>
      </c>
      <c r="Z5501" s="8">
        <v>-5.0000000000000044E-2</v>
      </c>
      <c r="AA5501">
        <v>-0.17999999999999994</v>
      </c>
      <c r="AF5501" t="s">
        <v>2687</v>
      </c>
      <c r="AG5501" t="s">
        <v>2688</v>
      </c>
      <c r="AH5501" t="s">
        <v>2689</v>
      </c>
      <c r="AI5501" t="s">
        <v>2690</v>
      </c>
      <c r="AJ5501" s="7"/>
      <c r="AK5501" t="s">
        <v>6073</v>
      </c>
      <c r="AL5501" t="s">
        <v>109</v>
      </c>
      <c r="AM5501" t="s">
        <v>2686</v>
      </c>
      <c r="AN5501" t="s">
        <v>6102</v>
      </c>
      <c r="AO5501" t="str">
        <f>TEXT(A5501,"yyyy-mm-dd")</f>
        <v>2020-10-31</v>
      </c>
    </row>
    <row r="5502" spans="1:41">
      <c r="A5502" s="6" t="s">
        <v>6072</v>
      </c>
      <c r="B5502">
        <v>2020</v>
      </c>
      <c r="C5502">
        <v>10</v>
      </c>
      <c r="E5502" t="s">
        <v>81</v>
      </c>
      <c r="F5502" t="s">
        <v>82</v>
      </c>
      <c r="G5502" t="s">
        <v>83</v>
      </c>
      <c r="H5502" t="s">
        <v>5702</v>
      </c>
      <c r="I5502">
        <v>2022</v>
      </c>
      <c r="K5502" s="6">
        <v>44926</v>
      </c>
      <c r="L5502">
        <v>26</v>
      </c>
      <c r="N5502" t="s">
        <v>463</v>
      </c>
      <c r="O5502" s="8">
        <v>3.59</v>
      </c>
      <c r="P5502" s="8">
        <v>3.5</v>
      </c>
      <c r="Q5502" s="8">
        <v>3.41</v>
      </c>
      <c r="R5502" s="8">
        <v>3.62</v>
      </c>
      <c r="S5502" s="8">
        <v>3</v>
      </c>
      <c r="T5502" s="8">
        <v>5.6</v>
      </c>
      <c r="U5502" s="8">
        <v>0.48</v>
      </c>
      <c r="V5502" s="9">
        <v>31</v>
      </c>
      <c r="W5502" s="8">
        <v>0.20999999999999996</v>
      </c>
      <c r="X5502" s="8">
        <v>2.5999999999999996</v>
      </c>
      <c r="Y5502" s="8">
        <v>8.9999999999999858E-2</v>
      </c>
      <c r="Z5502" s="8">
        <v>0</v>
      </c>
      <c r="AA5502">
        <v>-4.0000000000000036E-2</v>
      </c>
      <c r="AF5502" t="s">
        <v>5703</v>
      </c>
      <c r="AG5502" t="s">
        <v>87</v>
      </c>
      <c r="AH5502" t="s">
        <v>88</v>
      </c>
      <c r="AI5502" t="s">
        <v>359</v>
      </c>
      <c r="AJ5502" s="7">
        <v>44926</v>
      </c>
      <c r="AK5502" t="s">
        <v>6073</v>
      </c>
      <c r="AL5502" t="s">
        <v>91</v>
      </c>
      <c r="AM5502" t="s">
        <v>5704</v>
      </c>
      <c r="AN5502" t="s">
        <v>6076</v>
      </c>
      <c r="AO5502" t="str">
        <f>TEXT(A5502,"yyyy-mm-dd")</f>
        <v>2020-10-31</v>
      </c>
    </row>
    <row r="5503" spans="1:41">
      <c r="A5503" s="6" t="s">
        <v>6072</v>
      </c>
      <c r="B5503">
        <v>2020</v>
      </c>
      <c r="C5503">
        <v>10</v>
      </c>
      <c r="E5503" t="s">
        <v>392</v>
      </c>
      <c r="F5503" t="s">
        <v>82</v>
      </c>
      <c r="G5503" t="s">
        <v>83</v>
      </c>
      <c r="H5503" t="s">
        <v>5702</v>
      </c>
      <c r="I5503">
        <v>2022</v>
      </c>
      <c r="K5503" s="6">
        <v>44926</v>
      </c>
      <c r="L5503">
        <v>26</v>
      </c>
      <c r="N5503" t="s">
        <v>463</v>
      </c>
      <c r="O5503" s="8">
        <v>3.49</v>
      </c>
      <c r="P5503" s="8">
        <v>3.5</v>
      </c>
      <c r="Q5503" s="8">
        <v>3.35</v>
      </c>
      <c r="R5503" s="8">
        <v>3.51</v>
      </c>
      <c r="S5503" s="8">
        <v>3</v>
      </c>
      <c r="T5503" s="8">
        <v>4.5</v>
      </c>
      <c r="U5503" s="8">
        <v>0.33</v>
      </c>
      <c r="V5503" s="9">
        <v>28</v>
      </c>
      <c r="W5503" s="8">
        <v>0.1599999999999997</v>
      </c>
      <c r="X5503" s="8">
        <v>1.5</v>
      </c>
      <c r="Y5503" s="8">
        <v>-9.9999999999997868E-3</v>
      </c>
      <c r="Z5503" s="8">
        <v>0</v>
      </c>
      <c r="AA5503">
        <v>-7.0000000000000284E-2</v>
      </c>
      <c r="AF5503" t="s">
        <v>5703</v>
      </c>
      <c r="AG5503" t="s">
        <v>87</v>
      </c>
      <c r="AH5503" t="s">
        <v>88</v>
      </c>
      <c r="AI5503" t="s">
        <v>359</v>
      </c>
      <c r="AJ5503" s="7">
        <v>44926</v>
      </c>
      <c r="AK5503" t="s">
        <v>6073</v>
      </c>
      <c r="AL5503" t="s">
        <v>393</v>
      </c>
      <c r="AM5503" t="s">
        <v>5704</v>
      </c>
      <c r="AN5503" t="s">
        <v>6079</v>
      </c>
      <c r="AO5503" t="str">
        <f>TEXT(A5503,"yyyy-mm-dd")</f>
        <v>2020-10-31</v>
      </c>
    </row>
    <row r="5504" spans="1:41">
      <c r="A5504" s="6" t="s">
        <v>6072</v>
      </c>
      <c r="B5504">
        <v>2020</v>
      </c>
      <c r="C5504">
        <v>10</v>
      </c>
      <c r="E5504" t="s">
        <v>81</v>
      </c>
      <c r="F5504" t="s">
        <v>82</v>
      </c>
      <c r="G5504" t="s">
        <v>83</v>
      </c>
      <c r="H5504" t="s">
        <v>5257</v>
      </c>
      <c r="I5504">
        <v>2021</v>
      </c>
      <c r="K5504" s="6">
        <v>44561</v>
      </c>
      <c r="L5504">
        <v>14</v>
      </c>
      <c r="N5504" t="s">
        <v>244</v>
      </c>
      <c r="O5504" s="8">
        <v>3.6</v>
      </c>
      <c r="P5504" s="8">
        <v>3.58</v>
      </c>
      <c r="Q5504" s="8">
        <v>3.4</v>
      </c>
      <c r="R5504" s="8">
        <v>3.83</v>
      </c>
      <c r="S5504" s="8">
        <v>2.8</v>
      </c>
      <c r="T5504" s="8">
        <v>4.24</v>
      </c>
      <c r="U5504" s="8">
        <v>0.32</v>
      </c>
      <c r="V5504" s="9">
        <v>36</v>
      </c>
      <c r="W5504" s="8">
        <v>0.43000000000000016</v>
      </c>
      <c r="X5504" s="8">
        <v>1.4400000000000004</v>
      </c>
      <c r="Y5504" s="8">
        <v>2.0000000000000018E-2</v>
      </c>
      <c r="Z5504" s="8">
        <v>3.0000000000000249E-2</v>
      </c>
      <c r="AA5504">
        <v>0.12000000000000011</v>
      </c>
      <c r="AF5504" t="s">
        <v>5258</v>
      </c>
      <c r="AG5504" t="s">
        <v>87</v>
      </c>
      <c r="AH5504" t="s">
        <v>88</v>
      </c>
      <c r="AI5504" t="s">
        <v>97</v>
      </c>
      <c r="AJ5504" s="7">
        <v>44561</v>
      </c>
      <c r="AK5504" t="s">
        <v>6073</v>
      </c>
      <c r="AL5504" t="s">
        <v>91</v>
      </c>
      <c r="AM5504" t="s">
        <v>5259</v>
      </c>
      <c r="AN5504" t="s">
        <v>6075</v>
      </c>
      <c r="AO5504" t="str">
        <f>TEXT(A5504,"yyyy-mm-dd")</f>
        <v>2020-10-31</v>
      </c>
    </row>
    <row r="5505" spans="1:41">
      <c r="A5505" s="6" t="s">
        <v>6072</v>
      </c>
      <c r="B5505">
        <v>2020</v>
      </c>
      <c r="C5505">
        <v>10</v>
      </c>
      <c r="E5505" t="s">
        <v>392</v>
      </c>
      <c r="F5505" t="s">
        <v>82</v>
      </c>
      <c r="G5505" t="s">
        <v>83</v>
      </c>
      <c r="H5505" t="s">
        <v>5257</v>
      </c>
      <c r="I5505">
        <v>2021</v>
      </c>
      <c r="K5505" s="6">
        <v>44561</v>
      </c>
      <c r="L5505">
        <v>14</v>
      </c>
      <c r="N5505" t="s">
        <v>244</v>
      </c>
      <c r="O5505" s="8">
        <v>3.48</v>
      </c>
      <c r="P5505" s="8">
        <v>3.5</v>
      </c>
      <c r="Q5505" s="8">
        <v>3.3</v>
      </c>
      <c r="R5505" s="8">
        <v>3.6</v>
      </c>
      <c r="S5505" s="8">
        <v>2.7</v>
      </c>
      <c r="T5505" s="8">
        <v>4.29</v>
      </c>
      <c r="U5505" s="8">
        <v>0.36</v>
      </c>
      <c r="V5505" s="9">
        <v>33</v>
      </c>
      <c r="W5505" s="8">
        <v>0.30000000000000027</v>
      </c>
      <c r="X5505" s="8">
        <v>1.5899999999999999</v>
      </c>
      <c r="Y5505" s="8">
        <v>-2.0000000000000018E-2</v>
      </c>
      <c r="Z5505" s="8">
        <v>0</v>
      </c>
      <c r="AA5505">
        <v>-0.16999999999999993</v>
      </c>
      <c r="AF5505" t="s">
        <v>5258</v>
      </c>
      <c r="AG5505" t="s">
        <v>87</v>
      </c>
      <c r="AH5505" t="s">
        <v>88</v>
      </c>
      <c r="AI5505" t="s">
        <v>97</v>
      </c>
      <c r="AJ5505" s="7">
        <v>44561</v>
      </c>
      <c r="AK5505" t="s">
        <v>6073</v>
      </c>
      <c r="AL5505" t="s">
        <v>393</v>
      </c>
      <c r="AM5505" t="s">
        <v>5259</v>
      </c>
      <c r="AN5505" t="s">
        <v>6078</v>
      </c>
      <c r="AO5505" t="str">
        <f>TEXT(A5505,"yyyy-mm-dd")</f>
        <v>2020-10-31</v>
      </c>
    </row>
    <row r="5506" spans="1:41">
      <c r="A5506" s="6" t="s">
        <v>6072</v>
      </c>
      <c r="B5506">
        <v>2020</v>
      </c>
      <c r="C5506">
        <v>10</v>
      </c>
      <c r="E5506" t="s">
        <v>81</v>
      </c>
      <c r="F5506" t="s">
        <v>82</v>
      </c>
      <c r="G5506" t="s">
        <v>83</v>
      </c>
      <c r="H5506" t="s">
        <v>4803</v>
      </c>
      <c r="I5506">
        <v>2020</v>
      </c>
      <c r="K5506" s="6">
        <v>44196</v>
      </c>
      <c r="L5506">
        <v>2</v>
      </c>
      <c r="N5506" t="s">
        <v>104</v>
      </c>
      <c r="O5506" s="8">
        <v>3.92</v>
      </c>
      <c r="P5506" s="8">
        <v>3.95</v>
      </c>
      <c r="Q5506" s="8">
        <v>3.8</v>
      </c>
      <c r="R5506" s="8">
        <v>4.01</v>
      </c>
      <c r="S5506" s="8">
        <v>3.6</v>
      </c>
      <c r="T5506" s="8">
        <v>4.1900000000000004</v>
      </c>
      <c r="U5506" s="8">
        <v>0.14000000000000001</v>
      </c>
      <c r="V5506" s="9">
        <v>36</v>
      </c>
      <c r="W5506" s="8">
        <v>0.20999999999999996</v>
      </c>
      <c r="X5506" s="8">
        <v>0.5900000000000003</v>
      </c>
      <c r="Y5506" s="8">
        <v>-3.0000000000000249E-2</v>
      </c>
      <c r="Z5506" s="8">
        <v>9.0000000000000302E-2</v>
      </c>
      <c r="AA5506">
        <v>-6.0000000000000497E-2</v>
      </c>
      <c r="AF5506" t="s">
        <v>4804</v>
      </c>
      <c r="AG5506" t="s">
        <v>87</v>
      </c>
      <c r="AH5506" t="s">
        <v>88</v>
      </c>
      <c r="AI5506" t="s">
        <v>89</v>
      </c>
      <c r="AJ5506" s="7">
        <v>44196</v>
      </c>
      <c r="AK5506" t="s">
        <v>6073</v>
      </c>
      <c r="AL5506" t="s">
        <v>91</v>
      </c>
      <c r="AM5506" t="s">
        <v>4805</v>
      </c>
      <c r="AN5506" t="s">
        <v>6074</v>
      </c>
      <c r="AO5506" t="str">
        <f>TEXT(A5506,"yyyy-mm-dd")</f>
        <v>2020-10-31</v>
      </c>
    </row>
    <row r="5507" spans="1:41">
      <c r="A5507" s="6" t="s">
        <v>6072</v>
      </c>
      <c r="B5507">
        <v>2020</v>
      </c>
      <c r="C5507">
        <v>10</v>
      </c>
      <c r="E5507" t="s">
        <v>392</v>
      </c>
      <c r="F5507" t="s">
        <v>82</v>
      </c>
      <c r="G5507" t="s">
        <v>83</v>
      </c>
      <c r="H5507" t="s">
        <v>4803</v>
      </c>
      <c r="I5507">
        <v>2020</v>
      </c>
      <c r="K5507" s="6">
        <v>44196</v>
      </c>
      <c r="L5507">
        <v>2</v>
      </c>
      <c r="N5507" t="s">
        <v>104</v>
      </c>
      <c r="O5507" s="8">
        <v>3.92</v>
      </c>
      <c r="P5507" s="8">
        <v>3.92</v>
      </c>
      <c r="Q5507" s="8">
        <v>3.85</v>
      </c>
      <c r="R5507" s="8">
        <v>3.97</v>
      </c>
      <c r="S5507" s="8">
        <v>3.7</v>
      </c>
      <c r="T5507" s="8">
        <v>4.1100000000000003</v>
      </c>
      <c r="U5507" s="8">
        <v>0.1</v>
      </c>
      <c r="V5507" s="9">
        <v>33</v>
      </c>
      <c r="W5507" s="8">
        <v>0.12000000000000011</v>
      </c>
      <c r="X5507" s="8">
        <v>0.41000000000000014</v>
      </c>
      <c r="Y5507" s="8">
        <v>0</v>
      </c>
      <c r="Z5507" s="8">
        <v>0</v>
      </c>
      <c r="AA5507">
        <v>-8.0000000000000071E-2</v>
      </c>
      <c r="AF5507" t="s">
        <v>4804</v>
      </c>
      <c r="AG5507" t="s">
        <v>87</v>
      </c>
      <c r="AH5507" t="s">
        <v>88</v>
      </c>
      <c r="AI5507" t="s">
        <v>89</v>
      </c>
      <c r="AJ5507" s="7">
        <v>44196</v>
      </c>
      <c r="AK5507" t="s">
        <v>6073</v>
      </c>
      <c r="AL5507" t="s">
        <v>393</v>
      </c>
      <c r="AM5507" t="s">
        <v>4805</v>
      </c>
      <c r="AN5507" t="s">
        <v>6077</v>
      </c>
      <c r="AO5507" t="str">
        <f>TEXT(A5507,"yyyy-mm-dd")</f>
        <v>2020-10-31</v>
      </c>
    </row>
    <row r="5508" spans="1:41">
      <c r="A5508" s="6" t="s">
        <v>6072</v>
      </c>
      <c r="B5508">
        <v>2020</v>
      </c>
      <c r="C5508">
        <v>10</v>
      </c>
      <c r="E5508" t="s">
        <v>81</v>
      </c>
      <c r="F5508" t="s">
        <v>82</v>
      </c>
      <c r="G5508" t="s">
        <v>774</v>
      </c>
      <c r="H5508" t="s">
        <v>775</v>
      </c>
      <c r="K5508" s="6"/>
      <c r="O5508" s="8">
        <v>3.61</v>
      </c>
      <c r="P5508" s="8">
        <v>3.5</v>
      </c>
      <c r="Q5508" s="8">
        <v>3.5</v>
      </c>
      <c r="R5508" s="8">
        <v>3.66</v>
      </c>
      <c r="S5508" s="8">
        <v>2.95</v>
      </c>
      <c r="T5508" s="8">
        <v>5.4</v>
      </c>
      <c r="U5508" s="8">
        <v>0.42</v>
      </c>
      <c r="V5508" s="9">
        <v>32</v>
      </c>
      <c r="W5508" s="8">
        <v>0.16000000000000014</v>
      </c>
      <c r="X5508" s="8">
        <v>2.4500000000000002</v>
      </c>
      <c r="Y5508" s="8">
        <v>0.10999999999999988</v>
      </c>
      <c r="Z5508" s="8">
        <v>0</v>
      </c>
      <c r="AA5508">
        <v>4.4408920985006262E-16</v>
      </c>
      <c r="AF5508" t="s">
        <v>776</v>
      </c>
      <c r="AG5508" t="s">
        <v>777</v>
      </c>
      <c r="AH5508" t="s">
        <v>778</v>
      </c>
      <c r="AI5508" t="s">
        <v>779</v>
      </c>
      <c r="AJ5508" s="7"/>
      <c r="AK5508" t="s">
        <v>6073</v>
      </c>
      <c r="AL5508" t="s">
        <v>91</v>
      </c>
      <c r="AM5508" t="s">
        <v>775</v>
      </c>
      <c r="AN5508" t="s">
        <v>6098</v>
      </c>
      <c r="AO5508" t="str">
        <f>TEXT(A5508,"yyyy-mm-dd")</f>
        <v>2020-10-31</v>
      </c>
    </row>
    <row r="5509" spans="1:41">
      <c r="A5509" s="6" t="s">
        <v>6072</v>
      </c>
      <c r="B5509">
        <v>2020</v>
      </c>
      <c r="C5509">
        <v>10</v>
      </c>
      <c r="E5509" t="s">
        <v>81</v>
      </c>
      <c r="F5509" t="s">
        <v>82</v>
      </c>
      <c r="G5509" t="s">
        <v>774</v>
      </c>
      <c r="H5509" t="s">
        <v>1536</v>
      </c>
      <c r="K5509" s="6"/>
      <c r="O5509" s="8">
        <v>3.5</v>
      </c>
      <c r="P5509" s="8">
        <v>3.5</v>
      </c>
      <c r="Q5509" s="8">
        <v>3.49</v>
      </c>
      <c r="R5509" s="8">
        <v>3.6</v>
      </c>
      <c r="S5509" s="8">
        <v>3</v>
      </c>
      <c r="T5509" s="8">
        <v>4</v>
      </c>
      <c r="U5509" s="8">
        <v>0.25</v>
      </c>
      <c r="V5509" s="9">
        <v>30</v>
      </c>
      <c r="W5509" s="8">
        <v>0.10999999999999988</v>
      </c>
      <c r="X5509" s="8">
        <v>1</v>
      </c>
      <c r="Y5509" s="8">
        <v>0</v>
      </c>
      <c r="Z5509" s="8">
        <v>0</v>
      </c>
      <c r="AA5509">
        <v>9.9999999999997868E-3</v>
      </c>
      <c r="AF5509" t="s">
        <v>1537</v>
      </c>
      <c r="AG5509" t="s">
        <v>777</v>
      </c>
      <c r="AH5509" t="s">
        <v>778</v>
      </c>
      <c r="AI5509" t="s">
        <v>1538</v>
      </c>
      <c r="AJ5509" s="7"/>
      <c r="AK5509" t="s">
        <v>6073</v>
      </c>
      <c r="AL5509" t="s">
        <v>91</v>
      </c>
      <c r="AM5509" t="s">
        <v>1536</v>
      </c>
      <c r="AN5509" t="s">
        <v>6099</v>
      </c>
      <c r="AO5509" t="str">
        <f>TEXT(A5509,"yyyy-mm-dd")</f>
        <v>2020-10-31</v>
      </c>
    </row>
    <row r="5510" spans="1:41">
      <c r="A5510" s="6" t="s">
        <v>6072</v>
      </c>
      <c r="B5510">
        <v>2020</v>
      </c>
      <c r="C5510">
        <v>10</v>
      </c>
      <c r="E5510" t="s">
        <v>392</v>
      </c>
      <c r="F5510" t="s">
        <v>82</v>
      </c>
      <c r="G5510" t="s">
        <v>774</v>
      </c>
      <c r="H5510" t="s">
        <v>775</v>
      </c>
      <c r="K5510" s="6"/>
      <c r="O5510" s="8">
        <v>3.51</v>
      </c>
      <c r="P5510" s="8">
        <v>3.5</v>
      </c>
      <c r="Q5510" s="8">
        <v>3.4</v>
      </c>
      <c r="R5510" s="8">
        <v>3.6</v>
      </c>
      <c r="S5510" s="8">
        <v>2.93</v>
      </c>
      <c r="T5510" s="8">
        <v>4.5</v>
      </c>
      <c r="U5510" s="8">
        <v>0.28999999999999998</v>
      </c>
      <c r="V5510" s="9">
        <v>31</v>
      </c>
      <c r="W5510" s="8">
        <v>0.20000000000000018</v>
      </c>
      <c r="X5510" s="8">
        <v>1.5699999999999998</v>
      </c>
      <c r="Y5510" s="8">
        <v>9.9999999999997868E-3</v>
      </c>
      <c r="Z5510" s="8">
        <v>0</v>
      </c>
      <c r="AA5510">
        <v>4.0000000000000036E-2</v>
      </c>
      <c r="AF5510" t="s">
        <v>776</v>
      </c>
      <c r="AG5510" t="s">
        <v>777</v>
      </c>
      <c r="AH5510" t="s">
        <v>778</v>
      </c>
      <c r="AI5510" t="s">
        <v>779</v>
      </c>
      <c r="AJ5510" s="7"/>
      <c r="AK5510" t="s">
        <v>6073</v>
      </c>
      <c r="AL5510" t="s">
        <v>393</v>
      </c>
      <c r="AM5510" t="s">
        <v>775</v>
      </c>
      <c r="AN5510" t="s">
        <v>6100</v>
      </c>
      <c r="AO5510" t="str">
        <f>TEXT(A5510,"yyyy-mm-dd")</f>
        <v>2020-10-31</v>
      </c>
    </row>
    <row r="5511" spans="1:41">
      <c r="A5511" s="6" t="s">
        <v>6072</v>
      </c>
      <c r="B5511">
        <v>2020</v>
      </c>
      <c r="C5511">
        <v>10</v>
      </c>
      <c r="E5511" t="s">
        <v>392</v>
      </c>
      <c r="F5511" t="s">
        <v>82</v>
      </c>
      <c r="G5511" t="s">
        <v>774</v>
      </c>
      <c r="H5511" t="s">
        <v>1536</v>
      </c>
      <c r="K5511" s="6"/>
      <c r="O5511" s="8">
        <v>3.42</v>
      </c>
      <c r="P5511" s="8">
        <v>3.5</v>
      </c>
      <c r="Q5511" s="8">
        <v>3.32</v>
      </c>
      <c r="R5511" s="8">
        <v>3.5</v>
      </c>
      <c r="S5511" s="8">
        <v>3</v>
      </c>
      <c r="T5511" s="8">
        <v>4</v>
      </c>
      <c r="U5511" s="8">
        <v>0.22</v>
      </c>
      <c r="V5511" s="9">
        <v>29</v>
      </c>
      <c r="W5511" s="8">
        <v>0.18000000000000016</v>
      </c>
      <c r="X5511" s="8">
        <v>1</v>
      </c>
      <c r="Y5511" s="8">
        <v>-8.0000000000000071E-2</v>
      </c>
      <c r="Z5511" s="8">
        <v>0</v>
      </c>
      <c r="AA5511">
        <v>3.0000000000000249E-2</v>
      </c>
      <c r="AF5511" t="s">
        <v>1537</v>
      </c>
      <c r="AG5511" t="s">
        <v>777</v>
      </c>
      <c r="AH5511" t="s">
        <v>778</v>
      </c>
      <c r="AI5511" t="s">
        <v>1538</v>
      </c>
      <c r="AJ5511" s="7"/>
      <c r="AK5511" t="s">
        <v>6073</v>
      </c>
      <c r="AL5511" t="s">
        <v>393</v>
      </c>
      <c r="AM5511" t="s">
        <v>1536</v>
      </c>
      <c r="AN5511" t="s">
        <v>6101</v>
      </c>
      <c r="AO5511" t="str">
        <f>TEXT(A5511,"yyyy-mm-dd")</f>
        <v>2020-10-31</v>
      </c>
    </row>
    <row r="5512" spans="1:41">
      <c r="A5512" s="6" t="s">
        <v>6072</v>
      </c>
      <c r="B5512">
        <v>2020</v>
      </c>
      <c r="C5512">
        <v>10</v>
      </c>
      <c r="E5512" t="s">
        <v>112</v>
      </c>
      <c r="F5512" t="s">
        <v>113</v>
      </c>
      <c r="G5512" t="s">
        <v>83</v>
      </c>
      <c r="H5512" t="s">
        <v>5702</v>
      </c>
      <c r="I5512">
        <v>2022</v>
      </c>
      <c r="K5512" s="6">
        <v>44926</v>
      </c>
      <c r="L5512">
        <v>26</v>
      </c>
      <c r="N5512" t="s">
        <v>463</v>
      </c>
      <c r="O5512" s="8">
        <v>4.51</v>
      </c>
      <c r="P5512" s="8">
        <v>4.3099999999999996</v>
      </c>
      <c r="Q5512" s="8">
        <v>4</v>
      </c>
      <c r="R5512" s="8">
        <v>4.8499999999999996</v>
      </c>
      <c r="S5512" s="8">
        <v>2.97</v>
      </c>
      <c r="T5512" s="8">
        <v>6.3</v>
      </c>
      <c r="U5512" s="8">
        <v>0.82</v>
      </c>
      <c r="V5512" s="9">
        <v>24</v>
      </c>
      <c r="W5512" s="8">
        <v>0.84999999999999964</v>
      </c>
      <c r="X5512" s="8">
        <v>3.3299999999999996</v>
      </c>
      <c r="Y5512" s="8">
        <v>0.20000000000000018</v>
      </c>
      <c r="Z5512" s="8">
        <v>-0.3100000000000005</v>
      </c>
      <c r="AA5512">
        <v>4.9999999999999822E-2</v>
      </c>
      <c r="AF5512" t="s">
        <v>5740</v>
      </c>
      <c r="AG5512" t="s">
        <v>115</v>
      </c>
      <c r="AH5512" t="s">
        <v>116</v>
      </c>
      <c r="AI5512" t="s">
        <v>359</v>
      </c>
      <c r="AJ5512" s="7">
        <v>44926</v>
      </c>
      <c r="AK5512" t="s">
        <v>6073</v>
      </c>
      <c r="AL5512" t="s">
        <v>118</v>
      </c>
      <c r="AM5512" t="s">
        <v>5704</v>
      </c>
      <c r="AN5512" t="s">
        <v>6105</v>
      </c>
      <c r="AO5512" t="str">
        <f>TEXT(A5512,"yyyy-mm-dd")</f>
        <v>2020-10-31</v>
      </c>
    </row>
    <row r="5513" spans="1:41">
      <c r="A5513" s="6" t="s">
        <v>6072</v>
      </c>
      <c r="B5513">
        <v>2020</v>
      </c>
      <c r="C5513">
        <v>10</v>
      </c>
      <c r="E5513" t="s">
        <v>2881</v>
      </c>
      <c r="F5513" t="s">
        <v>113</v>
      </c>
      <c r="G5513" t="s">
        <v>83</v>
      </c>
      <c r="H5513" t="s">
        <v>5702</v>
      </c>
      <c r="I5513">
        <v>2022</v>
      </c>
      <c r="K5513" s="6">
        <v>44926</v>
      </c>
      <c r="L5513">
        <v>26</v>
      </c>
      <c r="N5513" t="s">
        <v>463</v>
      </c>
      <c r="O5513" s="8">
        <v>6.42</v>
      </c>
      <c r="P5513" s="8">
        <v>6.46</v>
      </c>
      <c r="Q5513" s="8">
        <v>6.08</v>
      </c>
      <c r="R5513" s="8">
        <v>7</v>
      </c>
      <c r="S5513" s="8">
        <v>4</v>
      </c>
      <c r="T5513" s="8">
        <v>8.1999999999999993</v>
      </c>
      <c r="U5513" s="8">
        <v>0.96</v>
      </c>
      <c r="V5513" s="9">
        <v>22</v>
      </c>
      <c r="W5513" s="8">
        <v>0.91999999999999993</v>
      </c>
      <c r="X5513" s="8">
        <v>4.1999999999999993</v>
      </c>
      <c r="Y5513" s="8">
        <v>-4.0000000000000036E-2</v>
      </c>
      <c r="Z5513" s="8">
        <v>4.0000000000000036E-2</v>
      </c>
      <c r="AA5513">
        <v>-9.0000000000000746E-2</v>
      </c>
      <c r="AF5513" t="s">
        <v>5745</v>
      </c>
      <c r="AG5513" t="s">
        <v>2883</v>
      </c>
      <c r="AH5513" t="s">
        <v>2884</v>
      </c>
      <c r="AI5513" t="s">
        <v>359</v>
      </c>
      <c r="AJ5513" s="7">
        <v>44926</v>
      </c>
      <c r="AK5513" t="s">
        <v>6073</v>
      </c>
      <c r="AL5513" t="s">
        <v>2885</v>
      </c>
      <c r="AM5513" t="s">
        <v>5704</v>
      </c>
      <c r="AN5513" t="s">
        <v>6108</v>
      </c>
      <c r="AO5513" t="str">
        <f>TEXT(A5513,"yyyy-mm-dd")</f>
        <v>2020-10-31</v>
      </c>
    </row>
    <row r="5514" spans="1:41">
      <c r="A5514" s="6" t="s">
        <v>6072</v>
      </c>
      <c r="B5514">
        <v>2020</v>
      </c>
      <c r="C5514">
        <v>10</v>
      </c>
      <c r="E5514" t="s">
        <v>112</v>
      </c>
      <c r="F5514" t="s">
        <v>113</v>
      </c>
      <c r="G5514" t="s">
        <v>83</v>
      </c>
      <c r="H5514" t="s">
        <v>5257</v>
      </c>
      <c r="I5514">
        <v>2021</v>
      </c>
      <c r="K5514" s="6">
        <v>44561</v>
      </c>
      <c r="L5514">
        <v>14</v>
      </c>
      <c r="N5514" t="s">
        <v>244</v>
      </c>
      <c r="O5514" s="8">
        <v>4.12</v>
      </c>
      <c r="P5514" s="8">
        <v>4.2</v>
      </c>
      <c r="Q5514" s="8">
        <v>4</v>
      </c>
      <c r="R5514" s="8">
        <v>4.25</v>
      </c>
      <c r="S5514" s="8">
        <v>2.97</v>
      </c>
      <c r="T5514" s="8">
        <v>5.3</v>
      </c>
      <c r="U5514" s="8">
        <v>0.43</v>
      </c>
      <c r="V5514" s="9">
        <v>27</v>
      </c>
      <c r="W5514" s="8">
        <v>0.25</v>
      </c>
      <c r="X5514" s="8">
        <v>2.3299999999999996</v>
      </c>
      <c r="Y5514" s="8">
        <v>-8.0000000000000071E-2</v>
      </c>
      <c r="Z5514" s="8">
        <v>0</v>
      </c>
      <c r="AA5514">
        <v>-9.9999999999999645E-2</v>
      </c>
      <c r="AF5514" t="s">
        <v>5295</v>
      </c>
      <c r="AG5514" t="s">
        <v>115</v>
      </c>
      <c r="AH5514" t="s">
        <v>116</v>
      </c>
      <c r="AI5514" t="s">
        <v>230</v>
      </c>
      <c r="AJ5514" s="7">
        <v>44561</v>
      </c>
      <c r="AK5514" t="s">
        <v>6073</v>
      </c>
      <c r="AL5514" t="s">
        <v>118</v>
      </c>
      <c r="AM5514" t="s">
        <v>5259</v>
      </c>
      <c r="AN5514" t="s">
        <v>6104</v>
      </c>
      <c r="AO5514" t="str">
        <f>TEXT(A5514,"yyyy-mm-dd")</f>
        <v>2020-10-31</v>
      </c>
    </row>
    <row r="5515" spans="1:41">
      <c r="A5515" s="6" t="s">
        <v>6072</v>
      </c>
      <c r="B5515">
        <v>2020</v>
      </c>
      <c r="C5515">
        <v>10</v>
      </c>
      <c r="E5515" t="s">
        <v>2881</v>
      </c>
      <c r="F5515" t="s">
        <v>113</v>
      </c>
      <c r="G5515" t="s">
        <v>83</v>
      </c>
      <c r="H5515" t="s">
        <v>5257</v>
      </c>
      <c r="I5515">
        <v>2021</v>
      </c>
      <c r="K5515" s="6">
        <v>44561</v>
      </c>
      <c r="L5515">
        <v>14</v>
      </c>
      <c r="N5515" t="s">
        <v>244</v>
      </c>
      <c r="O5515" s="8">
        <v>6.02</v>
      </c>
      <c r="P5515" s="8">
        <v>6.23</v>
      </c>
      <c r="Q5515" s="8">
        <v>5.92</v>
      </c>
      <c r="R5515" s="8">
        <v>6.43</v>
      </c>
      <c r="S5515" s="8">
        <v>4</v>
      </c>
      <c r="T5515" s="8">
        <v>6.8</v>
      </c>
      <c r="U5515" s="8">
        <v>0.75</v>
      </c>
      <c r="V5515" s="9">
        <v>24</v>
      </c>
      <c r="W5515" s="8">
        <v>0.50999999999999979</v>
      </c>
      <c r="X5515" s="8">
        <v>2.8</v>
      </c>
      <c r="Y5515" s="8">
        <v>-0.21000000000000085</v>
      </c>
      <c r="Z5515" s="8">
        <v>9.0000000000000746E-2</v>
      </c>
      <c r="AA5515">
        <v>0</v>
      </c>
      <c r="AF5515" t="s">
        <v>5300</v>
      </c>
      <c r="AG5515" t="s">
        <v>2883</v>
      </c>
      <c r="AH5515" t="s">
        <v>2884</v>
      </c>
      <c r="AI5515" t="s">
        <v>230</v>
      </c>
      <c r="AJ5515" s="7">
        <v>44561</v>
      </c>
      <c r="AK5515" t="s">
        <v>6073</v>
      </c>
      <c r="AL5515" t="s">
        <v>2885</v>
      </c>
      <c r="AM5515" t="s">
        <v>5259</v>
      </c>
      <c r="AN5515" t="s">
        <v>6107</v>
      </c>
      <c r="AO5515" t="str">
        <f>TEXT(A5515,"yyyy-mm-dd")</f>
        <v>2020-10-31</v>
      </c>
    </row>
    <row r="5516" spans="1:41">
      <c r="A5516" s="6" t="s">
        <v>6072</v>
      </c>
      <c r="B5516">
        <v>2020</v>
      </c>
      <c r="C5516">
        <v>10</v>
      </c>
      <c r="E5516" t="s">
        <v>112</v>
      </c>
      <c r="F5516" t="s">
        <v>113</v>
      </c>
      <c r="G5516" t="s">
        <v>83</v>
      </c>
      <c r="H5516" t="s">
        <v>4803</v>
      </c>
      <c r="I5516">
        <v>2020</v>
      </c>
      <c r="K5516" s="6">
        <v>44196</v>
      </c>
      <c r="L5516">
        <v>2</v>
      </c>
      <c r="N5516" t="s">
        <v>104</v>
      </c>
      <c r="O5516" s="8">
        <v>4.09</v>
      </c>
      <c r="P5516" s="8">
        <v>4.0999999999999996</v>
      </c>
      <c r="Q5516" s="8">
        <v>4</v>
      </c>
      <c r="R5516" s="8">
        <v>4.2</v>
      </c>
      <c r="S5516" s="8">
        <v>3.72</v>
      </c>
      <c r="T5516" s="8">
        <v>4.3</v>
      </c>
      <c r="U5516" s="8">
        <v>0.15</v>
      </c>
      <c r="V5516" s="9">
        <v>27</v>
      </c>
      <c r="W5516" s="8">
        <v>0.20000000000000018</v>
      </c>
      <c r="X5516" s="8">
        <v>0.57999999999999963</v>
      </c>
      <c r="Y5516" s="8">
        <v>-9.9999999999997868E-3</v>
      </c>
      <c r="Z5516" s="8">
        <v>-5.0000000000000711E-2</v>
      </c>
      <c r="AA5516">
        <v>0</v>
      </c>
      <c r="AF5516" t="s">
        <v>4844</v>
      </c>
      <c r="AG5516" t="s">
        <v>115</v>
      </c>
      <c r="AH5516" t="s">
        <v>116</v>
      </c>
      <c r="AI5516" t="s">
        <v>117</v>
      </c>
      <c r="AJ5516" s="7">
        <v>44196</v>
      </c>
      <c r="AK5516" t="s">
        <v>6073</v>
      </c>
      <c r="AL5516" t="s">
        <v>118</v>
      </c>
      <c r="AM5516" t="s">
        <v>4805</v>
      </c>
      <c r="AN5516" t="s">
        <v>6103</v>
      </c>
      <c r="AO5516" t="str">
        <f>TEXT(A5516,"yyyy-mm-dd")</f>
        <v>2020-10-31</v>
      </c>
    </row>
    <row r="5517" spans="1:41">
      <c r="A5517" s="6" t="s">
        <v>6072</v>
      </c>
      <c r="B5517">
        <v>2020</v>
      </c>
      <c r="C5517">
        <v>10</v>
      </c>
      <c r="E5517" t="s">
        <v>2881</v>
      </c>
      <c r="F5517" t="s">
        <v>113</v>
      </c>
      <c r="G5517" t="s">
        <v>83</v>
      </c>
      <c r="H5517" t="s">
        <v>4803</v>
      </c>
      <c r="I5517">
        <v>2020</v>
      </c>
      <c r="K5517" s="6">
        <v>44196</v>
      </c>
      <c r="L5517">
        <v>2</v>
      </c>
      <c r="N5517" t="s">
        <v>104</v>
      </c>
      <c r="O5517" s="8">
        <v>5.7</v>
      </c>
      <c r="P5517" s="8">
        <v>5.85</v>
      </c>
      <c r="Q5517" s="8">
        <v>5.68</v>
      </c>
      <c r="R5517" s="8">
        <v>6</v>
      </c>
      <c r="S5517" s="8">
        <v>4</v>
      </c>
      <c r="T5517" s="8">
        <v>6.17</v>
      </c>
      <c r="U5517" s="8">
        <v>0.54</v>
      </c>
      <c r="V5517" s="9">
        <v>24</v>
      </c>
      <c r="W5517" s="8">
        <v>0.32000000000000028</v>
      </c>
      <c r="X5517" s="8">
        <v>2.17</v>
      </c>
      <c r="Y5517" s="8">
        <v>-0.14999999999999947</v>
      </c>
      <c r="Z5517" s="8">
        <v>0.14999999999999947</v>
      </c>
      <c r="AA5517">
        <v>-8.0000000000000071E-2</v>
      </c>
      <c r="AF5517" t="s">
        <v>4849</v>
      </c>
      <c r="AG5517" t="s">
        <v>2883</v>
      </c>
      <c r="AH5517" t="s">
        <v>2884</v>
      </c>
      <c r="AI5517" t="s">
        <v>117</v>
      </c>
      <c r="AJ5517" s="7">
        <v>44196</v>
      </c>
      <c r="AK5517" t="s">
        <v>6073</v>
      </c>
      <c r="AL5517" t="s">
        <v>2885</v>
      </c>
      <c r="AM5517" t="s">
        <v>4805</v>
      </c>
      <c r="AN5517" t="s">
        <v>6106</v>
      </c>
      <c r="AO5517" t="str">
        <f>TEXT(A5517,"yyyy-mm-dd")</f>
        <v>2020-10-31</v>
      </c>
    </row>
    <row r="5518" spans="1:41">
      <c r="A5518" s="6" t="s">
        <v>6109</v>
      </c>
      <c r="B5518">
        <v>2020</v>
      </c>
      <c r="C5518">
        <v>11</v>
      </c>
      <c r="E5518" t="s">
        <v>1907</v>
      </c>
      <c r="F5518" t="s">
        <v>1908</v>
      </c>
      <c r="G5518" t="s">
        <v>102</v>
      </c>
      <c r="H5518" t="s">
        <v>6094</v>
      </c>
      <c r="I5518">
        <v>2022</v>
      </c>
      <c r="J5518">
        <v>4</v>
      </c>
      <c r="K5518" s="6">
        <v>44926</v>
      </c>
      <c r="L5518">
        <v>25</v>
      </c>
      <c r="M5518">
        <v>8</v>
      </c>
      <c r="N5518" t="s">
        <v>357</v>
      </c>
      <c r="O5518" s="8">
        <v>4.3499999999999996</v>
      </c>
      <c r="P5518" s="8">
        <v>4.25</v>
      </c>
      <c r="Q5518" s="8">
        <v>4</v>
      </c>
      <c r="R5518" s="8">
        <v>4.5</v>
      </c>
      <c r="S5518" s="8">
        <v>3.5</v>
      </c>
      <c r="T5518" s="8">
        <v>6.25</v>
      </c>
      <c r="U5518" s="8">
        <v>0.65</v>
      </c>
      <c r="V5518" s="9">
        <v>26</v>
      </c>
      <c r="W5518" s="8">
        <v>0.5</v>
      </c>
      <c r="X5518" s="8">
        <v>2.75</v>
      </c>
      <c r="Y5518" s="8">
        <v>9.9999999999999645E-2</v>
      </c>
      <c r="Z5518" s="8">
        <v>0</v>
      </c>
      <c r="AA5518">
        <v>0</v>
      </c>
      <c r="AF5518" t="s">
        <v>6095</v>
      </c>
      <c r="AG5518" t="s">
        <v>1910</v>
      </c>
      <c r="AH5518" t="s">
        <v>1911</v>
      </c>
      <c r="AI5518" t="s">
        <v>1971</v>
      </c>
      <c r="AJ5518" s="7">
        <v>44926</v>
      </c>
      <c r="AK5518" t="s">
        <v>6110</v>
      </c>
      <c r="AL5518" t="s">
        <v>1908</v>
      </c>
      <c r="AM5518" t="s">
        <v>6096</v>
      </c>
      <c r="AN5518" t="s">
        <v>6130</v>
      </c>
      <c r="AO5518" t="str">
        <f>TEXT(A5518,"yyyy-mm-dd")</f>
        <v>2020-11-30</v>
      </c>
    </row>
    <row r="5519" spans="1:41">
      <c r="A5519" s="6" t="s">
        <v>6109</v>
      </c>
      <c r="B5519">
        <v>2020</v>
      </c>
      <c r="C5519">
        <v>11</v>
      </c>
      <c r="E5519" t="s">
        <v>1907</v>
      </c>
      <c r="F5519" t="s">
        <v>1908</v>
      </c>
      <c r="G5519" t="s">
        <v>102</v>
      </c>
      <c r="H5519" t="s">
        <v>5989</v>
      </c>
      <c r="I5519">
        <v>2022</v>
      </c>
      <c r="J5519">
        <v>3</v>
      </c>
      <c r="K5519" s="6">
        <v>44834</v>
      </c>
      <c r="L5519">
        <v>22</v>
      </c>
      <c r="M5519">
        <v>7</v>
      </c>
      <c r="N5519" t="s">
        <v>167</v>
      </c>
      <c r="O5519" s="8">
        <v>4.32</v>
      </c>
      <c r="P5519" s="8">
        <v>4.25</v>
      </c>
      <c r="Q5519" s="8">
        <v>4</v>
      </c>
      <c r="R5519" s="8">
        <v>4.5</v>
      </c>
      <c r="S5519" s="8">
        <v>3.5</v>
      </c>
      <c r="T5519" s="8">
        <v>6.25</v>
      </c>
      <c r="U5519" s="8">
        <v>0.62</v>
      </c>
      <c r="V5519" s="9">
        <v>25</v>
      </c>
      <c r="W5519" s="8">
        <v>0.5</v>
      </c>
      <c r="X5519" s="8">
        <v>2.75</v>
      </c>
      <c r="Y5519" s="8">
        <v>7.0000000000000284E-2</v>
      </c>
      <c r="Z5519" s="8">
        <v>0</v>
      </c>
      <c r="AA5519">
        <v>0</v>
      </c>
      <c r="AF5519" t="s">
        <v>5990</v>
      </c>
      <c r="AG5519" t="s">
        <v>1910</v>
      </c>
      <c r="AH5519" t="s">
        <v>1911</v>
      </c>
      <c r="AI5519" t="s">
        <v>1944</v>
      </c>
      <c r="AJ5519" s="7">
        <v>44834</v>
      </c>
      <c r="AK5519" t="s">
        <v>6110</v>
      </c>
      <c r="AL5519" t="s">
        <v>1908</v>
      </c>
      <c r="AM5519" t="s">
        <v>5991</v>
      </c>
      <c r="AN5519" t="s">
        <v>6129</v>
      </c>
      <c r="AO5519" t="str">
        <f>TEXT(A5519,"yyyy-mm-dd")</f>
        <v>2020-11-30</v>
      </c>
    </row>
    <row r="5520" spans="1:41">
      <c r="A5520" s="6" t="s">
        <v>6109</v>
      </c>
      <c r="B5520">
        <v>2020</v>
      </c>
      <c r="C5520">
        <v>11</v>
      </c>
      <c r="E5520" t="s">
        <v>1907</v>
      </c>
      <c r="F5520" t="s">
        <v>1908</v>
      </c>
      <c r="G5520" t="s">
        <v>102</v>
      </c>
      <c r="H5520" t="s">
        <v>5881</v>
      </c>
      <c r="I5520">
        <v>2022</v>
      </c>
      <c r="J5520">
        <v>2</v>
      </c>
      <c r="K5520" s="6">
        <v>44742</v>
      </c>
      <c r="L5520">
        <v>19</v>
      </c>
      <c r="M5520">
        <v>6</v>
      </c>
      <c r="N5520" t="s">
        <v>195</v>
      </c>
      <c r="O5520" s="8">
        <v>4.2300000000000004</v>
      </c>
      <c r="P5520" s="8">
        <v>4.25</v>
      </c>
      <c r="Q5520" s="8">
        <v>4</v>
      </c>
      <c r="R5520" s="8">
        <v>4.25</v>
      </c>
      <c r="S5520" s="8">
        <v>3.5</v>
      </c>
      <c r="T5520" s="8">
        <v>6.25</v>
      </c>
      <c r="U5520" s="8">
        <v>0.59</v>
      </c>
      <c r="V5520" s="9">
        <v>25</v>
      </c>
      <c r="W5520" s="8">
        <v>0.25</v>
      </c>
      <c r="X5520" s="8">
        <v>2.75</v>
      </c>
      <c r="Y5520" s="8">
        <v>-1.9999999999999574E-2</v>
      </c>
      <c r="Z5520" s="8">
        <v>0</v>
      </c>
      <c r="AA5520">
        <v>-0.25</v>
      </c>
      <c r="AF5520" t="s">
        <v>5882</v>
      </c>
      <c r="AG5520" t="s">
        <v>1910</v>
      </c>
      <c r="AH5520" t="s">
        <v>1911</v>
      </c>
      <c r="AI5520" t="s">
        <v>1939</v>
      </c>
      <c r="AJ5520" s="7">
        <v>44742</v>
      </c>
      <c r="AK5520" t="s">
        <v>6110</v>
      </c>
      <c r="AL5520" t="s">
        <v>1908</v>
      </c>
      <c r="AM5520" t="s">
        <v>5883</v>
      </c>
      <c r="AN5520" t="s">
        <v>6128</v>
      </c>
      <c r="AO5520" t="str">
        <f>TEXT(A5520,"yyyy-mm-dd")</f>
        <v>2020-11-30</v>
      </c>
    </row>
    <row r="5521" spans="1:41">
      <c r="A5521" s="6" t="s">
        <v>6109</v>
      </c>
      <c r="B5521">
        <v>2020</v>
      </c>
      <c r="C5521">
        <v>11</v>
      </c>
      <c r="E5521" t="s">
        <v>1907</v>
      </c>
      <c r="F5521" t="s">
        <v>1908</v>
      </c>
      <c r="G5521" t="s">
        <v>102</v>
      </c>
      <c r="H5521" t="s">
        <v>5842</v>
      </c>
      <c r="I5521">
        <v>2022</v>
      </c>
      <c r="J5521">
        <v>1</v>
      </c>
      <c r="K5521" s="6">
        <v>44651</v>
      </c>
      <c r="L5521">
        <v>16</v>
      </c>
      <c r="M5521">
        <v>5</v>
      </c>
      <c r="N5521" t="s">
        <v>222</v>
      </c>
      <c r="O5521" s="8">
        <v>4.1500000000000004</v>
      </c>
      <c r="P5521" s="8">
        <v>4.25</v>
      </c>
      <c r="Q5521" s="8">
        <v>3.75</v>
      </c>
      <c r="R5521" s="8">
        <v>4.25</v>
      </c>
      <c r="S5521" s="8">
        <v>3.5</v>
      </c>
      <c r="T5521" s="8">
        <v>5.75</v>
      </c>
      <c r="U5521" s="8">
        <v>0.49</v>
      </c>
      <c r="V5521" s="9">
        <v>25</v>
      </c>
      <c r="W5521" s="8">
        <v>0.5</v>
      </c>
      <c r="X5521" s="8">
        <v>2.25</v>
      </c>
      <c r="Y5521" s="8">
        <v>-9.9999999999999645E-2</v>
      </c>
      <c r="Z5521" s="8">
        <v>0</v>
      </c>
      <c r="AA5521">
        <v>0.25</v>
      </c>
      <c r="AF5521" t="s">
        <v>5843</v>
      </c>
      <c r="AG5521" t="s">
        <v>1910</v>
      </c>
      <c r="AH5521" t="s">
        <v>1911</v>
      </c>
      <c r="AI5521" t="s">
        <v>1934</v>
      </c>
      <c r="AJ5521" s="7">
        <v>44651</v>
      </c>
      <c r="AK5521" t="s">
        <v>6110</v>
      </c>
      <c r="AL5521" t="s">
        <v>1908</v>
      </c>
      <c r="AM5521" t="s">
        <v>5844</v>
      </c>
      <c r="AN5521" t="s">
        <v>6127</v>
      </c>
      <c r="AO5521" t="str">
        <f>TEXT(A5521,"yyyy-mm-dd")</f>
        <v>2020-11-30</v>
      </c>
    </row>
    <row r="5522" spans="1:41">
      <c r="A5522" s="6" t="s">
        <v>6109</v>
      </c>
      <c r="B5522">
        <v>2020</v>
      </c>
      <c r="C5522">
        <v>11</v>
      </c>
      <c r="E5522" t="s">
        <v>1907</v>
      </c>
      <c r="F5522" t="s">
        <v>1908</v>
      </c>
      <c r="G5522" t="s">
        <v>102</v>
      </c>
      <c r="H5522" t="s">
        <v>5649</v>
      </c>
      <c r="I5522">
        <v>2021</v>
      </c>
      <c r="J5522">
        <v>4</v>
      </c>
      <c r="K5522" s="6">
        <v>44561</v>
      </c>
      <c r="L5522">
        <v>13</v>
      </c>
      <c r="M5522">
        <v>4</v>
      </c>
      <c r="N5522" t="s">
        <v>252</v>
      </c>
      <c r="O5522" s="8">
        <v>4.08</v>
      </c>
      <c r="P5522" s="8">
        <v>4</v>
      </c>
      <c r="Q5522" s="8">
        <v>3.75</v>
      </c>
      <c r="R5522" s="8">
        <v>4.25</v>
      </c>
      <c r="S5522" s="8">
        <v>3.5</v>
      </c>
      <c r="T5522" s="8">
        <v>5.25</v>
      </c>
      <c r="U5522" s="8">
        <v>0.38</v>
      </c>
      <c r="V5522" s="9">
        <v>31</v>
      </c>
      <c r="W5522" s="8">
        <v>0.5</v>
      </c>
      <c r="X5522" s="8">
        <v>1.75</v>
      </c>
      <c r="Y5522" s="8">
        <v>8.0000000000000071E-2</v>
      </c>
      <c r="Z5522" s="8">
        <v>0</v>
      </c>
      <c r="AA5522">
        <v>0.25</v>
      </c>
      <c r="AF5522" t="s">
        <v>5650</v>
      </c>
      <c r="AG5522" t="s">
        <v>1910</v>
      </c>
      <c r="AH5522" t="s">
        <v>1911</v>
      </c>
      <c r="AI5522" t="s">
        <v>1929</v>
      </c>
      <c r="AJ5522" s="7">
        <v>44561</v>
      </c>
      <c r="AK5522" t="s">
        <v>6110</v>
      </c>
      <c r="AL5522" t="s">
        <v>1908</v>
      </c>
      <c r="AM5522" t="s">
        <v>5651</v>
      </c>
      <c r="AN5522" t="s">
        <v>6126</v>
      </c>
      <c r="AO5522" t="str">
        <f>TEXT(A5522,"yyyy-mm-dd")</f>
        <v>2020-11-30</v>
      </c>
    </row>
    <row r="5523" spans="1:41">
      <c r="A5523" s="6" t="s">
        <v>6109</v>
      </c>
      <c r="B5523">
        <v>2020</v>
      </c>
      <c r="C5523">
        <v>11</v>
      </c>
      <c r="E5523" t="s">
        <v>1907</v>
      </c>
      <c r="F5523" t="s">
        <v>1908</v>
      </c>
      <c r="G5523" t="s">
        <v>102</v>
      </c>
      <c r="H5523" t="s">
        <v>5544</v>
      </c>
      <c r="I5523">
        <v>2021</v>
      </c>
      <c r="J5523">
        <v>3</v>
      </c>
      <c r="K5523" s="6">
        <v>44469</v>
      </c>
      <c r="L5523">
        <v>10</v>
      </c>
      <c r="M5523">
        <v>3</v>
      </c>
      <c r="N5523" t="s">
        <v>164</v>
      </c>
      <c r="O5523" s="8">
        <v>4.03</v>
      </c>
      <c r="P5523" s="8">
        <v>4</v>
      </c>
      <c r="Q5523" s="8">
        <v>3.81</v>
      </c>
      <c r="R5523" s="8">
        <v>4.25</v>
      </c>
      <c r="S5523" s="8">
        <v>3.5</v>
      </c>
      <c r="T5523" s="8">
        <v>4.75</v>
      </c>
      <c r="U5523" s="8">
        <v>0.28000000000000003</v>
      </c>
      <c r="V5523" s="9">
        <v>30</v>
      </c>
      <c r="W5523" s="8">
        <v>0.43999999999999995</v>
      </c>
      <c r="X5523" s="8">
        <v>1.25</v>
      </c>
      <c r="Y5523" s="8">
        <v>3.0000000000000249E-2</v>
      </c>
      <c r="Z5523" s="8">
        <v>0</v>
      </c>
      <c r="AA5523">
        <v>0.18999999999999995</v>
      </c>
      <c r="AF5523" t="s">
        <v>5545</v>
      </c>
      <c r="AG5523" t="s">
        <v>1910</v>
      </c>
      <c r="AH5523" t="s">
        <v>1911</v>
      </c>
      <c r="AI5523" t="s">
        <v>1924</v>
      </c>
      <c r="AJ5523" s="7">
        <v>44469</v>
      </c>
      <c r="AK5523" t="s">
        <v>6110</v>
      </c>
      <c r="AL5523" t="s">
        <v>1908</v>
      </c>
      <c r="AM5523" t="s">
        <v>5546</v>
      </c>
      <c r="AN5523" t="s">
        <v>6125</v>
      </c>
      <c r="AO5523" t="str">
        <f>TEXT(A5523,"yyyy-mm-dd")</f>
        <v>2020-11-30</v>
      </c>
    </row>
    <row r="5524" spans="1:41">
      <c r="A5524" s="6" t="s">
        <v>6109</v>
      </c>
      <c r="B5524">
        <v>2020</v>
      </c>
      <c r="C5524">
        <v>11</v>
      </c>
      <c r="E5524" t="s">
        <v>1907</v>
      </c>
      <c r="F5524" t="s">
        <v>1908</v>
      </c>
      <c r="G5524" t="s">
        <v>102</v>
      </c>
      <c r="H5524" t="s">
        <v>5436</v>
      </c>
      <c r="I5524">
        <v>2021</v>
      </c>
      <c r="J5524">
        <v>2</v>
      </c>
      <c r="K5524" s="6">
        <v>44377</v>
      </c>
      <c r="L5524">
        <v>7</v>
      </c>
      <c r="M5524">
        <v>2</v>
      </c>
      <c r="N5524" t="s">
        <v>192</v>
      </c>
      <c r="O5524" s="8">
        <v>4.08</v>
      </c>
      <c r="P5524" s="8">
        <v>4.25</v>
      </c>
      <c r="Q5524" s="8">
        <v>4</v>
      </c>
      <c r="R5524" s="8">
        <v>4.25</v>
      </c>
      <c r="S5524" s="8">
        <v>3.5</v>
      </c>
      <c r="T5524" s="8">
        <v>4.5</v>
      </c>
      <c r="U5524" s="8">
        <v>0.26</v>
      </c>
      <c r="V5524" s="9">
        <v>30</v>
      </c>
      <c r="W5524" s="8">
        <v>0.25</v>
      </c>
      <c r="X5524" s="8">
        <v>1</v>
      </c>
      <c r="Y5524" s="8">
        <v>-0.16999999999999993</v>
      </c>
      <c r="Z5524" s="8">
        <v>0.25</v>
      </c>
      <c r="AA5524">
        <v>0</v>
      </c>
      <c r="AF5524" t="s">
        <v>5437</v>
      </c>
      <c r="AG5524" t="s">
        <v>1910</v>
      </c>
      <c r="AH5524" t="s">
        <v>1911</v>
      </c>
      <c r="AI5524" t="s">
        <v>1919</v>
      </c>
      <c r="AJ5524" s="7">
        <v>44377</v>
      </c>
      <c r="AK5524" t="s">
        <v>6110</v>
      </c>
      <c r="AL5524" t="s">
        <v>1908</v>
      </c>
      <c r="AM5524" t="s">
        <v>5438</v>
      </c>
      <c r="AN5524" t="s">
        <v>6124</v>
      </c>
      <c r="AO5524" t="str">
        <f>TEXT(A5524,"yyyy-mm-dd")</f>
        <v>2020-11-30</v>
      </c>
    </row>
    <row r="5525" spans="1:41">
      <c r="A5525" s="6" t="s">
        <v>6109</v>
      </c>
      <c r="B5525">
        <v>2020</v>
      </c>
      <c r="C5525">
        <v>11</v>
      </c>
      <c r="E5525" t="s">
        <v>1907</v>
      </c>
      <c r="F5525" t="s">
        <v>1908</v>
      </c>
      <c r="G5525" t="s">
        <v>102</v>
      </c>
      <c r="H5525" t="s">
        <v>5397</v>
      </c>
      <c r="I5525">
        <v>2021</v>
      </c>
      <c r="J5525">
        <v>1</v>
      </c>
      <c r="K5525" s="6">
        <v>44286</v>
      </c>
      <c r="L5525">
        <v>4</v>
      </c>
      <c r="M5525">
        <v>1</v>
      </c>
      <c r="N5525" t="s">
        <v>219</v>
      </c>
      <c r="O5525" s="8">
        <v>4.1100000000000003</v>
      </c>
      <c r="P5525" s="8">
        <v>4.25</v>
      </c>
      <c r="Q5525" s="8">
        <v>4</v>
      </c>
      <c r="R5525" s="8">
        <v>4.25</v>
      </c>
      <c r="S5525" s="8">
        <v>3.5</v>
      </c>
      <c r="T5525" s="8">
        <v>4.25</v>
      </c>
      <c r="U5525" s="8">
        <v>0.21</v>
      </c>
      <c r="V5525" s="9">
        <v>30</v>
      </c>
      <c r="W5525" s="8">
        <v>0.25</v>
      </c>
      <c r="X5525" s="8">
        <v>0.75</v>
      </c>
      <c r="Y5525" s="8">
        <v>-0.13999999999999968</v>
      </c>
      <c r="Z5525" s="8">
        <v>0.25</v>
      </c>
      <c r="AA5525">
        <v>0</v>
      </c>
      <c r="AF5525" t="s">
        <v>5398</v>
      </c>
      <c r="AG5525" t="s">
        <v>1910</v>
      </c>
      <c r="AH5525" t="s">
        <v>1911</v>
      </c>
      <c r="AI5525" t="s">
        <v>1915</v>
      </c>
      <c r="AJ5525" s="7">
        <v>44286</v>
      </c>
      <c r="AK5525" t="s">
        <v>6110</v>
      </c>
      <c r="AL5525" t="s">
        <v>1908</v>
      </c>
      <c r="AM5525" t="s">
        <v>5399</v>
      </c>
      <c r="AN5525" t="s">
        <v>6123</v>
      </c>
      <c r="AO5525" t="str">
        <f>TEXT(A5525,"yyyy-mm-dd")</f>
        <v>2020-11-30</v>
      </c>
    </row>
    <row r="5526" spans="1:41">
      <c r="A5526" s="6" t="s">
        <v>6109</v>
      </c>
      <c r="B5526">
        <v>2020</v>
      </c>
      <c r="C5526">
        <v>11</v>
      </c>
      <c r="E5526" t="s">
        <v>1907</v>
      </c>
      <c r="F5526" t="s">
        <v>1908</v>
      </c>
      <c r="G5526" t="s">
        <v>102</v>
      </c>
      <c r="H5526" t="s">
        <v>5204</v>
      </c>
      <c r="I5526">
        <v>2020</v>
      </c>
      <c r="J5526">
        <v>4</v>
      </c>
      <c r="K5526" s="6">
        <v>44196</v>
      </c>
      <c r="L5526">
        <v>1</v>
      </c>
      <c r="M5526">
        <v>0</v>
      </c>
      <c r="N5526" t="s">
        <v>169</v>
      </c>
      <c r="O5526" s="8">
        <v>4.1900000000000004</v>
      </c>
      <c r="P5526" s="8">
        <v>4.25</v>
      </c>
      <c r="Q5526" s="8">
        <v>4.1900000000000004</v>
      </c>
      <c r="R5526" s="8">
        <v>4.25</v>
      </c>
      <c r="S5526" s="8">
        <v>4</v>
      </c>
      <c r="T5526" s="8">
        <v>4.25</v>
      </c>
      <c r="U5526" s="8">
        <v>0.11</v>
      </c>
      <c r="V5526" s="9">
        <v>32</v>
      </c>
      <c r="W5526" s="8">
        <v>5.9999999999999609E-2</v>
      </c>
      <c r="X5526" s="8">
        <v>0.25</v>
      </c>
      <c r="Y5526" s="8">
        <v>-5.9999999999999609E-2</v>
      </c>
      <c r="Z5526" s="8">
        <v>0.25</v>
      </c>
      <c r="AA5526">
        <v>-0.19000000000000039</v>
      </c>
      <c r="AF5526" t="s">
        <v>5205</v>
      </c>
      <c r="AG5526" t="s">
        <v>1910</v>
      </c>
      <c r="AH5526" t="s">
        <v>1911</v>
      </c>
      <c r="AI5526" t="s">
        <v>1912</v>
      </c>
      <c r="AJ5526" s="7">
        <v>44196</v>
      </c>
      <c r="AK5526" t="s">
        <v>6110</v>
      </c>
      <c r="AL5526" t="s">
        <v>1908</v>
      </c>
      <c r="AM5526" t="s">
        <v>5206</v>
      </c>
      <c r="AN5526" t="s">
        <v>6122</v>
      </c>
      <c r="AO5526" t="str">
        <f>TEXT(A5526,"yyyy-mm-dd")</f>
        <v>2020-11-30</v>
      </c>
    </row>
    <row r="5527" spans="1:41">
      <c r="A5527" s="6" t="s">
        <v>6109</v>
      </c>
      <c r="B5527">
        <v>2020</v>
      </c>
      <c r="C5527">
        <v>11</v>
      </c>
      <c r="E5527" t="s">
        <v>100</v>
      </c>
      <c r="F5527" t="s">
        <v>101</v>
      </c>
      <c r="G5527" t="s">
        <v>83</v>
      </c>
      <c r="H5527" t="s">
        <v>5702</v>
      </c>
      <c r="I5527">
        <v>2022</v>
      </c>
      <c r="K5527" s="6">
        <v>44926</v>
      </c>
      <c r="L5527">
        <v>25</v>
      </c>
      <c r="N5527" t="s">
        <v>357</v>
      </c>
      <c r="O5527" s="8">
        <v>2.44</v>
      </c>
      <c r="P5527" s="8">
        <v>2.5</v>
      </c>
      <c r="Q5527" s="8">
        <v>2</v>
      </c>
      <c r="R5527" s="8">
        <v>2.7</v>
      </c>
      <c r="S5527" s="8">
        <v>1.7</v>
      </c>
      <c r="T5527" s="8">
        <v>3.5</v>
      </c>
      <c r="U5527" s="8">
        <v>0.55000000000000004</v>
      </c>
      <c r="V5527" s="9">
        <v>29</v>
      </c>
      <c r="W5527" s="8">
        <v>0.70000000000000018</v>
      </c>
      <c r="X5527" s="8">
        <v>1.8</v>
      </c>
      <c r="Y5527" s="8">
        <v>-6.0000000000000053E-2</v>
      </c>
      <c r="Z5527" s="8">
        <v>0.29999999999999982</v>
      </c>
      <c r="AA5527">
        <v>0.20000000000000018</v>
      </c>
      <c r="AF5527" t="s">
        <v>10333</v>
      </c>
      <c r="AG5527" t="s">
        <v>9655</v>
      </c>
      <c r="AH5527" t="s">
        <v>9656</v>
      </c>
      <c r="AI5527" t="s">
        <v>9708</v>
      </c>
      <c r="AJ5527" s="7">
        <v>44926</v>
      </c>
      <c r="AK5527" t="s">
        <v>6110</v>
      </c>
      <c r="AL5527" t="s">
        <v>109</v>
      </c>
      <c r="AM5527" t="s">
        <v>5704</v>
      </c>
      <c r="AN5527" t="s">
        <v>10345</v>
      </c>
    </row>
    <row r="5528" spans="1:41">
      <c r="A5528" s="6" t="s">
        <v>6109</v>
      </c>
      <c r="B5528">
        <v>2020</v>
      </c>
      <c r="C5528">
        <v>11</v>
      </c>
      <c r="E5528" t="s">
        <v>100</v>
      </c>
      <c r="F5528" t="s">
        <v>101</v>
      </c>
      <c r="G5528" t="s">
        <v>102</v>
      </c>
      <c r="H5528" t="s">
        <v>5649</v>
      </c>
      <c r="I5528">
        <v>2021</v>
      </c>
      <c r="J5528">
        <v>4</v>
      </c>
      <c r="K5528" s="6">
        <v>44561</v>
      </c>
      <c r="L5528">
        <v>13</v>
      </c>
      <c r="M5528">
        <v>4</v>
      </c>
      <c r="N5528" t="s">
        <v>252</v>
      </c>
      <c r="O5528" s="8">
        <v>2.56</v>
      </c>
      <c r="P5528" s="8">
        <v>2.5</v>
      </c>
      <c r="Q5528" s="8">
        <v>1.6</v>
      </c>
      <c r="R5528" s="8">
        <v>3.35</v>
      </c>
      <c r="S5528" s="8">
        <v>0.3</v>
      </c>
      <c r="T5528" s="8">
        <v>5.6</v>
      </c>
      <c r="U5528" s="8">
        <v>1.28</v>
      </c>
      <c r="V5528" s="9">
        <v>30</v>
      </c>
      <c r="W5528" s="8">
        <v>1.75</v>
      </c>
      <c r="X5528" s="8">
        <v>5.3</v>
      </c>
      <c r="Y5528" s="8">
        <v>6.0000000000000053E-2</v>
      </c>
      <c r="Z5528" s="8">
        <v>-6.0000000000000053E-2</v>
      </c>
      <c r="AA5528">
        <v>0.12000000000000011</v>
      </c>
      <c r="AF5528" t="s">
        <v>5721</v>
      </c>
      <c r="AG5528" t="s">
        <v>106</v>
      </c>
      <c r="AH5528" t="s">
        <v>107</v>
      </c>
      <c r="AI5528" t="s">
        <v>502</v>
      </c>
      <c r="AJ5528" s="7">
        <v>44561</v>
      </c>
      <c r="AK5528" t="s">
        <v>6110</v>
      </c>
      <c r="AL5528" t="s">
        <v>109</v>
      </c>
      <c r="AM5528" t="s">
        <v>5651</v>
      </c>
      <c r="AN5528" t="s">
        <v>6121</v>
      </c>
      <c r="AO5528" t="str">
        <f>TEXT(A5528,"yyyy-mm-dd")</f>
        <v>2020-11-30</v>
      </c>
    </row>
    <row r="5529" spans="1:41">
      <c r="A5529" s="6" t="s">
        <v>6109</v>
      </c>
      <c r="B5529">
        <v>2020</v>
      </c>
      <c r="C5529">
        <v>11</v>
      </c>
      <c r="E5529" t="s">
        <v>100</v>
      </c>
      <c r="F5529" t="s">
        <v>101</v>
      </c>
      <c r="G5529" t="s">
        <v>83</v>
      </c>
      <c r="H5529" t="s">
        <v>5257</v>
      </c>
      <c r="I5529">
        <v>2021</v>
      </c>
      <c r="K5529" s="6">
        <v>44561</v>
      </c>
      <c r="L5529">
        <v>13</v>
      </c>
      <c r="N5529" t="s">
        <v>252</v>
      </c>
      <c r="O5529" s="8">
        <v>3.29</v>
      </c>
      <c r="P5529" s="8">
        <v>3.34</v>
      </c>
      <c r="Q5529" s="8">
        <v>2.8</v>
      </c>
      <c r="R5529" s="8">
        <v>3.58</v>
      </c>
      <c r="S5529" s="8">
        <v>1.74</v>
      </c>
      <c r="T5529" s="8">
        <v>5.6</v>
      </c>
      <c r="U5529" s="8">
        <v>0.72</v>
      </c>
      <c r="V5529" s="9">
        <v>34</v>
      </c>
      <c r="W5529" s="8">
        <v>0.78000000000000025</v>
      </c>
      <c r="X5529" s="8">
        <v>3.8599999999999994</v>
      </c>
      <c r="Y5529" s="8">
        <v>-4.9999999999999822E-2</v>
      </c>
      <c r="Z5529" s="8">
        <v>0.13999999999999968</v>
      </c>
      <c r="AA5529">
        <v>0.26000000000000023</v>
      </c>
      <c r="AF5529" t="s">
        <v>10294</v>
      </c>
      <c r="AG5529" t="s">
        <v>9655</v>
      </c>
      <c r="AH5529" t="s">
        <v>9656</v>
      </c>
      <c r="AI5529" t="s">
        <v>9669</v>
      </c>
      <c r="AJ5529" s="7">
        <v>44561</v>
      </c>
      <c r="AK5529" t="s">
        <v>6110</v>
      </c>
      <c r="AL5529" t="s">
        <v>109</v>
      </c>
      <c r="AM5529" t="s">
        <v>5259</v>
      </c>
      <c r="AN5529" t="s">
        <v>10318</v>
      </c>
    </row>
    <row r="5530" spans="1:41">
      <c r="A5530" s="6" t="s">
        <v>6109</v>
      </c>
      <c r="B5530">
        <v>2020</v>
      </c>
      <c r="C5530">
        <v>11</v>
      </c>
      <c r="E5530" t="s">
        <v>100</v>
      </c>
      <c r="F5530" t="s">
        <v>101</v>
      </c>
      <c r="G5530" t="s">
        <v>102</v>
      </c>
      <c r="H5530" t="s">
        <v>5544</v>
      </c>
      <c r="I5530">
        <v>2021</v>
      </c>
      <c r="J5530">
        <v>3</v>
      </c>
      <c r="K5530" s="6">
        <v>44469</v>
      </c>
      <c r="L5530">
        <v>10</v>
      </c>
      <c r="M5530">
        <v>3</v>
      </c>
      <c r="N5530" t="s">
        <v>164</v>
      </c>
      <c r="O5530" s="8">
        <v>3.62</v>
      </c>
      <c r="P5530" s="8">
        <v>3.28</v>
      </c>
      <c r="Q5530" s="8">
        <v>2.93</v>
      </c>
      <c r="R5530" s="8">
        <v>4.33</v>
      </c>
      <c r="S5530" s="8">
        <v>1.9</v>
      </c>
      <c r="T5530" s="8">
        <v>7</v>
      </c>
      <c r="U5530" s="8">
        <v>1.21</v>
      </c>
      <c r="V5530" s="9">
        <v>30</v>
      </c>
      <c r="W5530" s="8">
        <v>1.4</v>
      </c>
      <c r="X5530" s="8">
        <v>5.0999999999999996</v>
      </c>
      <c r="Y5530" s="8">
        <v>0.3400000000000003</v>
      </c>
      <c r="Z5530" s="8">
        <v>-0.32000000000000028</v>
      </c>
      <c r="AA5530">
        <v>-0.85000000000000009</v>
      </c>
      <c r="AF5530" t="s">
        <v>5719</v>
      </c>
      <c r="AG5530" t="s">
        <v>106</v>
      </c>
      <c r="AH5530" t="s">
        <v>107</v>
      </c>
      <c r="AI5530" t="s">
        <v>497</v>
      </c>
      <c r="AJ5530" s="7">
        <v>44469</v>
      </c>
      <c r="AK5530" t="s">
        <v>6110</v>
      </c>
      <c r="AL5530" t="s">
        <v>109</v>
      </c>
      <c r="AM5530" t="s">
        <v>5546</v>
      </c>
      <c r="AN5530" t="s">
        <v>6120</v>
      </c>
      <c r="AO5530" t="str">
        <f>TEXT(A5530,"yyyy-mm-dd")</f>
        <v>2020-11-30</v>
      </c>
    </row>
    <row r="5531" spans="1:41">
      <c r="A5531" s="6" t="s">
        <v>6109</v>
      </c>
      <c r="B5531">
        <v>2020</v>
      </c>
      <c r="C5531">
        <v>11</v>
      </c>
      <c r="E5531" t="s">
        <v>100</v>
      </c>
      <c r="F5531" t="s">
        <v>101</v>
      </c>
      <c r="G5531" t="s">
        <v>102</v>
      </c>
      <c r="H5531" t="s">
        <v>5436</v>
      </c>
      <c r="I5531">
        <v>2021</v>
      </c>
      <c r="J5531">
        <v>2</v>
      </c>
      <c r="K5531" s="6">
        <v>44377</v>
      </c>
      <c r="L5531">
        <v>7</v>
      </c>
      <c r="M5531">
        <v>2</v>
      </c>
      <c r="N5531" t="s">
        <v>192</v>
      </c>
      <c r="O5531" s="8">
        <v>11.97</v>
      </c>
      <c r="P5531" s="8">
        <v>13.95</v>
      </c>
      <c r="Q5531" s="8">
        <v>9.25</v>
      </c>
      <c r="R5531" s="8">
        <v>15.1</v>
      </c>
      <c r="S5531" s="8">
        <v>2.37</v>
      </c>
      <c r="T5531" s="8">
        <v>18</v>
      </c>
      <c r="U5531" s="8">
        <v>4.3899999999999997</v>
      </c>
      <c r="V5531" s="9">
        <v>30</v>
      </c>
      <c r="W5531" s="8">
        <v>5.85</v>
      </c>
      <c r="X5531" s="8">
        <v>15.629999999999999</v>
      </c>
      <c r="Y5531" s="8">
        <v>-1.9799999999999986</v>
      </c>
      <c r="Z5531" s="8">
        <v>2.1999999999999993</v>
      </c>
      <c r="AA5531">
        <v>-2.9500000000000011</v>
      </c>
      <c r="AF5531" t="s">
        <v>5717</v>
      </c>
      <c r="AG5531" t="s">
        <v>106</v>
      </c>
      <c r="AH5531" t="s">
        <v>107</v>
      </c>
      <c r="AI5531" t="s">
        <v>427</v>
      </c>
      <c r="AJ5531" s="7">
        <v>44377</v>
      </c>
      <c r="AK5531" t="s">
        <v>6110</v>
      </c>
      <c r="AL5531" t="s">
        <v>109</v>
      </c>
      <c r="AM5531" t="s">
        <v>5438</v>
      </c>
      <c r="AN5531" t="s">
        <v>6119</v>
      </c>
      <c r="AO5531" t="str">
        <f>TEXT(A5531,"yyyy-mm-dd")</f>
        <v>2020-11-30</v>
      </c>
    </row>
    <row r="5532" spans="1:41">
      <c r="A5532" s="6" t="s">
        <v>6109</v>
      </c>
      <c r="B5532">
        <v>2020</v>
      </c>
      <c r="C5532">
        <v>11</v>
      </c>
      <c r="E5532" t="s">
        <v>100</v>
      </c>
      <c r="F5532" t="s">
        <v>101</v>
      </c>
      <c r="G5532" t="s">
        <v>102</v>
      </c>
      <c r="H5532" t="s">
        <v>5397</v>
      </c>
      <c r="I5532">
        <v>2021</v>
      </c>
      <c r="J5532">
        <v>1</v>
      </c>
      <c r="K5532" s="6">
        <v>44286</v>
      </c>
      <c r="L5532">
        <v>4</v>
      </c>
      <c r="M5532">
        <v>1</v>
      </c>
      <c r="N5532" t="s">
        <v>219</v>
      </c>
      <c r="O5532" s="8">
        <v>-3.75</v>
      </c>
      <c r="P5532" s="8">
        <v>-4.8499999999999996</v>
      </c>
      <c r="Q5532" s="8">
        <v>-5.8</v>
      </c>
      <c r="R5532" s="8">
        <v>-2.4300000000000002</v>
      </c>
      <c r="S5532" s="8">
        <v>-8.1</v>
      </c>
      <c r="T5532" s="8">
        <v>2.88</v>
      </c>
      <c r="U5532" s="8">
        <v>3.27</v>
      </c>
      <c r="V5532" s="9">
        <v>30</v>
      </c>
      <c r="W5532" s="8">
        <v>3.3699999999999997</v>
      </c>
      <c r="X5532" s="8">
        <v>10.98</v>
      </c>
      <c r="Y5532" s="8">
        <v>1.0999999999999996</v>
      </c>
      <c r="Z5532" s="8">
        <v>-0.14999999999999947</v>
      </c>
      <c r="AA5532">
        <v>-3.0100000000000002</v>
      </c>
      <c r="AF5532" t="s">
        <v>5715</v>
      </c>
      <c r="AG5532" t="s">
        <v>106</v>
      </c>
      <c r="AH5532" t="s">
        <v>107</v>
      </c>
      <c r="AI5532" t="s">
        <v>340</v>
      </c>
      <c r="AJ5532" s="7">
        <v>44286</v>
      </c>
      <c r="AK5532" t="s">
        <v>6110</v>
      </c>
      <c r="AL5532" t="s">
        <v>109</v>
      </c>
      <c r="AM5532" t="s">
        <v>5399</v>
      </c>
      <c r="AN5532" t="s">
        <v>6118</v>
      </c>
      <c r="AO5532" t="str">
        <f>TEXT(A5532,"yyyy-mm-dd")</f>
        <v>2020-11-30</v>
      </c>
    </row>
    <row r="5533" spans="1:41">
      <c r="A5533" s="6" t="s">
        <v>6109</v>
      </c>
      <c r="B5533">
        <v>2020</v>
      </c>
      <c r="C5533">
        <v>11</v>
      </c>
      <c r="E5533" t="s">
        <v>100</v>
      </c>
      <c r="F5533" t="s">
        <v>101</v>
      </c>
      <c r="G5533" t="s">
        <v>102</v>
      </c>
      <c r="H5533" t="s">
        <v>5204</v>
      </c>
      <c r="I5533">
        <v>2020</v>
      </c>
      <c r="J5533">
        <v>4</v>
      </c>
      <c r="K5533" s="6">
        <v>44196</v>
      </c>
      <c r="L5533">
        <v>1</v>
      </c>
      <c r="M5533">
        <v>0</v>
      </c>
      <c r="N5533" t="s">
        <v>169</v>
      </c>
      <c r="O5533" s="8">
        <v>-7.7</v>
      </c>
      <c r="P5533" s="8">
        <v>-7.39</v>
      </c>
      <c r="Q5533" s="8">
        <v>-8.6999999999999993</v>
      </c>
      <c r="R5533" s="8">
        <v>-7</v>
      </c>
      <c r="S5533" s="8">
        <v>-11</v>
      </c>
      <c r="T5533" s="8">
        <v>-5</v>
      </c>
      <c r="U5533" s="8">
        <v>1.37</v>
      </c>
      <c r="V5533" s="9">
        <v>31</v>
      </c>
      <c r="W5533" s="8">
        <v>1.6999999999999993</v>
      </c>
      <c r="X5533" s="8">
        <v>6</v>
      </c>
      <c r="Y5533" s="8">
        <v>-0.3100000000000005</v>
      </c>
      <c r="Z5533" s="8">
        <v>0.41000000000000014</v>
      </c>
      <c r="AA5533">
        <v>-0.5</v>
      </c>
      <c r="AF5533" t="s">
        <v>5276</v>
      </c>
      <c r="AG5533" t="s">
        <v>106</v>
      </c>
      <c r="AH5533" t="s">
        <v>107</v>
      </c>
      <c r="AI5533" t="s">
        <v>108</v>
      </c>
      <c r="AJ5533" s="7">
        <v>44196</v>
      </c>
      <c r="AK5533" t="s">
        <v>6110</v>
      </c>
      <c r="AL5533" t="s">
        <v>109</v>
      </c>
      <c r="AM5533" t="s">
        <v>5206</v>
      </c>
      <c r="AN5533" t="s">
        <v>6117</v>
      </c>
      <c r="AO5533" t="str">
        <f>TEXT(A5533,"yyyy-mm-dd")</f>
        <v>2020-11-30</v>
      </c>
    </row>
    <row r="5534" spans="1:41">
      <c r="A5534" s="6" t="s">
        <v>6109</v>
      </c>
      <c r="B5534">
        <v>2020</v>
      </c>
      <c r="C5534">
        <v>11</v>
      </c>
      <c r="E5534" t="s">
        <v>100</v>
      </c>
      <c r="F5534" t="s">
        <v>101</v>
      </c>
      <c r="G5534" t="s">
        <v>83</v>
      </c>
      <c r="H5534" t="s">
        <v>4803</v>
      </c>
      <c r="I5534">
        <v>2020</v>
      </c>
      <c r="K5534" s="6">
        <v>44196</v>
      </c>
      <c r="L5534">
        <v>1</v>
      </c>
      <c r="N5534" t="s">
        <v>169</v>
      </c>
      <c r="O5534" s="8">
        <v>-9.1</v>
      </c>
      <c r="P5534" s="8">
        <v>-9</v>
      </c>
      <c r="Q5534" s="8">
        <v>-9.3000000000000007</v>
      </c>
      <c r="R5534" s="8">
        <v>-8.9</v>
      </c>
      <c r="S5534" s="8">
        <v>-10</v>
      </c>
      <c r="T5534" s="8">
        <v>-8.4</v>
      </c>
      <c r="U5534" s="8">
        <v>0.35</v>
      </c>
      <c r="V5534" s="9">
        <v>34</v>
      </c>
      <c r="W5534" s="8">
        <v>0.40000000000000036</v>
      </c>
      <c r="X5534" s="8">
        <v>1.5999999999999996</v>
      </c>
      <c r="Y5534" s="8">
        <v>-9.9999999999999645E-2</v>
      </c>
      <c r="Z5534" s="8">
        <v>0.3100000000000005</v>
      </c>
      <c r="AA5534">
        <v>-0.40000000000000036</v>
      </c>
      <c r="AF5534" t="s">
        <v>10255</v>
      </c>
      <c r="AG5534" t="s">
        <v>9655</v>
      </c>
      <c r="AH5534" t="s">
        <v>9656</v>
      </c>
      <c r="AI5534" t="s">
        <v>9657</v>
      </c>
      <c r="AJ5534" s="7">
        <v>44196</v>
      </c>
      <c r="AK5534" t="s">
        <v>6110</v>
      </c>
      <c r="AL5534" t="s">
        <v>109</v>
      </c>
      <c r="AM5534" t="s">
        <v>4805</v>
      </c>
      <c r="AN5534" t="s">
        <v>10291</v>
      </c>
    </row>
    <row r="5535" spans="1:41">
      <c r="A5535" s="6" t="s">
        <v>6109</v>
      </c>
      <c r="B5535">
        <v>2020</v>
      </c>
      <c r="C5535">
        <v>11</v>
      </c>
      <c r="E5535" t="s">
        <v>2685</v>
      </c>
      <c r="F5535" t="s">
        <v>101</v>
      </c>
      <c r="G5535" t="s">
        <v>774</v>
      </c>
      <c r="H5535" t="s">
        <v>2686</v>
      </c>
      <c r="K5535" s="6"/>
      <c r="O5535" s="8">
        <v>1.94</v>
      </c>
      <c r="P5535" s="8">
        <v>1.9</v>
      </c>
      <c r="Q5535" s="8">
        <v>1.55</v>
      </c>
      <c r="R5535" s="8">
        <v>2</v>
      </c>
      <c r="S5535" s="8">
        <v>1.3</v>
      </c>
      <c r="T5535" s="8">
        <v>3</v>
      </c>
      <c r="U5535" s="8">
        <v>0.47</v>
      </c>
      <c r="V5535" s="9">
        <v>27</v>
      </c>
      <c r="W5535" s="8">
        <v>0.44999999999999996</v>
      </c>
      <c r="X5535" s="8">
        <v>1.7</v>
      </c>
      <c r="Y5535" s="8">
        <v>4.0000000000000036E-2</v>
      </c>
      <c r="Z5535" s="8">
        <v>-5.0000000000000044E-2</v>
      </c>
      <c r="AA5535">
        <v>-2.0000000000000018E-2</v>
      </c>
      <c r="AF5535" t="s">
        <v>2687</v>
      </c>
      <c r="AG5535" t="s">
        <v>2688</v>
      </c>
      <c r="AH5535" t="s">
        <v>2689</v>
      </c>
      <c r="AI5535" t="s">
        <v>2690</v>
      </c>
      <c r="AJ5535" s="7"/>
      <c r="AK5535" t="s">
        <v>6110</v>
      </c>
      <c r="AL5535" t="s">
        <v>109</v>
      </c>
      <c r="AM5535" t="s">
        <v>2686</v>
      </c>
      <c r="AN5535" t="s">
        <v>6135</v>
      </c>
      <c r="AO5535" t="str">
        <f>TEXT(A5535,"yyyy-mm-dd")</f>
        <v>2020-11-30</v>
      </c>
    </row>
    <row r="5536" spans="1:41">
      <c r="A5536" s="6" t="s">
        <v>6109</v>
      </c>
      <c r="B5536">
        <v>2020</v>
      </c>
      <c r="C5536">
        <v>11</v>
      </c>
      <c r="E5536" t="s">
        <v>81</v>
      </c>
      <c r="F5536" t="s">
        <v>82</v>
      </c>
      <c r="G5536" t="s">
        <v>83</v>
      </c>
      <c r="H5536" t="s">
        <v>5702</v>
      </c>
      <c r="I5536">
        <v>2022</v>
      </c>
      <c r="K5536" s="6">
        <v>44926</v>
      </c>
      <c r="L5536">
        <v>25</v>
      </c>
      <c r="N5536" t="s">
        <v>357</v>
      </c>
      <c r="O5536" s="8">
        <v>3.59</v>
      </c>
      <c r="P5536" s="8">
        <v>3.5</v>
      </c>
      <c r="Q5536" s="8">
        <v>3.4</v>
      </c>
      <c r="R5536" s="8">
        <v>3.61</v>
      </c>
      <c r="S5536" s="8">
        <v>3</v>
      </c>
      <c r="T5536" s="8">
        <v>5.6</v>
      </c>
      <c r="U5536" s="8">
        <v>0.47</v>
      </c>
      <c r="V5536" s="9">
        <v>32</v>
      </c>
      <c r="W5536" s="8">
        <v>0.20999999999999996</v>
      </c>
      <c r="X5536" s="8">
        <v>2.5999999999999996</v>
      </c>
      <c r="Y5536" s="8">
        <v>8.9999999999999858E-2</v>
      </c>
      <c r="Z5536" s="8">
        <v>0</v>
      </c>
      <c r="AA5536">
        <v>0</v>
      </c>
      <c r="AF5536" t="s">
        <v>5703</v>
      </c>
      <c r="AG5536" t="s">
        <v>87</v>
      </c>
      <c r="AH5536" t="s">
        <v>88</v>
      </c>
      <c r="AI5536" t="s">
        <v>359</v>
      </c>
      <c r="AJ5536" s="7">
        <v>44926</v>
      </c>
      <c r="AK5536" t="s">
        <v>6110</v>
      </c>
      <c r="AL5536" t="s">
        <v>91</v>
      </c>
      <c r="AM5536" t="s">
        <v>5704</v>
      </c>
      <c r="AN5536" t="s">
        <v>6113</v>
      </c>
      <c r="AO5536" t="str">
        <f>TEXT(A5536,"yyyy-mm-dd")</f>
        <v>2020-11-30</v>
      </c>
    </row>
    <row r="5537" spans="1:41">
      <c r="A5537" s="6" t="s">
        <v>6109</v>
      </c>
      <c r="B5537">
        <v>2020</v>
      </c>
      <c r="C5537">
        <v>11</v>
      </c>
      <c r="E5537" t="s">
        <v>392</v>
      </c>
      <c r="F5537" t="s">
        <v>82</v>
      </c>
      <c r="G5537" t="s">
        <v>83</v>
      </c>
      <c r="H5537" t="s">
        <v>5702</v>
      </c>
      <c r="I5537">
        <v>2022</v>
      </c>
      <c r="K5537" s="6">
        <v>44926</v>
      </c>
      <c r="L5537">
        <v>25</v>
      </c>
      <c r="N5537" t="s">
        <v>357</v>
      </c>
      <c r="O5537" s="8">
        <v>3.48</v>
      </c>
      <c r="P5537" s="8">
        <v>3.5</v>
      </c>
      <c r="Q5537" s="8">
        <v>3.34</v>
      </c>
      <c r="R5537" s="8">
        <v>3.58</v>
      </c>
      <c r="S5537" s="8">
        <v>3</v>
      </c>
      <c r="T5537" s="8">
        <v>4.5</v>
      </c>
      <c r="U5537" s="8">
        <v>0.33</v>
      </c>
      <c r="V5537" s="9">
        <v>30</v>
      </c>
      <c r="W5537" s="8">
        <v>0.24000000000000021</v>
      </c>
      <c r="X5537" s="8">
        <v>1.5</v>
      </c>
      <c r="Y5537" s="8">
        <v>-2.0000000000000018E-2</v>
      </c>
      <c r="Z5537" s="8">
        <v>0</v>
      </c>
      <c r="AA5537">
        <v>8.0000000000000515E-2</v>
      </c>
      <c r="AF5537" t="s">
        <v>5703</v>
      </c>
      <c r="AG5537" t="s">
        <v>87</v>
      </c>
      <c r="AH5537" t="s">
        <v>88</v>
      </c>
      <c r="AI5537" t="s">
        <v>359</v>
      </c>
      <c r="AJ5537" s="7">
        <v>44926</v>
      </c>
      <c r="AK5537" t="s">
        <v>6110</v>
      </c>
      <c r="AL5537" t="s">
        <v>393</v>
      </c>
      <c r="AM5537" t="s">
        <v>5704</v>
      </c>
      <c r="AN5537" t="s">
        <v>6116</v>
      </c>
      <c r="AO5537" t="str">
        <f>TEXT(A5537,"yyyy-mm-dd")</f>
        <v>2020-11-30</v>
      </c>
    </row>
    <row r="5538" spans="1:41">
      <c r="A5538" s="6" t="s">
        <v>6109</v>
      </c>
      <c r="B5538">
        <v>2020</v>
      </c>
      <c r="C5538">
        <v>11</v>
      </c>
      <c r="E5538" t="s">
        <v>81</v>
      </c>
      <c r="F5538" t="s">
        <v>82</v>
      </c>
      <c r="G5538" t="s">
        <v>83</v>
      </c>
      <c r="H5538" t="s">
        <v>5257</v>
      </c>
      <c r="I5538">
        <v>2021</v>
      </c>
      <c r="K5538" s="6">
        <v>44561</v>
      </c>
      <c r="L5538">
        <v>13</v>
      </c>
      <c r="N5538" t="s">
        <v>252</v>
      </c>
      <c r="O5538" s="8">
        <v>3.61</v>
      </c>
      <c r="P5538" s="8">
        <v>3.6</v>
      </c>
      <c r="Q5538" s="8">
        <v>3.5</v>
      </c>
      <c r="R5538" s="8">
        <v>3.76</v>
      </c>
      <c r="S5538" s="8">
        <v>2.8</v>
      </c>
      <c r="T5538" s="8">
        <v>4.22</v>
      </c>
      <c r="U5538" s="8">
        <v>0.26</v>
      </c>
      <c r="V5538" s="9">
        <v>34</v>
      </c>
      <c r="W5538" s="8">
        <v>0.25999999999999979</v>
      </c>
      <c r="X5538" s="8">
        <v>1.42</v>
      </c>
      <c r="Y5538" s="8">
        <v>9.9999999999997868E-3</v>
      </c>
      <c r="Z5538" s="8">
        <v>2.0000000000000018E-2</v>
      </c>
      <c r="AA5538">
        <v>-0.17000000000000037</v>
      </c>
      <c r="AF5538" t="s">
        <v>5258</v>
      </c>
      <c r="AG5538" t="s">
        <v>87</v>
      </c>
      <c r="AH5538" t="s">
        <v>88</v>
      </c>
      <c r="AI5538" t="s">
        <v>97</v>
      </c>
      <c r="AJ5538" s="7">
        <v>44561</v>
      </c>
      <c r="AK5538" t="s">
        <v>6110</v>
      </c>
      <c r="AL5538" t="s">
        <v>91</v>
      </c>
      <c r="AM5538" t="s">
        <v>5259</v>
      </c>
      <c r="AN5538" t="s">
        <v>6112</v>
      </c>
      <c r="AO5538" t="str">
        <f>TEXT(A5538,"yyyy-mm-dd")</f>
        <v>2020-11-30</v>
      </c>
    </row>
    <row r="5539" spans="1:41">
      <c r="A5539" s="6" t="s">
        <v>6109</v>
      </c>
      <c r="B5539">
        <v>2020</v>
      </c>
      <c r="C5539">
        <v>11</v>
      </c>
      <c r="E5539" t="s">
        <v>392</v>
      </c>
      <c r="F5539" t="s">
        <v>82</v>
      </c>
      <c r="G5539" t="s">
        <v>83</v>
      </c>
      <c r="H5539" t="s">
        <v>5257</v>
      </c>
      <c r="I5539">
        <v>2021</v>
      </c>
      <c r="K5539" s="6">
        <v>44561</v>
      </c>
      <c r="L5539">
        <v>13</v>
      </c>
      <c r="N5539" t="s">
        <v>252</v>
      </c>
      <c r="O5539" s="8">
        <v>3.48</v>
      </c>
      <c r="P5539" s="8">
        <v>3.53</v>
      </c>
      <c r="Q5539" s="8">
        <v>3.3</v>
      </c>
      <c r="R5539" s="8">
        <v>3.65</v>
      </c>
      <c r="S5539" s="8">
        <v>2.8</v>
      </c>
      <c r="T5539" s="8">
        <v>4.18</v>
      </c>
      <c r="U5539" s="8">
        <v>0.3</v>
      </c>
      <c r="V5539" s="9">
        <v>32</v>
      </c>
      <c r="W5539" s="8">
        <v>0.35000000000000009</v>
      </c>
      <c r="X5539" s="8">
        <v>1.38</v>
      </c>
      <c r="Y5539" s="8">
        <v>-4.9999999999999822E-2</v>
      </c>
      <c r="Z5539" s="8">
        <v>2.9999999999999805E-2</v>
      </c>
      <c r="AA5539">
        <v>4.9999999999999822E-2</v>
      </c>
      <c r="AF5539" t="s">
        <v>5258</v>
      </c>
      <c r="AG5539" t="s">
        <v>87</v>
      </c>
      <c r="AH5539" t="s">
        <v>88</v>
      </c>
      <c r="AI5539" t="s">
        <v>97</v>
      </c>
      <c r="AJ5539" s="7">
        <v>44561</v>
      </c>
      <c r="AK5539" t="s">
        <v>6110</v>
      </c>
      <c r="AL5539" t="s">
        <v>393</v>
      </c>
      <c r="AM5539" t="s">
        <v>5259</v>
      </c>
      <c r="AN5539" t="s">
        <v>6115</v>
      </c>
      <c r="AO5539" t="str">
        <f>TEXT(A5539,"yyyy-mm-dd")</f>
        <v>2020-11-30</v>
      </c>
    </row>
    <row r="5540" spans="1:41">
      <c r="A5540" s="6" t="s">
        <v>6109</v>
      </c>
      <c r="B5540">
        <v>2020</v>
      </c>
      <c r="C5540">
        <v>11</v>
      </c>
      <c r="E5540" t="s">
        <v>81</v>
      </c>
      <c r="F5540" t="s">
        <v>82</v>
      </c>
      <c r="G5540" t="s">
        <v>83</v>
      </c>
      <c r="H5540" t="s">
        <v>4803</v>
      </c>
      <c r="I5540">
        <v>2020</v>
      </c>
      <c r="K5540" s="6">
        <v>44196</v>
      </c>
      <c r="L5540">
        <v>1</v>
      </c>
      <c r="N5540" t="s">
        <v>169</v>
      </c>
      <c r="O5540" s="8">
        <v>3.63</v>
      </c>
      <c r="P5540" s="8">
        <v>3.64</v>
      </c>
      <c r="Q5540" s="8">
        <v>3.46</v>
      </c>
      <c r="R5540" s="8">
        <v>3.8</v>
      </c>
      <c r="S5540" s="8">
        <v>3.25</v>
      </c>
      <c r="T5540" s="8">
        <v>4</v>
      </c>
      <c r="U5540" s="8">
        <v>0.2</v>
      </c>
      <c r="V5540" s="9">
        <v>34</v>
      </c>
      <c r="W5540" s="8">
        <v>0.33999999999999986</v>
      </c>
      <c r="X5540" s="8">
        <v>0.75</v>
      </c>
      <c r="Y5540" s="8">
        <v>-1.0000000000000231E-2</v>
      </c>
      <c r="Z5540" s="8">
        <v>-0.31000000000000005</v>
      </c>
      <c r="AA5540">
        <v>0.12999999999999989</v>
      </c>
      <c r="AF5540" t="s">
        <v>4804</v>
      </c>
      <c r="AG5540" t="s">
        <v>87</v>
      </c>
      <c r="AH5540" t="s">
        <v>88</v>
      </c>
      <c r="AI5540" t="s">
        <v>89</v>
      </c>
      <c r="AJ5540" s="7">
        <v>44196</v>
      </c>
      <c r="AK5540" t="s">
        <v>6110</v>
      </c>
      <c r="AL5540" t="s">
        <v>91</v>
      </c>
      <c r="AM5540" t="s">
        <v>4805</v>
      </c>
      <c r="AN5540" t="s">
        <v>6111</v>
      </c>
      <c r="AO5540" t="str">
        <f>TEXT(A5540,"yyyy-mm-dd")</f>
        <v>2020-11-30</v>
      </c>
    </row>
    <row r="5541" spans="1:41">
      <c r="A5541" s="6" t="s">
        <v>6109</v>
      </c>
      <c r="B5541">
        <v>2020</v>
      </c>
      <c r="C5541">
        <v>11</v>
      </c>
      <c r="E5541" t="s">
        <v>392</v>
      </c>
      <c r="F5541" t="s">
        <v>82</v>
      </c>
      <c r="G5541" t="s">
        <v>83</v>
      </c>
      <c r="H5541" t="s">
        <v>4803</v>
      </c>
      <c r="I5541">
        <v>2020</v>
      </c>
      <c r="K5541" s="6">
        <v>44196</v>
      </c>
      <c r="L5541">
        <v>1</v>
      </c>
      <c r="N5541" t="s">
        <v>169</v>
      </c>
      <c r="O5541" s="8">
        <v>3.77</v>
      </c>
      <c r="P5541" s="8">
        <v>3.78</v>
      </c>
      <c r="Q5541" s="8">
        <v>3.7</v>
      </c>
      <c r="R5541" s="8">
        <v>3.86</v>
      </c>
      <c r="S5541" s="8">
        <v>3.38</v>
      </c>
      <c r="T5541" s="8">
        <v>4</v>
      </c>
      <c r="U5541" s="8">
        <v>0.12</v>
      </c>
      <c r="V5541" s="9">
        <v>32</v>
      </c>
      <c r="W5541" s="8">
        <v>0.1599999999999997</v>
      </c>
      <c r="X5541" s="8">
        <v>0.62000000000000011</v>
      </c>
      <c r="Y5541" s="8">
        <v>-9.9999999999997868E-3</v>
      </c>
      <c r="Z5541" s="8">
        <v>-0.14000000000000012</v>
      </c>
      <c r="AA5541">
        <v>3.9999999999999591E-2</v>
      </c>
      <c r="AF5541" t="s">
        <v>4804</v>
      </c>
      <c r="AG5541" t="s">
        <v>87</v>
      </c>
      <c r="AH5541" t="s">
        <v>88</v>
      </c>
      <c r="AI5541" t="s">
        <v>89</v>
      </c>
      <c r="AJ5541" s="7">
        <v>44196</v>
      </c>
      <c r="AK5541" t="s">
        <v>6110</v>
      </c>
      <c r="AL5541" t="s">
        <v>393</v>
      </c>
      <c r="AM5541" t="s">
        <v>4805</v>
      </c>
      <c r="AN5541" t="s">
        <v>6114</v>
      </c>
      <c r="AO5541" t="str">
        <f>TEXT(A5541,"yyyy-mm-dd")</f>
        <v>2020-11-30</v>
      </c>
    </row>
    <row r="5542" spans="1:41">
      <c r="A5542" s="6" t="s">
        <v>6109</v>
      </c>
      <c r="B5542">
        <v>2020</v>
      </c>
      <c r="C5542">
        <v>11</v>
      </c>
      <c r="E5542" t="s">
        <v>81</v>
      </c>
      <c r="F5542" t="s">
        <v>82</v>
      </c>
      <c r="G5542" t="s">
        <v>774</v>
      </c>
      <c r="H5542" t="s">
        <v>775</v>
      </c>
      <c r="K5542" s="6"/>
      <c r="O5542" s="8">
        <v>3.58</v>
      </c>
      <c r="P5542" s="8">
        <v>3.5</v>
      </c>
      <c r="Q5542" s="8">
        <v>3.5</v>
      </c>
      <c r="R5542" s="8">
        <v>3.6</v>
      </c>
      <c r="S5542" s="8">
        <v>2.95</v>
      </c>
      <c r="T5542" s="8">
        <v>5.4</v>
      </c>
      <c r="U5542" s="8">
        <v>0.4</v>
      </c>
      <c r="V5542" s="9">
        <v>33</v>
      </c>
      <c r="W5542" s="8">
        <v>0.10000000000000009</v>
      </c>
      <c r="X5542" s="8">
        <v>2.4500000000000002</v>
      </c>
      <c r="Y5542" s="8">
        <v>8.0000000000000071E-2</v>
      </c>
      <c r="Z5542" s="8">
        <v>0</v>
      </c>
      <c r="AA5542">
        <v>-6.0000000000000053E-2</v>
      </c>
      <c r="AF5542" t="s">
        <v>776</v>
      </c>
      <c r="AG5542" t="s">
        <v>777</v>
      </c>
      <c r="AH5542" t="s">
        <v>778</v>
      </c>
      <c r="AI5542" t="s">
        <v>779</v>
      </c>
      <c r="AJ5542" s="7"/>
      <c r="AK5542" t="s">
        <v>6110</v>
      </c>
      <c r="AL5542" t="s">
        <v>91</v>
      </c>
      <c r="AM5542" t="s">
        <v>775</v>
      </c>
      <c r="AN5542" t="s">
        <v>6131</v>
      </c>
      <c r="AO5542" t="str">
        <f>TEXT(A5542,"yyyy-mm-dd")</f>
        <v>2020-11-30</v>
      </c>
    </row>
    <row r="5543" spans="1:41">
      <c r="A5543" s="6" t="s">
        <v>6109</v>
      </c>
      <c r="B5543">
        <v>2020</v>
      </c>
      <c r="C5543">
        <v>11</v>
      </c>
      <c r="E5543" t="s">
        <v>81</v>
      </c>
      <c r="F5543" t="s">
        <v>82</v>
      </c>
      <c r="G5543" t="s">
        <v>774</v>
      </c>
      <c r="H5543" t="s">
        <v>1536</v>
      </c>
      <c r="K5543" s="6"/>
      <c r="O5543" s="8">
        <v>3.5</v>
      </c>
      <c r="P5543" s="8">
        <v>3.5</v>
      </c>
      <c r="Q5543" s="8">
        <v>3.45</v>
      </c>
      <c r="R5543" s="8">
        <v>3.54</v>
      </c>
      <c r="S5543" s="8">
        <v>3</v>
      </c>
      <c r="T5543" s="8">
        <v>4</v>
      </c>
      <c r="U5543" s="8">
        <v>0.22</v>
      </c>
      <c r="V5543" s="9">
        <v>31</v>
      </c>
      <c r="W5543" s="8">
        <v>8.9999999999999858E-2</v>
      </c>
      <c r="X5543" s="8">
        <v>1</v>
      </c>
      <c r="Y5543" s="8">
        <v>0</v>
      </c>
      <c r="Z5543" s="8">
        <v>0</v>
      </c>
      <c r="AA5543">
        <v>-2.0000000000000018E-2</v>
      </c>
      <c r="AF5543" t="s">
        <v>1537</v>
      </c>
      <c r="AG5543" t="s">
        <v>777</v>
      </c>
      <c r="AH5543" t="s">
        <v>778</v>
      </c>
      <c r="AI5543" t="s">
        <v>1538</v>
      </c>
      <c r="AJ5543" s="7"/>
      <c r="AK5543" t="s">
        <v>6110</v>
      </c>
      <c r="AL5543" t="s">
        <v>91</v>
      </c>
      <c r="AM5543" t="s">
        <v>1536</v>
      </c>
      <c r="AN5543" t="s">
        <v>6132</v>
      </c>
      <c r="AO5543" t="str">
        <f>TEXT(A5543,"yyyy-mm-dd")</f>
        <v>2020-11-30</v>
      </c>
    </row>
    <row r="5544" spans="1:41">
      <c r="A5544" s="6" t="s">
        <v>6109</v>
      </c>
      <c r="B5544">
        <v>2020</v>
      </c>
      <c r="C5544">
        <v>11</v>
      </c>
      <c r="E5544" t="s">
        <v>392</v>
      </c>
      <c r="F5544" t="s">
        <v>82</v>
      </c>
      <c r="G5544" t="s">
        <v>774</v>
      </c>
      <c r="H5544" t="s">
        <v>775</v>
      </c>
      <c r="K5544" s="6"/>
      <c r="O5544" s="8">
        <v>3.52</v>
      </c>
      <c r="P5544" s="8">
        <v>3.5</v>
      </c>
      <c r="Q5544" s="8">
        <v>3.42</v>
      </c>
      <c r="R5544" s="8">
        <v>3.55</v>
      </c>
      <c r="S5544" s="8">
        <v>2.95</v>
      </c>
      <c r="T5544" s="8">
        <v>4.5</v>
      </c>
      <c r="U5544" s="8">
        <v>0.28999999999999998</v>
      </c>
      <c r="V5544" s="9">
        <v>30</v>
      </c>
      <c r="W5544" s="8">
        <v>0.12999999999999989</v>
      </c>
      <c r="X5544" s="8">
        <v>1.5499999999999998</v>
      </c>
      <c r="Y5544" s="8">
        <v>2.0000000000000018E-2</v>
      </c>
      <c r="Z5544" s="8">
        <v>0</v>
      </c>
      <c r="AA5544">
        <v>-7.0000000000000284E-2</v>
      </c>
      <c r="AF5544" t="s">
        <v>776</v>
      </c>
      <c r="AG5544" t="s">
        <v>777</v>
      </c>
      <c r="AH5544" t="s">
        <v>778</v>
      </c>
      <c r="AI5544" t="s">
        <v>779</v>
      </c>
      <c r="AJ5544" s="7"/>
      <c r="AK5544" t="s">
        <v>6110</v>
      </c>
      <c r="AL5544" t="s">
        <v>393</v>
      </c>
      <c r="AM5544" t="s">
        <v>775</v>
      </c>
      <c r="AN5544" t="s">
        <v>6133</v>
      </c>
      <c r="AO5544" t="str">
        <f>TEXT(A5544,"yyyy-mm-dd")</f>
        <v>2020-11-30</v>
      </c>
    </row>
    <row r="5545" spans="1:41">
      <c r="A5545" s="6" t="s">
        <v>6109</v>
      </c>
      <c r="B5545">
        <v>2020</v>
      </c>
      <c r="C5545">
        <v>11</v>
      </c>
      <c r="E5545" t="s">
        <v>392</v>
      </c>
      <c r="F5545" t="s">
        <v>82</v>
      </c>
      <c r="G5545" t="s">
        <v>774</v>
      </c>
      <c r="H5545" t="s">
        <v>1536</v>
      </c>
      <c r="K5545" s="6"/>
      <c r="O5545" s="8">
        <v>3.43</v>
      </c>
      <c r="P5545" s="8">
        <v>3.5</v>
      </c>
      <c r="Q5545" s="8">
        <v>3.39</v>
      </c>
      <c r="R5545" s="8">
        <v>3.5</v>
      </c>
      <c r="S5545" s="8">
        <v>3</v>
      </c>
      <c r="T5545" s="8">
        <v>4</v>
      </c>
      <c r="U5545" s="8">
        <v>0.21</v>
      </c>
      <c r="V5545" s="9">
        <v>28</v>
      </c>
      <c r="W5545" s="8">
        <v>0.10999999999999988</v>
      </c>
      <c r="X5545" s="8">
        <v>1</v>
      </c>
      <c r="Y5545" s="8">
        <v>-6.999999999999984E-2</v>
      </c>
      <c r="Z5545" s="8">
        <v>0</v>
      </c>
      <c r="AA5545">
        <v>-7.0000000000000284E-2</v>
      </c>
      <c r="AF5545" t="s">
        <v>1537</v>
      </c>
      <c r="AG5545" t="s">
        <v>777</v>
      </c>
      <c r="AH5545" t="s">
        <v>778</v>
      </c>
      <c r="AI5545" t="s">
        <v>1538</v>
      </c>
      <c r="AJ5545" s="7"/>
      <c r="AK5545" t="s">
        <v>6110</v>
      </c>
      <c r="AL5545" t="s">
        <v>393</v>
      </c>
      <c r="AM5545" t="s">
        <v>1536</v>
      </c>
      <c r="AN5545" t="s">
        <v>6134</v>
      </c>
      <c r="AO5545" t="str">
        <f>TEXT(A5545,"yyyy-mm-dd")</f>
        <v>2020-11-30</v>
      </c>
    </row>
    <row r="5546" spans="1:41">
      <c r="A5546" s="6" t="s">
        <v>6109</v>
      </c>
      <c r="B5546">
        <v>2020</v>
      </c>
      <c r="C5546">
        <v>11</v>
      </c>
      <c r="E5546" t="s">
        <v>112</v>
      </c>
      <c r="F5546" t="s">
        <v>113</v>
      </c>
      <c r="G5546" t="s">
        <v>83</v>
      </c>
      <c r="H5546" t="s">
        <v>5702</v>
      </c>
      <c r="I5546">
        <v>2022</v>
      </c>
      <c r="K5546" s="6">
        <v>44926</v>
      </c>
      <c r="L5546">
        <v>25</v>
      </c>
      <c r="N5546" t="s">
        <v>357</v>
      </c>
      <c r="O5546" s="8">
        <v>4.54</v>
      </c>
      <c r="P5546" s="8">
        <v>4.49</v>
      </c>
      <c r="Q5546" s="8">
        <v>4.0999999999999996</v>
      </c>
      <c r="R5546" s="8">
        <v>4.7300000000000004</v>
      </c>
      <c r="S5546" s="8">
        <v>3.47</v>
      </c>
      <c r="T5546" s="8">
        <v>6.2</v>
      </c>
      <c r="U5546" s="8">
        <v>0.71</v>
      </c>
      <c r="V5546" s="9">
        <v>23</v>
      </c>
      <c r="W5546" s="8">
        <v>0.63000000000000078</v>
      </c>
      <c r="X5546" s="8">
        <v>2.73</v>
      </c>
      <c r="Y5546" s="8">
        <v>4.9999999999999822E-2</v>
      </c>
      <c r="Z5546" s="8">
        <v>0.1800000000000006</v>
      </c>
      <c r="AA5546">
        <v>-0.21999999999999886</v>
      </c>
      <c r="AF5546" t="s">
        <v>5740</v>
      </c>
      <c r="AG5546" t="s">
        <v>115</v>
      </c>
      <c r="AH5546" t="s">
        <v>116</v>
      </c>
      <c r="AI5546" t="s">
        <v>359</v>
      </c>
      <c r="AJ5546" s="7">
        <v>44926</v>
      </c>
      <c r="AK5546" t="s">
        <v>6110</v>
      </c>
      <c r="AL5546" t="s">
        <v>118</v>
      </c>
      <c r="AM5546" t="s">
        <v>5704</v>
      </c>
      <c r="AN5546" t="s">
        <v>6138</v>
      </c>
      <c r="AO5546" t="str">
        <f>TEXT(A5546,"yyyy-mm-dd")</f>
        <v>2020-11-30</v>
      </c>
    </row>
    <row r="5547" spans="1:41">
      <c r="A5547" s="6" t="s">
        <v>6109</v>
      </c>
      <c r="B5547">
        <v>2020</v>
      </c>
      <c r="C5547">
        <v>11</v>
      </c>
      <c r="E5547" t="s">
        <v>2881</v>
      </c>
      <c r="F5547" t="s">
        <v>113</v>
      </c>
      <c r="G5547" t="s">
        <v>83</v>
      </c>
      <c r="H5547" t="s">
        <v>5702</v>
      </c>
      <c r="I5547">
        <v>2022</v>
      </c>
      <c r="K5547" s="6">
        <v>44926</v>
      </c>
      <c r="L5547">
        <v>25</v>
      </c>
      <c r="N5547" t="s">
        <v>357</v>
      </c>
      <c r="O5547" s="8">
        <v>6.42</v>
      </c>
      <c r="P5547" s="8">
        <v>6.41</v>
      </c>
      <c r="Q5547" s="8">
        <v>6.19</v>
      </c>
      <c r="R5547" s="8">
        <v>6.67</v>
      </c>
      <c r="S5547" s="8">
        <v>4.5</v>
      </c>
      <c r="T5547" s="8">
        <v>7.51</v>
      </c>
      <c r="U5547" s="8">
        <v>0.64</v>
      </c>
      <c r="V5547" s="9">
        <v>22</v>
      </c>
      <c r="W5547" s="8">
        <v>0.47999999999999954</v>
      </c>
      <c r="X5547" s="8">
        <v>3.01</v>
      </c>
      <c r="Y5547" s="8">
        <v>9.9999999999997868E-3</v>
      </c>
      <c r="Z5547" s="8">
        <v>-4.9999999999999822E-2</v>
      </c>
      <c r="AA5547">
        <v>-0.44000000000000039</v>
      </c>
      <c r="AF5547" t="s">
        <v>5745</v>
      </c>
      <c r="AG5547" t="s">
        <v>2883</v>
      </c>
      <c r="AH5547" t="s">
        <v>2884</v>
      </c>
      <c r="AI5547" t="s">
        <v>359</v>
      </c>
      <c r="AJ5547" s="7">
        <v>44926</v>
      </c>
      <c r="AK5547" t="s">
        <v>6110</v>
      </c>
      <c r="AL5547" t="s">
        <v>2885</v>
      </c>
      <c r="AM5547" t="s">
        <v>5704</v>
      </c>
      <c r="AN5547" t="s">
        <v>6141</v>
      </c>
      <c r="AO5547" t="str">
        <f>TEXT(A5547,"yyyy-mm-dd")</f>
        <v>2020-11-30</v>
      </c>
    </row>
    <row r="5548" spans="1:41">
      <c r="A5548" s="6" t="s">
        <v>6109</v>
      </c>
      <c r="B5548">
        <v>2020</v>
      </c>
      <c r="C5548">
        <v>11</v>
      </c>
      <c r="E5548" t="s">
        <v>112</v>
      </c>
      <c r="F5548" t="s">
        <v>113</v>
      </c>
      <c r="G5548" t="s">
        <v>83</v>
      </c>
      <c r="H5548" t="s">
        <v>5257</v>
      </c>
      <c r="I5548">
        <v>2021</v>
      </c>
      <c r="K5548" s="6">
        <v>44561</v>
      </c>
      <c r="L5548">
        <v>13</v>
      </c>
      <c r="N5548" t="s">
        <v>252</v>
      </c>
      <c r="O5548" s="8">
        <v>4.1100000000000003</v>
      </c>
      <c r="P5548" s="8">
        <v>4.16</v>
      </c>
      <c r="Q5548" s="8">
        <v>3.78</v>
      </c>
      <c r="R5548" s="8">
        <v>4.26</v>
      </c>
      <c r="S5548" s="8">
        <v>3.47</v>
      </c>
      <c r="T5548" s="8">
        <v>5.2</v>
      </c>
      <c r="U5548" s="8">
        <v>0.39</v>
      </c>
      <c r="V5548" s="9">
        <v>25</v>
      </c>
      <c r="W5548" s="8">
        <v>0.48</v>
      </c>
      <c r="X5548" s="8">
        <v>1.73</v>
      </c>
      <c r="Y5548" s="8">
        <v>-4.9999999999999822E-2</v>
      </c>
      <c r="Z5548" s="8">
        <v>-4.0000000000000036E-2</v>
      </c>
      <c r="AA5548">
        <v>0.22999999999999998</v>
      </c>
      <c r="AF5548" t="s">
        <v>5295</v>
      </c>
      <c r="AG5548" t="s">
        <v>115</v>
      </c>
      <c r="AH5548" t="s">
        <v>116</v>
      </c>
      <c r="AI5548" t="s">
        <v>230</v>
      </c>
      <c r="AJ5548" s="7">
        <v>44561</v>
      </c>
      <c r="AK5548" t="s">
        <v>6110</v>
      </c>
      <c r="AL5548" t="s">
        <v>118</v>
      </c>
      <c r="AM5548" t="s">
        <v>5259</v>
      </c>
      <c r="AN5548" t="s">
        <v>6137</v>
      </c>
      <c r="AO5548" t="str">
        <f>TEXT(A5548,"yyyy-mm-dd")</f>
        <v>2020-11-30</v>
      </c>
    </row>
    <row r="5549" spans="1:41">
      <c r="A5549" s="6" t="s">
        <v>6109</v>
      </c>
      <c r="B5549">
        <v>2020</v>
      </c>
      <c r="C5549">
        <v>11</v>
      </c>
      <c r="E5549" t="s">
        <v>2881</v>
      </c>
      <c r="F5549" t="s">
        <v>113</v>
      </c>
      <c r="G5549" t="s">
        <v>83</v>
      </c>
      <c r="H5549" t="s">
        <v>5257</v>
      </c>
      <c r="I5549">
        <v>2021</v>
      </c>
      <c r="K5549" s="6">
        <v>44561</v>
      </c>
      <c r="L5549">
        <v>13</v>
      </c>
      <c r="N5549" t="s">
        <v>252</v>
      </c>
      <c r="O5549" s="8">
        <v>6.09</v>
      </c>
      <c r="P5549" s="8">
        <v>6.21</v>
      </c>
      <c r="Q5549" s="8">
        <v>5.93</v>
      </c>
      <c r="R5549" s="8">
        <v>6.4</v>
      </c>
      <c r="S5549" s="8">
        <v>3.75</v>
      </c>
      <c r="T5549" s="8">
        <v>6.72</v>
      </c>
      <c r="U5549" s="8">
        <v>0.59</v>
      </c>
      <c r="V5549" s="9">
        <v>22</v>
      </c>
      <c r="W5549" s="8">
        <v>0.47000000000000064</v>
      </c>
      <c r="X5549" s="8">
        <v>2.9699999999999998</v>
      </c>
      <c r="Y5549" s="8">
        <v>-0.12000000000000011</v>
      </c>
      <c r="Z5549" s="8">
        <v>-2.0000000000000462E-2</v>
      </c>
      <c r="AA5549">
        <v>-3.9999999999999147E-2</v>
      </c>
      <c r="AF5549" t="s">
        <v>5300</v>
      </c>
      <c r="AG5549" t="s">
        <v>2883</v>
      </c>
      <c r="AH5549" t="s">
        <v>2884</v>
      </c>
      <c r="AI5549" t="s">
        <v>230</v>
      </c>
      <c r="AJ5549" s="7">
        <v>44561</v>
      </c>
      <c r="AK5549" t="s">
        <v>6110</v>
      </c>
      <c r="AL5549" t="s">
        <v>2885</v>
      </c>
      <c r="AM5549" t="s">
        <v>5259</v>
      </c>
      <c r="AN5549" t="s">
        <v>6140</v>
      </c>
      <c r="AO5549" t="str">
        <f>TEXT(A5549,"yyyy-mm-dd")</f>
        <v>2020-11-30</v>
      </c>
    </row>
    <row r="5550" spans="1:41">
      <c r="A5550" s="6" t="s">
        <v>6109</v>
      </c>
      <c r="B5550">
        <v>2020</v>
      </c>
      <c r="C5550">
        <v>11</v>
      </c>
      <c r="E5550" t="s">
        <v>112</v>
      </c>
      <c r="F5550" t="s">
        <v>113</v>
      </c>
      <c r="G5550" t="s">
        <v>83</v>
      </c>
      <c r="H5550" t="s">
        <v>4803</v>
      </c>
      <c r="I5550">
        <v>2020</v>
      </c>
      <c r="K5550" s="6">
        <v>44196</v>
      </c>
      <c r="L5550">
        <v>1</v>
      </c>
      <c r="N5550" t="s">
        <v>169</v>
      </c>
      <c r="O5550" s="8">
        <v>4.1500000000000004</v>
      </c>
      <c r="P5550" s="8">
        <v>4.2</v>
      </c>
      <c r="Q5550" s="8">
        <v>4.0599999999999996</v>
      </c>
      <c r="R5550" s="8">
        <v>4.25</v>
      </c>
      <c r="S5550" s="8">
        <v>3.97</v>
      </c>
      <c r="T5550" s="8">
        <v>4.3</v>
      </c>
      <c r="U5550" s="8">
        <v>0.1</v>
      </c>
      <c r="V5550" s="9">
        <v>26</v>
      </c>
      <c r="W5550" s="8">
        <v>0.19000000000000039</v>
      </c>
      <c r="X5550" s="8">
        <v>0.32999999999999963</v>
      </c>
      <c r="Y5550" s="8">
        <v>-4.9999999999999822E-2</v>
      </c>
      <c r="Z5550" s="8">
        <v>0.10000000000000053</v>
      </c>
      <c r="AA5550">
        <v>-9.9999999999997868E-3</v>
      </c>
      <c r="AF5550" t="s">
        <v>4844</v>
      </c>
      <c r="AG5550" t="s">
        <v>115</v>
      </c>
      <c r="AH5550" t="s">
        <v>116</v>
      </c>
      <c r="AI5550" t="s">
        <v>117</v>
      </c>
      <c r="AJ5550" s="7">
        <v>44196</v>
      </c>
      <c r="AK5550" t="s">
        <v>6110</v>
      </c>
      <c r="AL5550" t="s">
        <v>118</v>
      </c>
      <c r="AM5550" t="s">
        <v>4805</v>
      </c>
      <c r="AN5550" t="s">
        <v>6136</v>
      </c>
      <c r="AO5550" t="str">
        <f>TEXT(A5550,"yyyy-mm-dd")</f>
        <v>2020-11-30</v>
      </c>
    </row>
    <row r="5551" spans="1:41">
      <c r="A5551" s="6" t="s">
        <v>6109</v>
      </c>
      <c r="B5551">
        <v>2020</v>
      </c>
      <c r="C5551">
        <v>11</v>
      </c>
      <c r="E5551" t="s">
        <v>2881</v>
      </c>
      <c r="F5551" t="s">
        <v>113</v>
      </c>
      <c r="G5551" t="s">
        <v>83</v>
      </c>
      <c r="H5551" t="s">
        <v>4803</v>
      </c>
      <c r="I5551">
        <v>2020</v>
      </c>
      <c r="K5551" s="6">
        <v>44196</v>
      </c>
      <c r="L5551">
        <v>1</v>
      </c>
      <c r="N5551" t="s">
        <v>169</v>
      </c>
      <c r="O5551" s="8">
        <v>5.85</v>
      </c>
      <c r="P5551" s="8">
        <v>5.9</v>
      </c>
      <c r="Q5551" s="8">
        <v>5.78</v>
      </c>
      <c r="R5551" s="8">
        <v>6</v>
      </c>
      <c r="S5551" s="8">
        <v>4.25</v>
      </c>
      <c r="T5551" s="8">
        <v>6.75</v>
      </c>
      <c r="U5551" s="8">
        <v>0.43</v>
      </c>
      <c r="V5551" s="9">
        <v>23</v>
      </c>
      <c r="W5551" s="8">
        <v>0.21999999999999975</v>
      </c>
      <c r="X5551" s="8">
        <v>2.5</v>
      </c>
      <c r="Y5551" s="8">
        <v>-5.0000000000000711E-2</v>
      </c>
      <c r="Z5551" s="8">
        <v>5.0000000000000711E-2</v>
      </c>
      <c r="AA5551">
        <v>-0.10000000000000053</v>
      </c>
      <c r="AF5551" t="s">
        <v>4849</v>
      </c>
      <c r="AG5551" t="s">
        <v>2883</v>
      </c>
      <c r="AH5551" t="s">
        <v>2884</v>
      </c>
      <c r="AI5551" t="s">
        <v>117</v>
      </c>
      <c r="AJ5551" s="7">
        <v>44196</v>
      </c>
      <c r="AK5551" t="s">
        <v>6110</v>
      </c>
      <c r="AL5551" t="s">
        <v>2885</v>
      </c>
      <c r="AM5551" t="s">
        <v>4805</v>
      </c>
      <c r="AN5551" t="s">
        <v>6139</v>
      </c>
      <c r="AO5551" t="str">
        <f>TEXT(A5551,"yyyy-mm-dd")</f>
        <v>2020-11-30</v>
      </c>
    </row>
    <row r="5552" spans="1:41">
      <c r="A5552" s="6" t="s">
        <v>6142</v>
      </c>
      <c r="B5552">
        <v>2020</v>
      </c>
      <c r="C5552">
        <v>12</v>
      </c>
      <c r="E5552" t="s">
        <v>1907</v>
      </c>
      <c r="F5552" t="s">
        <v>1908</v>
      </c>
      <c r="G5552" t="s">
        <v>102</v>
      </c>
      <c r="H5552" t="s">
        <v>6094</v>
      </c>
      <c r="I5552">
        <v>2022</v>
      </c>
      <c r="J5552">
        <v>4</v>
      </c>
      <c r="K5552" s="6">
        <v>44926</v>
      </c>
      <c r="L5552">
        <v>24</v>
      </c>
      <c r="M5552">
        <v>8</v>
      </c>
      <c r="N5552" t="s">
        <v>368</v>
      </c>
      <c r="O5552" s="8">
        <v>4.28</v>
      </c>
      <c r="P5552" s="8">
        <v>4.25</v>
      </c>
      <c r="Q5552" s="8">
        <v>3.75</v>
      </c>
      <c r="R5552" s="8">
        <v>4.5</v>
      </c>
      <c r="S5552" s="8">
        <v>3.5</v>
      </c>
      <c r="T5552" s="8">
        <v>6</v>
      </c>
      <c r="U5552" s="8">
        <v>0.62</v>
      </c>
      <c r="V5552" s="9">
        <v>29</v>
      </c>
      <c r="W5552" s="8">
        <v>0.75</v>
      </c>
      <c r="X5552" s="8">
        <v>2.5</v>
      </c>
      <c r="Y5552" s="8">
        <v>3.0000000000000249E-2</v>
      </c>
      <c r="Z5552" s="8">
        <v>0</v>
      </c>
      <c r="AA5552">
        <v>0.25</v>
      </c>
      <c r="AF5552" t="s">
        <v>6095</v>
      </c>
      <c r="AG5552" t="s">
        <v>1910</v>
      </c>
      <c r="AH5552" t="s">
        <v>1911</v>
      </c>
      <c r="AI5552" t="s">
        <v>1971</v>
      </c>
      <c r="AJ5552" s="7">
        <v>44926</v>
      </c>
      <c r="AK5552" t="s">
        <v>6143</v>
      </c>
      <c r="AL5552" t="s">
        <v>1908</v>
      </c>
      <c r="AM5552" t="s">
        <v>6096</v>
      </c>
      <c r="AN5552" t="s">
        <v>6176</v>
      </c>
      <c r="AO5552" t="str">
        <f>TEXT(A5552,"yyyy-mm-dd")</f>
        <v>2020-12-31</v>
      </c>
    </row>
    <row r="5553" spans="1:41">
      <c r="A5553" s="6" t="s">
        <v>6142</v>
      </c>
      <c r="B5553">
        <v>2020</v>
      </c>
      <c r="C5553">
        <v>12</v>
      </c>
      <c r="E5553" t="s">
        <v>1907</v>
      </c>
      <c r="F5553" t="s">
        <v>1908</v>
      </c>
      <c r="G5553" t="s">
        <v>102</v>
      </c>
      <c r="H5553" t="s">
        <v>5989</v>
      </c>
      <c r="I5553">
        <v>2022</v>
      </c>
      <c r="J5553">
        <v>3</v>
      </c>
      <c r="K5553" s="6">
        <v>44834</v>
      </c>
      <c r="L5553">
        <v>21</v>
      </c>
      <c r="M5553">
        <v>7</v>
      </c>
      <c r="N5553" t="s">
        <v>176</v>
      </c>
      <c r="O5553" s="8">
        <v>4.21</v>
      </c>
      <c r="P5553" s="8">
        <v>4.25</v>
      </c>
      <c r="Q5553" s="8">
        <v>3.75</v>
      </c>
      <c r="R5553" s="8">
        <v>4.5</v>
      </c>
      <c r="S5553" s="8">
        <v>3.5</v>
      </c>
      <c r="T5553" s="8">
        <v>6</v>
      </c>
      <c r="U5553" s="8">
        <v>0.59</v>
      </c>
      <c r="V5553" s="9">
        <v>28</v>
      </c>
      <c r="W5553" s="8">
        <v>0.75</v>
      </c>
      <c r="X5553" s="8">
        <v>2.5</v>
      </c>
      <c r="Y5553" s="8">
        <v>-4.0000000000000036E-2</v>
      </c>
      <c r="Z5553" s="8">
        <v>0</v>
      </c>
      <c r="AA5553">
        <v>0.25</v>
      </c>
      <c r="AF5553" t="s">
        <v>5990</v>
      </c>
      <c r="AG5553" t="s">
        <v>1910</v>
      </c>
      <c r="AH5553" t="s">
        <v>1911</v>
      </c>
      <c r="AI5553" t="s">
        <v>1944</v>
      </c>
      <c r="AJ5553" s="7">
        <v>44834</v>
      </c>
      <c r="AK5553" t="s">
        <v>6143</v>
      </c>
      <c r="AL5553" t="s">
        <v>1908</v>
      </c>
      <c r="AM5553" t="s">
        <v>5991</v>
      </c>
      <c r="AN5553" t="s">
        <v>6175</v>
      </c>
      <c r="AO5553" t="str">
        <f>TEXT(A5553,"yyyy-mm-dd")</f>
        <v>2020-12-31</v>
      </c>
    </row>
    <row r="5554" spans="1:41">
      <c r="A5554" s="6" t="s">
        <v>6142</v>
      </c>
      <c r="B5554">
        <v>2020</v>
      </c>
      <c r="C5554">
        <v>12</v>
      </c>
      <c r="E5554" t="s">
        <v>1907</v>
      </c>
      <c r="F5554" t="s">
        <v>1908</v>
      </c>
      <c r="G5554" t="s">
        <v>102</v>
      </c>
      <c r="H5554" t="s">
        <v>5881</v>
      </c>
      <c r="I5554">
        <v>2022</v>
      </c>
      <c r="J5554">
        <v>2</v>
      </c>
      <c r="K5554" s="6">
        <v>44742</v>
      </c>
      <c r="L5554">
        <v>18</v>
      </c>
      <c r="M5554">
        <v>6</v>
      </c>
      <c r="N5554" t="s">
        <v>206</v>
      </c>
      <c r="O5554" s="8">
        <v>4.13</v>
      </c>
      <c r="P5554" s="8">
        <v>4.13</v>
      </c>
      <c r="Q5554" s="8">
        <v>3.75</v>
      </c>
      <c r="R5554" s="8">
        <v>4.25</v>
      </c>
      <c r="S5554" s="8">
        <v>3.5</v>
      </c>
      <c r="T5554" s="8">
        <v>5.5</v>
      </c>
      <c r="U5554" s="8">
        <v>0.5</v>
      </c>
      <c r="V5554" s="9">
        <v>28</v>
      </c>
      <c r="W5554" s="8">
        <v>0.5</v>
      </c>
      <c r="X5554" s="8">
        <v>2</v>
      </c>
      <c r="Y5554" s="8">
        <v>0</v>
      </c>
      <c r="Z5554" s="8">
        <v>-0.12000000000000011</v>
      </c>
      <c r="AA5554">
        <v>0.25</v>
      </c>
      <c r="AF5554" t="s">
        <v>5882</v>
      </c>
      <c r="AG5554" t="s">
        <v>1910</v>
      </c>
      <c r="AH5554" t="s">
        <v>1911</v>
      </c>
      <c r="AI5554" t="s">
        <v>1939</v>
      </c>
      <c r="AJ5554" s="7">
        <v>44742</v>
      </c>
      <c r="AK5554" t="s">
        <v>6143</v>
      </c>
      <c r="AL5554" t="s">
        <v>1908</v>
      </c>
      <c r="AM5554" t="s">
        <v>5883</v>
      </c>
      <c r="AN5554" t="s">
        <v>6174</v>
      </c>
      <c r="AO5554" t="str">
        <f>TEXT(A5554,"yyyy-mm-dd")</f>
        <v>2020-12-31</v>
      </c>
    </row>
    <row r="5555" spans="1:41">
      <c r="A5555" s="6" t="s">
        <v>6142</v>
      </c>
      <c r="B5555">
        <v>2020</v>
      </c>
      <c r="C5555">
        <v>12</v>
      </c>
      <c r="E5555" t="s">
        <v>1907</v>
      </c>
      <c r="F5555" t="s">
        <v>1908</v>
      </c>
      <c r="G5555" t="s">
        <v>102</v>
      </c>
      <c r="H5555" t="s">
        <v>5842</v>
      </c>
      <c r="I5555">
        <v>2022</v>
      </c>
      <c r="J5555">
        <v>1</v>
      </c>
      <c r="K5555" s="6">
        <v>44651</v>
      </c>
      <c r="L5555">
        <v>15</v>
      </c>
      <c r="M5555">
        <v>5</v>
      </c>
      <c r="N5555" t="s">
        <v>236</v>
      </c>
      <c r="O5555" s="8">
        <v>4.04</v>
      </c>
      <c r="P5555" s="8">
        <v>4</v>
      </c>
      <c r="Q5555" s="8">
        <v>3.75</v>
      </c>
      <c r="R5555" s="8">
        <v>4.25</v>
      </c>
      <c r="S5555" s="8">
        <v>3.5</v>
      </c>
      <c r="T5555" s="8">
        <v>5</v>
      </c>
      <c r="U5555" s="8">
        <v>0.41</v>
      </c>
      <c r="V5555" s="9">
        <v>28</v>
      </c>
      <c r="W5555" s="8">
        <v>0.5</v>
      </c>
      <c r="X5555" s="8">
        <v>1.5</v>
      </c>
      <c r="Y5555" s="8">
        <v>4.0000000000000036E-2</v>
      </c>
      <c r="Z5555" s="8">
        <v>-0.25</v>
      </c>
      <c r="AA5555">
        <v>0</v>
      </c>
      <c r="AF5555" t="s">
        <v>5843</v>
      </c>
      <c r="AG5555" t="s">
        <v>1910</v>
      </c>
      <c r="AH5555" t="s">
        <v>1911</v>
      </c>
      <c r="AI5555" t="s">
        <v>1934</v>
      </c>
      <c r="AJ5555" s="7">
        <v>44651</v>
      </c>
      <c r="AK5555" t="s">
        <v>6143</v>
      </c>
      <c r="AL5555" t="s">
        <v>1908</v>
      </c>
      <c r="AM5555" t="s">
        <v>5844</v>
      </c>
      <c r="AN5555" t="s">
        <v>6173</v>
      </c>
      <c r="AO5555" t="str">
        <f>TEXT(A5555,"yyyy-mm-dd")</f>
        <v>2020-12-31</v>
      </c>
    </row>
    <row r="5556" spans="1:41">
      <c r="A5556" s="6" t="s">
        <v>6142</v>
      </c>
      <c r="B5556">
        <v>2020</v>
      </c>
      <c r="C5556">
        <v>12</v>
      </c>
      <c r="E5556" t="s">
        <v>1907</v>
      </c>
      <c r="F5556" t="s">
        <v>1908</v>
      </c>
      <c r="G5556" t="s">
        <v>102</v>
      </c>
      <c r="H5556" t="s">
        <v>5649</v>
      </c>
      <c r="I5556">
        <v>2021</v>
      </c>
      <c r="J5556">
        <v>4</v>
      </c>
      <c r="K5556" s="6">
        <v>44561</v>
      </c>
      <c r="L5556">
        <v>12</v>
      </c>
      <c r="M5556">
        <v>4</v>
      </c>
      <c r="N5556" t="s">
        <v>261</v>
      </c>
      <c r="O5556" s="8">
        <v>3.96</v>
      </c>
      <c r="P5556" s="8">
        <v>4</v>
      </c>
      <c r="Q5556" s="8">
        <v>3.75</v>
      </c>
      <c r="R5556" s="8">
        <v>4.25</v>
      </c>
      <c r="S5556" s="8">
        <v>3.5</v>
      </c>
      <c r="T5556" s="8">
        <v>5</v>
      </c>
      <c r="U5556" s="8">
        <v>0.36</v>
      </c>
      <c r="V5556" s="9">
        <v>33</v>
      </c>
      <c r="W5556" s="8">
        <v>0.5</v>
      </c>
      <c r="X5556" s="8">
        <v>1.5</v>
      </c>
      <c r="Y5556" s="8">
        <v>-4.0000000000000036E-2</v>
      </c>
      <c r="Z5556" s="8">
        <v>0</v>
      </c>
      <c r="AA5556">
        <v>0</v>
      </c>
      <c r="AF5556" t="s">
        <v>5650</v>
      </c>
      <c r="AG5556" t="s">
        <v>1910</v>
      </c>
      <c r="AH5556" t="s">
        <v>1911</v>
      </c>
      <c r="AI5556" t="s">
        <v>1929</v>
      </c>
      <c r="AJ5556" s="7">
        <v>44561</v>
      </c>
      <c r="AK5556" t="s">
        <v>6143</v>
      </c>
      <c r="AL5556" t="s">
        <v>1908</v>
      </c>
      <c r="AM5556" t="s">
        <v>5651</v>
      </c>
      <c r="AN5556" t="s">
        <v>6172</v>
      </c>
      <c r="AO5556" t="str">
        <f>TEXT(A5556,"yyyy-mm-dd")</f>
        <v>2020-12-31</v>
      </c>
    </row>
    <row r="5557" spans="1:41">
      <c r="A5557" s="6" t="s">
        <v>6142</v>
      </c>
      <c r="B5557">
        <v>2020</v>
      </c>
      <c r="C5557">
        <v>12</v>
      </c>
      <c r="E5557" t="s">
        <v>1907</v>
      </c>
      <c r="F5557" t="s">
        <v>1908</v>
      </c>
      <c r="G5557" t="s">
        <v>102</v>
      </c>
      <c r="H5557" t="s">
        <v>5544</v>
      </c>
      <c r="I5557">
        <v>2021</v>
      </c>
      <c r="J5557">
        <v>3</v>
      </c>
      <c r="K5557" s="6">
        <v>44469</v>
      </c>
      <c r="L5557">
        <v>9</v>
      </c>
      <c r="M5557">
        <v>3</v>
      </c>
      <c r="N5557" t="s">
        <v>173</v>
      </c>
      <c r="O5557" s="8">
        <v>3.92</v>
      </c>
      <c r="P5557" s="8">
        <v>4</v>
      </c>
      <c r="Q5557" s="8">
        <v>3.75</v>
      </c>
      <c r="R5557" s="8">
        <v>4.25</v>
      </c>
      <c r="S5557" s="8">
        <v>3.5</v>
      </c>
      <c r="T5557" s="8">
        <v>4.75</v>
      </c>
      <c r="U5557" s="8">
        <v>0.31</v>
      </c>
      <c r="V5557" s="9">
        <v>32</v>
      </c>
      <c r="W5557" s="8">
        <v>0.5</v>
      </c>
      <c r="X5557" s="8">
        <v>1.25</v>
      </c>
      <c r="Y5557" s="8">
        <v>-8.0000000000000071E-2</v>
      </c>
      <c r="Z5557" s="8">
        <v>0</v>
      </c>
      <c r="AA5557">
        <v>6.0000000000000053E-2</v>
      </c>
      <c r="AF5557" t="s">
        <v>5545</v>
      </c>
      <c r="AG5557" t="s">
        <v>1910</v>
      </c>
      <c r="AH5557" t="s">
        <v>1911</v>
      </c>
      <c r="AI5557" t="s">
        <v>1924</v>
      </c>
      <c r="AJ5557" s="7">
        <v>44469</v>
      </c>
      <c r="AK5557" t="s">
        <v>6143</v>
      </c>
      <c r="AL5557" t="s">
        <v>1908</v>
      </c>
      <c r="AM5557" t="s">
        <v>5546</v>
      </c>
      <c r="AN5557" t="s">
        <v>6171</v>
      </c>
      <c r="AO5557" t="str">
        <f>TEXT(A5557,"yyyy-mm-dd")</f>
        <v>2020-12-31</v>
      </c>
    </row>
    <row r="5558" spans="1:41">
      <c r="A5558" s="6" t="s">
        <v>6142</v>
      </c>
      <c r="B5558">
        <v>2020</v>
      </c>
      <c r="C5558">
        <v>12</v>
      </c>
      <c r="E5558" t="s">
        <v>1907</v>
      </c>
      <c r="F5558" t="s">
        <v>1908</v>
      </c>
      <c r="G5558" t="s">
        <v>102</v>
      </c>
      <c r="H5558" t="s">
        <v>5436</v>
      </c>
      <c r="I5558">
        <v>2021</v>
      </c>
      <c r="J5558">
        <v>2</v>
      </c>
      <c r="K5558" s="6">
        <v>44377</v>
      </c>
      <c r="L5558">
        <v>6</v>
      </c>
      <c r="M5558">
        <v>2</v>
      </c>
      <c r="N5558" t="s">
        <v>203</v>
      </c>
      <c r="O5558" s="8">
        <v>3.98</v>
      </c>
      <c r="P5558" s="8">
        <v>4</v>
      </c>
      <c r="Q5558" s="8">
        <v>3.75</v>
      </c>
      <c r="R5558" s="8">
        <v>4.25</v>
      </c>
      <c r="S5558" s="8">
        <v>3.5</v>
      </c>
      <c r="T5558" s="8">
        <v>4.5</v>
      </c>
      <c r="U5558" s="8">
        <v>0.25</v>
      </c>
      <c r="V5558" s="9">
        <v>32</v>
      </c>
      <c r="W5558" s="8">
        <v>0.5</v>
      </c>
      <c r="X5558" s="8">
        <v>1</v>
      </c>
      <c r="Y5558" s="8">
        <v>-2.0000000000000018E-2</v>
      </c>
      <c r="Z5558" s="8">
        <v>-0.25</v>
      </c>
      <c r="AA5558">
        <v>0.25</v>
      </c>
      <c r="AF5558" t="s">
        <v>5437</v>
      </c>
      <c r="AG5558" t="s">
        <v>1910</v>
      </c>
      <c r="AH5558" t="s">
        <v>1911</v>
      </c>
      <c r="AI5558" t="s">
        <v>1919</v>
      </c>
      <c r="AJ5558" s="7">
        <v>44377</v>
      </c>
      <c r="AK5558" t="s">
        <v>6143</v>
      </c>
      <c r="AL5558" t="s">
        <v>1908</v>
      </c>
      <c r="AM5558" t="s">
        <v>5438</v>
      </c>
      <c r="AN5558" t="s">
        <v>6170</v>
      </c>
      <c r="AO5558" t="str">
        <f>TEXT(A5558,"yyyy-mm-dd")</f>
        <v>2020-12-31</v>
      </c>
    </row>
    <row r="5559" spans="1:41">
      <c r="A5559" s="6" t="s">
        <v>6142</v>
      </c>
      <c r="B5559">
        <v>2020</v>
      </c>
      <c r="C5559">
        <v>12</v>
      </c>
      <c r="E5559" t="s">
        <v>1907</v>
      </c>
      <c r="F5559" t="s">
        <v>1908</v>
      </c>
      <c r="G5559" t="s">
        <v>102</v>
      </c>
      <c r="H5559" t="s">
        <v>5397</v>
      </c>
      <c r="I5559">
        <v>2021</v>
      </c>
      <c r="J5559">
        <v>1</v>
      </c>
      <c r="K5559" s="6">
        <v>44286</v>
      </c>
      <c r="L5559">
        <v>3</v>
      </c>
      <c r="M5559">
        <v>1</v>
      </c>
      <c r="N5559" t="s">
        <v>233</v>
      </c>
      <c r="O5559" s="8">
        <v>4.07</v>
      </c>
      <c r="P5559" s="8">
        <v>4.25</v>
      </c>
      <c r="Q5559" s="8">
        <v>4</v>
      </c>
      <c r="R5559" s="8">
        <v>4.25</v>
      </c>
      <c r="S5559" s="8">
        <v>3.5</v>
      </c>
      <c r="T5559" s="8">
        <v>4.25</v>
      </c>
      <c r="U5559" s="8">
        <v>0.23</v>
      </c>
      <c r="V5559" s="9">
        <v>32</v>
      </c>
      <c r="W5559" s="8">
        <v>0.25</v>
      </c>
      <c r="X5559" s="8">
        <v>0.75</v>
      </c>
      <c r="Y5559" s="8">
        <v>-0.17999999999999972</v>
      </c>
      <c r="Z5559" s="8">
        <v>0</v>
      </c>
      <c r="AA5559">
        <v>0</v>
      </c>
      <c r="AF5559" t="s">
        <v>5398</v>
      </c>
      <c r="AG5559" t="s">
        <v>1910</v>
      </c>
      <c r="AH5559" t="s">
        <v>1911</v>
      </c>
      <c r="AI5559" t="s">
        <v>1915</v>
      </c>
      <c r="AJ5559" s="7">
        <v>44286</v>
      </c>
      <c r="AK5559" t="s">
        <v>6143</v>
      </c>
      <c r="AL5559" t="s">
        <v>1908</v>
      </c>
      <c r="AM5559" t="s">
        <v>5399</v>
      </c>
      <c r="AN5559" t="s">
        <v>6169</v>
      </c>
      <c r="AO5559" t="str">
        <f>TEXT(A5559,"yyyy-mm-dd")</f>
        <v>2020-12-31</v>
      </c>
    </row>
    <row r="5560" spans="1:41">
      <c r="A5560" s="6" t="s">
        <v>6142</v>
      </c>
      <c r="B5560">
        <v>2020</v>
      </c>
      <c r="C5560">
        <v>12</v>
      </c>
      <c r="E5560" t="s">
        <v>1907</v>
      </c>
      <c r="F5560" t="s">
        <v>1908</v>
      </c>
      <c r="G5560" t="s">
        <v>102</v>
      </c>
      <c r="H5560" t="s">
        <v>5204</v>
      </c>
      <c r="I5560">
        <v>2020</v>
      </c>
      <c r="J5560">
        <v>4</v>
      </c>
      <c r="K5560" s="6">
        <v>44196</v>
      </c>
      <c r="L5560">
        <v>0</v>
      </c>
      <c r="M5560">
        <v>0</v>
      </c>
      <c r="N5560" t="s">
        <v>178</v>
      </c>
      <c r="O5560" s="8">
        <v>4.1900000000000004</v>
      </c>
      <c r="P5560" s="8">
        <v>4.25</v>
      </c>
      <c r="Q5560" s="8">
        <v>4.25</v>
      </c>
      <c r="R5560" s="8">
        <v>4.25</v>
      </c>
      <c r="S5560" s="8">
        <v>4</v>
      </c>
      <c r="T5560" s="8">
        <v>4.25</v>
      </c>
      <c r="U5560" s="8">
        <v>0.11</v>
      </c>
      <c r="V5560" s="9">
        <v>34</v>
      </c>
      <c r="W5560" s="8">
        <v>0</v>
      </c>
      <c r="X5560" s="8">
        <v>0.25</v>
      </c>
      <c r="Y5560" s="8">
        <v>-5.9999999999999609E-2</v>
      </c>
      <c r="Z5560" s="8">
        <v>0</v>
      </c>
      <c r="AA5560">
        <v>-5.9999999999999609E-2</v>
      </c>
      <c r="AF5560" t="s">
        <v>5205</v>
      </c>
      <c r="AG5560" t="s">
        <v>1910</v>
      </c>
      <c r="AH5560" t="s">
        <v>1911</v>
      </c>
      <c r="AI5560" t="s">
        <v>1912</v>
      </c>
      <c r="AJ5560" s="7">
        <v>44196</v>
      </c>
      <c r="AK5560" t="s">
        <v>6143</v>
      </c>
      <c r="AL5560" t="s">
        <v>1908</v>
      </c>
      <c r="AM5560" t="s">
        <v>5206</v>
      </c>
      <c r="AN5560" t="s">
        <v>6168</v>
      </c>
      <c r="AO5560" t="str">
        <f>TEXT(A5560,"yyyy-mm-dd")</f>
        <v>2020-12-31</v>
      </c>
    </row>
    <row r="5561" spans="1:41">
      <c r="A5561" s="6" t="s">
        <v>6142</v>
      </c>
      <c r="B5561">
        <v>2020</v>
      </c>
      <c r="C5561">
        <v>12</v>
      </c>
      <c r="E5561" t="s">
        <v>100</v>
      </c>
      <c r="F5561" t="s">
        <v>101</v>
      </c>
      <c r="G5561" t="s">
        <v>83</v>
      </c>
      <c r="H5561" t="s">
        <v>6147</v>
      </c>
      <c r="I5561">
        <v>2023</v>
      </c>
      <c r="K5561" s="6">
        <v>45291</v>
      </c>
      <c r="L5561">
        <v>36</v>
      </c>
      <c r="N5561" t="s">
        <v>924</v>
      </c>
      <c r="O5561" s="8">
        <v>2.16</v>
      </c>
      <c r="P5561" s="8">
        <v>2.1</v>
      </c>
      <c r="Q5561" s="8">
        <v>1.95</v>
      </c>
      <c r="R5561" s="8">
        <v>2.4500000000000002</v>
      </c>
      <c r="S5561" s="8">
        <v>1.5</v>
      </c>
      <c r="T5561" s="8">
        <v>3.35</v>
      </c>
      <c r="U5561" s="8">
        <v>0.4</v>
      </c>
      <c r="V5561" s="9">
        <v>23</v>
      </c>
      <c r="W5561" s="8">
        <v>0.50000000000000022</v>
      </c>
      <c r="X5561" s="8">
        <v>1.85</v>
      </c>
      <c r="Y5561" s="8">
        <v>6.0000000000000053E-2</v>
      </c>
      <c r="Z5561" s="8"/>
      <c r="AF5561" t="s">
        <v>10372</v>
      </c>
      <c r="AG5561" t="s">
        <v>9655</v>
      </c>
      <c r="AH5561" t="s">
        <v>9656</v>
      </c>
      <c r="AI5561" t="s">
        <v>10099</v>
      </c>
      <c r="AJ5561" s="7">
        <v>45291</v>
      </c>
      <c r="AK5561" t="s">
        <v>6143</v>
      </c>
      <c r="AL5561" t="s">
        <v>109</v>
      </c>
      <c r="AM5561" t="s">
        <v>6149</v>
      </c>
      <c r="AN5561" t="s">
        <v>10373</v>
      </c>
    </row>
    <row r="5562" spans="1:41">
      <c r="A5562" s="6" t="s">
        <v>6142</v>
      </c>
      <c r="B5562">
        <v>2020</v>
      </c>
      <c r="C5562">
        <v>12</v>
      </c>
      <c r="E5562" t="s">
        <v>100</v>
      </c>
      <c r="F5562" t="s">
        <v>101</v>
      </c>
      <c r="G5562" t="s">
        <v>102</v>
      </c>
      <c r="H5562" t="s">
        <v>6094</v>
      </c>
      <c r="I5562">
        <v>2022</v>
      </c>
      <c r="J5562">
        <v>4</v>
      </c>
      <c r="K5562" s="6">
        <v>44926</v>
      </c>
      <c r="L5562">
        <v>24</v>
      </c>
      <c r="M5562">
        <v>8</v>
      </c>
      <c r="N5562" t="s">
        <v>368</v>
      </c>
      <c r="O5562" s="8">
        <v>2.46</v>
      </c>
      <c r="P5562" s="8">
        <v>2.5</v>
      </c>
      <c r="Q5562" s="8">
        <v>1.85</v>
      </c>
      <c r="R5562" s="8">
        <v>2.91</v>
      </c>
      <c r="S5562" s="8">
        <v>1.41</v>
      </c>
      <c r="T5562" s="8">
        <v>3.8</v>
      </c>
      <c r="U5562" s="8">
        <v>0.72</v>
      </c>
      <c r="V5562" s="9">
        <v>23</v>
      </c>
      <c r="W5562" s="8">
        <v>1.06</v>
      </c>
      <c r="X5562" s="8">
        <v>2.3899999999999997</v>
      </c>
      <c r="Y5562" s="8">
        <v>-4.0000000000000036E-2</v>
      </c>
      <c r="Z5562" s="8"/>
      <c r="AF5562" t="s">
        <v>6166</v>
      </c>
      <c r="AG5562" t="s">
        <v>106</v>
      </c>
      <c r="AH5562" t="s">
        <v>107</v>
      </c>
      <c r="AI5562" t="s">
        <v>3039</v>
      </c>
      <c r="AJ5562" s="7">
        <v>44926</v>
      </c>
      <c r="AK5562" t="s">
        <v>6143</v>
      </c>
      <c r="AL5562" t="s">
        <v>109</v>
      </c>
      <c r="AM5562" t="s">
        <v>6096</v>
      </c>
      <c r="AN5562" t="s">
        <v>6167</v>
      </c>
      <c r="AO5562" t="str">
        <f>TEXT(A5562,"yyyy-mm-dd")</f>
        <v>2020-12-31</v>
      </c>
    </row>
    <row r="5563" spans="1:41">
      <c r="A5563" s="6" t="s">
        <v>6142</v>
      </c>
      <c r="B5563">
        <v>2020</v>
      </c>
      <c r="C5563">
        <v>12</v>
      </c>
      <c r="E5563" t="s">
        <v>100</v>
      </c>
      <c r="F5563" t="s">
        <v>101</v>
      </c>
      <c r="G5563" t="s">
        <v>83</v>
      </c>
      <c r="H5563" t="s">
        <v>5702</v>
      </c>
      <c r="I5563">
        <v>2022</v>
      </c>
      <c r="K5563" s="6">
        <v>44926</v>
      </c>
      <c r="L5563">
        <v>24</v>
      </c>
      <c r="N5563" t="s">
        <v>368</v>
      </c>
      <c r="O5563" s="8">
        <v>2.59</v>
      </c>
      <c r="P5563" s="8">
        <v>2.6</v>
      </c>
      <c r="Q5563" s="8">
        <v>2</v>
      </c>
      <c r="R5563" s="8">
        <v>3</v>
      </c>
      <c r="S5563" s="8">
        <v>1.5</v>
      </c>
      <c r="T5563" s="8">
        <v>4.5</v>
      </c>
      <c r="U5563" s="8">
        <v>0.64</v>
      </c>
      <c r="V5563" s="9">
        <v>33</v>
      </c>
      <c r="W5563" s="8">
        <v>1</v>
      </c>
      <c r="X5563" s="8">
        <v>3</v>
      </c>
      <c r="Y5563" s="8">
        <v>-1.0000000000000231E-2</v>
      </c>
      <c r="Z5563" s="8">
        <v>0.10000000000000009</v>
      </c>
      <c r="AA5563">
        <v>0.29999999999999982</v>
      </c>
      <c r="AF5563" t="s">
        <v>10333</v>
      </c>
      <c r="AG5563" t="s">
        <v>9655</v>
      </c>
      <c r="AH5563" t="s">
        <v>9656</v>
      </c>
      <c r="AI5563" t="s">
        <v>9708</v>
      </c>
      <c r="AJ5563" s="7">
        <v>44926</v>
      </c>
      <c r="AK5563" t="s">
        <v>6143</v>
      </c>
      <c r="AL5563" t="s">
        <v>109</v>
      </c>
      <c r="AM5563" t="s">
        <v>5704</v>
      </c>
      <c r="AN5563" t="s">
        <v>10346</v>
      </c>
    </row>
    <row r="5564" spans="1:41">
      <c r="A5564" s="6" t="s">
        <v>6142</v>
      </c>
      <c r="B5564">
        <v>2020</v>
      </c>
      <c r="C5564">
        <v>12</v>
      </c>
      <c r="E5564" t="s">
        <v>100</v>
      </c>
      <c r="F5564" t="s">
        <v>101</v>
      </c>
      <c r="G5564" t="s">
        <v>102</v>
      </c>
      <c r="H5564" t="s">
        <v>5989</v>
      </c>
      <c r="I5564">
        <v>2022</v>
      </c>
      <c r="J5564">
        <v>3</v>
      </c>
      <c r="K5564" s="6">
        <v>44834</v>
      </c>
      <c r="L5564">
        <v>21</v>
      </c>
      <c r="M5564">
        <v>7</v>
      </c>
      <c r="N5564" t="s">
        <v>176</v>
      </c>
      <c r="O5564" s="8">
        <v>2.64</v>
      </c>
      <c r="P5564" s="8">
        <v>2.6</v>
      </c>
      <c r="Q5564" s="8">
        <v>2.0499999999999998</v>
      </c>
      <c r="R5564" s="8">
        <v>3.15</v>
      </c>
      <c r="S5564" s="8">
        <v>1.4</v>
      </c>
      <c r="T5564" s="8">
        <v>4</v>
      </c>
      <c r="U5564" s="8">
        <v>0.78</v>
      </c>
      <c r="V5564" s="9">
        <v>23</v>
      </c>
      <c r="W5564" s="8">
        <v>1.1000000000000001</v>
      </c>
      <c r="X5564" s="8">
        <v>2.6</v>
      </c>
      <c r="Y5564" s="8">
        <v>4.0000000000000036E-2</v>
      </c>
      <c r="Z5564" s="8"/>
      <c r="AF5564" t="s">
        <v>6164</v>
      </c>
      <c r="AG5564" t="s">
        <v>106</v>
      </c>
      <c r="AH5564" t="s">
        <v>107</v>
      </c>
      <c r="AI5564" t="s">
        <v>2673</v>
      </c>
      <c r="AJ5564" s="7">
        <v>44834</v>
      </c>
      <c r="AK5564" t="s">
        <v>6143</v>
      </c>
      <c r="AL5564" t="s">
        <v>109</v>
      </c>
      <c r="AM5564" t="s">
        <v>5991</v>
      </c>
      <c r="AN5564" t="s">
        <v>6165</v>
      </c>
      <c r="AO5564" t="str">
        <f>TEXT(A5564,"yyyy-mm-dd")</f>
        <v>2020-12-31</v>
      </c>
    </row>
    <row r="5565" spans="1:41">
      <c r="A5565" s="6" t="s">
        <v>6142</v>
      </c>
      <c r="B5565">
        <v>2020</v>
      </c>
      <c r="C5565">
        <v>12</v>
      </c>
      <c r="E5565" t="s">
        <v>100</v>
      </c>
      <c r="F5565" t="s">
        <v>101</v>
      </c>
      <c r="G5565" t="s">
        <v>102</v>
      </c>
      <c r="H5565" t="s">
        <v>5881</v>
      </c>
      <c r="I5565">
        <v>2022</v>
      </c>
      <c r="J5565">
        <v>2</v>
      </c>
      <c r="K5565" s="6">
        <v>44742</v>
      </c>
      <c r="L5565">
        <v>18</v>
      </c>
      <c r="M5565">
        <v>6</v>
      </c>
      <c r="N5565" t="s">
        <v>206</v>
      </c>
      <c r="O5565" s="8">
        <v>2.84</v>
      </c>
      <c r="P5565" s="8">
        <v>2.7</v>
      </c>
      <c r="Q5565" s="8">
        <v>2.2999999999999998</v>
      </c>
      <c r="R5565" s="8">
        <v>3.3</v>
      </c>
      <c r="S5565" s="8">
        <v>0.8</v>
      </c>
      <c r="T5565" s="8">
        <v>5.57</v>
      </c>
      <c r="U5565" s="8">
        <v>1.1000000000000001</v>
      </c>
      <c r="V5565" s="9">
        <v>23</v>
      </c>
      <c r="W5565" s="8">
        <v>1</v>
      </c>
      <c r="X5565" s="8">
        <v>4.7700000000000005</v>
      </c>
      <c r="Y5565" s="8">
        <v>0.13999999999999968</v>
      </c>
      <c r="Z5565" s="8"/>
      <c r="AF5565" t="s">
        <v>6162</v>
      </c>
      <c r="AG5565" t="s">
        <v>106</v>
      </c>
      <c r="AH5565" t="s">
        <v>107</v>
      </c>
      <c r="AI5565" t="s">
        <v>2670</v>
      </c>
      <c r="AJ5565" s="7">
        <v>44742</v>
      </c>
      <c r="AK5565" t="s">
        <v>6143</v>
      </c>
      <c r="AL5565" t="s">
        <v>109</v>
      </c>
      <c r="AM5565" t="s">
        <v>5883</v>
      </c>
      <c r="AN5565" t="s">
        <v>6163</v>
      </c>
      <c r="AO5565" t="str">
        <f>TEXT(A5565,"yyyy-mm-dd")</f>
        <v>2020-12-31</v>
      </c>
    </row>
    <row r="5566" spans="1:41">
      <c r="A5566" s="6" t="s">
        <v>6142</v>
      </c>
      <c r="B5566">
        <v>2020</v>
      </c>
      <c r="C5566">
        <v>12</v>
      </c>
      <c r="E5566" t="s">
        <v>100</v>
      </c>
      <c r="F5566" t="s">
        <v>101</v>
      </c>
      <c r="G5566" t="s">
        <v>102</v>
      </c>
      <c r="H5566" t="s">
        <v>5842</v>
      </c>
      <c r="I5566">
        <v>2022</v>
      </c>
      <c r="J5566">
        <v>1</v>
      </c>
      <c r="K5566" s="6">
        <v>44651</v>
      </c>
      <c r="L5566">
        <v>15</v>
      </c>
      <c r="M5566">
        <v>5</v>
      </c>
      <c r="N5566" t="s">
        <v>236</v>
      </c>
      <c r="O5566" s="8">
        <v>2.82</v>
      </c>
      <c r="P5566" s="8">
        <v>2.75</v>
      </c>
      <c r="Q5566" s="8">
        <v>1.96</v>
      </c>
      <c r="R5566" s="8">
        <v>3.55</v>
      </c>
      <c r="S5566" s="8">
        <v>0.93</v>
      </c>
      <c r="T5566" s="8">
        <v>6.3</v>
      </c>
      <c r="U5566" s="8">
        <v>1.22</v>
      </c>
      <c r="V5566" s="9">
        <v>23</v>
      </c>
      <c r="W5566" s="8">
        <v>1.5899999999999999</v>
      </c>
      <c r="X5566" s="8">
        <v>5.37</v>
      </c>
      <c r="Y5566" s="8">
        <v>6.999999999999984E-2</v>
      </c>
      <c r="Z5566" s="8"/>
      <c r="AF5566" t="s">
        <v>6160</v>
      </c>
      <c r="AG5566" t="s">
        <v>106</v>
      </c>
      <c r="AH5566" t="s">
        <v>107</v>
      </c>
      <c r="AI5566" t="s">
        <v>2667</v>
      </c>
      <c r="AJ5566" s="7">
        <v>44651</v>
      </c>
      <c r="AK5566" t="s">
        <v>6143</v>
      </c>
      <c r="AL5566" t="s">
        <v>109</v>
      </c>
      <c r="AM5566" t="s">
        <v>5844</v>
      </c>
      <c r="AN5566" t="s">
        <v>6161</v>
      </c>
      <c r="AO5566" t="str">
        <f>TEXT(A5566,"yyyy-mm-dd")</f>
        <v>2020-12-31</v>
      </c>
    </row>
    <row r="5567" spans="1:41">
      <c r="A5567" s="6" t="s">
        <v>6142</v>
      </c>
      <c r="B5567">
        <v>2020</v>
      </c>
      <c r="C5567">
        <v>12</v>
      </c>
      <c r="E5567" t="s">
        <v>100</v>
      </c>
      <c r="F5567" t="s">
        <v>101</v>
      </c>
      <c r="G5567" t="s">
        <v>102</v>
      </c>
      <c r="H5567" t="s">
        <v>5649</v>
      </c>
      <c r="I5567">
        <v>2021</v>
      </c>
      <c r="J5567">
        <v>4</v>
      </c>
      <c r="K5567" s="6">
        <v>44561</v>
      </c>
      <c r="L5567">
        <v>12</v>
      </c>
      <c r="M5567">
        <v>4</v>
      </c>
      <c r="N5567" t="s">
        <v>261</v>
      </c>
      <c r="O5567" s="8">
        <v>3.09</v>
      </c>
      <c r="P5567" s="8">
        <v>2.95</v>
      </c>
      <c r="Q5567" s="8">
        <v>2</v>
      </c>
      <c r="R5567" s="8">
        <v>3.46</v>
      </c>
      <c r="S5567" s="8">
        <v>0.1</v>
      </c>
      <c r="T5567" s="8">
        <v>11.1</v>
      </c>
      <c r="U5567" s="8">
        <v>1.9</v>
      </c>
      <c r="V5567" s="9">
        <v>34</v>
      </c>
      <c r="W5567" s="8">
        <v>1.46</v>
      </c>
      <c r="X5567" s="8">
        <v>11</v>
      </c>
      <c r="Y5567" s="8">
        <v>0.13999999999999968</v>
      </c>
      <c r="Z5567" s="8">
        <v>0.45000000000000018</v>
      </c>
      <c r="AA5567">
        <v>-0.29000000000000004</v>
      </c>
      <c r="AF5567" t="s">
        <v>5721</v>
      </c>
      <c r="AG5567" t="s">
        <v>106</v>
      </c>
      <c r="AH5567" t="s">
        <v>107</v>
      </c>
      <c r="AI5567" t="s">
        <v>502</v>
      </c>
      <c r="AJ5567" s="7">
        <v>44561</v>
      </c>
      <c r="AK5567" t="s">
        <v>6143</v>
      </c>
      <c r="AL5567" t="s">
        <v>109</v>
      </c>
      <c r="AM5567" t="s">
        <v>5651</v>
      </c>
      <c r="AN5567" t="s">
        <v>6159</v>
      </c>
      <c r="AO5567" t="str">
        <f>TEXT(A5567,"yyyy-mm-dd")</f>
        <v>2020-12-31</v>
      </c>
    </row>
    <row r="5568" spans="1:41">
      <c r="A5568" s="6" t="s">
        <v>6142</v>
      </c>
      <c r="B5568">
        <v>2020</v>
      </c>
      <c r="C5568">
        <v>12</v>
      </c>
      <c r="E5568" t="s">
        <v>100</v>
      </c>
      <c r="F5568" t="s">
        <v>101</v>
      </c>
      <c r="G5568" t="s">
        <v>83</v>
      </c>
      <c r="H5568" t="s">
        <v>5257</v>
      </c>
      <c r="I5568">
        <v>2021</v>
      </c>
      <c r="K5568" s="6">
        <v>44561</v>
      </c>
      <c r="L5568">
        <v>12</v>
      </c>
      <c r="N5568" t="s">
        <v>261</v>
      </c>
      <c r="O5568" s="8">
        <v>3.54</v>
      </c>
      <c r="P5568" s="8">
        <v>3.44</v>
      </c>
      <c r="Q5568" s="8">
        <v>3.03</v>
      </c>
      <c r="R5568" s="8">
        <v>3.79</v>
      </c>
      <c r="S5568" s="8">
        <v>2.5</v>
      </c>
      <c r="T5568" s="8">
        <v>6</v>
      </c>
      <c r="U5568" s="8">
        <v>0.83</v>
      </c>
      <c r="V5568" s="9">
        <v>38</v>
      </c>
      <c r="W5568" s="8">
        <v>0.76000000000000023</v>
      </c>
      <c r="X5568" s="8">
        <v>3.5</v>
      </c>
      <c r="Y5568" s="8">
        <v>0.10000000000000009</v>
      </c>
      <c r="Z5568" s="8">
        <v>0.10000000000000009</v>
      </c>
      <c r="AA5568">
        <v>-2.0000000000000018E-2</v>
      </c>
      <c r="AF5568" t="s">
        <v>10294</v>
      </c>
      <c r="AG5568" t="s">
        <v>9655</v>
      </c>
      <c r="AH5568" t="s">
        <v>9656</v>
      </c>
      <c r="AI5568" t="s">
        <v>9669</v>
      </c>
      <c r="AJ5568" s="7">
        <v>44561</v>
      </c>
      <c r="AK5568" t="s">
        <v>6143</v>
      </c>
      <c r="AL5568" t="s">
        <v>109</v>
      </c>
      <c r="AM5568" t="s">
        <v>5259</v>
      </c>
      <c r="AN5568" t="s">
        <v>10319</v>
      </c>
    </row>
    <row r="5569" spans="1:41">
      <c r="A5569" s="6" t="s">
        <v>6142</v>
      </c>
      <c r="B5569">
        <v>2020</v>
      </c>
      <c r="C5569">
        <v>12</v>
      </c>
      <c r="E5569" t="s">
        <v>100</v>
      </c>
      <c r="F5569" t="s">
        <v>101</v>
      </c>
      <c r="G5569" t="s">
        <v>102</v>
      </c>
      <c r="H5569" t="s">
        <v>5544</v>
      </c>
      <c r="I5569">
        <v>2021</v>
      </c>
      <c r="J5569">
        <v>3</v>
      </c>
      <c r="K5569" s="6">
        <v>44469</v>
      </c>
      <c r="L5569">
        <v>9</v>
      </c>
      <c r="M5569">
        <v>3</v>
      </c>
      <c r="N5569" t="s">
        <v>173</v>
      </c>
      <c r="O5569" s="8">
        <v>3.79</v>
      </c>
      <c r="P5569" s="8">
        <v>3.43</v>
      </c>
      <c r="Q5569" s="8">
        <v>2.85</v>
      </c>
      <c r="R5569" s="8">
        <v>4.7300000000000004</v>
      </c>
      <c r="S5569" s="8">
        <v>1.9</v>
      </c>
      <c r="T5569" s="8">
        <v>7.31</v>
      </c>
      <c r="U5569" s="8">
        <v>1.37</v>
      </c>
      <c r="V5569" s="9">
        <v>34</v>
      </c>
      <c r="W5569" s="8">
        <v>1.8800000000000003</v>
      </c>
      <c r="X5569" s="8">
        <v>5.41</v>
      </c>
      <c r="Y5569" s="8">
        <v>0.35999999999999988</v>
      </c>
      <c r="Z5569" s="8">
        <v>0.15000000000000036</v>
      </c>
      <c r="AA5569">
        <v>0.48000000000000043</v>
      </c>
      <c r="AF5569" t="s">
        <v>5719</v>
      </c>
      <c r="AG5569" t="s">
        <v>106</v>
      </c>
      <c r="AH5569" t="s">
        <v>107</v>
      </c>
      <c r="AI5569" t="s">
        <v>497</v>
      </c>
      <c r="AJ5569" s="7">
        <v>44469</v>
      </c>
      <c r="AK5569" t="s">
        <v>6143</v>
      </c>
      <c r="AL5569" t="s">
        <v>109</v>
      </c>
      <c r="AM5569" t="s">
        <v>5546</v>
      </c>
      <c r="AN5569" t="s">
        <v>6158</v>
      </c>
      <c r="AO5569" t="str">
        <f>TEXT(A5569,"yyyy-mm-dd")</f>
        <v>2020-12-31</v>
      </c>
    </row>
    <row r="5570" spans="1:41">
      <c r="A5570" s="6" t="s">
        <v>6142</v>
      </c>
      <c r="B5570">
        <v>2020</v>
      </c>
      <c r="C5570">
        <v>12</v>
      </c>
      <c r="E5570" t="s">
        <v>100</v>
      </c>
      <c r="F5570" t="s">
        <v>101</v>
      </c>
      <c r="G5570" t="s">
        <v>102</v>
      </c>
      <c r="H5570" t="s">
        <v>5436</v>
      </c>
      <c r="I5570">
        <v>2021</v>
      </c>
      <c r="J5570">
        <v>2</v>
      </c>
      <c r="K5570" s="6">
        <v>44377</v>
      </c>
      <c r="L5570">
        <v>6</v>
      </c>
      <c r="M5570">
        <v>2</v>
      </c>
      <c r="N5570" t="s">
        <v>203</v>
      </c>
      <c r="O5570" s="8">
        <v>12.92</v>
      </c>
      <c r="P5570" s="8">
        <v>14.1</v>
      </c>
      <c r="Q5570" s="8">
        <v>11.1</v>
      </c>
      <c r="R5570" s="8">
        <v>15.93</v>
      </c>
      <c r="S5570" s="8">
        <v>1.38</v>
      </c>
      <c r="T5570" s="8">
        <v>18.3</v>
      </c>
      <c r="U5570" s="8">
        <v>4.18</v>
      </c>
      <c r="V5570" s="9">
        <v>34</v>
      </c>
      <c r="W5570" s="8">
        <v>4.83</v>
      </c>
      <c r="X5570" s="8">
        <v>16.920000000000002</v>
      </c>
      <c r="Y5570" s="8">
        <v>-1.1799999999999997</v>
      </c>
      <c r="Z5570" s="8">
        <v>0.15000000000000036</v>
      </c>
      <c r="AA5570">
        <v>-1.0199999999999996</v>
      </c>
      <c r="AF5570" t="s">
        <v>5717</v>
      </c>
      <c r="AG5570" t="s">
        <v>106</v>
      </c>
      <c r="AH5570" t="s">
        <v>107</v>
      </c>
      <c r="AI5570" t="s">
        <v>427</v>
      </c>
      <c r="AJ5570" s="7">
        <v>44377</v>
      </c>
      <c r="AK5570" t="s">
        <v>6143</v>
      </c>
      <c r="AL5570" t="s">
        <v>109</v>
      </c>
      <c r="AM5570" t="s">
        <v>5438</v>
      </c>
      <c r="AN5570" t="s">
        <v>6157</v>
      </c>
      <c r="AO5570" t="str">
        <f>TEXT(A5570,"yyyy-mm-dd")</f>
        <v>2020-12-31</v>
      </c>
    </row>
    <row r="5571" spans="1:41">
      <c r="A5571" s="6" t="s">
        <v>6142</v>
      </c>
      <c r="B5571">
        <v>2020</v>
      </c>
      <c r="C5571">
        <v>12</v>
      </c>
      <c r="E5571" t="s">
        <v>100</v>
      </c>
      <c r="F5571" t="s">
        <v>101</v>
      </c>
      <c r="G5571" t="s">
        <v>102</v>
      </c>
      <c r="H5571" t="s">
        <v>5397</v>
      </c>
      <c r="I5571">
        <v>2021</v>
      </c>
      <c r="J5571">
        <v>1</v>
      </c>
      <c r="K5571" s="6">
        <v>44286</v>
      </c>
      <c r="L5571">
        <v>3</v>
      </c>
      <c r="M5571">
        <v>1</v>
      </c>
      <c r="N5571" t="s">
        <v>233</v>
      </c>
      <c r="O5571" s="8">
        <v>-4.1500000000000004</v>
      </c>
      <c r="P5571" s="8">
        <v>-4.8499999999999996</v>
      </c>
      <c r="Q5571" s="8">
        <v>-5.48</v>
      </c>
      <c r="R5571" s="8">
        <v>-3.33</v>
      </c>
      <c r="S5571" s="8">
        <v>-8.1</v>
      </c>
      <c r="T5571" s="8">
        <v>2.6</v>
      </c>
      <c r="U5571" s="8">
        <v>2.71</v>
      </c>
      <c r="V5571" s="9">
        <v>34</v>
      </c>
      <c r="W5571" s="8">
        <v>2.1500000000000004</v>
      </c>
      <c r="X5571" s="8">
        <v>10.7</v>
      </c>
      <c r="Y5571" s="8">
        <v>0.69999999999999929</v>
      </c>
      <c r="Z5571" s="8">
        <v>0</v>
      </c>
      <c r="AA5571">
        <v>-1.2199999999999993</v>
      </c>
      <c r="AF5571" t="s">
        <v>5715</v>
      </c>
      <c r="AG5571" t="s">
        <v>106</v>
      </c>
      <c r="AH5571" t="s">
        <v>107</v>
      </c>
      <c r="AI5571" t="s">
        <v>340</v>
      </c>
      <c r="AJ5571" s="7">
        <v>44286</v>
      </c>
      <c r="AK5571" t="s">
        <v>6143</v>
      </c>
      <c r="AL5571" t="s">
        <v>109</v>
      </c>
      <c r="AM5571" t="s">
        <v>5399</v>
      </c>
      <c r="AN5571" t="s">
        <v>6156</v>
      </c>
      <c r="AO5571" t="str">
        <f>TEXT(A5571,"yyyy-mm-dd")</f>
        <v>2020-12-31</v>
      </c>
    </row>
    <row r="5572" spans="1:41">
      <c r="A5572" s="6" t="s">
        <v>6142</v>
      </c>
      <c r="B5572">
        <v>2020</v>
      </c>
      <c r="C5572">
        <v>12</v>
      </c>
      <c r="E5572" t="s">
        <v>100</v>
      </c>
      <c r="F5572" t="s">
        <v>101</v>
      </c>
      <c r="G5572" t="s">
        <v>102</v>
      </c>
      <c r="H5572" t="s">
        <v>5204</v>
      </c>
      <c r="I5572">
        <v>2020</v>
      </c>
      <c r="J5572">
        <v>4</v>
      </c>
      <c r="K5572" s="6">
        <v>44196</v>
      </c>
      <c r="L5572">
        <v>0</v>
      </c>
      <c r="M5572">
        <v>0</v>
      </c>
      <c r="N5572" t="s">
        <v>178</v>
      </c>
      <c r="O5572" s="8">
        <v>-7.24</v>
      </c>
      <c r="P5572" s="8">
        <v>-7.29</v>
      </c>
      <c r="Q5572" s="8">
        <v>-7.75</v>
      </c>
      <c r="R5572" s="8">
        <v>-6.7</v>
      </c>
      <c r="S5572" s="8">
        <v>-9.92</v>
      </c>
      <c r="T5572" s="8">
        <v>-3.87</v>
      </c>
      <c r="U5572" s="8">
        <v>1.25</v>
      </c>
      <c r="V5572" s="9">
        <v>35</v>
      </c>
      <c r="W5572" s="8">
        <v>1.0499999999999998</v>
      </c>
      <c r="X5572" s="8">
        <v>6.05</v>
      </c>
      <c r="Y5572" s="8">
        <v>4.9999999999999822E-2</v>
      </c>
      <c r="Z5572" s="8">
        <v>9.9999999999999645E-2</v>
      </c>
      <c r="AA5572">
        <v>-0.64999999999999947</v>
      </c>
      <c r="AF5572" t="s">
        <v>5276</v>
      </c>
      <c r="AG5572" t="s">
        <v>106</v>
      </c>
      <c r="AH5572" t="s">
        <v>107</v>
      </c>
      <c r="AI5572" t="s">
        <v>108</v>
      </c>
      <c r="AJ5572" s="7">
        <v>44196</v>
      </c>
      <c r="AK5572" t="s">
        <v>6143</v>
      </c>
      <c r="AL5572" t="s">
        <v>109</v>
      </c>
      <c r="AM5572" t="s">
        <v>5206</v>
      </c>
      <c r="AN5572" t="s">
        <v>6155</v>
      </c>
      <c r="AO5572" t="str">
        <f>TEXT(A5572,"yyyy-mm-dd")</f>
        <v>2020-12-31</v>
      </c>
    </row>
    <row r="5573" spans="1:41">
      <c r="A5573" s="6" t="s">
        <v>6142</v>
      </c>
      <c r="B5573">
        <v>2020</v>
      </c>
      <c r="C5573">
        <v>12</v>
      </c>
      <c r="E5573" t="s">
        <v>100</v>
      </c>
      <c r="F5573" t="s">
        <v>101</v>
      </c>
      <c r="G5573" t="s">
        <v>83</v>
      </c>
      <c r="H5573" t="s">
        <v>4803</v>
      </c>
      <c r="I5573">
        <v>2020</v>
      </c>
      <c r="K5573" s="6">
        <v>44196</v>
      </c>
      <c r="L5573">
        <v>0</v>
      </c>
      <c r="N5573" t="s">
        <v>178</v>
      </c>
      <c r="O5573" s="8">
        <v>-8.99</v>
      </c>
      <c r="P5573" s="8">
        <v>-9</v>
      </c>
      <c r="Q5573" s="8">
        <v>-9.1</v>
      </c>
      <c r="R5573" s="8">
        <v>-8.9</v>
      </c>
      <c r="S5573" s="8">
        <v>-9.66</v>
      </c>
      <c r="T5573" s="8">
        <v>-8.1199999999999992</v>
      </c>
      <c r="U5573" s="8">
        <v>0.31</v>
      </c>
      <c r="V5573" s="9">
        <v>38</v>
      </c>
      <c r="W5573" s="8">
        <v>0.19999999999999929</v>
      </c>
      <c r="X5573" s="8">
        <v>1.5400000000000009</v>
      </c>
      <c r="Y5573" s="8">
        <v>9.9999999999997868E-3</v>
      </c>
      <c r="Z5573" s="8">
        <v>0</v>
      </c>
      <c r="AA5573">
        <v>-0.20000000000000107</v>
      </c>
      <c r="AF5573" t="s">
        <v>10255</v>
      </c>
      <c r="AG5573" t="s">
        <v>9655</v>
      </c>
      <c r="AH5573" t="s">
        <v>9656</v>
      </c>
      <c r="AI5573" t="s">
        <v>9657</v>
      </c>
      <c r="AJ5573" s="7">
        <v>44196</v>
      </c>
      <c r="AK5573" t="s">
        <v>6143</v>
      </c>
      <c r="AL5573" t="s">
        <v>109</v>
      </c>
      <c r="AM5573" t="s">
        <v>4805</v>
      </c>
      <c r="AN5573" t="s">
        <v>10292</v>
      </c>
    </row>
    <row r="5574" spans="1:41">
      <c r="A5574" s="6" t="s">
        <v>6142</v>
      </c>
      <c r="B5574">
        <v>2020</v>
      </c>
      <c r="C5574">
        <v>12</v>
      </c>
      <c r="E5574" t="s">
        <v>2685</v>
      </c>
      <c r="F5574" t="s">
        <v>101</v>
      </c>
      <c r="G5574" t="s">
        <v>774</v>
      </c>
      <c r="H5574" t="s">
        <v>2686</v>
      </c>
      <c r="K5574" s="6"/>
      <c r="O5574" s="8">
        <v>2</v>
      </c>
      <c r="P5574" s="8">
        <v>2</v>
      </c>
      <c r="Q5574" s="8">
        <v>1.6</v>
      </c>
      <c r="R5574" s="8">
        <v>2.13</v>
      </c>
      <c r="S5574" s="8">
        <v>1.3</v>
      </c>
      <c r="T5574" s="8">
        <v>3</v>
      </c>
      <c r="U5574" s="8">
        <v>0.46</v>
      </c>
      <c r="V5574" s="9">
        <v>28</v>
      </c>
      <c r="W5574" s="8">
        <v>0.5299999999999998</v>
      </c>
      <c r="X5574" s="8">
        <v>1.7</v>
      </c>
      <c r="Y5574" s="8">
        <v>0</v>
      </c>
      <c r="Z5574" s="8">
        <v>0.10000000000000009</v>
      </c>
      <c r="AA5574">
        <v>7.9999999999999849E-2</v>
      </c>
      <c r="AF5574" t="s">
        <v>2687</v>
      </c>
      <c r="AG5574" t="s">
        <v>2688</v>
      </c>
      <c r="AH5574" t="s">
        <v>2689</v>
      </c>
      <c r="AI5574" t="s">
        <v>2690</v>
      </c>
      <c r="AJ5574" s="7"/>
      <c r="AK5574" t="s">
        <v>6143</v>
      </c>
      <c r="AL5574" t="s">
        <v>109</v>
      </c>
      <c r="AM5574" t="s">
        <v>2686</v>
      </c>
      <c r="AN5574" t="s">
        <v>6181</v>
      </c>
      <c r="AO5574" t="str">
        <f>TEXT(A5574,"yyyy-mm-dd")</f>
        <v>2020-12-31</v>
      </c>
    </row>
    <row r="5575" spans="1:41">
      <c r="A5575" s="6" t="s">
        <v>6142</v>
      </c>
      <c r="B5575">
        <v>2020</v>
      </c>
      <c r="C5575">
        <v>12</v>
      </c>
      <c r="E5575" t="s">
        <v>81</v>
      </c>
      <c r="F5575" t="s">
        <v>82</v>
      </c>
      <c r="G5575" t="s">
        <v>83</v>
      </c>
      <c r="H5575" t="s">
        <v>6147</v>
      </c>
      <c r="I5575">
        <v>2023</v>
      </c>
      <c r="K5575" s="6">
        <v>45291</v>
      </c>
      <c r="L5575">
        <v>36</v>
      </c>
      <c r="N5575" t="s">
        <v>924</v>
      </c>
      <c r="O5575" s="8">
        <v>3.58</v>
      </c>
      <c r="P5575" s="8">
        <v>3.5</v>
      </c>
      <c r="Q5575" s="8">
        <v>3.41</v>
      </c>
      <c r="R5575" s="8">
        <v>3.58</v>
      </c>
      <c r="S5575" s="8">
        <v>3</v>
      </c>
      <c r="T5575" s="8">
        <v>6.2</v>
      </c>
      <c r="U5575" s="8">
        <v>0.56000000000000005</v>
      </c>
      <c r="V5575" s="9">
        <v>31</v>
      </c>
      <c r="W5575" s="8">
        <v>0.16999999999999993</v>
      </c>
      <c r="X5575" s="8">
        <v>3.2</v>
      </c>
      <c r="Y5575" s="8">
        <v>8.0000000000000071E-2</v>
      </c>
      <c r="Z5575" s="8"/>
      <c r="AF5575" t="s">
        <v>6148</v>
      </c>
      <c r="AG5575" t="s">
        <v>87</v>
      </c>
      <c r="AH5575" t="s">
        <v>88</v>
      </c>
      <c r="AI5575" t="s">
        <v>926</v>
      </c>
      <c r="AJ5575" s="7">
        <v>45291</v>
      </c>
      <c r="AK5575" t="s">
        <v>6143</v>
      </c>
      <c r="AL5575" t="s">
        <v>91</v>
      </c>
      <c r="AM5575" t="s">
        <v>6149</v>
      </c>
      <c r="AN5575" t="s">
        <v>6150</v>
      </c>
      <c r="AO5575" t="str">
        <f>TEXT(A5575,"yyyy-mm-dd")</f>
        <v>2020-12-31</v>
      </c>
    </row>
    <row r="5576" spans="1:41">
      <c r="A5576" s="6" t="s">
        <v>6142</v>
      </c>
      <c r="B5576">
        <v>2020</v>
      </c>
      <c r="C5576">
        <v>12</v>
      </c>
      <c r="E5576" t="s">
        <v>392</v>
      </c>
      <c r="F5576" t="s">
        <v>82</v>
      </c>
      <c r="G5576" t="s">
        <v>83</v>
      </c>
      <c r="H5576" t="s">
        <v>6147</v>
      </c>
      <c r="I5576">
        <v>2023</v>
      </c>
      <c r="K5576" s="6">
        <v>45291</v>
      </c>
      <c r="L5576">
        <v>36</v>
      </c>
      <c r="N5576" t="s">
        <v>924</v>
      </c>
      <c r="O5576" s="8">
        <v>3.51</v>
      </c>
      <c r="P5576" s="8">
        <v>3.4</v>
      </c>
      <c r="Q5576" s="8">
        <v>3.32</v>
      </c>
      <c r="R5576" s="8">
        <v>3.5</v>
      </c>
      <c r="S5576" s="8">
        <v>3</v>
      </c>
      <c r="T5576" s="8">
        <v>5.5</v>
      </c>
      <c r="U5576" s="8">
        <v>0.48</v>
      </c>
      <c r="V5576" s="9">
        <v>29</v>
      </c>
      <c r="W5576" s="8">
        <v>0.18000000000000016</v>
      </c>
      <c r="X5576" s="8">
        <v>2.5</v>
      </c>
      <c r="Y5576" s="8">
        <v>0.10999999999999988</v>
      </c>
      <c r="Z5576" s="8"/>
      <c r="AF5576" t="s">
        <v>6148</v>
      </c>
      <c r="AG5576" t="s">
        <v>87</v>
      </c>
      <c r="AH5576" t="s">
        <v>88</v>
      </c>
      <c r="AI5576" t="s">
        <v>926</v>
      </c>
      <c r="AJ5576" s="7">
        <v>45291</v>
      </c>
      <c r="AK5576" t="s">
        <v>6143</v>
      </c>
      <c r="AL5576" t="s">
        <v>393</v>
      </c>
      <c r="AM5576" t="s">
        <v>6149</v>
      </c>
      <c r="AN5576" t="s">
        <v>6154</v>
      </c>
      <c r="AO5576" t="str">
        <f>TEXT(A5576,"yyyy-mm-dd")</f>
        <v>2020-12-31</v>
      </c>
    </row>
    <row r="5577" spans="1:41">
      <c r="A5577" s="6" t="s">
        <v>6142</v>
      </c>
      <c r="B5577">
        <v>2020</v>
      </c>
      <c r="C5577">
        <v>12</v>
      </c>
      <c r="E5577" t="s">
        <v>81</v>
      </c>
      <c r="F5577" t="s">
        <v>82</v>
      </c>
      <c r="G5577" t="s">
        <v>83</v>
      </c>
      <c r="H5577" t="s">
        <v>5702</v>
      </c>
      <c r="I5577">
        <v>2022</v>
      </c>
      <c r="K5577" s="6">
        <v>44926</v>
      </c>
      <c r="L5577">
        <v>24</v>
      </c>
      <c r="N5577" t="s">
        <v>368</v>
      </c>
      <c r="O5577" s="8">
        <v>3.53</v>
      </c>
      <c r="P5577" s="8">
        <v>3.5</v>
      </c>
      <c r="Q5577" s="8">
        <v>3.35</v>
      </c>
      <c r="R5577" s="8">
        <v>3.6</v>
      </c>
      <c r="S5577" s="8">
        <v>3</v>
      </c>
      <c r="T5577" s="8">
        <v>5.4</v>
      </c>
      <c r="U5577" s="8">
        <v>0.42</v>
      </c>
      <c r="V5577" s="9">
        <v>35</v>
      </c>
      <c r="W5577" s="8">
        <v>0.25</v>
      </c>
      <c r="X5577" s="8">
        <v>2.4000000000000004</v>
      </c>
      <c r="Y5577" s="8">
        <v>2.9999999999999805E-2</v>
      </c>
      <c r="Z5577" s="8">
        <v>0</v>
      </c>
      <c r="AA5577">
        <v>4.0000000000000036E-2</v>
      </c>
      <c r="AF5577" t="s">
        <v>5703</v>
      </c>
      <c r="AG5577" t="s">
        <v>87</v>
      </c>
      <c r="AH5577" t="s">
        <v>88</v>
      </c>
      <c r="AI5577" t="s">
        <v>359</v>
      </c>
      <c r="AJ5577" s="7">
        <v>44926</v>
      </c>
      <c r="AK5577" t="s">
        <v>6143</v>
      </c>
      <c r="AL5577" t="s">
        <v>91</v>
      </c>
      <c r="AM5577" t="s">
        <v>5704</v>
      </c>
      <c r="AN5577" t="s">
        <v>6146</v>
      </c>
      <c r="AO5577" t="str">
        <f>TEXT(A5577,"yyyy-mm-dd")</f>
        <v>2020-12-31</v>
      </c>
    </row>
    <row r="5578" spans="1:41">
      <c r="A5578" s="6" t="s">
        <v>6142</v>
      </c>
      <c r="B5578">
        <v>2020</v>
      </c>
      <c r="C5578">
        <v>12</v>
      </c>
      <c r="E5578" t="s">
        <v>392</v>
      </c>
      <c r="F5578" t="s">
        <v>82</v>
      </c>
      <c r="G5578" t="s">
        <v>83</v>
      </c>
      <c r="H5578" t="s">
        <v>5702</v>
      </c>
      <c r="I5578">
        <v>2022</v>
      </c>
      <c r="K5578" s="6">
        <v>44926</v>
      </c>
      <c r="L5578">
        <v>24</v>
      </c>
      <c r="N5578" t="s">
        <v>368</v>
      </c>
      <c r="O5578" s="8">
        <v>3.45</v>
      </c>
      <c r="P5578" s="8">
        <v>3.41</v>
      </c>
      <c r="Q5578" s="8">
        <v>3.35</v>
      </c>
      <c r="R5578" s="8">
        <v>3.5</v>
      </c>
      <c r="S5578" s="8">
        <v>2.68</v>
      </c>
      <c r="T5578" s="8">
        <v>4.3</v>
      </c>
      <c r="U5578" s="8">
        <v>0.32</v>
      </c>
      <c r="V5578" s="9">
        <v>33</v>
      </c>
      <c r="W5578" s="8">
        <v>0.14999999999999991</v>
      </c>
      <c r="X5578" s="8">
        <v>1.6199999999999997</v>
      </c>
      <c r="Y5578" s="8">
        <v>4.0000000000000036E-2</v>
      </c>
      <c r="Z5578" s="8">
        <v>-8.9999999999999858E-2</v>
      </c>
      <c r="AA5578">
        <v>-9.0000000000000302E-2</v>
      </c>
      <c r="AF5578" t="s">
        <v>5703</v>
      </c>
      <c r="AG5578" t="s">
        <v>87</v>
      </c>
      <c r="AH5578" t="s">
        <v>88</v>
      </c>
      <c r="AI5578" t="s">
        <v>359</v>
      </c>
      <c r="AJ5578" s="7">
        <v>44926</v>
      </c>
      <c r="AK5578" t="s">
        <v>6143</v>
      </c>
      <c r="AL5578" t="s">
        <v>393</v>
      </c>
      <c r="AM5578" t="s">
        <v>5704</v>
      </c>
      <c r="AN5578" t="s">
        <v>6153</v>
      </c>
      <c r="AO5578" t="str">
        <f>TEXT(A5578,"yyyy-mm-dd")</f>
        <v>2020-12-31</v>
      </c>
    </row>
    <row r="5579" spans="1:41">
      <c r="A5579" s="6" t="s">
        <v>6142</v>
      </c>
      <c r="B5579">
        <v>2020</v>
      </c>
      <c r="C5579">
        <v>12</v>
      </c>
      <c r="E5579" t="s">
        <v>81</v>
      </c>
      <c r="F5579" t="s">
        <v>82</v>
      </c>
      <c r="G5579" t="s">
        <v>83</v>
      </c>
      <c r="H5579" t="s">
        <v>5257</v>
      </c>
      <c r="I5579">
        <v>2021</v>
      </c>
      <c r="K5579" s="6">
        <v>44561</v>
      </c>
      <c r="L5579">
        <v>12</v>
      </c>
      <c r="N5579" t="s">
        <v>261</v>
      </c>
      <c r="O5579" s="8">
        <v>3.57</v>
      </c>
      <c r="P5579" s="8">
        <v>3.6</v>
      </c>
      <c r="Q5579" s="8">
        <v>3.44</v>
      </c>
      <c r="R5579" s="8">
        <v>3.69</v>
      </c>
      <c r="S5579" s="8">
        <v>2.86</v>
      </c>
      <c r="T5579" s="8">
        <v>4.25</v>
      </c>
      <c r="U5579" s="8">
        <v>0.31</v>
      </c>
      <c r="V5579" s="9">
        <v>38</v>
      </c>
      <c r="W5579" s="8">
        <v>0.25</v>
      </c>
      <c r="X5579" s="8">
        <v>1.3900000000000001</v>
      </c>
      <c r="Y5579" s="8">
        <v>-3.0000000000000249E-2</v>
      </c>
      <c r="Z5579" s="8">
        <v>0</v>
      </c>
      <c r="AA5579">
        <v>-9.9999999999997868E-3</v>
      </c>
      <c r="AF5579" t="s">
        <v>5258</v>
      </c>
      <c r="AG5579" t="s">
        <v>87</v>
      </c>
      <c r="AH5579" t="s">
        <v>88</v>
      </c>
      <c r="AI5579" t="s">
        <v>97</v>
      </c>
      <c r="AJ5579" s="7">
        <v>44561</v>
      </c>
      <c r="AK5579" t="s">
        <v>6143</v>
      </c>
      <c r="AL5579" t="s">
        <v>91</v>
      </c>
      <c r="AM5579" t="s">
        <v>5259</v>
      </c>
      <c r="AN5579" t="s">
        <v>6145</v>
      </c>
      <c r="AO5579" t="str">
        <f>TEXT(A5579,"yyyy-mm-dd")</f>
        <v>2020-12-31</v>
      </c>
    </row>
    <row r="5580" spans="1:41">
      <c r="A5580" s="6" t="s">
        <v>6142</v>
      </c>
      <c r="B5580">
        <v>2020</v>
      </c>
      <c r="C5580">
        <v>12</v>
      </c>
      <c r="E5580" t="s">
        <v>392</v>
      </c>
      <c r="F5580" t="s">
        <v>82</v>
      </c>
      <c r="G5580" t="s">
        <v>83</v>
      </c>
      <c r="H5580" t="s">
        <v>5257</v>
      </c>
      <c r="I5580">
        <v>2021</v>
      </c>
      <c r="K5580" s="6">
        <v>44561</v>
      </c>
      <c r="L5580">
        <v>12</v>
      </c>
      <c r="N5580" t="s">
        <v>261</v>
      </c>
      <c r="O5580" s="8">
        <v>3.48</v>
      </c>
      <c r="P5580" s="8">
        <v>3.5</v>
      </c>
      <c r="Q5580" s="8">
        <v>3.3</v>
      </c>
      <c r="R5580" s="8">
        <v>3.64</v>
      </c>
      <c r="S5580" s="8">
        <v>2.9</v>
      </c>
      <c r="T5580" s="8">
        <v>4.2300000000000004</v>
      </c>
      <c r="U5580" s="8">
        <v>0.31</v>
      </c>
      <c r="V5580" s="9">
        <v>36</v>
      </c>
      <c r="W5580" s="8">
        <v>0.3400000000000003</v>
      </c>
      <c r="X5580" s="8">
        <v>1.3300000000000005</v>
      </c>
      <c r="Y5580" s="8">
        <v>-2.0000000000000018E-2</v>
      </c>
      <c r="Z5580" s="8">
        <v>-2.9999999999999805E-2</v>
      </c>
      <c r="AA5580">
        <v>-9.9999999999997868E-3</v>
      </c>
      <c r="AF5580" t="s">
        <v>5258</v>
      </c>
      <c r="AG5580" t="s">
        <v>87</v>
      </c>
      <c r="AH5580" t="s">
        <v>88</v>
      </c>
      <c r="AI5580" t="s">
        <v>97</v>
      </c>
      <c r="AJ5580" s="7">
        <v>44561</v>
      </c>
      <c r="AK5580" t="s">
        <v>6143</v>
      </c>
      <c r="AL5580" t="s">
        <v>393</v>
      </c>
      <c r="AM5580" t="s">
        <v>5259</v>
      </c>
      <c r="AN5580" t="s">
        <v>6152</v>
      </c>
      <c r="AO5580" t="str">
        <f>TEXT(A5580,"yyyy-mm-dd")</f>
        <v>2020-12-31</v>
      </c>
    </row>
    <row r="5581" spans="1:41">
      <c r="A5581" s="6" t="s">
        <v>6142</v>
      </c>
      <c r="B5581">
        <v>2020</v>
      </c>
      <c r="C5581">
        <v>12</v>
      </c>
      <c r="E5581" t="s">
        <v>81</v>
      </c>
      <c r="F5581" t="s">
        <v>82</v>
      </c>
      <c r="G5581" t="s">
        <v>83</v>
      </c>
      <c r="H5581" t="s">
        <v>4803</v>
      </c>
      <c r="I5581">
        <v>2020</v>
      </c>
      <c r="K5581" s="6">
        <v>44196</v>
      </c>
      <c r="L5581">
        <v>0</v>
      </c>
      <c r="N5581" t="s">
        <v>178</v>
      </c>
      <c r="O5581" s="8">
        <v>3.38</v>
      </c>
      <c r="P5581" s="8">
        <v>3.4</v>
      </c>
      <c r="Q5581" s="8">
        <v>3.31</v>
      </c>
      <c r="R5581" s="8">
        <v>3.45</v>
      </c>
      <c r="S5581" s="8">
        <v>3.03</v>
      </c>
      <c r="T5581" s="8">
        <v>3.6</v>
      </c>
      <c r="U5581" s="8">
        <v>0.13</v>
      </c>
      <c r="V5581" s="9">
        <v>38</v>
      </c>
      <c r="W5581" s="8">
        <v>0.14000000000000012</v>
      </c>
      <c r="X5581" s="8">
        <v>0.57000000000000028</v>
      </c>
      <c r="Y5581" s="8">
        <v>-2.0000000000000018E-2</v>
      </c>
      <c r="Z5581" s="8">
        <v>-0.24000000000000021</v>
      </c>
      <c r="AA5581">
        <v>-0.19999999999999973</v>
      </c>
      <c r="AF5581" t="s">
        <v>4804</v>
      </c>
      <c r="AG5581" t="s">
        <v>87</v>
      </c>
      <c r="AH5581" t="s">
        <v>88</v>
      </c>
      <c r="AI5581" t="s">
        <v>89</v>
      </c>
      <c r="AJ5581" s="7">
        <v>44196</v>
      </c>
      <c r="AK5581" t="s">
        <v>6143</v>
      </c>
      <c r="AL5581" t="s">
        <v>91</v>
      </c>
      <c r="AM5581" t="s">
        <v>4805</v>
      </c>
      <c r="AN5581" t="s">
        <v>6144</v>
      </c>
      <c r="AO5581" t="str">
        <f>TEXT(A5581,"yyyy-mm-dd")</f>
        <v>2020-12-31</v>
      </c>
    </row>
    <row r="5582" spans="1:41">
      <c r="A5582" s="6" t="s">
        <v>6142</v>
      </c>
      <c r="B5582">
        <v>2020</v>
      </c>
      <c r="C5582">
        <v>12</v>
      </c>
      <c r="E5582" t="s">
        <v>392</v>
      </c>
      <c r="F5582" t="s">
        <v>82</v>
      </c>
      <c r="G5582" t="s">
        <v>83</v>
      </c>
      <c r="H5582" t="s">
        <v>4803</v>
      </c>
      <c r="I5582">
        <v>2020</v>
      </c>
      <c r="K5582" s="6">
        <v>44196</v>
      </c>
      <c r="L5582">
        <v>0</v>
      </c>
      <c r="N5582" t="s">
        <v>178</v>
      </c>
      <c r="O5582" s="8">
        <v>3.68</v>
      </c>
      <c r="P5582" s="8">
        <v>3.68</v>
      </c>
      <c r="Q5582" s="8">
        <v>3.64</v>
      </c>
      <c r="R5582" s="8">
        <v>3.72</v>
      </c>
      <c r="S5582" s="8">
        <v>3.36</v>
      </c>
      <c r="T5582" s="8">
        <v>3.9</v>
      </c>
      <c r="U5582" s="8">
        <v>0.11</v>
      </c>
      <c r="V5582" s="9">
        <v>36</v>
      </c>
      <c r="W5582" s="8">
        <v>8.0000000000000071E-2</v>
      </c>
      <c r="X5582" s="8">
        <v>0.54</v>
      </c>
      <c r="Y5582" s="8">
        <v>0</v>
      </c>
      <c r="Z5582" s="8">
        <v>-9.9999999999999645E-2</v>
      </c>
      <c r="AA5582">
        <v>-7.9999999999999627E-2</v>
      </c>
      <c r="AF5582" t="s">
        <v>4804</v>
      </c>
      <c r="AG5582" t="s">
        <v>87</v>
      </c>
      <c r="AH5582" t="s">
        <v>88</v>
      </c>
      <c r="AI5582" t="s">
        <v>89</v>
      </c>
      <c r="AJ5582" s="7">
        <v>44196</v>
      </c>
      <c r="AK5582" t="s">
        <v>6143</v>
      </c>
      <c r="AL5582" t="s">
        <v>393</v>
      </c>
      <c r="AM5582" t="s">
        <v>4805</v>
      </c>
      <c r="AN5582" t="s">
        <v>6151</v>
      </c>
      <c r="AO5582" t="str">
        <f>TEXT(A5582,"yyyy-mm-dd")</f>
        <v>2020-12-31</v>
      </c>
    </row>
    <row r="5583" spans="1:41">
      <c r="A5583" s="6" t="s">
        <v>6142</v>
      </c>
      <c r="B5583">
        <v>2020</v>
      </c>
      <c r="C5583">
        <v>12</v>
      </c>
      <c r="E5583" t="s">
        <v>81</v>
      </c>
      <c r="F5583" t="s">
        <v>82</v>
      </c>
      <c r="G5583" t="s">
        <v>774</v>
      </c>
      <c r="H5583" t="s">
        <v>775</v>
      </c>
      <c r="K5583" s="6"/>
      <c r="O5583" s="8">
        <v>3.54</v>
      </c>
      <c r="P5583" s="8">
        <v>3.5</v>
      </c>
      <c r="Q5583" s="8">
        <v>3.43</v>
      </c>
      <c r="R5583" s="8">
        <v>3.58</v>
      </c>
      <c r="S5583" s="8">
        <v>2.97</v>
      </c>
      <c r="T5583" s="8">
        <v>5</v>
      </c>
      <c r="U5583" s="8">
        <v>0.34</v>
      </c>
      <c r="V5583" s="9">
        <v>35</v>
      </c>
      <c r="W5583" s="8">
        <v>0.14999999999999991</v>
      </c>
      <c r="X5583" s="8">
        <v>2.0299999999999998</v>
      </c>
      <c r="Y5583" s="8">
        <v>4.0000000000000036E-2</v>
      </c>
      <c r="Z5583" s="8">
        <v>0</v>
      </c>
      <c r="AA5583">
        <v>4.9999999999999822E-2</v>
      </c>
      <c r="AF5583" t="s">
        <v>776</v>
      </c>
      <c r="AG5583" t="s">
        <v>777</v>
      </c>
      <c r="AH5583" t="s">
        <v>778</v>
      </c>
      <c r="AI5583" t="s">
        <v>779</v>
      </c>
      <c r="AJ5583" s="7"/>
      <c r="AK5583" t="s">
        <v>6143</v>
      </c>
      <c r="AL5583" t="s">
        <v>91</v>
      </c>
      <c r="AM5583" t="s">
        <v>775</v>
      </c>
      <c r="AN5583" t="s">
        <v>6177</v>
      </c>
      <c r="AO5583" t="str">
        <f>TEXT(A5583,"yyyy-mm-dd")</f>
        <v>2020-12-31</v>
      </c>
    </row>
    <row r="5584" spans="1:41">
      <c r="A5584" s="6" t="s">
        <v>6142</v>
      </c>
      <c r="B5584">
        <v>2020</v>
      </c>
      <c r="C5584">
        <v>12</v>
      </c>
      <c r="E5584" t="s">
        <v>81</v>
      </c>
      <c r="F5584" t="s">
        <v>82</v>
      </c>
      <c r="G5584" t="s">
        <v>774</v>
      </c>
      <c r="H5584" t="s">
        <v>1536</v>
      </c>
      <c r="K5584" s="6"/>
      <c r="O5584" s="8">
        <v>3.48</v>
      </c>
      <c r="P5584" s="8">
        <v>3.5</v>
      </c>
      <c r="Q5584" s="8">
        <v>3.4</v>
      </c>
      <c r="R5584" s="8">
        <v>3.58</v>
      </c>
      <c r="S5584" s="8">
        <v>3</v>
      </c>
      <c r="T5584" s="8">
        <v>4</v>
      </c>
      <c r="U5584" s="8">
        <v>0.24</v>
      </c>
      <c r="V5584" s="9">
        <v>33</v>
      </c>
      <c r="W5584" s="8">
        <v>0.18000000000000016</v>
      </c>
      <c r="X5584" s="8">
        <v>1</v>
      </c>
      <c r="Y5584" s="8">
        <v>-2.0000000000000018E-2</v>
      </c>
      <c r="Z5584" s="8">
        <v>0</v>
      </c>
      <c r="AA5584">
        <v>9.0000000000000302E-2</v>
      </c>
      <c r="AF5584" t="s">
        <v>1537</v>
      </c>
      <c r="AG5584" t="s">
        <v>777</v>
      </c>
      <c r="AH5584" t="s">
        <v>778</v>
      </c>
      <c r="AI5584" t="s">
        <v>1538</v>
      </c>
      <c r="AJ5584" s="7"/>
      <c r="AK5584" t="s">
        <v>6143</v>
      </c>
      <c r="AL5584" t="s">
        <v>91</v>
      </c>
      <c r="AM5584" t="s">
        <v>1536</v>
      </c>
      <c r="AN5584" t="s">
        <v>6178</v>
      </c>
      <c r="AO5584" t="str">
        <f>TEXT(A5584,"yyyy-mm-dd")</f>
        <v>2020-12-31</v>
      </c>
    </row>
    <row r="5585" spans="1:41">
      <c r="A5585" s="6" t="s">
        <v>6142</v>
      </c>
      <c r="B5585">
        <v>2020</v>
      </c>
      <c r="C5585">
        <v>12</v>
      </c>
      <c r="E5585" t="s">
        <v>392</v>
      </c>
      <c r="F5585" t="s">
        <v>82</v>
      </c>
      <c r="G5585" t="s">
        <v>774</v>
      </c>
      <c r="H5585" t="s">
        <v>775</v>
      </c>
      <c r="K5585" s="6"/>
      <c r="O5585" s="8">
        <v>3.49</v>
      </c>
      <c r="P5585" s="8">
        <v>3.49</v>
      </c>
      <c r="Q5585" s="8">
        <v>3.39</v>
      </c>
      <c r="R5585" s="8">
        <v>3.53</v>
      </c>
      <c r="S5585" s="8">
        <v>2.97</v>
      </c>
      <c r="T5585" s="8">
        <v>4.4000000000000004</v>
      </c>
      <c r="U5585" s="8">
        <v>0.3</v>
      </c>
      <c r="V5585" s="9">
        <v>32</v>
      </c>
      <c r="W5585" s="8">
        <v>0.13999999999999968</v>
      </c>
      <c r="X5585" s="8">
        <v>1.4300000000000002</v>
      </c>
      <c r="Y5585" s="8">
        <v>0</v>
      </c>
      <c r="Z5585" s="8">
        <v>-9.9999999999997868E-3</v>
      </c>
      <c r="AA5585">
        <v>9.9999999999997868E-3</v>
      </c>
      <c r="AF5585" t="s">
        <v>776</v>
      </c>
      <c r="AG5585" t="s">
        <v>777</v>
      </c>
      <c r="AH5585" t="s">
        <v>778</v>
      </c>
      <c r="AI5585" t="s">
        <v>779</v>
      </c>
      <c r="AJ5585" s="7"/>
      <c r="AK5585" t="s">
        <v>6143</v>
      </c>
      <c r="AL5585" t="s">
        <v>393</v>
      </c>
      <c r="AM5585" t="s">
        <v>775</v>
      </c>
      <c r="AN5585" t="s">
        <v>6179</v>
      </c>
      <c r="AO5585" t="str">
        <f>TEXT(A5585,"yyyy-mm-dd")</f>
        <v>2020-12-31</v>
      </c>
    </row>
    <row r="5586" spans="1:41">
      <c r="A5586" s="6" t="s">
        <v>6142</v>
      </c>
      <c r="B5586">
        <v>2020</v>
      </c>
      <c r="C5586">
        <v>12</v>
      </c>
      <c r="E5586" t="s">
        <v>392</v>
      </c>
      <c r="F5586" t="s">
        <v>82</v>
      </c>
      <c r="G5586" t="s">
        <v>774</v>
      </c>
      <c r="H5586" t="s">
        <v>1536</v>
      </c>
      <c r="K5586" s="6"/>
      <c r="O5586" s="8">
        <v>3.43</v>
      </c>
      <c r="P5586" s="8">
        <v>3.5</v>
      </c>
      <c r="Q5586" s="8">
        <v>3.36</v>
      </c>
      <c r="R5586" s="8">
        <v>3.5</v>
      </c>
      <c r="S5586" s="8">
        <v>3</v>
      </c>
      <c r="T5586" s="8">
        <v>4</v>
      </c>
      <c r="U5586" s="8">
        <v>0.21</v>
      </c>
      <c r="V5586" s="9">
        <v>30</v>
      </c>
      <c r="W5586" s="8">
        <v>0.14000000000000012</v>
      </c>
      <c r="X5586" s="8">
        <v>1</v>
      </c>
      <c r="Y5586" s="8">
        <v>-6.999999999999984E-2</v>
      </c>
      <c r="Z5586" s="8">
        <v>0</v>
      </c>
      <c r="AA5586">
        <v>3.0000000000000249E-2</v>
      </c>
      <c r="AF5586" t="s">
        <v>1537</v>
      </c>
      <c r="AG5586" t="s">
        <v>777</v>
      </c>
      <c r="AH5586" t="s">
        <v>778</v>
      </c>
      <c r="AI5586" t="s">
        <v>1538</v>
      </c>
      <c r="AJ5586" s="7"/>
      <c r="AK5586" t="s">
        <v>6143</v>
      </c>
      <c r="AL5586" t="s">
        <v>393</v>
      </c>
      <c r="AM5586" t="s">
        <v>1536</v>
      </c>
      <c r="AN5586" t="s">
        <v>6180</v>
      </c>
      <c r="AO5586" t="str">
        <f>TEXT(A5586,"yyyy-mm-dd")</f>
        <v>2020-12-31</v>
      </c>
    </row>
    <row r="5587" spans="1:41">
      <c r="A5587" s="6" t="s">
        <v>6142</v>
      </c>
      <c r="B5587">
        <v>2020</v>
      </c>
      <c r="C5587">
        <v>12</v>
      </c>
      <c r="E5587" t="s">
        <v>112</v>
      </c>
      <c r="F5587" t="s">
        <v>113</v>
      </c>
      <c r="G5587" t="s">
        <v>83</v>
      </c>
      <c r="H5587" t="s">
        <v>6147</v>
      </c>
      <c r="I5587">
        <v>2023</v>
      </c>
      <c r="K5587" s="6">
        <v>45291</v>
      </c>
      <c r="L5587">
        <v>36</v>
      </c>
      <c r="N5587" t="s">
        <v>924</v>
      </c>
      <c r="O5587" s="8">
        <v>4.8600000000000003</v>
      </c>
      <c r="P5587" s="8">
        <v>4.76</v>
      </c>
      <c r="Q5587" s="8">
        <v>4.4000000000000004</v>
      </c>
      <c r="R5587" s="8">
        <v>5.0599999999999996</v>
      </c>
      <c r="S5587" s="8">
        <v>3.5</v>
      </c>
      <c r="T5587" s="8">
        <v>7.5</v>
      </c>
      <c r="U5587" s="8">
        <v>0.94</v>
      </c>
      <c r="V5587" s="9">
        <v>20</v>
      </c>
      <c r="W5587" s="8">
        <v>0.65999999999999925</v>
      </c>
      <c r="X5587" s="8">
        <v>4</v>
      </c>
      <c r="Y5587" s="8">
        <v>0.10000000000000053</v>
      </c>
      <c r="Z5587" s="8"/>
      <c r="AF5587" t="s">
        <v>6185</v>
      </c>
      <c r="AG5587" t="s">
        <v>115</v>
      </c>
      <c r="AH5587" t="s">
        <v>116</v>
      </c>
      <c r="AI5587" t="s">
        <v>926</v>
      </c>
      <c r="AJ5587" s="7">
        <v>45291</v>
      </c>
      <c r="AK5587" t="s">
        <v>6143</v>
      </c>
      <c r="AL5587" t="s">
        <v>118</v>
      </c>
      <c r="AM5587" t="s">
        <v>6149</v>
      </c>
      <c r="AN5587" t="s">
        <v>6186</v>
      </c>
      <c r="AO5587" t="str">
        <f>TEXT(A5587,"yyyy-mm-dd")</f>
        <v>2020-12-31</v>
      </c>
    </row>
    <row r="5588" spans="1:41">
      <c r="A5588" s="6" t="s">
        <v>6142</v>
      </c>
      <c r="B5588">
        <v>2020</v>
      </c>
      <c r="C5588">
        <v>12</v>
      </c>
      <c r="E5588" t="s">
        <v>2881</v>
      </c>
      <c r="F5588" t="s">
        <v>113</v>
      </c>
      <c r="G5588" t="s">
        <v>83</v>
      </c>
      <c r="H5588" t="s">
        <v>6147</v>
      </c>
      <c r="I5588">
        <v>2023</v>
      </c>
      <c r="K5588" s="6">
        <v>45291</v>
      </c>
      <c r="L5588">
        <v>36</v>
      </c>
      <c r="N5588" t="s">
        <v>924</v>
      </c>
      <c r="O5588" s="8">
        <v>6.58</v>
      </c>
      <c r="P5588" s="8">
        <v>6.5</v>
      </c>
      <c r="Q5588" s="8">
        <v>6.4</v>
      </c>
      <c r="R5588" s="8">
        <v>6.86</v>
      </c>
      <c r="S5588" s="8">
        <v>4.2</v>
      </c>
      <c r="T5588" s="8">
        <v>8.5</v>
      </c>
      <c r="U5588" s="8">
        <v>0.92</v>
      </c>
      <c r="V5588" s="9">
        <v>21</v>
      </c>
      <c r="W5588" s="8">
        <v>0.45999999999999996</v>
      </c>
      <c r="X5588" s="8">
        <v>4.3</v>
      </c>
      <c r="Y5588" s="8">
        <v>8.0000000000000071E-2</v>
      </c>
      <c r="Z5588" s="8"/>
      <c r="AF5588" t="s">
        <v>6190</v>
      </c>
      <c r="AG5588" t="s">
        <v>2883</v>
      </c>
      <c r="AH5588" t="s">
        <v>2884</v>
      </c>
      <c r="AI5588" t="s">
        <v>926</v>
      </c>
      <c r="AJ5588" s="7">
        <v>45291</v>
      </c>
      <c r="AK5588" t="s">
        <v>6143</v>
      </c>
      <c r="AL5588" t="s">
        <v>2885</v>
      </c>
      <c r="AM5588" t="s">
        <v>6149</v>
      </c>
      <c r="AN5588" t="s">
        <v>6191</v>
      </c>
      <c r="AO5588" t="str">
        <f>TEXT(A5588,"yyyy-mm-dd")</f>
        <v>2020-12-31</v>
      </c>
    </row>
    <row r="5589" spans="1:41">
      <c r="A5589" s="6" t="s">
        <v>6142</v>
      </c>
      <c r="B5589">
        <v>2020</v>
      </c>
      <c r="C5589">
        <v>12</v>
      </c>
      <c r="E5589" t="s">
        <v>112</v>
      </c>
      <c r="F5589" t="s">
        <v>113</v>
      </c>
      <c r="G5589" t="s">
        <v>83</v>
      </c>
      <c r="H5589" t="s">
        <v>5702</v>
      </c>
      <c r="I5589">
        <v>2022</v>
      </c>
      <c r="K5589" s="6">
        <v>44926</v>
      </c>
      <c r="L5589">
        <v>24</v>
      </c>
      <c r="N5589" t="s">
        <v>368</v>
      </c>
      <c r="O5589" s="8">
        <v>4.41</v>
      </c>
      <c r="P5589" s="8">
        <v>4.47</v>
      </c>
      <c r="Q5589" s="8">
        <v>3.94</v>
      </c>
      <c r="R5589" s="8">
        <v>4.71</v>
      </c>
      <c r="S5589" s="8">
        <v>3.4</v>
      </c>
      <c r="T5589" s="8">
        <v>6</v>
      </c>
      <c r="U5589" s="8">
        <v>0.67</v>
      </c>
      <c r="V5589" s="9">
        <v>24</v>
      </c>
      <c r="W5589" s="8">
        <v>0.77</v>
      </c>
      <c r="X5589" s="8">
        <v>2.6</v>
      </c>
      <c r="Y5589" s="8">
        <v>-5.9999999999999609E-2</v>
      </c>
      <c r="Z5589" s="8">
        <v>-2.0000000000000462E-2</v>
      </c>
      <c r="AA5589">
        <v>0.13999999999999924</v>
      </c>
      <c r="AF5589" t="s">
        <v>5740</v>
      </c>
      <c r="AG5589" t="s">
        <v>115</v>
      </c>
      <c r="AH5589" t="s">
        <v>116</v>
      </c>
      <c r="AI5589" t="s">
        <v>359</v>
      </c>
      <c r="AJ5589" s="7">
        <v>44926</v>
      </c>
      <c r="AK5589" t="s">
        <v>6143</v>
      </c>
      <c r="AL5589" t="s">
        <v>118</v>
      </c>
      <c r="AM5589" t="s">
        <v>5704</v>
      </c>
      <c r="AN5589" t="s">
        <v>6184</v>
      </c>
      <c r="AO5589" t="str">
        <f>TEXT(A5589,"yyyy-mm-dd")</f>
        <v>2020-12-31</v>
      </c>
    </row>
    <row r="5590" spans="1:41">
      <c r="A5590" s="6" t="s">
        <v>6142</v>
      </c>
      <c r="B5590">
        <v>2020</v>
      </c>
      <c r="C5590">
        <v>12</v>
      </c>
      <c r="E5590" t="s">
        <v>2881</v>
      </c>
      <c r="F5590" t="s">
        <v>113</v>
      </c>
      <c r="G5590" t="s">
        <v>83</v>
      </c>
      <c r="H5590" t="s">
        <v>5702</v>
      </c>
      <c r="I5590">
        <v>2022</v>
      </c>
      <c r="K5590" s="6">
        <v>44926</v>
      </c>
      <c r="L5590">
        <v>24</v>
      </c>
      <c r="N5590" t="s">
        <v>368</v>
      </c>
      <c r="O5590" s="8">
        <v>6.26</v>
      </c>
      <c r="P5590" s="8">
        <v>6.28</v>
      </c>
      <c r="Q5590" s="8">
        <v>6</v>
      </c>
      <c r="R5590" s="8">
        <v>6.61</v>
      </c>
      <c r="S5590" s="8">
        <v>4.2</v>
      </c>
      <c r="T5590" s="8">
        <v>7.51</v>
      </c>
      <c r="U5590" s="8">
        <v>0.72</v>
      </c>
      <c r="V5590" s="9">
        <v>24</v>
      </c>
      <c r="W5590" s="8">
        <v>0.61000000000000032</v>
      </c>
      <c r="X5590" s="8">
        <v>3.3099999999999996</v>
      </c>
      <c r="Y5590" s="8">
        <v>-2.0000000000000462E-2</v>
      </c>
      <c r="Z5590" s="8">
        <v>-0.12999999999999989</v>
      </c>
      <c r="AA5590">
        <v>0.13000000000000078</v>
      </c>
      <c r="AF5590" t="s">
        <v>5745</v>
      </c>
      <c r="AG5590" t="s">
        <v>2883</v>
      </c>
      <c r="AH5590" t="s">
        <v>2884</v>
      </c>
      <c r="AI5590" t="s">
        <v>359</v>
      </c>
      <c r="AJ5590" s="7">
        <v>44926</v>
      </c>
      <c r="AK5590" t="s">
        <v>6143</v>
      </c>
      <c r="AL5590" t="s">
        <v>2885</v>
      </c>
      <c r="AM5590" t="s">
        <v>5704</v>
      </c>
      <c r="AN5590" t="s">
        <v>6189</v>
      </c>
      <c r="AO5590" t="str">
        <f>TEXT(A5590,"yyyy-mm-dd")</f>
        <v>2020-12-31</v>
      </c>
    </row>
    <row r="5591" spans="1:41">
      <c r="A5591" s="6" t="s">
        <v>6142</v>
      </c>
      <c r="B5591">
        <v>2020</v>
      </c>
      <c r="C5591">
        <v>12</v>
      </c>
      <c r="E5591" t="s">
        <v>112</v>
      </c>
      <c r="F5591" t="s">
        <v>113</v>
      </c>
      <c r="G5591" t="s">
        <v>83</v>
      </c>
      <c r="H5591" t="s">
        <v>5257</v>
      </c>
      <c r="I5591">
        <v>2021</v>
      </c>
      <c r="K5591" s="6">
        <v>44561</v>
      </c>
      <c r="L5591">
        <v>12</v>
      </c>
      <c r="N5591" t="s">
        <v>261</v>
      </c>
      <c r="O5591" s="8">
        <v>4.03</v>
      </c>
      <c r="P5591" s="8">
        <v>4</v>
      </c>
      <c r="Q5591" s="8">
        <v>3.75</v>
      </c>
      <c r="R5591" s="8">
        <v>4.2699999999999996</v>
      </c>
      <c r="S5591" s="8">
        <v>3.45</v>
      </c>
      <c r="T5591" s="8">
        <v>5</v>
      </c>
      <c r="U5591" s="8">
        <v>0.38</v>
      </c>
      <c r="V5591" s="9">
        <v>27</v>
      </c>
      <c r="W5591" s="8">
        <v>0.51999999999999957</v>
      </c>
      <c r="X5591" s="8">
        <v>1.5499999999999998</v>
      </c>
      <c r="Y5591" s="8">
        <v>3.0000000000000249E-2</v>
      </c>
      <c r="Z5591" s="8">
        <v>-0.16000000000000014</v>
      </c>
      <c r="AA5591">
        <v>3.9999999999999591E-2</v>
      </c>
      <c r="AF5591" t="s">
        <v>5295</v>
      </c>
      <c r="AG5591" t="s">
        <v>115</v>
      </c>
      <c r="AH5591" t="s">
        <v>116</v>
      </c>
      <c r="AI5591" t="s">
        <v>230</v>
      </c>
      <c r="AJ5591" s="7">
        <v>44561</v>
      </c>
      <c r="AK5591" t="s">
        <v>6143</v>
      </c>
      <c r="AL5591" t="s">
        <v>118</v>
      </c>
      <c r="AM5591" t="s">
        <v>5259</v>
      </c>
      <c r="AN5591" t="s">
        <v>6183</v>
      </c>
      <c r="AO5591" t="str">
        <f>TEXT(A5591,"yyyy-mm-dd")</f>
        <v>2020-12-31</v>
      </c>
    </row>
    <row r="5592" spans="1:41">
      <c r="A5592" s="6" t="s">
        <v>6142</v>
      </c>
      <c r="B5592">
        <v>2020</v>
      </c>
      <c r="C5592">
        <v>12</v>
      </c>
      <c r="E5592" t="s">
        <v>2881</v>
      </c>
      <c r="F5592" t="s">
        <v>113</v>
      </c>
      <c r="G5592" t="s">
        <v>83</v>
      </c>
      <c r="H5592" t="s">
        <v>5257</v>
      </c>
      <c r="I5592">
        <v>2021</v>
      </c>
      <c r="K5592" s="6">
        <v>44561</v>
      </c>
      <c r="L5592">
        <v>12</v>
      </c>
      <c r="N5592" t="s">
        <v>261</v>
      </c>
      <c r="O5592" s="8">
        <v>6</v>
      </c>
      <c r="P5592" s="8">
        <v>6.1</v>
      </c>
      <c r="Q5592" s="8">
        <v>5.8</v>
      </c>
      <c r="R5592" s="8">
        <v>6.38</v>
      </c>
      <c r="S5592" s="8">
        <v>4.2</v>
      </c>
      <c r="T5592" s="8">
        <v>6.72</v>
      </c>
      <c r="U5592" s="8">
        <v>0.55000000000000004</v>
      </c>
      <c r="V5592" s="9">
        <v>25</v>
      </c>
      <c r="W5592" s="8">
        <v>0.58000000000000007</v>
      </c>
      <c r="X5592" s="8">
        <v>2.5199999999999996</v>
      </c>
      <c r="Y5592" s="8">
        <v>-9.9999999999999645E-2</v>
      </c>
      <c r="Z5592" s="8">
        <v>-0.11000000000000032</v>
      </c>
      <c r="AA5592">
        <v>0.10999999999999943</v>
      </c>
      <c r="AF5592" t="s">
        <v>5300</v>
      </c>
      <c r="AG5592" t="s">
        <v>2883</v>
      </c>
      <c r="AH5592" t="s">
        <v>2884</v>
      </c>
      <c r="AI5592" t="s">
        <v>230</v>
      </c>
      <c r="AJ5592" s="7">
        <v>44561</v>
      </c>
      <c r="AK5592" t="s">
        <v>6143</v>
      </c>
      <c r="AL5592" t="s">
        <v>2885</v>
      </c>
      <c r="AM5592" t="s">
        <v>5259</v>
      </c>
      <c r="AN5592" t="s">
        <v>6188</v>
      </c>
      <c r="AO5592" t="str">
        <f>TEXT(A5592,"yyyy-mm-dd")</f>
        <v>2020-12-31</v>
      </c>
    </row>
    <row r="5593" spans="1:41">
      <c r="A5593" s="6" t="s">
        <v>6142</v>
      </c>
      <c r="B5593">
        <v>2020</v>
      </c>
      <c r="C5593">
        <v>12</v>
      </c>
      <c r="E5593" t="s">
        <v>112</v>
      </c>
      <c r="F5593" t="s">
        <v>113</v>
      </c>
      <c r="G5593" t="s">
        <v>83</v>
      </c>
      <c r="H5593" t="s">
        <v>4803</v>
      </c>
      <c r="I5593">
        <v>2020</v>
      </c>
      <c r="K5593" s="6">
        <v>44196</v>
      </c>
      <c r="L5593">
        <v>0</v>
      </c>
      <c r="N5593" t="s">
        <v>178</v>
      </c>
      <c r="O5593" s="8">
        <v>4.17</v>
      </c>
      <c r="P5593" s="8">
        <v>4.2</v>
      </c>
      <c r="Q5593" s="8">
        <v>4.13</v>
      </c>
      <c r="R5593" s="8">
        <v>4.25</v>
      </c>
      <c r="S5593" s="8">
        <v>3.98</v>
      </c>
      <c r="T5593" s="8">
        <v>4.32</v>
      </c>
      <c r="U5593" s="8">
        <v>0.1</v>
      </c>
      <c r="V5593" s="9">
        <v>27</v>
      </c>
      <c r="W5593" s="8">
        <v>0.12000000000000011</v>
      </c>
      <c r="X5593" s="8">
        <v>0.3400000000000003</v>
      </c>
      <c r="Y5593" s="8">
        <v>-3.0000000000000249E-2</v>
      </c>
      <c r="Z5593" s="8">
        <v>0</v>
      </c>
      <c r="AA5593">
        <v>-7.0000000000000284E-2</v>
      </c>
      <c r="AF5593" t="s">
        <v>4844</v>
      </c>
      <c r="AG5593" t="s">
        <v>115</v>
      </c>
      <c r="AH5593" t="s">
        <v>116</v>
      </c>
      <c r="AI5593" t="s">
        <v>117</v>
      </c>
      <c r="AJ5593" s="7">
        <v>44196</v>
      </c>
      <c r="AK5593" t="s">
        <v>6143</v>
      </c>
      <c r="AL5593" t="s">
        <v>118</v>
      </c>
      <c r="AM5593" t="s">
        <v>4805</v>
      </c>
      <c r="AN5593" t="s">
        <v>6182</v>
      </c>
      <c r="AO5593" t="str">
        <f>TEXT(A5593,"yyyy-mm-dd")</f>
        <v>2020-12-31</v>
      </c>
    </row>
    <row r="5594" spans="1:41">
      <c r="A5594" s="6" t="s">
        <v>6142</v>
      </c>
      <c r="B5594">
        <v>2020</v>
      </c>
      <c r="C5594">
        <v>12</v>
      </c>
      <c r="E5594" t="s">
        <v>2881</v>
      </c>
      <c r="F5594" t="s">
        <v>113</v>
      </c>
      <c r="G5594" t="s">
        <v>83</v>
      </c>
      <c r="H5594" t="s">
        <v>4803</v>
      </c>
      <c r="I5594">
        <v>2020</v>
      </c>
      <c r="K5594" s="6">
        <v>44196</v>
      </c>
      <c r="L5594">
        <v>0</v>
      </c>
      <c r="N5594" t="s">
        <v>178</v>
      </c>
      <c r="O5594" s="8">
        <v>5.79</v>
      </c>
      <c r="P5594" s="8">
        <v>5.9</v>
      </c>
      <c r="Q5594" s="8">
        <v>5.6</v>
      </c>
      <c r="R5594" s="8">
        <v>6</v>
      </c>
      <c r="S5594" s="8">
        <v>4.2</v>
      </c>
      <c r="T5594" s="8">
        <v>6.2</v>
      </c>
      <c r="U5594" s="8">
        <v>0.42</v>
      </c>
      <c r="V5594" s="9">
        <v>25</v>
      </c>
      <c r="W5594" s="8">
        <v>0.40000000000000036</v>
      </c>
      <c r="X5594" s="8">
        <v>2</v>
      </c>
      <c r="Y5594" s="8">
        <v>-0.11000000000000032</v>
      </c>
      <c r="Z5594" s="8">
        <v>0</v>
      </c>
      <c r="AA5594">
        <v>0.1800000000000006</v>
      </c>
      <c r="AF5594" t="s">
        <v>4849</v>
      </c>
      <c r="AG5594" t="s">
        <v>2883</v>
      </c>
      <c r="AH5594" t="s">
        <v>2884</v>
      </c>
      <c r="AI5594" t="s">
        <v>117</v>
      </c>
      <c r="AJ5594" s="7">
        <v>44196</v>
      </c>
      <c r="AK5594" t="s">
        <v>6143</v>
      </c>
      <c r="AL5594" t="s">
        <v>2885</v>
      </c>
      <c r="AM5594" t="s">
        <v>4805</v>
      </c>
      <c r="AN5594" t="s">
        <v>6187</v>
      </c>
      <c r="AO5594" t="str">
        <f>TEXT(A5594,"yyyy-mm-dd")</f>
        <v>2020-12-31</v>
      </c>
    </row>
    <row r="5595" spans="1:41">
      <c r="A5595" s="6" t="s">
        <v>6192</v>
      </c>
      <c r="B5595">
        <v>2021</v>
      </c>
      <c r="C5595">
        <v>1</v>
      </c>
      <c r="E5595" t="s">
        <v>1907</v>
      </c>
      <c r="F5595" t="s">
        <v>1908</v>
      </c>
      <c r="G5595" t="s">
        <v>102</v>
      </c>
      <c r="H5595" t="s">
        <v>6094</v>
      </c>
      <c r="I5595">
        <v>2022</v>
      </c>
      <c r="J5595">
        <v>4</v>
      </c>
      <c r="K5595" s="6">
        <v>44926</v>
      </c>
      <c r="L5595">
        <v>23</v>
      </c>
      <c r="M5595">
        <v>8</v>
      </c>
      <c r="N5595" t="s">
        <v>95</v>
      </c>
      <c r="O5595" s="8">
        <v>4.1500000000000004</v>
      </c>
      <c r="P5595" s="8">
        <v>4.25</v>
      </c>
      <c r="Q5595" s="8">
        <v>3.75</v>
      </c>
      <c r="R5595" s="8">
        <v>4.25</v>
      </c>
      <c r="S5595" s="8">
        <v>3.5</v>
      </c>
      <c r="T5595" s="8">
        <v>5.75</v>
      </c>
      <c r="U5595" s="8">
        <v>0.49</v>
      </c>
      <c r="V5595" s="9">
        <v>29</v>
      </c>
      <c r="W5595" s="8">
        <v>0.5</v>
      </c>
      <c r="X5595" s="8">
        <v>2.25</v>
      </c>
      <c r="Y5595" s="8">
        <v>-9.9999999999999645E-2</v>
      </c>
      <c r="Z5595" s="8">
        <v>0</v>
      </c>
      <c r="AA5595">
        <v>-0.25</v>
      </c>
      <c r="AF5595" t="s">
        <v>6095</v>
      </c>
      <c r="AG5595" t="s">
        <v>1910</v>
      </c>
      <c r="AH5595" t="s">
        <v>1911</v>
      </c>
      <c r="AI5595" t="s">
        <v>1944</v>
      </c>
      <c r="AJ5595" s="7">
        <v>44926</v>
      </c>
      <c r="AK5595" t="s">
        <v>6193</v>
      </c>
      <c r="AL5595" t="s">
        <v>1908</v>
      </c>
      <c r="AM5595" t="s">
        <v>6096</v>
      </c>
      <c r="AN5595" t="s">
        <v>6216</v>
      </c>
      <c r="AO5595" t="str">
        <f>TEXT(A5595,"yyyy-mm-dd")</f>
        <v>2021-01-31</v>
      </c>
    </row>
    <row r="5596" spans="1:41">
      <c r="A5596" s="6" t="s">
        <v>6192</v>
      </c>
      <c r="B5596">
        <v>2021</v>
      </c>
      <c r="C5596">
        <v>1</v>
      </c>
      <c r="E5596" t="s">
        <v>1907</v>
      </c>
      <c r="F5596" t="s">
        <v>1908</v>
      </c>
      <c r="G5596" t="s">
        <v>102</v>
      </c>
      <c r="H5596" t="s">
        <v>5989</v>
      </c>
      <c r="I5596">
        <v>2022</v>
      </c>
      <c r="J5596">
        <v>3</v>
      </c>
      <c r="K5596" s="6">
        <v>44834</v>
      </c>
      <c r="L5596">
        <v>20</v>
      </c>
      <c r="M5596">
        <v>7</v>
      </c>
      <c r="N5596" t="s">
        <v>185</v>
      </c>
      <c r="O5596" s="8">
        <v>4.09</v>
      </c>
      <c r="P5596" s="8">
        <v>4</v>
      </c>
      <c r="Q5596" s="8">
        <v>3.75</v>
      </c>
      <c r="R5596" s="8">
        <v>4.25</v>
      </c>
      <c r="S5596" s="8">
        <v>3.5</v>
      </c>
      <c r="T5596" s="8">
        <v>5.75</v>
      </c>
      <c r="U5596" s="8">
        <v>0.47</v>
      </c>
      <c r="V5596" s="9">
        <v>28</v>
      </c>
      <c r="W5596" s="8">
        <v>0.5</v>
      </c>
      <c r="X5596" s="8">
        <v>2.25</v>
      </c>
      <c r="Y5596" s="8">
        <v>8.9999999999999858E-2</v>
      </c>
      <c r="Z5596" s="8">
        <v>-0.25</v>
      </c>
      <c r="AA5596">
        <v>-0.25</v>
      </c>
      <c r="AF5596" t="s">
        <v>5990</v>
      </c>
      <c r="AG5596" t="s">
        <v>1910</v>
      </c>
      <c r="AH5596" t="s">
        <v>1911</v>
      </c>
      <c r="AI5596" t="s">
        <v>1939</v>
      </c>
      <c r="AJ5596" s="7">
        <v>44834</v>
      </c>
      <c r="AK5596" t="s">
        <v>6193</v>
      </c>
      <c r="AL5596" t="s">
        <v>1908</v>
      </c>
      <c r="AM5596" t="s">
        <v>5991</v>
      </c>
      <c r="AN5596" t="s">
        <v>6215</v>
      </c>
      <c r="AO5596" t="str">
        <f>TEXT(A5596,"yyyy-mm-dd")</f>
        <v>2021-01-31</v>
      </c>
    </row>
    <row r="5597" spans="1:41">
      <c r="A5597" s="6" t="s">
        <v>6192</v>
      </c>
      <c r="B5597">
        <v>2021</v>
      </c>
      <c r="C5597">
        <v>1</v>
      </c>
      <c r="E5597" t="s">
        <v>1907</v>
      </c>
      <c r="F5597" t="s">
        <v>1908</v>
      </c>
      <c r="G5597" t="s">
        <v>102</v>
      </c>
      <c r="H5597" t="s">
        <v>5881</v>
      </c>
      <c r="I5597">
        <v>2022</v>
      </c>
      <c r="J5597">
        <v>2</v>
      </c>
      <c r="K5597" s="6">
        <v>44742</v>
      </c>
      <c r="L5597">
        <v>17</v>
      </c>
      <c r="M5597">
        <v>6</v>
      </c>
      <c r="N5597" t="s">
        <v>214</v>
      </c>
      <c r="O5597" s="8">
        <v>3.97</v>
      </c>
      <c r="P5597" s="8">
        <v>3.88</v>
      </c>
      <c r="Q5597" s="8">
        <v>3.75</v>
      </c>
      <c r="R5597" s="8">
        <v>4.25</v>
      </c>
      <c r="S5597" s="8">
        <v>3.5</v>
      </c>
      <c r="T5597" s="8">
        <v>5.25</v>
      </c>
      <c r="U5597" s="8">
        <v>0.39</v>
      </c>
      <c r="V5597" s="9">
        <v>28</v>
      </c>
      <c r="W5597" s="8">
        <v>0.5</v>
      </c>
      <c r="X5597" s="8">
        <v>1.75</v>
      </c>
      <c r="Y5597" s="8">
        <v>9.0000000000000302E-2</v>
      </c>
      <c r="Z5597" s="8">
        <v>-0.25</v>
      </c>
      <c r="AA5597">
        <v>0</v>
      </c>
      <c r="AF5597" t="s">
        <v>5882</v>
      </c>
      <c r="AG5597" t="s">
        <v>1910</v>
      </c>
      <c r="AH5597" t="s">
        <v>1911</v>
      </c>
      <c r="AI5597" t="s">
        <v>1934</v>
      </c>
      <c r="AJ5597" s="7">
        <v>44742</v>
      </c>
      <c r="AK5597" t="s">
        <v>6193</v>
      </c>
      <c r="AL5597" t="s">
        <v>1908</v>
      </c>
      <c r="AM5597" t="s">
        <v>5883</v>
      </c>
      <c r="AN5597" t="s">
        <v>6214</v>
      </c>
      <c r="AO5597" t="str">
        <f>TEXT(A5597,"yyyy-mm-dd")</f>
        <v>2021-01-31</v>
      </c>
    </row>
    <row r="5598" spans="1:41">
      <c r="A5598" s="6" t="s">
        <v>6192</v>
      </c>
      <c r="B5598">
        <v>2021</v>
      </c>
      <c r="C5598">
        <v>1</v>
      </c>
      <c r="E5598" t="s">
        <v>1907</v>
      </c>
      <c r="F5598" t="s">
        <v>1908</v>
      </c>
      <c r="G5598" t="s">
        <v>102</v>
      </c>
      <c r="H5598" t="s">
        <v>5842</v>
      </c>
      <c r="I5598">
        <v>2022</v>
      </c>
      <c r="J5598">
        <v>1</v>
      </c>
      <c r="K5598" s="6">
        <v>44651</v>
      </c>
      <c r="L5598">
        <v>14</v>
      </c>
      <c r="M5598">
        <v>5</v>
      </c>
      <c r="N5598" t="s">
        <v>244</v>
      </c>
      <c r="O5598" s="8">
        <v>3.89</v>
      </c>
      <c r="P5598" s="8">
        <v>3.88</v>
      </c>
      <c r="Q5598" s="8">
        <v>3.75</v>
      </c>
      <c r="R5598" s="8">
        <v>4</v>
      </c>
      <c r="S5598" s="8">
        <v>3.5</v>
      </c>
      <c r="T5598" s="8">
        <v>4.75</v>
      </c>
      <c r="U5598" s="8">
        <v>0.31</v>
      </c>
      <c r="V5598" s="9">
        <v>28</v>
      </c>
      <c r="W5598" s="8">
        <v>0.25</v>
      </c>
      <c r="X5598" s="8">
        <v>1.25</v>
      </c>
      <c r="Y5598" s="8">
        <v>1.0000000000000231E-2</v>
      </c>
      <c r="Z5598" s="8">
        <v>-0.12000000000000011</v>
      </c>
      <c r="AA5598">
        <v>-0.25</v>
      </c>
      <c r="AF5598" t="s">
        <v>5843</v>
      </c>
      <c r="AG5598" t="s">
        <v>1910</v>
      </c>
      <c r="AH5598" t="s">
        <v>1911</v>
      </c>
      <c r="AI5598" t="s">
        <v>1929</v>
      </c>
      <c r="AJ5598" s="7">
        <v>44651</v>
      </c>
      <c r="AK5598" t="s">
        <v>6193</v>
      </c>
      <c r="AL5598" t="s">
        <v>1908</v>
      </c>
      <c r="AM5598" t="s">
        <v>5844</v>
      </c>
      <c r="AN5598" t="s">
        <v>6213</v>
      </c>
      <c r="AO5598" t="str">
        <f>TEXT(A5598,"yyyy-mm-dd")</f>
        <v>2021-01-31</v>
      </c>
    </row>
    <row r="5599" spans="1:41">
      <c r="A5599" s="6" t="s">
        <v>6192</v>
      </c>
      <c r="B5599">
        <v>2021</v>
      </c>
      <c r="C5599">
        <v>1</v>
      </c>
      <c r="E5599" t="s">
        <v>1907</v>
      </c>
      <c r="F5599" t="s">
        <v>1908</v>
      </c>
      <c r="G5599" t="s">
        <v>102</v>
      </c>
      <c r="H5599" t="s">
        <v>5649</v>
      </c>
      <c r="I5599">
        <v>2021</v>
      </c>
      <c r="J5599">
        <v>4</v>
      </c>
      <c r="K5599" s="6">
        <v>44561</v>
      </c>
      <c r="L5599">
        <v>11</v>
      </c>
      <c r="M5599">
        <v>4</v>
      </c>
      <c r="N5599" t="s">
        <v>85</v>
      </c>
      <c r="O5599" s="8">
        <v>3.8</v>
      </c>
      <c r="P5599" s="8">
        <v>3.75</v>
      </c>
      <c r="Q5599" s="8">
        <v>3.75</v>
      </c>
      <c r="R5599" s="8">
        <v>4</v>
      </c>
      <c r="S5599" s="8">
        <v>3.5</v>
      </c>
      <c r="T5599" s="8">
        <v>4.25</v>
      </c>
      <c r="U5599" s="8">
        <v>0.24</v>
      </c>
      <c r="V5599" s="9">
        <v>31</v>
      </c>
      <c r="W5599" s="8">
        <v>0.25</v>
      </c>
      <c r="X5599" s="8">
        <v>0.75</v>
      </c>
      <c r="Y5599" s="8">
        <v>4.9999999999999822E-2</v>
      </c>
      <c r="Z5599" s="8">
        <v>-0.25</v>
      </c>
      <c r="AA5599">
        <v>-0.25</v>
      </c>
      <c r="AF5599" t="s">
        <v>5650</v>
      </c>
      <c r="AG5599" t="s">
        <v>1910</v>
      </c>
      <c r="AH5599" t="s">
        <v>1911</v>
      </c>
      <c r="AI5599" t="s">
        <v>1924</v>
      </c>
      <c r="AJ5599" s="7">
        <v>44561</v>
      </c>
      <c r="AK5599" t="s">
        <v>6193</v>
      </c>
      <c r="AL5599" t="s">
        <v>1908</v>
      </c>
      <c r="AM5599" t="s">
        <v>5651</v>
      </c>
      <c r="AN5599" t="s">
        <v>6212</v>
      </c>
      <c r="AO5599" t="str">
        <f>TEXT(A5599,"yyyy-mm-dd")</f>
        <v>2021-01-31</v>
      </c>
    </row>
    <row r="5600" spans="1:41">
      <c r="A5600" s="6" t="s">
        <v>6192</v>
      </c>
      <c r="B5600">
        <v>2021</v>
      </c>
      <c r="C5600">
        <v>1</v>
      </c>
      <c r="E5600" t="s">
        <v>1907</v>
      </c>
      <c r="F5600" t="s">
        <v>1908</v>
      </c>
      <c r="G5600" t="s">
        <v>102</v>
      </c>
      <c r="H5600" t="s">
        <v>5544</v>
      </c>
      <c r="I5600">
        <v>2021</v>
      </c>
      <c r="J5600">
        <v>3</v>
      </c>
      <c r="K5600" s="6">
        <v>44469</v>
      </c>
      <c r="L5600">
        <v>8</v>
      </c>
      <c r="M5600">
        <v>3</v>
      </c>
      <c r="N5600" t="s">
        <v>182</v>
      </c>
      <c r="O5600" s="8">
        <v>3.78</v>
      </c>
      <c r="P5600" s="8">
        <v>3.75</v>
      </c>
      <c r="Q5600" s="8">
        <v>3.75</v>
      </c>
      <c r="R5600" s="8">
        <v>3.94</v>
      </c>
      <c r="S5600" s="8">
        <v>3.5</v>
      </c>
      <c r="T5600" s="8">
        <v>4.25</v>
      </c>
      <c r="U5600" s="8">
        <v>0.22</v>
      </c>
      <c r="V5600" s="9">
        <v>30</v>
      </c>
      <c r="W5600" s="8">
        <v>0.18999999999999995</v>
      </c>
      <c r="X5600" s="8">
        <v>0.75</v>
      </c>
      <c r="Y5600" s="8">
        <v>2.9999999999999805E-2</v>
      </c>
      <c r="Z5600" s="8">
        <v>-0.25</v>
      </c>
      <c r="AA5600">
        <v>-0.31000000000000005</v>
      </c>
      <c r="AF5600" t="s">
        <v>5545</v>
      </c>
      <c r="AG5600" t="s">
        <v>1910</v>
      </c>
      <c r="AH5600" t="s">
        <v>1911</v>
      </c>
      <c r="AI5600" t="s">
        <v>1919</v>
      </c>
      <c r="AJ5600" s="7">
        <v>44469</v>
      </c>
      <c r="AK5600" t="s">
        <v>6193</v>
      </c>
      <c r="AL5600" t="s">
        <v>1908</v>
      </c>
      <c r="AM5600" t="s">
        <v>5546</v>
      </c>
      <c r="AN5600" t="s">
        <v>6211</v>
      </c>
      <c r="AO5600" t="str">
        <f>TEXT(A5600,"yyyy-mm-dd")</f>
        <v>2021-01-31</v>
      </c>
    </row>
    <row r="5601" spans="1:41">
      <c r="A5601" s="6" t="s">
        <v>6192</v>
      </c>
      <c r="B5601">
        <v>2021</v>
      </c>
      <c r="C5601">
        <v>1</v>
      </c>
      <c r="E5601" t="s">
        <v>1907</v>
      </c>
      <c r="F5601" t="s">
        <v>1908</v>
      </c>
      <c r="G5601" t="s">
        <v>102</v>
      </c>
      <c r="H5601" t="s">
        <v>5436</v>
      </c>
      <c r="I5601">
        <v>2021</v>
      </c>
      <c r="J5601">
        <v>2</v>
      </c>
      <c r="K5601" s="6">
        <v>44377</v>
      </c>
      <c r="L5601">
        <v>5</v>
      </c>
      <c r="M5601">
        <v>2</v>
      </c>
      <c r="N5601" t="s">
        <v>211</v>
      </c>
      <c r="O5601" s="8">
        <v>3.83</v>
      </c>
      <c r="P5601" s="8">
        <v>3.75</v>
      </c>
      <c r="Q5601" s="8">
        <v>3.75</v>
      </c>
      <c r="R5601" s="8">
        <v>4</v>
      </c>
      <c r="S5601" s="8">
        <v>3.5</v>
      </c>
      <c r="T5601" s="8">
        <v>4.25</v>
      </c>
      <c r="U5601" s="8">
        <v>0.22</v>
      </c>
      <c r="V5601" s="9">
        <v>30</v>
      </c>
      <c r="W5601" s="8">
        <v>0.25</v>
      </c>
      <c r="X5601" s="8">
        <v>0.75</v>
      </c>
      <c r="Y5601" s="8">
        <v>8.0000000000000071E-2</v>
      </c>
      <c r="Z5601" s="8">
        <v>-0.25</v>
      </c>
      <c r="AA5601">
        <v>-0.25</v>
      </c>
      <c r="AF5601" t="s">
        <v>5437</v>
      </c>
      <c r="AG5601" t="s">
        <v>1910</v>
      </c>
      <c r="AH5601" t="s">
        <v>1911</v>
      </c>
      <c r="AI5601" t="s">
        <v>1915</v>
      </c>
      <c r="AJ5601" s="7">
        <v>44377</v>
      </c>
      <c r="AK5601" t="s">
        <v>6193</v>
      </c>
      <c r="AL5601" t="s">
        <v>1908</v>
      </c>
      <c r="AM5601" t="s">
        <v>5438</v>
      </c>
      <c r="AN5601" t="s">
        <v>6210</v>
      </c>
      <c r="AO5601" t="str">
        <f>TEXT(A5601,"yyyy-mm-dd")</f>
        <v>2021-01-31</v>
      </c>
    </row>
    <row r="5602" spans="1:41">
      <c r="A5602" s="6" t="s">
        <v>6192</v>
      </c>
      <c r="B5602">
        <v>2021</v>
      </c>
      <c r="C5602">
        <v>1</v>
      </c>
      <c r="E5602" t="s">
        <v>1907</v>
      </c>
      <c r="F5602" t="s">
        <v>1908</v>
      </c>
      <c r="G5602" t="s">
        <v>102</v>
      </c>
      <c r="H5602" t="s">
        <v>5397</v>
      </c>
      <c r="I5602">
        <v>2021</v>
      </c>
      <c r="J5602">
        <v>1</v>
      </c>
      <c r="K5602" s="6">
        <v>44286</v>
      </c>
      <c r="L5602">
        <v>2</v>
      </c>
      <c r="M5602">
        <v>1</v>
      </c>
      <c r="N5602" t="s">
        <v>104</v>
      </c>
      <c r="O5602" s="8">
        <v>3.95</v>
      </c>
      <c r="P5602" s="8">
        <v>4</v>
      </c>
      <c r="Q5602" s="8">
        <v>3.75</v>
      </c>
      <c r="R5602" s="8">
        <v>4</v>
      </c>
      <c r="S5602" s="8">
        <v>3.75</v>
      </c>
      <c r="T5602" s="8">
        <v>4.25</v>
      </c>
      <c r="U5602" s="8">
        <v>0.2</v>
      </c>
      <c r="V5602" s="9">
        <v>30</v>
      </c>
      <c r="W5602" s="8">
        <v>0.25</v>
      </c>
      <c r="X5602" s="8">
        <v>0.5</v>
      </c>
      <c r="Y5602" s="8">
        <v>-4.9999999999999822E-2</v>
      </c>
      <c r="Z5602" s="8">
        <v>-0.25</v>
      </c>
      <c r="AA5602">
        <v>0</v>
      </c>
      <c r="AF5602" t="s">
        <v>5398</v>
      </c>
      <c r="AG5602" t="s">
        <v>1910</v>
      </c>
      <c r="AH5602" t="s">
        <v>1911</v>
      </c>
      <c r="AI5602" t="s">
        <v>1912</v>
      </c>
      <c r="AJ5602" s="7">
        <v>44286</v>
      </c>
      <c r="AK5602" t="s">
        <v>6193</v>
      </c>
      <c r="AL5602" t="s">
        <v>1908</v>
      </c>
      <c r="AM5602" t="s">
        <v>5399</v>
      </c>
      <c r="AN5602" t="s">
        <v>6209</v>
      </c>
      <c r="AO5602" t="str">
        <f>TEXT(A5602,"yyyy-mm-dd")</f>
        <v>2021-01-31</v>
      </c>
    </row>
    <row r="5603" spans="1:41">
      <c r="A5603" s="6" t="s">
        <v>6192</v>
      </c>
      <c r="B5603">
        <v>2021</v>
      </c>
      <c r="C5603">
        <v>1</v>
      </c>
      <c r="E5603" t="s">
        <v>100</v>
      </c>
      <c r="F5603" t="s">
        <v>101</v>
      </c>
      <c r="G5603" t="s">
        <v>83</v>
      </c>
      <c r="H5603" t="s">
        <v>6147</v>
      </c>
      <c r="I5603">
        <v>2023</v>
      </c>
      <c r="K5603" s="6">
        <v>45291</v>
      </c>
      <c r="L5603">
        <v>35</v>
      </c>
      <c r="N5603" t="s">
        <v>943</v>
      </c>
      <c r="O5603" s="8">
        <v>2.2400000000000002</v>
      </c>
      <c r="P5603" s="8">
        <v>2.1</v>
      </c>
      <c r="Q5603" s="8">
        <v>1.9</v>
      </c>
      <c r="R5603" s="8">
        <v>2.5099999999999998</v>
      </c>
      <c r="S5603" s="8">
        <v>1.5</v>
      </c>
      <c r="T5603" s="8">
        <v>3.5</v>
      </c>
      <c r="U5603" s="8">
        <v>0.46</v>
      </c>
      <c r="V5603" s="9">
        <v>24</v>
      </c>
      <c r="W5603" s="8">
        <v>0.60999999999999988</v>
      </c>
      <c r="X5603" s="8">
        <v>2</v>
      </c>
      <c r="Y5603" s="8">
        <v>0.14000000000000012</v>
      </c>
      <c r="Z5603" s="8">
        <v>0</v>
      </c>
      <c r="AA5603">
        <v>0.10999999999999965</v>
      </c>
      <c r="AF5603" t="s">
        <v>10372</v>
      </c>
      <c r="AG5603" t="s">
        <v>9655</v>
      </c>
      <c r="AH5603" t="s">
        <v>9656</v>
      </c>
      <c r="AI5603" t="s">
        <v>9708</v>
      </c>
      <c r="AJ5603" s="7">
        <v>45291</v>
      </c>
      <c r="AK5603" t="s">
        <v>6193</v>
      </c>
      <c r="AL5603" t="s">
        <v>109</v>
      </c>
      <c r="AM5603" t="s">
        <v>6149</v>
      </c>
      <c r="AN5603" t="s">
        <v>10374</v>
      </c>
    </row>
    <row r="5604" spans="1:41">
      <c r="A5604" s="6" t="s">
        <v>6192</v>
      </c>
      <c r="B5604">
        <v>2021</v>
      </c>
      <c r="C5604">
        <v>1</v>
      </c>
      <c r="E5604" t="s">
        <v>100</v>
      </c>
      <c r="F5604" t="s">
        <v>101</v>
      </c>
      <c r="G5604" t="s">
        <v>102</v>
      </c>
      <c r="H5604" t="s">
        <v>6094</v>
      </c>
      <c r="I5604">
        <v>2022</v>
      </c>
      <c r="J5604">
        <v>4</v>
      </c>
      <c r="K5604" s="6">
        <v>44926</v>
      </c>
      <c r="L5604">
        <v>23</v>
      </c>
      <c r="M5604">
        <v>8</v>
      </c>
      <c r="N5604" t="s">
        <v>95</v>
      </c>
      <c r="O5604" s="8">
        <v>2.2000000000000002</v>
      </c>
      <c r="P5604" s="8">
        <v>2.16</v>
      </c>
      <c r="Q5604" s="8">
        <v>1.75</v>
      </c>
      <c r="R5604" s="8">
        <v>2.86</v>
      </c>
      <c r="S5604" s="8">
        <v>-0.8</v>
      </c>
      <c r="T5604" s="8">
        <v>3.71</v>
      </c>
      <c r="U5604" s="8">
        <v>0.96</v>
      </c>
      <c r="V5604" s="9">
        <v>26</v>
      </c>
      <c r="W5604" s="8">
        <v>1.1099999999999999</v>
      </c>
      <c r="X5604" s="8">
        <v>4.51</v>
      </c>
      <c r="Y5604" s="8">
        <v>4.0000000000000036E-2</v>
      </c>
      <c r="Z5604" s="8">
        <v>-0.33999999999999986</v>
      </c>
      <c r="AA5604">
        <v>4.9999999999999822E-2</v>
      </c>
      <c r="AF5604" t="s">
        <v>6166</v>
      </c>
      <c r="AG5604" t="s">
        <v>106</v>
      </c>
      <c r="AH5604" t="s">
        <v>107</v>
      </c>
      <c r="AI5604" t="s">
        <v>2673</v>
      </c>
      <c r="AJ5604" s="7">
        <v>44926</v>
      </c>
      <c r="AK5604" t="s">
        <v>6193</v>
      </c>
      <c r="AL5604" t="s">
        <v>109</v>
      </c>
      <c r="AM5604" t="s">
        <v>6096</v>
      </c>
      <c r="AN5604" t="s">
        <v>6208</v>
      </c>
      <c r="AO5604" t="str">
        <f>TEXT(A5604,"yyyy-mm-dd")</f>
        <v>2021-01-31</v>
      </c>
    </row>
    <row r="5605" spans="1:41">
      <c r="A5605" s="6" t="s">
        <v>6192</v>
      </c>
      <c r="B5605">
        <v>2021</v>
      </c>
      <c r="C5605">
        <v>1</v>
      </c>
      <c r="E5605" t="s">
        <v>100</v>
      </c>
      <c r="F5605" t="s">
        <v>101</v>
      </c>
      <c r="G5605" t="s">
        <v>83</v>
      </c>
      <c r="H5605" t="s">
        <v>5702</v>
      </c>
      <c r="I5605">
        <v>2022</v>
      </c>
      <c r="K5605" s="6">
        <v>44926</v>
      </c>
      <c r="L5605">
        <v>23</v>
      </c>
      <c r="N5605" t="s">
        <v>95</v>
      </c>
      <c r="O5605" s="8">
        <v>2.61</v>
      </c>
      <c r="P5605" s="8">
        <v>2.5</v>
      </c>
      <c r="Q5605" s="8">
        <v>2.12</v>
      </c>
      <c r="R5605" s="8">
        <v>2.95</v>
      </c>
      <c r="S5605" s="8">
        <v>1.5</v>
      </c>
      <c r="T5605" s="8">
        <v>4.5</v>
      </c>
      <c r="U5605" s="8">
        <v>0.65</v>
      </c>
      <c r="V5605" s="9">
        <v>35</v>
      </c>
      <c r="W5605" s="8">
        <v>0.83000000000000007</v>
      </c>
      <c r="X5605" s="8">
        <v>3</v>
      </c>
      <c r="Y5605" s="8">
        <v>0.10999999999999988</v>
      </c>
      <c r="Z5605" s="8">
        <v>-0.10000000000000009</v>
      </c>
      <c r="AA5605">
        <v>-0.16999999999999993</v>
      </c>
      <c r="AF5605" t="s">
        <v>10333</v>
      </c>
      <c r="AG5605" t="s">
        <v>9655</v>
      </c>
      <c r="AH5605" t="s">
        <v>9656</v>
      </c>
      <c r="AI5605" t="s">
        <v>9669</v>
      </c>
      <c r="AJ5605" s="7">
        <v>44926</v>
      </c>
      <c r="AK5605" t="s">
        <v>6193</v>
      </c>
      <c r="AL5605" t="s">
        <v>109</v>
      </c>
      <c r="AM5605" t="s">
        <v>5704</v>
      </c>
      <c r="AN5605" t="s">
        <v>10347</v>
      </c>
    </row>
    <row r="5606" spans="1:41">
      <c r="A5606" s="6" t="s">
        <v>6192</v>
      </c>
      <c r="B5606">
        <v>2021</v>
      </c>
      <c r="C5606">
        <v>1</v>
      </c>
      <c r="E5606" t="s">
        <v>100</v>
      </c>
      <c r="F5606" t="s">
        <v>101</v>
      </c>
      <c r="G5606" t="s">
        <v>102</v>
      </c>
      <c r="H5606" t="s">
        <v>5989</v>
      </c>
      <c r="I5606">
        <v>2022</v>
      </c>
      <c r="J5606">
        <v>3</v>
      </c>
      <c r="K5606" s="6">
        <v>44834</v>
      </c>
      <c r="L5606">
        <v>20</v>
      </c>
      <c r="M5606">
        <v>7</v>
      </c>
      <c r="N5606" t="s">
        <v>185</v>
      </c>
      <c r="O5606" s="8">
        <v>2.39</v>
      </c>
      <c r="P5606" s="8">
        <v>2.2000000000000002</v>
      </c>
      <c r="Q5606" s="8">
        <v>1.99</v>
      </c>
      <c r="R5606" s="8">
        <v>2.88</v>
      </c>
      <c r="S5606" s="8">
        <v>1.3</v>
      </c>
      <c r="T5606" s="8">
        <v>3.8</v>
      </c>
      <c r="U5606" s="8">
        <v>0.64</v>
      </c>
      <c r="V5606" s="9">
        <v>26</v>
      </c>
      <c r="W5606" s="8">
        <v>0.8899999999999999</v>
      </c>
      <c r="X5606" s="8">
        <v>2.5</v>
      </c>
      <c r="Y5606" s="8">
        <v>0.18999999999999995</v>
      </c>
      <c r="Z5606" s="8">
        <v>-0.39999999999999991</v>
      </c>
      <c r="AA5606">
        <v>-0.21000000000000019</v>
      </c>
      <c r="AF5606" t="s">
        <v>6164</v>
      </c>
      <c r="AG5606" t="s">
        <v>106</v>
      </c>
      <c r="AH5606" t="s">
        <v>107</v>
      </c>
      <c r="AI5606" t="s">
        <v>2670</v>
      </c>
      <c r="AJ5606" s="7">
        <v>44834</v>
      </c>
      <c r="AK5606" t="s">
        <v>6193</v>
      </c>
      <c r="AL5606" t="s">
        <v>109</v>
      </c>
      <c r="AM5606" t="s">
        <v>5991</v>
      </c>
      <c r="AN5606" t="s">
        <v>6207</v>
      </c>
      <c r="AO5606" t="str">
        <f>TEXT(A5606,"yyyy-mm-dd")</f>
        <v>2021-01-31</v>
      </c>
    </row>
    <row r="5607" spans="1:41">
      <c r="A5607" s="6" t="s">
        <v>6192</v>
      </c>
      <c r="B5607">
        <v>2021</v>
      </c>
      <c r="C5607">
        <v>1</v>
      </c>
      <c r="E5607" t="s">
        <v>100</v>
      </c>
      <c r="F5607" t="s">
        <v>101</v>
      </c>
      <c r="G5607" t="s">
        <v>102</v>
      </c>
      <c r="H5607" t="s">
        <v>5881</v>
      </c>
      <c r="I5607">
        <v>2022</v>
      </c>
      <c r="J5607">
        <v>2</v>
      </c>
      <c r="K5607" s="6">
        <v>44742</v>
      </c>
      <c r="L5607">
        <v>17</v>
      </c>
      <c r="M5607">
        <v>6</v>
      </c>
      <c r="N5607" t="s">
        <v>214</v>
      </c>
      <c r="O5607" s="8">
        <v>2.66</v>
      </c>
      <c r="P5607" s="8">
        <v>2.5499999999999998</v>
      </c>
      <c r="Q5607" s="8">
        <v>2.02</v>
      </c>
      <c r="R5607" s="8">
        <v>3.22</v>
      </c>
      <c r="S5607" s="8">
        <v>0.8</v>
      </c>
      <c r="T5607" s="8">
        <v>5.3</v>
      </c>
      <c r="U5607" s="8">
        <v>0.92</v>
      </c>
      <c r="V5607" s="9">
        <v>26</v>
      </c>
      <c r="W5607" s="8">
        <v>1.2000000000000002</v>
      </c>
      <c r="X5607" s="8">
        <v>4.5</v>
      </c>
      <c r="Y5607" s="8">
        <v>0.11000000000000032</v>
      </c>
      <c r="Z5607" s="8">
        <v>-0.15000000000000036</v>
      </c>
      <c r="AA5607">
        <v>0.20000000000000018</v>
      </c>
      <c r="AF5607" t="s">
        <v>6162</v>
      </c>
      <c r="AG5607" t="s">
        <v>106</v>
      </c>
      <c r="AH5607" t="s">
        <v>107</v>
      </c>
      <c r="AI5607" t="s">
        <v>2667</v>
      </c>
      <c r="AJ5607" s="7">
        <v>44742</v>
      </c>
      <c r="AK5607" t="s">
        <v>6193</v>
      </c>
      <c r="AL5607" t="s">
        <v>109</v>
      </c>
      <c r="AM5607" t="s">
        <v>5883</v>
      </c>
      <c r="AN5607" t="s">
        <v>6206</v>
      </c>
      <c r="AO5607" t="str">
        <f>TEXT(A5607,"yyyy-mm-dd")</f>
        <v>2021-01-31</v>
      </c>
    </row>
    <row r="5608" spans="1:41">
      <c r="A5608" s="6" t="s">
        <v>6192</v>
      </c>
      <c r="B5608">
        <v>2021</v>
      </c>
      <c r="C5608">
        <v>1</v>
      </c>
      <c r="E5608" t="s">
        <v>100</v>
      </c>
      <c r="F5608" t="s">
        <v>101</v>
      </c>
      <c r="G5608" t="s">
        <v>102</v>
      </c>
      <c r="H5608" t="s">
        <v>5842</v>
      </c>
      <c r="I5608">
        <v>2022</v>
      </c>
      <c r="J5608">
        <v>1</v>
      </c>
      <c r="K5608" s="6">
        <v>44651</v>
      </c>
      <c r="L5608">
        <v>14</v>
      </c>
      <c r="M5608">
        <v>5</v>
      </c>
      <c r="N5608" t="s">
        <v>244</v>
      </c>
      <c r="O5608" s="8">
        <v>3.02</v>
      </c>
      <c r="P5608" s="8">
        <v>3.15</v>
      </c>
      <c r="Q5608" s="8">
        <v>1.6</v>
      </c>
      <c r="R5608" s="8">
        <v>3.93</v>
      </c>
      <c r="S5608" s="8">
        <v>0.2</v>
      </c>
      <c r="T5608" s="8">
        <v>6.5</v>
      </c>
      <c r="U5608" s="8">
        <v>1.61</v>
      </c>
      <c r="V5608" s="9">
        <v>26</v>
      </c>
      <c r="W5608" s="8">
        <v>2.33</v>
      </c>
      <c r="X5608" s="8">
        <v>6.3</v>
      </c>
      <c r="Y5608" s="8">
        <v>-0.12999999999999989</v>
      </c>
      <c r="Z5608" s="8">
        <v>0.39999999999999991</v>
      </c>
      <c r="AA5608">
        <v>0.74000000000000021</v>
      </c>
      <c r="AF5608" t="s">
        <v>6160</v>
      </c>
      <c r="AG5608" t="s">
        <v>106</v>
      </c>
      <c r="AH5608" t="s">
        <v>107</v>
      </c>
      <c r="AI5608" t="s">
        <v>502</v>
      </c>
      <c r="AJ5608" s="7">
        <v>44651</v>
      </c>
      <c r="AK5608" t="s">
        <v>6193</v>
      </c>
      <c r="AL5608" t="s">
        <v>109</v>
      </c>
      <c r="AM5608" t="s">
        <v>5844</v>
      </c>
      <c r="AN5608" t="s">
        <v>6205</v>
      </c>
      <c r="AO5608" t="str">
        <f>TEXT(A5608,"yyyy-mm-dd")</f>
        <v>2021-01-31</v>
      </c>
    </row>
    <row r="5609" spans="1:41">
      <c r="A5609" s="6" t="s">
        <v>6192</v>
      </c>
      <c r="B5609">
        <v>2021</v>
      </c>
      <c r="C5609">
        <v>1</v>
      </c>
      <c r="E5609" t="s">
        <v>100</v>
      </c>
      <c r="F5609" t="s">
        <v>101</v>
      </c>
      <c r="G5609" t="s">
        <v>102</v>
      </c>
      <c r="H5609" t="s">
        <v>5649</v>
      </c>
      <c r="I5609">
        <v>2021</v>
      </c>
      <c r="J5609">
        <v>4</v>
      </c>
      <c r="K5609" s="6">
        <v>44561</v>
      </c>
      <c r="L5609">
        <v>11</v>
      </c>
      <c r="M5609">
        <v>4</v>
      </c>
      <c r="N5609" t="s">
        <v>85</v>
      </c>
      <c r="O5609" s="8">
        <v>2.86</v>
      </c>
      <c r="P5609" s="8">
        <v>3.04</v>
      </c>
      <c r="Q5609" s="8">
        <v>2.2999999999999998</v>
      </c>
      <c r="R5609" s="8">
        <v>3.65</v>
      </c>
      <c r="S5609" s="8">
        <v>-1</v>
      </c>
      <c r="T5609" s="8">
        <v>5.6</v>
      </c>
      <c r="U5609" s="8">
        <v>1.4</v>
      </c>
      <c r="V5609" s="9">
        <v>31</v>
      </c>
      <c r="W5609" s="8">
        <v>1.35</v>
      </c>
      <c r="X5609" s="8">
        <v>6.6</v>
      </c>
      <c r="Y5609" s="8">
        <v>-0.18000000000000016</v>
      </c>
      <c r="Z5609" s="8">
        <v>8.9999999999999858E-2</v>
      </c>
      <c r="AA5609">
        <v>-0.10999999999999988</v>
      </c>
      <c r="AF5609" t="s">
        <v>5721</v>
      </c>
      <c r="AG5609" t="s">
        <v>106</v>
      </c>
      <c r="AH5609" t="s">
        <v>107</v>
      </c>
      <c r="AI5609" t="s">
        <v>497</v>
      </c>
      <c r="AJ5609" s="7">
        <v>44561</v>
      </c>
      <c r="AK5609" t="s">
        <v>6193</v>
      </c>
      <c r="AL5609" t="s">
        <v>109</v>
      </c>
      <c r="AM5609" t="s">
        <v>5651</v>
      </c>
      <c r="AN5609" t="s">
        <v>6204</v>
      </c>
      <c r="AO5609" t="str">
        <f>TEXT(A5609,"yyyy-mm-dd")</f>
        <v>2021-01-31</v>
      </c>
    </row>
    <row r="5610" spans="1:41">
      <c r="A5610" s="6" t="s">
        <v>6192</v>
      </c>
      <c r="B5610">
        <v>2021</v>
      </c>
      <c r="C5610">
        <v>1</v>
      </c>
      <c r="E5610" t="s">
        <v>100</v>
      </c>
      <c r="F5610" t="s">
        <v>101</v>
      </c>
      <c r="G5610" t="s">
        <v>83</v>
      </c>
      <c r="H5610" t="s">
        <v>5257</v>
      </c>
      <c r="I5610">
        <v>2021</v>
      </c>
      <c r="K5610" s="6">
        <v>44561</v>
      </c>
      <c r="L5610">
        <v>11</v>
      </c>
      <c r="N5610" t="s">
        <v>85</v>
      </c>
      <c r="O5610" s="8">
        <v>3.74</v>
      </c>
      <c r="P5610" s="8">
        <v>3.5</v>
      </c>
      <c r="Q5610" s="8">
        <v>3.1</v>
      </c>
      <c r="R5610" s="8">
        <v>4.18</v>
      </c>
      <c r="S5610" s="8">
        <v>1.55</v>
      </c>
      <c r="T5610" s="8">
        <v>5.8</v>
      </c>
      <c r="U5610" s="8">
        <v>0.95</v>
      </c>
      <c r="V5610" s="9">
        <v>36</v>
      </c>
      <c r="W5610" s="8">
        <v>1.0799999999999996</v>
      </c>
      <c r="X5610" s="8">
        <v>4.25</v>
      </c>
      <c r="Y5610" s="8">
        <v>0.24000000000000021</v>
      </c>
      <c r="Z5610" s="8">
        <v>6.0000000000000053E-2</v>
      </c>
      <c r="AA5610">
        <v>0.3199999999999994</v>
      </c>
      <c r="AF5610" t="s">
        <v>10294</v>
      </c>
      <c r="AG5610" t="s">
        <v>9655</v>
      </c>
      <c r="AH5610" t="s">
        <v>9656</v>
      </c>
      <c r="AI5610" t="s">
        <v>9657</v>
      </c>
      <c r="AJ5610" s="7">
        <v>44561</v>
      </c>
      <c r="AK5610" t="s">
        <v>6193</v>
      </c>
      <c r="AL5610" t="s">
        <v>109</v>
      </c>
      <c r="AM5610" t="s">
        <v>5259</v>
      </c>
      <c r="AN5610" t="s">
        <v>10320</v>
      </c>
    </row>
    <row r="5611" spans="1:41">
      <c r="A5611" s="6" t="s">
        <v>6192</v>
      </c>
      <c r="B5611">
        <v>2021</v>
      </c>
      <c r="C5611">
        <v>1</v>
      </c>
      <c r="E5611" t="s">
        <v>100</v>
      </c>
      <c r="F5611" t="s">
        <v>101</v>
      </c>
      <c r="G5611" t="s">
        <v>102</v>
      </c>
      <c r="H5611" t="s">
        <v>5544</v>
      </c>
      <c r="I5611">
        <v>2021</v>
      </c>
      <c r="J5611">
        <v>3</v>
      </c>
      <c r="K5611" s="6">
        <v>44469</v>
      </c>
      <c r="L5611">
        <v>8</v>
      </c>
      <c r="M5611">
        <v>3</v>
      </c>
      <c r="N5611" t="s">
        <v>182</v>
      </c>
      <c r="O5611" s="8">
        <v>4.09</v>
      </c>
      <c r="P5611" s="8">
        <v>3.6</v>
      </c>
      <c r="Q5611" s="8">
        <v>3</v>
      </c>
      <c r="R5611" s="8">
        <v>5.28</v>
      </c>
      <c r="S5611" s="8">
        <v>1.7</v>
      </c>
      <c r="T5611" s="8">
        <v>6.5</v>
      </c>
      <c r="U5611" s="8">
        <v>1.33</v>
      </c>
      <c r="V5611" s="9">
        <v>31</v>
      </c>
      <c r="W5611" s="8">
        <v>2.2800000000000002</v>
      </c>
      <c r="X5611" s="8">
        <v>4.8</v>
      </c>
      <c r="Y5611" s="8">
        <v>0.48999999999999977</v>
      </c>
      <c r="Z5611" s="8">
        <v>0.16999999999999993</v>
      </c>
      <c r="AA5611">
        <v>0.39999999999999991</v>
      </c>
      <c r="AF5611" t="s">
        <v>5719</v>
      </c>
      <c r="AG5611" t="s">
        <v>106</v>
      </c>
      <c r="AH5611" t="s">
        <v>107</v>
      </c>
      <c r="AI5611" t="s">
        <v>427</v>
      </c>
      <c r="AJ5611" s="7">
        <v>44469</v>
      </c>
      <c r="AK5611" t="s">
        <v>6193</v>
      </c>
      <c r="AL5611" t="s">
        <v>109</v>
      </c>
      <c r="AM5611" t="s">
        <v>5546</v>
      </c>
      <c r="AN5611" t="s">
        <v>6203</v>
      </c>
      <c r="AO5611" t="str">
        <f>TEXT(A5611,"yyyy-mm-dd")</f>
        <v>2021-01-31</v>
      </c>
    </row>
    <row r="5612" spans="1:41">
      <c r="A5612" s="6" t="s">
        <v>6192</v>
      </c>
      <c r="B5612">
        <v>2021</v>
      </c>
      <c r="C5612">
        <v>1</v>
      </c>
      <c r="E5612" t="s">
        <v>100</v>
      </c>
      <c r="F5612" t="s">
        <v>101</v>
      </c>
      <c r="G5612" t="s">
        <v>102</v>
      </c>
      <c r="H5612" t="s">
        <v>5436</v>
      </c>
      <c r="I5612">
        <v>2021</v>
      </c>
      <c r="J5612">
        <v>2</v>
      </c>
      <c r="K5612" s="6">
        <v>44377</v>
      </c>
      <c r="L5612">
        <v>5</v>
      </c>
      <c r="M5612">
        <v>2</v>
      </c>
      <c r="N5612" t="s">
        <v>211</v>
      </c>
      <c r="O5612" s="8">
        <v>14.05</v>
      </c>
      <c r="P5612" s="8">
        <v>14.7</v>
      </c>
      <c r="Q5612" s="8">
        <v>12.85</v>
      </c>
      <c r="R5612" s="8">
        <v>16.739999999999998</v>
      </c>
      <c r="S5612" s="8">
        <v>3.62</v>
      </c>
      <c r="T5612" s="8">
        <v>18.5</v>
      </c>
      <c r="U5612" s="8">
        <v>3.68</v>
      </c>
      <c r="V5612" s="9">
        <v>31</v>
      </c>
      <c r="W5612" s="8">
        <v>3.8899999999999988</v>
      </c>
      <c r="X5612" s="8">
        <v>14.879999999999999</v>
      </c>
      <c r="Y5612" s="8">
        <v>-0.64999999999999858</v>
      </c>
      <c r="Z5612" s="8">
        <v>0.59999999999999964</v>
      </c>
      <c r="AA5612">
        <v>-0.94000000000000128</v>
      </c>
      <c r="AF5612" t="s">
        <v>5717</v>
      </c>
      <c r="AG5612" t="s">
        <v>106</v>
      </c>
      <c r="AH5612" t="s">
        <v>107</v>
      </c>
      <c r="AI5612" t="s">
        <v>340</v>
      </c>
      <c r="AJ5612" s="7">
        <v>44377</v>
      </c>
      <c r="AK5612" t="s">
        <v>6193</v>
      </c>
      <c r="AL5612" t="s">
        <v>109</v>
      </c>
      <c r="AM5612" t="s">
        <v>5438</v>
      </c>
      <c r="AN5612" t="s">
        <v>6202</v>
      </c>
      <c r="AO5612" t="str">
        <f>TEXT(A5612,"yyyy-mm-dd")</f>
        <v>2021-01-31</v>
      </c>
    </row>
    <row r="5613" spans="1:41">
      <c r="A5613" s="6" t="s">
        <v>6192</v>
      </c>
      <c r="B5613">
        <v>2021</v>
      </c>
      <c r="C5613">
        <v>1</v>
      </c>
      <c r="E5613" t="s">
        <v>100</v>
      </c>
      <c r="F5613" t="s">
        <v>101</v>
      </c>
      <c r="G5613" t="s">
        <v>102</v>
      </c>
      <c r="H5613" t="s">
        <v>5397</v>
      </c>
      <c r="I5613">
        <v>2021</v>
      </c>
      <c r="J5613">
        <v>1</v>
      </c>
      <c r="K5613" s="6">
        <v>44286</v>
      </c>
      <c r="L5613">
        <v>2</v>
      </c>
      <c r="M5613">
        <v>1</v>
      </c>
      <c r="N5613" t="s">
        <v>104</v>
      </c>
      <c r="O5613" s="8">
        <v>-4.34</v>
      </c>
      <c r="P5613" s="8">
        <v>-4.8</v>
      </c>
      <c r="Q5613" s="8">
        <v>-5.3</v>
      </c>
      <c r="R5613" s="8">
        <v>-3.65</v>
      </c>
      <c r="S5613" s="8">
        <v>-8.6999999999999993</v>
      </c>
      <c r="T5613" s="8">
        <v>1.8</v>
      </c>
      <c r="U5613" s="8">
        <v>2.15</v>
      </c>
      <c r="V5613" s="9">
        <v>31</v>
      </c>
      <c r="W5613" s="8">
        <v>1.65</v>
      </c>
      <c r="X5613" s="8">
        <v>10.5</v>
      </c>
      <c r="Y5613" s="8">
        <v>0.45999999999999996</v>
      </c>
      <c r="Z5613" s="8">
        <v>4.9999999999999822E-2</v>
      </c>
      <c r="AA5613">
        <v>-0.50000000000000044</v>
      </c>
      <c r="AF5613" t="s">
        <v>5715</v>
      </c>
      <c r="AG5613" t="s">
        <v>106</v>
      </c>
      <c r="AH5613" t="s">
        <v>107</v>
      </c>
      <c r="AI5613" t="s">
        <v>108</v>
      </c>
      <c r="AJ5613" s="7">
        <v>44286</v>
      </c>
      <c r="AK5613" t="s">
        <v>6193</v>
      </c>
      <c r="AL5613" t="s">
        <v>109</v>
      </c>
      <c r="AM5613" t="s">
        <v>5399</v>
      </c>
      <c r="AN5613" t="s">
        <v>6201</v>
      </c>
      <c r="AO5613" t="str">
        <f>TEXT(A5613,"yyyy-mm-dd")</f>
        <v>2021-01-31</v>
      </c>
    </row>
    <row r="5614" spans="1:41">
      <c r="A5614" s="6" t="s">
        <v>6192</v>
      </c>
      <c r="B5614">
        <v>2021</v>
      </c>
      <c r="C5614">
        <v>1</v>
      </c>
      <c r="E5614" t="s">
        <v>100</v>
      </c>
      <c r="F5614" t="s">
        <v>101</v>
      </c>
      <c r="G5614" t="s">
        <v>102</v>
      </c>
      <c r="H5614" t="s">
        <v>5204</v>
      </c>
      <c r="I5614">
        <v>2020</v>
      </c>
      <c r="J5614">
        <v>4</v>
      </c>
      <c r="K5614" s="6">
        <v>44196</v>
      </c>
      <c r="L5614">
        <v>-1</v>
      </c>
      <c r="M5614">
        <v>0</v>
      </c>
      <c r="N5614" t="s">
        <v>187</v>
      </c>
      <c r="O5614" s="8">
        <v>-5.94</v>
      </c>
      <c r="P5614" s="8">
        <v>-5.6</v>
      </c>
      <c r="Q5614" s="8">
        <v>-6.73</v>
      </c>
      <c r="R5614" s="8">
        <v>-5.0999999999999996</v>
      </c>
      <c r="S5614" s="8">
        <v>-7.7</v>
      </c>
      <c r="T5614" s="8">
        <v>-4.8499999999999996</v>
      </c>
      <c r="U5614" s="8">
        <v>0.97</v>
      </c>
      <c r="V5614" s="9">
        <v>32</v>
      </c>
      <c r="W5614" s="8">
        <v>1.6300000000000008</v>
      </c>
      <c r="X5614" s="8">
        <v>2.8500000000000005</v>
      </c>
      <c r="Y5614" s="8">
        <v>-0.34000000000000075</v>
      </c>
      <c r="Z5614" s="8">
        <v>1.6900000000000004</v>
      </c>
      <c r="AA5614">
        <v>0.58000000000000096</v>
      </c>
      <c r="AF5614" t="s">
        <v>5276</v>
      </c>
      <c r="AG5614" t="s">
        <v>106</v>
      </c>
      <c r="AH5614" t="s">
        <v>107</v>
      </c>
      <c r="AI5614" t="s">
        <v>188</v>
      </c>
      <c r="AJ5614" s="7">
        <v>44196</v>
      </c>
      <c r="AK5614" t="s">
        <v>6193</v>
      </c>
      <c r="AL5614" t="s">
        <v>109</v>
      </c>
      <c r="AM5614" t="s">
        <v>5206</v>
      </c>
      <c r="AN5614" t="s">
        <v>6200</v>
      </c>
      <c r="AO5614" t="str">
        <f>TEXT(A5614,"yyyy-mm-dd")</f>
        <v>2021-01-31</v>
      </c>
    </row>
    <row r="5615" spans="1:41">
      <c r="A5615" s="6" t="s">
        <v>6192</v>
      </c>
      <c r="B5615">
        <v>2021</v>
      </c>
      <c r="C5615">
        <v>1</v>
      </c>
      <c r="E5615" t="s">
        <v>100</v>
      </c>
      <c r="F5615" t="s">
        <v>101</v>
      </c>
      <c r="G5615" t="s">
        <v>83</v>
      </c>
      <c r="H5615" t="s">
        <v>4803</v>
      </c>
      <c r="I5615">
        <v>2020</v>
      </c>
      <c r="K5615" s="6">
        <v>44196</v>
      </c>
      <c r="L5615">
        <v>-1</v>
      </c>
      <c r="N5615" t="s">
        <v>187</v>
      </c>
      <c r="O5615" s="8">
        <v>-8.67</v>
      </c>
      <c r="P5615" s="8">
        <v>-8.6</v>
      </c>
      <c r="Q5615" s="8">
        <v>-8.93</v>
      </c>
      <c r="R5615" s="8">
        <v>-8.42</v>
      </c>
      <c r="S5615" s="8">
        <v>-9.1</v>
      </c>
      <c r="T5615" s="8">
        <v>-8.31</v>
      </c>
      <c r="U5615" s="8">
        <v>0.26</v>
      </c>
      <c r="V5615" s="9">
        <v>36</v>
      </c>
      <c r="W5615" s="8">
        <v>0.50999999999999979</v>
      </c>
      <c r="X5615" s="8">
        <v>0.78999999999999915</v>
      </c>
      <c r="Y5615" s="8">
        <v>-7.0000000000000284E-2</v>
      </c>
      <c r="Z5615" s="8">
        <v>0.40000000000000036</v>
      </c>
      <c r="AA5615">
        <v>0.3100000000000005</v>
      </c>
      <c r="AF5615" t="s">
        <v>10255</v>
      </c>
      <c r="AG5615" t="s">
        <v>9655</v>
      </c>
      <c r="AH5615" t="s">
        <v>9656</v>
      </c>
      <c r="AI5615" t="s">
        <v>9841</v>
      </c>
      <c r="AJ5615" s="7">
        <v>44196</v>
      </c>
      <c r="AK5615" t="s">
        <v>6193</v>
      </c>
      <c r="AL5615" t="s">
        <v>109</v>
      </c>
      <c r="AM5615" t="s">
        <v>4805</v>
      </c>
      <c r="AN5615" t="s">
        <v>10293</v>
      </c>
    </row>
    <row r="5616" spans="1:41">
      <c r="A5616" s="6" t="s">
        <v>6192</v>
      </c>
      <c r="B5616">
        <v>2021</v>
      </c>
      <c r="C5616">
        <v>1</v>
      </c>
      <c r="E5616" t="s">
        <v>2685</v>
      </c>
      <c r="F5616" t="s">
        <v>101</v>
      </c>
      <c r="G5616" t="s">
        <v>774</v>
      </c>
      <c r="H5616" t="s">
        <v>2686</v>
      </c>
      <c r="K5616" s="6"/>
      <c r="O5616" s="8">
        <v>2.19</v>
      </c>
      <c r="P5616" s="8">
        <v>2</v>
      </c>
      <c r="Q5616" s="8">
        <v>2</v>
      </c>
      <c r="R5616" s="8">
        <v>2.5</v>
      </c>
      <c r="S5616" s="8">
        <v>1.5</v>
      </c>
      <c r="T5616" s="8">
        <v>3.25</v>
      </c>
      <c r="U5616" s="8">
        <v>0.45</v>
      </c>
      <c r="V5616" s="9">
        <v>25</v>
      </c>
      <c r="W5616" s="8">
        <v>0.5</v>
      </c>
      <c r="X5616" s="8">
        <v>1.75</v>
      </c>
      <c r="Y5616" s="8">
        <v>0.18999999999999995</v>
      </c>
      <c r="Z5616" s="8">
        <v>0</v>
      </c>
      <c r="AA5616">
        <v>-2.9999999999999805E-2</v>
      </c>
      <c r="AF5616" t="s">
        <v>2687</v>
      </c>
      <c r="AG5616" t="s">
        <v>2688</v>
      </c>
      <c r="AH5616" t="s">
        <v>2689</v>
      </c>
      <c r="AI5616" t="s">
        <v>2690</v>
      </c>
      <c r="AJ5616" s="7"/>
      <c r="AK5616" t="s">
        <v>6193</v>
      </c>
      <c r="AL5616" t="s">
        <v>109</v>
      </c>
      <c r="AM5616" t="s">
        <v>2686</v>
      </c>
      <c r="AN5616" t="s">
        <v>6221</v>
      </c>
      <c r="AO5616" t="str">
        <f>TEXT(A5616,"yyyy-mm-dd")</f>
        <v>2021-01-31</v>
      </c>
    </row>
    <row r="5617" spans="1:41">
      <c r="A5617" s="6" t="s">
        <v>6192</v>
      </c>
      <c r="B5617">
        <v>2021</v>
      </c>
      <c r="C5617">
        <v>1</v>
      </c>
      <c r="E5617" t="s">
        <v>81</v>
      </c>
      <c r="F5617" t="s">
        <v>82</v>
      </c>
      <c r="G5617" t="s">
        <v>83</v>
      </c>
      <c r="H5617" t="s">
        <v>6147</v>
      </c>
      <c r="I5617">
        <v>2023</v>
      </c>
      <c r="K5617" s="6">
        <v>45291</v>
      </c>
      <c r="L5617">
        <v>35</v>
      </c>
      <c r="N5617" t="s">
        <v>943</v>
      </c>
      <c r="O5617" s="8">
        <v>3.58</v>
      </c>
      <c r="P5617" s="8">
        <v>3.5</v>
      </c>
      <c r="Q5617" s="8">
        <v>3.32</v>
      </c>
      <c r="R5617" s="8">
        <v>3.55</v>
      </c>
      <c r="S5617" s="8">
        <v>3</v>
      </c>
      <c r="T5617" s="8">
        <v>6.8</v>
      </c>
      <c r="U5617" s="8">
        <v>0.66</v>
      </c>
      <c r="V5617" s="9">
        <v>29</v>
      </c>
      <c r="W5617" s="8">
        <v>0.22999999999999998</v>
      </c>
      <c r="X5617" s="8">
        <v>3.8</v>
      </c>
      <c r="Y5617" s="8">
        <v>8.0000000000000071E-2</v>
      </c>
      <c r="Z5617" s="8">
        <v>0</v>
      </c>
      <c r="AA5617">
        <v>6.0000000000000053E-2</v>
      </c>
      <c r="AF5617" t="s">
        <v>6148</v>
      </c>
      <c r="AG5617" t="s">
        <v>87</v>
      </c>
      <c r="AH5617" t="s">
        <v>88</v>
      </c>
      <c r="AI5617" t="s">
        <v>359</v>
      </c>
      <c r="AJ5617" s="7">
        <v>45291</v>
      </c>
      <c r="AK5617" t="s">
        <v>6193</v>
      </c>
      <c r="AL5617" t="s">
        <v>91</v>
      </c>
      <c r="AM5617" t="s">
        <v>6149</v>
      </c>
      <c r="AN5617" t="s">
        <v>6196</v>
      </c>
      <c r="AO5617" t="str">
        <f>TEXT(A5617,"yyyy-mm-dd")</f>
        <v>2021-01-31</v>
      </c>
    </row>
    <row r="5618" spans="1:41">
      <c r="A5618" s="6" t="s">
        <v>6192</v>
      </c>
      <c r="B5618">
        <v>2021</v>
      </c>
      <c r="C5618">
        <v>1</v>
      </c>
      <c r="E5618" t="s">
        <v>392</v>
      </c>
      <c r="F5618" t="s">
        <v>82</v>
      </c>
      <c r="G5618" t="s">
        <v>83</v>
      </c>
      <c r="H5618" t="s">
        <v>6147</v>
      </c>
      <c r="I5618">
        <v>2023</v>
      </c>
      <c r="K5618" s="6">
        <v>45291</v>
      </c>
      <c r="L5618">
        <v>35</v>
      </c>
      <c r="N5618" t="s">
        <v>943</v>
      </c>
      <c r="O5618" s="8">
        <v>3.5</v>
      </c>
      <c r="P5618" s="8">
        <v>3.43</v>
      </c>
      <c r="Q5618" s="8">
        <v>3.33</v>
      </c>
      <c r="R5618" s="8">
        <v>3.51</v>
      </c>
      <c r="S5618" s="8">
        <v>3</v>
      </c>
      <c r="T5618" s="8">
        <v>5</v>
      </c>
      <c r="U5618" s="8">
        <v>0.4</v>
      </c>
      <c r="V5618" s="9">
        <v>26</v>
      </c>
      <c r="W5618" s="8">
        <v>0.17999999999999972</v>
      </c>
      <c r="X5618" s="8">
        <v>2</v>
      </c>
      <c r="Y5618" s="8">
        <v>6.999999999999984E-2</v>
      </c>
      <c r="Z5618" s="8">
        <v>3.0000000000000249E-2</v>
      </c>
      <c r="AA5618">
        <v>-4.4408920985006262E-16</v>
      </c>
      <c r="AF5618" t="s">
        <v>6148</v>
      </c>
      <c r="AG5618" t="s">
        <v>87</v>
      </c>
      <c r="AH5618" t="s">
        <v>88</v>
      </c>
      <c r="AI5618" t="s">
        <v>359</v>
      </c>
      <c r="AJ5618" s="7">
        <v>45291</v>
      </c>
      <c r="AK5618" t="s">
        <v>6193</v>
      </c>
      <c r="AL5618" t="s">
        <v>393</v>
      </c>
      <c r="AM5618" t="s">
        <v>6149</v>
      </c>
      <c r="AN5618" t="s">
        <v>6199</v>
      </c>
      <c r="AO5618" t="str">
        <f>TEXT(A5618,"yyyy-mm-dd")</f>
        <v>2021-01-31</v>
      </c>
    </row>
    <row r="5619" spans="1:41">
      <c r="A5619" s="6" t="s">
        <v>6192</v>
      </c>
      <c r="B5619">
        <v>2021</v>
      </c>
      <c r="C5619">
        <v>1</v>
      </c>
      <c r="E5619" t="s">
        <v>81</v>
      </c>
      <c r="F5619" t="s">
        <v>82</v>
      </c>
      <c r="G5619" t="s">
        <v>83</v>
      </c>
      <c r="H5619" t="s">
        <v>5702</v>
      </c>
      <c r="I5619">
        <v>2022</v>
      </c>
      <c r="K5619" s="6">
        <v>44926</v>
      </c>
      <c r="L5619">
        <v>23</v>
      </c>
      <c r="N5619" t="s">
        <v>95</v>
      </c>
      <c r="O5619" s="8">
        <v>3.55</v>
      </c>
      <c r="P5619" s="8">
        <v>3.5</v>
      </c>
      <c r="Q5619" s="8">
        <v>3.42</v>
      </c>
      <c r="R5619" s="8">
        <v>3.6</v>
      </c>
      <c r="S5619" s="8">
        <v>3</v>
      </c>
      <c r="T5619" s="8">
        <v>5.3</v>
      </c>
      <c r="U5619" s="8">
        <v>0.37</v>
      </c>
      <c r="V5619" s="9">
        <v>36</v>
      </c>
      <c r="W5619" s="8">
        <v>0.18000000000000016</v>
      </c>
      <c r="X5619" s="8">
        <v>2.2999999999999998</v>
      </c>
      <c r="Y5619" s="8">
        <v>4.9999999999999822E-2</v>
      </c>
      <c r="Z5619" s="8">
        <v>0</v>
      </c>
      <c r="AA5619">
        <v>-6.999999999999984E-2</v>
      </c>
      <c r="AF5619" t="s">
        <v>5703</v>
      </c>
      <c r="AG5619" t="s">
        <v>87</v>
      </c>
      <c r="AH5619" t="s">
        <v>88</v>
      </c>
      <c r="AI5619" t="s">
        <v>97</v>
      </c>
      <c r="AJ5619" s="7">
        <v>44926</v>
      </c>
      <c r="AK5619" t="s">
        <v>6193</v>
      </c>
      <c r="AL5619" t="s">
        <v>91</v>
      </c>
      <c r="AM5619" t="s">
        <v>5704</v>
      </c>
      <c r="AN5619" t="s">
        <v>6195</v>
      </c>
      <c r="AO5619" t="str">
        <f>TEXT(A5619,"yyyy-mm-dd")</f>
        <v>2021-01-31</v>
      </c>
    </row>
    <row r="5620" spans="1:41">
      <c r="A5620" s="6" t="s">
        <v>6192</v>
      </c>
      <c r="B5620">
        <v>2021</v>
      </c>
      <c r="C5620">
        <v>1</v>
      </c>
      <c r="E5620" t="s">
        <v>392</v>
      </c>
      <c r="F5620" t="s">
        <v>82</v>
      </c>
      <c r="G5620" t="s">
        <v>83</v>
      </c>
      <c r="H5620" t="s">
        <v>5702</v>
      </c>
      <c r="I5620">
        <v>2022</v>
      </c>
      <c r="K5620" s="6">
        <v>44926</v>
      </c>
      <c r="L5620">
        <v>23</v>
      </c>
      <c r="N5620" t="s">
        <v>95</v>
      </c>
      <c r="O5620" s="8">
        <v>3.49</v>
      </c>
      <c r="P5620" s="8">
        <v>3.45</v>
      </c>
      <c r="Q5620" s="8">
        <v>3.4</v>
      </c>
      <c r="R5620" s="8">
        <v>3.6</v>
      </c>
      <c r="S5620" s="8">
        <v>3</v>
      </c>
      <c r="T5620" s="8">
        <v>4.2</v>
      </c>
      <c r="U5620" s="8">
        <v>0.28999999999999998</v>
      </c>
      <c r="V5620" s="9">
        <v>33</v>
      </c>
      <c r="W5620" s="8">
        <v>0.20000000000000018</v>
      </c>
      <c r="X5620" s="8">
        <v>1.2000000000000002</v>
      </c>
      <c r="Y5620" s="8">
        <v>4.0000000000000036E-2</v>
      </c>
      <c r="Z5620" s="8">
        <v>4.0000000000000036E-2</v>
      </c>
      <c r="AA5620">
        <v>5.0000000000000266E-2</v>
      </c>
      <c r="AF5620" t="s">
        <v>5703</v>
      </c>
      <c r="AG5620" t="s">
        <v>87</v>
      </c>
      <c r="AH5620" t="s">
        <v>88</v>
      </c>
      <c r="AI5620" t="s">
        <v>97</v>
      </c>
      <c r="AJ5620" s="7">
        <v>44926</v>
      </c>
      <c r="AK5620" t="s">
        <v>6193</v>
      </c>
      <c r="AL5620" t="s">
        <v>393</v>
      </c>
      <c r="AM5620" t="s">
        <v>5704</v>
      </c>
      <c r="AN5620" t="s">
        <v>6198</v>
      </c>
      <c r="AO5620" t="str">
        <f>TEXT(A5620,"yyyy-mm-dd")</f>
        <v>2021-01-31</v>
      </c>
    </row>
    <row r="5621" spans="1:41">
      <c r="A5621" s="6" t="s">
        <v>6192</v>
      </c>
      <c r="B5621">
        <v>2021</v>
      </c>
      <c r="C5621">
        <v>1</v>
      </c>
      <c r="E5621" t="s">
        <v>81</v>
      </c>
      <c r="F5621" t="s">
        <v>82</v>
      </c>
      <c r="G5621" t="s">
        <v>83</v>
      </c>
      <c r="H5621" t="s">
        <v>5257</v>
      </c>
      <c r="I5621">
        <v>2021</v>
      </c>
      <c r="K5621" s="6">
        <v>44561</v>
      </c>
      <c r="L5621">
        <v>11</v>
      </c>
      <c r="N5621" t="s">
        <v>85</v>
      </c>
      <c r="O5621" s="8">
        <v>3.65</v>
      </c>
      <c r="P5621" s="8">
        <v>3.66</v>
      </c>
      <c r="Q5621" s="8">
        <v>3.54</v>
      </c>
      <c r="R5621" s="8">
        <v>3.8</v>
      </c>
      <c r="S5621" s="8">
        <v>3.21</v>
      </c>
      <c r="T5621" s="8">
        <v>4.0999999999999996</v>
      </c>
      <c r="U5621" s="8">
        <v>0.21</v>
      </c>
      <c r="V5621" s="9">
        <v>36</v>
      </c>
      <c r="W5621" s="8">
        <v>0.25999999999999979</v>
      </c>
      <c r="X5621" s="8">
        <v>0.88999999999999968</v>
      </c>
      <c r="Y5621" s="8">
        <v>-1.0000000000000231E-2</v>
      </c>
      <c r="Z5621" s="8">
        <v>6.0000000000000053E-2</v>
      </c>
      <c r="AA5621">
        <v>9.9999999999997868E-3</v>
      </c>
      <c r="AF5621" t="s">
        <v>5258</v>
      </c>
      <c r="AG5621" t="s">
        <v>87</v>
      </c>
      <c r="AH5621" t="s">
        <v>88</v>
      </c>
      <c r="AI5621" t="s">
        <v>89</v>
      </c>
      <c r="AJ5621" s="7">
        <v>44561</v>
      </c>
      <c r="AK5621" t="s">
        <v>6193</v>
      </c>
      <c r="AL5621" t="s">
        <v>91</v>
      </c>
      <c r="AM5621" t="s">
        <v>5259</v>
      </c>
      <c r="AN5621" t="s">
        <v>6194</v>
      </c>
      <c r="AO5621" t="str">
        <f>TEXT(A5621,"yyyy-mm-dd")</f>
        <v>2021-01-31</v>
      </c>
    </row>
    <row r="5622" spans="1:41">
      <c r="A5622" s="6" t="s">
        <v>6192</v>
      </c>
      <c r="B5622">
        <v>2021</v>
      </c>
      <c r="C5622">
        <v>1</v>
      </c>
      <c r="E5622" t="s">
        <v>392</v>
      </c>
      <c r="F5622" t="s">
        <v>82</v>
      </c>
      <c r="G5622" t="s">
        <v>83</v>
      </c>
      <c r="H5622" t="s">
        <v>5257</v>
      </c>
      <c r="I5622">
        <v>2021</v>
      </c>
      <c r="K5622" s="6">
        <v>44561</v>
      </c>
      <c r="L5622">
        <v>11</v>
      </c>
      <c r="N5622" t="s">
        <v>85</v>
      </c>
      <c r="O5622" s="8">
        <v>3.49</v>
      </c>
      <c r="P5622" s="8">
        <v>3.57</v>
      </c>
      <c r="Q5622" s="8">
        <v>3.3</v>
      </c>
      <c r="R5622" s="8">
        <v>3.61</v>
      </c>
      <c r="S5622" s="8">
        <v>2.9</v>
      </c>
      <c r="T5622" s="8">
        <v>4.13</v>
      </c>
      <c r="U5622" s="8">
        <v>0.28999999999999998</v>
      </c>
      <c r="V5622" s="9">
        <v>33</v>
      </c>
      <c r="W5622" s="8">
        <v>0.31000000000000005</v>
      </c>
      <c r="X5622" s="8">
        <v>1.23</v>
      </c>
      <c r="Y5622" s="8">
        <v>-7.9999999999999627E-2</v>
      </c>
      <c r="Z5622" s="8">
        <v>6.999999999999984E-2</v>
      </c>
      <c r="AA5622">
        <v>-3.0000000000000249E-2</v>
      </c>
      <c r="AF5622" t="s">
        <v>5258</v>
      </c>
      <c r="AG5622" t="s">
        <v>87</v>
      </c>
      <c r="AH5622" t="s">
        <v>88</v>
      </c>
      <c r="AI5622" t="s">
        <v>89</v>
      </c>
      <c r="AJ5622" s="7">
        <v>44561</v>
      </c>
      <c r="AK5622" t="s">
        <v>6193</v>
      </c>
      <c r="AL5622" t="s">
        <v>393</v>
      </c>
      <c r="AM5622" t="s">
        <v>5259</v>
      </c>
      <c r="AN5622" t="s">
        <v>6197</v>
      </c>
      <c r="AO5622" t="str">
        <f>TEXT(A5622,"yyyy-mm-dd")</f>
        <v>2021-01-31</v>
      </c>
    </row>
    <row r="5623" spans="1:41">
      <c r="A5623" s="6" t="s">
        <v>6192</v>
      </c>
      <c r="B5623">
        <v>2021</v>
      </c>
      <c r="C5623">
        <v>1</v>
      </c>
      <c r="E5623" t="s">
        <v>81</v>
      </c>
      <c r="F5623" t="s">
        <v>82</v>
      </c>
      <c r="G5623" t="s">
        <v>774</v>
      </c>
      <c r="H5623" t="s">
        <v>775</v>
      </c>
      <c r="K5623" s="6"/>
      <c r="O5623" s="8">
        <v>3.49</v>
      </c>
      <c r="P5623" s="8">
        <v>3.5</v>
      </c>
      <c r="Q5623" s="8">
        <v>3.31</v>
      </c>
      <c r="R5623" s="8">
        <v>3.5</v>
      </c>
      <c r="S5623" s="8">
        <v>3.1</v>
      </c>
      <c r="T5623" s="8">
        <v>5</v>
      </c>
      <c r="U5623" s="8">
        <v>0.32</v>
      </c>
      <c r="V5623" s="9">
        <v>33</v>
      </c>
      <c r="W5623" s="8">
        <v>0.18999999999999995</v>
      </c>
      <c r="X5623" s="8">
        <v>1.9</v>
      </c>
      <c r="Y5623" s="8">
        <v>-9.9999999999997868E-3</v>
      </c>
      <c r="Z5623" s="8">
        <v>0</v>
      </c>
      <c r="AA5623">
        <v>4.0000000000000036E-2</v>
      </c>
      <c r="AF5623" t="s">
        <v>776</v>
      </c>
      <c r="AG5623" t="s">
        <v>777</v>
      </c>
      <c r="AH5623" t="s">
        <v>778</v>
      </c>
      <c r="AI5623" t="s">
        <v>779</v>
      </c>
      <c r="AJ5623" s="7"/>
      <c r="AK5623" t="s">
        <v>6193</v>
      </c>
      <c r="AL5623" t="s">
        <v>91</v>
      </c>
      <c r="AM5623" t="s">
        <v>775</v>
      </c>
      <c r="AN5623" t="s">
        <v>6217</v>
      </c>
      <c r="AO5623" t="str">
        <f>TEXT(A5623,"yyyy-mm-dd")</f>
        <v>2021-01-31</v>
      </c>
    </row>
    <row r="5624" spans="1:41">
      <c r="A5624" s="6" t="s">
        <v>6192</v>
      </c>
      <c r="B5624">
        <v>2021</v>
      </c>
      <c r="C5624">
        <v>1</v>
      </c>
      <c r="E5624" t="s">
        <v>81</v>
      </c>
      <c r="F5624" t="s">
        <v>82</v>
      </c>
      <c r="G5624" t="s">
        <v>774</v>
      </c>
      <c r="H5624" t="s">
        <v>1536</v>
      </c>
      <c r="K5624" s="6"/>
      <c r="O5624" s="8">
        <v>3.42</v>
      </c>
      <c r="P5624" s="8">
        <v>3.5</v>
      </c>
      <c r="Q5624" s="8">
        <v>3.26</v>
      </c>
      <c r="R5624" s="8">
        <v>3.5</v>
      </c>
      <c r="S5624" s="8">
        <v>3</v>
      </c>
      <c r="T5624" s="8">
        <v>4</v>
      </c>
      <c r="U5624" s="8">
        <v>0.24</v>
      </c>
      <c r="V5624" s="9">
        <v>30</v>
      </c>
      <c r="W5624" s="8">
        <v>0.24000000000000021</v>
      </c>
      <c r="X5624" s="8">
        <v>1</v>
      </c>
      <c r="Y5624" s="8">
        <v>-8.0000000000000071E-2</v>
      </c>
      <c r="Z5624" s="8">
        <v>0</v>
      </c>
      <c r="AA5624">
        <v>6.0000000000000053E-2</v>
      </c>
      <c r="AF5624" t="s">
        <v>1537</v>
      </c>
      <c r="AG5624" t="s">
        <v>777</v>
      </c>
      <c r="AH5624" t="s">
        <v>778</v>
      </c>
      <c r="AI5624" t="s">
        <v>1538</v>
      </c>
      <c r="AJ5624" s="7"/>
      <c r="AK5624" t="s">
        <v>6193</v>
      </c>
      <c r="AL5624" t="s">
        <v>91</v>
      </c>
      <c r="AM5624" t="s">
        <v>1536</v>
      </c>
      <c r="AN5624" t="s">
        <v>6218</v>
      </c>
      <c r="AO5624" t="str">
        <f>TEXT(A5624,"yyyy-mm-dd")</f>
        <v>2021-01-31</v>
      </c>
    </row>
    <row r="5625" spans="1:41">
      <c r="A5625" s="6" t="s">
        <v>6192</v>
      </c>
      <c r="B5625">
        <v>2021</v>
      </c>
      <c r="C5625">
        <v>1</v>
      </c>
      <c r="E5625" t="s">
        <v>392</v>
      </c>
      <c r="F5625" t="s">
        <v>82</v>
      </c>
      <c r="G5625" t="s">
        <v>774</v>
      </c>
      <c r="H5625" t="s">
        <v>775</v>
      </c>
      <c r="K5625" s="6"/>
      <c r="O5625" s="8">
        <v>3.47</v>
      </c>
      <c r="P5625" s="8">
        <v>3.5</v>
      </c>
      <c r="Q5625" s="8">
        <v>3.36</v>
      </c>
      <c r="R5625" s="8">
        <v>3.5</v>
      </c>
      <c r="S5625" s="8">
        <v>3</v>
      </c>
      <c r="T5625" s="8">
        <v>4.3</v>
      </c>
      <c r="U5625" s="8">
        <v>0.28000000000000003</v>
      </c>
      <c r="V5625" s="9">
        <v>29</v>
      </c>
      <c r="W5625" s="8">
        <v>0.14000000000000012</v>
      </c>
      <c r="X5625" s="8">
        <v>1.2999999999999998</v>
      </c>
      <c r="Y5625" s="8">
        <v>-2.9999999999999805E-2</v>
      </c>
      <c r="Z5625" s="8">
        <v>9.9999999999997868E-3</v>
      </c>
      <c r="AA5625">
        <v>4.4408920985006262E-16</v>
      </c>
      <c r="AF5625" t="s">
        <v>776</v>
      </c>
      <c r="AG5625" t="s">
        <v>777</v>
      </c>
      <c r="AH5625" t="s">
        <v>778</v>
      </c>
      <c r="AI5625" t="s">
        <v>779</v>
      </c>
      <c r="AJ5625" s="7"/>
      <c r="AK5625" t="s">
        <v>6193</v>
      </c>
      <c r="AL5625" t="s">
        <v>393</v>
      </c>
      <c r="AM5625" t="s">
        <v>775</v>
      </c>
      <c r="AN5625" t="s">
        <v>6219</v>
      </c>
      <c r="AO5625" t="str">
        <f>TEXT(A5625,"yyyy-mm-dd")</f>
        <v>2021-01-31</v>
      </c>
    </row>
    <row r="5626" spans="1:41">
      <c r="A5626" s="6" t="s">
        <v>6192</v>
      </c>
      <c r="B5626">
        <v>2021</v>
      </c>
      <c r="C5626">
        <v>1</v>
      </c>
      <c r="E5626" t="s">
        <v>392</v>
      </c>
      <c r="F5626" t="s">
        <v>82</v>
      </c>
      <c r="G5626" t="s">
        <v>774</v>
      </c>
      <c r="H5626" t="s">
        <v>1536</v>
      </c>
      <c r="K5626" s="6"/>
      <c r="O5626" s="8">
        <v>3.42</v>
      </c>
      <c r="P5626" s="8">
        <v>3.5</v>
      </c>
      <c r="Q5626" s="8">
        <v>3.33</v>
      </c>
      <c r="R5626" s="8">
        <v>3.5</v>
      </c>
      <c r="S5626" s="8">
        <v>3</v>
      </c>
      <c r="T5626" s="8">
        <v>4</v>
      </c>
      <c r="U5626" s="8">
        <v>0.2</v>
      </c>
      <c r="V5626" s="9">
        <v>26</v>
      </c>
      <c r="W5626" s="8">
        <v>0.16999999999999993</v>
      </c>
      <c r="X5626" s="8">
        <v>1</v>
      </c>
      <c r="Y5626" s="8">
        <v>-8.0000000000000071E-2</v>
      </c>
      <c r="Z5626" s="8">
        <v>0</v>
      </c>
      <c r="AA5626">
        <v>2.9999999999999805E-2</v>
      </c>
      <c r="AF5626" t="s">
        <v>1537</v>
      </c>
      <c r="AG5626" t="s">
        <v>777</v>
      </c>
      <c r="AH5626" t="s">
        <v>778</v>
      </c>
      <c r="AI5626" t="s">
        <v>1538</v>
      </c>
      <c r="AJ5626" s="7"/>
      <c r="AK5626" t="s">
        <v>6193</v>
      </c>
      <c r="AL5626" t="s">
        <v>393</v>
      </c>
      <c r="AM5626" t="s">
        <v>1536</v>
      </c>
      <c r="AN5626" t="s">
        <v>6220</v>
      </c>
      <c r="AO5626" t="str">
        <f>TEXT(A5626,"yyyy-mm-dd")</f>
        <v>2021-01-31</v>
      </c>
    </row>
    <row r="5627" spans="1:41">
      <c r="A5627" s="6" t="s">
        <v>6192</v>
      </c>
      <c r="B5627">
        <v>2021</v>
      </c>
      <c r="C5627">
        <v>1</v>
      </c>
      <c r="E5627" t="s">
        <v>112</v>
      </c>
      <c r="F5627" t="s">
        <v>113</v>
      </c>
      <c r="G5627" t="s">
        <v>83</v>
      </c>
      <c r="H5627" t="s">
        <v>6147</v>
      </c>
      <c r="I5627">
        <v>2023</v>
      </c>
      <c r="K5627" s="6">
        <v>45291</v>
      </c>
      <c r="L5627">
        <v>35</v>
      </c>
      <c r="N5627" t="s">
        <v>943</v>
      </c>
      <c r="O5627" s="8">
        <v>4.71</v>
      </c>
      <c r="P5627" s="8">
        <v>4.54</v>
      </c>
      <c r="Q5627" s="8">
        <v>4.22</v>
      </c>
      <c r="R5627" s="8">
        <v>5.13</v>
      </c>
      <c r="S5627" s="8">
        <v>3.47</v>
      </c>
      <c r="T5627" s="8">
        <v>6</v>
      </c>
      <c r="U5627" s="8">
        <v>0.71</v>
      </c>
      <c r="V5627" s="9">
        <v>20</v>
      </c>
      <c r="W5627" s="8">
        <v>0.91000000000000014</v>
      </c>
      <c r="X5627" s="8">
        <v>2.5299999999999998</v>
      </c>
      <c r="Y5627" s="8">
        <v>0.16999999999999993</v>
      </c>
      <c r="Z5627" s="8">
        <v>-0.21999999999999975</v>
      </c>
      <c r="AA5627">
        <v>0.25000000000000089</v>
      </c>
      <c r="AF5627" t="s">
        <v>6185</v>
      </c>
      <c r="AG5627" t="s">
        <v>115</v>
      </c>
      <c r="AH5627" t="s">
        <v>116</v>
      </c>
      <c r="AI5627" t="s">
        <v>359</v>
      </c>
      <c r="AJ5627" s="7">
        <v>45291</v>
      </c>
      <c r="AK5627" t="s">
        <v>6193</v>
      </c>
      <c r="AL5627" t="s">
        <v>118</v>
      </c>
      <c r="AM5627" t="s">
        <v>6149</v>
      </c>
      <c r="AN5627" t="s">
        <v>6224</v>
      </c>
      <c r="AO5627" t="str">
        <f>TEXT(A5627,"yyyy-mm-dd")</f>
        <v>2021-01-31</v>
      </c>
    </row>
    <row r="5628" spans="1:41">
      <c r="A5628" s="6" t="s">
        <v>6192</v>
      </c>
      <c r="B5628">
        <v>2021</v>
      </c>
      <c r="C5628">
        <v>1</v>
      </c>
      <c r="E5628" t="s">
        <v>2881</v>
      </c>
      <c r="F5628" t="s">
        <v>113</v>
      </c>
      <c r="G5628" t="s">
        <v>83</v>
      </c>
      <c r="H5628" t="s">
        <v>6147</v>
      </c>
      <c r="I5628">
        <v>2023</v>
      </c>
      <c r="K5628" s="6">
        <v>45291</v>
      </c>
      <c r="L5628">
        <v>35</v>
      </c>
      <c r="N5628" t="s">
        <v>943</v>
      </c>
      <c r="O5628" s="8">
        <v>6.43</v>
      </c>
      <c r="P5628" s="8">
        <v>6.5</v>
      </c>
      <c r="Q5628" s="8">
        <v>6.15</v>
      </c>
      <c r="R5628" s="8">
        <v>6.78</v>
      </c>
      <c r="S5628" s="8">
        <v>4.5</v>
      </c>
      <c r="T5628" s="8">
        <v>8.3000000000000007</v>
      </c>
      <c r="U5628" s="8">
        <v>0.81</v>
      </c>
      <c r="V5628" s="9">
        <v>19</v>
      </c>
      <c r="W5628" s="8">
        <v>0.62999999999999989</v>
      </c>
      <c r="X5628" s="8">
        <v>3.8000000000000007</v>
      </c>
      <c r="Y5628" s="8">
        <v>-7.0000000000000284E-2</v>
      </c>
      <c r="Z5628" s="8">
        <v>0</v>
      </c>
      <c r="AA5628">
        <v>0.16999999999999993</v>
      </c>
      <c r="AF5628" t="s">
        <v>6190</v>
      </c>
      <c r="AG5628" t="s">
        <v>2883</v>
      </c>
      <c r="AH5628" t="s">
        <v>2884</v>
      </c>
      <c r="AI5628" t="s">
        <v>359</v>
      </c>
      <c r="AJ5628" s="7">
        <v>45291</v>
      </c>
      <c r="AK5628" t="s">
        <v>6193</v>
      </c>
      <c r="AL5628" t="s">
        <v>2885</v>
      </c>
      <c r="AM5628" t="s">
        <v>6149</v>
      </c>
      <c r="AN5628" t="s">
        <v>6227</v>
      </c>
      <c r="AO5628" t="str">
        <f>TEXT(A5628,"yyyy-mm-dd")</f>
        <v>2021-01-31</v>
      </c>
    </row>
    <row r="5629" spans="1:41">
      <c r="A5629" s="6" t="s">
        <v>6192</v>
      </c>
      <c r="B5629">
        <v>2021</v>
      </c>
      <c r="C5629">
        <v>1</v>
      </c>
      <c r="E5629" t="s">
        <v>112</v>
      </c>
      <c r="F5629" t="s">
        <v>113</v>
      </c>
      <c r="G5629" t="s">
        <v>83</v>
      </c>
      <c r="H5629" t="s">
        <v>5702</v>
      </c>
      <c r="I5629">
        <v>2022</v>
      </c>
      <c r="K5629" s="6">
        <v>44926</v>
      </c>
      <c r="L5629">
        <v>23</v>
      </c>
      <c r="N5629" t="s">
        <v>95</v>
      </c>
      <c r="O5629" s="8">
        <v>4.21</v>
      </c>
      <c r="P5629" s="8">
        <v>4.2</v>
      </c>
      <c r="Q5629" s="8">
        <v>3.86</v>
      </c>
      <c r="R5629" s="8">
        <v>4.3600000000000003</v>
      </c>
      <c r="S5629" s="8">
        <v>3.47</v>
      </c>
      <c r="T5629" s="8">
        <v>5.9</v>
      </c>
      <c r="U5629" s="8">
        <v>0.53</v>
      </c>
      <c r="V5629" s="9">
        <v>22</v>
      </c>
      <c r="W5629" s="8">
        <v>0.50000000000000044</v>
      </c>
      <c r="X5629" s="8">
        <v>2.4300000000000002</v>
      </c>
      <c r="Y5629" s="8">
        <v>9.9999999999997868E-3</v>
      </c>
      <c r="Z5629" s="8">
        <v>-0.26999999999999957</v>
      </c>
      <c r="AA5629">
        <v>-0.26999999999999957</v>
      </c>
      <c r="AF5629" t="s">
        <v>5740</v>
      </c>
      <c r="AG5629" t="s">
        <v>115</v>
      </c>
      <c r="AH5629" t="s">
        <v>116</v>
      </c>
      <c r="AI5629" t="s">
        <v>230</v>
      </c>
      <c r="AJ5629" s="7">
        <v>44926</v>
      </c>
      <c r="AK5629" t="s">
        <v>6193</v>
      </c>
      <c r="AL5629" t="s">
        <v>118</v>
      </c>
      <c r="AM5629" t="s">
        <v>5704</v>
      </c>
      <c r="AN5629" t="s">
        <v>6223</v>
      </c>
      <c r="AO5629" t="str">
        <f>TEXT(A5629,"yyyy-mm-dd")</f>
        <v>2021-01-31</v>
      </c>
    </row>
    <row r="5630" spans="1:41">
      <c r="A5630" s="6" t="s">
        <v>6192</v>
      </c>
      <c r="B5630">
        <v>2021</v>
      </c>
      <c r="C5630">
        <v>1</v>
      </c>
      <c r="E5630" t="s">
        <v>2881</v>
      </c>
      <c r="F5630" t="s">
        <v>113</v>
      </c>
      <c r="G5630" t="s">
        <v>83</v>
      </c>
      <c r="H5630" t="s">
        <v>5702</v>
      </c>
      <c r="I5630">
        <v>2022</v>
      </c>
      <c r="K5630" s="6">
        <v>44926</v>
      </c>
      <c r="L5630">
        <v>23</v>
      </c>
      <c r="N5630" t="s">
        <v>95</v>
      </c>
      <c r="O5630" s="8">
        <v>6.06</v>
      </c>
      <c r="P5630" s="8">
        <v>6.1</v>
      </c>
      <c r="Q5630" s="8">
        <v>5.75</v>
      </c>
      <c r="R5630" s="8">
        <v>6.41</v>
      </c>
      <c r="S5630" s="8">
        <v>4.5</v>
      </c>
      <c r="T5630" s="8">
        <v>7.51</v>
      </c>
      <c r="U5630" s="8">
        <v>0.7</v>
      </c>
      <c r="V5630" s="9">
        <v>21</v>
      </c>
      <c r="W5630" s="8">
        <v>0.66000000000000014</v>
      </c>
      <c r="X5630" s="8">
        <v>3.01</v>
      </c>
      <c r="Y5630" s="8">
        <v>-4.0000000000000036E-2</v>
      </c>
      <c r="Z5630" s="8">
        <v>-0.1800000000000006</v>
      </c>
      <c r="AA5630">
        <v>4.9999999999999822E-2</v>
      </c>
      <c r="AF5630" t="s">
        <v>5745</v>
      </c>
      <c r="AG5630" t="s">
        <v>2883</v>
      </c>
      <c r="AH5630" t="s">
        <v>2884</v>
      </c>
      <c r="AI5630" t="s">
        <v>230</v>
      </c>
      <c r="AJ5630" s="7">
        <v>44926</v>
      </c>
      <c r="AK5630" t="s">
        <v>6193</v>
      </c>
      <c r="AL5630" t="s">
        <v>2885</v>
      </c>
      <c r="AM5630" t="s">
        <v>5704</v>
      </c>
      <c r="AN5630" t="s">
        <v>6226</v>
      </c>
      <c r="AO5630" t="str">
        <f>TEXT(A5630,"yyyy-mm-dd")</f>
        <v>2021-01-31</v>
      </c>
    </row>
    <row r="5631" spans="1:41">
      <c r="A5631" s="6" t="s">
        <v>6192</v>
      </c>
      <c r="B5631">
        <v>2021</v>
      </c>
      <c r="C5631">
        <v>1</v>
      </c>
      <c r="E5631" t="s">
        <v>112</v>
      </c>
      <c r="F5631" t="s">
        <v>113</v>
      </c>
      <c r="G5631" t="s">
        <v>83</v>
      </c>
      <c r="H5631" t="s">
        <v>5257</v>
      </c>
      <c r="I5631">
        <v>2021</v>
      </c>
      <c r="K5631" s="6">
        <v>44561</v>
      </c>
      <c r="L5631">
        <v>11</v>
      </c>
      <c r="N5631" t="s">
        <v>85</v>
      </c>
      <c r="O5631" s="8">
        <v>3.83</v>
      </c>
      <c r="P5631" s="8">
        <v>3.86</v>
      </c>
      <c r="Q5631" s="8">
        <v>3.72</v>
      </c>
      <c r="R5631" s="8">
        <v>4</v>
      </c>
      <c r="S5631" s="8">
        <v>3.45</v>
      </c>
      <c r="T5631" s="8">
        <v>4.12</v>
      </c>
      <c r="U5631" s="8">
        <v>0.2</v>
      </c>
      <c r="V5631" s="9">
        <v>24</v>
      </c>
      <c r="W5631" s="8">
        <v>0.2799999999999998</v>
      </c>
      <c r="X5631" s="8">
        <v>0.66999999999999993</v>
      </c>
      <c r="Y5631" s="8">
        <v>-2.9999999999999805E-2</v>
      </c>
      <c r="Z5631" s="8">
        <v>-0.14000000000000012</v>
      </c>
      <c r="AA5631">
        <v>-0.23999999999999977</v>
      </c>
      <c r="AF5631" t="s">
        <v>5295</v>
      </c>
      <c r="AG5631" t="s">
        <v>115</v>
      </c>
      <c r="AH5631" t="s">
        <v>116</v>
      </c>
      <c r="AI5631" t="s">
        <v>117</v>
      </c>
      <c r="AJ5631" s="7">
        <v>44561</v>
      </c>
      <c r="AK5631" t="s">
        <v>6193</v>
      </c>
      <c r="AL5631" t="s">
        <v>118</v>
      </c>
      <c r="AM5631" t="s">
        <v>5259</v>
      </c>
      <c r="AN5631" t="s">
        <v>6222</v>
      </c>
      <c r="AO5631" t="str">
        <f>TEXT(A5631,"yyyy-mm-dd")</f>
        <v>2021-01-31</v>
      </c>
    </row>
    <row r="5632" spans="1:41">
      <c r="A5632" s="6" t="s">
        <v>6192</v>
      </c>
      <c r="B5632">
        <v>2021</v>
      </c>
      <c r="C5632">
        <v>1</v>
      </c>
      <c r="E5632" t="s">
        <v>2881</v>
      </c>
      <c r="F5632" t="s">
        <v>113</v>
      </c>
      <c r="G5632" t="s">
        <v>83</v>
      </c>
      <c r="H5632" t="s">
        <v>5257</v>
      </c>
      <c r="I5632">
        <v>2021</v>
      </c>
      <c r="K5632" s="6">
        <v>44561</v>
      </c>
      <c r="L5632">
        <v>11</v>
      </c>
      <c r="N5632" t="s">
        <v>85</v>
      </c>
      <c r="O5632" s="8">
        <v>5.53</v>
      </c>
      <c r="P5632" s="8">
        <v>5.55</v>
      </c>
      <c r="Q5632" s="8">
        <v>5.21</v>
      </c>
      <c r="R5632" s="8">
        <v>6.06</v>
      </c>
      <c r="S5632" s="8">
        <v>3.8</v>
      </c>
      <c r="T5632" s="8">
        <v>6.5</v>
      </c>
      <c r="U5632" s="8">
        <v>0.72</v>
      </c>
      <c r="V5632" s="9">
        <v>22</v>
      </c>
      <c r="W5632" s="8">
        <v>0.84999999999999964</v>
      </c>
      <c r="X5632" s="8">
        <v>2.7</v>
      </c>
      <c r="Y5632" s="8">
        <v>-1.9999999999999574E-2</v>
      </c>
      <c r="Z5632" s="8">
        <v>-0.54999999999999982</v>
      </c>
      <c r="AA5632">
        <v>0.26999999999999957</v>
      </c>
      <c r="AF5632" t="s">
        <v>5300</v>
      </c>
      <c r="AG5632" t="s">
        <v>2883</v>
      </c>
      <c r="AH5632" t="s">
        <v>2884</v>
      </c>
      <c r="AI5632" t="s">
        <v>117</v>
      </c>
      <c r="AJ5632" s="7">
        <v>44561</v>
      </c>
      <c r="AK5632" t="s">
        <v>6193</v>
      </c>
      <c r="AL5632" t="s">
        <v>2885</v>
      </c>
      <c r="AM5632" t="s">
        <v>5259</v>
      </c>
      <c r="AN5632" t="s">
        <v>6225</v>
      </c>
      <c r="AO5632" t="str">
        <f>TEXT(A5632,"yyyy-mm-dd")</f>
        <v>2021-01-31</v>
      </c>
    </row>
    <row r="5633" spans="1:41">
      <c r="A5633" s="6" t="s">
        <v>6228</v>
      </c>
      <c r="B5633">
        <v>2021</v>
      </c>
      <c r="C5633">
        <v>2</v>
      </c>
      <c r="E5633" t="s">
        <v>1907</v>
      </c>
      <c r="F5633" t="s">
        <v>1908</v>
      </c>
      <c r="G5633" t="s">
        <v>102</v>
      </c>
      <c r="H5633" t="s">
        <v>6094</v>
      </c>
      <c r="I5633">
        <v>2022</v>
      </c>
      <c r="J5633">
        <v>4</v>
      </c>
      <c r="K5633" s="6">
        <v>44926</v>
      </c>
      <c r="L5633">
        <v>22</v>
      </c>
      <c r="M5633">
        <v>7</v>
      </c>
      <c r="N5633" t="s">
        <v>167</v>
      </c>
      <c r="O5633" s="8">
        <v>4.08</v>
      </c>
      <c r="P5633" s="8">
        <v>4</v>
      </c>
      <c r="Q5633" s="8">
        <v>3.75</v>
      </c>
      <c r="R5633" s="8">
        <v>4.25</v>
      </c>
      <c r="S5633" s="8">
        <v>3.5</v>
      </c>
      <c r="T5633" s="8">
        <v>5.75</v>
      </c>
      <c r="U5633" s="8">
        <v>0.53</v>
      </c>
      <c r="V5633" s="9">
        <v>29</v>
      </c>
      <c r="W5633" s="8">
        <v>0.5</v>
      </c>
      <c r="X5633" s="8">
        <v>2.25</v>
      </c>
      <c r="Y5633" s="8">
        <v>8.0000000000000071E-2</v>
      </c>
      <c r="Z5633" s="8">
        <v>-0.25</v>
      </c>
      <c r="AA5633">
        <v>0</v>
      </c>
      <c r="AF5633" t="s">
        <v>6095</v>
      </c>
      <c r="AG5633" t="s">
        <v>1910</v>
      </c>
      <c r="AH5633" t="s">
        <v>1911</v>
      </c>
      <c r="AI5633" t="s">
        <v>1944</v>
      </c>
      <c r="AJ5633" s="7">
        <v>44926</v>
      </c>
      <c r="AK5633" t="s">
        <v>6229</v>
      </c>
      <c r="AL5633" t="s">
        <v>1908</v>
      </c>
      <c r="AM5633" t="s">
        <v>6096</v>
      </c>
      <c r="AN5633" t="s">
        <v>6251</v>
      </c>
      <c r="AO5633" t="str">
        <f>TEXT(A5633,"yyyy-mm-dd")</f>
        <v>2021-02-28</v>
      </c>
    </row>
    <row r="5634" spans="1:41">
      <c r="A5634" s="6" t="s">
        <v>6228</v>
      </c>
      <c r="B5634">
        <v>2021</v>
      </c>
      <c r="C5634">
        <v>2</v>
      </c>
      <c r="E5634" t="s">
        <v>1907</v>
      </c>
      <c r="F5634" t="s">
        <v>1908</v>
      </c>
      <c r="G5634" t="s">
        <v>102</v>
      </c>
      <c r="H5634" t="s">
        <v>5989</v>
      </c>
      <c r="I5634">
        <v>2022</v>
      </c>
      <c r="J5634">
        <v>3</v>
      </c>
      <c r="K5634" s="6">
        <v>44834</v>
      </c>
      <c r="L5634">
        <v>19</v>
      </c>
      <c r="M5634">
        <v>6</v>
      </c>
      <c r="N5634" t="s">
        <v>195</v>
      </c>
      <c r="O5634" s="8">
        <v>4.0199999999999996</v>
      </c>
      <c r="P5634" s="8">
        <v>3.75</v>
      </c>
      <c r="Q5634" s="8">
        <v>3.75</v>
      </c>
      <c r="R5634" s="8">
        <v>4.25</v>
      </c>
      <c r="S5634" s="8">
        <v>3.5</v>
      </c>
      <c r="T5634" s="8">
        <v>5.75</v>
      </c>
      <c r="U5634" s="8">
        <v>0.51</v>
      </c>
      <c r="V5634" s="9">
        <v>28</v>
      </c>
      <c r="W5634" s="8">
        <v>0.5</v>
      </c>
      <c r="X5634" s="8">
        <v>2.25</v>
      </c>
      <c r="Y5634" s="8">
        <v>0.26999999999999957</v>
      </c>
      <c r="Z5634" s="8">
        <v>-0.25</v>
      </c>
      <c r="AA5634">
        <v>0</v>
      </c>
      <c r="AF5634" t="s">
        <v>5990</v>
      </c>
      <c r="AG5634" t="s">
        <v>1910</v>
      </c>
      <c r="AH5634" t="s">
        <v>1911</v>
      </c>
      <c r="AI5634" t="s">
        <v>1939</v>
      </c>
      <c r="AJ5634" s="7">
        <v>44834</v>
      </c>
      <c r="AK5634" t="s">
        <v>6229</v>
      </c>
      <c r="AL5634" t="s">
        <v>1908</v>
      </c>
      <c r="AM5634" t="s">
        <v>5991</v>
      </c>
      <c r="AN5634" t="s">
        <v>6250</v>
      </c>
      <c r="AO5634" t="str">
        <f>TEXT(A5634,"yyyy-mm-dd")</f>
        <v>2021-02-28</v>
      </c>
    </row>
    <row r="5635" spans="1:41">
      <c r="A5635" s="6" t="s">
        <v>6228</v>
      </c>
      <c r="B5635">
        <v>2021</v>
      </c>
      <c r="C5635">
        <v>2</v>
      </c>
      <c r="E5635" t="s">
        <v>1907</v>
      </c>
      <c r="F5635" t="s">
        <v>1908</v>
      </c>
      <c r="G5635" t="s">
        <v>102</v>
      </c>
      <c r="H5635" t="s">
        <v>5881</v>
      </c>
      <c r="I5635">
        <v>2022</v>
      </c>
      <c r="J5635">
        <v>2</v>
      </c>
      <c r="K5635" s="6">
        <v>44742</v>
      </c>
      <c r="L5635">
        <v>16</v>
      </c>
      <c r="M5635">
        <v>5</v>
      </c>
      <c r="N5635" t="s">
        <v>222</v>
      </c>
      <c r="O5635" s="8">
        <v>3.87</v>
      </c>
      <c r="P5635" s="8">
        <v>3.75</v>
      </c>
      <c r="Q5635" s="8">
        <v>3.75</v>
      </c>
      <c r="R5635" s="8">
        <v>3.81</v>
      </c>
      <c r="S5635" s="8">
        <v>3.5</v>
      </c>
      <c r="T5635" s="8">
        <v>5.25</v>
      </c>
      <c r="U5635" s="8">
        <v>0.38</v>
      </c>
      <c r="V5635" s="9">
        <v>28</v>
      </c>
      <c r="W5635" s="8">
        <v>6.0000000000000053E-2</v>
      </c>
      <c r="X5635" s="8">
        <v>1.75</v>
      </c>
      <c r="Y5635" s="8">
        <v>0.12000000000000011</v>
      </c>
      <c r="Z5635" s="8">
        <v>-0.12999999999999989</v>
      </c>
      <c r="AA5635">
        <v>-0.43999999999999995</v>
      </c>
      <c r="AF5635" t="s">
        <v>5882</v>
      </c>
      <c r="AG5635" t="s">
        <v>1910</v>
      </c>
      <c r="AH5635" t="s">
        <v>1911</v>
      </c>
      <c r="AI5635" t="s">
        <v>1934</v>
      </c>
      <c r="AJ5635" s="7">
        <v>44742</v>
      </c>
      <c r="AK5635" t="s">
        <v>6229</v>
      </c>
      <c r="AL5635" t="s">
        <v>1908</v>
      </c>
      <c r="AM5635" t="s">
        <v>5883</v>
      </c>
      <c r="AN5635" t="s">
        <v>6249</v>
      </c>
      <c r="AO5635" t="str">
        <f>TEXT(A5635,"yyyy-mm-dd")</f>
        <v>2021-02-28</v>
      </c>
    </row>
    <row r="5636" spans="1:41">
      <c r="A5636" s="6" t="s">
        <v>6228</v>
      </c>
      <c r="B5636">
        <v>2021</v>
      </c>
      <c r="C5636">
        <v>2</v>
      </c>
      <c r="E5636" t="s">
        <v>1907</v>
      </c>
      <c r="F5636" t="s">
        <v>1908</v>
      </c>
      <c r="G5636" t="s">
        <v>102</v>
      </c>
      <c r="H5636" t="s">
        <v>5842</v>
      </c>
      <c r="I5636">
        <v>2022</v>
      </c>
      <c r="J5636">
        <v>1</v>
      </c>
      <c r="K5636" s="6">
        <v>44651</v>
      </c>
      <c r="L5636">
        <v>13</v>
      </c>
      <c r="M5636">
        <v>4</v>
      </c>
      <c r="N5636" t="s">
        <v>252</v>
      </c>
      <c r="O5636" s="8">
        <v>3.79</v>
      </c>
      <c r="P5636" s="8">
        <v>3.75</v>
      </c>
      <c r="Q5636" s="8">
        <v>3.5</v>
      </c>
      <c r="R5636" s="8">
        <v>3.75</v>
      </c>
      <c r="S5636" s="8">
        <v>3.5</v>
      </c>
      <c r="T5636" s="8">
        <v>4.75</v>
      </c>
      <c r="U5636" s="8">
        <v>0.32</v>
      </c>
      <c r="V5636" s="9">
        <v>28</v>
      </c>
      <c r="W5636" s="8">
        <v>0.25</v>
      </c>
      <c r="X5636" s="8">
        <v>1.25</v>
      </c>
      <c r="Y5636" s="8">
        <v>4.0000000000000036E-2</v>
      </c>
      <c r="Z5636" s="8">
        <v>-0.12999999999999989</v>
      </c>
      <c r="AA5636">
        <v>0</v>
      </c>
      <c r="AF5636" t="s">
        <v>5843</v>
      </c>
      <c r="AG5636" t="s">
        <v>1910</v>
      </c>
      <c r="AH5636" t="s">
        <v>1911</v>
      </c>
      <c r="AI5636" t="s">
        <v>1929</v>
      </c>
      <c r="AJ5636" s="7">
        <v>44651</v>
      </c>
      <c r="AK5636" t="s">
        <v>6229</v>
      </c>
      <c r="AL5636" t="s">
        <v>1908</v>
      </c>
      <c r="AM5636" t="s">
        <v>5844</v>
      </c>
      <c r="AN5636" t="s">
        <v>6248</v>
      </c>
      <c r="AO5636" t="str">
        <f>TEXT(A5636,"yyyy-mm-dd")</f>
        <v>2021-02-28</v>
      </c>
    </row>
    <row r="5637" spans="1:41">
      <c r="A5637" s="6" t="s">
        <v>6228</v>
      </c>
      <c r="B5637">
        <v>2021</v>
      </c>
      <c r="C5637">
        <v>2</v>
      </c>
      <c r="E5637" t="s">
        <v>1907</v>
      </c>
      <c r="F5637" t="s">
        <v>1908</v>
      </c>
      <c r="G5637" t="s">
        <v>102</v>
      </c>
      <c r="H5637" t="s">
        <v>5649</v>
      </c>
      <c r="I5637">
        <v>2021</v>
      </c>
      <c r="J5637">
        <v>4</v>
      </c>
      <c r="K5637" s="6">
        <v>44561</v>
      </c>
      <c r="L5637">
        <v>10</v>
      </c>
      <c r="M5637">
        <v>3</v>
      </c>
      <c r="N5637" t="s">
        <v>164</v>
      </c>
      <c r="O5637" s="8">
        <v>3.73</v>
      </c>
      <c r="P5637" s="8">
        <v>3.75</v>
      </c>
      <c r="Q5637" s="8">
        <v>3.56</v>
      </c>
      <c r="R5637" s="8">
        <v>3.75</v>
      </c>
      <c r="S5637" s="8">
        <v>3.5</v>
      </c>
      <c r="T5637" s="8">
        <v>4.5</v>
      </c>
      <c r="U5637" s="8">
        <v>0.2</v>
      </c>
      <c r="V5637" s="9">
        <v>30</v>
      </c>
      <c r="W5637" s="8">
        <v>0.18999999999999995</v>
      </c>
      <c r="X5637" s="8">
        <v>1</v>
      </c>
      <c r="Y5637" s="8">
        <v>-2.0000000000000018E-2</v>
      </c>
      <c r="Z5637" s="8">
        <v>0</v>
      </c>
      <c r="AA5637">
        <v>-6.0000000000000053E-2</v>
      </c>
      <c r="AF5637" t="s">
        <v>5650</v>
      </c>
      <c r="AG5637" t="s">
        <v>1910</v>
      </c>
      <c r="AH5637" t="s">
        <v>1911</v>
      </c>
      <c r="AI5637" t="s">
        <v>1924</v>
      </c>
      <c r="AJ5637" s="7">
        <v>44561</v>
      </c>
      <c r="AK5637" t="s">
        <v>6229</v>
      </c>
      <c r="AL5637" t="s">
        <v>1908</v>
      </c>
      <c r="AM5637" t="s">
        <v>5651</v>
      </c>
      <c r="AN5637" t="s">
        <v>6247</v>
      </c>
      <c r="AO5637" t="str">
        <f>TEXT(A5637,"yyyy-mm-dd")</f>
        <v>2021-02-28</v>
      </c>
    </row>
    <row r="5638" spans="1:41">
      <c r="A5638" s="6" t="s">
        <v>6228</v>
      </c>
      <c r="B5638">
        <v>2021</v>
      </c>
      <c r="C5638">
        <v>2</v>
      </c>
      <c r="E5638" t="s">
        <v>1907</v>
      </c>
      <c r="F5638" t="s">
        <v>1908</v>
      </c>
      <c r="G5638" t="s">
        <v>102</v>
      </c>
      <c r="H5638" t="s">
        <v>5544</v>
      </c>
      <c r="I5638">
        <v>2021</v>
      </c>
      <c r="J5638">
        <v>3</v>
      </c>
      <c r="K5638" s="6">
        <v>44469</v>
      </c>
      <c r="L5638">
        <v>7</v>
      </c>
      <c r="M5638">
        <v>2</v>
      </c>
      <c r="N5638" t="s">
        <v>192</v>
      </c>
      <c r="O5638" s="8">
        <v>3.71</v>
      </c>
      <c r="P5638" s="8">
        <v>3.75</v>
      </c>
      <c r="Q5638" s="8">
        <v>3.5</v>
      </c>
      <c r="R5638" s="8">
        <v>3.75</v>
      </c>
      <c r="S5638" s="8">
        <v>3.5</v>
      </c>
      <c r="T5638" s="8">
        <v>4.25</v>
      </c>
      <c r="U5638" s="8">
        <v>0.16</v>
      </c>
      <c r="V5638" s="9">
        <v>29</v>
      </c>
      <c r="W5638" s="8">
        <v>0.25</v>
      </c>
      <c r="X5638" s="8">
        <v>0.75</v>
      </c>
      <c r="Y5638" s="8">
        <v>-4.0000000000000036E-2</v>
      </c>
      <c r="Z5638" s="8">
        <v>0</v>
      </c>
      <c r="AA5638">
        <v>6.0000000000000053E-2</v>
      </c>
      <c r="AF5638" t="s">
        <v>5545</v>
      </c>
      <c r="AG5638" t="s">
        <v>1910</v>
      </c>
      <c r="AH5638" t="s">
        <v>1911</v>
      </c>
      <c r="AI5638" t="s">
        <v>1919</v>
      </c>
      <c r="AJ5638" s="7">
        <v>44469</v>
      </c>
      <c r="AK5638" t="s">
        <v>6229</v>
      </c>
      <c r="AL5638" t="s">
        <v>1908</v>
      </c>
      <c r="AM5638" t="s">
        <v>5546</v>
      </c>
      <c r="AN5638" t="s">
        <v>6246</v>
      </c>
      <c r="AO5638" t="str">
        <f>TEXT(A5638,"yyyy-mm-dd")</f>
        <v>2021-02-28</v>
      </c>
    </row>
    <row r="5639" spans="1:41">
      <c r="A5639" s="6" t="s">
        <v>6228</v>
      </c>
      <c r="B5639">
        <v>2021</v>
      </c>
      <c r="C5639">
        <v>2</v>
      </c>
      <c r="E5639" t="s">
        <v>1907</v>
      </c>
      <c r="F5639" t="s">
        <v>1908</v>
      </c>
      <c r="G5639" t="s">
        <v>102</v>
      </c>
      <c r="H5639" t="s">
        <v>5436</v>
      </c>
      <c r="I5639">
        <v>2021</v>
      </c>
      <c r="J5639">
        <v>2</v>
      </c>
      <c r="K5639" s="6">
        <v>44377</v>
      </c>
      <c r="L5639">
        <v>4</v>
      </c>
      <c r="M5639">
        <v>1</v>
      </c>
      <c r="N5639" t="s">
        <v>219</v>
      </c>
      <c r="O5639" s="8">
        <v>3.75</v>
      </c>
      <c r="P5639" s="8">
        <v>3.75</v>
      </c>
      <c r="Q5639" s="8">
        <v>3.75</v>
      </c>
      <c r="R5639" s="8">
        <v>3.75</v>
      </c>
      <c r="S5639" s="8">
        <v>3.5</v>
      </c>
      <c r="T5639" s="8">
        <v>4</v>
      </c>
      <c r="U5639" s="8">
        <v>0.16</v>
      </c>
      <c r="V5639" s="9">
        <v>29</v>
      </c>
      <c r="W5639" s="8">
        <v>0</v>
      </c>
      <c r="X5639" s="8">
        <v>0.5</v>
      </c>
      <c r="Y5639" s="8">
        <v>0</v>
      </c>
      <c r="Z5639" s="8">
        <v>0</v>
      </c>
      <c r="AA5639">
        <v>-0.25</v>
      </c>
      <c r="AF5639" t="s">
        <v>5437</v>
      </c>
      <c r="AG5639" t="s">
        <v>1910</v>
      </c>
      <c r="AH5639" t="s">
        <v>1911</v>
      </c>
      <c r="AI5639" t="s">
        <v>1915</v>
      </c>
      <c r="AJ5639" s="7">
        <v>44377</v>
      </c>
      <c r="AK5639" t="s">
        <v>6229</v>
      </c>
      <c r="AL5639" t="s">
        <v>1908</v>
      </c>
      <c r="AM5639" t="s">
        <v>5438</v>
      </c>
      <c r="AN5639" t="s">
        <v>6245</v>
      </c>
      <c r="AO5639" t="str">
        <f>TEXT(A5639,"yyyy-mm-dd")</f>
        <v>2021-02-28</v>
      </c>
    </row>
    <row r="5640" spans="1:41">
      <c r="A5640" s="6" t="s">
        <v>6228</v>
      </c>
      <c r="B5640">
        <v>2021</v>
      </c>
      <c r="C5640">
        <v>2</v>
      </c>
      <c r="E5640" t="s">
        <v>1907</v>
      </c>
      <c r="F5640" t="s">
        <v>1908</v>
      </c>
      <c r="G5640" t="s">
        <v>102</v>
      </c>
      <c r="H5640" t="s">
        <v>5397</v>
      </c>
      <c r="I5640">
        <v>2021</v>
      </c>
      <c r="J5640">
        <v>1</v>
      </c>
      <c r="K5640" s="6">
        <v>44286</v>
      </c>
      <c r="L5640">
        <v>1</v>
      </c>
      <c r="M5640">
        <v>0</v>
      </c>
      <c r="N5640" t="s">
        <v>169</v>
      </c>
      <c r="O5640" s="8">
        <v>3.84</v>
      </c>
      <c r="P5640" s="8">
        <v>3.75</v>
      </c>
      <c r="Q5640" s="8">
        <v>3.75</v>
      </c>
      <c r="R5640" s="8">
        <v>4</v>
      </c>
      <c r="S5640" s="8">
        <v>3.75</v>
      </c>
      <c r="T5640" s="8">
        <v>4</v>
      </c>
      <c r="U5640" s="8">
        <v>0.12</v>
      </c>
      <c r="V5640" s="9">
        <v>29</v>
      </c>
      <c r="W5640" s="8">
        <v>0.25</v>
      </c>
      <c r="X5640" s="8">
        <v>0.25</v>
      </c>
      <c r="Y5640" s="8">
        <v>8.9999999999999858E-2</v>
      </c>
      <c r="Z5640" s="8">
        <v>-0.25</v>
      </c>
      <c r="AA5640">
        <v>0</v>
      </c>
      <c r="AF5640" t="s">
        <v>5398</v>
      </c>
      <c r="AG5640" t="s">
        <v>1910</v>
      </c>
      <c r="AH5640" t="s">
        <v>1911</v>
      </c>
      <c r="AI5640" t="s">
        <v>1912</v>
      </c>
      <c r="AJ5640" s="7">
        <v>44286</v>
      </c>
      <c r="AK5640" t="s">
        <v>6229</v>
      </c>
      <c r="AL5640" t="s">
        <v>1908</v>
      </c>
      <c r="AM5640" t="s">
        <v>5399</v>
      </c>
      <c r="AN5640" t="s">
        <v>6244</v>
      </c>
      <c r="AO5640" t="str">
        <f>TEXT(A5640,"yyyy-mm-dd")</f>
        <v>2021-02-28</v>
      </c>
    </row>
    <row r="5641" spans="1:41">
      <c r="A5641" s="6" t="s">
        <v>6228</v>
      </c>
      <c r="B5641">
        <v>2021</v>
      </c>
      <c r="C5641">
        <v>2</v>
      </c>
      <c r="E5641" t="s">
        <v>100</v>
      </c>
      <c r="F5641" t="s">
        <v>101</v>
      </c>
      <c r="G5641" t="s">
        <v>83</v>
      </c>
      <c r="H5641" t="s">
        <v>6147</v>
      </c>
      <c r="I5641">
        <v>2023</v>
      </c>
      <c r="K5641" s="6">
        <v>45291</v>
      </c>
      <c r="L5641">
        <v>34</v>
      </c>
      <c r="N5641" t="s">
        <v>789</v>
      </c>
      <c r="O5641" s="8">
        <v>2.23</v>
      </c>
      <c r="P5641" s="8">
        <v>2</v>
      </c>
      <c r="Q5641" s="8">
        <v>1.9</v>
      </c>
      <c r="R5641" s="8">
        <v>2.5</v>
      </c>
      <c r="S5641" s="8">
        <v>1.7</v>
      </c>
      <c r="T5641" s="8">
        <v>3.5</v>
      </c>
      <c r="U5641" s="8">
        <v>0.44</v>
      </c>
      <c r="V5641" s="9">
        <v>22</v>
      </c>
      <c r="W5641" s="8">
        <v>0.60000000000000009</v>
      </c>
      <c r="X5641" s="8">
        <v>1.8</v>
      </c>
      <c r="Y5641" s="8">
        <v>0.22999999999999998</v>
      </c>
      <c r="Z5641" s="8">
        <v>-0.10000000000000009</v>
      </c>
      <c r="AA5641">
        <v>-9.9999999999997868E-3</v>
      </c>
      <c r="AF5641" t="s">
        <v>10372</v>
      </c>
      <c r="AG5641" t="s">
        <v>9655</v>
      </c>
      <c r="AH5641" t="s">
        <v>9656</v>
      </c>
      <c r="AI5641" t="s">
        <v>9708</v>
      </c>
      <c r="AJ5641" s="7">
        <v>45291</v>
      </c>
      <c r="AK5641" t="s">
        <v>6229</v>
      </c>
      <c r="AL5641" t="s">
        <v>109</v>
      </c>
      <c r="AM5641" t="s">
        <v>6149</v>
      </c>
      <c r="AN5641" t="s">
        <v>10375</v>
      </c>
    </row>
    <row r="5642" spans="1:41">
      <c r="A5642" s="6" t="s">
        <v>6228</v>
      </c>
      <c r="B5642">
        <v>2021</v>
      </c>
      <c r="C5642">
        <v>2</v>
      </c>
      <c r="E5642" t="s">
        <v>100</v>
      </c>
      <c r="F5642" t="s">
        <v>101</v>
      </c>
      <c r="G5642" t="s">
        <v>102</v>
      </c>
      <c r="H5642" t="s">
        <v>6094</v>
      </c>
      <c r="I5642">
        <v>2022</v>
      </c>
      <c r="J5642">
        <v>4</v>
      </c>
      <c r="K5642" s="6">
        <v>44926</v>
      </c>
      <c r="L5642">
        <v>22</v>
      </c>
      <c r="M5642">
        <v>7</v>
      </c>
      <c r="N5642" t="s">
        <v>167</v>
      </c>
      <c r="O5642" s="8">
        <v>2.1800000000000002</v>
      </c>
      <c r="P5642" s="8">
        <v>2.11</v>
      </c>
      <c r="Q5642" s="8">
        <v>1.83</v>
      </c>
      <c r="R5642" s="8">
        <v>2.86</v>
      </c>
      <c r="S5642" s="8">
        <v>-0.8</v>
      </c>
      <c r="T5642" s="8">
        <v>3.9</v>
      </c>
      <c r="U5642" s="8">
        <v>1.1200000000000001</v>
      </c>
      <c r="V5642" s="9">
        <v>26</v>
      </c>
      <c r="W5642" s="8">
        <v>1.0299999999999998</v>
      </c>
      <c r="X5642" s="8">
        <v>4.7</v>
      </c>
      <c r="Y5642" s="8">
        <v>7.0000000000000284E-2</v>
      </c>
      <c r="Z5642" s="8">
        <v>-5.0000000000000266E-2</v>
      </c>
      <c r="AA5642">
        <v>-8.0000000000000071E-2</v>
      </c>
      <c r="AF5642" t="s">
        <v>6166</v>
      </c>
      <c r="AG5642" t="s">
        <v>106</v>
      </c>
      <c r="AH5642" t="s">
        <v>107</v>
      </c>
      <c r="AI5642" t="s">
        <v>2673</v>
      </c>
      <c r="AJ5642" s="7">
        <v>44926</v>
      </c>
      <c r="AK5642" t="s">
        <v>6229</v>
      </c>
      <c r="AL5642" t="s">
        <v>109</v>
      </c>
      <c r="AM5642" t="s">
        <v>6096</v>
      </c>
      <c r="AN5642" t="s">
        <v>6243</v>
      </c>
      <c r="AO5642" t="str">
        <f>TEXT(A5642,"yyyy-mm-dd")</f>
        <v>2021-02-28</v>
      </c>
    </row>
    <row r="5643" spans="1:41">
      <c r="A5643" s="6" t="s">
        <v>6228</v>
      </c>
      <c r="B5643">
        <v>2021</v>
      </c>
      <c r="C5643">
        <v>2</v>
      </c>
      <c r="E5643" t="s">
        <v>100</v>
      </c>
      <c r="F5643" t="s">
        <v>101</v>
      </c>
      <c r="G5643" t="s">
        <v>83</v>
      </c>
      <c r="H5643" t="s">
        <v>5702</v>
      </c>
      <c r="I5643">
        <v>2022</v>
      </c>
      <c r="K5643" s="6">
        <v>44926</v>
      </c>
      <c r="L5643">
        <v>22</v>
      </c>
      <c r="N5643" t="s">
        <v>167</v>
      </c>
      <c r="O5643" s="8">
        <v>2.65</v>
      </c>
      <c r="P5643" s="8">
        <v>2.6</v>
      </c>
      <c r="Q5643" s="8">
        <v>2.12</v>
      </c>
      <c r="R5643" s="8">
        <v>2.95</v>
      </c>
      <c r="S5643" s="8">
        <v>1.7</v>
      </c>
      <c r="T5643" s="8">
        <v>4.5</v>
      </c>
      <c r="U5643" s="8">
        <v>0.66</v>
      </c>
      <c r="V5643" s="9">
        <v>33</v>
      </c>
      <c r="W5643" s="8">
        <v>0.83000000000000007</v>
      </c>
      <c r="X5643" s="8">
        <v>2.8</v>
      </c>
      <c r="Y5643" s="8">
        <v>4.9999999999999822E-2</v>
      </c>
      <c r="Z5643" s="8">
        <v>0.10000000000000009</v>
      </c>
      <c r="AA5643">
        <v>0</v>
      </c>
      <c r="AF5643" t="s">
        <v>10333</v>
      </c>
      <c r="AG5643" t="s">
        <v>9655</v>
      </c>
      <c r="AH5643" t="s">
        <v>9656</v>
      </c>
      <c r="AI5643" t="s">
        <v>9669</v>
      </c>
      <c r="AJ5643" s="7">
        <v>44926</v>
      </c>
      <c r="AK5643" t="s">
        <v>6229</v>
      </c>
      <c r="AL5643" t="s">
        <v>109</v>
      </c>
      <c r="AM5643" t="s">
        <v>5704</v>
      </c>
      <c r="AN5643" t="s">
        <v>10348</v>
      </c>
    </row>
    <row r="5644" spans="1:41">
      <c r="A5644" s="6" t="s">
        <v>6228</v>
      </c>
      <c r="B5644">
        <v>2021</v>
      </c>
      <c r="C5644">
        <v>2</v>
      </c>
      <c r="E5644" t="s">
        <v>100</v>
      </c>
      <c r="F5644" t="s">
        <v>101</v>
      </c>
      <c r="G5644" t="s">
        <v>102</v>
      </c>
      <c r="H5644" t="s">
        <v>5989</v>
      </c>
      <c r="I5644">
        <v>2022</v>
      </c>
      <c r="J5644">
        <v>3</v>
      </c>
      <c r="K5644" s="6">
        <v>44834</v>
      </c>
      <c r="L5644">
        <v>19</v>
      </c>
      <c r="M5644">
        <v>6</v>
      </c>
      <c r="N5644" t="s">
        <v>195</v>
      </c>
      <c r="O5644" s="8">
        <v>2.37</v>
      </c>
      <c r="P5644" s="8">
        <v>2.2400000000000002</v>
      </c>
      <c r="Q5644" s="8">
        <v>2</v>
      </c>
      <c r="R5644" s="8">
        <v>2.7</v>
      </c>
      <c r="S5644" s="8">
        <v>1</v>
      </c>
      <c r="T5644" s="8">
        <v>4.4000000000000004</v>
      </c>
      <c r="U5644" s="8">
        <v>0.73</v>
      </c>
      <c r="V5644" s="9">
        <v>26</v>
      </c>
      <c r="W5644" s="8">
        <v>0.70000000000000018</v>
      </c>
      <c r="X5644" s="8">
        <v>3.4000000000000004</v>
      </c>
      <c r="Y5644" s="8">
        <v>0.12999999999999989</v>
      </c>
      <c r="Z5644" s="8">
        <v>4.0000000000000036E-2</v>
      </c>
      <c r="AA5644">
        <v>-0.18999999999999972</v>
      </c>
      <c r="AF5644" t="s">
        <v>6164</v>
      </c>
      <c r="AG5644" t="s">
        <v>106</v>
      </c>
      <c r="AH5644" t="s">
        <v>107</v>
      </c>
      <c r="AI5644" t="s">
        <v>2670</v>
      </c>
      <c r="AJ5644" s="7">
        <v>44834</v>
      </c>
      <c r="AK5644" t="s">
        <v>6229</v>
      </c>
      <c r="AL5644" t="s">
        <v>109</v>
      </c>
      <c r="AM5644" t="s">
        <v>5991</v>
      </c>
      <c r="AN5644" t="s">
        <v>6242</v>
      </c>
      <c r="AO5644" t="str">
        <f>TEXT(A5644,"yyyy-mm-dd")</f>
        <v>2021-02-28</v>
      </c>
    </row>
    <row r="5645" spans="1:41">
      <c r="A5645" s="6" t="s">
        <v>6228</v>
      </c>
      <c r="B5645">
        <v>2021</v>
      </c>
      <c r="C5645">
        <v>2</v>
      </c>
      <c r="E5645" t="s">
        <v>100</v>
      </c>
      <c r="F5645" t="s">
        <v>101</v>
      </c>
      <c r="G5645" t="s">
        <v>102</v>
      </c>
      <c r="H5645" t="s">
        <v>5881</v>
      </c>
      <c r="I5645">
        <v>2022</v>
      </c>
      <c r="J5645">
        <v>2</v>
      </c>
      <c r="K5645" s="6">
        <v>44742</v>
      </c>
      <c r="L5645">
        <v>16</v>
      </c>
      <c r="M5645">
        <v>5</v>
      </c>
      <c r="N5645" t="s">
        <v>222</v>
      </c>
      <c r="O5645" s="8">
        <v>2.71</v>
      </c>
      <c r="P5645" s="8">
        <v>2.65</v>
      </c>
      <c r="Q5645" s="8">
        <v>2.02</v>
      </c>
      <c r="R5645" s="8">
        <v>3.25</v>
      </c>
      <c r="S5645" s="8">
        <v>0.8</v>
      </c>
      <c r="T5645" s="8">
        <v>5.2</v>
      </c>
      <c r="U5645" s="8">
        <v>0.94</v>
      </c>
      <c r="V5645" s="9">
        <v>26</v>
      </c>
      <c r="W5645" s="8">
        <v>1.23</v>
      </c>
      <c r="X5645" s="8">
        <v>4.4000000000000004</v>
      </c>
      <c r="Y5645" s="8">
        <v>6.0000000000000053E-2</v>
      </c>
      <c r="Z5645" s="8">
        <v>0.10000000000000009</v>
      </c>
      <c r="AA5645">
        <v>2.9999999999999805E-2</v>
      </c>
      <c r="AF5645" t="s">
        <v>6162</v>
      </c>
      <c r="AG5645" t="s">
        <v>106</v>
      </c>
      <c r="AH5645" t="s">
        <v>107</v>
      </c>
      <c r="AI5645" t="s">
        <v>2667</v>
      </c>
      <c r="AJ5645" s="7">
        <v>44742</v>
      </c>
      <c r="AK5645" t="s">
        <v>6229</v>
      </c>
      <c r="AL5645" t="s">
        <v>109</v>
      </c>
      <c r="AM5645" t="s">
        <v>5883</v>
      </c>
      <c r="AN5645" t="s">
        <v>6241</v>
      </c>
      <c r="AO5645" t="str">
        <f>TEXT(A5645,"yyyy-mm-dd")</f>
        <v>2021-02-28</v>
      </c>
    </row>
    <row r="5646" spans="1:41">
      <c r="A5646" s="6" t="s">
        <v>6228</v>
      </c>
      <c r="B5646">
        <v>2021</v>
      </c>
      <c r="C5646">
        <v>2</v>
      </c>
      <c r="E5646" t="s">
        <v>100</v>
      </c>
      <c r="F5646" t="s">
        <v>101</v>
      </c>
      <c r="G5646" t="s">
        <v>102</v>
      </c>
      <c r="H5646" t="s">
        <v>5842</v>
      </c>
      <c r="I5646">
        <v>2022</v>
      </c>
      <c r="J5646">
        <v>1</v>
      </c>
      <c r="K5646" s="6">
        <v>44651</v>
      </c>
      <c r="L5646">
        <v>13</v>
      </c>
      <c r="M5646">
        <v>4</v>
      </c>
      <c r="N5646" t="s">
        <v>252</v>
      </c>
      <c r="O5646" s="8">
        <v>3.24</v>
      </c>
      <c r="P5646" s="8">
        <v>3.15</v>
      </c>
      <c r="Q5646" s="8">
        <v>1.83</v>
      </c>
      <c r="R5646" s="8">
        <v>4.2300000000000004</v>
      </c>
      <c r="S5646" s="8">
        <v>1.02</v>
      </c>
      <c r="T5646" s="8">
        <v>6.1</v>
      </c>
      <c r="U5646" s="8">
        <v>1.54</v>
      </c>
      <c r="V5646" s="9">
        <v>26</v>
      </c>
      <c r="W5646" s="8">
        <v>2.4000000000000004</v>
      </c>
      <c r="X5646" s="8">
        <v>5.08</v>
      </c>
      <c r="Y5646" s="8">
        <v>9.0000000000000302E-2</v>
      </c>
      <c r="Z5646" s="8">
        <v>0</v>
      </c>
      <c r="AA5646">
        <v>7.0000000000000284E-2</v>
      </c>
      <c r="AF5646" t="s">
        <v>6160</v>
      </c>
      <c r="AG5646" t="s">
        <v>106</v>
      </c>
      <c r="AH5646" t="s">
        <v>107</v>
      </c>
      <c r="AI5646" t="s">
        <v>502</v>
      </c>
      <c r="AJ5646" s="7">
        <v>44651</v>
      </c>
      <c r="AK5646" t="s">
        <v>6229</v>
      </c>
      <c r="AL5646" t="s">
        <v>109</v>
      </c>
      <c r="AM5646" t="s">
        <v>5844</v>
      </c>
      <c r="AN5646" t="s">
        <v>6240</v>
      </c>
      <c r="AO5646" t="str">
        <f>TEXT(A5646,"yyyy-mm-dd")</f>
        <v>2021-02-28</v>
      </c>
    </row>
    <row r="5647" spans="1:41">
      <c r="A5647" s="6" t="s">
        <v>6228</v>
      </c>
      <c r="B5647">
        <v>2021</v>
      </c>
      <c r="C5647">
        <v>2</v>
      </c>
      <c r="E5647" t="s">
        <v>100</v>
      </c>
      <c r="F5647" t="s">
        <v>101</v>
      </c>
      <c r="G5647" t="s">
        <v>102</v>
      </c>
      <c r="H5647" t="s">
        <v>5649</v>
      </c>
      <c r="I5647">
        <v>2021</v>
      </c>
      <c r="J5647">
        <v>4</v>
      </c>
      <c r="K5647" s="6">
        <v>44561</v>
      </c>
      <c r="L5647">
        <v>10</v>
      </c>
      <c r="M5647">
        <v>3</v>
      </c>
      <c r="N5647" t="s">
        <v>164</v>
      </c>
      <c r="O5647" s="8">
        <v>2.63</v>
      </c>
      <c r="P5647" s="8">
        <v>3.1</v>
      </c>
      <c r="Q5647" s="8">
        <v>2</v>
      </c>
      <c r="R5647" s="8">
        <v>3.8</v>
      </c>
      <c r="S5647" s="8">
        <v>-2.6</v>
      </c>
      <c r="T5647" s="8">
        <v>5.6</v>
      </c>
      <c r="U5647" s="8">
        <v>1.87</v>
      </c>
      <c r="V5647" s="9">
        <v>29</v>
      </c>
      <c r="W5647" s="8">
        <v>1.7999999999999998</v>
      </c>
      <c r="X5647" s="8">
        <v>8.1999999999999993</v>
      </c>
      <c r="Y5647" s="8">
        <v>-0.4700000000000002</v>
      </c>
      <c r="Z5647" s="8">
        <v>6.0000000000000053E-2</v>
      </c>
      <c r="AA5647">
        <v>0.44999999999999973</v>
      </c>
      <c r="AF5647" t="s">
        <v>5721</v>
      </c>
      <c r="AG5647" t="s">
        <v>106</v>
      </c>
      <c r="AH5647" t="s">
        <v>107</v>
      </c>
      <c r="AI5647" t="s">
        <v>497</v>
      </c>
      <c r="AJ5647" s="7">
        <v>44561</v>
      </c>
      <c r="AK5647" t="s">
        <v>6229</v>
      </c>
      <c r="AL5647" t="s">
        <v>109</v>
      </c>
      <c r="AM5647" t="s">
        <v>5651</v>
      </c>
      <c r="AN5647" t="s">
        <v>6239</v>
      </c>
      <c r="AO5647" t="str">
        <f>TEXT(A5647,"yyyy-mm-dd")</f>
        <v>2021-02-28</v>
      </c>
    </row>
    <row r="5648" spans="1:41">
      <c r="A5648" s="6" t="s">
        <v>6228</v>
      </c>
      <c r="B5648">
        <v>2021</v>
      </c>
      <c r="C5648">
        <v>2</v>
      </c>
      <c r="E5648" t="s">
        <v>100</v>
      </c>
      <c r="F5648" t="s">
        <v>101</v>
      </c>
      <c r="G5648" t="s">
        <v>83</v>
      </c>
      <c r="H5648" t="s">
        <v>5257</v>
      </c>
      <c r="I5648">
        <v>2021</v>
      </c>
      <c r="K5648" s="6">
        <v>44561</v>
      </c>
      <c r="L5648">
        <v>10</v>
      </c>
      <c r="N5648" t="s">
        <v>164</v>
      </c>
      <c r="O5648" s="8">
        <v>3.89</v>
      </c>
      <c r="P5648" s="8">
        <v>3.67</v>
      </c>
      <c r="Q5648" s="8">
        <v>3.2</v>
      </c>
      <c r="R5648" s="8">
        <v>4.25</v>
      </c>
      <c r="S5648" s="8">
        <v>2.7</v>
      </c>
      <c r="T5648" s="8">
        <v>6</v>
      </c>
      <c r="U5648" s="8">
        <v>0.94</v>
      </c>
      <c r="V5648" s="9">
        <v>33</v>
      </c>
      <c r="W5648" s="8">
        <v>1.0499999999999998</v>
      </c>
      <c r="X5648" s="8">
        <v>3.3</v>
      </c>
      <c r="Y5648" s="8">
        <v>0.2200000000000002</v>
      </c>
      <c r="Z5648" s="8">
        <v>0.16999999999999993</v>
      </c>
      <c r="AA5648">
        <v>-2.9999999999999805E-2</v>
      </c>
      <c r="AF5648" t="s">
        <v>10294</v>
      </c>
      <c r="AG5648" t="s">
        <v>9655</v>
      </c>
      <c r="AH5648" t="s">
        <v>9656</v>
      </c>
      <c r="AI5648" t="s">
        <v>9657</v>
      </c>
      <c r="AJ5648" s="7">
        <v>44561</v>
      </c>
      <c r="AK5648" t="s">
        <v>6229</v>
      </c>
      <c r="AL5648" t="s">
        <v>109</v>
      </c>
      <c r="AM5648" t="s">
        <v>5259</v>
      </c>
      <c r="AN5648" t="s">
        <v>10321</v>
      </c>
    </row>
    <row r="5649" spans="1:41">
      <c r="A5649" s="6" t="s">
        <v>6228</v>
      </c>
      <c r="B5649">
        <v>2021</v>
      </c>
      <c r="C5649">
        <v>2</v>
      </c>
      <c r="E5649" t="s">
        <v>100</v>
      </c>
      <c r="F5649" t="s">
        <v>101</v>
      </c>
      <c r="G5649" t="s">
        <v>102</v>
      </c>
      <c r="H5649" t="s">
        <v>5544</v>
      </c>
      <c r="I5649">
        <v>2021</v>
      </c>
      <c r="J5649">
        <v>3</v>
      </c>
      <c r="K5649" s="6">
        <v>44469</v>
      </c>
      <c r="L5649">
        <v>7</v>
      </c>
      <c r="M5649">
        <v>2</v>
      </c>
      <c r="N5649" t="s">
        <v>192</v>
      </c>
      <c r="O5649" s="8">
        <v>4.25</v>
      </c>
      <c r="P5649" s="8">
        <v>4.4000000000000004</v>
      </c>
      <c r="Q5649" s="8">
        <v>3</v>
      </c>
      <c r="R5649" s="8">
        <v>5.6</v>
      </c>
      <c r="S5649" s="8">
        <v>1.6</v>
      </c>
      <c r="T5649" s="8">
        <v>7.1</v>
      </c>
      <c r="U5649" s="8">
        <v>1.53</v>
      </c>
      <c r="V5649" s="9">
        <v>29</v>
      </c>
      <c r="W5649" s="8">
        <v>2.5999999999999996</v>
      </c>
      <c r="X5649" s="8">
        <v>5.5</v>
      </c>
      <c r="Y5649" s="8">
        <v>-0.15000000000000036</v>
      </c>
      <c r="Z5649" s="8">
        <v>0.80000000000000027</v>
      </c>
      <c r="AA5649">
        <v>0.3199999999999994</v>
      </c>
      <c r="AF5649" t="s">
        <v>5719</v>
      </c>
      <c r="AG5649" t="s">
        <v>106</v>
      </c>
      <c r="AH5649" t="s">
        <v>107</v>
      </c>
      <c r="AI5649" t="s">
        <v>427</v>
      </c>
      <c r="AJ5649" s="7">
        <v>44469</v>
      </c>
      <c r="AK5649" t="s">
        <v>6229</v>
      </c>
      <c r="AL5649" t="s">
        <v>109</v>
      </c>
      <c r="AM5649" t="s">
        <v>5546</v>
      </c>
      <c r="AN5649" t="s">
        <v>6238</v>
      </c>
      <c r="AO5649" t="str">
        <f>TEXT(A5649,"yyyy-mm-dd")</f>
        <v>2021-02-28</v>
      </c>
    </row>
    <row r="5650" spans="1:41">
      <c r="A5650" s="6" t="s">
        <v>6228</v>
      </c>
      <c r="B5650">
        <v>2021</v>
      </c>
      <c r="C5650">
        <v>2</v>
      </c>
      <c r="E5650" t="s">
        <v>100</v>
      </c>
      <c r="F5650" t="s">
        <v>101</v>
      </c>
      <c r="G5650" t="s">
        <v>102</v>
      </c>
      <c r="H5650" t="s">
        <v>5436</v>
      </c>
      <c r="I5650">
        <v>2021</v>
      </c>
      <c r="J5650">
        <v>2</v>
      </c>
      <c r="K5650" s="6">
        <v>44377</v>
      </c>
      <c r="L5650">
        <v>4</v>
      </c>
      <c r="M5650">
        <v>1</v>
      </c>
      <c r="N5650" t="s">
        <v>219</v>
      </c>
      <c r="O5650" s="8">
        <v>15.05</v>
      </c>
      <c r="P5650" s="8">
        <v>16</v>
      </c>
      <c r="Q5650" s="8">
        <v>13.3</v>
      </c>
      <c r="R5650" s="8">
        <v>16.899999999999999</v>
      </c>
      <c r="S5650" s="8">
        <v>9.48</v>
      </c>
      <c r="T5650" s="8">
        <v>19.2</v>
      </c>
      <c r="U5650" s="8">
        <v>2.71</v>
      </c>
      <c r="V5650" s="9">
        <v>29</v>
      </c>
      <c r="W5650" s="8">
        <v>3.5999999999999979</v>
      </c>
      <c r="X5650" s="8">
        <v>9.7199999999999989</v>
      </c>
      <c r="Y5650" s="8">
        <v>-0.94999999999999929</v>
      </c>
      <c r="Z5650" s="8">
        <v>1.3000000000000007</v>
      </c>
      <c r="AA5650">
        <v>-0.29000000000000092</v>
      </c>
      <c r="AF5650" t="s">
        <v>5717</v>
      </c>
      <c r="AG5650" t="s">
        <v>106</v>
      </c>
      <c r="AH5650" t="s">
        <v>107</v>
      </c>
      <c r="AI5650" t="s">
        <v>340</v>
      </c>
      <c r="AJ5650" s="7">
        <v>44377</v>
      </c>
      <c r="AK5650" t="s">
        <v>6229</v>
      </c>
      <c r="AL5650" t="s">
        <v>109</v>
      </c>
      <c r="AM5650" t="s">
        <v>5438</v>
      </c>
      <c r="AN5650" t="s">
        <v>6237</v>
      </c>
      <c r="AO5650" t="str">
        <f>TEXT(A5650,"yyyy-mm-dd")</f>
        <v>2021-02-28</v>
      </c>
    </row>
    <row r="5651" spans="1:41">
      <c r="A5651" s="6" t="s">
        <v>6228</v>
      </c>
      <c r="B5651">
        <v>2021</v>
      </c>
      <c r="C5651">
        <v>2</v>
      </c>
      <c r="E5651" t="s">
        <v>100</v>
      </c>
      <c r="F5651" t="s">
        <v>101</v>
      </c>
      <c r="G5651" t="s">
        <v>102</v>
      </c>
      <c r="H5651" t="s">
        <v>5397</v>
      </c>
      <c r="I5651">
        <v>2021</v>
      </c>
      <c r="J5651">
        <v>1</v>
      </c>
      <c r="K5651" s="6">
        <v>44286</v>
      </c>
      <c r="L5651">
        <v>1</v>
      </c>
      <c r="M5651">
        <v>0</v>
      </c>
      <c r="N5651" t="s">
        <v>169</v>
      </c>
      <c r="O5651" s="8">
        <v>-4.46</v>
      </c>
      <c r="P5651" s="8">
        <v>-4.3</v>
      </c>
      <c r="Q5651" s="8">
        <v>-4.8</v>
      </c>
      <c r="R5651" s="8">
        <v>-3.8</v>
      </c>
      <c r="S5651" s="8">
        <v>-8.6999999999999993</v>
      </c>
      <c r="T5651" s="8">
        <v>-2.4</v>
      </c>
      <c r="U5651" s="8">
        <v>1.28</v>
      </c>
      <c r="V5651" s="9">
        <v>29</v>
      </c>
      <c r="W5651" s="8">
        <v>1</v>
      </c>
      <c r="X5651" s="8">
        <v>6.2999999999999989</v>
      </c>
      <c r="Y5651" s="8">
        <v>-0.16000000000000014</v>
      </c>
      <c r="Z5651" s="8">
        <v>0.5</v>
      </c>
      <c r="AA5651">
        <v>-0.64999999999999991</v>
      </c>
      <c r="AF5651" t="s">
        <v>5715</v>
      </c>
      <c r="AG5651" t="s">
        <v>106</v>
      </c>
      <c r="AH5651" t="s">
        <v>107</v>
      </c>
      <c r="AI5651" t="s">
        <v>108</v>
      </c>
      <c r="AJ5651" s="7">
        <v>44286</v>
      </c>
      <c r="AK5651" t="s">
        <v>6229</v>
      </c>
      <c r="AL5651" t="s">
        <v>109</v>
      </c>
      <c r="AM5651" t="s">
        <v>5399</v>
      </c>
      <c r="AN5651" t="s">
        <v>6236</v>
      </c>
      <c r="AO5651" t="str">
        <f>TEXT(A5651,"yyyy-mm-dd")</f>
        <v>2021-02-28</v>
      </c>
    </row>
    <row r="5652" spans="1:41">
      <c r="A5652" s="6" t="s">
        <v>6228</v>
      </c>
      <c r="B5652">
        <v>2021</v>
      </c>
      <c r="C5652">
        <v>2</v>
      </c>
      <c r="E5652" t="s">
        <v>2685</v>
      </c>
      <c r="F5652" t="s">
        <v>101</v>
      </c>
      <c r="G5652" t="s">
        <v>774</v>
      </c>
      <c r="H5652" t="s">
        <v>2686</v>
      </c>
      <c r="K5652" s="6"/>
      <c r="O5652" s="8">
        <v>2.16</v>
      </c>
      <c r="P5652" s="8">
        <v>2</v>
      </c>
      <c r="Q5652" s="8">
        <v>2</v>
      </c>
      <c r="R5652" s="8">
        <v>2.4</v>
      </c>
      <c r="S5652" s="8">
        <v>1.5</v>
      </c>
      <c r="T5652" s="8">
        <v>3.25</v>
      </c>
      <c r="U5652" s="8">
        <v>0.45</v>
      </c>
      <c r="V5652" s="9">
        <v>25</v>
      </c>
      <c r="W5652" s="8">
        <v>0.39999999999999991</v>
      </c>
      <c r="X5652" s="8">
        <v>1.75</v>
      </c>
      <c r="Y5652" s="8">
        <v>0.16000000000000014</v>
      </c>
      <c r="Z5652" s="8">
        <v>0</v>
      </c>
      <c r="AA5652">
        <v>-0.10000000000000009</v>
      </c>
      <c r="AF5652" t="s">
        <v>2687</v>
      </c>
      <c r="AG5652" t="s">
        <v>2688</v>
      </c>
      <c r="AH5652" t="s">
        <v>2689</v>
      </c>
      <c r="AI5652" t="s">
        <v>2690</v>
      </c>
      <c r="AJ5652" s="7"/>
      <c r="AK5652" t="s">
        <v>6229</v>
      </c>
      <c r="AL5652" t="s">
        <v>109</v>
      </c>
      <c r="AM5652" t="s">
        <v>2686</v>
      </c>
      <c r="AN5652" t="s">
        <v>6256</v>
      </c>
      <c r="AO5652" t="str">
        <f>TEXT(A5652,"yyyy-mm-dd")</f>
        <v>2021-02-28</v>
      </c>
    </row>
    <row r="5653" spans="1:41">
      <c r="A5653" s="6" t="s">
        <v>6228</v>
      </c>
      <c r="B5653">
        <v>2021</v>
      </c>
      <c r="C5653">
        <v>2</v>
      </c>
      <c r="E5653" t="s">
        <v>81</v>
      </c>
      <c r="F5653" t="s">
        <v>82</v>
      </c>
      <c r="G5653" t="s">
        <v>83</v>
      </c>
      <c r="H5653" t="s">
        <v>6147</v>
      </c>
      <c r="I5653">
        <v>2023</v>
      </c>
      <c r="K5653" s="6">
        <v>45291</v>
      </c>
      <c r="L5653">
        <v>34</v>
      </c>
      <c r="N5653" t="s">
        <v>789</v>
      </c>
      <c r="O5653" s="8">
        <v>3.61</v>
      </c>
      <c r="P5653" s="8">
        <v>3.5</v>
      </c>
      <c r="Q5653" s="8">
        <v>3.4</v>
      </c>
      <c r="R5653" s="8">
        <v>3.56</v>
      </c>
      <c r="S5653" s="8">
        <v>3.1</v>
      </c>
      <c r="T5653" s="8">
        <v>6.9</v>
      </c>
      <c r="U5653" s="8">
        <v>0.68</v>
      </c>
      <c r="V5653" s="9">
        <v>28</v>
      </c>
      <c r="W5653" s="8">
        <v>0.16000000000000014</v>
      </c>
      <c r="X5653" s="8">
        <v>3.8000000000000003</v>
      </c>
      <c r="Y5653" s="8">
        <v>0.10999999999999988</v>
      </c>
      <c r="Z5653" s="8">
        <v>0</v>
      </c>
      <c r="AA5653">
        <v>-6.999999999999984E-2</v>
      </c>
      <c r="AF5653" t="s">
        <v>6148</v>
      </c>
      <c r="AG5653" t="s">
        <v>87</v>
      </c>
      <c r="AH5653" t="s">
        <v>88</v>
      </c>
      <c r="AI5653" t="s">
        <v>359</v>
      </c>
      <c r="AJ5653" s="7">
        <v>45291</v>
      </c>
      <c r="AK5653" t="s">
        <v>6229</v>
      </c>
      <c r="AL5653" t="s">
        <v>91</v>
      </c>
      <c r="AM5653" t="s">
        <v>6149</v>
      </c>
      <c r="AN5653" t="s">
        <v>6232</v>
      </c>
      <c r="AO5653" t="str">
        <f>TEXT(A5653,"yyyy-mm-dd")</f>
        <v>2021-02-28</v>
      </c>
    </row>
    <row r="5654" spans="1:41">
      <c r="A5654" s="6" t="s">
        <v>6228</v>
      </c>
      <c r="B5654">
        <v>2021</v>
      </c>
      <c r="C5654">
        <v>2</v>
      </c>
      <c r="E5654" t="s">
        <v>392</v>
      </c>
      <c r="F5654" t="s">
        <v>82</v>
      </c>
      <c r="G5654" t="s">
        <v>83</v>
      </c>
      <c r="H5654" t="s">
        <v>6147</v>
      </c>
      <c r="I5654">
        <v>2023</v>
      </c>
      <c r="K5654" s="6">
        <v>45291</v>
      </c>
      <c r="L5654">
        <v>34</v>
      </c>
      <c r="N5654" t="s">
        <v>789</v>
      </c>
      <c r="O5654" s="8">
        <v>3.52</v>
      </c>
      <c r="P5654" s="8">
        <v>3.5</v>
      </c>
      <c r="Q5654" s="8">
        <v>3.4</v>
      </c>
      <c r="R5654" s="8">
        <v>3.6</v>
      </c>
      <c r="S5654" s="8">
        <v>3</v>
      </c>
      <c r="T5654" s="8">
        <v>4.3</v>
      </c>
      <c r="U5654" s="8">
        <v>0.28000000000000003</v>
      </c>
      <c r="V5654" s="9">
        <v>26</v>
      </c>
      <c r="W5654" s="8">
        <v>0.20000000000000018</v>
      </c>
      <c r="X5654" s="8">
        <v>1.2999999999999998</v>
      </c>
      <c r="Y5654" s="8">
        <v>2.0000000000000018E-2</v>
      </c>
      <c r="Z5654" s="8">
        <v>6.999999999999984E-2</v>
      </c>
      <c r="AA5654">
        <v>2.0000000000000462E-2</v>
      </c>
      <c r="AF5654" t="s">
        <v>6148</v>
      </c>
      <c r="AG5654" t="s">
        <v>87</v>
      </c>
      <c r="AH5654" t="s">
        <v>88</v>
      </c>
      <c r="AI5654" t="s">
        <v>359</v>
      </c>
      <c r="AJ5654" s="7">
        <v>45291</v>
      </c>
      <c r="AK5654" t="s">
        <v>6229</v>
      </c>
      <c r="AL5654" t="s">
        <v>393</v>
      </c>
      <c r="AM5654" t="s">
        <v>6149</v>
      </c>
      <c r="AN5654" t="s">
        <v>6235</v>
      </c>
      <c r="AO5654" t="str">
        <f>TEXT(A5654,"yyyy-mm-dd")</f>
        <v>2021-02-28</v>
      </c>
    </row>
    <row r="5655" spans="1:41">
      <c r="A5655" s="6" t="s">
        <v>6228</v>
      </c>
      <c r="B5655">
        <v>2021</v>
      </c>
      <c r="C5655">
        <v>2</v>
      </c>
      <c r="E5655" t="s">
        <v>81</v>
      </c>
      <c r="F5655" t="s">
        <v>82</v>
      </c>
      <c r="G5655" t="s">
        <v>83</v>
      </c>
      <c r="H5655" t="s">
        <v>5702</v>
      </c>
      <c r="I5655">
        <v>2022</v>
      </c>
      <c r="K5655" s="6">
        <v>44926</v>
      </c>
      <c r="L5655">
        <v>22</v>
      </c>
      <c r="N5655" t="s">
        <v>167</v>
      </c>
      <c r="O5655" s="8">
        <v>3.54</v>
      </c>
      <c r="P5655" s="8">
        <v>3.51</v>
      </c>
      <c r="Q5655" s="8">
        <v>3.38</v>
      </c>
      <c r="R5655" s="8">
        <v>3.61</v>
      </c>
      <c r="S5655" s="8">
        <v>3</v>
      </c>
      <c r="T5655" s="8">
        <v>5</v>
      </c>
      <c r="U5655" s="8">
        <v>0.33</v>
      </c>
      <c r="V5655" s="9">
        <v>34</v>
      </c>
      <c r="W5655" s="8">
        <v>0.22999999999999998</v>
      </c>
      <c r="X5655" s="8">
        <v>2</v>
      </c>
      <c r="Y5655" s="8">
        <v>3.0000000000000249E-2</v>
      </c>
      <c r="Z5655" s="8">
        <v>9.9999999999997868E-3</v>
      </c>
      <c r="AA5655">
        <v>4.9999999999999822E-2</v>
      </c>
      <c r="AF5655" t="s">
        <v>5703</v>
      </c>
      <c r="AG5655" t="s">
        <v>87</v>
      </c>
      <c r="AH5655" t="s">
        <v>88</v>
      </c>
      <c r="AI5655" t="s">
        <v>97</v>
      </c>
      <c r="AJ5655" s="7">
        <v>44926</v>
      </c>
      <c r="AK5655" t="s">
        <v>6229</v>
      </c>
      <c r="AL5655" t="s">
        <v>91</v>
      </c>
      <c r="AM5655" t="s">
        <v>5704</v>
      </c>
      <c r="AN5655" t="s">
        <v>6231</v>
      </c>
      <c r="AO5655" t="str">
        <f>TEXT(A5655,"yyyy-mm-dd")</f>
        <v>2021-02-28</v>
      </c>
    </row>
    <row r="5656" spans="1:41">
      <c r="A5656" s="6" t="s">
        <v>6228</v>
      </c>
      <c r="B5656">
        <v>2021</v>
      </c>
      <c r="C5656">
        <v>2</v>
      </c>
      <c r="E5656" t="s">
        <v>392</v>
      </c>
      <c r="F5656" t="s">
        <v>82</v>
      </c>
      <c r="G5656" t="s">
        <v>83</v>
      </c>
      <c r="H5656" t="s">
        <v>5702</v>
      </c>
      <c r="I5656">
        <v>2022</v>
      </c>
      <c r="K5656" s="6">
        <v>44926</v>
      </c>
      <c r="L5656">
        <v>22</v>
      </c>
      <c r="N5656" t="s">
        <v>167</v>
      </c>
      <c r="O5656" s="8">
        <v>3.51</v>
      </c>
      <c r="P5656" s="8">
        <v>3.5</v>
      </c>
      <c r="Q5656" s="8">
        <v>3.4</v>
      </c>
      <c r="R5656" s="8">
        <v>3.59</v>
      </c>
      <c r="S5656" s="8">
        <v>3</v>
      </c>
      <c r="T5656" s="8">
        <v>4.2</v>
      </c>
      <c r="U5656" s="8">
        <v>0.25</v>
      </c>
      <c r="V5656" s="9">
        <v>32</v>
      </c>
      <c r="W5656" s="8">
        <v>0.18999999999999995</v>
      </c>
      <c r="X5656" s="8">
        <v>1.2000000000000002</v>
      </c>
      <c r="Y5656" s="8">
        <v>9.9999999999997868E-3</v>
      </c>
      <c r="Z5656" s="8">
        <v>4.9999999999999822E-2</v>
      </c>
      <c r="AA5656">
        <v>-1.0000000000000231E-2</v>
      </c>
      <c r="AF5656" t="s">
        <v>5703</v>
      </c>
      <c r="AG5656" t="s">
        <v>87</v>
      </c>
      <c r="AH5656" t="s">
        <v>88</v>
      </c>
      <c r="AI5656" t="s">
        <v>97</v>
      </c>
      <c r="AJ5656" s="7">
        <v>44926</v>
      </c>
      <c r="AK5656" t="s">
        <v>6229</v>
      </c>
      <c r="AL5656" t="s">
        <v>393</v>
      </c>
      <c r="AM5656" t="s">
        <v>5704</v>
      </c>
      <c r="AN5656" t="s">
        <v>6234</v>
      </c>
      <c r="AO5656" t="str">
        <f>TEXT(A5656,"yyyy-mm-dd")</f>
        <v>2021-02-28</v>
      </c>
    </row>
    <row r="5657" spans="1:41">
      <c r="A5657" s="6" t="s">
        <v>6228</v>
      </c>
      <c r="B5657">
        <v>2021</v>
      </c>
      <c r="C5657">
        <v>2</v>
      </c>
      <c r="E5657" t="s">
        <v>81</v>
      </c>
      <c r="F5657" t="s">
        <v>82</v>
      </c>
      <c r="G5657" t="s">
        <v>83</v>
      </c>
      <c r="H5657" t="s">
        <v>5257</v>
      </c>
      <c r="I5657">
        <v>2021</v>
      </c>
      <c r="K5657" s="6">
        <v>44561</v>
      </c>
      <c r="L5657">
        <v>10</v>
      </c>
      <c r="N5657" t="s">
        <v>164</v>
      </c>
      <c r="O5657" s="8">
        <v>3.88</v>
      </c>
      <c r="P5657" s="8">
        <v>3.9</v>
      </c>
      <c r="Q5657" s="8">
        <v>3.74</v>
      </c>
      <c r="R5657" s="8">
        <v>4.0599999999999996</v>
      </c>
      <c r="S5657" s="8">
        <v>3.5</v>
      </c>
      <c r="T5657" s="8">
        <v>4.25</v>
      </c>
      <c r="U5657" s="8">
        <v>0.23</v>
      </c>
      <c r="V5657" s="9">
        <v>34</v>
      </c>
      <c r="W5657" s="8">
        <v>0.3199999999999994</v>
      </c>
      <c r="X5657" s="8">
        <v>0.75</v>
      </c>
      <c r="Y5657" s="8">
        <v>-2.0000000000000018E-2</v>
      </c>
      <c r="Z5657" s="8">
        <v>0.23999999999999977</v>
      </c>
      <c r="AA5657">
        <v>5.9999999999999609E-2</v>
      </c>
      <c r="AF5657" t="s">
        <v>5258</v>
      </c>
      <c r="AG5657" t="s">
        <v>87</v>
      </c>
      <c r="AH5657" t="s">
        <v>88</v>
      </c>
      <c r="AI5657" t="s">
        <v>89</v>
      </c>
      <c r="AJ5657" s="7">
        <v>44561</v>
      </c>
      <c r="AK5657" t="s">
        <v>6229</v>
      </c>
      <c r="AL5657" t="s">
        <v>91</v>
      </c>
      <c r="AM5657" t="s">
        <v>5259</v>
      </c>
      <c r="AN5657" t="s">
        <v>6230</v>
      </c>
      <c r="AO5657" t="str">
        <f>TEXT(A5657,"yyyy-mm-dd")</f>
        <v>2021-02-28</v>
      </c>
    </row>
    <row r="5658" spans="1:41">
      <c r="A5658" s="6" t="s">
        <v>6228</v>
      </c>
      <c r="B5658">
        <v>2021</v>
      </c>
      <c r="C5658">
        <v>2</v>
      </c>
      <c r="E5658" t="s">
        <v>392</v>
      </c>
      <c r="F5658" t="s">
        <v>82</v>
      </c>
      <c r="G5658" t="s">
        <v>83</v>
      </c>
      <c r="H5658" t="s">
        <v>5257</v>
      </c>
      <c r="I5658">
        <v>2021</v>
      </c>
      <c r="K5658" s="6">
        <v>44561</v>
      </c>
      <c r="L5658">
        <v>10</v>
      </c>
      <c r="N5658" t="s">
        <v>164</v>
      </c>
      <c r="O5658" s="8">
        <v>3.52</v>
      </c>
      <c r="P5658" s="8">
        <v>3.58</v>
      </c>
      <c r="Q5658" s="8">
        <v>3.31</v>
      </c>
      <c r="R5658" s="8">
        <v>3.69</v>
      </c>
      <c r="S5658" s="8">
        <v>2.93</v>
      </c>
      <c r="T5658" s="8">
        <v>4.33</v>
      </c>
      <c r="U5658" s="8">
        <v>0.3</v>
      </c>
      <c r="V5658" s="9">
        <v>32</v>
      </c>
      <c r="W5658" s="8">
        <v>0.37999999999999989</v>
      </c>
      <c r="X5658" s="8">
        <v>1.4</v>
      </c>
      <c r="Y5658" s="8">
        <v>-6.0000000000000053E-2</v>
      </c>
      <c r="Z5658" s="8">
        <v>1.0000000000000231E-2</v>
      </c>
      <c r="AA5658">
        <v>6.999999999999984E-2</v>
      </c>
      <c r="AF5658" t="s">
        <v>5258</v>
      </c>
      <c r="AG5658" t="s">
        <v>87</v>
      </c>
      <c r="AH5658" t="s">
        <v>88</v>
      </c>
      <c r="AI5658" t="s">
        <v>89</v>
      </c>
      <c r="AJ5658" s="7">
        <v>44561</v>
      </c>
      <c r="AK5658" t="s">
        <v>6229</v>
      </c>
      <c r="AL5658" t="s">
        <v>393</v>
      </c>
      <c r="AM5658" t="s">
        <v>5259</v>
      </c>
      <c r="AN5658" t="s">
        <v>6233</v>
      </c>
      <c r="AO5658" t="str">
        <f>TEXT(A5658,"yyyy-mm-dd")</f>
        <v>2021-02-28</v>
      </c>
    </row>
    <row r="5659" spans="1:41">
      <c r="A5659" s="6" t="s">
        <v>6228</v>
      </c>
      <c r="B5659">
        <v>2021</v>
      </c>
      <c r="C5659">
        <v>2</v>
      </c>
      <c r="E5659" t="s">
        <v>81</v>
      </c>
      <c r="F5659" t="s">
        <v>82</v>
      </c>
      <c r="G5659" t="s">
        <v>774</v>
      </c>
      <c r="H5659" t="s">
        <v>775</v>
      </c>
      <c r="K5659" s="6"/>
      <c r="O5659" s="8">
        <v>3.53</v>
      </c>
      <c r="P5659" s="8">
        <v>3.5</v>
      </c>
      <c r="Q5659" s="8">
        <v>3.46</v>
      </c>
      <c r="R5659" s="8">
        <v>3.54</v>
      </c>
      <c r="S5659" s="8">
        <v>3.1</v>
      </c>
      <c r="T5659" s="8">
        <v>4.9000000000000004</v>
      </c>
      <c r="U5659" s="8">
        <v>0.28999999999999998</v>
      </c>
      <c r="V5659" s="9">
        <v>32</v>
      </c>
      <c r="W5659" s="8">
        <v>8.0000000000000071E-2</v>
      </c>
      <c r="X5659" s="8">
        <v>1.8000000000000003</v>
      </c>
      <c r="Y5659" s="8">
        <v>2.9999999999999805E-2</v>
      </c>
      <c r="Z5659" s="8">
        <v>0</v>
      </c>
      <c r="AA5659">
        <v>-0.10999999999999988</v>
      </c>
      <c r="AF5659" t="s">
        <v>776</v>
      </c>
      <c r="AG5659" t="s">
        <v>777</v>
      </c>
      <c r="AH5659" t="s">
        <v>778</v>
      </c>
      <c r="AI5659" t="s">
        <v>779</v>
      </c>
      <c r="AJ5659" s="7"/>
      <c r="AK5659" t="s">
        <v>6229</v>
      </c>
      <c r="AL5659" t="s">
        <v>91</v>
      </c>
      <c r="AM5659" t="s">
        <v>775</v>
      </c>
      <c r="AN5659" t="s">
        <v>6252</v>
      </c>
      <c r="AO5659" t="str">
        <f>TEXT(A5659,"yyyy-mm-dd")</f>
        <v>2021-02-28</v>
      </c>
    </row>
    <row r="5660" spans="1:41">
      <c r="A5660" s="6" t="s">
        <v>6228</v>
      </c>
      <c r="B5660">
        <v>2021</v>
      </c>
      <c r="C5660">
        <v>2</v>
      </c>
      <c r="E5660" t="s">
        <v>81</v>
      </c>
      <c r="F5660" t="s">
        <v>82</v>
      </c>
      <c r="G5660" t="s">
        <v>774</v>
      </c>
      <c r="H5660" t="s">
        <v>1536</v>
      </c>
      <c r="K5660" s="6"/>
      <c r="O5660" s="8">
        <v>3.47</v>
      </c>
      <c r="P5660" s="8">
        <v>3.5</v>
      </c>
      <c r="Q5660" s="8">
        <v>3.42</v>
      </c>
      <c r="R5660" s="8">
        <v>3.5</v>
      </c>
      <c r="S5660" s="8">
        <v>3</v>
      </c>
      <c r="T5660" s="8">
        <v>4</v>
      </c>
      <c r="U5660" s="8">
        <v>0.19</v>
      </c>
      <c r="V5660" s="9">
        <v>30</v>
      </c>
      <c r="W5660" s="8">
        <v>8.0000000000000071E-2</v>
      </c>
      <c r="X5660" s="8">
        <v>1</v>
      </c>
      <c r="Y5660" s="8">
        <v>-2.9999999999999805E-2</v>
      </c>
      <c r="Z5660" s="8">
        <v>0</v>
      </c>
      <c r="AA5660">
        <v>-0.16000000000000014</v>
      </c>
      <c r="AF5660" t="s">
        <v>1537</v>
      </c>
      <c r="AG5660" t="s">
        <v>777</v>
      </c>
      <c r="AH5660" t="s">
        <v>778</v>
      </c>
      <c r="AI5660" t="s">
        <v>1538</v>
      </c>
      <c r="AJ5660" s="7"/>
      <c r="AK5660" t="s">
        <v>6229</v>
      </c>
      <c r="AL5660" t="s">
        <v>91</v>
      </c>
      <c r="AM5660" t="s">
        <v>1536</v>
      </c>
      <c r="AN5660" t="s">
        <v>6253</v>
      </c>
      <c r="AO5660" t="str">
        <f>TEXT(A5660,"yyyy-mm-dd")</f>
        <v>2021-02-28</v>
      </c>
    </row>
    <row r="5661" spans="1:41">
      <c r="A5661" s="6" t="s">
        <v>6228</v>
      </c>
      <c r="B5661">
        <v>2021</v>
      </c>
      <c r="C5661">
        <v>2</v>
      </c>
      <c r="E5661" t="s">
        <v>392</v>
      </c>
      <c r="F5661" t="s">
        <v>82</v>
      </c>
      <c r="G5661" t="s">
        <v>774</v>
      </c>
      <c r="H5661" t="s">
        <v>775</v>
      </c>
      <c r="K5661" s="6"/>
      <c r="O5661" s="8">
        <v>3.48</v>
      </c>
      <c r="P5661" s="8">
        <v>3.5</v>
      </c>
      <c r="Q5661" s="8">
        <v>3.39</v>
      </c>
      <c r="R5661" s="8">
        <v>3.5</v>
      </c>
      <c r="S5661" s="8">
        <v>3</v>
      </c>
      <c r="T5661" s="8">
        <v>4.2</v>
      </c>
      <c r="U5661" s="8">
        <v>0.21</v>
      </c>
      <c r="V5661" s="9">
        <v>29</v>
      </c>
      <c r="W5661" s="8">
        <v>0.10999999999999988</v>
      </c>
      <c r="X5661" s="8">
        <v>1.2000000000000002</v>
      </c>
      <c r="Y5661" s="8">
        <v>-2.0000000000000018E-2</v>
      </c>
      <c r="Z5661" s="8">
        <v>0</v>
      </c>
      <c r="AA5661">
        <v>-3.0000000000000249E-2</v>
      </c>
      <c r="AF5661" t="s">
        <v>776</v>
      </c>
      <c r="AG5661" t="s">
        <v>777</v>
      </c>
      <c r="AH5661" t="s">
        <v>778</v>
      </c>
      <c r="AI5661" t="s">
        <v>779</v>
      </c>
      <c r="AJ5661" s="7"/>
      <c r="AK5661" t="s">
        <v>6229</v>
      </c>
      <c r="AL5661" t="s">
        <v>393</v>
      </c>
      <c r="AM5661" t="s">
        <v>775</v>
      </c>
      <c r="AN5661" t="s">
        <v>6254</v>
      </c>
      <c r="AO5661" t="str">
        <f>TEXT(A5661,"yyyy-mm-dd")</f>
        <v>2021-02-28</v>
      </c>
    </row>
    <row r="5662" spans="1:41">
      <c r="A5662" s="6" t="s">
        <v>6228</v>
      </c>
      <c r="B5662">
        <v>2021</v>
      </c>
      <c r="C5662">
        <v>2</v>
      </c>
      <c r="E5662" t="s">
        <v>392</v>
      </c>
      <c r="F5662" t="s">
        <v>82</v>
      </c>
      <c r="G5662" t="s">
        <v>774</v>
      </c>
      <c r="H5662" t="s">
        <v>1536</v>
      </c>
      <c r="K5662" s="6"/>
      <c r="O5662" s="8">
        <v>3.44</v>
      </c>
      <c r="P5662" s="8">
        <v>3.5</v>
      </c>
      <c r="Q5662" s="8">
        <v>3.38</v>
      </c>
      <c r="R5662" s="8">
        <v>3.5</v>
      </c>
      <c r="S5662" s="8">
        <v>3</v>
      </c>
      <c r="T5662" s="8">
        <v>4</v>
      </c>
      <c r="U5662" s="8">
        <v>0.19</v>
      </c>
      <c r="V5662" s="9">
        <v>27</v>
      </c>
      <c r="W5662" s="8">
        <v>0.12000000000000011</v>
      </c>
      <c r="X5662" s="8">
        <v>1</v>
      </c>
      <c r="Y5662" s="8">
        <v>-6.0000000000000053E-2</v>
      </c>
      <c r="Z5662" s="8">
        <v>0</v>
      </c>
      <c r="AA5662">
        <v>-4.9999999999999822E-2</v>
      </c>
      <c r="AF5662" t="s">
        <v>1537</v>
      </c>
      <c r="AG5662" t="s">
        <v>777</v>
      </c>
      <c r="AH5662" t="s">
        <v>778</v>
      </c>
      <c r="AI5662" t="s">
        <v>1538</v>
      </c>
      <c r="AJ5662" s="7"/>
      <c r="AK5662" t="s">
        <v>6229</v>
      </c>
      <c r="AL5662" t="s">
        <v>393</v>
      </c>
      <c r="AM5662" t="s">
        <v>1536</v>
      </c>
      <c r="AN5662" t="s">
        <v>6255</v>
      </c>
      <c r="AO5662" t="str">
        <f>TEXT(A5662,"yyyy-mm-dd")</f>
        <v>2021-02-28</v>
      </c>
    </row>
    <row r="5663" spans="1:41">
      <c r="A5663" s="6" t="s">
        <v>6228</v>
      </c>
      <c r="B5663">
        <v>2021</v>
      </c>
      <c r="C5663">
        <v>2</v>
      </c>
      <c r="E5663" t="s">
        <v>112</v>
      </c>
      <c r="F5663" t="s">
        <v>113</v>
      </c>
      <c r="G5663" t="s">
        <v>83</v>
      </c>
      <c r="H5663" t="s">
        <v>6147</v>
      </c>
      <c r="I5663">
        <v>2023</v>
      </c>
      <c r="K5663" s="6">
        <v>45291</v>
      </c>
      <c r="L5663">
        <v>34</v>
      </c>
      <c r="N5663" t="s">
        <v>789</v>
      </c>
      <c r="O5663" s="8">
        <v>4.7</v>
      </c>
      <c r="P5663" s="8">
        <v>4.5</v>
      </c>
      <c r="Q5663" s="8">
        <v>4</v>
      </c>
      <c r="R5663" s="8">
        <v>5.55</v>
      </c>
      <c r="S5663" s="8">
        <v>3.47</v>
      </c>
      <c r="T5663" s="8">
        <v>6.35</v>
      </c>
      <c r="U5663" s="8">
        <v>0.87</v>
      </c>
      <c r="V5663" s="9">
        <v>21</v>
      </c>
      <c r="W5663" s="8">
        <v>1.5499999999999998</v>
      </c>
      <c r="X5663" s="8">
        <v>2.8799999999999994</v>
      </c>
      <c r="Y5663" s="8">
        <v>0.20000000000000018</v>
      </c>
      <c r="Z5663" s="8">
        <v>-4.0000000000000036E-2</v>
      </c>
      <c r="AA5663">
        <v>0.63999999999999968</v>
      </c>
      <c r="AF5663" t="s">
        <v>6185</v>
      </c>
      <c r="AG5663" t="s">
        <v>115</v>
      </c>
      <c r="AH5663" t="s">
        <v>116</v>
      </c>
      <c r="AI5663" t="s">
        <v>359</v>
      </c>
      <c r="AJ5663" s="7">
        <v>45291</v>
      </c>
      <c r="AK5663" t="s">
        <v>6229</v>
      </c>
      <c r="AL5663" t="s">
        <v>118</v>
      </c>
      <c r="AM5663" t="s">
        <v>6149</v>
      </c>
      <c r="AN5663" t="s">
        <v>6259</v>
      </c>
      <c r="AO5663" t="str">
        <f>TEXT(A5663,"yyyy-mm-dd")</f>
        <v>2021-02-28</v>
      </c>
    </row>
    <row r="5664" spans="1:41">
      <c r="A5664" s="6" t="s">
        <v>6228</v>
      </c>
      <c r="B5664">
        <v>2021</v>
      </c>
      <c r="C5664">
        <v>2</v>
      </c>
      <c r="E5664" t="s">
        <v>2881</v>
      </c>
      <c r="F5664" t="s">
        <v>113</v>
      </c>
      <c r="G5664" t="s">
        <v>83</v>
      </c>
      <c r="H5664" t="s">
        <v>6147</v>
      </c>
      <c r="I5664">
        <v>2023</v>
      </c>
      <c r="K5664" s="6">
        <v>45291</v>
      </c>
      <c r="L5664">
        <v>34</v>
      </c>
      <c r="N5664" t="s">
        <v>789</v>
      </c>
      <c r="O5664" s="8">
        <v>6.62</v>
      </c>
      <c r="P5664" s="8">
        <v>6.64</v>
      </c>
      <c r="Q5664" s="8">
        <v>6.25</v>
      </c>
      <c r="R5664" s="8">
        <v>6.8</v>
      </c>
      <c r="S5664" s="8">
        <v>5.3</v>
      </c>
      <c r="T5664" s="8">
        <v>8.0500000000000007</v>
      </c>
      <c r="U5664" s="8">
        <v>0.67</v>
      </c>
      <c r="V5664" s="9">
        <v>19</v>
      </c>
      <c r="W5664" s="8">
        <v>0.54999999999999982</v>
      </c>
      <c r="X5664" s="8">
        <v>2.7500000000000009</v>
      </c>
      <c r="Y5664" s="8">
        <v>-1.9999999999999574E-2</v>
      </c>
      <c r="Z5664" s="8">
        <v>0.13999999999999968</v>
      </c>
      <c r="AA5664">
        <v>-8.0000000000000071E-2</v>
      </c>
      <c r="AF5664" t="s">
        <v>6190</v>
      </c>
      <c r="AG5664" t="s">
        <v>2883</v>
      </c>
      <c r="AH5664" t="s">
        <v>2884</v>
      </c>
      <c r="AI5664" t="s">
        <v>359</v>
      </c>
      <c r="AJ5664" s="7">
        <v>45291</v>
      </c>
      <c r="AK5664" t="s">
        <v>6229</v>
      </c>
      <c r="AL5664" t="s">
        <v>2885</v>
      </c>
      <c r="AM5664" t="s">
        <v>6149</v>
      </c>
      <c r="AN5664" t="s">
        <v>6262</v>
      </c>
      <c r="AO5664" t="str">
        <f>TEXT(A5664,"yyyy-mm-dd")</f>
        <v>2021-02-28</v>
      </c>
    </row>
    <row r="5665" spans="1:41">
      <c r="A5665" s="6" t="s">
        <v>6228</v>
      </c>
      <c r="B5665">
        <v>2021</v>
      </c>
      <c r="C5665">
        <v>2</v>
      </c>
      <c r="E5665" t="s">
        <v>112</v>
      </c>
      <c r="F5665" t="s">
        <v>113</v>
      </c>
      <c r="G5665" t="s">
        <v>83</v>
      </c>
      <c r="H5665" t="s">
        <v>5702</v>
      </c>
      <c r="I5665">
        <v>2022</v>
      </c>
      <c r="K5665" s="6">
        <v>44926</v>
      </c>
      <c r="L5665">
        <v>22</v>
      </c>
      <c r="N5665" t="s">
        <v>167</v>
      </c>
      <c r="O5665" s="8">
        <v>4.18</v>
      </c>
      <c r="P5665" s="8">
        <v>4</v>
      </c>
      <c r="Q5665" s="8">
        <v>3.75</v>
      </c>
      <c r="R5665" s="8">
        <v>4.38</v>
      </c>
      <c r="S5665" s="8">
        <v>3.47</v>
      </c>
      <c r="T5665" s="8">
        <v>5.8</v>
      </c>
      <c r="U5665" s="8">
        <v>0.62</v>
      </c>
      <c r="V5665" s="9">
        <v>23</v>
      </c>
      <c r="W5665" s="8">
        <v>0.62999999999999989</v>
      </c>
      <c r="X5665" s="8">
        <v>2.3299999999999996</v>
      </c>
      <c r="Y5665" s="8">
        <v>0.17999999999999972</v>
      </c>
      <c r="Z5665" s="8">
        <v>-0.20000000000000018</v>
      </c>
      <c r="AA5665">
        <v>0.12999999999999945</v>
      </c>
      <c r="AF5665" t="s">
        <v>5740</v>
      </c>
      <c r="AG5665" t="s">
        <v>115</v>
      </c>
      <c r="AH5665" t="s">
        <v>116</v>
      </c>
      <c r="AI5665" t="s">
        <v>230</v>
      </c>
      <c r="AJ5665" s="7">
        <v>44926</v>
      </c>
      <c r="AK5665" t="s">
        <v>6229</v>
      </c>
      <c r="AL5665" t="s">
        <v>118</v>
      </c>
      <c r="AM5665" t="s">
        <v>5704</v>
      </c>
      <c r="AN5665" t="s">
        <v>6258</v>
      </c>
      <c r="AO5665" t="str">
        <f>TEXT(A5665,"yyyy-mm-dd")</f>
        <v>2021-02-28</v>
      </c>
    </row>
    <row r="5666" spans="1:41">
      <c r="A5666" s="6" t="s">
        <v>6228</v>
      </c>
      <c r="B5666">
        <v>2021</v>
      </c>
      <c r="C5666">
        <v>2</v>
      </c>
      <c r="E5666" t="s">
        <v>2881</v>
      </c>
      <c r="F5666" t="s">
        <v>113</v>
      </c>
      <c r="G5666" t="s">
        <v>83</v>
      </c>
      <c r="H5666" t="s">
        <v>5702</v>
      </c>
      <c r="I5666">
        <v>2022</v>
      </c>
      <c r="K5666" s="6">
        <v>44926</v>
      </c>
      <c r="L5666">
        <v>22</v>
      </c>
      <c r="N5666" t="s">
        <v>167</v>
      </c>
      <c r="O5666" s="8">
        <v>6.26</v>
      </c>
      <c r="P5666" s="8">
        <v>6.25</v>
      </c>
      <c r="Q5666" s="8">
        <v>6</v>
      </c>
      <c r="R5666" s="8">
        <v>6.47</v>
      </c>
      <c r="S5666" s="8">
        <v>5.0999999999999996</v>
      </c>
      <c r="T5666" s="8">
        <v>7.5</v>
      </c>
      <c r="U5666" s="8">
        <v>0.61</v>
      </c>
      <c r="V5666" s="9">
        <v>21</v>
      </c>
      <c r="W5666" s="8">
        <v>0.46999999999999975</v>
      </c>
      <c r="X5666" s="8">
        <v>2.4000000000000004</v>
      </c>
      <c r="Y5666" s="8">
        <v>9.9999999999997868E-3</v>
      </c>
      <c r="Z5666" s="8">
        <v>0.15000000000000036</v>
      </c>
      <c r="AA5666">
        <v>-0.19000000000000039</v>
      </c>
      <c r="AF5666" t="s">
        <v>5745</v>
      </c>
      <c r="AG5666" t="s">
        <v>2883</v>
      </c>
      <c r="AH5666" t="s">
        <v>2884</v>
      </c>
      <c r="AI5666" t="s">
        <v>230</v>
      </c>
      <c r="AJ5666" s="7">
        <v>44926</v>
      </c>
      <c r="AK5666" t="s">
        <v>6229</v>
      </c>
      <c r="AL5666" t="s">
        <v>2885</v>
      </c>
      <c r="AM5666" t="s">
        <v>5704</v>
      </c>
      <c r="AN5666" t="s">
        <v>6261</v>
      </c>
      <c r="AO5666" t="str">
        <f>TEXT(A5666,"yyyy-mm-dd")</f>
        <v>2021-02-28</v>
      </c>
    </row>
    <row r="5667" spans="1:41">
      <c r="A5667" s="6" t="s">
        <v>6228</v>
      </c>
      <c r="B5667">
        <v>2021</v>
      </c>
      <c r="C5667">
        <v>2</v>
      </c>
      <c r="E5667" t="s">
        <v>112</v>
      </c>
      <c r="F5667" t="s">
        <v>113</v>
      </c>
      <c r="G5667" t="s">
        <v>83</v>
      </c>
      <c r="H5667" t="s">
        <v>5257</v>
      </c>
      <c r="I5667">
        <v>2021</v>
      </c>
      <c r="K5667" s="6">
        <v>44561</v>
      </c>
      <c r="L5667">
        <v>10</v>
      </c>
      <c r="N5667" t="s">
        <v>164</v>
      </c>
      <c r="O5667" s="8">
        <v>3.79</v>
      </c>
      <c r="P5667" s="8">
        <v>3.75</v>
      </c>
      <c r="Q5667" s="8">
        <v>3.69</v>
      </c>
      <c r="R5667" s="8">
        <v>3.81</v>
      </c>
      <c r="S5667" s="8">
        <v>3.45</v>
      </c>
      <c r="T5667" s="8">
        <v>5</v>
      </c>
      <c r="U5667" s="8">
        <v>0.3</v>
      </c>
      <c r="V5667" s="9">
        <v>24</v>
      </c>
      <c r="W5667" s="8">
        <v>0.12000000000000011</v>
      </c>
      <c r="X5667" s="8">
        <v>1.5499999999999998</v>
      </c>
      <c r="Y5667" s="8">
        <v>4.0000000000000036E-2</v>
      </c>
      <c r="Z5667" s="8">
        <v>-0.10999999999999988</v>
      </c>
      <c r="AA5667">
        <v>-0.1599999999999997</v>
      </c>
      <c r="AF5667" t="s">
        <v>5295</v>
      </c>
      <c r="AG5667" t="s">
        <v>115</v>
      </c>
      <c r="AH5667" t="s">
        <v>116</v>
      </c>
      <c r="AI5667" t="s">
        <v>117</v>
      </c>
      <c r="AJ5667" s="7">
        <v>44561</v>
      </c>
      <c r="AK5667" t="s">
        <v>6229</v>
      </c>
      <c r="AL5667" t="s">
        <v>118</v>
      </c>
      <c r="AM5667" t="s">
        <v>5259</v>
      </c>
      <c r="AN5667" t="s">
        <v>6257</v>
      </c>
      <c r="AO5667" t="str">
        <f>TEXT(A5667,"yyyy-mm-dd")</f>
        <v>2021-02-28</v>
      </c>
    </row>
    <row r="5668" spans="1:41">
      <c r="A5668" s="6" t="s">
        <v>6228</v>
      </c>
      <c r="B5668">
        <v>2021</v>
      </c>
      <c r="C5668">
        <v>2</v>
      </c>
      <c r="E5668" t="s">
        <v>2881</v>
      </c>
      <c r="F5668" t="s">
        <v>113</v>
      </c>
      <c r="G5668" t="s">
        <v>83</v>
      </c>
      <c r="H5668" t="s">
        <v>5257</v>
      </c>
      <c r="I5668">
        <v>2021</v>
      </c>
      <c r="K5668" s="6">
        <v>44561</v>
      </c>
      <c r="L5668">
        <v>10</v>
      </c>
      <c r="N5668" t="s">
        <v>164</v>
      </c>
      <c r="O5668" s="8">
        <v>5.78</v>
      </c>
      <c r="P5668" s="8">
        <v>5.88</v>
      </c>
      <c r="Q5668" s="8">
        <v>5.5</v>
      </c>
      <c r="R5668" s="8">
        <v>6.11</v>
      </c>
      <c r="S5668" s="8">
        <v>4.6500000000000004</v>
      </c>
      <c r="T5668" s="8">
        <v>7</v>
      </c>
      <c r="U5668" s="8">
        <v>0.56000000000000005</v>
      </c>
      <c r="V5668" s="9">
        <v>21</v>
      </c>
      <c r="W5668" s="8">
        <v>0.61000000000000032</v>
      </c>
      <c r="X5668" s="8">
        <v>2.3499999999999996</v>
      </c>
      <c r="Y5668" s="8">
        <v>-9.9999999999999645E-2</v>
      </c>
      <c r="Z5668" s="8">
        <v>0.33000000000000007</v>
      </c>
      <c r="AA5668">
        <v>-0.23999999999999932</v>
      </c>
      <c r="AF5668" t="s">
        <v>5300</v>
      </c>
      <c r="AG5668" t="s">
        <v>2883</v>
      </c>
      <c r="AH5668" t="s">
        <v>2884</v>
      </c>
      <c r="AI5668" t="s">
        <v>117</v>
      </c>
      <c r="AJ5668" s="7">
        <v>44561</v>
      </c>
      <c r="AK5668" t="s">
        <v>6229</v>
      </c>
      <c r="AL5668" t="s">
        <v>2885</v>
      </c>
      <c r="AM5668" t="s">
        <v>5259</v>
      </c>
      <c r="AN5668" t="s">
        <v>6260</v>
      </c>
      <c r="AO5668" t="str">
        <f>TEXT(A5668,"yyyy-mm-dd")</f>
        <v>2021-02-28</v>
      </c>
    </row>
    <row r="5669" spans="1:41">
      <c r="A5669" s="6" t="s">
        <v>6263</v>
      </c>
      <c r="B5669">
        <v>2021</v>
      </c>
      <c r="C5669">
        <v>3</v>
      </c>
      <c r="E5669" t="s">
        <v>1907</v>
      </c>
      <c r="F5669" t="s">
        <v>1908</v>
      </c>
      <c r="G5669" t="s">
        <v>102</v>
      </c>
      <c r="H5669" t="s">
        <v>6287</v>
      </c>
      <c r="I5669">
        <v>2023</v>
      </c>
      <c r="J5669">
        <v>1</v>
      </c>
      <c r="K5669" s="6">
        <v>45016</v>
      </c>
      <c r="L5669">
        <v>24</v>
      </c>
      <c r="M5669">
        <v>8</v>
      </c>
      <c r="N5669" t="s">
        <v>368</v>
      </c>
      <c r="O5669" s="8">
        <v>4.42</v>
      </c>
      <c r="P5669" s="8">
        <v>4.5</v>
      </c>
      <c r="Q5669" s="8">
        <v>4</v>
      </c>
      <c r="R5669" s="8">
        <v>4.5</v>
      </c>
      <c r="S5669" s="8">
        <v>4</v>
      </c>
      <c r="T5669" s="8">
        <v>5.5</v>
      </c>
      <c r="U5669" s="8">
        <v>0.38</v>
      </c>
      <c r="V5669" s="9">
        <v>24</v>
      </c>
      <c r="W5669" s="8">
        <v>0.5</v>
      </c>
      <c r="X5669" s="8">
        <v>1.5</v>
      </c>
      <c r="Y5669" s="8">
        <v>-8.0000000000000071E-2</v>
      </c>
      <c r="Z5669" s="8"/>
      <c r="AF5669" t="s">
        <v>6288</v>
      </c>
      <c r="AG5669" t="s">
        <v>1910</v>
      </c>
      <c r="AH5669" t="s">
        <v>1911</v>
      </c>
      <c r="AI5669" t="s">
        <v>1971</v>
      </c>
      <c r="AJ5669" s="7">
        <v>45016</v>
      </c>
      <c r="AK5669" t="s">
        <v>6264</v>
      </c>
      <c r="AL5669" t="s">
        <v>1908</v>
      </c>
      <c r="AM5669" t="s">
        <v>6289</v>
      </c>
      <c r="AN5669" t="s">
        <v>6290</v>
      </c>
      <c r="AO5669" t="str">
        <f>TEXT(A5669,"yyyy-mm-dd")</f>
        <v>2021-03-31</v>
      </c>
    </row>
    <row r="5670" spans="1:41">
      <c r="A5670" s="6" t="s">
        <v>6263</v>
      </c>
      <c r="B5670">
        <v>2021</v>
      </c>
      <c r="C5670">
        <v>3</v>
      </c>
      <c r="E5670" t="s">
        <v>1907</v>
      </c>
      <c r="F5670" t="s">
        <v>1908</v>
      </c>
      <c r="G5670" t="s">
        <v>102</v>
      </c>
      <c r="H5670" t="s">
        <v>6094</v>
      </c>
      <c r="I5670">
        <v>2022</v>
      </c>
      <c r="J5670">
        <v>4</v>
      </c>
      <c r="K5670" s="6">
        <v>44926</v>
      </c>
      <c r="L5670">
        <v>21</v>
      </c>
      <c r="M5670">
        <v>7</v>
      </c>
      <c r="N5670" t="s">
        <v>176</v>
      </c>
      <c r="O5670" s="8">
        <v>4.26</v>
      </c>
      <c r="P5670" s="8">
        <v>4</v>
      </c>
      <c r="Q5670" s="8">
        <v>4</v>
      </c>
      <c r="R5670" s="8">
        <v>4.5</v>
      </c>
      <c r="S5670" s="8">
        <v>3.5</v>
      </c>
      <c r="T5670" s="8">
        <v>5.5</v>
      </c>
      <c r="U5670" s="8">
        <v>0.4</v>
      </c>
      <c r="V5670" s="9">
        <v>31</v>
      </c>
      <c r="W5670" s="8">
        <v>0.5</v>
      </c>
      <c r="X5670" s="8">
        <v>2</v>
      </c>
      <c r="Y5670" s="8">
        <v>0.25999999999999979</v>
      </c>
      <c r="Z5670" s="8">
        <v>0</v>
      </c>
      <c r="AA5670">
        <v>0</v>
      </c>
      <c r="AF5670" t="s">
        <v>6095</v>
      </c>
      <c r="AG5670" t="s">
        <v>1910</v>
      </c>
      <c r="AH5670" t="s">
        <v>1911</v>
      </c>
      <c r="AI5670" t="s">
        <v>1944</v>
      </c>
      <c r="AJ5670" s="7">
        <v>44926</v>
      </c>
      <c r="AK5670" t="s">
        <v>6264</v>
      </c>
      <c r="AL5670" t="s">
        <v>1908</v>
      </c>
      <c r="AM5670" t="s">
        <v>6096</v>
      </c>
      <c r="AN5670" t="s">
        <v>6286</v>
      </c>
      <c r="AO5670" t="str">
        <f>TEXT(A5670,"yyyy-mm-dd")</f>
        <v>2021-03-31</v>
      </c>
    </row>
    <row r="5671" spans="1:41">
      <c r="A5671" s="6" t="s">
        <v>6263</v>
      </c>
      <c r="B5671">
        <v>2021</v>
      </c>
      <c r="C5671">
        <v>3</v>
      </c>
      <c r="E5671" t="s">
        <v>1907</v>
      </c>
      <c r="F5671" t="s">
        <v>1908</v>
      </c>
      <c r="G5671" t="s">
        <v>102</v>
      </c>
      <c r="H5671" t="s">
        <v>5989</v>
      </c>
      <c r="I5671">
        <v>2022</v>
      </c>
      <c r="J5671">
        <v>3</v>
      </c>
      <c r="K5671" s="6">
        <v>44834</v>
      </c>
      <c r="L5671">
        <v>18</v>
      </c>
      <c r="M5671">
        <v>6</v>
      </c>
      <c r="N5671" t="s">
        <v>206</v>
      </c>
      <c r="O5671" s="8">
        <v>4.1900000000000004</v>
      </c>
      <c r="P5671" s="8">
        <v>4</v>
      </c>
      <c r="Q5671" s="8">
        <v>4</v>
      </c>
      <c r="R5671" s="8">
        <v>4.38</v>
      </c>
      <c r="S5671" s="8">
        <v>3.5</v>
      </c>
      <c r="T5671" s="8">
        <v>5</v>
      </c>
      <c r="U5671" s="8">
        <v>0.36</v>
      </c>
      <c r="V5671" s="9">
        <v>31</v>
      </c>
      <c r="W5671" s="8">
        <v>0.37999999999999989</v>
      </c>
      <c r="X5671" s="8">
        <v>1.5</v>
      </c>
      <c r="Y5671" s="8">
        <v>0.19000000000000039</v>
      </c>
      <c r="Z5671" s="8">
        <v>0.25</v>
      </c>
      <c r="AA5671">
        <v>-0.12000000000000011</v>
      </c>
      <c r="AF5671" t="s">
        <v>5990</v>
      </c>
      <c r="AG5671" t="s">
        <v>1910</v>
      </c>
      <c r="AH5671" t="s">
        <v>1911</v>
      </c>
      <c r="AI5671" t="s">
        <v>1939</v>
      </c>
      <c r="AJ5671" s="7">
        <v>44834</v>
      </c>
      <c r="AK5671" t="s">
        <v>6264</v>
      </c>
      <c r="AL5671" t="s">
        <v>1908</v>
      </c>
      <c r="AM5671" t="s">
        <v>5991</v>
      </c>
      <c r="AN5671" t="s">
        <v>6285</v>
      </c>
      <c r="AO5671" t="str">
        <f>TEXT(A5671,"yyyy-mm-dd")</f>
        <v>2021-03-31</v>
      </c>
    </row>
    <row r="5672" spans="1:41">
      <c r="A5672" s="6" t="s">
        <v>6263</v>
      </c>
      <c r="B5672">
        <v>2021</v>
      </c>
      <c r="C5672">
        <v>3</v>
      </c>
      <c r="E5672" t="s">
        <v>1907</v>
      </c>
      <c r="F5672" t="s">
        <v>1908</v>
      </c>
      <c r="G5672" t="s">
        <v>102</v>
      </c>
      <c r="H5672" t="s">
        <v>5881</v>
      </c>
      <c r="I5672">
        <v>2022</v>
      </c>
      <c r="J5672">
        <v>2</v>
      </c>
      <c r="K5672" s="6">
        <v>44742</v>
      </c>
      <c r="L5672">
        <v>15</v>
      </c>
      <c r="M5672">
        <v>5</v>
      </c>
      <c r="N5672" t="s">
        <v>236</v>
      </c>
      <c r="O5672" s="8">
        <v>4.0999999999999996</v>
      </c>
      <c r="P5672" s="8">
        <v>4</v>
      </c>
      <c r="Q5672" s="8">
        <v>4</v>
      </c>
      <c r="R5672" s="8">
        <v>4.25</v>
      </c>
      <c r="S5672" s="8">
        <v>3.5</v>
      </c>
      <c r="T5672" s="8">
        <v>5</v>
      </c>
      <c r="U5672" s="8">
        <v>0.28999999999999998</v>
      </c>
      <c r="V5672" s="9">
        <v>31</v>
      </c>
      <c r="W5672" s="8">
        <v>0.25</v>
      </c>
      <c r="X5672" s="8">
        <v>1.5</v>
      </c>
      <c r="Y5672" s="8">
        <v>9.9999999999999645E-2</v>
      </c>
      <c r="Z5672" s="8">
        <v>0.25</v>
      </c>
      <c r="AA5672">
        <v>0.18999999999999995</v>
      </c>
      <c r="AF5672" t="s">
        <v>5882</v>
      </c>
      <c r="AG5672" t="s">
        <v>1910</v>
      </c>
      <c r="AH5672" t="s">
        <v>1911</v>
      </c>
      <c r="AI5672" t="s">
        <v>1934</v>
      </c>
      <c r="AJ5672" s="7">
        <v>44742</v>
      </c>
      <c r="AK5672" t="s">
        <v>6264</v>
      </c>
      <c r="AL5672" t="s">
        <v>1908</v>
      </c>
      <c r="AM5672" t="s">
        <v>5883</v>
      </c>
      <c r="AN5672" t="s">
        <v>6284</v>
      </c>
      <c r="AO5672" t="str">
        <f>TEXT(A5672,"yyyy-mm-dd")</f>
        <v>2021-03-31</v>
      </c>
    </row>
    <row r="5673" spans="1:41">
      <c r="A5673" s="6" t="s">
        <v>6263</v>
      </c>
      <c r="B5673">
        <v>2021</v>
      </c>
      <c r="C5673">
        <v>3</v>
      </c>
      <c r="E5673" t="s">
        <v>1907</v>
      </c>
      <c r="F5673" t="s">
        <v>1908</v>
      </c>
      <c r="G5673" t="s">
        <v>102</v>
      </c>
      <c r="H5673" t="s">
        <v>5842</v>
      </c>
      <c r="I5673">
        <v>2022</v>
      </c>
      <c r="J5673">
        <v>1</v>
      </c>
      <c r="K5673" s="6">
        <v>44651</v>
      </c>
      <c r="L5673">
        <v>12</v>
      </c>
      <c r="M5673">
        <v>4</v>
      </c>
      <c r="N5673" t="s">
        <v>261</v>
      </c>
      <c r="O5673" s="8">
        <v>4.0199999999999996</v>
      </c>
      <c r="P5673" s="8">
        <v>4</v>
      </c>
      <c r="Q5673" s="8">
        <v>3.94</v>
      </c>
      <c r="R5673" s="8">
        <v>4</v>
      </c>
      <c r="S5673" s="8">
        <v>3.5</v>
      </c>
      <c r="T5673" s="8">
        <v>5</v>
      </c>
      <c r="U5673" s="8">
        <v>0.27</v>
      </c>
      <c r="V5673" s="9">
        <v>32</v>
      </c>
      <c r="W5673" s="8">
        <v>6.0000000000000053E-2</v>
      </c>
      <c r="X5673" s="8">
        <v>1.5</v>
      </c>
      <c r="Y5673" s="8">
        <v>1.9999999999999574E-2</v>
      </c>
      <c r="Z5673" s="8">
        <v>0.25</v>
      </c>
      <c r="AA5673">
        <v>-0.18999999999999995</v>
      </c>
      <c r="AF5673" t="s">
        <v>5843</v>
      </c>
      <c r="AG5673" t="s">
        <v>1910</v>
      </c>
      <c r="AH5673" t="s">
        <v>1911</v>
      </c>
      <c r="AI5673" t="s">
        <v>1929</v>
      </c>
      <c r="AJ5673" s="7">
        <v>44651</v>
      </c>
      <c r="AK5673" t="s">
        <v>6264</v>
      </c>
      <c r="AL5673" t="s">
        <v>1908</v>
      </c>
      <c r="AM5673" t="s">
        <v>5844</v>
      </c>
      <c r="AN5673" t="s">
        <v>6283</v>
      </c>
      <c r="AO5673" t="str">
        <f>TEXT(A5673,"yyyy-mm-dd")</f>
        <v>2021-03-31</v>
      </c>
    </row>
    <row r="5674" spans="1:41">
      <c r="A5674" s="6" t="s">
        <v>6263</v>
      </c>
      <c r="B5674">
        <v>2021</v>
      </c>
      <c r="C5674">
        <v>3</v>
      </c>
      <c r="E5674" t="s">
        <v>1907</v>
      </c>
      <c r="F5674" t="s">
        <v>1908</v>
      </c>
      <c r="G5674" t="s">
        <v>102</v>
      </c>
      <c r="H5674" t="s">
        <v>5649</v>
      </c>
      <c r="I5674">
        <v>2021</v>
      </c>
      <c r="J5674">
        <v>4</v>
      </c>
      <c r="K5674" s="6">
        <v>44561</v>
      </c>
      <c r="L5674">
        <v>9</v>
      </c>
      <c r="M5674">
        <v>3</v>
      </c>
      <c r="N5674" t="s">
        <v>173</v>
      </c>
      <c r="O5674" s="8">
        <v>3.95</v>
      </c>
      <c r="P5674" s="8">
        <v>4</v>
      </c>
      <c r="Q5674" s="8">
        <v>3.75</v>
      </c>
      <c r="R5674" s="8">
        <v>4</v>
      </c>
      <c r="S5674" s="8">
        <v>3.5</v>
      </c>
      <c r="T5674" s="8">
        <v>4.5</v>
      </c>
      <c r="U5674" s="8">
        <v>0.2</v>
      </c>
      <c r="V5674" s="9">
        <v>32</v>
      </c>
      <c r="W5674" s="8">
        <v>0.25</v>
      </c>
      <c r="X5674" s="8">
        <v>1</v>
      </c>
      <c r="Y5674" s="8">
        <v>-4.9999999999999822E-2</v>
      </c>
      <c r="Z5674" s="8">
        <v>0.25</v>
      </c>
      <c r="AA5674">
        <v>6.0000000000000053E-2</v>
      </c>
      <c r="AF5674" t="s">
        <v>5650</v>
      </c>
      <c r="AG5674" t="s">
        <v>1910</v>
      </c>
      <c r="AH5674" t="s">
        <v>1911</v>
      </c>
      <c r="AI5674" t="s">
        <v>1924</v>
      </c>
      <c r="AJ5674" s="7">
        <v>44561</v>
      </c>
      <c r="AK5674" t="s">
        <v>6264</v>
      </c>
      <c r="AL5674" t="s">
        <v>1908</v>
      </c>
      <c r="AM5674" t="s">
        <v>5651</v>
      </c>
      <c r="AN5674" t="s">
        <v>6282</v>
      </c>
      <c r="AO5674" t="str">
        <f>TEXT(A5674,"yyyy-mm-dd")</f>
        <v>2021-03-31</v>
      </c>
    </row>
    <row r="5675" spans="1:41">
      <c r="A5675" s="6" t="s">
        <v>6263</v>
      </c>
      <c r="B5675">
        <v>2021</v>
      </c>
      <c r="C5675">
        <v>3</v>
      </c>
      <c r="E5675" t="s">
        <v>1907</v>
      </c>
      <c r="F5675" t="s">
        <v>1908</v>
      </c>
      <c r="G5675" t="s">
        <v>102</v>
      </c>
      <c r="H5675" t="s">
        <v>5544</v>
      </c>
      <c r="I5675">
        <v>2021</v>
      </c>
      <c r="J5675">
        <v>3</v>
      </c>
      <c r="K5675" s="6">
        <v>44469</v>
      </c>
      <c r="L5675">
        <v>6</v>
      </c>
      <c r="M5675">
        <v>2</v>
      </c>
      <c r="N5675" t="s">
        <v>203</v>
      </c>
      <c r="O5675" s="8">
        <v>3.95</v>
      </c>
      <c r="P5675" s="8">
        <v>4</v>
      </c>
      <c r="Q5675" s="8">
        <v>3.94</v>
      </c>
      <c r="R5675" s="8">
        <v>4</v>
      </c>
      <c r="S5675" s="8">
        <v>3.5</v>
      </c>
      <c r="T5675" s="8">
        <v>4.5</v>
      </c>
      <c r="U5675" s="8">
        <v>0.16</v>
      </c>
      <c r="V5675" s="9">
        <v>32</v>
      </c>
      <c r="W5675" s="8">
        <v>6.0000000000000053E-2</v>
      </c>
      <c r="X5675" s="8">
        <v>1</v>
      </c>
      <c r="Y5675" s="8">
        <v>-4.9999999999999822E-2</v>
      </c>
      <c r="Z5675" s="8">
        <v>0.25</v>
      </c>
      <c r="AA5675">
        <v>-0.18999999999999995</v>
      </c>
      <c r="AF5675" t="s">
        <v>5545</v>
      </c>
      <c r="AG5675" t="s">
        <v>1910</v>
      </c>
      <c r="AH5675" t="s">
        <v>1911</v>
      </c>
      <c r="AI5675" t="s">
        <v>1919</v>
      </c>
      <c r="AJ5675" s="7">
        <v>44469</v>
      </c>
      <c r="AK5675" t="s">
        <v>6264</v>
      </c>
      <c r="AL5675" t="s">
        <v>1908</v>
      </c>
      <c r="AM5675" t="s">
        <v>5546</v>
      </c>
      <c r="AN5675" t="s">
        <v>6281</v>
      </c>
      <c r="AO5675" t="str">
        <f>TEXT(A5675,"yyyy-mm-dd")</f>
        <v>2021-03-31</v>
      </c>
    </row>
    <row r="5676" spans="1:41">
      <c r="A5676" s="6" t="s">
        <v>6263</v>
      </c>
      <c r="B5676">
        <v>2021</v>
      </c>
      <c r="C5676">
        <v>3</v>
      </c>
      <c r="E5676" t="s">
        <v>1907</v>
      </c>
      <c r="F5676" t="s">
        <v>1908</v>
      </c>
      <c r="G5676" t="s">
        <v>102</v>
      </c>
      <c r="H5676" t="s">
        <v>5436</v>
      </c>
      <c r="I5676">
        <v>2021</v>
      </c>
      <c r="J5676">
        <v>2</v>
      </c>
      <c r="K5676" s="6">
        <v>44377</v>
      </c>
      <c r="L5676">
        <v>3</v>
      </c>
      <c r="M5676">
        <v>1</v>
      </c>
      <c r="N5676" t="s">
        <v>233</v>
      </c>
      <c r="O5676" s="8">
        <v>4</v>
      </c>
      <c r="P5676" s="8">
        <v>4</v>
      </c>
      <c r="Q5676" s="8">
        <v>4</v>
      </c>
      <c r="R5676" s="8">
        <v>4</v>
      </c>
      <c r="S5676" s="8">
        <v>3.75</v>
      </c>
      <c r="T5676" s="8">
        <v>4.25</v>
      </c>
      <c r="U5676" s="8">
        <v>0.06</v>
      </c>
      <c r="V5676" s="9">
        <v>32</v>
      </c>
      <c r="W5676" s="8">
        <v>0</v>
      </c>
      <c r="X5676" s="8">
        <v>0.5</v>
      </c>
      <c r="Y5676" s="8">
        <v>0</v>
      </c>
      <c r="Z5676" s="8">
        <v>0.25</v>
      </c>
      <c r="AA5676">
        <v>0</v>
      </c>
      <c r="AF5676" t="s">
        <v>5437</v>
      </c>
      <c r="AG5676" t="s">
        <v>1910</v>
      </c>
      <c r="AH5676" t="s">
        <v>1911</v>
      </c>
      <c r="AI5676" t="s">
        <v>1915</v>
      </c>
      <c r="AJ5676" s="7">
        <v>44377</v>
      </c>
      <c r="AK5676" t="s">
        <v>6264</v>
      </c>
      <c r="AL5676" t="s">
        <v>1908</v>
      </c>
      <c r="AM5676" t="s">
        <v>5438</v>
      </c>
      <c r="AN5676" t="s">
        <v>6280</v>
      </c>
      <c r="AO5676" t="str">
        <f>TEXT(A5676,"yyyy-mm-dd")</f>
        <v>2021-03-31</v>
      </c>
    </row>
    <row r="5677" spans="1:41">
      <c r="A5677" s="6" t="s">
        <v>6263</v>
      </c>
      <c r="B5677">
        <v>2021</v>
      </c>
      <c r="C5677">
        <v>3</v>
      </c>
      <c r="E5677" t="s">
        <v>1907</v>
      </c>
      <c r="F5677" t="s">
        <v>1908</v>
      </c>
      <c r="G5677" t="s">
        <v>102</v>
      </c>
      <c r="H5677" t="s">
        <v>5397</v>
      </c>
      <c r="I5677">
        <v>2021</v>
      </c>
      <c r="J5677">
        <v>1</v>
      </c>
      <c r="K5677" s="6">
        <v>44286</v>
      </c>
      <c r="L5677">
        <v>0</v>
      </c>
      <c r="M5677">
        <v>0</v>
      </c>
      <c r="N5677" t="s">
        <v>178</v>
      </c>
      <c r="O5677" s="8">
        <v>4</v>
      </c>
      <c r="P5677" s="8">
        <v>4</v>
      </c>
      <c r="Q5677" s="8">
        <v>4</v>
      </c>
      <c r="R5677" s="8">
        <v>4</v>
      </c>
      <c r="S5677" s="8">
        <v>4</v>
      </c>
      <c r="T5677" s="8">
        <v>4</v>
      </c>
      <c r="U5677" s="8">
        <v>0</v>
      </c>
      <c r="V5677" s="9">
        <v>32</v>
      </c>
      <c r="W5677" s="8">
        <v>0</v>
      </c>
      <c r="X5677" s="8">
        <v>0</v>
      </c>
      <c r="Y5677" s="8">
        <v>0</v>
      </c>
      <c r="Z5677" s="8">
        <v>0.25</v>
      </c>
      <c r="AA5677">
        <v>-0.25</v>
      </c>
      <c r="AF5677" t="s">
        <v>5398</v>
      </c>
      <c r="AG5677" t="s">
        <v>1910</v>
      </c>
      <c r="AH5677" t="s">
        <v>1911</v>
      </c>
      <c r="AI5677" t="s">
        <v>1912</v>
      </c>
      <c r="AJ5677" s="7">
        <v>44286</v>
      </c>
      <c r="AK5677" t="s">
        <v>6264</v>
      </c>
      <c r="AL5677" t="s">
        <v>1908</v>
      </c>
      <c r="AM5677" t="s">
        <v>5399</v>
      </c>
      <c r="AN5677" t="s">
        <v>6279</v>
      </c>
      <c r="AO5677" t="str">
        <f>TEXT(A5677,"yyyy-mm-dd")</f>
        <v>2021-03-31</v>
      </c>
    </row>
    <row r="5678" spans="1:41">
      <c r="A5678" s="6" t="s">
        <v>6263</v>
      </c>
      <c r="B5678">
        <v>2021</v>
      </c>
      <c r="C5678">
        <v>3</v>
      </c>
      <c r="E5678" t="s">
        <v>100</v>
      </c>
      <c r="F5678" t="s">
        <v>101</v>
      </c>
      <c r="G5678" t="s">
        <v>83</v>
      </c>
      <c r="H5678" t="s">
        <v>6147</v>
      </c>
      <c r="I5678">
        <v>2023</v>
      </c>
      <c r="K5678" s="6">
        <v>45291</v>
      </c>
      <c r="L5678">
        <v>33</v>
      </c>
      <c r="N5678" t="s">
        <v>810</v>
      </c>
      <c r="O5678" s="8">
        <v>2.2799999999999998</v>
      </c>
      <c r="P5678" s="8">
        <v>2</v>
      </c>
      <c r="Q5678" s="8">
        <v>1.9</v>
      </c>
      <c r="R5678" s="8">
        <v>2.5</v>
      </c>
      <c r="S5678" s="8">
        <v>1.8</v>
      </c>
      <c r="T5678" s="8">
        <v>3.24</v>
      </c>
      <c r="U5678" s="8">
        <v>0.46</v>
      </c>
      <c r="V5678" s="9">
        <v>21</v>
      </c>
      <c r="W5678" s="8">
        <v>0.60000000000000009</v>
      </c>
      <c r="X5678" s="8">
        <v>1.4400000000000002</v>
      </c>
      <c r="Y5678" s="8">
        <v>0.2799999999999998</v>
      </c>
      <c r="Z5678" s="8">
        <v>0</v>
      </c>
      <c r="AA5678">
        <v>0</v>
      </c>
      <c r="AF5678" t="s">
        <v>10372</v>
      </c>
      <c r="AG5678" t="s">
        <v>9655</v>
      </c>
      <c r="AH5678" t="s">
        <v>9656</v>
      </c>
      <c r="AI5678" t="s">
        <v>9708</v>
      </c>
      <c r="AJ5678" s="7">
        <v>45291</v>
      </c>
      <c r="AK5678" t="s">
        <v>6264</v>
      </c>
      <c r="AL5678" t="s">
        <v>109</v>
      </c>
      <c r="AM5678" t="s">
        <v>6149</v>
      </c>
      <c r="AN5678" t="s">
        <v>10376</v>
      </c>
    </row>
    <row r="5679" spans="1:41">
      <c r="A5679" s="6" t="s">
        <v>6263</v>
      </c>
      <c r="B5679">
        <v>2021</v>
      </c>
      <c r="C5679">
        <v>3</v>
      </c>
      <c r="E5679" t="s">
        <v>100</v>
      </c>
      <c r="F5679" t="s">
        <v>101</v>
      </c>
      <c r="G5679" t="s">
        <v>102</v>
      </c>
      <c r="H5679" t="s">
        <v>6094</v>
      </c>
      <c r="I5679">
        <v>2022</v>
      </c>
      <c r="J5679">
        <v>4</v>
      </c>
      <c r="K5679" s="6">
        <v>44926</v>
      </c>
      <c r="L5679">
        <v>21</v>
      </c>
      <c r="M5679">
        <v>7</v>
      </c>
      <c r="N5679" t="s">
        <v>176</v>
      </c>
      <c r="O5679" s="8">
        <v>2.2400000000000002</v>
      </c>
      <c r="P5679" s="8">
        <v>2.2000000000000002</v>
      </c>
      <c r="Q5679" s="8">
        <v>1.85</v>
      </c>
      <c r="R5679" s="8">
        <v>2.88</v>
      </c>
      <c r="S5679" s="8">
        <v>0.3</v>
      </c>
      <c r="T5679" s="8">
        <v>3.8</v>
      </c>
      <c r="U5679" s="8">
        <v>0.98</v>
      </c>
      <c r="V5679" s="9">
        <v>30</v>
      </c>
      <c r="W5679" s="8">
        <v>1.0299999999999998</v>
      </c>
      <c r="X5679" s="8">
        <v>3.5</v>
      </c>
      <c r="Y5679" s="8">
        <v>4.0000000000000036E-2</v>
      </c>
      <c r="Z5679" s="8">
        <v>9.0000000000000302E-2</v>
      </c>
      <c r="AA5679">
        <v>0</v>
      </c>
      <c r="AF5679" t="s">
        <v>6166</v>
      </c>
      <c r="AG5679" t="s">
        <v>106</v>
      </c>
      <c r="AH5679" t="s">
        <v>107</v>
      </c>
      <c r="AI5679" t="s">
        <v>2673</v>
      </c>
      <c r="AJ5679" s="7">
        <v>44926</v>
      </c>
      <c r="AK5679" t="s">
        <v>6264</v>
      </c>
      <c r="AL5679" t="s">
        <v>109</v>
      </c>
      <c r="AM5679" t="s">
        <v>6096</v>
      </c>
      <c r="AN5679" t="s">
        <v>6278</v>
      </c>
      <c r="AO5679" t="str">
        <f>TEXT(A5679,"yyyy-mm-dd")</f>
        <v>2021-03-31</v>
      </c>
    </row>
    <row r="5680" spans="1:41">
      <c r="A5680" s="6" t="s">
        <v>6263</v>
      </c>
      <c r="B5680">
        <v>2021</v>
      </c>
      <c r="C5680">
        <v>3</v>
      </c>
      <c r="E5680" t="s">
        <v>100</v>
      </c>
      <c r="F5680" t="s">
        <v>101</v>
      </c>
      <c r="G5680" t="s">
        <v>83</v>
      </c>
      <c r="H5680" t="s">
        <v>5702</v>
      </c>
      <c r="I5680">
        <v>2022</v>
      </c>
      <c r="K5680" s="6">
        <v>44926</v>
      </c>
      <c r="L5680">
        <v>21</v>
      </c>
      <c r="N5680" t="s">
        <v>176</v>
      </c>
      <c r="O5680" s="8">
        <v>2.68</v>
      </c>
      <c r="P5680" s="8">
        <v>2.7</v>
      </c>
      <c r="Q5680" s="8">
        <v>2.23</v>
      </c>
      <c r="R5680" s="8">
        <v>3</v>
      </c>
      <c r="S5680" s="8">
        <v>1.5</v>
      </c>
      <c r="T5680" s="8">
        <v>4.5</v>
      </c>
      <c r="U5680" s="8">
        <v>0.63</v>
      </c>
      <c r="V5680" s="9">
        <v>34</v>
      </c>
      <c r="W5680" s="8">
        <v>0.77</v>
      </c>
      <c r="X5680" s="8">
        <v>3</v>
      </c>
      <c r="Y5680" s="8">
        <v>-2.0000000000000018E-2</v>
      </c>
      <c r="Z5680" s="8">
        <v>0.10000000000000009</v>
      </c>
      <c r="AA5680">
        <v>-6.0000000000000053E-2</v>
      </c>
      <c r="AF5680" t="s">
        <v>10333</v>
      </c>
      <c r="AG5680" t="s">
        <v>9655</v>
      </c>
      <c r="AH5680" t="s">
        <v>9656</v>
      </c>
      <c r="AI5680" t="s">
        <v>9669</v>
      </c>
      <c r="AJ5680" s="7">
        <v>44926</v>
      </c>
      <c r="AK5680" t="s">
        <v>6264</v>
      </c>
      <c r="AL5680" t="s">
        <v>109</v>
      </c>
      <c r="AM5680" t="s">
        <v>5704</v>
      </c>
      <c r="AN5680" t="s">
        <v>10349</v>
      </c>
    </row>
    <row r="5681" spans="1:41">
      <c r="A5681" s="6" t="s">
        <v>6263</v>
      </c>
      <c r="B5681">
        <v>2021</v>
      </c>
      <c r="C5681">
        <v>3</v>
      </c>
      <c r="E5681" t="s">
        <v>100</v>
      </c>
      <c r="F5681" t="s">
        <v>101</v>
      </c>
      <c r="G5681" t="s">
        <v>102</v>
      </c>
      <c r="H5681" t="s">
        <v>5989</v>
      </c>
      <c r="I5681">
        <v>2022</v>
      </c>
      <c r="J5681">
        <v>3</v>
      </c>
      <c r="K5681" s="6">
        <v>44834</v>
      </c>
      <c r="L5681">
        <v>18</v>
      </c>
      <c r="M5681">
        <v>6</v>
      </c>
      <c r="N5681" t="s">
        <v>206</v>
      </c>
      <c r="O5681" s="8">
        <v>2.6</v>
      </c>
      <c r="P5681" s="8">
        <v>2.5299999999999998</v>
      </c>
      <c r="Q5681" s="8">
        <v>2.13</v>
      </c>
      <c r="R5681" s="8">
        <v>2.91</v>
      </c>
      <c r="S5681" s="8">
        <v>1.23</v>
      </c>
      <c r="T5681" s="8">
        <v>4.4000000000000004</v>
      </c>
      <c r="U5681" s="8">
        <v>0.71</v>
      </c>
      <c r="V5681" s="9">
        <v>30</v>
      </c>
      <c r="W5681" s="8">
        <v>0.78000000000000025</v>
      </c>
      <c r="X5681" s="8">
        <v>3.1700000000000004</v>
      </c>
      <c r="Y5681" s="8">
        <v>7.0000000000000284E-2</v>
      </c>
      <c r="Z5681" s="8">
        <v>0.28999999999999959</v>
      </c>
      <c r="AA5681">
        <v>8.0000000000000071E-2</v>
      </c>
      <c r="AF5681" t="s">
        <v>6164</v>
      </c>
      <c r="AG5681" t="s">
        <v>106</v>
      </c>
      <c r="AH5681" t="s">
        <v>107</v>
      </c>
      <c r="AI5681" t="s">
        <v>2670</v>
      </c>
      <c r="AJ5681" s="7">
        <v>44834</v>
      </c>
      <c r="AK5681" t="s">
        <v>6264</v>
      </c>
      <c r="AL5681" t="s">
        <v>109</v>
      </c>
      <c r="AM5681" t="s">
        <v>5991</v>
      </c>
      <c r="AN5681" t="s">
        <v>6277</v>
      </c>
      <c r="AO5681" t="str">
        <f>TEXT(A5681,"yyyy-mm-dd")</f>
        <v>2021-03-31</v>
      </c>
    </row>
    <row r="5682" spans="1:41">
      <c r="A5682" s="6" t="s">
        <v>6263</v>
      </c>
      <c r="B5682">
        <v>2021</v>
      </c>
      <c r="C5682">
        <v>3</v>
      </c>
      <c r="E5682" t="s">
        <v>100</v>
      </c>
      <c r="F5682" t="s">
        <v>101</v>
      </c>
      <c r="G5682" t="s">
        <v>102</v>
      </c>
      <c r="H5682" t="s">
        <v>5881</v>
      </c>
      <c r="I5682">
        <v>2022</v>
      </c>
      <c r="J5682">
        <v>2</v>
      </c>
      <c r="K5682" s="6">
        <v>44742</v>
      </c>
      <c r="L5682">
        <v>15</v>
      </c>
      <c r="M5682">
        <v>5</v>
      </c>
      <c r="N5682" t="s">
        <v>236</v>
      </c>
      <c r="O5682" s="8">
        <v>2.79</v>
      </c>
      <c r="P5682" s="8">
        <v>2.65</v>
      </c>
      <c r="Q5682" s="8">
        <v>2.13</v>
      </c>
      <c r="R5682" s="8">
        <v>3.4</v>
      </c>
      <c r="S5682" s="8">
        <v>0.8</v>
      </c>
      <c r="T5682" s="8">
        <v>5.2</v>
      </c>
      <c r="U5682" s="8">
        <v>0.96</v>
      </c>
      <c r="V5682" s="9">
        <v>30</v>
      </c>
      <c r="W5682" s="8">
        <v>1.27</v>
      </c>
      <c r="X5682" s="8">
        <v>4.4000000000000004</v>
      </c>
      <c r="Y5682" s="8">
        <v>0.14000000000000012</v>
      </c>
      <c r="Z5682" s="8">
        <v>0</v>
      </c>
      <c r="AA5682">
        <v>4.0000000000000036E-2</v>
      </c>
      <c r="AF5682" t="s">
        <v>6162</v>
      </c>
      <c r="AG5682" t="s">
        <v>106</v>
      </c>
      <c r="AH5682" t="s">
        <v>107</v>
      </c>
      <c r="AI5682" t="s">
        <v>2667</v>
      </c>
      <c r="AJ5682" s="7">
        <v>44742</v>
      </c>
      <c r="AK5682" t="s">
        <v>6264</v>
      </c>
      <c r="AL5682" t="s">
        <v>109</v>
      </c>
      <c r="AM5682" t="s">
        <v>5883</v>
      </c>
      <c r="AN5682" t="s">
        <v>6276</v>
      </c>
      <c r="AO5682" t="str">
        <f>TEXT(A5682,"yyyy-mm-dd")</f>
        <v>2021-03-31</v>
      </c>
    </row>
    <row r="5683" spans="1:41">
      <c r="A5683" s="6" t="s">
        <v>6263</v>
      </c>
      <c r="B5683">
        <v>2021</v>
      </c>
      <c r="C5683">
        <v>3</v>
      </c>
      <c r="E5683" t="s">
        <v>100</v>
      </c>
      <c r="F5683" t="s">
        <v>101</v>
      </c>
      <c r="G5683" t="s">
        <v>102</v>
      </c>
      <c r="H5683" t="s">
        <v>5842</v>
      </c>
      <c r="I5683">
        <v>2022</v>
      </c>
      <c r="J5683">
        <v>1</v>
      </c>
      <c r="K5683" s="6">
        <v>44651</v>
      </c>
      <c r="L5683">
        <v>12</v>
      </c>
      <c r="M5683">
        <v>4</v>
      </c>
      <c r="N5683" t="s">
        <v>261</v>
      </c>
      <c r="O5683" s="8">
        <v>3.19</v>
      </c>
      <c r="P5683" s="8">
        <v>3.5</v>
      </c>
      <c r="Q5683" s="8">
        <v>2.12</v>
      </c>
      <c r="R5683" s="8">
        <v>4</v>
      </c>
      <c r="S5683" s="8">
        <v>1.4</v>
      </c>
      <c r="T5683" s="8">
        <v>5.2</v>
      </c>
      <c r="U5683" s="8">
        <v>1.1200000000000001</v>
      </c>
      <c r="V5683" s="9">
        <v>30</v>
      </c>
      <c r="W5683" s="8">
        <v>1.88</v>
      </c>
      <c r="X5683" s="8">
        <v>3.8000000000000003</v>
      </c>
      <c r="Y5683" s="8">
        <v>-0.31000000000000005</v>
      </c>
      <c r="Z5683" s="8">
        <v>0.35000000000000009</v>
      </c>
      <c r="AA5683">
        <v>-0.52000000000000046</v>
      </c>
      <c r="AF5683" t="s">
        <v>6160</v>
      </c>
      <c r="AG5683" t="s">
        <v>106</v>
      </c>
      <c r="AH5683" t="s">
        <v>107</v>
      </c>
      <c r="AI5683" t="s">
        <v>502</v>
      </c>
      <c r="AJ5683" s="7">
        <v>44651</v>
      </c>
      <c r="AK5683" t="s">
        <v>6264</v>
      </c>
      <c r="AL5683" t="s">
        <v>109</v>
      </c>
      <c r="AM5683" t="s">
        <v>5844</v>
      </c>
      <c r="AN5683" t="s">
        <v>6275</v>
      </c>
      <c r="AO5683" t="str">
        <f>TEXT(A5683,"yyyy-mm-dd")</f>
        <v>2021-03-31</v>
      </c>
    </row>
    <row r="5684" spans="1:41">
      <c r="A5684" s="6" t="s">
        <v>6263</v>
      </c>
      <c r="B5684">
        <v>2021</v>
      </c>
      <c r="C5684">
        <v>3</v>
      </c>
      <c r="E5684" t="s">
        <v>100</v>
      </c>
      <c r="F5684" t="s">
        <v>101</v>
      </c>
      <c r="G5684" t="s">
        <v>102</v>
      </c>
      <c r="H5684" t="s">
        <v>5649</v>
      </c>
      <c r="I5684">
        <v>2021</v>
      </c>
      <c r="J5684">
        <v>4</v>
      </c>
      <c r="K5684" s="6">
        <v>44561</v>
      </c>
      <c r="L5684">
        <v>9</v>
      </c>
      <c r="M5684">
        <v>3</v>
      </c>
      <c r="N5684" t="s">
        <v>173</v>
      </c>
      <c r="O5684" s="8">
        <v>2.85</v>
      </c>
      <c r="P5684" s="8">
        <v>3.1</v>
      </c>
      <c r="Q5684" s="8">
        <v>2</v>
      </c>
      <c r="R5684" s="8">
        <v>3.8</v>
      </c>
      <c r="S5684" s="8">
        <v>0</v>
      </c>
      <c r="T5684" s="8">
        <v>5.6</v>
      </c>
      <c r="U5684" s="8">
        <v>1.36</v>
      </c>
      <c r="V5684" s="9">
        <v>33</v>
      </c>
      <c r="W5684" s="8">
        <v>1.7999999999999998</v>
      </c>
      <c r="X5684" s="8">
        <v>5.6</v>
      </c>
      <c r="Y5684" s="8">
        <v>-0.25</v>
      </c>
      <c r="Z5684" s="8">
        <v>0</v>
      </c>
      <c r="AA5684">
        <v>0</v>
      </c>
      <c r="AF5684" t="s">
        <v>5721</v>
      </c>
      <c r="AG5684" t="s">
        <v>106</v>
      </c>
      <c r="AH5684" t="s">
        <v>107</v>
      </c>
      <c r="AI5684" t="s">
        <v>497</v>
      </c>
      <c r="AJ5684" s="7">
        <v>44561</v>
      </c>
      <c r="AK5684" t="s">
        <v>6264</v>
      </c>
      <c r="AL5684" t="s">
        <v>109</v>
      </c>
      <c r="AM5684" t="s">
        <v>5651</v>
      </c>
      <c r="AN5684" t="s">
        <v>6274</v>
      </c>
      <c r="AO5684" t="str">
        <f>TEXT(A5684,"yyyy-mm-dd")</f>
        <v>2021-03-31</v>
      </c>
    </row>
    <row r="5685" spans="1:41">
      <c r="A5685" s="6" t="s">
        <v>6263</v>
      </c>
      <c r="B5685">
        <v>2021</v>
      </c>
      <c r="C5685">
        <v>3</v>
      </c>
      <c r="E5685" t="s">
        <v>100</v>
      </c>
      <c r="F5685" t="s">
        <v>101</v>
      </c>
      <c r="G5685" t="s">
        <v>83</v>
      </c>
      <c r="H5685" t="s">
        <v>5257</v>
      </c>
      <c r="I5685">
        <v>2021</v>
      </c>
      <c r="K5685" s="6">
        <v>44561</v>
      </c>
      <c r="L5685">
        <v>9</v>
      </c>
      <c r="N5685" t="s">
        <v>173</v>
      </c>
      <c r="O5685" s="8">
        <v>4.53</v>
      </c>
      <c r="P5685" s="8">
        <v>4.5</v>
      </c>
      <c r="Q5685" s="8">
        <v>3.94</v>
      </c>
      <c r="R5685" s="8">
        <v>5.15</v>
      </c>
      <c r="S5685" s="8">
        <v>3.4</v>
      </c>
      <c r="T5685" s="8">
        <v>6</v>
      </c>
      <c r="U5685" s="8">
        <v>0.76</v>
      </c>
      <c r="V5685" s="9">
        <v>34</v>
      </c>
      <c r="W5685" s="8">
        <v>1.2100000000000004</v>
      </c>
      <c r="X5685" s="8">
        <v>2.6</v>
      </c>
      <c r="Y5685" s="8">
        <v>3.0000000000000249E-2</v>
      </c>
      <c r="Z5685" s="8">
        <v>0.83000000000000007</v>
      </c>
      <c r="AA5685">
        <v>0.16000000000000059</v>
      </c>
      <c r="AF5685" t="s">
        <v>10294</v>
      </c>
      <c r="AG5685" t="s">
        <v>9655</v>
      </c>
      <c r="AH5685" t="s">
        <v>9656</v>
      </c>
      <c r="AI5685" t="s">
        <v>9657</v>
      </c>
      <c r="AJ5685" s="7">
        <v>44561</v>
      </c>
      <c r="AK5685" t="s">
        <v>6264</v>
      </c>
      <c r="AL5685" t="s">
        <v>109</v>
      </c>
      <c r="AM5685" t="s">
        <v>5259</v>
      </c>
      <c r="AN5685" t="s">
        <v>10322</v>
      </c>
    </row>
    <row r="5686" spans="1:41">
      <c r="A5686" s="6" t="s">
        <v>6263</v>
      </c>
      <c r="B5686">
        <v>2021</v>
      </c>
      <c r="C5686">
        <v>3</v>
      </c>
      <c r="E5686" t="s">
        <v>100</v>
      </c>
      <c r="F5686" t="s">
        <v>101</v>
      </c>
      <c r="G5686" t="s">
        <v>102</v>
      </c>
      <c r="H5686" t="s">
        <v>5544</v>
      </c>
      <c r="I5686">
        <v>2021</v>
      </c>
      <c r="J5686">
        <v>3</v>
      </c>
      <c r="K5686" s="6">
        <v>44469</v>
      </c>
      <c r="L5686">
        <v>6</v>
      </c>
      <c r="M5686">
        <v>2</v>
      </c>
      <c r="N5686" t="s">
        <v>203</v>
      </c>
      <c r="O5686" s="8">
        <v>4.7300000000000004</v>
      </c>
      <c r="P5686" s="8">
        <v>4.4000000000000004</v>
      </c>
      <c r="Q5686" s="8">
        <v>3.91</v>
      </c>
      <c r="R5686" s="8">
        <v>5.61</v>
      </c>
      <c r="S5686" s="8">
        <v>2.4</v>
      </c>
      <c r="T5686" s="8">
        <v>6.7</v>
      </c>
      <c r="U5686" s="8">
        <v>1.1299999999999999</v>
      </c>
      <c r="V5686" s="9">
        <v>33</v>
      </c>
      <c r="W5686" s="8">
        <v>1.7000000000000002</v>
      </c>
      <c r="X5686" s="8">
        <v>4.3000000000000007</v>
      </c>
      <c r="Y5686" s="8">
        <v>0.33000000000000007</v>
      </c>
      <c r="Z5686" s="8">
        <v>0</v>
      </c>
      <c r="AA5686">
        <v>-0.89999999999999947</v>
      </c>
      <c r="AF5686" t="s">
        <v>5719</v>
      </c>
      <c r="AG5686" t="s">
        <v>106</v>
      </c>
      <c r="AH5686" t="s">
        <v>107</v>
      </c>
      <c r="AI5686" t="s">
        <v>427</v>
      </c>
      <c r="AJ5686" s="7">
        <v>44469</v>
      </c>
      <c r="AK5686" t="s">
        <v>6264</v>
      </c>
      <c r="AL5686" t="s">
        <v>109</v>
      </c>
      <c r="AM5686" t="s">
        <v>5546</v>
      </c>
      <c r="AN5686" t="s">
        <v>6273</v>
      </c>
      <c r="AO5686" t="str">
        <f>TEXT(A5686,"yyyy-mm-dd")</f>
        <v>2021-03-31</v>
      </c>
    </row>
    <row r="5687" spans="1:41">
      <c r="A5687" s="6" t="s">
        <v>6263</v>
      </c>
      <c r="B5687">
        <v>2021</v>
      </c>
      <c r="C5687">
        <v>3</v>
      </c>
      <c r="E5687" t="s">
        <v>100</v>
      </c>
      <c r="F5687" t="s">
        <v>101</v>
      </c>
      <c r="G5687" t="s">
        <v>102</v>
      </c>
      <c r="H5687" t="s">
        <v>5436</v>
      </c>
      <c r="I5687">
        <v>2021</v>
      </c>
      <c r="J5687">
        <v>2</v>
      </c>
      <c r="K5687" s="6">
        <v>44377</v>
      </c>
      <c r="L5687">
        <v>3</v>
      </c>
      <c r="M5687">
        <v>1</v>
      </c>
      <c r="N5687" t="s">
        <v>233</v>
      </c>
      <c r="O5687" s="8">
        <v>15.95</v>
      </c>
      <c r="P5687" s="8">
        <v>16.2</v>
      </c>
      <c r="Q5687" s="8">
        <v>15</v>
      </c>
      <c r="R5687" s="8">
        <v>17.8</v>
      </c>
      <c r="S5687" s="8">
        <v>7.8</v>
      </c>
      <c r="T5687" s="8">
        <v>19.100000000000001</v>
      </c>
      <c r="U5687" s="8">
        <v>2.4900000000000002</v>
      </c>
      <c r="V5687" s="9">
        <v>33</v>
      </c>
      <c r="W5687" s="8">
        <v>2.8000000000000007</v>
      </c>
      <c r="X5687" s="8">
        <v>11.3</v>
      </c>
      <c r="Y5687" s="8">
        <v>-0.25</v>
      </c>
      <c r="Z5687" s="8">
        <v>0.19999999999999929</v>
      </c>
      <c r="AA5687">
        <v>-0.79999999999999716</v>
      </c>
      <c r="AF5687" t="s">
        <v>5717</v>
      </c>
      <c r="AG5687" t="s">
        <v>106</v>
      </c>
      <c r="AH5687" t="s">
        <v>107</v>
      </c>
      <c r="AI5687" t="s">
        <v>340</v>
      </c>
      <c r="AJ5687" s="7">
        <v>44377</v>
      </c>
      <c r="AK5687" t="s">
        <v>6264</v>
      </c>
      <c r="AL5687" t="s">
        <v>109</v>
      </c>
      <c r="AM5687" t="s">
        <v>5438</v>
      </c>
      <c r="AN5687" t="s">
        <v>6272</v>
      </c>
      <c r="AO5687" t="str">
        <f>TEXT(A5687,"yyyy-mm-dd")</f>
        <v>2021-03-31</v>
      </c>
    </row>
    <row r="5688" spans="1:41">
      <c r="A5688" s="6" t="s">
        <v>6263</v>
      </c>
      <c r="B5688">
        <v>2021</v>
      </c>
      <c r="C5688">
        <v>3</v>
      </c>
      <c r="E5688" t="s">
        <v>100</v>
      </c>
      <c r="F5688" t="s">
        <v>101</v>
      </c>
      <c r="G5688" t="s">
        <v>102</v>
      </c>
      <c r="H5688" t="s">
        <v>5397</v>
      </c>
      <c r="I5688">
        <v>2021</v>
      </c>
      <c r="J5688">
        <v>1</v>
      </c>
      <c r="K5688" s="6">
        <v>44286</v>
      </c>
      <c r="L5688">
        <v>0</v>
      </c>
      <c r="M5688">
        <v>0</v>
      </c>
      <c r="N5688" t="s">
        <v>178</v>
      </c>
      <c r="O5688" s="8">
        <v>-3.58</v>
      </c>
      <c r="P5688" s="8">
        <v>-3.8</v>
      </c>
      <c r="Q5688" s="8">
        <v>-4.5</v>
      </c>
      <c r="R5688" s="8">
        <v>-3.26</v>
      </c>
      <c r="S5688" s="8">
        <v>-5.3</v>
      </c>
      <c r="T5688" s="8">
        <v>3.7</v>
      </c>
      <c r="U5688" s="8">
        <v>1.6</v>
      </c>
      <c r="V5688" s="9">
        <v>33</v>
      </c>
      <c r="W5688" s="8">
        <v>1.2400000000000002</v>
      </c>
      <c r="X5688" s="8">
        <v>9</v>
      </c>
      <c r="Y5688" s="8">
        <v>0.21999999999999975</v>
      </c>
      <c r="Z5688" s="8">
        <v>0.5</v>
      </c>
      <c r="AA5688">
        <v>0.24000000000000021</v>
      </c>
      <c r="AF5688" t="s">
        <v>5715</v>
      </c>
      <c r="AG5688" t="s">
        <v>106</v>
      </c>
      <c r="AH5688" t="s">
        <v>107</v>
      </c>
      <c r="AI5688" t="s">
        <v>108</v>
      </c>
      <c r="AJ5688" s="7">
        <v>44286</v>
      </c>
      <c r="AK5688" t="s">
        <v>6264</v>
      </c>
      <c r="AL5688" t="s">
        <v>109</v>
      </c>
      <c r="AM5688" t="s">
        <v>5399</v>
      </c>
      <c r="AN5688" t="s">
        <v>6271</v>
      </c>
      <c r="AO5688" t="str">
        <f>TEXT(A5688,"yyyy-mm-dd")</f>
        <v>2021-03-31</v>
      </c>
    </row>
    <row r="5689" spans="1:41">
      <c r="A5689" s="6" t="s">
        <v>6263</v>
      </c>
      <c r="B5689">
        <v>2021</v>
      </c>
      <c r="C5689">
        <v>3</v>
      </c>
      <c r="E5689" t="s">
        <v>2685</v>
      </c>
      <c r="F5689" t="s">
        <v>101</v>
      </c>
      <c r="G5689" t="s">
        <v>774</v>
      </c>
      <c r="H5689" t="s">
        <v>2686</v>
      </c>
      <c r="K5689" s="6"/>
      <c r="O5689" s="8">
        <v>2.23</v>
      </c>
      <c r="P5689" s="8">
        <v>2.1</v>
      </c>
      <c r="Q5689" s="8">
        <v>2</v>
      </c>
      <c r="R5689" s="8">
        <v>2.4</v>
      </c>
      <c r="S5689" s="8">
        <v>1.5</v>
      </c>
      <c r="T5689" s="8">
        <v>3.25</v>
      </c>
      <c r="U5689" s="8">
        <v>0.42</v>
      </c>
      <c r="V5689" s="9">
        <v>25</v>
      </c>
      <c r="W5689" s="8">
        <v>0.39999999999999991</v>
      </c>
      <c r="X5689" s="8">
        <v>1.75</v>
      </c>
      <c r="Y5689" s="8">
        <v>0.12999999999999989</v>
      </c>
      <c r="Z5689" s="8">
        <v>0.10000000000000009</v>
      </c>
      <c r="AA5689">
        <v>0</v>
      </c>
      <c r="AF5689" t="s">
        <v>2687</v>
      </c>
      <c r="AG5689" t="s">
        <v>2688</v>
      </c>
      <c r="AH5689" t="s">
        <v>2689</v>
      </c>
      <c r="AI5689" t="s">
        <v>2690</v>
      </c>
      <c r="AJ5689" s="7"/>
      <c r="AK5689" t="s">
        <v>6264</v>
      </c>
      <c r="AL5689" t="s">
        <v>109</v>
      </c>
      <c r="AM5689" t="s">
        <v>2686</v>
      </c>
      <c r="AN5689" t="s">
        <v>6295</v>
      </c>
      <c r="AO5689" t="str">
        <f>TEXT(A5689,"yyyy-mm-dd")</f>
        <v>2021-03-31</v>
      </c>
    </row>
    <row r="5690" spans="1:41">
      <c r="A5690" s="6" t="s">
        <v>6263</v>
      </c>
      <c r="B5690">
        <v>2021</v>
      </c>
      <c r="C5690">
        <v>3</v>
      </c>
      <c r="E5690" t="s">
        <v>81</v>
      </c>
      <c r="F5690" t="s">
        <v>82</v>
      </c>
      <c r="G5690" t="s">
        <v>83</v>
      </c>
      <c r="H5690" t="s">
        <v>6147</v>
      </c>
      <c r="I5690">
        <v>2023</v>
      </c>
      <c r="K5690" s="6">
        <v>45291</v>
      </c>
      <c r="L5690">
        <v>33</v>
      </c>
      <c r="N5690" t="s">
        <v>810</v>
      </c>
      <c r="O5690" s="8">
        <v>3.6</v>
      </c>
      <c r="P5690" s="8">
        <v>3.5</v>
      </c>
      <c r="Q5690" s="8">
        <v>3.42</v>
      </c>
      <c r="R5690" s="8">
        <v>3.6</v>
      </c>
      <c r="S5690" s="8">
        <v>3.1</v>
      </c>
      <c r="T5690" s="8">
        <v>6.8</v>
      </c>
      <c r="U5690" s="8">
        <v>0.63</v>
      </c>
      <c r="V5690" s="9">
        <v>30</v>
      </c>
      <c r="W5690" s="8">
        <v>0.18000000000000016</v>
      </c>
      <c r="X5690" s="8">
        <v>3.6999999999999997</v>
      </c>
      <c r="Y5690" s="8">
        <v>0.10000000000000009</v>
      </c>
      <c r="Z5690" s="8">
        <v>0</v>
      </c>
      <c r="AA5690">
        <v>2.0000000000000018E-2</v>
      </c>
      <c r="AF5690" t="s">
        <v>6148</v>
      </c>
      <c r="AG5690" t="s">
        <v>87</v>
      </c>
      <c r="AH5690" t="s">
        <v>88</v>
      </c>
      <c r="AI5690" t="s">
        <v>359</v>
      </c>
      <c r="AJ5690" s="7">
        <v>45291</v>
      </c>
      <c r="AK5690" t="s">
        <v>6264</v>
      </c>
      <c r="AL5690" t="s">
        <v>91</v>
      </c>
      <c r="AM5690" t="s">
        <v>6149</v>
      </c>
      <c r="AN5690" t="s">
        <v>6267</v>
      </c>
      <c r="AO5690" t="str">
        <f>TEXT(A5690,"yyyy-mm-dd")</f>
        <v>2021-03-31</v>
      </c>
    </row>
    <row r="5691" spans="1:41">
      <c r="A5691" s="6" t="s">
        <v>6263</v>
      </c>
      <c r="B5691">
        <v>2021</v>
      </c>
      <c r="C5691">
        <v>3</v>
      </c>
      <c r="E5691" t="s">
        <v>392</v>
      </c>
      <c r="F5691" t="s">
        <v>82</v>
      </c>
      <c r="G5691" t="s">
        <v>83</v>
      </c>
      <c r="H5691" t="s">
        <v>6147</v>
      </c>
      <c r="I5691">
        <v>2023</v>
      </c>
      <c r="K5691" s="6">
        <v>45291</v>
      </c>
      <c r="L5691">
        <v>33</v>
      </c>
      <c r="N5691" t="s">
        <v>810</v>
      </c>
      <c r="O5691" s="8">
        <v>3.46</v>
      </c>
      <c r="P5691" s="8">
        <v>3.5</v>
      </c>
      <c r="Q5691" s="8">
        <v>3.37</v>
      </c>
      <c r="R5691" s="8">
        <v>3.6</v>
      </c>
      <c r="S5691" s="8">
        <v>2.4</v>
      </c>
      <c r="T5691" s="8">
        <v>4.3</v>
      </c>
      <c r="U5691" s="8">
        <v>0.31</v>
      </c>
      <c r="V5691" s="9">
        <v>27</v>
      </c>
      <c r="W5691" s="8">
        <v>0.22999999999999998</v>
      </c>
      <c r="X5691" s="8">
        <v>1.9</v>
      </c>
      <c r="Y5691" s="8">
        <v>-4.0000000000000036E-2</v>
      </c>
      <c r="Z5691" s="8">
        <v>0</v>
      </c>
      <c r="AA5691">
        <v>2.9999999999999805E-2</v>
      </c>
      <c r="AF5691" t="s">
        <v>6148</v>
      </c>
      <c r="AG5691" t="s">
        <v>87</v>
      </c>
      <c r="AH5691" t="s">
        <v>88</v>
      </c>
      <c r="AI5691" t="s">
        <v>359</v>
      </c>
      <c r="AJ5691" s="7">
        <v>45291</v>
      </c>
      <c r="AK5691" t="s">
        <v>6264</v>
      </c>
      <c r="AL5691" t="s">
        <v>393</v>
      </c>
      <c r="AM5691" t="s">
        <v>6149</v>
      </c>
      <c r="AN5691" t="s">
        <v>6270</v>
      </c>
      <c r="AO5691" t="str">
        <f>TEXT(A5691,"yyyy-mm-dd")</f>
        <v>2021-03-31</v>
      </c>
    </row>
    <row r="5692" spans="1:41">
      <c r="A5692" s="6" t="s">
        <v>6263</v>
      </c>
      <c r="B5692">
        <v>2021</v>
      </c>
      <c r="C5692">
        <v>3</v>
      </c>
      <c r="E5692" t="s">
        <v>81</v>
      </c>
      <c r="F5692" t="s">
        <v>82</v>
      </c>
      <c r="G5692" t="s">
        <v>83</v>
      </c>
      <c r="H5692" t="s">
        <v>5702</v>
      </c>
      <c r="I5692">
        <v>2022</v>
      </c>
      <c r="K5692" s="6">
        <v>44926</v>
      </c>
      <c r="L5692">
        <v>21</v>
      </c>
      <c r="N5692" t="s">
        <v>176</v>
      </c>
      <c r="O5692" s="8">
        <v>3.62</v>
      </c>
      <c r="P5692" s="8">
        <v>3.6</v>
      </c>
      <c r="Q5692" s="8">
        <v>3.46</v>
      </c>
      <c r="R5692" s="8">
        <v>3.7</v>
      </c>
      <c r="S5692" s="8">
        <v>3</v>
      </c>
      <c r="T5692" s="8">
        <v>5.2</v>
      </c>
      <c r="U5692" s="8">
        <v>0.35</v>
      </c>
      <c r="V5692" s="9">
        <v>37</v>
      </c>
      <c r="W5692" s="8">
        <v>0.24000000000000021</v>
      </c>
      <c r="X5692" s="8">
        <v>2.2000000000000002</v>
      </c>
      <c r="Y5692" s="8">
        <v>2.0000000000000018E-2</v>
      </c>
      <c r="Z5692" s="8">
        <v>9.0000000000000302E-2</v>
      </c>
      <c r="AA5692">
        <v>1.0000000000000231E-2</v>
      </c>
      <c r="AF5692" t="s">
        <v>5703</v>
      </c>
      <c r="AG5692" t="s">
        <v>87</v>
      </c>
      <c r="AH5692" t="s">
        <v>88</v>
      </c>
      <c r="AI5692" t="s">
        <v>97</v>
      </c>
      <c r="AJ5692" s="7">
        <v>44926</v>
      </c>
      <c r="AK5692" t="s">
        <v>6264</v>
      </c>
      <c r="AL5692" t="s">
        <v>91</v>
      </c>
      <c r="AM5692" t="s">
        <v>5704</v>
      </c>
      <c r="AN5692" t="s">
        <v>6266</v>
      </c>
      <c r="AO5692" t="str">
        <f>TEXT(A5692,"yyyy-mm-dd")</f>
        <v>2021-03-31</v>
      </c>
    </row>
    <row r="5693" spans="1:41">
      <c r="A5693" s="6" t="s">
        <v>6263</v>
      </c>
      <c r="B5693">
        <v>2021</v>
      </c>
      <c r="C5693">
        <v>3</v>
      </c>
      <c r="E5693" t="s">
        <v>392</v>
      </c>
      <c r="F5693" t="s">
        <v>82</v>
      </c>
      <c r="G5693" t="s">
        <v>83</v>
      </c>
      <c r="H5693" t="s">
        <v>5702</v>
      </c>
      <c r="I5693">
        <v>2022</v>
      </c>
      <c r="K5693" s="6">
        <v>44926</v>
      </c>
      <c r="L5693">
        <v>21</v>
      </c>
      <c r="N5693" t="s">
        <v>176</v>
      </c>
      <c r="O5693" s="8">
        <v>3.53</v>
      </c>
      <c r="P5693" s="8">
        <v>3.51</v>
      </c>
      <c r="Q5693" s="8">
        <v>3.4</v>
      </c>
      <c r="R5693" s="8">
        <v>3.64</v>
      </c>
      <c r="S5693" s="8">
        <v>3</v>
      </c>
      <c r="T5693" s="8">
        <v>4.1900000000000004</v>
      </c>
      <c r="U5693" s="8">
        <v>0.26</v>
      </c>
      <c r="V5693" s="9">
        <v>34</v>
      </c>
      <c r="W5693" s="8">
        <v>0.24000000000000021</v>
      </c>
      <c r="X5693" s="8">
        <v>1.1900000000000004</v>
      </c>
      <c r="Y5693" s="8">
        <v>2.0000000000000018E-2</v>
      </c>
      <c r="Z5693" s="8">
        <v>9.9999999999997868E-3</v>
      </c>
      <c r="AA5693">
        <v>5.0000000000000266E-2</v>
      </c>
      <c r="AF5693" t="s">
        <v>5703</v>
      </c>
      <c r="AG5693" t="s">
        <v>87</v>
      </c>
      <c r="AH5693" t="s">
        <v>88</v>
      </c>
      <c r="AI5693" t="s">
        <v>97</v>
      </c>
      <c r="AJ5693" s="7">
        <v>44926</v>
      </c>
      <c r="AK5693" t="s">
        <v>6264</v>
      </c>
      <c r="AL5693" t="s">
        <v>393</v>
      </c>
      <c r="AM5693" t="s">
        <v>5704</v>
      </c>
      <c r="AN5693" t="s">
        <v>6269</v>
      </c>
      <c r="AO5693" t="str">
        <f>TEXT(A5693,"yyyy-mm-dd")</f>
        <v>2021-03-31</v>
      </c>
    </row>
    <row r="5694" spans="1:41">
      <c r="A5694" s="6" t="s">
        <v>6263</v>
      </c>
      <c r="B5694">
        <v>2021</v>
      </c>
      <c r="C5694">
        <v>3</v>
      </c>
      <c r="E5694" t="s">
        <v>81</v>
      </c>
      <c r="F5694" t="s">
        <v>82</v>
      </c>
      <c r="G5694" t="s">
        <v>83</v>
      </c>
      <c r="H5694" t="s">
        <v>5257</v>
      </c>
      <c r="I5694">
        <v>2021</v>
      </c>
      <c r="K5694" s="6">
        <v>44561</v>
      </c>
      <c r="L5694">
        <v>9</v>
      </c>
      <c r="N5694" t="s">
        <v>173</v>
      </c>
      <c r="O5694" s="8">
        <v>4.17</v>
      </c>
      <c r="P5694" s="8">
        <v>4.1399999999999997</v>
      </c>
      <c r="Q5694" s="8">
        <v>4</v>
      </c>
      <c r="R5694" s="8">
        <v>4.3099999999999996</v>
      </c>
      <c r="S5694" s="8">
        <v>3.7</v>
      </c>
      <c r="T5694" s="8">
        <v>4.9000000000000004</v>
      </c>
      <c r="U5694" s="8">
        <v>0.28999999999999998</v>
      </c>
      <c r="V5694" s="9">
        <v>37</v>
      </c>
      <c r="W5694" s="8">
        <v>0.30999999999999961</v>
      </c>
      <c r="X5694" s="8">
        <v>1.2000000000000002</v>
      </c>
      <c r="Y5694" s="8">
        <v>3.0000000000000249E-2</v>
      </c>
      <c r="Z5694" s="8">
        <v>0.23999999999999977</v>
      </c>
      <c r="AA5694">
        <v>-9.9999999999997868E-3</v>
      </c>
      <c r="AF5694" t="s">
        <v>5258</v>
      </c>
      <c r="AG5694" t="s">
        <v>87</v>
      </c>
      <c r="AH5694" t="s">
        <v>88</v>
      </c>
      <c r="AI5694" t="s">
        <v>89</v>
      </c>
      <c r="AJ5694" s="7">
        <v>44561</v>
      </c>
      <c r="AK5694" t="s">
        <v>6264</v>
      </c>
      <c r="AL5694" t="s">
        <v>91</v>
      </c>
      <c r="AM5694" t="s">
        <v>5259</v>
      </c>
      <c r="AN5694" t="s">
        <v>6265</v>
      </c>
      <c r="AO5694" t="str">
        <f>TEXT(A5694,"yyyy-mm-dd")</f>
        <v>2021-03-31</v>
      </c>
    </row>
    <row r="5695" spans="1:41">
      <c r="A5695" s="6" t="s">
        <v>6263</v>
      </c>
      <c r="B5695">
        <v>2021</v>
      </c>
      <c r="C5695">
        <v>3</v>
      </c>
      <c r="E5695" t="s">
        <v>392</v>
      </c>
      <c r="F5695" t="s">
        <v>82</v>
      </c>
      <c r="G5695" t="s">
        <v>83</v>
      </c>
      <c r="H5695" t="s">
        <v>5257</v>
      </c>
      <c r="I5695">
        <v>2021</v>
      </c>
      <c r="K5695" s="6">
        <v>44561</v>
      </c>
      <c r="L5695">
        <v>9</v>
      </c>
      <c r="N5695" t="s">
        <v>173</v>
      </c>
      <c r="O5695" s="8">
        <v>3.68</v>
      </c>
      <c r="P5695" s="8">
        <v>3.6</v>
      </c>
      <c r="Q5695" s="8">
        <v>3.55</v>
      </c>
      <c r="R5695" s="8">
        <v>3.85</v>
      </c>
      <c r="S5695" s="8">
        <v>3.11</v>
      </c>
      <c r="T5695" s="8">
        <v>4.28</v>
      </c>
      <c r="U5695" s="8">
        <v>0.26</v>
      </c>
      <c r="V5695" s="9">
        <v>34</v>
      </c>
      <c r="W5695" s="8">
        <v>0.30000000000000027</v>
      </c>
      <c r="X5695" s="8">
        <v>1.1700000000000004</v>
      </c>
      <c r="Y5695" s="8">
        <v>8.0000000000000071E-2</v>
      </c>
      <c r="Z5695" s="8">
        <v>2.0000000000000018E-2</v>
      </c>
      <c r="AA5695">
        <v>-7.9999999999999627E-2</v>
      </c>
      <c r="AF5695" t="s">
        <v>5258</v>
      </c>
      <c r="AG5695" t="s">
        <v>87</v>
      </c>
      <c r="AH5695" t="s">
        <v>88</v>
      </c>
      <c r="AI5695" t="s">
        <v>89</v>
      </c>
      <c r="AJ5695" s="7">
        <v>44561</v>
      </c>
      <c r="AK5695" t="s">
        <v>6264</v>
      </c>
      <c r="AL5695" t="s">
        <v>393</v>
      </c>
      <c r="AM5695" t="s">
        <v>5259</v>
      </c>
      <c r="AN5695" t="s">
        <v>6268</v>
      </c>
      <c r="AO5695" t="str">
        <f>TEXT(A5695,"yyyy-mm-dd")</f>
        <v>2021-03-31</v>
      </c>
    </row>
    <row r="5696" spans="1:41">
      <c r="A5696" s="6" t="s">
        <v>6263</v>
      </c>
      <c r="B5696">
        <v>2021</v>
      </c>
      <c r="C5696">
        <v>3</v>
      </c>
      <c r="E5696" t="s">
        <v>81</v>
      </c>
      <c r="F5696" t="s">
        <v>82</v>
      </c>
      <c r="G5696" t="s">
        <v>774</v>
      </c>
      <c r="H5696" t="s">
        <v>775</v>
      </c>
      <c r="K5696" s="6"/>
      <c r="O5696" s="8">
        <v>3.55</v>
      </c>
      <c r="P5696" s="8">
        <v>3.5</v>
      </c>
      <c r="Q5696" s="8">
        <v>3.49</v>
      </c>
      <c r="R5696" s="8">
        <v>3.6</v>
      </c>
      <c r="S5696" s="8">
        <v>3.2</v>
      </c>
      <c r="T5696" s="8">
        <v>4.9000000000000004</v>
      </c>
      <c r="U5696" s="8">
        <v>0.28000000000000003</v>
      </c>
      <c r="V5696" s="9">
        <v>34</v>
      </c>
      <c r="W5696" s="8">
        <v>0.10999999999999988</v>
      </c>
      <c r="X5696" s="8">
        <v>1.7000000000000002</v>
      </c>
      <c r="Y5696" s="8">
        <v>4.9999999999999822E-2</v>
      </c>
      <c r="Z5696" s="8">
        <v>0</v>
      </c>
      <c r="AA5696">
        <v>2.9999999999999805E-2</v>
      </c>
      <c r="AF5696" t="s">
        <v>776</v>
      </c>
      <c r="AG5696" t="s">
        <v>777</v>
      </c>
      <c r="AH5696" t="s">
        <v>778</v>
      </c>
      <c r="AI5696" t="s">
        <v>779</v>
      </c>
      <c r="AJ5696" s="7"/>
      <c r="AK5696" t="s">
        <v>6264</v>
      </c>
      <c r="AL5696" t="s">
        <v>91</v>
      </c>
      <c r="AM5696" t="s">
        <v>775</v>
      </c>
      <c r="AN5696" t="s">
        <v>6291</v>
      </c>
      <c r="AO5696" t="str">
        <f>TEXT(A5696,"yyyy-mm-dd")</f>
        <v>2021-03-31</v>
      </c>
    </row>
    <row r="5697" spans="1:41">
      <c r="A5697" s="6" t="s">
        <v>6263</v>
      </c>
      <c r="B5697">
        <v>2021</v>
      </c>
      <c r="C5697">
        <v>3</v>
      </c>
      <c r="E5697" t="s">
        <v>81</v>
      </c>
      <c r="F5697" t="s">
        <v>82</v>
      </c>
      <c r="G5697" t="s">
        <v>774</v>
      </c>
      <c r="H5697" t="s">
        <v>1536</v>
      </c>
      <c r="K5697" s="6"/>
      <c r="O5697" s="8">
        <v>3.48</v>
      </c>
      <c r="P5697" s="8">
        <v>3.5</v>
      </c>
      <c r="Q5697" s="8">
        <v>3.48</v>
      </c>
      <c r="R5697" s="8">
        <v>3.5</v>
      </c>
      <c r="S5697" s="8">
        <v>3.2</v>
      </c>
      <c r="T5697" s="8">
        <v>4.05</v>
      </c>
      <c r="U5697" s="8">
        <v>0.17</v>
      </c>
      <c r="V5697" s="9">
        <v>32</v>
      </c>
      <c r="W5697" s="8">
        <v>2.0000000000000018E-2</v>
      </c>
      <c r="X5697" s="8">
        <v>0.84999999999999964</v>
      </c>
      <c r="Y5697" s="8">
        <v>-2.0000000000000018E-2</v>
      </c>
      <c r="Z5697" s="8">
        <v>0</v>
      </c>
      <c r="AA5697">
        <v>-6.0000000000000053E-2</v>
      </c>
      <c r="AF5697" t="s">
        <v>1537</v>
      </c>
      <c r="AG5697" t="s">
        <v>777</v>
      </c>
      <c r="AH5697" t="s">
        <v>778</v>
      </c>
      <c r="AI5697" t="s">
        <v>1538</v>
      </c>
      <c r="AJ5697" s="7"/>
      <c r="AK5697" t="s">
        <v>6264</v>
      </c>
      <c r="AL5697" t="s">
        <v>91</v>
      </c>
      <c r="AM5697" t="s">
        <v>1536</v>
      </c>
      <c r="AN5697" t="s">
        <v>6292</v>
      </c>
      <c r="AO5697" t="str">
        <f>TEXT(A5697,"yyyy-mm-dd")</f>
        <v>2021-03-31</v>
      </c>
    </row>
    <row r="5698" spans="1:41">
      <c r="A5698" s="6" t="s">
        <v>6263</v>
      </c>
      <c r="B5698">
        <v>2021</v>
      </c>
      <c r="C5698">
        <v>3</v>
      </c>
      <c r="E5698" t="s">
        <v>392</v>
      </c>
      <c r="F5698" t="s">
        <v>82</v>
      </c>
      <c r="G5698" t="s">
        <v>774</v>
      </c>
      <c r="H5698" t="s">
        <v>775</v>
      </c>
      <c r="K5698" s="6"/>
      <c r="O5698" s="8">
        <v>3.49</v>
      </c>
      <c r="P5698" s="8">
        <v>3.5</v>
      </c>
      <c r="Q5698" s="8">
        <v>3.4</v>
      </c>
      <c r="R5698" s="8">
        <v>3.58</v>
      </c>
      <c r="S5698" s="8">
        <v>3</v>
      </c>
      <c r="T5698" s="8">
        <v>3.9</v>
      </c>
      <c r="U5698" s="8">
        <v>0.17</v>
      </c>
      <c r="V5698" s="9">
        <v>30</v>
      </c>
      <c r="W5698" s="8">
        <v>0.18000000000000016</v>
      </c>
      <c r="X5698" s="8">
        <v>0.89999999999999991</v>
      </c>
      <c r="Y5698" s="8">
        <v>-9.9999999999997868E-3</v>
      </c>
      <c r="Z5698" s="8">
        <v>0</v>
      </c>
      <c r="AA5698">
        <v>7.0000000000000284E-2</v>
      </c>
      <c r="AF5698" t="s">
        <v>776</v>
      </c>
      <c r="AG5698" t="s">
        <v>777</v>
      </c>
      <c r="AH5698" t="s">
        <v>778</v>
      </c>
      <c r="AI5698" t="s">
        <v>779</v>
      </c>
      <c r="AJ5698" s="7"/>
      <c r="AK5698" t="s">
        <v>6264</v>
      </c>
      <c r="AL5698" t="s">
        <v>393</v>
      </c>
      <c r="AM5698" t="s">
        <v>775</v>
      </c>
      <c r="AN5698" t="s">
        <v>6293</v>
      </c>
      <c r="AO5698" t="str">
        <f>TEXT(A5698,"yyyy-mm-dd")</f>
        <v>2021-03-31</v>
      </c>
    </row>
    <row r="5699" spans="1:41">
      <c r="A5699" s="6" t="s">
        <v>6263</v>
      </c>
      <c r="B5699">
        <v>2021</v>
      </c>
      <c r="C5699">
        <v>3</v>
      </c>
      <c r="E5699" t="s">
        <v>392</v>
      </c>
      <c r="F5699" t="s">
        <v>82</v>
      </c>
      <c r="G5699" t="s">
        <v>774</v>
      </c>
      <c r="H5699" t="s">
        <v>1536</v>
      </c>
      <c r="K5699" s="6"/>
      <c r="O5699" s="8">
        <v>3.44</v>
      </c>
      <c r="P5699" s="8">
        <v>3.5</v>
      </c>
      <c r="Q5699" s="8">
        <v>3.4</v>
      </c>
      <c r="R5699" s="8">
        <v>3.5</v>
      </c>
      <c r="S5699" s="8">
        <v>3</v>
      </c>
      <c r="T5699" s="8">
        <v>3.6</v>
      </c>
      <c r="U5699" s="8">
        <v>0.14000000000000001</v>
      </c>
      <c r="V5699" s="9">
        <v>28</v>
      </c>
      <c r="W5699" s="8">
        <v>0.10000000000000009</v>
      </c>
      <c r="X5699" s="8">
        <v>0.60000000000000009</v>
      </c>
      <c r="Y5699" s="8">
        <v>-6.0000000000000053E-2</v>
      </c>
      <c r="Z5699" s="8">
        <v>0</v>
      </c>
      <c r="AA5699">
        <v>-2.0000000000000018E-2</v>
      </c>
      <c r="AF5699" t="s">
        <v>1537</v>
      </c>
      <c r="AG5699" t="s">
        <v>777</v>
      </c>
      <c r="AH5699" t="s">
        <v>778</v>
      </c>
      <c r="AI5699" t="s">
        <v>1538</v>
      </c>
      <c r="AJ5699" s="7"/>
      <c r="AK5699" t="s">
        <v>6264</v>
      </c>
      <c r="AL5699" t="s">
        <v>393</v>
      </c>
      <c r="AM5699" t="s">
        <v>1536</v>
      </c>
      <c r="AN5699" t="s">
        <v>6294</v>
      </c>
      <c r="AO5699" t="str">
        <f>TEXT(A5699,"yyyy-mm-dd")</f>
        <v>2021-03-31</v>
      </c>
    </row>
    <row r="5700" spans="1:41">
      <c r="A5700" s="6" t="s">
        <v>6263</v>
      </c>
      <c r="B5700">
        <v>2021</v>
      </c>
      <c r="C5700">
        <v>3</v>
      </c>
      <c r="E5700" t="s">
        <v>112</v>
      </c>
      <c r="F5700" t="s">
        <v>113</v>
      </c>
      <c r="G5700" t="s">
        <v>83</v>
      </c>
      <c r="H5700" t="s">
        <v>6147</v>
      </c>
      <c r="I5700">
        <v>2023</v>
      </c>
      <c r="K5700" s="6">
        <v>45291</v>
      </c>
      <c r="L5700">
        <v>33</v>
      </c>
      <c r="N5700" t="s">
        <v>810</v>
      </c>
      <c r="O5700" s="8">
        <v>4.71</v>
      </c>
      <c r="P5700" s="8">
        <v>4.5</v>
      </c>
      <c r="Q5700" s="8">
        <v>4.2699999999999996</v>
      </c>
      <c r="R5700" s="8">
        <v>5</v>
      </c>
      <c r="S5700" s="8">
        <v>4</v>
      </c>
      <c r="T5700" s="8">
        <v>5.8</v>
      </c>
      <c r="U5700" s="8">
        <v>0.57999999999999996</v>
      </c>
      <c r="V5700" s="9">
        <v>21</v>
      </c>
      <c r="W5700" s="8">
        <v>0.73000000000000043</v>
      </c>
      <c r="X5700" s="8">
        <v>1.7999999999999998</v>
      </c>
      <c r="Y5700" s="8">
        <v>0.20999999999999996</v>
      </c>
      <c r="Z5700" s="8">
        <v>0</v>
      </c>
      <c r="AA5700">
        <v>-0.8199999999999994</v>
      </c>
      <c r="AF5700" t="s">
        <v>6185</v>
      </c>
      <c r="AG5700" t="s">
        <v>115</v>
      </c>
      <c r="AH5700" t="s">
        <v>116</v>
      </c>
      <c r="AI5700" t="s">
        <v>359</v>
      </c>
      <c r="AJ5700" s="7">
        <v>45291</v>
      </c>
      <c r="AK5700" t="s">
        <v>6264</v>
      </c>
      <c r="AL5700" t="s">
        <v>118</v>
      </c>
      <c r="AM5700" t="s">
        <v>6149</v>
      </c>
      <c r="AN5700" t="s">
        <v>6298</v>
      </c>
      <c r="AO5700" t="str">
        <f>TEXT(A5700,"yyyy-mm-dd")</f>
        <v>2021-03-31</v>
      </c>
    </row>
    <row r="5701" spans="1:41">
      <c r="A5701" s="6" t="s">
        <v>6263</v>
      </c>
      <c r="B5701">
        <v>2021</v>
      </c>
      <c r="C5701">
        <v>3</v>
      </c>
      <c r="E5701" t="s">
        <v>2881</v>
      </c>
      <c r="F5701" t="s">
        <v>113</v>
      </c>
      <c r="G5701" t="s">
        <v>83</v>
      </c>
      <c r="H5701" t="s">
        <v>6147</v>
      </c>
      <c r="I5701">
        <v>2023</v>
      </c>
      <c r="K5701" s="6">
        <v>45291</v>
      </c>
      <c r="L5701">
        <v>33</v>
      </c>
      <c r="N5701" t="s">
        <v>810</v>
      </c>
      <c r="O5701" s="8">
        <v>6.92</v>
      </c>
      <c r="P5701" s="8">
        <v>7</v>
      </c>
      <c r="Q5701" s="8">
        <v>6.5</v>
      </c>
      <c r="R5701" s="8">
        <v>7.24</v>
      </c>
      <c r="S5701" s="8">
        <v>6</v>
      </c>
      <c r="T5701" s="8">
        <v>8</v>
      </c>
      <c r="U5701" s="8">
        <v>0.55000000000000004</v>
      </c>
      <c r="V5701" s="9">
        <v>18</v>
      </c>
      <c r="W5701" s="8">
        <v>0.74000000000000021</v>
      </c>
      <c r="X5701" s="8">
        <v>2</v>
      </c>
      <c r="Y5701" s="8">
        <v>-8.0000000000000071E-2</v>
      </c>
      <c r="Z5701" s="8">
        <v>0.36000000000000032</v>
      </c>
      <c r="AA5701">
        <v>0.19000000000000039</v>
      </c>
      <c r="AF5701" t="s">
        <v>6190</v>
      </c>
      <c r="AG5701" t="s">
        <v>2883</v>
      </c>
      <c r="AH5701" t="s">
        <v>2884</v>
      </c>
      <c r="AI5701" t="s">
        <v>359</v>
      </c>
      <c r="AJ5701" s="7">
        <v>45291</v>
      </c>
      <c r="AK5701" t="s">
        <v>6264</v>
      </c>
      <c r="AL5701" t="s">
        <v>2885</v>
      </c>
      <c r="AM5701" t="s">
        <v>6149</v>
      </c>
      <c r="AN5701" t="s">
        <v>6301</v>
      </c>
      <c r="AO5701" t="str">
        <f>TEXT(A5701,"yyyy-mm-dd")</f>
        <v>2021-03-31</v>
      </c>
    </row>
    <row r="5702" spans="1:41">
      <c r="A5702" s="6" t="s">
        <v>6263</v>
      </c>
      <c r="B5702">
        <v>2021</v>
      </c>
      <c r="C5702">
        <v>3</v>
      </c>
      <c r="E5702" t="s">
        <v>112</v>
      </c>
      <c r="F5702" t="s">
        <v>113</v>
      </c>
      <c r="G5702" t="s">
        <v>83</v>
      </c>
      <c r="H5702" t="s">
        <v>5702</v>
      </c>
      <c r="I5702">
        <v>2022</v>
      </c>
      <c r="K5702" s="6">
        <v>44926</v>
      </c>
      <c r="L5702">
        <v>21</v>
      </c>
      <c r="N5702" t="s">
        <v>176</v>
      </c>
      <c r="O5702" s="8">
        <v>4.34</v>
      </c>
      <c r="P5702" s="8">
        <v>4.2</v>
      </c>
      <c r="Q5702" s="8">
        <v>4</v>
      </c>
      <c r="R5702" s="8">
        <v>4.5</v>
      </c>
      <c r="S5702" s="8">
        <v>3.97</v>
      </c>
      <c r="T5702" s="8">
        <v>5.36</v>
      </c>
      <c r="U5702" s="8">
        <v>0.43</v>
      </c>
      <c r="V5702" s="9">
        <v>23</v>
      </c>
      <c r="W5702" s="8">
        <v>0.5</v>
      </c>
      <c r="X5702" s="8">
        <v>1.3900000000000001</v>
      </c>
      <c r="Y5702" s="8">
        <v>0.13999999999999968</v>
      </c>
      <c r="Z5702" s="8">
        <v>0.20000000000000018</v>
      </c>
      <c r="AA5702">
        <v>-0.12999999999999989</v>
      </c>
      <c r="AF5702" t="s">
        <v>5740</v>
      </c>
      <c r="AG5702" t="s">
        <v>115</v>
      </c>
      <c r="AH5702" t="s">
        <v>116</v>
      </c>
      <c r="AI5702" t="s">
        <v>230</v>
      </c>
      <c r="AJ5702" s="7">
        <v>44926</v>
      </c>
      <c r="AK5702" t="s">
        <v>6264</v>
      </c>
      <c r="AL5702" t="s">
        <v>118</v>
      </c>
      <c r="AM5702" t="s">
        <v>5704</v>
      </c>
      <c r="AN5702" t="s">
        <v>6297</v>
      </c>
      <c r="AO5702" t="str">
        <f>TEXT(A5702,"yyyy-mm-dd")</f>
        <v>2021-03-31</v>
      </c>
    </row>
    <row r="5703" spans="1:41">
      <c r="A5703" s="6" t="s">
        <v>6263</v>
      </c>
      <c r="B5703">
        <v>2021</v>
      </c>
      <c r="C5703">
        <v>3</v>
      </c>
      <c r="E5703" t="s">
        <v>2881</v>
      </c>
      <c r="F5703" t="s">
        <v>113</v>
      </c>
      <c r="G5703" t="s">
        <v>83</v>
      </c>
      <c r="H5703" t="s">
        <v>5702</v>
      </c>
      <c r="I5703">
        <v>2022</v>
      </c>
      <c r="K5703" s="6">
        <v>44926</v>
      </c>
      <c r="L5703">
        <v>21</v>
      </c>
      <c r="N5703" t="s">
        <v>176</v>
      </c>
      <c r="O5703" s="8">
        <v>6.72</v>
      </c>
      <c r="P5703" s="8">
        <v>6.67</v>
      </c>
      <c r="Q5703" s="8">
        <v>6.36</v>
      </c>
      <c r="R5703" s="8">
        <v>7</v>
      </c>
      <c r="S5703" s="8">
        <v>6</v>
      </c>
      <c r="T5703" s="8">
        <v>7.5</v>
      </c>
      <c r="U5703" s="8">
        <v>0.46</v>
      </c>
      <c r="V5703" s="9">
        <v>20</v>
      </c>
      <c r="W5703" s="8">
        <v>0.63999999999999968</v>
      </c>
      <c r="X5703" s="8">
        <v>1.5</v>
      </c>
      <c r="Y5703" s="8">
        <v>4.9999999999999822E-2</v>
      </c>
      <c r="Z5703" s="8">
        <v>0.41999999999999993</v>
      </c>
      <c r="AA5703">
        <v>0.16999999999999993</v>
      </c>
      <c r="AF5703" t="s">
        <v>5745</v>
      </c>
      <c r="AG5703" t="s">
        <v>2883</v>
      </c>
      <c r="AH5703" t="s">
        <v>2884</v>
      </c>
      <c r="AI5703" t="s">
        <v>230</v>
      </c>
      <c r="AJ5703" s="7">
        <v>44926</v>
      </c>
      <c r="AK5703" t="s">
        <v>6264</v>
      </c>
      <c r="AL5703" t="s">
        <v>2885</v>
      </c>
      <c r="AM5703" t="s">
        <v>5704</v>
      </c>
      <c r="AN5703" t="s">
        <v>6300</v>
      </c>
      <c r="AO5703" t="str">
        <f>TEXT(A5703,"yyyy-mm-dd")</f>
        <v>2021-03-31</v>
      </c>
    </row>
    <row r="5704" spans="1:41">
      <c r="A5704" s="6" t="s">
        <v>6263</v>
      </c>
      <c r="B5704">
        <v>2021</v>
      </c>
      <c r="C5704">
        <v>3</v>
      </c>
      <c r="E5704" t="s">
        <v>112</v>
      </c>
      <c r="F5704" t="s">
        <v>113</v>
      </c>
      <c r="G5704" t="s">
        <v>83</v>
      </c>
      <c r="H5704" t="s">
        <v>5257</v>
      </c>
      <c r="I5704">
        <v>2021</v>
      </c>
      <c r="K5704" s="6">
        <v>44561</v>
      </c>
      <c r="L5704">
        <v>9</v>
      </c>
      <c r="N5704" t="s">
        <v>173</v>
      </c>
      <c r="O5704" s="8">
        <v>3.99</v>
      </c>
      <c r="P5704" s="8">
        <v>4</v>
      </c>
      <c r="Q5704" s="8">
        <v>3.8</v>
      </c>
      <c r="R5704" s="8">
        <v>4.05</v>
      </c>
      <c r="S5704" s="8">
        <v>3.7</v>
      </c>
      <c r="T5704" s="8">
        <v>4.62</v>
      </c>
      <c r="U5704" s="8">
        <v>0.22</v>
      </c>
      <c r="V5704" s="9">
        <v>25</v>
      </c>
      <c r="W5704" s="8">
        <v>0.25</v>
      </c>
      <c r="X5704" s="8">
        <v>0.91999999999999993</v>
      </c>
      <c r="Y5704" s="8">
        <v>-9.9999999999997868E-3</v>
      </c>
      <c r="Z5704" s="8">
        <v>0.25</v>
      </c>
      <c r="AA5704">
        <v>0.12999999999999989</v>
      </c>
      <c r="AF5704" t="s">
        <v>5295</v>
      </c>
      <c r="AG5704" t="s">
        <v>115</v>
      </c>
      <c r="AH5704" t="s">
        <v>116</v>
      </c>
      <c r="AI5704" t="s">
        <v>117</v>
      </c>
      <c r="AJ5704" s="7">
        <v>44561</v>
      </c>
      <c r="AK5704" t="s">
        <v>6264</v>
      </c>
      <c r="AL5704" t="s">
        <v>118</v>
      </c>
      <c r="AM5704" t="s">
        <v>5259</v>
      </c>
      <c r="AN5704" t="s">
        <v>6296</v>
      </c>
      <c r="AO5704" t="str">
        <f>TEXT(A5704,"yyyy-mm-dd")</f>
        <v>2021-03-31</v>
      </c>
    </row>
    <row r="5705" spans="1:41">
      <c r="A5705" s="6" t="s">
        <v>6263</v>
      </c>
      <c r="B5705">
        <v>2021</v>
      </c>
      <c r="C5705">
        <v>3</v>
      </c>
      <c r="E5705" t="s">
        <v>2881</v>
      </c>
      <c r="F5705" t="s">
        <v>113</v>
      </c>
      <c r="G5705" t="s">
        <v>83</v>
      </c>
      <c r="H5705" t="s">
        <v>5257</v>
      </c>
      <c r="I5705">
        <v>2021</v>
      </c>
      <c r="K5705" s="6">
        <v>44561</v>
      </c>
      <c r="L5705">
        <v>9</v>
      </c>
      <c r="N5705" t="s">
        <v>173</v>
      </c>
      <c r="O5705" s="8">
        <v>6.5</v>
      </c>
      <c r="P5705" s="8">
        <v>6.5</v>
      </c>
      <c r="Q5705" s="8">
        <v>6.2</v>
      </c>
      <c r="R5705" s="8">
        <v>6.8</v>
      </c>
      <c r="S5705" s="8">
        <v>5.5</v>
      </c>
      <c r="T5705" s="8">
        <v>7.4</v>
      </c>
      <c r="U5705" s="8">
        <v>0.5</v>
      </c>
      <c r="V5705" s="9">
        <v>21</v>
      </c>
      <c r="W5705" s="8">
        <v>0.59999999999999964</v>
      </c>
      <c r="X5705" s="8">
        <v>1.9000000000000004</v>
      </c>
      <c r="Y5705" s="8">
        <v>0</v>
      </c>
      <c r="Z5705" s="8">
        <v>0.62000000000000011</v>
      </c>
      <c r="AA5705">
        <v>-1.0000000000000675E-2</v>
      </c>
      <c r="AF5705" t="s">
        <v>5300</v>
      </c>
      <c r="AG5705" t="s">
        <v>2883</v>
      </c>
      <c r="AH5705" t="s">
        <v>2884</v>
      </c>
      <c r="AI5705" t="s">
        <v>117</v>
      </c>
      <c r="AJ5705" s="7">
        <v>44561</v>
      </c>
      <c r="AK5705" t="s">
        <v>6264</v>
      </c>
      <c r="AL5705" t="s">
        <v>2885</v>
      </c>
      <c r="AM5705" t="s">
        <v>5259</v>
      </c>
      <c r="AN5705" t="s">
        <v>6299</v>
      </c>
      <c r="AO5705" t="str">
        <f>TEXT(A5705,"yyyy-mm-dd")</f>
        <v>2021-03-31</v>
      </c>
    </row>
    <row r="5706" spans="1:41">
      <c r="A5706" s="6" t="s">
        <v>6302</v>
      </c>
      <c r="B5706">
        <v>2021</v>
      </c>
      <c r="C5706">
        <v>4</v>
      </c>
      <c r="E5706" t="s">
        <v>1907</v>
      </c>
      <c r="F5706" t="s">
        <v>1908</v>
      </c>
      <c r="G5706" t="s">
        <v>102</v>
      </c>
      <c r="H5706" t="s">
        <v>6326</v>
      </c>
      <c r="I5706">
        <v>2023</v>
      </c>
      <c r="J5706">
        <v>2</v>
      </c>
      <c r="K5706" s="6">
        <v>45107</v>
      </c>
      <c r="L5706">
        <v>26</v>
      </c>
      <c r="M5706">
        <v>9</v>
      </c>
      <c r="N5706" t="s">
        <v>463</v>
      </c>
      <c r="O5706" s="8">
        <v>4.55</v>
      </c>
      <c r="P5706" s="8">
        <v>4.5</v>
      </c>
      <c r="Q5706" s="8">
        <v>4.25</v>
      </c>
      <c r="R5706" s="8">
        <v>4.75</v>
      </c>
      <c r="S5706" s="8">
        <v>4</v>
      </c>
      <c r="T5706" s="8">
        <v>6</v>
      </c>
      <c r="U5706" s="8">
        <v>0.51</v>
      </c>
      <c r="V5706" s="9">
        <v>26</v>
      </c>
      <c r="W5706" s="8">
        <v>0.5</v>
      </c>
      <c r="X5706" s="8">
        <v>2</v>
      </c>
      <c r="Y5706" s="8">
        <v>4.9999999999999822E-2</v>
      </c>
      <c r="Z5706" s="8"/>
      <c r="AF5706" t="s">
        <v>6327</v>
      </c>
      <c r="AG5706" t="s">
        <v>1910</v>
      </c>
      <c r="AH5706" t="s">
        <v>1911</v>
      </c>
      <c r="AI5706" t="s">
        <v>1971</v>
      </c>
      <c r="AJ5706" s="7">
        <v>45107</v>
      </c>
      <c r="AK5706" t="s">
        <v>6303</v>
      </c>
      <c r="AL5706" t="s">
        <v>1908</v>
      </c>
      <c r="AM5706" t="s">
        <v>6328</v>
      </c>
      <c r="AN5706" t="s">
        <v>6329</v>
      </c>
      <c r="AO5706" t="str">
        <f>TEXT(A5706,"yyyy-mm-dd")</f>
        <v>2021-04-30</v>
      </c>
    </row>
    <row r="5707" spans="1:41">
      <c r="A5707" s="6" t="s">
        <v>6302</v>
      </c>
      <c r="B5707">
        <v>2021</v>
      </c>
      <c r="C5707">
        <v>4</v>
      </c>
      <c r="E5707" t="s">
        <v>1907</v>
      </c>
      <c r="F5707" t="s">
        <v>1908</v>
      </c>
      <c r="G5707" t="s">
        <v>102</v>
      </c>
      <c r="H5707" t="s">
        <v>6287</v>
      </c>
      <c r="I5707">
        <v>2023</v>
      </c>
      <c r="J5707">
        <v>1</v>
      </c>
      <c r="K5707" s="6">
        <v>45016</v>
      </c>
      <c r="L5707">
        <v>23</v>
      </c>
      <c r="M5707">
        <v>8</v>
      </c>
      <c r="N5707" t="s">
        <v>95</v>
      </c>
      <c r="O5707" s="8">
        <v>4.4400000000000004</v>
      </c>
      <c r="P5707" s="8">
        <v>4.5</v>
      </c>
      <c r="Q5707" s="8">
        <v>4.0599999999999996</v>
      </c>
      <c r="R5707" s="8">
        <v>4.6900000000000004</v>
      </c>
      <c r="S5707" s="8">
        <v>4</v>
      </c>
      <c r="T5707" s="8">
        <v>5.25</v>
      </c>
      <c r="U5707" s="8">
        <v>0.37</v>
      </c>
      <c r="V5707" s="9">
        <v>26</v>
      </c>
      <c r="W5707" s="8">
        <v>0.63000000000000078</v>
      </c>
      <c r="X5707" s="8">
        <v>1.25</v>
      </c>
      <c r="Y5707" s="8">
        <v>-5.9999999999999609E-2</v>
      </c>
      <c r="Z5707" s="8">
        <v>0</v>
      </c>
      <c r="AA5707">
        <v>0.13000000000000078</v>
      </c>
      <c r="AF5707" t="s">
        <v>6288</v>
      </c>
      <c r="AG5707" t="s">
        <v>1910</v>
      </c>
      <c r="AH5707" t="s">
        <v>1911</v>
      </c>
      <c r="AI5707" t="s">
        <v>1944</v>
      </c>
      <c r="AJ5707" s="7">
        <v>45016</v>
      </c>
      <c r="AK5707" t="s">
        <v>6303</v>
      </c>
      <c r="AL5707" t="s">
        <v>1908</v>
      </c>
      <c r="AM5707" t="s">
        <v>6289</v>
      </c>
      <c r="AN5707" t="s">
        <v>6325</v>
      </c>
      <c r="AO5707" t="str">
        <f>TEXT(A5707,"yyyy-mm-dd")</f>
        <v>2021-04-30</v>
      </c>
    </row>
    <row r="5708" spans="1:41">
      <c r="A5708" s="6" t="s">
        <v>6302</v>
      </c>
      <c r="B5708">
        <v>2021</v>
      </c>
      <c r="C5708">
        <v>4</v>
      </c>
      <c r="E5708" t="s">
        <v>1907</v>
      </c>
      <c r="F5708" t="s">
        <v>1908</v>
      </c>
      <c r="G5708" t="s">
        <v>102</v>
      </c>
      <c r="H5708" t="s">
        <v>6094</v>
      </c>
      <c r="I5708">
        <v>2022</v>
      </c>
      <c r="J5708">
        <v>4</v>
      </c>
      <c r="K5708" s="6">
        <v>44926</v>
      </c>
      <c r="L5708">
        <v>20</v>
      </c>
      <c r="M5708">
        <v>7</v>
      </c>
      <c r="N5708" t="s">
        <v>185</v>
      </c>
      <c r="O5708" s="8">
        <v>4.2699999999999996</v>
      </c>
      <c r="P5708" s="8">
        <v>4.25</v>
      </c>
      <c r="Q5708" s="8">
        <v>4</v>
      </c>
      <c r="R5708" s="8">
        <v>4.5</v>
      </c>
      <c r="S5708" s="8">
        <v>3.5</v>
      </c>
      <c r="T5708" s="8">
        <v>5.25</v>
      </c>
      <c r="U5708" s="8">
        <v>0.35</v>
      </c>
      <c r="V5708" s="9">
        <v>32</v>
      </c>
      <c r="W5708" s="8">
        <v>0.5</v>
      </c>
      <c r="X5708" s="8">
        <v>1.75</v>
      </c>
      <c r="Y5708" s="8">
        <v>1.9999999999999574E-2</v>
      </c>
      <c r="Z5708" s="8">
        <v>0.25</v>
      </c>
      <c r="AA5708">
        <v>0</v>
      </c>
      <c r="AF5708" t="s">
        <v>6095</v>
      </c>
      <c r="AG5708" t="s">
        <v>1910</v>
      </c>
      <c r="AH5708" t="s">
        <v>1911</v>
      </c>
      <c r="AI5708" t="s">
        <v>1939</v>
      </c>
      <c r="AJ5708" s="7">
        <v>44926</v>
      </c>
      <c r="AK5708" t="s">
        <v>6303</v>
      </c>
      <c r="AL5708" t="s">
        <v>1908</v>
      </c>
      <c r="AM5708" t="s">
        <v>6096</v>
      </c>
      <c r="AN5708" t="s">
        <v>6324</v>
      </c>
      <c r="AO5708" t="str">
        <f>TEXT(A5708,"yyyy-mm-dd")</f>
        <v>2021-04-30</v>
      </c>
    </row>
    <row r="5709" spans="1:41">
      <c r="A5709" s="6" t="s">
        <v>6302</v>
      </c>
      <c r="B5709">
        <v>2021</v>
      </c>
      <c r="C5709">
        <v>4</v>
      </c>
      <c r="E5709" t="s">
        <v>1907</v>
      </c>
      <c r="F5709" t="s">
        <v>1908</v>
      </c>
      <c r="G5709" t="s">
        <v>102</v>
      </c>
      <c r="H5709" t="s">
        <v>5989</v>
      </c>
      <c r="I5709">
        <v>2022</v>
      </c>
      <c r="J5709">
        <v>3</v>
      </c>
      <c r="K5709" s="6">
        <v>44834</v>
      </c>
      <c r="L5709">
        <v>17</v>
      </c>
      <c r="M5709">
        <v>6</v>
      </c>
      <c r="N5709" t="s">
        <v>214</v>
      </c>
      <c r="O5709" s="8">
        <v>4.18</v>
      </c>
      <c r="P5709" s="8">
        <v>4</v>
      </c>
      <c r="Q5709" s="8">
        <v>4</v>
      </c>
      <c r="R5709" s="8">
        <v>4.25</v>
      </c>
      <c r="S5709" s="8">
        <v>3.5</v>
      </c>
      <c r="T5709" s="8">
        <v>5</v>
      </c>
      <c r="U5709" s="8">
        <v>0.31</v>
      </c>
      <c r="V5709" s="9">
        <v>32</v>
      </c>
      <c r="W5709" s="8">
        <v>0.25</v>
      </c>
      <c r="X5709" s="8">
        <v>1.5</v>
      </c>
      <c r="Y5709" s="8">
        <v>0.17999999999999972</v>
      </c>
      <c r="Z5709" s="8">
        <v>0</v>
      </c>
      <c r="AA5709">
        <v>-0.12999999999999989</v>
      </c>
      <c r="AF5709" t="s">
        <v>5990</v>
      </c>
      <c r="AG5709" t="s">
        <v>1910</v>
      </c>
      <c r="AH5709" t="s">
        <v>1911</v>
      </c>
      <c r="AI5709" t="s">
        <v>1934</v>
      </c>
      <c r="AJ5709" s="7">
        <v>44834</v>
      </c>
      <c r="AK5709" t="s">
        <v>6303</v>
      </c>
      <c r="AL5709" t="s">
        <v>1908</v>
      </c>
      <c r="AM5709" t="s">
        <v>5991</v>
      </c>
      <c r="AN5709" t="s">
        <v>6323</v>
      </c>
      <c r="AO5709" t="str">
        <f>TEXT(A5709,"yyyy-mm-dd")</f>
        <v>2021-04-30</v>
      </c>
    </row>
    <row r="5710" spans="1:41">
      <c r="A5710" s="6" t="s">
        <v>6302</v>
      </c>
      <c r="B5710">
        <v>2021</v>
      </c>
      <c r="C5710">
        <v>4</v>
      </c>
      <c r="E5710" t="s">
        <v>1907</v>
      </c>
      <c r="F5710" t="s">
        <v>1908</v>
      </c>
      <c r="G5710" t="s">
        <v>102</v>
      </c>
      <c r="H5710" t="s">
        <v>5881</v>
      </c>
      <c r="I5710">
        <v>2022</v>
      </c>
      <c r="J5710">
        <v>2</v>
      </c>
      <c r="K5710" s="6">
        <v>44742</v>
      </c>
      <c r="L5710">
        <v>14</v>
      </c>
      <c r="M5710">
        <v>5</v>
      </c>
      <c r="N5710" t="s">
        <v>244</v>
      </c>
      <c r="O5710" s="8">
        <v>4.13</v>
      </c>
      <c r="P5710" s="8">
        <v>4</v>
      </c>
      <c r="Q5710" s="8">
        <v>4</v>
      </c>
      <c r="R5710" s="8">
        <v>4.25</v>
      </c>
      <c r="S5710" s="8">
        <v>3.5</v>
      </c>
      <c r="T5710" s="8">
        <v>5</v>
      </c>
      <c r="U5710" s="8">
        <v>0.25</v>
      </c>
      <c r="V5710" s="9">
        <v>32</v>
      </c>
      <c r="W5710" s="8">
        <v>0.25</v>
      </c>
      <c r="X5710" s="8">
        <v>1.5</v>
      </c>
      <c r="Y5710" s="8">
        <v>0.12999999999999989</v>
      </c>
      <c r="Z5710" s="8">
        <v>0</v>
      </c>
      <c r="AA5710">
        <v>0</v>
      </c>
      <c r="AF5710" t="s">
        <v>5882</v>
      </c>
      <c r="AG5710" t="s">
        <v>1910</v>
      </c>
      <c r="AH5710" t="s">
        <v>1911</v>
      </c>
      <c r="AI5710" t="s">
        <v>1929</v>
      </c>
      <c r="AJ5710" s="7">
        <v>44742</v>
      </c>
      <c r="AK5710" t="s">
        <v>6303</v>
      </c>
      <c r="AL5710" t="s">
        <v>1908</v>
      </c>
      <c r="AM5710" t="s">
        <v>5883</v>
      </c>
      <c r="AN5710" t="s">
        <v>6322</v>
      </c>
      <c r="AO5710" t="str">
        <f>TEXT(A5710,"yyyy-mm-dd")</f>
        <v>2021-04-30</v>
      </c>
    </row>
    <row r="5711" spans="1:41">
      <c r="A5711" s="6" t="s">
        <v>6302</v>
      </c>
      <c r="B5711">
        <v>2021</v>
      </c>
      <c r="C5711">
        <v>4</v>
      </c>
      <c r="E5711" t="s">
        <v>1907</v>
      </c>
      <c r="F5711" t="s">
        <v>1908</v>
      </c>
      <c r="G5711" t="s">
        <v>102</v>
      </c>
      <c r="H5711" t="s">
        <v>5842</v>
      </c>
      <c r="I5711">
        <v>2022</v>
      </c>
      <c r="J5711">
        <v>1</v>
      </c>
      <c r="K5711" s="6">
        <v>44651</v>
      </c>
      <c r="L5711">
        <v>11</v>
      </c>
      <c r="M5711">
        <v>4</v>
      </c>
      <c r="N5711" t="s">
        <v>85</v>
      </c>
      <c r="O5711" s="8">
        <v>4.08</v>
      </c>
      <c r="P5711" s="8">
        <v>4</v>
      </c>
      <c r="Q5711" s="8">
        <v>4</v>
      </c>
      <c r="R5711" s="8">
        <v>4.25</v>
      </c>
      <c r="S5711" s="8">
        <v>3.5</v>
      </c>
      <c r="T5711" s="8">
        <v>5</v>
      </c>
      <c r="U5711" s="8">
        <v>0.24</v>
      </c>
      <c r="V5711" s="9">
        <v>32</v>
      </c>
      <c r="W5711" s="8">
        <v>0.25</v>
      </c>
      <c r="X5711" s="8">
        <v>1.5</v>
      </c>
      <c r="Y5711" s="8">
        <v>8.0000000000000071E-2</v>
      </c>
      <c r="Z5711" s="8">
        <v>0</v>
      </c>
      <c r="AA5711">
        <v>0.18999999999999995</v>
      </c>
      <c r="AF5711" t="s">
        <v>5843</v>
      </c>
      <c r="AG5711" t="s">
        <v>1910</v>
      </c>
      <c r="AH5711" t="s">
        <v>1911</v>
      </c>
      <c r="AI5711" t="s">
        <v>1924</v>
      </c>
      <c r="AJ5711" s="7">
        <v>44651</v>
      </c>
      <c r="AK5711" t="s">
        <v>6303</v>
      </c>
      <c r="AL5711" t="s">
        <v>1908</v>
      </c>
      <c r="AM5711" t="s">
        <v>5844</v>
      </c>
      <c r="AN5711" t="s">
        <v>6321</v>
      </c>
      <c r="AO5711" t="str">
        <f>TEXT(A5711,"yyyy-mm-dd")</f>
        <v>2021-04-30</v>
      </c>
    </row>
    <row r="5712" spans="1:41">
      <c r="A5712" s="6" t="s">
        <v>6302</v>
      </c>
      <c r="B5712">
        <v>2021</v>
      </c>
      <c r="C5712">
        <v>4</v>
      </c>
      <c r="E5712" t="s">
        <v>1907</v>
      </c>
      <c r="F5712" t="s">
        <v>1908</v>
      </c>
      <c r="G5712" t="s">
        <v>102</v>
      </c>
      <c r="H5712" t="s">
        <v>5649</v>
      </c>
      <c r="I5712">
        <v>2021</v>
      </c>
      <c r="J5712">
        <v>4</v>
      </c>
      <c r="K5712" s="6">
        <v>44561</v>
      </c>
      <c r="L5712">
        <v>8</v>
      </c>
      <c r="M5712">
        <v>3</v>
      </c>
      <c r="N5712" t="s">
        <v>182</v>
      </c>
      <c r="O5712" s="8">
        <v>4.03</v>
      </c>
      <c r="P5712" s="8">
        <v>4</v>
      </c>
      <c r="Q5712" s="8">
        <v>4</v>
      </c>
      <c r="R5712" s="8">
        <v>4</v>
      </c>
      <c r="S5712" s="8">
        <v>3.5</v>
      </c>
      <c r="T5712" s="8">
        <v>4.5</v>
      </c>
      <c r="U5712" s="8">
        <v>0.18</v>
      </c>
      <c r="V5712" s="9">
        <v>34</v>
      </c>
      <c r="W5712" s="8">
        <v>0</v>
      </c>
      <c r="X5712" s="8">
        <v>1</v>
      </c>
      <c r="Y5712" s="8">
        <v>3.0000000000000249E-2</v>
      </c>
      <c r="Z5712" s="8">
        <v>0</v>
      </c>
      <c r="AA5712">
        <v>-0.25</v>
      </c>
      <c r="AF5712" t="s">
        <v>5650</v>
      </c>
      <c r="AG5712" t="s">
        <v>1910</v>
      </c>
      <c r="AH5712" t="s">
        <v>1911</v>
      </c>
      <c r="AI5712" t="s">
        <v>1919</v>
      </c>
      <c r="AJ5712" s="7">
        <v>44561</v>
      </c>
      <c r="AK5712" t="s">
        <v>6303</v>
      </c>
      <c r="AL5712" t="s">
        <v>1908</v>
      </c>
      <c r="AM5712" t="s">
        <v>5651</v>
      </c>
      <c r="AN5712" t="s">
        <v>6320</v>
      </c>
      <c r="AO5712" t="str">
        <f>TEXT(A5712,"yyyy-mm-dd")</f>
        <v>2021-04-30</v>
      </c>
    </row>
    <row r="5713" spans="1:41">
      <c r="A5713" s="6" t="s">
        <v>6302</v>
      </c>
      <c r="B5713">
        <v>2021</v>
      </c>
      <c r="C5713">
        <v>4</v>
      </c>
      <c r="E5713" t="s">
        <v>1907</v>
      </c>
      <c r="F5713" t="s">
        <v>1908</v>
      </c>
      <c r="G5713" t="s">
        <v>102</v>
      </c>
      <c r="H5713" t="s">
        <v>5544</v>
      </c>
      <c r="I5713">
        <v>2021</v>
      </c>
      <c r="J5713">
        <v>3</v>
      </c>
      <c r="K5713" s="6">
        <v>44469</v>
      </c>
      <c r="L5713">
        <v>5</v>
      </c>
      <c r="M5713">
        <v>2</v>
      </c>
      <c r="N5713" t="s">
        <v>211</v>
      </c>
      <c r="O5713" s="8">
        <v>3.98</v>
      </c>
      <c r="P5713" s="8">
        <v>4</v>
      </c>
      <c r="Q5713" s="8">
        <v>4</v>
      </c>
      <c r="R5713" s="8">
        <v>4</v>
      </c>
      <c r="S5713" s="8">
        <v>3.5</v>
      </c>
      <c r="T5713" s="8">
        <v>4.5</v>
      </c>
      <c r="U5713" s="8">
        <v>0.14000000000000001</v>
      </c>
      <c r="V5713" s="9">
        <v>33</v>
      </c>
      <c r="W5713" s="8">
        <v>0</v>
      </c>
      <c r="X5713" s="8">
        <v>1</v>
      </c>
      <c r="Y5713" s="8">
        <v>-2.0000000000000018E-2</v>
      </c>
      <c r="Z5713" s="8">
        <v>0</v>
      </c>
      <c r="AA5713">
        <v>-6.0000000000000053E-2</v>
      </c>
      <c r="AF5713" t="s">
        <v>5545</v>
      </c>
      <c r="AG5713" t="s">
        <v>1910</v>
      </c>
      <c r="AH5713" t="s">
        <v>1911</v>
      </c>
      <c r="AI5713" t="s">
        <v>1915</v>
      </c>
      <c r="AJ5713" s="7">
        <v>44469</v>
      </c>
      <c r="AK5713" t="s">
        <v>6303</v>
      </c>
      <c r="AL5713" t="s">
        <v>1908</v>
      </c>
      <c r="AM5713" t="s">
        <v>5546</v>
      </c>
      <c r="AN5713" t="s">
        <v>6319</v>
      </c>
      <c r="AO5713" t="str">
        <f>TEXT(A5713,"yyyy-mm-dd")</f>
        <v>2021-04-30</v>
      </c>
    </row>
    <row r="5714" spans="1:41">
      <c r="A5714" s="6" t="s">
        <v>6302</v>
      </c>
      <c r="B5714">
        <v>2021</v>
      </c>
      <c r="C5714">
        <v>4</v>
      </c>
      <c r="E5714" t="s">
        <v>1907</v>
      </c>
      <c r="F5714" t="s">
        <v>1908</v>
      </c>
      <c r="G5714" t="s">
        <v>102</v>
      </c>
      <c r="H5714" t="s">
        <v>5436</v>
      </c>
      <c r="I5714">
        <v>2021</v>
      </c>
      <c r="J5714">
        <v>2</v>
      </c>
      <c r="K5714" s="6">
        <v>44377</v>
      </c>
      <c r="L5714">
        <v>2</v>
      </c>
      <c r="M5714">
        <v>1</v>
      </c>
      <c r="N5714" t="s">
        <v>104</v>
      </c>
      <c r="O5714" s="8">
        <v>4.01</v>
      </c>
      <c r="P5714" s="8">
        <v>4</v>
      </c>
      <c r="Q5714" s="8">
        <v>4</v>
      </c>
      <c r="R5714" s="8">
        <v>4</v>
      </c>
      <c r="S5714" s="8">
        <v>4</v>
      </c>
      <c r="T5714" s="8">
        <v>4.25</v>
      </c>
      <c r="U5714" s="8">
        <v>0.04</v>
      </c>
      <c r="V5714" s="9">
        <v>33</v>
      </c>
      <c r="W5714" s="8">
        <v>0</v>
      </c>
      <c r="X5714" s="8">
        <v>0.25</v>
      </c>
      <c r="Y5714" s="8">
        <v>9.9999999999997868E-3</v>
      </c>
      <c r="Z5714" s="8">
        <v>0</v>
      </c>
      <c r="AA5714">
        <v>0</v>
      </c>
      <c r="AF5714" t="s">
        <v>5437</v>
      </c>
      <c r="AG5714" t="s">
        <v>1910</v>
      </c>
      <c r="AH5714" t="s">
        <v>1911</v>
      </c>
      <c r="AI5714" t="s">
        <v>1912</v>
      </c>
      <c r="AJ5714" s="7">
        <v>44377</v>
      </c>
      <c r="AK5714" t="s">
        <v>6303</v>
      </c>
      <c r="AL5714" t="s">
        <v>1908</v>
      </c>
      <c r="AM5714" t="s">
        <v>5438</v>
      </c>
      <c r="AN5714" t="s">
        <v>6318</v>
      </c>
      <c r="AO5714" t="str">
        <f>TEXT(A5714,"yyyy-mm-dd")</f>
        <v>2021-04-30</v>
      </c>
    </row>
    <row r="5715" spans="1:41">
      <c r="A5715" s="6" t="s">
        <v>6302</v>
      </c>
      <c r="B5715">
        <v>2021</v>
      </c>
      <c r="C5715">
        <v>4</v>
      </c>
      <c r="E5715" t="s">
        <v>100</v>
      </c>
      <c r="F5715" t="s">
        <v>101</v>
      </c>
      <c r="G5715" t="s">
        <v>83</v>
      </c>
      <c r="H5715" t="s">
        <v>6147</v>
      </c>
      <c r="I5715">
        <v>2023</v>
      </c>
      <c r="K5715" s="6">
        <v>45291</v>
      </c>
      <c r="L5715">
        <v>32</v>
      </c>
      <c r="N5715" t="s">
        <v>823</v>
      </c>
      <c r="O5715" s="8">
        <v>2.19</v>
      </c>
      <c r="P5715" s="8">
        <v>2</v>
      </c>
      <c r="Q5715" s="8">
        <v>1.9</v>
      </c>
      <c r="R5715" s="8">
        <v>2.5</v>
      </c>
      <c r="S5715" s="8">
        <v>1</v>
      </c>
      <c r="T5715" s="8">
        <v>3.2</v>
      </c>
      <c r="U5715" s="8">
        <v>0.5</v>
      </c>
      <c r="V5715" s="9">
        <v>24</v>
      </c>
      <c r="W5715" s="8">
        <v>0.60000000000000009</v>
      </c>
      <c r="X5715" s="8">
        <v>2.2000000000000002</v>
      </c>
      <c r="Y5715" s="8">
        <v>0.18999999999999995</v>
      </c>
      <c r="Z5715" s="8">
        <v>0</v>
      </c>
      <c r="AA5715">
        <v>0</v>
      </c>
      <c r="AF5715" t="s">
        <v>10372</v>
      </c>
      <c r="AG5715" t="s">
        <v>9655</v>
      </c>
      <c r="AH5715" t="s">
        <v>9656</v>
      </c>
      <c r="AI5715" t="s">
        <v>9708</v>
      </c>
      <c r="AJ5715" s="7">
        <v>45291</v>
      </c>
      <c r="AK5715" t="s">
        <v>6303</v>
      </c>
      <c r="AL5715" t="s">
        <v>109</v>
      </c>
      <c r="AM5715" t="s">
        <v>6149</v>
      </c>
      <c r="AN5715" t="s">
        <v>10377</v>
      </c>
    </row>
    <row r="5716" spans="1:41">
      <c r="A5716" s="6" t="s">
        <v>6302</v>
      </c>
      <c r="B5716">
        <v>2021</v>
      </c>
      <c r="C5716">
        <v>4</v>
      </c>
      <c r="E5716" t="s">
        <v>100</v>
      </c>
      <c r="F5716" t="s">
        <v>101</v>
      </c>
      <c r="G5716" t="s">
        <v>102</v>
      </c>
      <c r="H5716" t="s">
        <v>6094</v>
      </c>
      <c r="I5716">
        <v>2022</v>
      </c>
      <c r="J5716">
        <v>4</v>
      </c>
      <c r="K5716" s="6">
        <v>44926</v>
      </c>
      <c r="L5716">
        <v>20</v>
      </c>
      <c r="M5716">
        <v>7</v>
      </c>
      <c r="N5716" t="s">
        <v>185</v>
      </c>
      <c r="O5716" s="8">
        <v>2.12</v>
      </c>
      <c r="P5716" s="8">
        <v>2.2000000000000002</v>
      </c>
      <c r="Q5716" s="8">
        <v>1.7</v>
      </c>
      <c r="R5716" s="8">
        <v>2.75</v>
      </c>
      <c r="S5716" s="8">
        <v>0.1</v>
      </c>
      <c r="T5716" s="8">
        <v>3.65</v>
      </c>
      <c r="U5716" s="8">
        <v>0.91</v>
      </c>
      <c r="V5716" s="9">
        <v>29</v>
      </c>
      <c r="W5716" s="8">
        <v>1.05</v>
      </c>
      <c r="X5716" s="8">
        <v>3.55</v>
      </c>
      <c r="Y5716" s="8">
        <v>-8.0000000000000071E-2</v>
      </c>
      <c r="Z5716" s="8">
        <v>0</v>
      </c>
      <c r="AA5716">
        <v>2.000000000000024E-2</v>
      </c>
      <c r="AF5716" t="s">
        <v>6166</v>
      </c>
      <c r="AG5716" t="s">
        <v>106</v>
      </c>
      <c r="AH5716" t="s">
        <v>107</v>
      </c>
      <c r="AI5716" t="s">
        <v>2670</v>
      </c>
      <c r="AJ5716" s="7">
        <v>44926</v>
      </c>
      <c r="AK5716" t="s">
        <v>6303</v>
      </c>
      <c r="AL5716" t="s">
        <v>109</v>
      </c>
      <c r="AM5716" t="s">
        <v>6096</v>
      </c>
      <c r="AN5716" t="s">
        <v>6317</v>
      </c>
      <c r="AO5716" t="str">
        <f>TEXT(A5716,"yyyy-mm-dd")</f>
        <v>2021-04-30</v>
      </c>
    </row>
    <row r="5717" spans="1:41">
      <c r="A5717" s="6" t="s">
        <v>6302</v>
      </c>
      <c r="B5717">
        <v>2021</v>
      </c>
      <c r="C5717">
        <v>4</v>
      </c>
      <c r="E5717" t="s">
        <v>100</v>
      </c>
      <c r="F5717" t="s">
        <v>101</v>
      </c>
      <c r="G5717" t="s">
        <v>83</v>
      </c>
      <c r="H5717" t="s">
        <v>5702</v>
      </c>
      <c r="I5717">
        <v>2022</v>
      </c>
      <c r="K5717" s="6">
        <v>44926</v>
      </c>
      <c r="L5717">
        <v>20</v>
      </c>
      <c r="N5717" t="s">
        <v>185</v>
      </c>
      <c r="O5717" s="8">
        <v>2.66</v>
      </c>
      <c r="P5717" s="8">
        <v>2.7</v>
      </c>
      <c r="Q5717" s="8">
        <v>2.2799999999999998</v>
      </c>
      <c r="R5717" s="8">
        <v>3</v>
      </c>
      <c r="S5717" s="8">
        <v>1.5</v>
      </c>
      <c r="T5717" s="8">
        <v>3.7</v>
      </c>
      <c r="U5717" s="8">
        <v>0.53</v>
      </c>
      <c r="V5717" s="9">
        <v>36</v>
      </c>
      <c r="W5717" s="8">
        <v>0.7200000000000002</v>
      </c>
      <c r="X5717" s="8">
        <v>2.2000000000000002</v>
      </c>
      <c r="Y5717" s="8">
        <v>-4.0000000000000036E-2</v>
      </c>
      <c r="Z5717" s="8">
        <v>0</v>
      </c>
      <c r="AA5717">
        <v>-4.9999999999999822E-2</v>
      </c>
      <c r="AF5717" t="s">
        <v>10333</v>
      </c>
      <c r="AG5717" t="s">
        <v>9655</v>
      </c>
      <c r="AH5717" t="s">
        <v>9656</v>
      </c>
      <c r="AI5717" t="s">
        <v>9669</v>
      </c>
      <c r="AJ5717" s="7">
        <v>44926</v>
      </c>
      <c r="AK5717" t="s">
        <v>6303</v>
      </c>
      <c r="AL5717" t="s">
        <v>109</v>
      </c>
      <c r="AM5717" t="s">
        <v>5704</v>
      </c>
      <c r="AN5717" t="s">
        <v>10350</v>
      </c>
    </row>
    <row r="5718" spans="1:41">
      <c r="A5718" s="6" t="s">
        <v>6302</v>
      </c>
      <c r="B5718">
        <v>2021</v>
      </c>
      <c r="C5718">
        <v>4</v>
      </c>
      <c r="E5718" t="s">
        <v>100</v>
      </c>
      <c r="F5718" t="s">
        <v>101</v>
      </c>
      <c r="G5718" t="s">
        <v>102</v>
      </c>
      <c r="H5718" t="s">
        <v>5989</v>
      </c>
      <c r="I5718">
        <v>2022</v>
      </c>
      <c r="J5718">
        <v>3</v>
      </c>
      <c r="K5718" s="6">
        <v>44834</v>
      </c>
      <c r="L5718">
        <v>17</v>
      </c>
      <c r="M5718">
        <v>6</v>
      </c>
      <c r="N5718" t="s">
        <v>214</v>
      </c>
      <c r="O5718" s="8">
        <v>2.54</v>
      </c>
      <c r="P5718" s="8">
        <v>2.6</v>
      </c>
      <c r="Q5718" s="8">
        <v>2.1</v>
      </c>
      <c r="R5718" s="8">
        <v>2.9</v>
      </c>
      <c r="S5718" s="8">
        <v>1.23</v>
      </c>
      <c r="T5718" s="8">
        <v>4.2</v>
      </c>
      <c r="U5718" s="8">
        <v>0.61</v>
      </c>
      <c r="V5718" s="9">
        <v>29</v>
      </c>
      <c r="W5718" s="8">
        <v>0.79999999999999982</v>
      </c>
      <c r="X5718" s="8">
        <v>2.97</v>
      </c>
      <c r="Y5718" s="8">
        <v>-6.0000000000000053E-2</v>
      </c>
      <c r="Z5718" s="8">
        <v>7.0000000000000284E-2</v>
      </c>
      <c r="AA5718">
        <v>1.9999999999999574E-2</v>
      </c>
      <c r="AF5718" t="s">
        <v>6164</v>
      </c>
      <c r="AG5718" t="s">
        <v>106</v>
      </c>
      <c r="AH5718" t="s">
        <v>107</v>
      </c>
      <c r="AI5718" t="s">
        <v>2667</v>
      </c>
      <c r="AJ5718" s="7">
        <v>44834</v>
      </c>
      <c r="AK5718" t="s">
        <v>6303</v>
      </c>
      <c r="AL5718" t="s">
        <v>109</v>
      </c>
      <c r="AM5718" t="s">
        <v>5991</v>
      </c>
      <c r="AN5718" t="s">
        <v>6316</v>
      </c>
      <c r="AO5718" t="str">
        <f>TEXT(A5718,"yyyy-mm-dd")</f>
        <v>2021-04-30</v>
      </c>
    </row>
    <row r="5719" spans="1:41">
      <c r="A5719" s="6" t="s">
        <v>6302</v>
      </c>
      <c r="B5719">
        <v>2021</v>
      </c>
      <c r="C5719">
        <v>4</v>
      </c>
      <c r="E5719" t="s">
        <v>100</v>
      </c>
      <c r="F5719" t="s">
        <v>101</v>
      </c>
      <c r="G5719" t="s">
        <v>102</v>
      </c>
      <c r="H5719" t="s">
        <v>5881</v>
      </c>
      <c r="I5719">
        <v>2022</v>
      </c>
      <c r="J5719">
        <v>2</v>
      </c>
      <c r="K5719" s="6">
        <v>44742</v>
      </c>
      <c r="L5719">
        <v>14</v>
      </c>
      <c r="M5719">
        <v>5</v>
      </c>
      <c r="N5719" t="s">
        <v>244</v>
      </c>
      <c r="O5719" s="8">
        <v>2.72</v>
      </c>
      <c r="P5719" s="8">
        <v>2.6</v>
      </c>
      <c r="Q5719" s="8">
        <v>2.23</v>
      </c>
      <c r="R5719" s="8">
        <v>3.37</v>
      </c>
      <c r="S5719" s="8">
        <v>0.8</v>
      </c>
      <c r="T5719" s="8">
        <v>4.0999999999999996</v>
      </c>
      <c r="U5719" s="8">
        <v>0.81</v>
      </c>
      <c r="V5719" s="9">
        <v>29</v>
      </c>
      <c r="W5719" s="8">
        <v>1.1400000000000001</v>
      </c>
      <c r="X5719" s="8">
        <v>3.3</v>
      </c>
      <c r="Y5719" s="8">
        <v>0.12000000000000011</v>
      </c>
      <c r="Z5719" s="8">
        <v>-4.9999999999999822E-2</v>
      </c>
      <c r="AA5719">
        <v>-0.12999999999999989</v>
      </c>
      <c r="AF5719" t="s">
        <v>6162</v>
      </c>
      <c r="AG5719" t="s">
        <v>106</v>
      </c>
      <c r="AH5719" t="s">
        <v>107</v>
      </c>
      <c r="AI5719" t="s">
        <v>502</v>
      </c>
      <c r="AJ5719" s="7">
        <v>44742</v>
      </c>
      <c r="AK5719" t="s">
        <v>6303</v>
      </c>
      <c r="AL5719" t="s">
        <v>109</v>
      </c>
      <c r="AM5719" t="s">
        <v>5883</v>
      </c>
      <c r="AN5719" t="s">
        <v>6315</v>
      </c>
      <c r="AO5719" t="str">
        <f>TEXT(A5719,"yyyy-mm-dd")</f>
        <v>2021-04-30</v>
      </c>
    </row>
    <row r="5720" spans="1:41">
      <c r="A5720" s="6" t="s">
        <v>6302</v>
      </c>
      <c r="B5720">
        <v>2021</v>
      </c>
      <c r="C5720">
        <v>4</v>
      </c>
      <c r="E5720" t="s">
        <v>100</v>
      </c>
      <c r="F5720" t="s">
        <v>101</v>
      </c>
      <c r="G5720" t="s">
        <v>102</v>
      </c>
      <c r="H5720" t="s">
        <v>5842</v>
      </c>
      <c r="I5720">
        <v>2022</v>
      </c>
      <c r="J5720">
        <v>1</v>
      </c>
      <c r="K5720" s="6">
        <v>44651</v>
      </c>
      <c r="L5720">
        <v>11</v>
      </c>
      <c r="M5720">
        <v>4</v>
      </c>
      <c r="N5720" t="s">
        <v>85</v>
      </c>
      <c r="O5720" s="8">
        <v>3.25</v>
      </c>
      <c r="P5720" s="8">
        <v>3.5</v>
      </c>
      <c r="Q5720" s="8">
        <v>2.2000000000000002</v>
      </c>
      <c r="R5720" s="8">
        <v>3.8</v>
      </c>
      <c r="S5720" s="8">
        <v>1.8</v>
      </c>
      <c r="T5720" s="8">
        <v>5.9</v>
      </c>
      <c r="U5720" s="8">
        <v>1.02</v>
      </c>
      <c r="V5720" s="9">
        <v>29</v>
      </c>
      <c r="W5720" s="8">
        <v>1.5999999999999996</v>
      </c>
      <c r="X5720" s="8">
        <v>4.1000000000000005</v>
      </c>
      <c r="Y5720" s="8">
        <v>-0.25</v>
      </c>
      <c r="Z5720" s="8">
        <v>0</v>
      </c>
      <c r="AA5720">
        <v>-0.28000000000000025</v>
      </c>
      <c r="AF5720" t="s">
        <v>6160</v>
      </c>
      <c r="AG5720" t="s">
        <v>106</v>
      </c>
      <c r="AH5720" t="s">
        <v>107</v>
      </c>
      <c r="AI5720" t="s">
        <v>497</v>
      </c>
      <c r="AJ5720" s="7">
        <v>44651</v>
      </c>
      <c r="AK5720" t="s">
        <v>6303</v>
      </c>
      <c r="AL5720" t="s">
        <v>109</v>
      </c>
      <c r="AM5720" t="s">
        <v>5844</v>
      </c>
      <c r="AN5720" t="s">
        <v>6314</v>
      </c>
      <c r="AO5720" t="str">
        <f>TEXT(A5720,"yyyy-mm-dd")</f>
        <v>2021-04-30</v>
      </c>
    </row>
    <row r="5721" spans="1:41">
      <c r="A5721" s="6" t="s">
        <v>6302</v>
      </c>
      <c r="B5721">
        <v>2021</v>
      </c>
      <c r="C5721">
        <v>4</v>
      </c>
      <c r="E5721" t="s">
        <v>100</v>
      </c>
      <c r="F5721" t="s">
        <v>101</v>
      </c>
      <c r="G5721" t="s">
        <v>102</v>
      </c>
      <c r="H5721" t="s">
        <v>5649</v>
      </c>
      <c r="I5721">
        <v>2021</v>
      </c>
      <c r="J5721">
        <v>4</v>
      </c>
      <c r="K5721" s="6">
        <v>44561</v>
      </c>
      <c r="L5721">
        <v>8</v>
      </c>
      <c r="M5721">
        <v>3</v>
      </c>
      <c r="N5721" t="s">
        <v>182</v>
      </c>
      <c r="O5721" s="8">
        <v>2.98</v>
      </c>
      <c r="P5721" s="8">
        <v>3.1</v>
      </c>
      <c r="Q5721" s="8">
        <v>2.25</v>
      </c>
      <c r="R5721" s="8">
        <v>3.77</v>
      </c>
      <c r="S5721" s="8">
        <v>0</v>
      </c>
      <c r="T5721" s="8">
        <v>5.9</v>
      </c>
      <c r="U5721" s="8">
        <v>1.37</v>
      </c>
      <c r="V5721" s="9">
        <v>32</v>
      </c>
      <c r="W5721" s="8">
        <v>1.52</v>
      </c>
      <c r="X5721" s="8">
        <v>5.9</v>
      </c>
      <c r="Y5721" s="8">
        <v>-0.12000000000000011</v>
      </c>
      <c r="Z5721" s="8">
        <v>0</v>
      </c>
      <c r="AA5721">
        <v>-0.2799999999999998</v>
      </c>
      <c r="AF5721" t="s">
        <v>5721</v>
      </c>
      <c r="AG5721" t="s">
        <v>106</v>
      </c>
      <c r="AH5721" t="s">
        <v>107</v>
      </c>
      <c r="AI5721" t="s">
        <v>427</v>
      </c>
      <c r="AJ5721" s="7">
        <v>44561</v>
      </c>
      <c r="AK5721" t="s">
        <v>6303</v>
      </c>
      <c r="AL5721" t="s">
        <v>109</v>
      </c>
      <c r="AM5721" t="s">
        <v>5651</v>
      </c>
      <c r="AN5721" t="s">
        <v>6313</v>
      </c>
      <c r="AO5721" t="str">
        <f>TEXT(A5721,"yyyy-mm-dd")</f>
        <v>2021-04-30</v>
      </c>
    </row>
    <row r="5722" spans="1:41">
      <c r="A5722" s="6" t="s">
        <v>6302</v>
      </c>
      <c r="B5722">
        <v>2021</v>
      </c>
      <c r="C5722">
        <v>4</v>
      </c>
      <c r="E5722" t="s">
        <v>100</v>
      </c>
      <c r="F5722" t="s">
        <v>101</v>
      </c>
      <c r="G5722" t="s">
        <v>83</v>
      </c>
      <c r="H5722" t="s">
        <v>5257</v>
      </c>
      <c r="I5722">
        <v>2021</v>
      </c>
      <c r="K5722" s="6">
        <v>44561</v>
      </c>
      <c r="L5722">
        <v>8</v>
      </c>
      <c r="N5722" t="s">
        <v>182</v>
      </c>
      <c r="O5722" s="8">
        <v>4.76</v>
      </c>
      <c r="P5722" s="8">
        <v>4.8</v>
      </c>
      <c r="Q5722" s="8">
        <v>4.1500000000000004</v>
      </c>
      <c r="R5722" s="8">
        <v>5.14</v>
      </c>
      <c r="S5722" s="8">
        <v>3.4</v>
      </c>
      <c r="T5722" s="8">
        <v>6.5</v>
      </c>
      <c r="U5722" s="8">
        <v>0.77</v>
      </c>
      <c r="V5722" s="9">
        <v>36</v>
      </c>
      <c r="W5722" s="8">
        <v>0.98999999999999932</v>
      </c>
      <c r="X5722" s="8">
        <v>3.1</v>
      </c>
      <c r="Y5722" s="8">
        <v>-4.0000000000000036E-2</v>
      </c>
      <c r="Z5722" s="8">
        <v>0.29999999999999982</v>
      </c>
      <c r="AA5722">
        <v>-0.22000000000000108</v>
      </c>
      <c r="AF5722" t="s">
        <v>10294</v>
      </c>
      <c r="AG5722" t="s">
        <v>9655</v>
      </c>
      <c r="AH5722" t="s">
        <v>9656</v>
      </c>
      <c r="AI5722" t="s">
        <v>9657</v>
      </c>
      <c r="AJ5722" s="7">
        <v>44561</v>
      </c>
      <c r="AK5722" t="s">
        <v>6303</v>
      </c>
      <c r="AL5722" t="s">
        <v>109</v>
      </c>
      <c r="AM5722" t="s">
        <v>5259</v>
      </c>
      <c r="AN5722" t="s">
        <v>10323</v>
      </c>
    </row>
    <row r="5723" spans="1:41">
      <c r="A5723" s="6" t="s">
        <v>6302</v>
      </c>
      <c r="B5723">
        <v>2021</v>
      </c>
      <c r="C5723">
        <v>4</v>
      </c>
      <c r="E5723" t="s">
        <v>100</v>
      </c>
      <c r="F5723" t="s">
        <v>101</v>
      </c>
      <c r="G5723" t="s">
        <v>102</v>
      </c>
      <c r="H5723" t="s">
        <v>5544</v>
      </c>
      <c r="I5723">
        <v>2021</v>
      </c>
      <c r="J5723">
        <v>3</v>
      </c>
      <c r="K5723" s="6">
        <v>44469</v>
      </c>
      <c r="L5723">
        <v>5</v>
      </c>
      <c r="M5723">
        <v>2</v>
      </c>
      <c r="N5723" t="s">
        <v>211</v>
      </c>
      <c r="O5723" s="8">
        <v>4.8499999999999996</v>
      </c>
      <c r="P5723" s="8">
        <v>4.68</v>
      </c>
      <c r="Q5723" s="8">
        <v>3.98</v>
      </c>
      <c r="R5723" s="8">
        <v>5.53</v>
      </c>
      <c r="S5723" s="8">
        <v>2</v>
      </c>
      <c r="T5723" s="8">
        <v>7.8</v>
      </c>
      <c r="U5723" s="8">
        <v>1.34</v>
      </c>
      <c r="V5723" s="9">
        <v>32</v>
      </c>
      <c r="W5723" s="8">
        <v>1.5500000000000003</v>
      </c>
      <c r="X5723" s="8">
        <v>5.8</v>
      </c>
      <c r="Y5723" s="8">
        <v>0.16999999999999993</v>
      </c>
      <c r="Z5723" s="8">
        <v>0.27999999999999936</v>
      </c>
      <c r="AA5723">
        <v>-0.14999999999999991</v>
      </c>
      <c r="AF5723" t="s">
        <v>5719</v>
      </c>
      <c r="AG5723" t="s">
        <v>106</v>
      </c>
      <c r="AH5723" t="s">
        <v>107</v>
      </c>
      <c r="AI5723" t="s">
        <v>340</v>
      </c>
      <c r="AJ5723" s="7">
        <v>44469</v>
      </c>
      <c r="AK5723" t="s">
        <v>6303</v>
      </c>
      <c r="AL5723" t="s">
        <v>109</v>
      </c>
      <c r="AM5723" t="s">
        <v>5546</v>
      </c>
      <c r="AN5723" t="s">
        <v>6312</v>
      </c>
      <c r="AO5723" t="str">
        <f>TEXT(A5723,"yyyy-mm-dd")</f>
        <v>2021-04-30</v>
      </c>
    </row>
    <row r="5724" spans="1:41">
      <c r="A5724" s="6" t="s">
        <v>6302</v>
      </c>
      <c r="B5724">
        <v>2021</v>
      </c>
      <c r="C5724">
        <v>4</v>
      </c>
      <c r="E5724" t="s">
        <v>100</v>
      </c>
      <c r="F5724" t="s">
        <v>101</v>
      </c>
      <c r="G5724" t="s">
        <v>102</v>
      </c>
      <c r="H5724" t="s">
        <v>5436</v>
      </c>
      <c r="I5724">
        <v>2021</v>
      </c>
      <c r="J5724">
        <v>2</v>
      </c>
      <c r="K5724" s="6">
        <v>44377</v>
      </c>
      <c r="L5724">
        <v>2</v>
      </c>
      <c r="M5724">
        <v>1</v>
      </c>
      <c r="N5724" t="s">
        <v>104</v>
      </c>
      <c r="O5724" s="8">
        <v>16.32</v>
      </c>
      <c r="P5724" s="8">
        <v>16.59</v>
      </c>
      <c r="Q5724" s="8">
        <v>15.3</v>
      </c>
      <c r="R5724" s="8">
        <v>17.53</v>
      </c>
      <c r="S5724" s="8">
        <v>7.8</v>
      </c>
      <c r="T5724" s="8">
        <v>20.6</v>
      </c>
      <c r="U5724" s="8">
        <v>2.38</v>
      </c>
      <c r="V5724" s="9">
        <v>32</v>
      </c>
      <c r="W5724" s="8">
        <v>2.2300000000000004</v>
      </c>
      <c r="X5724" s="8">
        <v>12.8</v>
      </c>
      <c r="Y5724" s="8">
        <v>-0.26999999999999957</v>
      </c>
      <c r="Z5724" s="8">
        <v>0.39000000000000057</v>
      </c>
      <c r="AA5724">
        <v>-0.57000000000000028</v>
      </c>
      <c r="AF5724" t="s">
        <v>5717</v>
      </c>
      <c r="AG5724" t="s">
        <v>106</v>
      </c>
      <c r="AH5724" t="s">
        <v>107</v>
      </c>
      <c r="AI5724" t="s">
        <v>108</v>
      </c>
      <c r="AJ5724" s="7">
        <v>44377</v>
      </c>
      <c r="AK5724" t="s">
        <v>6303</v>
      </c>
      <c r="AL5724" t="s">
        <v>109</v>
      </c>
      <c r="AM5724" t="s">
        <v>5438</v>
      </c>
      <c r="AN5724" t="s">
        <v>6311</v>
      </c>
      <c r="AO5724" t="str">
        <f>TEXT(A5724,"yyyy-mm-dd")</f>
        <v>2021-04-30</v>
      </c>
    </row>
    <row r="5725" spans="1:41">
      <c r="A5725" s="6" t="s">
        <v>6302</v>
      </c>
      <c r="B5725">
        <v>2021</v>
      </c>
      <c r="C5725">
        <v>4</v>
      </c>
      <c r="E5725" t="s">
        <v>100</v>
      </c>
      <c r="F5725" t="s">
        <v>101</v>
      </c>
      <c r="G5725" t="s">
        <v>102</v>
      </c>
      <c r="H5725" t="s">
        <v>5397</v>
      </c>
      <c r="I5725">
        <v>2021</v>
      </c>
      <c r="J5725">
        <v>1</v>
      </c>
      <c r="K5725" s="6">
        <v>44286</v>
      </c>
      <c r="L5725">
        <v>-1</v>
      </c>
      <c r="M5725">
        <v>0</v>
      </c>
      <c r="N5725" t="s">
        <v>187</v>
      </c>
      <c r="O5725" s="8">
        <v>-3.37</v>
      </c>
      <c r="P5725" s="8">
        <v>-3.77</v>
      </c>
      <c r="Q5725" s="8">
        <v>-4.2300000000000004</v>
      </c>
      <c r="R5725" s="8">
        <v>-3.18</v>
      </c>
      <c r="S5725" s="8">
        <v>-5</v>
      </c>
      <c r="T5725" s="8">
        <v>3.1</v>
      </c>
      <c r="U5725" s="8">
        <v>1.54</v>
      </c>
      <c r="V5725" s="9">
        <v>32</v>
      </c>
      <c r="W5725" s="8">
        <v>1.0500000000000003</v>
      </c>
      <c r="X5725" s="8">
        <v>8.1</v>
      </c>
      <c r="Y5725" s="8">
        <v>0.39999999999999991</v>
      </c>
      <c r="Z5725" s="8">
        <v>2.9999999999999805E-2</v>
      </c>
      <c r="AA5725">
        <v>-0.18999999999999995</v>
      </c>
      <c r="AF5725" t="s">
        <v>5715</v>
      </c>
      <c r="AG5725" t="s">
        <v>106</v>
      </c>
      <c r="AH5725" t="s">
        <v>107</v>
      </c>
      <c r="AI5725" t="s">
        <v>188</v>
      </c>
      <c r="AJ5725" s="7">
        <v>44286</v>
      </c>
      <c r="AK5725" t="s">
        <v>6303</v>
      </c>
      <c r="AL5725" t="s">
        <v>109</v>
      </c>
      <c r="AM5725" t="s">
        <v>5399</v>
      </c>
      <c r="AN5725" t="s">
        <v>6310</v>
      </c>
      <c r="AO5725" t="str">
        <f>TEXT(A5725,"yyyy-mm-dd")</f>
        <v>2021-04-30</v>
      </c>
    </row>
    <row r="5726" spans="1:41">
      <c r="A5726" s="6" t="s">
        <v>6302</v>
      </c>
      <c r="B5726">
        <v>2021</v>
      </c>
      <c r="C5726">
        <v>4</v>
      </c>
      <c r="E5726" t="s">
        <v>2685</v>
      </c>
      <c r="F5726" t="s">
        <v>101</v>
      </c>
      <c r="G5726" t="s">
        <v>774</v>
      </c>
      <c r="H5726" t="s">
        <v>2686</v>
      </c>
      <c r="K5726" s="6"/>
      <c r="O5726" s="8">
        <v>2.2000000000000002</v>
      </c>
      <c r="P5726" s="8">
        <v>2.1</v>
      </c>
      <c r="Q5726" s="8">
        <v>1.9</v>
      </c>
      <c r="R5726" s="8">
        <v>2.48</v>
      </c>
      <c r="S5726" s="8">
        <v>1.5</v>
      </c>
      <c r="T5726" s="8">
        <v>3.25</v>
      </c>
      <c r="U5726" s="8">
        <v>0.48</v>
      </c>
      <c r="V5726" s="9">
        <v>26</v>
      </c>
      <c r="W5726" s="8">
        <v>0.58000000000000007</v>
      </c>
      <c r="X5726" s="8">
        <v>1.75</v>
      </c>
      <c r="Y5726" s="8">
        <v>0.10000000000000009</v>
      </c>
      <c r="Z5726" s="8">
        <v>0</v>
      </c>
      <c r="AA5726">
        <v>0.18000000000000016</v>
      </c>
      <c r="AF5726" t="s">
        <v>2687</v>
      </c>
      <c r="AG5726" t="s">
        <v>2688</v>
      </c>
      <c r="AH5726" t="s">
        <v>2689</v>
      </c>
      <c r="AI5726" t="s">
        <v>2690</v>
      </c>
      <c r="AJ5726" s="7"/>
      <c r="AK5726" t="s">
        <v>6303</v>
      </c>
      <c r="AL5726" t="s">
        <v>109</v>
      </c>
      <c r="AM5726" t="s">
        <v>2686</v>
      </c>
      <c r="AN5726" t="s">
        <v>6334</v>
      </c>
      <c r="AO5726" t="str">
        <f>TEXT(A5726,"yyyy-mm-dd")</f>
        <v>2021-04-30</v>
      </c>
    </row>
    <row r="5727" spans="1:41">
      <c r="A5727" s="6" t="s">
        <v>6302</v>
      </c>
      <c r="B5727">
        <v>2021</v>
      </c>
      <c r="C5727">
        <v>4</v>
      </c>
      <c r="E5727" t="s">
        <v>81</v>
      </c>
      <c r="F5727" t="s">
        <v>82</v>
      </c>
      <c r="G5727" t="s">
        <v>83</v>
      </c>
      <c r="H5727" t="s">
        <v>6147</v>
      </c>
      <c r="I5727">
        <v>2023</v>
      </c>
      <c r="K5727" s="6">
        <v>45291</v>
      </c>
      <c r="L5727">
        <v>32</v>
      </c>
      <c r="N5727" t="s">
        <v>823</v>
      </c>
      <c r="O5727" s="8">
        <v>3.63</v>
      </c>
      <c r="P5727" s="8">
        <v>3.5</v>
      </c>
      <c r="Q5727" s="8">
        <v>3.44</v>
      </c>
      <c r="R5727" s="8">
        <v>3.6</v>
      </c>
      <c r="S5727" s="8">
        <v>3.1</v>
      </c>
      <c r="T5727" s="8">
        <v>6.7</v>
      </c>
      <c r="U5727" s="8">
        <v>0.61</v>
      </c>
      <c r="V5727" s="9">
        <v>32</v>
      </c>
      <c r="W5727" s="8">
        <v>0.16000000000000014</v>
      </c>
      <c r="X5727" s="8">
        <v>3.6</v>
      </c>
      <c r="Y5727" s="8">
        <v>0.12999999999999989</v>
      </c>
      <c r="Z5727" s="8">
        <v>0</v>
      </c>
      <c r="AA5727">
        <v>-2.0000000000000018E-2</v>
      </c>
      <c r="AF5727" t="s">
        <v>6148</v>
      </c>
      <c r="AG5727" t="s">
        <v>87</v>
      </c>
      <c r="AH5727" t="s">
        <v>88</v>
      </c>
      <c r="AI5727" t="s">
        <v>359</v>
      </c>
      <c r="AJ5727" s="7">
        <v>45291</v>
      </c>
      <c r="AK5727" t="s">
        <v>6303</v>
      </c>
      <c r="AL5727" t="s">
        <v>91</v>
      </c>
      <c r="AM5727" t="s">
        <v>6149</v>
      </c>
      <c r="AN5727" t="s">
        <v>6306</v>
      </c>
      <c r="AO5727" t="str">
        <f>TEXT(A5727,"yyyy-mm-dd")</f>
        <v>2021-04-30</v>
      </c>
    </row>
    <row r="5728" spans="1:41">
      <c r="A5728" s="6" t="s">
        <v>6302</v>
      </c>
      <c r="B5728">
        <v>2021</v>
      </c>
      <c r="C5728">
        <v>4</v>
      </c>
      <c r="E5728" t="s">
        <v>392</v>
      </c>
      <c r="F5728" t="s">
        <v>82</v>
      </c>
      <c r="G5728" t="s">
        <v>83</v>
      </c>
      <c r="H5728" t="s">
        <v>6147</v>
      </c>
      <c r="I5728">
        <v>2023</v>
      </c>
      <c r="K5728" s="6">
        <v>45291</v>
      </c>
      <c r="L5728">
        <v>32</v>
      </c>
      <c r="N5728" t="s">
        <v>823</v>
      </c>
      <c r="O5728" s="8">
        <v>3.5</v>
      </c>
      <c r="P5728" s="8">
        <v>3.5</v>
      </c>
      <c r="Q5728" s="8">
        <v>3.4</v>
      </c>
      <c r="R5728" s="8">
        <v>3.6</v>
      </c>
      <c r="S5728" s="8">
        <v>2.4</v>
      </c>
      <c r="T5728" s="8">
        <v>4.3</v>
      </c>
      <c r="U5728" s="8">
        <v>0.34</v>
      </c>
      <c r="V5728" s="9">
        <v>29</v>
      </c>
      <c r="W5728" s="8">
        <v>0.20000000000000018</v>
      </c>
      <c r="X5728" s="8">
        <v>1.9</v>
      </c>
      <c r="Y5728" s="8">
        <v>0</v>
      </c>
      <c r="Z5728" s="8">
        <v>0</v>
      </c>
      <c r="AA5728">
        <v>-2.9999999999999805E-2</v>
      </c>
      <c r="AF5728" t="s">
        <v>6148</v>
      </c>
      <c r="AG5728" t="s">
        <v>87</v>
      </c>
      <c r="AH5728" t="s">
        <v>88</v>
      </c>
      <c r="AI5728" t="s">
        <v>359</v>
      </c>
      <c r="AJ5728" s="7">
        <v>45291</v>
      </c>
      <c r="AK5728" t="s">
        <v>6303</v>
      </c>
      <c r="AL5728" t="s">
        <v>393</v>
      </c>
      <c r="AM5728" t="s">
        <v>6149</v>
      </c>
      <c r="AN5728" t="s">
        <v>6309</v>
      </c>
      <c r="AO5728" t="str">
        <f>TEXT(A5728,"yyyy-mm-dd")</f>
        <v>2021-04-30</v>
      </c>
    </row>
    <row r="5729" spans="1:41">
      <c r="A5729" s="6" t="s">
        <v>6302</v>
      </c>
      <c r="B5729">
        <v>2021</v>
      </c>
      <c r="C5729">
        <v>4</v>
      </c>
      <c r="E5729" t="s">
        <v>81</v>
      </c>
      <c r="F5729" t="s">
        <v>82</v>
      </c>
      <c r="G5729" t="s">
        <v>83</v>
      </c>
      <c r="H5729" t="s">
        <v>5702</v>
      </c>
      <c r="I5729">
        <v>2022</v>
      </c>
      <c r="K5729" s="6">
        <v>44926</v>
      </c>
      <c r="L5729">
        <v>20</v>
      </c>
      <c r="N5729" t="s">
        <v>185</v>
      </c>
      <c r="O5729" s="8">
        <v>3.65</v>
      </c>
      <c r="P5729" s="8">
        <v>3.6</v>
      </c>
      <c r="Q5729" s="8">
        <v>3.5</v>
      </c>
      <c r="R5729" s="8">
        <v>3.7</v>
      </c>
      <c r="S5729" s="8">
        <v>3</v>
      </c>
      <c r="T5729" s="8">
        <v>5.4</v>
      </c>
      <c r="U5729" s="8">
        <v>0.39</v>
      </c>
      <c r="V5729" s="9">
        <v>37</v>
      </c>
      <c r="W5729" s="8">
        <v>0.20000000000000018</v>
      </c>
      <c r="X5729" s="8">
        <v>2.4000000000000004</v>
      </c>
      <c r="Y5729" s="8">
        <v>4.9999999999999822E-2</v>
      </c>
      <c r="Z5729" s="8">
        <v>0</v>
      </c>
      <c r="AA5729">
        <v>-4.0000000000000036E-2</v>
      </c>
      <c r="AF5729" t="s">
        <v>5703</v>
      </c>
      <c r="AG5729" t="s">
        <v>87</v>
      </c>
      <c r="AH5729" t="s">
        <v>88</v>
      </c>
      <c r="AI5729" t="s">
        <v>97</v>
      </c>
      <c r="AJ5729" s="7">
        <v>44926</v>
      </c>
      <c r="AK5729" t="s">
        <v>6303</v>
      </c>
      <c r="AL5729" t="s">
        <v>91</v>
      </c>
      <c r="AM5729" t="s">
        <v>5704</v>
      </c>
      <c r="AN5729" t="s">
        <v>6305</v>
      </c>
      <c r="AO5729" t="str">
        <f>TEXT(A5729,"yyyy-mm-dd")</f>
        <v>2021-04-30</v>
      </c>
    </row>
    <row r="5730" spans="1:41">
      <c r="A5730" s="6" t="s">
        <v>6302</v>
      </c>
      <c r="B5730">
        <v>2021</v>
      </c>
      <c r="C5730">
        <v>4</v>
      </c>
      <c r="E5730" t="s">
        <v>392</v>
      </c>
      <c r="F5730" t="s">
        <v>82</v>
      </c>
      <c r="G5730" t="s">
        <v>83</v>
      </c>
      <c r="H5730" t="s">
        <v>5702</v>
      </c>
      <c r="I5730">
        <v>2022</v>
      </c>
      <c r="K5730" s="6">
        <v>44926</v>
      </c>
      <c r="L5730">
        <v>20</v>
      </c>
      <c r="N5730" t="s">
        <v>185</v>
      </c>
      <c r="O5730" s="8">
        <v>3.53</v>
      </c>
      <c r="P5730" s="8">
        <v>3.51</v>
      </c>
      <c r="Q5730" s="8">
        <v>3.4</v>
      </c>
      <c r="R5730" s="8">
        <v>3.61</v>
      </c>
      <c r="S5730" s="8">
        <v>3</v>
      </c>
      <c r="T5730" s="8">
        <v>4.2</v>
      </c>
      <c r="U5730" s="8">
        <v>0.24</v>
      </c>
      <c r="V5730" s="9">
        <v>32</v>
      </c>
      <c r="W5730" s="8">
        <v>0.20999999999999996</v>
      </c>
      <c r="X5730" s="8">
        <v>1.2000000000000002</v>
      </c>
      <c r="Y5730" s="8">
        <v>2.0000000000000018E-2</v>
      </c>
      <c r="Z5730" s="8">
        <v>0</v>
      </c>
      <c r="AA5730">
        <v>-3.0000000000000249E-2</v>
      </c>
      <c r="AF5730" t="s">
        <v>5703</v>
      </c>
      <c r="AG5730" t="s">
        <v>87</v>
      </c>
      <c r="AH5730" t="s">
        <v>88</v>
      </c>
      <c r="AI5730" t="s">
        <v>97</v>
      </c>
      <c r="AJ5730" s="7">
        <v>44926</v>
      </c>
      <c r="AK5730" t="s">
        <v>6303</v>
      </c>
      <c r="AL5730" t="s">
        <v>393</v>
      </c>
      <c r="AM5730" t="s">
        <v>5704</v>
      </c>
      <c r="AN5730" t="s">
        <v>6308</v>
      </c>
      <c r="AO5730" t="str">
        <f>TEXT(A5730,"yyyy-mm-dd")</f>
        <v>2021-04-30</v>
      </c>
    </row>
    <row r="5731" spans="1:41">
      <c r="A5731" s="6" t="s">
        <v>6302</v>
      </c>
      <c r="B5731">
        <v>2021</v>
      </c>
      <c r="C5731">
        <v>4</v>
      </c>
      <c r="E5731" t="s">
        <v>81</v>
      </c>
      <c r="F5731" t="s">
        <v>82</v>
      </c>
      <c r="G5731" t="s">
        <v>83</v>
      </c>
      <c r="H5731" t="s">
        <v>5257</v>
      </c>
      <c r="I5731">
        <v>2021</v>
      </c>
      <c r="K5731" s="6">
        <v>44561</v>
      </c>
      <c r="L5731">
        <v>8</v>
      </c>
      <c r="N5731" t="s">
        <v>182</v>
      </c>
      <c r="O5731" s="8">
        <v>4.58</v>
      </c>
      <c r="P5731" s="8">
        <v>4.5599999999999996</v>
      </c>
      <c r="Q5731" s="8">
        <v>4.37</v>
      </c>
      <c r="R5731" s="8">
        <v>4.79</v>
      </c>
      <c r="S5731" s="8">
        <v>3.9</v>
      </c>
      <c r="T5731" s="8">
        <v>5.2</v>
      </c>
      <c r="U5731" s="8">
        <v>0.32</v>
      </c>
      <c r="V5731" s="9">
        <v>38</v>
      </c>
      <c r="W5731" s="8">
        <v>0.41999999999999993</v>
      </c>
      <c r="X5731" s="8">
        <v>1.3000000000000003</v>
      </c>
      <c r="Y5731" s="8">
        <v>2.0000000000000462E-2</v>
      </c>
      <c r="Z5731" s="8">
        <v>0.41999999999999993</v>
      </c>
      <c r="AA5731">
        <v>0.11000000000000032</v>
      </c>
      <c r="AF5731" t="s">
        <v>5258</v>
      </c>
      <c r="AG5731" t="s">
        <v>87</v>
      </c>
      <c r="AH5731" t="s">
        <v>88</v>
      </c>
      <c r="AI5731" t="s">
        <v>89</v>
      </c>
      <c r="AJ5731" s="7">
        <v>44561</v>
      </c>
      <c r="AK5731" t="s">
        <v>6303</v>
      </c>
      <c r="AL5731" t="s">
        <v>91</v>
      </c>
      <c r="AM5731" t="s">
        <v>5259</v>
      </c>
      <c r="AN5731" t="s">
        <v>6304</v>
      </c>
      <c r="AO5731" t="str">
        <f>TEXT(A5731,"yyyy-mm-dd")</f>
        <v>2021-04-30</v>
      </c>
    </row>
    <row r="5732" spans="1:41">
      <c r="A5732" s="6" t="s">
        <v>6302</v>
      </c>
      <c r="B5732">
        <v>2021</v>
      </c>
      <c r="C5732">
        <v>4</v>
      </c>
      <c r="E5732" t="s">
        <v>392</v>
      </c>
      <c r="F5732" t="s">
        <v>82</v>
      </c>
      <c r="G5732" t="s">
        <v>83</v>
      </c>
      <c r="H5732" t="s">
        <v>5257</v>
      </c>
      <c r="I5732">
        <v>2021</v>
      </c>
      <c r="K5732" s="6">
        <v>44561</v>
      </c>
      <c r="L5732">
        <v>8</v>
      </c>
      <c r="N5732" t="s">
        <v>182</v>
      </c>
      <c r="O5732" s="8">
        <v>3.8</v>
      </c>
      <c r="P5732" s="8">
        <v>3.74</v>
      </c>
      <c r="Q5732" s="8">
        <v>3.6</v>
      </c>
      <c r="R5732" s="8">
        <v>3.94</v>
      </c>
      <c r="S5732" s="8">
        <v>3.4</v>
      </c>
      <c r="T5732" s="8">
        <v>4.59</v>
      </c>
      <c r="U5732" s="8">
        <v>0.28000000000000003</v>
      </c>
      <c r="V5732" s="9">
        <v>33</v>
      </c>
      <c r="W5732" s="8">
        <v>0.33999999999999986</v>
      </c>
      <c r="X5732" s="8">
        <v>1.19</v>
      </c>
      <c r="Y5732" s="8">
        <v>5.9999999999999609E-2</v>
      </c>
      <c r="Z5732" s="8">
        <v>0.14000000000000012</v>
      </c>
      <c r="AA5732">
        <v>3.9999999999999591E-2</v>
      </c>
      <c r="AF5732" t="s">
        <v>5258</v>
      </c>
      <c r="AG5732" t="s">
        <v>87</v>
      </c>
      <c r="AH5732" t="s">
        <v>88</v>
      </c>
      <c r="AI5732" t="s">
        <v>89</v>
      </c>
      <c r="AJ5732" s="7">
        <v>44561</v>
      </c>
      <c r="AK5732" t="s">
        <v>6303</v>
      </c>
      <c r="AL5732" t="s">
        <v>393</v>
      </c>
      <c r="AM5732" t="s">
        <v>5259</v>
      </c>
      <c r="AN5732" t="s">
        <v>6307</v>
      </c>
      <c r="AO5732" t="str">
        <f>TEXT(A5732,"yyyy-mm-dd")</f>
        <v>2021-04-30</v>
      </c>
    </row>
    <row r="5733" spans="1:41">
      <c r="A5733" s="6" t="s">
        <v>6302</v>
      </c>
      <c r="B5733">
        <v>2021</v>
      </c>
      <c r="C5733">
        <v>4</v>
      </c>
      <c r="E5733" t="s">
        <v>81</v>
      </c>
      <c r="F5733" t="s">
        <v>82</v>
      </c>
      <c r="G5733" t="s">
        <v>774</v>
      </c>
      <c r="H5733" t="s">
        <v>775</v>
      </c>
      <c r="K5733" s="6"/>
      <c r="O5733" s="8">
        <v>3.57</v>
      </c>
      <c r="P5733" s="8">
        <v>3.5</v>
      </c>
      <c r="Q5733" s="8">
        <v>3.5</v>
      </c>
      <c r="R5733" s="8">
        <v>3.6</v>
      </c>
      <c r="S5733" s="8">
        <v>3.2</v>
      </c>
      <c r="T5733" s="8">
        <v>4.9000000000000004</v>
      </c>
      <c r="U5733" s="8">
        <v>0.3</v>
      </c>
      <c r="V5733" s="9">
        <v>35</v>
      </c>
      <c r="W5733" s="8">
        <v>0.10000000000000009</v>
      </c>
      <c r="X5733" s="8">
        <v>1.7000000000000002</v>
      </c>
      <c r="Y5733" s="8">
        <v>6.999999999999984E-2</v>
      </c>
      <c r="Z5733" s="8">
        <v>0</v>
      </c>
      <c r="AA5733">
        <v>-9.9999999999997868E-3</v>
      </c>
      <c r="AF5733" t="s">
        <v>776</v>
      </c>
      <c r="AG5733" t="s">
        <v>777</v>
      </c>
      <c r="AH5733" t="s">
        <v>778</v>
      </c>
      <c r="AI5733" t="s">
        <v>779</v>
      </c>
      <c r="AJ5733" s="7"/>
      <c r="AK5733" t="s">
        <v>6303</v>
      </c>
      <c r="AL5733" t="s">
        <v>91</v>
      </c>
      <c r="AM5733" t="s">
        <v>775</v>
      </c>
      <c r="AN5733" t="s">
        <v>6330</v>
      </c>
      <c r="AO5733" t="str">
        <f>TEXT(A5733,"yyyy-mm-dd")</f>
        <v>2021-04-30</v>
      </c>
    </row>
    <row r="5734" spans="1:41">
      <c r="A5734" s="6" t="s">
        <v>6302</v>
      </c>
      <c r="B5734">
        <v>2021</v>
      </c>
      <c r="C5734">
        <v>4</v>
      </c>
      <c r="E5734" t="s">
        <v>81</v>
      </c>
      <c r="F5734" t="s">
        <v>82</v>
      </c>
      <c r="G5734" t="s">
        <v>774</v>
      </c>
      <c r="H5734" t="s">
        <v>1536</v>
      </c>
      <c r="K5734" s="6"/>
      <c r="O5734" s="8">
        <v>3.49</v>
      </c>
      <c r="P5734" s="8">
        <v>3.5</v>
      </c>
      <c r="Q5734" s="8">
        <v>3.48</v>
      </c>
      <c r="R5734" s="8">
        <v>3.56</v>
      </c>
      <c r="S5734" s="8">
        <v>3.2</v>
      </c>
      <c r="T5734" s="8">
        <v>4</v>
      </c>
      <c r="U5734" s="8">
        <v>0.17</v>
      </c>
      <c r="V5734" s="9">
        <v>32</v>
      </c>
      <c r="W5734" s="8">
        <v>8.0000000000000071E-2</v>
      </c>
      <c r="X5734" s="8">
        <v>0.79999999999999982</v>
      </c>
      <c r="Y5734" s="8">
        <v>-9.9999999999997868E-3</v>
      </c>
      <c r="Z5734" s="8">
        <v>0</v>
      </c>
      <c r="AA5734">
        <v>6.0000000000000053E-2</v>
      </c>
      <c r="AF5734" t="s">
        <v>1537</v>
      </c>
      <c r="AG5734" t="s">
        <v>777</v>
      </c>
      <c r="AH5734" t="s">
        <v>778</v>
      </c>
      <c r="AI5734" t="s">
        <v>1538</v>
      </c>
      <c r="AJ5734" s="7"/>
      <c r="AK5734" t="s">
        <v>6303</v>
      </c>
      <c r="AL5734" t="s">
        <v>91</v>
      </c>
      <c r="AM5734" t="s">
        <v>1536</v>
      </c>
      <c r="AN5734" t="s">
        <v>6331</v>
      </c>
      <c r="AO5734" t="str">
        <f>TEXT(A5734,"yyyy-mm-dd")</f>
        <v>2021-04-30</v>
      </c>
    </row>
    <row r="5735" spans="1:41">
      <c r="A5735" s="6" t="s">
        <v>6302</v>
      </c>
      <c r="B5735">
        <v>2021</v>
      </c>
      <c r="C5735">
        <v>4</v>
      </c>
      <c r="E5735" t="s">
        <v>392</v>
      </c>
      <c r="F5735" t="s">
        <v>82</v>
      </c>
      <c r="G5735" t="s">
        <v>774</v>
      </c>
      <c r="H5735" t="s">
        <v>775</v>
      </c>
      <c r="K5735" s="6"/>
      <c r="O5735" s="8">
        <v>3.52</v>
      </c>
      <c r="P5735" s="8">
        <v>3.5</v>
      </c>
      <c r="Q5735" s="8">
        <v>3.45</v>
      </c>
      <c r="R5735" s="8">
        <v>3.5</v>
      </c>
      <c r="S5735" s="8">
        <v>3.1</v>
      </c>
      <c r="T5735" s="8">
        <v>4.2</v>
      </c>
      <c r="U5735" s="8">
        <v>0.19</v>
      </c>
      <c r="V5735" s="9">
        <v>31</v>
      </c>
      <c r="W5735" s="8">
        <v>4.9999999999999822E-2</v>
      </c>
      <c r="X5735" s="8">
        <v>1.1000000000000001</v>
      </c>
      <c r="Y5735" s="8">
        <v>2.0000000000000018E-2</v>
      </c>
      <c r="Z5735" s="8">
        <v>0</v>
      </c>
      <c r="AA5735">
        <v>-0.13000000000000034</v>
      </c>
      <c r="AF5735" t="s">
        <v>776</v>
      </c>
      <c r="AG5735" t="s">
        <v>777</v>
      </c>
      <c r="AH5735" t="s">
        <v>778</v>
      </c>
      <c r="AI5735" t="s">
        <v>779</v>
      </c>
      <c r="AJ5735" s="7"/>
      <c r="AK5735" t="s">
        <v>6303</v>
      </c>
      <c r="AL5735" t="s">
        <v>393</v>
      </c>
      <c r="AM5735" t="s">
        <v>775</v>
      </c>
      <c r="AN5735" t="s">
        <v>6332</v>
      </c>
      <c r="AO5735" t="str">
        <f>TEXT(A5735,"yyyy-mm-dd")</f>
        <v>2021-04-30</v>
      </c>
    </row>
    <row r="5736" spans="1:41">
      <c r="A5736" s="6" t="s">
        <v>6302</v>
      </c>
      <c r="B5736">
        <v>2021</v>
      </c>
      <c r="C5736">
        <v>4</v>
      </c>
      <c r="E5736" t="s">
        <v>392</v>
      </c>
      <c r="F5736" t="s">
        <v>82</v>
      </c>
      <c r="G5736" t="s">
        <v>774</v>
      </c>
      <c r="H5736" t="s">
        <v>1536</v>
      </c>
      <c r="K5736" s="6"/>
      <c r="O5736" s="8">
        <v>3.46</v>
      </c>
      <c r="P5736" s="8">
        <v>3.5</v>
      </c>
      <c r="Q5736" s="8">
        <v>3.4</v>
      </c>
      <c r="R5736" s="8">
        <v>3.5</v>
      </c>
      <c r="S5736" s="8">
        <v>3.1</v>
      </c>
      <c r="T5736" s="8">
        <v>4</v>
      </c>
      <c r="U5736" s="8">
        <v>0.16</v>
      </c>
      <c r="V5736" s="9">
        <v>29</v>
      </c>
      <c r="W5736" s="8">
        <v>0.10000000000000009</v>
      </c>
      <c r="X5736" s="8">
        <v>0.89999999999999991</v>
      </c>
      <c r="Y5736" s="8">
        <v>-4.0000000000000036E-2</v>
      </c>
      <c r="Z5736" s="8">
        <v>0</v>
      </c>
      <c r="AA5736">
        <v>0</v>
      </c>
      <c r="AF5736" t="s">
        <v>1537</v>
      </c>
      <c r="AG5736" t="s">
        <v>777</v>
      </c>
      <c r="AH5736" t="s">
        <v>778</v>
      </c>
      <c r="AI5736" t="s">
        <v>1538</v>
      </c>
      <c r="AJ5736" s="7"/>
      <c r="AK5736" t="s">
        <v>6303</v>
      </c>
      <c r="AL5736" t="s">
        <v>393</v>
      </c>
      <c r="AM5736" t="s">
        <v>1536</v>
      </c>
      <c r="AN5736" t="s">
        <v>6333</v>
      </c>
      <c r="AO5736" t="str">
        <f>TEXT(A5736,"yyyy-mm-dd")</f>
        <v>2021-04-30</v>
      </c>
    </row>
    <row r="5737" spans="1:41">
      <c r="A5737" s="6" t="s">
        <v>6302</v>
      </c>
      <c r="B5737">
        <v>2021</v>
      </c>
      <c r="C5737">
        <v>4</v>
      </c>
      <c r="E5737" t="s">
        <v>112</v>
      </c>
      <c r="F5737" t="s">
        <v>113</v>
      </c>
      <c r="G5737" t="s">
        <v>83</v>
      </c>
      <c r="H5737" t="s">
        <v>6147</v>
      </c>
      <c r="I5737">
        <v>2023</v>
      </c>
      <c r="K5737" s="6">
        <v>45291</v>
      </c>
      <c r="L5737">
        <v>32</v>
      </c>
      <c r="N5737" t="s">
        <v>823</v>
      </c>
      <c r="O5737" s="8">
        <v>4.83</v>
      </c>
      <c r="P5737" s="8">
        <v>4.54</v>
      </c>
      <c r="Q5737" s="8">
        <v>4.33</v>
      </c>
      <c r="R5737" s="8">
        <v>5.2</v>
      </c>
      <c r="S5737" s="8">
        <v>4.25</v>
      </c>
      <c r="T5737" s="8">
        <v>6.5</v>
      </c>
      <c r="U5737" s="8">
        <v>0.64</v>
      </c>
      <c r="V5737" s="9">
        <v>21</v>
      </c>
      <c r="W5737" s="8">
        <v>0.87000000000000011</v>
      </c>
      <c r="X5737" s="8">
        <v>2.25</v>
      </c>
      <c r="Y5737" s="8">
        <v>0.29000000000000004</v>
      </c>
      <c r="Z5737" s="8">
        <v>4.0000000000000036E-2</v>
      </c>
      <c r="AA5737">
        <v>0.13999999999999968</v>
      </c>
      <c r="AF5737" t="s">
        <v>6185</v>
      </c>
      <c r="AG5737" t="s">
        <v>115</v>
      </c>
      <c r="AH5737" t="s">
        <v>116</v>
      </c>
      <c r="AI5737" t="s">
        <v>359</v>
      </c>
      <c r="AJ5737" s="7">
        <v>45291</v>
      </c>
      <c r="AK5737" t="s">
        <v>6303</v>
      </c>
      <c r="AL5737" t="s">
        <v>118</v>
      </c>
      <c r="AM5737" t="s">
        <v>6149</v>
      </c>
      <c r="AN5737" t="s">
        <v>6337</v>
      </c>
      <c r="AO5737" t="str">
        <f>TEXT(A5737,"yyyy-mm-dd")</f>
        <v>2021-04-30</v>
      </c>
    </row>
    <row r="5738" spans="1:41">
      <c r="A5738" s="6" t="s">
        <v>6302</v>
      </c>
      <c r="B5738">
        <v>2021</v>
      </c>
      <c r="C5738">
        <v>4</v>
      </c>
      <c r="E5738" t="s">
        <v>2881</v>
      </c>
      <c r="F5738" t="s">
        <v>113</v>
      </c>
      <c r="G5738" t="s">
        <v>83</v>
      </c>
      <c r="H5738" t="s">
        <v>6147</v>
      </c>
      <c r="I5738">
        <v>2023</v>
      </c>
      <c r="K5738" s="6">
        <v>45291</v>
      </c>
      <c r="L5738">
        <v>32</v>
      </c>
      <c r="N5738" t="s">
        <v>823</v>
      </c>
      <c r="O5738" s="8">
        <v>7.03</v>
      </c>
      <c r="P5738" s="8">
        <v>7</v>
      </c>
      <c r="Q5738" s="8">
        <v>6.77</v>
      </c>
      <c r="R5738" s="8">
        <v>7.31</v>
      </c>
      <c r="S5738" s="8">
        <v>6</v>
      </c>
      <c r="T5738" s="8">
        <v>7.8</v>
      </c>
      <c r="U5738" s="8">
        <v>0.47</v>
      </c>
      <c r="V5738" s="9">
        <v>20</v>
      </c>
      <c r="W5738" s="8">
        <v>0.54</v>
      </c>
      <c r="X5738" s="8">
        <v>1.7999999999999998</v>
      </c>
      <c r="Y5738" s="8">
        <v>3.0000000000000249E-2</v>
      </c>
      <c r="Z5738" s="8">
        <v>0</v>
      </c>
      <c r="AA5738">
        <v>-0.20000000000000018</v>
      </c>
      <c r="AF5738" t="s">
        <v>6190</v>
      </c>
      <c r="AG5738" t="s">
        <v>2883</v>
      </c>
      <c r="AH5738" t="s">
        <v>2884</v>
      </c>
      <c r="AI5738" t="s">
        <v>359</v>
      </c>
      <c r="AJ5738" s="7">
        <v>45291</v>
      </c>
      <c r="AK5738" t="s">
        <v>6303</v>
      </c>
      <c r="AL5738" t="s">
        <v>2885</v>
      </c>
      <c r="AM5738" t="s">
        <v>6149</v>
      </c>
      <c r="AN5738" t="s">
        <v>6340</v>
      </c>
      <c r="AO5738" t="str">
        <f>TEXT(A5738,"yyyy-mm-dd")</f>
        <v>2021-04-30</v>
      </c>
    </row>
    <row r="5739" spans="1:41">
      <c r="A5739" s="6" t="s">
        <v>6302</v>
      </c>
      <c r="B5739">
        <v>2021</v>
      </c>
      <c r="C5739">
        <v>4</v>
      </c>
      <c r="E5739" t="s">
        <v>112</v>
      </c>
      <c r="F5739" t="s">
        <v>113</v>
      </c>
      <c r="G5739" t="s">
        <v>83</v>
      </c>
      <c r="H5739" t="s">
        <v>5702</v>
      </c>
      <c r="I5739">
        <v>2022</v>
      </c>
      <c r="K5739" s="6">
        <v>44926</v>
      </c>
      <c r="L5739">
        <v>20</v>
      </c>
      <c r="N5739" t="s">
        <v>185</v>
      </c>
      <c r="O5739" s="8">
        <v>4.38</v>
      </c>
      <c r="P5739" s="8">
        <v>4.2699999999999996</v>
      </c>
      <c r="Q5739" s="8">
        <v>4</v>
      </c>
      <c r="R5739" s="8">
        <v>4.63</v>
      </c>
      <c r="S5739" s="8">
        <v>4</v>
      </c>
      <c r="T5739" s="8">
        <v>5.68</v>
      </c>
      <c r="U5739" s="8">
        <v>0.44</v>
      </c>
      <c r="V5739" s="9">
        <v>23</v>
      </c>
      <c r="W5739" s="8">
        <v>0.62999999999999989</v>
      </c>
      <c r="X5739" s="8">
        <v>1.6799999999999997</v>
      </c>
      <c r="Y5739" s="8">
        <v>0.11000000000000032</v>
      </c>
      <c r="Z5739" s="8">
        <v>6.9999999999999396E-2</v>
      </c>
      <c r="AA5739">
        <v>0.12999999999999989</v>
      </c>
      <c r="AF5739" t="s">
        <v>5740</v>
      </c>
      <c r="AG5739" t="s">
        <v>115</v>
      </c>
      <c r="AH5739" t="s">
        <v>116</v>
      </c>
      <c r="AI5739" t="s">
        <v>230</v>
      </c>
      <c r="AJ5739" s="7">
        <v>44926</v>
      </c>
      <c r="AK5739" t="s">
        <v>6303</v>
      </c>
      <c r="AL5739" t="s">
        <v>118</v>
      </c>
      <c r="AM5739" t="s">
        <v>5704</v>
      </c>
      <c r="AN5739" t="s">
        <v>6336</v>
      </c>
      <c r="AO5739" t="str">
        <f>TEXT(A5739,"yyyy-mm-dd")</f>
        <v>2021-04-30</v>
      </c>
    </row>
    <row r="5740" spans="1:41">
      <c r="A5740" s="6" t="s">
        <v>6302</v>
      </c>
      <c r="B5740">
        <v>2021</v>
      </c>
      <c r="C5740">
        <v>4</v>
      </c>
      <c r="E5740" t="s">
        <v>2881</v>
      </c>
      <c r="F5740" t="s">
        <v>113</v>
      </c>
      <c r="G5740" t="s">
        <v>83</v>
      </c>
      <c r="H5740" t="s">
        <v>5702</v>
      </c>
      <c r="I5740">
        <v>2022</v>
      </c>
      <c r="K5740" s="6">
        <v>44926</v>
      </c>
      <c r="L5740">
        <v>20</v>
      </c>
      <c r="N5740" t="s">
        <v>185</v>
      </c>
      <c r="O5740" s="8">
        <v>6.81</v>
      </c>
      <c r="P5740" s="8">
        <v>6.75</v>
      </c>
      <c r="Q5740" s="8">
        <v>6.5</v>
      </c>
      <c r="R5740" s="8">
        <v>7</v>
      </c>
      <c r="S5740" s="8">
        <v>6.2</v>
      </c>
      <c r="T5740" s="8">
        <v>7.75</v>
      </c>
      <c r="U5740" s="8">
        <v>0.42</v>
      </c>
      <c r="V5740" s="9">
        <v>21</v>
      </c>
      <c r="W5740" s="8">
        <v>0.5</v>
      </c>
      <c r="X5740" s="8">
        <v>1.5499999999999998</v>
      </c>
      <c r="Y5740" s="8">
        <v>5.9999999999999609E-2</v>
      </c>
      <c r="Z5740" s="8">
        <v>8.0000000000000071E-2</v>
      </c>
      <c r="AA5740">
        <v>-0.13999999999999968</v>
      </c>
      <c r="AF5740" t="s">
        <v>5745</v>
      </c>
      <c r="AG5740" t="s">
        <v>2883</v>
      </c>
      <c r="AH5740" t="s">
        <v>2884</v>
      </c>
      <c r="AI5740" t="s">
        <v>230</v>
      </c>
      <c r="AJ5740" s="7">
        <v>44926</v>
      </c>
      <c r="AK5740" t="s">
        <v>6303</v>
      </c>
      <c r="AL5740" t="s">
        <v>2885</v>
      </c>
      <c r="AM5740" t="s">
        <v>5704</v>
      </c>
      <c r="AN5740" t="s">
        <v>6339</v>
      </c>
      <c r="AO5740" t="str">
        <f>TEXT(A5740,"yyyy-mm-dd")</f>
        <v>2021-04-30</v>
      </c>
    </row>
    <row r="5741" spans="1:41">
      <c r="A5741" s="6" t="s">
        <v>6302</v>
      </c>
      <c r="B5741">
        <v>2021</v>
      </c>
      <c r="C5741">
        <v>4</v>
      </c>
      <c r="E5741" t="s">
        <v>112</v>
      </c>
      <c r="F5741" t="s">
        <v>113</v>
      </c>
      <c r="G5741" t="s">
        <v>83</v>
      </c>
      <c r="H5741" t="s">
        <v>5257</v>
      </c>
      <c r="I5741">
        <v>2021</v>
      </c>
      <c r="K5741" s="6">
        <v>44561</v>
      </c>
      <c r="L5741">
        <v>8</v>
      </c>
      <c r="N5741" t="s">
        <v>182</v>
      </c>
      <c r="O5741" s="8">
        <v>4.05</v>
      </c>
      <c r="P5741" s="8">
        <v>4</v>
      </c>
      <c r="Q5741" s="8">
        <v>4</v>
      </c>
      <c r="R5741" s="8">
        <v>4.0599999999999996</v>
      </c>
      <c r="S5741" s="8">
        <v>3.7</v>
      </c>
      <c r="T5741" s="8">
        <v>4.82</v>
      </c>
      <c r="U5741" s="8">
        <v>0.23</v>
      </c>
      <c r="V5741" s="9">
        <v>25</v>
      </c>
      <c r="W5741" s="8">
        <v>5.9999999999999609E-2</v>
      </c>
      <c r="X5741" s="8">
        <v>1.1200000000000001</v>
      </c>
      <c r="Y5741" s="8">
        <v>4.9999999999999822E-2</v>
      </c>
      <c r="Z5741" s="8">
        <v>0</v>
      </c>
      <c r="AA5741">
        <v>-0.19000000000000039</v>
      </c>
      <c r="AF5741" t="s">
        <v>5295</v>
      </c>
      <c r="AG5741" t="s">
        <v>115</v>
      </c>
      <c r="AH5741" t="s">
        <v>116</v>
      </c>
      <c r="AI5741" t="s">
        <v>117</v>
      </c>
      <c r="AJ5741" s="7">
        <v>44561</v>
      </c>
      <c r="AK5741" t="s">
        <v>6303</v>
      </c>
      <c r="AL5741" t="s">
        <v>118</v>
      </c>
      <c r="AM5741" t="s">
        <v>5259</v>
      </c>
      <c r="AN5741" t="s">
        <v>6335</v>
      </c>
      <c r="AO5741" t="str">
        <f>TEXT(A5741,"yyyy-mm-dd")</f>
        <v>2021-04-30</v>
      </c>
    </row>
    <row r="5742" spans="1:41">
      <c r="A5742" s="6" t="s">
        <v>6302</v>
      </c>
      <c r="B5742">
        <v>2021</v>
      </c>
      <c r="C5742">
        <v>4</v>
      </c>
      <c r="E5742" t="s">
        <v>2881</v>
      </c>
      <c r="F5742" t="s">
        <v>113</v>
      </c>
      <c r="G5742" t="s">
        <v>83</v>
      </c>
      <c r="H5742" t="s">
        <v>5257</v>
      </c>
      <c r="I5742">
        <v>2021</v>
      </c>
      <c r="K5742" s="6">
        <v>44561</v>
      </c>
      <c r="L5742">
        <v>8</v>
      </c>
      <c r="N5742" t="s">
        <v>182</v>
      </c>
      <c r="O5742" s="8">
        <v>6.57</v>
      </c>
      <c r="P5742" s="8">
        <v>6.6</v>
      </c>
      <c r="Q5742" s="8">
        <v>6.25</v>
      </c>
      <c r="R5742" s="8">
        <v>6.88</v>
      </c>
      <c r="S5742" s="8">
        <v>5.8</v>
      </c>
      <c r="T5742" s="8">
        <v>7.4</v>
      </c>
      <c r="U5742" s="8">
        <v>0.42</v>
      </c>
      <c r="V5742" s="9">
        <v>22</v>
      </c>
      <c r="W5742" s="8">
        <v>0.62999999999999989</v>
      </c>
      <c r="X5742" s="8">
        <v>1.6000000000000005</v>
      </c>
      <c r="Y5742" s="8">
        <v>-2.9999999999999361E-2</v>
      </c>
      <c r="Z5742" s="8">
        <v>9.9999999999999645E-2</v>
      </c>
      <c r="AA5742">
        <v>3.0000000000000249E-2</v>
      </c>
      <c r="AF5742" t="s">
        <v>5300</v>
      </c>
      <c r="AG5742" t="s">
        <v>2883</v>
      </c>
      <c r="AH5742" t="s">
        <v>2884</v>
      </c>
      <c r="AI5742" t="s">
        <v>117</v>
      </c>
      <c r="AJ5742" s="7">
        <v>44561</v>
      </c>
      <c r="AK5742" t="s">
        <v>6303</v>
      </c>
      <c r="AL5742" t="s">
        <v>2885</v>
      </c>
      <c r="AM5742" t="s">
        <v>5259</v>
      </c>
      <c r="AN5742" t="s">
        <v>6338</v>
      </c>
      <c r="AO5742" t="str">
        <f>TEXT(A5742,"yyyy-mm-dd")</f>
        <v>2021-04-30</v>
      </c>
    </row>
    <row r="5743" spans="1:41">
      <c r="A5743" s="6" t="s">
        <v>6341</v>
      </c>
      <c r="B5743">
        <v>2021</v>
      </c>
      <c r="C5743">
        <v>5</v>
      </c>
      <c r="E5743" t="s">
        <v>1907</v>
      </c>
      <c r="F5743" t="s">
        <v>1908</v>
      </c>
      <c r="G5743" t="s">
        <v>102</v>
      </c>
      <c r="H5743" t="s">
        <v>6326</v>
      </c>
      <c r="I5743">
        <v>2023</v>
      </c>
      <c r="J5743">
        <v>2</v>
      </c>
      <c r="K5743" s="6">
        <v>45107</v>
      </c>
      <c r="L5743">
        <v>25</v>
      </c>
      <c r="M5743">
        <v>8</v>
      </c>
      <c r="N5743" t="s">
        <v>357</v>
      </c>
      <c r="O5743" s="8">
        <v>4.76</v>
      </c>
      <c r="P5743" s="8">
        <v>4.63</v>
      </c>
      <c r="Q5743" s="8">
        <v>4.5</v>
      </c>
      <c r="R5743" s="8">
        <v>5</v>
      </c>
      <c r="S5743" s="8">
        <v>4</v>
      </c>
      <c r="T5743" s="8">
        <v>6</v>
      </c>
      <c r="U5743" s="8">
        <v>0.51</v>
      </c>
      <c r="V5743" s="9">
        <v>24</v>
      </c>
      <c r="W5743" s="8">
        <v>0.5</v>
      </c>
      <c r="X5743" s="8">
        <v>2</v>
      </c>
      <c r="Y5743" s="8">
        <v>0.12999999999999989</v>
      </c>
      <c r="Z5743" s="8">
        <v>0.12999999999999989</v>
      </c>
      <c r="AA5743">
        <v>0</v>
      </c>
      <c r="AF5743" t="s">
        <v>6327</v>
      </c>
      <c r="AG5743" t="s">
        <v>1910</v>
      </c>
      <c r="AH5743" t="s">
        <v>1911</v>
      </c>
      <c r="AI5743" t="s">
        <v>1971</v>
      </c>
      <c r="AJ5743" s="7">
        <v>45107</v>
      </c>
      <c r="AK5743" t="s">
        <v>6342</v>
      </c>
      <c r="AL5743" t="s">
        <v>1908</v>
      </c>
      <c r="AM5743" t="s">
        <v>6328</v>
      </c>
      <c r="AN5743" t="s">
        <v>6364</v>
      </c>
      <c r="AO5743" t="str">
        <f>TEXT(A5743,"yyyy-mm-dd")</f>
        <v>2021-05-31</v>
      </c>
    </row>
    <row r="5744" spans="1:41">
      <c r="A5744" s="6" t="s">
        <v>6341</v>
      </c>
      <c r="B5744">
        <v>2021</v>
      </c>
      <c r="C5744">
        <v>5</v>
      </c>
      <c r="E5744" t="s">
        <v>1907</v>
      </c>
      <c r="F5744" t="s">
        <v>1908</v>
      </c>
      <c r="G5744" t="s">
        <v>102</v>
      </c>
      <c r="H5744" t="s">
        <v>6287</v>
      </c>
      <c r="I5744">
        <v>2023</v>
      </c>
      <c r="J5744">
        <v>1</v>
      </c>
      <c r="K5744" s="6">
        <v>45016</v>
      </c>
      <c r="L5744">
        <v>22</v>
      </c>
      <c r="M5744">
        <v>7</v>
      </c>
      <c r="N5744" t="s">
        <v>167</v>
      </c>
      <c r="O5744" s="8">
        <v>4.68</v>
      </c>
      <c r="P5744" s="8">
        <v>4.63</v>
      </c>
      <c r="Q5744" s="8">
        <v>4.4400000000000004</v>
      </c>
      <c r="R5744" s="8">
        <v>5</v>
      </c>
      <c r="S5744" s="8">
        <v>4</v>
      </c>
      <c r="T5744" s="8">
        <v>5.5</v>
      </c>
      <c r="U5744" s="8">
        <v>0.42</v>
      </c>
      <c r="V5744" s="9">
        <v>24</v>
      </c>
      <c r="W5744" s="8">
        <v>0.55999999999999961</v>
      </c>
      <c r="X5744" s="8">
        <v>1.5</v>
      </c>
      <c r="Y5744" s="8">
        <v>4.9999999999999822E-2</v>
      </c>
      <c r="Z5744" s="8">
        <v>0.12999999999999989</v>
      </c>
      <c r="AA5744">
        <v>-7.0000000000001172E-2</v>
      </c>
      <c r="AF5744" t="s">
        <v>6288</v>
      </c>
      <c r="AG5744" t="s">
        <v>1910</v>
      </c>
      <c r="AH5744" t="s">
        <v>1911</v>
      </c>
      <c r="AI5744" t="s">
        <v>1944</v>
      </c>
      <c r="AJ5744" s="7">
        <v>45016</v>
      </c>
      <c r="AK5744" t="s">
        <v>6342</v>
      </c>
      <c r="AL5744" t="s">
        <v>1908</v>
      </c>
      <c r="AM5744" t="s">
        <v>6289</v>
      </c>
      <c r="AN5744" t="s">
        <v>6363</v>
      </c>
      <c r="AO5744" t="str">
        <f>TEXT(A5744,"yyyy-mm-dd")</f>
        <v>2021-05-31</v>
      </c>
    </row>
    <row r="5745" spans="1:41">
      <c r="A5745" s="6" t="s">
        <v>6341</v>
      </c>
      <c r="B5745">
        <v>2021</v>
      </c>
      <c r="C5745">
        <v>5</v>
      </c>
      <c r="E5745" t="s">
        <v>1907</v>
      </c>
      <c r="F5745" t="s">
        <v>1908</v>
      </c>
      <c r="G5745" t="s">
        <v>102</v>
      </c>
      <c r="H5745" t="s">
        <v>6094</v>
      </c>
      <c r="I5745">
        <v>2022</v>
      </c>
      <c r="J5745">
        <v>4</v>
      </c>
      <c r="K5745" s="6">
        <v>44926</v>
      </c>
      <c r="L5745">
        <v>19</v>
      </c>
      <c r="M5745">
        <v>6</v>
      </c>
      <c r="N5745" t="s">
        <v>195</v>
      </c>
      <c r="O5745" s="8">
        <v>4.45</v>
      </c>
      <c r="P5745" s="8">
        <v>4.5</v>
      </c>
      <c r="Q5745" s="8">
        <v>4.0599999999999996</v>
      </c>
      <c r="R5745" s="8">
        <v>4.5</v>
      </c>
      <c r="S5745" s="8">
        <v>4</v>
      </c>
      <c r="T5745" s="8">
        <v>5.5</v>
      </c>
      <c r="U5745" s="8">
        <v>0.43</v>
      </c>
      <c r="V5745" s="9">
        <v>30</v>
      </c>
      <c r="W5745" s="8">
        <v>0.44000000000000039</v>
      </c>
      <c r="X5745" s="8">
        <v>1.5</v>
      </c>
      <c r="Y5745" s="8">
        <v>-4.9999999999999822E-2</v>
      </c>
      <c r="Z5745" s="8">
        <v>0.25</v>
      </c>
      <c r="AA5745">
        <v>-5.9999999999999609E-2</v>
      </c>
      <c r="AF5745" t="s">
        <v>6095</v>
      </c>
      <c r="AG5745" t="s">
        <v>1910</v>
      </c>
      <c r="AH5745" t="s">
        <v>1911</v>
      </c>
      <c r="AI5745" t="s">
        <v>1939</v>
      </c>
      <c r="AJ5745" s="7">
        <v>44926</v>
      </c>
      <c r="AK5745" t="s">
        <v>6342</v>
      </c>
      <c r="AL5745" t="s">
        <v>1908</v>
      </c>
      <c r="AM5745" t="s">
        <v>6096</v>
      </c>
      <c r="AN5745" t="s">
        <v>6362</v>
      </c>
      <c r="AO5745" t="str">
        <f>TEXT(A5745,"yyyy-mm-dd")</f>
        <v>2021-05-31</v>
      </c>
    </row>
    <row r="5746" spans="1:41">
      <c r="A5746" s="6" t="s">
        <v>6341</v>
      </c>
      <c r="B5746">
        <v>2021</v>
      </c>
      <c r="C5746">
        <v>5</v>
      </c>
      <c r="E5746" t="s">
        <v>1907</v>
      </c>
      <c r="F5746" t="s">
        <v>1908</v>
      </c>
      <c r="G5746" t="s">
        <v>102</v>
      </c>
      <c r="H5746" t="s">
        <v>5989</v>
      </c>
      <c r="I5746">
        <v>2022</v>
      </c>
      <c r="J5746">
        <v>3</v>
      </c>
      <c r="K5746" s="6">
        <v>44834</v>
      </c>
      <c r="L5746">
        <v>16</v>
      </c>
      <c r="M5746">
        <v>5</v>
      </c>
      <c r="N5746" t="s">
        <v>222</v>
      </c>
      <c r="O5746" s="8">
        <v>4.3600000000000003</v>
      </c>
      <c r="P5746" s="8">
        <v>4.38</v>
      </c>
      <c r="Q5746" s="8">
        <v>4</v>
      </c>
      <c r="R5746" s="8">
        <v>4.5</v>
      </c>
      <c r="S5746" s="8">
        <v>4</v>
      </c>
      <c r="T5746" s="8">
        <v>5.5</v>
      </c>
      <c r="U5746" s="8">
        <v>0.37</v>
      </c>
      <c r="V5746" s="9">
        <v>30</v>
      </c>
      <c r="W5746" s="8">
        <v>0.5</v>
      </c>
      <c r="X5746" s="8">
        <v>1.5</v>
      </c>
      <c r="Y5746" s="8">
        <v>-1.9999999999999574E-2</v>
      </c>
      <c r="Z5746" s="8">
        <v>0.37999999999999989</v>
      </c>
      <c r="AA5746">
        <v>0.25</v>
      </c>
      <c r="AF5746" t="s">
        <v>5990</v>
      </c>
      <c r="AG5746" t="s">
        <v>1910</v>
      </c>
      <c r="AH5746" t="s">
        <v>1911</v>
      </c>
      <c r="AI5746" t="s">
        <v>1934</v>
      </c>
      <c r="AJ5746" s="7">
        <v>44834</v>
      </c>
      <c r="AK5746" t="s">
        <v>6342</v>
      </c>
      <c r="AL5746" t="s">
        <v>1908</v>
      </c>
      <c r="AM5746" t="s">
        <v>5991</v>
      </c>
      <c r="AN5746" t="s">
        <v>6361</v>
      </c>
      <c r="AO5746" t="str">
        <f>TEXT(A5746,"yyyy-mm-dd")</f>
        <v>2021-05-31</v>
      </c>
    </row>
    <row r="5747" spans="1:41">
      <c r="A5747" s="6" t="s">
        <v>6341</v>
      </c>
      <c r="B5747">
        <v>2021</v>
      </c>
      <c r="C5747">
        <v>5</v>
      </c>
      <c r="E5747" t="s">
        <v>1907</v>
      </c>
      <c r="F5747" t="s">
        <v>1908</v>
      </c>
      <c r="G5747" t="s">
        <v>102</v>
      </c>
      <c r="H5747" t="s">
        <v>5881</v>
      </c>
      <c r="I5747">
        <v>2022</v>
      </c>
      <c r="J5747">
        <v>2</v>
      </c>
      <c r="K5747" s="6">
        <v>44742</v>
      </c>
      <c r="L5747">
        <v>13</v>
      </c>
      <c r="M5747">
        <v>4</v>
      </c>
      <c r="N5747" t="s">
        <v>252</v>
      </c>
      <c r="O5747" s="8">
        <v>4.3</v>
      </c>
      <c r="P5747" s="8">
        <v>4.25</v>
      </c>
      <c r="Q5747" s="8">
        <v>4</v>
      </c>
      <c r="R5747" s="8">
        <v>4.5</v>
      </c>
      <c r="S5747" s="8">
        <v>4</v>
      </c>
      <c r="T5747" s="8">
        <v>5.5</v>
      </c>
      <c r="U5747" s="8">
        <v>0.34</v>
      </c>
      <c r="V5747" s="9">
        <v>30</v>
      </c>
      <c r="W5747" s="8">
        <v>0.5</v>
      </c>
      <c r="X5747" s="8">
        <v>1.5</v>
      </c>
      <c r="Y5747" s="8">
        <v>4.9999999999999822E-2</v>
      </c>
      <c r="Z5747" s="8">
        <v>0.25</v>
      </c>
      <c r="AA5747">
        <v>0.25</v>
      </c>
      <c r="AF5747" t="s">
        <v>5882</v>
      </c>
      <c r="AG5747" t="s">
        <v>1910</v>
      </c>
      <c r="AH5747" t="s">
        <v>1911</v>
      </c>
      <c r="AI5747" t="s">
        <v>1929</v>
      </c>
      <c r="AJ5747" s="7">
        <v>44742</v>
      </c>
      <c r="AK5747" t="s">
        <v>6342</v>
      </c>
      <c r="AL5747" t="s">
        <v>1908</v>
      </c>
      <c r="AM5747" t="s">
        <v>5883</v>
      </c>
      <c r="AN5747" t="s">
        <v>6360</v>
      </c>
      <c r="AO5747" t="str">
        <f>TEXT(A5747,"yyyy-mm-dd")</f>
        <v>2021-05-31</v>
      </c>
    </row>
    <row r="5748" spans="1:41">
      <c r="A5748" s="6" t="s">
        <v>6341</v>
      </c>
      <c r="B5748">
        <v>2021</v>
      </c>
      <c r="C5748">
        <v>5</v>
      </c>
      <c r="E5748" t="s">
        <v>1907</v>
      </c>
      <c r="F5748" t="s">
        <v>1908</v>
      </c>
      <c r="G5748" t="s">
        <v>102</v>
      </c>
      <c r="H5748" t="s">
        <v>5842</v>
      </c>
      <c r="I5748">
        <v>2022</v>
      </c>
      <c r="J5748">
        <v>1</v>
      </c>
      <c r="K5748" s="6">
        <v>44651</v>
      </c>
      <c r="L5748">
        <v>10</v>
      </c>
      <c r="M5748">
        <v>3</v>
      </c>
      <c r="N5748" t="s">
        <v>164</v>
      </c>
      <c r="O5748" s="8">
        <v>4.22</v>
      </c>
      <c r="P5748" s="8">
        <v>4</v>
      </c>
      <c r="Q5748" s="8">
        <v>4</v>
      </c>
      <c r="R5748" s="8">
        <v>4.25</v>
      </c>
      <c r="S5748" s="8">
        <v>4</v>
      </c>
      <c r="T5748" s="8">
        <v>5.25</v>
      </c>
      <c r="U5748" s="8">
        <v>0.33</v>
      </c>
      <c r="V5748" s="9">
        <v>31</v>
      </c>
      <c r="W5748" s="8">
        <v>0.25</v>
      </c>
      <c r="X5748" s="8">
        <v>1.25</v>
      </c>
      <c r="Y5748" s="8">
        <v>0.21999999999999975</v>
      </c>
      <c r="Z5748" s="8">
        <v>0</v>
      </c>
      <c r="AA5748">
        <v>0</v>
      </c>
      <c r="AF5748" t="s">
        <v>5843</v>
      </c>
      <c r="AG5748" t="s">
        <v>1910</v>
      </c>
      <c r="AH5748" t="s">
        <v>1911</v>
      </c>
      <c r="AI5748" t="s">
        <v>1924</v>
      </c>
      <c r="AJ5748" s="7">
        <v>44651</v>
      </c>
      <c r="AK5748" t="s">
        <v>6342</v>
      </c>
      <c r="AL5748" t="s">
        <v>1908</v>
      </c>
      <c r="AM5748" t="s">
        <v>5844</v>
      </c>
      <c r="AN5748" t="s">
        <v>6359</v>
      </c>
      <c r="AO5748" t="str">
        <f>TEXT(A5748,"yyyy-mm-dd")</f>
        <v>2021-05-31</v>
      </c>
    </row>
    <row r="5749" spans="1:41">
      <c r="A5749" s="6" t="s">
        <v>6341</v>
      </c>
      <c r="B5749">
        <v>2021</v>
      </c>
      <c r="C5749">
        <v>5</v>
      </c>
      <c r="E5749" t="s">
        <v>1907</v>
      </c>
      <c r="F5749" t="s">
        <v>1908</v>
      </c>
      <c r="G5749" t="s">
        <v>102</v>
      </c>
      <c r="H5749" t="s">
        <v>5649</v>
      </c>
      <c r="I5749">
        <v>2021</v>
      </c>
      <c r="J5749">
        <v>4</v>
      </c>
      <c r="K5749" s="6">
        <v>44561</v>
      </c>
      <c r="L5749">
        <v>7</v>
      </c>
      <c r="M5749">
        <v>2</v>
      </c>
      <c r="N5749" t="s">
        <v>192</v>
      </c>
      <c r="O5749" s="8">
        <v>4.12</v>
      </c>
      <c r="P5749" s="8">
        <v>4</v>
      </c>
      <c r="Q5749" s="8">
        <v>4</v>
      </c>
      <c r="R5749" s="8">
        <v>4.25</v>
      </c>
      <c r="S5749" s="8">
        <v>4</v>
      </c>
      <c r="T5749" s="8">
        <v>4.5</v>
      </c>
      <c r="U5749" s="8">
        <v>0.19</v>
      </c>
      <c r="V5749" s="9">
        <v>31</v>
      </c>
      <c r="W5749" s="8">
        <v>0.25</v>
      </c>
      <c r="X5749" s="8">
        <v>0.5</v>
      </c>
      <c r="Y5749" s="8">
        <v>0.12000000000000011</v>
      </c>
      <c r="Z5749" s="8">
        <v>0</v>
      </c>
      <c r="AA5749">
        <v>0.25</v>
      </c>
      <c r="AF5749" t="s">
        <v>5650</v>
      </c>
      <c r="AG5749" t="s">
        <v>1910</v>
      </c>
      <c r="AH5749" t="s">
        <v>1911</v>
      </c>
      <c r="AI5749" t="s">
        <v>1919</v>
      </c>
      <c r="AJ5749" s="7">
        <v>44561</v>
      </c>
      <c r="AK5749" t="s">
        <v>6342</v>
      </c>
      <c r="AL5749" t="s">
        <v>1908</v>
      </c>
      <c r="AM5749" t="s">
        <v>5651</v>
      </c>
      <c r="AN5749" t="s">
        <v>6358</v>
      </c>
      <c r="AO5749" t="str">
        <f>TEXT(A5749,"yyyy-mm-dd")</f>
        <v>2021-05-31</v>
      </c>
    </row>
    <row r="5750" spans="1:41">
      <c r="A5750" s="6" t="s">
        <v>6341</v>
      </c>
      <c r="B5750">
        <v>2021</v>
      </c>
      <c r="C5750">
        <v>5</v>
      </c>
      <c r="E5750" t="s">
        <v>1907</v>
      </c>
      <c r="F5750" t="s">
        <v>1908</v>
      </c>
      <c r="G5750" t="s">
        <v>102</v>
      </c>
      <c r="H5750" t="s">
        <v>5544</v>
      </c>
      <c r="I5750">
        <v>2021</v>
      </c>
      <c r="J5750">
        <v>3</v>
      </c>
      <c r="K5750" s="6">
        <v>44469</v>
      </c>
      <c r="L5750">
        <v>4</v>
      </c>
      <c r="M5750">
        <v>1</v>
      </c>
      <c r="N5750" t="s">
        <v>219</v>
      </c>
      <c r="O5750" s="8">
        <v>4.01</v>
      </c>
      <c r="P5750" s="8">
        <v>4</v>
      </c>
      <c r="Q5750" s="8">
        <v>4</v>
      </c>
      <c r="R5750" s="8">
        <v>4</v>
      </c>
      <c r="S5750" s="8">
        <v>4</v>
      </c>
      <c r="T5750" s="8">
        <v>4.25</v>
      </c>
      <c r="U5750" s="8">
        <v>0.04</v>
      </c>
      <c r="V5750" s="9">
        <v>31</v>
      </c>
      <c r="W5750" s="8">
        <v>0</v>
      </c>
      <c r="X5750" s="8">
        <v>0.25</v>
      </c>
      <c r="Y5750" s="8">
        <v>9.9999999999997868E-3</v>
      </c>
      <c r="Z5750" s="8">
        <v>0</v>
      </c>
      <c r="AA5750">
        <v>0</v>
      </c>
      <c r="AF5750" t="s">
        <v>5545</v>
      </c>
      <c r="AG5750" t="s">
        <v>1910</v>
      </c>
      <c r="AH5750" t="s">
        <v>1911</v>
      </c>
      <c r="AI5750" t="s">
        <v>1915</v>
      </c>
      <c r="AJ5750" s="7">
        <v>44469</v>
      </c>
      <c r="AK5750" t="s">
        <v>6342</v>
      </c>
      <c r="AL5750" t="s">
        <v>1908</v>
      </c>
      <c r="AM5750" t="s">
        <v>5546</v>
      </c>
      <c r="AN5750" t="s">
        <v>6357</v>
      </c>
      <c r="AO5750" t="str">
        <f>TEXT(A5750,"yyyy-mm-dd")</f>
        <v>2021-05-31</v>
      </c>
    </row>
    <row r="5751" spans="1:41">
      <c r="A5751" s="6" t="s">
        <v>6341</v>
      </c>
      <c r="B5751">
        <v>2021</v>
      </c>
      <c r="C5751">
        <v>5</v>
      </c>
      <c r="E5751" t="s">
        <v>1907</v>
      </c>
      <c r="F5751" t="s">
        <v>1908</v>
      </c>
      <c r="G5751" t="s">
        <v>102</v>
      </c>
      <c r="H5751" t="s">
        <v>5436</v>
      </c>
      <c r="I5751">
        <v>2021</v>
      </c>
      <c r="J5751">
        <v>2</v>
      </c>
      <c r="K5751" s="6">
        <v>44377</v>
      </c>
      <c r="L5751">
        <v>1</v>
      </c>
      <c r="M5751">
        <v>0</v>
      </c>
      <c r="N5751" t="s">
        <v>169</v>
      </c>
      <c r="O5751" s="8">
        <v>4.01</v>
      </c>
      <c r="P5751" s="8">
        <v>4</v>
      </c>
      <c r="Q5751" s="8">
        <v>4</v>
      </c>
      <c r="R5751" s="8">
        <v>4</v>
      </c>
      <c r="S5751" s="8">
        <v>4</v>
      </c>
      <c r="T5751" s="8">
        <v>4.25</v>
      </c>
      <c r="U5751" s="8">
        <v>0.04</v>
      </c>
      <c r="V5751" s="9">
        <v>31</v>
      </c>
      <c r="W5751" s="8">
        <v>0</v>
      </c>
      <c r="X5751" s="8">
        <v>0.25</v>
      </c>
      <c r="Y5751" s="8">
        <v>9.9999999999997868E-3</v>
      </c>
      <c r="Z5751" s="8">
        <v>0</v>
      </c>
      <c r="AA5751">
        <v>0</v>
      </c>
      <c r="AF5751" t="s">
        <v>5437</v>
      </c>
      <c r="AG5751" t="s">
        <v>1910</v>
      </c>
      <c r="AH5751" t="s">
        <v>1911</v>
      </c>
      <c r="AI5751" t="s">
        <v>1912</v>
      </c>
      <c r="AJ5751" s="7">
        <v>44377</v>
      </c>
      <c r="AK5751" t="s">
        <v>6342</v>
      </c>
      <c r="AL5751" t="s">
        <v>1908</v>
      </c>
      <c r="AM5751" t="s">
        <v>5438</v>
      </c>
      <c r="AN5751" t="s">
        <v>6356</v>
      </c>
      <c r="AO5751" t="str">
        <f>TEXT(A5751,"yyyy-mm-dd")</f>
        <v>2021-05-31</v>
      </c>
    </row>
    <row r="5752" spans="1:41">
      <c r="A5752" s="6" t="s">
        <v>6341</v>
      </c>
      <c r="B5752">
        <v>2021</v>
      </c>
      <c r="C5752">
        <v>5</v>
      </c>
      <c r="E5752" t="s">
        <v>100</v>
      </c>
      <c r="F5752" t="s">
        <v>101</v>
      </c>
      <c r="G5752" t="s">
        <v>83</v>
      </c>
      <c r="H5752" t="s">
        <v>6147</v>
      </c>
      <c r="I5752">
        <v>2023</v>
      </c>
      <c r="K5752" s="6">
        <v>45291</v>
      </c>
      <c r="L5752">
        <v>31</v>
      </c>
      <c r="N5752" t="s">
        <v>837</v>
      </c>
      <c r="O5752" s="8">
        <v>2.2000000000000002</v>
      </c>
      <c r="P5752" s="8">
        <v>2</v>
      </c>
      <c r="Q5752" s="8">
        <v>2</v>
      </c>
      <c r="R5752" s="8">
        <v>2.5</v>
      </c>
      <c r="S5752" s="8">
        <v>1.7</v>
      </c>
      <c r="T5752" s="8">
        <v>3</v>
      </c>
      <c r="U5752" s="8">
        <v>0.4</v>
      </c>
      <c r="V5752" s="9">
        <v>21</v>
      </c>
      <c r="W5752" s="8">
        <v>0.5</v>
      </c>
      <c r="X5752" s="8">
        <v>1.3</v>
      </c>
      <c r="Y5752" s="8">
        <v>0.20000000000000018</v>
      </c>
      <c r="Z5752" s="8">
        <v>0</v>
      </c>
      <c r="AA5752">
        <v>-0.10000000000000009</v>
      </c>
      <c r="AF5752" t="s">
        <v>10372</v>
      </c>
      <c r="AG5752" t="s">
        <v>9655</v>
      </c>
      <c r="AH5752" t="s">
        <v>9656</v>
      </c>
      <c r="AI5752" t="s">
        <v>9708</v>
      </c>
      <c r="AJ5752" s="7">
        <v>45291</v>
      </c>
      <c r="AK5752" t="s">
        <v>6342</v>
      </c>
      <c r="AL5752" t="s">
        <v>109</v>
      </c>
      <c r="AM5752" t="s">
        <v>6149</v>
      </c>
      <c r="AN5752" t="s">
        <v>10378</v>
      </c>
    </row>
    <row r="5753" spans="1:41">
      <c r="A5753" s="6" t="s">
        <v>6341</v>
      </c>
      <c r="B5753">
        <v>2021</v>
      </c>
      <c r="C5753">
        <v>5</v>
      </c>
      <c r="E5753" t="s">
        <v>100</v>
      </c>
      <c r="F5753" t="s">
        <v>101</v>
      </c>
      <c r="G5753" t="s">
        <v>102</v>
      </c>
      <c r="H5753" t="s">
        <v>6094</v>
      </c>
      <c r="I5753">
        <v>2022</v>
      </c>
      <c r="J5753">
        <v>4</v>
      </c>
      <c r="K5753" s="6">
        <v>44926</v>
      </c>
      <c r="L5753">
        <v>19</v>
      </c>
      <c r="M5753">
        <v>6</v>
      </c>
      <c r="N5753" t="s">
        <v>195</v>
      </c>
      <c r="O5753" s="8">
        <v>2.12</v>
      </c>
      <c r="P5753" s="8">
        <v>2.14</v>
      </c>
      <c r="Q5753" s="8">
        <v>1.55</v>
      </c>
      <c r="R5753" s="8">
        <v>2.74</v>
      </c>
      <c r="S5753" s="8">
        <v>0.3</v>
      </c>
      <c r="T5753" s="8">
        <v>3.65</v>
      </c>
      <c r="U5753" s="8">
        <v>0.93</v>
      </c>
      <c r="V5753" s="9">
        <v>27</v>
      </c>
      <c r="W5753" s="8">
        <v>1.1900000000000002</v>
      </c>
      <c r="X5753" s="8">
        <v>3.35</v>
      </c>
      <c r="Y5753" s="8">
        <v>-2.0000000000000018E-2</v>
      </c>
      <c r="Z5753" s="8">
        <v>-6.0000000000000053E-2</v>
      </c>
      <c r="AA5753">
        <v>0.14000000000000012</v>
      </c>
      <c r="AF5753" t="s">
        <v>6166</v>
      </c>
      <c r="AG5753" t="s">
        <v>106</v>
      </c>
      <c r="AH5753" t="s">
        <v>107</v>
      </c>
      <c r="AI5753" t="s">
        <v>2670</v>
      </c>
      <c r="AJ5753" s="7">
        <v>44926</v>
      </c>
      <c r="AK5753" t="s">
        <v>6342</v>
      </c>
      <c r="AL5753" t="s">
        <v>109</v>
      </c>
      <c r="AM5753" t="s">
        <v>6096</v>
      </c>
      <c r="AN5753" t="s">
        <v>6355</v>
      </c>
      <c r="AO5753" t="str">
        <f>TEXT(A5753,"yyyy-mm-dd")</f>
        <v>2021-05-31</v>
      </c>
    </row>
    <row r="5754" spans="1:41">
      <c r="A5754" s="6" t="s">
        <v>6341</v>
      </c>
      <c r="B5754">
        <v>2021</v>
      </c>
      <c r="C5754">
        <v>5</v>
      </c>
      <c r="E5754" t="s">
        <v>100</v>
      </c>
      <c r="F5754" t="s">
        <v>101</v>
      </c>
      <c r="G5754" t="s">
        <v>83</v>
      </c>
      <c r="H5754" t="s">
        <v>5702</v>
      </c>
      <c r="I5754">
        <v>2022</v>
      </c>
      <c r="K5754" s="6">
        <v>44926</v>
      </c>
      <c r="L5754">
        <v>19</v>
      </c>
      <c r="N5754" t="s">
        <v>195</v>
      </c>
      <c r="O5754" s="8">
        <v>2.65</v>
      </c>
      <c r="P5754" s="8">
        <v>2.65</v>
      </c>
      <c r="Q5754" s="8">
        <v>2.2999999999999998</v>
      </c>
      <c r="R5754" s="8">
        <v>3</v>
      </c>
      <c r="S5754" s="8">
        <v>1.52</v>
      </c>
      <c r="T5754" s="8">
        <v>4.03</v>
      </c>
      <c r="U5754" s="8">
        <v>0.54</v>
      </c>
      <c r="V5754" s="9">
        <v>32</v>
      </c>
      <c r="W5754" s="8">
        <v>0.70000000000000018</v>
      </c>
      <c r="X5754" s="8">
        <v>2.5100000000000002</v>
      </c>
      <c r="Y5754" s="8">
        <v>0</v>
      </c>
      <c r="Z5754" s="8">
        <v>-5.0000000000000266E-2</v>
      </c>
      <c r="AA5754">
        <v>-2.0000000000000018E-2</v>
      </c>
      <c r="AF5754" t="s">
        <v>10333</v>
      </c>
      <c r="AG5754" t="s">
        <v>9655</v>
      </c>
      <c r="AH5754" t="s">
        <v>9656</v>
      </c>
      <c r="AI5754" t="s">
        <v>9669</v>
      </c>
      <c r="AJ5754" s="7">
        <v>44926</v>
      </c>
      <c r="AK5754" t="s">
        <v>6342</v>
      </c>
      <c r="AL5754" t="s">
        <v>109</v>
      </c>
      <c r="AM5754" t="s">
        <v>5704</v>
      </c>
      <c r="AN5754" t="s">
        <v>10351</v>
      </c>
    </row>
    <row r="5755" spans="1:41">
      <c r="A5755" s="6" t="s">
        <v>6341</v>
      </c>
      <c r="B5755">
        <v>2021</v>
      </c>
      <c r="C5755">
        <v>5</v>
      </c>
      <c r="E5755" t="s">
        <v>100</v>
      </c>
      <c r="F5755" t="s">
        <v>101</v>
      </c>
      <c r="G5755" t="s">
        <v>102</v>
      </c>
      <c r="H5755" t="s">
        <v>5989</v>
      </c>
      <c r="I5755">
        <v>2022</v>
      </c>
      <c r="J5755">
        <v>3</v>
      </c>
      <c r="K5755" s="6">
        <v>44834</v>
      </c>
      <c r="L5755">
        <v>16</v>
      </c>
      <c r="M5755">
        <v>5</v>
      </c>
      <c r="N5755" t="s">
        <v>222</v>
      </c>
      <c r="O5755" s="8">
        <v>2.62</v>
      </c>
      <c r="P5755" s="8">
        <v>2.68</v>
      </c>
      <c r="Q5755" s="8">
        <v>2.1</v>
      </c>
      <c r="R5755" s="8">
        <v>3.05</v>
      </c>
      <c r="S5755" s="8">
        <v>1.41</v>
      </c>
      <c r="T5755" s="8">
        <v>4.0999999999999996</v>
      </c>
      <c r="U5755" s="8">
        <v>0.72</v>
      </c>
      <c r="V5755" s="9">
        <v>27</v>
      </c>
      <c r="W5755" s="8">
        <v>0.94999999999999973</v>
      </c>
      <c r="X5755" s="8">
        <v>2.6899999999999995</v>
      </c>
      <c r="Y5755" s="8">
        <v>-6.0000000000000053E-2</v>
      </c>
      <c r="Z5755" s="8">
        <v>8.0000000000000071E-2</v>
      </c>
      <c r="AA5755">
        <v>0.14999999999999991</v>
      </c>
      <c r="AF5755" t="s">
        <v>6164</v>
      </c>
      <c r="AG5755" t="s">
        <v>106</v>
      </c>
      <c r="AH5755" t="s">
        <v>107</v>
      </c>
      <c r="AI5755" t="s">
        <v>2667</v>
      </c>
      <c r="AJ5755" s="7">
        <v>44834</v>
      </c>
      <c r="AK5755" t="s">
        <v>6342</v>
      </c>
      <c r="AL5755" t="s">
        <v>109</v>
      </c>
      <c r="AM5755" t="s">
        <v>5991</v>
      </c>
      <c r="AN5755" t="s">
        <v>6354</v>
      </c>
      <c r="AO5755" t="str">
        <f>TEXT(A5755,"yyyy-mm-dd")</f>
        <v>2021-05-31</v>
      </c>
    </row>
    <row r="5756" spans="1:41">
      <c r="A5756" s="6" t="s">
        <v>6341</v>
      </c>
      <c r="B5756">
        <v>2021</v>
      </c>
      <c r="C5756">
        <v>5</v>
      </c>
      <c r="E5756" t="s">
        <v>100</v>
      </c>
      <c r="F5756" t="s">
        <v>101</v>
      </c>
      <c r="G5756" t="s">
        <v>102</v>
      </c>
      <c r="H5756" t="s">
        <v>5881</v>
      </c>
      <c r="I5756">
        <v>2022</v>
      </c>
      <c r="J5756">
        <v>2</v>
      </c>
      <c r="K5756" s="6">
        <v>44742</v>
      </c>
      <c r="L5756">
        <v>13</v>
      </c>
      <c r="M5756">
        <v>4</v>
      </c>
      <c r="N5756" t="s">
        <v>252</v>
      </c>
      <c r="O5756" s="8">
        <v>2.68</v>
      </c>
      <c r="P5756" s="8">
        <v>2.5</v>
      </c>
      <c r="Q5756" s="8">
        <v>2.04</v>
      </c>
      <c r="R5756" s="8">
        <v>3.5</v>
      </c>
      <c r="S5756" s="8">
        <v>0.8</v>
      </c>
      <c r="T5756" s="8">
        <v>4.0999999999999996</v>
      </c>
      <c r="U5756" s="8">
        <v>0.9</v>
      </c>
      <c r="V5756" s="9">
        <v>27</v>
      </c>
      <c r="W5756" s="8">
        <v>1.46</v>
      </c>
      <c r="X5756" s="8">
        <v>3.3</v>
      </c>
      <c r="Y5756" s="8">
        <v>0.18000000000000016</v>
      </c>
      <c r="Z5756" s="8">
        <v>-0.10000000000000009</v>
      </c>
      <c r="AA5756">
        <v>0.31999999999999984</v>
      </c>
      <c r="AF5756" t="s">
        <v>6162</v>
      </c>
      <c r="AG5756" t="s">
        <v>106</v>
      </c>
      <c r="AH5756" t="s">
        <v>107</v>
      </c>
      <c r="AI5756" t="s">
        <v>502</v>
      </c>
      <c r="AJ5756" s="7">
        <v>44742</v>
      </c>
      <c r="AK5756" t="s">
        <v>6342</v>
      </c>
      <c r="AL5756" t="s">
        <v>109</v>
      </c>
      <c r="AM5756" t="s">
        <v>5883</v>
      </c>
      <c r="AN5756" t="s">
        <v>6353</v>
      </c>
      <c r="AO5756" t="str">
        <f>TEXT(A5756,"yyyy-mm-dd")</f>
        <v>2021-05-31</v>
      </c>
    </row>
    <row r="5757" spans="1:41">
      <c r="A5757" s="6" t="s">
        <v>6341</v>
      </c>
      <c r="B5757">
        <v>2021</v>
      </c>
      <c r="C5757">
        <v>5</v>
      </c>
      <c r="E5757" t="s">
        <v>100</v>
      </c>
      <c r="F5757" t="s">
        <v>101</v>
      </c>
      <c r="G5757" t="s">
        <v>102</v>
      </c>
      <c r="H5757" t="s">
        <v>5842</v>
      </c>
      <c r="I5757">
        <v>2022</v>
      </c>
      <c r="J5757">
        <v>1</v>
      </c>
      <c r="K5757" s="6">
        <v>44651</v>
      </c>
      <c r="L5757">
        <v>10</v>
      </c>
      <c r="M5757">
        <v>3</v>
      </c>
      <c r="N5757" t="s">
        <v>164</v>
      </c>
      <c r="O5757" s="8">
        <v>3.44</v>
      </c>
      <c r="P5757" s="8">
        <v>3.5</v>
      </c>
      <c r="Q5757" s="8">
        <v>2.68</v>
      </c>
      <c r="R5757" s="8">
        <v>4.0999999999999996</v>
      </c>
      <c r="S5757" s="8">
        <v>0.8</v>
      </c>
      <c r="T5757" s="8">
        <v>6.1</v>
      </c>
      <c r="U5757" s="8">
        <v>1.17</v>
      </c>
      <c r="V5757" s="9">
        <v>27</v>
      </c>
      <c r="W5757" s="8">
        <v>1.4199999999999995</v>
      </c>
      <c r="X5757" s="8">
        <v>5.3</v>
      </c>
      <c r="Y5757" s="8">
        <v>-6.0000000000000053E-2</v>
      </c>
      <c r="Z5757" s="8">
        <v>0</v>
      </c>
      <c r="AA5757">
        <v>-0.18000000000000016</v>
      </c>
      <c r="AF5757" t="s">
        <v>6160</v>
      </c>
      <c r="AG5757" t="s">
        <v>106</v>
      </c>
      <c r="AH5757" t="s">
        <v>107</v>
      </c>
      <c r="AI5757" t="s">
        <v>497</v>
      </c>
      <c r="AJ5757" s="7">
        <v>44651</v>
      </c>
      <c r="AK5757" t="s">
        <v>6342</v>
      </c>
      <c r="AL5757" t="s">
        <v>109</v>
      </c>
      <c r="AM5757" t="s">
        <v>5844</v>
      </c>
      <c r="AN5757" t="s">
        <v>6352</v>
      </c>
      <c r="AO5757" t="str">
        <f>TEXT(A5757,"yyyy-mm-dd")</f>
        <v>2021-05-31</v>
      </c>
    </row>
    <row r="5758" spans="1:41">
      <c r="A5758" s="6" t="s">
        <v>6341</v>
      </c>
      <c r="B5758">
        <v>2021</v>
      </c>
      <c r="C5758">
        <v>5</v>
      </c>
      <c r="E5758" t="s">
        <v>100</v>
      </c>
      <c r="F5758" t="s">
        <v>101</v>
      </c>
      <c r="G5758" t="s">
        <v>102</v>
      </c>
      <c r="H5758" t="s">
        <v>5649</v>
      </c>
      <c r="I5758">
        <v>2021</v>
      </c>
      <c r="J5758">
        <v>4</v>
      </c>
      <c r="K5758" s="6">
        <v>44561</v>
      </c>
      <c r="L5758">
        <v>7</v>
      </c>
      <c r="M5758">
        <v>2</v>
      </c>
      <c r="N5758" t="s">
        <v>192</v>
      </c>
      <c r="O5758" s="8">
        <v>3.32</v>
      </c>
      <c r="P5758" s="8">
        <v>3.5</v>
      </c>
      <c r="Q5758" s="8">
        <v>2.7</v>
      </c>
      <c r="R5758" s="8">
        <v>4</v>
      </c>
      <c r="S5758" s="8">
        <v>0.6</v>
      </c>
      <c r="T5758" s="8">
        <v>5.7</v>
      </c>
      <c r="U5758" s="8">
        <v>1.1299999999999999</v>
      </c>
      <c r="V5758" s="9">
        <v>29</v>
      </c>
      <c r="W5758" s="8">
        <v>1.2999999999999998</v>
      </c>
      <c r="X5758" s="8">
        <v>5.1000000000000005</v>
      </c>
      <c r="Y5758" s="8">
        <v>-0.18000000000000016</v>
      </c>
      <c r="Z5758" s="8">
        <v>0.39999999999999991</v>
      </c>
      <c r="AA5758">
        <v>-0.2200000000000002</v>
      </c>
      <c r="AF5758" t="s">
        <v>5721</v>
      </c>
      <c r="AG5758" t="s">
        <v>106</v>
      </c>
      <c r="AH5758" t="s">
        <v>107</v>
      </c>
      <c r="AI5758" t="s">
        <v>427</v>
      </c>
      <c r="AJ5758" s="7">
        <v>44561</v>
      </c>
      <c r="AK5758" t="s">
        <v>6342</v>
      </c>
      <c r="AL5758" t="s">
        <v>109</v>
      </c>
      <c r="AM5758" t="s">
        <v>5651</v>
      </c>
      <c r="AN5758" t="s">
        <v>6351</v>
      </c>
      <c r="AO5758" t="str">
        <f>TEXT(A5758,"yyyy-mm-dd")</f>
        <v>2021-05-31</v>
      </c>
    </row>
    <row r="5759" spans="1:41">
      <c r="A5759" s="6" t="s">
        <v>6341</v>
      </c>
      <c r="B5759">
        <v>2021</v>
      </c>
      <c r="C5759">
        <v>5</v>
      </c>
      <c r="E5759" t="s">
        <v>100</v>
      </c>
      <c r="F5759" t="s">
        <v>101</v>
      </c>
      <c r="G5759" t="s">
        <v>83</v>
      </c>
      <c r="H5759" t="s">
        <v>5257</v>
      </c>
      <c r="I5759">
        <v>2021</v>
      </c>
      <c r="K5759" s="6">
        <v>44561</v>
      </c>
      <c r="L5759">
        <v>7</v>
      </c>
      <c r="N5759" t="s">
        <v>192</v>
      </c>
      <c r="O5759" s="8">
        <v>5.16</v>
      </c>
      <c r="P5759" s="8">
        <v>5.15</v>
      </c>
      <c r="Q5759" s="8">
        <v>4.88</v>
      </c>
      <c r="R5759" s="8">
        <v>5.5</v>
      </c>
      <c r="S5759" s="8">
        <v>3.88</v>
      </c>
      <c r="T5759" s="8">
        <v>6.7</v>
      </c>
      <c r="U5759" s="8">
        <v>0.6</v>
      </c>
      <c r="V5759" s="9">
        <v>32</v>
      </c>
      <c r="W5759" s="8">
        <v>0.62000000000000011</v>
      </c>
      <c r="X5759" s="8">
        <v>2.8200000000000003</v>
      </c>
      <c r="Y5759" s="8">
        <v>9.9999999999997868E-3</v>
      </c>
      <c r="Z5759" s="8">
        <v>0.35000000000000053</v>
      </c>
      <c r="AA5759">
        <v>-0.36999999999999922</v>
      </c>
      <c r="AF5759" t="s">
        <v>10294</v>
      </c>
      <c r="AG5759" t="s">
        <v>9655</v>
      </c>
      <c r="AH5759" t="s">
        <v>9656</v>
      </c>
      <c r="AI5759" t="s">
        <v>9657</v>
      </c>
      <c r="AJ5759" s="7">
        <v>44561</v>
      </c>
      <c r="AK5759" t="s">
        <v>6342</v>
      </c>
      <c r="AL5759" t="s">
        <v>109</v>
      </c>
      <c r="AM5759" t="s">
        <v>5259</v>
      </c>
      <c r="AN5759" t="s">
        <v>10324</v>
      </c>
    </row>
    <row r="5760" spans="1:41">
      <c r="A5760" s="6" t="s">
        <v>6341</v>
      </c>
      <c r="B5760">
        <v>2021</v>
      </c>
      <c r="C5760">
        <v>5</v>
      </c>
      <c r="E5760" t="s">
        <v>100</v>
      </c>
      <c r="F5760" t="s">
        <v>101</v>
      </c>
      <c r="G5760" t="s">
        <v>102</v>
      </c>
      <c r="H5760" t="s">
        <v>5544</v>
      </c>
      <c r="I5760">
        <v>2021</v>
      </c>
      <c r="J5760">
        <v>3</v>
      </c>
      <c r="K5760" s="6">
        <v>44469</v>
      </c>
      <c r="L5760">
        <v>4</v>
      </c>
      <c r="M5760">
        <v>1</v>
      </c>
      <c r="N5760" t="s">
        <v>219</v>
      </c>
      <c r="O5760" s="8">
        <v>5.57</v>
      </c>
      <c r="P5760" s="8">
        <v>5.5</v>
      </c>
      <c r="Q5760" s="8">
        <v>4.7</v>
      </c>
      <c r="R5760" s="8">
        <v>6.4</v>
      </c>
      <c r="S5760" s="8">
        <v>3.6</v>
      </c>
      <c r="T5760" s="8">
        <v>7.7</v>
      </c>
      <c r="U5760" s="8">
        <v>1.19</v>
      </c>
      <c r="V5760" s="9">
        <v>29</v>
      </c>
      <c r="W5760" s="8">
        <v>1.7000000000000002</v>
      </c>
      <c r="X5760" s="8">
        <v>4.0999999999999996</v>
      </c>
      <c r="Y5760" s="8">
        <v>7.0000000000000284E-2</v>
      </c>
      <c r="Z5760" s="8">
        <v>0.82000000000000028</v>
      </c>
      <c r="AA5760">
        <v>0.14999999999999991</v>
      </c>
      <c r="AF5760" t="s">
        <v>5719</v>
      </c>
      <c r="AG5760" t="s">
        <v>106</v>
      </c>
      <c r="AH5760" t="s">
        <v>107</v>
      </c>
      <c r="AI5760" t="s">
        <v>340</v>
      </c>
      <c r="AJ5760" s="7">
        <v>44469</v>
      </c>
      <c r="AK5760" t="s">
        <v>6342</v>
      </c>
      <c r="AL5760" t="s">
        <v>109</v>
      </c>
      <c r="AM5760" t="s">
        <v>5546</v>
      </c>
      <c r="AN5760" t="s">
        <v>6350</v>
      </c>
      <c r="AO5760" t="str">
        <f>TEXT(A5760,"yyyy-mm-dd")</f>
        <v>2021-05-31</v>
      </c>
    </row>
    <row r="5761" spans="1:41">
      <c r="A5761" s="6" t="s">
        <v>6341</v>
      </c>
      <c r="B5761">
        <v>2021</v>
      </c>
      <c r="C5761">
        <v>5</v>
      </c>
      <c r="E5761" t="s">
        <v>100</v>
      </c>
      <c r="F5761" t="s">
        <v>101</v>
      </c>
      <c r="G5761" t="s">
        <v>102</v>
      </c>
      <c r="H5761" t="s">
        <v>5436</v>
      </c>
      <c r="I5761">
        <v>2021</v>
      </c>
      <c r="J5761">
        <v>2</v>
      </c>
      <c r="K5761" s="6">
        <v>44377</v>
      </c>
      <c r="L5761">
        <v>1</v>
      </c>
      <c r="M5761">
        <v>0</v>
      </c>
      <c r="N5761" t="s">
        <v>169</v>
      </c>
      <c r="O5761" s="8">
        <v>17.3</v>
      </c>
      <c r="P5761" s="8">
        <v>17.7</v>
      </c>
      <c r="Q5761" s="8">
        <v>16.149999999999999</v>
      </c>
      <c r="R5761" s="8">
        <v>18.600000000000001</v>
      </c>
      <c r="S5761" s="8">
        <v>11.1</v>
      </c>
      <c r="T5761" s="8">
        <v>20.7</v>
      </c>
      <c r="U5761" s="8">
        <v>1.88</v>
      </c>
      <c r="V5761" s="9">
        <v>29</v>
      </c>
      <c r="W5761" s="8">
        <v>2.4500000000000028</v>
      </c>
      <c r="X5761" s="8">
        <v>9.6</v>
      </c>
      <c r="Y5761" s="8">
        <v>-0.39999999999999858</v>
      </c>
      <c r="Z5761" s="8">
        <v>1.1099999999999994</v>
      </c>
      <c r="AA5761">
        <v>0.22000000000000242</v>
      </c>
      <c r="AF5761" t="s">
        <v>5717</v>
      </c>
      <c r="AG5761" t="s">
        <v>106</v>
      </c>
      <c r="AH5761" t="s">
        <v>107</v>
      </c>
      <c r="AI5761" t="s">
        <v>108</v>
      </c>
      <c r="AJ5761" s="7">
        <v>44377</v>
      </c>
      <c r="AK5761" t="s">
        <v>6342</v>
      </c>
      <c r="AL5761" t="s">
        <v>109</v>
      </c>
      <c r="AM5761" t="s">
        <v>5438</v>
      </c>
      <c r="AN5761" t="s">
        <v>6349</v>
      </c>
      <c r="AO5761" t="str">
        <f>TEXT(A5761,"yyyy-mm-dd")</f>
        <v>2021-05-31</v>
      </c>
    </row>
    <row r="5762" spans="1:41">
      <c r="A5762" s="6" t="s">
        <v>6341</v>
      </c>
      <c r="B5762">
        <v>2021</v>
      </c>
      <c r="C5762">
        <v>5</v>
      </c>
      <c r="E5762" t="s">
        <v>2685</v>
      </c>
      <c r="F5762" t="s">
        <v>101</v>
      </c>
      <c r="G5762" t="s">
        <v>774</v>
      </c>
      <c r="H5762" t="s">
        <v>2686</v>
      </c>
      <c r="K5762" s="6"/>
      <c r="O5762" s="8">
        <v>2.2200000000000002</v>
      </c>
      <c r="P5762" s="8">
        <v>2.1</v>
      </c>
      <c r="Q5762" s="8">
        <v>1.9</v>
      </c>
      <c r="R5762" s="8">
        <v>2.5</v>
      </c>
      <c r="S5762" s="8">
        <v>1.5</v>
      </c>
      <c r="T5762" s="8">
        <v>3.25</v>
      </c>
      <c r="U5762" s="8">
        <v>0.46</v>
      </c>
      <c r="V5762" s="9">
        <v>24</v>
      </c>
      <c r="W5762" s="8">
        <v>0.60000000000000009</v>
      </c>
      <c r="X5762" s="8">
        <v>1.75</v>
      </c>
      <c r="Y5762" s="8">
        <v>0.12000000000000011</v>
      </c>
      <c r="Z5762" s="8">
        <v>0</v>
      </c>
      <c r="AA5762">
        <v>2.0000000000000018E-2</v>
      </c>
      <c r="AF5762" t="s">
        <v>2687</v>
      </c>
      <c r="AG5762" t="s">
        <v>2688</v>
      </c>
      <c r="AH5762" t="s">
        <v>2689</v>
      </c>
      <c r="AI5762" t="s">
        <v>2690</v>
      </c>
      <c r="AJ5762" s="7"/>
      <c r="AK5762" t="s">
        <v>6342</v>
      </c>
      <c r="AL5762" t="s">
        <v>109</v>
      </c>
      <c r="AM5762" t="s">
        <v>2686</v>
      </c>
      <c r="AN5762" t="s">
        <v>6369</v>
      </c>
      <c r="AO5762" t="str">
        <f>TEXT(A5762,"yyyy-mm-dd")</f>
        <v>2021-05-31</v>
      </c>
    </row>
    <row r="5763" spans="1:41">
      <c r="A5763" s="6" t="s">
        <v>6341</v>
      </c>
      <c r="B5763">
        <v>2021</v>
      </c>
      <c r="C5763">
        <v>5</v>
      </c>
      <c r="E5763" t="s">
        <v>81</v>
      </c>
      <c r="F5763" t="s">
        <v>82</v>
      </c>
      <c r="G5763" t="s">
        <v>83</v>
      </c>
      <c r="H5763" t="s">
        <v>6147</v>
      </c>
      <c r="I5763">
        <v>2023</v>
      </c>
      <c r="K5763" s="6">
        <v>45291</v>
      </c>
      <c r="L5763">
        <v>31</v>
      </c>
      <c r="N5763" t="s">
        <v>837</v>
      </c>
      <c r="O5763" s="8">
        <v>3.65</v>
      </c>
      <c r="P5763" s="8">
        <v>3.51</v>
      </c>
      <c r="Q5763" s="8">
        <v>3.44</v>
      </c>
      <c r="R5763" s="8">
        <v>3.66</v>
      </c>
      <c r="S5763" s="8">
        <v>3.1</v>
      </c>
      <c r="T5763" s="8">
        <v>6.6</v>
      </c>
      <c r="U5763" s="8">
        <v>0.61</v>
      </c>
      <c r="V5763" s="9">
        <v>30</v>
      </c>
      <c r="W5763" s="8">
        <v>0.2200000000000002</v>
      </c>
      <c r="X5763" s="8">
        <v>3.4999999999999996</v>
      </c>
      <c r="Y5763" s="8">
        <v>0.14000000000000012</v>
      </c>
      <c r="Z5763" s="8">
        <v>9.9999999999997868E-3</v>
      </c>
      <c r="AA5763">
        <v>6.0000000000000053E-2</v>
      </c>
      <c r="AF5763" t="s">
        <v>6148</v>
      </c>
      <c r="AG5763" t="s">
        <v>87</v>
      </c>
      <c r="AH5763" t="s">
        <v>88</v>
      </c>
      <c r="AI5763" t="s">
        <v>359</v>
      </c>
      <c r="AJ5763" s="7">
        <v>45291</v>
      </c>
      <c r="AK5763" t="s">
        <v>6342</v>
      </c>
      <c r="AL5763" t="s">
        <v>91</v>
      </c>
      <c r="AM5763" t="s">
        <v>6149</v>
      </c>
      <c r="AN5763" t="s">
        <v>6345</v>
      </c>
      <c r="AO5763" t="str">
        <f>TEXT(A5763,"yyyy-mm-dd")</f>
        <v>2021-05-31</v>
      </c>
    </row>
    <row r="5764" spans="1:41">
      <c r="A5764" s="6" t="s">
        <v>6341</v>
      </c>
      <c r="B5764">
        <v>2021</v>
      </c>
      <c r="C5764">
        <v>5</v>
      </c>
      <c r="E5764" t="s">
        <v>392</v>
      </c>
      <c r="F5764" t="s">
        <v>82</v>
      </c>
      <c r="G5764" t="s">
        <v>83</v>
      </c>
      <c r="H5764" t="s">
        <v>6147</v>
      </c>
      <c r="I5764">
        <v>2023</v>
      </c>
      <c r="K5764" s="6">
        <v>45291</v>
      </c>
      <c r="L5764">
        <v>31</v>
      </c>
      <c r="N5764" t="s">
        <v>837</v>
      </c>
      <c r="O5764" s="8">
        <v>3.53</v>
      </c>
      <c r="P5764" s="8">
        <v>3.5</v>
      </c>
      <c r="Q5764" s="8">
        <v>3.39</v>
      </c>
      <c r="R5764" s="8">
        <v>3.6</v>
      </c>
      <c r="S5764" s="8">
        <v>2.4300000000000002</v>
      </c>
      <c r="T5764" s="8">
        <v>4.3</v>
      </c>
      <c r="U5764" s="8">
        <v>0.36</v>
      </c>
      <c r="V5764" s="9">
        <v>26</v>
      </c>
      <c r="W5764" s="8">
        <v>0.20999999999999996</v>
      </c>
      <c r="X5764" s="8">
        <v>1.8699999999999997</v>
      </c>
      <c r="Y5764" s="8">
        <v>2.9999999999999805E-2</v>
      </c>
      <c r="Z5764" s="8">
        <v>0</v>
      </c>
      <c r="AA5764">
        <v>9.9999999999997868E-3</v>
      </c>
      <c r="AF5764" t="s">
        <v>6148</v>
      </c>
      <c r="AG5764" t="s">
        <v>87</v>
      </c>
      <c r="AH5764" t="s">
        <v>88</v>
      </c>
      <c r="AI5764" t="s">
        <v>359</v>
      </c>
      <c r="AJ5764" s="7">
        <v>45291</v>
      </c>
      <c r="AK5764" t="s">
        <v>6342</v>
      </c>
      <c r="AL5764" t="s">
        <v>393</v>
      </c>
      <c r="AM5764" t="s">
        <v>6149</v>
      </c>
      <c r="AN5764" t="s">
        <v>6348</v>
      </c>
      <c r="AO5764" t="str">
        <f>TEXT(A5764,"yyyy-mm-dd")</f>
        <v>2021-05-31</v>
      </c>
    </row>
    <row r="5765" spans="1:41">
      <c r="A5765" s="6" t="s">
        <v>6341</v>
      </c>
      <c r="B5765">
        <v>2021</v>
      </c>
      <c r="C5765">
        <v>5</v>
      </c>
      <c r="E5765" t="s">
        <v>81</v>
      </c>
      <c r="F5765" t="s">
        <v>82</v>
      </c>
      <c r="G5765" t="s">
        <v>83</v>
      </c>
      <c r="H5765" t="s">
        <v>5702</v>
      </c>
      <c r="I5765">
        <v>2022</v>
      </c>
      <c r="K5765" s="6">
        <v>44926</v>
      </c>
      <c r="L5765">
        <v>19</v>
      </c>
      <c r="N5765" t="s">
        <v>195</v>
      </c>
      <c r="O5765" s="8">
        <v>3.7</v>
      </c>
      <c r="P5765" s="8">
        <v>3.61</v>
      </c>
      <c r="Q5765" s="8">
        <v>3.5</v>
      </c>
      <c r="R5765" s="8">
        <v>3.83</v>
      </c>
      <c r="S5765" s="8">
        <v>3</v>
      </c>
      <c r="T5765" s="8">
        <v>5.4</v>
      </c>
      <c r="U5765" s="8">
        <v>0.41</v>
      </c>
      <c r="V5765" s="9">
        <v>35</v>
      </c>
      <c r="W5765" s="8">
        <v>0.33000000000000007</v>
      </c>
      <c r="X5765" s="8">
        <v>2.4000000000000004</v>
      </c>
      <c r="Y5765" s="8">
        <v>9.0000000000000302E-2</v>
      </c>
      <c r="Z5765" s="8">
        <v>9.9999999999997868E-3</v>
      </c>
      <c r="AA5765">
        <v>0.12999999999999989</v>
      </c>
      <c r="AF5765" t="s">
        <v>5703</v>
      </c>
      <c r="AG5765" t="s">
        <v>87</v>
      </c>
      <c r="AH5765" t="s">
        <v>88</v>
      </c>
      <c r="AI5765" t="s">
        <v>97</v>
      </c>
      <c r="AJ5765" s="7">
        <v>44926</v>
      </c>
      <c r="AK5765" t="s">
        <v>6342</v>
      </c>
      <c r="AL5765" t="s">
        <v>91</v>
      </c>
      <c r="AM5765" t="s">
        <v>5704</v>
      </c>
      <c r="AN5765" t="s">
        <v>6344</v>
      </c>
      <c r="AO5765" t="str">
        <f>TEXT(A5765,"yyyy-mm-dd")</f>
        <v>2021-05-31</v>
      </c>
    </row>
    <row r="5766" spans="1:41">
      <c r="A5766" s="6" t="s">
        <v>6341</v>
      </c>
      <c r="B5766">
        <v>2021</v>
      </c>
      <c r="C5766">
        <v>5</v>
      </c>
      <c r="E5766" t="s">
        <v>392</v>
      </c>
      <c r="F5766" t="s">
        <v>82</v>
      </c>
      <c r="G5766" t="s">
        <v>83</v>
      </c>
      <c r="H5766" t="s">
        <v>5702</v>
      </c>
      <c r="I5766">
        <v>2022</v>
      </c>
      <c r="K5766" s="6">
        <v>44926</v>
      </c>
      <c r="L5766">
        <v>19</v>
      </c>
      <c r="N5766" t="s">
        <v>195</v>
      </c>
      <c r="O5766" s="8">
        <v>3.58</v>
      </c>
      <c r="P5766" s="8">
        <v>3.6</v>
      </c>
      <c r="Q5766" s="8">
        <v>3.42</v>
      </c>
      <c r="R5766" s="8">
        <v>3.7</v>
      </c>
      <c r="S5766" s="8">
        <v>3</v>
      </c>
      <c r="T5766" s="8">
        <v>4.2</v>
      </c>
      <c r="U5766" s="8">
        <v>0.27</v>
      </c>
      <c r="V5766" s="9">
        <v>31</v>
      </c>
      <c r="W5766" s="8">
        <v>0.28000000000000025</v>
      </c>
      <c r="X5766" s="8">
        <v>1.2000000000000002</v>
      </c>
      <c r="Y5766" s="8">
        <v>-2.0000000000000018E-2</v>
      </c>
      <c r="Z5766" s="8">
        <v>9.0000000000000302E-2</v>
      </c>
      <c r="AA5766">
        <v>7.0000000000000284E-2</v>
      </c>
      <c r="AF5766" t="s">
        <v>5703</v>
      </c>
      <c r="AG5766" t="s">
        <v>87</v>
      </c>
      <c r="AH5766" t="s">
        <v>88</v>
      </c>
      <c r="AI5766" t="s">
        <v>97</v>
      </c>
      <c r="AJ5766" s="7">
        <v>44926</v>
      </c>
      <c r="AK5766" t="s">
        <v>6342</v>
      </c>
      <c r="AL5766" t="s">
        <v>393</v>
      </c>
      <c r="AM5766" t="s">
        <v>5704</v>
      </c>
      <c r="AN5766" t="s">
        <v>6347</v>
      </c>
      <c r="AO5766" t="str">
        <f>TEXT(A5766,"yyyy-mm-dd")</f>
        <v>2021-05-31</v>
      </c>
    </row>
    <row r="5767" spans="1:41">
      <c r="A5767" s="6" t="s">
        <v>6341</v>
      </c>
      <c r="B5767">
        <v>2021</v>
      </c>
      <c r="C5767">
        <v>5</v>
      </c>
      <c r="E5767" t="s">
        <v>81</v>
      </c>
      <c r="F5767" t="s">
        <v>82</v>
      </c>
      <c r="G5767" t="s">
        <v>83</v>
      </c>
      <c r="H5767" t="s">
        <v>5257</v>
      </c>
      <c r="I5767">
        <v>2021</v>
      </c>
      <c r="K5767" s="6">
        <v>44561</v>
      </c>
      <c r="L5767">
        <v>7</v>
      </c>
      <c r="N5767" t="s">
        <v>192</v>
      </c>
      <c r="O5767" s="8">
        <v>5.0199999999999996</v>
      </c>
      <c r="P5767" s="8">
        <v>5</v>
      </c>
      <c r="Q5767" s="8">
        <v>4.79</v>
      </c>
      <c r="R5767" s="8">
        <v>5.24</v>
      </c>
      <c r="S5767" s="8">
        <v>4.2</v>
      </c>
      <c r="T5767" s="8">
        <v>5.79</v>
      </c>
      <c r="U5767" s="8">
        <v>0.37</v>
      </c>
      <c r="V5767" s="9">
        <v>35</v>
      </c>
      <c r="W5767" s="8">
        <v>0.45000000000000018</v>
      </c>
      <c r="X5767" s="8">
        <v>1.5899999999999999</v>
      </c>
      <c r="Y5767" s="8">
        <v>1.9999999999999574E-2</v>
      </c>
      <c r="Z5767" s="8">
        <v>0.44000000000000039</v>
      </c>
      <c r="AA5767">
        <v>3.0000000000000249E-2</v>
      </c>
      <c r="AF5767" t="s">
        <v>5258</v>
      </c>
      <c r="AG5767" t="s">
        <v>87</v>
      </c>
      <c r="AH5767" t="s">
        <v>88</v>
      </c>
      <c r="AI5767" t="s">
        <v>89</v>
      </c>
      <c r="AJ5767" s="7">
        <v>44561</v>
      </c>
      <c r="AK5767" t="s">
        <v>6342</v>
      </c>
      <c r="AL5767" t="s">
        <v>91</v>
      </c>
      <c r="AM5767" t="s">
        <v>5259</v>
      </c>
      <c r="AN5767" t="s">
        <v>6343</v>
      </c>
      <c r="AO5767" t="str">
        <f>TEXT(A5767,"yyyy-mm-dd")</f>
        <v>2021-05-31</v>
      </c>
    </row>
    <row r="5768" spans="1:41">
      <c r="A5768" s="6" t="s">
        <v>6341</v>
      </c>
      <c r="B5768">
        <v>2021</v>
      </c>
      <c r="C5768">
        <v>5</v>
      </c>
      <c r="E5768" t="s">
        <v>392</v>
      </c>
      <c r="F5768" t="s">
        <v>82</v>
      </c>
      <c r="G5768" t="s">
        <v>83</v>
      </c>
      <c r="H5768" t="s">
        <v>5257</v>
      </c>
      <c r="I5768">
        <v>2021</v>
      </c>
      <c r="K5768" s="6">
        <v>44561</v>
      </c>
      <c r="L5768">
        <v>7</v>
      </c>
      <c r="N5768" t="s">
        <v>192</v>
      </c>
      <c r="O5768" s="8">
        <v>3.96</v>
      </c>
      <c r="P5768" s="8">
        <v>3.91</v>
      </c>
      <c r="Q5768" s="8">
        <v>3.79</v>
      </c>
      <c r="R5768" s="8">
        <v>4.18</v>
      </c>
      <c r="S5768" s="8">
        <v>3.1</v>
      </c>
      <c r="T5768" s="8">
        <v>4.5999999999999996</v>
      </c>
      <c r="U5768" s="8">
        <v>0.28999999999999998</v>
      </c>
      <c r="V5768" s="9">
        <v>31</v>
      </c>
      <c r="W5768" s="8">
        <v>0.38999999999999968</v>
      </c>
      <c r="X5768" s="8">
        <v>1.4999999999999996</v>
      </c>
      <c r="Y5768" s="8">
        <v>4.9999999999999822E-2</v>
      </c>
      <c r="Z5768" s="8">
        <v>0.16999999999999993</v>
      </c>
      <c r="AA5768">
        <v>4.9999999999999822E-2</v>
      </c>
      <c r="AF5768" t="s">
        <v>5258</v>
      </c>
      <c r="AG5768" t="s">
        <v>87</v>
      </c>
      <c r="AH5768" t="s">
        <v>88</v>
      </c>
      <c r="AI5768" t="s">
        <v>89</v>
      </c>
      <c r="AJ5768" s="7">
        <v>44561</v>
      </c>
      <c r="AK5768" t="s">
        <v>6342</v>
      </c>
      <c r="AL5768" t="s">
        <v>393</v>
      </c>
      <c r="AM5768" t="s">
        <v>5259</v>
      </c>
      <c r="AN5768" t="s">
        <v>6346</v>
      </c>
      <c r="AO5768" t="str">
        <f>TEXT(A5768,"yyyy-mm-dd")</f>
        <v>2021-05-31</v>
      </c>
    </row>
    <row r="5769" spans="1:41">
      <c r="A5769" s="6" t="s">
        <v>6341</v>
      </c>
      <c r="B5769">
        <v>2021</v>
      </c>
      <c r="C5769">
        <v>5</v>
      </c>
      <c r="E5769" t="s">
        <v>81</v>
      </c>
      <c r="F5769" t="s">
        <v>82</v>
      </c>
      <c r="G5769" t="s">
        <v>774</v>
      </c>
      <c r="H5769" t="s">
        <v>775</v>
      </c>
      <c r="K5769" s="6"/>
      <c r="O5769" s="8">
        <v>3.6</v>
      </c>
      <c r="P5769" s="8">
        <v>3.5</v>
      </c>
      <c r="Q5769" s="8">
        <v>3.5</v>
      </c>
      <c r="R5769" s="8">
        <v>3.66</v>
      </c>
      <c r="S5769" s="8">
        <v>3.2</v>
      </c>
      <c r="T5769" s="8">
        <v>4.9000000000000004</v>
      </c>
      <c r="U5769" s="8">
        <v>0.31</v>
      </c>
      <c r="V5769" s="9">
        <v>32</v>
      </c>
      <c r="W5769" s="8">
        <v>0.16000000000000014</v>
      </c>
      <c r="X5769" s="8">
        <v>1.7000000000000002</v>
      </c>
      <c r="Y5769" s="8">
        <v>0.10000000000000009</v>
      </c>
      <c r="Z5769" s="8">
        <v>0</v>
      </c>
      <c r="AA5769">
        <v>6.0000000000000053E-2</v>
      </c>
      <c r="AF5769" t="s">
        <v>776</v>
      </c>
      <c r="AG5769" t="s">
        <v>777</v>
      </c>
      <c r="AH5769" t="s">
        <v>778</v>
      </c>
      <c r="AI5769" t="s">
        <v>779</v>
      </c>
      <c r="AJ5769" s="7"/>
      <c r="AK5769" t="s">
        <v>6342</v>
      </c>
      <c r="AL5769" t="s">
        <v>91</v>
      </c>
      <c r="AM5769" t="s">
        <v>775</v>
      </c>
      <c r="AN5769" t="s">
        <v>6365</v>
      </c>
      <c r="AO5769" t="str">
        <f>TEXT(A5769,"yyyy-mm-dd")</f>
        <v>2021-05-31</v>
      </c>
    </row>
    <row r="5770" spans="1:41">
      <c r="A5770" s="6" t="s">
        <v>6341</v>
      </c>
      <c r="B5770">
        <v>2021</v>
      </c>
      <c r="C5770">
        <v>5</v>
      </c>
      <c r="E5770" t="s">
        <v>81</v>
      </c>
      <c r="F5770" t="s">
        <v>82</v>
      </c>
      <c r="G5770" t="s">
        <v>774</v>
      </c>
      <c r="H5770" t="s">
        <v>1536</v>
      </c>
      <c r="K5770" s="6"/>
      <c r="O5770" s="8">
        <v>3.49</v>
      </c>
      <c r="P5770" s="8">
        <v>3.5</v>
      </c>
      <c r="Q5770" s="8">
        <v>3.5</v>
      </c>
      <c r="R5770" s="8">
        <v>3.53</v>
      </c>
      <c r="S5770" s="8">
        <v>3.2</v>
      </c>
      <c r="T5770" s="8">
        <v>3.95</v>
      </c>
      <c r="U5770" s="8">
        <v>0.17</v>
      </c>
      <c r="V5770" s="9">
        <v>30</v>
      </c>
      <c r="W5770" s="8">
        <v>2.9999999999999805E-2</v>
      </c>
      <c r="X5770" s="8">
        <v>0.75</v>
      </c>
      <c r="Y5770" s="8">
        <v>-9.9999999999997868E-3</v>
      </c>
      <c r="Z5770" s="8">
        <v>0</v>
      </c>
      <c r="AA5770">
        <v>-5.0000000000000266E-2</v>
      </c>
      <c r="AF5770" t="s">
        <v>1537</v>
      </c>
      <c r="AG5770" t="s">
        <v>777</v>
      </c>
      <c r="AH5770" t="s">
        <v>778</v>
      </c>
      <c r="AI5770" t="s">
        <v>1538</v>
      </c>
      <c r="AJ5770" s="7"/>
      <c r="AK5770" t="s">
        <v>6342</v>
      </c>
      <c r="AL5770" t="s">
        <v>91</v>
      </c>
      <c r="AM5770" t="s">
        <v>1536</v>
      </c>
      <c r="AN5770" t="s">
        <v>6366</v>
      </c>
      <c r="AO5770" t="str">
        <f>TEXT(A5770,"yyyy-mm-dd")</f>
        <v>2021-05-31</v>
      </c>
    </row>
    <row r="5771" spans="1:41">
      <c r="A5771" s="6" t="s">
        <v>6341</v>
      </c>
      <c r="B5771">
        <v>2021</v>
      </c>
      <c r="C5771">
        <v>5</v>
      </c>
      <c r="E5771" t="s">
        <v>392</v>
      </c>
      <c r="F5771" t="s">
        <v>82</v>
      </c>
      <c r="G5771" t="s">
        <v>774</v>
      </c>
      <c r="H5771" t="s">
        <v>775</v>
      </c>
      <c r="K5771" s="6"/>
      <c r="O5771" s="8">
        <v>3.54</v>
      </c>
      <c r="P5771" s="8">
        <v>3.5</v>
      </c>
      <c r="Q5771" s="8">
        <v>3.4</v>
      </c>
      <c r="R5771" s="8">
        <v>3.6</v>
      </c>
      <c r="S5771" s="8">
        <v>3.2</v>
      </c>
      <c r="T5771" s="8">
        <v>4.2</v>
      </c>
      <c r="U5771" s="8">
        <v>0.2</v>
      </c>
      <c r="V5771" s="9">
        <v>28</v>
      </c>
      <c r="W5771" s="8">
        <v>0.20000000000000018</v>
      </c>
      <c r="X5771" s="8">
        <v>1</v>
      </c>
      <c r="Y5771" s="8">
        <v>4.0000000000000036E-2</v>
      </c>
      <c r="Z5771" s="8">
        <v>0</v>
      </c>
      <c r="AA5771">
        <v>0.15000000000000036</v>
      </c>
      <c r="AF5771" t="s">
        <v>776</v>
      </c>
      <c r="AG5771" t="s">
        <v>777</v>
      </c>
      <c r="AH5771" t="s">
        <v>778</v>
      </c>
      <c r="AI5771" t="s">
        <v>779</v>
      </c>
      <c r="AJ5771" s="7"/>
      <c r="AK5771" t="s">
        <v>6342</v>
      </c>
      <c r="AL5771" t="s">
        <v>393</v>
      </c>
      <c r="AM5771" t="s">
        <v>775</v>
      </c>
      <c r="AN5771" t="s">
        <v>6367</v>
      </c>
      <c r="AO5771" t="str">
        <f>TEXT(A5771,"yyyy-mm-dd")</f>
        <v>2021-05-31</v>
      </c>
    </row>
    <row r="5772" spans="1:41">
      <c r="A5772" s="6" t="s">
        <v>6341</v>
      </c>
      <c r="B5772">
        <v>2021</v>
      </c>
      <c r="C5772">
        <v>5</v>
      </c>
      <c r="E5772" t="s">
        <v>392</v>
      </c>
      <c r="F5772" t="s">
        <v>82</v>
      </c>
      <c r="G5772" t="s">
        <v>774</v>
      </c>
      <c r="H5772" t="s">
        <v>1536</v>
      </c>
      <c r="K5772" s="6"/>
      <c r="O5772" s="8">
        <v>3.46</v>
      </c>
      <c r="P5772" s="8">
        <v>3.5</v>
      </c>
      <c r="Q5772" s="8">
        <v>3.36</v>
      </c>
      <c r="R5772" s="8">
        <v>3.54</v>
      </c>
      <c r="S5772" s="8">
        <v>3.2</v>
      </c>
      <c r="T5772" s="8">
        <v>3.8</v>
      </c>
      <c r="U5772" s="8">
        <v>0.15</v>
      </c>
      <c r="V5772" s="9">
        <v>26</v>
      </c>
      <c r="W5772" s="8">
        <v>0.18000000000000016</v>
      </c>
      <c r="X5772" s="8">
        <v>0.59999999999999964</v>
      </c>
      <c r="Y5772" s="8">
        <v>-4.0000000000000036E-2</v>
      </c>
      <c r="Z5772" s="8">
        <v>0</v>
      </c>
      <c r="AA5772">
        <v>8.0000000000000071E-2</v>
      </c>
      <c r="AF5772" t="s">
        <v>1537</v>
      </c>
      <c r="AG5772" t="s">
        <v>777</v>
      </c>
      <c r="AH5772" t="s">
        <v>778</v>
      </c>
      <c r="AI5772" t="s">
        <v>1538</v>
      </c>
      <c r="AJ5772" s="7"/>
      <c r="AK5772" t="s">
        <v>6342</v>
      </c>
      <c r="AL5772" t="s">
        <v>393</v>
      </c>
      <c r="AM5772" t="s">
        <v>1536</v>
      </c>
      <c r="AN5772" t="s">
        <v>6368</v>
      </c>
      <c r="AO5772" t="str">
        <f>TEXT(A5772,"yyyy-mm-dd")</f>
        <v>2021-05-31</v>
      </c>
    </row>
    <row r="5773" spans="1:41">
      <c r="A5773" s="6" t="s">
        <v>6341</v>
      </c>
      <c r="B5773">
        <v>2021</v>
      </c>
      <c r="C5773">
        <v>5</v>
      </c>
      <c r="E5773" t="s">
        <v>112</v>
      </c>
      <c r="F5773" t="s">
        <v>113</v>
      </c>
      <c r="G5773" t="s">
        <v>83</v>
      </c>
      <c r="H5773" t="s">
        <v>6147</v>
      </c>
      <c r="I5773">
        <v>2023</v>
      </c>
      <c r="K5773" s="6">
        <v>45291</v>
      </c>
      <c r="L5773">
        <v>31</v>
      </c>
      <c r="N5773" t="s">
        <v>837</v>
      </c>
      <c r="O5773" s="8">
        <v>4.9400000000000004</v>
      </c>
      <c r="P5773" s="8">
        <v>4.6500000000000004</v>
      </c>
      <c r="Q5773" s="8">
        <v>4.5</v>
      </c>
      <c r="R5773" s="8">
        <v>5.28</v>
      </c>
      <c r="S5773" s="8">
        <v>4</v>
      </c>
      <c r="T5773" s="8">
        <v>7</v>
      </c>
      <c r="U5773" s="8">
        <v>0.71</v>
      </c>
      <c r="V5773" s="9">
        <v>21</v>
      </c>
      <c r="W5773" s="8">
        <v>0.78000000000000025</v>
      </c>
      <c r="X5773" s="8">
        <v>3</v>
      </c>
      <c r="Y5773" s="8">
        <v>0.29000000000000004</v>
      </c>
      <c r="Z5773" s="8">
        <v>0.11000000000000032</v>
      </c>
      <c r="AA5773">
        <v>-8.9999999999999858E-2</v>
      </c>
      <c r="AF5773" t="s">
        <v>6185</v>
      </c>
      <c r="AG5773" t="s">
        <v>115</v>
      </c>
      <c r="AH5773" t="s">
        <v>116</v>
      </c>
      <c r="AI5773" t="s">
        <v>359</v>
      </c>
      <c r="AJ5773" s="7">
        <v>45291</v>
      </c>
      <c r="AK5773" t="s">
        <v>6342</v>
      </c>
      <c r="AL5773" t="s">
        <v>118</v>
      </c>
      <c r="AM5773" t="s">
        <v>6149</v>
      </c>
      <c r="AN5773" t="s">
        <v>6372</v>
      </c>
      <c r="AO5773" t="str">
        <f>TEXT(A5773,"yyyy-mm-dd")</f>
        <v>2021-05-31</v>
      </c>
    </row>
    <row r="5774" spans="1:41">
      <c r="A5774" s="6" t="s">
        <v>6341</v>
      </c>
      <c r="B5774">
        <v>2021</v>
      </c>
      <c r="C5774">
        <v>5</v>
      </c>
      <c r="E5774" t="s">
        <v>2881</v>
      </c>
      <c r="F5774" t="s">
        <v>113</v>
      </c>
      <c r="G5774" t="s">
        <v>83</v>
      </c>
      <c r="H5774" t="s">
        <v>6147</v>
      </c>
      <c r="I5774">
        <v>2023</v>
      </c>
      <c r="K5774" s="6">
        <v>45291</v>
      </c>
      <c r="L5774">
        <v>31</v>
      </c>
      <c r="N5774" t="s">
        <v>837</v>
      </c>
      <c r="O5774" s="8">
        <v>7.15</v>
      </c>
      <c r="P5774" s="8">
        <v>7.2</v>
      </c>
      <c r="Q5774" s="8">
        <v>6.88</v>
      </c>
      <c r="R5774" s="8">
        <v>7.25</v>
      </c>
      <c r="S5774" s="8">
        <v>6</v>
      </c>
      <c r="T5774" s="8">
        <v>8.8000000000000007</v>
      </c>
      <c r="U5774" s="8">
        <v>0.56999999999999995</v>
      </c>
      <c r="V5774" s="9">
        <v>21</v>
      </c>
      <c r="W5774" s="8">
        <v>0.37000000000000011</v>
      </c>
      <c r="X5774" s="8">
        <v>2.8000000000000007</v>
      </c>
      <c r="Y5774" s="8">
        <v>-4.9999999999999822E-2</v>
      </c>
      <c r="Z5774" s="8">
        <v>0.20000000000000018</v>
      </c>
      <c r="AA5774">
        <v>-0.16999999999999993</v>
      </c>
      <c r="AF5774" t="s">
        <v>6190</v>
      </c>
      <c r="AG5774" t="s">
        <v>2883</v>
      </c>
      <c r="AH5774" t="s">
        <v>2884</v>
      </c>
      <c r="AI5774" t="s">
        <v>359</v>
      </c>
      <c r="AJ5774" s="7">
        <v>45291</v>
      </c>
      <c r="AK5774" t="s">
        <v>6342</v>
      </c>
      <c r="AL5774" t="s">
        <v>2885</v>
      </c>
      <c r="AM5774" t="s">
        <v>6149</v>
      </c>
      <c r="AN5774" t="s">
        <v>6375</v>
      </c>
      <c r="AO5774" t="str">
        <f>TEXT(A5774,"yyyy-mm-dd")</f>
        <v>2021-05-31</v>
      </c>
    </row>
    <row r="5775" spans="1:41">
      <c r="A5775" s="6" t="s">
        <v>6341</v>
      </c>
      <c r="B5775">
        <v>2021</v>
      </c>
      <c r="C5775">
        <v>5</v>
      </c>
      <c r="E5775" t="s">
        <v>112</v>
      </c>
      <c r="F5775" t="s">
        <v>113</v>
      </c>
      <c r="G5775" t="s">
        <v>83</v>
      </c>
      <c r="H5775" t="s">
        <v>5702</v>
      </c>
      <c r="I5775">
        <v>2022</v>
      </c>
      <c r="K5775" s="6">
        <v>44926</v>
      </c>
      <c r="L5775">
        <v>19</v>
      </c>
      <c r="N5775" t="s">
        <v>195</v>
      </c>
      <c r="O5775" s="8">
        <v>4.53</v>
      </c>
      <c r="P5775" s="8">
        <v>4.5</v>
      </c>
      <c r="Q5775" s="8">
        <v>4.2</v>
      </c>
      <c r="R5775" s="8">
        <v>4.68</v>
      </c>
      <c r="S5775" s="8">
        <v>4</v>
      </c>
      <c r="T5775" s="8">
        <v>5.68</v>
      </c>
      <c r="U5775" s="8">
        <v>0.48</v>
      </c>
      <c r="V5775" s="9">
        <v>23</v>
      </c>
      <c r="W5775" s="8">
        <v>0.47999999999999954</v>
      </c>
      <c r="X5775" s="8">
        <v>1.6799999999999997</v>
      </c>
      <c r="Y5775" s="8">
        <v>3.0000000000000249E-2</v>
      </c>
      <c r="Z5775" s="8">
        <v>0.23000000000000043</v>
      </c>
      <c r="AA5775">
        <v>-0.15000000000000036</v>
      </c>
      <c r="AF5775" t="s">
        <v>5740</v>
      </c>
      <c r="AG5775" t="s">
        <v>115</v>
      </c>
      <c r="AH5775" t="s">
        <v>116</v>
      </c>
      <c r="AI5775" t="s">
        <v>230</v>
      </c>
      <c r="AJ5775" s="7">
        <v>44926</v>
      </c>
      <c r="AK5775" t="s">
        <v>6342</v>
      </c>
      <c r="AL5775" t="s">
        <v>118</v>
      </c>
      <c r="AM5775" t="s">
        <v>5704</v>
      </c>
      <c r="AN5775" t="s">
        <v>6371</v>
      </c>
      <c r="AO5775" t="str">
        <f>TEXT(A5775,"yyyy-mm-dd")</f>
        <v>2021-05-31</v>
      </c>
    </row>
    <row r="5776" spans="1:41">
      <c r="A5776" s="6" t="s">
        <v>6341</v>
      </c>
      <c r="B5776">
        <v>2021</v>
      </c>
      <c r="C5776">
        <v>5</v>
      </c>
      <c r="E5776" t="s">
        <v>2881</v>
      </c>
      <c r="F5776" t="s">
        <v>113</v>
      </c>
      <c r="G5776" t="s">
        <v>83</v>
      </c>
      <c r="H5776" t="s">
        <v>5702</v>
      </c>
      <c r="I5776">
        <v>2022</v>
      </c>
      <c r="K5776" s="6">
        <v>44926</v>
      </c>
      <c r="L5776">
        <v>19</v>
      </c>
      <c r="N5776" t="s">
        <v>195</v>
      </c>
      <c r="O5776" s="8">
        <v>7.07</v>
      </c>
      <c r="P5776" s="8">
        <v>7</v>
      </c>
      <c r="Q5776" s="8">
        <v>6.71</v>
      </c>
      <c r="R5776" s="8">
        <v>7.5</v>
      </c>
      <c r="S5776" s="8">
        <v>6.2</v>
      </c>
      <c r="T5776" s="8">
        <v>7.95</v>
      </c>
      <c r="U5776" s="8">
        <v>0.49</v>
      </c>
      <c r="V5776" s="9">
        <v>23</v>
      </c>
      <c r="W5776" s="8">
        <v>0.79</v>
      </c>
      <c r="X5776" s="8">
        <v>1.75</v>
      </c>
      <c r="Y5776" s="8">
        <v>7.0000000000000284E-2</v>
      </c>
      <c r="Z5776" s="8">
        <v>0.25</v>
      </c>
      <c r="AA5776">
        <v>0.29000000000000004</v>
      </c>
      <c r="AF5776" t="s">
        <v>5745</v>
      </c>
      <c r="AG5776" t="s">
        <v>2883</v>
      </c>
      <c r="AH5776" t="s">
        <v>2884</v>
      </c>
      <c r="AI5776" t="s">
        <v>230</v>
      </c>
      <c r="AJ5776" s="7">
        <v>44926</v>
      </c>
      <c r="AK5776" t="s">
        <v>6342</v>
      </c>
      <c r="AL5776" t="s">
        <v>2885</v>
      </c>
      <c r="AM5776" t="s">
        <v>5704</v>
      </c>
      <c r="AN5776" t="s">
        <v>6374</v>
      </c>
      <c r="AO5776" t="str">
        <f>TEXT(A5776,"yyyy-mm-dd")</f>
        <v>2021-05-31</v>
      </c>
    </row>
    <row r="5777" spans="1:41">
      <c r="A5777" s="6" t="s">
        <v>6341</v>
      </c>
      <c r="B5777">
        <v>2021</v>
      </c>
      <c r="C5777">
        <v>5</v>
      </c>
      <c r="E5777" t="s">
        <v>112</v>
      </c>
      <c r="F5777" t="s">
        <v>113</v>
      </c>
      <c r="G5777" t="s">
        <v>83</v>
      </c>
      <c r="H5777" t="s">
        <v>5257</v>
      </c>
      <c r="I5777">
        <v>2021</v>
      </c>
      <c r="K5777" s="6">
        <v>44561</v>
      </c>
      <c r="L5777">
        <v>7</v>
      </c>
      <c r="N5777" t="s">
        <v>192</v>
      </c>
      <c r="O5777" s="8">
        <v>4.2</v>
      </c>
      <c r="P5777" s="8">
        <v>4.1100000000000003</v>
      </c>
      <c r="Q5777" s="8">
        <v>4</v>
      </c>
      <c r="R5777" s="8">
        <v>4.2699999999999996</v>
      </c>
      <c r="S5777" s="8">
        <v>3.81</v>
      </c>
      <c r="T5777" s="8">
        <v>4.82</v>
      </c>
      <c r="U5777" s="8">
        <v>0.26</v>
      </c>
      <c r="V5777" s="9">
        <v>24</v>
      </c>
      <c r="W5777" s="8">
        <v>0.26999999999999957</v>
      </c>
      <c r="X5777" s="8">
        <v>1.0100000000000002</v>
      </c>
      <c r="Y5777" s="8">
        <v>8.9999999999999858E-2</v>
      </c>
      <c r="Z5777" s="8">
        <v>0.11000000000000032</v>
      </c>
      <c r="AA5777">
        <v>0.20999999999999996</v>
      </c>
      <c r="AF5777" t="s">
        <v>5295</v>
      </c>
      <c r="AG5777" t="s">
        <v>115</v>
      </c>
      <c r="AH5777" t="s">
        <v>116</v>
      </c>
      <c r="AI5777" t="s">
        <v>117</v>
      </c>
      <c r="AJ5777" s="7">
        <v>44561</v>
      </c>
      <c r="AK5777" t="s">
        <v>6342</v>
      </c>
      <c r="AL5777" t="s">
        <v>118</v>
      </c>
      <c r="AM5777" t="s">
        <v>5259</v>
      </c>
      <c r="AN5777" t="s">
        <v>6370</v>
      </c>
      <c r="AO5777" t="str">
        <f>TEXT(A5777,"yyyy-mm-dd")</f>
        <v>2021-05-31</v>
      </c>
    </row>
    <row r="5778" spans="1:41">
      <c r="A5778" s="6" t="s">
        <v>6341</v>
      </c>
      <c r="B5778">
        <v>2021</v>
      </c>
      <c r="C5778">
        <v>5</v>
      </c>
      <c r="E5778" t="s">
        <v>2881</v>
      </c>
      <c r="F5778" t="s">
        <v>113</v>
      </c>
      <c r="G5778" t="s">
        <v>83</v>
      </c>
      <c r="H5778" t="s">
        <v>5257</v>
      </c>
      <c r="I5778">
        <v>2021</v>
      </c>
      <c r="K5778" s="6">
        <v>44561</v>
      </c>
      <c r="L5778">
        <v>7</v>
      </c>
      <c r="N5778" t="s">
        <v>192</v>
      </c>
      <c r="O5778" s="8">
        <v>6.76</v>
      </c>
      <c r="P5778" s="8">
        <v>6.75</v>
      </c>
      <c r="Q5778" s="8">
        <v>6.68</v>
      </c>
      <c r="R5778" s="8">
        <v>6.95</v>
      </c>
      <c r="S5778" s="8">
        <v>5.8</v>
      </c>
      <c r="T5778" s="8">
        <v>7.4</v>
      </c>
      <c r="U5778" s="8">
        <v>0.37</v>
      </c>
      <c r="V5778" s="9">
        <v>23</v>
      </c>
      <c r="W5778" s="8">
        <v>0.27000000000000046</v>
      </c>
      <c r="X5778" s="8">
        <v>1.6000000000000005</v>
      </c>
      <c r="Y5778" s="8">
        <v>9.9999999999997868E-3</v>
      </c>
      <c r="Z5778" s="8">
        <v>0.15000000000000036</v>
      </c>
      <c r="AA5778">
        <v>-0.35999999999999943</v>
      </c>
      <c r="AF5778" t="s">
        <v>5300</v>
      </c>
      <c r="AG5778" t="s">
        <v>2883</v>
      </c>
      <c r="AH5778" t="s">
        <v>2884</v>
      </c>
      <c r="AI5778" t="s">
        <v>117</v>
      </c>
      <c r="AJ5778" s="7">
        <v>44561</v>
      </c>
      <c r="AK5778" t="s">
        <v>6342</v>
      </c>
      <c r="AL5778" t="s">
        <v>2885</v>
      </c>
      <c r="AM5778" t="s">
        <v>5259</v>
      </c>
      <c r="AN5778" t="s">
        <v>6373</v>
      </c>
      <c r="AO5778" t="str">
        <f>TEXT(A5778,"yyyy-mm-dd")</f>
        <v>2021-05-31</v>
      </c>
    </row>
    <row r="5779" spans="1:41">
      <c r="A5779" s="6" t="s">
        <v>6376</v>
      </c>
      <c r="B5779">
        <v>2021</v>
      </c>
      <c r="C5779">
        <v>6</v>
      </c>
      <c r="E5779" t="s">
        <v>1907</v>
      </c>
      <c r="F5779" t="s">
        <v>1908</v>
      </c>
      <c r="G5779" t="s">
        <v>102</v>
      </c>
      <c r="H5779" t="s">
        <v>6326</v>
      </c>
      <c r="I5779">
        <v>2023</v>
      </c>
      <c r="J5779">
        <v>2</v>
      </c>
      <c r="K5779" s="6">
        <v>45107</v>
      </c>
      <c r="L5779">
        <v>24</v>
      </c>
      <c r="M5779">
        <v>8</v>
      </c>
      <c r="N5779" t="s">
        <v>368</v>
      </c>
      <c r="O5779" s="8">
        <v>5.25</v>
      </c>
      <c r="P5779" s="8">
        <v>5.38</v>
      </c>
      <c r="Q5779" s="8">
        <v>5.0599999999999996</v>
      </c>
      <c r="R5779" s="8">
        <v>5.5</v>
      </c>
      <c r="S5779" s="8">
        <v>4.25</v>
      </c>
      <c r="T5779" s="8">
        <v>6</v>
      </c>
      <c r="U5779" s="8">
        <v>0.51</v>
      </c>
      <c r="V5779" s="9">
        <v>22</v>
      </c>
      <c r="W5779" s="8">
        <v>0.44000000000000039</v>
      </c>
      <c r="X5779" s="8">
        <v>1.75</v>
      </c>
      <c r="Y5779" s="8">
        <v>-0.12999999999999989</v>
      </c>
      <c r="Z5779" s="8">
        <v>0.75</v>
      </c>
      <c r="AA5779">
        <v>-5.9999999999999609E-2</v>
      </c>
      <c r="AF5779" t="s">
        <v>6327</v>
      </c>
      <c r="AG5779" t="s">
        <v>1910</v>
      </c>
      <c r="AH5779" t="s">
        <v>1911</v>
      </c>
      <c r="AI5779" t="s">
        <v>1971</v>
      </c>
      <c r="AJ5779" s="7">
        <v>45107</v>
      </c>
      <c r="AK5779" t="s">
        <v>6377</v>
      </c>
      <c r="AL5779" t="s">
        <v>1908</v>
      </c>
      <c r="AM5779" t="s">
        <v>6328</v>
      </c>
      <c r="AN5779" t="s">
        <v>6399</v>
      </c>
      <c r="AO5779" t="str">
        <f>TEXT(A5779,"yyyy-mm-dd")</f>
        <v>2021-06-30</v>
      </c>
    </row>
    <row r="5780" spans="1:41">
      <c r="A5780" s="6" t="s">
        <v>6376</v>
      </c>
      <c r="B5780">
        <v>2021</v>
      </c>
      <c r="C5780">
        <v>6</v>
      </c>
      <c r="E5780" t="s">
        <v>1907</v>
      </c>
      <c r="F5780" t="s">
        <v>1908</v>
      </c>
      <c r="G5780" t="s">
        <v>102</v>
      </c>
      <c r="H5780" t="s">
        <v>6287</v>
      </c>
      <c r="I5780">
        <v>2023</v>
      </c>
      <c r="J5780">
        <v>1</v>
      </c>
      <c r="K5780" s="6">
        <v>45016</v>
      </c>
      <c r="L5780">
        <v>21</v>
      </c>
      <c r="M5780">
        <v>7</v>
      </c>
      <c r="N5780" t="s">
        <v>176</v>
      </c>
      <c r="O5780" s="8">
        <v>5.18</v>
      </c>
      <c r="P5780" s="8">
        <v>5.25</v>
      </c>
      <c r="Q5780" s="8">
        <v>5</v>
      </c>
      <c r="R5780" s="8">
        <v>5.5</v>
      </c>
      <c r="S5780" s="8">
        <v>4.5</v>
      </c>
      <c r="T5780" s="8">
        <v>5.75</v>
      </c>
      <c r="U5780" s="8">
        <v>0.41</v>
      </c>
      <c r="V5780" s="9">
        <v>22</v>
      </c>
      <c r="W5780" s="8">
        <v>0.5</v>
      </c>
      <c r="X5780" s="8">
        <v>1.25</v>
      </c>
      <c r="Y5780" s="8">
        <v>-7.0000000000000284E-2</v>
      </c>
      <c r="Z5780" s="8">
        <v>0.62000000000000011</v>
      </c>
      <c r="AA5780">
        <v>-5.9999999999999609E-2</v>
      </c>
      <c r="AF5780" t="s">
        <v>6288</v>
      </c>
      <c r="AG5780" t="s">
        <v>1910</v>
      </c>
      <c r="AH5780" t="s">
        <v>1911</v>
      </c>
      <c r="AI5780" t="s">
        <v>1944</v>
      </c>
      <c r="AJ5780" s="7">
        <v>45016</v>
      </c>
      <c r="AK5780" t="s">
        <v>6377</v>
      </c>
      <c r="AL5780" t="s">
        <v>1908</v>
      </c>
      <c r="AM5780" t="s">
        <v>6289</v>
      </c>
      <c r="AN5780" t="s">
        <v>6398</v>
      </c>
      <c r="AO5780" t="str">
        <f>TEXT(A5780,"yyyy-mm-dd")</f>
        <v>2021-06-30</v>
      </c>
    </row>
    <row r="5781" spans="1:41">
      <c r="A5781" s="6" t="s">
        <v>6376</v>
      </c>
      <c r="B5781">
        <v>2021</v>
      </c>
      <c r="C5781">
        <v>6</v>
      </c>
      <c r="E5781" t="s">
        <v>1907</v>
      </c>
      <c r="F5781" t="s">
        <v>1908</v>
      </c>
      <c r="G5781" t="s">
        <v>102</v>
      </c>
      <c r="H5781" t="s">
        <v>6094</v>
      </c>
      <c r="I5781">
        <v>2022</v>
      </c>
      <c r="J5781">
        <v>4</v>
      </c>
      <c r="K5781" s="6">
        <v>44926</v>
      </c>
      <c r="L5781">
        <v>18</v>
      </c>
      <c r="M5781">
        <v>6</v>
      </c>
      <c r="N5781" t="s">
        <v>206</v>
      </c>
      <c r="O5781" s="8">
        <v>5.17</v>
      </c>
      <c r="P5781" s="8">
        <v>5.25</v>
      </c>
      <c r="Q5781" s="8">
        <v>5</v>
      </c>
      <c r="R5781" s="8">
        <v>5.5</v>
      </c>
      <c r="S5781" s="8">
        <v>4.25</v>
      </c>
      <c r="T5781" s="8">
        <v>6</v>
      </c>
      <c r="U5781" s="8">
        <v>0.45</v>
      </c>
      <c r="V5781" s="9">
        <v>29</v>
      </c>
      <c r="W5781" s="8">
        <v>0.5</v>
      </c>
      <c r="X5781" s="8">
        <v>1.75</v>
      </c>
      <c r="Y5781" s="8">
        <v>-8.0000000000000071E-2</v>
      </c>
      <c r="Z5781" s="8">
        <v>0.75</v>
      </c>
      <c r="AA5781">
        <v>5.9999999999999609E-2</v>
      </c>
      <c r="AF5781" t="s">
        <v>6095</v>
      </c>
      <c r="AG5781" t="s">
        <v>1910</v>
      </c>
      <c r="AH5781" t="s">
        <v>1911</v>
      </c>
      <c r="AI5781" t="s">
        <v>1939</v>
      </c>
      <c r="AJ5781" s="7">
        <v>44926</v>
      </c>
      <c r="AK5781" t="s">
        <v>6377</v>
      </c>
      <c r="AL5781" t="s">
        <v>1908</v>
      </c>
      <c r="AM5781" t="s">
        <v>6096</v>
      </c>
      <c r="AN5781" t="s">
        <v>6397</v>
      </c>
      <c r="AO5781" t="str">
        <f>TEXT(A5781,"yyyy-mm-dd")</f>
        <v>2021-06-30</v>
      </c>
    </row>
    <row r="5782" spans="1:41">
      <c r="A5782" s="6" t="s">
        <v>6376</v>
      </c>
      <c r="B5782">
        <v>2021</v>
      </c>
      <c r="C5782">
        <v>6</v>
      </c>
      <c r="E5782" t="s">
        <v>1907</v>
      </c>
      <c r="F5782" t="s">
        <v>1908</v>
      </c>
      <c r="G5782" t="s">
        <v>102</v>
      </c>
      <c r="H5782" t="s">
        <v>5989</v>
      </c>
      <c r="I5782">
        <v>2022</v>
      </c>
      <c r="J5782">
        <v>3</v>
      </c>
      <c r="K5782" s="6">
        <v>44834</v>
      </c>
      <c r="L5782">
        <v>15</v>
      </c>
      <c r="M5782">
        <v>5</v>
      </c>
      <c r="N5782" t="s">
        <v>236</v>
      </c>
      <c r="O5782" s="8">
        <v>5.07</v>
      </c>
      <c r="P5782" s="8">
        <v>5</v>
      </c>
      <c r="Q5782" s="8">
        <v>4.9400000000000004</v>
      </c>
      <c r="R5782" s="8">
        <v>5.25</v>
      </c>
      <c r="S5782" s="8">
        <v>4.5</v>
      </c>
      <c r="T5782" s="8">
        <v>5.75</v>
      </c>
      <c r="U5782" s="8">
        <v>0.37</v>
      </c>
      <c r="V5782" s="9">
        <v>28</v>
      </c>
      <c r="W5782" s="8">
        <v>0.30999999999999961</v>
      </c>
      <c r="X5782" s="8">
        <v>1.25</v>
      </c>
      <c r="Y5782" s="8">
        <v>7.0000000000000284E-2</v>
      </c>
      <c r="Z5782" s="8">
        <v>0.62000000000000011</v>
      </c>
      <c r="AA5782">
        <v>-0.19000000000000039</v>
      </c>
      <c r="AF5782" t="s">
        <v>5990</v>
      </c>
      <c r="AG5782" t="s">
        <v>1910</v>
      </c>
      <c r="AH5782" t="s">
        <v>1911</v>
      </c>
      <c r="AI5782" t="s">
        <v>1934</v>
      </c>
      <c r="AJ5782" s="7">
        <v>44834</v>
      </c>
      <c r="AK5782" t="s">
        <v>6377</v>
      </c>
      <c r="AL5782" t="s">
        <v>1908</v>
      </c>
      <c r="AM5782" t="s">
        <v>5991</v>
      </c>
      <c r="AN5782" t="s">
        <v>6396</v>
      </c>
      <c r="AO5782" t="str">
        <f>TEXT(A5782,"yyyy-mm-dd")</f>
        <v>2021-06-30</v>
      </c>
    </row>
    <row r="5783" spans="1:41">
      <c r="A5783" s="6" t="s">
        <v>6376</v>
      </c>
      <c r="B5783">
        <v>2021</v>
      </c>
      <c r="C5783">
        <v>6</v>
      </c>
      <c r="E5783" t="s">
        <v>1907</v>
      </c>
      <c r="F5783" t="s">
        <v>1908</v>
      </c>
      <c r="G5783" t="s">
        <v>102</v>
      </c>
      <c r="H5783" t="s">
        <v>5881</v>
      </c>
      <c r="I5783">
        <v>2022</v>
      </c>
      <c r="J5783">
        <v>2</v>
      </c>
      <c r="K5783" s="6">
        <v>44742</v>
      </c>
      <c r="L5783">
        <v>12</v>
      </c>
      <c r="M5783">
        <v>4</v>
      </c>
      <c r="N5783" t="s">
        <v>261</v>
      </c>
      <c r="O5783" s="8">
        <v>5.0199999999999996</v>
      </c>
      <c r="P5783" s="8">
        <v>5</v>
      </c>
      <c r="Q5783" s="8">
        <v>4.9400000000000004</v>
      </c>
      <c r="R5783" s="8">
        <v>5.25</v>
      </c>
      <c r="S5783" s="8">
        <v>4.25</v>
      </c>
      <c r="T5783" s="8">
        <v>5.75</v>
      </c>
      <c r="U5783" s="8">
        <v>0.35</v>
      </c>
      <c r="V5783" s="9">
        <v>28</v>
      </c>
      <c r="W5783" s="8">
        <v>0.30999999999999961</v>
      </c>
      <c r="X5783" s="8">
        <v>1.5</v>
      </c>
      <c r="Y5783" s="8">
        <v>1.9999999999999574E-2</v>
      </c>
      <c r="Z5783" s="8">
        <v>0.75</v>
      </c>
      <c r="AA5783">
        <v>-0.19000000000000039</v>
      </c>
      <c r="AF5783" t="s">
        <v>5882</v>
      </c>
      <c r="AG5783" t="s">
        <v>1910</v>
      </c>
      <c r="AH5783" t="s">
        <v>1911</v>
      </c>
      <c r="AI5783" t="s">
        <v>1929</v>
      </c>
      <c r="AJ5783" s="7">
        <v>44742</v>
      </c>
      <c r="AK5783" t="s">
        <v>6377</v>
      </c>
      <c r="AL5783" t="s">
        <v>1908</v>
      </c>
      <c r="AM5783" t="s">
        <v>5883</v>
      </c>
      <c r="AN5783" t="s">
        <v>6395</v>
      </c>
      <c r="AO5783" t="str">
        <f>TEXT(A5783,"yyyy-mm-dd")</f>
        <v>2021-06-30</v>
      </c>
    </row>
    <row r="5784" spans="1:41">
      <c r="A5784" s="6" t="s">
        <v>6376</v>
      </c>
      <c r="B5784">
        <v>2021</v>
      </c>
      <c r="C5784">
        <v>6</v>
      </c>
      <c r="E5784" t="s">
        <v>1907</v>
      </c>
      <c r="F5784" t="s">
        <v>1908</v>
      </c>
      <c r="G5784" t="s">
        <v>102</v>
      </c>
      <c r="H5784" t="s">
        <v>5842</v>
      </c>
      <c r="I5784">
        <v>2022</v>
      </c>
      <c r="J5784">
        <v>1</v>
      </c>
      <c r="K5784" s="6">
        <v>44651</v>
      </c>
      <c r="L5784">
        <v>9</v>
      </c>
      <c r="M5784">
        <v>3</v>
      </c>
      <c r="N5784" t="s">
        <v>173</v>
      </c>
      <c r="O5784" s="8">
        <v>4.97</v>
      </c>
      <c r="P5784" s="8">
        <v>5</v>
      </c>
      <c r="Q5784" s="8">
        <v>4.75</v>
      </c>
      <c r="R5784" s="8">
        <v>5.25</v>
      </c>
      <c r="S5784" s="8">
        <v>4.25</v>
      </c>
      <c r="T5784" s="8">
        <v>5.75</v>
      </c>
      <c r="U5784" s="8">
        <v>0.36</v>
      </c>
      <c r="V5784" s="9">
        <v>29</v>
      </c>
      <c r="W5784" s="8">
        <v>0.5</v>
      </c>
      <c r="X5784" s="8">
        <v>1.5</v>
      </c>
      <c r="Y5784" s="8">
        <v>-3.0000000000000249E-2</v>
      </c>
      <c r="Z5784" s="8">
        <v>1</v>
      </c>
      <c r="AA5784">
        <v>0.25</v>
      </c>
      <c r="AF5784" t="s">
        <v>5843</v>
      </c>
      <c r="AG5784" t="s">
        <v>1910</v>
      </c>
      <c r="AH5784" t="s">
        <v>1911</v>
      </c>
      <c r="AI5784" t="s">
        <v>1924</v>
      </c>
      <c r="AJ5784" s="7">
        <v>44651</v>
      </c>
      <c r="AK5784" t="s">
        <v>6377</v>
      </c>
      <c r="AL5784" t="s">
        <v>1908</v>
      </c>
      <c r="AM5784" t="s">
        <v>5844</v>
      </c>
      <c r="AN5784" t="s">
        <v>6394</v>
      </c>
      <c r="AO5784" t="str">
        <f>TEXT(A5784,"yyyy-mm-dd")</f>
        <v>2021-06-30</v>
      </c>
    </row>
    <row r="5785" spans="1:41">
      <c r="A5785" s="6" t="s">
        <v>6376</v>
      </c>
      <c r="B5785">
        <v>2021</v>
      </c>
      <c r="C5785">
        <v>6</v>
      </c>
      <c r="E5785" t="s">
        <v>1907</v>
      </c>
      <c r="F5785" t="s">
        <v>1908</v>
      </c>
      <c r="G5785" t="s">
        <v>102</v>
      </c>
      <c r="H5785" t="s">
        <v>5649</v>
      </c>
      <c r="I5785">
        <v>2021</v>
      </c>
      <c r="J5785">
        <v>4</v>
      </c>
      <c r="K5785" s="6">
        <v>44561</v>
      </c>
      <c r="L5785">
        <v>6</v>
      </c>
      <c r="M5785">
        <v>2</v>
      </c>
      <c r="N5785" t="s">
        <v>203</v>
      </c>
      <c r="O5785" s="8">
        <v>4.8600000000000003</v>
      </c>
      <c r="P5785" s="8">
        <v>4.88</v>
      </c>
      <c r="Q5785" s="8">
        <v>4.75</v>
      </c>
      <c r="R5785" s="8">
        <v>5</v>
      </c>
      <c r="S5785" s="8">
        <v>4.25</v>
      </c>
      <c r="T5785" s="8">
        <v>5.25</v>
      </c>
      <c r="U5785" s="8">
        <v>0.27</v>
      </c>
      <c r="V5785" s="9">
        <v>32</v>
      </c>
      <c r="W5785" s="8">
        <v>0.25</v>
      </c>
      <c r="X5785" s="8">
        <v>1</v>
      </c>
      <c r="Y5785" s="8">
        <v>-1.9999999999999574E-2</v>
      </c>
      <c r="Z5785" s="8">
        <v>0.87999999999999989</v>
      </c>
      <c r="AA5785">
        <v>0</v>
      </c>
      <c r="AF5785" t="s">
        <v>5650</v>
      </c>
      <c r="AG5785" t="s">
        <v>1910</v>
      </c>
      <c r="AH5785" t="s">
        <v>1911</v>
      </c>
      <c r="AI5785" t="s">
        <v>1919</v>
      </c>
      <c r="AJ5785" s="7">
        <v>44561</v>
      </c>
      <c r="AK5785" t="s">
        <v>6377</v>
      </c>
      <c r="AL5785" t="s">
        <v>1908</v>
      </c>
      <c r="AM5785" t="s">
        <v>5651</v>
      </c>
      <c r="AN5785" t="s">
        <v>6393</v>
      </c>
      <c r="AO5785" t="str">
        <f>TEXT(A5785,"yyyy-mm-dd")</f>
        <v>2021-06-30</v>
      </c>
    </row>
    <row r="5786" spans="1:41">
      <c r="A5786" s="6" t="s">
        <v>6376</v>
      </c>
      <c r="B5786">
        <v>2021</v>
      </c>
      <c r="C5786">
        <v>6</v>
      </c>
      <c r="E5786" t="s">
        <v>1907</v>
      </c>
      <c r="F5786" t="s">
        <v>1908</v>
      </c>
      <c r="G5786" t="s">
        <v>102</v>
      </c>
      <c r="H5786" t="s">
        <v>5544</v>
      </c>
      <c r="I5786">
        <v>2021</v>
      </c>
      <c r="J5786">
        <v>3</v>
      </c>
      <c r="K5786" s="6">
        <v>44469</v>
      </c>
      <c r="L5786">
        <v>3</v>
      </c>
      <c r="M5786">
        <v>1</v>
      </c>
      <c r="N5786" t="s">
        <v>233</v>
      </c>
      <c r="O5786" s="8">
        <v>4.57</v>
      </c>
      <c r="P5786" s="8">
        <v>4.5</v>
      </c>
      <c r="Q5786" s="8">
        <v>4.5</v>
      </c>
      <c r="R5786" s="8">
        <v>4.75</v>
      </c>
      <c r="S5786" s="8">
        <v>4.25</v>
      </c>
      <c r="T5786" s="8">
        <v>4.75</v>
      </c>
      <c r="U5786" s="8">
        <v>0.18</v>
      </c>
      <c r="V5786" s="9">
        <v>31</v>
      </c>
      <c r="W5786" s="8">
        <v>0.25</v>
      </c>
      <c r="X5786" s="8">
        <v>0.5</v>
      </c>
      <c r="Y5786" s="8">
        <v>7.0000000000000284E-2</v>
      </c>
      <c r="Z5786" s="8">
        <v>0.5</v>
      </c>
      <c r="AA5786">
        <v>0.25</v>
      </c>
      <c r="AF5786" t="s">
        <v>5545</v>
      </c>
      <c r="AG5786" t="s">
        <v>1910</v>
      </c>
      <c r="AH5786" t="s">
        <v>1911</v>
      </c>
      <c r="AI5786" t="s">
        <v>1915</v>
      </c>
      <c r="AJ5786" s="7">
        <v>44469</v>
      </c>
      <c r="AK5786" t="s">
        <v>6377</v>
      </c>
      <c r="AL5786" t="s">
        <v>1908</v>
      </c>
      <c r="AM5786" t="s">
        <v>5546</v>
      </c>
      <c r="AN5786" t="s">
        <v>6392</v>
      </c>
      <c r="AO5786" t="str">
        <f>TEXT(A5786,"yyyy-mm-dd")</f>
        <v>2021-06-30</v>
      </c>
    </row>
    <row r="5787" spans="1:41">
      <c r="A5787" s="6" t="s">
        <v>6376</v>
      </c>
      <c r="B5787">
        <v>2021</v>
      </c>
      <c r="C5787">
        <v>6</v>
      </c>
      <c r="E5787" t="s">
        <v>1907</v>
      </c>
      <c r="F5787" t="s">
        <v>1908</v>
      </c>
      <c r="G5787" t="s">
        <v>102</v>
      </c>
      <c r="H5787" t="s">
        <v>5436</v>
      </c>
      <c r="I5787">
        <v>2021</v>
      </c>
      <c r="J5787">
        <v>2</v>
      </c>
      <c r="K5787" s="6">
        <v>44377</v>
      </c>
      <c r="L5787">
        <v>0</v>
      </c>
      <c r="M5787">
        <v>0</v>
      </c>
      <c r="N5787" t="s">
        <v>178</v>
      </c>
      <c r="O5787" s="8">
        <v>4.24</v>
      </c>
      <c r="P5787" s="8">
        <v>4.25</v>
      </c>
      <c r="Q5787" s="8">
        <v>4.25</v>
      </c>
      <c r="R5787" s="8">
        <v>4.25</v>
      </c>
      <c r="S5787" s="8">
        <v>4</v>
      </c>
      <c r="T5787" s="8">
        <v>4.25</v>
      </c>
      <c r="U5787" s="8">
        <v>0.04</v>
      </c>
      <c r="V5787" s="9">
        <v>31</v>
      </c>
      <c r="W5787" s="8">
        <v>0</v>
      </c>
      <c r="X5787" s="8">
        <v>0.25</v>
      </c>
      <c r="Y5787" s="8">
        <v>-9.9999999999997868E-3</v>
      </c>
      <c r="Z5787" s="8">
        <v>0.25</v>
      </c>
      <c r="AA5787">
        <v>0</v>
      </c>
      <c r="AF5787" t="s">
        <v>5437</v>
      </c>
      <c r="AG5787" t="s">
        <v>1910</v>
      </c>
      <c r="AH5787" t="s">
        <v>1911</v>
      </c>
      <c r="AI5787" t="s">
        <v>1912</v>
      </c>
      <c r="AJ5787" s="7">
        <v>44377</v>
      </c>
      <c r="AK5787" t="s">
        <v>6377</v>
      </c>
      <c r="AL5787" t="s">
        <v>1908</v>
      </c>
      <c r="AM5787" t="s">
        <v>5438</v>
      </c>
      <c r="AN5787" t="s">
        <v>6391</v>
      </c>
      <c r="AO5787" t="str">
        <f>TEXT(A5787,"yyyy-mm-dd")</f>
        <v>2021-06-30</v>
      </c>
    </row>
    <row r="5788" spans="1:41">
      <c r="A5788" s="6" t="s">
        <v>6376</v>
      </c>
      <c r="B5788">
        <v>2021</v>
      </c>
      <c r="C5788">
        <v>6</v>
      </c>
      <c r="E5788" t="s">
        <v>100</v>
      </c>
      <c r="F5788" t="s">
        <v>101</v>
      </c>
      <c r="G5788" t="s">
        <v>83</v>
      </c>
      <c r="H5788" t="s">
        <v>6147</v>
      </c>
      <c r="I5788">
        <v>2023</v>
      </c>
      <c r="K5788" s="6">
        <v>45291</v>
      </c>
      <c r="L5788">
        <v>30</v>
      </c>
      <c r="N5788" t="s">
        <v>567</v>
      </c>
      <c r="O5788" s="8">
        <v>2.21</v>
      </c>
      <c r="P5788" s="8">
        <v>2</v>
      </c>
      <c r="Q5788" s="8">
        <v>2</v>
      </c>
      <c r="R5788" s="8">
        <v>2.5</v>
      </c>
      <c r="S5788" s="8">
        <v>1.5</v>
      </c>
      <c r="T5788" s="8">
        <v>3</v>
      </c>
      <c r="U5788" s="8">
        <v>0.41</v>
      </c>
      <c r="V5788" s="9">
        <v>25</v>
      </c>
      <c r="W5788" s="8">
        <v>0.5</v>
      </c>
      <c r="X5788" s="8">
        <v>1.5</v>
      </c>
      <c r="Y5788" s="8">
        <v>0.20999999999999996</v>
      </c>
      <c r="Z5788" s="8">
        <v>0</v>
      </c>
      <c r="AA5788">
        <v>0</v>
      </c>
      <c r="AF5788" t="s">
        <v>10372</v>
      </c>
      <c r="AG5788" t="s">
        <v>9655</v>
      </c>
      <c r="AH5788" t="s">
        <v>9656</v>
      </c>
      <c r="AI5788" t="s">
        <v>9708</v>
      </c>
      <c r="AJ5788" s="7">
        <v>45291</v>
      </c>
      <c r="AK5788" t="s">
        <v>6377</v>
      </c>
      <c r="AL5788" t="s">
        <v>109</v>
      </c>
      <c r="AM5788" t="s">
        <v>6149</v>
      </c>
      <c r="AN5788" t="s">
        <v>10379</v>
      </c>
    </row>
    <row r="5789" spans="1:41">
      <c r="A5789" s="6" t="s">
        <v>6376</v>
      </c>
      <c r="B5789">
        <v>2021</v>
      </c>
      <c r="C5789">
        <v>6</v>
      </c>
      <c r="E5789" t="s">
        <v>100</v>
      </c>
      <c r="F5789" t="s">
        <v>101</v>
      </c>
      <c r="G5789" t="s">
        <v>102</v>
      </c>
      <c r="H5789" t="s">
        <v>6094</v>
      </c>
      <c r="I5789">
        <v>2022</v>
      </c>
      <c r="J5789">
        <v>4</v>
      </c>
      <c r="K5789" s="6">
        <v>44926</v>
      </c>
      <c r="L5789">
        <v>18</v>
      </c>
      <c r="M5789">
        <v>6</v>
      </c>
      <c r="N5789" t="s">
        <v>206</v>
      </c>
      <c r="O5789" s="8">
        <v>2.27</v>
      </c>
      <c r="P5789" s="8">
        <v>2.2999999999999998</v>
      </c>
      <c r="Q5789" s="8">
        <v>2.0299999999999998</v>
      </c>
      <c r="R5789" s="8">
        <v>2.7</v>
      </c>
      <c r="S5789" s="8">
        <v>0.3</v>
      </c>
      <c r="T5789" s="8">
        <v>3.5</v>
      </c>
      <c r="U5789" s="8">
        <v>0.75</v>
      </c>
      <c r="V5789" s="9">
        <v>26</v>
      </c>
      <c r="W5789" s="8">
        <v>0.67000000000000037</v>
      </c>
      <c r="X5789" s="8">
        <v>3.2</v>
      </c>
      <c r="Y5789" s="8">
        <v>-2.9999999999999805E-2</v>
      </c>
      <c r="Z5789" s="8">
        <v>0.1599999999999997</v>
      </c>
      <c r="AA5789">
        <v>-0.5199999999999998</v>
      </c>
      <c r="AF5789" t="s">
        <v>6166</v>
      </c>
      <c r="AG5789" t="s">
        <v>106</v>
      </c>
      <c r="AH5789" t="s">
        <v>107</v>
      </c>
      <c r="AI5789" t="s">
        <v>2670</v>
      </c>
      <c r="AJ5789" s="7">
        <v>44926</v>
      </c>
      <c r="AK5789" t="s">
        <v>6377</v>
      </c>
      <c r="AL5789" t="s">
        <v>109</v>
      </c>
      <c r="AM5789" t="s">
        <v>6096</v>
      </c>
      <c r="AN5789" t="s">
        <v>6390</v>
      </c>
      <c r="AO5789" t="str">
        <f>TEXT(A5789,"yyyy-mm-dd")</f>
        <v>2021-06-30</v>
      </c>
    </row>
    <row r="5790" spans="1:41">
      <c r="A5790" s="6" t="s">
        <v>6376</v>
      </c>
      <c r="B5790">
        <v>2021</v>
      </c>
      <c r="C5790">
        <v>6</v>
      </c>
      <c r="E5790" t="s">
        <v>100</v>
      </c>
      <c r="F5790" t="s">
        <v>101</v>
      </c>
      <c r="G5790" t="s">
        <v>83</v>
      </c>
      <c r="H5790" t="s">
        <v>5702</v>
      </c>
      <c r="I5790">
        <v>2022</v>
      </c>
      <c r="K5790" s="6">
        <v>44926</v>
      </c>
      <c r="L5790">
        <v>18</v>
      </c>
      <c r="N5790" t="s">
        <v>206</v>
      </c>
      <c r="O5790" s="8">
        <v>2.8</v>
      </c>
      <c r="P5790" s="8">
        <v>2.8</v>
      </c>
      <c r="Q5790" s="8">
        <v>2.5</v>
      </c>
      <c r="R5790" s="8">
        <v>3</v>
      </c>
      <c r="S5790" s="8">
        <v>2.0099999999999998</v>
      </c>
      <c r="T5790" s="8">
        <v>4.03</v>
      </c>
      <c r="U5790" s="8">
        <v>0.49</v>
      </c>
      <c r="V5790" s="9">
        <v>33</v>
      </c>
      <c r="W5790" s="8">
        <v>0.5</v>
      </c>
      <c r="X5790" s="8">
        <v>2.0200000000000005</v>
      </c>
      <c r="Y5790" s="8">
        <v>0</v>
      </c>
      <c r="Z5790" s="8">
        <v>0.14999999999999991</v>
      </c>
      <c r="AA5790">
        <v>-0.20000000000000018</v>
      </c>
      <c r="AF5790" t="s">
        <v>10333</v>
      </c>
      <c r="AG5790" t="s">
        <v>9655</v>
      </c>
      <c r="AH5790" t="s">
        <v>9656</v>
      </c>
      <c r="AI5790" t="s">
        <v>9669</v>
      </c>
      <c r="AJ5790" s="7">
        <v>44926</v>
      </c>
      <c r="AK5790" t="s">
        <v>6377</v>
      </c>
      <c r="AL5790" t="s">
        <v>109</v>
      </c>
      <c r="AM5790" t="s">
        <v>5704</v>
      </c>
      <c r="AN5790" t="s">
        <v>10352</v>
      </c>
    </row>
    <row r="5791" spans="1:41">
      <c r="A5791" s="6" t="s">
        <v>6376</v>
      </c>
      <c r="B5791">
        <v>2021</v>
      </c>
      <c r="C5791">
        <v>6</v>
      </c>
      <c r="E5791" t="s">
        <v>100</v>
      </c>
      <c r="F5791" t="s">
        <v>101</v>
      </c>
      <c r="G5791" t="s">
        <v>102</v>
      </c>
      <c r="H5791" t="s">
        <v>5989</v>
      </c>
      <c r="I5791">
        <v>2022</v>
      </c>
      <c r="J5791">
        <v>3</v>
      </c>
      <c r="K5791" s="6">
        <v>44834</v>
      </c>
      <c r="L5791">
        <v>15</v>
      </c>
      <c r="M5791">
        <v>5</v>
      </c>
      <c r="N5791" t="s">
        <v>236</v>
      </c>
      <c r="O5791" s="8">
        <v>2.65</v>
      </c>
      <c r="P5791" s="8">
        <v>2.65</v>
      </c>
      <c r="Q5791" s="8">
        <v>2.23</v>
      </c>
      <c r="R5791" s="8">
        <v>3.1</v>
      </c>
      <c r="S5791" s="8">
        <v>1.4</v>
      </c>
      <c r="T5791" s="8">
        <v>3.9</v>
      </c>
      <c r="U5791" s="8">
        <v>0.6</v>
      </c>
      <c r="V5791" s="9">
        <v>26</v>
      </c>
      <c r="W5791" s="8">
        <v>0.87000000000000011</v>
      </c>
      <c r="X5791" s="8">
        <v>2.5</v>
      </c>
      <c r="Y5791" s="8">
        <v>0</v>
      </c>
      <c r="Z5791" s="8">
        <v>-3.0000000000000249E-2</v>
      </c>
      <c r="AA5791">
        <v>-7.9999999999999627E-2</v>
      </c>
      <c r="AF5791" t="s">
        <v>6164</v>
      </c>
      <c r="AG5791" t="s">
        <v>106</v>
      </c>
      <c r="AH5791" t="s">
        <v>107</v>
      </c>
      <c r="AI5791" t="s">
        <v>2667</v>
      </c>
      <c r="AJ5791" s="7">
        <v>44834</v>
      </c>
      <c r="AK5791" t="s">
        <v>6377</v>
      </c>
      <c r="AL5791" t="s">
        <v>109</v>
      </c>
      <c r="AM5791" t="s">
        <v>5991</v>
      </c>
      <c r="AN5791" t="s">
        <v>6389</v>
      </c>
      <c r="AO5791" t="str">
        <f>TEXT(A5791,"yyyy-mm-dd")</f>
        <v>2021-06-30</v>
      </c>
    </row>
    <row r="5792" spans="1:41">
      <c r="A5792" s="6" t="s">
        <v>6376</v>
      </c>
      <c r="B5792">
        <v>2021</v>
      </c>
      <c r="C5792">
        <v>6</v>
      </c>
      <c r="E5792" t="s">
        <v>100</v>
      </c>
      <c r="F5792" t="s">
        <v>101</v>
      </c>
      <c r="G5792" t="s">
        <v>102</v>
      </c>
      <c r="H5792" t="s">
        <v>5881</v>
      </c>
      <c r="I5792">
        <v>2022</v>
      </c>
      <c r="J5792">
        <v>2</v>
      </c>
      <c r="K5792" s="6">
        <v>44742</v>
      </c>
      <c r="L5792">
        <v>12</v>
      </c>
      <c r="M5792">
        <v>4</v>
      </c>
      <c r="N5792" t="s">
        <v>261</v>
      </c>
      <c r="O5792" s="8">
        <v>2.76</v>
      </c>
      <c r="P5792" s="8">
        <v>2.65</v>
      </c>
      <c r="Q5792" s="8">
        <v>2.2400000000000002</v>
      </c>
      <c r="R5792" s="8">
        <v>3.48</v>
      </c>
      <c r="S5792" s="8">
        <v>0.8</v>
      </c>
      <c r="T5792" s="8">
        <v>4.0999999999999996</v>
      </c>
      <c r="U5792" s="8">
        <v>0.88</v>
      </c>
      <c r="V5792" s="9">
        <v>26</v>
      </c>
      <c r="W5792" s="8">
        <v>1.2399999999999998</v>
      </c>
      <c r="X5792" s="8">
        <v>3.3</v>
      </c>
      <c r="Y5792" s="8">
        <v>0.10999999999999988</v>
      </c>
      <c r="Z5792" s="8">
        <v>0.14999999999999991</v>
      </c>
      <c r="AA5792">
        <v>-0.2200000000000002</v>
      </c>
      <c r="AF5792" t="s">
        <v>6162</v>
      </c>
      <c r="AG5792" t="s">
        <v>106</v>
      </c>
      <c r="AH5792" t="s">
        <v>107</v>
      </c>
      <c r="AI5792" t="s">
        <v>502</v>
      </c>
      <c r="AJ5792" s="7">
        <v>44742</v>
      </c>
      <c r="AK5792" t="s">
        <v>6377</v>
      </c>
      <c r="AL5792" t="s">
        <v>109</v>
      </c>
      <c r="AM5792" t="s">
        <v>5883</v>
      </c>
      <c r="AN5792" t="s">
        <v>6388</v>
      </c>
      <c r="AO5792" t="str">
        <f>TEXT(A5792,"yyyy-mm-dd")</f>
        <v>2021-06-30</v>
      </c>
    </row>
    <row r="5793" spans="1:41">
      <c r="A5793" s="6" t="s">
        <v>6376</v>
      </c>
      <c r="B5793">
        <v>2021</v>
      </c>
      <c r="C5793">
        <v>6</v>
      </c>
      <c r="E5793" t="s">
        <v>100</v>
      </c>
      <c r="F5793" t="s">
        <v>101</v>
      </c>
      <c r="G5793" t="s">
        <v>102</v>
      </c>
      <c r="H5793" t="s">
        <v>5842</v>
      </c>
      <c r="I5793">
        <v>2022</v>
      </c>
      <c r="J5793">
        <v>1</v>
      </c>
      <c r="K5793" s="6">
        <v>44651</v>
      </c>
      <c r="L5793">
        <v>9</v>
      </c>
      <c r="M5793">
        <v>3</v>
      </c>
      <c r="N5793" t="s">
        <v>173</v>
      </c>
      <c r="O5793" s="8">
        <v>3.73</v>
      </c>
      <c r="P5793" s="8">
        <v>3.55</v>
      </c>
      <c r="Q5793" s="8">
        <v>3.05</v>
      </c>
      <c r="R5793" s="8">
        <v>4.28</v>
      </c>
      <c r="S5793" s="8">
        <v>2.4</v>
      </c>
      <c r="T5793" s="8">
        <v>6.1</v>
      </c>
      <c r="U5793" s="8">
        <v>0.9</v>
      </c>
      <c r="V5793" s="9">
        <v>26</v>
      </c>
      <c r="W5793" s="8">
        <v>1.2300000000000004</v>
      </c>
      <c r="X5793" s="8">
        <v>3.6999999999999997</v>
      </c>
      <c r="Y5793" s="8">
        <v>0.18000000000000016</v>
      </c>
      <c r="Z5793" s="8">
        <v>4.9999999999999822E-2</v>
      </c>
      <c r="AA5793">
        <v>-0.18999999999999906</v>
      </c>
      <c r="AF5793" t="s">
        <v>6160</v>
      </c>
      <c r="AG5793" t="s">
        <v>106</v>
      </c>
      <c r="AH5793" t="s">
        <v>107</v>
      </c>
      <c r="AI5793" t="s">
        <v>497</v>
      </c>
      <c r="AJ5793" s="7">
        <v>44651</v>
      </c>
      <c r="AK5793" t="s">
        <v>6377</v>
      </c>
      <c r="AL5793" t="s">
        <v>109</v>
      </c>
      <c r="AM5793" t="s">
        <v>5844</v>
      </c>
      <c r="AN5793" t="s">
        <v>6387</v>
      </c>
      <c r="AO5793" t="str">
        <f>TEXT(A5793,"yyyy-mm-dd")</f>
        <v>2021-06-30</v>
      </c>
    </row>
    <row r="5794" spans="1:41">
      <c r="A5794" s="6" t="s">
        <v>6376</v>
      </c>
      <c r="B5794">
        <v>2021</v>
      </c>
      <c r="C5794">
        <v>6</v>
      </c>
      <c r="E5794" t="s">
        <v>100</v>
      </c>
      <c r="F5794" t="s">
        <v>101</v>
      </c>
      <c r="G5794" t="s">
        <v>102</v>
      </c>
      <c r="H5794" t="s">
        <v>5649</v>
      </c>
      <c r="I5794">
        <v>2021</v>
      </c>
      <c r="J5794">
        <v>4</v>
      </c>
      <c r="K5794" s="6">
        <v>44561</v>
      </c>
      <c r="L5794">
        <v>6</v>
      </c>
      <c r="M5794">
        <v>2</v>
      </c>
      <c r="N5794" t="s">
        <v>203</v>
      </c>
      <c r="O5794" s="8">
        <v>3.74</v>
      </c>
      <c r="P5794" s="8">
        <v>4</v>
      </c>
      <c r="Q5794" s="8">
        <v>3.3</v>
      </c>
      <c r="R5794" s="8">
        <v>4.3</v>
      </c>
      <c r="S5794" s="8">
        <v>2</v>
      </c>
      <c r="T5794" s="8">
        <v>5.2</v>
      </c>
      <c r="U5794" s="8">
        <v>0.95</v>
      </c>
      <c r="V5794" s="9">
        <v>29</v>
      </c>
      <c r="W5794" s="8">
        <v>1</v>
      </c>
      <c r="X5794" s="8">
        <v>3.2</v>
      </c>
      <c r="Y5794" s="8">
        <v>-0.25999999999999979</v>
      </c>
      <c r="Z5794" s="8">
        <v>0.5</v>
      </c>
      <c r="AA5794">
        <v>-0.29999999999999982</v>
      </c>
      <c r="AF5794" t="s">
        <v>5721</v>
      </c>
      <c r="AG5794" t="s">
        <v>106</v>
      </c>
      <c r="AH5794" t="s">
        <v>107</v>
      </c>
      <c r="AI5794" t="s">
        <v>427</v>
      </c>
      <c r="AJ5794" s="7">
        <v>44561</v>
      </c>
      <c r="AK5794" t="s">
        <v>6377</v>
      </c>
      <c r="AL5794" t="s">
        <v>109</v>
      </c>
      <c r="AM5794" t="s">
        <v>5651</v>
      </c>
      <c r="AN5794" t="s">
        <v>6386</v>
      </c>
      <c r="AO5794" t="str">
        <f>TEXT(A5794,"yyyy-mm-dd")</f>
        <v>2021-06-30</v>
      </c>
    </row>
    <row r="5795" spans="1:41">
      <c r="A5795" s="6" t="s">
        <v>6376</v>
      </c>
      <c r="B5795">
        <v>2021</v>
      </c>
      <c r="C5795">
        <v>6</v>
      </c>
      <c r="E5795" t="s">
        <v>100</v>
      </c>
      <c r="F5795" t="s">
        <v>101</v>
      </c>
      <c r="G5795" t="s">
        <v>83</v>
      </c>
      <c r="H5795" t="s">
        <v>5257</v>
      </c>
      <c r="I5795">
        <v>2021</v>
      </c>
      <c r="K5795" s="6">
        <v>44561</v>
      </c>
      <c r="L5795">
        <v>6</v>
      </c>
      <c r="N5795" t="s">
        <v>203</v>
      </c>
      <c r="O5795" s="8">
        <v>5.8</v>
      </c>
      <c r="P5795" s="8">
        <v>5.8</v>
      </c>
      <c r="Q5795" s="8">
        <v>5.5</v>
      </c>
      <c r="R5795" s="8">
        <v>6.2</v>
      </c>
      <c r="S5795" s="8">
        <v>4.0999999999999996</v>
      </c>
      <c r="T5795" s="8">
        <v>6.8</v>
      </c>
      <c r="U5795" s="8">
        <v>0.57999999999999996</v>
      </c>
      <c r="V5795" s="9">
        <v>33</v>
      </c>
      <c r="W5795" s="8">
        <v>0.70000000000000018</v>
      </c>
      <c r="X5795" s="8">
        <v>2.7</v>
      </c>
      <c r="Y5795" s="8">
        <v>0</v>
      </c>
      <c r="Z5795" s="8">
        <v>0.64999999999999947</v>
      </c>
      <c r="AA5795">
        <v>8.0000000000000071E-2</v>
      </c>
      <c r="AF5795" t="s">
        <v>10294</v>
      </c>
      <c r="AG5795" t="s">
        <v>9655</v>
      </c>
      <c r="AH5795" t="s">
        <v>9656</v>
      </c>
      <c r="AI5795" t="s">
        <v>9657</v>
      </c>
      <c r="AJ5795" s="7">
        <v>44561</v>
      </c>
      <c r="AK5795" t="s">
        <v>6377</v>
      </c>
      <c r="AL5795" t="s">
        <v>109</v>
      </c>
      <c r="AM5795" t="s">
        <v>5259</v>
      </c>
      <c r="AN5795" t="s">
        <v>10325</v>
      </c>
    </row>
    <row r="5796" spans="1:41">
      <c r="A5796" s="6" t="s">
        <v>6376</v>
      </c>
      <c r="B5796">
        <v>2021</v>
      </c>
      <c r="C5796">
        <v>6</v>
      </c>
      <c r="E5796" t="s">
        <v>100</v>
      </c>
      <c r="F5796" t="s">
        <v>101</v>
      </c>
      <c r="G5796" t="s">
        <v>102</v>
      </c>
      <c r="H5796" t="s">
        <v>5544</v>
      </c>
      <c r="I5796">
        <v>2021</v>
      </c>
      <c r="J5796">
        <v>3</v>
      </c>
      <c r="K5796" s="6">
        <v>44469</v>
      </c>
      <c r="L5796">
        <v>3</v>
      </c>
      <c r="M5796">
        <v>1</v>
      </c>
      <c r="N5796" t="s">
        <v>233</v>
      </c>
      <c r="O5796" s="8">
        <v>6.25</v>
      </c>
      <c r="P5796" s="8">
        <v>6.34</v>
      </c>
      <c r="Q5796" s="8">
        <v>5.6</v>
      </c>
      <c r="R5796" s="8">
        <v>6.7</v>
      </c>
      <c r="S5796" s="8">
        <v>4.2</v>
      </c>
      <c r="T5796" s="8">
        <v>8.1999999999999993</v>
      </c>
      <c r="U5796" s="8">
        <v>0.83</v>
      </c>
      <c r="V5796" s="9">
        <v>29</v>
      </c>
      <c r="W5796" s="8">
        <v>1.1000000000000005</v>
      </c>
      <c r="X5796" s="8">
        <v>3.9999999999999991</v>
      </c>
      <c r="Y5796" s="8">
        <v>-8.9999999999999858E-2</v>
      </c>
      <c r="Z5796" s="8">
        <v>0.83999999999999986</v>
      </c>
      <c r="AA5796">
        <v>-0.59999999999999964</v>
      </c>
      <c r="AF5796" t="s">
        <v>5719</v>
      </c>
      <c r="AG5796" t="s">
        <v>106</v>
      </c>
      <c r="AH5796" t="s">
        <v>107</v>
      </c>
      <c r="AI5796" t="s">
        <v>340</v>
      </c>
      <c r="AJ5796" s="7">
        <v>44469</v>
      </c>
      <c r="AK5796" t="s">
        <v>6377</v>
      </c>
      <c r="AL5796" t="s">
        <v>109</v>
      </c>
      <c r="AM5796" t="s">
        <v>5546</v>
      </c>
      <c r="AN5796" t="s">
        <v>6385</v>
      </c>
      <c r="AO5796" t="str">
        <f>TEXT(A5796,"yyyy-mm-dd")</f>
        <v>2021-06-30</v>
      </c>
    </row>
    <row r="5797" spans="1:41">
      <c r="A5797" s="6" t="s">
        <v>6376</v>
      </c>
      <c r="B5797">
        <v>2021</v>
      </c>
      <c r="C5797">
        <v>6</v>
      </c>
      <c r="E5797" t="s">
        <v>100</v>
      </c>
      <c r="F5797" t="s">
        <v>101</v>
      </c>
      <c r="G5797" t="s">
        <v>102</v>
      </c>
      <c r="H5797" t="s">
        <v>5436</v>
      </c>
      <c r="I5797">
        <v>2021</v>
      </c>
      <c r="J5797">
        <v>2</v>
      </c>
      <c r="K5797" s="6">
        <v>44377</v>
      </c>
      <c r="L5797">
        <v>0</v>
      </c>
      <c r="M5797">
        <v>0</v>
      </c>
      <c r="N5797" t="s">
        <v>178</v>
      </c>
      <c r="O5797" s="8">
        <v>18.54</v>
      </c>
      <c r="P5797" s="8">
        <v>18.8</v>
      </c>
      <c r="Q5797" s="8">
        <v>18</v>
      </c>
      <c r="R5797" s="8">
        <v>19.100000000000001</v>
      </c>
      <c r="S5797" s="8">
        <v>15.6</v>
      </c>
      <c r="T5797" s="8">
        <v>20.74</v>
      </c>
      <c r="U5797" s="8">
        <v>1.1000000000000001</v>
      </c>
      <c r="V5797" s="9">
        <v>29</v>
      </c>
      <c r="W5797" s="8">
        <v>1.1000000000000014</v>
      </c>
      <c r="X5797" s="8">
        <v>5.1399999999999988</v>
      </c>
      <c r="Y5797" s="8">
        <v>-0.26000000000000156</v>
      </c>
      <c r="Z5797" s="8">
        <v>1.1000000000000014</v>
      </c>
      <c r="AA5797">
        <v>-1.3500000000000014</v>
      </c>
      <c r="AF5797" t="s">
        <v>5717</v>
      </c>
      <c r="AG5797" t="s">
        <v>106</v>
      </c>
      <c r="AH5797" t="s">
        <v>107</v>
      </c>
      <c r="AI5797" t="s">
        <v>108</v>
      </c>
      <c r="AJ5797" s="7">
        <v>44377</v>
      </c>
      <c r="AK5797" t="s">
        <v>6377</v>
      </c>
      <c r="AL5797" t="s">
        <v>109</v>
      </c>
      <c r="AM5797" t="s">
        <v>5438</v>
      </c>
      <c r="AN5797" t="s">
        <v>6384</v>
      </c>
      <c r="AO5797" t="str">
        <f>TEXT(A5797,"yyyy-mm-dd")</f>
        <v>2021-06-30</v>
      </c>
    </row>
    <row r="5798" spans="1:41">
      <c r="A5798" s="6" t="s">
        <v>6376</v>
      </c>
      <c r="B5798">
        <v>2021</v>
      </c>
      <c r="C5798">
        <v>6</v>
      </c>
      <c r="E5798" t="s">
        <v>2685</v>
      </c>
      <c r="F5798" t="s">
        <v>101</v>
      </c>
      <c r="G5798" t="s">
        <v>774</v>
      </c>
      <c r="H5798" t="s">
        <v>2686</v>
      </c>
      <c r="K5798" s="6"/>
      <c r="O5798" s="8">
        <v>2.2599999999999998</v>
      </c>
      <c r="P5798" s="8">
        <v>2.1</v>
      </c>
      <c r="Q5798" s="8">
        <v>1.9</v>
      </c>
      <c r="R5798" s="8">
        <v>2.6</v>
      </c>
      <c r="S5798" s="8">
        <v>1.5</v>
      </c>
      <c r="T5798" s="8">
        <v>3.25</v>
      </c>
      <c r="U5798" s="8">
        <v>0.47</v>
      </c>
      <c r="V5798" s="9">
        <v>24</v>
      </c>
      <c r="W5798" s="8">
        <v>0.70000000000000018</v>
      </c>
      <c r="X5798" s="8">
        <v>1.75</v>
      </c>
      <c r="Y5798" s="8">
        <v>0.1599999999999997</v>
      </c>
      <c r="Z5798" s="8">
        <v>0</v>
      </c>
      <c r="AA5798">
        <v>0.10000000000000009</v>
      </c>
      <c r="AF5798" t="s">
        <v>2687</v>
      </c>
      <c r="AG5798" t="s">
        <v>2688</v>
      </c>
      <c r="AH5798" t="s">
        <v>2689</v>
      </c>
      <c r="AI5798" t="s">
        <v>2690</v>
      </c>
      <c r="AJ5798" s="7"/>
      <c r="AK5798" t="s">
        <v>6377</v>
      </c>
      <c r="AL5798" t="s">
        <v>109</v>
      </c>
      <c r="AM5798" t="s">
        <v>2686</v>
      </c>
      <c r="AN5798" t="s">
        <v>6404</v>
      </c>
      <c r="AO5798" t="str">
        <f>TEXT(A5798,"yyyy-mm-dd")</f>
        <v>2021-06-30</v>
      </c>
    </row>
    <row r="5799" spans="1:41">
      <c r="A5799" s="6" t="s">
        <v>6376</v>
      </c>
      <c r="B5799">
        <v>2021</v>
      </c>
      <c r="C5799">
        <v>6</v>
      </c>
      <c r="E5799" t="s">
        <v>81</v>
      </c>
      <c r="F5799" t="s">
        <v>82</v>
      </c>
      <c r="G5799" t="s">
        <v>83</v>
      </c>
      <c r="H5799" t="s">
        <v>6147</v>
      </c>
      <c r="I5799">
        <v>2023</v>
      </c>
      <c r="K5799" s="6">
        <v>45291</v>
      </c>
      <c r="L5799">
        <v>30</v>
      </c>
      <c r="N5799" t="s">
        <v>567</v>
      </c>
      <c r="O5799" s="8">
        <v>3.61</v>
      </c>
      <c r="P5799" s="8">
        <v>3.55</v>
      </c>
      <c r="Q5799" s="8">
        <v>3.5</v>
      </c>
      <c r="R5799" s="8">
        <v>3.68</v>
      </c>
      <c r="S5799" s="8">
        <v>3.1</v>
      </c>
      <c r="T5799" s="8">
        <v>4.5</v>
      </c>
      <c r="U5799" s="8">
        <v>0.28999999999999998</v>
      </c>
      <c r="V5799" s="9">
        <v>30</v>
      </c>
      <c r="W5799" s="8">
        <v>0.18000000000000016</v>
      </c>
      <c r="X5799" s="8">
        <v>1.4</v>
      </c>
      <c r="Y5799" s="8">
        <v>6.0000000000000053E-2</v>
      </c>
      <c r="Z5799" s="8">
        <v>4.0000000000000036E-2</v>
      </c>
      <c r="AA5799">
        <v>-4.0000000000000036E-2</v>
      </c>
      <c r="AF5799" t="s">
        <v>6148</v>
      </c>
      <c r="AG5799" t="s">
        <v>87</v>
      </c>
      <c r="AH5799" t="s">
        <v>88</v>
      </c>
      <c r="AI5799" t="s">
        <v>359</v>
      </c>
      <c r="AJ5799" s="7">
        <v>45291</v>
      </c>
      <c r="AK5799" t="s">
        <v>6377</v>
      </c>
      <c r="AL5799" t="s">
        <v>91</v>
      </c>
      <c r="AM5799" t="s">
        <v>6149</v>
      </c>
      <c r="AN5799" t="s">
        <v>6380</v>
      </c>
      <c r="AO5799" t="str">
        <f>TEXT(A5799,"yyyy-mm-dd")</f>
        <v>2021-06-30</v>
      </c>
    </row>
    <row r="5800" spans="1:41">
      <c r="A5800" s="6" t="s">
        <v>6376</v>
      </c>
      <c r="B5800">
        <v>2021</v>
      </c>
      <c r="C5800">
        <v>6</v>
      </c>
      <c r="E5800" t="s">
        <v>392</v>
      </c>
      <c r="F5800" t="s">
        <v>82</v>
      </c>
      <c r="G5800" t="s">
        <v>83</v>
      </c>
      <c r="H5800" t="s">
        <v>6147</v>
      </c>
      <c r="I5800">
        <v>2023</v>
      </c>
      <c r="K5800" s="6">
        <v>45291</v>
      </c>
      <c r="L5800">
        <v>30</v>
      </c>
      <c r="N5800" t="s">
        <v>567</v>
      </c>
      <c r="O5800" s="8">
        <v>3.55</v>
      </c>
      <c r="P5800" s="8">
        <v>3.55</v>
      </c>
      <c r="Q5800" s="8">
        <v>3.45</v>
      </c>
      <c r="R5800" s="8">
        <v>3.6</v>
      </c>
      <c r="S5800" s="8">
        <v>2.4300000000000002</v>
      </c>
      <c r="T5800" s="8">
        <v>4.5</v>
      </c>
      <c r="U5800" s="8">
        <v>0.36</v>
      </c>
      <c r="V5800" s="9">
        <v>28</v>
      </c>
      <c r="W5800" s="8">
        <v>0.14999999999999991</v>
      </c>
      <c r="X5800" s="8">
        <v>2.0699999999999998</v>
      </c>
      <c r="Y5800" s="8">
        <v>0</v>
      </c>
      <c r="Z5800" s="8">
        <v>4.9999999999999822E-2</v>
      </c>
      <c r="AA5800">
        <v>-6.0000000000000053E-2</v>
      </c>
      <c r="AF5800" t="s">
        <v>6148</v>
      </c>
      <c r="AG5800" t="s">
        <v>87</v>
      </c>
      <c r="AH5800" t="s">
        <v>88</v>
      </c>
      <c r="AI5800" t="s">
        <v>359</v>
      </c>
      <c r="AJ5800" s="7">
        <v>45291</v>
      </c>
      <c r="AK5800" t="s">
        <v>6377</v>
      </c>
      <c r="AL5800" t="s">
        <v>393</v>
      </c>
      <c r="AM5800" t="s">
        <v>6149</v>
      </c>
      <c r="AN5800" t="s">
        <v>6383</v>
      </c>
      <c r="AO5800" t="str">
        <f>TEXT(A5800,"yyyy-mm-dd")</f>
        <v>2021-06-30</v>
      </c>
    </row>
    <row r="5801" spans="1:41">
      <c r="A5801" s="6" t="s">
        <v>6376</v>
      </c>
      <c r="B5801">
        <v>2021</v>
      </c>
      <c r="C5801">
        <v>6</v>
      </c>
      <c r="E5801" t="s">
        <v>81</v>
      </c>
      <c r="F5801" t="s">
        <v>82</v>
      </c>
      <c r="G5801" t="s">
        <v>83</v>
      </c>
      <c r="H5801" t="s">
        <v>5702</v>
      </c>
      <c r="I5801">
        <v>2022</v>
      </c>
      <c r="K5801" s="6">
        <v>44926</v>
      </c>
      <c r="L5801">
        <v>18</v>
      </c>
      <c r="N5801" t="s">
        <v>206</v>
      </c>
      <c r="O5801" s="8">
        <v>3.75</v>
      </c>
      <c r="P5801" s="8">
        <v>3.7</v>
      </c>
      <c r="Q5801" s="8">
        <v>3.6</v>
      </c>
      <c r="R5801" s="8">
        <v>3.87</v>
      </c>
      <c r="S5801" s="8">
        <v>3</v>
      </c>
      <c r="T5801" s="8">
        <v>5</v>
      </c>
      <c r="U5801" s="8">
        <v>0.35</v>
      </c>
      <c r="V5801" s="9">
        <v>35</v>
      </c>
      <c r="W5801" s="8">
        <v>0.27</v>
      </c>
      <c r="X5801" s="8">
        <v>2</v>
      </c>
      <c r="Y5801" s="8">
        <v>4.9999999999999822E-2</v>
      </c>
      <c r="Z5801" s="8">
        <v>9.0000000000000302E-2</v>
      </c>
      <c r="AA5801">
        <v>-6.0000000000000053E-2</v>
      </c>
      <c r="AF5801" t="s">
        <v>5703</v>
      </c>
      <c r="AG5801" t="s">
        <v>87</v>
      </c>
      <c r="AH5801" t="s">
        <v>88</v>
      </c>
      <c r="AI5801" t="s">
        <v>97</v>
      </c>
      <c r="AJ5801" s="7">
        <v>44926</v>
      </c>
      <c r="AK5801" t="s">
        <v>6377</v>
      </c>
      <c r="AL5801" t="s">
        <v>91</v>
      </c>
      <c r="AM5801" t="s">
        <v>5704</v>
      </c>
      <c r="AN5801" t="s">
        <v>6379</v>
      </c>
      <c r="AO5801" t="str">
        <f>TEXT(A5801,"yyyy-mm-dd")</f>
        <v>2021-06-30</v>
      </c>
    </row>
    <row r="5802" spans="1:41">
      <c r="A5802" s="6" t="s">
        <v>6376</v>
      </c>
      <c r="B5802">
        <v>2021</v>
      </c>
      <c r="C5802">
        <v>6</v>
      </c>
      <c r="E5802" t="s">
        <v>392</v>
      </c>
      <c r="F5802" t="s">
        <v>82</v>
      </c>
      <c r="G5802" t="s">
        <v>83</v>
      </c>
      <c r="H5802" t="s">
        <v>5702</v>
      </c>
      <c r="I5802">
        <v>2022</v>
      </c>
      <c r="K5802" s="6">
        <v>44926</v>
      </c>
      <c r="L5802">
        <v>18</v>
      </c>
      <c r="N5802" t="s">
        <v>206</v>
      </c>
      <c r="O5802" s="8">
        <v>3.62</v>
      </c>
      <c r="P5802" s="8">
        <v>3.6</v>
      </c>
      <c r="Q5802" s="8">
        <v>3.4</v>
      </c>
      <c r="R5802" s="8">
        <v>3.7</v>
      </c>
      <c r="S5802" s="8">
        <v>3</v>
      </c>
      <c r="T5802" s="8">
        <v>5</v>
      </c>
      <c r="U5802" s="8">
        <v>0.35</v>
      </c>
      <c r="V5802" s="9">
        <v>33</v>
      </c>
      <c r="W5802" s="8">
        <v>0.30000000000000027</v>
      </c>
      <c r="X5802" s="8">
        <v>2</v>
      </c>
      <c r="Y5802" s="8">
        <v>2.0000000000000018E-2</v>
      </c>
      <c r="Z5802" s="8">
        <v>0</v>
      </c>
      <c r="AA5802">
        <v>2.0000000000000018E-2</v>
      </c>
      <c r="AF5802" t="s">
        <v>5703</v>
      </c>
      <c r="AG5802" t="s">
        <v>87</v>
      </c>
      <c r="AH5802" t="s">
        <v>88</v>
      </c>
      <c r="AI5802" t="s">
        <v>97</v>
      </c>
      <c r="AJ5802" s="7">
        <v>44926</v>
      </c>
      <c r="AK5802" t="s">
        <v>6377</v>
      </c>
      <c r="AL5802" t="s">
        <v>393</v>
      </c>
      <c r="AM5802" t="s">
        <v>5704</v>
      </c>
      <c r="AN5802" t="s">
        <v>6382</v>
      </c>
      <c r="AO5802" t="str">
        <f>TEXT(A5802,"yyyy-mm-dd")</f>
        <v>2021-06-30</v>
      </c>
    </row>
    <row r="5803" spans="1:41">
      <c r="A5803" s="6" t="s">
        <v>6376</v>
      </c>
      <c r="B5803">
        <v>2021</v>
      </c>
      <c r="C5803">
        <v>6</v>
      </c>
      <c r="E5803" t="s">
        <v>81</v>
      </c>
      <c r="F5803" t="s">
        <v>82</v>
      </c>
      <c r="G5803" t="s">
        <v>83</v>
      </c>
      <c r="H5803" t="s">
        <v>5257</v>
      </c>
      <c r="I5803">
        <v>2021</v>
      </c>
      <c r="K5803" s="6">
        <v>44561</v>
      </c>
      <c r="L5803">
        <v>6</v>
      </c>
      <c r="N5803" t="s">
        <v>203</v>
      </c>
      <c r="O5803" s="8">
        <v>5.58</v>
      </c>
      <c r="P5803" s="8">
        <v>5.6</v>
      </c>
      <c r="Q5803" s="8">
        <v>5.48</v>
      </c>
      <c r="R5803" s="8">
        <v>5.82</v>
      </c>
      <c r="S5803" s="8">
        <v>4.7</v>
      </c>
      <c r="T5803" s="8">
        <v>6.1</v>
      </c>
      <c r="U5803" s="8">
        <v>0.33</v>
      </c>
      <c r="V5803" s="9">
        <v>35</v>
      </c>
      <c r="W5803" s="8">
        <v>0.33999999999999986</v>
      </c>
      <c r="X5803" s="8">
        <v>1.3999999999999995</v>
      </c>
      <c r="Y5803" s="8">
        <v>-1.9999999999999574E-2</v>
      </c>
      <c r="Z5803" s="8">
        <v>0.59999999999999964</v>
      </c>
      <c r="AA5803">
        <v>-0.11000000000000032</v>
      </c>
      <c r="AF5803" t="s">
        <v>5258</v>
      </c>
      <c r="AG5803" t="s">
        <v>87</v>
      </c>
      <c r="AH5803" t="s">
        <v>88</v>
      </c>
      <c r="AI5803" t="s">
        <v>89</v>
      </c>
      <c r="AJ5803" s="7">
        <v>44561</v>
      </c>
      <c r="AK5803" t="s">
        <v>6377</v>
      </c>
      <c r="AL5803" t="s">
        <v>91</v>
      </c>
      <c r="AM5803" t="s">
        <v>5259</v>
      </c>
      <c r="AN5803" t="s">
        <v>6378</v>
      </c>
      <c r="AO5803" t="str">
        <f>TEXT(A5803,"yyyy-mm-dd")</f>
        <v>2021-06-30</v>
      </c>
    </row>
    <row r="5804" spans="1:41">
      <c r="A5804" s="6" t="s">
        <v>6376</v>
      </c>
      <c r="B5804">
        <v>2021</v>
      </c>
      <c r="C5804">
        <v>6</v>
      </c>
      <c r="E5804" t="s">
        <v>392</v>
      </c>
      <c r="F5804" t="s">
        <v>82</v>
      </c>
      <c r="G5804" t="s">
        <v>83</v>
      </c>
      <c r="H5804" t="s">
        <v>5257</v>
      </c>
      <c r="I5804">
        <v>2021</v>
      </c>
      <c r="K5804" s="6">
        <v>44561</v>
      </c>
      <c r="L5804">
        <v>6</v>
      </c>
      <c r="N5804" t="s">
        <v>203</v>
      </c>
      <c r="O5804" s="8">
        <v>4.38</v>
      </c>
      <c r="P5804" s="8">
        <v>4.37</v>
      </c>
      <c r="Q5804" s="8">
        <v>4.1500000000000004</v>
      </c>
      <c r="R5804" s="8">
        <v>4.58</v>
      </c>
      <c r="S5804" s="8">
        <v>3.95</v>
      </c>
      <c r="T5804" s="8">
        <v>4.83</v>
      </c>
      <c r="U5804" s="8">
        <v>0.26</v>
      </c>
      <c r="V5804" s="9">
        <v>33</v>
      </c>
      <c r="W5804" s="8">
        <v>0.42999999999999972</v>
      </c>
      <c r="X5804" s="8">
        <v>0.87999999999999989</v>
      </c>
      <c r="Y5804" s="8">
        <v>9.9999999999997868E-3</v>
      </c>
      <c r="Z5804" s="8">
        <v>0.45999999999999996</v>
      </c>
      <c r="AA5804">
        <v>4.0000000000000036E-2</v>
      </c>
      <c r="AF5804" t="s">
        <v>5258</v>
      </c>
      <c r="AG5804" t="s">
        <v>87</v>
      </c>
      <c r="AH5804" t="s">
        <v>88</v>
      </c>
      <c r="AI5804" t="s">
        <v>89</v>
      </c>
      <c r="AJ5804" s="7">
        <v>44561</v>
      </c>
      <c r="AK5804" t="s">
        <v>6377</v>
      </c>
      <c r="AL5804" t="s">
        <v>393</v>
      </c>
      <c r="AM5804" t="s">
        <v>5259</v>
      </c>
      <c r="AN5804" t="s">
        <v>6381</v>
      </c>
      <c r="AO5804" t="str">
        <f>TEXT(A5804,"yyyy-mm-dd")</f>
        <v>2021-06-30</v>
      </c>
    </row>
    <row r="5805" spans="1:41">
      <c r="A5805" s="6" t="s">
        <v>6376</v>
      </c>
      <c r="B5805">
        <v>2021</v>
      </c>
      <c r="C5805">
        <v>6</v>
      </c>
      <c r="E5805" t="s">
        <v>81</v>
      </c>
      <c r="F5805" t="s">
        <v>82</v>
      </c>
      <c r="G5805" t="s">
        <v>774</v>
      </c>
      <c r="H5805" t="s">
        <v>775</v>
      </c>
      <c r="K5805" s="6"/>
      <c r="O5805" s="8">
        <v>3.61</v>
      </c>
      <c r="P5805" s="8">
        <v>3.55</v>
      </c>
      <c r="Q5805" s="8">
        <v>3.5</v>
      </c>
      <c r="R5805" s="8">
        <v>3.7</v>
      </c>
      <c r="S5805" s="8">
        <v>3.3</v>
      </c>
      <c r="T5805" s="8">
        <v>4.5</v>
      </c>
      <c r="U5805" s="8">
        <v>0.22</v>
      </c>
      <c r="V5805" s="9">
        <v>33</v>
      </c>
      <c r="W5805" s="8">
        <v>0.20000000000000018</v>
      </c>
      <c r="X5805" s="8">
        <v>1.2000000000000002</v>
      </c>
      <c r="Y5805" s="8">
        <v>6.0000000000000053E-2</v>
      </c>
      <c r="Z5805" s="8">
        <v>4.9999999999999822E-2</v>
      </c>
      <c r="AA5805">
        <v>4.0000000000000036E-2</v>
      </c>
      <c r="AF5805" t="s">
        <v>776</v>
      </c>
      <c r="AG5805" t="s">
        <v>777</v>
      </c>
      <c r="AH5805" t="s">
        <v>778</v>
      </c>
      <c r="AI5805" t="s">
        <v>779</v>
      </c>
      <c r="AJ5805" s="7"/>
      <c r="AK5805" t="s">
        <v>6377</v>
      </c>
      <c r="AL5805" t="s">
        <v>91</v>
      </c>
      <c r="AM5805" t="s">
        <v>775</v>
      </c>
      <c r="AN5805" t="s">
        <v>6400</v>
      </c>
      <c r="AO5805" t="str">
        <f>TEXT(A5805,"yyyy-mm-dd")</f>
        <v>2021-06-30</v>
      </c>
    </row>
    <row r="5806" spans="1:41">
      <c r="A5806" s="6" t="s">
        <v>6376</v>
      </c>
      <c r="B5806">
        <v>2021</v>
      </c>
      <c r="C5806">
        <v>6</v>
      </c>
      <c r="E5806" t="s">
        <v>81</v>
      </c>
      <c r="F5806" t="s">
        <v>82</v>
      </c>
      <c r="G5806" t="s">
        <v>774</v>
      </c>
      <c r="H5806" t="s">
        <v>1536</v>
      </c>
      <c r="K5806" s="6"/>
      <c r="O5806" s="8">
        <v>3.52</v>
      </c>
      <c r="P5806" s="8">
        <v>3.5</v>
      </c>
      <c r="Q5806" s="8">
        <v>3.5</v>
      </c>
      <c r="R5806" s="8">
        <v>3.6</v>
      </c>
      <c r="S5806" s="8">
        <v>3.25</v>
      </c>
      <c r="T5806" s="8">
        <v>3.95</v>
      </c>
      <c r="U5806" s="8">
        <v>0.14000000000000001</v>
      </c>
      <c r="V5806" s="9">
        <v>31</v>
      </c>
      <c r="W5806" s="8">
        <v>0.10000000000000009</v>
      </c>
      <c r="X5806" s="8">
        <v>0.70000000000000018</v>
      </c>
      <c r="Y5806" s="8">
        <v>2.0000000000000018E-2</v>
      </c>
      <c r="Z5806" s="8">
        <v>0</v>
      </c>
      <c r="AA5806">
        <v>7.0000000000000284E-2</v>
      </c>
      <c r="AF5806" t="s">
        <v>1537</v>
      </c>
      <c r="AG5806" t="s">
        <v>777</v>
      </c>
      <c r="AH5806" t="s">
        <v>778</v>
      </c>
      <c r="AI5806" t="s">
        <v>1538</v>
      </c>
      <c r="AJ5806" s="7"/>
      <c r="AK5806" t="s">
        <v>6377</v>
      </c>
      <c r="AL5806" t="s">
        <v>91</v>
      </c>
      <c r="AM5806" t="s">
        <v>1536</v>
      </c>
      <c r="AN5806" t="s">
        <v>6401</v>
      </c>
      <c r="AO5806" t="str">
        <f>TEXT(A5806,"yyyy-mm-dd")</f>
        <v>2021-06-30</v>
      </c>
    </row>
    <row r="5807" spans="1:41">
      <c r="A5807" s="6" t="s">
        <v>6376</v>
      </c>
      <c r="B5807">
        <v>2021</v>
      </c>
      <c r="C5807">
        <v>6</v>
      </c>
      <c r="E5807" t="s">
        <v>392</v>
      </c>
      <c r="F5807" t="s">
        <v>82</v>
      </c>
      <c r="G5807" t="s">
        <v>774</v>
      </c>
      <c r="H5807" t="s">
        <v>775</v>
      </c>
      <c r="K5807" s="6"/>
      <c r="O5807" s="8">
        <v>3.55</v>
      </c>
      <c r="P5807" s="8">
        <v>3.5</v>
      </c>
      <c r="Q5807" s="8">
        <v>3.5</v>
      </c>
      <c r="R5807" s="8">
        <v>3.6</v>
      </c>
      <c r="S5807" s="8">
        <v>3.1</v>
      </c>
      <c r="T5807" s="8">
        <v>4.5</v>
      </c>
      <c r="U5807" s="8">
        <v>0.22</v>
      </c>
      <c r="V5807" s="9">
        <v>30</v>
      </c>
      <c r="W5807" s="8">
        <v>0.10000000000000009</v>
      </c>
      <c r="X5807" s="8">
        <v>1.4</v>
      </c>
      <c r="Y5807" s="8">
        <v>4.9999999999999822E-2</v>
      </c>
      <c r="Z5807" s="8">
        <v>0</v>
      </c>
      <c r="AA5807">
        <v>-0.10000000000000009</v>
      </c>
      <c r="AF5807" t="s">
        <v>776</v>
      </c>
      <c r="AG5807" t="s">
        <v>777</v>
      </c>
      <c r="AH5807" t="s">
        <v>778</v>
      </c>
      <c r="AI5807" t="s">
        <v>779</v>
      </c>
      <c r="AJ5807" s="7"/>
      <c r="AK5807" t="s">
        <v>6377</v>
      </c>
      <c r="AL5807" t="s">
        <v>393</v>
      </c>
      <c r="AM5807" t="s">
        <v>775</v>
      </c>
      <c r="AN5807" t="s">
        <v>6402</v>
      </c>
      <c r="AO5807" t="str">
        <f>TEXT(A5807,"yyyy-mm-dd")</f>
        <v>2021-06-30</v>
      </c>
    </row>
    <row r="5808" spans="1:41">
      <c r="A5808" s="6" t="s">
        <v>6376</v>
      </c>
      <c r="B5808">
        <v>2021</v>
      </c>
      <c r="C5808">
        <v>6</v>
      </c>
      <c r="E5808" t="s">
        <v>392</v>
      </c>
      <c r="F5808" t="s">
        <v>82</v>
      </c>
      <c r="G5808" t="s">
        <v>774</v>
      </c>
      <c r="H5808" t="s">
        <v>1536</v>
      </c>
      <c r="K5808" s="6"/>
      <c r="O5808" s="8">
        <v>3.51</v>
      </c>
      <c r="P5808" s="8">
        <v>3.5</v>
      </c>
      <c r="Q5808" s="8">
        <v>3.43</v>
      </c>
      <c r="R5808" s="8">
        <v>3.5</v>
      </c>
      <c r="S5808" s="8">
        <v>3.1</v>
      </c>
      <c r="T5808" s="8">
        <v>4.5</v>
      </c>
      <c r="U5808" s="8">
        <v>0.23</v>
      </c>
      <c r="V5808" s="9">
        <v>28</v>
      </c>
      <c r="W5808" s="8">
        <v>6.999999999999984E-2</v>
      </c>
      <c r="X5808" s="8">
        <v>1.4</v>
      </c>
      <c r="Y5808" s="8">
        <v>9.9999999999997868E-3</v>
      </c>
      <c r="Z5808" s="8">
        <v>0</v>
      </c>
      <c r="AA5808">
        <v>-0.11000000000000032</v>
      </c>
      <c r="AF5808" t="s">
        <v>1537</v>
      </c>
      <c r="AG5808" t="s">
        <v>777</v>
      </c>
      <c r="AH5808" t="s">
        <v>778</v>
      </c>
      <c r="AI5808" t="s">
        <v>1538</v>
      </c>
      <c r="AJ5808" s="7"/>
      <c r="AK5808" t="s">
        <v>6377</v>
      </c>
      <c r="AL5808" t="s">
        <v>393</v>
      </c>
      <c r="AM5808" t="s">
        <v>1536</v>
      </c>
      <c r="AN5808" t="s">
        <v>6403</v>
      </c>
      <c r="AO5808" t="str">
        <f>TEXT(A5808,"yyyy-mm-dd")</f>
        <v>2021-06-30</v>
      </c>
    </row>
    <row r="5809" spans="1:41">
      <c r="A5809" s="6" t="s">
        <v>6376</v>
      </c>
      <c r="B5809">
        <v>2021</v>
      </c>
      <c r="C5809">
        <v>6</v>
      </c>
      <c r="E5809" t="s">
        <v>112</v>
      </c>
      <c r="F5809" t="s">
        <v>113</v>
      </c>
      <c r="G5809" t="s">
        <v>83</v>
      </c>
      <c r="H5809" t="s">
        <v>6147</v>
      </c>
      <c r="I5809">
        <v>2023</v>
      </c>
      <c r="K5809" s="6">
        <v>45291</v>
      </c>
      <c r="L5809">
        <v>30</v>
      </c>
      <c r="N5809" t="s">
        <v>567</v>
      </c>
      <c r="O5809" s="8">
        <v>5.18</v>
      </c>
      <c r="P5809" s="8">
        <v>5.25</v>
      </c>
      <c r="Q5809" s="8">
        <v>4.7</v>
      </c>
      <c r="R5809" s="8">
        <v>5.57</v>
      </c>
      <c r="S5809" s="8">
        <v>4.2300000000000004</v>
      </c>
      <c r="T5809" s="8">
        <v>6.29</v>
      </c>
      <c r="U5809" s="8">
        <v>0.61</v>
      </c>
      <c r="V5809" s="9">
        <v>19</v>
      </c>
      <c r="W5809" s="8">
        <v>0.87000000000000011</v>
      </c>
      <c r="X5809" s="8">
        <v>2.0599999999999996</v>
      </c>
      <c r="Y5809" s="8">
        <v>-7.0000000000000284E-2</v>
      </c>
      <c r="Z5809" s="8">
        <v>0.59999999999999964</v>
      </c>
      <c r="AA5809">
        <v>8.9999999999999858E-2</v>
      </c>
      <c r="AF5809" t="s">
        <v>6185</v>
      </c>
      <c r="AG5809" t="s">
        <v>115</v>
      </c>
      <c r="AH5809" t="s">
        <v>116</v>
      </c>
      <c r="AI5809" t="s">
        <v>359</v>
      </c>
      <c r="AJ5809" s="7">
        <v>45291</v>
      </c>
      <c r="AK5809" t="s">
        <v>6377</v>
      </c>
      <c r="AL5809" t="s">
        <v>118</v>
      </c>
      <c r="AM5809" t="s">
        <v>6149</v>
      </c>
      <c r="AN5809" t="s">
        <v>6407</v>
      </c>
      <c r="AO5809" t="str">
        <f>TEXT(A5809,"yyyy-mm-dd")</f>
        <v>2021-06-30</v>
      </c>
    </row>
    <row r="5810" spans="1:41">
      <c r="A5810" s="6" t="s">
        <v>6376</v>
      </c>
      <c r="B5810">
        <v>2021</v>
      </c>
      <c r="C5810">
        <v>6</v>
      </c>
      <c r="E5810" t="s">
        <v>2881</v>
      </c>
      <c r="F5810" t="s">
        <v>113</v>
      </c>
      <c r="G5810" t="s">
        <v>83</v>
      </c>
      <c r="H5810" t="s">
        <v>6147</v>
      </c>
      <c r="I5810">
        <v>2023</v>
      </c>
      <c r="K5810" s="6">
        <v>45291</v>
      </c>
      <c r="L5810">
        <v>30</v>
      </c>
      <c r="N5810" t="s">
        <v>567</v>
      </c>
      <c r="O5810" s="8">
        <v>7.31</v>
      </c>
      <c r="P5810" s="8">
        <v>7.25</v>
      </c>
      <c r="Q5810" s="8">
        <v>7</v>
      </c>
      <c r="R5810" s="8">
        <v>7.6</v>
      </c>
      <c r="S5810" s="8">
        <v>6.5</v>
      </c>
      <c r="T5810" s="8">
        <v>8.8000000000000007</v>
      </c>
      <c r="U5810" s="8">
        <v>0.54</v>
      </c>
      <c r="V5810" s="9">
        <v>21</v>
      </c>
      <c r="W5810" s="8">
        <v>0.59999999999999964</v>
      </c>
      <c r="X5810" s="8">
        <v>2.3000000000000007</v>
      </c>
      <c r="Y5810" s="8">
        <v>5.9999999999999609E-2</v>
      </c>
      <c r="Z5810" s="8">
        <v>4.9999999999999822E-2</v>
      </c>
      <c r="AA5810">
        <v>0.22999999999999954</v>
      </c>
      <c r="AF5810" t="s">
        <v>6190</v>
      </c>
      <c r="AG5810" t="s">
        <v>2883</v>
      </c>
      <c r="AH5810" t="s">
        <v>2884</v>
      </c>
      <c r="AI5810" t="s">
        <v>359</v>
      </c>
      <c r="AJ5810" s="7">
        <v>45291</v>
      </c>
      <c r="AK5810" t="s">
        <v>6377</v>
      </c>
      <c r="AL5810" t="s">
        <v>2885</v>
      </c>
      <c r="AM5810" t="s">
        <v>6149</v>
      </c>
      <c r="AN5810" t="s">
        <v>6410</v>
      </c>
      <c r="AO5810" t="str">
        <f>TEXT(A5810,"yyyy-mm-dd")</f>
        <v>2021-06-30</v>
      </c>
    </row>
    <row r="5811" spans="1:41">
      <c r="A5811" s="6" t="s">
        <v>6376</v>
      </c>
      <c r="B5811">
        <v>2021</v>
      </c>
      <c r="C5811">
        <v>6</v>
      </c>
      <c r="E5811" t="s">
        <v>112</v>
      </c>
      <c r="F5811" t="s">
        <v>113</v>
      </c>
      <c r="G5811" t="s">
        <v>83</v>
      </c>
      <c r="H5811" t="s">
        <v>5702</v>
      </c>
      <c r="I5811">
        <v>2022</v>
      </c>
      <c r="K5811" s="6">
        <v>44926</v>
      </c>
      <c r="L5811">
        <v>18</v>
      </c>
      <c r="N5811" t="s">
        <v>206</v>
      </c>
      <c r="O5811" s="8">
        <v>5.03</v>
      </c>
      <c r="P5811" s="8">
        <v>5.13</v>
      </c>
      <c r="Q5811" s="8">
        <v>4.51</v>
      </c>
      <c r="R5811" s="8">
        <v>5.44</v>
      </c>
      <c r="S5811" s="8">
        <v>4.0999999999999996</v>
      </c>
      <c r="T5811" s="8">
        <v>6</v>
      </c>
      <c r="U5811" s="8">
        <v>0.54</v>
      </c>
      <c r="V5811" s="9">
        <v>22</v>
      </c>
      <c r="W5811" s="8">
        <v>0.9300000000000006</v>
      </c>
      <c r="X5811" s="8">
        <v>1.9000000000000004</v>
      </c>
      <c r="Y5811" s="8">
        <v>-9.9999999999999645E-2</v>
      </c>
      <c r="Z5811" s="8">
        <v>0.62999999999999989</v>
      </c>
      <c r="AA5811">
        <v>0.45000000000000107</v>
      </c>
      <c r="AF5811" t="s">
        <v>5740</v>
      </c>
      <c r="AG5811" t="s">
        <v>115</v>
      </c>
      <c r="AH5811" t="s">
        <v>116</v>
      </c>
      <c r="AI5811" t="s">
        <v>230</v>
      </c>
      <c r="AJ5811" s="7">
        <v>44926</v>
      </c>
      <c r="AK5811" t="s">
        <v>6377</v>
      </c>
      <c r="AL5811" t="s">
        <v>118</v>
      </c>
      <c r="AM5811" t="s">
        <v>5704</v>
      </c>
      <c r="AN5811" t="s">
        <v>6406</v>
      </c>
      <c r="AO5811" t="str">
        <f>TEXT(A5811,"yyyy-mm-dd")</f>
        <v>2021-06-30</v>
      </c>
    </row>
    <row r="5812" spans="1:41">
      <c r="A5812" s="6" t="s">
        <v>6376</v>
      </c>
      <c r="B5812">
        <v>2021</v>
      </c>
      <c r="C5812">
        <v>6</v>
      </c>
      <c r="E5812" t="s">
        <v>2881</v>
      </c>
      <c r="F5812" t="s">
        <v>113</v>
      </c>
      <c r="G5812" t="s">
        <v>83</v>
      </c>
      <c r="H5812" t="s">
        <v>5702</v>
      </c>
      <c r="I5812">
        <v>2022</v>
      </c>
      <c r="K5812" s="6">
        <v>44926</v>
      </c>
      <c r="L5812">
        <v>18</v>
      </c>
      <c r="N5812" t="s">
        <v>206</v>
      </c>
      <c r="O5812" s="8">
        <v>7.24</v>
      </c>
      <c r="P5812" s="8">
        <v>7.35</v>
      </c>
      <c r="Q5812" s="8">
        <v>6.89</v>
      </c>
      <c r="R5812" s="8">
        <v>7.5</v>
      </c>
      <c r="S5812" s="8">
        <v>6.2</v>
      </c>
      <c r="T5812" s="8">
        <v>8.6</v>
      </c>
      <c r="U5812" s="8">
        <v>0.56000000000000005</v>
      </c>
      <c r="V5812" s="9">
        <v>22</v>
      </c>
      <c r="W5812" s="8">
        <v>0.61000000000000032</v>
      </c>
      <c r="X5812" s="8">
        <v>2.3999999999999995</v>
      </c>
      <c r="Y5812" s="8">
        <v>-0.10999999999999943</v>
      </c>
      <c r="Z5812" s="8">
        <v>0.34999999999999964</v>
      </c>
      <c r="AA5812">
        <v>-0.17999999999999972</v>
      </c>
      <c r="AF5812" t="s">
        <v>5745</v>
      </c>
      <c r="AG5812" t="s">
        <v>2883</v>
      </c>
      <c r="AH5812" t="s">
        <v>2884</v>
      </c>
      <c r="AI5812" t="s">
        <v>230</v>
      </c>
      <c r="AJ5812" s="7">
        <v>44926</v>
      </c>
      <c r="AK5812" t="s">
        <v>6377</v>
      </c>
      <c r="AL5812" t="s">
        <v>2885</v>
      </c>
      <c r="AM5812" t="s">
        <v>5704</v>
      </c>
      <c r="AN5812" t="s">
        <v>6409</v>
      </c>
      <c r="AO5812" t="str">
        <f>TEXT(A5812,"yyyy-mm-dd")</f>
        <v>2021-06-30</v>
      </c>
    </row>
    <row r="5813" spans="1:41">
      <c r="A5813" s="6" t="s">
        <v>6376</v>
      </c>
      <c r="B5813">
        <v>2021</v>
      </c>
      <c r="C5813">
        <v>6</v>
      </c>
      <c r="E5813" t="s">
        <v>112</v>
      </c>
      <c r="F5813" t="s">
        <v>113</v>
      </c>
      <c r="G5813" t="s">
        <v>83</v>
      </c>
      <c r="H5813" t="s">
        <v>5257</v>
      </c>
      <c r="I5813">
        <v>2021</v>
      </c>
      <c r="K5813" s="6">
        <v>44561</v>
      </c>
      <c r="L5813">
        <v>6</v>
      </c>
      <c r="N5813" t="s">
        <v>203</v>
      </c>
      <c r="O5813" s="8">
        <v>4.7300000000000004</v>
      </c>
      <c r="P5813" s="8">
        <v>4.75</v>
      </c>
      <c r="Q5813" s="8">
        <v>4.5</v>
      </c>
      <c r="R5813" s="8">
        <v>5.01</v>
      </c>
      <c r="S5813" s="8">
        <v>4</v>
      </c>
      <c r="T5813" s="8">
        <v>5.25</v>
      </c>
      <c r="U5813" s="8">
        <v>0.38</v>
      </c>
      <c r="V5813" s="9">
        <v>23</v>
      </c>
      <c r="W5813" s="8">
        <v>0.50999999999999979</v>
      </c>
      <c r="X5813" s="8">
        <v>1.25</v>
      </c>
      <c r="Y5813" s="8">
        <v>-1.9999999999999574E-2</v>
      </c>
      <c r="Z5813" s="8">
        <v>0.63999999999999968</v>
      </c>
      <c r="AA5813">
        <v>0.24000000000000021</v>
      </c>
      <c r="AF5813" t="s">
        <v>5295</v>
      </c>
      <c r="AG5813" t="s">
        <v>115</v>
      </c>
      <c r="AH5813" t="s">
        <v>116</v>
      </c>
      <c r="AI5813" t="s">
        <v>117</v>
      </c>
      <c r="AJ5813" s="7">
        <v>44561</v>
      </c>
      <c r="AK5813" t="s">
        <v>6377</v>
      </c>
      <c r="AL5813" t="s">
        <v>118</v>
      </c>
      <c r="AM5813" t="s">
        <v>5259</v>
      </c>
      <c r="AN5813" t="s">
        <v>6405</v>
      </c>
      <c r="AO5813" t="str">
        <f>TEXT(A5813,"yyyy-mm-dd")</f>
        <v>2021-06-30</v>
      </c>
    </row>
    <row r="5814" spans="1:41">
      <c r="A5814" s="6" t="s">
        <v>6376</v>
      </c>
      <c r="B5814">
        <v>2021</v>
      </c>
      <c r="C5814">
        <v>6</v>
      </c>
      <c r="E5814" t="s">
        <v>2881</v>
      </c>
      <c r="F5814" t="s">
        <v>113</v>
      </c>
      <c r="G5814" t="s">
        <v>83</v>
      </c>
      <c r="H5814" t="s">
        <v>5257</v>
      </c>
      <c r="I5814">
        <v>2021</v>
      </c>
      <c r="K5814" s="6">
        <v>44561</v>
      </c>
      <c r="L5814">
        <v>6</v>
      </c>
      <c r="N5814" t="s">
        <v>203</v>
      </c>
      <c r="O5814" s="8">
        <v>6.95</v>
      </c>
      <c r="P5814" s="8">
        <v>7</v>
      </c>
      <c r="Q5814" s="8">
        <v>6.75</v>
      </c>
      <c r="R5814" s="8">
        <v>7.2</v>
      </c>
      <c r="S5814" s="8">
        <v>5.8</v>
      </c>
      <c r="T5814" s="8">
        <v>7.5</v>
      </c>
      <c r="U5814" s="8">
        <v>0.39</v>
      </c>
      <c r="V5814" s="9">
        <v>22</v>
      </c>
      <c r="W5814" s="8">
        <v>0.45000000000000018</v>
      </c>
      <c r="X5814" s="8">
        <v>1.7000000000000002</v>
      </c>
      <c r="Y5814" s="8">
        <v>-4.9999999999999822E-2</v>
      </c>
      <c r="Z5814" s="8">
        <v>0.25</v>
      </c>
      <c r="AA5814">
        <v>0.17999999999999972</v>
      </c>
      <c r="AF5814" t="s">
        <v>5300</v>
      </c>
      <c r="AG5814" t="s">
        <v>2883</v>
      </c>
      <c r="AH5814" t="s">
        <v>2884</v>
      </c>
      <c r="AI5814" t="s">
        <v>117</v>
      </c>
      <c r="AJ5814" s="7">
        <v>44561</v>
      </c>
      <c r="AK5814" t="s">
        <v>6377</v>
      </c>
      <c r="AL5814" t="s">
        <v>2885</v>
      </c>
      <c r="AM5814" t="s">
        <v>5259</v>
      </c>
      <c r="AN5814" t="s">
        <v>6408</v>
      </c>
      <c r="AO5814" t="str">
        <f>TEXT(A5814,"yyyy-mm-dd")</f>
        <v>2021-06-30</v>
      </c>
    </row>
    <row r="5815" spans="1:41">
      <c r="A5815" s="6" t="s">
        <v>6411</v>
      </c>
      <c r="B5815">
        <v>2021</v>
      </c>
      <c r="C5815">
        <v>7</v>
      </c>
      <c r="E5815" t="s">
        <v>1907</v>
      </c>
      <c r="F5815" t="s">
        <v>1908</v>
      </c>
      <c r="G5815" t="s">
        <v>102</v>
      </c>
      <c r="H5815" t="s">
        <v>6434</v>
      </c>
      <c r="I5815">
        <v>2023</v>
      </c>
      <c r="J5815">
        <v>3</v>
      </c>
      <c r="K5815" s="6">
        <v>45199</v>
      </c>
      <c r="L5815">
        <v>26</v>
      </c>
      <c r="M5815">
        <v>9</v>
      </c>
      <c r="N5815" t="s">
        <v>463</v>
      </c>
      <c r="O5815" s="8">
        <v>5.41</v>
      </c>
      <c r="P5815" s="8">
        <v>5.5</v>
      </c>
      <c r="Q5815" s="8">
        <v>5.13</v>
      </c>
      <c r="R5815" s="8">
        <v>5.75</v>
      </c>
      <c r="S5815" s="8">
        <v>4.25</v>
      </c>
      <c r="T5815" s="8">
        <v>6.5</v>
      </c>
      <c r="U5815" s="8">
        <v>0.55000000000000004</v>
      </c>
      <c r="V5815" s="9">
        <v>23</v>
      </c>
      <c r="W5815" s="8">
        <v>0.62000000000000011</v>
      </c>
      <c r="X5815" s="8">
        <v>2.25</v>
      </c>
      <c r="Y5815" s="8">
        <v>-8.9999999999999858E-2</v>
      </c>
      <c r="Z5815" s="8"/>
      <c r="AF5815" t="s">
        <v>6435</v>
      </c>
      <c r="AG5815" t="s">
        <v>1910</v>
      </c>
      <c r="AH5815" t="s">
        <v>1911</v>
      </c>
      <c r="AI5815" t="s">
        <v>1971</v>
      </c>
      <c r="AJ5815" s="7">
        <v>45199</v>
      </c>
      <c r="AK5815" t="s">
        <v>6412</v>
      </c>
      <c r="AL5815" t="s">
        <v>1908</v>
      </c>
      <c r="AM5815" t="s">
        <v>6436</v>
      </c>
      <c r="AN5815" t="s">
        <v>6437</v>
      </c>
      <c r="AO5815" t="str">
        <f>TEXT(A5815,"yyyy-mm-dd")</f>
        <v>2021-07-31</v>
      </c>
    </row>
    <row r="5816" spans="1:41">
      <c r="A5816" s="6" t="s">
        <v>6411</v>
      </c>
      <c r="B5816">
        <v>2021</v>
      </c>
      <c r="C5816">
        <v>7</v>
      </c>
      <c r="E5816" t="s">
        <v>1907</v>
      </c>
      <c r="F5816" t="s">
        <v>1908</v>
      </c>
      <c r="G5816" t="s">
        <v>102</v>
      </c>
      <c r="H5816" t="s">
        <v>6326</v>
      </c>
      <c r="I5816">
        <v>2023</v>
      </c>
      <c r="J5816">
        <v>2</v>
      </c>
      <c r="K5816" s="6">
        <v>45107</v>
      </c>
      <c r="L5816">
        <v>23</v>
      </c>
      <c r="M5816">
        <v>8</v>
      </c>
      <c r="N5816" t="s">
        <v>95</v>
      </c>
      <c r="O5816" s="8">
        <v>5.38</v>
      </c>
      <c r="P5816" s="8">
        <v>5.5</v>
      </c>
      <c r="Q5816" s="8">
        <v>5</v>
      </c>
      <c r="R5816" s="8">
        <v>5.75</v>
      </c>
      <c r="S5816" s="8">
        <v>4.25</v>
      </c>
      <c r="T5816" s="8">
        <v>6.25</v>
      </c>
      <c r="U5816" s="8">
        <v>0.52</v>
      </c>
      <c r="V5816" s="9">
        <v>23</v>
      </c>
      <c r="W5816" s="8">
        <v>0.75</v>
      </c>
      <c r="X5816" s="8">
        <v>2</v>
      </c>
      <c r="Y5816" s="8">
        <v>-0.12000000000000011</v>
      </c>
      <c r="Z5816" s="8">
        <v>0.12000000000000011</v>
      </c>
      <c r="AA5816">
        <v>0.30999999999999961</v>
      </c>
      <c r="AF5816" t="s">
        <v>6327</v>
      </c>
      <c r="AG5816" t="s">
        <v>1910</v>
      </c>
      <c r="AH5816" t="s">
        <v>1911</v>
      </c>
      <c r="AI5816" t="s">
        <v>1944</v>
      </c>
      <c r="AJ5816" s="7">
        <v>45107</v>
      </c>
      <c r="AK5816" t="s">
        <v>6412</v>
      </c>
      <c r="AL5816" t="s">
        <v>1908</v>
      </c>
      <c r="AM5816" t="s">
        <v>6328</v>
      </c>
      <c r="AN5816" t="s">
        <v>6433</v>
      </c>
      <c r="AO5816" t="str">
        <f>TEXT(A5816,"yyyy-mm-dd")</f>
        <v>2021-07-31</v>
      </c>
    </row>
    <row r="5817" spans="1:41">
      <c r="A5817" s="6" t="s">
        <v>6411</v>
      </c>
      <c r="B5817">
        <v>2021</v>
      </c>
      <c r="C5817">
        <v>7</v>
      </c>
      <c r="E5817" t="s">
        <v>1907</v>
      </c>
      <c r="F5817" t="s">
        <v>1908</v>
      </c>
      <c r="G5817" t="s">
        <v>102</v>
      </c>
      <c r="H5817" t="s">
        <v>6287</v>
      </c>
      <c r="I5817">
        <v>2023</v>
      </c>
      <c r="J5817">
        <v>1</v>
      </c>
      <c r="K5817" s="6">
        <v>45016</v>
      </c>
      <c r="L5817">
        <v>20</v>
      </c>
      <c r="M5817">
        <v>7</v>
      </c>
      <c r="N5817" t="s">
        <v>185</v>
      </c>
      <c r="O5817" s="8">
        <v>5.3</v>
      </c>
      <c r="P5817" s="8">
        <v>5.25</v>
      </c>
      <c r="Q5817" s="8">
        <v>5</v>
      </c>
      <c r="R5817" s="8">
        <v>5.63</v>
      </c>
      <c r="S5817" s="8">
        <v>4.5</v>
      </c>
      <c r="T5817" s="8">
        <v>6</v>
      </c>
      <c r="U5817" s="8">
        <v>0.43</v>
      </c>
      <c r="V5817" s="9">
        <v>23</v>
      </c>
      <c r="W5817" s="8">
        <v>0.62999999999999989</v>
      </c>
      <c r="X5817" s="8">
        <v>1.5</v>
      </c>
      <c r="Y5817" s="8">
        <v>4.9999999999999822E-2</v>
      </c>
      <c r="Z5817" s="8">
        <v>0</v>
      </c>
      <c r="AA5817">
        <v>0.12999999999999989</v>
      </c>
      <c r="AF5817" t="s">
        <v>6288</v>
      </c>
      <c r="AG5817" t="s">
        <v>1910</v>
      </c>
      <c r="AH5817" t="s">
        <v>1911</v>
      </c>
      <c r="AI5817" t="s">
        <v>1939</v>
      </c>
      <c r="AJ5817" s="7">
        <v>45016</v>
      </c>
      <c r="AK5817" t="s">
        <v>6412</v>
      </c>
      <c r="AL5817" t="s">
        <v>1908</v>
      </c>
      <c r="AM5817" t="s">
        <v>6289</v>
      </c>
      <c r="AN5817" t="s">
        <v>6432</v>
      </c>
      <c r="AO5817" t="str">
        <f>TEXT(A5817,"yyyy-mm-dd")</f>
        <v>2021-07-31</v>
      </c>
    </row>
    <row r="5818" spans="1:41">
      <c r="A5818" s="6" t="s">
        <v>6411</v>
      </c>
      <c r="B5818">
        <v>2021</v>
      </c>
      <c r="C5818">
        <v>7</v>
      </c>
      <c r="E5818" t="s">
        <v>1907</v>
      </c>
      <c r="F5818" t="s">
        <v>1908</v>
      </c>
      <c r="G5818" t="s">
        <v>102</v>
      </c>
      <c r="H5818" t="s">
        <v>6094</v>
      </c>
      <c r="I5818">
        <v>2022</v>
      </c>
      <c r="J5818">
        <v>4</v>
      </c>
      <c r="K5818" s="6">
        <v>44926</v>
      </c>
      <c r="L5818">
        <v>17</v>
      </c>
      <c r="M5818">
        <v>6</v>
      </c>
      <c r="N5818" t="s">
        <v>214</v>
      </c>
      <c r="O5818" s="8">
        <v>5.32</v>
      </c>
      <c r="P5818" s="8">
        <v>5.38</v>
      </c>
      <c r="Q5818" s="8">
        <v>5</v>
      </c>
      <c r="R5818" s="8">
        <v>5.5</v>
      </c>
      <c r="S5818" s="8">
        <v>4.5</v>
      </c>
      <c r="T5818" s="8">
        <v>6</v>
      </c>
      <c r="U5818" s="8">
        <v>0.4</v>
      </c>
      <c r="V5818" s="9">
        <v>32</v>
      </c>
      <c r="W5818" s="8">
        <v>0.5</v>
      </c>
      <c r="X5818" s="8">
        <v>1.5</v>
      </c>
      <c r="Y5818" s="8">
        <v>-5.9999999999999609E-2</v>
      </c>
      <c r="Z5818" s="8">
        <v>0.12999999999999989</v>
      </c>
      <c r="AA5818">
        <v>0</v>
      </c>
      <c r="AF5818" t="s">
        <v>6095</v>
      </c>
      <c r="AG5818" t="s">
        <v>1910</v>
      </c>
      <c r="AH5818" t="s">
        <v>1911</v>
      </c>
      <c r="AI5818" t="s">
        <v>1934</v>
      </c>
      <c r="AJ5818" s="7">
        <v>44926</v>
      </c>
      <c r="AK5818" t="s">
        <v>6412</v>
      </c>
      <c r="AL5818" t="s">
        <v>1908</v>
      </c>
      <c r="AM5818" t="s">
        <v>6096</v>
      </c>
      <c r="AN5818" t="s">
        <v>6431</v>
      </c>
      <c r="AO5818" t="str">
        <f>TEXT(A5818,"yyyy-mm-dd")</f>
        <v>2021-07-31</v>
      </c>
    </row>
    <row r="5819" spans="1:41">
      <c r="A5819" s="6" t="s">
        <v>6411</v>
      </c>
      <c r="B5819">
        <v>2021</v>
      </c>
      <c r="C5819">
        <v>7</v>
      </c>
      <c r="E5819" t="s">
        <v>1907</v>
      </c>
      <c r="F5819" t="s">
        <v>1908</v>
      </c>
      <c r="G5819" t="s">
        <v>102</v>
      </c>
      <c r="H5819" t="s">
        <v>5989</v>
      </c>
      <c r="I5819">
        <v>2022</v>
      </c>
      <c r="J5819">
        <v>3</v>
      </c>
      <c r="K5819" s="6">
        <v>44834</v>
      </c>
      <c r="L5819">
        <v>14</v>
      </c>
      <c r="M5819">
        <v>5</v>
      </c>
      <c r="N5819" t="s">
        <v>244</v>
      </c>
      <c r="O5819" s="8">
        <v>5.22</v>
      </c>
      <c r="P5819" s="8">
        <v>5.25</v>
      </c>
      <c r="Q5819" s="8">
        <v>5</v>
      </c>
      <c r="R5819" s="8">
        <v>5.5</v>
      </c>
      <c r="S5819" s="8">
        <v>4.5</v>
      </c>
      <c r="T5819" s="8">
        <v>6</v>
      </c>
      <c r="U5819" s="8">
        <v>0.37</v>
      </c>
      <c r="V5819" s="9">
        <v>31</v>
      </c>
      <c r="W5819" s="8">
        <v>0.5</v>
      </c>
      <c r="X5819" s="8">
        <v>1.5</v>
      </c>
      <c r="Y5819" s="8">
        <v>-3.0000000000000249E-2</v>
      </c>
      <c r="Z5819" s="8">
        <v>0.25</v>
      </c>
      <c r="AA5819">
        <v>0.19000000000000039</v>
      </c>
      <c r="AF5819" t="s">
        <v>5990</v>
      </c>
      <c r="AG5819" t="s">
        <v>1910</v>
      </c>
      <c r="AH5819" t="s">
        <v>1911</v>
      </c>
      <c r="AI5819" t="s">
        <v>1929</v>
      </c>
      <c r="AJ5819" s="7">
        <v>44834</v>
      </c>
      <c r="AK5819" t="s">
        <v>6412</v>
      </c>
      <c r="AL5819" t="s">
        <v>1908</v>
      </c>
      <c r="AM5819" t="s">
        <v>5991</v>
      </c>
      <c r="AN5819" t="s">
        <v>6430</v>
      </c>
      <c r="AO5819" t="str">
        <f>TEXT(A5819,"yyyy-mm-dd")</f>
        <v>2021-07-31</v>
      </c>
    </row>
    <row r="5820" spans="1:41">
      <c r="A5820" s="6" t="s">
        <v>6411</v>
      </c>
      <c r="B5820">
        <v>2021</v>
      </c>
      <c r="C5820">
        <v>7</v>
      </c>
      <c r="E5820" t="s">
        <v>1907</v>
      </c>
      <c r="F5820" t="s">
        <v>1908</v>
      </c>
      <c r="G5820" t="s">
        <v>102</v>
      </c>
      <c r="H5820" t="s">
        <v>5881</v>
      </c>
      <c r="I5820">
        <v>2022</v>
      </c>
      <c r="J5820">
        <v>2</v>
      </c>
      <c r="K5820" s="6">
        <v>44742</v>
      </c>
      <c r="L5820">
        <v>11</v>
      </c>
      <c r="M5820">
        <v>4</v>
      </c>
      <c r="N5820" t="s">
        <v>85</v>
      </c>
      <c r="O5820" s="8">
        <v>5.19</v>
      </c>
      <c r="P5820" s="8">
        <v>5</v>
      </c>
      <c r="Q5820" s="8">
        <v>5</v>
      </c>
      <c r="R5820" s="8">
        <v>5.5</v>
      </c>
      <c r="S5820" s="8">
        <v>4.5</v>
      </c>
      <c r="T5820" s="8">
        <v>5.75</v>
      </c>
      <c r="U5820" s="8">
        <v>0.33</v>
      </c>
      <c r="V5820" s="9">
        <v>31</v>
      </c>
      <c r="W5820" s="8">
        <v>0.5</v>
      </c>
      <c r="X5820" s="8">
        <v>1.25</v>
      </c>
      <c r="Y5820" s="8">
        <v>0.19000000000000039</v>
      </c>
      <c r="Z5820" s="8">
        <v>0</v>
      </c>
      <c r="AA5820">
        <v>0.19000000000000039</v>
      </c>
      <c r="AF5820" t="s">
        <v>5882</v>
      </c>
      <c r="AG5820" t="s">
        <v>1910</v>
      </c>
      <c r="AH5820" t="s">
        <v>1911</v>
      </c>
      <c r="AI5820" t="s">
        <v>1924</v>
      </c>
      <c r="AJ5820" s="7">
        <v>44742</v>
      </c>
      <c r="AK5820" t="s">
        <v>6412</v>
      </c>
      <c r="AL5820" t="s">
        <v>1908</v>
      </c>
      <c r="AM5820" t="s">
        <v>5883</v>
      </c>
      <c r="AN5820" t="s">
        <v>6429</v>
      </c>
      <c r="AO5820" t="str">
        <f>TEXT(A5820,"yyyy-mm-dd")</f>
        <v>2021-07-31</v>
      </c>
    </row>
    <row r="5821" spans="1:41">
      <c r="A5821" s="6" t="s">
        <v>6411</v>
      </c>
      <c r="B5821">
        <v>2021</v>
      </c>
      <c r="C5821">
        <v>7</v>
      </c>
      <c r="E5821" t="s">
        <v>1907</v>
      </c>
      <c r="F5821" t="s">
        <v>1908</v>
      </c>
      <c r="G5821" t="s">
        <v>102</v>
      </c>
      <c r="H5821" t="s">
        <v>5842</v>
      </c>
      <c r="I5821">
        <v>2022</v>
      </c>
      <c r="J5821">
        <v>1</v>
      </c>
      <c r="K5821" s="6">
        <v>44651</v>
      </c>
      <c r="L5821">
        <v>8</v>
      </c>
      <c r="M5821">
        <v>3</v>
      </c>
      <c r="N5821" t="s">
        <v>182</v>
      </c>
      <c r="O5821" s="8">
        <v>5.0999999999999996</v>
      </c>
      <c r="P5821" s="8">
        <v>5</v>
      </c>
      <c r="Q5821" s="8">
        <v>5</v>
      </c>
      <c r="R5821" s="8">
        <v>5.25</v>
      </c>
      <c r="S5821" s="8">
        <v>4.5</v>
      </c>
      <c r="T5821" s="8">
        <v>5.75</v>
      </c>
      <c r="U5821" s="8">
        <v>0.31</v>
      </c>
      <c r="V5821" s="9">
        <v>31</v>
      </c>
      <c r="W5821" s="8">
        <v>0.25</v>
      </c>
      <c r="X5821" s="8">
        <v>1.25</v>
      </c>
      <c r="Y5821" s="8">
        <v>9.9999999999999645E-2</v>
      </c>
      <c r="Z5821" s="8">
        <v>0</v>
      </c>
      <c r="AA5821">
        <v>-0.25</v>
      </c>
      <c r="AF5821" t="s">
        <v>5843</v>
      </c>
      <c r="AG5821" t="s">
        <v>1910</v>
      </c>
      <c r="AH5821" t="s">
        <v>1911</v>
      </c>
      <c r="AI5821" t="s">
        <v>1919</v>
      </c>
      <c r="AJ5821" s="7">
        <v>44651</v>
      </c>
      <c r="AK5821" t="s">
        <v>6412</v>
      </c>
      <c r="AL5821" t="s">
        <v>1908</v>
      </c>
      <c r="AM5821" t="s">
        <v>5844</v>
      </c>
      <c r="AN5821" t="s">
        <v>6428</v>
      </c>
      <c r="AO5821" t="str">
        <f>TEXT(A5821,"yyyy-mm-dd")</f>
        <v>2021-07-31</v>
      </c>
    </row>
    <row r="5822" spans="1:41">
      <c r="A5822" s="6" t="s">
        <v>6411</v>
      </c>
      <c r="B5822">
        <v>2021</v>
      </c>
      <c r="C5822">
        <v>7</v>
      </c>
      <c r="E5822" t="s">
        <v>1907</v>
      </c>
      <c r="F5822" t="s">
        <v>1908</v>
      </c>
      <c r="G5822" t="s">
        <v>102</v>
      </c>
      <c r="H5822" t="s">
        <v>5649</v>
      </c>
      <c r="I5822">
        <v>2021</v>
      </c>
      <c r="J5822">
        <v>4</v>
      </c>
      <c r="K5822" s="6">
        <v>44561</v>
      </c>
      <c r="L5822">
        <v>5</v>
      </c>
      <c r="M5822">
        <v>2</v>
      </c>
      <c r="N5822" t="s">
        <v>211</v>
      </c>
      <c r="O5822" s="8">
        <v>4.96</v>
      </c>
      <c r="P5822" s="8">
        <v>5</v>
      </c>
      <c r="Q5822" s="8">
        <v>4.75</v>
      </c>
      <c r="R5822" s="8">
        <v>5</v>
      </c>
      <c r="S5822" s="8">
        <v>4.5</v>
      </c>
      <c r="T5822" s="8">
        <v>5.25</v>
      </c>
      <c r="U5822" s="8">
        <v>0.22</v>
      </c>
      <c r="V5822" s="9">
        <v>33</v>
      </c>
      <c r="W5822" s="8">
        <v>0.25</v>
      </c>
      <c r="X5822" s="8">
        <v>0.75</v>
      </c>
      <c r="Y5822" s="8">
        <v>-4.0000000000000036E-2</v>
      </c>
      <c r="Z5822" s="8">
        <v>0.12000000000000011</v>
      </c>
      <c r="AA5822">
        <v>0</v>
      </c>
      <c r="AF5822" t="s">
        <v>5650</v>
      </c>
      <c r="AG5822" t="s">
        <v>1910</v>
      </c>
      <c r="AH5822" t="s">
        <v>1911</v>
      </c>
      <c r="AI5822" t="s">
        <v>1915</v>
      </c>
      <c r="AJ5822" s="7">
        <v>44561</v>
      </c>
      <c r="AK5822" t="s">
        <v>6412</v>
      </c>
      <c r="AL5822" t="s">
        <v>1908</v>
      </c>
      <c r="AM5822" t="s">
        <v>5651</v>
      </c>
      <c r="AN5822" t="s">
        <v>6427</v>
      </c>
      <c r="AO5822" t="str">
        <f>TEXT(A5822,"yyyy-mm-dd")</f>
        <v>2021-07-31</v>
      </c>
    </row>
    <row r="5823" spans="1:41">
      <c r="A5823" s="6" t="s">
        <v>6411</v>
      </c>
      <c r="B5823">
        <v>2021</v>
      </c>
      <c r="C5823">
        <v>7</v>
      </c>
      <c r="E5823" t="s">
        <v>1907</v>
      </c>
      <c r="F5823" t="s">
        <v>1908</v>
      </c>
      <c r="G5823" t="s">
        <v>102</v>
      </c>
      <c r="H5823" t="s">
        <v>5544</v>
      </c>
      <c r="I5823">
        <v>2021</v>
      </c>
      <c r="J5823">
        <v>3</v>
      </c>
      <c r="K5823" s="6">
        <v>44469</v>
      </c>
      <c r="L5823">
        <v>2</v>
      </c>
      <c r="M5823">
        <v>1</v>
      </c>
      <c r="N5823" t="s">
        <v>104</v>
      </c>
      <c r="O5823" s="8">
        <v>4.62</v>
      </c>
      <c r="P5823" s="8">
        <v>4.75</v>
      </c>
      <c r="Q5823" s="8">
        <v>4.5</v>
      </c>
      <c r="R5823" s="8">
        <v>4.75</v>
      </c>
      <c r="S5823" s="8">
        <v>4.25</v>
      </c>
      <c r="T5823" s="8">
        <v>4.75</v>
      </c>
      <c r="U5823" s="8">
        <v>0.14000000000000001</v>
      </c>
      <c r="V5823" s="9">
        <v>31</v>
      </c>
      <c r="W5823" s="8">
        <v>0.25</v>
      </c>
      <c r="X5823" s="8">
        <v>0.5</v>
      </c>
      <c r="Y5823" s="8">
        <v>-0.12999999999999989</v>
      </c>
      <c r="Z5823" s="8">
        <v>0.25</v>
      </c>
      <c r="AA5823">
        <v>0</v>
      </c>
      <c r="AF5823" t="s">
        <v>5545</v>
      </c>
      <c r="AG5823" t="s">
        <v>1910</v>
      </c>
      <c r="AH5823" t="s">
        <v>1911</v>
      </c>
      <c r="AI5823" t="s">
        <v>1912</v>
      </c>
      <c r="AJ5823" s="7">
        <v>44469</v>
      </c>
      <c r="AK5823" t="s">
        <v>6412</v>
      </c>
      <c r="AL5823" t="s">
        <v>1908</v>
      </c>
      <c r="AM5823" t="s">
        <v>5546</v>
      </c>
      <c r="AN5823" t="s">
        <v>6426</v>
      </c>
      <c r="AO5823" t="str">
        <f>TEXT(A5823,"yyyy-mm-dd")</f>
        <v>2021-07-31</v>
      </c>
    </row>
    <row r="5824" spans="1:41">
      <c r="A5824" s="6" t="s">
        <v>6411</v>
      </c>
      <c r="B5824">
        <v>2021</v>
      </c>
      <c r="C5824">
        <v>7</v>
      </c>
      <c r="E5824" t="s">
        <v>100</v>
      </c>
      <c r="F5824" t="s">
        <v>101</v>
      </c>
      <c r="G5824" t="s">
        <v>83</v>
      </c>
      <c r="H5824" t="s">
        <v>6147</v>
      </c>
      <c r="I5824">
        <v>2023</v>
      </c>
      <c r="K5824" s="6">
        <v>45291</v>
      </c>
      <c r="L5824">
        <v>29</v>
      </c>
      <c r="N5824" t="s">
        <v>581</v>
      </c>
      <c r="O5824" s="8">
        <v>2.21</v>
      </c>
      <c r="P5824" s="8">
        <v>2.2000000000000002</v>
      </c>
      <c r="Q5824" s="8">
        <v>2</v>
      </c>
      <c r="R5824" s="8">
        <v>2.5</v>
      </c>
      <c r="S5824" s="8">
        <v>1.5</v>
      </c>
      <c r="T5824" s="8">
        <v>3</v>
      </c>
      <c r="U5824" s="8">
        <v>0.38</v>
      </c>
      <c r="V5824" s="9">
        <v>26</v>
      </c>
      <c r="W5824" s="8">
        <v>0.5</v>
      </c>
      <c r="X5824" s="8">
        <v>1.5</v>
      </c>
      <c r="Y5824" s="8">
        <v>9.9999999999997868E-3</v>
      </c>
      <c r="Z5824" s="8">
        <v>0.20000000000000018</v>
      </c>
      <c r="AA5824">
        <v>0</v>
      </c>
      <c r="AF5824" t="s">
        <v>10372</v>
      </c>
      <c r="AG5824" t="s">
        <v>9655</v>
      </c>
      <c r="AH5824" t="s">
        <v>9656</v>
      </c>
      <c r="AI5824" t="s">
        <v>9708</v>
      </c>
      <c r="AJ5824" s="7">
        <v>45291</v>
      </c>
      <c r="AK5824" t="s">
        <v>6412</v>
      </c>
      <c r="AL5824" t="s">
        <v>109</v>
      </c>
      <c r="AM5824" t="s">
        <v>6149</v>
      </c>
      <c r="AN5824" t="s">
        <v>10380</v>
      </c>
    </row>
    <row r="5825" spans="1:41">
      <c r="A5825" s="6" t="s">
        <v>6411</v>
      </c>
      <c r="B5825">
        <v>2021</v>
      </c>
      <c r="C5825">
        <v>7</v>
      </c>
      <c r="E5825" t="s">
        <v>100</v>
      </c>
      <c r="F5825" t="s">
        <v>101</v>
      </c>
      <c r="G5825" t="s">
        <v>102</v>
      </c>
      <c r="H5825" t="s">
        <v>6094</v>
      </c>
      <c r="I5825">
        <v>2022</v>
      </c>
      <c r="J5825">
        <v>4</v>
      </c>
      <c r="K5825" s="6">
        <v>44926</v>
      </c>
      <c r="L5825">
        <v>17</v>
      </c>
      <c r="M5825">
        <v>6</v>
      </c>
      <c r="N5825" t="s">
        <v>214</v>
      </c>
      <c r="O5825" s="8">
        <v>2.2799999999999998</v>
      </c>
      <c r="P5825" s="8">
        <v>2.2999999999999998</v>
      </c>
      <c r="Q5825" s="8">
        <v>1.9</v>
      </c>
      <c r="R5825" s="8">
        <v>2.7</v>
      </c>
      <c r="S5825" s="8">
        <v>0.7</v>
      </c>
      <c r="T5825" s="8">
        <v>3.5</v>
      </c>
      <c r="U5825" s="8">
        <v>0.65</v>
      </c>
      <c r="V5825" s="9">
        <v>25</v>
      </c>
      <c r="W5825" s="8">
        <v>0.80000000000000027</v>
      </c>
      <c r="X5825" s="8">
        <v>2.8</v>
      </c>
      <c r="Y5825" s="8">
        <v>-2.0000000000000018E-2</v>
      </c>
      <c r="Z5825" s="8">
        <v>0</v>
      </c>
      <c r="AA5825">
        <v>0.12999999999999989</v>
      </c>
      <c r="AF5825" t="s">
        <v>6166</v>
      </c>
      <c r="AG5825" t="s">
        <v>106</v>
      </c>
      <c r="AH5825" t="s">
        <v>107</v>
      </c>
      <c r="AI5825" t="s">
        <v>2667</v>
      </c>
      <c r="AJ5825" s="7">
        <v>44926</v>
      </c>
      <c r="AK5825" t="s">
        <v>6412</v>
      </c>
      <c r="AL5825" t="s">
        <v>109</v>
      </c>
      <c r="AM5825" t="s">
        <v>6096</v>
      </c>
      <c r="AN5825" t="s">
        <v>6425</v>
      </c>
      <c r="AO5825" t="str">
        <f>TEXT(A5825,"yyyy-mm-dd")</f>
        <v>2021-07-31</v>
      </c>
    </row>
    <row r="5826" spans="1:41">
      <c r="A5826" s="6" t="s">
        <v>6411</v>
      </c>
      <c r="B5826">
        <v>2021</v>
      </c>
      <c r="C5826">
        <v>7</v>
      </c>
      <c r="E5826" t="s">
        <v>100</v>
      </c>
      <c r="F5826" t="s">
        <v>101</v>
      </c>
      <c r="G5826" t="s">
        <v>83</v>
      </c>
      <c r="H5826" t="s">
        <v>5702</v>
      </c>
      <c r="I5826">
        <v>2022</v>
      </c>
      <c r="K5826" s="6">
        <v>44926</v>
      </c>
      <c r="L5826">
        <v>17</v>
      </c>
      <c r="N5826" t="s">
        <v>214</v>
      </c>
      <c r="O5826" s="8">
        <v>2.83</v>
      </c>
      <c r="P5826" s="8">
        <v>2.9</v>
      </c>
      <c r="Q5826" s="8">
        <v>2.4500000000000002</v>
      </c>
      <c r="R5826" s="8">
        <v>3</v>
      </c>
      <c r="S5826" s="8">
        <v>2</v>
      </c>
      <c r="T5826" s="8">
        <v>4.05</v>
      </c>
      <c r="U5826" s="8">
        <v>0.53</v>
      </c>
      <c r="V5826" s="9">
        <v>35</v>
      </c>
      <c r="W5826" s="8">
        <v>0.54999999999999982</v>
      </c>
      <c r="X5826" s="8">
        <v>2.0499999999999998</v>
      </c>
      <c r="Y5826" s="8">
        <v>-6.999999999999984E-2</v>
      </c>
      <c r="Z5826" s="8">
        <v>0.10000000000000009</v>
      </c>
      <c r="AA5826">
        <v>4.9999999999999822E-2</v>
      </c>
      <c r="AF5826" t="s">
        <v>10333</v>
      </c>
      <c r="AG5826" t="s">
        <v>9655</v>
      </c>
      <c r="AH5826" t="s">
        <v>9656</v>
      </c>
      <c r="AI5826" t="s">
        <v>9669</v>
      </c>
      <c r="AJ5826" s="7">
        <v>44926</v>
      </c>
      <c r="AK5826" t="s">
        <v>6412</v>
      </c>
      <c r="AL5826" t="s">
        <v>109</v>
      </c>
      <c r="AM5826" t="s">
        <v>5704</v>
      </c>
      <c r="AN5826" t="s">
        <v>10353</v>
      </c>
    </row>
    <row r="5827" spans="1:41">
      <c r="A5827" s="6" t="s">
        <v>6411</v>
      </c>
      <c r="B5827">
        <v>2021</v>
      </c>
      <c r="C5827">
        <v>7</v>
      </c>
      <c r="E5827" t="s">
        <v>100</v>
      </c>
      <c r="F5827" t="s">
        <v>101</v>
      </c>
      <c r="G5827" t="s">
        <v>102</v>
      </c>
      <c r="H5827" t="s">
        <v>5989</v>
      </c>
      <c r="I5827">
        <v>2022</v>
      </c>
      <c r="J5827">
        <v>3</v>
      </c>
      <c r="K5827" s="6">
        <v>44834</v>
      </c>
      <c r="L5827">
        <v>14</v>
      </c>
      <c r="M5827">
        <v>5</v>
      </c>
      <c r="N5827" t="s">
        <v>244</v>
      </c>
      <c r="O5827" s="8">
        <v>2.57</v>
      </c>
      <c r="P5827" s="8">
        <v>2.5</v>
      </c>
      <c r="Q5827" s="8">
        <v>2.1</v>
      </c>
      <c r="R5827" s="8">
        <v>3</v>
      </c>
      <c r="S5827" s="8">
        <v>1.4</v>
      </c>
      <c r="T5827" s="8">
        <v>3.9</v>
      </c>
      <c r="U5827" s="8">
        <v>0.59</v>
      </c>
      <c r="V5827" s="9">
        <v>25</v>
      </c>
      <c r="W5827" s="8">
        <v>0.89999999999999991</v>
      </c>
      <c r="X5827" s="8">
        <v>2.5</v>
      </c>
      <c r="Y5827" s="8">
        <v>6.999999999999984E-2</v>
      </c>
      <c r="Z5827" s="8">
        <v>-0.14999999999999991</v>
      </c>
      <c r="AA5827">
        <v>2.9999999999999805E-2</v>
      </c>
      <c r="AF5827" t="s">
        <v>6164</v>
      </c>
      <c r="AG5827" t="s">
        <v>106</v>
      </c>
      <c r="AH5827" t="s">
        <v>107</v>
      </c>
      <c r="AI5827" t="s">
        <v>502</v>
      </c>
      <c r="AJ5827" s="7">
        <v>44834</v>
      </c>
      <c r="AK5827" t="s">
        <v>6412</v>
      </c>
      <c r="AL5827" t="s">
        <v>109</v>
      </c>
      <c r="AM5827" t="s">
        <v>5991</v>
      </c>
      <c r="AN5827" t="s">
        <v>6424</v>
      </c>
      <c r="AO5827" t="str">
        <f>TEXT(A5827,"yyyy-mm-dd")</f>
        <v>2021-07-31</v>
      </c>
    </row>
    <row r="5828" spans="1:41">
      <c r="A5828" s="6" t="s">
        <v>6411</v>
      </c>
      <c r="B5828">
        <v>2021</v>
      </c>
      <c r="C5828">
        <v>7</v>
      </c>
      <c r="E5828" t="s">
        <v>100</v>
      </c>
      <c r="F5828" t="s">
        <v>101</v>
      </c>
      <c r="G5828" t="s">
        <v>102</v>
      </c>
      <c r="H5828" t="s">
        <v>5881</v>
      </c>
      <c r="I5828">
        <v>2022</v>
      </c>
      <c r="J5828">
        <v>2</v>
      </c>
      <c r="K5828" s="6">
        <v>44742</v>
      </c>
      <c r="L5828">
        <v>11</v>
      </c>
      <c r="M5828">
        <v>4</v>
      </c>
      <c r="N5828" t="s">
        <v>85</v>
      </c>
      <c r="O5828" s="8">
        <v>2.61</v>
      </c>
      <c r="P5828" s="8">
        <v>2.5</v>
      </c>
      <c r="Q5828" s="8">
        <v>1.9</v>
      </c>
      <c r="R5828" s="8">
        <v>3.3</v>
      </c>
      <c r="S5828" s="8">
        <v>0.8</v>
      </c>
      <c r="T5828" s="8">
        <v>4.0999999999999996</v>
      </c>
      <c r="U5828" s="8">
        <v>0.87</v>
      </c>
      <c r="V5828" s="9">
        <v>25</v>
      </c>
      <c r="W5828" s="8">
        <v>1.4</v>
      </c>
      <c r="X5828" s="8">
        <v>3.3</v>
      </c>
      <c r="Y5828" s="8">
        <v>0.10999999999999988</v>
      </c>
      <c r="Z5828" s="8">
        <v>-0.14999999999999991</v>
      </c>
      <c r="AA5828">
        <v>0.16000000000000014</v>
      </c>
      <c r="AF5828" t="s">
        <v>6162</v>
      </c>
      <c r="AG5828" t="s">
        <v>106</v>
      </c>
      <c r="AH5828" t="s">
        <v>107</v>
      </c>
      <c r="AI5828" t="s">
        <v>497</v>
      </c>
      <c r="AJ5828" s="7">
        <v>44742</v>
      </c>
      <c r="AK5828" t="s">
        <v>6412</v>
      </c>
      <c r="AL5828" t="s">
        <v>109</v>
      </c>
      <c r="AM5828" t="s">
        <v>5883</v>
      </c>
      <c r="AN5828" t="s">
        <v>6423</v>
      </c>
      <c r="AO5828" t="str">
        <f>TEXT(A5828,"yyyy-mm-dd")</f>
        <v>2021-07-31</v>
      </c>
    </row>
    <row r="5829" spans="1:41">
      <c r="A5829" s="6" t="s">
        <v>6411</v>
      </c>
      <c r="B5829">
        <v>2021</v>
      </c>
      <c r="C5829">
        <v>7</v>
      </c>
      <c r="E5829" t="s">
        <v>100</v>
      </c>
      <c r="F5829" t="s">
        <v>101</v>
      </c>
      <c r="G5829" t="s">
        <v>102</v>
      </c>
      <c r="H5829" t="s">
        <v>5842</v>
      </c>
      <c r="I5829">
        <v>2022</v>
      </c>
      <c r="J5829">
        <v>1</v>
      </c>
      <c r="K5829" s="6">
        <v>44651</v>
      </c>
      <c r="L5829">
        <v>8</v>
      </c>
      <c r="M5829">
        <v>3</v>
      </c>
      <c r="N5829" t="s">
        <v>182</v>
      </c>
      <c r="O5829" s="8">
        <v>3.72</v>
      </c>
      <c r="P5829" s="8">
        <v>3.6</v>
      </c>
      <c r="Q5829" s="8">
        <v>3</v>
      </c>
      <c r="R5829" s="8">
        <v>4.3</v>
      </c>
      <c r="S5829" s="8">
        <v>2.4</v>
      </c>
      <c r="T5829" s="8">
        <v>5</v>
      </c>
      <c r="U5829" s="8">
        <v>0.73</v>
      </c>
      <c r="V5829" s="9">
        <v>25</v>
      </c>
      <c r="W5829" s="8">
        <v>1.2999999999999998</v>
      </c>
      <c r="X5829" s="8">
        <v>2.6</v>
      </c>
      <c r="Y5829" s="8">
        <v>0.12000000000000011</v>
      </c>
      <c r="Z5829" s="8">
        <v>5.0000000000000266E-2</v>
      </c>
      <c r="AA5829">
        <v>6.9999999999999396E-2</v>
      </c>
      <c r="AF5829" t="s">
        <v>6160</v>
      </c>
      <c r="AG5829" t="s">
        <v>106</v>
      </c>
      <c r="AH5829" t="s">
        <v>107</v>
      </c>
      <c r="AI5829" t="s">
        <v>427</v>
      </c>
      <c r="AJ5829" s="7">
        <v>44651</v>
      </c>
      <c r="AK5829" t="s">
        <v>6412</v>
      </c>
      <c r="AL5829" t="s">
        <v>109</v>
      </c>
      <c r="AM5829" t="s">
        <v>5844</v>
      </c>
      <c r="AN5829" t="s">
        <v>6422</v>
      </c>
      <c r="AO5829" t="str">
        <f>TEXT(A5829,"yyyy-mm-dd")</f>
        <v>2021-07-31</v>
      </c>
    </row>
    <row r="5830" spans="1:41">
      <c r="A5830" s="6" t="s">
        <v>6411</v>
      </c>
      <c r="B5830">
        <v>2021</v>
      </c>
      <c r="C5830">
        <v>7</v>
      </c>
      <c r="E5830" t="s">
        <v>100</v>
      </c>
      <c r="F5830" t="s">
        <v>101</v>
      </c>
      <c r="G5830" t="s">
        <v>102</v>
      </c>
      <c r="H5830" t="s">
        <v>5649</v>
      </c>
      <c r="I5830">
        <v>2021</v>
      </c>
      <c r="J5830">
        <v>4</v>
      </c>
      <c r="K5830" s="6">
        <v>44561</v>
      </c>
      <c r="L5830">
        <v>5</v>
      </c>
      <c r="M5830">
        <v>2</v>
      </c>
      <c r="N5830" t="s">
        <v>211</v>
      </c>
      <c r="O5830" s="8">
        <v>3.74</v>
      </c>
      <c r="P5830" s="8">
        <v>3.9</v>
      </c>
      <c r="Q5830" s="8">
        <v>3.25</v>
      </c>
      <c r="R5830" s="8">
        <v>4.4800000000000004</v>
      </c>
      <c r="S5830" s="8">
        <v>1.4</v>
      </c>
      <c r="T5830" s="8">
        <v>5.2</v>
      </c>
      <c r="U5830" s="8">
        <v>0.96</v>
      </c>
      <c r="V5830" s="9">
        <v>26</v>
      </c>
      <c r="W5830" s="8">
        <v>1.2300000000000004</v>
      </c>
      <c r="X5830" s="8">
        <v>3.8000000000000003</v>
      </c>
      <c r="Y5830" s="8">
        <v>-0.1599999999999997</v>
      </c>
      <c r="Z5830" s="8">
        <v>-0.10000000000000009</v>
      </c>
      <c r="AA5830">
        <v>0.23000000000000043</v>
      </c>
      <c r="AF5830" t="s">
        <v>5721</v>
      </c>
      <c r="AG5830" t="s">
        <v>106</v>
      </c>
      <c r="AH5830" t="s">
        <v>107</v>
      </c>
      <c r="AI5830" t="s">
        <v>340</v>
      </c>
      <c r="AJ5830" s="7">
        <v>44561</v>
      </c>
      <c r="AK5830" t="s">
        <v>6412</v>
      </c>
      <c r="AL5830" t="s">
        <v>109</v>
      </c>
      <c r="AM5830" t="s">
        <v>5651</v>
      </c>
      <c r="AN5830" t="s">
        <v>6421</v>
      </c>
      <c r="AO5830" t="str">
        <f>TEXT(A5830,"yyyy-mm-dd")</f>
        <v>2021-07-31</v>
      </c>
    </row>
    <row r="5831" spans="1:41">
      <c r="A5831" s="6" t="s">
        <v>6411</v>
      </c>
      <c r="B5831">
        <v>2021</v>
      </c>
      <c r="C5831">
        <v>7</v>
      </c>
      <c r="E5831" t="s">
        <v>100</v>
      </c>
      <c r="F5831" t="s">
        <v>101</v>
      </c>
      <c r="G5831" t="s">
        <v>83</v>
      </c>
      <c r="H5831" t="s">
        <v>5257</v>
      </c>
      <c r="I5831">
        <v>2021</v>
      </c>
      <c r="K5831" s="6">
        <v>44561</v>
      </c>
      <c r="L5831">
        <v>5</v>
      </c>
      <c r="N5831" t="s">
        <v>211</v>
      </c>
      <c r="O5831" s="8">
        <v>6.06</v>
      </c>
      <c r="P5831" s="8">
        <v>6.1</v>
      </c>
      <c r="Q5831" s="8">
        <v>5.75</v>
      </c>
      <c r="R5831" s="8">
        <v>6.3</v>
      </c>
      <c r="S5831" s="8">
        <v>5</v>
      </c>
      <c r="T5831" s="8">
        <v>7.71</v>
      </c>
      <c r="U5831" s="8">
        <v>0.51</v>
      </c>
      <c r="V5831" s="9">
        <v>35</v>
      </c>
      <c r="W5831" s="8">
        <v>0.54999999999999982</v>
      </c>
      <c r="X5831" s="8">
        <v>2.71</v>
      </c>
      <c r="Y5831" s="8">
        <v>-4.0000000000000036E-2</v>
      </c>
      <c r="Z5831" s="8">
        <v>0.29999999999999982</v>
      </c>
      <c r="AA5831">
        <v>-0.15000000000000036</v>
      </c>
      <c r="AF5831" t="s">
        <v>10294</v>
      </c>
      <c r="AG5831" t="s">
        <v>9655</v>
      </c>
      <c r="AH5831" t="s">
        <v>9656</v>
      </c>
      <c r="AI5831" t="s">
        <v>9657</v>
      </c>
      <c r="AJ5831" s="7">
        <v>44561</v>
      </c>
      <c r="AK5831" t="s">
        <v>6412</v>
      </c>
      <c r="AL5831" t="s">
        <v>109</v>
      </c>
      <c r="AM5831" t="s">
        <v>5259</v>
      </c>
      <c r="AN5831" t="s">
        <v>10326</v>
      </c>
    </row>
    <row r="5832" spans="1:41">
      <c r="A5832" s="6" t="s">
        <v>6411</v>
      </c>
      <c r="B5832">
        <v>2021</v>
      </c>
      <c r="C5832">
        <v>7</v>
      </c>
      <c r="E5832" t="s">
        <v>100</v>
      </c>
      <c r="F5832" t="s">
        <v>101</v>
      </c>
      <c r="G5832" t="s">
        <v>102</v>
      </c>
      <c r="H5832" t="s">
        <v>5544</v>
      </c>
      <c r="I5832">
        <v>2021</v>
      </c>
      <c r="J5832">
        <v>3</v>
      </c>
      <c r="K5832" s="6">
        <v>44469</v>
      </c>
      <c r="L5832">
        <v>2</v>
      </c>
      <c r="M5832">
        <v>1</v>
      </c>
      <c r="N5832" t="s">
        <v>104</v>
      </c>
      <c r="O5832" s="8">
        <v>6.37</v>
      </c>
      <c r="P5832" s="8">
        <v>6.34</v>
      </c>
      <c r="Q5832" s="8">
        <v>6</v>
      </c>
      <c r="R5832" s="8">
        <v>6.6</v>
      </c>
      <c r="S5832" s="8">
        <v>5.2</v>
      </c>
      <c r="T5832" s="8">
        <v>7.6</v>
      </c>
      <c r="U5832" s="8">
        <v>0.57999999999999996</v>
      </c>
      <c r="V5832" s="9">
        <v>27</v>
      </c>
      <c r="W5832" s="8">
        <v>0.59999999999999964</v>
      </c>
      <c r="X5832" s="8">
        <v>2.3999999999999995</v>
      </c>
      <c r="Y5832" s="8">
        <v>3.0000000000000249E-2</v>
      </c>
      <c r="Z5832" s="8">
        <v>0</v>
      </c>
      <c r="AA5832">
        <v>-0.50000000000000089</v>
      </c>
      <c r="AF5832" t="s">
        <v>5719</v>
      </c>
      <c r="AG5832" t="s">
        <v>106</v>
      </c>
      <c r="AH5832" t="s">
        <v>107</v>
      </c>
      <c r="AI5832" t="s">
        <v>108</v>
      </c>
      <c r="AJ5832" s="7">
        <v>44469</v>
      </c>
      <c r="AK5832" t="s">
        <v>6412</v>
      </c>
      <c r="AL5832" t="s">
        <v>109</v>
      </c>
      <c r="AM5832" t="s">
        <v>5546</v>
      </c>
      <c r="AN5832" t="s">
        <v>6420</v>
      </c>
      <c r="AO5832" t="str">
        <f>TEXT(A5832,"yyyy-mm-dd")</f>
        <v>2021-07-31</v>
      </c>
    </row>
    <row r="5833" spans="1:41">
      <c r="A5833" s="6" t="s">
        <v>6411</v>
      </c>
      <c r="B5833">
        <v>2021</v>
      </c>
      <c r="C5833">
        <v>7</v>
      </c>
      <c r="E5833" t="s">
        <v>100</v>
      </c>
      <c r="F5833" t="s">
        <v>101</v>
      </c>
      <c r="G5833" t="s">
        <v>102</v>
      </c>
      <c r="H5833" t="s">
        <v>5436</v>
      </c>
      <c r="I5833">
        <v>2021</v>
      </c>
      <c r="J5833">
        <v>2</v>
      </c>
      <c r="K5833" s="6">
        <v>44377</v>
      </c>
      <c r="L5833">
        <v>-1</v>
      </c>
      <c r="M5833">
        <v>0</v>
      </c>
      <c r="N5833" t="s">
        <v>187</v>
      </c>
      <c r="O5833" s="8">
        <v>19.34</v>
      </c>
      <c r="P5833" s="8">
        <v>19.5</v>
      </c>
      <c r="Q5833" s="8">
        <v>19.100000000000001</v>
      </c>
      <c r="R5833" s="8">
        <v>19.850000000000001</v>
      </c>
      <c r="S5833" s="8">
        <v>16.100000000000001</v>
      </c>
      <c r="T5833" s="8">
        <v>21</v>
      </c>
      <c r="U5833" s="8">
        <v>0.93</v>
      </c>
      <c r="V5833" s="9">
        <v>27</v>
      </c>
      <c r="W5833" s="8">
        <v>0.75</v>
      </c>
      <c r="X5833" s="8">
        <v>4.8999999999999986</v>
      </c>
      <c r="Y5833" s="8">
        <v>-0.16000000000000014</v>
      </c>
      <c r="Z5833" s="8">
        <v>0.69999999999999929</v>
      </c>
      <c r="AA5833">
        <v>-0.35000000000000142</v>
      </c>
      <c r="AF5833" t="s">
        <v>5717</v>
      </c>
      <c r="AG5833" t="s">
        <v>106</v>
      </c>
      <c r="AH5833" t="s">
        <v>107</v>
      </c>
      <c r="AI5833" t="s">
        <v>188</v>
      </c>
      <c r="AJ5833" s="7">
        <v>44377</v>
      </c>
      <c r="AK5833" t="s">
        <v>6412</v>
      </c>
      <c r="AL5833" t="s">
        <v>109</v>
      </c>
      <c r="AM5833" t="s">
        <v>5438</v>
      </c>
      <c r="AN5833" t="s">
        <v>6419</v>
      </c>
      <c r="AO5833" t="str">
        <f>TEXT(A5833,"yyyy-mm-dd")</f>
        <v>2021-07-31</v>
      </c>
    </row>
    <row r="5834" spans="1:41">
      <c r="A5834" s="6" t="s">
        <v>6411</v>
      </c>
      <c r="B5834">
        <v>2021</v>
      </c>
      <c r="C5834">
        <v>7</v>
      </c>
      <c r="E5834" t="s">
        <v>2685</v>
      </c>
      <c r="F5834" t="s">
        <v>101</v>
      </c>
      <c r="G5834" t="s">
        <v>774</v>
      </c>
      <c r="H5834" t="s">
        <v>2686</v>
      </c>
      <c r="K5834" s="6"/>
      <c r="O5834" s="8">
        <v>2.2599999999999998</v>
      </c>
      <c r="P5834" s="8">
        <v>2.2000000000000002</v>
      </c>
      <c r="Q5834" s="8">
        <v>2</v>
      </c>
      <c r="R5834" s="8">
        <v>2.6</v>
      </c>
      <c r="S5834" s="8">
        <v>1.5</v>
      </c>
      <c r="T5834" s="8">
        <v>3.25</v>
      </c>
      <c r="U5834" s="8">
        <v>0.45</v>
      </c>
      <c r="V5834" s="9">
        <v>25</v>
      </c>
      <c r="W5834" s="8">
        <v>0.60000000000000009</v>
      </c>
      <c r="X5834" s="8">
        <v>1.75</v>
      </c>
      <c r="Y5834" s="8">
        <v>5.9999999999999609E-2</v>
      </c>
      <c r="Z5834" s="8">
        <v>0.10000000000000009</v>
      </c>
      <c r="AA5834">
        <v>-0.10000000000000009</v>
      </c>
      <c r="AF5834" t="s">
        <v>2687</v>
      </c>
      <c r="AG5834" t="s">
        <v>2688</v>
      </c>
      <c r="AH5834" t="s">
        <v>2689</v>
      </c>
      <c r="AI5834" t="s">
        <v>2690</v>
      </c>
      <c r="AJ5834" s="7"/>
      <c r="AK5834" t="s">
        <v>6412</v>
      </c>
      <c r="AL5834" t="s">
        <v>109</v>
      </c>
      <c r="AM5834" t="s">
        <v>2686</v>
      </c>
      <c r="AN5834" t="s">
        <v>6442</v>
      </c>
      <c r="AO5834" t="str">
        <f>TEXT(A5834,"yyyy-mm-dd")</f>
        <v>2021-07-31</v>
      </c>
    </row>
    <row r="5835" spans="1:41">
      <c r="A5835" s="6" t="s">
        <v>6411</v>
      </c>
      <c r="B5835">
        <v>2021</v>
      </c>
      <c r="C5835">
        <v>7</v>
      </c>
      <c r="E5835" t="s">
        <v>81</v>
      </c>
      <c r="F5835" t="s">
        <v>82</v>
      </c>
      <c r="G5835" t="s">
        <v>83</v>
      </c>
      <c r="H5835" t="s">
        <v>6147</v>
      </c>
      <c r="I5835">
        <v>2023</v>
      </c>
      <c r="K5835" s="6">
        <v>45291</v>
      </c>
      <c r="L5835">
        <v>29</v>
      </c>
      <c r="N5835" t="s">
        <v>581</v>
      </c>
      <c r="O5835" s="8">
        <v>3.55</v>
      </c>
      <c r="P5835" s="8">
        <v>3.5</v>
      </c>
      <c r="Q5835" s="8">
        <v>3.49</v>
      </c>
      <c r="R5835" s="8">
        <v>3.6</v>
      </c>
      <c r="S5835" s="8">
        <v>3.1</v>
      </c>
      <c r="T5835" s="8">
        <v>4.0999999999999996</v>
      </c>
      <c r="U5835" s="8">
        <v>0.22</v>
      </c>
      <c r="V5835" s="9">
        <v>31</v>
      </c>
      <c r="W5835" s="8">
        <v>0.10999999999999988</v>
      </c>
      <c r="X5835" s="8">
        <v>0.99999999999999956</v>
      </c>
      <c r="Y5835" s="8">
        <v>4.9999999999999822E-2</v>
      </c>
      <c r="Z5835" s="8">
        <v>-4.9999999999999822E-2</v>
      </c>
      <c r="AA5835">
        <v>-7.0000000000000284E-2</v>
      </c>
      <c r="AF5835" t="s">
        <v>6148</v>
      </c>
      <c r="AG5835" t="s">
        <v>87</v>
      </c>
      <c r="AH5835" t="s">
        <v>88</v>
      </c>
      <c r="AI5835" t="s">
        <v>359</v>
      </c>
      <c r="AJ5835" s="7">
        <v>45291</v>
      </c>
      <c r="AK5835" t="s">
        <v>6412</v>
      </c>
      <c r="AL5835" t="s">
        <v>91</v>
      </c>
      <c r="AM5835" t="s">
        <v>6149</v>
      </c>
      <c r="AN5835" t="s">
        <v>6415</v>
      </c>
      <c r="AO5835" t="str">
        <f>TEXT(A5835,"yyyy-mm-dd")</f>
        <v>2021-07-31</v>
      </c>
    </row>
    <row r="5836" spans="1:41">
      <c r="A5836" s="6" t="s">
        <v>6411</v>
      </c>
      <c r="B5836">
        <v>2021</v>
      </c>
      <c r="C5836">
        <v>7</v>
      </c>
      <c r="E5836" t="s">
        <v>392</v>
      </c>
      <c r="F5836" t="s">
        <v>82</v>
      </c>
      <c r="G5836" t="s">
        <v>83</v>
      </c>
      <c r="H5836" t="s">
        <v>6147</v>
      </c>
      <c r="I5836">
        <v>2023</v>
      </c>
      <c r="K5836" s="6">
        <v>45291</v>
      </c>
      <c r="L5836">
        <v>29</v>
      </c>
      <c r="N5836" t="s">
        <v>581</v>
      </c>
      <c r="O5836" s="8">
        <v>3.55</v>
      </c>
      <c r="P5836" s="8">
        <v>3.5</v>
      </c>
      <c r="Q5836" s="8">
        <v>3.42</v>
      </c>
      <c r="R5836" s="8">
        <v>3.6</v>
      </c>
      <c r="S5836" s="8">
        <v>3.1</v>
      </c>
      <c r="T5836" s="8">
        <v>4.4000000000000004</v>
      </c>
      <c r="U5836" s="8">
        <v>0.28000000000000003</v>
      </c>
      <c r="V5836" s="9">
        <v>27</v>
      </c>
      <c r="W5836" s="8">
        <v>0.18000000000000016</v>
      </c>
      <c r="X5836" s="8">
        <v>1.3000000000000003</v>
      </c>
      <c r="Y5836" s="8">
        <v>4.9999999999999822E-2</v>
      </c>
      <c r="Z5836" s="8">
        <v>-4.9999999999999822E-2</v>
      </c>
      <c r="AA5836">
        <v>3.0000000000000249E-2</v>
      </c>
      <c r="AF5836" t="s">
        <v>6148</v>
      </c>
      <c r="AG5836" t="s">
        <v>87</v>
      </c>
      <c r="AH5836" t="s">
        <v>88</v>
      </c>
      <c r="AI5836" t="s">
        <v>359</v>
      </c>
      <c r="AJ5836" s="7">
        <v>45291</v>
      </c>
      <c r="AK5836" t="s">
        <v>6412</v>
      </c>
      <c r="AL5836" t="s">
        <v>393</v>
      </c>
      <c r="AM5836" t="s">
        <v>6149</v>
      </c>
      <c r="AN5836" t="s">
        <v>6418</v>
      </c>
      <c r="AO5836" t="str">
        <f>TEXT(A5836,"yyyy-mm-dd")</f>
        <v>2021-07-31</v>
      </c>
    </row>
    <row r="5837" spans="1:41">
      <c r="A5837" s="6" t="s">
        <v>6411</v>
      </c>
      <c r="B5837">
        <v>2021</v>
      </c>
      <c r="C5837">
        <v>7</v>
      </c>
      <c r="E5837" t="s">
        <v>81</v>
      </c>
      <c r="F5837" t="s">
        <v>82</v>
      </c>
      <c r="G5837" t="s">
        <v>83</v>
      </c>
      <c r="H5837" t="s">
        <v>5702</v>
      </c>
      <c r="I5837">
        <v>2022</v>
      </c>
      <c r="K5837" s="6">
        <v>44926</v>
      </c>
      <c r="L5837">
        <v>17</v>
      </c>
      <c r="N5837" t="s">
        <v>214</v>
      </c>
      <c r="O5837" s="8">
        <v>3.7</v>
      </c>
      <c r="P5837" s="8">
        <v>3.67</v>
      </c>
      <c r="Q5837" s="8">
        <v>3.51</v>
      </c>
      <c r="R5837" s="8">
        <v>3.86</v>
      </c>
      <c r="S5837" s="8">
        <v>3.2</v>
      </c>
      <c r="T5837" s="8">
        <v>4.5999999999999996</v>
      </c>
      <c r="U5837" s="8">
        <v>0.27</v>
      </c>
      <c r="V5837" s="9">
        <v>37</v>
      </c>
      <c r="W5837" s="8">
        <v>0.35000000000000009</v>
      </c>
      <c r="X5837" s="8">
        <v>1.3999999999999995</v>
      </c>
      <c r="Y5837" s="8">
        <v>3.0000000000000249E-2</v>
      </c>
      <c r="Z5837" s="8">
        <v>-3.0000000000000249E-2</v>
      </c>
      <c r="AA5837">
        <v>8.0000000000000071E-2</v>
      </c>
      <c r="AF5837" t="s">
        <v>5703</v>
      </c>
      <c r="AG5837" t="s">
        <v>87</v>
      </c>
      <c r="AH5837" t="s">
        <v>88</v>
      </c>
      <c r="AI5837" t="s">
        <v>97</v>
      </c>
      <c r="AJ5837" s="7">
        <v>44926</v>
      </c>
      <c r="AK5837" t="s">
        <v>6412</v>
      </c>
      <c r="AL5837" t="s">
        <v>91</v>
      </c>
      <c r="AM5837" t="s">
        <v>5704</v>
      </c>
      <c r="AN5837" t="s">
        <v>6414</v>
      </c>
      <c r="AO5837" t="str">
        <f>TEXT(A5837,"yyyy-mm-dd")</f>
        <v>2021-07-31</v>
      </c>
    </row>
    <row r="5838" spans="1:41">
      <c r="A5838" s="6" t="s">
        <v>6411</v>
      </c>
      <c r="B5838">
        <v>2021</v>
      </c>
      <c r="C5838">
        <v>7</v>
      </c>
      <c r="E5838" t="s">
        <v>392</v>
      </c>
      <c r="F5838" t="s">
        <v>82</v>
      </c>
      <c r="G5838" t="s">
        <v>83</v>
      </c>
      <c r="H5838" t="s">
        <v>5702</v>
      </c>
      <c r="I5838">
        <v>2022</v>
      </c>
      <c r="K5838" s="6">
        <v>44926</v>
      </c>
      <c r="L5838">
        <v>17</v>
      </c>
      <c r="N5838" t="s">
        <v>214</v>
      </c>
      <c r="O5838" s="8">
        <v>3.66</v>
      </c>
      <c r="P5838" s="8">
        <v>3.68</v>
      </c>
      <c r="Q5838" s="8">
        <v>3.5</v>
      </c>
      <c r="R5838" s="8">
        <v>3.8</v>
      </c>
      <c r="S5838" s="8">
        <v>3.01</v>
      </c>
      <c r="T5838" s="8">
        <v>4.5</v>
      </c>
      <c r="U5838" s="8">
        <v>0.27</v>
      </c>
      <c r="V5838" s="9">
        <v>33</v>
      </c>
      <c r="W5838" s="8">
        <v>0.29999999999999982</v>
      </c>
      <c r="X5838" s="8">
        <v>1.4900000000000002</v>
      </c>
      <c r="Y5838" s="8">
        <v>-2.0000000000000018E-2</v>
      </c>
      <c r="Z5838" s="8">
        <v>8.0000000000000071E-2</v>
      </c>
      <c r="AA5838">
        <v>-4.4408920985006262E-16</v>
      </c>
      <c r="AF5838" t="s">
        <v>5703</v>
      </c>
      <c r="AG5838" t="s">
        <v>87</v>
      </c>
      <c r="AH5838" t="s">
        <v>88</v>
      </c>
      <c r="AI5838" t="s">
        <v>97</v>
      </c>
      <c r="AJ5838" s="7">
        <v>44926</v>
      </c>
      <c r="AK5838" t="s">
        <v>6412</v>
      </c>
      <c r="AL5838" t="s">
        <v>393</v>
      </c>
      <c r="AM5838" t="s">
        <v>5704</v>
      </c>
      <c r="AN5838" t="s">
        <v>6417</v>
      </c>
      <c r="AO5838" t="str">
        <f>TEXT(A5838,"yyyy-mm-dd")</f>
        <v>2021-07-31</v>
      </c>
    </row>
    <row r="5839" spans="1:41">
      <c r="A5839" s="6" t="s">
        <v>6411</v>
      </c>
      <c r="B5839">
        <v>2021</v>
      </c>
      <c r="C5839">
        <v>7</v>
      </c>
      <c r="E5839" t="s">
        <v>81</v>
      </c>
      <c r="F5839" t="s">
        <v>82</v>
      </c>
      <c r="G5839" t="s">
        <v>83</v>
      </c>
      <c r="H5839" t="s">
        <v>5257</v>
      </c>
      <c r="I5839">
        <v>2021</v>
      </c>
      <c r="K5839" s="6">
        <v>44561</v>
      </c>
      <c r="L5839">
        <v>5</v>
      </c>
      <c r="N5839" t="s">
        <v>211</v>
      </c>
      <c r="O5839" s="8">
        <v>5.94</v>
      </c>
      <c r="P5839" s="8">
        <v>6</v>
      </c>
      <c r="Q5839" s="8">
        <v>5.8</v>
      </c>
      <c r="R5839" s="8">
        <v>6.09</v>
      </c>
      <c r="S5839" s="8">
        <v>5.5</v>
      </c>
      <c r="T5839" s="8">
        <v>6.3</v>
      </c>
      <c r="U5839" s="8">
        <v>0.21</v>
      </c>
      <c r="V5839" s="9">
        <v>37</v>
      </c>
      <c r="W5839" s="8">
        <v>0.29000000000000004</v>
      </c>
      <c r="X5839" s="8">
        <v>0.79999999999999982</v>
      </c>
      <c r="Y5839" s="8">
        <v>-5.9999999999999609E-2</v>
      </c>
      <c r="Z5839" s="8">
        <v>0.40000000000000036</v>
      </c>
      <c r="AA5839">
        <v>-4.9999999999999822E-2</v>
      </c>
      <c r="AF5839" t="s">
        <v>5258</v>
      </c>
      <c r="AG5839" t="s">
        <v>87</v>
      </c>
      <c r="AH5839" t="s">
        <v>88</v>
      </c>
      <c r="AI5839" t="s">
        <v>89</v>
      </c>
      <c r="AJ5839" s="7">
        <v>44561</v>
      </c>
      <c r="AK5839" t="s">
        <v>6412</v>
      </c>
      <c r="AL5839" t="s">
        <v>91</v>
      </c>
      <c r="AM5839" t="s">
        <v>5259</v>
      </c>
      <c r="AN5839" t="s">
        <v>6413</v>
      </c>
      <c r="AO5839" t="str">
        <f>TEXT(A5839,"yyyy-mm-dd")</f>
        <v>2021-07-31</v>
      </c>
    </row>
    <row r="5840" spans="1:41">
      <c r="A5840" s="6" t="s">
        <v>6411</v>
      </c>
      <c r="B5840">
        <v>2021</v>
      </c>
      <c r="C5840">
        <v>7</v>
      </c>
      <c r="E5840" t="s">
        <v>392</v>
      </c>
      <c r="F5840" t="s">
        <v>82</v>
      </c>
      <c r="G5840" t="s">
        <v>83</v>
      </c>
      <c r="H5840" t="s">
        <v>5257</v>
      </c>
      <c r="I5840">
        <v>2021</v>
      </c>
      <c r="K5840" s="6">
        <v>44561</v>
      </c>
      <c r="L5840">
        <v>5</v>
      </c>
      <c r="N5840" t="s">
        <v>211</v>
      </c>
      <c r="O5840" s="8">
        <v>4.6500000000000004</v>
      </c>
      <c r="P5840" s="8">
        <v>4.66</v>
      </c>
      <c r="Q5840" s="8">
        <v>4.5</v>
      </c>
      <c r="R5840" s="8">
        <v>4.8</v>
      </c>
      <c r="S5840" s="8">
        <v>4.1900000000000004</v>
      </c>
      <c r="T5840" s="8">
        <v>5.0999999999999996</v>
      </c>
      <c r="U5840" s="8">
        <v>0.22</v>
      </c>
      <c r="V5840" s="9">
        <v>33</v>
      </c>
      <c r="W5840" s="8">
        <v>0.29999999999999982</v>
      </c>
      <c r="X5840" s="8">
        <v>0.90999999999999925</v>
      </c>
      <c r="Y5840" s="8">
        <v>-9.9999999999997868E-3</v>
      </c>
      <c r="Z5840" s="8">
        <v>0.29000000000000004</v>
      </c>
      <c r="AA5840">
        <v>-0.12999999999999989</v>
      </c>
      <c r="AF5840" t="s">
        <v>5258</v>
      </c>
      <c r="AG5840" t="s">
        <v>87</v>
      </c>
      <c r="AH5840" t="s">
        <v>88</v>
      </c>
      <c r="AI5840" t="s">
        <v>89</v>
      </c>
      <c r="AJ5840" s="7">
        <v>44561</v>
      </c>
      <c r="AK5840" t="s">
        <v>6412</v>
      </c>
      <c r="AL5840" t="s">
        <v>393</v>
      </c>
      <c r="AM5840" t="s">
        <v>5259</v>
      </c>
      <c r="AN5840" t="s">
        <v>6416</v>
      </c>
      <c r="AO5840" t="str">
        <f>TEXT(A5840,"yyyy-mm-dd")</f>
        <v>2021-07-31</v>
      </c>
    </row>
    <row r="5841" spans="1:41">
      <c r="A5841" s="6" t="s">
        <v>6411</v>
      </c>
      <c r="B5841">
        <v>2021</v>
      </c>
      <c r="C5841">
        <v>7</v>
      </c>
      <c r="E5841" t="s">
        <v>81</v>
      </c>
      <c r="F5841" t="s">
        <v>82</v>
      </c>
      <c r="G5841" t="s">
        <v>774</v>
      </c>
      <c r="H5841" t="s">
        <v>775</v>
      </c>
      <c r="K5841" s="6"/>
      <c r="O5841" s="8">
        <v>3.57</v>
      </c>
      <c r="P5841" s="8">
        <v>3.5</v>
      </c>
      <c r="Q5841" s="8">
        <v>3.5</v>
      </c>
      <c r="R5841" s="8">
        <v>3.69</v>
      </c>
      <c r="S5841" s="8">
        <v>3.17</v>
      </c>
      <c r="T5841" s="8">
        <v>4</v>
      </c>
      <c r="U5841" s="8">
        <v>0.19</v>
      </c>
      <c r="V5841" s="9">
        <v>34</v>
      </c>
      <c r="W5841" s="8">
        <v>0.18999999999999995</v>
      </c>
      <c r="X5841" s="8">
        <v>0.83000000000000007</v>
      </c>
      <c r="Y5841" s="8">
        <v>6.999999999999984E-2</v>
      </c>
      <c r="Z5841" s="8">
        <v>-4.9999999999999822E-2</v>
      </c>
      <c r="AA5841">
        <v>-1.0000000000000231E-2</v>
      </c>
      <c r="AF5841" t="s">
        <v>776</v>
      </c>
      <c r="AG5841" t="s">
        <v>777</v>
      </c>
      <c r="AH5841" t="s">
        <v>778</v>
      </c>
      <c r="AI5841" t="s">
        <v>779</v>
      </c>
      <c r="AJ5841" s="7"/>
      <c r="AK5841" t="s">
        <v>6412</v>
      </c>
      <c r="AL5841" t="s">
        <v>91</v>
      </c>
      <c r="AM5841" t="s">
        <v>775</v>
      </c>
      <c r="AN5841" t="s">
        <v>6438</v>
      </c>
      <c r="AO5841" t="str">
        <f>TEXT(A5841,"yyyy-mm-dd")</f>
        <v>2021-07-31</v>
      </c>
    </row>
    <row r="5842" spans="1:41">
      <c r="A5842" s="6" t="s">
        <v>6411</v>
      </c>
      <c r="B5842">
        <v>2021</v>
      </c>
      <c r="C5842">
        <v>7</v>
      </c>
      <c r="E5842" t="s">
        <v>81</v>
      </c>
      <c r="F5842" t="s">
        <v>82</v>
      </c>
      <c r="G5842" t="s">
        <v>774</v>
      </c>
      <c r="H5842" t="s">
        <v>1536</v>
      </c>
      <c r="K5842" s="6"/>
      <c r="O5842" s="8">
        <v>3.5</v>
      </c>
      <c r="P5842" s="8">
        <v>3.5</v>
      </c>
      <c r="Q5842" s="8">
        <v>3.48</v>
      </c>
      <c r="R5842" s="8">
        <v>3.51</v>
      </c>
      <c r="S5842" s="8">
        <v>3.15</v>
      </c>
      <c r="T5842" s="8">
        <v>3.95</v>
      </c>
      <c r="U5842" s="8">
        <v>0.18</v>
      </c>
      <c r="V5842" s="9">
        <v>32</v>
      </c>
      <c r="W5842" s="8">
        <v>2.9999999999999805E-2</v>
      </c>
      <c r="X5842" s="8">
        <v>0.80000000000000027</v>
      </c>
      <c r="Y5842" s="8">
        <v>0</v>
      </c>
      <c r="Z5842" s="8">
        <v>0</v>
      </c>
      <c r="AA5842">
        <v>-7.0000000000000284E-2</v>
      </c>
      <c r="AF5842" t="s">
        <v>1537</v>
      </c>
      <c r="AG5842" t="s">
        <v>777</v>
      </c>
      <c r="AH5842" t="s">
        <v>778</v>
      </c>
      <c r="AI5842" t="s">
        <v>1538</v>
      </c>
      <c r="AJ5842" s="7"/>
      <c r="AK5842" t="s">
        <v>6412</v>
      </c>
      <c r="AL5842" t="s">
        <v>91</v>
      </c>
      <c r="AM5842" t="s">
        <v>1536</v>
      </c>
      <c r="AN5842" t="s">
        <v>6439</v>
      </c>
      <c r="AO5842" t="str">
        <f>TEXT(A5842,"yyyy-mm-dd")</f>
        <v>2021-07-31</v>
      </c>
    </row>
    <row r="5843" spans="1:41">
      <c r="A5843" s="6" t="s">
        <v>6411</v>
      </c>
      <c r="B5843">
        <v>2021</v>
      </c>
      <c r="C5843">
        <v>7</v>
      </c>
      <c r="E5843" t="s">
        <v>392</v>
      </c>
      <c r="F5843" t="s">
        <v>82</v>
      </c>
      <c r="G5843" t="s">
        <v>774</v>
      </c>
      <c r="H5843" t="s">
        <v>775</v>
      </c>
      <c r="K5843" s="6"/>
      <c r="O5843" s="8">
        <v>3.54</v>
      </c>
      <c r="P5843" s="8">
        <v>3.5</v>
      </c>
      <c r="Q5843" s="8">
        <v>3.5</v>
      </c>
      <c r="R5843" s="8">
        <v>3.6</v>
      </c>
      <c r="S5843" s="8">
        <v>3.1</v>
      </c>
      <c r="T5843" s="8">
        <v>4.3</v>
      </c>
      <c r="U5843" s="8">
        <v>0.2</v>
      </c>
      <c r="V5843" s="9">
        <v>28</v>
      </c>
      <c r="W5843" s="8">
        <v>0.10000000000000009</v>
      </c>
      <c r="X5843" s="8">
        <v>1.1999999999999997</v>
      </c>
      <c r="Y5843" s="8">
        <v>4.0000000000000036E-2</v>
      </c>
      <c r="Z5843" s="8">
        <v>0</v>
      </c>
      <c r="AA5843">
        <v>0</v>
      </c>
      <c r="AF5843" t="s">
        <v>776</v>
      </c>
      <c r="AG5843" t="s">
        <v>777</v>
      </c>
      <c r="AH5843" t="s">
        <v>778</v>
      </c>
      <c r="AI5843" t="s">
        <v>779</v>
      </c>
      <c r="AJ5843" s="7"/>
      <c r="AK5843" t="s">
        <v>6412</v>
      </c>
      <c r="AL5843" t="s">
        <v>393</v>
      </c>
      <c r="AM5843" t="s">
        <v>775</v>
      </c>
      <c r="AN5843" t="s">
        <v>6440</v>
      </c>
      <c r="AO5843" t="str">
        <f>TEXT(A5843,"yyyy-mm-dd")</f>
        <v>2021-07-31</v>
      </c>
    </row>
    <row r="5844" spans="1:41">
      <c r="A5844" s="6" t="s">
        <v>6411</v>
      </c>
      <c r="B5844">
        <v>2021</v>
      </c>
      <c r="C5844">
        <v>7</v>
      </c>
      <c r="E5844" t="s">
        <v>392</v>
      </c>
      <c r="F5844" t="s">
        <v>82</v>
      </c>
      <c r="G5844" t="s">
        <v>774</v>
      </c>
      <c r="H5844" t="s">
        <v>1536</v>
      </c>
      <c r="K5844" s="6"/>
      <c r="O5844" s="8">
        <v>3.48</v>
      </c>
      <c r="P5844" s="8">
        <v>3.5</v>
      </c>
      <c r="Q5844" s="8">
        <v>3.41</v>
      </c>
      <c r="R5844" s="8">
        <v>3.54</v>
      </c>
      <c r="S5844" s="8">
        <v>3.1</v>
      </c>
      <c r="T5844" s="8">
        <v>4</v>
      </c>
      <c r="U5844" s="8">
        <v>0.17</v>
      </c>
      <c r="V5844" s="9">
        <v>26</v>
      </c>
      <c r="W5844" s="8">
        <v>0.12999999999999989</v>
      </c>
      <c r="X5844" s="8">
        <v>0.89999999999999991</v>
      </c>
      <c r="Y5844" s="8">
        <v>-2.0000000000000018E-2</v>
      </c>
      <c r="Z5844" s="8">
        <v>0</v>
      </c>
      <c r="AA5844">
        <v>6.0000000000000053E-2</v>
      </c>
      <c r="AF5844" t="s">
        <v>1537</v>
      </c>
      <c r="AG5844" t="s">
        <v>777</v>
      </c>
      <c r="AH5844" t="s">
        <v>778</v>
      </c>
      <c r="AI5844" t="s">
        <v>1538</v>
      </c>
      <c r="AJ5844" s="7"/>
      <c r="AK5844" t="s">
        <v>6412</v>
      </c>
      <c r="AL5844" t="s">
        <v>393</v>
      </c>
      <c r="AM5844" t="s">
        <v>1536</v>
      </c>
      <c r="AN5844" t="s">
        <v>6441</v>
      </c>
      <c r="AO5844" t="str">
        <f>TEXT(A5844,"yyyy-mm-dd")</f>
        <v>2021-07-31</v>
      </c>
    </row>
    <row r="5845" spans="1:41">
      <c r="A5845" s="6" t="s">
        <v>6411</v>
      </c>
      <c r="B5845">
        <v>2021</v>
      </c>
      <c r="C5845">
        <v>7</v>
      </c>
      <c r="E5845" t="s">
        <v>112</v>
      </c>
      <c r="F5845" t="s">
        <v>113</v>
      </c>
      <c r="G5845" t="s">
        <v>83</v>
      </c>
      <c r="H5845" t="s">
        <v>6147</v>
      </c>
      <c r="I5845">
        <v>2023</v>
      </c>
      <c r="K5845" s="6">
        <v>45291</v>
      </c>
      <c r="L5845">
        <v>29</v>
      </c>
      <c r="N5845" t="s">
        <v>581</v>
      </c>
      <c r="O5845" s="8">
        <v>5.34</v>
      </c>
      <c r="P5845" s="8">
        <v>5.5</v>
      </c>
      <c r="Q5845" s="8">
        <v>5.0999999999999996</v>
      </c>
      <c r="R5845" s="8">
        <v>5.75</v>
      </c>
      <c r="S5845" s="8">
        <v>4.2300000000000004</v>
      </c>
      <c r="T5845" s="8">
        <v>6.12</v>
      </c>
      <c r="U5845" s="8">
        <v>0.59</v>
      </c>
      <c r="V5845" s="9">
        <v>21</v>
      </c>
      <c r="W5845" s="8">
        <v>0.65000000000000036</v>
      </c>
      <c r="X5845" s="8">
        <v>1.8899999999999997</v>
      </c>
      <c r="Y5845" s="8">
        <v>-0.16000000000000014</v>
      </c>
      <c r="Z5845" s="8">
        <v>0.25</v>
      </c>
      <c r="AA5845">
        <v>-0.21999999999999975</v>
      </c>
      <c r="AF5845" t="s">
        <v>6185</v>
      </c>
      <c r="AG5845" t="s">
        <v>115</v>
      </c>
      <c r="AH5845" t="s">
        <v>116</v>
      </c>
      <c r="AI5845" t="s">
        <v>359</v>
      </c>
      <c r="AJ5845" s="7">
        <v>45291</v>
      </c>
      <c r="AK5845" t="s">
        <v>6412</v>
      </c>
      <c r="AL5845" t="s">
        <v>118</v>
      </c>
      <c r="AM5845" t="s">
        <v>6149</v>
      </c>
      <c r="AN5845" t="s">
        <v>6445</v>
      </c>
      <c r="AO5845" t="str">
        <f>TEXT(A5845,"yyyy-mm-dd")</f>
        <v>2021-07-31</v>
      </c>
    </row>
    <row r="5846" spans="1:41">
      <c r="A5846" s="6" t="s">
        <v>6411</v>
      </c>
      <c r="B5846">
        <v>2021</v>
      </c>
      <c r="C5846">
        <v>7</v>
      </c>
      <c r="E5846" t="s">
        <v>2881</v>
      </c>
      <c r="F5846" t="s">
        <v>113</v>
      </c>
      <c r="G5846" t="s">
        <v>83</v>
      </c>
      <c r="H5846" t="s">
        <v>6147</v>
      </c>
      <c r="I5846">
        <v>2023</v>
      </c>
      <c r="K5846" s="6">
        <v>45291</v>
      </c>
      <c r="L5846">
        <v>29</v>
      </c>
      <c r="N5846" t="s">
        <v>581</v>
      </c>
      <c r="O5846" s="8">
        <v>7.4</v>
      </c>
      <c r="P5846" s="8">
        <v>7.25</v>
      </c>
      <c r="Q5846" s="8">
        <v>7.15</v>
      </c>
      <c r="R5846" s="8">
        <v>7.61</v>
      </c>
      <c r="S5846" s="8">
        <v>6.66</v>
      </c>
      <c r="T5846" s="8">
        <v>8.8000000000000007</v>
      </c>
      <c r="U5846" s="8">
        <v>0.48</v>
      </c>
      <c r="V5846" s="9">
        <v>20</v>
      </c>
      <c r="W5846" s="8">
        <v>0.45999999999999996</v>
      </c>
      <c r="X5846" s="8">
        <v>2.1400000000000006</v>
      </c>
      <c r="Y5846" s="8">
        <v>0.15000000000000036</v>
      </c>
      <c r="Z5846" s="8">
        <v>0</v>
      </c>
      <c r="AA5846">
        <v>-0.13999999999999968</v>
      </c>
      <c r="AF5846" t="s">
        <v>6190</v>
      </c>
      <c r="AG5846" t="s">
        <v>2883</v>
      </c>
      <c r="AH5846" t="s">
        <v>2884</v>
      </c>
      <c r="AI5846" t="s">
        <v>359</v>
      </c>
      <c r="AJ5846" s="7">
        <v>45291</v>
      </c>
      <c r="AK5846" t="s">
        <v>6412</v>
      </c>
      <c r="AL5846" t="s">
        <v>2885</v>
      </c>
      <c r="AM5846" t="s">
        <v>6149</v>
      </c>
      <c r="AN5846" t="s">
        <v>6448</v>
      </c>
      <c r="AO5846" t="str">
        <f>TEXT(A5846,"yyyy-mm-dd")</f>
        <v>2021-07-31</v>
      </c>
    </row>
    <row r="5847" spans="1:41">
      <c r="A5847" s="6" t="s">
        <v>6411</v>
      </c>
      <c r="B5847">
        <v>2021</v>
      </c>
      <c r="C5847">
        <v>7</v>
      </c>
      <c r="E5847" t="s">
        <v>112</v>
      </c>
      <c r="F5847" t="s">
        <v>113</v>
      </c>
      <c r="G5847" t="s">
        <v>83</v>
      </c>
      <c r="H5847" t="s">
        <v>5702</v>
      </c>
      <c r="I5847">
        <v>2022</v>
      </c>
      <c r="K5847" s="6">
        <v>44926</v>
      </c>
      <c r="L5847">
        <v>17</v>
      </c>
      <c r="N5847" t="s">
        <v>214</v>
      </c>
      <c r="O5847" s="8">
        <v>5.28</v>
      </c>
      <c r="P5847" s="8">
        <v>5.25</v>
      </c>
      <c r="Q5847" s="8">
        <v>4.99</v>
      </c>
      <c r="R5847" s="8">
        <v>5.5</v>
      </c>
      <c r="S5847" s="8">
        <v>4.5</v>
      </c>
      <c r="T5847" s="8">
        <v>6</v>
      </c>
      <c r="U5847" s="8">
        <v>0.41</v>
      </c>
      <c r="V5847" s="9">
        <v>24</v>
      </c>
      <c r="W5847" s="8">
        <v>0.50999999999999979</v>
      </c>
      <c r="X5847" s="8">
        <v>1.5</v>
      </c>
      <c r="Y5847" s="8">
        <v>3.0000000000000249E-2</v>
      </c>
      <c r="Z5847" s="8">
        <v>0.12000000000000011</v>
      </c>
      <c r="AA5847">
        <v>-0.42000000000000082</v>
      </c>
      <c r="AF5847" t="s">
        <v>5740</v>
      </c>
      <c r="AG5847" t="s">
        <v>115</v>
      </c>
      <c r="AH5847" t="s">
        <v>116</v>
      </c>
      <c r="AI5847" t="s">
        <v>230</v>
      </c>
      <c r="AJ5847" s="7">
        <v>44926</v>
      </c>
      <c r="AK5847" t="s">
        <v>6412</v>
      </c>
      <c r="AL5847" t="s">
        <v>118</v>
      </c>
      <c r="AM5847" t="s">
        <v>5704</v>
      </c>
      <c r="AN5847" t="s">
        <v>6444</v>
      </c>
      <c r="AO5847" t="str">
        <f>TEXT(A5847,"yyyy-mm-dd")</f>
        <v>2021-07-31</v>
      </c>
    </row>
    <row r="5848" spans="1:41">
      <c r="A5848" s="6" t="s">
        <v>6411</v>
      </c>
      <c r="B5848">
        <v>2021</v>
      </c>
      <c r="C5848">
        <v>7</v>
      </c>
      <c r="E5848" t="s">
        <v>2881</v>
      </c>
      <c r="F5848" t="s">
        <v>113</v>
      </c>
      <c r="G5848" t="s">
        <v>83</v>
      </c>
      <c r="H5848" t="s">
        <v>5702</v>
      </c>
      <c r="I5848">
        <v>2022</v>
      </c>
      <c r="K5848" s="6">
        <v>44926</v>
      </c>
      <c r="L5848">
        <v>17</v>
      </c>
      <c r="N5848" t="s">
        <v>214</v>
      </c>
      <c r="O5848" s="8">
        <v>7.29</v>
      </c>
      <c r="P5848" s="8">
        <v>7.35</v>
      </c>
      <c r="Q5848" s="8">
        <v>7</v>
      </c>
      <c r="R5848" s="8">
        <v>7.5</v>
      </c>
      <c r="S5848" s="8">
        <v>6.2</v>
      </c>
      <c r="T5848" s="8">
        <v>8.6</v>
      </c>
      <c r="U5848" s="8">
        <v>0.5</v>
      </c>
      <c r="V5848" s="9">
        <v>22</v>
      </c>
      <c r="W5848" s="8">
        <v>0.5</v>
      </c>
      <c r="X5848" s="8">
        <v>2.3999999999999995</v>
      </c>
      <c r="Y5848" s="8">
        <v>-5.9999999999999609E-2</v>
      </c>
      <c r="Z5848" s="8">
        <v>0</v>
      </c>
      <c r="AA5848">
        <v>-0.11000000000000032</v>
      </c>
      <c r="AF5848" t="s">
        <v>5745</v>
      </c>
      <c r="AG5848" t="s">
        <v>2883</v>
      </c>
      <c r="AH5848" t="s">
        <v>2884</v>
      </c>
      <c r="AI5848" t="s">
        <v>230</v>
      </c>
      <c r="AJ5848" s="7">
        <v>44926</v>
      </c>
      <c r="AK5848" t="s">
        <v>6412</v>
      </c>
      <c r="AL5848" t="s">
        <v>2885</v>
      </c>
      <c r="AM5848" t="s">
        <v>5704</v>
      </c>
      <c r="AN5848" t="s">
        <v>6447</v>
      </c>
      <c r="AO5848" t="str">
        <f>TEXT(A5848,"yyyy-mm-dd")</f>
        <v>2021-07-31</v>
      </c>
    </row>
    <row r="5849" spans="1:41">
      <c r="A5849" s="6" t="s">
        <v>6411</v>
      </c>
      <c r="B5849">
        <v>2021</v>
      </c>
      <c r="C5849">
        <v>7</v>
      </c>
      <c r="E5849" t="s">
        <v>112</v>
      </c>
      <c r="F5849" t="s">
        <v>113</v>
      </c>
      <c r="G5849" t="s">
        <v>83</v>
      </c>
      <c r="H5849" t="s">
        <v>5257</v>
      </c>
      <c r="I5849">
        <v>2021</v>
      </c>
      <c r="K5849" s="6">
        <v>44561</v>
      </c>
      <c r="L5849">
        <v>5</v>
      </c>
      <c r="N5849" t="s">
        <v>211</v>
      </c>
      <c r="O5849" s="8">
        <v>4.9400000000000004</v>
      </c>
      <c r="P5849" s="8">
        <v>5</v>
      </c>
      <c r="Q5849" s="8">
        <v>4.8</v>
      </c>
      <c r="R5849" s="8">
        <v>5.12</v>
      </c>
      <c r="S5849" s="8">
        <v>4.3</v>
      </c>
      <c r="T5849" s="8">
        <v>5.25</v>
      </c>
      <c r="U5849" s="8">
        <v>0.25</v>
      </c>
      <c r="V5849" s="9">
        <v>26</v>
      </c>
      <c r="W5849" s="8">
        <v>0.32000000000000028</v>
      </c>
      <c r="X5849" s="8">
        <v>0.95000000000000018</v>
      </c>
      <c r="Y5849" s="8">
        <v>-5.9999999999999609E-2</v>
      </c>
      <c r="Z5849" s="8">
        <v>0.25</v>
      </c>
      <c r="AA5849">
        <v>-0.1899999999999995</v>
      </c>
      <c r="AF5849" t="s">
        <v>5295</v>
      </c>
      <c r="AG5849" t="s">
        <v>115</v>
      </c>
      <c r="AH5849" t="s">
        <v>116</v>
      </c>
      <c r="AI5849" t="s">
        <v>117</v>
      </c>
      <c r="AJ5849" s="7">
        <v>44561</v>
      </c>
      <c r="AK5849" t="s">
        <v>6412</v>
      </c>
      <c r="AL5849" t="s">
        <v>118</v>
      </c>
      <c r="AM5849" t="s">
        <v>5259</v>
      </c>
      <c r="AN5849" t="s">
        <v>6443</v>
      </c>
      <c r="AO5849" t="str">
        <f>TEXT(A5849,"yyyy-mm-dd")</f>
        <v>2021-07-31</v>
      </c>
    </row>
    <row r="5850" spans="1:41">
      <c r="A5850" s="6" t="s">
        <v>6411</v>
      </c>
      <c r="B5850">
        <v>2021</v>
      </c>
      <c r="C5850">
        <v>7</v>
      </c>
      <c r="E5850" t="s">
        <v>2881</v>
      </c>
      <c r="F5850" t="s">
        <v>113</v>
      </c>
      <c r="G5850" t="s">
        <v>83</v>
      </c>
      <c r="H5850" t="s">
        <v>5257</v>
      </c>
      <c r="I5850">
        <v>2021</v>
      </c>
      <c r="K5850" s="6">
        <v>44561</v>
      </c>
      <c r="L5850">
        <v>5</v>
      </c>
      <c r="N5850" t="s">
        <v>211</v>
      </c>
      <c r="O5850" s="8">
        <v>7.02</v>
      </c>
      <c r="P5850" s="8">
        <v>7</v>
      </c>
      <c r="Q5850" s="8">
        <v>6.86</v>
      </c>
      <c r="R5850" s="8">
        <v>7.24</v>
      </c>
      <c r="S5850" s="8">
        <v>5.8</v>
      </c>
      <c r="T5850" s="8">
        <v>7.5</v>
      </c>
      <c r="U5850" s="8">
        <v>0.39</v>
      </c>
      <c r="V5850" s="9">
        <v>22</v>
      </c>
      <c r="W5850" s="8">
        <v>0.37999999999999989</v>
      </c>
      <c r="X5850" s="8">
        <v>1.7000000000000002</v>
      </c>
      <c r="Y5850" s="8">
        <v>1.9999999999999574E-2</v>
      </c>
      <c r="Z5850" s="8">
        <v>0</v>
      </c>
      <c r="AA5850">
        <v>-7.0000000000000284E-2</v>
      </c>
      <c r="AF5850" t="s">
        <v>5300</v>
      </c>
      <c r="AG5850" t="s">
        <v>2883</v>
      </c>
      <c r="AH5850" t="s">
        <v>2884</v>
      </c>
      <c r="AI5850" t="s">
        <v>117</v>
      </c>
      <c r="AJ5850" s="7">
        <v>44561</v>
      </c>
      <c r="AK5850" t="s">
        <v>6412</v>
      </c>
      <c r="AL5850" t="s">
        <v>2885</v>
      </c>
      <c r="AM5850" t="s">
        <v>5259</v>
      </c>
      <c r="AN5850" t="s">
        <v>6446</v>
      </c>
      <c r="AO5850" t="str">
        <f>TEXT(A5850,"yyyy-mm-dd")</f>
        <v>2021-07-31</v>
      </c>
    </row>
    <row r="5851" spans="1:41">
      <c r="A5851" s="6" t="s">
        <v>6449</v>
      </c>
      <c r="B5851">
        <v>2021</v>
      </c>
      <c r="C5851">
        <v>8</v>
      </c>
      <c r="E5851" t="s">
        <v>1907</v>
      </c>
      <c r="F5851" t="s">
        <v>1908</v>
      </c>
      <c r="G5851" t="s">
        <v>102</v>
      </c>
      <c r="H5851" t="s">
        <v>6434</v>
      </c>
      <c r="I5851">
        <v>2023</v>
      </c>
      <c r="J5851">
        <v>3</v>
      </c>
      <c r="K5851" s="6">
        <v>45199</v>
      </c>
      <c r="L5851">
        <v>25</v>
      </c>
      <c r="M5851">
        <v>8</v>
      </c>
      <c r="N5851" t="s">
        <v>357</v>
      </c>
      <c r="O5851" s="8">
        <v>5.6</v>
      </c>
      <c r="P5851" s="8">
        <v>5.5</v>
      </c>
      <c r="Q5851" s="8">
        <v>5.5</v>
      </c>
      <c r="R5851" s="8">
        <v>6</v>
      </c>
      <c r="S5851" s="8">
        <v>4.5</v>
      </c>
      <c r="T5851" s="8">
        <v>7</v>
      </c>
      <c r="U5851" s="8">
        <v>0.52</v>
      </c>
      <c r="V5851" s="9">
        <v>25</v>
      </c>
      <c r="W5851" s="8">
        <v>0.5</v>
      </c>
      <c r="X5851" s="8">
        <v>2.5</v>
      </c>
      <c r="Y5851" s="8">
        <v>9.9999999999999645E-2</v>
      </c>
      <c r="Z5851" s="8">
        <v>0</v>
      </c>
      <c r="AA5851">
        <v>-0.12000000000000011</v>
      </c>
      <c r="AF5851" t="s">
        <v>6435</v>
      </c>
      <c r="AG5851" t="s">
        <v>1910</v>
      </c>
      <c r="AH5851" t="s">
        <v>1911</v>
      </c>
      <c r="AI5851" t="s">
        <v>1971</v>
      </c>
      <c r="AJ5851" s="7">
        <v>45199</v>
      </c>
      <c r="AK5851" t="s">
        <v>6450</v>
      </c>
      <c r="AL5851" t="s">
        <v>1908</v>
      </c>
      <c r="AM5851" t="s">
        <v>6436</v>
      </c>
      <c r="AN5851" t="s">
        <v>6471</v>
      </c>
      <c r="AO5851" t="str">
        <f>TEXT(A5851,"yyyy-mm-dd")</f>
        <v>2021-08-31</v>
      </c>
    </row>
    <row r="5852" spans="1:41">
      <c r="A5852" s="6" t="s">
        <v>6449</v>
      </c>
      <c r="B5852">
        <v>2021</v>
      </c>
      <c r="C5852">
        <v>8</v>
      </c>
      <c r="E5852" t="s">
        <v>1907</v>
      </c>
      <c r="F5852" t="s">
        <v>1908</v>
      </c>
      <c r="G5852" t="s">
        <v>102</v>
      </c>
      <c r="H5852" t="s">
        <v>6326</v>
      </c>
      <c r="I5852">
        <v>2023</v>
      </c>
      <c r="J5852">
        <v>2</v>
      </c>
      <c r="K5852" s="6">
        <v>45107</v>
      </c>
      <c r="L5852">
        <v>22</v>
      </c>
      <c r="M5852">
        <v>7</v>
      </c>
      <c r="N5852" t="s">
        <v>167</v>
      </c>
      <c r="O5852" s="8">
        <v>5.53</v>
      </c>
      <c r="P5852" s="8">
        <v>5.5</v>
      </c>
      <c r="Q5852" s="8">
        <v>5.25</v>
      </c>
      <c r="R5852" s="8">
        <v>5.75</v>
      </c>
      <c r="S5852" s="8">
        <v>4.5</v>
      </c>
      <c r="T5852" s="8">
        <v>6.75</v>
      </c>
      <c r="U5852" s="8">
        <v>0.46</v>
      </c>
      <c r="V5852" s="9">
        <v>25</v>
      </c>
      <c r="W5852" s="8">
        <v>0.5</v>
      </c>
      <c r="X5852" s="8">
        <v>2.25</v>
      </c>
      <c r="Y5852" s="8">
        <v>3.0000000000000249E-2</v>
      </c>
      <c r="Z5852" s="8">
        <v>0</v>
      </c>
      <c r="AA5852">
        <v>-0.25</v>
      </c>
      <c r="AF5852" t="s">
        <v>6327</v>
      </c>
      <c r="AG5852" t="s">
        <v>1910</v>
      </c>
      <c r="AH5852" t="s">
        <v>1911</v>
      </c>
      <c r="AI5852" t="s">
        <v>1944</v>
      </c>
      <c r="AJ5852" s="7">
        <v>45107</v>
      </c>
      <c r="AK5852" t="s">
        <v>6450</v>
      </c>
      <c r="AL5852" t="s">
        <v>1908</v>
      </c>
      <c r="AM5852" t="s">
        <v>6328</v>
      </c>
      <c r="AN5852" t="s">
        <v>6470</v>
      </c>
      <c r="AO5852" t="str">
        <f>TEXT(A5852,"yyyy-mm-dd")</f>
        <v>2021-08-31</v>
      </c>
    </row>
    <row r="5853" spans="1:41">
      <c r="A5853" s="6" t="s">
        <v>6449</v>
      </c>
      <c r="B5853">
        <v>2021</v>
      </c>
      <c r="C5853">
        <v>8</v>
      </c>
      <c r="E5853" t="s">
        <v>1907</v>
      </c>
      <c r="F5853" t="s">
        <v>1908</v>
      </c>
      <c r="G5853" t="s">
        <v>102</v>
      </c>
      <c r="H5853" t="s">
        <v>6287</v>
      </c>
      <c r="I5853">
        <v>2023</v>
      </c>
      <c r="J5853">
        <v>1</v>
      </c>
      <c r="K5853" s="6">
        <v>45016</v>
      </c>
      <c r="L5853">
        <v>19</v>
      </c>
      <c r="M5853">
        <v>6</v>
      </c>
      <c r="N5853" t="s">
        <v>195</v>
      </c>
      <c r="O5853" s="8">
        <v>5.47</v>
      </c>
      <c r="P5853" s="8">
        <v>5.5</v>
      </c>
      <c r="Q5853" s="8">
        <v>5.25</v>
      </c>
      <c r="R5853" s="8">
        <v>5.75</v>
      </c>
      <c r="S5853" s="8">
        <v>4.5</v>
      </c>
      <c r="T5853" s="8">
        <v>6.25</v>
      </c>
      <c r="U5853" s="8">
        <v>0.42</v>
      </c>
      <c r="V5853" s="9">
        <v>25</v>
      </c>
      <c r="W5853" s="8">
        <v>0.5</v>
      </c>
      <c r="X5853" s="8">
        <v>1.75</v>
      </c>
      <c r="Y5853" s="8">
        <v>-3.0000000000000249E-2</v>
      </c>
      <c r="Z5853" s="8">
        <v>0.25</v>
      </c>
      <c r="AA5853">
        <v>-0.12999999999999989</v>
      </c>
      <c r="AF5853" t="s">
        <v>6288</v>
      </c>
      <c r="AG5853" t="s">
        <v>1910</v>
      </c>
      <c r="AH5853" t="s">
        <v>1911</v>
      </c>
      <c r="AI5853" t="s">
        <v>1939</v>
      </c>
      <c r="AJ5853" s="7">
        <v>45016</v>
      </c>
      <c r="AK5853" t="s">
        <v>6450</v>
      </c>
      <c r="AL5853" t="s">
        <v>1908</v>
      </c>
      <c r="AM5853" t="s">
        <v>6289</v>
      </c>
      <c r="AN5853" t="s">
        <v>6469</v>
      </c>
      <c r="AO5853" t="str">
        <f>TEXT(A5853,"yyyy-mm-dd")</f>
        <v>2021-08-31</v>
      </c>
    </row>
    <row r="5854" spans="1:41">
      <c r="A5854" s="6" t="s">
        <v>6449</v>
      </c>
      <c r="B5854">
        <v>2021</v>
      </c>
      <c r="C5854">
        <v>8</v>
      </c>
      <c r="E5854" t="s">
        <v>1907</v>
      </c>
      <c r="F5854" t="s">
        <v>1908</v>
      </c>
      <c r="G5854" t="s">
        <v>102</v>
      </c>
      <c r="H5854" t="s">
        <v>6094</v>
      </c>
      <c r="I5854">
        <v>2022</v>
      </c>
      <c r="J5854">
        <v>4</v>
      </c>
      <c r="K5854" s="6">
        <v>44926</v>
      </c>
      <c r="L5854">
        <v>16</v>
      </c>
      <c r="M5854">
        <v>5</v>
      </c>
      <c r="N5854" t="s">
        <v>222</v>
      </c>
      <c r="O5854" s="8">
        <v>5.44</v>
      </c>
      <c r="P5854" s="8">
        <v>5.5</v>
      </c>
      <c r="Q5854" s="8">
        <v>5.25</v>
      </c>
      <c r="R5854" s="8">
        <v>5.56</v>
      </c>
      <c r="S5854" s="8">
        <v>4.5</v>
      </c>
      <c r="T5854" s="8">
        <v>6</v>
      </c>
      <c r="U5854" s="8">
        <v>0.37</v>
      </c>
      <c r="V5854" s="9">
        <v>32</v>
      </c>
      <c r="W5854" s="8">
        <v>0.30999999999999961</v>
      </c>
      <c r="X5854" s="8">
        <v>1.5</v>
      </c>
      <c r="Y5854" s="8">
        <v>-5.9999999999999609E-2</v>
      </c>
      <c r="Z5854" s="8">
        <v>0.12000000000000011</v>
      </c>
      <c r="AA5854">
        <v>-0.19000000000000039</v>
      </c>
      <c r="AF5854" t="s">
        <v>6095</v>
      </c>
      <c r="AG5854" t="s">
        <v>1910</v>
      </c>
      <c r="AH5854" t="s">
        <v>1911</v>
      </c>
      <c r="AI5854" t="s">
        <v>1934</v>
      </c>
      <c r="AJ5854" s="7">
        <v>44926</v>
      </c>
      <c r="AK5854" t="s">
        <v>6450</v>
      </c>
      <c r="AL5854" t="s">
        <v>1908</v>
      </c>
      <c r="AM5854" t="s">
        <v>6096</v>
      </c>
      <c r="AN5854" t="s">
        <v>6468</v>
      </c>
      <c r="AO5854" t="str">
        <f>TEXT(A5854,"yyyy-mm-dd")</f>
        <v>2021-08-31</v>
      </c>
    </row>
    <row r="5855" spans="1:41">
      <c r="A5855" s="6" t="s">
        <v>6449</v>
      </c>
      <c r="B5855">
        <v>2021</v>
      </c>
      <c r="C5855">
        <v>8</v>
      </c>
      <c r="E5855" t="s">
        <v>1907</v>
      </c>
      <c r="F5855" t="s">
        <v>1908</v>
      </c>
      <c r="G5855" t="s">
        <v>102</v>
      </c>
      <c r="H5855" t="s">
        <v>5989</v>
      </c>
      <c r="I5855">
        <v>2022</v>
      </c>
      <c r="J5855">
        <v>3</v>
      </c>
      <c r="K5855" s="6">
        <v>44834</v>
      </c>
      <c r="L5855">
        <v>13</v>
      </c>
      <c r="M5855">
        <v>4</v>
      </c>
      <c r="N5855" t="s">
        <v>252</v>
      </c>
      <c r="O5855" s="8">
        <v>5.33</v>
      </c>
      <c r="P5855" s="8">
        <v>5.25</v>
      </c>
      <c r="Q5855" s="8">
        <v>5</v>
      </c>
      <c r="R5855" s="8">
        <v>5.5</v>
      </c>
      <c r="S5855" s="8">
        <v>4.5</v>
      </c>
      <c r="T5855" s="8">
        <v>6</v>
      </c>
      <c r="U5855" s="8">
        <v>0.35</v>
      </c>
      <c r="V5855" s="9">
        <v>31</v>
      </c>
      <c r="W5855" s="8">
        <v>0.5</v>
      </c>
      <c r="X5855" s="8">
        <v>1.5</v>
      </c>
      <c r="Y5855" s="8">
        <v>8.0000000000000071E-2</v>
      </c>
      <c r="Z5855" s="8">
        <v>0</v>
      </c>
      <c r="AA5855">
        <v>0</v>
      </c>
      <c r="AF5855" t="s">
        <v>5990</v>
      </c>
      <c r="AG5855" t="s">
        <v>1910</v>
      </c>
      <c r="AH5855" t="s">
        <v>1911</v>
      </c>
      <c r="AI5855" t="s">
        <v>1929</v>
      </c>
      <c r="AJ5855" s="7">
        <v>44834</v>
      </c>
      <c r="AK5855" t="s">
        <v>6450</v>
      </c>
      <c r="AL5855" t="s">
        <v>1908</v>
      </c>
      <c r="AM5855" t="s">
        <v>5991</v>
      </c>
      <c r="AN5855" t="s">
        <v>6467</v>
      </c>
      <c r="AO5855" t="str">
        <f>TEXT(A5855,"yyyy-mm-dd")</f>
        <v>2021-08-31</v>
      </c>
    </row>
    <row r="5856" spans="1:41">
      <c r="A5856" s="6" t="s">
        <v>6449</v>
      </c>
      <c r="B5856">
        <v>2021</v>
      </c>
      <c r="C5856">
        <v>8</v>
      </c>
      <c r="E5856" t="s">
        <v>1907</v>
      </c>
      <c r="F5856" t="s">
        <v>1908</v>
      </c>
      <c r="G5856" t="s">
        <v>102</v>
      </c>
      <c r="H5856" t="s">
        <v>5881</v>
      </c>
      <c r="I5856">
        <v>2022</v>
      </c>
      <c r="J5856">
        <v>2</v>
      </c>
      <c r="K5856" s="6">
        <v>44742</v>
      </c>
      <c r="L5856">
        <v>10</v>
      </c>
      <c r="M5856">
        <v>3</v>
      </c>
      <c r="N5856" t="s">
        <v>164</v>
      </c>
      <c r="O5856" s="8">
        <v>5.26</v>
      </c>
      <c r="P5856" s="8">
        <v>5.25</v>
      </c>
      <c r="Q5856" s="8">
        <v>5</v>
      </c>
      <c r="R5856" s="8">
        <v>5.5</v>
      </c>
      <c r="S5856" s="8">
        <v>4.75</v>
      </c>
      <c r="T5856" s="8">
        <v>6</v>
      </c>
      <c r="U5856" s="8">
        <v>0.31</v>
      </c>
      <c r="V5856" s="9">
        <v>31</v>
      </c>
      <c r="W5856" s="8">
        <v>0.5</v>
      </c>
      <c r="X5856" s="8">
        <v>1.25</v>
      </c>
      <c r="Y5856" s="8">
        <v>9.9999999999997868E-3</v>
      </c>
      <c r="Z5856" s="8">
        <v>0.25</v>
      </c>
      <c r="AA5856">
        <v>0</v>
      </c>
      <c r="AF5856" t="s">
        <v>5882</v>
      </c>
      <c r="AG5856" t="s">
        <v>1910</v>
      </c>
      <c r="AH5856" t="s">
        <v>1911</v>
      </c>
      <c r="AI5856" t="s">
        <v>1924</v>
      </c>
      <c r="AJ5856" s="7">
        <v>44742</v>
      </c>
      <c r="AK5856" t="s">
        <v>6450</v>
      </c>
      <c r="AL5856" t="s">
        <v>1908</v>
      </c>
      <c r="AM5856" t="s">
        <v>5883</v>
      </c>
      <c r="AN5856" t="s">
        <v>6466</v>
      </c>
      <c r="AO5856" t="str">
        <f>TEXT(A5856,"yyyy-mm-dd")</f>
        <v>2021-08-31</v>
      </c>
    </row>
    <row r="5857" spans="1:41">
      <c r="A5857" s="6" t="s">
        <v>6449</v>
      </c>
      <c r="B5857">
        <v>2021</v>
      </c>
      <c r="C5857">
        <v>8</v>
      </c>
      <c r="E5857" t="s">
        <v>1907</v>
      </c>
      <c r="F5857" t="s">
        <v>1908</v>
      </c>
      <c r="G5857" t="s">
        <v>102</v>
      </c>
      <c r="H5857" t="s">
        <v>5842</v>
      </c>
      <c r="I5857">
        <v>2022</v>
      </c>
      <c r="J5857">
        <v>1</v>
      </c>
      <c r="K5857" s="6">
        <v>44651</v>
      </c>
      <c r="L5857">
        <v>7</v>
      </c>
      <c r="M5857">
        <v>2</v>
      </c>
      <c r="N5857" t="s">
        <v>192</v>
      </c>
      <c r="O5857" s="8">
        <v>5.18</v>
      </c>
      <c r="P5857" s="8">
        <v>5</v>
      </c>
      <c r="Q5857" s="8">
        <v>5</v>
      </c>
      <c r="R5857" s="8">
        <v>5.38</v>
      </c>
      <c r="S5857" s="8">
        <v>4.75</v>
      </c>
      <c r="T5857" s="8">
        <v>5.75</v>
      </c>
      <c r="U5857" s="8">
        <v>0.28999999999999998</v>
      </c>
      <c r="V5857" s="9">
        <v>31</v>
      </c>
      <c r="W5857" s="8">
        <v>0.37999999999999989</v>
      </c>
      <c r="X5857" s="8">
        <v>1</v>
      </c>
      <c r="Y5857" s="8">
        <v>0.17999999999999972</v>
      </c>
      <c r="Z5857" s="8">
        <v>0</v>
      </c>
      <c r="AA5857">
        <v>0.12999999999999989</v>
      </c>
      <c r="AF5857" t="s">
        <v>5843</v>
      </c>
      <c r="AG5857" t="s">
        <v>1910</v>
      </c>
      <c r="AH5857" t="s">
        <v>1911</v>
      </c>
      <c r="AI5857" t="s">
        <v>1919</v>
      </c>
      <c r="AJ5857" s="7">
        <v>44651</v>
      </c>
      <c r="AK5857" t="s">
        <v>6450</v>
      </c>
      <c r="AL5857" t="s">
        <v>1908</v>
      </c>
      <c r="AM5857" t="s">
        <v>5844</v>
      </c>
      <c r="AN5857" t="s">
        <v>6465</v>
      </c>
      <c r="AO5857" t="str">
        <f>TEXT(A5857,"yyyy-mm-dd")</f>
        <v>2021-08-31</v>
      </c>
    </row>
    <row r="5858" spans="1:41">
      <c r="A5858" s="6" t="s">
        <v>6449</v>
      </c>
      <c r="B5858">
        <v>2021</v>
      </c>
      <c r="C5858">
        <v>8</v>
      </c>
      <c r="E5858" t="s">
        <v>1907</v>
      </c>
      <c r="F5858" t="s">
        <v>1908</v>
      </c>
      <c r="G5858" t="s">
        <v>102</v>
      </c>
      <c r="H5858" t="s">
        <v>5649</v>
      </c>
      <c r="I5858">
        <v>2021</v>
      </c>
      <c r="J5858">
        <v>4</v>
      </c>
      <c r="K5858" s="6">
        <v>44561</v>
      </c>
      <c r="L5858">
        <v>4</v>
      </c>
      <c r="M5858">
        <v>1</v>
      </c>
      <c r="N5858" t="s">
        <v>219</v>
      </c>
      <c r="O5858" s="8">
        <v>5.04</v>
      </c>
      <c r="P5858" s="8">
        <v>5</v>
      </c>
      <c r="Q5858" s="8">
        <v>5</v>
      </c>
      <c r="R5858" s="8">
        <v>5.25</v>
      </c>
      <c r="S5858" s="8">
        <v>4.75</v>
      </c>
      <c r="T5858" s="8">
        <v>5.25</v>
      </c>
      <c r="U5858" s="8">
        <v>0.17</v>
      </c>
      <c r="V5858" s="9">
        <v>32</v>
      </c>
      <c r="W5858" s="8">
        <v>0.25</v>
      </c>
      <c r="X5858" s="8">
        <v>0.5</v>
      </c>
      <c r="Y5858" s="8">
        <v>4.0000000000000036E-2</v>
      </c>
      <c r="Z5858" s="8">
        <v>0</v>
      </c>
      <c r="AA5858">
        <v>0</v>
      </c>
      <c r="AF5858" t="s">
        <v>5650</v>
      </c>
      <c r="AG5858" t="s">
        <v>1910</v>
      </c>
      <c r="AH5858" t="s">
        <v>1911</v>
      </c>
      <c r="AI5858" t="s">
        <v>1915</v>
      </c>
      <c r="AJ5858" s="7">
        <v>44561</v>
      </c>
      <c r="AK5858" t="s">
        <v>6450</v>
      </c>
      <c r="AL5858" t="s">
        <v>1908</v>
      </c>
      <c r="AM5858" t="s">
        <v>5651</v>
      </c>
      <c r="AN5858" t="s">
        <v>6464</v>
      </c>
      <c r="AO5858" t="str">
        <f>TEXT(A5858,"yyyy-mm-dd")</f>
        <v>2021-08-31</v>
      </c>
    </row>
    <row r="5859" spans="1:41">
      <c r="A5859" s="6" t="s">
        <v>6449</v>
      </c>
      <c r="B5859">
        <v>2021</v>
      </c>
      <c r="C5859">
        <v>8</v>
      </c>
      <c r="E5859" t="s">
        <v>1907</v>
      </c>
      <c r="F5859" t="s">
        <v>1908</v>
      </c>
      <c r="G5859" t="s">
        <v>102</v>
      </c>
      <c r="H5859" t="s">
        <v>5544</v>
      </c>
      <c r="I5859">
        <v>2021</v>
      </c>
      <c r="J5859">
        <v>3</v>
      </c>
      <c r="K5859" s="6">
        <v>44469</v>
      </c>
      <c r="L5859">
        <v>1</v>
      </c>
      <c r="M5859">
        <v>0</v>
      </c>
      <c r="N5859" t="s">
        <v>169</v>
      </c>
      <c r="O5859" s="8">
        <v>4.71</v>
      </c>
      <c r="P5859" s="8">
        <v>4.75</v>
      </c>
      <c r="Q5859" s="8">
        <v>4.75</v>
      </c>
      <c r="R5859" s="8">
        <v>4.75</v>
      </c>
      <c r="S5859" s="8">
        <v>4.5</v>
      </c>
      <c r="T5859" s="8">
        <v>4.75</v>
      </c>
      <c r="U5859" s="8">
        <v>0.09</v>
      </c>
      <c r="V5859" s="9">
        <v>31</v>
      </c>
      <c r="W5859" s="8">
        <v>0</v>
      </c>
      <c r="X5859" s="8">
        <v>0.25</v>
      </c>
      <c r="Y5859" s="8">
        <v>-4.0000000000000036E-2</v>
      </c>
      <c r="Z5859" s="8">
        <v>0</v>
      </c>
      <c r="AA5859">
        <v>-0.25</v>
      </c>
      <c r="AF5859" t="s">
        <v>5545</v>
      </c>
      <c r="AG5859" t="s">
        <v>1910</v>
      </c>
      <c r="AH5859" t="s">
        <v>1911</v>
      </c>
      <c r="AI5859" t="s">
        <v>1912</v>
      </c>
      <c r="AJ5859" s="7">
        <v>44469</v>
      </c>
      <c r="AK5859" t="s">
        <v>6450</v>
      </c>
      <c r="AL5859" t="s">
        <v>1908</v>
      </c>
      <c r="AM5859" t="s">
        <v>5546</v>
      </c>
      <c r="AN5859" t="s">
        <v>6463</v>
      </c>
      <c r="AO5859" t="str">
        <f>TEXT(A5859,"yyyy-mm-dd")</f>
        <v>2021-08-31</v>
      </c>
    </row>
    <row r="5860" spans="1:41">
      <c r="A5860" s="6" t="s">
        <v>6449</v>
      </c>
      <c r="B5860">
        <v>2021</v>
      </c>
      <c r="C5860">
        <v>8</v>
      </c>
      <c r="E5860" t="s">
        <v>100</v>
      </c>
      <c r="F5860" t="s">
        <v>101</v>
      </c>
      <c r="G5860" t="s">
        <v>83</v>
      </c>
      <c r="H5860" t="s">
        <v>6147</v>
      </c>
      <c r="I5860">
        <v>2023</v>
      </c>
      <c r="K5860" s="6">
        <v>45291</v>
      </c>
      <c r="L5860">
        <v>28</v>
      </c>
      <c r="N5860" t="s">
        <v>593</v>
      </c>
      <c r="O5860" s="8">
        <v>2.21</v>
      </c>
      <c r="P5860" s="8">
        <v>2.2000000000000002</v>
      </c>
      <c r="Q5860" s="8">
        <v>2</v>
      </c>
      <c r="R5860" s="8">
        <v>2.5</v>
      </c>
      <c r="S5860" s="8">
        <v>1.5</v>
      </c>
      <c r="T5860" s="8">
        <v>3.1</v>
      </c>
      <c r="U5860" s="8">
        <v>0.38</v>
      </c>
      <c r="V5860" s="9">
        <v>25</v>
      </c>
      <c r="W5860" s="8">
        <v>0.5</v>
      </c>
      <c r="X5860" s="8">
        <v>1.6</v>
      </c>
      <c r="Y5860" s="8">
        <v>9.9999999999997868E-3</v>
      </c>
      <c r="Z5860" s="8">
        <v>0</v>
      </c>
      <c r="AA5860">
        <v>0</v>
      </c>
      <c r="AF5860" t="s">
        <v>10372</v>
      </c>
      <c r="AG5860" t="s">
        <v>9655</v>
      </c>
      <c r="AH5860" t="s">
        <v>9656</v>
      </c>
      <c r="AI5860" t="s">
        <v>9708</v>
      </c>
      <c r="AJ5860" s="7">
        <v>45291</v>
      </c>
      <c r="AK5860" t="s">
        <v>6450</v>
      </c>
      <c r="AL5860" t="s">
        <v>109</v>
      </c>
      <c r="AM5860" t="s">
        <v>6149</v>
      </c>
      <c r="AN5860" t="s">
        <v>10381</v>
      </c>
    </row>
    <row r="5861" spans="1:41">
      <c r="A5861" s="6" t="s">
        <v>6449</v>
      </c>
      <c r="B5861">
        <v>2021</v>
      </c>
      <c r="C5861">
        <v>8</v>
      </c>
      <c r="E5861" t="s">
        <v>100</v>
      </c>
      <c r="F5861" t="s">
        <v>101</v>
      </c>
      <c r="G5861" t="s">
        <v>102</v>
      </c>
      <c r="H5861" t="s">
        <v>6094</v>
      </c>
      <c r="I5861">
        <v>2022</v>
      </c>
      <c r="J5861">
        <v>4</v>
      </c>
      <c r="K5861" s="6">
        <v>44926</v>
      </c>
      <c r="L5861">
        <v>16</v>
      </c>
      <c r="M5861">
        <v>5</v>
      </c>
      <c r="N5861" t="s">
        <v>222</v>
      </c>
      <c r="O5861" s="8">
        <v>2.37</v>
      </c>
      <c r="P5861" s="8">
        <v>2.2999999999999998</v>
      </c>
      <c r="Q5861" s="8">
        <v>2.1</v>
      </c>
      <c r="R5861" s="8">
        <v>2.82</v>
      </c>
      <c r="S5861" s="8">
        <v>0.7</v>
      </c>
      <c r="T5861" s="8">
        <v>4.4000000000000004</v>
      </c>
      <c r="U5861" s="8">
        <v>0.74</v>
      </c>
      <c r="V5861" s="9">
        <v>27</v>
      </c>
      <c r="W5861" s="8">
        <v>0.71999999999999975</v>
      </c>
      <c r="X5861" s="8">
        <v>3.7</v>
      </c>
      <c r="Y5861" s="8">
        <v>7.0000000000000284E-2</v>
      </c>
      <c r="Z5861" s="8">
        <v>0</v>
      </c>
      <c r="AA5861">
        <v>-8.0000000000000515E-2</v>
      </c>
      <c r="AF5861" t="s">
        <v>6166</v>
      </c>
      <c r="AG5861" t="s">
        <v>106</v>
      </c>
      <c r="AH5861" t="s">
        <v>107</v>
      </c>
      <c r="AI5861" t="s">
        <v>2667</v>
      </c>
      <c r="AJ5861" s="7">
        <v>44926</v>
      </c>
      <c r="AK5861" t="s">
        <v>6450</v>
      </c>
      <c r="AL5861" t="s">
        <v>109</v>
      </c>
      <c r="AM5861" t="s">
        <v>6096</v>
      </c>
      <c r="AN5861" t="s">
        <v>6462</v>
      </c>
      <c r="AO5861" t="str">
        <f>TEXT(A5861,"yyyy-mm-dd")</f>
        <v>2021-08-31</v>
      </c>
    </row>
    <row r="5862" spans="1:41">
      <c r="A5862" s="6" t="s">
        <v>6449</v>
      </c>
      <c r="B5862">
        <v>2021</v>
      </c>
      <c r="C5862">
        <v>8</v>
      </c>
      <c r="E5862" t="s">
        <v>100</v>
      </c>
      <c r="F5862" t="s">
        <v>101</v>
      </c>
      <c r="G5862" t="s">
        <v>83</v>
      </c>
      <c r="H5862" t="s">
        <v>5702</v>
      </c>
      <c r="I5862">
        <v>2022</v>
      </c>
      <c r="K5862" s="6">
        <v>44926</v>
      </c>
      <c r="L5862">
        <v>16</v>
      </c>
      <c r="N5862" t="s">
        <v>222</v>
      </c>
      <c r="O5862" s="8">
        <v>2.81</v>
      </c>
      <c r="P5862" s="8">
        <v>2.9</v>
      </c>
      <c r="Q5862" s="8">
        <v>2.6</v>
      </c>
      <c r="R5862" s="8">
        <v>3</v>
      </c>
      <c r="S5862" s="8">
        <v>2.1</v>
      </c>
      <c r="T5862" s="8">
        <v>3.7</v>
      </c>
      <c r="U5862" s="8">
        <v>0.4</v>
      </c>
      <c r="V5862" s="9">
        <v>33</v>
      </c>
      <c r="W5862" s="8">
        <v>0.39999999999999991</v>
      </c>
      <c r="X5862" s="8">
        <v>1.6</v>
      </c>
      <c r="Y5862" s="8">
        <v>-8.9999999999999858E-2</v>
      </c>
      <c r="Z5862" s="8">
        <v>0</v>
      </c>
      <c r="AA5862">
        <v>-0.14999999999999991</v>
      </c>
      <c r="AF5862" t="s">
        <v>10333</v>
      </c>
      <c r="AG5862" t="s">
        <v>9655</v>
      </c>
      <c r="AH5862" t="s">
        <v>9656</v>
      </c>
      <c r="AI5862" t="s">
        <v>9669</v>
      </c>
      <c r="AJ5862" s="7">
        <v>44926</v>
      </c>
      <c r="AK5862" t="s">
        <v>6450</v>
      </c>
      <c r="AL5862" t="s">
        <v>109</v>
      </c>
      <c r="AM5862" t="s">
        <v>5704</v>
      </c>
      <c r="AN5862" t="s">
        <v>10354</v>
      </c>
    </row>
    <row r="5863" spans="1:41">
      <c r="A5863" s="6" t="s">
        <v>6449</v>
      </c>
      <c r="B5863">
        <v>2021</v>
      </c>
      <c r="C5863">
        <v>8</v>
      </c>
      <c r="E5863" t="s">
        <v>100</v>
      </c>
      <c r="F5863" t="s">
        <v>101</v>
      </c>
      <c r="G5863" t="s">
        <v>102</v>
      </c>
      <c r="H5863" t="s">
        <v>5989</v>
      </c>
      <c r="I5863">
        <v>2022</v>
      </c>
      <c r="J5863">
        <v>3</v>
      </c>
      <c r="K5863" s="6">
        <v>44834</v>
      </c>
      <c r="L5863">
        <v>13</v>
      </c>
      <c r="M5863">
        <v>4</v>
      </c>
      <c r="N5863" t="s">
        <v>252</v>
      </c>
      <c r="O5863" s="8">
        <v>2.66</v>
      </c>
      <c r="P5863" s="8">
        <v>2.5</v>
      </c>
      <c r="Q5863" s="8">
        <v>2.25</v>
      </c>
      <c r="R5863" s="8">
        <v>3</v>
      </c>
      <c r="S5863" s="8">
        <v>1.76</v>
      </c>
      <c r="T5863" s="8">
        <v>3.9</v>
      </c>
      <c r="U5863" s="8">
        <v>0.57999999999999996</v>
      </c>
      <c r="V5863" s="9">
        <v>27</v>
      </c>
      <c r="W5863" s="8">
        <v>0.75</v>
      </c>
      <c r="X5863" s="8">
        <v>2.1399999999999997</v>
      </c>
      <c r="Y5863" s="8">
        <v>0.16000000000000014</v>
      </c>
      <c r="Z5863" s="8">
        <v>0</v>
      </c>
      <c r="AA5863">
        <v>-0.14999999999999991</v>
      </c>
      <c r="AF5863" t="s">
        <v>6164</v>
      </c>
      <c r="AG5863" t="s">
        <v>106</v>
      </c>
      <c r="AH5863" t="s">
        <v>107</v>
      </c>
      <c r="AI5863" t="s">
        <v>502</v>
      </c>
      <c r="AJ5863" s="7">
        <v>44834</v>
      </c>
      <c r="AK5863" t="s">
        <v>6450</v>
      </c>
      <c r="AL5863" t="s">
        <v>109</v>
      </c>
      <c r="AM5863" t="s">
        <v>5991</v>
      </c>
      <c r="AN5863" t="s">
        <v>6461</v>
      </c>
      <c r="AO5863" t="str">
        <f>TEXT(A5863,"yyyy-mm-dd")</f>
        <v>2021-08-31</v>
      </c>
    </row>
    <row r="5864" spans="1:41">
      <c r="A5864" s="6" t="s">
        <v>6449</v>
      </c>
      <c r="B5864">
        <v>2021</v>
      </c>
      <c r="C5864">
        <v>8</v>
      </c>
      <c r="E5864" t="s">
        <v>100</v>
      </c>
      <c r="F5864" t="s">
        <v>101</v>
      </c>
      <c r="G5864" t="s">
        <v>102</v>
      </c>
      <c r="H5864" t="s">
        <v>5881</v>
      </c>
      <c r="I5864">
        <v>2022</v>
      </c>
      <c r="J5864">
        <v>2</v>
      </c>
      <c r="K5864" s="6">
        <v>44742</v>
      </c>
      <c r="L5864">
        <v>10</v>
      </c>
      <c r="M5864">
        <v>3</v>
      </c>
      <c r="N5864" t="s">
        <v>164</v>
      </c>
      <c r="O5864" s="8">
        <v>2.5499999999999998</v>
      </c>
      <c r="P5864" s="8">
        <v>2.7</v>
      </c>
      <c r="Q5864" s="8">
        <v>1.9</v>
      </c>
      <c r="R5864" s="8">
        <v>3.1</v>
      </c>
      <c r="S5864" s="8">
        <v>0.4</v>
      </c>
      <c r="T5864" s="8">
        <v>4.0999999999999996</v>
      </c>
      <c r="U5864" s="8">
        <v>0.91</v>
      </c>
      <c r="V5864" s="9">
        <v>27</v>
      </c>
      <c r="W5864" s="8">
        <v>1.2000000000000002</v>
      </c>
      <c r="X5864" s="8">
        <v>3.6999999999999997</v>
      </c>
      <c r="Y5864" s="8">
        <v>-0.15000000000000036</v>
      </c>
      <c r="Z5864" s="8">
        <v>0.20000000000000018</v>
      </c>
      <c r="AA5864">
        <v>-0.19999999999999973</v>
      </c>
      <c r="AF5864" t="s">
        <v>6162</v>
      </c>
      <c r="AG5864" t="s">
        <v>106</v>
      </c>
      <c r="AH5864" t="s">
        <v>107</v>
      </c>
      <c r="AI5864" t="s">
        <v>497</v>
      </c>
      <c r="AJ5864" s="7">
        <v>44742</v>
      </c>
      <c r="AK5864" t="s">
        <v>6450</v>
      </c>
      <c r="AL5864" t="s">
        <v>109</v>
      </c>
      <c r="AM5864" t="s">
        <v>5883</v>
      </c>
      <c r="AN5864" t="s">
        <v>6460</v>
      </c>
      <c r="AO5864" t="str">
        <f>TEXT(A5864,"yyyy-mm-dd")</f>
        <v>2021-08-31</v>
      </c>
    </row>
    <row r="5865" spans="1:41">
      <c r="A5865" s="6" t="s">
        <v>6449</v>
      </c>
      <c r="B5865">
        <v>2021</v>
      </c>
      <c r="C5865">
        <v>8</v>
      </c>
      <c r="E5865" t="s">
        <v>100</v>
      </c>
      <c r="F5865" t="s">
        <v>101</v>
      </c>
      <c r="G5865" t="s">
        <v>102</v>
      </c>
      <c r="H5865" t="s">
        <v>5842</v>
      </c>
      <c r="I5865">
        <v>2022</v>
      </c>
      <c r="J5865">
        <v>1</v>
      </c>
      <c r="K5865" s="6">
        <v>44651</v>
      </c>
      <c r="L5865">
        <v>7</v>
      </c>
      <c r="M5865">
        <v>2</v>
      </c>
      <c r="N5865" t="s">
        <v>192</v>
      </c>
      <c r="O5865" s="8">
        <v>3.81</v>
      </c>
      <c r="P5865" s="8">
        <v>3.7</v>
      </c>
      <c r="Q5865" s="8">
        <v>3.05</v>
      </c>
      <c r="R5865" s="8">
        <v>4.4000000000000004</v>
      </c>
      <c r="S5865" s="8">
        <v>2.5</v>
      </c>
      <c r="T5865" s="8">
        <v>5.4</v>
      </c>
      <c r="U5865" s="8">
        <v>0.79</v>
      </c>
      <c r="V5865" s="9">
        <v>27</v>
      </c>
      <c r="W5865" s="8">
        <v>1.3500000000000005</v>
      </c>
      <c r="X5865" s="8">
        <v>2.9000000000000004</v>
      </c>
      <c r="Y5865" s="8">
        <v>0.10999999999999988</v>
      </c>
      <c r="Z5865" s="8">
        <v>0.10000000000000009</v>
      </c>
      <c r="AA5865">
        <v>5.0000000000000711E-2</v>
      </c>
      <c r="AF5865" t="s">
        <v>6160</v>
      </c>
      <c r="AG5865" t="s">
        <v>106</v>
      </c>
      <c r="AH5865" t="s">
        <v>107</v>
      </c>
      <c r="AI5865" t="s">
        <v>427</v>
      </c>
      <c r="AJ5865" s="7">
        <v>44651</v>
      </c>
      <c r="AK5865" t="s">
        <v>6450</v>
      </c>
      <c r="AL5865" t="s">
        <v>109</v>
      </c>
      <c r="AM5865" t="s">
        <v>5844</v>
      </c>
      <c r="AN5865" t="s">
        <v>6459</v>
      </c>
      <c r="AO5865" t="str">
        <f>TEXT(A5865,"yyyy-mm-dd")</f>
        <v>2021-08-31</v>
      </c>
    </row>
    <row r="5866" spans="1:41">
      <c r="A5866" s="6" t="s">
        <v>6449</v>
      </c>
      <c r="B5866">
        <v>2021</v>
      </c>
      <c r="C5866">
        <v>8</v>
      </c>
      <c r="E5866" t="s">
        <v>100</v>
      </c>
      <c r="F5866" t="s">
        <v>101</v>
      </c>
      <c r="G5866" t="s">
        <v>102</v>
      </c>
      <c r="H5866" t="s">
        <v>5649</v>
      </c>
      <c r="I5866">
        <v>2021</v>
      </c>
      <c r="J5866">
        <v>4</v>
      </c>
      <c r="K5866" s="6">
        <v>44561</v>
      </c>
      <c r="L5866">
        <v>4</v>
      </c>
      <c r="M5866">
        <v>1</v>
      </c>
      <c r="N5866" t="s">
        <v>219</v>
      </c>
      <c r="O5866" s="8">
        <v>3.78</v>
      </c>
      <c r="P5866" s="8">
        <v>3.85</v>
      </c>
      <c r="Q5866" s="8">
        <v>3.16</v>
      </c>
      <c r="R5866" s="8">
        <v>4.53</v>
      </c>
      <c r="S5866" s="8">
        <v>1.4</v>
      </c>
      <c r="T5866" s="8">
        <v>6</v>
      </c>
      <c r="U5866" s="8">
        <v>1.02</v>
      </c>
      <c r="V5866" s="9">
        <v>28</v>
      </c>
      <c r="W5866" s="8">
        <v>1.37</v>
      </c>
      <c r="X5866" s="8">
        <v>4.5999999999999996</v>
      </c>
      <c r="Y5866" s="8">
        <v>-7.0000000000000284E-2</v>
      </c>
      <c r="Z5866" s="8">
        <v>-4.9999999999999822E-2</v>
      </c>
      <c r="AA5866">
        <v>0.13999999999999968</v>
      </c>
      <c r="AF5866" t="s">
        <v>5721</v>
      </c>
      <c r="AG5866" t="s">
        <v>106</v>
      </c>
      <c r="AH5866" t="s">
        <v>107</v>
      </c>
      <c r="AI5866" t="s">
        <v>340</v>
      </c>
      <c r="AJ5866" s="7">
        <v>44561</v>
      </c>
      <c r="AK5866" t="s">
        <v>6450</v>
      </c>
      <c r="AL5866" t="s">
        <v>109</v>
      </c>
      <c r="AM5866" t="s">
        <v>5651</v>
      </c>
      <c r="AN5866" t="s">
        <v>6458</v>
      </c>
      <c r="AO5866" t="str">
        <f>TEXT(A5866,"yyyy-mm-dd")</f>
        <v>2021-08-31</v>
      </c>
    </row>
    <row r="5867" spans="1:41">
      <c r="A5867" s="6" t="s">
        <v>6449</v>
      </c>
      <c r="B5867">
        <v>2021</v>
      </c>
      <c r="C5867">
        <v>8</v>
      </c>
      <c r="E5867" t="s">
        <v>100</v>
      </c>
      <c r="F5867" t="s">
        <v>101</v>
      </c>
      <c r="G5867" t="s">
        <v>83</v>
      </c>
      <c r="H5867" t="s">
        <v>5257</v>
      </c>
      <c r="I5867">
        <v>2021</v>
      </c>
      <c r="K5867" s="6">
        <v>44561</v>
      </c>
      <c r="L5867">
        <v>4</v>
      </c>
      <c r="N5867" t="s">
        <v>219</v>
      </c>
      <c r="O5867" s="8">
        <v>5.99</v>
      </c>
      <c r="P5867" s="8">
        <v>6.18</v>
      </c>
      <c r="Q5867" s="8">
        <v>5.9</v>
      </c>
      <c r="R5867" s="8">
        <v>6.3</v>
      </c>
      <c r="S5867" s="8">
        <v>3.2</v>
      </c>
      <c r="T5867" s="8">
        <v>6.6</v>
      </c>
      <c r="U5867" s="8">
        <v>0.61</v>
      </c>
      <c r="V5867" s="9">
        <v>33</v>
      </c>
      <c r="W5867" s="8">
        <v>0.39999999999999947</v>
      </c>
      <c r="X5867" s="8">
        <v>3.3999999999999995</v>
      </c>
      <c r="Y5867" s="8">
        <v>-0.1899999999999995</v>
      </c>
      <c r="Z5867" s="8">
        <v>8.0000000000000071E-2</v>
      </c>
      <c r="AA5867">
        <v>-0.15000000000000036</v>
      </c>
      <c r="AF5867" t="s">
        <v>10294</v>
      </c>
      <c r="AG5867" t="s">
        <v>9655</v>
      </c>
      <c r="AH5867" t="s">
        <v>9656</v>
      </c>
      <c r="AI5867" t="s">
        <v>9657</v>
      </c>
      <c r="AJ5867" s="7">
        <v>44561</v>
      </c>
      <c r="AK5867" t="s">
        <v>6450</v>
      </c>
      <c r="AL5867" t="s">
        <v>109</v>
      </c>
      <c r="AM5867" t="s">
        <v>5259</v>
      </c>
      <c r="AN5867" t="s">
        <v>10327</v>
      </c>
    </row>
    <row r="5868" spans="1:41">
      <c r="A5868" s="6" t="s">
        <v>6449</v>
      </c>
      <c r="B5868">
        <v>2021</v>
      </c>
      <c r="C5868">
        <v>8</v>
      </c>
      <c r="E5868" t="s">
        <v>100</v>
      </c>
      <c r="F5868" t="s">
        <v>101</v>
      </c>
      <c r="G5868" t="s">
        <v>102</v>
      </c>
      <c r="H5868" t="s">
        <v>5544</v>
      </c>
      <c r="I5868">
        <v>2021</v>
      </c>
      <c r="J5868">
        <v>3</v>
      </c>
      <c r="K5868" s="6">
        <v>44469</v>
      </c>
      <c r="L5868">
        <v>1</v>
      </c>
      <c r="M5868">
        <v>0</v>
      </c>
      <c r="N5868" t="s">
        <v>169</v>
      </c>
      <c r="O5868" s="8">
        <v>6.47</v>
      </c>
      <c r="P5868" s="8">
        <v>6.5</v>
      </c>
      <c r="Q5868" s="8">
        <v>6.1</v>
      </c>
      <c r="R5868" s="8">
        <v>6.8</v>
      </c>
      <c r="S5868" s="8">
        <v>5</v>
      </c>
      <c r="T5868" s="8">
        <v>8.1999999999999993</v>
      </c>
      <c r="U5868" s="8">
        <v>0.74</v>
      </c>
      <c r="V5868" s="9">
        <v>28</v>
      </c>
      <c r="W5868" s="8">
        <v>0.70000000000000018</v>
      </c>
      <c r="X5868" s="8">
        <v>3.1999999999999993</v>
      </c>
      <c r="Y5868" s="8">
        <v>-3.0000000000000249E-2</v>
      </c>
      <c r="Z5868" s="8">
        <v>0.16000000000000014</v>
      </c>
      <c r="AA5868">
        <v>0.10000000000000053</v>
      </c>
      <c r="AF5868" t="s">
        <v>5719</v>
      </c>
      <c r="AG5868" t="s">
        <v>106</v>
      </c>
      <c r="AH5868" t="s">
        <v>107</v>
      </c>
      <c r="AI5868" t="s">
        <v>108</v>
      </c>
      <c r="AJ5868" s="7">
        <v>44469</v>
      </c>
      <c r="AK5868" t="s">
        <v>6450</v>
      </c>
      <c r="AL5868" t="s">
        <v>109</v>
      </c>
      <c r="AM5868" t="s">
        <v>5546</v>
      </c>
      <c r="AN5868" t="s">
        <v>6457</v>
      </c>
      <c r="AO5868" t="str">
        <f>TEXT(A5868,"yyyy-mm-dd")</f>
        <v>2021-08-31</v>
      </c>
    </row>
    <row r="5869" spans="1:41">
      <c r="A5869" s="6" t="s">
        <v>6449</v>
      </c>
      <c r="B5869">
        <v>2021</v>
      </c>
      <c r="C5869">
        <v>8</v>
      </c>
      <c r="E5869" t="s">
        <v>2685</v>
      </c>
      <c r="F5869" t="s">
        <v>101</v>
      </c>
      <c r="G5869" t="s">
        <v>774</v>
      </c>
      <c r="H5869" t="s">
        <v>2686</v>
      </c>
      <c r="K5869" s="6"/>
      <c r="O5869" s="8">
        <v>2.25</v>
      </c>
      <c r="P5869" s="8">
        <v>2.2000000000000002</v>
      </c>
      <c r="Q5869" s="8">
        <v>2</v>
      </c>
      <c r="R5869" s="8">
        <v>2.5</v>
      </c>
      <c r="S5869" s="8">
        <v>1.7</v>
      </c>
      <c r="T5869" s="8">
        <v>3.25</v>
      </c>
      <c r="U5869" s="8">
        <v>0.4</v>
      </c>
      <c r="V5869" s="9">
        <v>25</v>
      </c>
      <c r="W5869" s="8">
        <v>0.5</v>
      </c>
      <c r="X5869" s="8">
        <v>1.55</v>
      </c>
      <c r="Y5869" s="8">
        <v>4.9999999999999822E-2</v>
      </c>
      <c r="Z5869" s="8">
        <v>0</v>
      </c>
      <c r="AA5869">
        <v>-0.10000000000000009</v>
      </c>
      <c r="AF5869" t="s">
        <v>2687</v>
      </c>
      <c r="AG5869" t="s">
        <v>2688</v>
      </c>
      <c r="AH5869" t="s">
        <v>2689</v>
      </c>
      <c r="AI5869" t="s">
        <v>2690</v>
      </c>
      <c r="AJ5869" s="7"/>
      <c r="AK5869" t="s">
        <v>6450</v>
      </c>
      <c r="AL5869" t="s">
        <v>109</v>
      </c>
      <c r="AM5869" t="s">
        <v>2686</v>
      </c>
      <c r="AN5869" t="s">
        <v>6476</v>
      </c>
      <c r="AO5869" t="str">
        <f>TEXT(A5869,"yyyy-mm-dd")</f>
        <v>2021-08-31</v>
      </c>
    </row>
    <row r="5870" spans="1:41">
      <c r="A5870" s="6" t="s">
        <v>6449</v>
      </c>
      <c r="B5870">
        <v>2021</v>
      </c>
      <c r="C5870">
        <v>8</v>
      </c>
      <c r="E5870" t="s">
        <v>81</v>
      </c>
      <c r="F5870" t="s">
        <v>82</v>
      </c>
      <c r="G5870" t="s">
        <v>83</v>
      </c>
      <c r="H5870" t="s">
        <v>6147</v>
      </c>
      <c r="I5870">
        <v>2023</v>
      </c>
      <c r="K5870" s="6">
        <v>45291</v>
      </c>
      <c r="L5870">
        <v>28</v>
      </c>
      <c r="N5870" t="s">
        <v>593</v>
      </c>
      <c r="O5870" s="8">
        <v>3.58</v>
      </c>
      <c r="P5870" s="8">
        <v>3.53</v>
      </c>
      <c r="Q5870" s="8">
        <v>3.5</v>
      </c>
      <c r="R5870" s="8">
        <v>3.6</v>
      </c>
      <c r="S5870" s="8">
        <v>3.1</v>
      </c>
      <c r="T5870" s="8">
        <v>4.8</v>
      </c>
      <c r="U5870" s="8">
        <v>0.31</v>
      </c>
      <c r="V5870" s="9">
        <v>29</v>
      </c>
      <c r="W5870" s="8">
        <v>0.10000000000000009</v>
      </c>
      <c r="X5870" s="8">
        <v>1.6999999999999997</v>
      </c>
      <c r="Y5870" s="8">
        <v>5.0000000000000266E-2</v>
      </c>
      <c r="Z5870" s="8">
        <v>2.9999999999999805E-2</v>
      </c>
      <c r="AA5870">
        <v>-9.9999999999997868E-3</v>
      </c>
      <c r="AF5870" t="s">
        <v>6148</v>
      </c>
      <c r="AG5870" t="s">
        <v>87</v>
      </c>
      <c r="AH5870" t="s">
        <v>88</v>
      </c>
      <c r="AI5870" t="s">
        <v>359</v>
      </c>
      <c r="AJ5870" s="7">
        <v>45291</v>
      </c>
      <c r="AK5870" t="s">
        <v>6450</v>
      </c>
      <c r="AL5870" t="s">
        <v>91</v>
      </c>
      <c r="AM5870" t="s">
        <v>6149</v>
      </c>
      <c r="AN5870" t="s">
        <v>6453</v>
      </c>
      <c r="AO5870" t="str">
        <f>TEXT(A5870,"yyyy-mm-dd")</f>
        <v>2021-08-31</v>
      </c>
    </row>
    <row r="5871" spans="1:41">
      <c r="A5871" s="6" t="s">
        <v>6449</v>
      </c>
      <c r="B5871">
        <v>2021</v>
      </c>
      <c r="C5871">
        <v>8</v>
      </c>
      <c r="E5871" t="s">
        <v>392</v>
      </c>
      <c r="F5871" t="s">
        <v>82</v>
      </c>
      <c r="G5871" t="s">
        <v>83</v>
      </c>
      <c r="H5871" t="s">
        <v>6147</v>
      </c>
      <c r="I5871">
        <v>2023</v>
      </c>
      <c r="K5871" s="6">
        <v>45291</v>
      </c>
      <c r="L5871">
        <v>28</v>
      </c>
      <c r="N5871" t="s">
        <v>593</v>
      </c>
      <c r="O5871" s="8">
        <v>3.55</v>
      </c>
      <c r="P5871" s="8">
        <v>3.5</v>
      </c>
      <c r="Q5871" s="8">
        <v>3.44</v>
      </c>
      <c r="R5871" s="8">
        <v>3.6</v>
      </c>
      <c r="S5871" s="8">
        <v>3</v>
      </c>
      <c r="T5871" s="8">
        <v>4.5</v>
      </c>
      <c r="U5871" s="8">
        <v>0.26</v>
      </c>
      <c r="V5871" s="9">
        <v>26</v>
      </c>
      <c r="W5871" s="8">
        <v>0.16000000000000014</v>
      </c>
      <c r="X5871" s="8">
        <v>1.5</v>
      </c>
      <c r="Y5871" s="8">
        <v>4.9999999999999822E-2</v>
      </c>
      <c r="Z5871" s="8">
        <v>0</v>
      </c>
      <c r="AA5871">
        <v>-2.0000000000000018E-2</v>
      </c>
      <c r="AF5871" t="s">
        <v>6148</v>
      </c>
      <c r="AG5871" t="s">
        <v>87</v>
      </c>
      <c r="AH5871" t="s">
        <v>88</v>
      </c>
      <c r="AI5871" t="s">
        <v>359</v>
      </c>
      <c r="AJ5871" s="7">
        <v>45291</v>
      </c>
      <c r="AK5871" t="s">
        <v>6450</v>
      </c>
      <c r="AL5871" t="s">
        <v>393</v>
      </c>
      <c r="AM5871" t="s">
        <v>6149</v>
      </c>
      <c r="AN5871" t="s">
        <v>6456</v>
      </c>
      <c r="AO5871" t="str">
        <f>TEXT(A5871,"yyyy-mm-dd")</f>
        <v>2021-08-31</v>
      </c>
    </row>
    <row r="5872" spans="1:41">
      <c r="A5872" s="6" t="s">
        <v>6449</v>
      </c>
      <c r="B5872">
        <v>2021</v>
      </c>
      <c r="C5872">
        <v>8</v>
      </c>
      <c r="E5872" t="s">
        <v>81</v>
      </c>
      <c r="F5872" t="s">
        <v>82</v>
      </c>
      <c r="G5872" t="s">
        <v>83</v>
      </c>
      <c r="H5872" t="s">
        <v>5702</v>
      </c>
      <c r="I5872">
        <v>2022</v>
      </c>
      <c r="K5872" s="6">
        <v>44926</v>
      </c>
      <c r="L5872">
        <v>16</v>
      </c>
      <c r="N5872" t="s">
        <v>222</v>
      </c>
      <c r="O5872" s="8">
        <v>3.79</v>
      </c>
      <c r="P5872" s="8">
        <v>3.75</v>
      </c>
      <c r="Q5872" s="8">
        <v>3.6</v>
      </c>
      <c r="R5872" s="8">
        <v>3.93</v>
      </c>
      <c r="S5872" s="8">
        <v>3.3</v>
      </c>
      <c r="T5872" s="8">
        <v>5</v>
      </c>
      <c r="U5872" s="8">
        <v>0.33</v>
      </c>
      <c r="V5872" s="9">
        <v>35</v>
      </c>
      <c r="W5872" s="8">
        <v>0.33000000000000007</v>
      </c>
      <c r="X5872" s="8">
        <v>1.7000000000000002</v>
      </c>
      <c r="Y5872" s="8">
        <v>4.0000000000000036E-2</v>
      </c>
      <c r="Z5872" s="8">
        <v>8.0000000000000071E-2</v>
      </c>
      <c r="AA5872">
        <v>-2.0000000000000018E-2</v>
      </c>
      <c r="AF5872" t="s">
        <v>5703</v>
      </c>
      <c r="AG5872" t="s">
        <v>87</v>
      </c>
      <c r="AH5872" t="s">
        <v>88</v>
      </c>
      <c r="AI5872" t="s">
        <v>97</v>
      </c>
      <c r="AJ5872" s="7">
        <v>44926</v>
      </c>
      <c r="AK5872" t="s">
        <v>6450</v>
      </c>
      <c r="AL5872" t="s">
        <v>91</v>
      </c>
      <c r="AM5872" t="s">
        <v>5704</v>
      </c>
      <c r="AN5872" t="s">
        <v>6452</v>
      </c>
      <c r="AO5872" t="str">
        <f>TEXT(A5872,"yyyy-mm-dd")</f>
        <v>2021-08-31</v>
      </c>
    </row>
    <row r="5873" spans="1:41">
      <c r="A5873" s="6" t="s">
        <v>6449</v>
      </c>
      <c r="B5873">
        <v>2021</v>
      </c>
      <c r="C5873">
        <v>8</v>
      </c>
      <c r="E5873" t="s">
        <v>392</v>
      </c>
      <c r="F5873" t="s">
        <v>82</v>
      </c>
      <c r="G5873" t="s">
        <v>83</v>
      </c>
      <c r="H5873" t="s">
        <v>5702</v>
      </c>
      <c r="I5873">
        <v>2022</v>
      </c>
      <c r="K5873" s="6">
        <v>44926</v>
      </c>
      <c r="L5873">
        <v>16</v>
      </c>
      <c r="N5873" t="s">
        <v>222</v>
      </c>
      <c r="O5873" s="8">
        <v>3.69</v>
      </c>
      <c r="P5873" s="8">
        <v>3.7</v>
      </c>
      <c r="Q5873" s="8">
        <v>3.5</v>
      </c>
      <c r="R5873" s="8">
        <v>3.8</v>
      </c>
      <c r="S5873" s="8">
        <v>3.05</v>
      </c>
      <c r="T5873" s="8">
        <v>4.5</v>
      </c>
      <c r="U5873" s="8">
        <v>0.26</v>
      </c>
      <c r="V5873" s="9">
        <v>32</v>
      </c>
      <c r="W5873" s="8">
        <v>0.29999999999999982</v>
      </c>
      <c r="X5873" s="8">
        <v>1.4500000000000002</v>
      </c>
      <c r="Y5873" s="8">
        <v>-1.0000000000000231E-2</v>
      </c>
      <c r="Z5873" s="8">
        <v>2.0000000000000018E-2</v>
      </c>
      <c r="AA5873">
        <v>0</v>
      </c>
      <c r="AF5873" t="s">
        <v>5703</v>
      </c>
      <c r="AG5873" t="s">
        <v>87</v>
      </c>
      <c r="AH5873" t="s">
        <v>88</v>
      </c>
      <c r="AI5873" t="s">
        <v>97</v>
      </c>
      <c r="AJ5873" s="7">
        <v>44926</v>
      </c>
      <c r="AK5873" t="s">
        <v>6450</v>
      </c>
      <c r="AL5873" t="s">
        <v>393</v>
      </c>
      <c r="AM5873" t="s">
        <v>5704</v>
      </c>
      <c r="AN5873" t="s">
        <v>6455</v>
      </c>
      <c r="AO5873" t="str">
        <f>TEXT(A5873,"yyyy-mm-dd")</f>
        <v>2021-08-31</v>
      </c>
    </row>
    <row r="5874" spans="1:41">
      <c r="A5874" s="6" t="s">
        <v>6449</v>
      </c>
      <c r="B5874">
        <v>2021</v>
      </c>
      <c r="C5874">
        <v>8</v>
      </c>
      <c r="E5874" t="s">
        <v>81</v>
      </c>
      <c r="F5874" t="s">
        <v>82</v>
      </c>
      <c r="G5874" t="s">
        <v>83</v>
      </c>
      <c r="H5874" t="s">
        <v>5257</v>
      </c>
      <c r="I5874">
        <v>2021</v>
      </c>
      <c r="K5874" s="6">
        <v>44561</v>
      </c>
      <c r="L5874">
        <v>4</v>
      </c>
      <c r="N5874" t="s">
        <v>219</v>
      </c>
      <c r="O5874" s="8">
        <v>6.06</v>
      </c>
      <c r="P5874" s="8">
        <v>6.05</v>
      </c>
      <c r="Q5874" s="8">
        <v>5.99</v>
      </c>
      <c r="R5874" s="8">
        <v>6.19</v>
      </c>
      <c r="S5874" s="8">
        <v>5.4</v>
      </c>
      <c r="T5874" s="8">
        <v>7.08</v>
      </c>
      <c r="U5874" s="8">
        <v>0.28000000000000003</v>
      </c>
      <c r="V5874" s="9">
        <v>35</v>
      </c>
      <c r="W5874" s="8">
        <v>0.20000000000000018</v>
      </c>
      <c r="X5874" s="8">
        <v>1.6799999999999997</v>
      </c>
      <c r="Y5874" s="8">
        <v>9.9999999999997868E-3</v>
      </c>
      <c r="Z5874" s="8">
        <v>4.9999999999999822E-2</v>
      </c>
      <c r="AA5874">
        <v>-8.9999999999999858E-2</v>
      </c>
      <c r="AF5874" t="s">
        <v>5258</v>
      </c>
      <c r="AG5874" t="s">
        <v>87</v>
      </c>
      <c r="AH5874" t="s">
        <v>88</v>
      </c>
      <c r="AI5874" t="s">
        <v>89</v>
      </c>
      <c r="AJ5874" s="7">
        <v>44561</v>
      </c>
      <c r="AK5874" t="s">
        <v>6450</v>
      </c>
      <c r="AL5874" t="s">
        <v>91</v>
      </c>
      <c r="AM5874" t="s">
        <v>5259</v>
      </c>
      <c r="AN5874" t="s">
        <v>6451</v>
      </c>
      <c r="AO5874" t="str">
        <f>TEXT(A5874,"yyyy-mm-dd")</f>
        <v>2021-08-31</v>
      </c>
    </row>
    <row r="5875" spans="1:41">
      <c r="A5875" s="6" t="s">
        <v>6449</v>
      </c>
      <c r="B5875">
        <v>2021</v>
      </c>
      <c r="C5875">
        <v>8</v>
      </c>
      <c r="E5875" t="s">
        <v>392</v>
      </c>
      <c r="F5875" t="s">
        <v>82</v>
      </c>
      <c r="G5875" t="s">
        <v>83</v>
      </c>
      <c r="H5875" t="s">
        <v>5257</v>
      </c>
      <c r="I5875">
        <v>2021</v>
      </c>
      <c r="K5875" s="6">
        <v>44561</v>
      </c>
      <c r="L5875">
        <v>4</v>
      </c>
      <c r="N5875" t="s">
        <v>219</v>
      </c>
      <c r="O5875" s="8">
        <v>4.9000000000000004</v>
      </c>
      <c r="P5875" s="8">
        <v>4.9000000000000004</v>
      </c>
      <c r="Q5875" s="8">
        <v>4.8</v>
      </c>
      <c r="R5875" s="8">
        <v>5.03</v>
      </c>
      <c r="S5875" s="8">
        <v>4.2699999999999996</v>
      </c>
      <c r="T5875" s="8">
        <v>5.33</v>
      </c>
      <c r="U5875" s="8">
        <v>0.23</v>
      </c>
      <c r="V5875" s="9">
        <v>32</v>
      </c>
      <c r="W5875" s="8">
        <v>0.23000000000000043</v>
      </c>
      <c r="X5875" s="8">
        <v>1.0600000000000005</v>
      </c>
      <c r="Y5875" s="8">
        <v>0</v>
      </c>
      <c r="Z5875" s="8">
        <v>0.24000000000000021</v>
      </c>
      <c r="AA5875">
        <v>-6.9999999999999396E-2</v>
      </c>
      <c r="AF5875" t="s">
        <v>5258</v>
      </c>
      <c r="AG5875" t="s">
        <v>87</v>
      </c>
      <c r="AH5875" t="s">
        <v>88</v>
      </c>
      <c r="AI5875" t="s">
        <v>89</v>
      </c>
      <c r="AJ5875" s="7">
        <v>44561</v>
      </c>
      <c r="AK5875" t="s">
        <v>6450</v>
      </c>
      <c r="AL5875" t="s">
        <v>393</v>
      </c>
      <c r="AM5875" t="s">
        <v>5259</v>
      </c>
      <c r="AN5875" t="s">
        <v>6454</v>
      </c>
      <c r="AO5875" t="str">
        <f>TEXT(A5875,"yyyy-mm-dd")</f>
        <v>2021-08-31</v>
      </c>
    </row>
    <row r="5876" spans="1:41">
      <c r="A5876" s="6" t="s">
        <v>6449</v>
      </c>
      <c r="B5876">
        <v>2021</v>
      </c>
      <c r="C5876">
        <v>8</v>
      </c>
      <c r="E5876" t="s">
        <v>81</v>
      </c>
      <c r="F5876" t="s">
        <v>82</v>
      </c>
      <c r="G5876" t="s">
        <v>774</v>
      </c>
      <c r="H5876" t="s">
        <v>775</v>
      </c>
      <c r="K5876" s="6"/>
      <c r="O5876" s="8">
        <v>3.6</v>
      </c>
      <c r="P5876" s="8">
        <v>3.51</v>
      </c>
      <c r="Q5876" s="8">
        <v>3.5</v>
      </c>
      <c r="R5876" s="8">
        <v>3.7</v>
      </c>
      <c r="S5876" s="8">
        <v>3.2</v>
      </c>
      <c r="T5876" s="8">
        <v>4.5</v>
      </c>
      <c r="U5876" s="8">
        <v>0.23</v>
      </c>
      <c r="V5876" s="9">
        <v>33</v>
      </c>
      <c r="W5876" s="8">
        <v>0.20000000000000018</v>
      </c>
      <c r="X5876" s="8">
        <v>1.2999999999999998</v>
      </c>
      <c r="Y5876" s="8">
        <v>9.0000000000000302E-2</v>
      </c>
      <c r="Z5876" s="8">
        <v>9.9999999999997868E-3</v>
      </c>
      <c r="AA5876">
        <v>1.0000000000000231E-2</v>
      </c>
      <c r="AF5876" t="s">
        <v>776</v>
      </c>
      <c r="AG5876" t="s">
        <v>777</v>
      </c>
      <c r="AH5876" t="s">
        <v>778</v>
      </c>
      <c r="AI5876" t="s">
        <v>779</v>
      </c>
      <c r="AJ5876" s="7"/>
      <c r="AK5876" t="s">
        <v>6450</v>
      </c>
      <c r="AL5876" t="s">
        <v>91</v>
      </c>
      <c r="AM5876" t="s">
        <v>775</v>
      </c>
      <c r="AN5876" t="s">
        <v>6472</v>
      </c>
      <c r="AO5876" t="str">
        <f>TEXT(A5876,"yyyy-mm-dd")</f>
        <v>2021-08-31</v>
      </c>
    </row>
    <row r="5877" spans="1:41">
      <c r="A5877" s="6" t="s">
        <v>6449</v>
      </c>
      <c r="B5877">
        <v>2021</v>
      </c>
      <c r="C5877">
        <v>8</v>
      </c>
      <c r="E5877" t="s">
        <v>81</v>
      </c>
      <c r="F5877" t="s">
        <v>82</v>
      </c>
      <c r="G5877" t="s">
        <v>774</v>
      </c>
      <c r="H5877" t="s">
        <v>1536</v>
      </c>
      <c r="K5877" s="6"/>
      <c r="O5877" s="8">
        <v>3.51</v>
      </c>
      <c r="P5877" s="8">
        <v>3.5</v>
      </c>
      <c r="Q5877" s="8">
        <v>3.5</v>
      </c>
      <c r="R5877" s="8">
        <v>3.57</v>
      </c>
      <c r="S5877" s="8">
        <v>3.2</v>
      </c>
      <c r="T5877" s="8">
        <v>4</v>
      </c>
      <c r="U5877" s="8">
        <v>0.18</v>
      </c>
      <c r="V5877" s="9">
        <v>31</v>
      </c>
      <c r="W5877" s="8">
        <v>6.999999999999984E-2</v>
      </c>
      <c r="X5877" s="8">
        <v>0.79999999999999982</v>
      </c>
      <c r="Y5877" s="8">
        <v>9.9999999999997868E-3</v>
      </c>
      <c r="Z5877" s="8">
        <v>0</v>
      </c>
      <c r="AA5877">
        <v>4.0000000000000036E-2</v>
      </c>
      <c r="AF5877" t="s">
        <v>1537</v>
      </c>
      <c r="AG5877" t="s">
        <v>777</v>
      </c>
      <c r="AH5877" t="s">
        <v>778</v>
      </c>
      <c r="AI5877" t="s">
        <v>1538</v>
      </c>
      <c r="AJ5877" s="7"/>
      <c r="AK5877" t="s">
        <v>6450</v>
      </c>
      <c r="AL5877" t="s">
        <v>91</v>
      </c>
      <c r="AM5877" t="s">
        <v>1536</v>
      </c>
      <c r="AN5877" t="s">
        <v>6473</v>
      </c>
      <c r="AO5877" t="str">
        <f>TEXT(A5877,"yyyy-mm-dd")</f>
        <v>2021-08-31</v>
      </c>
    </row>
    <row r="5878" spans="1:41">
      <c r="A5878" s="6" t="s">
        <v>6449</v>
      </c>
      <c r="B5878">
        <v>2021</v>
      </c>
      <c r="C5878">
        <v>8</v>
      </c>
      <c r="E5878" t="s">
        <v>392</v>
      </c>
      <c r="F5878" t="s">
        <v>82</v>
      </c>
      <c r="G5878" t="s">
        <v>774</v>
      </c>
      <c r="H5878" t="s">
        <v>775</v>
      </c>
      <c r="K5878" s="6"/>
      <c r="O5878" s="8">
        <v>3.56</v>
      </c>
      <c r="P5878" s="8">
        <v>3.5</v>
      </c>
      <c r="Q5878" s="8">
        <v>3.5</v>
      </c>
      <c r="R5878" s="8">
        <v>3.64</v>
      </c>
      <c r="S5878" s="8">
        <v>3</v>
      </c>
      <c r="T5878" s="8">
        <v>4.3</v>
      </c>
      <c r="U5878" s="8">
        <v>0.21</v>
      </c>
      <c r="V5878" s="9">
        <v>30</v>
      </c>
      <c r="W5878" s="8">
        <v>0.14000000000000012</v>
      </c>
      <c r="X5878" s="8">
        <v>1.2999999999999998</v>
      </c>
      <c r="Y5878" s="8">
        <v>6.0000000000000053E-2</v>
      </c>
      <c r="Z5878" s="8">
        <v>0</v>
      </c>
      <c r="AA5878">
        <v>4.0000000000000036E-2</v>
      </c>
      <c r="AF5878" t="s">
        <v>776</v>
      </c>
      <c r="AG5878" t="s">
        <v>777</v>
      </c>
      <c r="AH5878" t="s">
        <v>778</v>
      </c>
      <c r="AI5878" t="s">
        <v>779</v>
      </c>
      <c r="AJ5878" s="7"/>
      <c r="AK5878" t="s">
        <v>6450</v>
      </c>
      <c r="AL5878" t="s">
        <v>393</v>
      </c>
      <c r="AM5878" t="s">
        <v>775</v>
      </c>
      <c r="AN5878" t="s">
        <v>6474</v>
      </c>
      <c r="AO5878" t="str">
        <f>TEXT(A5878,"yyyy-mm-dd")</f>
        <v>2021-08-31</v>
      </c>
    </row>
    <row r="5879" spans="1:41">
      <c r="A5879" s="6" t="s">
        <v>6449</v>
      </c>
      <c r="B5879">
        <v>2021</v>
      </c>
      <c r="C5879">
        <v>8</v>
      </c>
      <c r="E5879" t="s">
        <v>392</v>
      </c>
      <c r="F5879" t="s">
        <v>82</v>
      </c>
      <c r="G5879" t="s">
        <v>774</v>
      </c>
      <c r="H5879" t="s">
        <v>1536</v>
      </c>
      <c r="K5879" s="6"/>
      <c r="O5879" s="8">
        <v>3.48</v>
      </c>
      <c r="P5879" s="8">
        <v>3.5</v>
      </c>
      <c r="Q5879" s="8">
        <v>3.42</v>
      </c>
      <c r="R5879" s="8">
        <v>3.51</v>
      </c>
      <c r="S5879" s="8">
        <v>3</v>
      </c>
      <c r="T5879" s="8">
        <v>4</v>
      </c>
      <c r="U5879" s="8">
        <v>0.17</v>
      </c>
      <c r="V5879" s="9">
        <v>28</v>
      </c>
      <c r="W5879" s="8">
        <v>8.9999999999999858E-2</v>
      </c>
      <c r="X5879" s="8">
        <v>1</v>
      </c>
      <c r="Y5879" s="8">
        <v>-2.0000000000000018E-2</v>
      </c>
      <c r="Z5879" s="8">
        <v>0</v>
      </c>
      <c r="AA5879">
        <v>-4.0000000000000036E-2</v>
      </c>
      <c r="AF5879" t="s">
        <v>1537</v>
      </c>
      <c r="AG5879" t="s">
        <v>777</v>
      </c>
      <c r="AH5879" t="s">
        <v>778</v>
      </c>
      <c r="AI5879" t="s">
        <v>1538</v>
      </c>
      <c r="AJ5879" s="7"/>
      <c r="AK5879" t="s">
        <v>6450</v>
      </c>
      <c r="AL5879" t="s">
        <v>393</v>
      </c>
      <c r="AM5879" t="s">
        <v>1536</v>
      </c>
      <c r="AN5879" t="s">
        <v>6475</v>
      </c>
      <c r="AO5879" t="str">
        <f>TEXT(A5879,"yyyy-mm-dd")</f>
        <v>2021-08-31</v>
      </c>
    </row>
    <row r="5880" spans="1:41">
      <c r="A5880" s="6" t="s">
        <v>6449</v>
      </c>
      <c r="B5880">
        <v>2021</v>
      </c>
      <c r="C5880">
        <v>8</v>
      </c>
      <c r="E5880" t="s">
        <v>112</v>
      </c>
      <c r="F5880" t="s">
        <v>113</v>
      </c>
      <c r="G5880" t="s">
        <v>83</v>
      </c>
      <c r="H5880" t="s">
        <v>6147</v>
      </c>
      <c r="I5880">
        <v>2023</v>
      </c>
      <c r="K5880" s="6">
        <v>45291</v>
      </c>
      <c r="L5880">
        <v>28</v>
      </c>
      <c r="N5880" t="s">
        <v>593</v>
      </c>
      <c r="O5880" s="8">
        <v>5.49</v>
      </c>
      <c r="P5880" s="8">
        <v>5.5</v>
      </c>
      <c r="Q5880" s="8">
        <v>5.21</v>
      </c>
      <c r="R5880" s="8">
        <v>5.79</v>
      </c>
      <c r="S5880" s="8">
        <v>4.4000000000000004</v>
      </c>
      <c r="T5880" s="8">
        <v>7</v>
      </c>
      <c r="U5880" s="8">
        <v>0.57999999999999996</v>
      </c>
      <c r="V5880" s="9">
        <v>22</v>
      </c>
      <c r="W5880" s="8">
        <v>0.58000000000000007</v>
      </c>
      <c r="X5880" s="8">
        <v>2.5999999999999996</v>
      </c>
      <c r="Y5880" s="8">
        <v>-9.9999999999997868E-3</v>
      </c>
      <c r="Z5880" s="8">
        <v>0</v>
      </c>
      <c r="AA5880">
        <v>-7.0000000000000284E-2</v>
      </c>
      <c r="AF5880" t="s">
        <v>6185</v>
      </c>
      <c r="AG5880" t="s">
        <v>115</v>
      </c>
      <c r="AH5880" t="s">
        <v>116</v>
      </c>
      <c r="AI5880" t="s">
        <v>359</v>
      </c>
      <c r="AJ5880" s="7">
        <v>45291</v>
      </c>
      <c r="AK5880" t="s">
        <v>6450</v>
      </c>
      <c r="AL5880" t="s">
        <v>118</v>
      </c>
      <c r="AM5880" t="s">
        <v>6149</v>
      </c>
      <c r="AN5880" t="s">
        <v>6479</v>
      </c>
      <c r="AO5880" t="str">
        <f>TEXT(A5880,"yyyy-mm-dd")</f>
        <v>2021-08-31</v>
      </c>
    </row>
    <row r="5881" spans="1:41">
      <c r="A5881" s="6" t="s">
        <v>6449</v>
      </c>
      <c r="B5881">
        <v>2021</v>
      </c>
      <c r="C5881">
        <v>8</v>
      </c>
      <c r="E5881" t="s">
        <v>2881</v>
      </c>
      <c r="F5881" t="s">
        <v>113</v>
      </c>
      <c r="G5881" t="s">
        <v>83</v>
      </c>
      <c r="H5881" t="s">
        <v>6147</v>
      </c>
      <c r="I5881">
        <v>2023</v>
      </c>
      <c r="K5881" s="6">
        <v>45291</v>
      </c>
      <c r="L5881">
        <v>28</v>
      </c>
      <c r="N5881" t="s">
        <v>593</v>
      </c>
      <c r="O5881" s="8">
        <v>7.44</v>
      </c>
      <c r="P5881" s="8">
        <v>7.5</v>
      </c>
      <c r="Q5881" s="8">
        <v>7.16</v>
      </c>
      <c r="R5881" s="8">
        <v>7.68</v>
      </c>
      <c r="S5881" s="8">
        <v>6.66</v>
      </c>
      <c r="T5881" s="8">
        <v>8.6</v>
      </c>
      <c r="U5881" s="8">
        <v>0.45</v>
      </c>
      <c r="V5881" s="9">
        <v>22</v>
      </c>
      <c r="W5881" s="8">
        <v>0.51999999999999957</v>
      </c>
      <c r="X5881" s="8">
        <v>1.9399999999999995</v>
      </c>
      <c r="Y5881" s="8">
        <v>-5.9999999999999609E-2</v>
      </c>
      <c r="Z5881" s="8">
        <v>0.25</v>
      </c>
      <c r="AA5881">
        <v>5.9999999999999609E-2</v>
      </c>
      <c r="AF5881" t="s">
        <v>6190</v>
      </c>
      <c r="AG5881" t="s">
        <v>2883</v>
      </c>
      <c r="AH5881" t="s">
        <v>2884</v>
      </c>
      <c r="AI5881" t="s">
        <v>359</v>
      </c>
      <c r="AJ5881" s="7">
        <v>45291</v>
      </c>
      <c r="AK5881" t="s">
        <v>6450</v>
      </c>
      <c r="AL5881" t="s">
        <v>2885</v>
      </c>
      <c r="AM5881" t="s">
        <v>6149</v>
      </c>
      <c r="AN5881" t="s">
        <v>6482</v>
      </c>
      <c r="AO5881" t="str">
        <f>TEXT(A5881,"yyyy-mm-dd")</f>
        <v>2021-08-31</v>
      </c>
    </row>
    <row r="5882" spans="1:41">
      <c r="A5882" s="6" t="s">
        <v>6449</v>
      </c>
      <c r="B5882">
        <v>2021</v>
      </c>
      <c r="C5882">
        <v>8</v>
      </c>
      <c r="E5882" t="s">
        <v>112</v>
      </c>
      <c r="F5882" t="s">
        <v>113</v>
      </c>
      <c r="G5882" t="s">
        <v>83</v>
      </c>
      <c r="H5882" t="s">
        <v>5702</v>
      </c>
      <c r="I5882">
        <v>2022</v>
      </c>
      <c r="K5882" s="6">
        <v>44926</v>
      </c>
      <c r="L5882">
        <v>16</v>
      </c>
      <c r="N5882" t="s">
        <v>222</v>
      </c>
      <c r="O5882" s="8">
        <v>5.41</v>
      </c>
      <c r="P5882" s="8">
        <v>5.5</v>
      </c>
      <c r="Q5882" s="8">
        <v>5.09</v>
      </c>
      <c r="R5882" s="8">
        <v>5.66</v>
      </c>
      <c r="S5882" s="8">
        <v>4.4000000000000004</v>
      </c>
      <c r="T5882" s="8">
        <v>6.07</v>
      </c>
      <c r="U5882" s="8">
        <v>0.42</v>
      </c>
      <c r="V5882" s="9">
        <v>24</v>
      </c>
      <c r="W5882" s="8">
        <v>0.57000000000000028</v>
      </c>
      <c r="X5882" s="8">
        <v>1.67</v>
      </c>
      <c r="Y5882" s="8">
        <v>-8.9999999999999858E-2</v>
      </c>
      <c r="Z5882" s="8">
        <v>0.25</v>
      </c>
      <c r="AA5882">
        <v>6.0000000000000497E-2</v>
      </c>
      <c r="AF5882" t="s">
        <v>5740</v>
      </c>
      <c r="AG5882" t="s">
        <v>115</v>
      </c>
      <c r="AH5882" t="s">
        <v>116</v>
      </c>
      <c r="AI5882" t="s">
        <v>230</v>
      </c>
      <c r="AJ5882" s="7">
        <v>44926</v>
      </c>
      <c r="AK5882" t="s">
        <v>6450</v>
      </c>
      <c r="AL5882" t="s">
        <v>118</v>
      </c>
      <c r="AM5882" t="s">
        <v>5704</v>
      </c>
      <c r="AN5882" t="s">
        <v>6478</v>
      </c>
      <c r="AO5882" t="str">
        <f>TEXT(A5882,"yyyy-mm-dd")</f>
        <v>2021-08-31</v>
      </c>
    </row>
    <row r="5883" spans="1:41">
      <c r="A5883" s="6" t="s">
        <v>6449</v>
      </c>
      <c r="B5883">
        <v>2021</v>
      </c>
      <c r="C5883">
        <v>8</v>
      </c>
      <c r="E5883" t="s">
        <v>2881</v>
      </c>
      <c r="F5883" t="s">
        <v>113</v>
      </c>
      <c r="G5883" t="s">
        <v>83</v>
      </c>
      <c r="H5883" t="s">
        <v>5702</v>
      </c>
      <c r="I5883">
        <v>2022</v>
      </c>
      <c r="K5883" s="6">
        <v>44926</v>
      </c>
      <c r="L5883">
        <v>16</v>
      </c>
      <c r="N5883" t="s">
        <v>222</v>
      </c>
      <c r="O5883" s="8">
        <v>7.36</v>
      </c>
      <c r="P5883" s="8">
        <v>7.4</v>
      </c>
      <c r="Q5883" s="8">
        <v>7.1</v>
      </c>
      <c r="R5883" s="8">
        <v>7.55</v>
      </c>
      <c r="S5883" s="8">
        <v>6.2</v>
      </c>
      <c r="T5883" s="8">
        <v>8.6</v>
      </c>
      <c r="U5883" s="8">
        <v>0.5</v>
      </c>
      <c r="V5883" s="9">
        <v>23</v>
      </c>
      <c r="W5883" s="8">
        <v>0.45000000000000018</v>
      </c>
      <c r="X5883" s="8">
        <v>2.3999999999999995</v>
      </c>
      <c r="Y5883" s="8">
        <v>-4.0000000000000036E-2</v>
      </c>
      <c r="Z5883" s="8">
        <v>5.0000000000000711E-2</v>
      </c>
      <c r="AA5883">
        <v>-4.9999999999999822E-2</v>
      </c>
      <c r="AF5883" t="s">
        <v>5745</v>
      </c>
      <c r="AG5883" t="s">
        <v>2883</v>
      </c>
      <c r="AH5883" t="s">
        <v>2884</v>
      </c>
      <c r="AI5883" t="s">
        <v>230</v>
      </c>
      <c r="AJ5883" s="7">
        <v>44926</v>
      </c>
      <c r="AK5883" t="s">
        <v>6450</v>
      </c>
      <c r="AL5883" t="s">
        <v>2885</v>
      </c>
      <c r="AM5883" t="s">
        <v>5704</v>
      </c>
      <c r="AN5883" t="s">
        <v>6481</v>
      </c>
      <c r="AO5883" t="str">
        <f>TEXT(A5883,"yyyy-mm-dd")</f>
        <v>2021-08-31</v>
      </c>
    </row>
    <row r="5884" spans="1:41">
      <c r="A5884" s="6" t="s">
        <v>6449</v>
      </c>
      <c r="B5884">
        <v>2021</v>
      </c>
      <c r="C5884">
        <v>8</v>
      </c>
      <c r="E5884" t="s">
        <v>112</v>
      </c>
      <c r="F5884" t="s">
        <v>113</v>
      </c>
      <c r="G5884" t="s">
        <v>83</v>
      </c>
      <c r="H5884" t="s">
        <v>5257</v>
      </c>
      <c r="I5884">
        <v>2021</v>
      </c>
      <c r="K5884" s="6">
        <v>44561</v>
      </c>
      <c r="L5884">
        <v>4</v>
      </c>
      <c r="N5884" t="s">
        <v>219</v>
      </c>
      <c r="O5884" s="8">
        <v>5.04</v>
      </c>
      <c r="P5884" s="8">
        <v>5.09</v>
      </c>
      <c r="Q5884" s="8">
        <v>4.8899999999999997</v>
      </c>
      <c r="R5884" s="8">
        <v>5.25</v>
      </c>
      <c r="S5884" s="8">
        <v>4.33</v>
      </c>
      <c r="T5884" s="8">
        <v>5.5</v>
      </c>
      <c r="U5884" s="8">
        <v>0.26</v>
      </c>
      <c r="V5884" s="9">
        <v>25</v>
      </c>
      <c r="W5884" s="8">
        <v>0.36000000000000032</v>
      </c>
      <c r="X5884" s="8">
        <v>1.17</v>
      </c>
      <c r="Y5884" s="8">
        <v>-4.9999999999999822E-2</v>
      </c>
      <c r="Z5884" s="8">
        <v>8.9999999999999858E-2</v>
      </c>
      <c r="AA5884">
        <v>4.0000000000000036E-2</v>
      </c>
      <c r="AF5884" t="s">
        <v>5295</v>
      </c>
      <c r="AG5884" t="s">
        <v>115</v>
      </c>
      <c r="AH5884" t="s">
        <v>116</v>
      </c>
      <c r="AI5884" t="s">
        <v>117</v>
      </c>
      <c r="AJ5884" s="7">
        <v>44561</v>
      </c>
      <c r="AK5884" t="s">
        <v>6450</v>
      </c>
      <c r="AL5884" t="s">
        <v>118</v>
      </c>
      <c r="AM5884" t="s">
        <v>5259</v>
      </c>
      <c r="AN5884" t="s">
        <v>6477</v>
      </c>
      <c r="AO5884" t="str">
        <f>TEXT(A5884,"yyyy-mm-dd")</f>
        <v>2021-08-31</v>
      </c>
    </row>
    <row r="5885" spans="1:41">
      <c r="A5885" s="6" t="s">
        <v>6449</v>
      </c>
      <c r="B5885">
        <v>2021</v>
      </c>
      <c r="C5885">
        <v>8</v>
      </c>
      <c r="E5885" t="s">
        <v>2881</v>
      </c>
      <c r="F5885" t="s">
        <v>113</v>
      </c>
      <c r="G5885" t="s">
        <v>83</v>
      </c>
      <c r="H5885" t="s">
        <v>5257</v>
      </c>
      <c r="I5885">
        <v>2021</v>
      </c>
      <c r="K5885" s="6">
        <v>44561</v>
      </c>
      <c r="L5885">
        <v>4</v>
      </c>
      <c r="N5885" t="s">
        <v>219</v>
      </c>
      <c r="O5885" s="8">
        <v>7.11</v>
      </c>
      <c r="P5885" s="8">
        <v>7.1</v>
      </c>
      <c r="Q5885" s="8">
        <v>6.92</v>
      </c>
      <c r="R5885" s="8">
        <v>7.25</v>
      </c>
      <c r="S5885" s="8">
        <v>5.8</v>
      </c>
      <c r="T5885" s="8">
        <v>8</v>
      </c>
      <c r="U5885" s="8">
        <v>0.44</v>
      </c>
      <c r="V5885" s="9">
        <v>23</v>
      </c>
      <c r="W5885" s="8">
        <v>0.33000000000000007</v>
      </c>
      <c r="X5885" s="8">
        <v>2.2000000000000002</v>
      </c>
      <c r="Y5885" s="8">
        <v>1.0000000000000675E-2</v>
      </c>
      <c r="Z5885" s="8">
        <v>9.9999999999999645E-2</v>
      </c>
      <c r="AA5885">
        <v>-4.9999999999999822E-2</v>
      </c>
      <c r="AF5885" t="s">
        <v>5300</v>
      </c>
      <c r="AG5885" t="s">
        <v>2883</v>
      </c>
      <c r="AH5885" t="s">
        <v>2884</v>
      </c>
      <c r="AI5885" t="s">
        <v>117</v>
      </c>
      <c r="AJ5885" s="7">
        <v>44561</v>
      </c>
      <c r="AK5885" t="s">
        <v>6450</v>
      </c>
      <c r="AL5885" t="s">
        <v>2885</v>
      </c>
      <c r="AM5885" t="s">
        <v>5259</v>
      </c>
      <c r="AN5885" t="s">
        <v>6480</v>
      </c>
      <c r="AO5885" t="str">
        <f>TEXT(A5885,"yyyy-mm-dd")</f>
        <v>2021-08-31</v>
      </c>
    </row>
    <row r="5886" spans="1:41">
      <c r="A5886" s="6" t="s">
        <v>6483</v>
      </c>
      <c r="B5886">
        <v>2021</v>
      </c>
      <c r="C5886">
        <v>9</v>
      </c>
      <c r="E5886" t="s">
        <v>1907</v>
      </c>
      <c r="F5886" t="s">
        <v>1908</v>
      </c>
      <c r="G5886" t="s">
        <v>102</v>
      </c>
      <c r="H5886" t="s">
        <v>6434</v>
      </c>
      <c r="I5886">
        <v>2023</v>
      </c>
      <c r="J5886">
        <v>3</v>
      </c>
      <c r="K5886" s="6">
        <v>45199</v>
      </c>
      <c r="L5886">
        <v>24</v>
      </c>
      <c r="M5886">
        <v>8</v>
      </c>
      <c r="N5886" t="s">
        <v>368</v>
      </c>
      <c r="O5886" s="8">
        <v>5.73</v>
      </c>
      <c r="P5886" s="8">
        <v>5.75</v>
      </c>
      <c r="Q5886" s="8">
        <v>5.5</v>
      </c>
      <c r="R5886" s="8">
        <v>6</v>
      </c>
      <c r="S5886" s="8">
        <v>4</v>
      </c>
      <c r="T5886" s="8">
        <v>7</v>
      </c>
      <c r="U5886" s="8">
        <v>0.61</v>
      </c>
      <c r="V5886" s="9">
        <v>25</v>
      </c>
      <c r="W5886" s="8">
        <v>0.5</v>
      </c>
      <c r="X5886" s="8">
        <v>3</v>
      </c>
      <c r="Y5886" s="8">
        <v>-1.9999999999999574E-2</v>
      </c>
      <c r="Z5886" s="8">
        <v>0.25</v>
      </c>
      <c r="AA5886">
        <v>0</v>
      </c>
      <c r="AF5886" t="s">
        <v>6435</v>
      </c>
      <c r="AG5886" t="s">
        <v>1910</v>
      </c>
      <c r="AH5886" t="s">
        <v>1911</v>
      </c>
      <c r="AI5886" t="s">
        <v>1971</v>
      </c>
      <c r="AJ5886" s="7">
        <v>45199</v>
      </c>
      <c r="AK5886" t="s">
        <v>6484</v>
      </c>
      <c r="AL5886" t="s">
        <v>1908</v>
      </c>
      <c r="AM5886" t="s">
        <v>6436</v>
      </c>
      <c r="AN5886" t="s">
        <v>6505</v>
      </c>
      <c r="AO5886" t="str">
        <f>TEXT(A5886,"yyyy-mm-dd")</f>
        <v>2021-09-30</v>
      </c>
    </row>
    <row r="5887" spans="1:41">
      <c r="A5887" s="6" t="s">
        <v>6483</v>
      </c>
      <c r="B5887">
        <v>2021</v>
      </c>
      <c r="C5887">
        <v>9</v>
      </c>
      <c r="E5887" t="s">
        <v>1907</v>
      </c>
      <c r="F5887" t="s">
        <v>1908</v>
      </c>
      <c r="G5887" t="s">
        <v>102</v>
      </c>
      <c r="H5887" t="s">
        <v>6326</v>
      </c>
      <c r="I5887">
        <v>2023</v>
      </c>
      <c r="J5887">
        <v>2</v>
      </c>
      <c r="K5887" s="6">
        <v>45107</v>
      </c>
      <c r="L5887">
        <v>21</v>
      </c>
      <c r="M5887">
        <v>7</v>
      </c>
      <c r="N5887" t="s">
        <v>176</v>
      </c>
      <c r="O5887" s="8">
        <v>5.68</v>
      </c>
      <c r="P5887" s="8">
        <v>5.75</v>
      </c>
      <c r="Q5887" s="8">
        <v>5.5</v>
      </c>
      <c r="R5887" s="8">
        <v>6</v>
      </c>
      <c r="S5887" s="8">
        <v>4.5</v>
      </c>
      <c r="T5887" s="8">
        <v>6.75</v>
      </c>
      <c r="U5887" s="8">
        <v>0.53</v>
      </c>
      <c r="V5887" s="9">
        <v>25</v>
      </c>
      <c r="W5887" s="8">
        <v>0.5</v>
      </c>
      <c r="X5887" s="8">
        <v>2.25</v>
      </c>
      <c r="Y5887" s="8">
        <v>-7.0000000000000284E-2</v>
      </c>
      <c r="Z5887" s="8">
        <v>0.25</v>
      </c>
      <c r="AA5887">
        <v>0</v>
      </c>
      <c r="AF5887" t="s">
        <v>6327</v>
      </c>
      <c r="AG5887" t="s">
        <v>1910</v>
      </c>
      <c r="AH5887" t="s">
        <v>1911</v>
      </c>
      <c r="AI5887" t="s">
        <v>1944</v>
      </c>
      <c r="AJ5887" s="7">
        <v>45107</v>
      </c>
      <c r="AK5887" t="s">
        <v>6484</v>
      </c>
      <c r="AL5887" t="s">
        <v>1908</v>
      </c>
      <c r="AM5887" t="s">
        <v>6328</v>
      </c>
      <c r="AN5887" t="s">
        <v>6504</v>
      </c>
      <c r="AO5887" t="str">
        <f>TEXT(A5887,"yyyy-mm-dd")</f>
        <v>2021-09-30</v>
      </c>
    </row>
    <row r="5888" spans="1:41">
      <c r="A5888" s="6" t="s">
        <v>6483</v>
      </c>
      <c r="B5888">
        <v>2021</v>
      </c>
      <c r="C5888">
        <v>9</v>
      </c>
      <c r="E5888" t="s">
        <v>1907</v>
      </c>
      <c r="F5888" t="s">
        <v>1908</v>
      </c>
      <c r="G5888" t="s">
        <v>102</v>
      </c>
      <c r="H5888" t="s">
        <v>6287</v>
      </c>
      <c r="I5888">
        <v>2023</v>
      </c>
      <c r="J5888">
        <v>1</v>
      </c>
      <c r="K5888" s="6">
        <v>45016</v>
      </c>
      <c r="L5888">
        <v>18</v>
      </c>
      <c r="M5888">
        <v>6</v>
      </c>
      <c r="N5888" t="s">
        <v>206</v>
      </c>
      <c r="O5888" s="8">
        <v>5.56</v>
      </c>
      <c r="P5888" s="8">
        <v>5.5</v>
      </c>
      <c r="Q5888" s="8">
        <v>5.25</v>
      </c>
      <c r="R5888" s="8">
        <v>5.75</v>
      </c>
      <c r="S5888" s="8">
        <v>4.5</v>
      </c>
      <c r="T5888" s="8">
        <v>6.25</v>
      </c>
      <c r="U5888" s="8">
        <v>0.47</v>
      </c>
      <c r="V5888" s="9">
        <v>25</v>
      </c>
      <c r="W5888" s="8">
        <v>0.5</v>
      </c>
      <c r="X5888" s="8">
        <v>1.75</v>
      </c>
      <c r="Y5888" s="8">
        <v>5.9999999999999609E-2</v>
      </c>
      <c r="Z5888" s="8">
        <v>0</v>
      </c>
      <c r="AA5888">
        <v>0</v>
      </c>
      <c r="AF5888" t="s">
        <v>6288</v>
      </c>
      <c r="AG5888" t="s">
        <v>1910</v>
      </c>
      <c r="AH5888" t="s">
        <v>1911</v>
      </c>
      <c r="AI5888" t="s">
        <v>1939</v>
      </c>
      <c r="AJ5888" s="7">
        <v>45016</v>
      </c>
      <c r="AK5888" t="s">
        <v>6484</v>
      </c>
      <c r="AL5888" t="s">
        <v>1908</v>
      </c>
      <c r="AM5888" t="s">
        <v>6289</v>
      </c>
      <c r="AN5888" t="s">
        <v>6503</v>
      </c>
      <c r="AO5888" t="str">
        <f>TEXT(A5888,"yyyy-mm-dd")</f>
        <v>2021-09-30</v>
      </c>
    </row>
    <row r="5889" spans="1:41">
      <c r="A5889" s="6" t="s">
        <v>6483</v>
      </c>
      <c r="B5889">
        <v>2021</v>
      </c>
      <c r="C5889">
        <v>9</v>
      </c>
      <c r="E5889" t="s">
        <v>1907</v>
      </c>
      <c r="F5889" t="s">
        <v>1908</v>
      </c>
      <c r="G5889" t="s">
        <v>102</v>
      </c>
      <c r="H5889" t="s">
        <v>6094</v>
      </c>
      <c r="I5889">
        <v>2022</v>
      </c>
      <c r="J5889">
        <v>4</v>
      </c>
      <c r="K5889" s="6">
        <v>44926</v>
      </c>
      <c r="L5889">
        <v>15</v>
      </c>
      <c r="M5889">
        <v>5</v>
      </c>
      <c r="N5889" t="s">
        <v>236</v>
      </c>
      <c r="O5889" s="8">
        <v>5.47</v>
      </c>
      <c r="P5889" s="8">
        <v>5.5</v>
      </c>
      <c r="Q5889" s="8">
        <v>5.25</v>
      </c>
      <c r="R5889" s="8">
        <v>5.75</v>
      </c>
      <c r="S5889" s="8">
        <v>4.5</v>
      </c>
      <c r="T5889" s="8">
        <v>6</v>
      </c>
      <c r="U5889" s="8">
        <v>0.38</v>
      </c>
      <c r="V5889" s="9">
        <v>32</v>
      </c>
      <c r="W5889" s="8">
        <v>0.5</v>
      </c>
      <c r="X5889" s="8">
        <v>1.5</v>
      </c>
      <c r="Y5889" s="8">
        <v>-3.0000000000000249E-2</v>
      </c>
      <c r="Z5889" s="8">
        <v>0</v>
      </c>
      <c r="AA5889">
        <v>0.19000000000000039</v>
      </c>
      <c r="AF5889" t="s">
        <v>6095</v>
      </c>
      <c r="AG5889" t="s">
        <v>1910</v>
      </c>
      <c r="AH5889" t="s">
        <v>1911</v>
      </c>
      <c r="AI5889" t="s">
        <v>1934</v>
      </c>
      <c r="AJ5889" s="7">
        <v>44926</v>
      </c>
      <c r="AK5889" t="s">
        <v>6484</v>
      </c>
      <c r="AL5889" t="s">
        <v>1908</v>
      </c>
      <c r="AM5889" t="s">
        <v>6096</v>
      </c>
      <c r="AN5889" t="s">
        <v>6502</v>
      </c>
      <c r="AO5889" t="str">
        <f>TEXT(A5889,"yyyy-mm-dd")</f>
        <v>2021-09-30</v>
      </c>
    </row>
    <row r="5890" spans="1:41">
      <c r="A5890" s="6" t="s">
        <v>6483</v>
      </c>
      <c r="B5890">
        <v>2021</v>
      </c>
      <c r="C5890">
        <v>9</v>
      </c>
      <c r="E5890" t="s">
        <v>1907</v>
      </c>
      <c r="F5890" t="s">
        <v>1908</v>
      </c>
      <c r="G5890" t="s">
        <v>102</v>
      </c>
      <c r="H5890" t="s">
        <v>5989</v>
      </c>
      <c r="I5890">
        <v>2022</v>
      </c>
      <c r="J5890">
        <v>3</v>
      </c>
      <c r="K5890" s="6">
        <v>44834</v>
      </c>
      <c r="L5890">
        <v>12</v>
      </c>
      <c r="M5890">
        <v>4</v>
      </c>
      <c r="N5890" t="s">
        <v>261</v>
      </c>
      <c r="O5890" s="8">
        <v>5.37</v>
      </c>
      <c r="P5890" s="8">
        <v>5.25</v>
      </c>
      <c r="Q5890" s="8">
        <v>5.13</v>
      </c>
      <c r="R5890" s="8">
        <v>5.63</v>
      </c>
      <c r="S5890" s="8">
        <v>4.75</v>
      </c>
      <c r="T5890" s="8">
        <v>6</v>
      </c>
      <c r="U5890" s="8">
        <v>0.33</v>
      </c>
      <c r="V5890" s="9">
        <v>31</v>
      </c>
      <c r="W5890" s="8">
        <v>0.5</v>
      </c>
      <c r="X5890" s="8">
        <v>1.25</v>
      </c>
      <c r="Y5890" s="8">
        <v>0.12000000000000011</v>
      </c>
      <c r="Z5890" s="8">
        <v>0</v>
      </c>
      <c r="AA5890">
        <v>0</v>
      </c>
      <c r="AF5890" t="s">
        <v>5990</v>
      </c>
      <c r="AG5890" t="s">
        <v>1910</v>
      </c>
      <c r="AH5890" t="s">
        <v>1911</v>
      </c>
      <c r="AI5890" t="s">
        <v>1929</v>
      </c>
      <c r="AJ5890" s="7">
        <v>44834</v>
      </c>
      <c r="AK5890" t="s">
        <v>6484</v>
      </c>
      <c r="AL5890" t="s">
        <v>1908</v>
      </c>
      <c r="AM5890" t="s">
        <v>5991</v>
      </c>
      <c r="AN5890" t="s">
        <v>6501</v>
      </c>
      <c r="AO5890" t="str">
        <f>TEXT(A5890,"yyyy-mm-dd")</f>
        <v>2021-09-30</v>
      </c>
    </row>
    <row r="5891" spans="1:41">
      <c r="A5891" s="6" t="s">
        <v>6483</v>
      </c>
      <c r="B5891">
        <v>2021</v>
      </c>
      <c r="C5891">
        <v>9</v>
      </c>
      <c r="E5891" t="s">
        <v>1907</v>
      </c>
      <c r="F5891" t="s">
        <v>1908</v>
      </c>
      <c r="G5891" t="s">
        <v>102</v>
      </c>
      <c r="H5891" t="s">
        <v>5881</v>
      </c>
      <c r="I5891">
        <v>2022</v>
      </c>
      <c r="J5891">
        <v>2</v>
      </c>
      <c r="K5891" s="6">
        <v>44742</v>
      </c>
      <c r="L5891">
        <v>9</v>
      </c>
      <c r="M5891">
        <v>3</v>
      </c>
      <c r="N5891" t="s">
        <v>173</v>
      </c>
      <c r="O5891" s="8">
        <v>5.3</v>
      </c>
      <c r="P5891" s="8">
        <v>5.25</v>
      </c>
      <c r="Q5891" s="8">
        <v>5</v>
      </c>
      <c r="R5891" s="8">
        <v>5.5</v>
      </c>
      <c r="S5891" s="8">
        <v>4.75</v>
      </c>
      <c r="T5891" s="8">
        <v>6</v>
      </c>
      <c r="U5891" s="8">
        <v>0.28000000000000003</v>
      </c>
      <c r="V5891" s="9">
        <v>31</v>
      </c>
      <c r="W5891" s="8">
        <v>0.5</v>
      </c>
      <c r="X5891" s="8">
        <v>1.25</v>
      </c>
      <c r="Y5891" s="8">
        <v>4.9999999999999822E-2</v>
      </c>
      <c r="Z5891" s="8">
        <v>0</v>
      </c>
      <c r="AA5891">
        <v>0</v>
      </c>
      <c r="AF5891" t="s">
        <v>5882</v>
      </c>
      <c r="AG5891" t="s">
        <v>1910</v>
      </c>
      <c r="AH5891" t="s">
        <v>1911</v>
      </c>
      <c r="AI5891" t="s">
        <v>1924</v>
      </c>
      <c r="AJ5891" s="7">
        <v>44742</v>
      </c>
      <c r="AK5891" t="s">
        <v>6484</v>
      </c>
      <c r="AL5891" t="s">
        <v>1908</v>
      </c>
      <c r="AM5891" t="s">
        <v>5883</v>
      </c>
      <c r="AN5891" t="s">
        <v>6500</v>
      </c>
      <c r="AO5891" t="str">
        <f>TEXT(A5891,"yyyy-mm-dd")</f>
        <v>2021-09-30</v>
      </c>
    </row>
    <row r="5892" spans="1:41">
      <c r="A5892" s="6" t="s">
        <v>6483</v>
      </c>
      <c r="B5892">
        <v>2021</v>
      </c>
      <c r="C5892">
        <v>9</v>
      </c>
      <c r="E5892" t="s">
        <v>1907</v>
      </c>
      <c r="F5892" t="s">
        <v>1908</v>
      </c>
      <c r="G5892" t="s">
        <v>102</v>
      </c>
      <c r="H5892" t="s">
        <v>5842</v>
      </c>
      <c r="I5892">
        <v>2022</v>
      </c>
      <c r="J5892">
        <v>1</v>
      </c>
      <c r="K5892" s="6">
        <v>44651</v>
      </c>
      <c r="L5892">
        <v>6</v>
      </c>
      <c r="M5892">
        <v>2</v>
      </c>
      <c r="N5892" t="s">
        <v>203</v>
      </c>
      <c r="O5892" s="8">
        <v>5.21</v>
      </c>
      <c r="P5892" s="8">
        <v>5.25</v>
      </c>
      <c r="Q5892" s="8">
        <v>5</v>
      </c>
      <c r="R5892" s="8">
        <v>5.38</v>
      </c>
      <c r="S5892" s="8">
        <v>4.75</v>
      </c>
      <c r="T5892" s="8">
        <v>5.75</v>
      </c>
      <c r="U5892" s="8">
        <v>0.27</v>
      </c>
      <c r="V5892" s="9">
        <v>31</v>
      </c>
      <c r="W5892" s="8">
        <v>0.37999999999999989</v>
      </c>
      <c r="X5892" s="8">
        <v>1</v>
      </c>
      <c r="Y5892" s="8">
        <v>-4.0000000000000036E-2</v>
      </c>
      <c r="Z5892" s="8">
        <v>0.25</v>
      </c>
      <c r="AA5892">
        <v>0</v>
      </c>
      <c r="AF5892" t="s">
        <v>5843</v>
      </c>
      <c r="AG5892" t="s">
        <v>1910</v>
      </c>
      <c r="AH5892" t="s">
        <v>1911</v>
      </c>
      <c r="AI5892" t="s">
        <v>1919</v>
      </c>
      <c r="AJ5892" s="7">
        <v>44651</v>
      </c>
      <c r="AK5892" t="s">
        <v>6484</v>
      </c>
      <c r="AL5892" t="s">
        <v>1908</v>
      </c>
      <c r="AM5892" t="s">
        <v>5844</v>
      </c>
      <c r="AN5892" t="s">
        <v>6499</v>
      </c>
      <c r="AO5892" t="str">
        <f>TEXT(A5892,"yyyy-mm-dd")</f>
        <v>2021-09-30</v>
      </c>
    </row>
    <row r="5893" spans="1:41">
      <c r="A5893" s="6" t="s">
        <v>6483</v>
      </c>
      <c r="B5893">
        <v>2021</v>
      </c>
      <c r="C5893">
        <v>9</v>
      </c>
      <c r="E5893" t="s">
        <v>1907</v>
      </c>
      <c r="F5893" t="s">
        <v>1908</v>
      </c>
      <c r="G5893" t="s">
        <v>102</v>
      </c>
      <c r="H5893" t="s">
        <v>5649</v>
      </c>
      <c r="I5893">
        <v>2021</v>
      </c>
      <c r="J5893">
        <v>4</v>
      </c>
      <c r="K5893" s="6">
        <v>44561</v>
      </c>
      <c r="L5893">
        <v>3</v>
      </c>
      <c r="M5893">
        <v>1</v>
      </c>
      <c r="N5893" t="s">
        <v>233</v>
      </c>
      <c r="O5893" s="8">
        <v>5.07</v>
      </c>
      <c r="P5893" s="8">
        <v>5</v>
      </c>
      <c r="Q5893" s="8">
        <v>5</v>
      </c>
      <c r="R5893" s="8">
        <v>5.25</v>
      </c>
      <c r="S5893" s="8">
        <v>4.75</v>
      </c>
      <c r="T5893" s="8">
        <v>5.25</v>
      </c>
      <c r="U5893" s="8">
        <v>0.19</v>
      </c>
      <c r="V5893" s="9">
        <v>32</v>
      </c>
      <c r="W5893" s="8">
        <v>0.25</v>
      </c>
      <c r="X5893" s="8">
        <v>0.5</v>
      </c>
      <c r="Y5893" s="8">
        <v>7.0000000000000284E-2</v>
      </c>
      <c r="Z5893" s="8">
        <v>0</v>
      </c>
      <c r="AA5893">
        <v>0</v>
      </c>
      <c r="AF5893" t="s">
        <v>5650</v>
      </c>
      <c r="AG5893" t="s">
        <v>1910</v>
      </c>
      <c r="AH5893" t="s">
        <v>1911</v>
      </c>
      <c r="AI5893" t="s">
        <v>1915</v>
      </c>
      <c r="AJ5893" s="7">
        <v>44561</v>
      </c>
      <c r="AK5893" t="s">
        <v>6484</v>
      </c>
      <c r="AL5893" t="s">
        <v>1908</v>
      </c>
      <c r="AM5893" t="s">
        <v>5651</v>
      </c>
      <c r="AN5893" t="s">
        <v>6498</v>
      </c>
      <c r="AO5893" t="str">
        <f>TEXT(A5893,"yyyy-mm-dd")</f>
        <v>2021-09-30</v>
      </c>
    </row>
    <row r="5894" spans="1:41">
      <c r="A5894" s="6" t="s">
        <v>6483</v>
      </c>
      <c r="B5894">
        <v>2021</v>
      </c>
      <c r="C5894">
        <v>9</v>
      </c>
      <c r="E5894" t="s">
        <v>1907</v>
      </c>
      <c r="F5894" t="s">
        <v>1908</v>
      </c>
      <c r="G5894" t="s">
        <v>102</v>
      </c>
      <c r="H5894" t="s">
        <v>5544</v>
      </c>
      <c r="I5894">
        <v>2021</v>
      </c>
      <c r="J5894">
        <v>3</v>
      </c>
      <c r="K5894" s="6">
        <v>44469</v>
      </c>
      <c r="L5894">
        <v>0</v>
      </c>
      <c r="M5894">
        <v>0</v>
      </c>
      <c r="N5894" t="s">
        <v>178</v>
      </c>
      <c r="O5894" s="8">
        <v>4.72</v>
      </c>
      <c r="P5894" s="8">
        <v>4.75</v>
      </c>
      <c r="Q5894" s="8">
        <v>4.75</v>
      </c>
      <c r="R5894" s="8">
        <v>4.75</v>
      </c>
      <c r="S5894" s="8">
        <v>4.5</v>
      </c>
      <c r="T5894" s="8">
        <v>4.75</v>
      </c>
      <c r="U5894" s="8">
        <v>0.09</v>
      </c>
      <c r="V5894" s="9">
        <v>31</v>
      </c>
      <c r="W5894" s="8">
        <v>0</v>
      </c>
      <c r="X5894" s="8">
        <v>0.25</v>
      </c>
      <c r="Y5894" s="8">
        <v>-3.0000000000000249E-2</v>
      </c>
      <c r="Z5894" s="8">
        <v>0</v>
      </c>
      <c r="AA5894">
        <v>0</v>
      </c>
      <c r="AF5894" t="s">
        <v>5545</v>
      </c>
      <c r="AG5894" t="s">
        <v>1910</v>
      </c>
      <c r="AH5894" t="s">
        <v>1911</v>
      </c>
      <c r="AI5894" t="s">
        <v>1912</v>
      </c>
      <c r="AJ5894" s="7">
        <v>44469</v>
      </c>
      <c r="AK5894" t="s">
        <v>6484</v>
      </c>
      <c r="AL5894" t="s">
        <v>1908</v>
      </c>
      <c r="AM5894" t="s">
        <v>5546</v>
      </c>
      <c r="AN5894" t="s">
        <v>6497</v>
      </c>
      <c r="AO5894" t="str">
        <f>TEXT(A5894,"yyyy-mm-dd")</f>
        <v>2021-09-30</v>
      </c>
    </row>
    <row r="5895" spans="1:41">
      <c r="A5895" s="6" t="s">
        <v>6483</v>
      </c>
      <c r="B5895">
        <v>2021</v>
      </c>
      <c r="C5895">
        <v>9</v>
      </c>
      <c r="E5895" t="s">
        <v>100</v>
      </c>
      <c r="F5895" t="s">
        <v>101</v>
      </c>
      <c r="G5895" t="s">
        <v>83</v>
      </c>
      <c r="H5895" t="s">
        <v>6147</v>
      </c>
      <c r="I5895">
        <v>2023</v>
      </c>
      <c r="K5895" s="6">
        <v>45291</v>
      </c>
      <c r="L5895">
        <v>27</v>
      </c>
      <c r="N5895" t="s">
        <v>604</v>
      </c>
      <c r="O5895" s="8">
        <v>2.1800000000000002</v>
      </c>
      <c r="P5895" s="8">
        <v>2</v>
      </c>
      <c r="Q5895" s="8">
        <v>2</v>
      </c>
      <c r="R5895" s="8">
        <v>2.5</v>
      </c>
      <c r="S5895" s="8">
        <v>1.5</v>
      </c>
      <c r="T5895" s="8">
        <v>3</v>
      </c>
      <c r="U5895" s="8">
        <v>0.4</v>
      </c>
      <c r="V5895" s="9">
        <v>25</v>
      </c>
      <c r="W5895" s="8">
        <v>0.5</v>
      </c>
      <c r="X5895" s="8">
        <v>1.5</v>
      </c>
      <c r="Y5895" s="8">
        <v>0.18000000000000016</v>
      </c>
      <c r="Z5895" s="8">
        <v>-0.20000000000000018</v>
      </c>
      <c r="AA5895">
        <v>0</v>
      </c>
      <c r="AF5895" t="s">
        <v>10372</v>
      </c>
      <c r="AG5895" t="s">
        <v>9655</v>
      </c>
      <c r="AH5895" t="s">
        <v>9656</v>
      </c>
      <c r="AI5895" t="s">
        <v>9708</v>
      </c>
      <c r="AJ5895" s="7">
        <v>45291</v>
      </c>
      <c r="AK5895" t="s">
        <v>6484</v>
      </c>
      <c r="AL5895" t="s">
        <v>109</v>
      </c>
      <c r="AM5895" t="s">
        <v>6149</v>
      </c>
      <c r="AN5895" t="s">
        <v>10382</v>
      </c>
    </row>
    <row r="5896" spans="1:41">
      <c r="A5896" s="6" t="s">
        <v>6483</v>
      </c>
      <c r="B5896">
        <v>2021</v>
      </c>
      <c r="C5896">
        <v>9</v>
      </c>
      <c r="E5896" t="s">
        <v>100</v>
      </c>
      <c r="F5896" t="s">
        <v>101</v>
      </c>
      <c r="G5896" t="s">
        <v>102</v>
      </c>
      <c r="H5896" t="s">
        <v>6094</v>
      </c>
      <c r="I5896">
        <v>2022</v>
      </c>
      <c r="J5896">
        <v>4</v>
      </c>
      <c r="K5896" s="6">
        <v>44926</v>
      </c>
      <c r="L5896">
        <v>15</v>
      </c>
      <c r="M5896">
        <v>5</v>
      </c>
      <c r="N5896" t="s">
        <v>236</v>
      </c>
      <c r="O5896" s="8">
        <v>2.48</v>
      </c>
      <c r="P5896" s="8">
        <v>2.4</v>
      </c>
      <c r="Q5896" s="8">
        <v>2</v>
      </c>
      <c r="R5896" s="8">
        <v>3</v>
      </c>
      <c r="S5896" s="8">
        <v>1.28</v>
      </c>
      <c r="T5896" s="8">
        <v>4.4000000000000004</v>
      </c>
      <c r="U5896" s="8">
        <v>0.73</v>
      </c>
      <c r="V5896" s="9">
        <v>27</v>
      </c>
      <c r="W5896" s="8">
        <v>1</v>
      </c>
      <c r="X5896" s="8">
        <v>3.12</v>
      </c>
      <c r="Y5896" s="8">
        <v>8.0000000000000071E-2</v>
      </c>
      <c r="Z5896" s="8">
        <v>0.10000000000000009</v>
      </c>
      <c r="AA5896">
        <v>0.28000000000000025</v>
      </c>
      <c r="AF5896" t="s">
        <v>6166</v>
      </c>
      <c r="AG5896" t="s">
        <v>106</v>
      </c>
      <c r="AH5896" t="s">
        <v>107</v>
      </c>
      <c r="AI5896" t="s">
        <v>2667</v>
      </c>
      <c r="AJ5896" s="7">
        <v>44926</v>
      </c>
      <c r="AK5896" t="s">
        <v>6484</v>
      </c>
      <c r="AL5896" t="s">
        <v>109</v>
      </c>
      <c r="AM5896" t="s">
        <v>6096</v>
      </c>
      <c r="AN5896" t="s">
        <v>6496</v>
      </c>
      <c r="AO5896" t="str">
        <f>TEXT(A5896,"yyyy-mm-dd")</f>
        <v>2021-09-30</v>
      </c>
    </row>
    <row r="5897" spans="1:41">
      <c r="A5897" s="6" t="s">
        <v>6483</v>
      </c>
      <c r="B5897">
        <v>2021</v>
      </c>
      <c r="C5897">
        <v>9</v>
      </c>
      <c r="E5897" t="s">
        <v>100</v>
      </c>
      <c r="F5897" t="s">
        <v>101</v>
      </c>
      <c r="G5897" t="s">
        <v>83</v>
      </c>
      <c r="H5897" t="s">
        <v>5702</v>
      </c>
      <c r="I5897">
        <v>2022</v>
      </c>
      <c r="K5897" s="6">
        <v>44926</v>
      </c>
      <c r="L5897">
        <v>15</v>
      </c>
      <c r="N5897" t="s">
        <v>236</v>
      </c>
      <c r="O5897" s="8">
        <v>2.88</v>
      </c>
      <c r="P5897" s="8">
        <v>3</v>
      </c>
      <c r="Q5897" s="8">
        <v>2.6</v>
      </c>
      <c r="R5897" s="8">
        <v>3.1</v>
      </c>
      <c r="S5897" s="8">
        <v>2.0099999999999998</v>
      </c>
      <c r="T5897" s="8">
        <v>4.03</v>
      </c>
      <c r="U5897" s="8">
        <v>0.46</v>
      </c>
      <c r="V5897" s="9">
        <v>33</v>
      </c>
      <c r="W5897" s="8">
        <v>0.5</v>
      </c>
      <c r="X5897" s="8">
        <v>2.0200000000000005</v>
      </c>
      <c r="Y5897" s="8">
        <v>-0.12000000000000011</v>
      </c>
      <c r="Z5897" s="8">
        <v>0.10000000000000009</v>
      </c>
      <c r="AA5897">
        <v>0.10000000000000009</v>
      </c>
      <c r="AF5897" t="s">
        <v>10333</v>
      </c>
      <c r="AG5897" t="s">
        <v>9655</v>
      </c>
      <c r="AH5897" t="s">
        <v>9656</v>
      </c>
      <c r="AI5897" t="s">
        <v>9669</v>
      </c>
      <c r="AJ5897" s="7">
        <v>44926</v>
      </c>
      <c r="AK5897" t="s">
        <v>6484</v>
      </c>
      <c r="AL5897" t="s">
        <v>109</v>
      </c>
      <c r="AM5897" t="s">
        <v>5704</v>
      </c>
      <c r="AN5897" t="s">
        <v>10355</v>
      </c>
    </row>
    <row r="5898" spans="1:41">
      <c r="A5898" s="6" t="s">
        <v>6483</v>
      </c>
      <c r="B5898">
        <v>2021</v>
      </c>
      <c r="C5898">
        <v>9</v>
      </c>
      <c r="E5898" t="s">
        <v>100</v>
      </c>
      <c r="F5898" t="s">
        <v>101</v>
      </c>
      <c r="G5898" t="s">
        <v>102</v>
      </c>
      <c r="H5898" t="s">
        <v>5989</v>
      </c>
      <c r="I5898">
        <v>2022</v>
      </c>
      <c r="J5898">
        <v>3</v>
      </c>
      <c r="K5898" s="6">
        <v>44834</v>
      </c>
      <c r="L5898">
        <v>12</v>
      </c>
      <c r="M5898">
        <v>4</v>
      </c>
      <c r="N5898" t="s">
        <v>261</v>
      </c>
      <c r="O5898" s="8">
        <v>2.65</v>
      </c>
      <c r="P5898" s="8">
        <v>2.6</v>
      </c>
      <c r="Q5898" s="8">
        <v>2.15</v>
      </c>
      <c r="R5898" s="8">
        <v>3</v>
      </c>
      <c r="S5898" s="8">
        <v>1.76</v>
      </c>
      <c r="T5898" s="8">
        <v>3.82</v>
      </c>
      <c r="U5898" s="8">
        <v>0.56999999999999995</v>
      </c>
      <c r="V5898" s="9">
        <v>27</v>
      </c>
      <c r="W5898" s="8">
        <v>0.85000000000000009</v>
      </c>
      <c r="X5898" s="8">
        <v>2.0599999999999996</v>
      </c>
      <c r="Y5898" s="8">
        <v>4.9999999999999822E-2</v>
      </c>
      <c r="Z5898" s="8">
        <v>0.10000000000000009</v>
      </c>
      <c r="AA5898">
        <v>0.10000000000000009</v>
      </c>
      <c r="AF5898" t="s">
        <v>6164</v>
      </c>
      <c r="AG5898" t="s">
        <v>106</v>
      </c>
      <c r="AH5898" t="s">
        <v>107</v>
      </c>
      <c r="AI5898" t="s">
        <v>502</v>
      </c>
      <c r="AJ5898" s="7">
        <v>44834</v>
      </c>
      <c r="AK5898" t="s">
        <v>6484</v>
      </c>
      <c r="AL5898" t="s">
        <v>109</v>
      </c>
      <c r="AM5898" t="s">
        <v>5991</v>
      </c>
      <c r="AN5898" t="s">
        <v>6495</v>
      </c>
      <c r="AO5898" t="str">
        <f>TEXT(A5898,"yyyy-mm-dd")</f>
        <v>2021-09-30</v>
      </c>
    </row>
    <row r="5899" spans="1:41">
      <c r="A5899" s="6" t="s">
        <v>6483</v>
      </c>
      <c r="B5899">
        <v>2021</v>
      </c>
      <c r="C5899">
        <v>9</v>
      </c>
      <c r="E5899" t="s">
        <v>100</v>
      </c>
      <c r="F5899" t="s">
        <v>101</v>
      </c>
      <c r="G5899" t="s">
        <v>102</v>
      </c>
      <c r="H5899" t="s">
        <v>5881</v>
      </c>
      <c r="I5899">
        <v>2022</v>
      </c>
      <c r="J5899">
        <v>2</v>
      </c>
      <c r="K5899" s="6">
        <v>44742</v>
      </c>
      <c r="L5899">
        <v>9</v>
      </c>
      <c r="M5899">
        <v>3</v>
      </c>
      <c r="N5899" t="s">
        <v>173</v>
      </c>
      <c r="O5899" s="8">
        <v>2.64</v>
      </c>
      <c r="P5899" s="8">
        <v>2.9</v>
      </c>
      <c r="Q5899" s="8">
        <v>1.95</v>
      </c>
      <c r="R5899" s="8">
        <v>3.4</v>
      </c>
      <c r="S5899" s="8">
        <v>0.4</v>
      </c>
      <c r="T5899" s="8">
        <v>4</v>
      </c>
      <c r="U5899" s="8">
        <v>0.93</v>
      </c>
      <c r="V5899" s="9">
        <v>27</v>
      </c>
      <c r="W5899" s="8">
        <v>1.45</v>
      </c>
      <c r="X5899" s="8">
        <v>3.6</v>
      </c>
      <c r="Y5899" s="8">
        <v>-0.25999999999999979</v>
      </c>
      <c r="Z5899" s="8">
        <v>0.19999999999999973</v>
      </c>
      <c r="AA5899">
        <v>0.24999999999999978</v>
      </c>
      <c r="AF5899" t="s">
        <v>6162</v>
      </c>
      <c r="AG5899" t="s">
        <v>106</v>
      </c>
      <c r="AH5899" t="s">
        <v>107</v>
      </c>
      <c r="AI5899" t="s">
        <v>497</v>
      </c>
      <c r="AJ5899" s="7">
        <v>44742</v>
      </c>
      <c r="AK5899" t="s">
        <v>6484</v>
      </c>
      <c r="AL5899" t="s">
        <v>109</v>
      </c>
      <c r="AM5899" t="s">
        <v>5883</v>
      </c>
      <c r="AN5899" t="s">
        <v>6494</v>
      </c>
      <c r="AO5899" t="str">
        <f>TEXT(A5899,"yyyy-mm-dd")</f>
        <v>2021-09-30</v>
      </c>
    </row>
    <row r="5900" spans="1:41">
      <c r="A5900" s="6" t="s">
        <v>6483</v>
      </c>
      <c r="B5900">
        <v>2021</v>
      </c>
      <c r="C5900">
        <v>9</v>
      </c>
      <c r="E5900" t="s">
        <v>100</v>
      </c>
      <c r="F5900" t="s">
        <v>101</v>
      </c>
      <c r="G5900" t="s">
        <v>102</v>
      </c>
      <c r="H5900" t="s">
        <v>5842</v>
      </c>
      <c r="I5900">
        <v>2022</v>
      </c>
      <c r="J5900">
        <v>1</v>
      </c>
      <c r="K5900" s="6">
        <v>44651</v>
      </c>
      <c r="L5900">
        <v>6</v>
      </c>
      <c r="M5900">
        <v>2</v>
      </c>
      <c r="N5900" t="s">
        <v>203</v>
      </c>
      <c r="O5900" s="8">
        <v>3.86</v>
      </c>
      <c r="P5900" s="8">
        <v>3.7</v>
      </c>
      <c r="Q5900" s="8">
        <v>3.3</v>
      </c>
      <c r="R5900" s="8">
        <v>4.4000000000000004</v>
      </c>
      <c r="S5900" s="8">
        <v>2.6</v>
      </c>
      <c r="T5900" s="8">
        <v>6.1</v>
      </c>
      <c r="U5900" s="8">
        <v>0.85</v>
      </c>
      <c r="V5900" s="9">
        <v>27</v>
      </c>
      <c r="W5900" s="8">
        <v>1.1000000000000005</v>
      </c>
      <c r="X5900" s="8">
        <v>3.4999999999999996</v>
      </c>
      <c r="Y5900" s="8">
        <v>0.1599999999999997</v>
      </c>
      <c r="Z5900" s="8">
        <v>0</v>
      </c>
      <c r="AA5900">
        <v>-0.25</v>
      </c>
      <c r="AF5900" t="s">
        <v>6160</v>
      </c>
      <c r="AG5900" t="s">
        <v>106</v>
      </c>
      <c r="AH5900" t="s">
        <v>107</v>
      </c>
      <c r="AI5900" t="s">
        <v>427</v>
      </c>
      <c r="AJ5900" s="7">
        <v>44651</v>
      </c>
      <c r="AK5900" t="s">
        <v>6484</v>
      </c>
      <c r="AL5900" t="s">
        <v>109</v>
      </c>
      <c r="AM5900" t="s">
        <v>5844</v>
      </c>
      <c r="AN5900" t="s">
        <v>6493</v>
      </c>
      <c r="AO5900" t="str">
        <f>TEXT(A5900,"yyyy-mm-dd")</f>
        <v>2021-09-30</v>
      </c>
    </row>
    <row r="5901" spans="1:41">
      <c r="A5901" s="6" t="s">
        <v>6483</v>
      </c>
      <c r="B5901">
        <v>2021</v>
      </c>
      <c r="C5901">
        <v>9</v>
      </c>
      <c r="E5901" t="s">
        <v>100</v>
      </c>
      <c r="F5901" t="s">
        <v>101</v>
      </c>
      <c r="G5901" t="s">
        <v>102</v>
      </c>
      <c r="H5901" t="s">
        <v>5649</v>
      </c>
      <c r="I5901">
        <v>2021</v>
      </c>
      <c r="J5901">
        <v>4</v>
      </c>
      <c r="K5901" s="6">
        <v>44561</v>
      </c>
      <c r="L5901">
        <v>3</v>
      </c>
      <c r="M5901">
        <v>1</v>
      </c>
      <c r="N5901" t="s">
        <v>233</v>
      </c>
      <c r="O5901" s="8">
        <v>3.78</v>
      </c>
      <c r="P5901" s="8">
        <v>3.6</v>
      </c>
      <c r="Q5901" s="8">
        <v>3.25</v>
      </c>
      <c r="R5901" s="8">
        <v>4.3499999999999996</v>
      </c>
      <c r="S5901" s="8">
        <v>2.2000000000000002</v>
      </c>
      <c r="T5901" s="8">
        <v>5.3</v>
      </c>
      <c r="U5901" s="8">
        <v>0.75</v>
      </c>
      <c r="V5901" s="9">
        <v>27</v>
      </c>
      <c r="W5901" s="8">
        <v>1.0999999999999996</v>
      </c>
      <c r="X5901" s="8">
        <v>3.0999999999999996</v>
      </c>
      <c r="Y5901" s="8">
        <v>0.17999999999999972</v>
      </c>
      <c r="Z5901" s="8">
        <v>-0.25</v>
      </c>
      <c r="AA5901">
        <v>-0.27000000000000046</v>
      </c>
      <c r="AF5901" t="s">
        <v>5721</v>
      </c>
      <c r="AG5901" t="s">
        <v>106</v>
      </c>
      <c r="AH5901" t="s">
        <v>107</v>
      </c>
      <c r="AI5901" t="s">
        <v>340</v>
      </c>
      <c r="AJ5901" s="7">
        <v>44561</v>
      </c>
      <c r="AK5901" t="s">
        <v>6484</v>
      </c>
      <c r="AL5901" t="s">
        <v>109</v>
      </c>
      <c r="AM5901" t="s">
        <v>5651</v>
      </c>
      <c r="AN5901" t="s">
        <v>6492</v>
      </c>
      <c r="AO5901" t="str">
        <f>TEXT(A5901,"yyyy-mm-dd")</f>
        <v>2021-09-30</v>
      </c>
    </row>
    <row r="5902" spans="1:41">
      <c r="A5902" s="6" t="s">
        <v>6483</v>
      </c>
      <c r="B5902">
        <v>2021</v>
      </c>
      <c r="C5902">
        <v>9</v>
      </c>
      <c r="E5902" t="s">
        <v>100</v>
      </c>
      <c r="F5902" t="s">
        <v>101</v>
      </c>
      <c r="G5902" t="s">
        <v>83</v>
      </c>
      <c r="H5902" t="s">
        <v>5257</v>
      </c>
      <c r="I5902">
        <v>2021</v>
      </c>
      <c r="K5902" s="6">
        <v>44561</v>
      </c>
      <c r="L5902">
        <v>3</v>
      </c>
      <c r="N5902" t="s">
        <v>233</v>
      </c>
      <c r="O5902" s="8">
        <v>6.15</v>
      </c>
      <c r="P5902" s="8">
        <v>6.2</v>
      </c>
      <c r="Q5902" s="8">
        <v>6</v>
      </c>
      <c r="R5902" s="8">
        <v>6.3</v>
      </c>
      <c r="S5902" s="8">
        <v>5.6</v>
      </c>
      <c r="T5902" s="8">
        <v>6.7</v>
      </c>
      <c r="U5902" s="8">
        <v>0.25</v>
      </c>
      <c r="V5902" s="9">
        <v>33</v>
      </c>
      <c r="W5902" s="8">
        <v>0.29999999999999982</v>
      </c>
      <c r="X5902" s="8">
        <v>1.1000000000000005</v>
      </c>
      <c r="Y5902" s="8">
        <v>-4.9999999999999822E-2</v>
      </c>
      <c r="Z5902" s="8">
        <v>2.0000000000000462E-2</v>
      </c>
      <c r="AA5902">
        <v>-9.9999999999999645E-2</v>
      </c>
      <c r="AF5902" t="s">
        <v>10294</v>
      </c>
      <c r="AG5902" t="s">
        <v>9655</v>
      </c>
      <c r="AH5902" t="s">
        <v>9656</v>
      </c>
      <c r="AI5902" t="s">
        <v>9657</v>
      </c>
      <c r="AJ5902" s="7">
        <v>44561</v>
      </c>
      <c r="AK5902" t="s">
        <v>6484</v>
      </c>
      <c r="AL5902" t="s">
        <v>109</v>
      </c>
      <c r="AM5902" t="s">
        <v>5259</v>
      </c>
      <c r="AN5902" t="s">
        <v>10328</v>
      </c>
    </row>
    <row r="5903" spans="1:41">
      <c r="A5903" s="6" t="s">
        <v>6483</v>
      </c>
      <c r="B5903">
        <v>2021</v>
      </c>
      <c r="C5903">
        <v>9</v>
      </c>
      <c r="E5903" t="s">
        <v>100</v>
      </c>
      <c r="F5903" t="s">
        <v>101</v>
      </c>
      <c r="G5903" t="s">
        <v>102</v>
      </c>
      <c r="H5903" t="s">
        <v>5544</v>
      </c>
      <c r="I5903">
        <v>2021</v>
      </c>
      <c r="J5903">
        <v>3</v>
      </c>
      <c r="K5903" s="6">
        <v>44469</v>
      </c>
      <c r="L5903">
        <v>0</v>
      </c>
      <c r="M5903">
        <v>0</v>
      </c>
      <c r="N5903" t="s">
        <v>178</v>
      </c>
      <c r="O5903" s="8">
        <v>6.59</v>
      </c>
      <c r="P5903" s="8">
        <v>6.6</v>
      </c>
      <c r="Q5903" s="8">
        <v>6.15</v>
      </c>
      <c r="R5903" s="8">
        <v>6.9</v>
      </c>
      <c r="S5903" s="8">
        <v>5.2</v>
      </c>
      <c r="T5903" s="8">
        <v>8.1999999999999993</v>
      </c>
      <c r="U5903" s="8">
        <v>0.65</v>
      </c>
      <c r="V5903" s="9">
        <v>27</v>
      </c>
      <c r="W5903" s="8">
        <v>0.75</v>
      </c>
      <c r="X5903" s="8">
        <v>2.9999999999999991</v>
      </c>
      <c r="Y5903" s="8">
        <v>-9.9999999999997868E-3</v>
      </c>
      <c r="Z5903" s="8">
        <v>9.9999999999999645E-2</v>
      </c>
      <c r="AA5903">
        <v>4.9999999999999822E-2</v>
      </c>
      <c r="AF5903" t="s">
        <v>5719</v>
      </c>
      <c r="AG5903" t="s">
        <v>106</v>
      </c>
      <c r="AH5903" t="s">
        <v>107</v>
      </c>
      <c r="AI5903" t="s">
        <v>108</v>
      </c>
      <c r="AJ5903" s="7">
        <v>44469</v>
      </c>
      <c r="AK5903" t="s">
        <v>6484</v>
      </c>
      <c r="AL5903" t="s">
        <v>109</v>
      </c>
      <c r="AM5903" t="s">
        <v>5546</v>
      </c>
      <c r="AN5903" t="s">
        <v>6491</v>
      </c>
      <c r="AO5903" t="str">
        <f>TEXT(A5903,"yyyy-mm-dd")</f>
        <v>2021-09-30</v>
      </c>
    </row>
    <row r="5904" spans="1:41">
      <c r="A5904" s="6" t="s">
        <v>6483</v>
      </c>
      <c r="B5904">
        <v>2021</v>
      </c>
      <c r="C5904">
        <v>9</v>
      </c>
      <c r="E5904" t="s">
        <v>2685</v>
      </c>
      <c r="F5904" t="s">
        <v>101</v>
      </c>
      <c r="G5904" t="s">
        <v>774</v>
      </c>
      <c r="H5904" t="s">
        <v>2686</v>
      </c>
      <c r="K5904" s="6"/>
      <c r="O5904" s="8">
        <v>2.21</v>
      </c>
      <c r="P5904" s="8">
        <v>2.2000000000000002</v>
      </c>
      <c r="Q5904" s="8">
        <v>1.95</v>
      </c>
      <c r="R5904" s="8">
        <v>2.5</v>
      </c>
      <c r="S5904" s="8">
        <v>1.5</v>
      </c>
      <c r="T5904" s="8">
        <v>3.25</v>
      </c>
      <c r="U5904" s="8">
        <v>0.4</v>
      </c>
      <c r="V5904" s="9">
        <v>23</v>
      </c>
      <c r="W5904" s="8">
        <v>0.55000000000000004</v>
      </c>
      <c r="X5904" s="8">
        <v>1.75</v>
      </c>
      <c r="Y5904" s="8">
        <v>9.9999999999997868E-3</v>
      </c>
      <c r="Z5904" s="8">
        <v>0</v>
      </c>
      <c r="AA5904">
        <v>5.0000000000000044E-2</v>
      </c>
      <c r="AF5904" t="s">
        <v>2687</v>
      </c>
      <c r="AG5904" t="s">
        <v>2688</v>
      </c>
      <c r="AH5904" t="s">
        <v>2689</v>
      </c>
      <c r="AI5904" t="s">
        <v>2690</v>
      </c>
      <c r="AJ5904" s="7"/>
      <c r="AK5904" t="s">
        <v>6484</v>
      </c>
      <c r="AL5904" t="s">
        <v>109</v>
      </c>
      <c r="AM5904" t="s">
        <v>2686</v>
      </c>
      <c r="AN5904" t="s">
        <v>6510</v>
      </c>
      <c r="AO5904" t="str">
        <f>TEXT(A5904,"yyyy-mm-dd")</f>
        <v>2021-09-30</v>
      </c>
    </row>
    <row r="5905" spans="1:41">
      <c r="A5905" s="6" t="s">
        <v>6483</v>
      </c>
      <c r="B5905">
        <v>2021</v>
      </c>
      <c r="C5905">
        <v>9</v>
      </c>
      <c r="E5905" t="s">
        <v>81</v>
      </c>
      <c r="F5905" t="s">
        <v>82</v>
      </c>
      <c r="G5905" t="s">
        <v>83</v>
      </c>
      <c r="H5905" t="s">
        <v>6147</v>
      </c>
      <c r="I5905">
        <v>2023</v>
      </c>
      <c r="K5905" s="6">
        <v>45291</v>
      </c>
      <c r="L5905">
        <v>27</v>
      </c>
      <c r="N5905" t="s">
        <v>604</v>
      </c>
      <c r="O5905" s="8">
        <v>3.61</v>
      </c>
      <c r="P5905" s="8">
        <v>3.53</v>
      </c>
      <c r="Q5905" s="8">
        <v>3.5</v>
      </c>
      <c r="R5905" s="8">
        <v>3.6</v>
      </c>
      <c r="S5905" s="8">
        <v>3.24</v>
      </c>
      <c r="T5905" s="8">
        <v>4.5</v>
      </c>
      <c r="U5905" s="8">
        <v>0.27</v>
      </c>
      <c r="V5905" s="9">
        <v>30</v>
      </c>
      <c r="W5905" s="8">
        <v>0.10000000000000009</v>
      </c>
      <c r="X5905" s="8">
        <v>1.2599999999999998</v>
      </c>
      <c r="Y5905" s="8">
        <v>8.0000000000000071E-2</v>
      </c>
      <c r="Z5905" s="8">
        <v>0</v>
      </c>
      <c r="AA5905">
        <v>0</v>
      </c>
      <c r="AF5905" t="s">
        <v>6148</v>
      </c>
      <c r="AG5905" t="s">
        <v>87</v>
      </c>
      <c r="AH5905" t="s">
        <v>88</v>
      </c>
      <c r="AI5905" t="s">
        <v>359</v>
      </c>
      <c r="AJ5905" s="7">
        <v>45291</v>
      </c>
      <c r="AK5905" t="s">
        <v>6484</v>
      </c>
      <c r="AL5905" t="s">
        <v>91</v>
      </c>
      <c r="AM5905" t="s">
        <v>6149</v>
      </c>
      <c r="AN5905" t="s">
        <v>6487</v>
      </c>
      <c r="AO5905" t="str">
        <f>TEXT(A5905,"yyyy-mm-dd")</f>
        <v>2021-09-30</v>
      </c>
    </row>
    <row r="5906" spans="1:41">
      <c r="A5906" s="6" t="s">
        <v>6483</v>
      </c>
      <c r="B5906">
        <v>2021</v>
      </c>
      <c r="C5906">
        <v>9</v>
      </c>
      <c r="E5906" t="s">
        <v>392</v>
      </c>
      <c r="F5906" t="s">
        <v>82</v>
      </c>
      <c r="G5906" t="s">
        <v>83</v>
      </c>
      <c r="H5906" t="s">
        <v>6147</v>
      </c>
      <c r="I5906">
        <v>2023</v>
      </c>
      <c r="K5906" s="6">
        <v>45291</v>
      </c>
      <c r="L5906">
        <v>27</v>
      </c>
      <c r="N5906" t="s">
        <v>604</v>
      </c>
      <c r="O5906" s="8">
        <v>3.59</v>
      </c>
      <c r="P5906" s="8">
        <v>3.5</v>
      </c>
      <c r="Q5906" s="8">
        <v>3.47</v>
      </c>
      <c r="R5906" s="8">
        <v>3.63</v>
      </c>
      <c r="S5906" s="8">
        <v>3.29</v>
      </c>
      <c r="T5906" s="8">
        <v>4.5</v>
      </c>
      <c r="U5906" s="8">
        <v>0.28000000000000003</v>
      </c>
      <c r="V5906" s="9">
        <v>28</v>
      </c>
      <c r="W5906" s="8">
        <v>0.1599999999999997</v>
      </c>
      <c r="X5906" s="8">
        <v>1.21</v>
      </c>
      <c r="Y5906" s="8">
        <v>8.9999999999999858E-2</v>
      </c>
      <c r="Z5906" s="8">
        <v>0</v>
      </c>
      <c r="AA5906">
        <v>-4.4408920985006262E-16</v>
      </c>
      <c r="AF5906" t="s">
        <v>6148</v>
      </c>
      <c r="AG5906" t="s">
        <v>87</v>
      </c>
      <c r="AH5906" t="s">
        <v>88</v>
      </c>
      <c r="AI5906" t="s">
        <v>359</v>
      </c>
      <c r="AJ5906" s="7">
        <v>45291</v>
      </c>
      <c r="AK5906" t="s">
        <v>6484</v>
      </c>
      <c r="AL5906" t="s">
        <v>393</v>
      </c>
      <c r="AM5906" t="s">
        <v>6149</v>
      </c>
      <c r="AN5906" t="s">
        <v>6490</v>
      </c>
      <c r="AO5906" t="str">
        <f>TEXT(A5906,"yyyy-mm-dd")</f>
        <v>2021-09-30</v>
      </c>
    </row>
    <row r="5907" spans="1:41">
      <c r="A5907" s="6" t="s">
        <v>6483</v>
      </c>
      <c r="B5907">
        <v>2021</v>
      </c>
      <c r="C5907">
        <v>9</v>
      </c>
      <c r="E5907" t="s">
        <v>81</v>
      </c>
      <c r="F5907" t="s">
        <v>82</v>
      </c>
      <c r="G5907" t="s">
        <v>83</v>
      </c>
      <c r="H5907" t="s">
        <v>5702</v>
      </c>
      <c r="I5907">
        <v>2022</v>
      </c>
      <c r="K5907" s="6">
        <v>44926</v>
      </c>
      <c r="L5907">
        <v>15</v>
      </c>
      <c r="N5907" t="s">
        <v>236</v>
      </c>
      <c r="O5907" s="8">
        <v>3.84</v>
      </c>
      <c r="P5907" s="8">
        <v>3.8</v>
      </c>
      <c r="Q5907" s="8">
        <v>3.69</v>
      </c>
      <c r="R5907" s="8">
        <v>4</v>
      </c>
      <c r="S5907" s="8">
        <v>3.19</v>
      </c>
      <c r="T5907" s="8">
        <v>5.0599999999999996</v>
      </c>
      <c r="U5907" s="8">
        <v>0.33</v>
      </c>
      <c r="V5907" s="9">
        <v>34</v>
      </c>
      <c r="W5907" s="8">
        <v>0.31000000000000005</v>
      </c>
      <c r="X5907" s="8">
        <v>1.8699999999999997</v>
      </c>
      <c r="Y5907" s="8">
        <v>4.0000000000000036E-2</v>
      </c>
      <c r="Z5907" s="8">
        <v>4.9999999999999822E-2</v>
      </c>
      <c r="AA5907">
        <v>-2.0000000000000018E-2</v>
      </c>
      <c r="AF5907" t="s">
        <v>5703</v>
      </c>
      <c r="AG5907" t="s">
        <v>87</v>
      </c>
      <c r="AH5907" t="s">
        <v>88</v>
      </c>
      <c r="AI5907" t="s">
        <v>97</v>
      </c>
      <c r="AJ5907" s="7">
        <v>44926</v>
      </c>
      <c r="AK5907" t="s">
        <v>6484</v>
      </c>
      <c r="AL5907" t="s">
        <v>91</v>
      </c>
      <c r="AM5907" t="s">
        <v>5704</v>
      </c>
      <c r="AN5907" t="s">
        <v>6486</v>
      </c>
      <c r="AO5907" t="str">
        <f>TEXT(A5907,"yyyy-mm-dd")</f>
        <v>2021-09-30</v>
      </c>
    </row>
    <row r="5908" spans="1:41">
      <c r="A5908" s="6" t="s">
        <v>6483</v>
      </c>
      <c r="B5908">
        <v>2021</v>
      </c>
      <c r="C5908">
        <v>9</v>
      </c>
      <c r="E5908" t="s">
        <v>392</v>
      </c>
      <c r="F5908" t="s">
        <v>82</v>
      </c>
      <c r="G5908" t="s">
        <v>83</v>
      </c>
      <c r="H5908" t="s">
        <v>5702</v>
      </c>
      <c r="I5908">
        <v>2022</v>
      </c>
      <c r="K5908" s="6">
        <v>44926</v>
      </c>
      <c r="L5908">
        <v>15</v>
      </c>
      <c r="N5908" t="s">
        <v>236</v>
      </c>
      <c r="O5908" s="8">
        <v>3.74</v>
      </c>
      <c r="P5908" s="8">
        <v>3.72</v>
      </c>
      <c r="Q5908" s="8">
        <v>3.6</v>
      </c>
      <c r="R5908" s="8">
        <v>3.9</v>
      </c>
      <c r="S5908" s="8">
        <v>3.27</v>
      </c>
      <c r="T5908" s="8">
        <v>4.59</v>
      </c>
      <c r="U5908" s="8">
        <v>0.28000000000000003</v>
      </c>
      <c r="V5908" s="9">
        <v>32</v>
      </c>
      <c r="W5908" s="8">
        <v>0.29999999999999982</v>
      </c>
      <c r="X5908" s="8">
        <v>1.3199999999999998</v>
      </c>
      <c r="Y5908" s="8">
        <v>2.0000000000000018E-2</v>
      </c>
      <c r="Z5908" s="8">
        <v>2.0000000000000018E-2</v>
      </c>
      <c r="AA5908">
        <v>0</v>
      </c>
      <c r="AF5908" t="s">
        <v>5703</v>
      </c>
      <c r="AG5908" t="s">
        <v>87</v>
      </c>
      <c r="AH5908" t="s">
        <v>88</v>
      </c>
      <c r="AI5908" t="s">
        <v>97</v>
      </c>
      <c r="AJ5908" s="7">
        <v>44926</v>
      </c>
      <c r="AK5908" t="s">
        <v>6484</v>
      </c>
      <c r="AL5908" t="s">
        <v>393</v>
      </c>
      <c r="AM5908" t="s">
        <v>5704</v>
      </c>
      <c r="AN5908" t="s">
        <v>6489</v>
      </c>
      <c r="AO5908" t="str">
        <f>TEXT(A5908,"yyyy-mm-dd")</f>
        <v>2021-09-30</v>
      </c>
    </row>
    <row r="5909" spans="1:41">
      <c r="A5909" s="6" t="s">
        <v>6483</v>
      </c>
      <c r="B5909">
        <v>2021</v>
      </c>
      <c r="C5909">
        <v>9</v>
      </c>
      <c r="E5909" t="s">
        <v>81</v>
      </c>
      <c r="F5909" t="s">
        <v>82</v>
      </c>
      <c r="G5909" t="s">
        <v>83</v>
      </c>
      <c r="H5909" t="s">
        <v>5257</v>
      </c>
      <c r="I5909">
        <v>2021</v>
      </c>
      <c r="K5909" s="6">
        <v>44561</v>
      </c>
      <c r="L5909">
        <v>3</v>
      </c>
      <c r="N5909" t="s">
        <v>233</v>
      </c>
      <c r="O5909" s="8">
        <v>6.26</v>
      </c>
      <c r="P5909" s="8">
        <v>6.28</v>
      </c>
      <c r="Q5909" s="8">
        <v>6.11</v>
      </c>
      <c r="R5909" s="8">
        <v>6.39</v>
      </c>
      <c r="S5909" s="8">
        <v>5.63</v>
      </c>
      <c r="T5909" s="8">
        <v>7.02</v>
      </c>
      <c r="U5909" s="8">
        <v>0.26</v>
      </c>
      <c r="V5909" s="9">
        <v>34</v>
      </c>
      <c r="W5909" s="8">
        <v>0.27999999999999936</v>
      </c>
      <c r="X5909" s="8">
        <v>1.3899999999999997</v>
      </c>
      <c r="Y5909" s="8">
        <v>-2.0000000000000462E-2</v>
      </c>
      <c r="Z5909" s="8">
        <v>0.23000000000000043</v>
      </c>
      <c r="AA5909">
        <v>7.9999999999999183E-2</v>
      </c>
      <c r="AF5909" t="s">
        <v>5258</v>
      </c>
      <c r="AG5909" t="s">
        <v>87</v>
      </c>
      <c r="AH5909" t="s">
        <v>88</v>
      </c>
      <c r="AI5909" t="s">
        <v>89</v>
      </c>
      <c r="AJ5909" s="7">
        <v>44561</v>
      </c>
      <c r="AK5909" t="s">
        <v>6484</v>
      </c>
      <c r="AL5909" t="s">
        <v>91</v>
      </c>
      <c r="AM5909" t="s">
        <v>5259</v>
      </c>
      <c r="AN5909" t="s">
        <v>6485</v>
      </c>
      <c r="AO5909" t="str">
        <f>TEXT(A5909,"yyyy-mm-dd")</f>
        <v>2021-09-30</v>
      </c>
    </row>
    <row r="5910" spans="1:41">
      <c r="A5910" s="6" t="s">
        <v>6483</v>
      </c>
      <c r="B5910">
        <v>2021</v>
      </c>
      <c r="C5910">
        <v>9</v>
      </c>
      <c r="E5910" t="s">
        <v>392</v>
      </c>
      <c r="F5910" t="s">
        <v>82</v>
      </c>
      <c r="G5910" t="s">
        <v>83</v>
      </c>
      <c r="H5910" t="s">
        <v>5257</v>
      </c>
      <c r="I5910">
        <v>2021</v>
      </c>
      <c r="K5910" s="6">
        <v>44561</v>
      </c>
      <c r="L5910">
        <v>3</v>
      </c>
      <c r="N5910" t="s">
        <v>233</v>
      </c>
      <c r="O5910" s="8">
        <v>5.05</v>
      </c>
      <c r="P5910" s="8">
        <v>5.08</v>
      </c>
      <c r="Q5910" s="8">
        <v>4.9400000000000004</v>
      </c>
      <c r="R5910" s="8">
        <v>5.18</v>
      </c>
      <c r="S5910" s="8">
        <v>4.5999999999999996</v>
      </c>
      <c r="T5910" s="8">
        <v>5.4</v>
      </c>
      <c r="U5910" s="8">
        <v>0.17</v>
      </c>
      <c r="V5910" s="9">
        <v>32</v>
      </c>
      <c r="W5910" s="8">
        <v>0.23999999999999932</v>
      </c>
      <c r="X5910" s="8">
        <v>0.80000000000000071</v>
      </c>
      <c r="Y5910" s="8">
        <v>-3.0000000000000249E-2</v>
      </c>
      <c r="Z5910" s="8">
        <v>0.17999999999999972</v>
      </c>
      <c r="AA5910">
        <v>9.9999999999988987E-3</v>
      </c>
      <c r="AF5910" t="s">
        <v>5258</v>
      </c>
      <c r="AG5910" t="s">
        <v>87</v>
      </c>
      <c r="AH5910" t="s">
        <v>88</v>
      </c>
      <c r="AI5910" t="s">
        <v>89</v>
      </c>
      <c r="AJ5910" s="7">
        <v>44561</v>
      </c>
      <c r="AK5910" t="s">
        <v>6484</v>
      </c>
      <c r="AL5910" t="s">
        <v>393</v>
      </c>
      <c r="AM5910" t="s">
        <v>5259</v>
      </c>
      <c r="AN5910" t="s">
        <v>6488</v>
      </c>
      <c r="AO5910" t="str">
        <f>TEXT(A5910,"yyyy-mm-dd")</f>
        <v>2021-09-30</v>
      </c>
    </row>
    <row r="5911" spans="1:41">
      <c r="A5911" s="6" t="s">
        <v>6483</v>
      </c>
      <c r="B5911">
        <v>2021</v>
      </c>
      <c r="C5911">
        <v>9</v>
      </c>
      <c r="E5911" t="s">
        <v>81</v>
      </c>
      <c r="F5911" t="s">
        <v>82</v>
      </c>
      <c r="G5911" t="s">
        <v>774</v>
      </c>
      <c r="H5911" t="s">
        <v>775</v>
      </c>
      <c r="K5911" s="6"/>
      <c r="O5911" s="8">
        <v>3.61</v>
      </c>
      <c r="P5911" s="8">
        <v>3.6</v>
      </c>
      <c r="Q5911" s="8">
        <v>3.5</v>
      </c>
      <c r="R5911" s="8">
        <v>3.73</v>
      </c>
      <c r="S5911" s="8">
        <v>3.3</v>
      </c>
      <c r="T5911" s="8">
        <v>4</v>
      </c>
      <c r="U5911" s="8">
        <v>0.17</v>
      </c>
      <c r="V5911" s="9">
        <v>31</v>
      </c>
      <c r="W5911" s="8">
        <v>0.22999999999999998</v>
      </c>
      <c r="X5911" s="8">
        <v>0.70000000000000018</v>
      </c>
      <c r="Y5911" s="8">
        <v>9.9999999999997868E-3</v>
      </c>
      <c r="Z5911" s="8">
        <v>9.0000000000000302E-2</v>
      </c>
      <c r="AA5911">
        <v>2.9999999999999805E-2</v>
      </c>
      <c r="AF5911" t="s">
        <v>776</v>
      </c>
      <c r="AG5911" t="s">
        <v>777</v>
      </c>
      <c r="AH5911" t="s">
        <v>778</v>
      </c>
      <c r="AI5911" t="s">
        <v>779</v>
      </c>
      <c r="AJ5911" s="7"/>
      <c r="AK5911" t="s">
        <v>6484</v>
      </c>
      <c r="AL5911" t="s">
        <v>91</v>
      </c>
      <c r="AM5911" t="s">
        <v>775</v>
      </c>
      <c r="AN5911" t="s">
        <v>6506</v>
      </c>
      <c r="AO5911" t="str">
        <f>TEXT(A5911,"yyyy-mm-dd")</f>
        <v>2021-09-30</v>
      </c>
    </row>
    <row r="5912" spans="1:41">
      <c r="A5912" s="6" t="s">
        <v>6483</v>
      </c>
      <c r="B5912">
        <v>2021</v>
      </c>
      <c r="C5912">
        <v>9</v>
      </c>
      <c r="E5912" t="s">
        <v>81</v>
      </c>
      <c r="F5912" t="s">
        <v>82</v>
      </c>
      <c r="G5912" t="s">
        <v>774</v>
      </c>
      <c r="H5912" t="s">
        <v>1536</v>
      </c>
      <c r="K5912" s="6"/>
      <c r="O5912" s="8">
        <v>3.51</v>
      </c>
      <c r="P5912" s="8">
        <v>3.5</v>
      </c>
      <c r="Q5912" s="8">
        <v>3.5</v>
      </c>
      <c r="R5912" s="8">
        <v>3.6</v>
      </c>
      <c r="S5912" s="8">
        <v>3.24</v>
      </c>
      <c r="T5912" s="8">
        <v>3.9</v>
      </c>
      <c r="U5912" s="8">
        <v>0.15</v>
      </c>
      <c r="V5912" s="9">
        <v>29</v>
      </c>
      <c r="W5912" s="8">
        <v>0.10000000000000009</v>
      </c>
      <c r="X5912" s="8">
        <v>0.6599999999999997</v>
      </c>
      <c r="Y5912" s="8">
        <v>9.9999999999997868E-3</v>
      </c>
      <c r="Z5912" s="8">
        <v>0</v>
      </c>
      <c r="AA5912">
        <v>3.0000000000000249E-2</v>
      </c>
      <c r="AF5912" t="s">
        <v>1537</v>
      </c>
      <c r="AG5912" t="s">
        <v>777</v>
      </c>
      <c r="AH5912" t="s">
        <v>778</v>
      </c>
      <c r="AI5912" t="s">
        <v>1538</v>
      </c>
      <c r="AJ5912" s="7"/>
      <c r="AK5912" t="s">
        <v>6484</v>
      </c>
      <c r="AL5912" t="s">
        <v>91</v>
      </c>
      <c r="AM5912" t="s">
        <v>1536</v>
      </c>
      <c r="AN5912" t="s">
        <v>6507</v>
      </c>
      <c r="AO5912" t="str">
        <f>TEXT(A5912,"yyyy-mm-dd")</f>
        <v>2021-09-30</v>
      </c>
    </row>
    <row r="5913" spans="1:41">
      <c r="A5913" s="6" t="s">
        <v>6483</v>
      </c>
      <c r="B5913">
        <v>2021</v>
      </c>
      <c r="C5913">
        <v>9</v>
      </c>
      <c r="E5913" t="s">
        <v>392</v>
      </c>
      <c r="F5913" t="s">
        <v>82</v>
      </c>
      <c r="G5913" t="s">
        <v>774</v>
      </c>
      <c r="H5913" t="s">
        <v>775</v>
      </c>
      <c r="K5913" s="6"/>
      <c r="O5913" s="8">
        <v>3.56</v>
      </c>
      <c r="P5913" s="8">
        <v>3.55</v>
      </c>
      <c r="Q5913" s="8">
        <v>3.5</v>
      </c>
      <c r="R5913" s="8">
        <v>3.63</v>
      </c>
      <c r="S5913" s="8">
        <v>3.26</v>
      </c>
      <c r="T5913" s="8">
        <v>3.8</v>
      </c>
      <c r="U5913" s="8">
        <v>0.13</v>
      </c>
      <c r="V5913" s="9">
        <v>29</v>
      </c>
      <c r="W5913" s="8">
        <v>0.12999999999999989</v>
      </c>
      <c r="X5913" s="8">
        <v>0.54</v>
      </c>
      <c r="Y5913" s="8">
        <v>1.0000000000000231E-2</v>
      </c>
      <c r="Z5913" s="8">
        <v>4.9999999999999822E-2</v>
      </c>
      <c r="AA5913">
        <v>-1.0000000000000231E-2</v>
      </c>
      <c r="AF5913" t="s">
        <v>776</v>
      </c>
      <c r="AG5913" t="s">
        <v>777</v>
      </c>
      <c r="AH5913" t="s">
        <v>778</v>
      </c>
      <c r="AI5913" t="s">
        <v>779</v>
      </c>
      <c r="AJ5913" s="7"/>
      <c r="AK5913" t="s">
        <v>6484</v>
      </c>
      <c r="AL5913" t="s">
        <v>393</v>
      </c>
      <c r="AM5913" t="s">
        <v>775</v>
      </c>
      <c r="AN5913" t="s">
        <v>6508</v>
      </c>
      <c r="AO5913" t="str">
        <f>TEXT(A5913,"yyyy-mm-dd")</f>
        <v>2021-09-30</v>
      </c>
    </row>
    <row r="5914" spans="1:41">
      <c r="A5914" s="6" t="s">
        <v>6483</v>
      </c>
      <c r="B5914">
        <v>2021</v>
      </c>
      <c r="C5914">
        <v>9</v>
      </c>
      <c r="E5914" t="s">
        <v>392</v>
      </c>
      <c r="F5914" t="s">
        <v>82</v>
      </c>
      <c r="G5914" t="s">
        <v>774</v>
      </c>
      <c r="H5914" t="s">
        <v>1536</v>
      </c>
      <c r="K5914" s="6"/>
      <c r="O5914" s="8">
        <v>3.48</v>
      </c>
      <c r="P5914" s="8">
        <v>3.5</v>
      </c>
      <c r="Q5914" s="8">
        <v>3.44</v>
      </c>
      <c r="R5914" s="8">
        <v>3.55</v>
      </c>
      <c r="S5914" s="8">
        <v>3.3</v>
      </c>
      <c r="T5914" s="8">
        <v>3.7</v>
      </c>
      <c r="U5914" s="8">
        <v>0.11</v>
      </c>
      <c r="V5914" s="9">
        <v>27</v>
      </c>
      <c r="W5914" s="8">
        <v>0.10999999999999988</v>
      </c>
      <c r="X5914" s="8">
        <v>0.40000000000000036</v>
      </c>
      <c r="Y5914" s="8">
        <v>-2.0000000000000018E-2</v>
      </c>
      <c r="Z5914" s="8">
        <v>0</v>
      </c>
      <c r="AA5914">
        <v>2.0000000000000018E-2</v>
      </c>
      <c r="AF5914" t="s">
        <v>1537</v>
      </c>
      <c r="AG5914" t="s">
        <v>777</v>
      </c>
      <c r="AH5914" t="s">
        <v>778</v>
      </c>
      <c r="AI5914" t="s">
        <v>1538</v>
      </c>
      <c r="AJ5914" s="7"/>
      <c r="AK5914" t="s">
        <v>6484</v>
      </c>
      <c r="AL5914" t="s">
        <v>393</v>
      </c>
      <c r="AM5914" t="s">
        <v>1536</v>
      </c>
      <c r="AN5914" t="s">
        <v>6509</v>
      </c>
      <c r="AO5914" t="str">
        <f>TEXT(A5914,"yyyy-mm-dd")</f>
        <v>2021-09-30</v>
      </c>
    </row>
    <row r="5915" spans="1:41">
      <c r="A5915" s="6" t="s">
        <v>6483</v>
      </c>
      <c r="B5915">
        <v>2021</v>
      </c>
      <c r="C5915">
        <v>9</v>
      </c>
      <c r="E5915" t="s">
        <v>112</v>
      </c>
      <c r="F5915" t="s">
        <v>113</v>
      </c>
      <c r="G5915" t="s">
        <v>83</v>
      </c>
      <c r="H5915" t="s">
        <v>6147</v>
      </c>
      <c r="I5915">
        <v>2023</v>
      </c>
      <c r="K5915" s="6">
        <v>45291</v>
      </c>
      <c r="L5915">
        <v>27</v>
      </c>
      <c r="N5915" t="s">
        <v>604</v>
      </c>
      <c r="O5915" s="8">
        <v>5.55</v>
      </c>
      <c r="P5915" s="8">
        <v>5.5</v>
      </c>
      <c r="Q5915" s="8">
        <v>5.37</v>
      </c>
      <c r="R5915" s="8">
        <v>5.78</v>
      </c>
      <c r="S5915" s="8">
        <v>4.5</v>
      </c>
      <c r="T5915" s="8">
        <v>7</v>
      </c>
      <c r="U5915" s="8">
        <v>0.54</v>
      </c>
      <c r="V5915" s="9">
        <v>20</v>
      </c>
      <c r="W5915" s="8">
        <v>0.41000000000000014</v>
      </c>
      <c r="X5915" s="8">
        <v>2.5</v>
      </c>
      <c r="Y5915" s="8">
        <v>4.9999999999999822E-2</v>
      </c>
      <c r="Z5915" s="8">
        <v>0</v>
      </c>
      <c r="AA5915">
        <v>-0.16999999999999993</v>
      </c>
      <c r="AF5915" t="s">
        <v>6185</v>
      </c>
      <c r="AG5915" t="s">
        <v>115</v>
      </c>
      <c r="AH5915" t="s">
        <v>116</v>
      </c>
      <c r="AI5915" t="s">
        <v>359</v>
      </c>
      <c r="AJ5915" s="7">
        <v>45291</v>
      </c>
      <c r="AK5915" t="s">
        <v>6484</v>
      </c>
      <c r="AL5915" t="s">
        <v>118</v>
      </c>
      <c r="AM5915" t="s">
        <v>6149</v>
      </c>
      <c r="AN5915" t="s">
        <v>6513</v>
      </c>
      <c r="AO5915" t="str">
        <f>TEXT(A5915,"yyyy-mm-dd")</f>
        <v>2021-09-30</v>
      </c>
    </row>
    <row r="5916" spans="1:41">
      <c r="A5916" s="6" t="s">
        <v>6483</v>
      </c>
      <c r="B5916">
        <v>2021</v>
      </c>
      <c r="C5916">
        <v>9</v>
      </c>
      <c r="E5916" t="s">
        <v>2881</v>
      </c>
      <c r="F5916" t="s">
        <v>113</v>
      </c>
      <c r="G5916" t="s">
        <v>83</v>
      </c>
      <c r="H5916" t="s">
        <v>6147</v>
      </c>
      <c r="I5916">
        <v>2023</v>
      </c>
      <c r="K5916" s="6">
        <v>45291</v>
      </c>
      <c r="L5916">
        <v>27</v>
      </c>
      <c r="N5916" t="s">
        <v>604</v>
      </c>
      <c r="O5916" s="8">
        <v>7.44</v>
      </c>
      <c r="P5916" s="8">
        <v>7.5</v>
      </c>
      <c r="Q5916" s="8">
        <v>7.15</v>
      </c>
      <c r="R5916" s="8">
        <v>7.6</v>
      </c>
      <c r="S5916" s="8">
        <v>6.66</v>
      </c>
      <c r="T5916" s="8">
        <v>8.5399999999999991</v>
      </c>
      <c r="U5916" s="8">
        <v>0.44</v>
      </c>
      <c r="V5916" s="9">
        <v>21</v>
      </c>
      <c r="W5916" s="8">
        <v>0.44999999999999929</v>
      </c>
      <c r="X5916" s="8">
        <v>1.879999999999999</v>
      </c>
      <c r="Y5916" s="8">
        <v>-5.9999999999999609E-2</v>
      </c>
      <c r="Z5916" s="8">
        <v>0</v>
      </c>
      <c r="AA5916">
        <v>-7.0000000000000284E-2</v>
      </c>
      <c r="AF5916" t="s">
        <v>6190</v>
      </c>
      <c r="AG5916" t="s">
        <v>2883</v>
      </c>
      <c r="AH5916" t="s">
        <v>2884</v>
      </c>
      <c r="AI5916" t="s">
        <v>359</v>
      </c>
      <c r="AJ5916" s="7">
        <v>45291</v>
      </c>
      <c r="AK5916" t="s">
        <v>6484</v>
      </c>
      <c r="AL5916" t="s">
        <v>2885</v>
      </c>
      <c r="AM5916" t="s">
        <v>6149</v>
      </c>
      <c r="AN5916" t="s">
        <v>6516</v>
      </c>
      <c r="AO5916" t="str">
        <f>TEXT(A5916,"yyyy-mm-dd")</f>
        <v>2021-09-30</v>
      </c>
    </row>
    <row r="5917" spans="1:41">
      <c r="A5917" s="6" t="s">
        <v>6483</v>
      </c>
      <c r="B5917">
        <v>2021</v>
      </c>
      <c r="C5917">
        <v>9</v>
      </c>
      <c r="E5917" t="s">
        <v>112</v>
      </c>
      <c r="F5917" t="s">
        <v>113</v>
      </c>
      <c r="G5917" t="s">
        <v>83</v>
      </c>
      <c r="H5917" t="s">
        <v>5702</v>
      </c>
      <c r="I5917">
        <v>2022</v>
      </c>
      <c r="K5917" s="6">
        <v>44926</v>
      </c>
      <c r="L5917">
        <v>15</v>
      </c>
      <c r="N5917" t="s">
        <v>236</v>
      </c>
      <c r="O5917" s="8">
        <v>5.48</v>
      </c>
      <c r="P5917" s="8">
        <v>5.5</v>
      </c>
      <c r="Q5917" s="8">
        <v>5.19</v>
      </c>
      <c r="R5917" s="8">
        <v>5.75</v>
      </c>
      <c r="S5917" s="8">
        <v>4.9000000000000004</v>
      </c>
      <c r="T5917" s="8">
        <v>6.19</v>
      </c>
      <c r="U5917" s="8">
        <v>0.38</v>
      </c>
      <c r="V5917" s="9">
        <v>22</v>
      </c>
      <c r="W5917" s="8">
        <v>0.55999999999999961</v>
      </c>
      <c r="X5917" s="8">
        <v>1.29</v>
      </c>
      <c r="Y5917" s="8">
        <v>-1.9999999999999574E-2</v>
      </c>
      <c r="Z5917" s="8">
        <v>0</v>
      </c>
      <c r="AA5917">
        <v>-1.0000000000000675E-2</v>
      </c>
      <c r="AF5917" t="s">
        <v>5740</v>
      </c>
      <c r="AG5917" t="s">
        <v>115</v>
      </c>
      <c r="AH5917" t="s">
        <v>116</v>
      </c>
      <c r="AI5917" t="s">
        <v>230</v>
      </c>
      <c r="AJ5917" s="7">
        <v>44926</v>
      </c>
      <c r="AK5917" t="s">
        <v>6484</v>
      </c>
      <c r="AL5917" t="s">
        <v>118</v>
      </c>
      <c r="AM5917" t="s">
        <v>5704</v>
      </c>
      <c r="AN5917" t="s">
        <v>6512</v>
      </c>
      <c r="AO5917" t="str">
        <f>TEXT(A5917,"yyyy-mm-dd")</f>
        <v>2021-09-30</v>
      </c>
    </row>
    <row r="5918" spans="1:41">
      <c r="A5918" s="6" t="s">
        <v>6483</v>
      </c>
      <c r="B5918">
        <v>2021</v>
      </c>
      <c r="C5918">
        <v>9</v>
      </c>
      <c r="E5918" t="s">
        <v>2881</v>
      </c>
      <c r="F5918" t="s">
        <v>113</v>
      </c>
      <c r="G5918" t="s">
        <v>83</v>
      </c>
      <c r="H5918" t="s">
        <v>5702</v>
      </c>
      <c r="I5918">
        <v>2022</v>
      </c>
      <c r="K5918" s="6">
        <v>44926</v>
      </c>
      <c r="L5918">
        <v>15</v>
      </c>
      <c r="N5918" t="s">
        <v>236</v>
      </c>
      <c r="O5918" s="8">
        <v>7.39</v>
      </c>
      <c r="P5918" s="8">
        <v>7.48</v>
      </c>
      <c r="Q5918" s="8">
        <v>7.17</v>
      </c>
      <c r="R5918" s="8">
        <v>7.58</v>
      </c>
      <c r="S5918" s="8">
        <v>6.2</v>
      </c>
      <c r="T5918" s="8">
        <v>8.5500000000000007</v>
      </c>
      <c r="U5918" s="8">
        <v>0.47</v>
      </c>
      <c r="V5918" s="9">
        <v>22</v>
      </c>
      <c r="W5918" s="8">
        <v>0.41000000000000014</v>
      </c>
      <c r="X5918" s="8">
        <v>2.3500000000000005</v>
      </c>
      <c r="Y5918" s="8">
        <v>-9.0000000000000746E-2</v>
      </c>
      <c r="Z5918" s="8">
        <v>8.0000000000000071E-2</v>
      </c>
      <c r="AA5918">
        <v>-4.0000000000000036E-2</v>
      </c>
      <c r="AF5918" t="s">
        <v>5745</v>
      </c>
      <c r="AG5918" t="s">
        <v>2883</v>
      </c>
      <c r="AH5918" t="s">
        <v>2884</v>
      </c>
      <c r="AI5918" t="s">
        <v>230</v>
      </c>
      <c r="AJ5918" s="7">
        <v>44926</v>
      </c>
      <c r="AK5918" t="s">
        <v>6484</v>
      </c>
      <c r="AL5918" t="s">
        <v>2885</v>
      </c>
      <c r="AM5918" t="s">
        <v>5704</v>
      </c>
      <c r="AN5918" t="s">
        <v>6515</v>
      </c>
      <c r="AO5918" t="str">
        <f>TEXT(A5918,"yyyy-mm-dd")</f>
        <v>2021-09-30</v>
      </c>
    </row>
    <row r="5919" spans="1:41">
      <c r="A5919" s="6" t="s">
        <v>6483</v>
      </c>
      <c r="B5919">
        <v>2021</v>
      </c>
      <c r="C5919">
        <v>9</v>
      </c>
      <c r="E5919" t="s">
        <v>112</v>
      </c>
      <c r="F5919" t="s">
        <v>113</v>
      </c>
      <c r="G5919" t="s">
        <v>83</v>
      </c>
      <c r="H5919" t="s">
        <v>5257</v>
      </c>
      <c r="I5919">
        <v>2021</v>
      </c>
      <c r="K5919" s="6">
        <v>44561</v>
      </c>
      <c r="L5919">
        <v>3</v>
      </c>
      <c r="N5919" t="s">
        <v>233</v>
      </c>
      <c r="O5919" s="8">
        <v>5.12</v>
      </c>
      <c r="P5919" s="8">
        <v>5.17</v>
      </c>
      <c r="Q5919" s="8">
        <v>5</v>
      </c>
      <c r="R5919" s="8">
        <v>5.25</v>
      </c>
      <c r="S5919" s="8">
        <v>4.49</v>
      </c>
      <c r="T5919" s="8">
        <v>5.56</v>
      </c>
      <c r="U5919" s="8">
        <v>0.24</v>
      </c>
      <c r="V5919" s="9">
        <v>23</v>
      </c>
      <c r="W5919" s="8">
        <v>0.25</v>
      </c>
      <c r="X5919" s="8">
        <v>1.0699999999999994</v>
      </c>
      <c r="Y5919" s="8">
        <v>-4.9999999999999822E-2</v>
      </c>
      <c r="Z5919" s="8">
        <v>8.0000000000000071E-2</v>
      </c>
      <c r="AA5919">
        <v>-0.11000000000000032</v>
      </c>
      <c r="AF5919" t="s">
        <v>5295</v>
      </c>
      <c r="AG5919" t="s">
        <v>115</v>
      </c>
      <c r="AH5919" t="s">
        <v>116</v>
      </c>
      <c r="AI5919" t="s">
        <v>117</v>
      </c>
      <c r="AJ5919" s="7">
        <v>44561</v>
      </c>
      <c r="AK5919" t="s">
        <v>6484</v>
      </c>
      <c r="AL5919" t="s">
        <v>118</v>
      </c>
      <c r="AM5919" t="s">
        <v>5259</v>
      </c>
      <c r="AN5919" t="s">
        <v>6511</v>
      </c>
      <c r="AO5919" t="str">
        <f>TEXT(A5919,"yyyy-mm-dd")</f>
        <v>2021-09-30</v>
      </c>
    </row>
    <row r="5920" spans="1:41">
      <c r="A5920" s="6" t="s">
        <v>6483</v>
      </c>
      <c r="B5920">
        <v>2021</v>
      </c>
      <c r="C5920">
        <v>9</v>
      </c>
      <c r="E5920" t="s">
        <v>2881</v>
      </c>
      <c r="F5920" t="s">
        <v>113</v>
      </c>
      <c r="G5920" t="s">
        <v>83</v>
      </c>
      <c r="H5920" t="s">
        <v>5257</v>
      </c>
      <c r="I5920">
        <v>2021</v>
      </c>
      <c r="K5920" s="6">
        <v>44561</v>
      </c>
      <c r="L5920">
        <v>3</v>
      </c>
      <c r="N5920" t="s">
        <v>233</v>
      </c>
      <c r="O5920" s="8">
        <v>7.16</v>
      </c>
      <c r="P5920" s="8">
        <v>7.23</v>
      </c>
      <c r="Q5920" s="8">
        <v>7</v>
      </c>
      <c r="R5920" s="8">
        <v>7.35</v>
      </c>
      <c r="S5920" s="8">
        <v>5.8</v>
      </c>
      <c r="T5920" s="8">
        <v>8</v>
      </c>
      <c r="U5920" s="8">
        <v>0.4</v>
      </c>
      <c r="V5920" s="9">
        <v>22</v>
      </c>
      <c r="W5920" s="8">
        <v>0.34999999999999964</v>
      </c>
      <c r="X5920" s="8">
        <v>2.2000000000000002</v>
      </c>
      <c r="Y5920" s="8">
        <v>-7.0000000000000284E-2</v>
      </c>
      <c r="Z5920" s="8">
        <v>0.13000000000000078</v>
      </c>
      <c r="AA5920">
        <v>1.9999999999999574E-2</v>
      </c>
      <c r="AF5920" t="s">
        <v>5300</v>
      </c>
      <c r="AG5920" t="s">
        <v>2883</v>
      </c>
      <c r="AH5920" t="s">
        <v>2884</v>
      </c>
      <c r="AI5920" t="s">
        <v>117</v>
      </c>
      <c r="AJ5920" s="7">
        <v>44561</v>
      </c>
      <c r="AK5920" t="s">
        <v>6484</v>
      </c>
      <c r="AL5920" t="s">
        <v>2885</v>
      </c>
      <c r="AM5920" t="s">
        <v>5259</v>
      </c>
      <c r="AN5920" t="s">
        <v>6514</v>
      </c>
      <c r="AO5920" t="str">
        <f>TEXT(A5920,"yyyy-mm-dd")</f>
        <v>2021-09-30</v>
      </c>
    </row>
    <row r="5921" spans="1:41">
      <c r="A5921" s="6" t="s">
        <v>6517</v>
      </c>
      <c r="B5921">
        <v>2021</v>
      </c>
      <c r="C5921">
        <v>10</v>
      </c>
      <c r="E5921" t="s">
        <v>1907</v>
      </c>
      <c r="F5921" t="s">
        <v>1908</v>
      </c>
      <c r="G5921" t="s">
        <v>102</v>
      </c>
      <c r="H5921" t="s">
        <v>6539</v>
      </c>
      <c r="I5921">
        <v>2023</v>
      </c>
      <c r="J5921">
        <v>4</v>
      </c>
      <c r="K5921" s="6">
        <v>45291</v>
      </c>
      <c r="L5921">
        <v>26</v>
      </c>
      <c r="M5921">
        <v>9</v>
      </c>
      <c r="N5921" t="s">
        <v>463</v>
      </c>
      <c r="O5921" s="8">
        <v>6.03</v>
      </c>
      <c r="P5921" s="8">
        <v>6</v>
      </c>
      <c r="Q5921" s="8">
        <v>5.75</v>
      </c>
      <c r="R5921" s="8">
        <v>6.5</v>
      </c>
      <c r="S5921" s="8">
        <v>4.75</v>
      </c>
      <c r="T5921" s="8">
        <v>7.25</v>
      </c>
      <c r="U5921" s="8">
        <v>0.55000000000000004</v>
      </c>
      <c r="V5921" s="9">
        <v>30</v>
      </c>
      <c r="W5921" s="8">
        <v>0.75</v>
      </c>
      <c r="X5921" s="8">
        <v>2.5</v>
      </c>
      <c r="Y5921" s="8">
        <v>3.0000000000000249E-2</v>
      </c>
      <c r="Z5921" s="8"/>
      <c r="AF5921" t="s">
        <v>6540</v>
      </c>
      <c r="AG5921" t="s">
        <v>1910</v>
      </c>
      <c r="AH5921" t="s">
        <v>1911</v>
      </c>
      <c r="AI5921" t="s">
        <v>1971</v>
      </c>
      <c r="AJ5921" s="7">
        <v>45291</v>
      </c>
      <c r="AK5921" t="s">
        <v>6518</v>
      </c>
      <c r="AL5921" t="s">
        <v>1908</v>
      </c>
      <c r="AM5921" t="s">
        <v>6541</v>
      </c>
      <c r="AN5921" t="s">
        <v>6542</v>
      </c>
      <c r="AO5921" t="str">
        <f>TEXT(A5921,"yyyy-mm-dd")</f>
        <v>2021-10-31</v>
      </c>
    </row>
    <row r="5922" spans="1:41">
      <c r="A5922" s="6" t="s">
        <v>6517</v>
      </c>
      <c r="B5922">
        <v>2021</v>
      </c>
      <c r="C5922">
        <v>10</v>
      </c>
      <c r="E5922" t="s">
        <v>1907</v>
      </c>
      <c r="F5922" t="s">
        <v>1908</v>
      </c>
      <c r="G5922" t="s">
        <v>102</v>
      </c>
      <c r="H5922" t="s">
        <v>6434</v>
      </c>
      <c r="I5922">
        <v>2023</v>
      </c>
      <c r="J5922">
        <v>3</v>
      </c>
      <c r="K5922" s="6">
        <v>45199</v>
      </c>
      <c r="L5922">
        <v>23</v>
      </c>
      <c r="M5922">
        <v>8</v>
      </c>
      <c r="N5922" t="s">
        <v>95</v>
      </c>
      <c r="O5922" s="8">
        <v>5.97</v>
      </c>
      <c r="P5922" s="8">
        <v>6</v>
      </c>
      <c r="Q5922" s="8">
        <v>5.75</v>
      </c>
      <c r="R5922" s="8">
        <v>6.25</v>
      </c>
      <c r="S5922" s="8">
        <v>4.75</v>
      </c>
      <c r="T5922" s="8">
        <v>7</v>
      </c>
      <c r="U5922" s="8">
        <v>0.46</v>
      </c>
      <c r="V5922" s="9">
        <v>29</v>
      </c>
      <c r="W5922" s="8">
        <v>0.5</v>
      </c>
      <c r="X5922" s="8">
        <v>2.25</v>
      </c>
      <c r="Y5922" s="8">
        <v>-3.0000000000000249E-2</v>
      </c>
      <c r="Z5922" s="8">
        <v>0.25</v>
      </c>
      <c r="AA5922">
        <v>0</v>
      </c>
      <c r="AF5922" t="s">
        <v>6435</v>
      </c>
      <c r="AG5922" t="s">
        <v>1910</v>
      </c>
      <c r="AH5922" t="s">
        <v>1911</v>
      </c>
      <c r="AI5922" t="s">
        <v>1944</v>
      </c>
      <c r="AJ5922" s="7">
        <v>45199</v>
      </c>
      <c r="AK5922" t="s">
        <v>6518</v>
      </c>
      <c r="AL5922" t="s">
        <v>1908</v>
      </c>
      <c r="AM5922" t="s">
        <v>6436</v>
      </c>
      <c r="AN5922" t="s">
        <v>6538</v>
      </c>
      <c r="AO5922" t="str">
        <f>TEXT(A5922,"yyyy-mm-dd")</f>
        <v>2021-10-31</v>
      </c>
    </row>
    <row r="5923" spans="1:41">
      <c r="A5923" s="6" t="s">
        <v>6517</v>
      </c>
      <c r="B5923">
        <v>2021</v>
      </c>
      <c r="C5923">
        <v>10</v>
      </c>
      <c r="E5923" t="s">
        <v>1907</v>
      </c>
      <c r="F5923" t="s">
        <v>1908</v>
      </c>
      <c r="G5923" t="s">
        <v>102</v>
      </c>
      <c r="H5923" t="s">
        <v>6326</v>
      </c>
      <c r="I5923">
        <v>2023</v>
      </c>
      <c r="J5923">
        <v>2</v>
      </c>
      <c r="K5923" s="6">
        <v>45107</v>
      </c>
      <c r="L5923">
        <v>20</v>
      </c>
      <c r="M5923">
        <v>7</v>
      </c>
      <c r="N5923" t="s">
        <v>185</v>
      </c>
      <c r="O5923" s="8">
        <v>5.97</v>
      </c>
      <c r="P5923" s="8">
        <v>6</v>
      </c>
      <c r="Q5923" s="8">
        <v>5.75</v>
      </c>
      <c r="R5923" s="8">
        <v>6.25</v>
      </c>
      <c r="S5923" s="8">
        <v>5</v>
      </c>
      <c r="T5923" s="8">
        <v>6.5</v>
      </c>
      <c r="U5923" s="8">
        <v>0.38</v>
      </c>
      <c r="V5923" s="9">
        <v>29</v>
      </c>
      <c r="W5923" s="8">
        <v>0.5</v>
      </c>
      <c r="X5923" s="8">
        <v>1.5</v>
      </c>
      <c r="Y5923" s="8">
        <v>-3.0000000000000249E-2</v>
      </c>
      <c r="Z5923" s="8">
        <v>0.25</v>
      </c>
      <c r="AA5923">
        <v>0</v>
      </c>
      <c r="AF5923" t="s">
        <v>6327</v>
      </c>
      <c r="AG5923" t="s">
        <v>1910</v>
      </c>
      <c r="AH5923" t="s">
        <v>1911</v>
      </c>
      <c r="AI5923" t="s">
        <v>1939</v>
      </c>
      <c r="AJ5923" s="7">
        <v>45107</v>
      </c>
      <c r="AK5923" t="s">
        <v>6518</v>
      </c>
      <c r="AL5923" t="s">
        <v>1908</v>
      </c>
      <c r="AM5923" t="s">
        <v>6328</v>
      </c>
      <c r="AN5923" t="s">
        <v>6537</v>
      </c>
      <c r="AO5923" t="str">
        <f>TEXT(A5923,"yyyy-mm-dd")</f>
        <v>2021-10-31</v>
      </c>
    </row>
    <row r="5924" spans="1:41">
      <c r="A5924" s="6" t="s">
        <v>6517</v>
      </c>
      <c r="B5924">
        <v>2021</v>
      </c>
      <c r="C5924">
        <v>10</v>
      </c>
      <c r="E5924" t="s">
        <v>1907</v>
      </c>
      <c r="F5924" t="s">
        <v>1908</v>
      </c>
      <c r="G5924" t="s">
        <v>102</v>
      </c>
      <c r="H5924" t="s">
        <v>6287</v>
      </c>
      <c r="I5924">
        <v>2023</v>
      </c>
      <c r="J5924">
        <v>1</v>
      </c>
      <c r="K5924" s="6">
        <v>45016</v>
      </c>
      <c r="L5924">
        <v>17</v>
      </c>
      <c r="M5924">
        <v>6</v>
      </c>
      <c r="N5924" t="s">
        <v>214</v>
      </c>
      <c r="O5924" s="8">
        <v>5.9</v>
      </c>
      <c r="P5924" s="8">
        <v>6</v>
      </c>
      <c r="Q5924" s="8">
        <v>5.75</v>
      </c>
      <c r="R5924" s="8">
        <v>6</v>
      </c>
      <c r="S5924" s="8">
        <v>5</v>
      </c>
      <c r="T5924" s="8">
        <v>6.5</v>
      </c>
      <c r="U5924" s="8">
        <v>0.34</v>
      </c>
      <c r="V5924" s="9">
        <v>29</v>
      </c>
      <c r="W5924" s="8">
        <v>0.25</v>
      </c>
      <c r="X5924" s="8">
        <v>1.5</v>
      </c>
      <c r="Y5924" s="8">
        <v>-9.9999999999999645E-2</v>
      </c>
      <c r="Z5924" s="8">
        <v>0.5</v>
      </c>
      <c r="AA5924">
        <v>-0.25</v>
      </c>
      <c r="AF5924" t="s">
        <v>6288</v>
      </c>
      <c r="AG5924" t="s">
        <v>1910</v>
      </c>
      <c r="AH5924" t="s">
        <v>1911</v>
      </c>
      <c r="AI5924" t="s">
        <v>1934</v>
      </c>
      <c r="AJ5924" s="7">
        <v>45016</v>
      </c>
      <c r="AK5924" t="s">
        <v>6518</v>
      </c>
      <c r="AL5924" t="s">
        <v>1908</v>
      </c>
      <c r="AM5924" t="s">
        <v>6289</v>
      </c>
      <c r="AN5924" t="s">
        <v>6536</v>
      </c>
      <c r="AO5924" t="str">
        <f>TEXT(A5924,"yyyy-mm-dd")</f>
        <v>2021-10-31</v>
      </c>
    </row>
    <row r="5925" spans="1:41">
      <c r="A5925" s="6" t="s">
        <v>6517</v>
      </c>
      <c r="B5925">
        <v>2021</v>
      </c>
      <c r="C5925">
        <v>10</v>
      </c>
      <c r="E5925" t="s">
        <v>1907</v>
      </c>
      <c r="F5925" t="s">
        <v>1908</v>
      </c>
      <c r="G5925" t="s">
        <v>102</v>
      </c>
      <c r="H5925" t="s">
        <v>6094</v>
      </c>
      <c r="I5925">
        <v>2022</v>
      </c>
      <c r="J5925">
        <v>4</v>
      </c>
      <c r="K5925" s="6">
        <v>44926</v>
      </c>
      <c r="L5925">
        <v>14</v>
      </c>
      <c r="M5925">
        <v>5</v>
      </c>
      <c r="N5925" t="s">
        <v>244</v>
      </c>
      <c r="O5925" s="8">
        <v>5.84</v>
      </c>
      <c r="P5925" s="8">
        <v>6</v>
      </c>
      <c r="Q5925" s="8">
        <v>5.75</v>
      </c>
      <c r="R5925" s="8">
        <v>6</v>
      </c>
      <c r="S5925" s="8">
        <v>5</v>
      </c>
      <c r="T5925" s="8">
        <v>6.25</v>
      </c>
      <c r="U5925" s="8">
        <v>0.27</v>
      </c>
      <c r="V5925" s="9">
        <v>35</v>
      </c>
      <c r="W5925" s="8">
        <v>0.25</v>
      </c>
      <c r="X5925" s="8">
        <v>1.25</v>
      </c>
      <c r="Y5925" s="8">
        <v>-0.16000000000000014</v>
      </c>
      <c r="Z5925" s="8">
        <v>0.5</v>
      </c>
      <c r="AA5925">
        <v>-0.25</v>
      </c>
      <c r="AF5925" t="s">
        <v>6095</v>
      </c>
      <c r="AG5925" t="s">
        <v>1910</v>
      </c>
      <c r="AH5925" t="s">
        <v>1911</v>
      </c>
      <c r="AI5925" t="s">
        <v>1929</v>
      </c>
      <c r="AJ5925" s="7">
        <v>44926</v>
      </c>
      <c r="AK5925" t="s">
        <v>6518</v>
      </c>
      <c r="AL5925" t="s">
        <v>1908</v>
      </c>
      <c r="AM5925" t="s">
        <v>6096</v>
      </c>
      <c r="AN5925" t="s">
        <v>6535</v>
      </c>
      <c r="AO5925" t="str">
        <f>TEXT(A5925,"yyyy-mm-dd")</f>
        <v>2021-10-31</v>
      </c>
    </row>
    <row r="5926" spans="1:41">
      <c r="A5926" s="6" t="s">
        <v>6517</v>
      </c>
      <c r="B5926">
        <v>2021</v>
      </c>
      <c r="C5926">
        <v>10</v>
      </c>
      <c r="E5926" t="s">
        <v>1907</v>
      </c>
      <c r="F5926" t="s">
        <v>1908</v>
      </c>
      <c r="G5926" t="s">
        <v>102</v>
      </c>
      <c r="H5926" t="s">
        <v>5989</v>
      </c>
      <c r="I5926">
        <v>2022</v>
      </c>
      <c r="J5926">
        <v>3</v>
      </c>
      <c r="K5926" s="6">
        <v>44834</v>
      </c>
      <c r="L5926">
        <v>11</v>
      </c>
      <c r="M5926">
        <v>4</v>
      </c>
      <c r="N5926" t="s">
        <v>85</v>
      </c>
      <c r="O5926" s="8">
        <v>5.71</v>
      </c>
      <c r="P5926" s="8">
        <v>5.75</v>
      </c>
      <c r="Q5926" s="8">
        <v>5.5</v>
      </c>
      <c r="R5926" s="8">
        <v>6</v>
      </c>
      <c r="S5926" s="8">
        <v>5.25</v>
      </c>
      <c r="T5926" s="8">
        <v>6.25</v>
      </c>
      <c r="U5926" s="8">
        <v>0.27</v>
      </c>
      <c r="V5926" s="9">
        <v>34</v>
      </c>
      <c r="W5926" s="8">
        <v>0.5</v>
      </c>
      <c r="X5926" s="8">
        <v>1</v>
      </c>
      <c r="Y5926" s="8">
        <v>-4.0000000000000036E-2</v>
      </c>
      <c r="Z5926" s="8">
        <v>0.5</v>
      </c>
      <c r="AA5926">
        <v>0</v>
      </c>
      <c r="AF5926" t="s">
        <v>5990</v>
      </c>
      <c r="AG5926" t="s">
        <v>1910</v>
      </c>
      <c r="AH5926" t="s">
        <v>1911</v>
      </c>
      <c r="AI5926" t="s">
        <v>1924</v>
      </c>
      <c r="AJ5926" s="7">
        <v>44834</v>
      </c>
      <c r="AK5926" t="s">
        <v>6518</v>
      </c>
      <c r="AL5926" t="s">
        <v>1908</v>
      </c>
      <c r="AM5926" t="s">
        <v>5991</v>
      </c>
      <c r="AN5926" t="s">
        <v>6534</v>
      </c>
      <c r="AO5926" t="str">
        <f>TEXT(A5926,"yyyy-mm-dd")</f>
        <v>2021-10-31</v>
      </c>
    </row>
    <row r="5927" spans="1:41">
      <c r="A5927" s="6" t="s">
        <v>6517</v>
      </c>
      <c r="B5927">
        <v>2021</v>
      </c>
      <c r="C5927">
        <v>10</v>
      </c>
      <c r="E5927" t="s">
        <v>1907</v>
      </c>
      <c r="F5927" t="s">
        <v>1908</v>
      </c>
      <c r="G5927" t="s">
        <v>102</v>
      </c>
      <c r="H5927" t="s">
        <v>5881</v>
      </c>
      <c r="I5927">
        <v>2022</v>
      </c>
      <c r="J5927">
        <v>2</v>
      </c>
      <c r="K5927" s="6">
        <v>44742</v>
      </c>
      <c r="L5927">
        <v>8</v>
      </c>
      <c r="M5927">
        <v>3</v>
      </c>
      <c r="N5927" t="s">
        <v>182</v>
      </c>
      <c r="O5927" s="8">
        <v>5.61</v>
      </c>
      <c r="P5927" s="8">
        <v>5.5</v>
      </c>
      <c r="Q5927" s="8">
        <v>5.5</v>
      </c>
      <c r="R5927" s="8">
        <v>5.75</v>
      </c>
      <c r="S5927" s="8">
        <v>5</v>
      </c>
      <c r="T5927" s="8">
        <v>6</v>
      </c>
      <c r="U5927" s="8">
        <v>0.25</v>
      </c>
      <c r="V5927" s="9">
        <v>34</v>
      </c>
      <c r="W5927" s="8">
        <v>0.25</v>
      </c>
      <c r="X5927" s="8">
        <v>1</v>
      </c>
      <c r="Y5927" s="8">
        <v>0.11000000000000032</v>
      </c>
      <c r="Z5927" s="8">
        <v>0.25</v>
      </c>
      <c r="AA5927">
        <v>-0.25</v>
      </c>
      <c r="AF5927" t="s">
        <v>5882</v>
      </c>
      <c r="AG5927" t="s">
        <v>1910</v>
      </c>
      <c r="AH5927" t="s">
        <v>1911</v>
      </c>
      <c r="AI5927" t="s">
        <v>1919</v>
      </c>
      <c r="AJ5927" s="7">
        <v>44742</v>
      </c>
      <c r="AK5927" t="s">
        <v>6518</v>
      </c>
      <c r="AL5927" t="s">
        <v>1908</v>
      </c>
      <c r="AM5927" t="s">
        <v>5883</v>
      </c>
      <c r="AN5927" t="s">
        <v>6533</v>
      </c>
      <c r="AO5927" t="str">
        <f>TEXT(A5927,"yyyy-mm-dd")</f>
        <v>2021-10-31</v>
      </c>
    </row>
    <row r="5928" spans="1:41">
      <c r="A5928" s="6" t="s">
        <v>6517</v>
      </c>
      <c r="B5928">
        <v>2021</v>
      </c>
      <c r="C5928">
        <v>10</v>
      </c>
      <c r="E5928" t="s">
        <v>1907</v>
      </c>
      <c r="F5928" t="s">
        <v>1908</v>
      </c>
      <c r="G5928" t="s">
        <v>102</v>
      </c>
      <c r="H5928" t="s">
        <v>5842</v>
      </c>
      <c r="I5928">
        <v>2022</v>
      </c>
      <c r="J5928">
        <v>1</v>
      </c>
      <c r="K5928" s="6">
        <v>44651</v>
      </c>
      <c r="L5928">
        <v>5</v>
      </c>
      <c r="M5928">
        <v>2</v>
      </c>
      <c r="N5928" t="s">
        <v>211</v>
      </c>
      <c r="O5928" s="8">
        <v>5.52</v>
      </c>
      <c r="P5928" s="8">
        <v>5.5</v>
      </c>
      <c r="Q5928" s="8">
        <v>5.5</v>
      </c>
      <c r="R5928" s="8">
        <v>5.75</v>
      </c>
      <c r="S5928" s="8">
        <v>5</v>
      </c>
      <c r="T5928" s="8">
        <v>6</v>
      </c>
      <c r="U5928" s="8">
        <v>0.22</v>
      </c>
      <c r="V5928" s="9">
        <v>35</v>
      </c>
      <c r="W5928" s="8">
        <v>0.25</v>
      </c>
      <c r="X5928" s="8">
        <v>1</v>
      </c>
      <c r="Y5928" s="8">
        <v>1.9999999999999574E-2</v>
      </c>
      <c r="Z5928" s="8">
        <v>0.25</v>
      </c>
      <c r="AA5928">
        <v>-0.12999999999999989</v>
      </c>
      <c r="AF5928" t="s">
        <v>5843</v>
      </c>
      <c r="AG5928" t="s">
        <v>1910</v>
      </c>
      <c r="AH5928" t="s">
        <v>1911</v>
      </c>
      <c r="AI5928" t="s">
        <v>1915</v>
      </c>
      <c r="AJ5928" s="7">
        <v>44651</v>
      </c>
      <c r="AK5928" t="s">
        <v>6518</v>
      </c>
      <c r="AL5928" t="s">
        <v>1908</v>
      </c>
      <c r="AM5928" t="s">
        <v>5844</v>
      </c>
      <c r="AN5928" t="s">
        <v>6532</v>
      </c>
      <c r="AO5928" t="str">
        <f>TEXT(A5928,"yyyy-mm-dd")</f>
        <v>2021-10-31</v>
      </c>
    </row>
    <row r="5929" spans="1:41">
      <c r="A5929" s="6" t="s">
        <v>6517</v>
      </c>
      <c r="B5929">
        <v>2021</v>
      </c>
      <c r="C5929">
        <v>10</v>
      </c>
      <c r="E5929" t="s">
        <v>1907</v>
      </c>
      <c r="F5929" t="s">
        <v>1908</v>
      </c>
      <c r="G5929" t="s">
        <v>102</v>
      </c>
      <c r="H5929" t="s">
        <v>5649</v>
      </c>
      <c r="I5929">
        <v>2021</v>
      </c>
      <c r="J5929">
        <v>4</v>
      </c>
      <c r="K5929" s="6">
        <v>44561</v>
      </c>
      <c r="L5929">
        <v>2</v>
      </c>
      <c r="M5929">
        <v>1</v>
      </c>
      <c r="N5929" t="s">
        <v>104</v>
      </c>
      <c r="O5929" s="8">
        <v>5.24</v>
      </c>
      <c r="P5929" s="8">
        <v>5.25</v>
      </c>
      <c r="Q5929" s="8">
        <v>5.25</v>
      </c>
      <c r="R5929" s="8">
        <v>5.25</v>
      </c>
      <c r="S5929" s="8">
        <v>4.75</v>
      </c>
      <c r="T5929" s="8">
        <v>5.75</v>
      </c>
      <c r="U5929" s="8">
        <v>0.18</v>
      </c>
      <c r="V5929" s="9">
        <v>34</v>
      </c>
      <c r="W5929" s="8">
        <v>0</v>
      </c>
      <c r="X5929" s="8">
        <v>1</v>
      </c>
      <c r="Y5929" s="8">
        <v>-9.9999999999997868E-3</v>
      </c>
      <c r="Z5929" s="8">
        <v>0.25</v>
      </c>
      <c r="AA5929">
        <v>-0.25</v>
      </c>
      <c r="AF5929" t="s">
        <v>5650</v>
      </c>
      <c r="AG5929" t="s">
        <v>1910</v>
      </c>
      <c r="AH5929" t="s">
        <v>1911</v>
      </c>
      <c r="AI5929" t="s">
        <v>1912</v>
      </c>
      <c r="AJ5929" s="7">
        <v>44561</v>
      </c>
      <c r="AK5929" t="s">
        <v>6518</v>
      </c>
      <c r="AL5929" t="s">
        <v>1908</v>
      </c>
      <c r="AM5929" t="s">
        <v>5651</v>
      </c>
      <c r="AN5929" t="s">
        <v>6531</v>
      </c>
      <c r="AO5929" t="str">
        <f>TEXT(A5929,"yyyy-mm-dd")</f>
        <v>2021-10-31</v>
      </c>
    </row>
    <row r="5930" spans="1:41">
      <c r="A5930" s="6" t="s">
        <v>6517</v>
      </c>
      <c r="B5930">
        <v>2021</v>
      </c>
      <c r="C5930">
        <v>10</v>
      </c>
      <c r="E5930" t="s">
        <v>100</v>
      </c>
      <c r="F5930" t="s">
        <v>101</v>
      </c>
      <c r="G5930" t="s">
        <v>83</v>
      </c>
      <c r="H5930" t="s">
        <v>6147</v>
      </c>
      <c r="I5930">
        <v>2023</v>
      </c>
      <c r="K5930" s="6">
        <v>45291</v>
      </c>
      <c r="L5930">
        <v>26</v>
      </c>
      <c r="N5930" t="s">
        <v>463</v>
      </c>
      <c r="O5930" s="8">
        <v>2.16</v>
      </c>
      <c r="P5930" s="8">
        <v>2</v>
      </c>
      <c r="Q5930" s="8">
        <v>2</v>
      </c>
      <c r="R5930" s="8">
        <v>2.5</v>
      </c>
      <c r="S5930" s="8">
        <v>1.5</v>
      </c>
      <c r="T5930" s="8">
        <v>3.1</v>
      </c>
      <c r="U5930" s="8">
        <v>0.42</v>
      </c>
      <c r="V5930" s="9">
        <v>32</v>
      </c>
      <c r="W5930" s="8">
        <v>0.5</v>
      </c>
      <c r="X5930" s="8">
        <v>1.6</v>
      </c>
      <c r="Y5930" s="8">
        <v>0.16000000000000014</v>
      </c>
      <c r="Z5930" s="8">
        <v>0</v>
      </c>
      <c r="AA5930">
        <v>0</v>
      </c>
      <c r="AF5930" t="s">
        <v>10372</v>
      </c>
      <c r="AG5930" t="s">
        <v>9655</v>
      </c>
      <c r="AH5930" t="s">
        <v>9656</v>
      </c>
      <c r="AI5930" t="s">
        <v>9708</v>
      </c>
      <c r="AJ5930" s="7">
        <v>45291</v>
      </c>
      <c r="AK5930" t="s">
        <v>6518</v>
      </c>
      <c r="AL5930" t="s">
        <v>109</v>
      </c>
      <c r="AM5930" t="s">
        <v>6149</v>
      </c>
      <c r="AN5930" t="s">
        <v>10383</v>
      </c>
    </row>
    <row r="5931" spans="1:41">
      <c r="A5931" s="6" t="s">
        <v>6517</v>
      </c>
      <c r="B5931">
        <v>2021</v>
      </c>
      <c r="C5931">
        <v>10</v>
      </c>
      <c r="E5931" t="s">
        <v>100</v>
      </c>
      <c r="F5931" t="s">
        <v>101</v>
      </c>
      <c r="G5931" t="s">
        <v>102</v>
      </c>
      <c r="H5931" t="s">
        <v>6094</v>
      </c>
      <c r="I5931">
        <v>2022</v>
      </c>
      <c r="J5931">
        <v>4</v>
      </c>
      <c r="K5931" s="6">
        <v>44926</v>
      </c>
      <c r="L5931">
        <v>14</v>
      </c>
      <c r="M5931">
        <v>5</v>
      </c>
      <c r="N5931" t="s">
        <v>244</v>
      </c>
      <c r="O5931" s="8">
        <v>2.5299999999999998</v>
      </c>
      <c r="P5931" s="8">
        <v>2.44</v>
      </c>
      <c r="Q5931" s="8">
        <v>2.0299999999999998</v>
      </c>
      <c r="R5931" s="8">
        <v>3</v>
      </c>
      <c r="S5931" s="8">
        <v>1.23</v>
      </c>
      <c r="T5931" s="8">
        <v>3.54</v>
      </c>
      <c r="U5931" s="8">
        <v>0.68</v>
      </c>
      <c r="V5931" s="9">
        <v>30</v>
      </c>
      <c r="W5931" s="8">
        <v>0.9700000000000002</v>
      </c>
      <c r="X5931" s="8">
        <v>2.31</v>
      </c>
      <c r="Y5931" s="8">
        <v>8.9999999999999858E-2</v>
      </c>
      <c r="Z5931" s="8">
        <v>4.0000000000000036E-2</v>
      </c>
      <c r="AA5931">
        <v>-2.9999999999999805E-2</v>
      </c>
      <c r="AF5931" t="s">
        <v>6166</v>
      </c>
      <c r="AG5931" t="s">
        <v>106</v>
      </c>
      <c r="AH5931" t="s">
        <v>107</v>
      </c>
      <c r="AI5931" t="s">
        <v>502</v>
      </c>
      <c r="AJ5931" s="7">
        <v>44926</v>
      </c>
      <c r="AK5931" t="s">
        <v>6518</v>
      </c>
      <c r="AL5931" t="s">
        <v>109</v>
      </c>
      <c r="AM5931" t="s">
        <v>6096</v>
      </c>
      <c r="AN5931" t="s">
        <v>6530</v>
      </c>
      <c r="AO5931" t="str">
        <f>TEXT(A5931,"yyyy-mm-dd")</f>
        <v>2021-10-31</v>
      </c>
    </row>
    <row r="5932" spans="1:41">
      <c r="A5932" s="6" t="s">
        <v>6517</v>
      </c>
      <c r="B5932">
        <v>2021</v>
      </c>
      <c r="C5932">
        <v>10</v>
      </c>
      <c r="E5932" t="s">
        <v>100</v>
      </c>
      <c r="F5932" t="s">
        <v>101</v>
      </c>
      <c r="G5932" t="s">
        <v>83</v>
      </c>
      <c r="H5932" t="s">
        <v>5702</v>
      </c>
      <c r="I5932">
        <v>2022</v>
      </c>
      <c r="K5932" s="6">
        <v>44926</v>
      </c>
      <c r="L5932">
        <v>14</v>
      </c>
      <c r="N5932" t="s">
        <v>244</v>
      </c>
      <c r="O5932" s="8">
        <v>2.9</v>
      </c>
      <c r="P5932" s="8">
        <v>2.9</v>
      </c>
      <c r="Q5932" s="8">
        <v>2.7</v>
      </c>
      <c r="R5932" s="8">
        <v>3.1</v>
      </c>
      <c r="S5932" s="8">
        <v>1.63</v>
      </c>
      <c r="T5932" s="8">
        <v>4.05</v>
      </c>
      <c r="U5932" s="8">
        <v>0.47</v>
      </c>
      <c r="V5932" s="9">
        <v>37</v>
      </c>
      <c r="W5932" s="8">
        <v>0.39999999999999991</v>
      </c>
      <c r="X5932" s="8">
        <v>2.42</v>
      </c>
      <c r="Y5932" s="8">
        <v>0</v>
      </c>
      <c r="Z5932" s="8">
        <v>-0.10000000000000009</v>
      </c>
      <c r="AA5932">
        <v>-0.10000000000000009</v>
      </c>
      <c r="AF5932" t="s">
        <v>10333</v>
      </c>
      <c r="AG5932" t="s">
        <v>9655</v>
      </c>
      <c r="AH5932" t="s">
        <v>9656</v>
      </c>
      <c r="AI5932" t="s">
        <v>9669</v>
      </c>
      <c r="AJ5932" s="7">
        <v>44926</v>
      </c>
      <c r="AK5932" t="s">
        <v>6518</v>
      </c>
      <c r="AL5932" t="s">
        <v>109</v>
      </c>
      <c r="AM5932" t="s">
        <v>5704</v>
      </c>
      <c r="AN5932" t="s">
        <v>10356</v>
      </c>
    </row>
    <row r="5933" spans="1:41">
      <c r="A5933" s="6" t="s">
        <v>6517</v>
      </c>
      <c r="B5933">
        <v>2021</v>
      </c>
      <c r="C5933">
        <v>10</v>
      </c>
      <c r="E5933" t="s">
        <v>100</v>
      </c>
      <c r="F5933" t="s">
        <v>101</v>
      </c>
      <c r="G5933" t="s">
        <v>102</v>
      </c>
      <c r="H5933" t="s">
        <v>5989</v>
      </c>
      <c r="I5933">
        <v>2022</v>
      </c>
      <c r="J5933">
        <v>3</v>
      </c>
      <c r="K5933" s="6">
        <v>44834</v>
      </c>
      <c r="L5933">
        <v>11</v>
      </c>
      <c r="M5933">
        <v>4</v>
      </c>
      <c r="N5933" t="s">
        <v>85</v>
      </c>
      <c r="O5933" s="8">
        <v>2.78</v>
      </c>
      <c r="P5933" s="8">
        <v>2.92</v>
      </c>
      <c r="Q5933" s="8">
        <v>2.23</v>
      </c>
      <c r="R5933" s="8">
        <v>3.1</v>
      </c>
      <c r="S5933" s="8">
        <v>1.5</v>
      </c>
      <c r="T5933" s="8">
        <v>5.0999999999999996</v>
      </c>
      <c r="U5933" s="8">
        <v>0.74</v>
      </c>
      <c r="V5933" s="9">
        <v>30</v>
      </c>
      <c r="W5933" s="8">
        <v>0.87000000000000011</v>
      </c>
      <c r="X5933" s="8">
        <v>3.5999999999999996</v>
      </c>
      <c r="Y5933" s="8">
        <v>-0.14000000000000012</v>
      </c>
      <c r="Z5933" s="8">
        <v>0.31999999999999984</v>
      </c>
      <c r="AA5933">
        <v>2.0000000000000018E-2</v>
      </c>
      <c r="AF5933" t="s">
        <v>6164</v>
      </c>
      <c r="AG5933" t="s">
        <v>106</v>
      </c>
      <c r="AH5933" t="s">
        <v>107</v>
      </c>
      <c r="AI5933" t="s">
        <v>497</v>
      </c>
      <c r="AJ5933" s="7">
        <v>44834</v>
      </c>
      <c r="AK5933" t="s">
        <v>6518</v>
      </c>
      <c r="AL5933" t="s">
        <v>109</v>
      </c>
      <c r="AM5933" t="s">
        <v>5991</v>
      </c>
      <c r="AN5933" t="s">
        <v>6529</v>
      </c>
      <c r="AO5933" t="str">
        <f>TEXT(A5933,"yyyy-mm-dd")</f>
        <v>2021-10-31</v>
      </c>
    </row>
    <row r="5934" spans="1:41">
      <c r="A5934" s="6" t="s">
        <v>6517</v>
      </c>
      <c r="B5934">
        <v>2021</v>
      </c>
      <c r="C5934">
        <v>10</v>
      </c>
      <c r="E5934" t="s">
        <v>100</v>
      </c>
      <c r="F5934" t="s">
        <v>101</v>
      </c>
      <c r="G5934" t="s">
        <v>102</v>
      </c>
      <c r="H5934" t="s">
        <v>5881</v>
      </c>
      <c r="I5934">
        <v>2022</v>
      </c>
      <c r="J5934">
        <v>2</v>
      </c>
      <c r="K5934" s="6">
        <v>44742</v>
      </c>
      <c r="L5934">
        <v>8</v>
      </c>
      <c r="M5934">
        <v>3</v>
      </c>
      <c r="N5934" t="s">
        <v>182</v>
      </c>
      <c r="O5934" s="8">
        <v>2.59</v>
      </c>
      <c r="P5934" s="8">
        <v>2.6</v>
      </c>
      <c r="Q5934" s="8">
        <v>2.23</v>
      </c>
      <c r="R5934" s="8">
        <v>3.15</v>
      </c>
      <c r="S5934" s="8">
        <v>1</v>
      </c>
      <c r="T5934" s="8">
        <v>3.69</v>
      </c>
      <c r="U5934" s="8">
        <v>0.76</v>
      </c>
      <c r="V5934" s="9">
        <v>30</v>
      </c>
      <c r="W5934" s="8">
        <v>0.91999999999999993</v>
      </c>
      <c r="X5934" s="8">
        <v>2.69</v>
      </c>
      <c r="Y5934" s="8">
        <v>-1.0000000000000231E-2</v>
      </c>
      <c r="Z5934" s="8">
        <v>-0.29999999999999982</v>
      </c>
      <c r="AA5934">
        <v>-0.53</v>
      </c>
      <c r="AF5934" t="s">
        <v>6162</v>
      </c>
      <c r="AG5934" t="s">
        <v>106</v>
      </c>
      <c r="AH5934" t="s">
        <v>107</v>
      </c>
      <c r="AI5934" t="s">
        <v>427</v>
      </c>
      <c r="AJ5934" s="7">
        <v>44742</v>
      </c>
      <c r="AK5934" t="s">
        <v>6518</v>
      </c>
      <c r="AL5934" t="s">
        <v>109</v>
      </c>
      <c r="AM5934" t="s">
        <v>5883</v>
      </c>
      <c r="AN5934" t="s">
        <v>6528</v>
      </c>
      <c r="AO5934" t="str">
        <f>TEXT(A5934,"yyyy-mm-dd")</f>
        <v>2021-10-31</v>
      </c>
    </row>
    <row r="5935" spans="1:41">
      <c r="A5935" s="6" t="s">
        <v>6517</v>
      </c>
      <c r="B5935">
        <v>2021</v>
      </c>
      <c r="C5935">
        <v>10</v>
      </c>
      <c r="E5935" t="s">
        <v>100</v>
      </c>
      <c r="F5935" t="s">
        <v>101</v>
      </c>
      <c r="G5935" t="s">
        <v>102</v>
      </c>
      <c r="H5935" t="s">
        <v>5842</v>
      </c>
      <c r="I5935">
        <v>2022</v>
      </c>
      <c r="J5935">
        <v>1</v>
      </c>
      <c r="K5935" s="6">
        <v>44651</v>
      </c>
      <c r="L5935">
        <v>5</v>
      </c>
      <c r="M5935">
        <v>2</v>
      </c>
      <c r="N5935" t="s">
        <v>211</v>
      </c>
      <c r="O5935" s="8">
        <v>3.69</v>
      </c>
      <c r="P5935" s="8">
        <v>3.67</v>
      </c>
      <c r="Q5935" s="8">
        <v>3.04</v>
      </c>
      <c r="R5935" s="8">
        <v>4.04</v>
      </c>
      <c r="S5935" s="8">
        <v>1.5</v>
      </c>
      <c r="T5935" s="8">
        <v>6.1</v>
      </c>
      <c r="U5935" s="8">
        <v>0.9</v>
      </c>
      <c r="V5935" s="9">
        <v>30</v>
      </c>
      <c r="W5935" s="8">
        <v>1</v>
      </c>
      <c r="X5935" s="8">
        <v>4.5999999999999996</v>
      </c>
      <c r="Y5935" s="8">
        <v>2.0000000000000018E-2</v>
      </c>
      <c r="Z5935" s="8">
        <v>-3.0000000000000249E-2</v>
      </c>
      <c r="AA5935">
        <v>-0.10000000000000053</v>
      </c>
      <c r="AF5935" t="s">
        <v>6160</v>
      </c>
      <c r="AG5935" t="s">
        <v>106</v>
      </c>
      <c r="AH5935" t="s">
        <v>107</v>
      </c>
      <c r="AI5935" t="s">
        <v>340</v>
      </c>
      <c r="AJ5935" s="7">
        <v>44651</v>
      </c>
      <c r="AK5935" t="s">
        <v>6518</v>
      </c>
      <c r="AL5935" t="s">
        <v>109</v>
      </c>
      <c r="AM5935" t="s">
        <v>5844</v>
      </c>
      <c r="AN5935" t="s">
        <v>6527</v>
      </c>
      <c r="AO5935" t="str">
        <f>TEXT(A5935,"yyyy-mm-dd")</f>
        <v>2021-10-31</v>
      </c>
    </row>
    <row r="5936" spans="1:41">
      <c r="A5936" s="6" t="s">
        <v>6517</v>
      </c>
      <c r="B5936">
        <v>2021</v>
      </c>
      <c r="C5936">
        <v>10</v>
      </c>
      <c r="E5936" t="s">
        <v>100</v>
      </c>
      <c r="F5936" t="s">
        <v>101</v>
      </c>
      <c r="G5936" t="s">
        <v>102</v>
      </c>
      <c r="H5936" t="s">
        <v>5649</v>
      </c>
      <c r="I5936">
        <v>2021</v>
      </c>
      <c r="J5936">
        <v>4</v>
      </c>
      <c r="K5936" s="6">
        <v>44561</v>
      </c>
      <c r="L5936">
        <v>2</v>
      </c>
      <c r="M5936">
        <v>1</v>
      </c>
      <c r="N5936" t="s">
        <v>104</v>
      </c>
      <c r="O5936" s="8">
        <v>3.85</v>
      </c>
      <c r="P5936" s="8">
        <v>4</v>
      </c>
      <c r="Q5936" s="8">
        <v>3.42</v>
      </c>
      <c r="R5936" s="8">
        <v>4.5</v>
      </c>
      <c r="S5936" s="8">
        <v>1.7</v>
      </c>
      <c r="T5936" s="8">
        <v>5.4</v>
      </c>
      <c r="U5936" s="8">
        <v>0.85</v>
      </c>
      <c r="V5936" s="9">
        <v>30</v>
      </c>
      <c r="W5936" s="8">
        <v>1.08</v>
      </c>
      <c r="X5936" s="8">
        <v>3.7</v>
      </c>
      <c r="Y5936" s="8">
        <v>-0.14999999999999991</v>
      </c>
      <c r="Z5936" s="8">
        <v>0.39999999999999991</v>
      </c>
      <c r="AA5936">
        <v>-1.9999999999999574E-2</v>
      </c>
      <c r="AF5936" t="s">
        <v>5721</v>
      </c>
      <c r="AG5936" t="s">
        <v>106</v>
      </c>
      <c r="AH5936" t="s">
        <v>107</v>
      </c>
      <c r="AI5936" t="s">
        <v>108</v>
      </c>
      <c r="AJ5936" s="7">
        <v>44561</v>
      </c>
      <c r="AK5936" t="s">
        <v>6518</v>
      </c>
      <c r="AL5936" t="s">
        <v>109</v>
      </c>
      <c r="AM5936" t="s">
        <v>5651</v>
      </c>
      <c r="AN5936" t="s">
        <v>6526</v>
      </c>
      <c r="AO5936" t="str">
        <f>TEXT(A5936,"yyyy-mm-dd")</f>
        <v>2021-10-31</v>
      </c>
    </row>
    <row r="5937" spans="1:41">
      <c r="A5937" s="6" t="s">
        <v>6517</v>
      </c>
      <c r="B5937">
        <v>2021</v>
      </c>
      <c r="C5937">
        <v>10</v>
      </c>
      <c r="E5937" t="s">
        <v>100</v>
      </c>
      <c r="F5937" t="s">
        <v>101</v>
      </c>
      <c r="G5937" t="s">
        <v>83</v>
      </c>
      <c r="H5937" t="s">
        <v>5257</v>
      </c>
      <c r="I5937">
        <v>2021</v>
      </c>
      <c r="K5937" s="6">
        <v>44561</v>
      </c>
      <c r="L5937">
        <v>2</v>
      </c>
      <c r="N5937" t="s">
        <v>104</v>
      </c>
      <c r="O5937" s="8">
        <v>6</v>
      </c>
      <c r="P5937" s="8">
        <v>6</v>
      </c>
      <c r="Q5937" s="8">
        <v>5.85</v>
      </c>
      <c r="R5937" s="8">
        <v>6.1</v>
      </c>
      <c r="S5937" s="8">
        <v>5.16</v>
      </c>
      <c r="T5937" s="8">
        <v>6.55</v>
      </c>
      <c r="U5937" s="8">
        <v>0.27</v>
      </c>
      <c r="V5937" s="9">
        <v>37</v>
      </c>
      <c r="W5937" s="8">
        <v>0.25</v>
      </c>
      <c r="X5937" s="8">
        <v>1.3899999999999997</v>
      </c>
      <c r="Y5937" s="8">
        <v>0</v>
      </c>
      <c r="Z5937" s="8">
        <v>-0.20000000000000018</v>
      </c>
      <c r="AA5937">
        <v>-4.9999999999999822E-2</v>
      </c>
      <c r="AF5937" t="s">
        <v>10294</v>
      </c>
      <c r="AG5937" t="s">
        <v>9655</v>
      </c>
      <c r="AH5937" t="s">
        <v>9656</v>
      </c>
      <c r="AI5937" t="s">
        <v>9657</v>
      </c>
      <c r="AJ5937" s="7">
        <v>44561</v>
      </c>
      <c r="AK5937" t="s">
        <v>6518</v>
      </c>
      <c r="AL5937" t="s">
        <v>109</v>
      </c>
      <c r="AM5937" t="s">
        <v>5259</v>
      </c>
      <c r="AN5937" t="s">
        <v>10329</v>
      </c>
    </row>
    <row r="5938" spans="1:41">
      <c r="A5938" s="6" t="s">
        <v>6517</v>
      </c>
      <c r="B5938">
        <v>2021</v>
      </c>
      <c r="C5938">
        <v>10</v>
      </c>
      <c r="E5938" t="s">
        <v>100</v>
      </c>
      <c r="F5938" t="s">
        <v>101</v>
      </c>
      <c r="G5938" t="s">
        <v>102</v>
      </c>
      <c r="H5938" t="s">
        <v>5544</v>
      </c>
      <c r="I5938">
        <v>2021</v>
      </c>
      <c r="J5938">
        <v>3</v>
      </c>
      <c r="K5938" s="6">
        <v>44469</v>
      </c>
      <c r="L5938">
        <v>-1</v>
      </c>
      <c r="M5938">
        <v>0</v>
      </c>
      <c r="N5938" t="s">
        <v>187</v>
      </c>
      <c r="O5938" s="8">
        <v>5.93</v>
      </c>
      <c r="P5938" s="8">
        <v>6.1</v>
      </c>
      <c r="Q5938" s="8">
        <v>5.5</v>
      </c>
      <c r="R5938" s="8">
        <v>6.4</v>
      </c>
      <c r="S5938" s="8">
        <v>4.4000000000000004</v>
      </c>
      <c r="T5938" s="8">
        <v>7.21</v>
      </c>
      <c r="U5938" s="8">
        <v>0.63</v>
      </c>
      <c r="V5938" s="9">
        <v>31</v>
      </c>
      <c r="W5938" s="8">
        <v>0.90000000000000036</v>
      </c>
      <c r="X5938" s="8">
        <v>2.8099999999999996</v>
      </c>
      <c r="Y5938" s="8">
        <v>-0.16999999999999993</v>
      </c>
      <c r="Z5938" s="8">
        <v>-0.5</v>
      </c>
      <c r="AA5938">
        <v>0.15000000000000036</v>
      </c>
      <c r="AF5938" t="s">
        <v>5719</v>
      </c>
      <c r="AG5938" t="s">
        <v>106</v>
      </c>
      <c r="AH5938" t="s">
        <v>107</v>
      </c>
      <c r="AI5938" t="s">
        <v>188</v>
      </c>
      <c r="AJ5938" s="7">
        <v>44469</v>
      </c>
      <c r="AK5938" t="s">
        <v>6518</v>
      </c>
      <c r="AL5938" t="s">
        <v>109</v>
      </c>
      <c r="AM5938" t="s">
        <v>5546</v>
      </c>
      <c r="AN5938" t="s">
        <v>6525</v>
      </c>
      <c r="AO5938" t="str">
        <f>TEXT(A5938,"yyyy-mm-dd")</f>
        <v>2021-10-31</v>
      </c>
    </row>
    <row r="5939" spans="1:41">
      <c r="A5939" s="6" t="s">
        <v>6517</v>
      </c>
      <c r="B5939">
        <v>2021</v>
      </c>
      <c r="C5939">
        <v>10</v>
      </c>
      <c r="E5939" t="s">
        <v>2685</v>
      </c>
      <c r="F5939" t="s">
        <v>101</v>
      </c>
      <c r="G5939" t="s">
        <v>774</v>
      </c>
      <c r="H5939" t="s">
        <v>2686</v>
      </c>
      <c r="K5939" s="6"/>
      <c r="O5939" s="8">
        <v>2.21</v>
      </c>
      <c r="P5939" s="8">
        <v>2.1</v>
      </c>
      <c r="Q5939" s="8">
        <v>1.9</v>
      </c>
      <c r="R5939" s="8">
        <v>2.5</v>
      </c>
      <c r="S5939" s="8">
        <v>1.5</v>
      </c>
      <c r="T5939" s="8">
        <v>3.25</v>
      </c>
      <c r="U5939" s="8">
        <v>0.42</v>
      </c>
      <c r="V5939" s="9">
        <v>28</v>
      </c>
      <c r="W5939" s="8">
        <v>0.60000000000000009</v>
      </c>
      <c r="X5939" s="8">
        <v>1.75</v>
      </c>
      <c r="Y5939" s="8">
        <v>0.10999999999999988</v>
      </c>
      <c r="Z5939" s="8">
        <v>-0.10000000000000009</v>
      </c>
      <c r="AA5939">
        <v>5.0000000000000044E-2</v>
      </c>
      <c r="AF5939" t="s">
        <v>2687</v>
      </c>
      <c r="AG5939" t="s">
        <v>2688</v>
      </c>
      <c r="AH5939" t="s">
        <v>2689</v>
      </c>
      <c r="AI5939" t="s">
        <v>2690</v>
      </c>
      <c r="AJ5939" s="7"/>
      <c r="AK5939" t="s">
        <v>6518</v>
      </c>
      <c r="AL5939" t="s">
        <v>109</v>
      </c>
      <c r="AM5939" t="s">
        <v>2686</v>
      </c>
      <c r="AN5939" t="s">
        <v>6547</v>
      </c>
      <c r="AO5939" t="str">
        <f>TEXT(A5939,"yyyy-mm-dd")</f>
        <v>2021-10-31</v>
      </c>
    </row>
    <row r="5940" spans="1:41">
      <c r="A5940" s="6" t="s">
        <v>6517</v>
      </c>
      <c r="B5940">
        <v>2021</v>
      </c>
      <c r="C5940">
        <v>10</v>
      </c>
      <c r="E5940" t="s">
        <v>81</v>
      </c>
      <c r="F5940" t="s">
        <v>82</v>
      </c>
      <c r="G5940" t="s">
        <v>83</v>
      </c>
      <c r="H5940" t="s">
        <v>6147</v>
      </c>
      <c r="I5940">
        <v>2023</v>
      </c>
      <c r="K5940" s="6">
        <v>45291</v>
      </c>
      <c r="L5940">
        <v>26</v>
      </c>
      <c r="N5940" t="s">
        <v>463</v>
      </c>
      <c r="O5940" s="8">
        <v>3.62</v>
      </c>
      <c r="P5940" s="8">
        <v>3.54</v>
      </c>
      <c r="Q5940" s="8">
        <v>3.5</v>
      </c>
      <c r="R5940" s="8">
        <v>3.78</v>
      </c>
      <c r="S5940" s="8">
        <v>3.1</v>
      </c>
      <c r="T5940" s="8">
        <v>4.5</v>
      </c>
      <c r="U5940" s="8">
        <v>0.28000000000000003</v>
      </c>
      <c r="V5940" s="9">
        <v>34</v>
      </c>
      <c r="W5940" s="8">
        <v>0.2799999999999998</v>
      </c>
      <c r="X5940" s="8">
        <v>1.4</v>
      </c>
      <c r="Y5940" s="8">
        <v>8.0000000000000071E-2</v>
      </c>
      <c r="Z5940" s="8">
        <v>1.0000000000000231E-2</v>
      </c>
      <c r="AA5940">
        <v>0.17999999999999972</v>
      </c>
      <c r="AF5940" t="s">
        <v>6148</v>
      </c>
      <c r="AG5940" t="s">
        <v>87</v>
      </c>
      <c r="AH5940" t="s">
        <v>88</v>
      </c>
      <c r="AI5940" t="s">
        <v>359</v>
      </c>
      <c r="AJ5940" s="7">
        <v>45291</v>
      </c>
      <c r="AK5940" t="s">
        <v>6518</v>
      </c>
      <c r="AL5940" t="s">
        <v>91</v>
      </c>
      <c r="AM5940" t="s">
        <v>6149</v>
      </c>
      <c r="AN5940" t="s">
        <v>6521</v>
      </c>
      <c r="AO5940" t="str">
        <f>TEXT(A5940,"yyyy-mm-dd")</f>
        <v>2021-10-31</v>
      </c>
    </row>
    <row r="5941" spans="1:41">
      <c r="A5941" s="6" t="s">
        <v>6517</v>
      </c>
      <c r="B5941">
        <v>2021</v>
      </c>
      <c r="C5941">
        <v>10</v>
      </c>
      <c r="E5941" t="s">
        <v>392</v>
      </c>
      <c r="F5941" t="s">
        <v>82</v>
      </c>
      <c r="G5941" t="s">
        <v>83</v>
      </c>
      <c r="H5941" t="s">
        <v>6147</v>
      </c>
      <c r="I5941">
        <v>2023</v>
      </c>
      <c r="K5941" s="6">
        <v>45291</v>
      </c>
      <c r="L5941">
        <v>26</v>
      </c>
      <c r="N5941" t="s">
        <v>463</v>
      </c>
      <c r="O5941" s="8">
        <v>3.59</v>
      </c>
      <c r="P5941" s="8">
        <v>3.5</v>
      </c>
      <c r="Q5941" s="8">
        <v>3.45</v>
      </c>
      <c r="R5941" s="8">
        <v>3.71</v>
      </c>
      <c r="S5941" s="8">
        <v>3</v>
      </c>
      <c r="T5941" s="8">
        <v>4.3</v>
      </c>
      <c r="U5941" s="8">
        <v>0.27</v>
      </c>
      <c r="V5941" s="9">
        <v>31</v>
      </c>
      <c r="W5941" s="8">
        <v>0.25999999999999979</v>
      </c>
      <c r="X5941" s="8">
        <v>1.2999999999999998</v>
      </c>
      <c r="Y5941" s="8">
        <v>8.9999999999999858E-2</v>
      </c>
      <c r="Z5941" s="8">
        <v>0</v>
      </c>
      <c r="AA5941">
        <v>0.10000000000000009</v>
      </c>
      <c r="AF5941" t="s">
        <v>6148</v>
      </c>
      <c r="AG5941" t="s">
        <v>87</v>
      </c>
      <c r="AH5941" t="s">
        <v>88</v>
      </c>
      <c r="AI5941" t="s">
        <v>359</v>
      </c>
      <c r="AJ5941" s="7">
        <v>45291</v>
      </c>
      <c r="AK5941" t="s">
        <v>6518</v>
      </c>
      <c r="AL5941" t="s">
        <v>393</v>
      </c>
      <c r="AM5941" t="s">
        <v>6149</v>
      </c>
      <c r="AN5941" t="s">
        <v>6524</v>
      </c>
      <c r="AO5941" t="str">
        <f>TEXT(A5941,"yyyy-mm-dd")</f>
        <v>2021-10-31</v>
      </c>
    </row>
    <row r="5942" spans="1:41">
      <c r="A5942" s="6" t="s">
        <v>6517</v>
      </c>
      <c r="B5942">
        <v>2021</v>
      </c>
      <c r="C5942">
        <v>10</v>
      </c>
      <c r="E5942" t="s">
        <v>81</v>
      </c>
      <c r="F5942" t="s">
        <v>82</v>
      </c>
      <c r="G5942" t="s">
        <v>83</v>
      </c>
      <c r="H5942" t="s">
        <v>5702</v>
      </c>
      <c r="I5942">
        <v>2022</v>
      </c>
      <c r="K5942" s="6">
        <v>44926</v>
      </c>
      <c r="L5942">
        <v>14</v>
      </c>
      <c r="N5942" t="s">
        <v>244</v>
      </c>
      <c r="O5942" s="8">
        <v>3.93</v>
      </c>
      <c r="P5942" s="8">
        <v>3.84</v>
      </c>
      <c r="Q5942" s="8">
        <v>3.73</v>
      </c>
      <c r="R5942" s="8">
        <v>4.04</v>
      </c>
      <c r="S5942" s="8">
        <v>3.4</v>
      </c>
      <c r="T5942" s="8">
        <v>5.33</v>
      </c>
      <c r="U5942" s="8">
        <v>0.35</v>
      </c>
      <c r="V5942" s="9">
        <v>39</v>
      </c>
      <c r="W5942" s="8">
        <v>0.31000000000000005</v>
      </c>
      <c r="X5942" s="8">
        <v>1.9300000000000002</v>
      </c>
      <c r="Y5942" s="8">
        <v>9.0000000000000302E-2</v>
      </c>
      <c r="Z5942" s="8">
        <v>4.0000000000000036E-2</v>
      </c>
      <c r="AA5942">
        <v>0</v>
      </c>
      <c r="AF5942" t="s">
        <v>5703</v>
      </c>
      <c r="AG5942" t="s">
        <v>87</v>
      </c>
      <c r="AH5942" t="s">
        <v>88</v>
      </c>
      <c r="AI5942" t="s">
        <v>97</v>
      </c>
      <c r="AJ5942" s="7">
        <v>44926</v>
      </c>
      <c r="AK5942" t="s">
        <v>6518</v>
      </c>
      <c r="AL5942" t="s">
        <v>91</v>
      </c>
      <c r="AM5942" t="s">
        <v>5704</v>
      </c>
      <c r="AN5942" t="s">
        <v>6520</v>
      </c>
      <c r="AO5942" t="str">
        <f>TEXT(A5942,"yyyy-mm-dd")</f>
        <v>2021-10-31</v>
      </c>
    </row>
    <row r="5943" spans="1:41">
      <c r="A5943" s="6" t="s">
        <v>6517</v>
      </c>
      <c r="B5943">
        <v>2021</v>
      </c>
      <c r="C5943">
        <v>10</v>
      </c>
      <c r="E5943" t="s">
        <v>392</v>
      </c>
      <c r="F5943" t="s">
        <v>82</v>
      </c>
      <c r="G5943" t="s">
        <v>83</v>
      </c>
      <c r="H5943" t="s">
        <v>5702</v>
      </c>
      <c r="I5943">
        <v>2022</v>
      </c>
      <c r="K5943" s="6">
        <v>44926</v>
      </c>
      <c r="L5943">
        <v>14</v>
      </c>
      <c r="N5943" t="s">
        <v>244</v>
      </c>
      <c r="O5943" s="8">
        <v>3.8</v>
      </c>
      <c r="P5943" s="8">
        <v>3.83</v>
      </c>
      <c r="Q5943" s="8">
        <v>3.59</v>
      </c>
      <c r="R5943" s="8">
        <v>3.99</v>
      </c>
      <c r="S5943" s="8">
        <v>3.32</v>
      </c>
      <c r="T5943" s="8">
        <v>4.96</v>
      </c>
      <c r="U5943" s="8">
        <v>0.31</v>
      </c>
      <c r="V5943" s="9">
        <v>36</v>
      </c>
      <c r="W5943" s="8">
        <v>0.40000000000000036</v>
      </c>
      <c r="X5943" s="8">
        <v>1.6400000000000001</v>
      </c>
      <c r="Y5943" s="8">
        <v>-3.0000000000000249E-2</v>
      </c>
      <c r="Z5943" s="8">
        <v>0.10999999999999988</v>
      </c>
      <c r="AA5943">
        <v>0.10000000000000053</v>
      </c>
      <c r="AF5943" t="s">
        <v>5703</v>
      </c>
      <c r="AG5943" t="s">
        <v>87</v>
      </c>
      <c r="AH5943" t="s">
        <v>88</v>
      </c>
      <c r="AI5943" t="s">
        <v>97</v>
      </c>
      <c r="AJ5943" s="7">
        <v>44926</v>
      </c>
      <c r="AK5943" t="s">
        <v>6518</v>
      </c>
      <c r="AL5943" t="s">
        <v>393</v>
      </c>
      <c r="AM5943" t="s">
        <v>5704</v>
      </c>
      <c r="AN5943" t="s">
        <v>6523</v>
      </c>
      <c r="AO5943" t="str">
        <f>TEXT(A5943,"yyyy-mm-dd")</f>
        <v>2021-10-31</v>
      </c>
    </row>
    <row r="5944" spans="1:41">
      <c r="A5944" s="6" t="s">
        <v>6517</v>
      </c>
      <c r="B5944">
        <v>2021</v>
      </c>
      <c r="C5944">
        <v>10</v>
      </c>
      <c r="E5944" t="s">
        <v>81</v>
      </c>
      <c r="F5944" t="s">
        <v>82</v>
      </c>
      <c r="G5944" t="s">
        <v>83</v>
      </c>
      <c r="H5944" t="s">
        <v>5257</v>
      </c>
      <c r="I5944">
        <v>2021</v>
      </c>
      <c r="K5944" s="6">
        <v>44561</v>
      </c>
      <c r="L5944">
        <v>2</v>
      </c>
      <c r="N5944" t="s">
        <v>104</v>
      </c>
      <c r="O5944" s="8">
        <v>6.6</v>
      </c>
      <c r="P5944" s="8">
        <v>6.63</v>
      </c>
      <c r="Q5944" s="8">
        <v>6.47</v>
      </c>
      <c r="R5944" s="8">
        <v>6.73</v>
      </c>
      <c r="S5944" s="8">
        <v>6</v>
      </c>
      <c r="T5944" s="8">
        <v>7.13</v>
      </c>
      <c r="U5944" s="8">
        <v>0.23</v>
      </c>
      <c r="V5944" s="9">
        <v>39</v>
      </c>
      <c r="W5944" s="8">
        <v>0.26000000000000068</v>
      </c>
      <c r="X5944" s="8">
        <v>1.1299999999999999</v>
      </c>
      <c r="Y5944" s="8">
        <v>-3.0000000000000249E-2</v>
      </c>
      <c r="Z5944" s="8">
        <v>0.34999999999999964</v>
      </c>
      <c r="AA5944">
        <v>-1.9999999999998685E-2</v>
      </c>
      <c r="AF5944" t="s">
        <v>5258</v>
      </c>
      <c r="AG5944" t="s">
        <v>87</v>
      </c>
      <c r="AH5944" t="s">
        <v>88</v>
      </c>
      <c r="AI5944" t="s">
        <v>89</v>
      </c>
      <c r="AJ5944" s="7">
        <v>44561</v>
      </c>
      <c r="AK5944" t="s">
        <v>6518</v>
      </c>
      <c r="AL5944" t="s">
        <v>91</v>
      </c>
      <c r="AM5944" t="s">
        <v>5259</v>
      </c>
      <c r="AN5944" t="s">
        <v>6519</v>
      </c>
      <c r="AO5944" t="str">
        <f>TEXT(A5944,"yyyy-mm-dd")</f>
        <v>2021-10-31</v>
      </c>
    </row>
    <row r="5945" spans="1:41">
      <c r="A5945" s="6" t="s">
        <v>6517</v>
      </c>
      <c r="B5945">
        <v>2021</v>
      </c>
      <c r="C5945">
        <v>10</v>
      </c>
      <c r="E5945" t="s">
        <v>392</v>
      </c>
      <c r="F5945" t="s">
        <v>82</v>
      </c>
      <c r="G5945" t="s">
        <v>83</v>
      </c>
      <c r="H5945" t="s">
        <v>5257</v>
      </c>
      <c r="I5945">
        <v>2021</v>
      </c>
      <c r="K5945" s="6">
        <v>44561</v>
      </c>
      <c r="L5945">
        <v>2</v>
      </c>
      <c r="N5945" t="s">
        <v>104</v>
      </c>
      <c r="O5945" s="8">
        <v>5.3</v>
      </c>
      <c r="P5945" s="8">
        <v>5.3</v>
      </c>
      <c r="Q5945" s="8">
        <v>5.19</v>
      </c>
      <c r="R5945" s="8">
        <v>5.41</v>
      </c>
      <c r="S5945" s="8">
        <v>4.8499999999999996</v>
      </c>
      <c r="T5945" s="8">
        <v>5.6</v>
      </c>
      <c r="U5945" s="8">
        <v>0.17</v>
      </c>
      <c r="V5945" s="9">
        <v>36</v>
      </c>
      <c r="W5945" s="8">
        <v>0.21999999999999975</v>
      </c>
      <c r="X5945" s="8">
        <v>0.75</v>
      </c>
      <c r="Y5945" s="8">
        <v>0</v>
      </c>
      <c r="Z5945" s="8">
        <v>0.21999999999999975</v>
      </c>
      <c r="AA5945">
        <v>-1.9999999999999574E-2</v>
      </c>
      <c r="AF5945" t="s">
        <v>5258</v>
      </c>
      <c r="AG5945" t="s">
        <v>87</v>
      </c>
      <c r="AH5945" t="s">
        <v>88</v>
      </c>
      <c r="AI5945" t="s">
        <v>89</v>
      </c>
      <c r="AJ5945" s="7">
        <v>44561</v>
      </c>
      <c r="AK5945" t="s">
        <v>6518</v>
      </c>
      <c r="AL5945" t="s">
        <v>393</v>
      </c>
      <c r="AM5945" t="s">
        <v>5259</v>
      </c>
      <c r="AN5945" t="s">
        <v>6522</v>
      </c>
      <c r="AO5945" t="str">
        <f>TEXT(A5945,"yyyy-mm-dd")</f>
        <v>2021-10-31</v>
      </c>
    </row>
    <row r="5946" spans="1:41">
      <c r="A5946" s="6" t="s">
        <v>6517</v>
      </c>
      <c r="B5946">
        <v>2021</v>
      </c>
      <c r="C5946">
        <v>10</v>
      </c>
      <c r="E5946" t="s">
        <v>81</v>
      </c>
      <c r="F5946" t="s">
        <v>82</v>
      </c>
      <c r="G5946" t="s">
        <v>774</v>
      </c>
      <c r="H5946" t="s">
        <v>775</v>
      </c>
      <c r="K5946" s="6"/>
      <c r="O5946" s="8">
        <v>3.63</v>
      </c>
      <c r="P5946" s="8">
        <v>3.6</v>
      </c>
      <c r="Q5946" s="8">
        <v>3.5</v>
      </c>
      <c r="R5946" s="8">
        <v>3.78</v>
      </c>
      <c r="S5946" s="8">
        <v>3.2</v>
      </c>
      <c r="T5946" s="8">
        <v>4</v>
      </c>
      <c r="U5946" s="8">
        <v>0.18</v>
      </c>
      <c r="V5946" s="9">
        <v>35</v>
      </c>
      <c r="W5946" s="8">
        <v>0.2799999999999998</v>
      </c>
      <c r="X5946" s="8">
        <v>0.79999999999999982</v>
      </c>
      <c r="Y5946" s="8">
        <v>2.9999999999999805E-2</v>
      </c>
      <c r="Z5946" s="8">
        <v>0</v>
      </c>
      <c r="AA5946">
        <v>4.9999999999999822E-2</v>
      </c>
      <c r="AF5946" t="s">
        <v>776</v>
      </c>
      <c r="AG5946" t="s">
        <v>777</v>
      </c>
      <c r="AH5946" t="s">
        <v>778</v>
      </c>
      <c r="AI5946" t="s">
        <v>779</v>
      </c>
      <c r="AJ5946" s="7"/>
      <c r="AK5946" t="s">
        <v>6518</v>
      </c>
      <c r="AL5946" t="s">
        <v>91</v>
      </c>
      <c r="AM5946" t="s">
        <v>775</v>
      </c>
      <c r="AN5946" t="s">
        <v>6543</v>
      </c>
      <c r="AO5946" t="str">
        <f>TEXT(A5946,"yyyy-mm-dd")</f>
        <v>2021-10-31</v>
      </c>
    </row>
    <row r="5947" spans="1:41">
      <c r="A5947" s="6" t="s">
        <v>6517</v>
      </c>
      <c r="B5947">
        <v>2021</v>
      </c>
      <c r="C5947">
        <v>10</v>
      </c>
      <c r="E5947" t="s">
        <v>81</v>
      </c>
      <c r="F5947" t="s">
        <v>82</v>
      </c>
      <c r="G5947" t="s">
        <v>774</v>
      </c>
      <c r="H5947" t="s">
        <v>1536</v>
      </c>
      <c r="K5947" s="6"/>
      <c r="O5947" s="8">
        <v>3.51</v>
      </c>
      <c r="P5947" s="8">
        <v>3.5</v>
      </c>
      <c r="Q5947" s="8">
        <v>3.5</v>
      </c>
      <c r="R5947" s="8">
        <v>3.54</v>
      </c>
      <c r="S5947" s="8">
        <v>3.2</v>
      </c>
      <c r="T5947" s="8">
        <v>3.9</v>
      </c>
      <c r="U5947" s="8">
        <v>0.15</v>
      </c>
      <c r="V5947" s="9">
        <v>33</v>
      </c>
      <c r="W5947" s="8">
        <v>4.0000000000000036E-2</v>
      </c>
      <c r="X5947" s="8">
        <v>0.69999999999999973</v>
      </c>
      <c r="Y5947" s="8">
        <v>9.9999999999997868E-3</v>
      </c>
      <c r="Z5947" s="8">
        <v>0</v>
      </c>
      <c r="AA5947">
        <v>-6.0000000000000053E-2</v>
      </c>
      <c r="AF5947" t="s">
        <v>1537</v>
      </c>
      <c r="AG5947" t="s">
        <v>777</v>
      </c>
      <c r="AH5947" t="s">
        <v>778</v>
      </c>
      <c r="AI5947" t="s">
        <v>1538</v>
      </c>
      <c r="AJ5947" s="7"/>
      <c r="AK5947" t="s">
        <v>6518</v>
      </c>
      <c r="AL5947" t="s">
        <v>91</v>
      </c>
      <c r="AM5947" t="s">
        <v>1536</v>
      </c>
      <c r="AN5947" t="s">
        <v>6544</v>
      </c>
      <c r="AO5947" t="str">
        <f>TEXT(A5947,"yyyy-mm-dd")</f>
        <v>2021-10-31</v>
      </c>
    </row>
    <row r="5948" spans="1:41">
      <c r="A5948" s="6" t="s">
        <v>6517</v>
      </c>
      <c r="B5948">
        <v>2021</v>
      </c>
      <c r="C5948">
        <v>10</v>
      </c>
      <c r="E5948" t="s">
        <v>392</v>
      </c>
      <c r="F5948" t="s">
        <v>82</v>
      </c>
      <c r="G5948" t="s">
        <v>774</v>
      </c>
      <c r="H5948" t="s">
        <v>775</v>
      </c>
      <c r="K5948" s="6"/>
      <c r="O5948" s="8">
        <v>3.59</v>
      </c>
      <c r="P5948" s="8">
        <v>3.56</v>
      </c>
      <c r="Q5948" s="8">
        <v>3.5</v>
      </c>
      <c r="R5948" s="8">
        <v>3.7</v>
      </c>
      <c r="S5948" s="8">
        <v>3.26</v>
      </c>
      <c r="T5948" s="8">
        <v>4</v>
      </c>
      <c r="U5948" s="8">
        <v>0.17</v>
      </c>
      <c r="V5948" s="9">
        <v>32</v>
      </c>
      <c r="W5948" s="8">
        <v>0.20000000000000018</v>
      </c>
      <c r="X5948" s="8">
        <v>0.74000000000000021</v>
      </c>
      <c r="Y5948" s="8">
        <v>2.9999999999999805E-2</v>
      </c>
      <c r="Z5948" s="8">
        <v>1.0000000000000231E-2</v>
      </c>
      <c r="AA5948">
        <v>7.0000000000000284E-2</v>
      </c>
      <c r="AF5948" t="s">
        <v>776</v>
      </c>
      <c r="AG5948" t="s">
        <v>777</v>
      </c>
      <c r="AH5948" t="s">
        <v>778</v>
      </c>
      <c r="AI5948" t="s">
        <v>779</v>
      </c>
      <c r="AJ5948" s="7"/>
      <c r="AK5948" t="s">
        <v>6518</v>
      </c>
      <c r="AL5948" t="s">
        <v>393</v>
      </c>
      <c r="AM5948" t="s">
        <v>775</v>
      </c>
      <c r="AN5948" t="s">
        <v>6545</v>
      </c>
      <c r="AO5948" t="str">
        <f>TEXT(A5948,"yyyy-mm-dd")</f>
        <v>2021-10-31</v>
      </c>
    </row>
    <row r="5949" spans="1:41">
      <c r="A5949" s="6" t="s">
        <v>6517</v>
      </c>
      <c r="B5949">
        <v>2021</v>
      </c>
      <c r="C5949">
        <v>10</v>
      </c>
      <c r="E5949" t="s">
        <v>392</v>
      </c>
      <c r="F5949" t="s">
        <v>82</v>
      </c>
      <c r="G5949" t="s">
        <v>774</v>
      </c>
      <c r="H5949" t="s">
        <v>1536</v>
      </c>
      <c r="K5949" s="6"/>
      <c r="O5949" s="8">
        <v>3.46</v>
      </c>
      <c r="P5949" s="8">
        <v>3.5</v>
      </c>
      <c r="Q5949" s="8">
        <v>3.41</v>
      </c>
      <c r="R5949" s="8">
        <v>3.54</v>
      </c>
      <c r="S5949" s="8">
        <v>3</v>
      </c>
      <c r="T5949" s="8">
        <v>3.7</v>
      </c>
      <c r="U5949" s="8">
        <v>0.15</v>
      </c>
      <c r="V5949" s="9">
        <v>30</v>
      </c>
      <c r="W5949" s="8">
        <v>0.12999999999999989</v>
      </c>
      <c r="X5949" s="8">
        <v>0.70000000000000018</v>
      </c>
      <c r="Y5949" s="8">
        <v>-4.0000000000000036E-2</v>
      </c>
      <c r="Z5949" s="8">
        <v>0</v>
      </c>
      <c r="AA5949">
        <v>2.0000000000000018E-2</v>
      </c>
      <c r="AF5949" t="s">
        <v>1537</v>
      </c>
      <c r="AG5949" t="s">
        <v>777</v>
      </c>
      <c r="AH5949" t="s">
        <v>778</v>
      </c>
      <c r="AI5949" t="s">
        <v>1538</v>
      </c>
      <c r="AJ5949" s="7"/>
      <c r="AK5949" t="s">
        <v>6518</v>
      </c>
      <c r="AL5949" t="s">
        <v>393</v>
      </c>
      <c r="AM5949" t="s">
        <v>1536</v>
      </c>
      <c r="AN5949" t="s">
        <v>6546</v>
      </c>
      <c r="AO5949" t="str">
        <f>TEXT(A5949,"yyyy-mm-dd")</f>
        <v>2021-10-31</v>
      </c>
    </row>
    <row r="5950" spans="1:41">
      <c r="A5950" s="6" t="s">
        <v>6517</v>
      </c>
      <c r="B5950">
        <v>2021</v>
      </c>
      <c r="C5950">
        <v>10</v>
      </c>
      <c r="E5950" t="s">
        <v>112</v>
      </c>
      <c r="F5950" t="s">
        <v>113</v>
      </c>
      <c r="G5950" t="s">
        <v>83</v>
      </c>
      <c r="H5950" t="s">
        <v>6147</v>
      </c>
      <c r="I5950">
        <v>2023</v>
      </c>
      <c r="K5950" s="6">
        <v>45291</v>
      </c>
      <c r="L5950">
        <v>26</v>
      </c>
      <c r="N5950" t="s">
        <v>463</v>
      </c>
      <c r="O5950" s="8">
        <v>5.86</v>
      </c>
      <c r="P5950" s="8">
        <v>6</v>
      </c>
      <c r="Q5950" s="8">
        <v>5.5</v>
      </c>
      <c r="R5950" s="8">
        <v>6.13</v>
      </c>
      <c r="S5950" s="8">
        <v>4.5</v>
      </c>
      <c r="T5950" s="8">
        <v>7.25</v>
      </c>
      <c r="U5950" s="8">
        <v>0.59</v>
      </c>
      <c r="V5950" s="9">
        <v>25</v>
      </c>
      <c r="W5950" s="8">
        <v>0.62999999999999989</v>
      </c>
      <c r="X5950" s="8">
        <v>2.75</v>
      </c>
      <c r="Y5950" s="8">
        <v>-0.13999999999999968</v>
      </c>
      <c r="Z5950" s="8">
        <v>0.5</v>
      </c>
      <c r="AA5950">
        <v>0.21999999999999975</v>
      </c>
      <c r="AF5950" t="s">
        <v>6185</v>
      </c>
      <c r="AG5950" t="s">
        <v>115</v>
      </c>
      <c r="AH5950" t="s">
        <v>116</v>
      </c>
      <c r="AI5950" t="s">
        <v>359</v>
      </c>
      <c r="AJ5950" s="7">
        <v>45291</v>
      </c>
      <c r="AK5950" t="s">
        <v>6518</v>
      </c>
      <c r="AL5950" t="s">
        <v>118</v>
      </c>
      <c r="AM5950" t="s">
        <v>6149</v>
      </c>
      <c r="AN5950" t="s">
        <v>6550</v>
      </c>
      <c r="AO5950" t="str">
        <f>TEXT(A5950,"yyyy-mm-dd")</f>
        <v>2021-10-31</v>
      </c>
    </row>
    <row r="5951" spans="1:41">
      <c r="A5951" s="6" t="s">
        <v>6517</v>
      </c>
      <c r="B5951">
        <v>2021</v>
      </c>
      <c r="C5951">
        <v>10</v>
      </c>
      <c r="E5951" t="s">
        <v>2881</v>
      </c>
      <c r="F5951" t="s">
        <v>113</v>
      </c>
      <c r="G5951" t="s">
        <v>83</v>
      </c>
      <c r="H5951" t="s">
        <v>6147</v>
      </c>
      <c r="I5951">
        <v>2023</v>
      </c>
      <c r="K5951" s="6">
        <v>45291</v>
      </c>
      <c r="L5951">
        <v>26</v>
      </c>
      <c r="N5951" t="s">
        <v>463</v>
      </c>
      <c r="O5951" s="8">
        <v>7.53</v>
      </c>
      <c r="P5951" s="8">
        <v>7.6</v>
      </c>
      <c r="Q5951" s="8">
        <v>7.26</v>
      </c>
      <c r="R5951" s="8">
        <v>7.9</v>
      </c>
      <c r="S5951" s="8">
        <v>6</v>
      </c>
      <c r="T5951" s="8">
        <v>8.5</v>
      </c>
      <c r="U5951" s="8">
        <v>0.56999999999999995</v>
      </c>
      <c r="V5951" s="9">
        <v>22</v>
      </c>
      <c r="W5951" s="8">
        <v>0.64000000000000057</v>
      </c>
      <c r="X5951" s="8">
        <v>2.5</v>
      </c>
      <c r="Y5951" s="8">
        <v>-6.9999999999999396E-2</v>
      </c>
      <c r="Z5951" s="8">
        <v>9.9999999999999645E-2</v>
      </c>
      <c r="AA5951">
        <v>0.19000000000000128</v>
      </c>
      <c r="AF5951" t="s">
        <v>6190</v>
      </c>
      <c r="AG5951" t="s">
        <v>2883</v>
      </c>
      <c r="AH5951" t="s">
        <v>2884</v>
      </c>
      <c r="AI5951" t="s">
        <v>359</v>
      </c>
      <c r="AJ5951" s="7">
        <v>45291</v>
      </c>
      <c r="AK5951" t="s">
        <v>6518</v>
      </c>
      <c r="AL5951" t="s">
        <v>2885</v>
      </c>
      <c r="AM5951" t="s">
        <v>6149</v>
      </c>
      <c r="AN5951" t="s">
        <v>6553</v>
      </c>
      <c r="AO5951" t="str">
        <f>TEXT(A5951,"yyyy-mm-dd")</f>
        <v>2021-10-31</v>
      </c>
    </row>
    <row r="5952" spans="1:41">
      <c r="A5952" s="6" t="s">
        <v>6517</v>
      </c>
      <c r="B5952">
        <v>2021</v>
      </c>
      <c r="C5952">
        <v>10</v>
      </c>
      <c r="E5952" t="s">
        <v>112</v>
      </c>
      <c r="F5952" t="s">
        <v>113</v>
      </c>
      <c r="G5952" t="s">
        <v>83</v>
      </c>
      <c r="H5952" t="s">
        <v>5702</v>
      </c>
      <c r="I5952">
        <v>2022</v>
      </c>
      <c r="K5952" s="6">
        <v>44926</v>
      </c>
      <c r="L5952">
        <v>14</v>
      </c>
      <c r="N5952" t="s">
        <v>244</v>
      </c>
      <c r="O5952" s="8">
        <v>5.76</v>
      </c>
      <c r="P5952" s="8">
        <v>5.81</v>
      </c>
      <c r="Q5952" s="8">
        <v>5.55</v>
      </c>
      <c r="R5952" s="8">
        <v>6</v>
      </c>
      <c r="S5952" s="8">
        <v>4.75</v>
      </c>
      <c r="T5952" s="8">
        <v>6.25</v>
      </c>
      <c r="U5952" s="8">
        <v>0.4</v>
      </c>
      <c r="V5952" s="9">
        <v>29</v>
      </c>
      <c r="W5952" s="8">
        <v>0.45000000000000018</v>
      </c>
      <c r="X5952" s="8">
        <v>1.5</v>
      </c>
      <c r="Y5952" s="8">
        <v>-4.9999999999999822E-2</v>
      </c>
      <c r="Z5952" s="8">
        <v>0.30999999999999961</v>
      </c>
      <c r="AA5952">
        <v>-0.10999999999999943</v>
      </c>
      <c r="AF5952" t="s">
        <v>5740</v>
      </c>
      <c r="AG5952" t="s">
        <v>115</v>
      </c>
      <c r="AH5952" t="s">
        <v>116</v>
      </c>
      <c r="AI5952" t="s">
        <v>230</v>
      </c>
      <c r="AJ5952" s="7">
        <v>44926</v>
      </c>
      <c r="AK5952" t="s">
        <v>6518</v>
      </c>
      <c r="AL5952" t="s">
        <v>118</v>
      </c>
      <c r="AM5952" t="s">
        <v>5704</v>
      </c>
      <c r="AN5952" t="s">
        <v>6549</v>
      </c>
      <c r="AO5952" t="str">
        <f>TEXT(A5952,"yyyy-mm-dd")</f>
        <v>2021-10-31</v>
      </c>
    </row>
    <row r="5953" spans="1:41">
      <c r="A5953" s="6" t="s">
        <v>6517</v>
      </c>
      <c r="B5953">
        <v>2021</v>
      </c>
      <c r="C5953">
        <v>10</v>
      </c>
      <c r="E5953" t="s">
        <v>2881</v>
      </c>
      <c r="F5953" t="s">
        <v>113</v>
      </c>
      <c r="G5953" t="s">
        <v>83</v>
      </c>
      <c r="H5953" t="s">
        <v>5702</v>
      </c>
      <c r="I5953">
        <v>2022</v>
      </c>
      <c r="K5953" s="6">
        <v>44926</v>
      </c>
      <c r="L5953">
        <v>14</v>
      </c>
      <c r="N5953" t="s">
        <v>244</v>
      </c>
      <c r="O5953" s="8">
        <v>7.51</v>
      </c>
      <c r="P5953" s="8">
        <v>7.59</v>
      </c>
      <c r="Q5953" s="8">
        <v>7.38</v>
      </c>
      <c r="R5953" s="8">
        <v>7.83</v>
      </c>
      <c r="S5953" s="8">
        <v>6.2</v>
      </c>
      <c r="T5953" s="8">
        <v>8.4</v>
      </c>
      <c r="U5953" s="8">
        <v>0.6</v>
      </c>
      <c r="V5953" s="9">
        <v>24</v>
      </c>
      <c r="W5953" s="8">
        <v>0.45000000000000018</v>
      </c>
      <c r="X5953" s="8">
        <v>2.2000000000000002</v>
      </c>
      <c r="Y5953" s="8">
        <v>-8.0000000000000071E-2</v>
      </c>
      <c r="Z5953" s="8">
        <v>0.10999999999999943</v>
      </c>
      <c r="AA5953">
        <v>4.0000000000000036E-2</v>
      </c>
      <c r="AF5953" t="s">
        <v>5745</v>
      </c>
      <c r="AG5953" t="s">
        <v>2883</v>
      </c>
      <c r="AH5953" t="s">
        <v>2884</v>
      </c>
      <c r="AI5953" t="s">
        <v>230</v>
      </c>
      <c r="AJ5953" s="7">
        <v>44926</v>
      </c>
      <c r="AK5953" t="s">
        <v>6518</v>
      </c>
      <c r="AL5953" t="s">
        <v>2885</v>
      </c>
      <c r="AM5953" t="s">
        <v>5704</v>
      </c>
      <c r="AN5953" t="s">
        <v>6552</v>
      </c>
      <c r="AO5953" t="str">
        <f>TEXT(A5953,"yyyy-mm-dd")</f>
        <v>2021-10-31</v>
      </c>
    </row>
    <row r="5954" spans="1:41">
      <c r="A5954" s="6" t="s">
        <v>6517</v>
      </c>
      <c r="B5954">
        <v>2021</v>
      </c>
      <c r="C5954">
        <v>10</v>
      </c>
      <c r="E5954" t="s">
        <v>112</v>
      </c>
      <c r="F5954" t="s">
        <v>113</v>
      </c>
      <c r="G5954" t="s">
        <v>83</v>
      </c>
      <c r="H5954" t="s">
        <v>5257</v>
      </c>
      <c r="I5954">
        <v>2021</v>
      </c>
      <c r="K5954" s="6">
        <v>44561</v>
      </c>
      <c r="L5954">
        <v>2</v>
      </c>
      <c r="N5954" t="s">
        <v>104</v>
      </c>
      <c r="O5954" s="8">
        <v>5.3</v>
      </c>
      <c r="P5954" s="8">
        <v>5.25</v>
      </c>
      <c r="Q5954" s="8">
        <v>5.2</v>
      </c>
      <c r="R5954" s="8">
        <v>5.3</v>
      </c>
      <c r="S5954" s="8">
        <v>4.82</v>
      </c>
      <c r="T5954" s="8">
        <v>6.5</v>
      </c>
      <c r="U5954" s="8">
        <v>0.28999999999999998</v>
      </c>
      <c r="V5954" s="9">
        <v>29</v>
      </c>
      <c r="W5954" s="8">
        <v>9.9999999999999645E-2</v>
      </c>
      <c r="X5954" s="8">
        <v>1.6799999999999997</v>
      </c>
      <c r="Y5954" s="8">
        <v>4.9999999999999822E-2</v>
      </c>
      <c r="Z5954" s="8">
        <v>8.0000000000000071E-2</v>
      </c>
      <c r="AA5954">
        <v>-0.15000000000000036</v>
      </c>
      <c r="AF5954" t="s">
        <v>5295</v>
      </c>
      <c r="AG5954" t="s">
        <v>115</v>
      </c>
      <c r="AH5954" t="s">
        <v>116</v>
      </c>
      <c r="AI5954" t="s">
        <v>117</v>
      </c>
      <c r="AJ5954" s="7">
        <v>44561</v>
      </c>
      <c r="AK5954" t="s">
        <v>6518</v>
      </c>
      <c r="AL5954" t="s">
        <v>118</v>
      </c>
      <c r="AM5954" t="s">
        <v>5259</v>
      </c>
      <c r="AN5954" t="s">
        <v>6548</v>
      </c>
      <c r="AO5954" t="str">
        <f>TEXT(A5954,"yyyy-mm-dd")</f>
        <v>2021-10-31</v>
      </c>
    </row>
    <row r="5955" spans="1:41">
      <c r="A5955" s="6" t="s">
        <v>6517</v>
      </c>
      <c r="B5955">
        <v>2021</v>
      </c>
      <c r="C5955">
        <v>10</v>
      </c>
      <c r="E5955" t="s">
        <v>2881</v>
      </c>
      <c r="F5955" t="s">
        <v>113</v>
      </c>
      <c r="G5955" t="s">
        <v>83</v>
      </c>
      <c r="H5955" t="s">
        <v>5257</v>
      </c>
      <c r="I5955">
        <v>2021</v>
      </c>
      <c r="K5955" s="6">
        <v>44561</v>
      </c>
      <c r="L5955">
        <v>2</v>
      </c>
      <c r="N5955" t="s">
        <v>104</v>
      </c>
      <c r="O5955" s="8">
        <v>7.35</v>
      </c>
      <c r="P5955" s="8">
        <v>7.48</v>
      </c>
      <c r="Q5955" s="8">
        <v>7.3</v>
      </c>
      <c r="R5955" s="8">
        <v>7.53</v>
      </c>
      <c r="S5955" s="8">
        <v>5.8</v>
      </c>
      <c r="T5955" s="8">
        <v>8.0500000000000007</v>
      </c>
      <c r="U5955" s="8">
        <v>0.48</v>
      </c>
      <c r="V5955" s="9">
        <v>24</v>
      </c>
      <c r="W5955" s="8">
        <v>0.23000000000000043</v>
      </c>
      <c r="X5955" s="8">
        <v>2.2500000000000009</v>
      </c>
      <c r="Y5955" s="8">
        <v>-0.13000000000000078</v>
      </c>
      <c r="Z5955" s="8">
        <v>0.25</v>
      </c>
      <c r="AA5955">
        <v>-0.11999999999999922</v>
      </c>
      <c r="AF5955" t="s">
        <v>5300</v>
      </c>
      <c r="AG5955" t="s">
        <v>2883</v>
      </c>
      <c r="AH5955" t="s">
        <v>2884</v>
      </c>
      <c r="AI5955" t="s">
        <v>117</v>
      </c>
      <c r="AJ5955" s="7">
        <v>44561</v>
      </c>
      <c r="AK5955" t="s">
        <v>6518</v>
      </c>
      <c r="AL5955" t="s">
        <v>2885</v>
      </c>
      <c r="AM5955" t="s">
        <v>5259</v>
      </c>
      <c r="AN5955" t="s">
        <v>6551</v>
      </c>
      <c r="AO5955" t="str">
        <f>TEXT(A5955,"yyyy-mm-dd")</f>
        <v>2021-10-31</v>
      </c>
    </row>
    <row r="5956" spans="1:41">
      <c r="A5956" s="6" t="s">
        <v>6554</v>
      </c>
      <c r="B5956">
        <v>2021</v>
      </c>
      <c r="C5956">
        <v>11</v>
      </c>
      <c r="E5956" t="s">
        <v>1907</v>
      </c>
      <c r="F5956" t="s">
        <v>1908</v>
      </c>
      <c r="G5956" t="s">
        <v>102</v>
      </c>
      <c r="H5956" t="s">
        <v>6539</v>
      </c>
      <c r="I5956">
        <v>2023</v>
      </c>
      <c r="J5956">
        <v>4</v>
      </c>
      <c r="K5956" s="6">
        <v>45291</v>
      </c>
      <c r="L5956">
        <v>25</v>
      </c>
      <c r="M5956">
        <v>8</v>
      </c>
      <c r="N5956" t="s">
        <v>357</v>
      </c>
      <c r="O5956" s="8">
        <v>6.44</v>
      </c>
      <c r="P5956" s="8">
        <v>6.5</v>
      </c>
      <c r="Q5956" s="8">
        <v>6.25</v>
      </c>
      <c r="R5956" s="8">
        <v>6.63</v>
      </c>
      <c r="S5956" s="8">
        <v>5.5</v>
      </c>
      <c r="T5956" s="8">
        <v>7.5</v>
      </c>
      <c r="U5956" s="8">
        <v>0.5</v>
      </c>
      <c r="V5956" s="9">
        <v>31</v>
      </c>
      <c r="W5956" s="8">
        <v>0.37999999999999989</v>
      </c>
      <c r="X5956" s="8">
        <v>2</v>
      </c>
      <c r="Y5956" s="8">
        <v>-5.9999999999999609E-2</v>
      </c>
      <c r="Z5956" s="8">
        <v>0.5</v>
      </c>
      <c r="AA5956">
        <v>-0.37000000000000011</v>
      </c>
      <c r="AF5956" t="s">
        <v>6540</v>
      </c>
      <c r="AG5956" t="s">
        <v>1910</v>
      </c>
      <c r="AH5956" t="s">
        <v>1911</v>
      </c>
      <c r="AI5956" t="s">
        <v>1971</v>
      </c>
      <c r="AJ5956" s="7">
        <v>45291</v>
      </c>
      <c r="AK5956" t="s">
        <v>6555</v>
      </c>
      <c r="AL5956" t="s">
        <v>1908</v>
      </c>
      <c r="AM5956" t="s">
        <v>6541</v>
      </c>
      <c r="AN5956" t="s">
        <v>6575</v>
      </c>
      <c r="AO5956" t="str">
        <f>TEXT(A5956,"yyyy-mm-dd")</f>
        <v>2021-11-30</v>
      </c>
    </row>
    <row r="5957" spans="1:41">
      <c r="A5957" s="6" t="s">
        <v>6554</v>
      </c>
      <c r="B5957">
        <v>2021</v>
      </c>
      <c r="C5957">
        <v>11</v>
      </c>
      <c r="E5957" t="s">
        <v>1907</v>
      </c>
      <c r="F5957" t="s">
        <v>1908</v>
      </c>
      <c r="G5957" t="s">
        <v>102</v>
      </c>
      <c r="H5957" t="s">
        <v>6434</v>
      </c>
      <c r="I5957">
        <v>2023</v>
      </c>
      <c r="J5957">
        <v>3</v>
      </c>
      <c r="K5957" s="6">
        <v>45199</v>
      </c>
      <c r="L5957">
        <v>22</v>
      </c>
      <c r="M5957">
        <v>7</v>
      </c>
      <c r="N5957" t="s">
        <v>167</v>
      </c>
      <c r="O5957" s="8">
        <v>6.38</v>
      </c>
      <c r="P5957" s="8">
        <v>6.38</v>
      </c>
      <c r="Q5957" s="8">
        <v>6.06</v>
      </c>
      <c r="R5957" s="8">
        <v>6.5</v>
      </c>
      <c r="S5957" s="8">
        <v>5.5</v>
      </c>
      <c r="T5957" s="8">
        <v>7.25</v>
      </c>
      <c r="U5957" s="8">
        <v>0.47</v>
      </c>
      <c r="V5957" s="9">
        <v>30</v>
      </c>
      <c r="W5957" s="8">
        <v>0.44000000000000039</v>
      </c>
      <c r="X5957" s="8">
        <v>1.75</v>
      </c>
      <c r="Y5957" s="8">
        <v>0</v>
      </c>
      <c r="Z5957" s="8">
        <v>0.37999999999999989</v>
      </c>
      <c r="AA5957">
        <v>-5.9999999999999609E-2</v>
      </c>
      <c r="AF5957" t="s">
        <v>6435</v>
      </c>
      <c r="AG5957" t="s">
        <v>1910</v>
      </c>
      <c r="AH5957" t="s">
        <v>1911</v>
      </c>
      <c r="AI5957" t="s">
        <v>1944</v>
      </c>
      <c r="AJ5957" s="7">
        <v>45199</v>
      </c>
      <c r="AK5957" t="s">
        <v>6555</v>
      </c>
      <c r="AL5957" t="s">
        <v>1908</v>
      </c>
      <c r="AM5957" t="s">
        <v>6436</v>
      </c>
      <c r="AN5957" t="s">
        <v>6574</v>
      </c>
      <c r="AO5957" t="str">
        <f>TEXT(A5957,"yyyy-mm-dd")</f>
        <v>2021-11-30</v>
      </c>
    </row>
    <row r="5958" spans="1:41">
      <c r="A5958" s="6" t="s">
        <v>6554</v>
      </c>
      <c r="B5958">
        <v>2021</v>
      </c>
      <c r="C5958">
        <v>11</v>
      </c>
      <c r="E5958" t="s">
        <v>1907</v>
      </c>
      <c r="F5958" t="s">
        <v>1908</v>
      </c>
      <c r="G5958" t="s">
        <v>102</v>
      </c>
      <c r="H5958" t="s">
        <v>6326</v>
      </c>
      <c r="I5958">
        <v>2023</v>
      </c>
      <c r="J5958">
        <v>2</v>
      </c>
      <c r="K5958" s="6">
        <v>45107</v>
      </c>
      <c r="L5958">
        <v>19</v>
      </c>
      <c r="M5958">
        <v>6</v>
      </c>
      <c r="N5958" t="s">
        <v>195</v>
      </c>
      <c r="O5958" s="8">
        <v>6.31</v>
      </c>
      <c r="P5958" s="8">
        <v>6.25</v>
      </c>
      <c r="Q5958" s="8">
        <v>6.06</v>
      </c>
      <c r="R5958" s="8">
        <v>6.5</v>
      </c>
      <c r="S5958" s="8">
        <v>5.5</v>
      </c>
      <c r="T5958" s="8">
        <v>7</v>
      </c>
      <c r="U5958" s="8">
        <v>0.36</v>
      </c>
      <c r="V5958" s="9">
        <v>30</v>
      </c>
      <c r="W5958" s="8">
        <v>0.44000000000000039</v>
      </c>
      <c r="X5958" s="8">
        <v>1.5</v>
      </c>
      <c r="Y5958" s="8">
        <v>5.9999999999999609E-2</v>
      </c>
      <c r="Z5958" s="8">
        <v>0.25</v>
      </c>
      <c r="AA5958">
        <v>-5.9999999999999609E-2</v>
      </c>
      <c r="AF5958" t="s">
        <v>6327</v>
      </c>
      <c r="AG5958" t="s">
        <v>1910</v>
      </c>
      <c r="AH5958" t="s">
        <v>1911</v>
      </c>
      <c r="AI5958" t="s">
        <v>1939</v>
      </c>
      <c r="AJ5958" s="7">
        <v>45107</v>
      </c>
      <c r="AK5958" t="s">
        <v>6555</v>
      </c>
      <c r="AL5958" t="s">
        <v>1908</v>
      </c>
      <c r="AM5958" t="s">
        <v>6328</v>
      </c>
      <c r="AN5958" t="s">
        <v>6573</v>
      </c>
      <c r="AO5958" t="str">
        <f>TEXT(A5958,"yyyy-mm-dd")</f>
        <v>2021-11-30</v>
      </c>
    </row>
    <row r="5959" spans="1:41">
      <c r="A5959" s="6" t="s">
        <v>6554</v>
      </c>
      <c r="B5959">
        <v>2021</v>
      </c>
      <c r="C5959">
        <v>11</v>
      </c>
      <c r="E5959" t="s">
        <v>1907</v>
      </c>
      <c r="F5959" t="s">
        <v>1908</v>
      </c>
      <c r="G5959" t="s">
        <v>102</v>
      </c>
      <c r="H5959" t="s">
        <v>6287</v>
      </c>
      <c r="I5959">
        <v>2023</v>
      </c>
      <c r="J5959">
        <v>1</v>
      </c>
      <c r="K5959" s="6">
        <v>45016</v>
      </c>
      <c r="L5959">
        <v>16</v>
      </c>
      <c r="M5959">
        <v>5</v>
      </c>
      <c r="N5959" t="s">
        <v>222</v>
      </c>
      <c r="O5959" s="8">
        <v>6.19</v>
      </c>
      <c r="P5959" s="8">
        <v>6.25</v>
      </c>
      <c r="Q5959" s="8">
        <v>6</v>
      </c>
      <c r="R5959" s="8">
        <v>6.44</v>
      </c>
      <c r="S5959" s="8">
        <v>5.5</v>
      </c>
      <c r="T5959" s="8">
        <v>6.75</v>
      </c>
      <c r="U5959" s="8">
        <v>0.31</v>
      </c>
      <c r="V5959" s="9">
        <v>30</v>
      </c>
      <c r="W5959" s="8">
        <v>0.44000000000000039</v>
      </c>
      <c r="X5959" s="8">
        <v>1.25</v>
      </c>
      <c r="Y5959" s="8">
        <v>-5.9999999999999609E-2</v>
      </c>
      <c r="Z5959" s="8">
        <v>0.25</v>
      </c>
      <c r="AA5959">
        <v>0.19000000000000039</v>
      </c>
      <c r="AF5959" t="s">
        <v>6288</v>
      </c>
      <c r="AG5959" t="s">
        <v>1910</v>
      </c>
      <c r="AH5959" t="s">
        <v>1911</v>
      </c>
      <c r="AI5959" t="s">
        <v>1934</v>
      </c>
      <c r="AJ5959" s="7">
        <v>45016</v>
      </c>
      <c r="AK5959" t="s">
        <v>6555</v>
      </c>
      <c r="AL5959" t="s">
        <v>1908</v>
      </c>
      <c r="AM5959" t="s">
        <v>6289</v>
      </c>
      <c r="AN5959" t="s">
        <v>6572</v>
      </c>
      <c r="AO5959" t="str">
        <f>TEXT(A5959,"yyyy-mm-dd")</f>
        <v>2021-11-30</v>
      </c>
    </row>
    <row r="5960" spans="1:41">
      <c r="A5960" s="6" t="s">
        <v>6554</v>
      </c>
      <c r="B5960">
        <v>2021</v>
      </c>
      <c r="C5960">
        <v>11</v>
      </c>
      <c r="E5960" t="s">
        <v>1907</v>
      </c>
      <c r="F5960" t="s">
        <v>1908</v>
      </c>
      <c r="G5960" t="s">
        <v>102</v>
      </c>
      <c r="H5960" t="s">
        <v>6094</v>
      </c>
      <c r="I5960">
        <v>2022</v>
      </c>
      <c r="J5960">
        <v>4</v>
      </c>
      <c r="K5960" s="6">
        <v>44926</v>
      </c>
      <c r="L5960">
        <v>13</v>
      </c>
      <c r="M5960">
        <v>4</v>
      </c>
      <c r="N5960" t="s">
        <v>252</v>
      </c>
      <c r="O5960" s="8">
        <v>6.08</v>
      </c>
      <c r="P5960" s="8">
        <v>6</v>
      </c>
      <c r="Q5960" s="8">
        <v>6</v>
      </c>
      <c r="R5960" s="8">
        <v>6.25</v>
      </c>
      <c r="S5960" s="8">
        <v>5.5</v>
      </c>
      <c r="T5960" s="8">
        <v>6.5</v>
      </c>
      <c r="U5960" s="8">
        <v>0.27</v>
      </c>
      <c r="V5960" s="9">
        <v>32</v>
      </c>
      <c r="W5960" s="8">
        <v>0.25</v>
      </c>
      <c r="X5960" s="8">
        <v>1</v>
      </c>
      <c r="Y5960" s="8">
        <v>8.0000000000000071E-2</v>
      </c>
      <c r="Z5960" s="8">
        <v>0</v>
      </c>
      <c r="AA5960">
        <v>0</v>
      </c>
      <c r="AF5960" t="s">
        <v>6095</v>
      </c>
      <c r="AG5960" t="s">
        <v>1910</v>
      </c>
      <c r="AH5960" t="s">
        <v>1911</v>
      </c>
      <c r="AI5960" t="s">
        <v>1929</v>
      </c>
      <c r="AJ5960" s="7">
        <v>44926</v>
      </c>
      <c r="AK5960" t="s">
        <v>6555</v>
      </c>
      <c r="AL5960" t="s">
        <v>1908</v>
      </c>
      <c r="AM5960" t="s">
        <v>6096</v>
      </c>
      <c r="AN5960" t="s">
        <v>6571</v>
      </c>
      <c r="AO5960" t="str">
        <f>TEXT(A5960,"yyyy-mm-dd")</f>
        <v>2021-11-30</v>
      </c>
    </row>
    <row r="5961" spans="1:41">
      <c r="A5961" s="6" t="s">
        <v>6554</v>
      </c>
      <c r="B5961">
        <v>2021</v>
      </c>
      <c r="C5961">
        <v>11</v>
      </c>
      <c r="E5961" t="s">
        <v>1907</v>
      </c>
      <c r="F5961" t="s">
        <v>1908</v>
      </c>
      <c r="G5961" t="s">
        <v>102</v>
      </c>
      <c r="H5961" t="s">
        <v>5989</v>
      </c>
      <c r="I5961">
        <v>2022</v>
      </c>
      <c r="J5961">
        <v>3</v>
      </c>
      <c r="K5961" s="6">
        <v>44834</v>
      </c>
      <c r="L5961">
        <v>10</v>
      </c>
      <c r="M5961">
        <v>3</v>
      </c>
      <c r="N5961" t="s">
        <v>164</v>
      </c>
      <c r="O5961" s="8">
        <v>5.94</v>
      </c>
      <c r="P5961" s="8">
        <v>6</v>
      </c>
      <c r="Q5961" s="8">
        <v>5.75</v>
      </c>
      <c r="R5961" s="8">
        <v>6</v>
      </c>
      <c r="S5961" s="8">
        <v>5.5</v>
      </c>
      <c r="T5961" s="8">
        <v>6.5</v>
      </c>
      <c r="U5961" s="8">
        <v>0.25</v>
      </c>
      <c r="V5961" s="9">
        <v>31</v>
      </c>
      <c r="W5961" s="8">
        <v>0.25</v>
      </c>
      <c r="X5961" s="8">
        <v>1</v>
      </c>
      <c r="Y5961" s="8">
        <v>-5.9999999999999609E-2</v>
      </c>
      <c r="Z5961" s="8">
        <v>0.25</v>
      </c>
      <c r="AA5961">
        <v>-0.25</v>
      </c>
      <c r="AF5961" t="s">
        <v>5990</v>
      </c>
      <c r="AG5961" t="s">
        <v>1910</v>
      </c>
      <c r="AH5961" t="s">
        <v>1911</v>
      </c>
      <c r="AI5961" t="s">
        <v>1924</v>
      </c>
      <c r="AJ5961" s="7">
        <v>44834</v>
      </c>
      <c r="AK5961" t="s">
        <v>6555</v>
      </c>
      <c r="AL5961" t="s">
        <v>1908</v>
      </c>
      <c r="AM5961" t="s">
        <v>5991</v>
      </c>
      <c r="AN5961" t="s">
        <v>6570</v>
      </c>
      <c r="AO5961" t="str">
        <f>TEXT(A5961,"yyyy-mm-dd")</f>
        <v>2021-11-30</v>
      </c>
    </row>
    <row r="5962" spans="1:41">
      <c r="A5962" s="6" t="s">
        <v>6554</v>
      </c>
      <c r="B5962">
        <v>2021</v>
      </c>
      <c r="C5962">
        <v>11</v>
      </c>
      <c r="E5962" t="s">
        <v>1907</v>
      </c>
      <c r="F5962" t="s">
        <v>1908</v>
      </c>
      <c r="G5962" t="s">
        <v>102</v>
      </c>
      <c r="H5962" t="s">
        <v>5881</v>
      </c>
      <c r="I5962">
        <v>2022</v>
      </c>
      <c r="J5962">
        <v>2</v>
      </c>
      <c r="K5962" s="6">
        <v>44742</v>
      </c>
      <c r="L5962">
        <v>7</v>
      </c>
      <c r="M5962">
        <v>2</v>
      </c>
      <c r="N5962" t="s">
        <v>192</v>
      </c>
      <c r="O5962" s="8">
        <v>5.76</v>
      </c>
      <c r="P5962" s="8">
        <v>5.75</v>
      </c>
      <c r="Q5962" s="8">
        <v>5.5</v>
      </c>
      <c r="R5962" s="8">
        <v>6</v>
      </c>
      <c r="S5962" s="8">
        <v>5.25</v>
      </c>
      <c r="T5962" s="8">
        <v>6.25</v>
      </c>
      <c r="U5962" s="8">
        <v>0.25</v>
      </c>
      <c r="V5962" s="9">
        <v>32</v>
      </c>
      <c r="W5962" s="8">
        <v>0.5</v>
      </c>
      <c r="X5962" s="8">
        <v>1</v>
      </c>
      <c r="Y5962" s="8">
        <v>9.9999999999997868E-3</v>
      </c>
      <c r="Z5962" s="8">
        <v>0.25</v>
      </c>
      <c r="AA5962">
        <v>0.25</v>
      </c>
      <c r="AF5962" t="s">
        <v>5882</v>
      </c>
      <c r="AG5962" t="s">
        <v>1910</v>
      </c>
      <c r="AH5962" t="s">
        <v>1911</v>
      </c>
      <c r="AI5962" t="s">
        <v>1919</v>
      </c>
      <c r="AJ5962" s="7">
        <v>44742</v>
      </c>
      <c r="AK5962" t="s">
        <v>6555</v>
      </c>
      <c r="AL5962" t="s">
        <v>1908</v>
      </c>
      <c r="AM5962" t="s">
        <v>5883</v>
      </c>
      <c r="AN5962" t="s">
        <v>6569</v>
      </c>
      <c r="AO5962" t="str">
        <f>TEXT(A5962,"yyyy-mm-dd")</f>
        <v>2021-11-30</v>
      </c>
    </row>
    <row r="5963" spans="1:41">
      <c r="A5963" s="6" t="s">
        <v>6554</v>
      </c>
      <c r="B5963">
        <v>2021</v>
      </c>
      <c r="C5963">
        <v>11</v>
      </c>
      <c r="E5963" t="s">
        <v>1907</v>
      </c>
      <c r="F5963" t="s">
        <v>1908</v>
      </c>
      <c r="G5963" t="s">
        <v>102</v>
      </c>
      <c r="H5963" t="s">
        <v>5842</v>
      </c>
      <c r="I5963">
        <v>2022</v>
      </c>
      <c r="J5963">
        <v>1</v>
      </c>
      <c r="K5963" s="6">
        <v>44651</v>
      </c>
      <c r="L5963">
        <v>4</v>
      </c>
      <c r="M5963">
        <v>1</v>
      </c>
      <c r="N5963" t="s">
        <v>219</v>
      </c>
      <c r="O5963" s="8">
        <v>5.59</v>
      </c>
      <c r="P5963" s="8">
        <v>5.5</v>
      </c>
      <c r="Q5963" s="8">
        <v>5.5</v>
      </c>
      <c r="R5963" s="8">
        <v>5.75</v>
      </c>
      <c r="S5963" s="8">
        <v>5.25</v>
      </c>
      <c r="T5963" s="8">
        <v>5.75</v>
      </c>
      <c r="U5963" s="8">
        <v>0.15</v>
      </c>
      <c r="V5963" s="9">
        <v>32</v>
      </c>
      <c r="W5963" s="8">
        <v>0.25</v>
      </c>
      <c r="X5963" s="8">
        <v>0.5</v>
      </c>
      <c r="Y5963" s="8">
        <v>8.9999999999999858E-2</v>
      </c>
      <c r="Z5963" s="8">
        <v>0</v>
      </c>
      <c r="AA5963">
        <v>0</v>
      </c>
      <c r="AF5963" t="s">
        <v>5843</v>
      </c>
      <c r="AG5963" t="s">
        <v>1910</v>
      </c>
      <c r="AH5963" t="s">
        <v>1911</v>
      </c>
      <c r="AI5963" t="s">
        <v>1915</v>
      </c>
      <c r="AJ5963" s="7">
        <v>44651</v>
      </c>
      <c r="AK5963" t="s">
        <v>6555</v>
      </c>
      <c r="AL5963" t="s">
        <v>1908</v>
      </c>
      <c r="AM5963" t="s">
        <v>5844</v>
      </c>
      <c r="AN5963" t="s">
        <v>6568</v>
      </c>
      <c r="AO5963" t="str">
        <f>TEXT(A5963,"yyyy-mm-dd")</f>
        <v>2021-11-30</v>
      </c>
    </row>
    <row r="5964" spans="1:41">
      <c r="A5964" s="6" t="s">
        <v>6554</v>
      </c>
      <c r="B5964">
        <v>2021</v>
      </c>
      <c r="C5964">
        <v>11</v>
      </c>
      <c r="E5964" t="s">
        <v>1907</v>
      </c>
      <c r="F5964" t="s">
        <v>1908</v>
      </c>
      <c r="G5964" t="s">
        <v>102</v>
      </c>
      <c r="H5964" t="s">
        <v>5649</v>
      </c>
      <c r="I5964">
        <v>2021</v>
      </c>
      <c r="J5964">
        <v>4</v>
      </c>
      <c r="K5964" s="6">
        <v>44561</v>
      </c>
      <c r="L5964">
        <v>1</v>
      </c>
      <c r="M5964">
        <v>0</v>
      </c>
      <c r="N5964" t="s">
        <v>169</v>
      </c>
      <c r="O5964" s="8">
        <v>5.27</v>
      </c>
      <c r="P5964" s="8">
        <v>5.25</v>
      </c>
      <c r="Q5964" s="8">
        <v>5.25</v>
      </c>
      <c r="R5964" s="8">
        <v>5.25</v>
      </c>
      <c r="S5964" s="8">
        <v>5</v>
      </c>
      <c r="T5964" s="8">
        <v>5.5</v>
      </c>
      <c r="U5964" s="8">
        <v>0.1</v>
      </c>
      <c r="V5964" s="9">
        <v>33</v>
      </c>
      <c r="W5964" s="8">
        <v>0</v>
      </c>
      <c r="X5964" s="8">
        <v>0.5</v>
      </c>
      <c r="Y5964" s="8">
        <v>1.9999999999999574E-2</v>
      </c>
      <c r="Z5964" s="8">
        <v>0</v>
      </c>
      <c r="AA5964">
        <v>0</v>
      </c>
      <c r="AF5964" t="s">
        <v>5650</v>
      </c>
      <c r="AG5964" t="s">
        <v>1910</v>
      </c>
      <c r="AH5964" t="s">
        <v>1911</v>
      </c>
      <c r="AI5964" t="s">
        <v>1912</v>
      </c>
      <c r="AJ5964" s="7">
        <v>44561</v>
      </c>
      <c r="AK5964" t="s">
        <v>6555</v>
      </c>
      <c r="AL5964" t="s">
        <v>1908</v>
      </c>
      <c r="AM5964" t="s">
        <v>5651</v>
      </c>
      <c r="AN5964" t="s">
        <v>6567</v>
      </c>
      <c r="AO5964" t="str">
        <f>TEXT(A5964,"yyyy-mm-dd")</f>
        <v>2021-11-30</v>
      </c>
    </row>
    <row r="5965" spans="1:41">
      <c r="A5965" s="6" t="s">
        <v>6554</v>
      </c>
      <c r="B5965">
        <v>2021</v>
      </c>
      <c r="C5965">
        <v>11</v>
      </c>
      <c r="E5965" t="s">
        <v>100</v>
      </c>
      <c r="F5965" t="s">
        <v>101</v>
      </c>
      <c r="G5965" t="s">
        <v>83</v>
      </c>
      <c r="H5965" t="s">
        <v>6147</v>
      </c>
      <c r="I5965">
        <v>2023</v>
      </c>
      <c r="K5965" s="6">
        <v>45291</v>
      </c>
      <c r="L5965">
        <v>25</v>
      </c>
      <c r="N5965" t="s">
        <v>357</v>
      </c>
      <c r="O5965" s="8">
        <v>2.2200000000000002</v>
      </c>
      <c r="P5965" s="8">
        <v>2.1</v>
      </c>
      <c r="Q5965" s="8">
        <v>2</v>
      </c>
      <c r="R5965" s="8">
        <v>2.5</v>
      </c>
      <c r="S5965" s="8">
        <v>1.5</v>
      </c>
      <c r="T5965" s="8">
        <v>3.1</v>
      </c>
      <c r="U5965" s="8">
        <v>0.42</v>
      </c>
      <c r="V5965" s="9">
        <v>32</v>
      </c>
      <c r="W5965" s="8">
        <v>0.5</v>
      </c>
      <c r="X5965" s="8">
        <v>1.6</v>
      </c>
      <c r="Y5965" s="8">
        <v>0.12000000000000011</v>
      </c>
      <c r="Z5965" s="8">
        <v>0.10000000000000009</v>
      </c>
      <c r="AA5965">
        <v>0</v>
      </c>
      <c r="AF5965" t="s">
        <v>10372</v>
      </c>
      <c r="AG5965" t="s">
        <v>9655</v>
      </c>
      <c r="AH5965" t="s">
        <v>9656</v>
      </c>
      <c r="AI5965" t="s">
        <v>9708</v>
      </c>
      <c r="AJ5965" s="7">
        <v>45291</v>
      </c>
      <c r="AK5965" t="s">
        <v>6555</v>
      </c>
      <c r="AL5965" t="s">
        <v>109</v>
      </c>
      <c r="AM5965" t="s">
        <v>6149</v>
      </c>
      <c r="AN5965" t="s">
        <v>10384</v>
      </c>
    </row>
    <row r="5966" spans="1:41">
      <c r="A5966" s="6" t="s">
        <v>6554</v>
      </c>
      <c r="B5966">
        <v>2021</v>
      </c>
      <c r="C5966">
        <v>11</v>
      </c>
      <c r="E5966" t="s">
        <v>100</v>
      </c>
      <c r="F5966" t="s">
        <v>101</v>
      </c>
      <c r="G5966" t="s">
        <v>102</v>
      </c>
      <c r="H5966" t="s">
        <v>6094</v>
      </c>
      <c r="I5966">
        <v>2022</v>
      </c>
      <c r="J5966">
        <v>4</v>
      </c>
      <c r="K5966" s="6">
        <v>44926</v>
      </c>
      <c r="L5966">
        <v>13</v>
      </c>
      <c r="M5966">
        <v>4</v>
      </c>
      <c r="N5966" t="s">
        <v>252</v>
      </c>
      <c r="O5966" s="8">
        <v>2.44</v>
      </c>
      <c r="P5966" s="8">
        <v>2.5499999999999998</v>
      </c>
      <c r="Q5966" s="8">
        <v>2.13</v>
      </c>
      <c r="R5966" s="8">
        <v>2.8</v>
      </c>
      <c r="S5966" s="8">
        <v>0.48</v>
      </c>
      <c r="T5966" s="8">
        <v>3.5</v>
      </c>
      <c r="U5966" s="8">
        <v>0.73</v>
      </c>
      <c r="V5966" s="9">
        <v>26</v>
      </c>
      <c r="W5966" s="8">
        <v>0.66999999999999993</v>
      </c>
      <c r="X5966" s="8">
        <v>3.02</v>
      </c>
      <c r="Y5966" s="8">
        <v>-0.10999999999999988</v>
      </c>
      <c r="Z5966" s="8">
        <v>0.10999999999999988</v>
      </c>
      <c r="AA5966">
        <v>-0.30000000000000027</v>
      </c>
      <c r="AF5966" t="s">
        <v>6166</v>
      </c>
      <c r="AG5966" t="s">
        <v>106</v>
      </c>
      <c r="AH5966" t="s">
        <v>107</v>
      </c>
      <c r="AI5966" t="s">
        <v>502</v>
      </c>
      <c r="AJ5966" s="7">
        <v>44926</v>
      </c>
      <c r="AK5966" t="s">
        <v>6555</v>
      </c>
      <c r="AL5966" t="s">
        <v>109</v>
      </c>
      <c r="AM5966" t="s">
        <v>6096</v>
      </c>
      <c r="AN5966" t="s">
        <v>6566</v>
      </c>
      <c r="AO5966" t="str">
        <f>TEXT(A5966,"yyyy-mm-dd")</f>
        <v>2021-11-30</v>
      </c>
    </row>
    <row r="5967" spans="1:41">
      <c r="A5967" s="6" t="s">
        <v>6554</v>
      </c>
      <c r="B5967">
        <v>2021</v>
      </c>
      <c r="C5967">
        <v>11</v>
      </c>
      <c r="E5967" t="s">
        <v>100</v>
      </c>
      <c r="F5967" t="s">
        <v>101</v>
      </c>
      <c r="G5967" t="s">
        <v>83</v>
      </c>
      <c r="H5967" t="s">
        <v>5702</v>
      </c>
      <c r="I5967">
        <v>2022</v>
      </c>
      <c r="K5967" s="6">
        <v>44926</v>
      </c>
      <c r="L5967">
        <v>13</v>
      </c>
      <c r="N5967" t="s">
        <v>252</v>
      </c>
      <c r="O5967" s="8">
        <v>2.79</v>
      </c>
      <c r="P5967" s="8">
        <v>2.8</v>
      </c>
      <c r="Q5967" s="8">
        <v>2.5299999999999998</v>
      </c>
      <c r="R5967" s="8">
        <v>3</v>
      </c>
      <c r="S5967" s="8">
        <v>1.9</v>
      </c>
      <c r="T5967" s="8">
        <v>4</v>
      </c>
      <c r="U5967" s="8">
        <v>0.46</v>
      </c>
      <c r="V5967" s="9">
        <v>34</v>
      </c>
      <c r="W5967" s="8">
        <v>0.4700000000000002</v>
      </c>
      <c r="X5967" s="8">
        <v>2.1</v>
      </c>
      <c r="Y5967" s="8">
        <v>-9.9999999999997868E-3</v>
      </c>
      <c r="Z5967" s="8">
        <v>-0.10000000000000009</v>
      </c>
      <c r="AA5967">
        <v>7.0000000000000284E-2</v>
      </c>
      <c r="AF5967" t="s">
        <v>10333</v>
      </c>
      <c r="AG5967" t="s">
        <v>9655</v>
      </c>
      <c r="AH5967" t="s">
        <v>9656</v>
      </c>
      <c r="AI5967" t="s">
        <v>9669</v>
      </c>
      <c r="AJ5967" s="7">
        <v>44926</v>
      </c>
      <c r="AK5967" t="s">
        <v>6555</v>
      </c>
      <c r="AL5967" t="s">
        <v>109</v>
      </c>
      <c r="AM5967" t="s">
        <v>5704</v>
      </c>
      <c r="AN5967" t="s">
        <v>10357</v>
      </c>
    </row>
    <row r="5968" spans="1:41">
      <c r="A5968" s="6" t="s">
        <v>6554</v>
      </c>
      <c r="B5968">
        <v>2021</v>
      </c>
      <c r="C5968">
        <v>11</v>
      </c>
      <c r="E5968" t="s">
        <v>100</v>
      </c>
      <c r="F5968" t="s">
        <v>101</v>
      </c>
      <c r="G5968" t="s">
        <v>102</v>
      </c>
      <c r="H5968" t="s">
        <v>5989</v>
      </c>
      <c r="I5968">
        <v>2022</v>
      </c>
      <c r="J5968">
        <v>3</v>
      </c>
      <c r="K5968" s="6">
        <v>44834</v>
      </c>
      <c r="L5968">
        <v>10</v>
      </c>
      <c r="M5968">
        <v>3</v>
      </c>
      <c r="N5968" t="s">
        <v>164</v>
      </c>
      <c r="O5968" s="8">
        <v>3.02</v>
      </c>
      <c r="P5968" s="8">
        <v>2.95</v>
      </c>
      <c r="Q5968" s="8">
        <v>2.63</v>
      </c>
      <c r="R5968" s="8">
        <v>3.3</v>
      </c>
      <c r="S5968" s="8">
        <v>1.5</v>
      </c>
      <c r="T5968" s="8">
        <v>4.8</v>
      </c>
      <c r="U5968" s="8">
        <v>0.74</v>
      </c>
      <c r="V5968" s="9">
        <v>26</v>
      </c>
      <c r="W5968" s="8">
        <v>0.66999999999999993</v>
      </c>
      <c r="X5968" s="8">
        <v>3.3</v>
      </c>
      <c r="Y5968" s="8">
        <v>6.999999999999984E-2</v>
      </c>
      <c r="Z5968" s="8">
        <v>3.0000000000000249E-2</v>
      </c>
      <c r="AA5968">
        <v>-0.20000000000000018</v>
      </c>
      <c r="AF5968" t="s">
        <v>6164</v>
      </c>
      <c r="AG5968" t="s">
        <v>106</v>
      </c>
      <c r="AH5968" t="s">
        <v>107</v>
      </c>
      <c r="AI5968" t="s">
        <v>497</v>
      </c>
      <c r="AJ5968" s="7">
        <v>44834</v>
      </c>
      <c r="AK5968" t="s">
        <v>6555</v>
      </c>
      <c r="AL5968" t="s">
        <v>109</v>
      </c>
      <c r="AM5968" t="s">
        <v>5991</v>
      </c>
      <c r="AN5968" t="s">
        <v>6565</v>
      </c>
      <c r="AO5968" t="str">
        <f>TEXT(A5968,"yyyy-mm-dd")</f>
        <v>2021-11-30</v>
      </c>
    </row>
    <row r="5969" spans="1:41">
      <c r="A5969" s="6" t="s">
        <v>6554</v>
      </c>
      <c r="B5969">
        <v>2021</v>
      </c>
      <c r="C5969">
        <v>11</v>
      </c>
      <c r="E5969" t="s">
        <v>100</v>
      </c>
      <c r="F5969" t="s">
        <v>101</v>
      </c>
      <c r="G5969" t="s">
        <v>102</v>
      </c>
      <c r="H5969" t="s">
        <v>5881</v>
      </c>
      <c r="I5969">
        <v>2022</v>
      </c>
      <c r="J5969">
        <v>2</v>
      </c>
      <c r="K5969" s="6">
        <v>44742</v>
      </c>
      <c r="L5969">
        <v>7</v>
      </c>
      <c r="M5969">
        <v>2</v>
      </c>
      <c r="N5969" t="s">
        <v>192</v>
      </c>
      <c r="O5969" s="8">
        <v>2.33</v>
      </c>
      <c r="P5969" s="8">
        <v>2.2999999999999998</v>
      </c>
      <c r="Q5969" s="8">
        <v>1.85</v>
      </c>
      <c r="R5969" s="8">
        <v>2.86</v>
      </c>
      <c r="S5969" s="8">
        <v>1</v>
      </c>
      <c r="T5969" s="8">
        <v>3.5</v>
      </c>
      <c r="U5969" s="8">
        <v>0.72</v>
      </c>
      <c r="V5969" s="9">
        <v>26</v>
      </c>
      <c r="W5969" s="8">
        <v>1.0099999999999998</v>
      </c>
      <c r="X5969" s="8">
        <v>2.5</v>
      </c>
      <c r="Y5969" s="8">
        <v>3.0000000000000249E-2</v>
      </c>
      <c r="Z5969" s="8">
        <v>-0.30000000000000027</v>
      </c>
      <c r="AA5969">
        <v>8.9999999999999858E-2</v>
      </c>
      <c r="AF5969" t="s">
        <v>6162</v>
      </c>
      <c r="AG5969" t="s">
        <v>106</v>
      </c>
      <c r="AH5969" t="s">
        <v>107</v>
      </c>
      <c r="AI5969" t="s">
        <v>427</v>
      </c>
      <c r="AJ5969" s="7">
        <v>44742</v>
      </c>
      <c r="AK5969" t="s">
        <v>6555</v>
      </c>
      <c r="AL5969" t="s">
        <v>109</v>
      </c>
      <c r="AM5969" t="s">
        <v>5883</v>
      </c>
      <c r="AN5969" t="s">
        <v>6564</v>
      </c>
      <c r="AO5969" t="str">
        <f>TEXT(A5969,"yyyy-mm-dd")</f>
        <v>2021-11-30</v>
      </c>
    </row>
    <row r="5970" spans="1:41">
      <c r="A5970" s="6" t="s">
        <v>6554</v>
      </c>
      <c r="B5970">
        <v>2021</v>
      </c>
      <c r="C5970">
        <v>11</v>
      </c>
      <c r="E5970" t="s">
        <v>100</v>
      </c>
      <c r="F5970" t="s">
        <v>101</v>
      </c>
      <c r="G5970" t="s">
        <v>102</v>
      </c>
      <c r="H5970" t="s">
        <v>5842</v>
      </c>
      <c r="I5970">
        <v>2022</v>
      </c>
      <c r="J5970">
        <v>1</v>
      </c>
      <c r="K5970" s="6">
        <v>44651</v>
      </c>
      <c r="L5970">
        <v>4</v>
      </c>
      <c r="M5970">
        <v>1</v>
      </c>
      <c r="N5970" t="s">
        <v>219</v>
      </c>
      <c r="O5970" s="8">
        <v>3.37</v>
      </c>
      <c r="P5970" s="8">
        <v>3.1</v>
      </c>
      <c r="Q5970" s="8">
        <v>2.8</v>
      </c>
      <c r="R5970" s="8">
        <v>3.8</v>
      </c>
      <c r="S5970" s="8">
        <v>1.8</v>
      </c>
      <c r="T5970" s="8">
        <v>6.1</v>
      </c>
      <c r="U5970" s="8">
        <v>0.97</v>
      </c>
      <c r="V5970" s="9">
        <v>26</v>
      </c>
      <c r="W5970" s="8">
        <v>1</v>
      </c>
      <c r="X5970" s="8">
        <v>4.3</v>
      </c>
      <c r="Y5970" s="8">
        <v>0.27</v>
      </c>
      <c r="Z5970" s="8">
        <v>-0.56999999999999984</v>
      </c>
      <c r="AA5970">
        <v>0</v>
      </c>
      <c r="AF5970" t="s">
        <v>6160</v>
      </c>
      <c r="AG5970" t="s">
        <v>106</v>
      </c>
      <c r="AH5970" t="s">
        <v>107</v>
      </c>
      <c r="AI5970" t="s">
        <v>340</v>
      </c>
      <c r="AJ5970" s="7">
        <v>44651</v>
      </c>
      <c r="AK5970" t="s">
        <v>6555</v>
      </c>
      <c r="AL5970" t="s">
        <v>109</v>
      </c>
      <c r="AM5970" t="s">
        <v>5844</v>
      </c>
      <c r="AN5970" t="s">
        <v>6563</v>
      </c>
      <c r="AO5970" t="str">
        <f>TEXT(A5970,"yyyy-mm-dd")</f>
        <v>2021-11-30</v>
      </c>
    </row>
    <row r="5971" spans="1:41">
      <c r="A5971" s="6" t="s">
        <v>6554</v>
      </c>
      <c r="B5971">
        <v>2021</v>
      </c>
      <c r="C5971">
        <v>11</v>
      </c>
      <c r="E5971" t="s">
        <v>100</v>
      </c>
      <c r="F5971" t="s">
        <v>101</v>
      </c>
      <c r="G5971" t="s">
        <v>102</v>
      </c>
      <c r="H5971" t="s">
        <v>5649</v>
      </c>
      <c r="I5971">
        <v>2021</v>
      </c>
      <c r="J5971">
        <v>4</v>
      </c>
      <c r="K5971" s="6">
        <v>44561</v>
      </c>
      <c r="L5971">
        <v>1</v>
      </c>
      <c r="M5971">
        <v>0</v>
      </c>
      <c r="N5971" t="s">
        <v>169</v>
      </c>
      <c r="O5971" s="8">
        <v>3.97</v>
      </c>
      <c r="P5971" s="8">
        <v>4</v>
      </c>
      <c r="Q5971" s="8">
        <v>3.5</v>
      </c>
      <c r="R5971" s="8">
        <v>4.5</v>
      </c>
      <c r="S5971" s="8">
        <v>2</v>
      </c>
      <c r="T5971" s="8">
        <v>6.7</v>
      </c>
      <c r="U5971" s="8">
        <v>0.92</v>
      </c>
      <c r="V5971" s="9">
        <v>26</v>
      </c>
      <c r="W5971" s="8">
        <v>1</v>
      </c>
      <c r="X5971" s="8">
        <v>4.7</v>
      </c>
      <c r="Y5971" s="8">
        <v>-2.9999999999999805E-2</v>
      </c>
      <c r="Z5971" s="8">
        <v>0</v>
      </c>
      <c r="AA5971">
        <v>-8.0000000000000071E-2</v>
      </c>
      <c r="AF5971" t="s">
        <v>5721</v>
      </c>
      <c r="AG5971" t="s">
        <v>106</v>
      </c>
      <c r="AH5971" t="s">
        <v>107</v>
      </c>
      <c r="AI5971" t="s">
        <v>108</v>
      </c>
      <c r="AJ5971" s="7">
        <v>44561</v>
      </c>
      <c r="AK5971" t="s">
        <v>6555</v>
      </c>
      <c r="AL5971" t="s">
        <v>109</v>
      </c>
      <c r="AM5971" t="s">
        <v>5651</v>
      </c>
      <c r="AN5971" t="s">
        <v>6562</v>
      </c>
      <c r="AO5971" t="str">
        <f>TEXT(A5971,"yyyy-mm-dd")</f>
        <v>2021-11-30</v>
      </c>
    </row>
    <row r="5972" spans="1:41">
      <c r="A5972" s="6" t="s">
        <v>6554</v>
      </c>
      <c r="B5972">
        <v>2021</v>
      </c>
      <c r="C5972">
        <v>11</v>
      </c>
      <c r="E5972" t="s">
        <v>100</v>
      </c>
      <c r="F5972" t="s">
        <v>101</v>
      </c>
      <c r="G5972" t="s">
        <v>83</v>
      </c>
      <c r="H5972" t="s">
        <v>5257</v>
      </c>
      <c r="I5972">
        <v>2021</v>
      </c>
      <c r="K5972" s="6">
        <v>44561</v>
      </c>
      <c r="L5972">
        <v>1</v>
      </c>
      <c r="N5972" t="s">
        <v>169</v>
      </c>
      <c r="O5972" s="8">
        <v>5.65</v>
      </c>
      <c r="P5972" s="8">
        <v>5.7</v>
      </c>
      <c r="Q5972" s="8">
        <v>5.49</v>
      </c>
      <c r="R5972" s="8">
        <v>5.8</v>
      </c>
      <c r="S5972" s="8">
        <v>5</v>
      </c>
      <c r="T5972" s="8">
        <v>6.3</v>
      </c>
      <c r="U5972" s="8">
        <v>0.28000000000000003</v>
      </c>
      <c r="V5972" s="9">
        <v>34</v>
      </c>
      <c r="W5972" s="8">
        <v>0.30999999999999961</v>
      </c>
      <c r="X5972" s="8">
        <v>1.2999999999999998</v>
      </c>
      <c r="Y5972" s="8">
        <v>-4.9999999999999822E-2</v>
      </c>
      <c r="Z5972" s="8">
        <v>-0.29999999999999982</v>
      </c>
      <c r="AA5972">
        <v>5.9999999999999609E-2</v>
      </c>
      <c r="AF5972" t="s">
        <v>10294</v>
      </c>
      <c r="AG5972" t="s">
        <v>9655</v>
      </c>
      <c r="AH5972" t="s">
        <v>9656</v>
      </c>
      <c r="AI5972" t="s">
        <v>9657</v>
      </c>
      <c r="AJ5972" s="7">
        <v>44561</v>
      </c>
      <c r="AK5972" t="s">
        <v>6555</v>
      </c>
      <c r="AL5972" t="s">
        <v>109</v>
      </c>
      <c r="AM5972" t="s">
        <v>5259</v>
      </c>
      <c r="AN5972" t="s">
        <v>10330</v>
      </c>
    </row>
    <row r="5973" spans="1:41">
      <c r="A5973" s="6" t="s">
        <v>6554</v>
      </c>
      <c r="B5973">
        <v>2021</v>
      </c>
      <c r="C5973">
        <v>11</v>
      </c>
      <c r="E5973" t="s">
        <v>2685</v>
      </c>
      <c r="F5973" t="s">
        <v>101</v>
      </c>
      <c r="G5973" t="s">
        <v>774</v>
      </c>
      <c r="H5973" t="s">
        <v>2686</v>
      </c>
      <c r="K5973" s="6"/>
      <c r="O5973" s="8">
        <v>2.2200000000000002</v>
      </c>
      <c r="P5973" s="8">
        <v>2.2000000000000002</v>
      </c>
      <c r="Q5973" s="8">
        <v>2</v>
      </c>
      <c r="R5973" s="8">
        <v>2.5</v>
      </c>
      <c r="S5973" s="8">
        <v>1.6</v>
      </c>
      <c r="T5973" s="8">
        <v>3.25</v>
      </c>
      <c r="U5973" s="8">
        <v>0.42</v>
      </c>
      <c r="V5973" s="9">
        <v>25</v>
      </c>
      <c r="W5973" s="8">
        <v>0.5</v>
      </c>
      <c r="X5973" s="8">
        <v>1.65</v>
      </c>
      <c r="Y5973" s="8">
        <v>2.0000000000000018E-2</v>
      </c>
      <c r="Z5973" s="8">
        <v>0.10000000000000009</v>
      </c>
      <c r="AA5973">
        <v>-0.10000000000000009</v>
      </c>
      <c r="AF5973" t="s">
        <v>2687</v>
      </c>
      <c r="AG5973" t="s">
        <v>2688</v>
      </c>
      <c r="AH5973" t="s">
        <v>2689</v>
      </c>
      <c r="AI5973" t="s">
        <v>2690</v>
      </c>
      <c r="AJ5973" s="7"/>
      <c r="AK5973" t="s">
        <v>6555</v>
      </c>
      <c r="AL5973" t="s">
        <v>109</v>
      </c>
      <c r="AM5973" t="s">
        <v>2686</v>
      </c>
      <c r="AN5973" t="s">
        <v>6580</v>
      </c>
      <c r="AO5973" t="str">
        <f>TEXT(A5973,"yyyy-mm-dd")</f>
        <v>2021-11-30</v>
      </c>
    </row>
    <row r="5974" spans="1:41">
      <c r="A5974" s="6" t="s">
        <v>6554</v>
      </c>
      <c r="B5974">
        <v>2021</v>
      </c>
      <c r="C5974">
        <v>11</v>
      </c>
      <c r="E5974" t="s">
        <v>81</v>
      </c>
      <c r="F5974" t="s">
        <v>82</v>
      </c>
      <c r="G5974" t="s">
        <v>83</v>
      </c>
      <c r="H5974" t="s">
        <v>6147</v>
      </c>
      <c r="I5974">
        <v>2023</v>
      </c>
      <c r="K5974" s="6">
        <v>45291</v>
      </c>
      <c r="L5974">
        <v>25</v>
      </c>
      <c r="N5974" t="s">
        <v>357</v>
      </c>
      <c r="O5974" s="8">
        <v>3.7</v>
      </c>
      <c r="P5974" s="8">
        <v>3.6</v>
      </c>
      <c r="Q5974" s="8">
        <v>3.5</v>
      </c>
      <c r="R5974" s="8">
        <v>3.9</v>
      </c>
      <c r="S5974" s="8">
        <v>3.24</v>
      </c>
      <c r="T5974" s="8">
        <v>5</v>
      </c>
      <c r="U5974" s="8">
        <v>0.32</v>
      </c>
      <c r="V5974" s="9">
        <v>33</v>
      </c>
      <c r="W5974" s="8">
        <v>0.39999999999999991</v>
      </c>
      <c r="X5974" s="8">
        <v>1.7599999999999998</v>
      </c>
      <c r="Y5974" s="8">
        <v>0.10000000000000009</v>
      </c>
      <c r="Z5974" s="8">
        <v>6.0000000000000053E-2</v>
      </c>
      <c r="AA5974">
        <v>0.12000000000000011</v>
      </c>
      <c r="AF5974" t="s">
        <v>6148</v>
      </c>
      <c r="AG5974" t="s">
        <v>87</v>
      </c>
      <c r="AH5974" t="s">
        <v>88</v>
      </c>
      <c r="AI5974" t="s">
        <v>359</v>
      </c>
      <c r="AJ5974" s="7">
        <v>45291</v>
      </c>
      <c r="AK5974" t="s">
        <v>6555</v>
      </c>
      <c r="AL5974" t="s">
        <v>91</v>
      </c>
      <c r="AM5974" t="s">
        <v>6149</v>
      </c>
      <c r="AN5974" t="s">
        <v>6558</v>
      </c>
      <c r="AO5974" t="str">
        <f>TEXT(A5974,"yyyy-mm-dd")</f>
        <v>2021-11-30</v>
      </c>
    </row>
    <row r="5975" spans="1:41">
      <c r="A5975" s="6" t="s">
        <v>6554</v>
      </c>
      <c r="B5975">
        <v>2021</v>
      </c>
      <c r="C5975">
        <v>11</v>
      </c>
      <c r="E5975" t="s">
        <v>392</v>
      </c>
      <c r="F5975" t="s">
        <v>82</v>
      </c>
      <c r="G5975" t="s">
        <v>83</v>
      </c>
      <c r="H5975" t="s">
        <v>6147</v>
      </c>
      <c r="I5975">
        <v>2023</v>
      </c>
      <c r="K5975" s="6">
        <v>45291</v>
      </c>
      <c r="L5975">
        <v>25</v>
      </c>
      <c r="N5975" t="s">
        <v>357</v>
      </c>
      <c r="O5975" s="8">
        <v>3.63</v>
      </c>
      <c r="P5975" s="8">
        <v>3.55</v>
      </c>
      <c r="Q5975" s="8">
        <v>3.47</v>
      </c>
      <c r="R5975" s="8">
        <v>3.74</v>
      </c>
      <c r="S5975" s="8">
        <v>3.29</v>
      </c>
      <c r="T5975" s="8">
        <v>4.7</v>
      </c>
      <c r="U5975" s="8">
        <v>0.27</v>
      </c>
      <c r="V5975" s="9">
        <v>30</v>
      </c>
      <c r="W5975" s="8">
        <v>0.27</v>
      </c>
      <c r="X5975" s="8">
        <v>1.4100000000000001</v>
      </c>
      <c r="Y5975" s="8">
        <v>8.0000000000000071E-2</v>
      </c>
      <c r="Z5975" s="8">
        <v>4.9999999999999822E-2</v>
      </c>
      <c r="AA5975">
        <v>1.0000000000000231E-2</v>
      </c>
      <c r="AF5975" t="s">
        <v>6148</v>
      </c>
      <c r="AG5975" t="s">
        <v>87</v>
      </c>
      <c r="AH5975" t="s">
        <v>88</v>
      </c>
      <c r="AI5975" t="s">
        <v>359</v>
      </c>
      <c r="AJ5975" s="7">
        <v>45291</v>
      </c>
      <c r="AK5975" t="s">
        <v>6555</v>
      </c>
      <c r="AL5975" t="s">
        <v>393</v>
      </c>
      <c r="AM5975" t="s">
        <v>6149</v>
      </c>
      <c r="AN5975" t="s">
        <v>6561</v>
      </c>
      <c r="AO5975" t="str">
        <f>TEXT(A5975,"yyyy-mm-dd")</f>
        <v>2021-11-30</v>
      </c>
    </row>
    <row r="5976" spans="1:41">
      <c r="A5976" s="6" t="s">
        <v>6554</v>
      </c>
      <c r="B5976">
        <v>2021</v>
      </c>
      <c r="C5976">
        <v>11</v>
      </c>
      <c r="E5976" t="s">
        <v>81</v>
      </c>
      <c r="F5976" t="s">
        <v>82</v>
      </c>
      <c r="G5976" t="s">
        <v>83</v>
      </c>
      <c r="H5976" t="s">
        <v>5702</v>
      </c>
      <c r="I5976">
        <v>2022</v>
      </c>
      <c r="K5976" s="6">
        <v>44926</v>
      </c>
      <c r="L5976">
        <v>13</v>
      </c>
      <c r="N5976" t="s">
        <v>252</v>
      </c>
      <c r="O5976" s="8">
        <v>4.12</v>
      </c>
      <c r="P5976" s="8">
        <v>4.03</v>
      </c>
      <c r="Q5976" s="8">
        <v>3.88</v>
      </c>
      <c r="R5976" s="8">
        <v>4.3499999999999996</v>
      </c>
      <c r="S5976" s="8">
        <v>3.45</v>
      </c>
      <c r="T5976" s="8">
        <v>6.38</v>
      </c>
      <c r="U5976" s="8">
        <v>0.49</v>
      </c>
      <c r="V5976" s="9">
        <v>35</v>
      </c>
      <c r="W5976" s="8">
        <v>0.46999999999999975</v>
      </c>
      <c r="X5976" s="8">
        <v>2.9299999999999997</v>
      </c>
      <c r="Y5976" s="8">
        <v>8.9999999999999858E-2</v>
      </c>
      <c r="Z5976" s="8">
        <v>0.19000000000000039</v>
      </c>
      <c r="AA5976">
        <v>0.1599999999999997</v>
      </c>
      <c r="AF5976" t="s">
        <v>5703</v>
      </c>
      <c r="AG5976" t="s">
        <v>87</v>
      </c>
      <c r="AH5976" t="s">
        <v>88</v>
      </c>
      <c r="AI5976" t="s">
        <v>97</v>
      </c>
      <c r="AJ5976" s="7">
        <v>44926</v>
      </c>
      <c r="AK5976" t="s">
        <v>6555</v>
      </c>
      <c r="AL5976" t="s">
        <v>91</v>
      </c>
      <c r="AM5976" t="s">
        <v>5704</v>
      </c>
      <c r="AN5976" t="s">
        <v>6557</v>
      </c>
      <c r="AO5976" t="str">
        <f>TEXT(A5976,"yyyy-mm-dd")</f>
        <v>2021-11-30</v>
      </c>
    </row>
    <row r="5977" spans="1:41">
      <c r="A5977" s="6" t="s">
        <v>6554</v>
      </c>
      <c r="B5977">
        <v>2021</v>
      </c>
      <c r="C5977">
        <v>11</v>
      </c>
      <c r="E5977" t="s">
        <v>392</v>
      </c>
      <c r="F5977" t="s">
        <v>82</v>
      </c>
      <c r="G5977" t="s">
        <v>83</v>
      </c>
      <c r="H5977" t="s">
        <v>5702</v>
      </c>
      <c r="I5977">
        <v>2022</v>
      </c>
      <c r="K5977" s="6">
        <v>44926</v>
      </c>
      <c r="L5977">
        <v>13</v>
      </c>
      <c r="N5977" t="s">
        <v>252</v>
      </c>
      <c r="O5977" s="8">
        <v>3.89</v>
      </c>
      <c r="P5977" s="8">
        <v>3.83</v>
      </c>
      <c r="Q5977" s="8">
        <v>3.66</v>
      </c>
      <c r="R5977" s="8">
        <v>4.1100000000000003</v>
      </c>
      <c r="S5977" s="8">
        <v>3.32</v>
      </c>
      <c r="T5977" s="8">
        <v>5.17</v>
      </c>
      <c r="U5977" s="8">
        <v>0.37</v>
      </c>
      <c r="V5977" s="9">
        <v>32</v>
      </c>
      <c r="W5977" s="8">
        <v>0.45000000000000018</v>
      </c>
      <c r="X5977" s="8">
        <v>1.85</v>
      </c>
      <c r="Y5977" s="8">
        <v>6.0000000000000053E-2</v>
      </c>
      <c r="Z5977" s="8">
        <v>0</v>
      </c>
      <c r="AA5977">
        <v>4.9999999999999822E-2</v>
      </c>
      <c r="AF5977" t="s">
        <v>5703</v>
      </c>
      <c r="AG5977" t="s">
        <v>87</v>
      </c>
      <c r="AH5977" t="s">
        <v>88</v>
      </c>
      <c r="AI5977" t="s">
        <v>97</v>
      </c>
      <c r="AJ5977" s="7">
        <v>44926</v>
      </c>
      <c r="AK5977" t="s">
        <v>6555</v>
      </c>
      <c r="AL5977" t="s">
        <v>393</v>
      </c>
      <c r="AM5977" t="s">
        <v>5704</v>
      </c>
      <c r="AN5977" t="s">
        <v>6560</v>
      </c>
      <c r="AO5977" t="str">
        <f>TEXT(A5977,"yyyy-mm-dd")</f>
        <v>2021-11-30</v>
      </c>
    </row>
    <row r="5978" spans="1:41">
      <c r="A5978" s="6" t="s">
        <v>6554</v>
      </c>
      <c r="B5978">
        <v>2021</v>
      </c>
      <c r="C5978">
        <v>11</v>
      </c>
      <c r="E5978" t="s">
        <v>81</v>
      </c>
      <c r="F5978" t="s">
        <v>82</v>
      </c>
      <c r="G5978" t="s">
        <v>83</v>
      </c>
      <c r="H5978" t="s">
        <v>5257</v>
      </c>
      <c r="I5978">
        <v>2021</v>
      </c>
      <c r="K5978" s="6">
        <v>44561</v>
      </c>
      <c r="L5978">
        <v>1</v>
      </c>
      <c r="N5978" t="s">
        <v>169</v>
      </c>
      <c r="O5978" s="8">
        <v>7.2</v>
      </c>
      <c r="P5978" s="8">
        <v>7.22</v>
      </c>
      <c r="Q5978" s="8">
        <v>7.12</v>
      </c>
      <c r="R5978" s="8">
        <v>7.3</v>
      </c>
      <c r="S5978" s="8">
        <v>6.76</v>
      </c>
      <c r="T5978" s="8">
        <v>7.5</v>
      </c>
      <c r="U5978" s="8">
        <v>0.16</v>
      </c>
      <c r="V5978" s="9">
        <v>35</v>
      </c>
      <c r="W5978" s="8">
        <v>0.17999999999999972</v>
      </c>
      <c r="X5978" s="8">
        <v>0.74000000000000021</v>
      </c>
      <c r="Y5978" s="8">
        <v>-1.9999999999999574E-2</v>
      </c>
      <c r="Z5978" s="8">
        <v>0.58999999999999986</v>
      </c>
      <c r="AA5978">
        <v>-8.0000000000000959E-2</v>
      </c>
      <c r="AF5978" t="s">
        <v>5258</v>
      </c>
      <c r="AG5978" t="s">
        <v>87</v>
      </c>
      <c r="AH5978" t="s">
        <v>88</v>
      </c>
      <c r="AI5978" t="s">
        <v>89</v>
      </c>
      <c r="AJ5978" s="7">
        <v>44561</v>
      </c>
      <c r="AK5978" t="s">
        <v>6555</v>
      </c>
      <c r="AL5978" t="s">
        <v>91</v>
      </c>
      <c r="AM5978" t="s">
        <v>5259</v>
      </c>
      <c r="AN5978" t="s">
        <v>6556</v>
      </c>
      <c r="AO5978" t="str">
        <f>TEXT(A5978,"yyyy-mm-dd")</f>
        <v>2021-11-30</v>
      </c>
    </row>
    <row r="5979" spans="1:41">
      <c r="A5979" s="6" t="s">
        <v>6554</v>
      </c>
      <c r="B5979">
        <v>2021</v>
      </c>
      <c r="C5979">
        <v>11</v>
      </c>
      <c r="E5979" t="s">
        <v>392</v>
      </c>
      <c r="F5979" t="s">
        <v>82</v>
      </c>
      <c r="G5979" t="s">
        <v>83</v>
      </c>
      <c r="H5979" t="s">
        <v>5257</v>
      </c>
      <c r="I5979">
        <v>2021</v>
      </c>
      <c r="K5979" s="6">
        <v>44561</v>
      </c>
      <c r="L5979">
        <v>1</v>
      </c>
      <c r="N5979" t="s">
        <v>169</v>
      </c>
      <c r="O5979" s="8">
        <v>5.49</v>
      </c>
      <c r="P5979" s="8">
        <v>5.5</v>
      </c>
      <c r="Q5979" s="8">
        <v>5.4</v>
      </c>
      <c r="R5979" s="8">
        <v>5.6</v>
      </c>
      <c r="S5979" s="8">
        <v>5.12</v>
      </c>
      <c r="T5979" s="8">
        <v>5.75</v>
      </c>
      <c r="U5979" s="8">
        <v>0.15</v>
      </c>
      <c r="V5979" s="9">
        <v>32</v>
      </c>
      <c r="W5979" s="8">
        <v>0.19999999999999929</v>
      </c>
      <c r="X5979" s="8">
        <v>0.62999999999999989</v>
      </c>
      <c r="Y5979" s="8">
        <v>-9.9999999999997868E-3</v>
      </c>
      <c r="Z5979" s="8">
        <v>0.20000000000000018</v>
      </c>
      <c r="AA5979">
        <v>-2.0000000000000462E-2</v>
      </c>
      <c r="AF5979" t="s">
        <v>5258</v>
      </c>
      <c r="AG5979" t="s">
        <v>87</v>
      </c>
      <c r="AH5979" t="s">
        <v>88</v>
      </c>
      <c r="AI5979" t="s">
        <v>89</v>
      </c>
      <c r="AJ5979" s="7">
        <v>44561</v>
      </c>
      <c r="AK5979" t="s">
        <v>6555</v>
      </c>
      <c r="AL5979" t="s">
        <v>393</v>
      </c>
      <c r="AM5979" t="s">
        <v>5259</v>
      </c>
      <c r="AN5979" t="s">
        <v>6559</v>
      </c>
      <c r="AO5979" t="str">
        <f>TEXT(A5979,"yyyy-mm-dd")</f>
        <v>2021-11-30</v>
      </c>
    </row>
    <row r="5980" spans="1:41">
      <c r="A5980" s="6" t="s">
        <v>6554</v>
      </c>
      <c r="B5980">
        <v>2021</v>
      </c>
      <c r="C5980">
        <v>11</v>
      </c>
      <c r="E5980" t="s">
        <v>81</v>
      </c>
      <c r="F5980" t="s">
        <v>82</v>
      </c>
      <c r="G5980" t="s">
        <v>774</v>
      </c>
      <c r="H5980" t="s">
        <v>775</v>
      </c>
      <c r="K5980" s="6"/>
      <c r="O5980" s="8">
        <v>3.7</v>
      </c>
      <c r="P5980" s="8">
        <v>3.68</v>
      </c>
      <c r="Q5980" s="8">
        <v>3.54</v>
      </c>
      <c r="R5980" s="8">
        <v>3.8</v>
      </c>
      <c r="S5980" s="8">
        <v>3.3</v>
      </c>
      <c r="T5980" s="8">
        <v>4.5</v>
      </c>
      <c r="U5980" s="8">
        <v>0.22</v>
      </c>
      <c r="V5980" s="9">
        <v>34</v>
      </c>
      <c r="W5980" s="8">
        <v>0.25999999999999979</v>
      </c>
      <c r="X5980" s="8">
        <v>1.2000000000000002</v>
      </c>
      <c r="Y5980" s="8">
        <v>2.0000000000000018E-2</v>
      </c>
      <c r="Z5980" s="8">
        <v>8.0000000000000071E-2</v>
      </c>
      <c r="AA5980">
        <v>-2.0000000000000018E-2</v>
      </c>
      <c r="AF5980" t="s">
        <v>776</v>
      </c>
      <c r="AG5980" t="s">
        <v>777</v>
      </c>
      <c r="AH5980" t="s">
        <v>778</v>
      </c>
      <c r="AI5980" t="s">
        <v>779</v>
      </c>
      <c r="AJ5980" s="7"/>
      <c r="AK5980" t="s">
        <v>6555</v>
      </c>
      <c r="AL5980" t="s">
        <v>91</v>
      </c>
      <c r="AM5980" t="s">
        <v>775</v>
      </c>
      <c r="AN5980" t="s">
        <v>6576</v>
      </c>
      <c r="AO5980" t="str">
        <f>TEXT(A5980,"yyyy-mm-dd")</f>
        <v>2021-11-30</v>
      </c>
    </row>
    <row r="5981" spans="1:41">
      <c r="A5981" s="6" t="s">
        <v>6554</v>
      </c>
      <c r="B5981">
        <v>2021</v>
      </c>
      <c r="C5981">
        <v>11</v>
      </c>
      <c r="E5981" t="s">
        <v>81</v>
      </c>
      <c r="F5981" t="s">
        <v>82</v>
      </c>
      <c r="G5981" t="s">
        <v>774</v>
      </c>
      <c r="H5981" t="s">
        <v>1536</v>
      </c>
      <c r="K5981" s="6"/>
      <c r="O5981" s="8">
        <v>3.57</v>
      </c>
      <c r="P5981" s="8">
        <v>3.5</v>
      </c>
      <c r="Q5981" s="8">
        <v>3.5</v>
      </c>
      <c r="R5981" s="8">
        <v>3.65</v>
      </c>
      <c r="S5981" s="8">
        <v>3.24</v>
      </c>
      <c r="T5981" s="8">
        <v>4</v>
      </c>
      <c r="U5981" s="8">
        <v>0.19</v>
      </c>
      <c r="V5981" s="9">
        <v>31</v>
      </c>
      <c r="W5981" s="8">
        <v>0.14999999999999991</v>
      </c>
      <c r="X5981" s="8">
        <v>0.75999999999999979</v>
      </c>
      <c r="Y5981" s="8">
        <v>6.999999999999984E-2</v>
      </c>
      <c r="Z5981" s="8">
        <v>0</v>
      </c>
      <c r="AA5981">
        <v>0.10999999999999988</v>
      </c>
      <c r="AF5981" t="s">
        <v>1537</v>
      </c>
      <c r="AG5981" t="s">
        <v>777</v>
      </c>
      <c r="AH5981" t="s">
        <v>778</v>
      </c>
      <c r="AI5981" t="s">
        <v>1538</v>
      </c>
      <c r="AJ5981" s="7"/>
      <c r="AK5981" t="s">
        <v>6555</v>
      </c>
      <c r="AL5981" t="s">
        <v>91</v>
      </c>
      <c r="AM5981" t="s">
        <v>1536</v>
      </c>
      <c r="AN5981" t="s">
        <v>6577</v>
      </c>
      <c r="AO5981" t="str">
        <f>TEXT(A5981,"yyyy-mm-dd")</f>
        <v>2021-11-30</v>
      </c>
    </row>
    <row r="5982" spans="1:41">
      <c r="A5982" s="6" t="s">
        <v>6554</v>
      </c>
      <c r="B5982">
        <v>2021</v>
      </c>
      <c r="C5982">
        <v>11</v>
      </c>
      <c r="E5982" t="s">
        <v>392</v>
      </c>
      <c r="F5982" t="s">
        <v>82</v>
      </c>
      <c r="G5982" t="s">
        <v>774</v>
      </c>
      <c r="H5982" t="s">
        <v>775</v>
      </c>
      <c r="K5982" s="6"/>
      <c r="O5982" s="8">
        <v>3.65</v>
      </c>
      <c r="P5982" s="8">
        <v>3.6</v>
      </c>
      <c r="Q5982" s="8">
        <v>3.5</v>
      </c>
      <c r="R5982" s="8">
        <v>3.74</v>
      </c>
      <c r="S5982" s="8">
        <v>3.36</v>
      </c>
      <c r="T5982" s="8">
        <v>4.3</v>
      </c>
      <c r="U5982" s="8">
        <v>0.19</v>
      </c>
      <c r="V5982" s="9">
        <v>30</v>
      </c>
      <c r="W5982" s="8">
        <v>0.24000000000000021</v>
      </c>
      <c r="X5982" s="8">
        <v>0.94</v>
      </c>
      <c r="Y5982" s="8">
        <v>4.9999999999999822E-2</v>
      </c>
      <c r="Z5982" s="8">
        <v>4.0000000000000036E-2</v>
      </c>
      <c r="AA5982">
        <v>4.0000000000000036E-2</v>
      </c>
      <c r="AF5982" t="s">
        <v>776</v>
      </c>
      <c r="AG5982" t="s">
        <v>777</v>
      </c>
      <c r="AH5982" t="s">
        <v>778</v>
      </c>
      <c r="AI5982" t="s">
        <v>779</v>
      </c>
      <c r="AJ5982" s="7"/>
      <c r="AK5982" t="s">
        <v>6555</v>
      </c>
      <c r="AL5982" t="s">
        <v>393</v>
      </c>
      <c r="AM5982" t="s">
        <v>775</v>
      </c>
      <c r="AN5982" t="s">
        <v>6578</v>
      </c>
      <c r="AO5982" t="str">
        <f>TEXT(A5982,"yyyy-mm-dd")</f>
        <v>2021-11-30</v>
      </c>
    </row>
    <row r="5983" spans="1:41">
      <c r="A5983" s="6" t="s">
        <v>6554</v>
      </c>
      <c r="B5983">
        <v>2021</v>
      </c>
      <c r="C5983">
        <v>11</v>
      </c>
      <c r="E5983" t="s">
        <v>392</v>
      </c>
      <c r="F5983" t="s">
        <v>82</v>
      </c>
      <c r="G5983" t="s">
        <v>774</v>
      </c>
      <c r="H5983" t="s">
        <v>1536</v>
      </c>
      <c r="K5983" s="6"/>
      <c r="O5983" s="8">
        <v>3.52</v>
      </c>
      <c r="P5983" s="8">
        <v>3.5</v>
      </c>
      <c r="Q5983" s="8">
        <v>3.42</v>
      </c>
      <c r="R5983" s="8">
        <v>3.6</v>
      </c>
      <c r="S5983" s="8">
        <v>3.2</v>
      </c>
      <c r="T5983" s="8">
        <v>4</v>
      </c>
      <c r="U5983" s="8">
        <v>0.17</v>
      </c>
      <c r="V5983" s="9">
        <v>28</v>
      </c>
      <c r="W5983" s="8">
        <v>0.18000000000000016</v>
      </c>
      <c r="X5983" s="8">
        <v>0.79999999999999982</v>
      </c>
      <c r="Y5983" s="8">
        <v>2.0000000000000018E-2</v>
      </c>
      <c r="Z5983" s="8">
        <v>0</v>
      </c>
      <c r="AA5983">
        <v>5.0000000000000266E-2</v>
      </c>
      <c r="AF5983" t="s">
        <v>1537</v>
      </c>
      <c r="AG5983" t="s">
        <v>777</v>
      </c>
      <c r="AH5983" t="s">
        <v>778</v>
      </c>
      <c r="AI5983" t="s">
        <v>1538</v>
      </c>
      <c r="AJ5983" s="7"/>
      <c r="AK5983" t="s">
        <v>6555</v>
      </c>
      <c r="AL5983" t="s">
        <v>393</v>
      </c>
      <c r="AM5983" t="s">
        <v>1536</v>
      </c>
      <c r="AN5983" t="s">
        <v>6579</v>
      </c>
      <c r="AO5983" t="str">
        <f>TEXT(A5983,"yyyy-mm-dd")</f>
        <v>2021-11-30</v>
      </c>
    </row>
    <row r="5984" spans="1:41">
      <c r="A5984" s="6" t="s">
        <v>6554</v>
      </c>
      <c r="B5984">
        <v>2021</v>
      </c>
      <c r="C5984">
        <v>11</v>
      </c>
      <c r="E5984" t="s">
        <v>112</v>
      </c>
      <c r="F5984" t="s">
        <v>113</v>
      </c>
      <c r="G5984" t="s">
        <v>83</v>
      </c>
      <c r="H5984" t="s">
        <v>6147</v>
      </c>
      <c r="I5984">
        <v>2023</v>
      </c>
      <c r="K5984" s="6">
        <v>45291</v>
      </c>
      <c r="L5984">
        <v>25</v>
      </c>
      <c r="N5984" t="s">
        <v>357</v>
      </c>
      <c r="O5984" s="8">
        <v>6.32</v>
      </c>
      <c r="P5984" s="8">
        <v>6.48</v>
      </c>
      <c r="Q5984" s="8">
        <v>5.98</v>
      </c>
      <c r="R5984" s="8">
        <v>6.58</v>
      </c>
      <c r="S5984" s="8">
        <v>4.5</v>
      </c>
      <c r="T5984" s="8">
        <v>7.56</v>
      </c>
      <c r="U5984" s="8">
        <v>0.69</v>
      </c>
      <c r="V5984" s="9">
        <v>23</v>
      </c>
      <c r="W5984" s="8">
        <v>0.59999999999999964</v>
      </c>
      <c r="X5984" s="8">
        <v>3.0599999999999996</v>
      </c>
      <c r="Y5984" s="8">
        <v>-0.16000000000000014</v>
      </c>
      <c r="Z5984" s="8">
        <v>0.48000000000000043</v>
      </c>
      <c r="AA5984">
        <v>-3.0000000000000249E-2</v>
      </c>
      <c r="AF5984" t="s">
        <v>6185</v>
      </c>
      <c r="AG5984" t="s">
        <v>115</v>
      </c>
      <c r="AH5984" t="s">
        <v>116</v>
      </c>
      <c r="AI5984" t="s">
        <v>359</v>
      </c>
      <c r="AJ5984" s="7">
        <v>45291</v>
      </c>
      <c r="AK5984" t="s">
        <v>6555</v>
      </c>
      <c r="AL5984" t="s">
        <v>118</v>
      </c>
      <c r="AM5984" t="s">
        <v>6149</v>
      </c>
      <c r="AN5984" t="s">
        <v>6583</v>
      </c>
      <c r="AO5984" t="str">
        <f>TEXT(A5984,"yyyy-mm-dd")</f>
        <v>2021-11-30</v>
      </c>
    </row>
    <row r="5985" spans="1:41">
      <c r="A5985" s="6" t="s">
        <v>6554</v>
      </c>
      <c r="B5985">
        <v>2021</v>
      </c>
      <c r="C5985">
        <v>11</v>
      </c>
      <c r="E5985" t="s">
        <v>2881</v>
      </c>
      <c r="F5985" t="s">
        <v>113</v>
      </c>
      <c r="G5985" t="s">
        <v>83</v>
      </c>
      <c r="H5985" t="s">
        <v>6147</v>
      </c>
      <c r="I5985">
        <v>2023</v>
      </c>
      <c r="K5985" s="6">
        <v>45291</v>
      </c>
      <c r="L5985">
        <v>25</v>
      </c>
      <c r="N5985" t="s">
        <v>357</v>
      </c>
      <c r="O5985" s="8">
        <v>7.81</v>
      </c>
      <c r="P5985" s="8">
        <v>7.7</v>
      </c>
      <c r="Q5985" s="8">
        <v>7.57</v>
      </c>
      <c r="R5985" s="8">
        <v>8.1300000000000008</v>
      </c>
      <c r="S5985" s="8">
        <v>7</v>
      </c>
      <c r="T5985" s="8">
        <v>8.5</v>
      </c>
      <c r="U5985" s="8">
        <v>0.41</v>
      </c>
      <c r="V5985" s="9">
        <v>19</v>
      </c>
      <c r="W5985" s="8">
        <v>0.5600000000000005</v>
      </c>
      <c r="X5985" s="8">
        <v>1.5</v>
      </c>
      <c r="Y5985" s="8">
        <v>0.10999999999999943</v>
      </c>
      <c r="Z5985" s="8">
        <v>0.10000000000000053</v>
      </c>
      <c r="AA5985">
        <v>-8.0000000000000071E-2</v>
      </c>
      <c r="AF5985" t="s">
        <v>6190</v>
      </c>
      <c r="AG5985" t="s">
        <v>2883</v>
      </c>
      <c r="AH5985" t="s">
        <v>2884</v>
      </c>
      <c r="AI5985" t="s">
        <v>359</v>
      </c>
      <c r="AJ5985" s="7">
        <v>45291</v>
      </c>
      <c r="AK5985" t="s">
        <v>6555</v>
      </c>
      <c r="AL5985" t="s">
        <v>2885</v>
      </c>
      <c r="AM5985" t="s">
        <v>6149</v>
      </c>
      <c r="AN5985" t="s">
        <v>6586</v>
      </c>
      <c r="AO5985" t="str">
        <f>TEXT(A5985,"yyyy-mm-dd")</f>
        <v>2021-11-30</v>
      </c>
    </row>
    <row r="5986" spans="1:41">
      <c r="A5986" s="6" t="s">
        <v>6554</v>
      </c>
      <c r="B5986">
        <v>2021</v>
      </c>
      <c r="C5986">
        <v>11</v>
      </c>
      <c r="E5986" t="s">
        <v>112</v>
      </c>
      <c r="F5986" t="s">
        <v>113</v>
      </c>
      <c r="G5986" t="s">
        <v>83</v>
      </c>
      <c r="H5986" t="s">
        <v>5702</v>
      </c>
      <c r="I5986">
        <v>2022</v>
      </c>
      <c r="K5986" s="6">
        <v>44926</v>
      </c>
      <c r="L5986">
        <v>13</v>
      </c>
      <c r="N5986" t="s">
        <v>252</v>
      </c>
      <c r="O5986" s="8">
        <v>6.05</v>
      </c>
      <c r="P5986" s="8">
        <v>6.12</v>
      </c>
      <c r="Q5986" s="8">
        <v>5.86</v>
      </c>
      <c r="R5986" s="8">
        <v>6.4</v>
      </c>
      <c r="S5986" s="8">
        <v>4.75</v>
      </c>
      <c r="T5986" s="8">
        <v>6.6</v>
      </c>
      <c r="U5986" s="8">
        <v>0.48</v>
      </c>
      <c r="V5986" s="9">
        <v>25</v>
      </c>
      <c r="W5986" s="8">
        <v>0.54</v>
      </c>
      <c r="X5986" s="8">
        <v>1.8499999999999996</v>
      </c>
      <c r="Y5986" s="8">
        <v>-7.0000000000000284E-2</v>
      </c>
      <c r="Z5986" s="8">
        <v>0.3100000000000005</v>
      </c>
      <c r="AA5986">
        <v>8.9999999999999858E-2</v>
      </c>
      <c r="AF5986" t="s">
        <v>5740</v>
      </c>
      <c r="AG5986" t="s">
        <v>115</v>
      </c>
      <c r="AH5986" t="s">
        <v>116</v>
      </c>
      <c r="AI5986" t="s">
        <v>230</v>
      </c>
      <c r="AJ5986" s="7">
        <v>44926</v>
      </c>
      <c r="AK5986" t="s">
        <v>6555</v>
      </c>
      <c r="AL5986" t="s">
        <v>118</v>
      </c>
      <c r="AM5986" t="s">
        <v>5704</v>
      </c>
      <c r="AN5986" t="s">
        <v>6582</v>
      </c>
      <c r="AO5986" t="str">
        <f>TEXT(A5986,"yyyy-mm-dd")</f>
        <v>2021-11-30</v>
      </c>
    </row>
    <row r="5987" spans="1:41">
      <c r="A5987" s="6" t="s">
        <v>6554</v>
      </c>
      <c r="B5987">
        <v>2021</v>
      </c>
      <c r="C5987">
        <v>11</v>
      </c>
      <c r="E5987" t="s">
        <v>2881</v>
      </c>
      <c r="F5987" t="s">
        <v>113</v>
      </c>
      <c r="G5987" t="s">
        <v>83</v>
      </c>
      <c r="H5987" t="s">
        <v>5702</v>
      </c>
      <c r="I5987">
        <v>2022</v>
      </c>
      <c r="K5987" s="6">
        <v>44926</v>
      </c>
      <c r="L5987">
        <v>13</v>
      </c>
      <c r="N5987" t="s">
        <v>252</v>
      </c>
      <c r="O5987" s="8">
        <v>7.92</v>
      </c>
      <c r="P5987" s="8">
        <v>7.93</v>
      </c>
      <c r="Q5987" s="8">
        <v>7.54</v>
      </c>
      <c r="R5987" s="8">
        <v>8.07</v>
      </c>
      <c r="S5987" s="8">
        <v>7.5</v>
      </c>
      <c r="T5987" s="8">
        <v>8.75</v>
      </c>
      <c r="U5987" s="8">
        <v>0.4</v>
      </c>
      <c r="V5987" s="9">
        <v>20</v>
      </c>
      <c r="W5987" s="8">
        <v>0.53000000000000025</v>
      </c>
      <c r="X5987" s="8">
        <v>1.25</v>
      </c>
      <c r="Y5987" s="8">
        <v>-9.9999999999997868E-3</v>
      </c>
      <c r="Z5987" s="8">
        <v>0.33999999999999986</v>
      </c>
      <c r="AA5987">
        <v>8.0000000000000071E-2</v>
      </c>
      <c r="AF5987" t="s">
        <v>5745</v>
      </c>
      <c r="AG5987" t="s">
        <v>2883</v>
      </c>
      <c r="AH5987" t="s">
        <v>2884</v>
      </c>
      <c r="AI5987" t="s">
        <v>230</v>
      </c>
      <c r="AJ5987" s="7">
        <v>44926</v>
      </c>
      <c r="AK5987" t="s">
        <v>6555</v>
      </c>
      <c r="AL5987" t="s">
        <v>2885</v>
      </c>
      <c r="AM5987" t="s">
        <v>5704</v>
      </c>
      <c r="AN5987" t="s">
        <v>6585</v>
      </c>
      <c r="AO5987" t="str">
        <f>TEXT(A5987,"yyyy-mm-dd")</f>
        <v>2021-11-30</v>
      </c>
    </row>
    <row r="5988" spans="1:41">
      <c r="A5988" s="6" t="s">
        <v>6554</v>
      </c>
      <c r="B5988">
        <v>2021</v>
      </c>
      <c r="C5988">
        <v>11</v>
      </c>
      <c r="E5988" t="s">
        <v>112</v>
      </c>
      <c r="F5988" t="s">
        <v>113</v>
      </c>
      <c r="G5988" t="s">
        <v>83</v>
      </c>
      <c r="H5988" t="s">
        <v>5257</v>
      </c>
      <c r="I5988">
        <v>2021</v>
      </c>
      <c r="K5988" s="6">
        <v>44561</v>
      </c>
      <c r="L5988">
        <v>1</v>
      </c>
      <c r="N5988" t="s">
        <v>169</v>
      </c>
      <c r="O5988" s="8">
        <v>5.32</v>
      </c>
      <c r="P5988" s="8">
        <v>5.3</v>
      </c>
      <c r="Q5988" s="8">
        <v>5.25</v>
      </c>
      <c r="R5988" s="8">
        <v>5.4</v>
      </c>
      <c r="S5988" s="8">
        <v>5.09</v>
      </c>
      <c r="T5988" s="8">
        <v>5.52</v>
      </c>
      <c r="U5988" s="8">
        <v>0.1</v>
      </c>
      <c r="V5988" s="9">
        <v>25</v>
      </c>
      <c r="W5988" s="8">
        <v>0.15000000000000036</v>
      </c>
      <c r="X5988" s="8">
        <v>0.42999999999999972</v>
      </c>
      <c r="Y5988" s="8">
        <v>2.0000000000000462E-2</v>
      </c>
      <c r="Z5988" s="8">
        <v>4.9999999999999822E-2</v>
      </c>
      <c r="AA5988">
        <v>5.0000000000000711E-2</v>
      </c>
      <c r="AF5988" t="s">
        <v>5295</v>
      </c>
      <c r="AG5988" t="s">
        <v>115</v>
      </c>
      <c r="AH5988" t="s">
        <v>116</v>
      </c>
      <c r="AI5988" t="s">
        <v>117</v>
      </c>
      <c r="AJ5988" s="7">
        <v>44561</v>
      </c>
      <c r="AK5988" t="s">
        <v>6555</v>
      </c>
      <c r="AL5988" t="s">
        <v>118</v>
      </c>
      <c r="AM5988" t="s">
        <v>5259</v>
      </c>
      <c r="AN5988" t="s">
        <v>6581</v>
      </c>
      <c r="AO5988" t="str">
        <f>TEXT(A5988,"yyyy-mm-dd")</f>
        <v>2021-11-30</v>
      </c>
    </row>
    <row r="5989" spans="1:41">
      <c r="A5989" s="6" t="s">
        <v>6554</v>
      </c>
      <c r="B5989">
        <v>2021</v>
      </c>
      <c r="C5989">
        <v>11</v>
      </c>
      <c r="E5989" t="s">
        <v>2881</v>
      </c>
      <c r="F5989" t="s">
        <v>113</v>
      </c>
      <c r="G5989" t="s">
        <v>83</v>
      </c>
      <c r="H5989" t="s">
        <v>5257</v>
      </c>
      <c r="I5989">
        <v>2021</v>
      </c>
      <c r="K5989" s="6">
        <v>44561</v>
      </c>
      <c r="L5989">
        <v>1</v>
      </c>
      <c r="N5989" t="s">
        <v>169</v>
      </c>
      <c r="O5989" s="8">
        <v>7.63</v>
      </c>
      <c r="P5989" s="8">
        <v>7.65</v>
      </c>
      <c r="Q5989" s="8">
        <v>7.42</v>
      </c>
      <c r="R5989" s="8">
        <v>7.78</v>
      </c>
      <c r="S5989" s="8">
        <v>7.25</v>
      </c>
      <c r="T5989" s="8">
        <v>8.0500000000000007</v>
      </c>
      <c r="U5989" s="8">
        <v>0.24</v>
      </c>
      <c r="V5989" s="9">
        <v>20</v>
      </c>
      <c r="W5989" s="8">
        <v>0.36000000000000032</v>
      </c>
      <c r="X5989" s="8">
        <v>0.80000000000000071</v>
      </c>
      <c r="Y5989" s="8">
        <v>-2.0000000000000462E-2</v>
      </c>
      <c r="Z5989" s="8">
        <v>0.16999999999999993</v>
      </c>
      <c r="AA5989">
        <v>0.12999999999999989</v>
      </c>
      <c r="AF5989" t="s">
        <v>5300</v>
      </c>
      <c r="AG5989" t="s">
        <v>2883</v>
      </c>
      <c r="AH5989" t="s">
        <v>2884</v>
      </c>
      <c r="AI5989" t="s">
        <v>117</v>
      </c>
      <c r="AJ5989" s="7">
        <v>44561</v>
      </c>
      <c r="AK5989" t="s">
        <v>6555</v>
      </c>
      <c r="AL5989" t="s">
        <v>2885</v>
      </c>
      <c r="AM5989" t="s">
        <v>5259</v>
      </c>
      <c r="AN5989" t="s">
        <v>6584</v>
      </c>
      <c r="AO5989" t="str">
        <f>TEXT(A5989,"yyyy-mm-dd")</f>
        <v>2021-11-30</v>
      </c>
    </row>
    <row r="5990" spans="1:41">
      <c r="A5990" s="6" t="s">
        <v>6587</v>
      </c>
      <c r="B5990">
        <v>2021</v>
      </c>
      <c r="C5990">
        <v>12</v>
      </c>
      <c r="E5990" t="s">
        <v>1907</v>
      </c>
      <c r="F5990" t="s">
        <v>1908</v>
      </c>
      <c r="G5990" t="s">
        <v>102</v>
      </c>
      <c r="H5990" t="s">
        <v>6539</v>
      </c>
      <c r="I5990">
        <v>2023</v>
      </c>
      <c r="J5990">
        <v>4</v>
      </c>
      <c r="K5990" s="6">
        <v>45291</v>
      </c>
      <c r="L5990">
        <v>24</v>
      </c>
      <c r="M5990">
        <v>8</v>
      </c>
      <c r="N5990" t="s">
        <v>368</v>
      </c>
      <c r="O5990" s="8">
        <v>6.45</v>
      </c>
      <c r="P5990" s="8">
        <v>6.5</v>
      </c>
      <c r="Q5990" s="8">
        <v>6</v>
      </c>
      <c r="R5990" s="8">
        <v>6.75</v>
      </c>
      <c r="S5990" s="8">
        <v>5</v>
      </c>
      <c r="T5990" s="8">
        <v>7.75</v>
      </c>
      <c r="U5990" s="8">
        <v>0.63</v>
      </c>
      <c r="V5990" s="9">
        <v>31</v>
      </c>
      <c r="W5990" s="8">
        <v>0.75</v>
      </c>
      <c r="X5990" s="8">
        <v>2.75</v>
      </c>
      <c r="Y5990" s="8">
        <v>-4.9999999999999822E-2</v>
      </c>
      <c r="Z5990" s="8">
        <v>0</v>
      </c>
      <c r="AA5990">
        <v>0.37000000000000011</v>
      </c>
      <c r="AF5990" t="s">
        <v>6540</v>
      </c>
      <c r="AG5990" t="s">
        <v>1910</v>
      </c>
      <c r="AH5990" t="s">
        <v>1911</v>
      </c>
      <c r="AI5990" t="s">
        <v>1971</v>
      </c>
      <c r="AJ5990" s="7">
        <v>45291</v>
      </c>
      <c r="AK5990" t="s">
        <v>6588</v>
      </c>
      <c r="AL5990" t="s">
        <v>1908</v>
      </c>
      <c r="AM5990" t="s">
        <v>6541</v>
      </c>
      <c r="AN5990" t="s">
        <v>6621</v>
      </c>
      <c r="AO5990" t="str">
        <f>TEXT(A5990,"yyyy-mm-dd")</f>
        <v>2021-12-31</v>
      </c>
    </row>
    <row r="5991" spans="1:41">
      <c r="A5991" s="6" t="s">
        <v>6587</v>
      </c>
      <c r="B5991">
        <v>2021</v>
      </c>
      <c r="C5991">
        <v>12</v>
      </c>
      <c r="E5991" t="s">
        <v>1907</v>
      </c>
      <c r="F5991" t="s">
        <v>1908</v>
      </c>
      <c r="G5991" t="s">
        <v>102</v>
      </c>
      <c r="H5991" t="s">
        <v>6434</v>
      </c>
      <c r="I5991">
        <v>2023</v>
      </c>
      <c r="J5991">
        <v>3</v>
      </c>
      <c r="K5991" s="6">
        <v>45199</v>
      </c>
      <c r="L5991">
        <v>21</v>
      </c>
      <c r="M5991">
        <v>7</v>
      </c>
      <c r="N5991" t="s">
        <v>176</v>
      </c>
      <c r="O5991" s="8">
        <v>6.42</v>
      </c>
      <c r="P5991" s="8">
        <v>6.5</v>
      </c>
      <c r="Q5991" s="8">
        <v>6</v>
      </c>
      <c r="R5991" s="8">
        <v>6.75</v>
      </c>
      <c r="S5991" s="8">
        <v>5</v>
      </c>
      <c r="T5991" s="8">
        <v>7.5</v>
      </c>
      <c r="U5991" s="8">
        <v>0.56000000000000005</v>
      </c>
      <c r="V5991" s="9">
        <v>31</v>
      </c>
      <c r="W5991" s="8">
        <v>0.75</v>
      </c>
      <c r="X5991" s="8">
        <v>2.5</v>
      </c>
      <c r="Y5991" s="8">
        <v>-8.0000000000000071E-2</v>
      </c>
      <c r="Z5991" s="8">
        <v>0.12000000000000011</v>
      </c>
      <c r="AA5991">
        <v>0.30999999999999961</v>
      </c>
      <c r="AF5991" t="s">
        <v>6435</v>
      </c>
      <c r="AG5991" t="s">
        <v>1910</v>
      </c>
      <c r="AH5991" t="s">
        <v>1911</v>
      </c>
      <c r="AI5991" t="s">
        <v>1944</v>
      </c>
      <c r="AJ5991" s="7">
        <v>45199</v>
      </c>
      <c r="AK5991" t="s">
        <v>6588</v>
      </c>
      <c r="AL5991" t="s">
        <v>1908</v>
      </c>
      <c r="AM5991" t="s">
        <v>6436</v>
      </c>
      <c r="AN5991" t="s">
        <v>6620</v>
      </c>
      <c r="AO5991" t="str">
        <f>TEXT(A5991,"yyyy-mm-dd")</f>
        <v>2021-12-31</v>
      </c>
    </row>
    <row r="5992" spans="1:41">
      <c r="A5992" s="6" t="s">
        <v>6587</v>
      </c>
      <c r="B5992">
        <v>2021</v>
      </c>
      <c r="C5992">
        <v>12</v>
      </c>
      <c r="E5992" t="s">
        <v>1907</v>
      </c>
      <c r="F5992" t="s">
        <v>1908</v>
      </c>
      <c r="G5992" t="s">
        <v>102</v>
      </c>
      <c r="H5992" t="s">
        <v>6326</v>
      </c>
      <c r="I5992">
        <v>2023</v>
      </c>
      <c r="J5992">
        <v>2</v>
      </c>
      <c r="K5992" s="6">
        <v>45107</v>
      </c>
      <c r="L5992">
        <v>18</v>
      </c>
      <c r="M5992">
        <v>6</v>
      </c>
      <c r="N5992" t="s">
        <v>206</v>
      </c>
      <c r="O5992" s="8">
        <v>6.38</v>
      </c>
      <c r="P5992" s="8">
        <v>6.5</v>
      </c>
      <c r="Q5992" s="8">
        <v>6</v>
      </c>
      <c r="R5992" s="8">
        <v>6.75</v>
      </c>
      <c r="S5992" s="8">
        <v>5.25</v>
      </c>
      <c r="T5992" s="8">
        <v>7.25</v>
      </c>
      <c r="U5992" s="8">
        <v>0.45</v>
      </c>
      <c r="V5992" s="9">
        <v>31</v>
      </c>
      <c r="W5992" s="8">
        <v>0.75</v>
      </c>
      <c r="X5992" s="8">
        <v>2</v>
      </c>
      <c r="Y5992" s="8">
        <v>-0.12000000000000011</v>
      </c>
      <c r="Z5992" s="8">
        <v>0.25</v>
      </c>
      <c r="AA5992">
        <v>0.30999999999999961</v>
      </c>
      <c r="AF5992" t="s">
        <v>6327</v>
      </c>
      <c r="AG5992" t="s">
        <v>1910</v>
      </c>
      <c r="AH5992" t="s">
        <v>1911</v>
      </c>
      <c r="AI5992" t="s">
        <v>1939</v>
      </c>
      <c r="AJ5992" s="7">
        <v>45107</v>
      </c>
      <c r="AK5992" t="s">
        <v>6588</v>
      </c>
      <c r="AL5992" t="s">
        <v>1908</v>
      </c>
      <c r="AM5992" t="s">
        <v>6328</v>
      </c>
      <c r="AN5992" t="s">
        <v>6619</v>
      </c>
      <c r="AO5992" t="str">
        <f>TEXT(A5992,"yyyy-mm-dd")</f>
        <v>2021-12-31</v>
      </c>
    </row>
    <row r="5993" spans="1:41">
      <c r="A5993" s="6" t="s">
        <v>6587</v>
      </c>
      <c r="B5993">
        <v>2021</v>
      </c>
      <c r="C5993">
        <v>12</v>
      </c>
      <c r="E5993" t="s">
        <v>1907</v>
      </c>
      <c r="F5993" t="s">
        <v>1908</v>
      </c>
      <c r="G5993" t="s">
        <v>102</v>
      </c>
      <c r="H5993" t="s">
        <v>6287</v>
      </c>
      <c r="I5993">
        <v>2023</v>
      </c>
      <c r="J5993">
        <v>1</v>
      </c>
      <c r="K5993" s="6">
        <v>45016</v>
      </c>
      <c r="L5993">
        <v>15</v>
      </c>
      <c r="M5993">
        <v>5</v>
      </c>
      <c r="N5993" t="s">
        <v>236</v>
      </c>
      <c r="O5993" s="8">
        <v>6.31</v>
      </c>
      <c r="P5993" s="8">
        <v>6.5</v>
      </c>
      <c r="Q5993" s="8">
        <v>6.13</v>
      </c>
      <c r="R5993" s="8">
        <v>6.5</v>
      </c>
      <c r="S5993" s="8">
        <v>5.25</v>
      </c>
      <c r="T5993" s="8">
        <v>7</v>
      </c>
      <c r="U5993" s="8">
        <v>0.39</v>
      </c>
      <c r="V5993" s="9">
        <v>31</v>
      </c>
      <c r="W5993" s="8">
        <v>0.37000000000000011</v>
      </c>
      <c r="X5993" s="8">
        <v>1.75</v>
      </c>
      <c r="Y5993" s="8">
        <v>-0.19000000000000039</v>
      </c>
      <c r="Z5993" s="8">
        <v>0.25</v>
      </c>
      <c r="AA5993">
        <v>-7.0000000000000284E-2</v>
      </c>
      <c r="AF5993" t="s">
        <v>6288</v>
      </c>
      <c r="AG5993" t="s">
        <v>1910</v>
      </c>
      <c r="AH5993" t="s">
        <v>1911</v>
      </c>
      <c r="AI5993" t="s">
        <v>1934</v>
      </c>
      <c r="AJ5993" s="7">
        <v>45016</v>
      </c>
      <c r="AK5993" t="s">
        <v>6588</v>
      </c>
      <c r="AL5993" t="s">
        <v>1908</v>
      </c>
      <c r="AM5993" t="s">
        <v>6289</v>
      </c>
      <c r="AN5993" t="s">
        <v>6618</v>
      </c>
      <c r="AO5993" t="str">
        <f>TEXT(A5993,"yyyy-mm-dd")</f>
        <v>2021-12-31</v>
      </c>
    </row>
    <row r="5994" spans="1:41">
      <c r="A5994" s="6" t="s">
        <v>6587</v>
      </c>
      <c r="B5994">
        <v>2021</v>
      </c>
      <c r="C5994">
        <v>12</v>
      </c>
      <c r="E5994" t="s">
        <v>1907</v>
      </c>
      <c r="F5994" t="s">
        <v>1908</v>
      </c>
      <c r="G5994" t="s">
        <v>102</v>
      </c>
      <c r="H5994" t="s">
        <v>6094</v>
      </c>
      <c r="I5994">
        <v>2022</v>
      </c>
      <c r="J5994">
        <v>4</v>
      </c>
      <c r="K5994" s="6">
        <v>44926</v>
      </c>
      <c r="L5994">
        <v>12</v>
      </c>
      <c r="M5994">
        <v>4</v>
      </c>
      <c r="N5994" t="s">
        <v>261</v>
      </c>
      <c r="O5994" s="8">
        <v>6.23</v>
      </c>
      <c r="P5994" s="8">
        <v>6.25</v>
      </c>
      <c r="Q5994" s="8">
        <v>6</v>
      </c>
      <c r="R5994" s="8">
        <v>6.5</v>
      </c>
      <c r="S5994" s="8">
        <v>5.25</v>
      </c>
      <c r="T5994" s="8">
        <v>7</v>
      </c>
      <c r="U5994" s="8">
        <v>0.36</v>
      </c>
      <c r="V5994" s="9">
        <v>33</v>
      </c>
      <c r="W5994" s="8">
        <v>0.5</v>
      </c>
      <c r="X5994" s="8">
        <v>1.75</v>
      </c>
      <c r="Y5994" s="8">
        <v>-1.9999999999999574E-2</v>
      </c>
      <c r="Z5994" s="8">
        <v>0.25</v>
      </c>
      <c r="AA5994">
        <v>0.25</v>
      </c>
      <c r="AF5994" t="s">
        <v>6095</v>
      </c>
      <c r="AG5994" t="s">
        <v>1910</v>
      </c>
      <c r="AH5994" t="s">
        <v>1911</v>
      </c>
      <c r="AI5994" t="s">
        <v>1929</v>
      </c>
      <c r="AJ5994" s="7">
        <v>44926</v>
      </c>
      <c r="AK5994" t="s">
        <v>6588</v>
      </c>
      <c r="AL5994" t="s">
        <v>1908</v>
      </c>
      <c r="AM5994" t="s">
        <v>6096</v>
      </c>
      <c r="AN5994" t="s">
        <v>6617</v>
      </c>
      <c r="AO5994" t="str">
        <f>TEXT(A5994,"yyyy-mm-dd")</f>
        <v>2021-12-31</v>
      </c>
    </row>
    <row r="5995" spans="1:41">
      <c r="A5995" s="6" t="s">
        <v>6587</v>
      </c>
      <c r="B5995">
        <v>2021</v>
      </c>
      <c r="C5995">
        <v>12</v>
      </c>
      <c r="E5995" t="s">
        <v>1907</v>
      </c>
      <c r="F5995" t="s">
        <v>1908</v>
      </c>
      <c r="G5995" t="s">
        <v>102</v>
      </c>
      <c r="H5995" t="s">
        <v>5989</v>
      </c>
      <c r="I5995">
        <v>2022</v>
      </c>
      <c r="J5995">
        <v>3</v>
      </c>
      <c r="K5995" s="6">
        <v>44834</v>
      </c>
      <c r="L5995">
        <v>9</v>
      </c>
      <c r="M5995">
        <v>3</v>
      </c>
      <c r="N5995" t="s">
        <v>173</v>
      </c>
      <c r="O5995" s="8">
        <v>6.09</v>
      </c>
      <c r="P5995" s="8">
        <v>6</v>
      </c>
      <c r="Q5995" s="8">
        <v>5.75</v>
      </c>
      <c r="R5995" s="8">
        <v>6.25</v>
      </c>
      <c r="S5995" s="8">
        <v>5.5</v>
      </c>
      <c r="T5995" s="8">
        <v>6.5</v>
      </c>
      <c r="U5995" s="8">
        <v>0.28999999999999998</v>
      </c>
      <c r="V5995" s="9">
        <v>33</v>
      </c>
      <c r="W5995" s="8">
        <v>0.5</v>
      </c>
      <c r="X5995" s="8">
        <v>1</v>
      </c>
      <c r="Y5995" s="8">
        <v>8.9999999999999858E-2</v>
      </c>
      <c r="Z5995" s="8">
        <v>0</v>
      </c>
      <c r="AA5995">
        <v>0.25</v>
      </c>
      <c r="AF5995" t="s">
        <v>5990</v>
      </c>
      <c r="AG5995" t="s">
        <v>1910</v>
      </c>
      <c r="AH5995" t="s">
        <v>1911</v>
      </c>
      <c r="AI5995" t="s">
        <v>1924</v>
      </c>
      <c r="AJ5995" s="7">
        <v>44834</v>
      </c>
      <c r="AK5995" t="s">
        <v>6588</v>
      </c>
      <c r="AL5995" t="s">
        <v>1908</v>
      </c>
      <c r="AM5995" t="s">
        <v>5991</v>
      </c>
      <c r="AN5995" t="s">
        <v>6616</v>
      </c>
      <c r="AO5995" t="str">
        <f>TEXT(A5995,"yyyy-mm-dd")</f>
        <v>2021-12-31</v>
      </c>
    </row>
    <row r="5996" spans="1:41">
      <c r="A5996" s="6" t="s">
        <v>6587</v>
      </c>
      <c r="B5996">
        <v>2021</v>
      </c>
      <c r="C5996">
        <v>12</v>
      </c>
      <c r="E5996" t="s">
        <v>1907</v>
      </c>
      <c r="F5996" t="s">
        <v>1908</v>
      </c>
      <c r="G5996" t="s">
        <v>102</v>
      </c>
      <c r="H5996" t="s">
        <v>5881</v>
      </c>
      <c r="I5996">
        <v>2022</v>
      </c>
      <c r="J5996">
        <v>2</v>
      </c>
      <c r="K5996" s="6">
        <v>44742</v>
      </c>
      <c r="L5996">
        <v>6</v>
      </c>
      <c r="M5996">
        <v>2</v>
      </c>
      <c r="N5996" t="s">
        <v>203</v>
      </c>
      <c r="O5996" s="8">
        <v>5.89</v>
      </c>
      <c r="P5996" s="8">
        <v>5.75</v>
      </c>
      <c r="Q5996" s="8">
        <v>5.75</v>
      </c>
      <c r="R5996" s="8">
        <v>6</v>
      </c>
      <c r="S5996" s="8">
        <v>5.5</v>
      </c>
      <c r="T5996" s="8">
        <v>6.5</v>
      </c>
      <c r="U5996" s="8">
        <v>0.27</v>
      </c>
      <c r="V5996" s="9">
        <v>33</v>
      </c>
      <c r="W5996" s="8">
        <v>0.25</v>
      </c>
      <c r="X5996" s="8">
        <v>1</v>
      </c>
      <c r="Y5996" s="8">
        <v>0.13999999999999968</v>
      </c>
      <c r="Z5996" s="8">
        <v>0</v>
      </c>
      <c r="AA5996">
        <v>-0.25</v>
      </c>
      <c r="AF5996" t="s">
        <v>5882</v>
      </c>
      <c r="AG5996" t="s">
        <v>1910</v>
      </c>
      <c r="AH5996" t="s">
        <v>1911</v>
      </c>
      <c r="AI5996" t="s">
        <v>1919</v>
      </c>
      <c r="AJ5996" s="7">
        <v>44742</v>
      </c>
      <c r="AK5996" t="s">
        <v>6588</v>
      </c>
      <c r="AL5996" t="s">
        <v>1908</v>
      </c>
      <c r="AM5996" t="s">
        <v>5883</v>
      </c>
      <c r="AN5996" t="s">
        <v>6615</v>
      </c>
      <c r="AO5996" t="str">
        <f>TEXT(A5996,"yyyy-mm-dd")</f>
        <v>2021-12-31</v>
      </c>
    </row>
    <row r="5997" spans="1:41">
      <c r="A5997" s="6" t="s">
        <v>6587</v>
      </c>
      <c r="B5997">
        <v>2021</v>
      </c>
      <c r="C5997">
        <v>12</v>
      </c>
      <c r="E5997" t="s">
        <v>1907</v>
      </c>
      <c r="F5997" t="s">
        <v>1908</v>
      </c>
      <c r="G5997" t="s">
        <v>102</v>
      </c>
      <c r="H5997" t="s">
        <v>5842</v>
      </c>
      <c r="I5997">
        <v>2022</v>
      </c>
      <c r="J5997">
        <v>1</v>
      </c>
      <c r="K5997" s="6">
        <v>44651</v>
      </c>
      <c r="L5997">
        <v>3</v>
      </c>
      <c r="M5997">
        <v>1</v>
      </c>
      <c r="N5997" t="s">
        <v>233</v>
      </c>
      <c r="O5997" s="8">
        <v>5.7</v>
      </c>
      <c r="P5997" s="8">
        <v>5.75</v>
      </c>
      <c r="Q5997" s="8">
        <v>5.5</v>
      </c>
      <c r="R5997" s="8">
        <v>5.75</v>
      </c>
      <c r="S5997" s="8">
        <v>5.25</v>
      </c>
      <c r="T5997" s="8">
        <v>6.5</v>
      </c>
      <c r="U5997" s="8">
        <v>0.23</v>
      </c>
      <c r="V5997" s="9">
        <v>33</v>
      </c>
      <c r="W5997" s="8">
        <v>0.25</v>
      </c>
      <c r="X5997" s="8">
        <v>1.25</v>
      </c>
      <c r="Y5997" s="8">
        <v>-4.9999999999999822E-2</v>
      </c>
      <c r="Z5997" s="8">
        <v>0.25</v>
      </c>
      <c r="AA5997">
        <v>0</v>
      </c>
      <c r="AF5997" t="s">
        <v>5843</v>
      </c>
      <c r="AG5997" t="s">
        <v>1910</v>
      </c>
      <c r="AH5997" t="s">
        <v>1911</v>
      </c>
      <c r="AI5997" t="s">
        <v>1915</v>
      </c>
      <c r="AJ5997" s="7">
        <v>44651</v>
      </c>
      <c r="AK5997" t="s">
        <v>6588</v>
      </c>
      <c r="AL5997" t="s">
        <v>1908</v>
      </c>
      <c r="AM5997" t="s">
        <v>5844</v>
      </c>
      <c r="AN5997" t="s">
        <v>6614</v>
      </c>
      <c r="AO5997" t="str">
        <f>TEXT(A5997,"yyyy-mm-dd")</f>
        <v>2021-12-31</v>
      </c>
    </row>
    <row r="5998" spans="1:41">
      <c r="A5998" s="6" t="s">
        <v>6587</v>
      </c>
      <c r="B5998">
        <v>2021</v>
      </c>
      <c r="C5998">
        <v>12</v>
      </c>
      <c r="E5998" t="s">
        <v>1907</v>
      </c>
      <c r="F5998" t="s">
        <v>1908</v>
      </c>
      <c r="G5998" t="s">
        <v>102</v>
      </c>
      <c r="H5998" t="s">
        <v>5649</v>
      </c>
      <c r="I5998">
        <v>2021</v>
      </c>
      <c r="J5998">
        <v>4</v>
      </c>
      <c r="K5998" s="6">
        <v>44561</v>
      </c>
      <c r="L5998">
        <v>0</v>
      </c>
      <c r="M5998">
        <v>0</v>
      </c>
      <c r="N5998" t="s">
        <v>178</v>
      </c>
      <c r="O5998" s="8">
        <v>5.31</v>
      </c>
      <c r="P5998" s="8">
        <v>5.25</v>
      </c>
      <c r="Q5998" s="8">
        <v>5.25</v>
      </c>
      <c r="R5998" s="8">
        <v>5.25</v>
      </c>
      <c r="S5998" s="8">
        <v>5</v>
      </c>
      <c r="T5998" s="8">
        <v>5.75</v>
      </c>
      <c r="U5998" s="8">
        <v>0.14000000000000001</v>
      </c>
      <c r="V5998" s="9">
        <v>33</v>
      </c>
      <c r="W5998" s="8">
        <v>0</v>
      </c>
      <c r="X5998" s="8">
        <v>0.75</v>
      </c>
      <c r="Y5998" s="8">
        <v>5.9999999999999609E-2</v>
      </c>
      <c r="Z5998" s="8">
        <v>0</v>
      </c>
      <c r="AA5998">
        <v>0</v>
      </c>
      <c r="AF5998" t="s">
        <v>5650</v>
      </c>
      <c r="AG5998" t="s">
        <v>1910</v>
      </c>
      <c r="AH5998" t="s">
        <v>1911</v>
      </c>
      <c r="AI5998" t="s">
        <v>1912</v>
      </c>
      <c r="AJ5998" s="7">
        <v>44561</v>
      </c>
      <c r="AK5998" t="s">
        <v>6588</v>
      </c>
      <c r="AL5998" t="s">
        <v>1908</v>
      </c>
      <c r="AM5998" t="s">
        <v>5651</v>
      </c>
      <c r="AN5998" t="s">
        <v>6613</v>
      </c>
      <c r="AO5998" t="str">
        <f>TEXT(A5998,"yyyy-mm-dd")</f>
        <v>2021-12-31</v>
      </c>
    </row>
    <row r="5999" spans="1:41">
      <c r="A5999" s="6" t="s">
        <v>6587</v>
      </c>
      <c r="B5999">
        <v>2021</v>
      </c>
      <c r="C5999">
        <v>12</v>
      </c>
      <c r="E5999" t="s">
        <v>100</v>
      </c>
      <c r="F5999" t="s">
        <v>101</v>
      </c>
      <c r="G5999" t="s">
        <v>83</v>
      </c>
      <c r="H5999" t="s">
        <v>6592</v>
      </c>
      <c r="I5999">
        <v>2024</v>
      </c>
      <c r="K5999" s="6">
        <v>45657</v>
      </c>
      <c r="L5999">
        <v>36</v>
      </c>
      <c r="N5999" t="s">
        <v>924</v>
      </c>
      <c r="O5999" s="8">
        <v>2.16</v>
      </c>
      <c r="P5999" s="8">
        <v>2</v>
      </c>
      <c r="Q5999" s="8">
        <v>2</v>
      </c>
      <c r="R5999" s="8">
        <v>2.2999999999999998</v>
      </c>
      <c r="S5999" s="8">
        <v>1.3</v>
      </c>
      <c r="T5999" s="8">
        <v>3.4</v>
      </c>
      <c r="U5999" s="8">
        <v>0.5</v>
      </c>
      <c r="V5999" s="9">
        <v>22</v>
      </c>
      <c r="W5999" s="8">
        <v>0.29999999999999982</v>
      </c>
      <c r="X5999" s="8">
        <v>2.0999999999999996</v>
      </c>
      <c r="Y5999" s="8">
        <v>0.16000000000000014</v>
      </c>
      <c r="Z5999" s="8"/>
      <c r="AF5999" t="s">
        <v>10411</v>
      </c>
      <c r="AG5999" t="s">
        <v>9655</v>
      </c>
      <c r="AH5999" t="s">
        <v>9656</v>
      </c>
      <c r="AI5999" t="s">
        <v>10099</v>
      </c>
      <c r="AJ5999" s="7">
        <v>45657</v>
      </c>
      <c r="AK5999" t="s">
        <v>6588</v>
      </c>
      <c r="AL5999" t="s">
        <v>109</v>
      </c>
      <c r="AM5999" t="s">
        <v>6594</v>
      </c>
      <c r="AN5999" t="s">
        <v>10412</v>
      </c>
    </row>
    <row r="6000" spans="1:41">
      <c r="A6000" s="6" t="s">
        <v>6587</v>
      </c>
      <c r="B6000">
        <v>2021</v>
      </c>
      <c r="C6000">
        <v>12</v>
      </c>
      <c r="E6000" t="s">
        <v>100</v>
      </c>
      <c r="F6000" t="s">
        <v>101</v>
      </c>
      <c r="G6000" t="s">
        <v>102</v>
      </c>
      <c r="H6000" t="s">
        <v>6539</v>
      </c>
      <c r="I6000">
        <v>2023</v>
      </c>
      <c r="J6000">
        <v>4</v>
      </c>
      <c r="K6000" s="6">
        <v>45291</v>
      </c>
      <c r="L6000">
        <v>24</v>
      </c>
      <c r="M6000">
        <v>8</v>
      </c>
      <c r="N6000" t="s">
        <v>368</v>
      </c>
      <c r="O6000" s="8">
        <v>2.2599999999999998</v>
      </c>
      <c r="P6000" s="8">
        <v>2.2999999999999998</v>
      </c>
      <c r="Q6000" s="8">
        <v>1.63</v>
      </c>
      <c r="R6000" s="8">
        <v>2.58</v>
      </c>
      <c r="S6000" s="8">
        <v>1.4</v>
      </c>
      <c r="T6000" s="8">
        <v>4.34</v>
      </c>
      <c r="U6000" s="8">
        <v>0.74</v>
      </c>
      <c r="V6000" s="9">
        <v>22</v>
      </c>
      <c r="W6000" s="8">
        <v>0.95000000000000018</v>
      </c>
      <c r="X6000" s="8">
        <v>2.94</v>
      </c>
      <c r="Y6000" s="8">
        <v>-4.0000000000000036E-2</v>
      </c>
      <c r="Z6000" s="8"/>
      <c r="AF6000" t="s">
        <v>6611</v>
      </c>
      <c r="AG6000" t="s">
        <v>106</v>
      </c>
      <c r="AH6000" t="s">
        <v>107</v>
      </c>
      <c r="AI6000" t="s">
        <v>3039</v>
      </c>
      <c r="AJ6000" s="7">
        <v>45291</v>
      </c>
      <c r="AK6000" t="s">
        <v>6588</v>
      </c>
      <c r="AL6000" t="s">
        <v>109</v>
      </c>
      <c r="AM6000" t="s">
        <v>6541</v>
      </c>
      <c r="AN6000" t="s">
        <v>6612</v>
      </c>
      <c r="AO6000" t="str">
        <f>TEXT(A6000,"yyyy-mm-dd")</f>
        <v>2021-12-31</v>
      </c>
    </row>
    <row r="6001" spans="1:41">
      <c r="A6001" s="6" t="s">
        <v>6587</v>
      </c>
      <c r="B6001">
        <v>2021</v>
      </c>
      <c r="C6001">
        <v>12</v>
      </c>
      <c r="E6001" t="s">
        <v>100</v>
      </c>
      <c r="F6001" t="s">
        <v>101</v>
      </c>
      <c r="G6001" t="s">
        <v>83</v>
      </c>
      <c r="H6001" t="s">
        <v>6147</v>
      </c>
      <c r="I6001">
        <v>2023</v>
      </c>
      <c r="K6001" s="6">
        <v>45291</v>
      </c>
      <c r="L6001">
        <v>24</v>
      </c>
      <c r="N6001" t="s">
        <v>368</v>
      </c>
      <c r="O6001" s="8">
        <v>2.21</v>
      </c>
      <c r="P6001" s="8">
        <v>2.15</v>
      </c>
      <c r="Q6001" s="8">
        <v>2</v>
      </c>
      <c r="R6001" s="8">
        <v>2.5</v>
      </c>
      <c r="S6001" s="8">
        <v>1.5</v>
      </c>
      <c r="T6001" s="8">
        <v>3.29</v>
      </c>
      <c r="U6001" s="8">
        <v>0.41</v>
      </c>
      <c r="V6001" s="9">
        <v>32</v>
      </c>
      <c r="W6001" s="8">
        <v>0.5</v>
      </c>
      <c r="X6001" s="8">
        <v>1.79</v>
      </c>
      <c r="Y6001" s="8">
        <v>6.0000000000000053E-2</v>
      </c>
      <c r="Z6001" s="8">
        <v>4.9999999999999822E-2</v>
      </c>
      <c r="AA6001">
        <v>0</v>
      </c>
      <c r="AF6001" t="s">
        <v>10372</v>
      </c>
      <c r="AG6001" t="s">
        <v>9655</v>
      </c>
      <c r="AH6001" t="s">
        <v>9656</v>
      </c>
      <c r="AI6001" t="s">
        <v>9708</v>
      </c>
      <c r="AJ6001" s="7">
        <v>45291</v>
      </c>
      <c r="AK6001" t="s">
        <v>6588</v>
      </c>
      <c r="AL6001" t="s">
        <v>109</v>
      </c>
      <c r="AM6001" t="s">
        <v>6149</v>
      </c>
      <c r="AN6001" t="s">
        <v>10385</v>
      </c>
    </row>
    <row r="6002" spans="1:41">
      <c r="A6002" s="6" t="s">
        <v>6587</v>
      </c>
      <c r="B6002">
        <v>2021</v>
      </c>
      <c r="C6002">
        <v>12</v>
      </c>
      <c r="E6002" t="s">
        <v>100</v>
      </c>
      <c r="F6002" t="s">
        <v>101</v>
      </c>
      <c r="G6002" t="s">
        <v>102</v>
      </c>
      <c r="H6002" t="s">
        <v>6434</v>
      </c>
      <c r="I6002">
        <v>2023</v>
      </c>
      <c r="J6002">
        <v>3</v>
      </c>
      <c r="K6002" s="6">
        <v>45199</v>
      </c>
      <c r="L6002">
        <v>21</v>
      </c>
      <c r="M6002">
        <v>7</v>
      </c>
      <c r="N6002" t="s">
        <v>176</v>
      </c>
      <c r="O6002" s="8">
        <v>2.09</v>
      </c>
      <c r="P6002" s="8">
        <v>2.0499999999999998</v>
      </c>
      <c r="Q6002" s="8">
        <v>1.65</v>
      </c>
      <c r="R6002" s="8">
        <v>2.48</v>
      </c>
      <c r="S6002" s="8">
        <v>-0.7</v>
      </c>
      <c r="T6002" s="8">
        <v>3.66</v>
      </c>
      <c r="U6002" s="8">
        <v>0.89</v>
      </c>
      <c r="V6002" s="9">
        <v>22</v>
      </c>
      <c r="W6002" s="8">
        <v>0.83000000000000007</v>
      </c>
      <c r="X6002" s="8">
        <v>4.3600000000000003</v>
      </c>
      <c r="Y6002" s="8">
        <v>4.0000000000000036E-2</v>
      </c>
      <c r="Z6002" s="8"/>
      <c r="AF6002" t="s">
        <v>6609</v>
      </c>
      <c r="AG6002" t="s">
        <v>106</v>
      </c>
      <c r="AH6002" t="s">
        <v>107</v>
      </c>
      <c r="AI6002" t="s">
        <v>2673</v>
      </c>
      <c r="AJ6002" s="7">
        <v>45199</v>
      </c>
      <c r="AK6002" t="s">
        <v>6588</v>
      </c>
      <c r="AL6002" t="s">
        <v>109</v>
      </c>
      <c r="AM6002" t="s">
        <v>6436</v>
      </c>
      <c r="AN6002" t="s">
        <v>6610</v>
      </c>
      <c r="AO6002" t="str">
        <f>TEXT(A6002,"yyyy-mm-dd")</f>
        <v>2021-12-31</v>
      </c>
    </row>
    <row r="6003" spans="1:41">
      <c r="A6003" s="6" t="s">
        <v>6587</v>
      </c>
      <c r="B6003">
        <v>2021</v>
      </c>
      <c r="C6003">
        <v>12</v>
      </c>
      <c r="E6003" t="s">
        <v>100</v>
      </c>
      <c r="F6003" t="s">
        <v>101</v>
      </c>
      <c r="G6003" t="s">
        <v>102</v>
      </c>
      <c r="H6003" t="s">
        <v>6326</v>
      </c>
      <c r="I6003">
        <v>2023</v>
      </c>
      <c r="J6003">
        <v>2</v>
      </c>
      <c r="K6003" s="6">
        <v>45107</v>
      </c>
      <c r="L6003">
        <v>18</v>
      </c>
      <c r="M6003">
        <v>6</v>
      </c>
      <c r="N6003" t="s">
        <v>206</v>
      </c>
      <c r="O6003" s="8">
        <v>2.21</v>
      </c>
      <c r="P6003" s="8">
        <v>2.2000000000000002</v>
      </c>
      <c r="Q6003" s="8">
        <v>1.83</v>
      </c>
      <c r="R6003" s="8">
        <v>2.48</v>
      </c>
      <c r="S6003" s="8">
        <v>1.4</v>
      </c>
      <c r="T6003" s="8">
        <v>4.3</v>
      </c>
      <c r="U6003" s="8">
        <v>0.62</v>
      </c>
      <c r="V6003" s="9">
        <v>22</v>
      </c>
      <c r="W6003" s="8">
        <v>0.64999999999999991</v>
      </c>
      <c r="X6003" s="8">
        <v>2.9</v>
      </c>
      <c r="Y6003" s="8">
        <v>9.9999999999997868E-3</v>
      </c>
      <c r="Z6003" s="8"/>
      <c r="AF6003" t="s">
        <v>6607</v>
      </c>
      <c r="AG6003" t="s">
        <v>106</v>
      </c>
      <c r="AH6003" t="s">
        <v>107</v>
      </c>
      <c r="AI6003" t="s">
        <v>2670</v>
      </c>
      <c r="AJ6003" s="7">
        <v>45107</v>
      </c>
      <c r="AK6003" t="s">
        <v>6588</v>
      </c>
      <c r="AL6003" t="s">
        <v>109</v>
      </c>
      <c r="AM6003" t="s">
        <v>6328</v>
      </c>
      <c r="AN6003" t="s">
        <v>6608</v>
      </c>
      <c r="AO6003" t="str">
        <f>TEXT(A6003,"yyyy-mm-dd")</f>
        <v>2021-12-31</v>
      </c>
    </row>
    <row r="6004" spans="1:41">
      <c r="A6004" s="6" t="s">
        <v>6587</v>
      </c>
      <c r="B6004">
        <v>2021</v>
      </c>
      <c r="C6004">
        <v>12</v>
      </c>
      <c r="E6004" t="s">
        <v>100</v>
      </c>
      <c r="F6004" t="s">
        <v>101</v>
      </c>
      <c r="G6004" t="s">
        <v>102</v>
      </c>
      <c r="H6004" t="s">
        <v>6287</v>
      </c>
      <c r="I6004">
        <v>2023</v>
      </c>
      <c r="J6004">
        <v>1</v>
      </c>
      <c r="K6004" s="6">
        <v>45016</v>
      </c>
      <c r="L6004">
        <v>15</v>
      </c>
      <c r="M6004">
        <v>5</v>
      </c>
      <c r="N6004" t="s">
        <v>236</v>
      </c>
      <c r="O6004" s="8">
        <v>2.3199999999999998</v>
      </c>
      <c r="P6004" s="8">
        <v>2.42</v>
      </c>
      <c r="Q6004" s="8">
        <v>2.2000000000000002</v>
      </c>
      <c r="R6004" s="8">
        <v>2.7</v>
      </c>
      <c r="S6004" s="8">
        <v>0.9</v>
      </c>
      <c r="T6004" s="8">
        <v>3.3</v>
      </c>
      <c r="U6004" s="8">
        <v>0.62</v>
      </c>
      <c r="V6004" s="9">
        <v>22</v>
      </c>
      <c r="W6004" s="8">
        <v>0.5</v>
      </c>
      <c r="X6004" s="8">
        <v>2.4</v>
      </c>
      <c r="Y6004" s="8">
        <v>-0.10000000000000009</v>
      </c>
      <c r="Z6004" s="8"/>
      <c r="AF6004" t="s">
        <v>6605</v>
      </c>
      <c r="AG6004" t="s">
        <v>106</v>
      </c>
      <c r="AH6004" t="s">
        <v>107</v>
      </c>
      <c r="AI6004" t="s">
        <v>2667</v>
      </c>
      <c r="AJ6004" s="7">
        <v>45016</v>
      </c>
      <c r="AK6004" t="s">
        <v>6588</v>
      </c>
      <c r="AL6004" t="s">
        <v>109</v>
      </c>
      <c r="AM6004" t="s">
        <v>6289</v>
      </c>
      <c r="AN6004" t="s">
        <v>6606</v>
      </c>
      <c r="AO6004" t="str">
        <f>TEXT(A6004,"yyyy-mm-dd")</f>
        <v>2021-12-31</v>
      </c>
    </row>
    <row r="6005" spans="1:41">
      <c r="A6005" s="6" t="s">
        <v>6587</v>
      </c>
      <c r="B6005">
        <v>2021</v>
      </c>
      <c r="C6005">
        <v>12</v>
      </c>
      <c r="E6005" t="s">
        <v>100</v>
      </c>
      <c r="F6005" t="s">
        <v>101</v>
      </c>
      <c r="G6005" t="s">
        <v>102</v>
      </c>
      <c r="H6005" t="s">
        <v>6094</v>
      </c>
      <c r="I6005">
        <v>2022</v>
      </c>
      <c r="J6005">
        <v>4</v>
      </c>
      <c r="K6005" s="6">
        <v>44926</v>
      </c>
      <c r="L6005">
        <v>12</v>
      </c>
      <c r="M6005">
        <v>4</v>
      </c>
      <c r="N6005" t="s">
        <v>261</v>
      </c>
      <c r="O6005" s="8">
        <v>2.38</v>
      </c>
      <c r="P6005" s="8">
        <v>2.5</v>
      </c>
      <c r="Q6005" s="8">
        <v>2</v>
      </c>
      <c r="R6005" s="8">
        <v>2.78</v>
      </c>
      <c r="S6005" s="8">
        <v>0.48</v>
      </c>
      <c r="T6005" s="8">
        <v>3.5</v>
      </c>
      <c r="U6005" s="8">
        <v>0.72</v>
      </c>
      <c r="V6005" s="9">
        <v>27</v>
      </c>
      <c r="W6005" s="8">
        <v>0.7799999999999998</v>
      </c>
      <c r="X6005" s="8">
        <v>3.02</v>
      </c>
      <c r="Y6005" s="8">
        <v>-0.12000000000000011</v>
      </c>
      <c r="Z6005" s="8">
        <v>-4.9999999999999822E-2</v>
      </c>
      <c r="AA6005">
        <v>0.10999999999999988</v>
      </c>
      <c r="AF6005" t="s">
        <v>6166</v>
      </c>
      <c r="AG6005" t="s">
        <v>106</v>
      </c>
      <c r="AH6005" t="s">
        <v>107</v>
      </c>
      <c r="AI6005" t="s">
        <v>502</v>
      </c>
      <c r="AJ6005" s="7">
        <v>44926</v>
      </c>
      <c r="AK6005" t="s">
        <v>6588</v>
      </c>
      <c r="AL6005" t="s">
        <v>109</v>
      </c>
      <c r="AM6005" t="s">
        <v>6096</v>
      </c>
      <c r="AN6005" t="s">
        <v>6604</v>
      </c>
      <c r="AO6005" t="str">
        <f>TEXT(A6005,"yyyy-mm-dd")</f>
        <v>2021-12-31</v>
      </c>
    </row>
    <row r="6006" spans="1:41">
      <c r="A6006" s="6" t="s">
        <v>6587</v>
      </c>
      <c r="B6006">
        <v>2021</v>
      </c>
      <c r="C6006">
        <v>12</v>
      </c>
      <c r="E6006" t="s">
        <v>100</v>
      </c>
      <c r="F6006" t="s">
        <v>101</v>
      </c>
      <c r="G6006" t="s">
        <v>83</v>
      </c>
      <c r="H6006" t="s">
        <v>5702</v>
      </c>
      <c r="I6006">
        <v>2022</v>
      </c>
      <c r="K6006" s="6">
        <v>44926</v>
      </c>
      <c r="L6006">
        <v>12</v>
      </c>
      <c r="N6006" t="s">
        <v>261</v>
      </c>
      <c r="O6006" s="8">
        <v>2.79</v>
      </c>
      <c r="P6006" s="8">
        <v>2.77</v>
      </c>
      <c r="Q6006" s="8">
        <v>2.5299999999999998</v>
      </c>
      <c r="R6006" s="8">
        <v>3</v>
      </c>
      <c r="S6006" s="8">
        <v>1.9</v>
      </c>
      <c r="T6006" s="8">
        <v>4</v>
      </c>
      <c r="U6006" s="8">
        <v>0.47</v>
      </c>
      <c r="V6006" s="9">
        <v>34</v>
      </c>
      <c r="W6006" s="8">
        <v>0.4700000000000002</v>
      </c>
      <c r="X6006" s="8">
        <v>2.1</v>
      </c>
      <c r="Y6006" s="8">
        <v>2.0000000000000018E-2</v>
      </c>
      <c r="Z6006" s="8">
        <v>-2.9999999999999805E-2</v>
      </c>
      <c r="AA6006">
        <v>0</v>
      </c>
      <c r="AF6006" t="s">
        <v>10333</v>
      </c>
      <c r="AG6006" t="s">
        <v>9655</v>
      </c>
      <c r="AH6006" t="s">
        <v>9656</v>
      </c>
      <c r="AI6006" t="s">
        <v>9669</v>
      </c>
      <c r="AJ6006" s="7">
        <v>44926</v>
      </c>
      <c r="AK6006" t="s">
        <v>6588</v>
      </c>
      <c r="AL6006" t="s">
        <v>109</v>
      </c>
      <c r="AM6006" t="s">
        <v>5704</v>
      </c>
      <c r="AN6006" t="s">
        <v>10358</v>
      </c>
    </row>
    <row r="6007" spans="1:41">
      <c r="A6007" s="6" t="s">
        <v>6587</v>
      </c>
      <c r="B6007">
        <v>2021</v>
      </c>
      <c r="C6007">
        <v>12</v>
      </c>
      <c r="E6007" t="s">
        <v>100</v>
      </c>
      <c r="F6007" t="s">
        <v>101</v>
      </c>
      <c r="G6007" t="s">
        <v>102</v>
      </c>
      <c r="H6007" t="s">
        <v>5989</v>
      </c>
      <c r="I6007">
        <v>2022</v>
      </c>
      <c r="J6007">
        <v>3</v>
      </c>
      <c r="K6007" s="6">
        <v>44834</v>
      </c>
      <c r="L6007">
        <v>9</v>
      </c>
      <c r="M6007">
        <v>3</v>
      </c>
      <c r="N6007" t="s">
        <v>173</v>
      </c>
      <c r="O6007" s="8">
        <v>3.06</v>
      </c>
      <c r="P6007" s="8">
        <v>3.1</v>
      </c>
      <c r="Q6007" s="8">
        <v>2.5</v>
      </c>
      <c r="R6007" s="8">
        <v>3.47</v>
      </c>
      <c r="S6007" s="8">
        <v>1.5</v>
      </c>
      <c r="T6007" s="8">
        <v>5.0999999999999996</v>
      </c>
      <c r="U6007" s="8">
        <v>0.85</v>
      </c>
      <c r="V6007" s="9">
        <v>27</v>
      </c>
      <c r="W6007" s="8">
        <v>0.9700000000000002</v>
      </c>
      <c r="X6007" s="8">
        <v>3.5999999999999996</v>
      </c>
      <c r="Y6007" s="8">
        <v>-4.0000000000000036E-2</v>
      </c>
      <c r="Z6007" s="8">
        <v>0.14999999999999991</v>
      </c>
      <c r="AA6007">
        <v>0.30000000000000027</v>
      </c>
      <c r="AF6007" t="s">
        <v>6164</v>
      </c>
      <c r="AG6007" t="s">
        <v>106</v>
      </c>
      <c r="AH6007" t="s">
        <v>107</v>
      </c>
      <c r="AI6007" t="s">
        <v>497</v>
      </c>
      <c r="AJ6007" s="7">
        <v>44834</v>
      </c>
      <c r="AK6007" t="s">
        <v>6588</v>
      </c>
      <c r="AL6007" t="s">
        <v>109</v>
      </c>
      <c r="AM6007" t="s">
        <v>5991</v>
      </c>
      <c r="AN6007" t="s">
        <v>6603</v>
      </c>
      <c r="AO6007" t="str">
        <f>TEXT(A6007,"yyyy-mm-dd")</f>
        <v>2021-12-31</v>
      </c>
    </row>
    <row r="6008" spans="1:41">
      <c r="A6008" s="6" t="s">
        <v>6587</v>
      </c>
      <c r="B6008">
        <v>2021</v>
      </c>
      <c r="C6008">
        <v>12</v>
      </c>
      <c r="E6008" t="s">
        <v>100</v>
      </c>
      <c r="F6008" t="s">
        <v>101</v>
      </c>
      <c r="G6008" t="s">
        <v>102</v>
      </c>
      <c r="H6008" t="s">
        <v>5881</v>
      </c>
      <c r="I6008">
        <v>2022</v>
      </c>
      <c r="J6008">
        <v>2</v>
      </c>
      <c r="K6008" s="6">
        <v>44742</v>
      </c>
      <c r="L6008">
        <v>6</v>
      </c>
      <c r="M6008">
        <v>2</v>
      </c>
      <c r="N6008" t="s">
        <v>203</v>
      </c>
      <c r="O6008" s="8">
        <v>2.29</v>
      </c>
      <c r="P6008" s="8">
        <v>2.2999999999999998</v>
      </c>
      <c r="Q6008" s="8">
        <v>1.8</v>
      </c>
      <c r="R6008" s="8">
        <v>2.67</v>
      </c>
      <c r="S6008" s="8">
        <v>1</v>
      </c>
      <c r="T6008" s="8">
        <v>3.5</v>
      </c>
      <c r="U6008" s="8">
        <v>0.69</v>
      </c>
      <c r="V6008" s="9">
        <v>27</v>
      </c>
      <c r="W6008" s="8">
        <v>0.86999999999999988</v>
      </c>
      <c r="X6008" s="8">
        <v>2.5</v>
      </c>
      <c r="Y6008" s="8">
        <v>-9.9999999999997868E-3</v>
      </c>
      <c r="Z6008" s="8">
        <v>0</v>
      </c>
      <c r="AA6008">
        <v>-0.1399999999999999</v>
      </c>
      <c r="AF6008" t="s">
        <v>6162</v>
      </c>
      <c r="AG6008" t="s">
        <v>106</v>
      </c>
      <c r="AH6008" t="s">
        <v>107</v>
      </c>
      <c r="AI6008" t="s">
        <v>427</v>
      </c>
      <c r="AJ6008" s="7">
        <v>44742</v>
      </c>
      <c r="AK6008" t="s">
        <v>6588</v>
      </c>
      <c r="AL6008" t="s">
        <v>109</v>
      </c>
      <c r="AM6008" t="s">
        <v>5883</v>
      </c>
      <c r="AN6008" t="s">
        <v>6602</v>
      </c>
      <c r="AO6008" t="str">
        <f>TEXT(A6008,"yyyy-mm-dd")</f>
        <v>2021-12-31</v>
      </c>
    </row>
    <row r="6009" spans="1:41">
      <c r="A6009" s="6" t="s">
        <v>6587</v>
      </c>
      <c r="B6009">
        <v>2021</v>
      </c>
      <c r="C6009">
        <v>12</v>
      </c>
      <c r="E6009" t="s">
        <v>100</v>
      </c>
      <c r="F6009" t="s">
        <v>101</v>
      </c>
      <c r="G6009" t="s">
        <v>102</v>
      </c>
      <c r="H6009" t="s">
        <v>5842</v>
      </c>
      <c r="I6009">
        <v>2022</v>
      </c>
      <c r="J6009">
        <v>1</v>
      </c>
      <c r="K6009" s="6">
        <v>44651</v>
      </c>
      <c r="L6009">
        <v>3</v>
      </c>
      <c r="M6009">
        <v>1</v>
      </c>
      <c r="N6009" t="s">
        <v>233</v>
      </c>
      <c r="O6009" s="8">
        <v>3.32</v>
      </c>
      <c r="P6009" s="8">
        <v>3</v>
      </c>
      <c r="Q6009" s="8">
        <v>2.86</v>
      </c>
      <c r="R6009" s="8">
        <v>3.8</v>
      </c>
      <c r="S6009" s="8">
        <v>1.8</v>
      </c>
      <c r="T6009" s="8">
        <v>6.1</v>
      </c>
      <c r="U6009" s="8">
        <v>0.93</v>
      </c>
      <c r="V6009" s="9">
        <v>27</v>
      </c>
      <c r="W6009" s="8">
        <v>0.94</v>
      </c>
      <c r="X6009" s="8">
        <v>4.3</v>
      </c>
      <c r="Y6009" s="8">
        <v>0.31999999999999984</v>
      </c>
      <c r="Z6009" s="8">
        <v>-0.10000000000000009</v>
      </c>
      <c r="AA6009">
        <v>-6.0000000000000053E-2</v>
      </c>
      <c r="AF6009" t="s">
        <v>6160</v>
      </c>
      <c r="AG6009" t="s">
        <v>106</v>
      </c>
      <c r="AH6009" t="s">
        <v>107</v>
      </c>
      <c r="AI6009" t="s">
        <v>340</v>
      </c>
      <c r="AJ6009" s="7">
        <v>44651</v>
      </c>
      <c r="AK6009" t="s">
        <v>6588</v>
      </c>
      <c r="AL6009" t="s">
        <v>109</v>
      </c>
      <c r="AM6009" t="s">
        <v>5844</v>
      </c>
      <c r="AN6009" t="s">
        <v>6601</v>
      </c>
      <c r="AO6009" t="str">
        <f>TEXT(A6009,"yyyy-mm-dd")</f>
        <v>2021-12-31</v>
      </c>
    </row>
    <row r="6010" spans="1:41">
      <c r="A6010" s="6" t="s">
        <v>6587</v>
      </c>
      <c r="B6010">
        <v>2021</v>
      </c>
      <c r="C6010">
        <v>12</v>
      </c>
      <c r="E6010" t="s">
        <v>100</v>
      </c>
      <c r="F6010" t="s">
        <v>101</v>
      </c>
      <c r="G6010" t="s">
        <v>102</v>
      </c>
      <c r="H6010" t="s">
        <v>5649</v>
      </c>
      <c r="I6010">
        <v>2021</v>
      </c>
      <c r="J6010">
        <v>4</v>
      </c>
      <c r="K6010" s="6">
        <v>44561</v>
      </c>
      <c r="L6010">
        <v>0</v>
      </c>
      <c r="M6010">
        <v>0</v>
      </c>
      <c r="N6010" t="s">
        <v>178</v>
      </c>
      <c r="O6010" s="8">
        <v>3.79</v>
      </c>
      <c r="P6010" s="8">
        <v>3.77</v>
      </c>
      <c r="Q6010" s="8">
        <v>3.42</v>
      </c>
      <c r="R6010" s="8">
        <v>4.3</v>
      </c>
      <c r="S6010" s="8">
        <v>2</v>
      </c>
      <c r="T6010" s="8">
        <v>5.5</v>
      </c>
      <c r="U6010" s="8">
        <v>0.75</v>
      </c>
      <c r="V6010" s="9">
        <v>26</v>
      </c>
      <c r="W6010" s="8">
        <v>0.87999999999999989</v>
      </c>
      <c r="X6010" s="8">
        <v>3.5</v>
      </c>
      <c r="Y6010" s="8">
        <v>2.0000000000000018E-2</v>
      </c>
      <c r="Z6010" s="8">
        <v>-0.22999999999999998</v>
      </c>
      <c r="AA6010">
        <v>-0.12000000000000011</v>
      </c>
      <c r="AF6010" t="s">
        <v>5721</v>
      </c>
      <c r="AG6010" t="s">
        <v>106</v>
      </c>
      <c r="AH6010" t="s">
        <v>107</v>
      </c>
      <c r="AI6010" t="s">
        <v>108</v>
      </c>
      <c r="AJ6010" s="7">
        <v>44561</v>
      </c>
      <c r="AK6010" t="s">
        <v>6588</v>
      </c>
      <c r="AL6010" t="s">
        <v>109</v>
      </c>
      <c r="AM6010" t="s">
        <v>5651</v>
      </c>
      <c r="AN6010" t="s">
        <v>6600</v>
      </c>
      <c r="AO6010" t="str">
        <f>TEXT(A6010,"yyyy-mm-dd")</f>
        <v>2021-12-31</v>
      </c>
    </row>
    <row r="6011" spans="1:41">
      <c r="A6011" s="6" t="s">
        <v>6587</v>
      </c>
      <c r="B6011">
        <v>2021</v>
      </c>
      <c r="C6011">
        <v>12</v>
      </c>
      <c r="E6011" t="s">
        <v>100</v>
      </c>
      <c r="F6011" t="s">
        <v>101</v>
      </c>
      <c r="G6011" t="s">
        <v>83</v>
      </c>
      <c r="H6011" t="s">
        <v>5257</v>
      </c>
      <c r="I6011">
        <v>2021</v>
      </c>
      <c r="K6011" s="6">
        <v>44561</v>
      </c>
      <c r="L6011">
        <v>0</v>
      </c>
      <c r="N6011" t="s">
        <v>178</v>
      </c>
      <c r="O6011" s="8">
        <v>5.59</v>
      </c>
      <c r="P6011" s="8">
        <v>5.6</v>
      </c>
      <c r="Q6011" s="8">
        <v>5.5</v>
      </c>
      <c r="R6011" s="8">
        <v>5.72</v>
      </c>
      <c r="S6011" s="8">
        <v>5</v>
      </c>
      <c r="T6011" s="8">
        <v>6</v>
      </c>
      <c r="U6011" s="8">
        <v>0.22</v>
      </c>
      <c r="V6011" s="9">
        <v>34</v>
      </c>
      <c r="W6011" s="8">
        <v>0.21999999999999975</v>
      </c>
      <c r="X6011" s="8">
        <v>1</v>
      </c>
      <c r="Y6011" s="8">
        <v>-9.9999999999997868E-3</v>
      </c>
      <c r="Z6011" s="8">
        <v>-0.10000000000000053</v>
      </c>
      <c r="AA6011">
        <v>-8.9999999999999858E-2</v>
      </c>
      <c r="AF6011" t="s">
        <v>10294</v>
      </c>
      <c r="AG6011" t="s">
        <v>9655</v>
      </c>
      <c r="AH6011" t="s">
        <v>9656</v>
      </c>
      <c r="AI6011" t="s">
        <v>9657</v>
      </c>
      <c r="AJ6011" s="7">
        <v>44561</v>
      </c>
      <c r="AK6011" t="s">
        <v>6588</v>
      </c>
      <c r="AL6011" t="s">
        <v>109</v>
      </c>
      <c r="AM6011" t="s">
        <v>5259</v>
      </c>
      <c r="AN6011" t="s">
        <v>10331</v>
      </c>
    </row>
    <row r="6012" spans="1:41">
      <c r="A6012" s="6" t="s">
        <v>6587</v>
      </c>
      <c r="B6012">
        <v>2021</v>
      </c>
      <c r="C6012">
        <v>12</v>
      </c>
      <c r="E6012" t="s">
        <v>2685</v>
      </c>
      <c r="F6012" t="s">
        <v>101</v>
      </c>
      <c r="G6012" t="s">
        <v>774</v>
      </c>
      <c r="H6012" t="s">
        <v>2686</v>
      </c>
      <c r="K6012" s="6"/>
      <c r="O6012" s="8">
        <v>2.2200000000000002</v>
      </c>
      <c r="P6012" s="8">
        <v>2.13</v>
      </c>
      <c r="Q6012" s="8">
        <v>2</v>
      </c>
      <c r="R6012" s="8">
        <v>2.5</v>
      </c>
      <c r="S6012" s="8">
        <v>1.6</v>
      </c>
      <c r="T6012" s="8">
        <v>3.25</v>
      </c>
      <c r="U6012" s="8">
        <v>0.42</v>
      </c>
      <c r="V6012" s="9">
        <v>26</v>
      </c>
      <c r="W6012" s="8">
        <v>0.5</v>
      </c>
      <c r="X6012" s="8">
        <v>1.65</v>
      </c>
      <c r="Y6012" s="8">
        <v>9.0000000000000302E-2</v>
      </c>
      <c r="Z6012" s="8">
        <v>-7.0000000000000284E-2</v>
      </c>
      <c r="AA6012">
        <v>0</v>
      </c>
      <c r="AF6012" t="s">
        <v>2687</v>
      </c>
      <c r="AG6012" t="s">
        <v>2688</v>
      </c>
      <c r="AH6012" t="s">
        <v>2689</v>
      </c>
      <c r="AI6012" t="s">
        <v>2690</v>
      </c>
      <c r="AJ6012" s="7"/>
      <c r="AK6012" t="s">
        <v>6588</v>
      </c>
      <c r="AL6012" t="s">
        <v>109</v>
      </c>
      <c r="AM6012" t="s">
        <v>2686</v>
      </c>
      <c r="AN6012" t="s">
        <v>6626</v>
      </c>
      <c r="AO6012" t="str">
        <f>TEXT(A6012,"yyyy-mm-dd")</f>
        <v>2021-12-31</v>
      </c>
    </row>
    <row r="6013" spans="1:41">
      <c r="A6013" s="6" t="s">
        <v>6587</v>
      </c>
      <c r="B6013">
        <v>2021</v>
      </c>
      <c r="C6013">
        <v>12</v>
      </c>
      <c r="E6013" t="s">
        <v>81</v>
      </c>
      <c r="F6013" t="s">
        <v>82</v>
      </c>
      <c r="G6013" t="s">
        <v>83</v>
      </c>
      <c r="H6013" t="s">
        <v>6592</v>
      </c>
      <c r="I6013">
        <v>2024</v>
      </c>
      <c r="K6013" s="6">
        <v>45657</v>
      </c>
      <c r="L6013">
        <v>36</v>
      </c>
      <c r="N6013" t="s">
        <v>924</v>
      </c>
      <c r="O6013" s="8">
        <v>3.63</v>
      </c>
      <c r="P6013" s="8">
        <v>3.54</v>
      </c>
      <c r="Q6013" s="8">
        <v>3.5</v>
      </c>
      <c r="R6013" s="8">
        <v>3.7</v>
      </c>
      <c r="S6013" s="8">
        <v>3</v>
      </c>
      <c r="T6013" s="8">
        <v>5</v>
      </c>
      <c r="U6013" s="8">
        <v>0.34</v>
      </c>
      <c r="V6013" s="9">
        <v>32</v>
      </c>
      <c r="W6013" s="8">
        <v>0.20000000000000018</v>
      </c>
      <c r="X6013" s="8">
        <v>2</v>
      </c>
      <c r="Y6013" s="8">
        <v>8.9999999999999858E-2</v>
      </c>
      <c r="Z6013" s="8"/>
      <c r="AF6013" t="s">
        <v>6593</v>
      </c>
      <c r="AG6013" t="s">
        <v>87</v>
      </c>
      <c r="AH6013" t="s">
        <v>88</v>
      </c>
      <c r="AI6013" t="s">
        <v>926</v>
      </c>
      <c r="AJ6013" s="7">
        <v>45657</v>
      </c>
      <c r="AK6013" t="s">
        <v>6588</v>
      </c>
      <c r="AL6013" t="s">
        <v>91</v>
      </c>
      <c r="AM6013" t="s">
        <v>6594</v>
      </c>
      <c r="AN6013" t="s">
        <v>6595</v>
      </c>
      <c r="AO6013" t="str">
        <f>TEXT(A6013,"yyyy-mm-dd")</f>
        <v>2021-12-31</v>
      </c>
    </row>
    <row r="6014" spans="1:41">
      <c r="A6014" s="6" t="s">
        <v>6587</v>
      </c>
      <c r="B6014">
        <v>2021</v>
      </c>
      <c r="C6014">
        <v>12</v>
      </c>
      <c r="E6014" t="s">
        <v>392</v>
      </c>
      <c r="F6014" t="s">
        <v>82</v>
      </c>
      <c r="G6014" t="s">
        <v>83</v>
      </c>
      <c r="H6014" t="s">
        <v>6592</v>
      </c>
      <c r="I6014">
        <v>2024</v>
      </c>
      <c r="K6014" s="6">
        <v>45657</v>
      </c>
      <c r="L6014">
        <v>36</v>
      </c>
      <c r="N6014" t="s">
        <v>924</v>
      </c>
      <c r="O6014" s="8">
        <v>3.54</v>
      </c>
      <c r="P6014" s="8">
        <v>3.5</v>
      </c>
      <c r="Q6014" s="8">
        <v>3.5</v>
      </c>
      <c r="R6014" s="8">
        <v>3.7</v>
      </c>
      <c r="S6014" s="8">
        <v>3.22</v>
      </c>
      <c r="T6014" s="8">
        <v>4</v>
      </c>
      <c r="U6014" s="8">
        <v>0.2</v>
      </c>
      <c r="V6014" s="9">
        <v>29</v>
      </c>
      <c r="W6014" s="8">
        <v>0.20000000000000018</v>
      </c>
      <c r="X6014" s="8">
        <v>0.7799999999999998</v>
      </c>
      <c r="Y6014" s="8">
        <v>4.0000000000000036E-2</v>
      </c>
      <c r="Z6014" s="8"/>
      <c r="AF6014" t="s">
        <v>6593</v>
      </c>
      <c r="AG6014" t="s">
        <v>87</v>
      </c>
      <c r="AH6014" t="s">
        <v>88</v>
      </c>
      <c r="AI6014" t="s">
        <v>926</v>
      </c>
      <c r="AJ6014" s="7">
        <v>45657</v>
      </c>
      <c r="AK6014" t="s">
        <v>6588</v>
      </c>
      <c r="AL6014" t="s">
        <v>393</v>
      </c>
      <c r="AM6014" t="s">
        <v>6594</v>
      </c>
      <c r="AN6014" t="s">
        <v>6599</v>
      </c>
      <c r="AO6014" t="str">
        <f>TEXT(A6014,"yyyy-mm-dd")</f>
        <v>2021-12-31</v>
      </c>
    </row>
    <row r="6015" spans="1:41">
      <c r="A6015" s="6" t="s">
        <v>6587</v>
      </c>
      <c r="B6015">
        <v>2021</v>
      </c>
      <c r="C6015">
        <v>12</v>
      </c>
      <c r="E6015" t="s">
        <v>81</v>
      </c>
      <c r="F6015" t="s">
        <v>82</v>
      </c>
      <c r="G6015" t="s">
        <v>83</v>
      </c>
      <c r="H6015" t="s">
        <v>6147</v>
      </c>
      <c r="I6015">
        <v>2023</v>
      </c>
      <c r="K6015" s="6">
        <v>45291</v>
      </c>
      <c r="L6015">
        <v>24</v>
      </c>
      <c r="N6015" t="s">
        <v>368</v>
      </c>
      <c r="O6015" s="8">
        <v>3.72</v>
      </c>
      <c r="P6015" s="8">
        <v>3.6</v>
      </c>
      <c r="Q6015" s="8">
        <v>3.5</v>
      </c>
      <c r="R6015" s="8">
        <v>3.88</v>
      </c>
      <c r="S6015" s="8">
        <v>3.1</v>
      </c>
      <c r="T6015" s="8">
        <v>6</v>
      </c>
      <c r="U6015" s="8">
        <v>0.48</v>
      </c>
      <c r="V6015" s="9">
        <v>34</v>
      </c>
      <c r="W6015" s="8">
        <v>0.37999999999999989</v>
      </c>
      <c r="X6015" s="8">
        <v>2.9</v>
      </c>
      <c r="Y6015" s="8">
        <v>0.12000000000000011</v>
      </c>
      <c r="Z6015" s="8">
        <v>0</v>
      </c>
      <c r="AA6015">
        <v>-2.0000000000000018E-2</v>
      </c>
      <c r="AF6015" t="s">
        <v>6148</v>
      </c>
      <c r="AG6015" t="s">
        <v>87</v>
      </c>
      <c r="AH6015" t="s">
        <v>88</v>
      </c>
      <c r="AI6015" t="s">
        <v>359</v>
      </c>
      <c r="AJ6015" s="7">
        <v>45291</v>
      </c>
      <c r="AK6015" t="s">
        <v>6588</v>
      </c>
      <c r="AL6015" t="s">
        <v>91</v>
      </c>
      <c r="AM6015" t="s">
        <v>6149</v>
      </c>
      <c r="AN6015" t="s">
        <v>6591</v>
      </c>
      <c r="AO6015" t="str">
        <f>TEXT(A6015,"yyyy-mm-dd")</f>
        <v>2021-12-31</v>
      </c>
    </row>
    <row r="6016" spans="1:41">
      <c r="A6016" s="6" t="s">
        <v>6587</v>
      </c>
      <c r="B6016">
        <v>2021</v>
      </c>
      <c r="C6016">
        <v>12</v>
      </c>
      <c r="E6016" t="s">
        <v>392</v>
      </c>
      <c r="F6016" t="s">
        <v>82</v>
      </c>
      <c r="G6016" t="s">
        <v>83</v>
      </c>
      <c r="H6016" t="s">
        <v>6147</v>
      </c>
      <c r="I6016">
        <v>2023</v>
      </c>
      <c r="K6016" s="6">
        <v>45291</v>
      </c>
      <c r="L6016">
        <v>24</v>
      </c>
      <c r="N6016" t="s">
        <v>368</v>
      </c>
      <c r="O6016" s="8">
        <v>3.64</v>
      </c>
      <c r="P6016" s="8">
        <v>3.63</v>
      </c>
      <c r="Q6016" s="8">
        <v>3.5</v>
      </c>
      <c r="R6016" s="8">
        <v>3.78</v>
      </c>
      <c r="S6016" s="8">
        <v>3.23</v>
      </c>
      <c r="T6016" s="8">
        <v>4.8</v>
      </c>
      <c r="U6016" s="8">
        <v>0.28999999999999998</v>
      </c>
      <c r="V6016" s="9">
        <v>31</v>
      </c>
      <c r="W6016" s="8">
        <v>0.2799999999999998</v>
      </c>
      <c r="X6016" s="8">
        <v>1.5699999999999998</v>
      </c>
      <c r="Y6016" s="8">
        <v>1.0000000000000231E-2</v>
      </c>
      <c r="Z6016" s="8">
        <v>8.0000000000000071E-2</v>
      </c>
      <c r="AA6016">
        <v>9.9999999999997868E-3</v>
      </c>
      <c r="AF6016" t="s">
        <v>6148</v>
      </c>
      <c r="AG6016" t="s">
        <v>87</v>
      </c>
      <c r="AH6016" t="s">
        <v>88</v>
      </c>
      <c r="AI6016" t="s">
        <v>359</v>
      </c>
      <c r="AJ6016" s="7">
        <v>45291</v>
      </c>
      <c r="AK6016" t="s">
        <v>6588</v>
      </c>
      <c r="AL6016" t="s">
        <v>393</v>
      </c>
      <c r="AM6016" t="s">
        <v>6149</v>
      </c>
      <c r="AN6016" t="s">
        <v>6598</v>
      </c>
      <c r="AO6016" t="str">
        <f>TEXT(A6016,"yyyy-mm-dd")</f>
        <v>2021-12-31</v>
      </c>
    </row>
    <row r="6017" spans="1:41">
      <c r="A6017" s="6" t="s">
        <v>6587</v>
      </c>
      <c r="B6017">
        <v>2021</v>
      </c>
      <c r="C6017">
        <v>12</v>
      </c>
      <c r="E6017" t="s">
        <v>81</v>
      </c>
      <c r="F6017" t="s">
        <v>82</v>
      </c>
      <c r="G6017" t="s">
        <v>83</v>
      </c>
      <c r="H6017" t="s">
        <v>5702</v>
      </c>
      <c r="I6017">
        <v>2022</v>
      </c>
      <c r="K6017" s="6">
        <v>44926</v>
      </c>
      <c r="L6017">
        <v>12</v>
      </c>
      <c r="N6017" t="s">
        <v>261</v>
      </c>
      <c r="O6017" s="8">
        <v>4.22</v>
      </c>
      <c r="P6017" s="8">
        <v>4.16</v>
      </c>
      <c r="Q6017" s="8">
        <v>4</v>
      </c>
      <c r="R6017" s="8">
        <v>4.3899999999999997</v>
      </c>
      <c r="S6017" s="8">
        <v>3.5</v>
      </c>
      <c r="T6017" s="8">
        <v>7.01</v>
      </c>
      <c r="U6017" s="8">
        <v>0.55000000000000004</v>
      </c>
      <c r="V6017" s="9">
        <v>37</v>
      </c>
      <c r="W6017" s="8">
        <v>0.38999999999999968</v>
      </c>
      <c r="X6017" s="8">
        <v>3.51</v>
      </c>
      <c r="Y6017" s="8">
        <v>5.9999999999999609E-2</v>
      </c>
      <c r="Z6017" s="8">
        <v>0.12999999999999989</v>
      </c>
      <c r="AA6017">
        <v>-8.0000000000000071E-2</v>
      </c>
      <c r="AF6017" t="s">
        <v>5703</v>
      </c>
      <c r="AG6017" t="s">
        <v>87</v>
      </c>
      <c r="AH6017" t="s">
        <v>88</v>
      </c>
      <c r="AI6017" t="s">
        <v>97</v>
      </c>
      <c r="AJ6017" s="7">
        <v>44926</v>
      </c>
      <c r="AK6017" t="s">
        <v>6588</v>
      </c>
      <c r="AL6017" t="s">
        <v>91</v>
      </c>
      <c r="AM6017" t="s">
        <v>5704</v>
      </c>
      <c r="AN6017" t="s">
        <v>6590</v>
      </c>
      <c r="AO6017" t="str">
        <f>TEXT(A6017,"yyyy-mm-dd")</f>
        <v>2021-12-31</v>
      </c>
    </row>
    <row r="6018" spans="1:41">
      <c r="A6018" s="6" t="s">
        <v>6587</v>
      </c>
      <c r="B6018">
        <v>2021</v>
      </c>
      <c r="C6018">
        <v>12</v>
      </c>
      <c r="E6018" t="s">
        <v>392</v>
      </c>
      <c r="F6018" t="s">
        <v>82</v>
      </c>
      <c r="G6018" t="s">
        <v>83</v>
      </c>
      <c r="H6018" t="s">
        <v>5702</v>
      </c>
      <c r="I6018">
        <v>2022</v>
      </c>
      <c r="K6018" s="6">
        <v>44926</v>
      </c>
      <c r="L6018">
        <v>12</v>
      </c>
      <c r="N6018" t="s">
        <v>261</v>
      </c>
      <c r="O6018" s="8">
        <v>3.99</v>
      </c>
      <c r="P6018" s="8">
        <v>4</v>
      </c>
      <c r="Q6018" s="8">
        <v>3.8</v>
      </c>
      <c r="R6018" s="8">
        <v>4.1500000000000004</v>
      </c>
      <c r="S6018" s="8">
        <v>3.32</v>
      </c>
      <c r="T6018" s="8">
        <v>5.43</v>
      </c>
      <c r="U6018" s="8">
        <v>0.36</v>
      </c>
      <c r="V6018" s="9">
        <v>34</v>
      </c>
      <c r="W6018" s="8">
        <v>0.35000000000000053</v>
      </c>
      <c r="X6018" s="8">
        <v>2.11</v>
      </c>
      <c r="Y6018" s="8">
        <v>-9.9999999999997868E-3</v>
      </c>
      <c r="Z6018" s="8">
        <v>0.16999999999999993</v>
      </c>
      <c r="AA6018">
        <v>-9.9999999999999645E-2</v>
      </c>
      <c r="AF6018" t="s">
        <v>5703</v>
      </c>
      <c r="AG6018" t="s">
        <v>87</v>
      </c>
      <c r="AH6018" t="s">
        <v>88</v>
      </c>
      <c r="AI6018" t="s">
        <v>97</v>
      </c>
      <c r="AJ6018" s="7">
        <v>44926</v>
      </c>
      <c r="AK6018" t="s">
        <v>6588</v>
      </c>
      <c r="AL6018" t="s">
        <v>393</v>
      </c>
      <c r="AM6018" t="s">
        <v>5704</v>
      </c>
      <c r="AN6018" t="s">
        <v>6597</v>
      </c>
      <c r="AO6018" t="str">
        <f>TEXT(A6018,"yyyy-mm-dd")</f>
        <v>2021-12-31</v>
      </c>
    </row>
    <row r="6019" spans="1:41">
      <c r="A6019" s="6" t="s">
        <v>6587</v>
      </c>
      <c r="B6019">
        <v>2021</v>
      </c>
      <c r="C6019">
        <v>12</v>
      </c>
      <c r="E6019" t="s">
        <v>81</v>
      </c>
      <c r="F6019" t="s">
        <v>82</v>
      </c>
      <c r="G6019" t="s">
        <v>83</v>
      </c>
      <c r="H6019" t="s">
        <v>5257</v>
      </c>
      <c r="I6019">
        <v>2021</v>
      </c>
      <c r="K6019" s="6">
        <v>44561</v>
      </c>
      <c r="L6019">
        <v>0</v>
      </c>
      <c r="N6019" t="s">
        <v>178</v>
      </c>
      <c r="O6019" s="8">
        <v>7.63</v>
      </c>
      <c r="P6019" s="8">
        <v>7.6</v>
      </c>
      <c r="Q6019" s="8">
        <v>7.5</v>
      </c>
      <c r="R6019" s="8">
        <v>7.75</v>
      </c>
      <c r="S6019" s="8">
        <v>7.29</v>
      </c>
      <c r="T6019" s="8">
        <v>7.9</v>
      </c>
      <c r="U6019" s="8">
        <v>0.16</v>
      </c>
      <c r="V6019" s="9">
        <v>37</v>
      </c>
      <c r="W6019" s="8">
        <v>0.25</v>
      </c>
      <c r="X6019" s="8">
        <v>0.61000000000000032</v>
      </c>
      <c r="Y6019" s="8">
        <v>3.0000000000000249E-2</v>
      </c>
      <c r="Z6019" s="8">
        <v>0.37999999999999989</v>
      </c>
      <c r="AA6019">
        <v>7.0000000000000284E-2</v>
      </c>
      <c r="AF6019" t="s">
        <v>5258</v>
      </c>
      <c r="AG6019" t="s">
        <v>87</v>
      </c>
      <c r="AH6019" t="s">
        <v>88</v>
      </c>
      <c r="AI6019" t="s">
        <v>89</v>
      </c>
      <c r="AJ6019" s="7">
        <v>44561</v>
      </c>
      <c r="AK6019" t="s">
        <v>6588</v>
      </c>
      <c r="AL6019" t="s">
        <v>91</v>
      </c>
      <c r="AM6019" t="s">
        <v>5259</v>
      </c>
      <c r="AN6019" t="s">
        <v>6589</v>
      </c>
      <c r="AO6019" t="str">
        <f>TEXT(A6019,"yyyy-mm-dd")</f>
        <v>2021-12-31</v>
      </c>
    </row>
    <row r="6020" spans="1:41">
      <c r="A6020" s="6" t="s">
        <v>6587</v>
      </c>
      <c r="B6020">
        <v>2021</v>
      </c>
      <c r="C6020">
        <v>12</v>
      </c>
      <c r="E6020" t="s">
        <v>392</v>
      </c>
      <c r="F6020" t="s">
        <v>82</v>
      </c>
      <c r="G6020" t="s">
        <v>83</v>
      </c>
      <c r="H6020" t="s">
        <v>5257</v>
      </c>
      <c r="I6020">
        <v>2021</v>
      </c>
      <c r="K6020" s="6">
        <v>44561</v>
      </c>
      <c r="L6020">
        <v>0</v>
      </c>
      <c r="N6020" t="s">
        <v>178</v>
      </c>
      <c r="O6020" s="8">
        <v>5.64</v>
      </c>
      <c r="P6020" s="8">
        <v>5.64</v>
      </c>
      <c r="Q6020" s="8">
        <v>5.56</v>
      </c>
      <c r="R6020" s="8">
        <v>5.72</v>
      </c>
      <c r="S6020" s="8">
        <v>5.28</v>
      </c>
      <c r="T6020" s="8">
        <v>5.9</v>
      </c>
      <c r="U6020" s="8">
        <v>0.13</v>
      </c>
      <c r="V6020" s="9">
        <v>34</v>
      </c>
      <c r="W6020" s="8">
        <v>0.16000000000000014</v>
      </c>
      <c r="X6020" s="8">
        <v>0.62000000000000011</v>
      </c>
      <c r="Y6020" s="8">
        <v>0</v>
      </c>
      <c r="Z6020" s="8">
        <v>0.13999999999999968</v>
      </c>
      <c r="AA6020">
        <v>-3.9999999999999147E-2</v>
      </c>
      <c r="AF6020" t="s">
        <v>5258</v>
      </c>
      <c r="AG6020" t="s">
        <v>87</v>
      </c>
      <c r="AH6020" t="s">
        <v>88</v>
      </c>
      <c r="AI6020" t="s">
        <v>89</v>
      </c>
      <c r="AJ6020" s="7">
        <v>44561</v>
      </c>
      <c r="AK6020" t="s">
        <v>6588</v>
      </c>
      <c r="AL6020" t="s">
        <v>393</v>
      </c>
      <c r="AM6020" t="s">
        <v>5259</v>
      </c>
      <c r="AN6020" t="s">
        <v>6596</v>
      </c>
      <c r="AO6020" t="str">
        <f>TEXT(A6020,"yyyy-mm-dd")</f>
        <v>2021-12-31</v>
      </c>
    </row>
    <row r="6021" spans="1:41">
      <c r="A6021" s="6" t="s">
        <v>6587</v>
      </c>
      <c r="B6021">
        <v>2021</v>
      </c>
      <c r="C6021">
        <v>12</v>
      </c>
      <c r="E6021" t="s">
        <v>81</v>
      </c>
      <c r="F6021" t="s">
        <v>82</v>
      </c>
      <c r="G6021" t="s">
        <v>774</v>
      </c>
      <c r="H6021" t="s">
        <v>775</v>
      </c>
      <c r="K6021" s="6"/>
      <c r="O6021" s="8">
        <v>3.74</v>
      </c>
      <c r="P6021" s="8">
        <v>3.68</v>
      </c>
      <c r="Q6021" s="8">
        <v>3.51</v>
      </c>
      <c r="R6021" s="8">
        <v>3.84</v>
      </c>
      <c r="S6021" s="8">
        <v>3.2</v>
      </c>
      <c r="T6021" s="8">
        <v>6</v>
      </c>
      <c r="U6021" s="8">
        <v>0.45</v>
      </c>
      <c r="V6021" s="9">
        <v>35</v>
      </c>
      <c r="W6021" s="8">
        <v>0.33000000000000007</v>
      </c>
      <c r="X6021" s="8">
        <v>2.8</v>
      </c>
      <c r="Y6021" s="8">
        <v>6.0000000000000053E-2</v>
      </c>
      <c r="Z6021" s="8">
        <v>0</v>
      </c>
      <c r="AA6021">
        <v>7.0000000000000284E-2</v>
      </c>
      <c r="AF6021" t="s">
        <v>776</v>
      </c>
      <c r="AG6021" t="s">
        <v>777</v>
      </c>
      <c r="AH6021" t="s">
        <v>778</v>
      </c>
      <c r="AI6021" t="s">
        <v>779</v>
      </c>
      <c r="AJ6021" s="7"/>
      <c r="AK6021" t="s">
        <v>6588</v>
      </c>
      <c r="AL6021" t="s">
        <v>91</v>
      </c>
      <c r="AM6021" t="s">
        <v>775</v>
      </c>
      <c r="AN6021" t="s">
        <v>6622</v>
      </c>
      <c r="AO6021" t="str">
        <f>TEXT(A6021,"yyyy-mm-dd")</f>
        <v>2021-12-31</v>
      </c>
    </row>
    <row r="6022" spans="1:41">
      <c r="A6022" s="6" t="s">
        <v>6587</v>
      </c>
      <c r="B6022">
        <v>2021</v>
      </c>
      <c r="C6022">
        <v>12</v>
      </c>
      <c r="E6022" t="s">
        <v>81</v>
      </c>
      <c r="F6022" t="s">
        <v>82</v>
      </c>
      <c r="G6022" t="s">
        <v>774</v>
      </c>
      <c r="H6022" t="s">
        <v>1536</v>
      </c>
      <c r="K6022" s="6"/>
      <c r="O6022" s="8">
        <v>3.55</v>
      </c>
      <c r="P6022" s="8">
        <v>3.5</v>
      </c>
      <c r="Q6022" s="8">
        <v>3.5</v>
      </c>
      <c r="R6022" s="8">
        <v>3.6</v>
      </c>
      <c r="S6022" s="8">
        <v>3</v>
      </c>
      <c r="T6022" s="8">
        <v>4</v>
      </c>
      <c r="U6022" s="8">
        <v>0.2</v>
      </c>
      <c r="V6022" s="9">
        <v>33</v>
      </c>
      <c r="W6022" s="8">
        <v>0.10000000000000009</v>
      </c>
      <c r="X6022" s="8">
        <v>1</v>
      </c>
      <c r="Y6022" s="8">
        <v>4.9999999999999822E-2</v>
      </c>
      <c r="Z6022" s="8">
        <v>0</v>
      </c>
      <c r="AA6022">
        <v>-4.9999999999999822E-2</v>
      </c>
      <c r="AF6022" t="s">
        <v>1537</v>
      </c>
      <c r="AG6022" t="s">
        <v>777</v>
      </c>
      <c r="AH6022" t="s">
        <v>778</v>
      </c>
      <c r="AI6022" t="s">
        <v>1538</v>
      </c>
      <c r="AJ6022" s="7"/>
      <c r="AK6022" t="s">
        <v>6588</v>
      </c>
      <c r="AL6022" t="s">
        <v>91</v>
      </c>
      <c r="AM6022" t="s">
        <v>1536</v>
      </c>
      <c r="AN6022" t="s">
        <v>6623</v>
      </c>
      <c r="AO6022" t="str">
        <f>TEXT(A6022,"yyyy-mm-dd")</f>
        <v>2021-12-31</v>
      </c>
    </row>
    <row r="6023" spans="1:41">
      <c r="A6023" s="6" t="s">
        <v>6587</v>
      </c>
      <c r="B6023">
        <v>2021</v>
      </c>
      <c r="C6023">
        <v>12</v>
      </c>
      <c r="E6023" t="s">
        <v>392</v>
      </c>
      <c r="F6023" t="s">
        <v>82</v>
      </c>
      <c r="G6023" t="s">
        <v>774</v>
      </c>
      <c r="H6023" t="s">
        <v>775</v>
      </c>
      <c r="K6023" s="6"/>
      <c r="O6023" s="8">
        <v>3.68</v>
      </c>
      <c r="P6023" s="8">
        <v>3.6</v>
      </c>
      <c r="Q6023" s="8">
        <v>3.5</v>
      </c>
      <c r="R6023" s="8">
        <v>3.86</v>
      </c>
      <c r="S6023" s="8">
        <v>3.33</v>
      </c>
      <c r="T6023" s="8">
        <v>4.5</v>
      </c>
      <c r="U6023" s="8">
        <v>0.26</v>
      </c>
      <c r="V6023" s="9">
        <v>32</v>
      </c>
      <c r="W6023" s="8">
        <v>0.35999999999999988</v>
      </c>
      <c r="X6023" s="8">
        <v>1.17</v>
      </c>
      <c r="Y6023" s="8">
        <v>8.0000000000000071E-2</v>
      </c>
      <c r="Z6023" s="8">
        <v>0</v>
      </c>
      <c r="AA6023">
        <v>0.11999999999999966</v>
      </c>
      <c r="AF6023" t="s">
        <v>776</v>
      </c>
      <c r="AG6023" t="s">
        <v>777</v>
      </c>
      <c r="AH6023" t="s">
        <v>778</v>
      </c>
      <c r="AI6023" t="s">
        <v>779</v>
      </c>
      <c r="AJ6023" s="7"/>
      <c r="AK6023" t="s">
        <v>6588</v>
      </c>
      <c r="AL6023" t="s">
        <v>393</v>
      </c>
      <c r="AM6023" t="s">
        <v>775</v>
      </c>
      <c r="AN6023" t="s">
        <v>6624</v>
      </c>
      <c r="AO6023" t="str">
        <f>TEXT(A6023,"yyyy-mm-dd")</f>
        <v>2021-12-31</v>
      </c>
    </row>
    <row r="6024" spans="1:41">
      <c r="A6024" s="6" t="s">
        <v>6587</v>
      </c>
      <c r="B6024">
        <v>2021</v>
      </c>
      <c r="C6024">
        <v>12</v>
      </c>
      <c r="E6024" t="s">
        <v>392</v>
      </c>
      <c r="F6024" t="s">
        <v>82</v>
      </c>
      <c r="G6024" t="s">
        <v>774</v>
      </c>
      <c r="H6024" t="s">
        <v>1536</v>
      </c>
      <c r="K6024" s="6"/>
      <c r="O6024" s="8">
        <v>3.52</v>
      </c>
      <c r="P6024" s="8">
        <v>3.5</v>
      </c>
      <c r="Q6024" s="8">
        <v>3.41</v>
      </c>
      <c r="R6024" s="8">
        <v>3.6</v>
      </c>
      <c r="S6024" s="8">
        <v>3.2</v>
      </c>
      <c r="T6024" s="8">
        <v>4</v>
      </c>
      <c r="U6024" s="8">
        <v>0.17</v>
      </c>
      <c r="V6024" s="9">
        <v>30</v>
      </c>
      <c r="W6024" s="8">
        <v>0.18999999999999995</v>
      </c>
      <c r="X6024" s="8">
        <v>0.79999999999999982</v>
      </c>
      <c r="Y6024" s="8">
        <v>2.0000000000000018E-2</v>
      </c>
      <c r="Z6024" s="8">
        <v>0</v>
      </c>
      <c r="AA6024">
        <v>9.9999999999997868E-3</v>
      </c>
      <c r="AF6024" t="s">
        <v>1537</v>
      </c>
      <c r="AG6024" t="s">
        <v>777</v>
      </c>
      <c r="AH6024" t="s">
        <v>778</v>
      </c>
      <c r="AI6024" t="s">
        <v>1538</v>
      </c>
      <c r="AJ6024" s="7"/>
      <c r="AK6024" t="s">
        <v>6588</v>
      </c>
      <c r="AL6024" t="s">
        <v>393</v>
      </c>
      <c r="AM6024" t="s">
        <v>1536</v>
      </c>
      <c r="AN6024" t="s">
        <v>6625</v>
      </c>
      <c r="AO6024" t="str">
        <f>TEXT(A6024,"yyyy-mm-dd")</f>
        <v>2021-12-31</v>
      </c>
    </row>
    <row r="6025" spans="1:41">
      <c r="A6025" s="6" t="s">
        <v>6587</v>
      </c>
      <c r="B6025">
        <v>2021</v>
      </c>
      <c r="C6025">
        <v>12</v>
      </c>
      <c r="E6025" t="s">
        <v>112</v>
      </c>
      <c r="F6025" t="s">
        <v>113</v>
      </c>
      <c r="G6025" t="s">
        <v>83</v>
      </c>
      <c r="H6025" t="s">
        <v>6592</v>
      </c>
      <c r="I6025">
        <v>2024</v>
      </c>
      <c r="K6025" s="6">
        <v>45657</v>
      </c>
      <c r="L6025">
        <v>36</v>
      </c>
      <c r="N6025" t="s">
        <v>924</v>
      </c>
      <c r="O6025" s="8">
        <v>6.25</v>
      </c>
      <c r="P6025" s="8">
        <v>6.4</v>
      </c>
      <c r="Q6025" s="8">
        <v>5.93</v>
      </c>
      <c r="R6025" s="8">
        <v>6.8</v>
      </c>
      <c r="S6025" s="8">
        <v>4.5</v>
      </c>
      <c r="T6025" s="8">
        <v>8</v>
      </c>
      <c r="U6025" s="8">
        <v>1.01</v>
      </c>
      <c r="V6025" s="9">
        <v>19</v>
      </c>
      <c r="W6025" s="8">
        <v>0.87000000000000011</v>
      </c>
      <c r="X6025" s="8">
        <v>3.5</v>
      </c>
      <c r="Y6025" s="8">
        <v>-0.15000000000000036</v>
      </c>
      <c r="Z6025" s="8"/>
      <c r="AF6025" t="s">
        <v>6630</v>
      </c>
      <c r="AG6025" t="s">
        <v>115</v>
      </c>
      <c r="AH6025" t="s">
        <v>116</v>
      </c>
      <c r="AI6025" t="s">
        <v>926</v>
      </c>
      <c r="AJ6025" s="7">
        <v>45657</v>
      </c>
      <c r="AK6025" t="s">
        <v>6588</v>
      </c>
      <c r="AL6025" t="s">
        <v>118</v>
      </c>
      <c r="AM6025" t="s">
        <v>6594</v>
      </c>
      <c r="AN6025" t="s">
        <v>6631</v>
      </c>
      <c r="AO6025" t="str">
        <f>TEXT(A6025,"yyyy-mm-dd")</f>
        <v>2021-12-31</v>
      </c>
    </row>
    <row r="6026" spans="1:41">
      <c r="A6026" s="6" t="s">
        <v>6587</v>
      </c>
      <c r="B6026">
        <v>2021</v>
      </c>
      <c r="C6026">
        <v>12</v>
      </c>
      <c r="E6026" t="s">
        <v>2881</v>
      </c>
      <c r="F6026" t="s">
        <v>113</v>
      </c>
      <c r="G6026" t="s">
        <v>83</v>
      </c>
      <c r="H6026" t="s">
        <v>6592</v>
      </c>
      <c r="I6026">
        <v>2024</v>
      </c>
      <c r="K6026" s="6">
        <v>45657</v>
      </c>
      <c r="L6026">
        <v>36</v>
      </c>
      <c r="N6026" t="s">
        <v>924</v>
      </c>
      <c r="O6026" s="8">
        <v>7.6</v>
      </c>
      <c r="P6026" s="8">
        <v>7.7</v>
      </c>
      <c r="Q6026" s="8">
        <v>7.12</v>
      </c>
      <c r="R6026" s="8">
        <v>8.4</v>
      </c>
      <c r="S6026" s="8">
        <v>5</v>
      </c>
      <c r="T6026" s="8">
        <v>8.75</v>
      </c>
      <c r="U6026" s="8">
        <v>0.96</v>
      </c>
      <c r="V6026" s="9">
        <v>17</v>
      </c>
      <c r="W6026" s="8">
        <v>1.2800000000000002</v>
      </c>
      <c r="X6026" s="8">
        <v>3.75</v>
      </c>
      <c r="Y6026" s="8">
        <v>-0.10000000000000053</v>
      </c>
      <c r="Z6026" s="8"/>
      <c r="AF6026" t="s">
        <v>6635</v>
      </c>
      <c r="AG6026" t="s">
        <v>2883</v>
      </c>
      <c r="AH6026" t="s">
        <v>2884</v>
      </c>
      <c r="AI6026" t="s">
        <v>926</v>
      </c>
      <c r="AJ6026" s="7">
        <v>45657</v>
      </c>
      <c r="AK6026" t="s">
        <v>6588</v>
      </c>
      <c r="AL6026" t="s">
        <v>2885</v>
      </c>
      <c r="AM6026" t="s">
        <v>6594</v>
      </c>
      <c r="AN6026" t="s">
        <v>6636</v>
      </c>
      <c r="AO6026" t="str">
        <f>TEXT(A6026,"yyyy-mm-dd")</f>
        <v>2021-12-31</v>
      </c>
    </row>
    <row r="6027" spans="1:41">
      <c r="A6027" s="6" t="s">
        <v>6587</v>
      </c>
      <c r="B6027">
        <v>2021</v>
      </c>
      <c r="C6027">
        <v>12</v>
      </c>
      <c r="E6027" t="s">
        <v>112</v>
      </c>
      <c r="F6027" t="s">
        <v>113</v>
      </c>
      <c r="G6027" t="s">
        <v>83</v>
      </c>
      <c r="H6027" t="s">
        <v>6147</v>
      </c>
      <c r="I6027">
        <v>2023</v>
      </c>
      <c r="K6027" s="6">
        <v>45291</v>
      </c>
      <c r="L6027">
        <v>24</v>
      </c>
      <c r="N6027" t="s">
        <v>368</v>
      </c>
      <c r="O6027" s="8">
        <v>6.32</v>
      </c>
      <c r="P6027" s="8">
        <v>6.44</v>
      </c>
      <c r="Q6027" s="8">
        <v>6.01</v>
      </c>
      <c r="R6027" s="8">
        <v>6.66</v>
      </c>
      <c r="S6027" s="8">
        <v>4.5</v>
      </c>
      <c r="T6027" s="8">
        <v>7.81</v>
      </c>
      <c r="U6027" s="8">
        <v>0.77</v>
      </c>
      <c r="V6027" s="9">
        <v>22</v>
      </c>
      <c r="W6027" s="8">
        <v>0.65000000000000036</v>
      </c>
      <c r="X6027" s="8">
        <v>3.3099999999999996</v>
      </c>
      <c r="Y6027" s="8">
        <v>-0.12000000000000011</v>
      </c>
      <c r="Z6027" s="8">
        <v>-4.0000000000000036E-2</v>
      </c>
      <c r="AA6027">
        <v>5.0000000000000711E-2</v>
      </c>
      <c r="AF6027" t="s">
        <v>6185</v>
      </c>
      <c r="AG6027" t="s">
        <v>115</v>
      </c>
      <c r="AH6027" t="s">
        <v>116</v>
      </c>
      <c r="AI6027" t="s">
        <v>359</v>
      </c>
      <c r="AJ6027" s="7">
        <v>45291</v>
      </c>
      <c r="AK6027" t="s">
        <v>6588</v>
      </c>
      <c r="AL6027" t="s">
        <v>118</v>
      </c>
      <c r="AM6027" t="s">
        <v>6149</v>
      </c>
      <c r="AN6027" t="s">
        <v>6629</v>
      </c>
      <c r="AO6027" t="str">
        <f>TEXT(A6027,"yyyy-mm-dd")</f>
        <v>2021-12-31</v>
      </c>
    </row>
    <row r="6028" spans="1:41">
      <c r="A6028" s="6" t="s">
        <v>6587</v>
      </c>
      <c r="B6028">
        <v>2021</v>
      </c>
      <c r="C6028">
        <v>12</v>
      </c>
      <c r="E6028" t="s">
        <v>2881</v>
      </c>
      <c r="F6028" t="s">
        <v>113</v>
      </c>
      <c r="G6028" t="s">
        <v>83</v>
      </c>
      <c r="H6028" t="s">
        <v>6147</v>
      </c>
      <c r="I6028">
        <v>2023</v>
      </c>
      <c r="K6028" s="6">
        <v>45291</v>
      </c>
      <c r="L6028">
        <v>24</v>
      </c>
      <c r="N6028" t="s">
        <v>368</v>
      </c>
      <c r="O6028" s="8">
        <v>7.74</v>
      </c>
      <c r="P6028" s="8">
        <v>7.67</v>
      </c>
      <c r="Q6028" s="8">
        <v>7.45</v>
      </c>
      <c r="R6028" s="8">
        <v>8.2100000000000009</v>
      </c>
      <c r="S6028" s="8">
        <v>5.7</v>
      </c>
      <c r="T6028" s="8">
        <v>8.75</v>
      </c>
      <c r="U6028" s="8">
        <v>0.69</v>
      </c>
      <c r="V6028" s="9">
        <v>20</v>
      </c>
      <c r="W6028" s="8">
        <v>0.76000000000000068</v>
      </c>
      <c r="X6028" s="8">
        <v>3.05</v>
      </c>
      <c r="Y6028" s="8">
        <v>7.0000000000000284E-2</v>
      </c>
      <c r="Z6028" s="8">
        <v>-3.0000000000000249E-2</v>
      </c>
      <c r="AA6028">
        <v>0.20000000000000018</v>
      </c>
      <c r="AF6028" t="s">
        <v>6190</v>
      </c>
      <c r="AG6028" t="s">
        <v>2883</v>
      </c>
      <c r="AH6028" t="s">
        <v>2884</v>
      </c>
      <c r="AI6028" t="s">
        <v>359</v>
      </c>
      <c r="AJ6028" s="7">
        <v>45291</v>
      </c>
      <c r="AK6028" t="s">
        <v>6588</v>
      </c>
      <c r="AL6028" t="s">
        <v>2885</v>
      </c>
      <c r="AM6028" t="s">
        <v>6149</v>
      </c>
      <c r="AN6028" t="s">
        <v>6634</v>
      </c>
      <c r="AO6028" t="str">
        <f>TEXT(A6028,"yyyy-mm-dd")</f>
        <v>2021-12-31</v>
      </c>
    </row>
    <row r="6029" spans="1:41">
      <c r="A6029" s="6" t="s">
        <v>6587</v>
      </c>
      <c r="B6029">
        <v>2021</v>
      </c>
      <c r="C6029">
        <v>12</v>
      </c>
      <c r="E6029" t="s">
        <v>112</v>
      </c>
      <c r="F6029" t="s">
        <v>113</v>
      </c>
      <c r="G6029" t="s">
        <v>83</v>
      </c>
      <c r="H6029" t="s">
        <v>5702</v>
      </c>
      <c r="I6029">
        <v>2022</v>
      </c>
      <c r="K6029" s="6">
        <v>44926</v>
      </c>
      <c r="L6029">
        <v>12</v>
      </c>
      <c r="N6029" t="s">
        <v>261</v>
      </c>
      <c r="O6029" s="8">
        <v>6.15</v>
      </c>
      <c r="P6029" s="8">
        <v>6.24</v>
      </c>
      <c r="Q6029" s="8">
        <v>5.98</v>
      </c>
      <c r="R6029" s="8">
        <v>6.5</v>
      </c>
      <c r="S6029" s="8">
        <v>4.75</v>
      </c>
      <c r="T6029" s="8">
        <v>7.25</v>
      </c>
      <c r="U6029" s="8">
        <v>0.56000000000000005</v>
      </c>
      <c r="V6029" s="9">
        <v>25</v>
      </c>
      <c r="W6029" s="8">
        <v>0.51999999999999957</v>
      </c>
      <c r="X6029" s="8">
        <v>2.5</v>
      </c>
      <c r="Y6029" s="8">
        <v>-8.9999999999999858E-2</v>
      </c>
      <c r="Z6029" s="8">
        <v>0.12000000000000011</v>
      </c>
      <c r="AA6029">
        <v>-2.0000000000000462E-2</v>
      </c>
      <c r="AF6029" t="s">
        <v>5740</v>
      </c>
      <c r="AG6029" t="s">
        <v>115</v>
      </c>
      <c r="AH6029" t="s">
        <v>116</v>
      </c>
      <c r="AI6029" t="s">
        <v>230</v>
      </c>
      <c r="AJ6029" s="7">
        <v>44926</v>
      </c>
      <c r="AK6029" t="s">
        <v>6588</v>
      </c>
      <c r="AL6029" t="s">
        <v>118</v>
      </c>
      <c r="AM6029" t="s">
        <v>5704</v>
      </c>
      <c r="AN6029" t="s">
        <v>6628</v>
      </c>
      <c r="AO6029" t="str">
        <f>TEXT(A6029,"yyyy-mm-dd")</f>
        <v>2021-12-31</v>
      </c>
    </row>
    <row r="6030" spans="1:41">
      <c r="A6030" s="6" t="s">
        <v>6587</v>
      </c>
      <c r="B6030">
        <v>2021</v>
      </c>
      <c r="C6030">
        <v>12</v>
      </c>
      <c r="E6030" t="s">
        <v>2881</v>
      </c>
      <c r="F6030" t="s">
        <v>113</v>
      </c>
      <c r="G6030" t="s">
        <v>83</v>
      </c>
      <c r="H6030" t="s">
        <v>5702</v>
      </c>
      <c r="I6030">
        <v>2022</v>
      </c>
      <c r="K6030" s="6">
        <v>44926</v>
      </c>
      <c r="L6030">
        <v>12</v>
      </c>
      <c r="N6030" t="s">
        <v>261</v>
      </c>
      <c r="O6030" s="8">
        <v>7.79</v>
      </c>
      <c r="P6030" s="8">
        <v>7.81</v>
      </c>
      <c r="Q6030" s="8">
        <v>7.5</v>
      </c>
      <c r="R6030" s="8">
        <v>8</v>
      </c>
      <c r="S6030" s="8">
        <v>6.7</v>
      </c>
      <c r="T6030" s="8">
        <v>8.5</v>
      </c>
      <c r="U6030" s="8">
        <v>0.43</v>
      </c>
      <c r="V6030" s="9">
        <v>21</v>
      </c>
      <c r="W6030" s="8">
        <v>0.5</v>
      </c>
      <c r="X6030" s="8">
        <v>1.7999999999999998</v>
      </c>
      <c r="Y6030" s="8">
        <v>-1.9999999999999574E-2</v>
      </c>
      <c r="Z6030" s="8">
        <v>-0.12000000000000011</v>
      </c>
      <c r="AA6030">
        <v>-3.0000000000000249E-2</v>
      </c>
      <c r="AF6030" t="s">
        <v>5745</v>
      </c>
      <c r="AG6030" t="s">
        <v>2883</v>
      </c>
      <c r="AH6030" t="s">
        <v>2884</v>
      </c>
      <c r="AI6030" t="s">
        <v>230</v>
      </c>
      <c r="AJ6030" s="7">
        <v>44926</v>
      </c>
      <c r="AK6030" t="s">
        <v>6588</v>
      </c>
      <c r="AL6030" t="s">
        <v>2885</v>
      </c>
      <c r="AM6030" t="s">
        <v>5704</v>
      </c>
      <c r="AN6030" t="s">
        <v>6633</v>
      </c>
      <c r="AO6030" t="str">
        <f>TEXT(A6030,"yyyy-mm-dd")</f>
        <v>2021-12-31</v>
      </c>
    </row>
    <row r="6031" spans="1:41">
      <c r="A6031" s="6" t="s">
        <v>6587</v>
      </c>
      <c r="B6031">
        <v>2021</v>
      </c>
      <c r="C6031">
        <v>12</v>
      </c>
      <c r="E6031" t="s">
        <v>112</v>
      </c>
      <c r="F6031" t="s">
        <v>113</v>
      </c>
      <c r="G6031" t="s">
        <v>83</v>
      </c>
      <c r="H6031" t="s">
        <v>5257</v>
      </c>
      <c r="I6031">
        <v>2021</v>
      </c>
      <c r="K6031" s="6">
        <v>44561</v>
      </c>
      <c r="L6031">
        <v>0</v>
      </c>
      <c r="N6031" t="s">
        <v>178</v>
      </c>
      <c r="O6031" s="8">
        <v>5.34</v>
      </c>
      <c r="P6031" s="8">
        <v>5.28</v>
      </c>
      <c r="Q6031" s="8">
        <v>5.25</v>
      </c>
      <c r="R6031" s="8">
        <v>5.45</v>
      </c>
      <c r="S6031" s="8">
        <v>5.09</v>
      </c>
      <c r="T6031" s="8">
        <v>5.75</v>
      </c>
      <c r="U6031" s="8">
        <v>0.16</v>
      </c>
      <c r="V6031" s="9">
        <v>25</v>
      </c>
      <c r="W6031" s="8">
        <v>0.20000000000000018</v>
      </c>
      <c r="X6031" s="8">
        <v>0.66000000000000014</v>
      </c>
      <c r="Y6031" s="8">
        <v>5.9999999999999609E-2</v>
      </c>
      <c r="Z6031" s="8">
        <v>-1.9999999999999574E-2</v>
      </c>
      <c r="AA6031">
        <v>4.9999999999999822E-2</v>
      </c>
      <c r="AF6031" t="s">
        <v>5295</v>
      </c>
      <c r="AG6031" t="s">
        <v>115</v>
      </c>
      <c r="AH6031" t="s">
        <v>116</v>
      </c>
      <c r="AI6031" t="s">
        <v>117</v>
      </c>
      <c r="AJ6031" s="7">
        <v>44561</v>
      </c>
      <c r="AK6031" t="s">
        <v>6588</v>
      </c>
      <c r="AL6031" t="s">
        <v>118</v>
      </c>
      <c r="AM6031" t="s">
        <v>5259</v>
      </c>
      <c r="AN6031" t="s">
        <v>6627</v>
      </c>
      <c r="AO6031" t="str">
        <f>TEXT(A6031,"yyyy-mm-dd")</f>
        <v>2021-12-31</v>
      </c>
    </row>
    <row r="6032" spans="1:41">
      <c r="A6032" s="6" t="s">
        <v>6587</v>
      </c>
      <c r="B6032">
        <v>2021</v>
      </c>
      <c r="C6032">
        <v>12</v>
      </c>
      <c r="E6032" t="s">
        <v>2881</v>
      </c>
      <c r="F6032" t="s">
        <v>113</v>
      </c>
      <c r="G6032" t="s">
        <v>83</v>
      </c>
      <c r="H6032" t="s">
        <v>5257</v>
      </c>
      <c r="I6032">
        <v>2021</v>
      </c>
      <c r="K6032" s="6">
        <v>44561</v>
      </c>
      <c r="L6032">
        <v>0</v>
      </c>
      <c r="N6032" t="s">
        <v>178</v>
      </c>
      <c r="O6032" s="8">
        <v>7.43</v>
      </c>
      <c r="P6032" s="8">
        <v>7.5</v>
      </c>
      <c r="Q6032" s="8">
        <v>7.4</v>
      </c>
      <c r="R6032" s="8">
        <v>7.55</v>
      </c>
      <c r="S6032" s="8">
        <v>5.8</v>
      </c>
      <c r="T6032" s="8">
        <v>7.75</v>
      </c>
      <c r="U6032" s="8">
        <v>0.4</v>
      </c>
      <c r="V6032" s="9">
        <v>21</v>
      </c>
      <c r="W6032" s="8">
        <v>0.14999999999999947</v>
      </c>
      <c r="X6032" s="8">
        <v>1.9500000000000002</v>
      </c>
      <c r="Y6032" s="8">
        <v>-7.0000000000000284E-2</v>
      </c>
      <c r="Z6032" s="8">
        <v>-0.15000000000000036</v>
      </c>
      <c r="AA6032">
        <v>-0.21000000000000085</v>
      </c>
      <c r="AF6032" t="s">
        <v>5300</v>
      </c>
      <c r="AG6032" t="s">
        <v>2883</v>
      </c>
      <c r="AH6032" t="s">
        <v>2884</v>
      </c>
      <c r="AI6032" t="s">
        <v>117</v>
      </c>
      <c r="AJ6032" s="7">
        <v>44561</v>
      </c>
      <c r="AK6032" t="s">
        <v>6588</v>
      </c>
      <c r="AL6032" t="s">
        <v>2885</v>
      </c>
      <c r="AM6032" t="s">
        <v>5259</v>
      </c>
      <c r="AN6032" t="s">
        <v>6632</v>
      </c>
      <c r="AO6032" t="str">
        <f>TEXT(A6032,"yyyy-mm-dd")</f>
        <v>2021-12-31</v>
      </c>
    </row>
    <row r="6033" spans="1:41">
      <c r="A6033" s="6" t="s">
        <v>6637</v>
      </c>
      <c r="B6033">
        <v>2022</v>
      </c>
      <c r="C6033">
        <v>1</v>
      </c>
      <c r="E6033" t="s">
        <v>1907</v>
      </c>
      <c r="F6033" t="s">
        <v>1908</v>
      </c>
      <c r="G6033" t="s">
        <v>102</v>
      </c>
      <c r="H6033" t="s">
        <v>6539</v>
      </c>
      <c r="I6033">
        <v>2023</v>
      </c>
      <c r="J6033">
        <v>4</v>
      </c>
      <c r="K6033" s="6">
        <v>45291</v>
      </c>
      <c r="L6033">
        <v>23</v>
      </c>
      <c r="M6033">
        <v>8</v>
      </c>
      <c r="N6033" t="s">
        <v>95</v>
      </c>
      <c r="O6033" s="8">
        <v>7.14</v>
      </c>
      <c r="P6033" s="8">
        <v>7</v>
      </c>
      <c r="Q6033" s="8">
        <v>6.88</v>
      </c>
      <c r="R6033" s="8">
        <v>7.5</v>
      </c>
      <c r="S6033" s="8">
        <v>6</v>
      </c>
      <c r="T6033" s="8">
        <v>8.75</v>
      </c>
      <c r="U6033" s="8">
        <v>0.53</v>
      </c>
      <c r="V6033" s="9">
        <v>35</v>
      </c>
      <c r="W6033" s="8">
        <v>0.62000000000000011</v>
      </c>
      <c r="X6033" s="8">
        <v>2.75</v>
      </c>
      <c r="Y6033" s="8">
        <v>0.13999999999999968</v>
      </c>
      <c r="Z6033" s="8">
        <v>0.5</v>
      </c>
      <c r="AA6033">
        <v>-0.12999999999999989</v>
      </c>
      <c r="AF6033" t="s">
        <v>6540</v>
      </c>
      <c r="AG6033" t="s">
        <v>1910</v>
      </c>
      <c r="AH6033" t="s">
        <v>1911</v>
      </c>
      <c r="AI6033" t="s">
        <v>1944</v>
      </c>
      <c r="AJ6033" s="7">
        <v>45291</v>
      </c>
      <c r="AK6033" t="s">
        <v>6638</v>
      </c>
      <c r="AL6033" t="s">
        <v>1908</v>
      </c>
      <c r="AM6033" t="s">
        <v>6541</v>
      </c>
      <c r="AN6033" t="s">
        <v>6661</v>
      </c>
      <c r="AO6033" t="str">
        <f>TEXT(A6033,"yyyy-mm-dd")</f>
        <v>2022-01-31</v>
      </c>
    </row>
    <row r="6034" spans="1:41">
      <c r="A6034" s="6" t="s">
        <v>6637</v>
      </c>
      <c r="B6034">
        <v>2022</v>
      </c>
      <c r="C6034">
        <v>1</v>
      </c>
      <c r="E6034" t="s">
        <v>1907</v>
      </c>
      <c r="F6034" t="s">
        <v>1908</v>
      </c>
      <c r="G6034" t="s">
        <v>102</v>
      </c>
      <c r="H6034" t="s">
        <v>6434</v>
      </c>
      <c r="I6034">
        <v>2023</v>
      </c>
      <c r="J6034">
        <v>3</v>
      </c>
      <c r="K6034" s="6">
        <v>45199</v>
      </c>
      <c r="L6034">
        <v>20</v>
      </c>
      <c r="M6034">
        <v>7</v>
      </c>
      <c r="N6034" t="s">
        <v>185</v>
      </c>
      <c r="O6034" s="8">
        <v>7.11</v>
      </c>
      <c r="P6034" s="8">
        <v>7</v>
      </c>
      <c r="Q6034" s="8">
        <v>6.75</v>
      </c>
      <c r="R6034" s="8">
        <v>7.25</v>
      </c>
      <c r="S6034" s="8">
        <v>6</v>
      </c>
      <c r="T6034" s="8">
        <v>8.5</v>
      </c>
      <c r="U6034" s="8">
        <v>0.5</v>
      </c>
      <c r="V6034" s="9">
        <v>33</v>
      </c>
      <c r="W6034" s="8">
        <v>0.5</v>
      </c>
      <c r="X6034" s="8">
        <v>2.5</v>
      </c>
      <c r="Y6034" s="8">
        <v>0.11000000000000032</v>
      </c>
      <c r="Z6034" s="8">
        <v>0.5</v>
      </c>
      <c r="AA6034">
        <v>-0.25</v>
      </c>
      <c r="AF6034" t="s">
        <v>6435</v>
      </c>
      <c r="AG6034" t="s">
        <v>1910</v>
      </c>
      <c r="AH6034" t="s">
        <v>1911</v>
      </c>
      <c r="AI6034" t="s">
        <v>1939</v>
      </c>
      <c r="AJ6034" s="7">
        <v>45199</v>
      </c>
      <c r="AK6034" t="s">
        <v>6638</v>
      </c>
      <c r="AL6034" t="s">
        <v>1908</v>
      </c>
      <c r="AM6034" t="s">
        <v>6436</v>
      </c>
      <c r="AN6034" t="s">
        <v>6660</v>
      </c>
      <c r="AO6034" t="str">
        <f>TEXT(A6034,"yyyy-mm-dd")</f>
        <v>2022-01-31</v>
      </c>
    </row>
    <row r="6035" spans="1:41">
      <c r="A6035" s="6" t="s">
        <v>6637</v>
      </c>
      <c r="B6035">
        <v>2022</v>
      </c>
      <c r="C6035">
        <v>1</v>
      </c>
      <c r="E6035" t="s">
        <v>1907</v>
      </c>
      <c r="F6035" t="s">
        <v>1908</v>
      </c>
      <c r="G6035" t="s">
        <v>102</v>
      </c>
      <c r="H6035" t="s">
        <v>6326</v>
      </c>
      <c r="I6035">
        <v>2023</v>
      </c>
      <c r="J6035">
        <v>2</v>
      </c>
      <c r="K6035" s="6">
        <v>45107</v>
      </c>
      <c r="L6035">
        <v>17</v>
      </c>
      <c r="M6035">
        <v>6</v>
      </c>
      <c r="N6035" t="s">
        <v>214</v>
      </c>
      <c r="O6035" s="8">
        <v>7.07</v>
      </c>
      <c r="P6035" s="8">
        <v>7</v>
      </c>
      <c r="Q6035" s="8">
        <v>6.75</v>
      </c>
      <c r="R6035" s="8">
        <v>7.25</v>
      </c>
      <c r="S6035" s="8">
        <v>6</v>
      </c>
      <c r="T6035" s="8">
        <v>8.25</v>
      </c>
      <c r="U6035" s="8">
        <v>0.43</v>
      </c>
      <c r="V6035" s="9">
        <v>33</v>
      </c>
      <c r="W6035" s="8">
        <v>0.5</v>
      </c>
      <c r="X6035" s="8">
        <v>2.25</v>
      </c>
      <c r="Y6035" s="8">
        <v>7.0000000000000284E-2</v>
      </c>
      <c r="Z6035" s="8">
        <v>0.5</v>
      </c>
      <c r="AA6035">
        <v>-0.25</v>
      </c>
      <c r="AF6035" t="s">
        <v>6327</v>
      </c>
      <c r="AG6035" t="s">
        <v>1910</v>
      </c>
      <c r="AH6035" t="s">
        <v>1911</v>
      </c>
      <c r="AI6035" t="s">
        <v>1934</v>
      </c>
      <c r="AJ6035" s="7">
        <v>45107</v>
      </c>
      <c r="AK6035" t="s">
        <v>6638</v>
      </c>
      <c r="AL6035" t="s">
        <v>1908</v>
      </c>
      <c r="AM6035" t="s">
        <v>6328</v>
      </c>
      <c r="AN6035" t="s">
        <v>6659</v>
      </c>
      <c r="AO6035" t="str">
        <f>TEXT(A6035,"yyyy-mm-dd")</f>
        <v>2022-01-31</v>
      </c>
    </row>
    <row r="6036" spans="1:41">
      <c r="A6036" s="6" t="s">
        <v>6637</v>
      </c>
      <c r="B6036">
        <v>2022</v>
      </c>
      <c r="C6036">
        <v>1</v>
      </c>
      <c r="E6036" t="s">
        <v>1907</v>
      </c>
      <c r="F6036" t="s">
        <v>1908</v>
      </c>
      <c r="G6036" t="s">
        <v>102</v>
      </c>
      <c r="H6036" t="s">
        <v>6287</v>
      </c>
      <c r="I6036">
        <v>2023</v>
      </c>
      <c r="J6036">
        <v>1</v>
      </c>
      <c r="K6036" s="6">
        <v>45016</v>
      </c>
      <c r="L6036">
        <v>14</v>
      </c>
      <c r="M6036">
        <v>5</v>
      </c>
      <c r="N6036" t="s">
        <v>244</v>
      </c>
      <c r="O6036" s="8">
        <v>6.97</v>
      </c>
      <c r="P6036" s="8">
        <v>7</v>
      </c>
      <c r="Q6036" s="8">
        <v>6.75</v>
      </c>
      <c r="R6036" s="8">
        <v>7</v>
      </c>
      <c r="S6036" s="8">
        <v>6</v>
      </c>
      <c r="T6036" s="8">
        <v>8</v>
      </c>
      <c r="U6036" s="8">
        <v>0.38</v>
      </c>
      <c r="V6036" s="9">
        <v>33</v>
      </c>
      <c r="W6036" s="8">
        <v>0.25</v>
      </c>
      <c r="X6036" s="8">
        <v>2</v>
      </c>
      <c r="Y6036" s="8">
        <v>-3.0000000000000249E-2</v>
      </c>
      <c r="Z6036" s="8">
        <v>0.5</v>
      </c>
      <c r="AA6036">
        <v>-0.12000000000000011</v>
      </c>
      <c r="AF6036" t="s">
        <v>6288</v>
      </c>
      <c r="AG6036" t="s">
        <v>1910</v>
      </c>
      <c r="AH6036" t="s">
        <v>1911</v>
      </c>
      <c r="AI6036" t="s">
        <v>1929</v>
      </c>
      <c r="AJ6036" s="7">
        <v>45016</v>
      </c>
      <c r="AK6036" t="s">
        <v>6638</v>
      </c>
      <c r="AL6036" t="s">
        <v>1908</v>
      </c>
      <c r="AM6036" t="s">
        <v>6289</v>
      </c>
      <c r="AN6036" t="s">
        <v>6658</v>
      </c>
      <c r="AO6036" t="str">
        <f>TEXT(A6036,"yyyy-mm-dd")</f>
        <v>2022-01-31</v>
      </c>
    </row>
    <row r="6037" spans="1:41">
      <c r="A6037" s="6" t="s">
        <v>6637</v>
      </c>
      <c r="B6037">
        <v>2022</v>
      </c>
      <c r="C6037">
        <v>1</v>
      </c>
      <c r="E6037" t="s">
        <v>1907</v>
      </c>
      <c r="F6037" t="s">
        <v>1908</v>
      </c>
      <c r="G6037" t="s">
        <v>102</v>
      </c>
      <c r="H6037" t="s">
        <v>6094</v>
      </c>
      <c r="I6037">
        <v>2022</v>
      </c>
      <c r="J6037">
        <v>4</v>
      </c>
      <c r="K6037" s="6">
        <v>44926</v>
      </c>
      <c r="L6037">
        <v>11</v>
      </c>
      <c r="M6037">
        <v>4</v>
      </c>
      <c r="N6037" t="s">
        <v>85</v>
      </c>
      <c r="O6037" s="8">
        <v>6.84</v>
      </c>
      <c r="P6037" s="8">
        <v>6.75</v>
      </c>
      <c r="Q6037" s="8">
        <v>6.75</v>
      </c>
      <c r="R6037" s="8">
        <v>7</v>
      </c>
      <c r="S6037" s="8">
        <v>6</v>
      </c>
      <c r="T6037" s="8">
        <v>7.75</v>
      </c>
      <c r="U6037" s="8">
        <v>0.34</v>
      </c>
      <c r="V6037" s="9">
        <v>35</v>
      </c>
      <c r="W6037" s="8">
        <v>0.25</v>
      </c>
      <c r="X6037" s="8">
        <v>1.75</v>
      </c>
      <c r="Y6037" s="8">
        <v>8.9999999999999858E-2</v>
      </c>
      <c r="Z6037" s="8">
        <v>0.5</v>
      </c>
      <c r="AA6037">
        <v>-0.25</v>
      </c>
      <c r="AF6037" t="s">
        <v>6095</v>
      </c>
      <c r="AG6037" t="s">
        <v>1910</v>
      </c>
      <c r="AH6037" t="s">
        <v>1911</v>
      </c>
      <c r="AI6037" t="s">
        <v>1924</v>
      </c>
      <c r="AJ6037" s="7">
        <v>44926</v>
      </c>
      <c r="AK6037" t="s">
        <v>6638</v>
      </c>
      <c r="AL6037" t="s">
        <v>1908</v>
      </c>
      <c r="AM6037" t="s">
        <v>6096</v>
      </c>
      <c r="AN6037" t="s">
        <v>6657</v>
      </c>
      <c r="AO6037" t="str">
        <f>TEXT(A6037,"yyyy-mm-dd")</f>
        <v>2022-01-31</v>
      </c>
    </row>
    <row r="6038" spans="1:41">
      <c r="A6038" s="6" t="s">
        <v>6637</v>
      </c>
      <c r="B6038">
        <v>2022</v>
      </c>
      <c r="C6038">
        <v>1</v>
      </c>
      <c r="E6038" t="s">
        <v>1907</v>
      </c>
      <c r="F6038" t="s">
        <v>1908</v>
      </c>
      <c r="G6038" t="s">
        <v>102</v>
      </c>
      <c r="H6038" t="s">
        <v>5989</v>
      </c>
      <c r="I6038">
        <v>2022</v>
      </c>
      <c r="J6038">
        <v>3</v>
      </c>
      <c r="K6038" s="6">
        <v>44834</v>
      </c>
      <c r="L6038">
        <v>8</v>
      </c>
      <c r="M6038">
        <v>3</v>
      </c>
      <c r="N6038" t="s">
        <v>182</v>
      </c>
      <c r="O6038" s="8">
        <v>6.68</v>
      </c>
      <c r="P6038" s="8">
        <v>6.75</v>
      </c>
      <c r="Q6038" s="8">
        <v>6.5</v>
      </c>
      <c r="R6038" s="8">
        <v>6.75</v>
      </c>
      <c r="S6038" s="8">
        <v>5.75</v>
      </c>
      <c r="T6038" s="8">
        <v>7.5</v>
      </c>
      <c r="U6038" s="8">
        <v>0.37</v>
      </c>
      <c r="V6038" s="9">
        <v>34</v>
      </c>
      <c r="W6038" s="8">
        <v>0.25</v>
      </c>
      <c r="X6038" s="8">
        <v>1.75</v>
      </c>
      <c r="Y6038" s="8">
        <v>-7.0000000000000284E-2</v>
      </c>
      <c r="Z6038" s="8">
        <v>0.75</v>
      </c>
      <c r="AA6038">
        <v>-0.25</v>
      </c>
      <c r="AF6038" t="s">
        <v>5990</v>
      </c>
      <c r="AG6038" t="s">
        <v>1910</v>
      </c>
      <c r="AH6038" t="s">
        <v>1911</v>
      </c>
      <c r="AI6038" t="s">
        <v>1919</v>
      </c>
      <c r="AJ6038" s="7">
        <v>44834</v>
      </c>
      <c r="AK6038" t="s">
        <v>6638</v>
      </c>
      <c r="AL6038" t="s">
        <v>1908</v>
      </c>
      <c r="AM6038" t="s">
        <v>5991</v>
      </c>
      <c r="AN6038" t="s">
        <v>6656</v>
      </c>
      <c r="AO6038" t="str">
        <f>TEXT(A6038,"yyyy-mm-dd")</f>
        <v>2022-01-31</v>
      </c>
    </row>
    <row r="6039" spans="1:41">
      <c r="A6039" s="6" t="s">
        <v>6637</v>
      </c>
      <c r="B6039">
        <v>2022</v>
      </c>
      <c r="C6039">
        <v>1</v>
      </c>
      <c r="E6039" t="s">
        <v>1907</v>
      </c>
      <c r="F6039" t="s">
        <v>1908</v>
      </c>
      <c r="G6039" t="s">
        <v>102</v>
      </c>
      <c r="H6039" t="s">
        <v>5881</v>
      </c>
      <c r="I6039">
        <v>2022</v>
      </c>
      <c r="J6039">
        <v>2</v>
      </c>
      <c r="K6039" s="6">
        <v>44742</v>
      </c>
      <c r="L6039">
        <v>5</v>
      </c>
      <c r="M6039">
        <v>2</v>
      </c>
      <c r="N6039" t="s">
        <v>211</v>
      </c>
      <c r="O6039" s="8">
        <v>6.41</v>
      </c>
      <c r="P6039" s="8">
        <v>6.5</v>
      </c>
      <c r="Q6039" s="8">
        <v>6.25</v>
      </c>
      <c r="R6039" s="8">
        <v>6.5</v>
      </c>
      <c r="S6039" s="8">
        <v>5.75</v>
      </c>
      <c r="T6039" s="8">
        <v>7.25</v>
      </c>
      <c r="U6039" s="8">
        <v>0.35</v>
      </c>
      <c r="V6039" s="9">
        <v>34</v>
      </c>
      <c r="W6039" s="8">
        <v>0.25</v>
      </c>
      <c r="X6039" s="8">
        <v>1.5</v>
      </c>
      <c r="Y6039" s="8">
        <v>-8.9999999999999858E-2</v>
      </c>
      <c r="Z6039" s="8">
        <v>0.75</v>
      </c>
      <c r="AA6039">
        <v>0</v>
      </c>
      <c r="AF6039" t="s">
        <v>5882</v>
      </c>
      <c r="AG6039" t="s">
        <v>1910</v>
      </c>
      <c r="AH6039" t="s">
        <v>1911</v>
      </c>
      <c r="AI6039" t="s">
        <v>1915</v>
      </c>
      <c r="AJ6039" s="7">
        <v>44742</v>
      </c>
      <c r="AK6039" t="s">
        <v>6638</v>
      </c>
      <c r="AL6039" t="s">
        <v>1908</v>
      </c>
      <c r="AM6039" t="s">
        <v>5883</v>
      </c>
      <c r="AN6039" t="s">
        <v>6655</v>
      </c>
      <c r="AO6039" t="str">
        <f>TEXT(A6039,"yyyy-mm-dd")</f>
        <v>2022-01-31</v>
      </c>
    </row>
    <row r="6040" spans="1:41">
      <c r="A6040" s="6" t="s">
        <v>6637</v>
      </c>
      <c r="B6040">
        <v>2022</v>
      </c>
      <c r="C6040">
        <v>1</v>
      </c>
      <c r="E6040" t="s">
        <v>1907</v>
      </c>
      <c r="F6040" t="s">
        <v>1908</v>
      </c>
      <c r="G6040" t="s">
        <v>102</v>
      </c>
      <c r="H6040" t="s">
        <v>5842</v>
      </c>
      <c r="I6040">
        <v>2022</v>
      </c>
      <c r="J6040">
        <v>1</v>
      </c>
      <c r="K6040" s="6">
        <v>44651</v>
      </c>
      <c r="L6040">
        <v>2</v>
      </c>
      <c r="M6040">
        <v>1</v>
      </c>
      <c r="N6040" t="s">
        <v>104</v>
      </c>
      <c r="O6040" s="8">
        <v>6.1</v>
      </c>
      <c r="P6040" s="8">
        <v>6</v>
      </c>
      <c r="Q6040" s="8">
        <v>6</v>
      </c>
      <c r="R6040" s="8">
        <v>6.25</v>
      </c>
      <c r="S6040" s="8">
        <v>5.75</v>
      </c>
      <c r="T6040" s="8">
        <v>6.5</v>
      </c>
      <c r="U6040" s="8">
        <v>0.23</v>
      </c>
      <c r="V6040" s="9">
        <v>34</v>
      </c>
      <c r="W6040" s="8">
        <v>0.25</v>
      </c>
      <c r="X6040" s="8">
        <v>0.75</v>
      </c>
      <c r="Y6040" s="8">
        <v>9.9999999999999645E-2</v>
      </c>
      <c r="Z6040" s="8">
        <v>0.25</v>
      </c>
      <c r="AA6040">
        <v>0</v>
      </c>
      <c r="AF6040" t="s">
        <v>5843</v>
      </c>
      <c r="AG6040" t="s">
        <v>1910</v>
      </c>
      <c r="AH6040" t="s">
        <v>1911</v>
      </c>
      <c r="AI6040" t="s">
        <v>1912</v>
      </c>
      <c r="AJ6040" s="7">
        <v>44651</v>
      </c>
      <c r="AK6040" t="s">
        <v>6638</v>
      </c>
      <c r="AL6040" t="s">
        <v>1908</v>
      </c>
      <c r="AM6040" t="s">
        <v>5844</v>
      </c>
      <c r="AN6040" t="s">
        <v>6654</v>
      </c>
      <c r="AO6040" t="str">
        <f>TEXT(A6040,"yyyy-mm-dd")</f>
        <v>2022-01-31</v>
      </c>
    </row>
    <row r="6041" spans="1:41">
      <c r="A6041" s="6" t="s">
        <v>6637</v>
      </c>
      <c r="B6041">
        <v>2022</v>
      </c>
      <c r="C6041">
        <v>1</v>
      </c>
      <c r="E6041" t="s">
        <v>100</v>
      </c>
      <c r="F6041" t="s">
        <v>101</v>
      </c>
      <c r="G6041" t="s">
        <v>83</v>
      </c>
      <c r="H6041" t="s">
        <v>6592</v>
      </c>
      <c r="I6041">
        <v>2024</v>
      </c>
      <c r="K6041" s="6">
        <v>45657</v>
      </c>
      <c r="L6041">
        <v>35</v>
      </c>
      <c r="N6041" t="s">
        <v>943</v>
      </c>
      <c r="O6041" s="8">
        <v>2.2200000000000002</v>
      </c>
      <c r="P6041" s="8">
        <v>2.1</v>
      </c>
      <c r="Q6041" s="8">
        <v>2</v>
      </c>
      <c r="R6041" s="8">
        <v>2.5</v>
      </c>
      <c r="S6041" s="8">
        <v>1.5</v>
      </c>
      <c r="T6041" s="8">
        <v>3.35</v>
      </c>
      <c r="U6041" s="8">
        <v>0.46</v>
      </c>
      <c r="V6041" s="9">
        <v>25</v>
      </c>
      <c r="W6041" s="8">
        <v>0.5</v>
      </c>
      <c r="X6041" s="8">
        <v>1.85</v>
      </c>
      <c r="Y6041" s="8">
        <v>0.12000000000000011</v>
      </c>
      <c r="Z6041" s="8">
        <v>0.10000000000000009</v>
      </c>
      <c r="AA6041">
        <v>0.20000000000000018</v>
      </c>
      <c r="AF6041" t="s">
        <v>10411</v>
      </c>
      <c r="AG6041" t="s">
        <v>9655</v>
      </c>
      <c r="AH6041" t="s">
        <v>9656</v>
      </c>
      <c r="AI6041" t="s">
        <v>9708</v>
      </c>
      <c r="AJ6041" s="7">
        <v>45657</v>
      </c>
      <c r="AK6041" t="s">
        <v>6638</v>
      </c>
      <c r="AL6041" t="s">
        <v>109</v>
      </c>
      <c r="AM6041" t="s">
        <v>6594</v>
      </c>
      <c r="AN6041" t="s">
        <v>10413</v>
      </c>
    </row>
    <row r="6042" spans="1:41">
      <c r="A6042" s="6" t="s">
        <v>6637</v>
      </c>
      <c r="B6042">
        <v>2022</v>
      </c>
      <c r="C6042">
        <v>1</v>
      </c>
      <c r="E6042" t="s">
        <v>100</v>
      </c>
      <c r="F6042" t="s">
        <v>101</v>
      </c>
      <c r="G6042" t="s">
        <v>102</v>
      </c>
      <c r="H6042" t="s">
        <v>6539</v>
      </c>
      <c r="I6042">
        <v>2023</v>
      </c>
      <c r="J6042">
        <v>4</v>
      </c>
      <c r="K6042" s="6">
        <v>45291</v>
      </c>
      <c r="L6042">
        <v>23</v>
      </c>
      <c r="M6042">
        <v>8</v>
      </c>
      <c r="N6042" t="s">
        <v>95</v>
      </c>
      <c r="O6042" s="8">
        <v>1.9</v>
      </c>
      <c r="P6042" s="8">
        <v>1.85</v>
      </c>
      <c r="Q6042" s="8">
        <v>1.5</v>
      </c>
      <c r="R6042" s="8">
        <v>2.2999999999999998</v>
      </c>
      <c r="S6042" s="8">
        <v>0.4</v>
      </c>
      <c r="T6042" s="8">
        <v>3.47</v>
      </c>
      <c r="U6042" s="8">
        <v>0.64</v>
      </c>
      <c r="V6042" s="9">
        <v>27</v>
      </c>
      <c r="W6042" s="8">
        <v>0.79999999999999982</v>
      </c>
      <c r="X6042" s="8">
        <v>3.0700000000000003</v>
      </c>
      <c r="Y6042" s="8">
        <v>4.9999999999999822E-2</v>
      </c>
      <c r="Z6042" s="8">
        <v>-0.44999999999999973</v>
      </c>
      <c r="AA6042">
        <v>-0.15000000000000036</v>
      </c>
      <c r="AF6042" t="s">
        <v>6611</v>
      </c>
      <c r="AG6042" t="s">
        <v>106</v>
      </c>
      <c r="AH6042" t="s">
        <v>107</v>
      </c>
      <c r="AI6042" t="s">
        <v>2673</v>
      </c>
      <c r="AJ6042" s="7">
        <v>45291</v>
      </c>
      <c r="AK6042" t="s">
        <v>6638</v>
      </c>
      <c r="AL6042" t="s">
        <v>109</v>
      </c>
      <c r="AM6042" t="s">
        <v>6541</v>
      </c>
      <c r="AN6042" t="s">
        <v>6653</v>
      </c>
      <c r="AO6042" t="str">
        <f>TEXT(A6042,"yyyy-mm-dd")</f>
        <v>2022-01-31</v>
      </c>
    </row>
    <row r="6043" spans="1:41">
      <c r="A6043" s="6" t="s">
        <v>6637</v>
      </c>
      <c r="B6043">
        <v>2022</v>
      </c>
      <c r="C6043">
        <v>1</v>
      </c>
      <c r="E6043" t="s">
        <v>100</v>
      </c>
      <c r="F6043" t="s">
        <v>101</v>
      </c>
      <c r="G6043" t="s">
        <v>83</v>
      </c>
      <c r="H6043" t="s">
        <v>6147</v>
      </c>
      <c r="I6043">
        <v>2023</v>
      </c>
      <c r="K6043" s="6">
        <v>45291</v>
      </c>
      <c r="L6043">
        <v>23</v>
      </c>
      <c r="N6043" t="s">
        <v>95</v>
      </c>
      <c r="O6043" s="8">
        <v>2.14</v>
      </c>
      <c r="P6043" s="8">
        <v>2.1</v>
      </c>
      <c r="Q6043" s="8">
        <v>1.9</v>
      </c>
      <c r="R6043" s="8">
        <v>2.2999999999999998</v>
      </c>
      <c r="S6043" s="8">
        <v>1.5</v>
      </c>
      <c r="T6043" s="8">
        <v>2.8</v>
      </c>
      <c r="U6043" s="8">
        <v>0.34</v>
      </c>
      <c r="V6043" s="9">
        <v>37</v>
      </c>
      <c r="W6043" s="8">
        <v>0.39999999999999991</v>
      </c>
      <c r="X6043" s="8">
        <v>1.2999999999999998</v>
      </c>
      <c r="Y6043" s="8">
        <v>4.0000000000000036E-2</v>
      </c>
      <c r="Z6043" s="8">
        <v>-4.9999999999999822E-2</v>
      </c>
      <c r="AA6043">
        <v>-0.10000000000000009</v>
      </c>
      <c r="AF6043" t="s">
        <v>10372</v>
      </c>
      <c r="AG6043" t="s">
        <v>9655</v>
      </c>
      <c r="AH6043" t="s">
        <v>9656</v>
      </c>
      <c r="AI6043" t="s">
        <v>9669</v>
      </c>
      <c r="AJ6043" s="7">
        <v>45291</v>
      </c>
      <c r="AK6043" t="s">
        <v>6638</v>
      </c>
      <c r="AL6043" t="s">
        <v>109</v>
      </c>
      <c r="AM6043" t="s">
        <v>6149</v>
      </c>
      <c r="AN6043" t="s">
        <v>10386</v>
      </c>
    </row>
    <row r="6044" spans="1:41">
      <c r="A6044" s="6" t="s">
        <v>6637</v>
      </c>
      <c r="B6044">
        <v>2022</v>
      </c>
      <c r="C6044">
        <v>1</v>
      </c>
      <c r="E6044" t="s">
        <v>100</v>
      </c>
      <c r="F6044" t="s">
        <v>101</v>
      </c>
      <c r="G6044" t="s">
        <v>102</v>
      </c>
      <c r="H6044" t="s">
        <v>6434</v>
      </c>
      <c r="I6044">
        <v>2023</v>
      </c>
      <c r="J6044">
        <v>3</v>
      </c>
      <c r="K6044" s="6">
        <v>45199</v>
      </c>
      <c r="L6044">
        <v>20</v>
      </c>
      <c r="M6044">
        <v>7</v>
      </c>
      <c r="N6044" t="s">
        <v>185</v>
      </c>
      <c r="O6044" s="8">
        <v>1.99</v>
      </c>
      <c r="P6044" s="8">
        <v>2</v>
      </c>
      <c r="Q6044" s="8">
        <v>1.7</v>
      </c>
      <c r="R6044" s="8">
        <v>2.33</v>
      </c>
      <c r="S6044" s="8">
        <v>0.4</v>
      </c>
      <c r="T6044" s="8">
        <v>3</v>
      </c>
      <c r="U6044" s="8">
        <v>0.56999999999999995</v>
      </c>
      <c r="V6044" s="9">
        <v>27</v>
      </c>
      <c r="W6044" s="8">
        <v>0.63000000000000012</v>
      </c>
      <c r="X6044" s="8">
        <v>2.6</v>
      </c>
      <c r="Y6044" s="8">
        <v>-1.0000000000000009E-2</v>
      </c>
      <c r="Z6044" s="8">
        <v>-4.9999999999999822E-2</v>
      </c>
      <c r="AA6044">
        <v>-0.19999999999999996</v>
      </c>
      <c r="AF6044" t="s">
        <v>6609</v>
      </c>
      <c r="AG6044" t="s">
        <v>106</v>
      </c>
      <c r="AH6044" t="s">
        <v>107</v>
      </c>
      <c r="AI6044" t="s">
        <v>2670</v>
      </c>
      <c r="AJ6044" s="7">
        <v>45199</v>
      </c>
      <c r="AK6044" t="s">
        <v>6638</v>
      </c>
      <c r="AL6044" t="s">
        <v>109</v>
      </c>
      <c r="AM6044" t="s">
        <v>6436</v>
      </c>
      <c r="AN6044" t="s">
        <v>6652</v>
      </c>
      <c r="AO6044" t="str">
        <f>TEXT(A6044,"yyyy-mm-dd")</f>
        <v>2022-01-31</v>
      </c>
    </row>
    <row r="6045" spans="1:41">
      <c r="A6045" s="6" t="s">
        <v>6637</v>
      </c>
      <c r="B6045">
        <v>2022</v>
      </c>
      <c r="C6045">
        <v>1</v>
      </c>
      <c r="E6045" t="s">
        <v>100</v>
      </c>
      <c r="F6045" t="s">
        <v>101</v>
      </c>
      <c r="G6045" t="s">
        <v>102</v>
      </c>
      <c r="H6045" t="s">
        <v>6326</v>
      </c>
      <c r="I6045">
        <v>2023</v>
      </c>
      <c r="J6045">
        <v>2</v>
      </c>
      <c r="K6045" s="6">
        <v>45107</v>
      </c>
      <c r="L6045">
        <v>17</v>
      </c>
      <c r="M6045">
        <v>6</v>
      </c>
      <c r="N6045" t="s">
        <v>214</v>
      </c>
      <c r="O6045" s="8">
        <v>2.19</v>
      </c>
      <c r="P6045" s="8">
        <v>2.2000000000000002</v>
      </c>
      <c r="Q6045" s="8">
        <v>1.81</v>
      </c>
      <c r="R6045" s="8">
        <v>2.5</v>
      </c>
      <c r="S6045" s="8">
        <v>1.4</v>
      </c>
      <c r="T6045" s="8">
        <v>3.2</v>
      </c>
      <c r="U6045" s="8">
        <v>0.46</v>
      </c>
      <c r="V6045" s="9">
        <v>27</v>
      </c>
      <c r="W6045" s="8">
        <v>0.69</v>
      </c>
      <c r="X6045" s="8">
        <v>1.8000000000000003</v>
      </c>
      <c r="Y6045" s="8">
        <v>-1.0000000000000231E-2</v>
      </c>
      <c r="Z6045" s="8">
        <v>0</v>
      </c>
      <c r="AA6045">
        <v>4.0000000000000036E-2</v>
      </c>
      <c r="AF6045" t="s">
        <v>6607</v>
      </c>
      <c r="AG6045" t="s">
        <v>106</v>
      </c>
      <c r="AH6045" t="s">
        <v>107</v>
      </c>
      <c r="AI6045" t="s">
        <v>2667</v>
      </c>
      <c r="AJ6045" s="7">
        <v>45107</v>
      </c>
      <c r="AK6045" t="s">
        <v>6638</v>
      </c>
      <c r="AL6045" t="s">
        <v>109</v>
      </c>
      <c r="AM6045" t="s">
        <v>6328</v>
      </c>
      <c r="AN6045" t="s">
        <v>6651</v>
      </c>
      <c r="AO6045" t="str">
        <f>TEXT(A6045,"yyyy-mm-dd")</f>
        <v>2022-01-31</v>
      </c>
    </row>
    <row r="6046" spans="1:41">
      <c r="A6046" s="6" t="s">
        <v>6637</v>
      </c>
      <c r="B6046">
        <v>2022</v>
      </c>
      <c r="C6046">
        <v>1</v>
      </c>
      <c r="E6046" t="s">
        <v>100</v>
      </c>
      <c r="F6046" t="s">
        <v>101</v>
      </c>
      <c r="G6046" t="s">
        <v>102</v>
      </c>
      <c r="H6046" t="s">
        <v>6287</v>
      </c>
      <c r="I6046">
        <v>2023</v>
      </c>
      <c r="J6046">
        <v>1</v>
      </c>
      <c r="K6046" s="6">
        <v>45016</v>
      </c>
      <c r="L6046">
        <v>14</v>
      </c>
      <c r="M6046">
        <v>5</v>
      </c>
      <c r="N6046" t="s">
        <v>244</v>
      </c>
      <c r="O6046" s="8">
        <v>2.56</v>
      </c>
      <c r="P6046" s="8">
        <v>2.5</v>
      </c>
      <c r="Q6046" s="8">
        <v>1.98</v>
      </c>
      <c r="R6046" s="8">
        <v>3.05</v>
      </c>
      <c r="S6046" s="8">
        <v>1</v>
      </c>
      <c r="T6046" s="8">
        <v>5</v>
      </c>
      <c r="U6046" s="8">
        <v>0.89</v>
      </c>
      <c r="V6046" s="9">
        <v>27</v>
      </c>
      <c r="W6046" s="8">
        <v>1.0699999999999998</v>
      </c>
      <c r="X6046" s="8">
        <v>4</v>
      </c>
      <c r="Y6046" s="8">
        <v>6.0000000000000053E-2</v>
      </c>
      <c r="Z6046" s="8">
        <v>8.0000000000000071E-2</v>
      </c>
      <c r="AA6046">
        <v>0.56999999999999984</v>
      </c>
      <c r="AF6046" t="s">
        <v>6605</v>
      </c>
      <c r="AG6046" t="s">
        <v>106</v>
      </c>
      <c r="AH6046" t="s">
        <v>107</v>
      </c>
      <c r="AI6046" t="s">
        <v>502</v>
      </c>
      <c r="AJ6046" s="7">
        <v>45016</v>
      </c>
      <c r="AK6046" t="s">
        <v>6638</v>
      </c>
      <c r="AL6046" t="s">
        <v>109</v>
      </c>
      <c r="AM6046" t="s">
        <v>6289</v>
      </c>
      <c r="AN6046" t="s">
        <v>6650</v>
      </c>
      <c r="AO6046" t="str">
        <f>TEXT(A6046,"yyyy-mm-dd")</f>
        <v>2022-01-31</v>
      </c>
    </row>
    <row r="6047" spans="1:41">
      <c r="A6047" s="6" t="s">
        <v>6637</v>
      </c>
      <c r="B6047">
        <v>2022</v>
      </c>
      <c r="C6047">
        <v>1</v>
      </c>
      <c r="E6047" t="s">
        <v>100</v>
      </c>
      <c r="F6047" t="s">
        <v>101</v>
      </c>
      <c r="G6047" t="s">
        <v>102</v>
      </c>
      <c r="H6047" t="s">
        <v>6094</v>
      </c>
      <c r="I6047">
        <v>2022</v>
      </c>
      <c r="J6047">
        <v>4</v>
      </c>
      <c r="K6047" s="6">
        <v>44926</v>
      </c>
      <c r="L6047">
        <v>11</v>
      </c>
      <c r="M6047">
        <v>4</v>
      </c>
      <c r="N6047" t="s">
        <v>85</v>
      </c>
      <c r="O6047" s="8">
        <v>2.5299999999999998</v>
      </c>
      <c r="P6047" s="8">
        <v>2.6</v>
      </c>
      <c r="Q6047" s="8">
        <v>1.85</v>
      </c>
      <c r="R6047" s="8">
        <v>3.08</v>
      </c>
      <c r="S6047" s="8">
        <v>0.8</v>
      </c>
      <c r="T6047" s="8">
        <v>4.8</v>
      </c>
      <c r="U6047" s="8">
        <v>0.92</v>
      </c>
      <c r="V6047" s="9">
        <v>30</v>
      </c>
      <c r="W6047" s="8">
        <v>1.23</v>
      </c>
      <c r="X6047" s="8">
        <v>4</v>
      </c>
      <c r="Y6047" s="8">
        <v>-7.0000000000000284E-2</v>
      </c>
      <c r="Z6047" s="8">
        <v>0.10000000000000009</v>
      </c>
      <c r="AA6047">
        <v>0.45000000000000018</v>
      </c>
      <c r="AF6047" t="s">
        <v>6166</v>
      </c>
      <c r="AG6047" t="s">
        <v>106</v>
      </c>
      <c r="AH6047" t="s">
        <v>107</v>
      </c>
      <c r="AI6047" t="s">
        <v>497</v>
      </c>
      <c r="AJ6047" s="7">
        <v>44926</v>
      </c>
      <c r="AK6047" t="s">
        <v>6638</v>
      </c>
      <c r="AL6047" t="s">
        <v>109</v>
      </c>
      <c r="AM6047" t="s">
        <v>6096</v>
      </c>
      <c r="AN6047" t="s">
        <v>6649</v>
      </c>
      <c r="AO6047" t="str">
        <f>TEXT(A6047,"yyyy-mm-dd")</f>
        <v>2022-01-31</v>
      </c>
    </row>
    <row r="6048" spans="1:41">
      <c r="A6048" s="6" t="s">
        <v>6637</v>
      </c>
      <c r="B6048">
        <v>2022</v>
      </c>
      <c r="C6048">
        <v>1</v>
      </c>
      <c r="E6048" t="s">
        <v>100</v>
      </c>
      <c r="F6048" t="s">
        <v>101</v>
      </c>
      <c r="G6048" t="s">
        <v>83</v>
      </c>
      <c r="H6048" t="s">
        <v>5702</v>
      </c>
      <c r="I6048">
        <v>2022</v>
      </c>
      <c r="K6048" s="6">
        <v>44926</v>
      </c>
      <c r="L6048">
        <v>11</v>
      </c>
      <c r="N6048" t="s">
        <v>85</v>
      </c>
      <c r="O6048" s="8">
        <v>2.27</v>
      </c>
      <c r="P6048" s="8">
        <v>2.2000000000000002</v>
      </c>
      <c r="Q6048" s="8">
        <v>1.9</v>
      </c>
      <c r="R6048" s="8">
        <v>2.5</v>
      </c>
      <c r="S6048" s="8">
        <v>1.2</v>
      </c>
      <c r="T6048" s="8">
        <v>3.39</v>
      </c>
      <c r="U6048" s="8">
        <v>0.48</v>
      </c>
      <c r="V6048" s="9">
        <v>37</v>
      </c>
      <c r="W6048" s="8">
        <v>0.60000000000000009</v>
      </c>
      <c r="X6048" s="8">
        <v>2.1900000000000004</v>
      </c>
      <c r="Y6048" s="8">
        <v>6.999999999999984E-2</v>
      </c>
      <c r="Z6048" s="8">
        <v>-0.56999999999999984</v>
      </c>
      <c r="AA6048">
        <v>0.12999999999999989</v>
      </c>
      <c r="AF6048" t="s">
        <v>10333</v>
      </c>
      <c r="AG6048" t="s">
        <v>9655</v>
      </c>
      <c r="AH6048" t="s">
        <v>9656</v>
      </c>
      <c r="AI6048" t="s">
        <v>9657</v>
      </c>
      <c r="AJ6048" s="7">
        <v>44926</v>
      </c>
      <c r="AK6048" t="s">
        <v>6638</v>
      </c>
      <c r="AL6048" t="s">
        <v>109</v>
      </c>
      <c r="AM6048" t="s">
        <v>5704</v>
      </c>
      <c r="AN6048" t="s">
        <v>10359</v>
      </c>
    </row>
    <row r="6049" spans="1:41">
      <c r="A6049" s="6" t="s">
        <v>6637</v>
      </c>
      <c r="B6049">
        <v>2022</v>
      </c>
      <c r="C6049">
        <v>1</v>
      </c>
      <c r="E6049" t="s">
        <v>100</v>
      </c>
      <c r="F6049" t="s">
        <v>101</v>
      </c>
      <c r="G6049" t="s">
        <v>102</v>
      </c>
      <c r="H6049" t="s">
        <v>5989</v>
      </c>
      <c r="I6049">
        <v>2022</v>
      </c>
      <c r="J6049">
        <v>3</v>
      </c>
      <c r="K6049" s="6">
        <v>44834</v>
      </c>
      <c r="L6049">
        <v>8</v>
      </c>
      <c r="M6049">
        <v>3</v>
      </c>
      <c r="N6049" t="s">
        <v>182</v>
      </c>
      <c r="O6049" s="8">
        <v>2.6</v>
      </c>
      <c r="P6049" s="8">
        <v>2.7</v>
      </c>
      <c r="Q6049" s="8">
        <v>2.0499999999999998</v>
      </c>
      <c r="R6049" s="8">
        <v>3.08</v>
      </c>
      <c r="S6049" s="8">
        <v>1.3</v>
      </c>
      <c r="T6049" s="8">
        <v>4</v>
      </c>
      <c r="U6049" s="8">
        <v>0.63</v>
      </c>
      <c r="V6049" s="9">
        <v>30</v>
      </c>
      <c r="W6049" s="8">
        <v>1.0300000000000002</v>
      </c>
      <c r="X6049" s="8">
        <v>2.7</v>
      </c>
      <c r="Y6049" s="8">
        <v>-0.10000000000000009</v>
      </c>
      <c r="Z6049" s="8">
        <v>-0.39999999999999991</v>
      </c>
      <c r="AA6049">
        <v>6.0000000000000053E-2</v>
      </c>
      <c r="AF6049" t="s">
        <v>6164</v>
      </c>
      <c r="AG6049" t="s">
        <v>106</v>
      </c>
      <c r="AH6049" t="s">
        <v>107</v>
      </c>
      <c r="AI6049" t="s">
        <v>427</v>
      </c>
      <c r="AJ6049" s="7">
        <v>44834</v>
      </c>
      <c r="AK6049" t="s">
        <v>6638</v>
      </c>
      <c r="AL6049" t="s">
        <v>109</v>
      </c>
      <c r="AM6049" t="s">
        <v>5991</v>
      </c>
      <c r="AN6049" t="s">
        <v>6648</v>
      </c>
      <c r="AO6049" t="str">
        <f>TEXT(A6049,"yyyy-mm-dd")</f>
        <v>2022-01-31</v>
      </c>
    </row>
    <row r="6050" spans="1:41">
      <c r="A6050" s="6" t="s">
        <v>6637</v>
      </c>
      <c r="B6050">
        <v>2022</v>
      </c>
      <c r="C6050">
        <v>1</v>
      </c>
      <c r="E6050" t="s">
        <v>100</v>
      </c>
      <c r="F6050" t="s">
        <v>101</v>
      </c>
      <c r="G6050" t="s">
        <v>102</v>
      </c>
      <c r="H6050" t="s">
        <v>5881</v>
      </c>
      <c r="I6050">
        <v>2022</v>
      </c>
      <c r="J6050">
        <v>2</v>
      </c>
      <c r="K6050" s="6">
        <v>44742</v>
      </c>
      <c r="L6050">
        <v>5</v>
      </c>
      <c r="M6050">
        <v>2</v>
      </c>
      <c r="N6050" t="s">
        <v>211</v>
      </c>
      <c r="O6050" s="8">
        <v>1.67</v>
      </c>
      <c r="P6050" s="8">
        <v>1.76</v>
      </c>
      <c r="Q6050" s="8">
        <v>1</v>
      </c>
      <c r="R6050" s="8">
        <v>2.0099999999999998</v>
      </c>
      <c r="S6050" s="8">
        <v>0.3</v>
      </c>
      <c r="T6050" s="8">
        <v>3.4</v>
      </c>
      <c r="U6050" s="8">
        <v>0.76</v>
      </c>
      <c r="V6050" s="9">
        <v>30</v>
      </c>
      <c r="W6050" s="8">
        <v>1.0099999999999998</v>
      </c>
      <c r="X6050" s="8">
        <v>3.1</v>
      </c>
      <c r="Y6050" s="8">
        <v>-9.000000000000008E-2</v>
      </c>
      <c r="Z6050" s="8">
        <v>-0.53999999999999981</v>
      </c>
      <c r="AA6050">
        <v>0.1399999999999999</v>
      </c>
      <c r="AF6050" t="s">
        <v>6162</v>
      </c>
      <c r="AG6050" t="s">
        <v>106</v>
      </c>
      <c r="AH6050" t="s">
        <v>107</v>
      </c>
      <c r="AI6050" t="s">
        <v>340</v>
      </c>
      <c r="AJ6050" s="7">
        <v>44742</v>
      </c>
      <c r="AK6050" t="s">
        <v>6638</v>
      </c>
      <c r="AL6050" t="s">
        <v>109</v>
      </c>
      <c r="AM6050" t="s">
        <v>5883</v>
      </c>
      <c r="AN6050" t="s">
        <v>6647</v>
      </c>
      <c r="AO6050" t="str">
        <f>TEXT(A6050,"yyyy-mm-dd")</f>
        <v>2022-01-31</v>
      </c>
    </row>
    <row r="6051" spans="1:41">
      <c r="A6051" s="6" t="s">
        <v>6637</v>
      </c>
      <c r="B6051">
        <v>2022</v>
      </c>
      <c r="C6051">
        <v>1</v>
      </c>
      <c r="E6051" t="s">
        <v>100</v>
      </c>
      <c r="F6051" t="s">
        <v>101</v>
      </c>
      <c r="G6051" t="s">
        <v>102</v>
      </c>
      <c r="H6051" t="s">
        <v>5842</v>
      </c>
      <c r="I6051">
        <v>2022</v>
      </c>
      <c r="J6051">
        <v>1</v>
      </c>
      <c r="K6051" s="6">
        <v>44651</v>
      </c>
      <c r="L6051">
        <v>2</v>
      </c>
      <c r="M6051">
        <v>1</v>
      </c>
      <c r="N6051" t="s">
        <v>104</v>
      </c>
      <c r="O6051" s="8">
        <v>2.1800000000000002</v>
      </c>
      <c r="P6051" s="8">
        <v>2.0499999999999998</v>
      </c>
      <c r="Q6051" s="8">
        <v>1.58</v>
      </c>
      <c r="R6051" s="8">
        <v>2.8</v>
      </c>
      <c r="S6051" s="8">
        <v>-0.5</v>
      </c>
      <c r="T6051" s="8">
        <v>4.8</v>
      </c>
      <c r="U6051" s="8">
        <v>1.1499999999999999</v>
      </c>
      <c r="V6051" s="9">
        <v>30</v>
      </c>
      <c r="W6051" s="8">
        <v>1.2199999999999998</v>
      </c>
      <c r="X6051" s="8">
        <v>5.3</v>
      </c>
      <c r="Y6051" s="8">
        <v>0.13000000000000034</v>
      </c>
      <c r="Z6051" s="8">
        <v>-0.95000000000000018</v>
      </c>
      <c r="AA6051">
        <v>0.2799999999999998</v>
      </c>
      <c r="AF6051" t="s">
        <v>6160</v>
      </c>
      <c r="AG6051" t="s">
        <v>106</v>
      </c>
      <c r="AH6051" t="s">
        <v>107</v>
      </c>
      <c r="AI6051" t="s">
        <v>108</v>
      </c>
      <c r="AJ6051" s="7">
        <v>44651</v>
      </c>
      <c r="AK6051" t="s">
        <v>6638</v>
      </c>
      <c r="AL6051" t="s">
        <v>109</v>
      </c>
      <c r="AM6051" t="s">
        <v>5844</v>
      </c>
      <c r="AN6051" t="s">
        <v>6646</v>
      </c>
      <c r="AO6051" t="str">
        <f>TEXT(A6051,"yyyy-mm-dd")</f>
        <v>2022-01-31</v>
      </c>
    </row>
    <row r="6052" spans="1:41">
      <c r="A6052" s="6" t="s">
        <v>6637</v>
      </c>
      <c r="B6052">
        <v>2022</v>
      </c>
      <c r="C6052">
        <v>1</v>
      </c>
      <c r="E6052" t="s">
        <v>100</v>
      </c>
      <c r="F6052" t="s">
        <v>101</v>
      </c>
      <c r="G6052" t="s">
        <v>102</v>
      </c>
      <c r="H6052" t="s">
        <v>5649</v>
      </c>
      <c r="I6052">
        <v>2021</v>
      </c>
      <c r="J6052">
        <v>4</v>
      </c>
      <c r="K6052" s="6">
        <v>44561</v>
      </c>
      <c r="L6052">
        <v>-1</v>
      </c>
      <c r="M6052">
        <v>0</v>
      </c>
      <c r="N6052" t="s">
        <v>187</v>
      </c>
      <c r="O6052" s="8">
        <v>2.15</v>
      </c>
      <c r="P6052" s="8">
        <v>2</v>
      </c>
      <c r="Q6052" s="8">
        <v>1.6</v>
      </c>
      <c r="R6052" s="8">
        <v>2.7</v>
      </c>
      <c r="S6052" s="8">
        <v>0.3</v>
      </c>
      <c r="T6052" s="8">
        <v>4.3</v>
      </c>
      <c r="U6052" s="8">
        <v>0.99</v>
      </c>
      <c r="V6052" s="9">
        <v>29</v>
      </c>
      <c r="W6052" s="8">
        <v>1.1000000000000001</v>
      </c>
      <c r="X6052" s="8">
        <v>4</v>
      </c>
      <c r="Y6052" s="8">
        <v>0.14999999999999991</v>
      </c>
      <c r="Z6052" s="8">
        <v>-1.77</v>
      </c>
      <c r="AA6052">
        <v>0.2200000000000002</v>
      </c>
      <c r="AF6052" t="s">
        <v>5721</v>
      </c>
      <c r="AG6052" t="s">
        <v>106</v>
      </c>
      <c r="AH6052" t="s">
        <v>107</v>
      </c>
      <c r="AI6052" t="s">
        <v>188</v>
      </c>
      <c r="AJ6052" s="7">
        <v>44561</v>
      </c>
      <c r="AK6052" t="s">
        <v>6638</v>
      </c>
      <c r="AL6052" t="s">
        <v>109</v>
      </c>
      <c r="AM6052" t="s">
        <v>5651</v>
      </c>
      <c r="AN6052" t="s">
        <v>6645</v>
      </c>
      <c r="AO6052" t="str">
        <f>TEXT(A6052,"yyyy-mm-dd")</f>
        <v>2022-01-31</v>
      </c>
    </row>
    <row r="6053" spans="1:41">
      <c r="A6053" s="6" t="s">
        <v>6637</v>
      </c>
      <c r="B6053">
        <v>2022</v>
      </c>
      <c r="C6053">
        <v>1</v>
      </c>
      <c r="E6053" t="s">
        <v>100</v>
      </c>
      <c r="F6053" t="s">
        <v>101</v>
      </c>
      <c r="G6053" t="s">
        <v>83</v>
      </c>
      <c r="H6053" t="s">
        <v>5257</v>
      </c>
      <c r="I6053">
        <v>2021</v>
      </c>
      <c r="K6053" s="6">
        <v>44561</v>
      </c>
      <c r="L6053">
        <v>-1</v>
      </c>
      <c r="N6053" t="s">
        <v>187</v>
      </c>
      <c r="O6053" s="8">
        <v>5.16</v>
      </c>
      <c r="P6053" s="8">
        <v>5.2</v>
      </c>
      <c r="Q6053" s="8">
        <v>5</v>
      </c>
      <c r="R6053" s="8">
        <v>5.3</v>
      </c>
      <c r="S6053" s="8">
        <v>4.5999999999999996</v>
      </c>
      <c r="T6053" s="8">
        <v>5.7</v>
      </c>
      <c r="U6053" s="8">
        <v>0.24</v>
      </c>
      <c r="V6053" s="9">
        <v>37</v>
      </c>
      <c r="W6053" s="8">
        <v>0.29999999999999982</v>
      </c>
      <c r="X6053" s="8">
        <v>1.1000000000000005</v>
      </c>
      <c r="Y6053" s="8">
        <v>-4.0000000000000036E-2</v>
      </c>
      <c r="Z6053" s="8">
        <v>-0.39999999999999947</v>
      </c>
      <c r="AA6053">
        <v>8.0000000000000071E-2</v>
      </c>
      <c r="AF6053" t="s">
        <v>10294</v>
      </c>
      <c r="AG6053" t="s">
        <v>9655</v>
      </c>
      <c r="AH6053" t="s">
        <v>9656</v>
      </c>
      <c r="AI6053" t="s">
        <v>9841</v>
      </c>
      <c r="AJ6053" s="7">
        <v>44561</v>
      </c>
      <c r="AK6053" t="s">
        <v>6638</v>
      </c>
      <c r="AL6053" t="s">
        <v>109</v>
      </c>
      <c r="AM6053" t="s">
        <v>5259</v>
      </c>
      <c r="AN6053" t="s">
        <v>10332</v>
      </c>
    </row>
    <row r="6054" spans="1:41">
      <c r="A6054" s="6" t="s">
        <v>6637</v>
      </c>
      <c r="B6054">
        <v>2022</v>
      </c>
      <c r="C6054">
        <v>1</v>
      </c>
      <c r="E6054" t="s">
        <v>2685</v>
      </c>
      <c r="F6054" t="s">
        <v>101</v>
      </c>
      <c r="G6054" t="s">
        <v>774</v>
      </c>
      <c r="H6054" t="s">
        <v>2686</v>
      </c>
      <c r="K6054" s="6"/>
      <c r="O6054" s="8">
        <v>2.15</v>
      </c>
      <c r="P6054" s="8">
        <v>2</v>
      </c>
      <c r="Q6054" s="8">
        <v>1.93</v>
      </c>
      <c r="R6054" s="8">
        <v>2.35</v>
      </c>
      <c r="S6054" s="8">
        <v>1.6</v>
      </c>
      <c r="T6054" s="8">
        <v>3.02</v>
      </c>
      <c r="U6054" s="8">
        <v>0.38</v>
      </c>
      <c r="V6054" s="9">
        <v>26</v>
      </c>
      <c r="W6054" s="8">
        <v>0.42000000000000015</v>
      </c>
      <c r="X6054" s="8">
        <v>1.42</v>
      </c>
      <c r="Y6054" s="8">
        <v>0.14999999999999991</v>
      </c>
      <c r="Z6054" s="8">
        <v>-0.12999999999999989</v>
      </c>
      <c r="AA6054">
        <v>-7.9999999999999849E-2</v>
      </c>
      <c r="AF6054" t="s">
        <v>2687</v>
      </c>
      <c r="AG6054" t="s">
        <v>2688</v>
      </c>
      <c r="AH6054" t="s">
        <v>2689</v>
      </c>
      <c r="AI6054" t="s">
        <v>2690</v>
      </c>
      <c r="AJ6054" s="7"/>
      <c r="AK6054" t="s">
        <v>6638</v>
      </c>
      <c r="AL6054" t="s">
        <v>109</v>
      </c>
      <c r="AM6054" t="s">
        <v>2686</v>
      </c>
      <c r="AN6054" t="s">
        <v>6666</v>
      </c>
      <c r="AO6054" t="str">
        <f>TEXT(A6054,"yyyy-mm-dd")</f>
        <v>2022-01-31</v>
      </c>
    </row>
    <row r="6055" spans="1:41">
      <c r="A6055" s="6" t="s">
        <v>6637</v>
      </c>
      <c r="B6055">
        <v>2022</v>
      </c>
      <c r="C6055">
        <v>1</v>
      </c>
      <c r="E6055" t="s">
        <v>81</v>
      </c>
      <c r="F6055" t="s">
        <v>82</v>
      </c>
      <c r="G6055" t="s">
        <v>83</v>
      </c>
      <c r="H6055" t="s">
        <v>6592</v>
      </c>
      <c r="I6055">
        <v>2024</v>
      </c>
      <c r="K6055" s="6">
        <v>45657</v>
      </c>
      <c r="L6055">
        <v>35</v>
      </c>
      <c r="N6055" t="s">
        <v>943</v>
      </c>
      <c r="O6055" s="8">
        <v>3.64</v>
      </c>
      <c r="P6055" s="8">
        <v>3.6</v>
      </c>
      <c r="Q6055" s="8">
        <v>3.5</v>
      </c>
      <c r="R6055" s="8">
        <v>3.7</v>
      </c>
      <c r="S6055" s="8">
        <v>3.1</v>
      </c>
      <c r="T6055" s="8">
        <v>4.5</v>
      </c>
      <c r="U6055" s="8">
        <v>0.28000000000000003</v>
      </c>
      <c r="V6055" s="9">
        <v>30</v>
      </c>
      <c r="W6055" s="8">
        <v>0.20000000000000018</v>
      </c>
      <c r="X6055" s="8">
        <v>1.4</v>
      </c>
      <c r="Y6055" s="8">
        <v>4.0000000000000036E-2</v>
      </c>
      <c r="Z6055" s="8">
        <v>6.0000000000000053E-2</v>
      </c>
      <c r="AA6055">
        <v>0</v>
      </c>
      <c r="AF6055" t="s">
        <v>6593</v>
      </c>
      <c r="AG6055" t="s">
        <v>87</v>
      </c>
      <c r="AH6055" t="s">
        <v>88</v>
      </c>
      <c r="AI6055" t="s">
        <v>359</v>
      </c>
      <c r="AJ6055" s="7">
        <v>45657</v>
      </c>
      <c r="AK6055" t="s">
        <v>6638</v>
      </c>
      <c r="AL6055" t="s">
        <v>91</v>
      </c>
      <c r="AM6055" t="s">
        <v>6594</v>
      </c>
      <c r="AN6055" t="s">
        <v>6641</v>
      </c>
      <c r="AO6055" t="str">
        <f>TEXT(A6055,"yyyy-mm-dd")</f>
        <v>2022-01-31</v>
      </c>
    </row>
    <row r="6056" spans="1:41">
      <c r="A6056" s="6" t="s">
        <v>6637</v>
      </c>
      <c r="B6056">
        <v>2022</v>
      </c>
      <c r="C6056">
        <v>1</v>
      </c>
      <c r="E6056" t="s">
        <v>392</v>
      </c>
      <c r="F6056" t="s">
        <v>82</v>
      </c>
      <c r="G6056" t="s">
        <v>83</v>
      </c>
      <c r="H6056" t="s">
        <v>6592</v>
      </c>
      <c r="I6056">
        <v>2024</v>
      </c>
      <c r="K6056" s="6">
        <v>45657</v>
      </c>
      <c r="L6056">
        <v>35</v>
      </c>
      <c r="N6056" t="s">
        <v>943</v>
      </c>
      <c r="O6056" s="8">
        <v>3.61</v>
      </c>
      <c r="P6056" s="8">
        <v>3.5</v>
      </c>
      <c r="Q6056" s="8">
        <v>3.49</v>
      </c>
      <c r="R6056" s="8">
        <v>3.7</v>
      </c>
      <c r="S6056" s="8">
        <v>3.2</v>
      </c>
      <c r="T6056" s="8">
        <v>4.8</v>
      </c>
      <c r="U6056" s="8">
        <v>0.31</v>
      </c>
      <c r="V6056" s="9">
        <v>28</v>
      </c>
      <c r="W6056" s="8">
        <v>0.20999999999999996</v>
      </c>
      <c r="X6056" s="8">
        <v>1.5999999999999996</v>
      </c>
      <c r="Y6056" s="8">
        <v>0.10999999999999988</v>
      </c>
      <c r="Z6056" s="8">
        <v>0</v>
      </c>
      <c r="AA6056">
        <v>9.9999999999997868E-3</v>
      </c>
      <c r="AF6056" t="s">
        <v>6593</v>
      </c>
      <c r="AG6056" t="s">
        <v>87</v>
      </c>
      <c r="AH6056" t="s">
        <v>88</v>
      </c>
      <c r="AI6056" t="s">
        <v>359</v>
      </c>
      <c r="AJ6056" s="7">
        <v>45657</v>
      </c>
      <c r="AK6056" t="s">
        <v>6638</v>
      </c>
      <c r="AL6056" t="s">
        <v>393</v>
      </c>
      <c r="AM6056" t="s">
        <v>6594</v>
      </c>
      <c r="AN6056" t="s">
        <v>6644</v>
      </c>
      <c r="AO6056" t="str">
        <f>TEXT(A6056,"yyyy-mm-dd")</f>
        <v>2022-01-31</v>
      </c>
    </row>
    <row r="6057" spans="1:41">
      <c r="A6057" s="6" t="s">
        <v>6637</v>
      </c>
      <c r="B6057">
        <v>2022</v>
      </c>
      <c r="C6057">
        <v>1</v>
      </c>
      <c r="E6057" t="s">
        <v>81</v>
      </c>
      <c r="F6057" t="s">
        <v>82</v>
      </c>
      <c r="G6057" t="s">
        <v>83</v>
      </c>
      <c r="H6057" t="s">
        <v>6147</v>
      </c>
      <c r="I6057">
        <v>2023</v>
      </c>
      <c r="K6057" s="6">
        <v>45291</v>
      </c>
      <c r="L6057">
        <v>23</v>
      </c>
      <c r="N6057" t="s">
        <v>95</v>
      </c>
      <c r="O6057" s="8">
        <v>3.73</v>
      </c>
      <c r="P6057" s="8">
        <v>3.76</v>
      </c>
      <c r="Q6057" s="8">
        <v>3.55</v>
      </c>
      <c r="R6057" s="8">
        <v>3.8</v>
      </c>
      <c r="S6057" s="8">
        <v>3.1</v>
      </c>
      <c r="T6057" s="8">
        <v>5</v>
      </c>
      <c r="U6057" s="8">
        <v>0.31</v>
      </c>
      <c r="V6057" s="9">
        <v>37</v>
      </c>
      <c r="W6057" s="8">
        <v>0.25</v>
      </c>
      <c r="X6057" s="8">
        <v>1.9</v>
      </c>
      <c r="Y6057" s="8">
        <v>-2.9999999999999805E-2</v>
      </c>
      <c r="Z6057" s="8">
        <v>0.1599999999999997</v>
      </c>
      <c r="AA6057">
        <v>-0.12999999999999989</v>
      </c>
      <c r="AF6057" t="s">
        <v>6148</v>
      </c>
      <c r="AG6057" t="s">
        <v>87</v>
      </c>
      <c r="AH6057" t="s">
        <v>88</v>
      </c>
      <c r="AI6057" t="s">
        <v>97</v>
      </c>
      <c r="AJ6057" s="7">
        <v>45291</v>
      </c>
      <c r="AK6057" t="s">
        <v>6638</v>
      </c>
      <c r="AL6057" t="s">
        <v>91</v>
      </c>
      <c r="AM6057" t="s">
        <v>6149</v>
      </c>
      <c r="AN6057" t="s">
        <v>6640</v>
      </c>
      <c r="AO6057" t="str">
        <f>TEXT(A6057,"yyyy-mm-dd")</f>
        <v>2022-01-31</v>
      </c>
    </row>
    <row r="6058" spans="1:41">
      <c r="A6058" s="6" t="s">
        <v>6637</v>
      </c>
      <c r="B6058">
        <v>2022</v>
      </c>
      <c r="C6058">
        <v>1</v>
      </c>
      <c r="E6058" t="s">
        <v>392</v>
      </c>
      <c r="F6058" t="s">
        <v>82</v>
      </c>
      <c r="G6058" t="s">
        <v>83</v>
      </c>
      <c r="H6058" t="s">
        <v>6147</v>
      </c>
      <c r="I6058">
        <v>2023</v>
      </c>
      <c r="K6058" s="6">
        <v>45291</v>
      </c>
      <c r="L6058">
        <v>23</v>
      </c>
      <c r="N6058" t="s">
        <v>95</v>
      </c>
      <c r="O6058" s="8">
        <v>3.65</v>
      </c>
      <c r="P6058" s="8">
        <v>3.6</v>
      </c>
      <c r="Q6058" s="8">
        <v>3.49</v>
      </c>
      <c r="R6058" s="8">
        <v>3.8</v>
      </c>
      <c r="S6058" s="8">
        <v>3.12</v>
      </c>
      <c r="T6058" s="8">
        <v>5</v>
      </c>
      <c r="U6058" s="8">
        <v>0.32</v>
      </c>
      <c r="V6058" s="9">
        <v>35</v>
      </c>
      <c r="W6058" s="8">
        <v>0.30999999999999961</v>
      </c>
      <c r="X6058" s="8">
        <v>1.88</v>
      </c>
      <c r="Y6058" s="8">
        <v>4.9999999999999822E-2</v>
      </c>
      <c r="Z6058" s="8">
        <v>-2.9999999999999805E-2</v>
      </c>
      <c r="AA6058">
        <v>2.9999999999999805E-2</v>
      </c>
      <c r="AF6058" t="s">
        <v>6148</v>
      </c>
      <c r="AG6058" t="s">
        <v>87</v>
      </c>
      <c r="AH6058" t="s">
        <v>88</v>
      </c>
      <c r="AI6058" t="s">
        <v>97</v>
      </c>
      <c r="AJ6058" s="7">
        <v>45291</v>
      </c>
      <c r="AK6058" t="s">
        <v>6638</v>
      </c>
      <c r="AL6058" t="s">
        <v>393</v>
      </c>
      <c r="AM6058" t="s">
        <v>6149</v>
      </c>
      <c r="AN6058" t="s">
        <v>6643</v>
      </c>
      <c r="AO6058" t="str">
        <f>TEXT(A6058,"yyyy-mm-dd")</f>
        <v>2022-01-31</v>
      </c>
    </row>
    <row r="6059" spans="1:41">
      <c r="A6059" s="6" t="s">
        <v>6637</v>
      </c>
      <c r="B6059">
        <v>2022</v>
      </c>
      <c r="C6059">
        <v>1</v>
      </c>
      <c r="E6059" t="s">
        <v>81</v>
      </c>
      <c r="F6059" t="s">
        <v>82</v>
      </c>
      <c r="G6059" t="s">
        <v>83</v>
      </c>
      <c r="H6059" t="s">
        <v>5702</v>
      </c>
      <c r="I6059">
        <v>2022</v>
      </c>
      <c r="K6059" s="6">
        <v>44926</v>
      </c>
      <c r="L6059">
        <v>11</v>
      </c>
      <c r="N6059" t="s">
        <v>85</v>
      </c>
      <c r="O6059" s="8">
        <v>4.42</v>
      </c>
      <c r="P6059" s="8">
        <v>4.2699999999999996</v>
      </c>
      <c r="Q6059" s="8">
        <v>4.16</v>
      </c>
      <c r="R6059" s="8">
        <v>4.55</v>
      </c>
      <c r="S6059" s="8">
        <v>3.76</v>
      </c>
      <c r="T6059" s="8">
        <v>7.23</v>
      </c>
      <c r="U6059" s="8">
        <v>0.56999999999999995</v>
      </c>
      <c r="V6059" s="9">
        <v>37</v>
      </c>
      <c r="W6059" s="8">
        <v>0.38999999999999968</v>
      </c>
      <c r="X6059" s="8">
        <v>3.4700000000000006</v>
      </c>
      <c r="Y6059" s="8">
        <v>0.15000000000000036</v>
      </c>
      <c r="Z6059" s="8">
        <v>0.10999999999999943</v>
      </c>
      <c r="AA6059">
        <v>0</v>
      </c>
      <c r="AF6059" t="s">
        <v>5703</v>
      </c>
      <c r="AG6059" t="s">
        <v>87</v>
      </c>
      <c r="AH6059" t="s">
        <v>88</v>
      </c>
      <c r="AI6059" t="s">
        <v>89</v>
      </c>
      <c r="AJ6059" s="7">
        <v>44926</v>
      </c>
      <c r="AK6059" t="s">
        <v>6638</v>
      </c>
      <c r="AL6059" t="s">
        <v>91</v>
      </c>
      <c r="AM6059" t="s">
        <v>5704</v>
      </c>
      <c r="AN6059" t="s">
        <v>6639</v>
      </c>
      <c r="AO6059" t="str">
        <f>TEXT(A6059,"yyyy-mm-dd")</f>
        <v>2022-01-31</v>
      </c>
    </row>
    <row r="6060" spans="1:41">
      <c r="A6060" s="6" t="s">
        <v>6637</v>
      </c>
      <c r="B6060">
        <v>2022</v>
      </c>
      <c r="C6060">
        <v>1</v>
      </c>
      <c r="E6060" t="s">
        <v>392</v>
      </c>
      <c r="F6060" t="s">
        <v>82</v>
      </c>
      <c r="G6060" t="s">
        <v>83</v>
      </c>
      <c r="H6060" t="s">
        <v>5702</v>
      </c>
      <c r="I6060">
        <v>2022</v>
      </c>
      <c r="K6060" s="6">
        <v>44926</v>
      </c>
      <c r="L6060">
        <v>11</v>
      </c>
      <c r="N6060" t="s">
        <v>85</v>
      </c>
      <c r="O6060" s="8">
        <v>4.3099999999999996</v>
      </c>
      <c r="P6060" s="8">
        <v>4.29</v>
      </c>
      <c r="Q6060" s="8">
        <v>4.0999999999999996</v>
      </c>
      <c r="R6060" s="8">
        <v>4.49</v>
      </c>
      <c r="S6060" s="8">
        <v>3.74</v>
      </c>
      <c r="T6060" s="8">
        <v>5.8</v>
      </c>
      <c r="U6060" s="8">
        <v>0.39</v>
      </c>
      <c r="V6060" s="9">
        <v>35</v>
      </c>
      <c r="W6060" s="8">
        <v>0.39000000000000057</v>
      </c>
      <c r="X6060" s="8">
        <v>2.0599999999999996</v>
      </c>
      <c r="Y6060" s="8">
        <v>1.9999999999999574E-2</v>
      </c>
      <c r="Z6060" s="8">
        <v>0.29000000000000004</v>
      </c>
      <c r="AA6060">
        <v>4.0000000000000036E-2</v>
      </c>
      <c r="AF6060" t="s">
        <v>5703</v>
      </c>
      <c r="AG6060" t="s">
        <v>87</v>
      </c>
      <c r="AH6060" t="s">
        <v>88</v>
      </c>
      <c r="AI6060" t="s">
        <v>89</v>
      </c>
      <c r="AJ6060" s="7">
        <v>44926</v>
      </c>
      <c r="AK6060" t="s">
        <v>6638</v>
      </c>
      <c r="AL6060" t="s">
        <v>393</v>
      </c>
      <c r="AM6060" t="s">
        <v>5704</v>
      </c>
      <c r="AN6060" t="s">
        <v>6642</v>
      </c>
      <c r="AO6060" t="str">
        <f>TEXT(A6060,"yyyy-mm-dd")</f>
        <v>2022-01-31</v>
      </c>
    </row>
    <row r="6061" spans="1:41">
      <c r="A6061" s="6" t="s">
        <v>6637</v>
      </c>
      <c r="B6061">
        <v>2022</v>
      </c>
      <c r="C6061">
        <v>1</v>
      </c>
      <c r="E6061" t="s">
        <v>81</v>
      </c>
      <c r="F6061" t="s">
        <v>82</v>
      </c>
      <c r="G6061" t="s">
        <v>774</v>
      </c>
      <c r="H6061" t="s">
        <v>775</v>
      </c>
      <c r="K6061" s="6"/>
      <c r="O6061" s="8">
        <v>3.64</v>
      </c>
      <c r="P6061" s="8">
        <v>3.64</v>
      </c>
      <c r="Q6061" s="8">
        <v>3.52</v>
      </c>
      <c r="R6061" s="8">
        <v>3.7</v>
      </c>
      <c r="S6061" s="8">
        <v>3.15</v>
      </c>
      <c r="T6061" s="8">
        <v>4</v>
      </c>
      <c r="U6061" s="8">
        <v>0.2</v>
      </c>
      <c r="V6061" s="9">
        <v>34</v>
      </c>
      <c r="W6061" s="8">
        <v>0.18000000000000016</v>
      </c>
      <c r="X6061" s="8">
        <v>0.85000000000000009</v>
      </c>
      <c r="Y6061" s="8">
        <v>0</v>
      </c>
      <c r="Z6061" s="8">
        <v>-4.0000000000000036E-2</v>
      </c>
      <c r="AA6061">
        <v>-0.14999999999999991</v>
      </c>
      <c r="AF6061" t="s">
        <v>776</v>
      </c>
      <c r="AG6061" t="s">
        <v>777</v>
      </c>
      <c r="AH6061" t="s">
        <v>778</v>
      </c>
      <c r="AI6061" t="s">
        <v>779</v>
      </c>
      <c r="AJ6061" s="7"/>
      <c r="AK6061" t="s">
        <v>6638</v>
      </c>
      <c r="AL6061" t="s">
        <v>91</v>
      </c>
      <c r="AM6061" t="s">
        <v>775</v>
      </c>
      <c r="AN6061" t="s">
        <v>6662</v>
      </c>
      <c r="AO6061" t="str">
        <f>TEXT(A6061,"yyyy-mm-dd")</f>
        <v>2022-01-31</v>
      </c>
    </row>
    <row r="6062" spans="1:41">
      <c r="A6062" s="6" t="s">
        <v>6637</v>
      </c>
      <c r="B6062">
        <v>2022</v>
      </c>
      <c r="C6062">
        <v>1</v>
      </c>
      <c r="E6062" t="s">
        <v>81</v>
      </c>
      <c r="F6062" t="s">
        <v>82</v>
      </c>
      <c r="G6062" t="s">
        <v>774</v>
      </c>
      <c r="H6062" t="s">
        <v>1536</v>
      </c>
      <c r="K6062" s="6"/>
      <c r="O6062" s="8">
        <v>3.54</v>
      </c>
      <c r="P6062" s="8">
        <v>3.5</v>
      </c>
      <c r="Q6062" s="8">
        <v>3.5</v>
      </c>
      <c r="R6062" s="8">
        <v>3.6</v>
      </c>
      <c r="S6062" s="8">
        <v>3</v>
      </c>
      <c r="T6062" s="8">
        <v>4</v>
      </c>
      <c r="U6062" s="8">
        <v>0.2</v>
      </c>
      <c r="V6062" s="9">
        <v>32</v>
      </c>
      <c r="W6062" s="8">
        <v>0.10000000000000009</v>
      </c>
      <c r="X6062" s="8">
        <v>1</v>
      </c>
      <c r="Y6062" s="8">
        <v>4.0000000000000036E-2</v>
      </c>
      <c r="Z6062" s="8">
        <v>0</v>
      </c>
      <c r="AA6062">
        <v>0</v>
      </c>
      <c r="AF6062" t="s">
        <v>1537</v>
      </c>
      <c r="AG6062" t="s">
        <v>777</v>
      </c>
      <c r="AH6062" t="s">
        <v>778</v>
      </c>
      <c r="AI6062" t="s">
        <v>1538</v>
      </c>
      <c r="AJ6062" s="7"/>
      <c r="AK6062" t="s">
        <v>6638</v>
      </c>
      <c r="AL6062" t="s">
        <v>91</v>
      </c>
      <c r="AM6062" t="s">
        <v>1536</v>
      </c>
      <c r="AN6062" t="s">
        <v>6663</v>
      </c>
      <c r="AO6062" t="str">
        <f>TEXT(A6062,"yyyy-mm-dd")</f>
        <v>2022-01-31</v>
      </c>
    </row>
    <row r="6063" spans="1:41">
      <c r="A6063" s="6" t="s">
        <v>6637</v>
      </c>
      <c r="B6063">
        <v>2022</v>
      </c>
      <c r="C6063">
        <v>1</v>
      </c>
      <c r="E6063" t="s">
        <v>392</v>
      </c>
      <c r="F6063" t="s">
        <v>82</v>
      </c>
      <c r="G6063" t="s">
        <v>774</v>
      </c>
      <c r="H6063" t="s">
        <v>775</v>
      </c>
      <c r="K6063" s="6"/>
      <c r="O6063" s="8">
        <v>3.61</v>
      </c>
      <c r="P6063" s="8">
        <v>3.6</v>
      </c>
      <c r="Q6063" s="8">
        <v>3.5</v>
      </c>
      <c r="R6063" s="8">
        <v>3.7</v>
      </c>
      <c r="S6063" s="8">
        <v>3.3</v>
      </c>
      <c r="T6063" s="8">
        <v>4.3</v>
      </c>
      <c r="U6063" s="8">
        <v>0.2</v>
      </c>
      <c r="V6063" s="9">
        <v>32</v>
      </c>
      <c r="W6063" s="8">
        <v>0.20000000000000018</v>
      </c>
      <c r="X6063" s="8">
        <v>1</v>
      </c>
      <c r="Y6063" s="8">
        <v>9.9999999999997868E-3</v>
      </c>
      <c r="Z6063" s="8">
        <v>0</v>
      </c>
      <c r="AA6063">
        <v>-0.1599999999999997</v>
      </c>
      <c r="AF6063" t="s">
        <v>776</v>
      </c>
      <c r="AG6063" t="s">
        <v>777</v>
      </c>
      <c r="AH6063" t="s">
        <v>778</v>
      </c>
      <c r="AI6063" t="s">
        <v>779</v>
      </c>
      <c r="AJ6063" s="7"/>
      <c r="AK6063" t="s">
        <v>6638</v>
      </c>
      <c r="AL6063" t="s">
        <v>393</v>
      </c>
      <c r="AM6063" t="s">
        <v>775</v>
      </c>
      <c r="AN6063" t="s">
        <v>6664</v>
      </c>
      <c r="AO6063" t="str">
        <f>TEXT(A6063,"yyyy-mm-dd")</f>
        <v>2022-01-31</v>
      </c>
    </row>
    <row r="6064" spans="1:41">
      <c r="A6064" s="6" t="s">
        <v>6637</v>
      </c>
      <c r="B6064">
        <v>2022</v>
      </c>
      <c r="C6064">
        <v>1</v>
      </c>
      <c r="E6064" t="s">
        <v>392</v>
      </c>
      <c r="F6064" t="s">
        <v>82</v>
      </c>
      <c r="G6064" t="s">
        <v>774</v>
      </c>
      <c r="H6064" t="s">
        <v>1536</v>
      </c>
      <c r="K6064" s="6"/>
      <c r="O6064" s="8">
        <v>3.5</v>
      </c>
      <c r="P6064" s="8">
        <v>3.5</v>
      </c>
      <c r="Q6064" s="8">
        <v>3.41</v>
      </c>
      <c r="R6064" s="8">
        <v>3.56</v>
      </c>
      <c r="S6064" s="8">
        <v>3.2</v>
      </c>
      <c r="T6064" s="8">
        <v>4</v>
      </c>
      <c r="U6064" s="8">
        <v>0.17</v>
      </c>
      <c r="V6064" s="9">
        <v>30</v>
      </c>
      <c r="W6064" s="8">
        <v>0.14999999999999991</v>
      </c>
      <c r="X6064" s="8">
        <v>0.79999999999999982</v>
      </c>
      <c r="Y6064" s="8">
        <v>0</v>
      </c>
      <c r="Z6064" s="8">
        <v>0</v>
      </c>
      <c r="AA6064">
        <v>-4.0000000000000036E-2</v>
      </c>
      <c r="AF6064" t="s">
        <v>1537</v>
      </c>
      <c r="AG6064" t="s">
        <v>777</v>
      </c>
      <c r="AH6064" t="s">
        <v>778</v>
      </c>
      <c r="AI6064" t="s">
        <v>1538</v>
      </c>
      <c r="AJ6064" s="7"/>
      <c r="AK6064" t="s">
        <v>6638</v>
      </c>
      <c r="AL6064" t="s">
        <v>393</v>
      </c>
      <c r="AM6064" t="s">
        <v>1536</v>
      </c>
      <c r="AN6064" t="s">
        <v>6665</v>
      </c>
      <c r="AO6064" t="str">
        <f>TEXT(A6064,"yyyy-mm-dd")</f>
        <v>2022-01-31</v>
      </c>
    </row>
    <row r="6065" spans="1:41">
      <c r="A6065" s="6" t="s">
        <v>6637</v>
      </c>
      <c r="B6065">
        <v>2022</v>
      </c>
      <c r="C6065">
        <v>1</v>
      </c>
      <c r="E6065" t="s">
        <v>112</v>
      </c>
      <c r="F6065" t="s">
        <v>113</v>
      </c>
      <c r="G6065" t="s">
        <v>83</v>
      </c>
      <c r="H6065" t="s">
        <v>6592</v>
      </c>
      <c r="I6065">
        <v>2024</v>
      </c>
      <c r="K6065" s="6">
        <v>45657</v>
      </c>
      <c r="L6065">
        <v>35</v>
      </c>
      <c r="N6065" t="s">
        <v>943</v>
      </c>
      <c r="O6065" s="8">
        <v>6.81</v>
      </c>
      <c r="P6065" s="8">
        <v>6.75</v>
      </c>
      <c r="Q6065" s="8">
        <v>6.34</v>
      </c>
      <c r="R6065" s="8">
        <v>7.26</v>
      </c>
      <c r="S6065" s="8">
        <v>5.5</v>
      </c>
      <c r="T6065" s="8">
        <v>9.06</v>
      </c>
      <c r="U6065" s="8">
        <v>0.79</v>
      </c>
      <c r="V6065" s="9">
        <v>23</v>
      </c>
      <c r="W6065" s="8">
        <v>0.91999999999999993</v>
      </c>
      <c r="X6065" s="8">
        <v>3.5600000000000005</v>
      </c>
      <c r="Y6065" s="8">
        <v>5.9999999999999609E-2</v>
      </c>
      <c r="Z6065" s="8">
        <v>0.34999999999999964</v>
      </c>
      <c r="AA6065">
        <v>4.9999999999999822E-2</v>
      </c>
      <c r="AF6065" t="s">
        <v>6630</v>
      </c>
      <c r="AG6065" t="s">
        <v>115</v>
      </c>
      <c r="AH6065" t="s">
        <v>116</v>
      </c>
      <c r="AI6065" t="s">
        <v>359</v>
      </c>
      <c r="AJ6065" s="7">
        <v>45657</v>
      </c>
      <c r="AK6065" t="s">
        <v>6638</v>
      </c>
      <c r="AL6065" t="s">
        <v>118</v>
      </c>
      <c r="AM6065" t="s">
        <v>6594</v>
      </c>
      <c r="AN6065" t="s">
        <v>6669</v>
      </c>
      <c r="AO6065" t="str">
        <f>TEXT(A6065,"yyyy-mm-dd")</f>
        <v>2022-01-31</v>
      </c>
    </row>
    <row r="6066" spans="1:41">
      <c r="A6066" s="6" t="s">
        <v>6637</v>
      </c>
      <c r="B6066">
        <v>2022</v>
      </c>
      <c r="C6066">
        <v>1</v>
      </c>
      <c r="E6066" t="s">
        <v>2881</v>
      </c>
      <c r="F6066" t="s">
        <v>113</v>
      </c>
      <c r="G6066" t="s">
        <v>83</v>
      </c>
      <c r="H6066" t="s">
        <v>6592</v>
      </c>
      <c r="I6066">
        <v>2024</v>
      </c>
      <c r="K6066" s="6">
        <v>45657</v>
      </c>
      <c r="L6066">
        <v>35</v>
      </c>
      <c r="N6066" t="s">
        <v>943</v>
      </c>
      <c r="O6066" s="8">
        <v>8.02</v>
      </c>
      <c r="P6066" s="8">
        <v>7.9</v>
      </c>
      <c r="Q6066" s="8">
        <v>7.5</v>
      </c>
      <c r="R6066" s="8">
        <v>8.52</v>
      </c>
      <c r="S6066" s="8">
        <v>7</v>
      </c>
      <c r="T6066" s="8">
        <v>9.32</v>
      </c>
      <c r="U6066" s="8">
        <v>0.71</v>
      </c>
      <c r="V6066" s="9">
        <v>20</v>
      </c>
      <c r="W6066" s="8">
        <v>1.0199999999999996</v>
      </c>
      <c r="X6066" s="8">
        <v>2.3200000000000003</v>
      </c>
      <c r="Y6066" s="8">
        <v>0.11999999999999922</v>
      </c>
      <c r="Z6066" s="8">
        <v>0.20000000000000018</v>
      </c>
      <c r="AA6066">
        <v>-0.26000000000000068</v>
      </c>
      <c r="AF6066" t="s">
        <v>6635</v>
      </c>
      <c r="AG6066" t="s">
        <v>2883</v>
      </c>
      <c r="AH6066" t="s">
        <v>2884</v>
      </c>
      <c r="AI6066" t="s">
        <v>359</v>
      </c>
      <c r="AJ6066" s="7">
        <v>45657</v>
      </c>
      <c r="AK6066" t="s">
        <v>6638</v>
      </c>
      <c r="AL6066" t="s">
        <v>2885</v>
      </c>
      <c r="AM6066" t="s">
        <v>6594</v>
      </c>
      <c r="AN6066" t="s">
        <v>6672</v>
      </c>
      <c r="AO6066" t="str">
        <f>TEXT(A6066,"yyyy-mm-dd")</f>
        <v>2022-01-31</v>
      </c>
    </row>
    <row r="6067" spans="1:41">
      <c r="A6067" s="6" t="s">
        <v>6637</v>
      </c>
      <c r="B6067">
        <v>2022</v>
      </c>
      <c r="C6067">
        <v>1</v>
      </c>
      <c r="E6067" t="s">
        <v>112</v>
      </c>
      <c r="F6067" t="s">
        <v>113</v>
      </c>
      <c r="G6067" t="s">
        <v>83</v>
      </c>
      <c r="H6067" t="s">
        <v>6147</v>
      </c>
      <c r="I6067">
        <v>2023</v>
      </c>
      <c r="K6067" s="6">
        <v>45291</v>
      </c>
      <c r="L6067">
        <v>23</v>
      </c>
      <c r="N6067" t="s">
        <v>95</v>
      </c>
      <c r="O6067" s="8">
        <v>7.01</v>
      </c>
      <c r="P6067" s="8">
        <v>7</v>
      </c>
      <c r="Q6067" s="8">
        <v>6.75</v>
      </c>
      <c r="R6067" s="8">
        <v>7.28</v>
      </c>
      <c r="S6067" s="8">
        <v>5.76</v>
      </c>
      <c r="T6067" s="8">
        <v>8.1999999999999993</v>
      </c>
      <c r="U6067" s="8">
        <v>0.52</v>
      </c>
      <c r="V6067" s="9">
        <v>27</v>
      </c>
      <c r="W6067" s="8">
        <v>0.53000000000000025</v>
      </c>
      <c r="X6067" s="8">
        <v>2.4399999999999995</v>
      </c>
      <c r="Y6067" s="8">
        <v>9.9999999999997868E-3</v>
      </c>
      <c r="Z6067" s="8">
        <v>0.55999999999999961</v>
      </c>
      <c r="AA6067">
        <v>-0.12000000000000011</v>
      </c>
      <c r="AF6067" t="s">
        <v>6185</v>
      </c>
      <c r="AG6067" t="s">
        <v>115</v>
      </c>
      <c r="AH6067" t="s">
        <v>116</v>
      </c>
      <c r="AI6067" t="s">
        <v>230</v>
      </c>
      <c r="AJ6067" s="7">
        <v>45291</v>
      </c>
      <c r="AK6067" t="s">
        <v>6638</v>
      </c>
      <c r="AL6067" t="s">
        <v>118</v>
      </c>
      <c r="AM6067" t="s">
        <v>6149</v>
      </c>
      <c r="AN6067" t="s">
        <v>6668</v>
      </c>
      <c r="AO6067" t="str">
        <f>TEXT(A6067,"yyyy-mm-dd")</f>
        <v>2022-01-31</v>
      </c>
    </row>
    <row r="6068" spans="1:41">
      <c r="A6068" s="6" t="s">
        <v>6637</v>
      </c>
      <c r="B6068">
        <v>2022</v>
      </c>
      <c r="C6068">
        <v>1</v>
      </c>
      <c r="E6068" t="s">
        <v>2881</v>
      </c>
      <c r="F6068" t="s">
        <v>113</v>
      </c>
      <c r="G6068" t="s">
        <v>83</v>
      </c>
      <c r="H6068" t="s">
        <v>6147</v>
      </c>
      <c r="I6068">
        <v>2023</v>
      </c>
      <c r="K6068" s="6">
        <v>45291</v>
      </c>
      <c r="L6068">
        <v>23</v>
      </c>
      <c r="N6068" t="s">
        <v>95</v>
      </c>
      <c r="O6068" s="8">
        <v>8.1999999999999993</v>
      </c>
      <c r="P6068" s="8">
        <v>8.16</v>
      </c>
      <c r="Q6068" s="8">
        <v>7.7</v>
      </c>
      <c r="R6068" s="8">
        <v>8.6199999999999992</v>
      </c>
      <c r="S6068" s="8">
        <v>7.25</v>
      </c>
      <c r="T6068" s="8">
        <v>9.32</v>
      </c>
      <c r="U6068" s="8">
        <v>0.6</v>
      </c>
      <c r="V6068" s="9">
        <v>23</v>
      </c>
      <c r="W6068" s="8">
        <v>0.91999999999999904</v>
      </c>
      <c r="X6068" s="8">
        <v>2.0700000000000003</v>
      </c>
      <c r="Y6068" s="8">
        <v>3.9999999999999147E-2</v>
      </c>
      <c r="Z6068" s="8">
        <v>0.49000000000000021</v>
      </c>
      <c r="AA6068">
        <v>0.15999999999999837</v>
      </c>
      <c r="AF6068" t="s">
        <v>6190</v>
      </c>
      <c r="AG6068" t="s">
        <v>2883</v>
      </c>
      <c r="AH6068" t="s">
        <v>2884</v>
      </c>
      <c r="AI6068" t="s">
        <v>230</v>
      </c>
      <c r="AJ6068" s="7">
        <v>45291</v>
      </c>
      <c r="AK6068" t="s">
        <v>6638</v>
      </c>
      <c r="AL6068" t="s">
        <v>2885</v>
      </c>
      <c r="AM6068" t="s">
        <v>6149</v>
      </c>
      <c r="AN6068" t="s">
        <v>6671</v>
      </c>
      <c r="AO6068" t="str">
        <f>TEXT(A6068,"yyyy-mm-dd")</f>
        <v>2022-01-31</v>
      </c>
    </row>
    <row r="6069" spans="1:41">
      <c r="A6069" s="6" t="s">
        <v>6637</v>
      </c>
      <c r="B6069">
        <v>2022</v>
      </c>
      <c r="C6069">
        <v>1</v>
      </c>
      <c r="E6069" t="s">
        <v>112</v>
      </c>
      <c r="F6069" t="s">
        <v>113</v>
      </c>
      <c r="G6069" t="s">
        <v>83</v>
      </c>
      <c r="H6069" t="s">
        <v>5702</v>
      </c>
      <c r="I6069">
        <v>2022</v>
      </c>
      <c r="K6069" s="6">
        <v>44926</v>
      </c>
      <c r="L6069">
        <v>11</v>
      </c>
      <c r="N6069" t="s">
        <v>85</v>
      </c>
      <c r="O6069" s="8">
        <v>6.73</v>
      </c>
      <c r="P6069" s="8">
        <v>6.75</v>
      </c>
      <c r="Q6069" s="8">
        <v>6.54</v>
      </c>
      <c r="R6069" s="8">
        <v>6.93</v>
      </c>
      <c r="S6069" s="8">
        <v>6.1</v>
      </c>
      <c r="T6069" s="8">
        <v>7.25</v>
      </c>
      <c r="U6069" s="8">
        <v>0.28000000000000003</v>
      </c>
      <c r="V6069" s="9">
        <v>27</v>
      </c>
      <c r="W6069" s="8">
        <v>0.38999999999999968</v>
      </c>
      <c r="X6069" s="8">
        <v>1.1500000000000004</v>
      </c>
      <c r="Y6069" s="8">
        <v>-1.9999999999999574E-2</v>
      </c>
      <c r="Z6069" s="8">
        <v>0.50999999999999979</v>
      </c>
      <c r="AA6069">
        <v>-0.12999999999999989</v>
      </c>
      <c r="AF6069" t="s">
        <v>5740</v>
      </c>
      <c r="AG6069" t="s">
        <v>115</v>
      </c>
      <c r="AH6069" t="s">
        <v>116</v>
      </c>
      <c r="AI6069" t="s">
        <v>117</v>
      </c>
      <c r="AJ6069" s="7">
        <v>44926</v>
      </c>
      <c r="AK6069" t="s">
        <v>6638</v>
      </c>
      <c r="AL6069" t="s">
        <v>118</v>
      </c>
      <c r="AM6069" t="s">
        <v>5704</v>
      </c>
      <c r="AN6069" t="s">
        <v>6667</v>
      </c>
      <c r="AO6069" t="str">
        <f>TEXT(A6069,"yyyy-mm-dd")</f>
        <v>2022-01-31</v>
      </c>
    </row>
    <row r="6070" spans="1:41">
      <c r="A6070" s="6" t="s">
        <v>6637</v>
      </c>
      <c r="B6070">
        <v>2022</v>
      </c>
      <c r="C6070">
        <v>1</v>
      </c>
      <c r="E6070" t="s">
        <v>2881</v>
      </c>
      <c r="F6070" t="s">
        <v>113</v>
      </c>
      <c r="G6070" t="s">
        <v>83</v>
      </c>
      <c r="H6070" t="s">
        <v>5702</v>
      </c>
      <c r="I6070">
        <v>2022</v>
      </c>
      <c r="K6070" s="6">
        <v>44926</v>
      </c>
      <c r="L6070">
        <v>11</v>
      </c>
      <c r="N6070" t="s">
        <v>85</v>
      </c>
      <c r="O6070" s="8">
        <v>8.1199999999999992</v>
      </c>
      <c r="P6070" s="8">
        <v>8.0399999999999991</v>
      </c>
      <c r="Q6070" s="8">
        <v>7.79</v>
      </c>
      <c r="R6070" s="8">
        <v>8.31</v>
      </c>
      <c r="S6070" s="8">
        <v>7.35</v>
      </c>
      <c r="T6070" s="8">
        <v>9.09</v>
      </c>
      <c r="U6070" s="8">
        <v>0.54</v>
      </c>
      <c r="V6070" s="9">
        <v>24</v>
      </c>
      <c r="W6070" s="8">
        <v>0.52000000000000046</v>
      </c>
      <c r="X6070" s="8">
        <v>1.7400000000000002</v>
      </c>
      <c r="Y6070" s="8">
        <v>8.0000000000000071E-2</v>
      </c>
      <c r="Z6070" s="8">
        <v>0.22999999999999954</v>
      </c>
      <c r="AA6070">
        <v>2.0000000000000462E-2</v>
      </c>
      <c r="AF6070" t="s">
        <v>5745</v>
      </c>
      <c r="AG6070" t="s">
        <v>2883</v>
      </c>
      <c r="AH6070" t="s">
        <v>2884</v>
      </c>
      <c r="AI6070" t="s">
        <v>117</v>
      </c>
      <c r="AJ6070" s="7">
        <v>44926</v>
      </c>
      <c r="AK6070" t="s">
        <v>6638</v>
      </c>
      <c r="AL6070" t="s">
        <v>2885</v>
      </c>
      <c r="AM6070" t="s">
        <v>5704</v>
      </c>
      <c r="AN6070" t="s">
        <v>6670</v>
      </c>
      <c r="AO6070" t="str">
        <f>TEXT(A6070,"yyyy-mm-dd")</f>
        <v>2022-01-31</v>
      </c>
    </row>
    <row r="6071" spans="1:41">
      <c r="A6071" s="6" t="s">
        <v>6673</v>
      </c>
      <c r="B6071">
        <v>2022</v>
      </c>
      <c r="C6071">
        <v>2</v>
      </c>
      <c r="E6071" t="s">
        <v>1907</v>
      </c>
      <c r="F6071" t="s">
        <v>1908</v>
      </c>
      <c r="G6071" t="s">
        <v>102</v>
      </c>
      <c r="H6071" t="s">
        <v>6539</v>
      </c>
      <c r="I6071">
        <v>2023</v>
      </c>
      <c r="J6071">
        <v>4</v>
      </c>
      <c r="K6071" s="6">
        <v>45291</v>
      </c>
      <c r="L6071">
        <v>22</v>
      </c>
      <c r="M6071">
        <v>7</v>
      </c>
      <c r="N6071" t="s">
        <v>167</v>
      </c>
      <c r="O6071" s="8">
        <v>7.59</v>
      </c>
      <c r="P6071" s="8">
        <v>7.5</v>
      </c>
      <c r="Q6071" s="8">
        <v>7.25</v>
      </c>
      <c r="R6071" s="8">
        <v>7.88</v>
      </c>
      <c r="S6071" s="8">
        <v>6</v>
      </c>
      <c r="T6071" s="8">
        <v>8.75</v>
      </c>
      <c r="U6071" s="8">
        <v>0.57999999999999996</v>
      </c>
      <c r="V6071" s="9">
        <v>35</v>
      </c>
      <c r="W6071" s="8">
        <v>0.62999999999999989</v>
      </c>
      <c r="X6071" s="8">
        <v>2.75</v>
      </c>
      <c r="Y6071" s="8">
        <v>8.9999999999999858E-2</v>
      </c>
      <c r="Z6071" s="8">
        <v>0.5</v>
      </c>
      <c r="AA6071">
        <v>9.9999999999997868E-3</v>
      </c>
      <c r="AF6071" t="s">
        <v>6540</v>
      </c>
      <c r="AG6071" t="s">
        <v>1910</v>
      </c>
      <c r="AH6071" t="s">
        <v>1911</v>
      </c>
      <c r="AI6071" t="s">
        <v>1944</v>
      </c>
      <c r="AJ6071" s="7">
        <v>45291</v>
      </c>
      <c r="AK6071" t="s">
        <v>6674</v>
      </c>
      <c r="AL6071" t="s">
        <v>1908</v>
      </c>
      <c r="AM6071" t="s">
        <v>6541</v>
      </c>
      <c r="AN6071" t="s">
        <v>6696</v>
      </c>
      <c r="AO6071" t="str">
        <f>TEXT(A6071,"yyyy-mm-dd")</f>
        <v>2022-02-28</v>
      </c>
    </row>
    <row r="6072" spans="1:41">
      <c r="A6072" s="6" t="s">
        <v>6673</v>
      </c>
      <c r="B6072">
        <v>2022</v>
      </c>
      <c r="C6072">
        <v>2</v>
      </c>
      <c r="E6072" t="s">
        <v>1907</v>
      </c>
      <c r="F6072" t="s">
        <v>1908</v>
      </c>
      <c r="G6072" t="s">
        <v>102</v>
      </c>
      <c r="H6072" t="s">
        <v>6434</v>
      </c>
      <c r="I6072">
        <v>2023</v>
      </c>
      <c r="J6072">
        <v>3</v>
      </c>
      <c r="K6072" s="6">
        <v>45199</v>
      </c>
      <c r="L6072">
        <v>19</v>
      </c>
      <c r="M6072">
        <v>6</v>
      </c>
      <c r="N6072" t="s">
        <v>195</v>
      </c>
      <c r="O6072" s="8">
        <v>7.58</v>
      </c>
      <c r="P6072" s="8">
        <v>7.5</v>
      </c>
      <c r="Q6072" s="8">
        <v>7.25</v>
      </c>
      <c r="R6072" s="8">
        <v>7.94</v>
      </c>
      <c r="S6072" s="8">
        <v>6.5</v>
      </c>
      <c r="T6072" s="8">
        <v>8.5</v>
      </c>
      <c r="U6072" s="8">
        <v>0.5</v>
      </c>
      <c r="V6072" s="9">
        <v>34</v>
      </c>
      <c r="W6072" s="8">
        <v>0.69000000000000039</v>
      </c>
      <c r="X6072" s="8">
        <v>2</v>
      </c>
      <c r="Y6072" s="8">
        <v>8.0000000000000071E-2</v>
      </c>
      <c r="Z6072" s="8">
        <v>0.5</v>
      </c>
      <c r="AA6072">
        <v>0.19000000000000039</v>
      </c>
      <c r="AF6072" t="s">
        <v>6435</v>
      </c>
      <c r="AG6072" t="s">
        <v>1910</v>
      </c>
      <c r="AH6072" t="s">
        <v>1911</v>
      </c>
      <c r="AI6072" t="s">
        <v>1939</v>
      </c>
      <c r="AJ6072" s="7">
        <v>45199</v>
      </c>
      <c r="AK6072" t="s">
        <v>6674</v>
      </c>
      <c r="AL6072" t="s">
        <v>1908</v>
      </c>
      <c r="AM6072" t="s">
        <v>6436</v>
      </c>
      <c r="AN6072" t="s">
        <v>6695</v>
      </c>
      <c r="AO6072" t="str">
        <f>TEXT(A6072,"yyyy-mm-dd")</f>
        <v>2022-02-28</v>
      </c>
    </row>
    <row r="6073" spans="1:41">
      <c r="A6073" s="6" t="s">
        <v>6673</v>
      </c>
      <c r="B6073">
        <v>2022</v>
      </c>
      <c r="C6073">
        <v>2</v>
      </c>
      <c r="E6073" t="s">
        <v>1907</v>
      </c>
      <c r="F6073" t="s">
        <v>1908</v>
      </c>
      <c r="G6073" t="s">
        <v>102</v>
      </c>
      <c r="H6073" t="s">
        <v>6326</v>
      </c>
      <c r="I6073">
        <v>2023</v>
      </c>
      <c r="J6073">
        <v>2</v>
      </c>
      <c r="K6073" s="6">
        <v>45107</v>
      </c>
      <c r="L6073">
        <v>16</v>
      </c>
      <c r="M6073">
        <v>5</v>
      </c>
      <c r="N6073" t="s">
        <v>222</v>
      </c>
      <c r="O6073" s="8">
        <v>7.54</v>
      </c>
      <c r="P6073" s="8">
        <v>7.5</v>
      </c>
      <c r="Q6073" s="8">
        <v>7.25</v>
      </c>
      <c r="R6073" s="8">
        <v>7.75</v>
      </c>
      <c r="S6073" s="8">
        <v>6.5</v>
      </c>
      <c r="T6073" s="8">
        <v>8.5</v>
      </c>
      <c r="U6073" s="8">
        <v>0.45</v>
      </c>
      <c r="V6073" s="9">
        <v>34</v>
      </c>
      <c r="W6073" s="8">
        <v>0.5</v>
      </c>
      <c r="X6073" s="8">
        <v>2</v>
      </c>
      <c r="Y6073" s="8">
        <v>4.0000000000000036E-2</v>
      </c>
      <c r="Z6073" s="8">
        <v>0.5</v>
      </c>
      <c r="AA6073">
        <v>0</v>
      </c>
      <c r="AF6073" t="s">
        <v>6327</v>
      </c>
      <c r="AG6073" t="s">
        <v>1910</v>
      </c>
      <c r="AH6073" t="s">
        <v>1911</v>
      </c>
      <c r="AI6073" t="s">
        <v>1934</v>
      </c>
      <c r="AJ6073" s="7">
        <v>45107</v>
      </c>
      <c r="AK6073" t="s">
        <v>6674</v>
      </c>
      <c r="AL6073" t="s">
        <v>1908</v>
      </c>
      <c r="AM6073" t="s">
        <v>6328</v>
      </c>
      <c r="AN6073" t="s">
        <v>6694</v>
      </c>
      <c r="AO6073" t="str">
        <f>TEXT(A6073,"yyyy-mm-dd")</f>
        <v>2022-02-28</v>
      </c>
    </row>
    <row r="6074" spans="1:41">
      <c r="A6074" s="6" t="s">
        <v>6673</v>
      </c>
      <c r="B6074">
        <v>2022</v>
      </c>
      <c r="C6074">
        <v>2</v>
      </c>
      <c r="E6074" t="s">
        <v>1907</v>
      </c>
      <c r="F6074" t="s">
        <v>1908</v>
      </c>
      <c r="G6074" t="s">
        <v>102</v>
      </c>
      <c r="H6074" t="s">
        <v>6287</v>
      </c>
      <c r="I6074">
        <v>2023</v>
      </c>
      <c r="J6074">
        <v>1</v>
      </c>
      <c r="K6074" s="6">
        <v>45016</v>
      </c>
      <c r="L6074">
        <v>13</v>
      </c>
      <c r="M6074">
        <v>4</v>
      </c>
      <c r="N6074" t="s">
        <v>252</v>
      </c>
      <c r="O6074" s="8">
        <v>7.49</v>
      </c>
      <c r="P6074" s="8">
        <v>7.5</v>
      </c>
      <c r="Q6074" s="8">
        <v>7.06</v>
      </c>
      <c r="R6074" s="8">
        <v>7.75</v>
      </c>
      <c r="S6074" s="8">
        <v>7</v>
      </c>
      <c r="T6074" s="8">
        <v>8.5</v>
      </c>
      <c r="U6074" s="8">
        <v>0.43</v>
      </c>
      <c r="V6074" s="9">
        <v>34</v>
      </c>
      <c r="W6074" s="8">
        <v>0.69000000000000039</v>
      </c>
      <c r="X6074" s="8">
        <v>1.5</v>
      </c>
      <c r="Y6074" s="8">
        <v>-9.9999999999997868E-3</v>
      </c>
      <c r="Z6074" s="8">
        <v>0.5</v>
      </c>
      <c r="AA6074">
        <v>0.44000000000000039</v>
      </c>
      <c r="AF6074" t="s">
        <v>6288</v>
      </c>
      <c r="AG6074" t="s">
        <v>1910</v>
      </c>
      <c r="AH6074" t="s">
        <v>1911</v>
      </c>
      <c r="AI6074" t="s">
        <v>1929</v>
      </c>
      <c r="AJ6074" s="7">
        <v>45016</v>
      </c>
      <c r="AK6074" t="s">
        <v>6674</v>
      </c>
      <c r="AL6074" t="s">
        <v>1908</v>
      </c>
      <c r="AM6074" t="s">
        <v>6289</v>
      </c>
      <c r="AN6074" t="s">
        <v>6693</v>
      </c>
      <c r="AO6074" t="str">
        <f>TEXT(A6074,"yyyy-mm-dd")</f>
        <v>2022-02-28</v>
      </c>
    </row>
    <row r="6075" spans="1:41">
      <c r="A6075" s="6" t="s">
        <v>6673</v>
      </c>
      <c r="B6075">
        <v>2022</v>
      </c>
      <c r="C6075">
        <v>2</v>
      </c>
      <c r="E6075" t="s">
        <v>1907</v>
      </c>
      <c r="F6075" t="s">
        <v>1908</v>
      </c>
      <c r="G6075" t="s">
        <v>102</v>
      </c>
      <c r="H6075" t="s">
        <v>6094</v>
      </c>
      <c r="I6075">
        <v>2022</v>
      </c>
      <c r="J6075">
        <v>4</v>
      </c>
      <c r="K6075" s="6">
        <v>44926</v>
      </c>
      <c r="L6075">
        <v>10</v>
      </c>
      <c r="M6075">
        <v>3</v>
      </c>
      <c r="N6075" t="s">
        <v>164</v>
      </c>
      <c r="O6075" s="8">
        <v>7.39</v>
      </c>
      <c r="P6075" s="8">
        <v>7.25</v>
      </c>
      <c r="Q6075" s="8">
        <v>7</v>
      </c>
      <c r="R6075" s="8">
        <v>7.5</v>
      </c>
      <c r="S6075" s="8">
        <v>6.75</v>
      </c>
      <c r="T6075" s="8">
        <v>8.5</v>
      </c>
      <c r="U6075" s="8">
        <v>0.39</v>
      </c>
      <c r="V6075" s="9">
        <v>35</v>
      </c>
      <c r="W6075" s="8">
        <v>0.5</v>
      </c>
      <c r="X6075" s="8">
        <v>1.75</v>
      </c>
      <c r="Y6075" s="8">
        <v>0.13999999999999968</v>
      </c>
      <c r="Z6075" s="8">
        <v>0.5</v>
      </c>
      <c r="AA6075">
        <v>0.25</v>
      </c>
      <c r="AF6075" t="s">
        <v>6095</v>
      </c>
      <c r="AG6075" t="s">
        <v>1910</v>
      </c>
      <c r="AH6075" t="s">
        <v>1911</v>
      </c>
      <c r="AI6075" t="s">
        <v>1924</v>
      </c>
      <c r="AJ6075" s="7">
        <v>44926</v>
      </c>
      <c r="AK6075" t="s">
        <v>6674</v>
      </c>
      <c r="AL6075" t="s">
        <v>1908</v>
      </c>
      <c r="AM6075" t="s">
        <v>6096</v>
      </c>
      <c r="AN6075" t="s">
        <v>6692</v>
      </c>
      <c r="AO6075" t="str">
        <f>TEXT(A6075,"yyyy-mm-dd")</f>
        <v>2022-02-28</v>
      </c>
    </row>
    <row r="6076" spans="1:41">
      <c r="A6076" s="6" t="s">
        <v>6673</v>
      </c>
      <c r="B6076">
        <v>2022</v>
      </c>
      <c r="C6076">
        <v>2</v>
      </c>
      <c r="E6076" t="s">
        <v>1907</v>
      </c>
      <c r="F6076" t="s">
        <v>1908</v>
      </c>
      <c r="G6076" t="s">
        <v>102</v>
      </c>
      <c r="H6076" t="s">
        <v>5989</v>
      </c>
      <c r="I6076">
        <v>2022</v>
      </c>
      <c r="J6076">
        <v>3</v>
      </c>
      <c r="K6076" s="6">
        <v>44834</v>
      </c>
      <c r="L6076">
        <v>7</v>
      </c>
      <c r="M6076">
        <v>2</v>
      </c>
      <c r="N6076" t="s">
        <v>192</v>
      </c>
      <c r="O6076" s="8">
        <v>7.15</v>
      </c>
      <c r="P6076" s="8">
        <v>7</v>
      </c>
      <c r="Q6076" s="8">
        <v>7</v>
      </c>
      <c r="R6076" s="8">
        <v>7.44</v>
      </c>
      <c r="S6076" s="8">
        <v>6.5</v>
      </c>
      <c r="T6076" s="8">
        <v>8.5</v>
      </c>
      <c r="U6076" s="8">
        <v>0.37</v>
      </c>
      <c r="V6076" s="9">
        <v>34</v>
      </c>
      <c r="W6076" s="8">
        <v>0.44000000000000039</v>
      </c>
      <c r="X6076" s="8">
        <v>2</v>
      </c>
      <c r="Y6076" s="8">
        <v>0.15000000000000036</v>
      </c>
      <c r="Z6076" s="8">
        <v>0.25</v>
      </c>
      <c r="AA6076">
        <v>0.19000000000000039</v>
      </c>
      <c r="AF6076" t="s">
        <v>5990</v>
      </c>
      <c r="AG6076" t="s">
        <v>1910</v>
      </c>
      <c r="AH6076" t="s">
        <v>1911</v>
      </c>
      <c r="AI6076" t="s">
        <v>1919</v>
      </c>
      <c r="AJ6076" s="7">
        <v>44834</v>
      </c>
      <c r="AK6076" t="s">
        <v>6674</v>
      </c>
      <c r="AL6076" t="s">
        <v>1908</v>
      </c>
      <c r="AM6076" t="s">
        <v>5991</v>
      </c>
      <c r="AN6076" t="s">
        <v>6691</v>
      </c>
      <c r="AO6076" t="str">
        <f>TEXT(A6076,"yyyy-mm-dd")</f>
        <v>2022-02-28</v>
      </c>
    </row>
    <row r="6077" spans="1:41">
      <c r="A6077" s="6" t="s">
        <v>6673</v>
      </c>
      <c r="B6077">
        <v>2022</v>
      </c>
      <c r="C6077">
        <v>2</v>
      </c>
      <c r="E6077" t="s">
        <v>1907</v>
      </c>
      <c r="F6077" t="s">
        <v>1908</v>
      </c>
      <c r="G6077" t="s">
        <v>102</v>
      </c>
      <c r="H6077" t="s">
        <v>5881</v>
      </c>
      <c r="I6077">
        <v>2022</v>
      </c>
      <c r="J6077">
        <v>2</v>
      </c>
      <c r="K6077" s="6">
        <v>44742</v>
      </c>
      <c r="L6077">
        <v>4</v>
      </c>
      <c r="M6077">
        <v>1</v>
      </c>
      <c r="N6077" t="s">
        <v>219</v>
      </c>
      <c r="O6077" s="8">
        <v>6.81</v>
      </c>
      <c r="P6077" s="8">
        <v>6.75</v>
      </c>
      <c r="Q6077" s="8">
        <v>6.75</v>
      </c>
      <c r="R6077" s="8">
        <v>7</v>
      </c>
      <c r="S6077" s="8">
        <v>6.5</v>
      </c>
      <c r="T6077" s="8">
        <v>8</v>
      </c>
      <c r="U6077" s="8">
        <v>0.3</v>
      </c>
      <c r="V6077" s="9">
        <v>34</v>
      </c>
      <c r="W6077" s="8">
        <v>0.25</v>
      </c>
      <c r="X6077" s="8">
        <v>1.5</v>
      </c>
      <c r="Y6077" s="8">
        <v>5.9999999999999609E-2</v>
      </c>
      <c r="Z6077" s="8">
        <v>0.25</v>
      </c>
      <c r="AA6077">
        <v>0</v>
      </c>
      <c r="AF6077" t="s">
        <v>5882</v>
      </c>
      <c r="AG6077" t="s">
        <v>1910</v>
      </c>
      <c r="AH6077" t="s">
        <v>1911</v>
      </c>
      <c r="AI6077" t="s">
        <v>1915</v>
      </c>
      <c r="AJ6077" s="7">
        <v>44742</v>
      </c>
      <c r="AK6077" t="s">
        <v>6674</v>
      </c>
      <c r="AL6077" t="s">
        <v>1908</v>
      </c>
      <c r="AM6077" t="s">
        <v>5883</v>
      </c>
      <c r="AN6077" t="s">
        <v>6690</v>
      </c>
      <c r="AO6077" t="str">
        <f>TEXT(A6077,"yyyy-mm-dd")</f>
        <v>2022-02-28</v>
      </c>
    </row>
    <row r="6078" spans="1:41">
      <c r="A6078" s="6" t="s">
        <v>6673</v>
      </c>
      <c r="B6078">
        <v>2022</v>
      </c>
      <c r="C6078">
        <v>2</v>
      </c>
      <c r="E6078" t="s">
        <v>1907</v>
      </c>
      <c r="F6078" t="s">
        <v>1908</v>
      </c>
      <c r="G6078" t="s">
        <v>102</v>
      </c>
      <c r="H6078" t="s">
        <v>5842</v>
      </c>
      <c r="I6078">
        <v>2022</v>
      </c>
      <c r="J6078">
        <v>1</v>
      </c>
      <c r="K6078" s="6">
        <v>44651</v>
      </c>
      <c r="L6078">
        <v>1</v>
      </c>
      <c r="M6078">
        <v>0</v>
      </c>
      <c r="N6078" t="s">
        <v>169</v>
      </c>
      <c r="O6078" s="8">
        <v>6.33</v>
      </c>
      <c r="P6078" s="8">
        <v>6.25</v>
      </c>
      <c r="Q6078" s="8">
        <v>6.25</v>
      </c>
      <c r="R6078" s="8">
        <v>6.5</v>
      </c>
      <c r="S6078" s="8">
        <v>6.25</v>
      </c>
      <c r="T6078" s="8">
        <v>6.5</v>
      </c>
      <c r="U6078" s="8">
        <v>0.12</v>
      </c>
      <c r="V6078" s="9">
        <v>34</v>
      </c>
      <c r="W6078" s="8">
        <v>0.25</v>
      </c>
      <c r="X6078" s="8">
        <v>0.25</v>
      </c>
      <c r="Y6078" s="8">
        <v>8.0000000000000071E-2</v>
      </c>
      <c r="Z6078" s="8">
        <v>0.25</v>
      </c>
      <c r="AA6078">
        <v>0</v>
      </c>
      <c r="AF6078" t="s">
        <v>5843</v>
      </c>
      <c r="AG6078" t="s">
        <v>1910</v>
      </c>
      <c r="AH6078" t="s">
        <v>1911</v>
      </c>
      <c r="AI6078" t="s">
        <v>1912</v>
      </c>
      <c r="AJ6078" s="7">
        <v>44651</v>
      </c>
      <c r="AK6078" t="s">
        <v>6674</v>
      </c>
      <c r="AL6078" t="s">
        <v>1908</v>
      </c>
      <c r="AM6078" t="s">
        <v>5844</v>
      </c>
      <c r="AN6078" t="s">
        <v>6689</v>
      </c>
      <c r="AO6078" t="str">
        <f>TEXT(A6078,"yyyy-mm-dd")</f>
        <v>2022-02-28</v>
      </c>
    </row>
    <row r="6079" spans="1:41">
      <c r="A6079" s="6" t="s">
        <v>6673</v>
      </c>
      <c r="B6079">
        <v>2022</v>
      </c>
      <c r="C6079">
        <v>2</v>
      </c>
      <c r="E6079" t="s">
        <v>100</v>
      </c>
      <c r="F6079" t="s">
        <v>101</v>
      </c>
      <c r="G6079" t="s">
        <v>83</v>
      </c>
      <c r="H6079" t="s">
        <v>6592</v>
      </c>
      <c r="I6079">
        <v>2024</v>
      </c>
      <c r="K6079" s="6">
        <v>45657</v>
      </c>
      <c r="L6079">
        <v>34</v>
      </c>
      <c r="N6079" t="s">
        <v>789</v>
      </c>
      <c r="O6079" s="8">
        <v>2.14</v>
      </c>
      <c r="P6079" s="8">
        <v>2.0499999999999998</v>
      </c>
      <c r="Q6079" s="8">
        <v>1.85</v>
      </c>
      <c r="R6079" s="8">
        <v>2.48</v>
      </c>
      <c r="S6079" s="8">
        <v>1.3</v>
      </c>
      <c r="T6079" s="8">
        <v>3.42</v>
      </c>
      <c r="U6079" s="8">
        <v>0.49</v>
      </c>
      <c r="V6079" s="9">
        <v>26</v>
      </c>
      <c r="W6079" s="8">
        <v>0.62999999999999989</v>
      </c>
      <c r="X6079" s="8">
        <v>2.12</v>
      </c>
      <c r="Y6079" s="8">
        <v>9.0000000000000302E-2</v>
      </c>
      <c r="Z6079" s="8">
        <v>-5.0000000000000266E-2</v>
      </c>
      <c r="AA6079">
        <v>0.12999999999999989</v>
      </c>
      <c r="AF6079" t="s">
        <v>10411</v>
      </c>
      <c r="AG6079" t="s">
        <v>9655</v>
      </c>
      <c r="AH6079" t="s">
        <v>9656</v>
      </c>
      <c r="AI6079" t="s">
        <v>9708</v>
      </c>
      <c r="AJ6079" s="7">
        <v>45657</v>
      </c>
      <c r="AK6079" t="s">
        <v>6674</v>
      </c>
      <c r="AL6079" t="s">
        <v>109</v>
      </c>
      <c r="AM6079" t="s">
        <v>6594</v>
      </c>
      <c r="AN6079" t="s">
        <v>10414</v>
      </c>
    </row>
    <row r="6080" spans="1:41">
      <c r="A6080" s="6" t="s">
        <v>6673</v>
      </c>
      <c r="B6080">
        <v>2022</v>
      </c>
      <c r="C6080">
        <v>2</v>
      </c>
      <c r="E6080" t="s">
        <v>100</v>
      </c>
      <c r="F6080" t="s">
        <v>101</v>
      </c>
      <c r="G6080" t="s">
        <v>102</v>
      </c>
      <c r="H6080" t="s">
        <v>6539</v>
      </c>
      <c r="I6080">
        <v>2023</v>
      </c>
      <c r="J6080">
        <v>4</v>
      </c>
      <c r="K6080" s="6">
        <v>45291</v>
      </c>
      <c r="L6080">
        <v>22</v>
      </c>
      <c r="M6080">
        <v>7</v>
      </c>
      <c r="N6080" t="s">
        <v>167</v>
      </c>
      <c r="O6080" s="8">
        <v>1.91</v>
      </c>
      <c r="P6080" s="8">
        <v>1.8</v>
      </c>
      <c r="Q6080" s="8">
        <v>1.43</v>
      </c>
      <c r="R6080" s="8">
        <v>2.4</v>
      </c>
      <c r="S6080" s="8">
        <v>1</v>
      </c>
      <c r="T6080" s="8">
        <v>3.47</v>
      </c>
      <c r="U6080" s="8">
        <v>0.62</v>
      </c>
      <c r="V6080" s="9">
        <v>26</v>
      </c>
      <c r="W6080" s="8">
        <v>0.97</v>
      </c>
      <c r="X6080" s="8">
        <v>2.4700000000000002</v>
      </c>
      <c r="Y6080" s="8">
        <v>0.10999999999999988</v>
      </c>
      <c r="Z6080" s="8">
        <v>-5.0000000000000044E-2</v>
      </c>
      <c r="AA6080">
        <v>0.17000000000000015</v>
      </c>
      <c r="AF6080" t="s">
        <v>6611</v>
      </c>
      <c r="AG6080" t="s">
        <v>106</v>
      </c>
      <c r="AH6080" t="s">
        <v>107</v>
      </c>
      <c r="AI6080" t="s">
        <v>2673</v>
      </c>
      <c r="AJ6080" s="7">
        <v>45291</v>
      </c>
      <c r="AK6080" t="s">
        <v>6674</v>
      </c>
      <c r="AL6080" t="s">
        <v>109</v>
      </c>
      <c r="AM6080" t="s">
        <v>6541</v>
      </c>
      <c r="AN6080" t="s">
        <v>6688</v>
      </c>
      <c r="AO6080" t="str">
        <f>TEXT(A6080,"yyyy-mm-dd")</f>
        <v>2022-02-28</v>
      </c>
    </row>
    <row r="6081" spans="1:41">
      <c r="A6081" s="6" t="s">
        <v>6673</v>
      </c>
      <c r="B6081">
        <v>2022</v>
      </c>
      <c r="C6081">
        <v>2</v>
      </c>
      <c r="E6081" t="s">
        <v>100</v>
      </c>
      <c r="F6081" t="s">
        <v>101</v>
      </c>
      <c r="G6081" t="s">
        <v>83</v>
      </c>
      <c r="H6081" t="s">
        <v>6147</v>
      </c>
      <c r="I6081">
        <v>2023</v>
      </c>
      <c r="K6081" s="6">
        <v>45291</v>
      </c>
      <c r="L6081">
        <v>22</v>
      </c>
      <c r="N6081" t="s">
        <v>167</v>
      </c>
      <c r="O6081" s="8">
        <v>2.13</v>
      </c>
      <c r="P6081" s="8">
        <v>2.1</v>
      </c>
      <c r="Q6081" s="8">
        <v>1.85</v>
      </c>
      <c r="R6081" s="8">
        <v>2.4</v>
      </c>
      <c r="S6081" s="8">
        <v>1.5</v>
      </c>
      <c r="T6081" s="8">
        <v>2.9</v>
      </c>
      <c r="U6081" s="8">
        <v>0.38</v>
      </c>
      <c r="V6081" s="9">
        <v>35</v>
      </c>
      <c r="W6081" s="8">
        <v>0.54999999999999982</v>
      </c>
      <c r="X6081" s="8">
        <v>1.4</v>
      </c>
      <c r="Y6081" s="8">
        <v>2.9999999999999805E-2</v>
      </c>
      <c r="Z6081" s="8">
        <v>0</v>
      </c>
      <c r="AA6081">
        <v>0.14999999999999991</v>
      </c>
      <c r="AF6081" t="s">
        <v>10372</v>
      </c>
      <c r="AG6081" t="s">
        <v>9655</v>
      </c>
      <c r="AH6081" t="s">
        <v>9656</v>
      </c>
      <c r="AI6081" t="s">
        <v>9669</v>
      </c>
      <c r="AJ6081" s="7">
        <v>45291</v>
      </c>
      <c r="AK6081" t="s">
        <v>6674</v>
      </c>
      <c r="AL6081" t="s">
        <v>109</v>
      </c>
      <c r="AM6081" t="s">
        <v>6149</v>
      </c>
      <c r="AN6081" t="s">
        <v>10387</v>
      </c>
    </row>
    <row r="6082" spans="1:41">
      <c r="A6082" s="6" t="s">
        <v>6673</v>
      </c>
      <c r="B6082">
        <v>2022</v>
      </c>
      <c r="C6082">
        <v>2</v>
      </c>
      <c r="E6082" t="s">
        <v>100</v>
      </c>
      <c r="F6082" t="s">
        <v>101</v>
      </c>
      <c r="G6082" t="s">
        <v>102</v>
      </c>
      <c r="H6082" t="s">
        <v>6434</v>
      </c>
      <c r="I6082">
        <v>2023</v>
      </c>
      <c r="J6082">
        <v>3</v>
      </c>
      <c r="K6082" s="6">
        <v>45199</v>
      </c>
      <c r="L6082">
        <v>19</v>
      </c>
      <c r="M6082">
        <v>6</v>
      </c>
      <c r="N6082" t="s">
        <v>195</v>
      </c>
      <c r="O6082" s="8">
        <v>1.86</v>
      </c>
      <c r="P6082" s="8">
        <v>1.7</v>
      </c>
      <c r="Q6082" s="8">
        <v>1.5</v>
      </c>
      <c r="R6082" s="8">
        <v>2.2999999999999998</v>
      </c>
      <c r="S6082" s="8">
        <v>0.4</v>
      </c>
      <c r="T6082" s="8">
        <v>3</v>
      </c>
      <c r="U6082" s="8">
        <v>0.68</v>
      </c>
      <c r="V6082" s="9">
        <v>26</v>
      </c>
      <c r="W6082" s="8">
        <v>0.79999999999999982</v>
      </c>
      <c r="X6082" s="8">
        <v>2.6</v>
      </c>
      <c r="Y6082" s="8">
        <v>0.16000000000000014</v>
      </c>
      <c r="Z6082" s="8">
        <v>-0.30000000000000004</v>
      </c>
      <c r="AA6082">
        <v>0.16999999999999971</v>
      </c>
      <c r="AF6082" t="s">
        <v>6609</v>
      </c>
      <c r="AG6082" t="s">
        <v>106</v>
      </c>
      <c r="AH6082" t="s">
        <v>107</v>
      </c>
      <c r="AI6082" t="s">
        <v>2670</v>
      </c>
      <c r="AJ6082" s="7">
        <v>45199</v>
      </c>
      <c r="AK6082" t="s">
        <v>6674</v>
      </c>
      <c r="AL6082" t="s">
        <v>109</v>
      </c>
      <c r="AM6082" t="s">
        <v>6436</v>
      </c>
      <c r="AN6082" t="s">
        <v>6687</v>
      </c>
      <c r="AO6082" t="str">
        <f>TEXT(A6082,"yyyy-mm-dd")</f>
        <v>2022-02-28</v>
      </c>
    </row>
    <row r="6083" spans="1:41">
      <c r="A6083" s="6" t="s">
        <v>6673</v>
      </c>
      <c r="B6083">
        <v>2022</v>
      </c>
      <c r="C6083">
        <v>2</v>
      </c>
      <c r="E6083" t="s">
        <v>100</v>
      </c>
      <c r="F6083" t="s">
        <v>101</v>
      </c>
      <c r="G6083" t="s">
        <v>102</v>
      </c>
      <c r="H6083" t="s">
        <v>6326</v>
      </c>
      <c r="I6083">
        <v>2023</v>
      </c>
      <c r="J6083">
        <v>2</v>
      </c>
      <c r="K6083" s="6">
        <v>45107</v>
      </c>
      <c r="L6083">
        <v>16</v>
      </c>
      <c r="M6083">
        <v>5</v>
      </c>
      <c r="N6083" t="s">
        <v>222</v>
      </c>
      <c r="O6083" s="8">
        <v>2.16</v>
      </c>
      <c r="P6083" s="8">
        <v>2.16</v>
      </c>
      <c r="Q6083" s="8">
        <v>1.83</v>
      </c>
      <c r="R6083" s="8">
        <v>2.48</v>
      </c>
      <c r="S6083" s="8">
        <v>1.3</v>
      </c>
      <c r="T6083" s="8">
        <v>3</v>
      </c>
      <c r="U6083" s="8">
        <v>0.44</v>
      </c>
      <c r="V6083" s="9">
        <v>26</v>
      </c>
      <c r="W6083" s="8">
        <v>0.64999999999999991</v>
      </c>
      <c r="X6083" s="8">
        <v>1.7</v>
      </c>
      <c r="Y6083" s="8">
        <v>0</v>
      </c>
      <c r="Z6083" s="8">
        <v>-4.0000000000000036E-2</v>
      </c>
      <c r="AA6083">
        <v>-4.0000000000000036E-2</v>
      </c>
      <c r="AF6083" t="s">
        <v>6607</v>
      </c>
      <c r="AG6083" t="s">
        <v>106</v>
      </c>
      <c r="AH6083" t="s">
        <v>107</v>
      </c>
      <c r="AI6083" t="s">
        <v>2667</v>
      </c>
      <c r="AJ6083" s="7">
        <v>45107</v>
      </c>
      <c r="AK6083" t="s">
        <v>6674</v>
      </c>
      <c r="AL6083" t="s">
        <v>109</v>
      </c>
      <c r="AM6083" t="s">
        <v>6328</v>
      </c>
      <c r="AN6083" t="s">
        <v>6686</v>
      </c>
      <c r="AO6083" t="str">
        <f>TEXT(A6083,"yyyy-mm-dd")</f>
        <v>2022-02-28</v>
      </c>
    </row>
    <row r="6084" spans="1:41">
      <c r="A6084" s="6" t="s">
        <v>6673</v>
      </c>
      <c r="B6084">
        <v>2022</v>
      </c>
      <c r="C6084">
        <v>2</v>
      </c>
      <c r="E6084" t="s">
        <v>100</v>
      </c>
      <c r="F6084" t="s">
        <v>101</v>
      </c>
      <c r="G6084" t="s">
        <v>102</v>
      </c>
      <c r="H6084" t="s">
        <v>6287</v>
      </c>
      <c r="I6084">
        <v>2023</v>
      </c>
      <c r="J6084">
        <v>1</v>
      </c>
      <c r="K6084" s="6">
        <v>45016</v>
      </c>
      <c r="L6084">
        <v>13</v>
      </c>
      <c r="M6084">
        <v>4</v>
      </c>
      <c r="N6084" t="s">
        <v>252</v>
      </c>
      <c r="O6084" s="8">
        <v>2.74</v>
      </c>
      <c r="P6084" s="8">
        <v>2.5</v>
      </c>
      <c r="Q6084" s="8">
        <v>2.4</v>
      </c>
      <c r="R6084" s="8">
        <v>3.28</v>
      </c>
      <c r="S6084" s="8">
        <v>1.46</v>
      </c>
      <c r="T6084" s="8">
        <v>5</v>
      </c>
      <c r="U6084" s="8">
        <v>0.8</v>
      </c>
      <c r="V6084" s="9">
        <v>26</v>
      </c>
      <c r="W6084" s="8">
        <v>0.87999999999999989</v>
      </c>
      <c r="X6084" s="8">
        <v>3.54</v>
      </c>
      <c r="Y6084" s="8">
        <v>0.24000000000000021</v>
      </c>
      <c r="Z6084" s="8">
        <v>0</v>
      </c>
      <c r="AA6084">
        <v>-0.18999999999999995</v>
      </c>
      <c r="AF6084" t="s">
        <v>6605</v>
      </c>
      <c r="AG6084" t="s">
        <v>106</v>
      </c>
      <c r="AH6084" t="s">
        <v>107</v>
      </c>
      <c r="AI6084" t="s">
        <v>502</v>
      </c>
      <c r="AJ6084" s="7">
        <v>45016</v>
      </c>
      <c r="AK6084" t="s">
        <v>6674</v>
      </c>
      <c r="AL6084" t="s">
        <v>109</v>
      </c>
      <c r="AM6084" t="s">
        <v>6289</v>
      </c>
      <c r="AN6084" t="s">
        <v>6685</v>
      </c>
      <c r="AO6084" t="str">
        <f>TEXT(A6084,"yyyy-mm-dd")</f>
        <v>2022-02-28</v>
      </c>
    </row>
    <row r="6085" spans="1:41">
      <c r="A6085" s="6" t="s">
        <v>6673</v>
      </c>
      <c r="B6085">
        <v>2022</v>
      </c>
      <c r="C6085">
        <v>2</v>
      </c>
      <c r="E6085" t="s">
        <v>100</v>
      </c>
      <c r="F6085" t="s">
        <v>101</v>
      </c>
      <c r="G6085" t="s">
        <v>102</v>
      </c>
      <c r="H6085" t="s">
        <v>6094</v>
      </c>
      <c r="I6085">
        <v>2022</v>
      </c>
      <c r="J6085">
        <v>4</v>
      </c>
      <c r="K6085" s="6">
        <v>44926</v>
      </c>
      <c r="L6085">
        <v>10</v>
      </c>
      <c r="M6085">
        <v>3</v>
      </c>
      <c r="N6085" t="s">
        <v>164</v>
      </c>
      <c r="O6085" s="8">
        <v>2.67</v>
      </c>
      <c r="P6085" s="8">
        <v>2.6</v>
      </c>
      <c r="Q6085" s="8">
        <v>2</v>
      </c>
      <c r="R6085" s="8">
        <v>3.2</v>
      </c>
      <c r="S6085" s="8">
        <v>1</v>
      </c>
      <c r="T6085" s="8">
        <v>4.8</v>
      </c>
      <c r="U6085" s="8">
        <v>0.87</v>
      </c>
      <c r="V6085" s="9">
        <v>29</v>
      </c>
      <c r="W6085" s="8">
        <v>1.2000000000000002</v>
      </c>
      <c r="X6085" s="8">
        <v>3.8</v>
      </c>
      <c r="Y6085" s="8">
        <v>6.999999999999984E-2</v>
      </c>
      <c r="Z6085" s="8">
        <v>0</v>
      </c>
      <c r="AA6085">
        <v>-2.9999999999999805E-2</v>
      </c>
      <c r="AF6085" t="s">
        <v>6166</v>
      </c>
      <c r="AG6085" t="s">
        <v>106</v>
      </c>
      <c r="AH6085" t="s">
        <v>107</v>
      </c>
      <c r="AI6085" t="s">
        <v>497</v>
      </c>
      <c r="AJ6085" s="7">
        <v>44926</v>
      </c>
      <c r="AK6085" t="s">
        <v>6674</v>
      </c>
      <c r="AL6085" t="s">
        <v>109</v>
      </c>
      <c r="AM6085" t="s">
        <v>6096</v>
      </c>
      <c r="AN6085" t="s">
        <v>6684</v>
      </c>
      <c r="AO6085" t="str">
        <f>TEXT(A6085,"yyyy-mm-dd")</f>
        <v>2022-02-28</v>
      </c>
    </row>
    <row r="6086" spans="1:41">
      <c r="A6086" s="6" t="s">
        <v>6673</v>
      </c>
      <c r="B6086">
        <v>2022</v>
      </c>
      <c r="C6086">
        <v>2</v>
      </c>
      <c r="E6086" t="s">
        <v>100</v>
      </c>
      <c r="F6086" t="s">
        <v>101</v>
      </c>
      <c r="G6086" t="s">
        <v>83</v>
      </c>
      <c r="H6086" t="s">
        <v>5702</v>
      </c>
      <c r="I6086">
        <v>2022</v>
      </c>
      <c r="K6086" s="6">
        <v>44926</v>
      </c>
      <c r="L6086">
        <v>10</v>
      </c>
      <c r="N6086" t="s">
        <v>164</v>
      </c>
      <c r="O6086" s="8">
        <v>2.04</v>
      </c>
      <c r="P6086" s="8">
        <v>2</v>
      </c>
      <c r="Q6086" s="8">
        <v>1.78</v>
      </c>
      <c r="R6086" s="8">
        <v>2.2999999999999998</v>
      </c>
      <c r="S6086" s="8">
        <v>1.1000000000000001</v>
      </c>
      <c r="T6086" s="8">
        <v>2.6</v>
      </c>
      <c r="U6086" s="8">
        <v>0.35</v>
      </c>
      <c r="V6086" s="9">
        <v>35</v>
      </c>
      <c r="W6086" s="8">
        <v>0.5199999999999998</v>
      </c>
      <c r="X6086" s="8">
        <v>1.5</v>
      </c>
      <c r="Y6086" s="8">
        <v>4.0000000000000036E-2</v>
      </c>
      <c r="Z6086" s="8">
        <v>-0.20000000000000018</v>
      </c>
      <c r="AA6086">
        <v>-8.0000000000000293E-2</v>
      </c>
      <c r="AF6086" t="s">
        <v>10333</v>
      </c>
      <c r="AG6086" t="s">
        <v>9655</v>
      </c>
      <c r="AH6086" t="s">
        <v>9656</v>
      </c>
      <c r="AI6086" t="s">
        <v>9657</v>
      </c>
      <c r="AJ6086" s="7">
        <v>44926</v>
      </c>
      <c r="AK6086" t="s">
        <v>6674</v>
      </c>
      <c r="AL6086" t="s">
        <v>109</v>
      </c>
      <c r="AM6086" t="s">
        <v>5704</v>
      </c>
      <c r="AN6086" t="s">
        <v>10360</v>
      </c>
    </row>
    <row r="6087" spans="1:41">
      <c r="A6087" s="6" t="s">
        <v>6673</v>
      </c>
      <c r="B6087">
        <v>2022</v>
      </c>
      <c r="C6087">
        <v>2</v>
      </c>
      <c r="E6087" t="s">
        <v>100</v>
      </c>
      <c r="F6087" t="s">
        <v>101</v>
      </c>
      <c r="G6087" t="s">
        <v>102</v>
      </c>
      <c r="H6087" t="s">
        <v>5989</v>
      </c>
      <c r="I6087">
        <v>2022</v>
      </c>
      <c r="J6087">
        <v>3</v>
      </c>
      <c r="K6087" s="6">
        <v>44834</v>
      </c>
      <c r="L6087">
        <v>7</v>
      </c>
      <c r="M6087">
        <v>2</v>
      </c>
      <c r="N6087" t="s">
        <v>192</v>
      </c>
      <c r="O6087" s="8">
        <v>2.5499999999999998</v>
      </c>
      <c r="P6087" s="8">
        <v>2.5</v>
      </c>
      <c r="Q6087" s="8">
        <v>2.2000000000000002</v>
      </c>
      <c r="R6087" s="8">
        <v>3</v>
      </c>
      <c r="S6087" s="8">
        <v>1.7</v>
      </c>
      <c r="T6087" s="8">
        <v>3.5</v>
      </c>
      <c r="U6087" s="8">
        <v>0.53</v>
      </c>
      <c r="V6087" s="9">
        <v>29</v>
      </c>
      <c r="W6087" s="8">
        <v>0.79999999999999982</v>
      </c>
      <c r="X6087" s="8">
        <v>1.8</v>
      </c>
      <c r="Y6087" s="8">
        <v>4.9999999999999822E-2</v>
      </c>
      <c r="Z6087" s="8">
        <v>-0.20000000000000018</v>
      </c>
      <c r="AA6087">
        <v>-0.23000000000000043</v>
      </c>
      <c r="AF6087" t="s">
        <v>6164</v>
      </c>
      <c r="AG6087" t="s">
        <v>106</v>
      </c>
      <c r="AH6087" t="s">
        <v>107</v>
      </c>
      <c r="AI6087" t="s">
        <v>427</v>
      </c>
      <c r="AJ6087" s="7">
        <v>44834</v>
      </c>
      <c r="AK6087" t="s">
        <v>6674</v>
      </c>
      <c r="AL6087" t="s">
        <v>109</v>
      </c>
      <c r="AM6087" t="s">
        <v>5991</v>
      </c>
      <c r="AN6087" t="s">
        <v>6683</v>
      </c>
      <c r="AO6087" t="str">
        <f>TEXT(A6087,"yyyy-mm-dd")</f>
        <v>2022-02-28</v>
      </c>
    </row>
    <row r="6088" spans="1:41">
      <c r="A6088" s="6" t="s">
        <v>6673</v>
      </c>
      <c r="B6088">
        <v>2022</v>
      </c>
      <c r="C6088">
        <v>2</v>
      </c>
      <c r="E6088" t="s">
        <v>100</v>
      </c>
      <c r="F6088" t="s">
        <v>101</v>
      </c>
      <c r="G6088" t="s">
        <v>102</v>
      </c>
      <c r="H6088" t="s">
        <v>5881</v>
      </c>
      <c r="I6088">
        <v>2022</v>
      </c>
      <c r="J6088">
        <v>2</v>
      </c>
      <c r="K6088" s="6">
        <v>44742</v>
      </c>
      <c r="L6088">
        <v>4</v>
      </c>
      <c r="M6088">
        <v>1</v>
      </c>
      <c r="N6088" t="s">
        <v>219</v>
      </c>
      <c r="O6088" s="8">
        <v>1.27</v>
      </c>
      <c r="P6088" s="8">
        <v>1.1000000000000001</v>
      </c>
      <c r="Q6088" s="8">
        <v>0.8</v>
      </c>
      <c r="R6088" s="8">
        <v>1.8</v>
      </c>
      <c r="S6088" s="8">
        <v>0.5</v>
      </c>
      <c r="T6088" s="8">
        <v>2.2000000000000002</v>
      </c>
      <c r="U6088" s="8">
        <v>0.54</v>
      </c>
      <c r="V6088" s="9">
        <v>29</v>
      </c>
      <c r="W6088" s="8">
        <v>1</v>
      </c>
      <c r="X6088" s="8">
        <v>1.7000000000000002</v>
      </c>
      <c r="Y6088" s="8">
        <v>0.16999999999999993</v>
      </c>
      <c r="Z6088" s="8">
        <v>-0.65999999999999992</v>
      </c>
      <c r="AA6088">
        <v>-9.9999999999997868E-3</v>
      </c>
      <c r="AF6088" t="s">
        <v>6162</v>
      </c>
      <c r="AG6088" t="s">
        <v>106</v>
      </c>
      <c r="AH6088" t="s">
        <v>107</v>
      </c>
      <c r="AI6088" t="s">
        <v>340</v>
      </c>
      <c r="AJ6088" s="7">
        <v>44742</v>
      </c>
      <c r="AK6088" t="s">
        <v>6674</v>
      </c>
      <c r="AL6088" t="s">
        <v>109</v>
      </c>
      <c r="AM6088" t="s">
        <v>5883</v>
      </c>
      <c r="AN6088" t="s">
        <v>6682</v>
      </c>
      <c r="AO6088" t="str">
        <f>TEXT(A6088,"yyyy-mm-dd")</f>
        <v>2022-02-28</v>
      </c>
    </row>
    <row r="6089" spans="1:41">
      <c r="A6089" s="6" t="s">
        <v>6673</v>
      </c>
      <c r="B6089">
        <v>2022</v>
      </c>
      <c r="C6089">
        <v>2</v>
      </c>
      <c r="E6089" t="s">
        <v>100</v>
      </c>
      <c r="F6089" t="s">
        <v>101</v>
      </c>
      <c r="G6089" t="s">
        <v>102</v>
      </c>
      <c r="H6089" t="s">
        <v>5842</v>
      </c>
      <c r="I6089">
        <v>2022</v>
      </c>
      <c r="J6089">
        <v>1</v>
      </c>
      <c r="K6089" s="6">
        <v>44651</v>
      </c>
      <c r="L6089">
        <v>1</v>
      </c>
      <c r="M6089">
        <v>0</v>
      </c>
      <c r="N6089" t="s">
        <v>169</v>
      </c>
      <c r="O6089" s="8">
        <v>1.53</v>
      </c>
      <c r="P6089" s="8">
        <v>1.54</v>
      </c>
      <c r="Q6089" s="8">
        <v>1</v>
      </c>
      <c r="R6089" s="8">
        <v>2.1</v>
      </c>
      <c r="S6089" s="8">
        <v>-0.5</v>
      </c>
      <c r="T6089" s="8">
        <v>3.3</v>
      </c>
      <c r="U6089" s="8">
        <v>0.84</v>
      </c>
      <c r="V6089" s="9">
        <v>29</v>
      </c>
      <c r="W6089" s="8">
        <v>1.1000000000000001</v>
      </c>
      <c r="X6089" s="8">
        <v>3.8</v>
      </c>
      <c r="Y6089" s="8">
        <v>-1.0000000000000009E-2</v>
      </c>
      <c r="Z6089" s="8">
        <v>-0.50999999999999979</v>
      </c>
      <c r="AA6089">
        <v>-0.11999999999999966</v>
      </c>
      <c r="AF6089" t="s">
        <v>6160</v>
      </c>
      <c r="AG6089" t="s">
        <v>106</v>
      </c>
      <c r="AH6089" t="s">
        <v>107</v>
      </c>
      <c r="AI6089" t="s">
        <v>108</v>
      </c>
      <c r="AJ6089" s="7">
        <v>44651</v>
      </c>
      <c r="AK6089" t="s">
        <v>6674</v>
      </c>
      <c r="AL6089" t="s">
        <v>109</v>
      </c>
      <c r="AM6089" t="s">
        <v>5844</v>
      </c>
      <c r="AN6089" t="s">
        <v>6681</v>
      </c>
      <c r="AO6089" t="str">
        <f>TEXT(A6089,"yyyy-mm-dd")</f>
        <v>2022-02-28</v>
      </c>
    </row>
    <row r="6090" spans="1:41">
      <c r="A6090" s="6" t="s">
        <v>6673</v>
      </c>
      <c r="B6090">
        <v>2022</v>
      </c>
      <c r="C6090">
        <v>2</v>
      </c>
      <c r="E6090" t="s">
        <v>2685</v>
      </c>
      <c r="F6090" t="s">
        <v>101</v>
      </c>
      <c r="G6090" t="s">
        <v>774</v>
      </c>
      <c r="H6090" t="s">
        <v>2686</v>
      </c>
      <c r="K6090" s="6"/>
      <c r="O6090" s="8">
        <v>2.13</v>
      </c>
      <c r="P6090" s="8">
        <v>2</v>
      </c>
      <c r="Q6090" s="8">
        <v>1.8</v>
      </c>
      <c r="R6090" s="8">
        <v>2.37</v>
      </c>
      <c r="S6090" s="8">
        <v>1.3</v>
      </c>
      <c r="T6090" s="8">
        <v>3.02</v>
      </c>
      <c r="U6090" s="8">
        <v>0.41</v>
      </c>
      <c r="V6090" s="9">
        <v>28</v>
      </c>
      <c r="W6090" s="8">
        <v>0.57000000000000006</v>
      </c>
      <c r="X6090" s="8">
        <v>1.72</v>
      </c>
      <c r="Y6090" s="8">
        <v>0.12999999999999989</v>
      </c>
      <c r="Z6090" s="8">
        <v>0</v>
      </c>
      <c r="AA6090">
        <v>0.14999999999999991</v>
      </c>
      <c r="AF6090" t="s">
        <v>2687</v>
      </c>
      <c r="AG6090" t="s">
        <v>2688</v>
      </c>
      <c r="AH6090" t="s">
        <v>2689</v>
      </c>
      <c r="AI6090" t="s">
        <v>2690</v>
      </c>
      <c r="AJ6090" s="7"/>
      <c r="AK6090" t="s">
        <v>6674</v>
      </c>
      <c r="AL6090" t="s">
        <v>109</v>
      </c>
      <c r="AM6090" t="s">
        <v>2686</v>
      </c>
      <c r="AN6090" t="s">
        <v>6701</v>
      </c>
      <c r="AO6090" t="str">
        <f>TEXT(A6090,"yyyy-mm-dd")</f>
        <v>2022-02-28</v>
      </c>
    </row>
    <row r="6091" spans="1:41">
      <c r="A6091" s="6" t="s">
        <v>6673</v>
      </c>
      <c r="B6091">
        <v>2022</v>
      </c>
      <c r="C6091">
        <v>2</v>
      </c>
      <c r="E6091" t="s">
        <v>81</v>
      </c>
      <c r="F6091" t="s">
        <v>82</v>
      </c>
      <c r="G6091" t="s">
        <v>83</v>
      </c>
      <c r="H6091" t="s">
        <v>6592</v>
      </c>
      <c r="I6091">
        <v>2024</v>
      </c>
      <c r="K6091" s="6">
        <v>45657</v>
      </c>
      <c r="L6091">
        <v>34</v>
      </c>
      <c r="N6091" t="s">
        <v>789</v>
      </c>
      <c r="O6091" s="8">
        <v>3.66</v>
      </c>
      <c r="P6091" s="8">
        <v>3.6</v>
      </c>
      <c r="Q6091" s="8">
        <v>3.5</v>
      </c>
      <c r="R6091" s="8">
        <v>3.8</v>
      </c>
      <c r="S6091" s="8">
        <v>3.1</v>
      </c>
      <c r="T6091" s="8">
        <v>4.5</v>
      </c>
      <c r="U6091" s="8">
        <v>0.28999999999999998</v>
      </c>
      <c r="V6091" s="9">
        <v>31</v>
      </c>
      <c r="W6091" s="8">
        <v>0.29999999999999982</v>
      </c>
      <c r="X6091" s="8">
        <v>1.4</v>
      </c>
      <c r="Y6091" s="8">
        <v>6.0000000000000053E-2</v>
      </c>
      <c r="Z6091" s="8">
        <v>0</v>
      </c>
      <c r="AA6091">
        <v>9.9999999999999645E-2</v>
      </c>
      <c r="AF6091" t="s">
        <v>6593</v>
      </c>
      <c r="AG6091" t="s">
        <v>87</v>
      </c>
      <c r="AH6091" t="s">
        <v>88</v>
      </c>
      <c r="AI6091" t="s">
        <v>359</v>
      </c>
      <c r="AJ6091" s="7">
        <v>45657</v>
      </c>
      <c r="AK6091" t="s">
        <v>6674</v>
      </c>
      <c r="AL6091" t="s">
        <v>91</v>
      </c>
      <c r="AM6091" t="s">
        <v>6594</v>
      </c>
      <c r="AN6091" t="s">
        <v>6677</v>
      </c>
      <c r="AO6091" t="str">
        <f>TEXT(A6091,"yyyy-mm-dd")</f>
        <v>2022-02-28</v>
      </c>
    </row>
    <row r="6092" spans="1:41">
      <c r="A6092" s="6" t="s">
        <v>6673</v>
      </c>
      <c r="B6092">
        <v>2022</v>
      </c>
      <c r="C6092">
        <v>2</v>
      </c>
      <c r="E6092" t="s">
        <v>392</v>
      </c>
      <c r="F6092" t="s">
        <v>82</v>
      </c>
      <c r="G6092" t="s">
        <v>83</v>
      </c>
      <c r="H6092" t="s">
        <v>6592</v>
      </c>
      <c r="I6092">
        <v>2024</v>
      </c>
      <c r="K6092" s="6">
        <v>45657</v>
      </c>
      <c r="L6092">
        <v>34</v>
      </c>
      <c r="N6092" t="s">
        <v>789</v>
      </c>
      <c r="O6092" s="8">
        <v>3.64</v>
      </c>
      <c r="P6092" s="8">
        <v>3.6</v>
      </c>
      <c r="Q6092" s="8">
        <v>3.5</v>
      </c>
      <c r="R6092" s="8">
        <v>3.7</v>
      </c>
      <c r="S6092" s="8">
        <v>3.25</v>
      </c>
      <c r="T6092" s="8">
        <v>4.5</v>
      </c>
      <c r="U6092" s="8">
        <v>0.27</v>
      </c>
      <c r="V6092" s="9">
        <v>27</v>
      </c>
      <c r="W6092" s="8">
        <v>0.20000000000000018</v>
      </c>
      <c r="X6092" s="8">
        <v>1.25</v>
      </c>
      <c r="Y6092" s="8">
        <v>4.0000000000000036E-2</v>
      </c>
      <c r="Z6092" s="8">
        <v>0.10000000000000009</v>
      </c>
      <c r="AA6092">
        <v>-9.9999999999997868E-3</v>
      </c>
      <c r="AF6092" t="s">
        <v>6593</v>
      </c>
      <c r="AG6092" t="s">
        <v>87</v>
      </c>
      <c r="AH6092" t="s">
        <v>88</v>
      </c>
      <c r="AI6092" t="s">
        <v>359</v>
      </c>
      <c r="AJ6092" s="7">
        <v>45657</v>
      </c>
      <c r="AK6092" t="s">
        <v>6674</v>
      </c>
      <c r="AL6092" t="s">
        <v>393</v>
      </c>
      <c r="AM6092" t="s">
        <v>6594</v>
      </c>
      <c r="AN6092" t="s">
        <v>6680</v>
      </c>
      <c r="AO6092" t="str">
        <f>TEXT(A6092,"yyyy-mm-dd")</f>
        <v>2022-02-28</v>
      </c>
    </row>
    <row r="6093" spans="1:41">
      <c r="A6093" s="6" t="s">
        <v>6673</v>
      </c>
      <c r="B6093">
        <v>2022</v>
      </c>
      <c r="C6093">
        <v>2</v>
      </c>
      <c r="E6093" t="s">
        <v>81</v>
      </c>
      <c r="F6093" t="s">
        <v>82</v>
      </c>
      <c r="G6093" t="s">
        <v>83</v>
      </c>
      <c r="H6093" t="s">
        <v>6147</v>
      </c>
      <c r="I6093">
        <v>2023</v>
      </c>
      <c r="K6093" s="6">
        <v>45291</v>
      </c>
      <c r="L6093">
        <v>22</v>
      </c>
      <c r="N6093" t="s">
        <v>167</v>
      </c>
      <c r="O6093" s="8">
        <v>3.83</v>
      </c>
      <c r="P6093" s="8">
        <v>3.8</v>
      </c>
      <c r="Q6093" s="8">
        <v>3.6</v>
      </c>
      <c r="R6093" s="8">
        <v>3.94</v>
      </c>
      <c r="S6093" s="8">
        <v>3.1</v>
      </c>
      <c r="T6093" s="8">
        <v>5.5</v>
      </c>
      <c r="U6093" s="8">
        <v>0.39</v>
      </c>
      <c r="V6093" s="9">
        <v>37</v>
      </c>
      <c r="W6093" s="8">
        <v>0.33999999999999986</v>
      </c>
      <c r="X6093" s="8">
        <v>2.4</v>
      </c>
      <c r="Y6093" s="8">
        <v>3.0000000000000249E-2</v>
      </c>
      <c r="Z6093" s="8">
        <v>4.0000000000000036E-2</v>
      </c>
      <c r="AA6093">
        <v>8.9999999999999858E-2</v>
      </c>
      <c r="AF6093" t="s">
        <v>6148</v>
      </c>
      <c r="AG6093" t="s">
        <v>87</v>
      </c>
      <c r="AH6093" t="s">
        <v>88</v>
      </c>
      <c r="AI6093" t="s">
        <v>97</v>
      </c>
      <c r="AJ6093" s="7">
        <v>45291</v>
      </c>
      <c r="AK6093" t="s">
        <v>6674</v>
      </c>
      <c r="AL6093" t="s">
        <v>91</v>
      </c>
      <c r="AM6093" t="s">
        <v>6149</v>
      </c>
      <c r="AN6093" t="s">
        <v>6676</v>
      </c>
      <c r="AO6093" t="str">
        <f>TEXT(A6093,"yyyy-mm-dd")</f>
        <v>2022-02-28</v>
      </c>
    </row>
    <row r="6094" spans="1:41">
      <c r="A6094" s="6" t="s">
        <v>6673</v>
      </c>
      <c r="B6094">
        <v>2022</v>
      </c>
      <c r="C6094">
        <v>2</v>
      </c>
      <c r="E6094" t="s">
        <v>392</v>
      </c>
      <c r="F6094" t="s">
        <v>82</v>
      </c>
      <c r="G6094" t="s">
        <v>83</v>
      </c>
      <c r="H6094" t="s">
        <v>6147</v>
      </c>
      <c r="I6094">
        <v>2023</v>
      </c>
      <c r="K6094" s="6">
        <v>45291</v>
      </c>
      <c r="L6094">
        <v>22</v>
      </c>
      <c r="N6094" t="s">
        <v>167</v>
      </c>
      <c r="O6094" s="8">
        <v>3.72</v>
      </c>
      <c r="P6094" s="8">
        <v>3.7</v>
      </c>
      <c r="Q6094" s="8">
        <v>3.53</v>
      </c>
      <c r="R6094" s="8">
        <v>3.8</v>
      </c>
      <c r="S6094" s="8">
        <v>3.23</v>
      </c>
      <c r="T6094" s="8">
        <v>5</v>
      </c>
      <c r="U6094" s="8">
        <v>0.33</v>
      </c>
      <c r="V6094" s="9">
        <v>34</v>
      </c>
      <c r="W6094" s="8">
        <v>0.27</v>
      </c>
      <c r="X6094" s="8">
        <v>1.77</v>
      </c>
      <c r="Y6094" s="8">
        <v>2.0000000000000018E-2</v>
      </c>
      <c r="Z6094" s="8">
        <v>0.10000000000000009</v>
      </c>
      <c r="AA6094">
        <v>-3.9999999999999591E-2</v>
      </c>
      <c r="AF6094" t="s">
        <v>6148</v>
      </c>
      <c r="AG6094" t="s">
        <v>87</v>
      </c>
      <c r="AH6094" t="s">
        <v>88</v>
      </c>
      <c r="AI6094" t="s">
        <v>97</v>
      </c>
      <c r="AJ6094" s="7">
        <v>45291</v>
      </c>
      <c r="AK6094" t="s">
        <v>6674</v>
      </c>
      <c r="AL6094" t="s">
        <v>393</v>
      </c>
      <c r="AM6094" t="s">
        <v>6149</v>
      </c>
      <c r="AN6094" t="s">
        <v>6679</v>
      </c>
      <c r="AO6094" t="str">
        <f>TEXT(A6094,"yyyy-mm-dd")</f>
        <v>2022-02-28</v>
      </c>
    </row>
    <row r="6095" spans="1:41">
      <c r="A6095" s="6" t="s">
        <v>6673</v>
      </c>
      <c r="B6095">
        <v>2022</v>
      </c>
      <c r="C6095">
        <v>2</v>
      </c>
      <c r="E6095" t="s">
        <v>81</v>
      </c>
      <c r="F6095" t="s">
        <v>82</v>
      </c>
      <c r="G6095" t="s">
        <v>83</v>
      </c>
      <c r="H6095" t="s">
        <v>5702</v>
      </c>
      <c r="I6095">
        <v>2022</v>
      </c>
      <c r="K6095" s="6">
        <v>44926</v>
      </c>
      <c r="L6095">
        <v>10</v>
      </c>
      <c r="N6095" t="s">
        <v>164</v>
      </c>
      <c r="O6095" s="8">
        <v>4.78</v>
      </c>
      <c r="P6095" s="8">
        <v>4.68</v>
      </c>
      <c r="Q6095" s="8">
        <v>4.5</v>
      </c>
      <c r="R6095" s="8">
        <v>4.96</v>
      </c>
      <c r="S6095" s="8">
        <v>4.0999999999999996</v>
      </c>
      <c r="T6095" s="8">
        <v>6.88</v>
      </c>
      <c r="U6095" s="8">
        <v>0.52</v>
      </c>
      <c r="V6095" s="9">
        <v>37</v>
      </c>
      <c r="W6095" s="8">
        <v>0.45999999999999996</v>
      </c>
      <c r="X6095" s="8">
        <v>2.7800000000000002</v>
      </c>
      <c r="Y6095" s="8">
        <v>0.10000000000000053</v>
      </c>
      <c r="Z6095" s="8">
        <v>0.41000000000000014</v>
      </c>
      <c r="AA6095">
        <v>7.0000000000000284E-2</v>
      </c>
      <c r="AF6095" t="s">
        <v>5703</v>
      </c>
      <c r="AG6095" t="s">
        <v>87</v>
      </c>
      <c r="AH6095" t="s">
        <v>88</v>
      </c>
      <c r="AI6095" t="s">
        <v>89</v>
      </c>
      <c r="AJ6095" s="7">
        <v>44926</v>
      </c>
      <c r="AK6095" t="s">
        <v>6674</v>
      </c>
      <c r="AL6095" t="s">
        <v>91</v>
      </c>
      <c r="AM6095" t="s">
        <v>5704</v>
      </c>
      <c r="AN6095" t="s">
        <v>6675</v>
      </c>
      <c r="AO6095" t="str">
        <f>TEXT(A6095,"yyyy-mm-dd")</f>
        <v>2022-02-28</v>
      </c>
    </row>
    <row r="6096" spans="1:41">
      <c r="A6096" s="6" t="s">
        <v>6673</v>
      </c>
      <c r="B6096">
        <v>2022</v>
      </c>
      <c r="C6096">
        <v>2</v>
      </c>
      <c r="E6096" t="s">
        <v>392</v>
      </c>
      <c r="F6096" t="s">
        <v>82</v>
      </c>
      <c r="G6096" t="s">
        <v>83</v>
      </c>
      <c r="H6096" t="s">
        <v>5702</v>
      </c>
      <c r="I6096">
        <v>2022</v>
      </c>
      <c r="K6096" s="6">
        <v>44926</v>
      </c>
      <c r="L6096">
        <v>10</v>
      </c>
      <c r="N6096" t="s">
        <v>164</v>
      </c>
      <c r="O6096" s="8">
        <v>4.6500000000000004</v>
      </c>
      <c r="P6096" s="8">
        <v>4.62</v>
      </c>
      <c r="Q6096" s="8">
        <v>4.3899999999999997</v>
      </c>
      <c r="R6096" s="8">
        <v>4.8099999999999996</v>
      </c>
      <c r="S6096" s="8">
        <v>3.83</v>
      </c>
      <c r="T6096" s="8">
        <v>5.97</v>
      </c>
      <c r="U6096" s="8">
        <v>0.44</v>
      </c>
      <c r="V6096" s="9">
        <v>34</v>
      </c>
      <c r="W6096" s="8">
        <v>0.41999999999999993</v>
      </c>
      <c r="X6096" s="8">
        <v>2.1399999999999997</v>
      </c>
      <c r="Y6096" s="8">
        <v>3.0000000000000249E-2</v>
      </c>
      <c r="Z6096" s="8">
        <v>0.33000000000000007</v>
      </c>
      <c r="AA6096">
        <v>2.9999999999999361E-2</v>
      </c>
      <c r="AF6096" t="s">
        <v>5703</v>
      </c>
      <c r="AG6096" t="s">
        <v>87</v>
      </c>
      <c r="AH6096" t="s">
        <v>88</v>
      </c>
      <c r="AI6096" t="s">
        <v>89</v>
      </c>
      <c r="AJ6096" s="7">
        <v>44926</v>
      </c>
      <c r="AK6096" t="s">
        <v>6674</v>
      </c>
      <c r="AL6096" t="s">
        <v>393</v>
      </c>
      <c r="AM6096" t="s">
        <v>5704</v>
      </c>
      <c r="AN6096" t="s">
        <v>6678</v>
      </c>
      <c r="AO6096" t="str">
        <f>TEXT(A6096,"yyyy-mm-dd")</f>
        <v>2022-02-28</v>
      </c>
    </row>
    <row r="6097" spans="1:41">
      <c r="A6097" s="6" t="s">
        <v>6673</v>
      </c>
      <c r="B6097">
        <v>2022</v>
      </c>
      <c r="C6097">
        <v>2</v>
      </c>
      <c r="E6097" t="s">
        <v>81</v>
      </c>
      <c r="F6097" t="s">
        <v>82</v>
      </c>
      <c r="G6097" t="s">
        <v>774</v>
      </c>
      <c r="H6097" t="s">
        <v>775</v>
      </c>
      <c r="K6097" s="6"/>
      <c r="O6097" s="8">
        <v>3.65</v>
      </c>
      <c r="P6097" s="8">
        <v>3.7</v>
      </c>
      <c r="Q6097" s="8">
        <v>3.51</v>
      </c>
      <c r="R6097" s="8">
        <v>3.8</v>
      </c>
      <c r="S6097" s="8">
        <v>3.2</v>
      </c>
      <c r="T6097" s="8">
        <v>4</v>
      </c>
      <c r="U6097" s="8">
        <v>0.2</v>
      </c>
      <c r="V6097" s="9">
        <v>35</v>
      </c>
      <c r="W6097" s="8">
        <v>0.29000000000000004</v>
      </c>
      <c r="X6097" s="8">
        <v>0.79999999999999982</v>
      </c>
      <c r="Y6097" s="8">
        <v>-5.0000000000000266E-2</v>
      </c>
      <c r="Z6097" s="8">
        <v>6.0000000000000053E-2</v>
      </c>
      <c r="AA6097">
        <v>0.10999999999999988</v>
      </c>
      <c r="AF6097" t="s">
        <v>776</v>
      </c>
      <c r="AG6097" t="s">
        <v>777</v>
      </c>
      <c r="AH6097" t="s">
        <v>778</v>
      </c>
      <c r="AI6097" t="s">
        <v>779</v>
      </c>
      <c r="AJ6097" s="7"/>
      <c r="AK6097" t="s">
        <v>6674</v>
      </c>
      <c r="AL6097" t="s">
        <v>91</v>
      </c>
      <c r="AM6097" t="s">
        <v>775</v>
      </c>
      <c r="AN6097" t="s">
        <v>6697</v>
      </c>
      <c r="AO6097" t="str">
        <f>TEXT(A6097,"yyyy-mm-dd")</f>
        <v>2022-02-28</v>
      </c>
    </row>
    <row r="6098" spans="1:41">
      <c r="A6098" s="6" t="s">
        <v>6673</v>
      </c>
      <c r="B6098">
        <v>2022</v>
      </c>
      <c r="C6098">
        <v>2</v>
      </c>
      <c r="E6098" t="s">
        <v>81</v>
      </c>
      <c r="F6098" t="s">
        <v>82</v>
      </c>
      <c r="G6098" t="s">
        <v>774</v>
      </c>
      <c r="H6098" t="s">
        <v>1536</v>
      </c>
      <c r="K6098" s="6"/>
      <c r="O6098" s="8">
        <v>3.56</v>
      </c>
      <c r="P6098" s="8">
        <v>3.5</v>
      </c>
      <c r="Q6098" s="8">
        <v>3.49</v>
      </c>
      <c r="R6098" s="8">
        <v>3.7</v>
      </c>
      <c r="S6098" s="8">
        <v>3.2</v>
      </c>
      <c r="T6098" s="8">
        <v>4</v>
      </c>
      <c r="U6098" s="8">
        <v>0.2</v>
      </c>
      <c r="V6098" s="9">
        <v>32</v>
      </c>
      <c r="W6098" s="8">
        <v>0.20999999999999996</v>
      </c>
      <c r="X6098" s="8">
        <v>0.79999999999999982</v>
      </c>
      <c r="Y6098" s="8">
        <v>6.0000000000000053E-2</v>
      </c>
      <c r="Z6098" s="8">
        <v>0</v>
      </c>
      <c r="AA6098">
        <v>0.10999999999999988</v>
      </c>
      <c r="AF6098" t="s">
        <v>1537</v>
      </c>
      <c r="AG6098" t="s">
        <v>777</v>
      </c>
      <c r="AH6098" t="s">
        <v>778</v>
      </c>
      <c r="AI6098" t="s">
        <v>1538</v>
      </c>
      <c r="AJ6098" s="7"/>
      <c r="AK6098" t="s">
        <v>6674</v>
      </c>
      <c r="AL6098" t="s">
        <v>91</v>
      </c>
      <c r="AM6098" t="s">
        <v>1536</v>
      </c>
      <c r="AN6098" t="s">
        <v>6698</v>
      </c>
      <c r="AO6098" t="str">
        <f>TEXT(A6098,"yyyy-mm-dd")</f>
        <v>2022-02-28</v>
      </c>
    </row>
    <row r="6099" spans="1:41">
      <c r="A6099" s="6" t="s">
        <v>6673</v>
      </c>
      <c r="B6099">
        <v>2022</v>
      </c>
      <c r="C6099">
        <v>2</v>
      </c>
      <c r="E6099" t="s">
        <v>392</v>
      </c>
      <c r="F6099" t="s">
        <v>82</v>
      </c>
      <c r="G6099" t="s">
        <v>774</v>
      </c>
      <c r="H6099" t="s">
        <v>775</v>
      </c>
      <c r="K6099" s="6"/>
      <c r="O6099" s="8">
        <v>3.65</v>
      </c>
      <c r="P6099" s="8">
        <v>3.6</v>
      </c>
      <c r="Q6099" s="8">
        <v>3.5</v>
      </c>
      <c r="R6099" s="8">
        <v>3.7</v>
      </c>
      <c r="S6099" s="8">
        <v>3.3</v>
      </c>
      <c r="T6099" s="8">
        <v>4</v>
      </c>
      <c r="U6099" s="8">
        <v>0.19</v>
      </c>
      <c r="V6099" s="9">
        <v>30</v>
      </c>
      <c r="W6099" s="8">
        <v>0.20000000000000018</v>
      </c>
      <c r="X6099" s="8">
        <v>0.70000000000000018</v>
      </c>
      <c r="Y6099" s="8">
        <v>4.9999999999999822E-2</v>
      </c>
      <c r="Z6099" s="8">
        <v>0</v>
      </c>
      <c r="AA6099">
        <v>0</v>
      </c>
      <c r="AF6099" t="s">
        <v>776</v>
      </c>
      <c r="AG6099" t="s">
        <v>777</v>
      </c>
      <c r="AH6099" t="s">
        <v>778</v>
      </c>
      <c r="AI6099" t="s">
        <v>779</v>
      </c>
      <c r="AJ6099" s="7"/>
      <c r="AK6099" t="s">
        <v>6674</v>
      </c>
      <c r="AL6099" t="s">
        <v>393</v>
      </c>
      <c r="AM6099" t="s">
        <v>775</v>
      </c>
      <c r="AN6099" t="s">
        <v>6699</v>
      </c>
      <c r="AO6099" t="str">
        <f>TEXT(A6099,"yyyy-mm-dd")</f>
        <v>2022-02-28</v>
      </c>
    </row>
    <row r="6100" spans="1:41">
      <c r="A6100" s="6" t="s">
        <v>6673</v>
      </c>
      <c r="B6100">
        <v>2022</v>
      </c>
      <c r="C6100">
        <v>2</v>
      </c>
      <c r="E6100" t="s">
        <v>392</v>
      </c>
      <c r="F6100" t="s">
        <v>82</v>
      </c>
      <c r="G6100" t="s">
        <v>774</v>
      </c>
      <c r="H6100" t="s">
        <v>1536</v>
      </c>
      <c r="K6100" s="6"/>
      <c r="O6100" s="8">
        <v>3.55</v>
      </c>
      <c r="P6100" s="8">
        <v>3.5</v>
      </c>
      <c r="Q6100" s="8">
        <v>3.44</v>
      </c>
      <c r="R6100" s="8">
        <v>3.63</v>
      </c>
      <c r="S6100" s="8">
        <v>3.2</v>
      </c>
      <c r="T6100" s="8">
        <v>4</v>
      </c>
      <c r="U6100" s="8">
        <v>0.2</v>
      </c>
      <c r="V6100" s="9">
        <v>28</v>
      </c>
      <c r="W6100" s="8">
        <v>0.18999999999999995</v>
      </c>
      <c r="X6100" s="8">
        <v>0.79999999999999982</v>
      </c>
      <c r="Y6100" s="8">
        <v>4.9999999999999822E-2</v>
      </c>
      <c r="Z6100" s="8">
        <v>0</v>
      </c>
      <c r="AA6100">
        <v>4.0000000000000036E-2</v>
      </c>
      <c r="AF6100" t="s">
        <v>1537</v>
      </c>
      <c r="AG6100" t="s">
        <v>777</v>
      </c>
      <c r="AH6100" t="s">
        <v>778</v>
      </c>
      <c r="AI6100" t="s">
        <v>1538</v>
      </c>
      <c r="AJ6100" s="7"/>
      <c r="AK6100" t="s">
        <v>6674</v>
      </c>
      <c r="AL6100" t="s">
        <v>393</v>
      </c>
      <c r="AM6100" t="s">
        <v>1536</v>
      </c>
      <c r="AN6100" t="s">
        <v>6700</v>
      </c>
      <c r="AO6100" t="str">
        <f>TEXT(A6100,"yyyy-mm-dd")</f>
        <v>2022-02-28</v>
      </c>
    </row>
    <row r="6101" spans="1:41">
      <c r="A6101" s="6" t="s">
        <v>6673</v>
      </c>
      <c r="B6101">
        <v>2022</v>
      </c>
      <c r="C6101">
        <v>2</v>
      </c>
      <c r="E6101" t="s">
        <v>112</v>
      </c>
      <c r="F6101" t="s">
        <v>113</v>
      </c>
      <c r="G6101" t="s">
        <v>83</v>
      </c>
      <c r="H6101" t="s">
        <v>6592</v>
      </c>
      <c r="I6101">
        <v>2024</v>
      </c>
      <c r="K6101" s="6">
        <v>45657</v>
      </c>
      <c r="L6101">
        <v>34</v>
      </c>
      <c r="N6101" t="s">
        <v>789</v>
      </c>
      <c r="O6101" s="8">
        <v>7.11</v>
      </c>
      <c r="P6101" s="8">
        <v>7</v>
      </c>
      <c r="Q6101" s="8">
        <v>6.5</v>
      </c>
      <c r="R6101" s="8">
        <v>7.75</v>
      </c>
      <c r="S6101" s="8">
        <v>5</v>
      </c>
      <c r="T6101" s="8">
        <v>9.56</v>
      </c>
      <c r="U6101" s="8">
        <v>1.03</v>
      </c>
      <c r="V6101" s="9">
        <v>21</v>
      </c>
      <c r="W6101" s="8">
        <v>1.25</v>
      </c>
      <c r="X6101" s="8">
        <v>4.5600000000000005</v>
      </c>
      <c r="Y6101" s="8">
        <v>0.11000000000000032</v>
      </c>
      <c r="Z6101" s="8">
        <v>0.25</v>
      </c>
      <c r="AA6101">
        <v>0.33000000000000007</v>
      </c>
      <c r="AF6101" t="s">
        <v>6630</v>
      </c>
      <c r="AG6101" t="s">
        <v>115</v>
      </c>
      <c r="AH6101" t="s">
        <v>116</v>
      </c>
      <c r="AI6101" t="s">
        <v>359</v>
      </c>
      <c r="AJ6101" s="7">
        <v>45657</v>
      </c>
      <c r="AK6101" t="s">
        <v>6674</v>
      </c>
      <c r="AL6101" t="s">
        <v>118</v>
      </c>
      <c r="AM6101" t="s">
        <v>6594</v>
      </c>
      <c r="AN6101" t="s">
        <v>6704</v>
      </c>
      <c r="AO6101" t="str">
        <f>TEXT(A6101,"yyyy-mm-dd")</f>
        <v>2022-02-28</v>
      </c>
    </row>
    <row r="6102" spans="1:41">
      <c r="A6102" s="6" t="s">
        <v>6673</v>
      </c>
      <c r="B6102">
        <v>2022</v>
      </c>
      <c r="C6102">
        <v>2</v>
      </c>
      <c r="E6102" t="s">
        <v>2881</v>
      </c>
      <c r="F6102" t="s">
        <v>113</v>
      </c>
      <c r="G6102" t="s">
        <v>83</v>
      </c>
      <c r="H6102" t="s">
        <v>6592</v>
      </c>
      <c r="I6102">
        <v>2024</v>
      </c>
      <c r="K6102" s="6">
        <v>45657</v>
      </c>
      <c r="L6102">
        <v>34</v>
      </c>
      <c r="N6102" t="s">
        <v>789</v>
      </c>
      <c r="O6102" s="8">
        <v>8.0500000000000007</v>
      </c>
      <c r="P6102" s="8">
        <v>8</v>
      </c>
      <c r="Q6102" s="8">
        <v>7.54</v>
      </c>
      <c r="R6102" s="8">
        <v>8.57</v>
      </c>
      <c r="S6102" s="8">
        <v>6.87</v>
      </c>
      <c r="T6102" s="8">
        <v>9.15</v>
      </c>
      <c r="U6102" s="8">
        <v>0.66</v>
      </c>
      <c r="V6102" s="9">
        <v>18</v>
      </c>
      <c r="W6102" s="8">
        <v>1.0300000000000002</v>
      </c>
      <c r="X6102" s="8">
        <v>2.2800000000000002</v>
      </c>
      <c r="Y6102" s="8">
        <v>5.0000000000000711E-2</v>
      </c>
      <c r="Z6102" s="8">
        <v>9.9999999999999645E-2</v>
      </c>
      <c r="AA6102">
        <v>1.0000000000000675E-2</v>
      </c>
      <c r="AF6102" t="s">
        <v>6635</v>
      </c>
      <c r="AG6102" t="s">
        <v>2883</v>
      </c>
      <c r="AH6102" t="s">
        <v>2884</v>
      </c>
      <c r="AI6102" t="s">
        <v>359</v>
      </c>
      <c r="AJ6102" s="7">
        <v>45657</v>
      </c>
      <c r="AK6102" t="s">
        <v>6674</v>
      </c>
      <c r="AL6102" t="s">
        <v>2885</v>
      </c>
      <c r="AM6102" t="s">
        <v>6594</v>
      </c>
      <c r="AN6102" t="s">
        <v>6707</v>
      </c>
      <c r="AO6102" t="str">
        <f>TEXT(A6102,"yyyy-mm-dd")</f>
        <v>2022-02-28</v>
      </c>
    </row>
    <row r="6103" spans="1:41">
      <c r="A6103" s="6" t="s">
        <v>6673</v>
      </c>
      <c r="B6103">
        <v>2022</v>
      </c>
      <c r="C6103">
        <v>2</v>
      </c>
      <c r="E6103" t="s">
        <v>112</v>
      </c>
      <c r="F6103" t="s">
        <v>113</v>
      </c>
      <c r="G6103" t="s">
        <v>83</v>
      </c>
      <c r="H6103" t="s">
        <v>6147</v>
      </c>
      <c r="I6103">
        <v>2023</v>
      </c>
      <c r="K6103" s="6">
        <v>45291</v>
      </c>
      <c r="L6103">
        <v>22</v>
      </c>
      <c r="N6103" t="s">
        <v>167</v>
      </c>
      <c r="O6103" s="8">
        <v>7.37</v>
      </c>
      <c r="P6103" s="8">
        <v>7.38</v>
      </c>
      <c r="Q6103" s="8">
        <v>7.03</v>
      </c>
      <c r="R6103" s="8">
        <v>7.75</v>
      </c>
      <c r="S6103" s="8">
        <v>5.5</v>
      </c>
      <c r="T6103" s="8">
        <v>8.58</v>
      </c>
      <c r="U6103" s="8">
        <v>0.75</v>
      </c>
      <c r="V6103" s="9">
        <v>26</v>
      </c>
      <c r="W6103" s="8">
        <v>0.71999999999999975</v>
      </c>
      <c r="X6103" s="8">
        <v>3.08</v>
      </c>
      <c r="Y6103" s="8">
        <v>-9.9999999999997868E-3</v>
      </c>
      <c r="Z6103" s="8">
        <v>0.37999999999999989</v>
      </c>
      <c r="AA6103">
        <v>0.1899999999999995</v>
      </c>
      <c r="AF6103" t="s">
        <v>6185</v>
      </c>
      <c r="AG6103" t="s">
        <v>115</v>
      </c>
      <c r="AH6103" t="s">
        <v>116</v>
      </c>
      <c r="AI6103" t="s">
        <v>230</v>
      </c>
      <c r="AJ6103" s="7">
        <v>45291</v>
      </c>
      <c r="AK6103" t="s">
        <v>6674</v>
      </c>
      <c r="AL6103" t="s">
        <v>118</v>
      </c>
      <c r="AM6103" t="s">
        <v>6149</v>
      </c>
      <c r="AN6103" t="s">
        <v>6703</v>
      </c>
      <c r="AO6103" t="str">
        <f>TEXT(A6103,"yyyy-mm-dd")</f>
        <v>2022-02-28</v>
      </c>
    </row>
    <row r="6104" spans="1:41">
      <c r="A6104" s="6" t="s">
        <v>6673</v>
      </c>
      <c r="B6104">
        <v>2022</v>
      </c>
      <c r="C6104">
        <v>2</v>
      </c>
      <c r="E6104" t="s">
        <v>2881</v>
      </c>
      <c r="F6104" t="s">
        <v>113</v>
      </c>
      <c r="G6104" t="s">
        <v>83</v>
      </c>
      <c r="H6104" t="s">
        <v>6147</v>
      </c>
      <c r="I6104">
        <v>2023</v>
      </c>
      <c r="K6104" s="6">
        <v>45291</v>
      </c>
      <c r="L6104">
        <v>22</v>
      </c>
      <c r="N6104" t="s">
        <v>167</v>
      </c>
      <c r="O6104" s="8">
        <v>8.35</v>
      </c>
      <c r="P6104" s="8">
        <v>8.2799999999999994</v>
      </c>
      <c r="Q6104" s="8">
        <v>8</v>
      </c>
      <c r="R6104" s="8">
        <v>8.6</v>
      </c>
      <c r="S6104" s="8">
        <v>7.38</v>
      </c>
      <c r="T6104" s="8">
        <v>10.4</v>
      </c>
      <c r="U6104" s="8">
        <v>0.69</v>
      </c>
      <c r="V6104" s="9">
        <v>21</v>
      </c>
      <c r="W6104" s="8">
        <v>0.59999999999999964</v>
      </c>
      <c r="X6104" s="8">
        <v>3.0200000000000005</v>
      </c>
      <c r="Y6104" s="8">
        <v>7.0000000000000284E-2</v>
      </c>
      <c r="Z6104" s="8">
        <v>0.11999999999999922</v>
      </c>
      <c r="AA6104">
        <v>-0.3199999999999994</v>
      </c>
      <c r="AF6104" t="s">
        <v>6190</v>
      </c>
      <c r="AG6104" t="s">
        <v>2883</v>
      </c>
      <c r="AH6104" t="s">
        <v>2884</v>
      </c>
      <c r="AI6104" t="s">
        <v>230</v>
      </c>
      <c r="AJ6104" s="7">
        <v>45291</v>
      </c>
      <c r="AK6104" t="s">
        <v>6674</v>
      </c>
      <c r="AL6104" t="s">
        <v>2885</v>
      </c>
      <c r="AM6104" t="s">
        <v>6149</v>
      </c>
      <c r="AN6104" t="s">
        <v>6706</v>
      </c>
      <c r="AO6104" t="str">
        <f>TEXT(A6104,"yyyy-mm-dd")</f>
        <v>2022-02-28</v>
      </c>
    </row>
    <row r="6105" spans="1:41">
      <c r="A6105" s="6" t="s">
        <v>6673</v>
      </c>
      <c r="B6105">
        <v>2022</v>
      </c>
      <c r="C6105">
        <v>2</v>
      </c>
      <c r="E6105" t="s">
        <v>112</v>
      </c>
      <c r="F6105" t="s">
        <v>113</v>
      </c>
      <c r="G6105" t="s">
        <v>83</v>
      </c>
      <c r="H6105" t="s">
        <v>5702</v>
      </c>
      <c r="I6105">
        <v>2022</v>
      </c>
      <c r="K6105" s="6">
        <v>44926</v>
      </c>
      <c r="L6105">
        <v>10</v>
      </c>
      <c r="N6105" t="s">
        <v>164</v>
      </c>
      <c r="O6105" s="8">
        <v>7.23</v>
      </c>
      <c r="P6105" s="8">
        <v>7.2</v>
      </c>
      <c r="Q6105" s="8">
        <v>7</v>
      </c>
      <c r="R6105" s="8">
        <v>7.5</v>
      </c>
      <c r="S6105" s="8">
        <v>6.18</v>
      </c>
      <c r="T6105" s="8">
        <v>8.0399999999999991</v>
      </c>
      <c r="U6105" s="8">
        <v>0.44</v>
      </c>
      <c r="V6105" s="9">
        <v>26</v>
      </c>
      <c r="W6105" s="8">
        <v>0.5</v>
      </c>
      <c r="X6105" s="8">
        <v>1.8599999999999994</v>
      </c>
      <c r="Y6105" s="8">
        <v>3.0000000000000249E-2</v>
      </c>
      <c r="Z6105" s="8">
        <v>0.45000000000000018</v>
      </c>
      <c r="AA6105">
        <v>0.11000000000000032</v>
      </c>
      <c r="AF6105" t="s">
        <v>5740</v>
      </c>
      <c r="AG6105" t="s">
        <v>115</v>
      </c>
      <c r="AH6105" t="s">
        <v>116</v>
      </c>
      <c r="AI6105" t="s">
        <v>117</v>
      </c>
      <c r="AJ6105" s="7">
        <v>44926</v>
      </c>
      <c r="AK6105" t="s">
        <v>6674</v>
      </c>
      <c r="AL6105" t="s">
        <v>118</v>
      </c>
      <c r="AM6105" t="s">
        <v>5704</v>
      </c>
      <c r="AN6105" t="s">
        <v>6702</v>
      </c>
      <c r="AO6105" t="str">
        <f>TEXT(A6105,"yyyy-mm-dd")</f>
        <v>2022-02-28</v>
      </c>
    </row>
    <row r="6106" spans="1:41">
      <c r="A6106" s="6" t="s">
        <v>6673</v>
      </c>
      <c r="B6106">
        <v>2022</v>
      </c>
      <c r="C6106">
        <v>2</v>
      </c>
      <c r="E6106" t="s">
        <v>2881</v>
      </c>
      <c r="F6106" t="s">
        <v>113</v>
      </c>
      <c r="G6106" t="s">
        <v>83</v>
      </c>
      <c r="H6106" t="s">
        <v>5702</v>
      </c>
      <c r="I6106">
        <v>2022</v>
      </c>
      <c r="K6106" s="6">
        <v>44926</v>
      </c>
      <c r="L6106">
        <v>10</v>
      </c>
      <c r="N6106" t="s">
        <v>164</v>
      </c>
      <c r="O6106" s="8">
        <v>8.2799999999999994</v>
      </c>
      <c r="P6106" s="8">
        <v>8.15</v>
      </c>
      <c r="Q6106" s="8">
        <v>8</v>
      </c>
      <c r="R6106" s="8">
        <v>8.34</v>
      </c>
      <c r="S6106" s="8">
        <v>7.6</v>
      </c>
      <c r="T6106" s="8">
        <v>9.6999999999999993</v>
      </c>
      <c r="U6106" s="8">
        <v>0.48</v>
      </c>
      <c r="V6106" s="9">
        <v>22</v>
      </c>
      <c r="W6106" s="8">
        <v>0.33999999999999986</v>
      </c>
      <c r="X6106" s="8">
        <v>2.0999999999999996</v>
      </c>
      <c r="Y6106" s="8">
        <v>0.12999999999999901</v>
      </c>
      <c r="Z6106" s="8">
        <v>0.11000000000000121</v>
      </c>
      <c r="AA6106">
        <v>-0.1800000000000006</v>
      </c>
      <c r="AF6106" t="s">
        <v>5745</v>
      </c>
      <c r="AG6106" t="s">
        <v>2883</v>
      </c>
      <c r="AH6106" t="s">
        <v>2884</v>
      </c>
      <c r="AI6106" t="s">
        <v>117</v>
      </c>
      <c r="AJ6106" s="7">
        <v>44926</v>
      </c>
      <c r="AK6106" t="s">
        <v>6674</v>
      </c>
      <c r="AL6106" t="s">
        <v>2885</v>
      </c>
      <c r="AM6106" t="s">
        <v>5704</v>
      </c>
      <c r="AN6106" t="s">
        <v>6705</v>
      </c>
      <c r="AO6106" t="str">
        <f>TEXT(A6106,"yyyy-mm-dd")</f>
        <v>2022-02-28</v>
      </c>
    </row>
    <row r="6107" spans="1:41">
      <c r="A6107" s="6" t="s">
        <v>6708</v>
      </c>
      <c r="B6107">
        <v>2022</v>
      </c>
      <c r="C6107">
        <v>3</v>
      </c>
      <c r="E6107" t="s">
        <v>1907</v>
      </c>
      <c r="F6107" t="s">
        <v>1908</v>
      </c>
      <c r="G6107" t="s">
        <v>102</v>
      </c>
      <c r="H6107" t="s">
        <v>6539</v>
      </c>
      <c r="I6107">
        <v>2023</v>
      </c>
      <c r="J6107">
        <v>4</v>
      </c>
      <c r="K6107" s="6">
        <v>45291</v>
      </c>
      <c r="L6107">
        <v>21</v>
      </c>
      <c r="M6107">
        <v>7</v>
      </c>
      <c r="N6107" t="s">
        <v>176</v>
      </c>
      <c r="O6107" s="8">
        <v>8.1199999999999992</v>
      </c>
      <c r="P6107" s="8">
        <v>8.25</v>
      </c>
      <c r="Q6107" s="8">
        <v>7.75</v>
      </c>
      <c r="R6107" s="8">
        <v>8.5</v>
      </c>
      <c r="S6107" s="8">
        <v>5.5</v>
      </c>
      <c r="T6107" s="8">
        <v>9.5</v>
      </c>
      <c r="U6107" s="8">
        <v>0.81</v>
      </c>
      <c r="V6107" s="9">
        <v>32</v>
      </c>
      <c r="W6107" s="8">
        <v>0.75</v>
      </c>
      <c r="X6107" s="8">
        <v>4</v>
      </c>
      <c r="Y6107" s="8">
        <v>-0.13000000000000078</v>
      </c>
      <c r="Z6107" s="8">
        <v>0.75</v>
      </c>
      <c r="AA6107">
        <v>0.12000000000000011</v>
      </c>
      <c r="AF6107" t="s">
        <v>6540</v>
      </c>
      <c r="AG6107" t="s">
        <v>1910</v>
      </c>
      <c r="AH6107" t="s">
        <v>1911</v>
      </c>
      <c r="AI6107" t="s">
        <v>1944</v>
      </c>
      <c r="AJ6107" s="7">
        <v>45291</v>
      </c>
      <c r="AK6107" t="s">
        <v>6709</v>
      </c>
      <c r="AL6107" t="s">
        <v>1908</v>
      </c>
      <c r="AM6107" t="s">
        <v>6541</v>
      </c>
      <c r="AN6107" t="s">
        <v>6731</v>
      </c>
      <c r="AO6107" t="str">
        <f>TEXT(A6107,"yyyy-mm-dd")</f>
        <v>2022-03-31</v>
      </c>
    </row>
    <row r="6108" spans="1:41">
      <c r="A6108" s="6" t="s">
        <v>6708</v>
      </c>
      <c r="B6108">
        <v>2022</v>
      </c>
      <c r="C6108">
        <v>3</v>
      </c>
      <c r="E6108" t="s">
        <v>1907</v>
      </c>
      <c r="F6108" t="s">
        <v>1908</v>
      </c>
      <c r="G6108" t="s">
        <v>102</v>
      </c>
      <c r="H6108" t="s">
        <v>6434</v>
      </c>
      <c r="I6108">
        <v>2023</v>
      </c>
      <c r="J6108">
        <v>3</v>
      </c>
      <c r="K6108" s="6">
        <v>45199</v>
      </c>
      <c r="L6108">
        <v>18</v>
      </c>
      <c r="M6108">
        <v>6</v>
      </c>
      <c r="N6108" t="s">
        <v>206</v>
      </c>
      <c r="O6108" s="8">
        <v>8.18</v>
      </c>
      <c r="P6108" s="8">
        <v>8.25</v>
      </c>
      <c r="Q6108" s="8">
        <v>7.94</v>
      </c>
      <c r="R6108" s="8">
        <v>8.5</v>
      </c>
      <c r="S6108" s="8">
        <v>6</v>
      </c>
      <c r="T6108" s="8">
        <v>9.5</v>
      </c>
      <c r="U6108" s="8">
        <v>0.73</v>
      </c>
      <c r="V6108" s="9">
        <v>32</v>
      </c>
      <c r="W6108" s="8">
        <v>0.55999999999999961</v>
      </c>
      <c r="X6108" s="8">
        <v>3.5</v>
      </c>
      <c r="Y6108" s="8">
        <v>-7.0000000000000284E-2</v>
      </c>
      <c r="Z6108" s="8">
        <v>0.75</v>
      </c>
      <c r="AA6108">
        <v>-0.13000000000000078</v>
      </c>
      <c r="AF6108" t="s">
        <v>6435</v>
      </c>
      <c r="AG6108" t="s">
        <v>1910</v>
      </c>
      <c r="AH6108" t="s">
        <v>1911</v>
      </c>
      <c r="AI6108" t="s">
        <v>1939</v>
      </c>
      <c r="AJ6108" s="7">
        <v>45199</v>
      </c>
      <c r="AK6108" t="s">
        <v>6709</v>
      </c>
      <c r="AL6108" t="s">
        <v>1908</v>
      </c>
      <c r="AM6108" t="s">
        <v>6436</v>
      </c>
      <c r="AN6108" t="s">
        <v>6730</v>
      </c>
      <c r="AO6108" t="str">
        <f>TEXT(A6108,"yyyy-mm-dd")</f>
        <v>2022-03-31</v>
      </c>
    </row>
    <row r="6109" spans="1:41">
      <c r="A6109" s="6" t="s">
        <v>6708</v>
      </c>
      <c r="B6109">
        <v>2022</v>
      </c>
      <c r="C6109">
        <v>3</v>
      </c>
      <c r="E6109" t="s">
        <v>1907</v>
      </c>
      <c r="F6109" t="s">
        <v>1908</v>
      </c>
      <c r="G6109" t="s">
        <v>102</v>
      </c>
      <c r="H6109" t="s">
        <v>6326</v>
      </c>
      <c r="I6109">
        <v>2023</v>
      </c>
      <c r="J6109">
        <v>2</v>
      </c>
      <c r="K6109" s="6">
        <v>45107</v>
      </c>
      <c r="L6109">
        <v>15</v>
      </c>
      <c r="M6109">
        <v>5</v>
      </c>
      <c r="N6109" t="s">
        <v>236</v>
      </c>
      <c r="O6109" s="8">
        <v>8.23</v>
      </c>
      <c r="P6109" s="8">
        <v>8.25</v>
      </c>
      <c r="Q6109" s="8">
        <v>8</v>
      </c>
      <c r="R6109" s="8">
        <v>8.56</v>
      </c>
      <c r="S6109" s="8">
        <v>6.5</v>
      </c>
      <c r="T6109" s="8">
        <v>9.5</v>
      </c>
      <c r="U6109" s="8">
        <v>0.68</v>
      </c>
      <c r="V6109" s="9">
        <v>32</v>
      </c>
      <c r="W6109" s="8">
        <v>0.5600000000000005</v>
      </c>
      <c r="X6109" s="8">
        <v>3</v>
      </c>
      <c r="Y6109" s="8">
        <v>-1.9999999999999574E-2</v>
      </c>
      <c r="Z6109" s="8">
        <v>0.75</v>
      </c>
      <c r="AA6109">
        <v>6.0000000000000497E-2</v>
      </c>
      <c r="AF6109" t="s">
        <v>6327</v>
      </c>
      <c r="AG6109" t="s">
        <v>1910</v>
      </c>
      <c r="AH6109" t="s">
        <v>1911</v>
      </c>
      <c r="AI6109" t="s">
        <v>1934</v>
      </c>
      <c r="AJ6109" s="7">
        <v>45107</v>
      </c>
      <c r="AK6109" t="s">
        <v>6709</v>
      </c>
      <c r="AL6109" t="s">
        <v>1908</v>
      </c>
      <c r="AM6109" t="s">
        <v>6328</v>
      </c>
      <c r="AN6109" t="s">
        <v>6729</v>
      </c>
      <c r="AO6109" t="str">
        <f>TEXT(A6109,"yyyy-mm-dd")</f>
        <v>2022-03-31</v>
      </c>
    </row>
    <row r="6110" spans="1:41">
      <c r="A6110" s="6" t="s">
        <v>6708</v>
      </c>
      <c r="B6110">
        <v>2022</v>
      </c>
      <c r="C6110">
        <v>3</v>
      </c>
      <c r="E6110" t="s">
        <v>1907</v>
      </c>
      <c r="F6110" t="s">
        <v>1908</v>
      </c>
      <c r="G6110" t="s">
        <v>102</v>
      </c>
      <c r="H6110" t="s">
        <v>6287</v>
      </c>
      <c r="I6110">
        <v>2023</v>
      </c>
      <c r="J6110">
        <v>1</v>
      </c>
      <c r="K6110" s="6">
        <v>45016</v>
      </c>
      <c r="L6110">
        <v>12</v>
      </c>
      <c r="M6110">
        <v>4</v>
      </c>
      <c r="N6110" t="s">
        <v>261</v>
      </c>
      <c r="O6110" s="8">
        <v>8.23</v>
      </c>
      <c r="P6110" s="8">
        <v>8.25</v>
      </c>
      <c r="Q6110" s="8">
        <v>7.94</v>
      </c>
      <c r="R6110" s="8">
        <v>8.5</v>
      </c>
      <c r="S6110" s="8">
        <v>7</v>
      </c>
      <c r="T6110" s="8">
        <v>9.5</v>
      </c>
      <c r="U6110" s="8">
        <v>0.57999999999999996</v>
      </c>
      <c r="V6110" s="9">
        <v>32</v>
      </c>
      <c r="W6110" s="8">
        <v>0.55999999999999961</v>
      </c>
      <c r="X6110" s="8">
        <v>2.5</v>
      </c>
      <c r="Y6110" s="8">
        <v>-1.9999999999999574E-2</v>
      </c>
      <c r="Z6110" s="8">
        <v>0.75</v>
      </c>
      <c r="AA6110">
        <v>-0.13000000000000078</v>
      </c>
      <c r="AF6110" t="s">
        <v>6288</v>
      </c>
      <c r="AG6110" t="s">
        <v>1910</v>
      </c>
      <c r="AH6110" t="s">
        <v>1911</v>
      </c>
      <c r="AI6110" t="s">
        <v>1929</v>
      </c>
      <c r="AJ6110" s="7">
        <v>45016</v>
      </c>
      <c r="AK6110" t="s">
        <v>6709</v>
      </c>
      <c r="AL6110" t="s">
        <v>1908</v>
      </c>
      <c r="AM6110" t="s">
        <v>6289</v>
      </c>
      <c r="AN6110" t="s">
        <v>6728</v>
      </c>
      <c r="AO6110" t="str">
        <f>TEXT(A6110,"yyyy-mm-dd")</f>
        <v>2022-03-31</v>
      </c>
    </row>
    <row r="6111" spans="1:41">
      <c r="A6111" s="6" t="s">
        <v>6708</v>
      </c>
      <c r="B6111">
        <v>2022</v>
      </c>
      <c r="C6111">
        <v>3</v>
      </c>
      <c r="E6111" t="s">
        <v>1907</v>
      </c>
      <c r="F6111" t="s">
        <v>1908</v>
      </c>
      <c r="G6111" t="s">
        <v>102</v>
      </c>
      <c r="H6111" t="s">
        <v>6094</v>
      </c>
      <c r="I6111">
        <v>2022</v>
      </c>
      <c r="J6111">
        <v>4</v>
      </c>
      <c r="K6111" s="6">
        <v>44926</v>
      </c>
      <c r="L6111">
        <v>9</v>
      </c>
      <c r="M6111">
        <v>3</v>
      </c>
      <c r="N6111" t="s">
        <v>173</v>
      </c>
      <c r="O6111" s="8">
        <v>8.09</v>
      </c>
      <c r="P6111" s="8">
        <v>8</v>
      </c>
      <c r="Q6111" s="8">
        <v>7.75</v>
      </c>
      <c r="R6111" s="8">
        <v>8.25</v>
      </c>
      <c r="S6111" s="8">
        <v>7.25</v>
      </c>
      <c r="T6111" s="8">
        <v>9</v>
      </c>
      <c r="U6111" s="8">
        <v>0.46</v>
      </c>
      <c r="V6111" s="9">
        <v>32</v>
      </c>
      <c r="W6111" s="8">
        <v>0.5</v>
      </c>
      <c r="X6111" s="8">
        <v>1.75</v>
      </c>
      <c r="Y6111" s="8">
        <v>8.9999999999999858E-2</v>
      </c>
      <c r="Z6111" s="8">
        <v>0.75</v>
      </c>
      <c r="AA6111">
        <v>0</v>
      </c>
      <c r="AF6111" t="s">
        <v>6095</v>
      </c>
      <c r="AG6111" t="s">
        <v>1910</v>
      </c>
      <c r="AH6111" t="s">
        <v>1911</v>
      </c>
      <c r="AI6111" t="s">
        <v>1924</v>
      </c>
      <c r="AJ6111" s="7">
        <v>44926</v>
      </c>
      <c r="AK6111" t="s">
        <v>6709</v>
      </c>
      <c r="AL6111" t="s">
        <v>1908</v>
      </c>
      <c r="AM6111" t="s">
        <v>6096</v>
      </c>
      <c r="AN6111" t="s">
        <v>6727</v>
      </c>
      <c r="AO6111" t="str">
        <f>TEXT(A6111,"yyyy-mm-dd")</f>
        <v>2022-03-31</v>
      </c>
    </row>
    <row r="6112" spans="1:41">
      <c r="A6112" s="6" t="s">
        <v>6708</v>
      </c>
      <c r="B6112">
        <v>2022</v>
      </c>
      <c r="C6112">
        <v>3</v>
      </c>
      <c r="E6112" t="s">
        <v>1907</v>
      </c>
      <c r="F6112" t="s">
        <v>1908</v>
      </c>
      <c r="G6112" t="s">
        <v>102</v>
      </c>
      <c r="H6112" t="s">
        <v>5989</v>
      </c>
      <c r="I6112">
        <v>2022</v>
      </c>
      <c r="J6112">
        <v>3</v>
      </c>
      <c r="K6112" s="6">
        <v>44834</v>
      </c>
      <c r="L6112">
        <v>6</v>
      </c>
      <c r="M6112">
        <v>2</v>
      </c>
      <c r="N6112" t="s">
        <v>203</v>
      </c>
      <c r="O6112" s="8">
        <v>7.7</v>
      </c>
      <c r="P6112" s="8">
        <v>7.5</v>
      </c>
      <c r="Q6112" s="8">
        <v>7.5</v>
      </c>
      <c r="R6112" s="8">
        <v>7.75</v>
      </c>
      <c r="S6112" s="8">
        <v>7</v>
      </c>
      <c r="T6112" s="8">
        <v>8.5</v>
      </c>
      <c r="U6112" s="8">
        <v>0.36</v>
      </c>
      <c r="V6112" s="9">
        <v>32</v>
      </c>
      <c r="W6112" s="8">
        <v>0.25</v>
      </c>
      <c r="X6112" s="8">
        <v>1.5</v>
      </c>
      <c r="Y6112" s="8">
        <v>0.20000000000000018</v>
      </c>
      <c r="Z6112" s="8">
        <v>0.5</v>
      </c>
      <c r="AA6112">
        <v>-0.19000000000000039</v>
      </c>
      <c r="AF6112" t="s">
        <v>5990</v>
      </c>
      <c r="AG6112" t="s">
        <v>1910</v>
      </c>
      <c r="AH6112" t="s">
        <v>1911</v>
      </c>
      <c r="AI6112" t="s">
        <v>1919</v>
      </c>
      <c r="AJ6112" s="7">
        <v>44834</v>
      </c>
      <c r="AK6112" t="s">
        <v>6709</v>
      </c>
      <c r="AL6112" t="s">
        <v>1908</v>
      </c>
      <c r="AM6112" t="s">
        <v>5991</v>
      </c>
      <c r="AN6112" t="s">
        <v>6726</v>
      </c>
      <c r="AO6112" t="str">
        <f>TEXT(A6112,"yyyy-mm-dd")</f>
        <v>2022-03-31</v>
      </c>
    </row>
    <row r="6113" spans="1:41">
      <c r="A6113" s="6" t="s">
        <v>6708</v>
      </c>
      <c r="B6113">
        <v>2022</v>
      </c>
      <c r="C6113">
        <v>3</v>
      </c>
      <c r="E6113" t="s">
        <v>1907</v>
      </c>
      <c r="F6113" t="s">
        <v>1908</v>
      </c>
      <c r="G6113" t="s">
        <v>102</v>
      </c>
      <c r="H6113" t="s">
        <v>5881</v>
      </c>
      <c r="I6113">
        <v>2022</v>
      </c>
      <c r="J6113">
        <v>2</v>
      </c>
      <c r="K6113" s="6">
        <v>44742</v>
      </c>
      <c r="L6113">
        <v>3</v>
      </c>
      <c r="M6113">
        <v>1</v>
      </c>
      <c r="N6113" t="s">
        <v>233</v>
      </c>
      <c r="O6113" s="8">
        <v>7.17</v>
      </c>
      <c r="P6113" s="8">
        <v>7.25</v>
      </c>
      <c r="Q6113" s="8">
        <v>7</v>
      </c>
      <c r="R6113" s="8">
        <v>7.25</v>
      </c>
      <c r="S6113" s="8">
        <v>6.75</v>
      </c>
      <c r="T6113" s="8">
        <v>7.75</v>
      </c>
      <c r="U6113" s="8">
        <v>0.23</v>
      </c>
      <c r="V6113" s="9">
        <v>32</v>
      </c>
      <c r="W6113" s="8">
        <v>0.25</v>
      </c>
      <c r="X6113" s="8">
        <v>1</v>
      </c>
      <c r="Y6113" s="8">
        <v>-8.0000000000000071E-2</v>
      </c>
      <c r="Z6113" s="8">
        <v>0.5</v>
      </c>
      <c r="AA6113">
        <v>0</v>
      </c>
      <c r="AF6113" t="s">
        <v>5882</v>
      </c>
      <c r="AG6113" t="s">
        <v>1910</v>
      </c>
      <c r="AH6113" t="s">
        <v>1911</v>
      </c>
      <c r="AI6113" t="s">
        <v>1915</v>
      </c>
      <c r="AJ6113" s="7">
        <v>44742</v>
      </c>
      <c r="AK6113" t="s">
        <v>6709</v>
      </c>
      <c r="AL6113" t="s">
        <v>1908</v>
      </c>
      <c r="AM6113" t="s">
        <v>5883</v>
      </c>
      <c r="AN6113" t="s">
        <v>6725</v>
      </c>
      <c r="AO6113" t="str">
        <f>TEXT(A6113,"yyyy-mm-dd")</f>
        <v>2022-03-31</v>
      </c>
    </row>
    <row r="6114" spans="1:41">
      <c r="A6114" s="6" t="s">
        <v>6708</v>
      </c>
      <c r="B6114">
        <v>2022</v>
      </c>
      <c r="C6114">
        <v>3</v>
      </c>
      <c r="E6114" t="s">
        <v>1907</v>
      </c>
      <c r="F6114" t="s">
        <v>1908</v>
      </c>
      <c r="G6114" t="s">
        <v>102</v>
      </c>
      <c r="H6114" t="s">
        <v>5842</v>
      </c>
      <c r="I6114">
        <v>2022</v>
      </c>
      <c r="J6114">
        <v>1</v>
      </c>
      <c r="K6114" s="6">
        <v>44651</v>
      </c>
      <c r="L6114">
        <v>0</v>
      </c>
      <c r="M6114">
        <v>0</v>
      </c>
      <c r="N6114" t="s">
        <v>178</v>
      </c>
      <c r="O6114" s="8">
        <v>6.5</v>
      </c>
      <c r="P6114" s="8">
        <v>6.5</v>
      </c>
      <c r="Q6114" s="8">
        <v>6.5</v>
      </c>
      <c r="R6114" s="8">
        <v>6.5</v>
      </c>
      <c r="S6114" s="8">
        <v>6.5</v>
      </c>
      <c r="T6114" s="8">
        <v>6.5</v>
      </c>
      <c r="U6114" s="8">
        <v>0</v>
      </c>
      <c r="V6114" s="9">
        <v>32</v>
      </c>
      <c r="W6114" s="8">
        <v>0</v>
      </c>
      <c r="X6114" s="8">
        <v>0</v>
      </c>
      <c r="Y6114" s="8">
        <v>0</v>
      </c>
      <c r="Z6114" s="8">
        <v>0.25</v>
      </c>
      <c r="AA6114">
        <v>-0.25</v>
      </c>
      <c r="AF6114" t="s">
        <v>5843</v>
      </c>
      <c r="AG6114" t="s">
        <v>1910</v>
      </c>
      <c r="AH6114" t="s">
        <v>1911</v>
      </c>
      <c r="AI6114" t="s">
        <v>1912</v>
      </c>
      <c r="AJ6114" s="7">
        <v>44651</v>
      </c>
      <c r="AK6114" t="s">
        <v>6709</v>
      </c>
      <c r="AL6114" t="s">
        <v>1908</v>
      </c>
      <c r="AM6114" t="s">
        <v>5844</v>
      </c>
      <c r="AN6114" t="s">
        <v>6724</v>
      </c>
      <c r="AO6114" t="str">
        <f>TEXT(A6114,"yyyy-mm-dd")</f>
        <v>2022-03-31</v>
      </c>
    </row>
    <row r="6115" spans="1:41">
      <c r="A6115" s="6" t="s">
        <v>6708</v>
      </c>
      <c r="B6115">
        <v>2022</v>
      </c>
      <c r="C6115">
        <v>3</v>
      </c>
      <c r="E6115" t="s">
        <v>100</v>
      </c>
      <c r="F6115" t="s">
        <v>101</v>
      </c>
      <c r="G6115" t="s">
        <v>83</v>
      </c>
      <c r="H6115" t="s">
        <v>6592</v>
      </c>
      <c r="I6115">
        <v>2024</v>
      </c>
      <c r="K6115" s="6">
        <v>45657</v>
      </c>
      <c r="L6115">
        <v>33</v>
      </c>
      <c r="N6115" t="s">
        <v>810</v>
      </c>
      <c r="O6115" s="8">
        <v>2.11</v>
      </c>
      <c r="P6115" s="8">
        <v>2</v>
      </c>
      <c r="Q6115" s="8">
        <v>1.6</v>
      </c>
      <c r="R6115" s="8">
        <v>2.5</v>
      </c>
      <c r="S6115" s="8">
        <v>1.4</v>
      </c>
      <c r="T6115" s="8">
        <v>3.3</v>
      </c>
      <c r="U6115" s="8">
        <v>0.5</v>
      </c>
      <c r="V6115" s="9">
        <v>25</v>
      </c>
      <c r="W6115" s="8">
        <v>0.89999999999999991</v>
      </c>
      <c r="X6115" s="8">
        <v>1.9</v>
      </c>
      <c r="Y6115" s="8">
        <v>0.10999999999999988</v>
      </c>
      <c r="Z6115" s="8">
        <v>-4.9999999999999822E-2</v>
      </c>
      <c r="AA6115">
        <v>0.27</v>
      </c>
      <c r="AF6115" t="s">
        <v>10411</v>
      </c>
      <c r="AG6115" t="s">
        <v>9655</v>
      </c>
      <c r="AH6115" t="s">
        <v>9656</v>
      </c>
      <c r="AI6115" t="s">
        <v>9708</v>
      </c>
      <c r="AJ6115" s="7">
        <v>45657</v>
      </c>
      <c r="AK6115" t="s">
        <v>6709</v>
      </c>
      <c r="AL6115" t="s">
        <v>109</v>
      </c>
      <c r="AM6115" t="s">
        <v>6594</v>
      </c>
      <c r="AN6115" t="s">
        <v>10415</v>
      </c>
    </row>
    <row r="6116" spans="1:41">
      <c r="A6116" s="6" t="s">
        <v>6708</v>
      </c>
      <c r="B6116">
        <v>2022</v>
      </c>
      <c r="C6116">
        <v>3</v>
      </c>
      <c r="E6116" t="s">
        <v>100</v>
      </c>
      <c r="F6116" t="s">
        <v>101</v>
      </c>
      <c r="G6116" t="s">
        <v>102</v>
      </c>
      <c r="H6116" t="s">
        <v>6539</v>
      </c>
      <c r="I6116">
        <v>2023</v>
      </c>
      <c r="J6116">
        <v>4</v>
      </c>
      <c r="K6116" s="6">
        <v>45291</v>
      </c>
      <c r="L6116">
        <v>21</v>
      </c>
      <c r="M6116">
        <v>7</v>
      </c>
      <c r="N6116" t="s">
        <v>176</v>
      </c>
      <c r="O6116" s="8">
        <v>1.87</v>
      </c>
      <c r="P6116" s="8">
        <v>1.85</v>
      </c>
      <c r="Q6116" s="8">
        <v>1.5</v>
      </c>
      <c r="R6116" s="8">
        <v>2.2000000000000002</v>
      </c>
      <c r="S6116" s="8">
        <v>1</v>
      </c>
      <c r="T6116" s="8">
        <v>3.47</v>
      </c>
      <c r="U6116" s="8">
        <v>0.53</v>
      </c>
      <c r="V6116" s="9">
        <v>25</v>
      </c>
      <c r="W6116" s="8">
        <v>0.70000000000000018</v>
      </c>
      <c r="X6116" s="8">
        <v>2.4700000000000002</v>
      </c>
      <c r="Y6116" s="8">
        <v>2.0000000000000018E-2</v>
      </c>
      <c r="Z6116" s="8">
        <v>5.0000000000000044E-2</v>
      </c>
      <c r="AA6116">
        <v>-0.2699999999999998</v>
      </c>
      <c r="AF6116" t="s">
        <v>6611</v>
      </c>
      <c r="AG6116" t="s">
        <v>106</v>
      </c>
      <c r="AH6116" t="s">
        <v>107</v>
      </c>
      <c r="AI6116" t="s">
        <v>2673</v>
      </c>
      <c r="AJ6116" s="7">
        <v>45291</v>
      </c>
      <c r="AK6116" t="s">
        <v>6709</v>
      </c>
      <c r="AL6116" t="s">
        <v>109</v>
      </c>
      <c r="AM6116" t="s">
        <v>6541</v>
      </c>
      <c r="AN6116" t="s">
        <v>6723</v>
      </c>
      <c r="AO6116" t="str">
        <f>TEXT(A6116,"yyyy-mm-dd")</f>
        <v>2022-03-31</v>
      </c>
    </row>
    <row r="6117" spans="1:41">
      <c r="A6117" s="6" t="s">
        <v>6708</v>
      </c>
      <c r="B6117">
        <v>2022</v>
      </c>
      <c r="C6117">
        <v>3</v>
      </c>
      <c r="E6117" t="s">
        <v>100</v>
      </c>
      <c r="F6117" t="s">
        <v>101</v>
      </c>
      <c r="G6117" t="s">
        <v>83</v>
      </c>
      <c r="H6117" t="s">
        <v>6147</v>
      </c>
      <c r="I6117">
        <v>2023</v>
      </c>
      <c r="K6117" s="6">
        <v>45291</v>
      </c>
      <c r="L6117">
        <v>21</v>
      </c>
      <c r="N6117" t="s">
        <v>176</v>
      </c>
      <c r="O6117" s="8">
        <v>2.08</v>
      </c>
      <c r="P6117" s="8">
        <v>2</v>
      </c>
      <c r="Q6117" s="8">
        <v>1.9</v>
      </c>
      <c r="R6117" s="8">
        <v>2.2799999999999998</v>
      </c>
      <c r="S6117" s="8">
        <v>1.4</v>
      </c>
      <c r="T6117" s="8">
        <v>2.8</v>
      </c>
      <c r="U6117" s="8">
        <v>0.37</v>
      </c>
      <c r="V6117" s="9">
        <v>34</v>
      </c>
      <c r="W6117" s="8">
        <v>0.37999999999999989</v>
      </c>
      <c r="X6117" s="8">
        <v>1.4</v>
      </c>
      <c r="Y6117" s="8">
        <v>8.0000000000000071E-2</v>
      </c>
      <c r="Z6117" s="8">
        <v>-0.10000000000000009</v>
      </c>
      <c r="AA6117">
        <v>-0.16999999999999993</v>
      </c>
      <c r="AF6117" t="s">
        <v>10372</v>
      </c>
      <c r="AG6117" t="s">
        <v>9655</v>
      </c>
      <c r="AH6117" t="s">
        <v>9656</v>
      </c>
      <c r="AI6117" t="s">
        <v>9669</v>
      </c>
      <c r="AJ6117" s="7">
        <v>45291</v>
      </c>
      <c r="AK6117" t="s">
        <v>6709</v>
      </c>
      <c r="AL6117" t="s">
        <v>109</v>
      </c>
      <c r="AM6117" t="s">
        <v>6149</v>
      </c>
      <c r="AN6117" t="s">
        <v>10388</v>
      </c>
    </row>
    <row r="6118" spans="1:41">
      <c r="A6118" s="6" t="s">
        <v>6708</v>
      </c>
      <c r="B6118">
        <v>2022</v>
      </c>
      <c r="C6118">
        <v>3</v>
      </c>
      <c r="E6118" t="s">
        <v>100</v>
      </c>
      <c r="F6118" t="s">
        <v>101</v>
      </c>
      <c r="G6118" t="s">
        <v>102</v>
      </c>
      <c r="H6118" t="s">
        <v>6434</v>
      </c>
      <c r="I6118">
        <v>2023</v>
      </c>
      <c r="J6118">
        <v>3</v>
      </c>
      <c r="K6118" s="6">
        <v>45199</v>
      </c>
      <c r="L6118">
        <v>18</v>
      </c>
      <c r="M6118">
        <v>6</v>
      </c>
      <c r="N6118" t="s">
        <v>206</v>
      </c>
      <c r="O6118" s="8">
        <v>1.94</v>
      </c>
      <c r="P6118" s="8">
        <v>1.7</v>
      </c>
      <c r="Q6118" s="8">
        <v>1.56</v>
      </c>
      <c r="R6118" s="8">
        <v>2.2999999999999998</v>
      </c>
      <c r="S6118" s="8">
        <v>1.1000000000000001</v>
      </c>
      <c r="T6118" s="8">
        <v>3</v>
      </c>
      <c r="U6118" s="8">
        <v>0.56999999999999995</v>
      </c>
      <c r="V6118" s="9">
        <v>25</v>
      </c>
      <c r="W6118" s="8">
        <v>0.73999999999999977</v>
      </c>
      <c r="X6118" s="8">
        <v>1.9</v>
      </c>
      <c r="Y6118" s="8">
        <v>0.24</v>
      </c>
      <c r="Z6118" s="8">
        <v>0</v>
      </c>
      <c r="AA6118">
        <v>-6.0000000000000053E-2</v>
      </c>
      <c r="AF6118" t="s">
        <v>6609</v>
      </c>
      <c r="AG6118" t="s">
        <v>106</v>
      </c>
      <c r="AH6118" t="s">
        <v>107</v>
      </c>
      <c r="AI6118" t="s">
        <v>2670</v>
      </c>
      <c r="AJ6118" s="7">
        <v>45199</v>
      </c>
      <c r="AK6118" t="s">
        <v>6709</v>
      </c>
      <c r="AL6118" t="s">
        <v>109</v>
      </c>
      <c r="AM6118" t="s">
        <v>6436</v>
      </c>
      <c r="AN6118" t="s">
        <v>6722</v>
      </c>
      <c r="AO6118" t="str">
        <f>TEXT(A6118,"yyyy-mm-dd")</f>
        <v>2022-03-31</v>
      </c>
    </row>
    <row r="6119" spans="1:41">
      <c r="A6119" s="6" t="s">
        <v>6708</v>
      </c>
      <c r="B6119">
        <v>2022</v>
      </c>
      <c r="C6119">
        <v>3</v>
      </c>
      <c r="E6119" t="s">
        <v>100</v>
      </c>
      <c r="F6119" t="s">
        <v>101</v>
      </c>
      <c r="G6119" t="s">
        <v>102</v>
      </c>
      <c r="H6119" t="s">
        <v>6326</v>
      </c>
      <c r="I6119">
        <v>2023</v>
      </c>
      <c r="J6119">
        <v>2</v>
      </c>
      <c r="K6119" s="6">
        <v>45107</v>
      </c>
      <c r="L6119">
        <v>15</v>
      </c>
      <c r="M6119">
        <v>5</v>
      </c>
      <c r="N6119" t="s">
        <v>236</v>
      </c>
      <c r="O6119" s="8">
        <v>2.0299999999999998</v>
      </c>
      <c r="P6119" s="8">
        <v>2</v>
      </c>
      <c r="Q6119" s="8">
        <v>1.6</v>
      </c>
      <c r="R6119" s="8">
        <v>2.4</v>
      </c>
      <c r="S6119" s="8">
        <v>0.72</v>
      </c>
      <c r="T6119" s="8">
        <v>3.19</v>
      </c>
      <c r="U6119" s="8">
        <v>0.56000000000000005</v>
      </c>
      <c r="V6119" s="9">
        <v>25</v>
      </c>
      <c r="W6119" s="8">
        <v>0.79999999999999982</v>
      </c>
      <c r="X6119" s="8">
        <v>2.4699999999999998</v>
      </c>
      <c r="Y6119" s="8">
        <v>2.9999999999999805E-2</v>
      </c>
      <c r="Z6119" s="8">
        <v>-0.16000000000000014</v>
      </c>
      <c r="AA6119">
        <v>0.14999999999999991</v>
      </c>
      <c r="AF6119" t="s">
        <v>6607</v>
      </c>
      <c r="AG6119" t="s">
        <v>106</v>
      </c>
      <c r="AH6119" t="s">
        <v>107</v>
      </c>
      <c r="AI6119" t="s">
        <v>2667</v>
      </c>
      <c r="AJ6119" s="7">
        <v>45107</v>
      </c>
      <c r="AK6119" t="s">
        <v>6709</v>
      </c>
      <c r="AL6119" t="s">
        <v>109</v>
      </c>
      <c r="AM6119" t="s">
        <v>6328</v>
      </c>
      <c r="AN6119" t="s">
        <v>6721</v>
      </c>
      <c r="AO6119" t="str">
        <f>TEXT(A6119,"yyyy-mm-dd")</f>
        <v>2022-03-31</v>
      </c>
    </row>
    <row r="6120" spans="1:41">
      <c r="A6120" s="6" t="s">
        <v>6708</v>
      </c>
      <c r="B6120">
        <v>2022</v>
      </c>
      <c r="C6120">
        <v>3</v>
      </c>
      <c r="E6120" t="s">
        <v>100</v>
      </c>
      <c r="F6120" t="s">
        <v>101</v>
      </c>
      <c r="G6120" t="s">
        <v>102</v>
      </c>
      <c r="H6120" t="s">
        <v>6287</v>
      </c>
      <c r="I6120">
        <v>2023</v>
      </c>
      <c r="J6120">
        <v>1</v>
      </c>
      <c r="K6120" s="6">
        <v>45016</v>
      </c>
      <c r="L6120">
        <v>12</v>
      </c>
      <c r="M6120">
        <v>4</v>
      </c>
      <c r="N6120" t="s">
        <v>261</v>
      </c>
      <c r="O6120" s="8">
        <v>2.62</v>
      </c>
      <c r="P6120" s="8">
        <v>2.5</v>
      </c>
      <c r="Q6120" s="8">
        <v>2</v>
      </c>
      <c r="R6120" s="8">
        <v>3.1</v>
      </c>
      <c r="S6120" s="8">
        <v>1.2</v>
      </c>
      <c r="T6120" s="8">
        <v>4.2699999999999996</v>
      </c>
      <c r="U6120" s="8">
        <v>0.8</v>
      </c>
      <c r="V6120" s="9">
        <v>25</v>
      </c>
      <c r="W6120" s="8">
        <v>1.1000000000000001</v>
      </c>
      <c r="X6120" s="8">
        <v>3.0699999999999994</v>
      </c>
      <c r="Y6120" s="8">
        <v>0.12000000000000011</v>
      </c>
      <c r="Z6120" s="8">
        <v>0</v>
      </c>
      <c r="AA6120">
        <v>0.2200000000000002</v>
      </c>
      <c r="AF6120" t="s">
        <v>6605</v>
      </c>
      <c r="AG6120" t="s">
        <v>106</v>
      </c>
      <c r="AH6120" t="s">
        <v>107</v>
      </c>
      <c r="AI6120" t="s">
        <v>502</v>
      </c>
      <c r="AJ6120" s="7">
        <v>45016</v>
      </c>
      <c r="AK6120" t="s">
        <v>6709</v>
      </c>
      <c r="AL6120" t="s">
        <v>109</v>
      </c>
      <c r="AM6120" t="s">
        <v>6289</v>
      </c>
      <c r="AN6120" t="s">
        <v>6720</v>
      </c>
      <c r="AO6120" t="str">
        <f>TEXT(A6120,"yyyy-mm-dd")</f>
        <v>2022-03-31</v>
      </c>
    </row>
    <row r="6121" spans="1:41">
      <c r="A6121" s="6" t="s">
        <v>6708</v>
      </c>
      <c r="B6121">
        <v>2022</v>
      </c>
      <c r="C6121">
        <v>3</v>
      </c>
      <c r="E6121" t="s">
        <v>100</v>
      </c>
      <c r="F6121" t="s">
        <v>101</v>
      </c>
      <c r="G6121" t="s">
        <v>102</v>
      </c>
      <c r="H6121" t="s">
        <v>6094</v>
      </c>
      <c r="I6121">
        <v>2022</v>
      </c>
      <c r="J6121">
        <v>4</v>
      </c>
      <c r="K6121" s="6">
        <v>44926</v>
      </c>
      <c r="L6121">
        <v>9</v>
      </c>
      <c r="M6121">
        <v>3</v>
      </c>
      <c r="N6121" t="s">
        <v>173</v>
      </c>
      <c r="O6121" s="8">
        <v>2.34</v>
      </c>
      <c r="P6121" s="8">
        <v>2.2999999999999998</v>
      </c>
      <c r="Q6121" s="8">
        <v>1.8</v>
      </c>
      <c r="R6121" s="8">
        <v>2.9</v>
      </c>
      <c r="S6121" s="8">
        <v>0.49</v>
      </c>
      <c r="T6121" s="8">
        <v>4.1399999999999997</v>
      </c>
      <c r="U6121" s="8">
        <v>0.88</v>
      </c>
      <c r="V6121" s="9">
        <v>29</v>
      </c>
      <c r="W6121" s="8">
        <v>1.0999999999999999</v>
      </c>
      <c r="X6121" s="8">
        <v>3.6499999999999995</v>
      </c>
      <c r="Y6121" s="8">
        <v>4.0000000000000036E-2</v>
      </c>
      <c r="Z6121" s="8">
        <v>-0.30000000000000027</v>
      </c>
      <c r="AA6121">
        <v>-0.10000000000000031</v>
      </c>
      <c r="AF6121" t="s">
        <v>6166</v>
      </c>
      <c r="AG6121" t="s">
        <v>106</v>
      </c>
      <c r="AH6121" t="s">
        <v>107</v>
      </c>
      <c r="AI6121" t="s">
        <v>497</v>
      </c>
      <c r="AJ6121" s="7">
        <v>44926</v>
      </c>
      <c r="AK6121" t="s">
        <v>6709</v>
      </c>
      <c r="AL6121" t="s">
        <v>109</v>
      </c>
      <c r="AM6121" t="s">
        <v>6096</v>
      </c>
      <c r="AN6121" t="s">
        <v>6719</v>
      </c>
      <c r="AO6121" t="str">
        <f>TEXT(A6121,"yyyy-mm-dd")</f>
        <v>2022-03-31</v>
      </c>
    </row>
    <row r="6122" spans="1:41">
      <c r="A6122" s="6" t="s">
        <v>6708</v>
      </c>
      <c r="B6122">
        <v>2022</v>
      </c>
      <c r="C6122">
        <v>3</v>
      </c>
      <c r="E6122" t="s">
        <v>100</v>
      </c>
      <c r="F6122" t="s">
        <v>101</v>
      </c>
      <c r="G6122" t="s">
        <v>83</v>
      </c>
      <c r="H6122" t="s">
        <v>5702</v>
      </c>
      <c r="I6122">
        <v>2022</v>
      </c>
      <c r="K6122" s="6">
        <v>44926</v>
      </c>
      <c r="L6122">
        <v>9</v>
      </c>
      <c r="N6122" t="s">
        <v>173</v>
      </c>
      <c r="O6122" s="8">
        <v>1.76</v>
      </c>
      <c r="P6122" s="8">
        <v>1.8</v>
      </c>
      <c r="Q6122" s="8">
        <v>1.5</v>
      </c>
      <c r="R6122" s="8">
        <v>2</v>
      </c>
      <c r="S6122" s="8">
        <v>1</v>
      </c>
      <c r="T6122" s="8">
        <v>2.5</v>
      </c>
      <c r="U6122" s="8">
        <v>0.37</v>
      </c>
      <c r="V6122" s="9">
        <v>35</v>
      </c>
      <c r="W6122" s="8">
        <v>0.5</v>
      </c>
      <c r="X6122" s="8">
        <v>1.5</v>
      </c>
      <c r="Y6122" s="8">
        <v>-4.0000000000000036E-2</v>
      </c>
      <c r="Z6122" s="8">
        <v>-0.19999999999999996</v>
      </c>
      <c r="AA6122">
        <v>-1.9999999999999796E-2</v>
      </c>
      <c r="AF6122" t="s">
        <v>10333</v>
      </c>
      <c r="AG6122" t="s">
        <v>9655</v>
      </c>
      <c r="AH6122" t="s">
        <v>9656</v>
      </c>
      <c r="AI6122" t="s">
        <v>9657</v>
      </c>
      <c r="AJ6122" s="7">
        <v>44926</v>
      </c>
      <c r="AK6122" t="s">
        <v>6709</v>
      </c>
      <c r="AL6122" t="s">
        <v>109</v>
      </c>
      <c r="AM6122" t="s">
        <v>5704</v>
      </c>
      <c r="AN6122" t="s">
        <v>10361</v>
      </c>
    </row>
    <row r="6123" spans="1:41">
      <c r="A6123" s="6" t="s">
        <v>6708</v>
      </c>
      <c r="B6123">
        <v>2022</v>
      </c>
      <c r="C6123">
        <v>3</v>
      </c>
      <c r="E6123" t="s">
        <v>100</v>
      </c>
      <c r="F6123" t="s">
        <v>101</v>
      </c>
      <c r="G6123" t="s">
        <v>102</v>
      </c>
      <c r="H6123" t="s">
        <v>5989</v>
      </c>
      <c r="I6123">
        <v>2022</v>
      </c>
      <c r="J6123">
        <v>3</v>
      </c>
      <c r="K6123" s="6">
        <v>44834</v>
      </c>
      <c r="L6123">
        <v>6</v>
      </c>
      <c r="M6123">
        <v>2</v>
      </c>
      <c r="N6123" t="s">
        <v>203</v>
      </c>
      <c r="O6123" s="8">
        <v>2.2999999999999998</v>
      </c>
      <c r="P6123" s="8">
        <v>2.2000000000000002</v>
      </c>
      <c r="Q6123" s="8">
        <v>1.8</v>
      </c>
      <c r="R6123" s="8">
        <v>2.7</v>
      </c>
      <c r="S6123" s="8">
        <v>0.9</v>
      </c>
      <c r="T6123" s="8">
        <v>3.71</v>
      </c>
      <c r="U6123" s="8">
        <v>0.62</v>
      </c>
      <c r="V6123" s="9">
        <v>29</v>
      </c>
      <c r="W6123" s="8">
        <v>0.90000000000000013</v>
      </c>
      <c r="X6123" s="8">
        <v>2.81</v>
      </c>
      <c r="Y6123" s="8">
        <v>9.9999999999999645E-2</v>
      </c>
      <c r="Z6123" s="8">
        <v>-0.29999999999999982</v>
      </c>
      <c r="AA6123">
        <v>0.10000000000000031</v>
      </c>
      <c r="AF6123" t="s">
        <v>6164</v>
      </c>
      <c r="AG6123" t="s">
        <v>106</v>
      </c>
      <c r="AH6123" t="s">
        <v>107</v>
      </c>
      <c r="AI6123" t="s">
        <v>427</v>
      </c>
      <c r="AJ6123" s="7">
        <v>44834</v>
      </c>
      <c r="AK6123" t="s">
        <v>6709</v>
      </c>
      <c r="AL6123" t="s">
        <v>109</v>
      </c>
      <c r="AM6123" t="s">
        <v>5991</v>
      </c>
      <c r="AN6123" t="s">
        <v>6718</v>
      </c>
      <c r="AO6123" t="str">
        <f>TEXT(A6123,"yyyy-mm-dd")</f>
        <v>2022-03-31</v>
      </c>
    </row>
    <row r="6124" spans="1:41">
      <c r="A6124" s="6" t="s">
        <v>6708</v>
      </c>
      <c r="B6124">
        <v>2022</v>
      </c>
      <c r="C6124">
        <v>3</v>
      </c>
      <c r="E6124" t="s">
        <v>100</v>
      </c>
      <c r="F6124" t="s">
        <v>101</v>
      </c>
      <c r="G6124" t="s">
        <v>102</v>
      </c>
      <c r="H6124" t="s">
        <v>5881</v>
      </c>
      <c r="I6124">
        <v>2022</v>
      </c>
      <c r="J6124">
        <v>2</v>
      </c>
      <c r="K6124" s="6">
        <v>44742</v>
      </c>
      <c r="L6124">
        <v>3</v>
      </c>
      <c r="M6124">
        <v>1</v>
      </c>
      <c r="N6124" t="s">
        <v>233</v>
      </c>
      <c r="O6124" s="8">
        <v>1.1200000000000001</v>
      </c>
      <c r="P6124" s="8">
        <v>1.1000000000000001</v>
      </c>
      <c r="Q6124" s="8">
        <v>0.7</v>
      </c>
      <c r="R6124" s="8">
        <v>1.6</v>
      </c>
      <c r="S6124" s="8">
        <v>0.1</v>
      </c>
      <c r="T6124" s="8">
        <v>2.2000000000000002</v>
      </c>
      <c r="U6124" s="8">
        <v>0.55000000000000004</v>
      </c>
      <c r="V6124" s="9">
        <v>29</v>
      </c>
      <c r="W6124" s="8">
        <v>0.90000000000000013</v>
      </c>
      <c r="X6124" s="8">
        <v>2.1</v>
      </c>
      <c r="Y6124" s="8">
        <v>2.0000000000000018E-2</v>
      </c>
      <c r="Z6124" s="8">
        <v>0</v>
      </c>
      <c r="AA6124">
        <v>-9.9999999999999867E-2</v>
      </c>
      <c r="AF6124" t="s">
        <v>6162</v>
      </c>
      <c r="AG6124" t="s">
        <v>106</v>
      </c>
      <c r="AH6124" t="s">
        <v>107</v>
      </c>
      <c r="AI6124" t="s">
        <v>340</v>
      </c>
      <c r="AJ6124" s="7">
        <v>44742</v>
      </c>
      <c r="AK6124" t="s">
        <v>6709</v>
      </c>
      <c r="AL6124" t="s">
        <v>109</v>
      </c>
      <c r="AM6124" t="s">
        <v>5883</v>
      </c>
      <c r="AN6124" t="s">
        <v>6717</v>
      </c>
      <c r="AO6124" t="str">
        <f>TEXT(A6124,"yyyy-mm-dd")</f>
        <v>2022-03-31</v>
      </c>
    </row>
    <row r="6125" spans="1:41">
      <c r="A6125" s="6" t="s">
        <v>6708</v>
      </c>
      <c r="B6125">
        <v>2022</v>
      </c>
      <c r="C6125">
        <v>3</v>
      </c>
      <c r="E6125" t="s">
        <v>100</v>
      </c>
      <c r="F6125" t="s">
        <v>101</v>
      </c>
      <c r="G6125" t="s">
        <v>102</v>
      </c>
      <c r="H6125" t="s">
        <v>5842</v>
      </c>
      <c r="I6125">
        <v>2022</v>
      </c>
      <c r="J6125">
        <v>1</v>
      </c>
      <c r="K6125" s="6">
        <v>44651</v>
      </c>
      <c r="L6125">
        <v>0</v>
      </c>
      <c r="M6125">
        <v>0</v>
      </c>
      <c r="N6125" t="s">
        <v>178</v>
      </c>
      <c r="O6125" s="8">
        <v>1.4</v>
      </c>
      <c r="P6125" s="8">
        <v>1.4</v>
      </c>
      <c r="Q6125" s="8">
        <v>1</v>
      </c>
      <c r="R6125" s="8">
        <v>1.9</v>
      </c>
      <c r="S6125" s="8">
        <v>0.5</v>
      </c>
      <c r="T6125" s="8">
        <v>2.9</v>
      </c>
      <c r="U6125" s="8">
        <v>0.57999999999999996</v>
      </c>
      <c r="V6125" s="9">
        <v>29</v>
      </c>
      <c r="W6125" s="8">
        <v>0.89999999999999991</v>
      </c>
      <c r="X6125" s="8">
        <v>2.4</v>
      </c>
      <c r="Y6125" s="8">
        <v>0</v>
      </c>
      <c r="Z6125" s="8">
        <v>-0.14000000000000012</v>
      </c>
      <c r="AA6125">
        <v>-0.20000000000000018</v>
      </c>
      <c r="AF6125" t="s">
        <v>6160</v>
      </c>
      <c r="AG6125" t="s">
        <v>106</v>
      </c>
      <c r="AH6125" t="s">
        <v>107</v>
      </c>
      <c r="AI6125" t="s">
        <v>108</v>
      </c>
      <c r="AJ6125" s="7">
        <v>44651</v>
      </c>
      <c r="AK6125" t="s">
        <v>6709</v>
      </c>
      <c r="AL6125" t="s">
        <v>109</v>
      </c>
      <c r="AM6125" t="s">
        <v>5844</v>
      </c>
      <c r="AN6125" t="s">
        <v>6716</v>
      </c>
      <c r="AO6125" t="str">
        <f>TEXT(A6125,"yyyy-mm-dd")</f>
        <v>2022-03-31</v>
      </c>
    </row>
    <row r="6126" spans="1:41">
      <c r="A6126" s="6" t="s">
        <v>6708</v>
      </c>
      <c r="B6126">
        <v>2022</v>
      </c>
      <c r="C6126">
        <v>3</v>
      </c>
      <c r="E6126" t="s">
        <v>2685</v>
      </c>
      <c r="F6126" t="s">
        <v>101</v>
      </c>
      <c r="G6126" t="s">
        <v>774</v>
      </c>
      <c r="H6126" t="s">
        <v>2686</v>
      </c>
      <c r="K6126" s="6"/>
      <c r="O6126" s="8">
        <v>2.11</v>
      </c>
      <c r="P6126" s="8">
        <v>2</v>
      </c>
      <c r="Q6126" s="8">
        <v>1.83</v>
      </c>
      <c r="R6126" s="8">
        <v>2.2799999999999998</v>
      </c>
      <c r="S6126" s="8">
        <v>1.6</v>
      </c>
      <c r="T6126" s="8">
        <v>3.02</v>
      </c>
      <c r="U6126" s="8">
        <v>0.36</v>
      </c>
      <c r="V6126" s="9">
        <v>26</v>
      </c>
      <c r="W6126" s="8">
        <v>0.44999999999999973</v>
      </c>
      <c r="X6126" s="8">
        <v>1.42</v>
      </c>
      <c r="Y6126" s="8">
        <v>0.10999999999999988</v>
      </c>
      <c r="Z6126" s="8">
        <v>0</v>
      </c>
      <c r="AA6126">
        <v>-0.12000000000000033</v>
      </c>
      <c r="AF6126" t="s">
        <v>2687</v>
      </c>
      <c r="AG6126" t="s">
        <v>2688</v>
      </c>
      <c r="AH6126" t="s">
        <v>2689</v>
      </c>
      <c r="AI6126" t="s">
        <v>2690</v>
      </c>
      <c r="AJ6126" s="7"/>
      <c r="AK6126" t="s">
        <v>6709</v>
      </c>
      <c r="AL6126" t="s">
        <v>109</v>
      </c>
      <c r="AM6126" t="s">
        <v>2686</v>
      </c>
      <c r="AN6126" t="s">
        <v>6736</v>
      </c>
      <c r="AO6126" t="str">
        <f>TEXT(A6126,"yyyy-mm-dd")</f>
        <v>2022-03-31</v>
      </c>
    </row>
    <row r="6127" spans="1:41">
      <c r="A6127" s="6" t="s">
        <v>6708</v>
      </c>
      <c r="B6127">
        <v>2022</v>
      </c>
      <c r="C6127">
        <v>3</v>
      </c>
      <c r="E6127" t="s">
        <v>81</v>
      </c>
      <c r="F6127" t="s">
        <v>82</v>
      </c>
      <c r="G6127" t="s">
        <v>83</v>
      </c>
      <c r="H6127" t="s">
        <v>6592</v>
      </c>
      <c r="I6127">
        <v>2024</v>
      </c>
      <c r="K6127" s="6">
        <v>45657</v>
      </c>
      <c r="L6127">
        <v>33</v>
      </c>
      <c r="N6127" t="s">
        <v>810</v>
      </c>
      <c r="O6127" s="8">
        <v>3.69</v>
      </c>
      <c r="P6127" s="8">
        <v>3.6</v>
      </c>
      <c r="Q6127" s="8">
        <v>3.5</v>
      </c>
      <c r="R6127" s="8">
        <v>3.86</v>
      </c>
      <c r="S6127" s="8">
        <v>3.1</v>
      </c>
      <c r="T6127" s="8">
        <v>4.5</v>
      </c>
      <c r="U6127" s="8">
        <v>0.3</v>
      </c>
      <c r="V6127" s="9">
        <v>31</v>
      </c>
      <c r="W6127" s="8">
        <v>0.35999999999999988</v>
      </c>
      <c r="X6127" s="8">
        <v>1.4</v>
      </c>
      <c r="Y6127" s="8">
        <v>8.9999999999999858E-2</v>
      </c>
      <c r="Z6127" s="8">
        <v>0</v>
      </c>
      <c r="AA6127">
        <v>6.0000000000000053E-2</v>
      </c>
      <c r="AF6127" t="s">
        <v>6593</v>
      </c>
      <c r="AG6127" t="s">
        <v>87</v>
      </c>
      <c r="AH6127" t="s">
        <v>88</v>
      </c>
      <c r="AI6127" t="s">
        <v>359</v>
      </c>
      <c r="AJ6127" s="7">
        <v>45657</v>
      </c>
      <c r="AK6127" t="s">
        <v>6709</v>
      </c>
      <c r="AL6127" t="s">
        <v>91</v>
      </c>
      <c r="AM6127" t="s">
        <v>6594</v>
      </c>
      <c r="AN6127" t="s">
        <v>6712</v>
      </c>
      <c r="AO6127" t="str">
        <f>TEXT(A6127,"yyyy-mm-dd")</f>
        <v>2022-03-31</v>
      </c>
    </row>
    <row r="6128" spans="1:41">
      <c r="A6128" s="6" t="s">
        <v>6708</v>
      </c>
      <c r="B6128">
        <v>2022</v>
      </c>
      <c r="C6128">
        <v>3</v>
      </c>
      <c r="E6128" t="s">
        <v>392</v>
      </c>
      <c r="F6128" t="s">
        <v>82</v>
      </c>
      <c r="G6128" t="s">
        <v>83</v>
      </c>
      <c r="H6128" t="s">
        <v>6592</v>
      </c>
      <c r="I6128">
        <v>2024</v>
      </c>
      <c r="K6128" s="6">
        <v>45657</v>
      </c>
      <c r="L6128">
        <v>33</v>
      </c>
      <c r="N6128" t="s">
        <v>810</v>
      </c>
      <c r="O6128" s="8">
        <v>3.67</v>
      </c>
      <c r="P6128" s="8">
        <v>3.6</v>
      </c>
      <c r="Q6128" s="8">
        <v>3.5</v>
      </c>
      <c r="R6128" s="8">
        <v>3.86</v>
      </c>
      <c r="S6128" s="8">
        <v>3.25</v>
      </c>
      <c r="T6128" s="8">
        <v>4.5</v>
      </c>
      <c r="U6128" s="8">
        <v>0.28000000000000003</v>
      </c>
      <c r="V6128" s="9">
        <v>28</v>
      </c>
      <c r="W6128" s="8">
        <v>0.35999999999999988</v>
      </c>
      <c r="X6128" s="8">
        <v>1.25</v>
      </c>
      <c r="Y6128" s="8">
        <v>6.999999999999984E-2</v>
      </c>
      <c r="Z6128" s="8">
        <v>0</v>
      </c>
      <c r="AA6128">
        <v>0.1599999999999997</v>
      </c>
      <c r="AF6128" t="s">
        <v>6593</v>
      </c>
      <c r="AG6128" t="s">
        <v>87</v>
      </c>
      <c r="AH6128" t="s">
        <v>88</v>
      </c>
      <c r="AI6128" t="s">
        <v>359</v>
      </c>
      <c r="AJ6128" s="7">
        <v>45657</v>
      </c>
      <c r="AK6128" t="s">
        <v>6709</v>
      </c>
      <c r="AL6128" t="s">
        <v>393</v>
      </c>
      <c r="AM6128" t="s">
        <v>6594</v>
      </c>
      <c r="AN6128" t="s">
        <v>6715</v>
      </c>
      <c r="AO6128" t="str">
        <f>TEXT(A6128,"yyyy-mm-dd")</f>
        <v>2022-03-31</v>
      </c>
    </row>
    <row r="6129" spans="1:41">
      <c r="A6129" s="6" t="s">
        <v>6708</v>
      </c>
      <c r="B6129">
        <v>2022</v>
      </c>
      <c r="C6129">
        <v>3</v>
      </c>
      <c r="E6129" t="s">
        <v>81</v>
      </c>
      <c r="F6129" t="s">
        <v>82</v>
      </c>
      <c r="G6129" t="s">
        <v>83</v>
      </c>
      <c r="H6129" t="s">
        <v>6147</v>
      </c>
      <c r="I6129">
        <v>2023</v>
      </c>
      <c r="K6129" s="6">
        <v>45291</v>
      </c>
      <c r="L6129">
        <v>21</v>
      </c>
      <c r="N6129" t="s">
        <v>176</v>
      </c>
      <c r="O6129" s="8">
        <v>3.98</v>
      </c>
      <c r="P6129" s="8">
        <v>4</v>
      </c>
      <c r="Q6129" s="8">
        <v>3.68</v>
      </c>
      <c r="R6129" s="8">
        <v>4.21</v>
      </c>
      <c r="S6129" s="8">
        <v>3.1</v>
      </c>
      <c r="T6129" s="8">
        <v>4.8</v>
      </c>
      <c r="U6129" s="8">
        <v>0.42</v>
      </c>
      <c r="V6129" s="9">
        <v>37</v>
      </c>
      <c r="W6129" s="8">
        <v>0.5299999999999998</v>
      </c>
      <c r="X6129" s="8">
        <v>1.6999999999999997</v>
      </c>
      <c r="Y6129" s="8">
        <v>-2.0000000000000018E-2</v>
      </c>
      <c r="Z6129" s="8">
        <v>0.20000000000000018</v>
      </c>
      <c r="AA6129">
        <v>0.18999999999999995</v>
      </c>
      <c r="AF6129" t="s">
        <v>6148</v>
      </c>
      <c r="AG6129" t="s">
        <v>87</v>
      </c>
      <c r="AH6129" t="s">
        <v>88</v>
      </c>
      <c r="AI6129" t="s">
        <v>97</v>
      </c>
      <c r="AJ6129" s="7">
        <v>45291</v>
      </c>
      <c r="AK6129" t="s">
        <v>6709</v>
      </c>
      <c r="AL6129" t="s">
        <v>91</v>
      </c>
      <c r="AM6129" t="s">
        <v>6149</v>
      </c>
      <c r="AN6129" t="s">
        <v>6711</v>
      </c>
      <c r="AO6129" t="str">
        <f>TEXT(A6129,"yyyy-mm-dd")</f>
        <v>2022-03-31</v>
      </c>
    </row>
    <row r="6130" spans="1:41">
      <c r="A6130" s="6" t="s">
        <v>6708</v>
      </c>
      <c r="B6130">
        <v>2022</v>
      </c>
      <c r="C6130">
        <v>3</v>
      </c>
      <c r="E6130" t="s">
        <v>392</v>
      </c>
      <c r="F6130" t="s">
        <v>82</v>
      </c>
      <c r="G6130" t="s">
        <v>83</v>
      </c>
      <c r="H6130" t="s">
        <v>6147</v>
      </c>
      <c r="I6130">
        <v>2023</v>
      </c>
      <c r="K6130" s="6">
        <v>45291</v>
      </c>
      <c r="L6130">
        <v>21</v>
      </c>
      <c r="N6130" t="s">
        <v>176</v>
      </c>
      <c r="O6130" s="8">
        <v>3.96</v>
      </c>
      <c r="P6130" s="8">
        <v>3.95</v>
      </c>
      <c r="Q6130" s="8">
        <v>3.6</v>
      </c>
      <c r="R6130" s="8">
        <v>4.18</v>
      </c>
      <c r="S6130" s="8">
        <v>3.4</v>
      </c>
      <c r="T6130" s="8">
        <v>4.92</v>
      </c>
      <c r="U6130" s="8">
        <v>0.39</v>
      </c>
      <c r="V6130" s="9">
        <v>34</v>
      </c>
      <c r="W6130" s="8">
        <v>0.57999999999999963</v>
      </c>
      <c r="X6130" s="8">
        <v>1.52</v>
      </c>
      <c r="Y6130" s="8">
        <v>9.9999999999997868E-3</v>
      </c>
      <c r="Z6130" s="8">
        <v>0.25</v>
      </c>
      <c r="AA6130">
        <v>0.30999999999999961</v>
      </c>
      <c r="AF6130" t="s">
        <v>6148</v>
      </c>
      <c r="AG6130" t="s">
        <v>87</v>
      </c>
      <c r="AH6130" t="s">
        <v>88</v>
      </c>
      <c r="AI6130" t="s">
        <v>97</v>
      </c>
      <c r="AJ6130" s="7">
        <v>45291</v>
      </c>
      <c r="AK6130" t="s">
        <v>6709</v>
      </c>
      <c r="AL6130" t="s">
        <v>393</v>
      </c>
      <c r="AM6130" t="s">
        <v>6149</v>
      </c>
      <c r="AN6130" t="s">
        <v>6714</v>
      </c>
      <c r="AO6130" t="str">
        <f>TEXT(A6130,"yyyy-mm-dd")</f>
        <v>2022-03-31</v>
      </c>
    </row>
    <row r="6131" spans="1:41">
      <c r="A6131" s="6" t="s">
        <v>6708</v>
      </c>
      <c r="B6131">
        <v>2022</v>
      </c>
      <c r="C6131">
        <v>3</v>
      </c>
      <c r="E6131" t="s">
        <v>81</v>
      </c>
      <c r="F6131" t="s">
        <v>82</v>
      </c>
      <c r="G6131" t="s">
        <v>83</v>
      </c>
      <c r="H6131" t="s">
        <v>5702</v>
      </c>
      <c r="I6131">
        <v>2022</v>
      </c>
      <c r="K6131" s="6">
        <v>44926</v>
      </c>
      <c r="L6131">
        <v>9</v>
      </c>
      <c r="N6131" t="s">
        <v>173</v>
      </c>
      <c r="O6131" s="8">
        <v>5.86</v>
      </c>
      <c r="P6131" s="8">
        <v>5.8</v>
      </c>
      <c r="Q6131" s="8">
        <v>5.39</v>
      </c>
      <c r="R6131" s="8">
        <v>6.25</v>
      </c>
      <c r="S6131" s="8">
        <v>4.7</v>
      </c>
      <c r="T6131" s="8">
        <v>7.16</v>
      </c>
      <c r="U6131" s="8">
        <v>0.61</v>
      </c>
      <c r="V6131" s="9">
        <v>37</v>
      </c>
      <c r="W6131" s="8">
        <v>0.86000000000000032</v>
      </c>
      <c r="X6131" s="8">
        <v>2.46</v>
      </c>
      <c r="Y6131" s="8">
        <v>6.0000000000000497E-2</v>
      </c>
      <c r="Z6131" s="8">
        <v>1.1200000000000001</v>
      </c>
      <c r="AA6131">
        <v>0.40000000000000036</v>
      </c>
      <c r="AF6131" t="s">
        <v>5703</v>
      </c>
      <c r="AG6131" t="s">
        <v>87</v>
      </c>
      <c r="AH6131" t="s">
        <v>88</v>
      </c>
      <c r="AI6131" t="s">
        <v>89</v>
      </c>
      <c r="AJ6131" s="7">
        <v>44926</v>
      </c>
      <c r="AK6131" t="s">
        <v>6709</v>
      </c>
      <c r="AL6131" t="s">
        <v>91</v>
      </c>
      <c r="AM6131" t="s">
        <v>5704</v>
      </c>
      <c r="AN6131" t="s">
        <v>6710</v>
      </c>
      <c r="AO6131" t="str">
        <f>TEXT(A6131,"yyyy-mm-dd")</f>
        <v>2022-03-31</v>
      </c>
    </row>
    <row r="6132" spans="1:41">
      <c r="A6132" s="6" t="s">
        <v>6708</v>
      </c>
      <c r="B6132">
        <v>2022</v>
      </c>
      <c r="C6132">
        <v>3</v>
      </c>
      <c r="E6132" t="s">
        <v>392</v>
      </c>
      <c r="F6132" t="s">
        <v>82</v>
      </c>
      <c r="G6132" t="s">
        <v>83</v>
      </c>
      <c r="H6132" t="s">
        <v>5702</v>
      </c>
      <c r="I6132">
        <v>2022</v>
      </c>
      <c r="K6132" s="6">
        <v>44926</v>
      </c>
      <c r="L6132">
        <v>9</v>
      </c>
      <c r="N6132" t="s">
        <v>173</v>
      </c>
      <c r="O6132" s="8">
        <v>5.56</v>
      </c>
      <c r="P6132" s="8">
        <v>5.47</v>
      </c>
      <c r="Q6132" s="8">
        <v>5.25</v>
      </c>
      <c r="R6132" s="8">
        <v>5.9</v>
      </c>
      <c r="S6132" s="8">
        <v>4.24</v>
      </c>
      <c r="T6132" s="8">
        <v>7.07</v>
      </c>
      <c r="U6132" s="8">
        <v>0.56000000000000005</v>
      </c>
      <c r="V6132" s="9">
        <v>34</v>
      </c>
      <c r="W6132" s="8">
        <v>0.65000000000000036</v>
      </c>
      <c r="X6132" s="8">
        <v>2.83</v>
      </c>
      <c r="Y6132" s="8">
        <v>8.9999999999999858E-2</v>
      </c>
      <c r="Z6132" s="8">
        <v>0.84999999999999964</v>
      </c>
      <c r="AA6132">
        <v>0.23000000000000043</v>
      </c>
      <c r="AF6132" t="s">
        <v>5703</v>
      </c>
      <c r="AG6132" t="s">
        <v>87</v>
      </c>
      <c r="AH6132" t="s">
        <v>88</v>
      </c>
      <c r="AI6132" t="s">
        <v>89</v>
      </c>
      <c r="AJ6132" s="7">
        <v>44926</v>
      </c>
      <c r="AK6132" t="s">
        <v>6709</v>
      </c>
      <c r="AL6132" t="s">
        <v>393</v>
      </c>
      <c r="AM6132" t="s">
        <v>5704</v>
      </c>
      <c r="AN6132" t="s">
        <v>6713</v>
      </c>
      <c r="AO6132" t="str">
        <f>TEXT(A6132,"yyyy-mm-dd")</f>
        <v>2022-03-31</v>
      </c>
    </row>
    <row r="6133" spans="1:41">
      <c r="A6133" s="6" t="s">
        <v>6708</v>
      </c>
      <c r="B6133">
        <v>2022</v>
      </c>
      <c r="C6133">
        <v>3</v>
      </c>
      <c r="E6133" t="s">
        <v>81</v>
      </c>
      <c r="F6133" t="s">
        <v>82</v>
      </c>
      <c r="G6133" t="s">
        <v>774</v>
      </c>
      <c r="H6133" t="s">
        <v>775</v>
      </c>
      <c r="K6133" s="6"/>
      <c r="O6133" s="8">
        <v>3.72</v>
      </c>
      <c r="P6133" s="8">
        <v>3.73</v>
      </c>
      <c r="Q6133" s="8">
        <v>3.51</v>
      </c>
      <c r="R6133" s="8">
        <v>3.9</v>
      </c>
      <c r="S6133" s="8">
        <v>3.2</v>
      </c>
      <c r="T6133" s="8">
        <v>4.2</v>
      </c>
      <c r="U6133" s="8">
        <v>0.26</v>
      </c>
      <c r="V6133" s="9">
        <v>34</v>
      </c>
      <c r="W6133" s="8">
        <v>0.39000000000000012</v>
      </c>
      <c r="X6133" s="8">
        <v>1</v>
      </c>
      <c r="Y6133" s="8">
        <v>-9.9999999999997868E-3</v>
      </c>
      <c r="Z6133" s="8">
        <v>2.9999999999999805E-2</v>
      </c>
      <c r="AA6133">
        <v>0.10000000000000009</v>
      </c>
      <c r="AF6133" t="s">
        <v>776</v>
      </c>
      <c r="AG6133" t="s">
        <v>777</v>
      </c>
      <c r="AH6133" t="s">
        <v>778</v>
      </c>
      <c r="AI6133" t="s">
        <v>779</v>
      </c>
      <c r="AJ6133" s="7"/>
      <c r="AK6133" t="s">
        <v>6709</v>
      </c>
      <c r="AL6133" t="s">
        <v>91</v>
      </c>
      <c r="AM6133" t="s">
        <v>775</v>
      </c>
      <c r="AN6133" t="s">
        <v>6732</v>
      </c>
      <c r="AO6133" t="str">
        <f>TEXT(A6133,"yyyy-mm-dd")</f>
        <v>2022-03-31</v>
      </c>
    </row>
    <row r="6134" spans="1:41">
      <c r="A6134" s="6" t="s">
        <v>6708</v>
      </c>
      <c r="B6134">
        <v>2022</v>
      </c>
      <c r="C6134">
        <v>3</v>
      </c>
      <c r="E6134" t="s">
        <v>81</v>
      </c>
      <c r="F6134" t="s">
        <v>82</v>
      </c>
      <c r="G6134" t="s">
        <v>774</v>
      </c>
      <c r="H6134" t="s">
        <v>1536</v>
      </c>
      <c r="K6134" s="6"/>
      <c r="O6134" s="8">
        <v>3.57</v>
      </c>
      <c r="P6134" s="8">
        <v>3.5</v>
      </c>
      <c r="Q6134" s="8">
        <v>3.5</v>
      </c>
      <c r="R6134" s="8">
        <v>3.6</v>
      </c>
      <c r="S6134" s="8">
        <v>3.2</v>
      </c>
      <c r="T6134" s="8">
        <v>4</v>
      </c>
      <c r="U6134" s="8">
        <v>0.22</v>
      </c>
      <c r="V6134" s="9">
        <v>32</v>
      </c>
      <c r="W6134" s="8">
        <v>0.10000000000000009</v>
      </c>
      <c r="X6134" s="8">
        <v>0.79999999999999982</v>
      </c>
      <c r="Y6134" s="8">
        <v>6.999999999999984E-2</v>
      </c>
      <c r="Z6134" s="8">
        <v>0</v>
      </c>
      <c r="AA6134">
        <v>-0.10999999999999988</v>
      </c>
      <c r="AF6134" t="s">
        <v>1537</v>
      </c>
      <c r="AG6134" t="s">
        <v>777</v>
      </c>
      <c r="AH6134" t="s">
        <v>778</v>
      </c>
      <c r="AI6134" t="s">
        <v>1538</v>
      </c>
      <c r="AJ6134" s="7"/>
      <c r="AK6134" t="s">
        <v>6709</v>
      </c>
      <c r="AL6134" t="s">
        <v>91</v>
      </c>
      <c r="AM6134" t="s">
        <v>1536</v>
      </c>
      <c r="AN6134" t="s">
        <v>6733</v>
      </c>
      <c r="AO6134" t="str">
        <f>TEXT(A6134,"yyyy-mm-dd")</f>
        <v>2022-03-31</v>
      </c>
    </row>
    <row r="6135" spans="1:41">
      <c r="A6135" s="6" t="s">
        <v>6708</v>
      </c>
      <c r="B6135">
        <v>2022</v>
      </c>
      <c r="C6135">
        <v>3</v>
      </c>
      <c r="E6135" t="s">
        <v>392</v>
      </c>
      <c r="F6135" t="s">
        <v>82</v>
      </c>
      <c r="G6135" t="s">
        <v>774</v>
      </c>
      <c r="H6135" t="s">
        <v>775</v>
      </c>
      <c r="K6135" s="6"/>
      <c r="O6135" s="8">
        <v>3.71</v>
      </c>
      <c r="P6135" s="8">
        <v>3.7</v>
      </c>
      <c r="Q6135" s="8">
        <v>3.5</v>
      </c>
      <c r="R6135" s="8">
        <v>3.88</v>
      </c>
      <c r="S6135" s="8">
        <v>3.33</v>
      </c>
      <c r="T6135" s="8">
        <v>4.2</v>
      </c>
      <c r="U6135" s="8">
        <v>0.24</v>
      </c>
      <c r="V6135" s="9">
        <v>31</v>
      </c>
      <c r="W6135" s="8">
        <v>0.37999999999999989</v>
      </c>
      <c r="X6135" s="8">
        <v>0.87000000000000011</v>
      </c>
      <c r="Y6135" s="8">
        <v>9.9999999999997868E-3</v>
      </c>
      <c r="Z6135" s="8">
        <v>0.10000000000000009</v>
      </c>
      <c r="AA6135">
        <v>0.17999999999999972</v>
      </c>
      <c r="AF6135" t="s">
        <v>776</v>
      </c>
      <c r="AG6135" t="s">
        <v>777</v>
      </c>
      <c r="AH6135" t="s">
        <v>778</v>
      </c>
      <c r="AI6135" t="s">
        <v>779</v>
      </c>
      <c r="AJ6135" s="7"/>
      <c r="AK6135" t="s">
        <v>6709</v>
      </c>
      <c r="AL6135" t="s">
        <v>393</v>
      </c>
      <c r="AM6135" t="s">
        <v>775</v>
      </c>
      <c r="AN6135" t="s">
        <v>6734</v>
      </c>
      <c r="AO6135" t="str">
        <f>TEXT(A6135,"yyyy-mm-dd")</f>
        <v>2022-03-31</v>
      </c>
    </row>
    <row r="6136" spans="1:41">
      <c r="A6136" s="6" t="s">
        <v>6708</v>
      </c>
      <c r="B6136">
        <v>2022</v>
      </c>
      <c r="C6136">
        <v>3</v>
      </c>
      <c r="E6136" t="s">
        <v>392</v>
      </c>
      <c r="F6136" t="s">
        <v>82</v>
      </c>
      <c r="G6136" t="s">
        <v>774</v>
      </c>
      <c r="H6136" t="s">
        <v>1536</v>
      </c>
      <c r="K6136" s="6"/>
      <c r="O6136" s="8">
        <v>3.54</v>
      </c>
      <c r="P6136" s="8">
        <v>3.5</v>
      </c>
      <c r="Q6136" s="8">
        <v>3.4</v>
      </c>
      <c r="R6136" s="8">
        <v>3.6</v>
      </c>
      <c r="S6136" s="8">
        <v>3.3</v>
      </c>
      <c r="T6136" s="8">
        <v>4</v>
      </c>
      <c r="U6136" s="8">
        <v>0.2</v>
      </c>
      <c r="V6136" s="9">
        <v>29</v>
      </c>
      <c r="W6136" s="8">
        <v>0.20000000000000018</v>
      </c>
      <c r="X6136" s="8">
        <v>0.70000000000000018</v>
      </c>
      <c r="Y6136" s="8">
        <v>4.0000000000000036E-2</v>
      </c>
      <c r="Z6136" s="8">
        <v>0</v>
      </c>
      <c r="AA6136">
        <v>1.0000000000000231E-2</v>
      </c>
      <c r="AF6136" t="s">
        <v>1537</v>
      </c>
      <c r="AG6136" t="s">
        <v>777</v>
      </c>
      <c r="AH6136" t="s">
        <v>778</v>
      </c>
      <c r="AI6136" t="s">
        <v>1538</v>
      </c>
      <c r="AJ6136" s="7"/>
      <c r="AK6136" t="s">
        <v>6709</v>
      </c>
      <c r="AL6136" t="s">
        <v>393</v>
      </c>
      <c r="AM6136" t="s">
        <v>1536</v>
      </c>
      <c r="AN6136" t="s">
        <v>6735</v>
      </c>
      <c r="AO6136" t="str">
        <f>TEXT(A6136,"yyyy-mm-dd")</f>
        <v>2022-03-31</v>
      </c>
    </row>
    <row r="6137" spans="1:41">
      <c r="A6137" s="6" t="s">
        <v>6708</v>
      </c>
      <c r="B6137">
        <v>2022</v>
      </c>
      <c r="C6137">
        <v>3</v>
      </c>
      <c r="E6137" t="s">
        <v>112</v>
      </c>
      <c r="F6137" t="s">
        <v>113</v>
      </c>
      <c r="G6137" t="s">
        <v>83</v>
      </c>
      <c r="H6137" t="s">
        <v>6592</v>
      </c>
      <c r="I6137">
        <v>2024</v>
      </c>
      <c r="K6137" s="6">
        <v>45657</v>
      </c>
      <c r="L6137">
        <v>33</v>
      </c>
      <c r="N6137" t="s">
        <v>810</v>
      </c>
      <c r="O6137" s="8">
        <v>7.32</v>
      </c>
      <c r="P6137" s="8">
        <v>7</v>
      </c>
      <c r="Q6137" s="8">
        <v>6.78</v>
      </c>
      <c r="R6137" s="8">
        <v>8.07</v>
      </c>
      <c r="S6137" s="8">
        <v>5</v>
      </c>
      <c r="T6137" s="8">
        <v>9.56</v>
      </c>
      <c r="U6137" s="8">
        <v>1.05</v>
      </c>
      <c r="V6137" s="9">
        <v>20</v>
      </c>
      <c r="W6137" s="8">
        <v>1.29</v>
      </c>
      <c r="X6137" s="8">
        <v>4.5600000000000005</v>
      </c>
      <c r="Y6137" s="8">
        <v>0.32000000000000028</v>
      </c>
      <c r="Z6137" s="8">
        <v>0</v>
      </c>
      <c r="AA6137">
        <v>4.0000000000000036E-2</v>
      </c>
      <c r="AF6137" t="s">
        <v>6630</v>
      </c>
      <c r="AG6137" t="s">
        <v>115</v>
      </c>
      <c r="AH6137" t="s">
        <v>116</v>
      </c>
      <c r="AI6137" t="s">
        <v>359</v>
      </c>
      <c r="AJ6137" s="7">
        <v>45657</v>
      </c>
      <c r="AK6137" t="s">
        <v>6709</v>
      </c>
      <c r="AL6137" t="s">
        <v>118</v>
      </c>
      <c r="AM6137" t="s">
        <v>6594</v>
      </c>
      <c r="AN6137" t="s">
        <v>6739</v>
      </c>
      <c r="AO6137" t="str">
        <f>TEXT(A6137,"yyyy-mm-dd")</f>
        <v>2022-03-31</v>
      </c>
    </row>
    <row r="6138" spans="1:41">
      <c r="A6138" s="6" t="s">
        <v>6708</v>
      </c>
      <c r="B6138">
        <v>2022</v>
      </c>
      <c r="C6138">
        <v>3</v>
      </c>
      <c r="E6138" t="s">
        <v>2881</v>
      </c>
      <c r="F6138" t="s">
        <v>113</v>
      </c>
      <c r="G6138" t="s">
        <v>83</v>
      </c>
      <c r="H6138" t="s">
        <v>6592</v>
      </c>
      <c r="I6138">
        <v>2024</v>
      </c>
      <c r="K6138" s="6">
        <v>45657</v>
      </c>
      <c r="L6138">
        <v>33</v>
      </c>
      <c r="N6138" t="s">
        <v>810</v>
      </c>
      <c r="O6138" s="8">
        <v>8.23</v>
      </c>
      <c r="P6138" s="8">
        <v>8.07</v>
      </c>
      <c r="Q6138" s="8">
        <v>7.84</v>
      </c>
      <c r="R6138" s="8">
        <v>8.8000000000000007</v>
      </c>
      <c r="S6138" s="8">
        <v>7</v>
      </c>
      <c r="T6138" s="8">
        <v>9.25</v>
      </c>
      <c r="U6138" s="8">
        <v>0.66</v>
      </c>
      <c r="V6138" s="9">
        <v>17</v>
      </c>
      <c r="W6138" s="8">
        <v>0.96000000000000085</v>
      </c>
      <c r="X6138" s="8">
        <v>2.25</v>
      </c>
      <c r="Y6138" s="8">
        <v>0.16000000000000014</v>
      </c>
      <c r="Z6138" s="8">
        <v>7.0000000000000284E-2</v>
      </c>
      <c r="AA6138">
        <v>-6.9999999999999396E-2</v>
      </c>
      <c r="AF6138" t="s">
        <v>6635</v>
      </c>
      <c r="AG6138" t="s">
        <v>2883</v>
      </c>
      <c r="AH6138" t="s">
        <v>2884</v>
      </c>
      <c r="AI6138" t="s">
        <v>359</v>
      </c>
      <c r="AJ6138" s="7">
        <v>45657</v>
      </c>
      <c r="AK6138" t="s">
        <v>6709</v>
      </c>
      <c r="AL6138" t="s">
        <v>2885</v>
      </c>
      <c r="AM6138" t="s">
        <v>6594</v>
      </c>
      <c r="AN6138" t="s">
        <v>6742</v>
      </c>
      <c r="AO6138" t="str">
        <f>TEXT(A6138,"yyyy-mm-dd")</f>
        <v>2022-03-31</v>
      </c>
    </row>
    <row r="6139" spans="1:41">
      <c r="A6139" s="6" t="s">
        <v>6708</v>
      </c>
      <c r="B6139">
        <v>2022</v>
      </c>
      <c r="C6139">
        <v>3</v>
      </c>
      <c r="E6139" t="s">
        <v>112</v>
      </c>
      <c r="F6139" t="s">
        <v>113</v>
      </c>
      <c r="G6139" t="s">
        <v>83</v>
      </c>
      <c r="H6139" t="s">
        <v>6147</v>
      </c>
      <c r="I6139">
        <v>2023</v>
      </c>
      <c r="K6139" s="6">
        <v>45291</v>
      </c>
      <c r="L6139">
        <v>21</v>
      </c>
      <c r="N6139" t="s">
        <v>176</v>
      </c>
      <c r="O6139" s="8">
        <v>8.08</v>
      </c>
      <c r="P6139" s="8">
        <v>8.23</v>
      </c>
      <c r="Q6139" s="8">
        <v>7.66</v>
      </c>
      <c r="R6139" s="8">
        <v>8.58</v>
      </c>
      <c r="S6139" s="8">
        <v>6</v>
      </c>
      <c r="T6139" s="8">
        <v>9.4499999999999993</v>
      </c>
      <c r="U6139" s="8">
        <v>0.84</v>
      </c>
      <c r="V6139" s="9">
        <v>26</v>
      </c>
      <c r="W6139" s="8">
        <v>0.91999999999999993</v>
      </c>
      <c r="X6139" s="8">
        <v>3.4499999999999993</v>
      </c>
      <c r="Y6139" s="8">
        <v>-0.15000000000000036</v>
      </c>
      <c r="Z6139" s="8">
        <v>0.85000000000000053</v>
      </c>
      <c r="AA6139">
        <v>0.20000000000000018</v>
      </c>
      <c r="AF6139" t="s">
        <v>6185</v>
      </c>
      <c r="AG6139" t="s">
        <v>115</v>
      </c>
      <c r="AH6139" t="s">
        <v>116</v>
      </c>
      <c r="AI6139" t="s">
        <v>230</v>
      </c>
      <c r="AJ6139" s="7">
        <v>45291</v>
      </c>
      <c r="AK6139" t="s">
        <v>6709</v>
      </c>
      <c r="AL6139" t="s">
        <v>118</v>
      </c>
      <c r="AM6139" t="s">
        <v>6149</v>
      </c>
      <c r="AN6139" t="s">
        <v>6738</v>
      </c>
      <c r="AO6139" t="str">
        <f>TEXT(A6139,"yyyy-mm-dd")</f>
        <v>2022-03-31</v>
      </c>
    </row>
    <row r="6140" spans="1:41">
      <c r="A6140" s="6" t="s">
        <v>6708</v>
      </c>
      <c r="B6140">
        <v>2022</v>
      </c>
      <c r="C6140">
        <v>3</v>
      </c>
      <c r="E6140" t="s">
        <v>2881</v>
      </c>
      <c r="F6140" t="s">
        <v>113</v>
      </c>
      <c r="G6140" t="s">
        <v>83</v>
      </c>
      <c r="H6140" t="s">
        <v>6147</v>
      </c>
      <c r="I6140">
        <v>2023</v>
      </c>
      <c r="K6140" s="6">
        <v>45291</v>
      </c>
      <c r="L6140">
        <v>21</v>
      </c>
      <c r="N6140" t="s">
        <v>176</v>
      </c>
      <c r="O6140" s="8">
        <v>8.74</v>
      </c>
      <c r="P6140" s="8">
        <v>8.75</v>
      </c>
      <c r="Q6140" s="8">
        <v>8.3000000000000007</v>
      </c>
      <c r="R6140" s="8">
        <v>9.0399999999999991</v>
      </c>
      <c r="S6140" s="8">
        <v>7.77</v>
      </c>
      <c r="T6140" s="8">
        <v>10.9</v>
      </c>
      <c r="U6140" s="8">
        <v>0.68</v>
      </c>
      <c r="V6140" s="9">
        <v>19</v>
      </c>
      <c r="W6140" s="8">
        <v>0.73999999999999844</v>
      </c>
      <c r="X6140" s="8">
        <v>3.1300000000000008</v>
      </c>
      <c r="Y6140" s="8">
        <v>-9.9999999999997868E-3</v>
      </c>
      <c r="Z6140" s="8">
        <v>0.47000000000000064</v>
      </c>
      <c r="AA6140">
        <v>0.13999999999999879</v>
      </c>
      <c r="AF6140" t="s">
        <v>6190</v>
      </c>
      <c r="AG6140" t="s">
        <v>2883</v>
      </c>
      <c r="AH6140" t="s">
        <v>2884</v>
      </c>
      <c r="AI6140" t="s">
        <v>230</v>
      </c>
      <c r="AJ6140" s="7">
        <v>45291</v>
      </c>
      <c r="AK6140" t="s">
        <v>6709</v>
      </c>
      <c r="AL6140" t="s">
        <v>2885</v>
      </c>
      <c r="AM6140" t="s">
        <v>6149</v>
      </c>
      <c r="AN6140" t="s">
        <v>6741</v>
      </c>
      <c r="AO6140" t="str">
        <f>TEXT(A6140,"yyyy-mm-dd")</f>
        <v>2022-03-31</v>
      </c>
    </row>
    <row r="6141" spans="1:41">
      <c r="A6141" s="6" t="s">
        <v>6708</v>
      </c>
      <c r="B6141">
        <v>2022</v>
      </c>
      <c r="C6141">
        <v>3</v>
      </c>
      <c r="E6141" t="s">
        <v>112</v>
      </c>
      <c r="F6141" t="s">
        <v>113</v>
      </c>
      <c r="G6141" t="s">
        <v>83</v>
      </c>
      <c r="H6141" t="s">
        <v>5702</v>
      </c>
      <c r="I6141">
        <v>2022</v>
      </c>
      <c r="K6141" s="6">
        <v>44926</v>
      </c>
      <c r="L6141">
        <v>9</v>
      </c>
      <c r="N6141" t="s">
        <v>173</v>
      </c>
      <c r="O6141" s="8">
        <v>8.0299999999999994</v>
      </c>
      <c r="P6141" s="8">
        <v>8</v>
      </c>
      <c r="Q6141" s="8">
        <v>7.75</v>
      </c>
      <c r="R6141" s="8">
        <v>8.3000000000000007</v>
      </c>
      <c r="S6141" s="8">
        <v>7.22</v>
      </c>
      <c r="T6141" s="8">
        <v>9.3000000000000007</v>
      </c>
      <c r="U6141" s="8">
        <v>0.48</v>
      </c>
      <c r="V6141" s="9">
        <v>26</v>
      </c>
      <c r="W6141" s="8">
        <v>0.55000000000000071</v>
      </c>
      <c r="X6141" s="8">
        <v>2.080000000000001</v>
      </c>
      <c r="Y6141" s="8">
        <v>2.9999999999999361E-2</v>
      </c>
      <c r="Z6141" s="8">
        <v>0.79999999999999982</v>
      </c>
      <c r="AA6141">
        <v>5.0000000000000711E-2</v>
      </c>
      <c r="AF6141" t="s">
        <v>5740</v>
      </c>
      <c r="AG6141" t="s">
        <v>115</v>
      </c>
      <c r="AH6141" t="s">
        <v>116</v>
      </c>
      <c r="AI6141" t="s">
        <v>117</v>
      </c>
      <c r="AJ6141" s="7">
        <v>44926</v>
      </c>
      <c r="AK6141" t="s">
        <v>6709</v>
      </c>
      <c r="AL6141" t="s">
        <v>118</v>
      </c>
      <c r="AM6141" t="s">
        <v>5704</v>
      </c>
      <c r="AN6141" t="s">
        <v>6737</v>
      </c>
      <c r="AO6141" t="str">
        <f>TEXT(A6141,"yyyy-mm-dd")</f>
        <v>2022-03-31</v>
      </c>
    </row>
    <row r="6142" spans="1:41">
      <c r="A6142" s="6" t="s">
        <v>6708</v>
      </c>
      <c r="B6142">
        <v>2022</v>
      </c>
      <c r="C6142">
        <v>3</v>
      </c>
      <c r="E6142" t="s">
        <v>2881</v>
      </c>
      <c r="F6142" t="s">
        <v>113</v>
      </c>
      <c r="G6142" t="s">
        <v>83</v>
      </c>
      <c r="H6142" t="s">
        <v>5702</v>
      </c>
      <c r="I6142">
        <v>2022</v>
      </c>
      <c r="K6142" s="6">
        <v>44926</v>
      </c>
      <c r="L6142">
        <v>9</v>
      </c>
      <c r="N6142" t="s">
        <v>173</v>
      </c>
      <c r="O6142" s="8">
        <v>8.69</v>
      </c>
      <c r="P6142" s="8">
        <v>8.5</v>
      </c>
      <c r="Q6142" s="8">
        <v>8.3000000000000007</v>
      </c>
      <c r="R6142" s="8">
        <v>8.9600000000000009</v>
      </c>
      <c r="S6142" s="8">
        <v>7.92</v>
      </c>
      <c r="T6142" s="8">
        <v>10.4</v>
      </c>
      <c r="U6142" s="8">
        <v>0.56999999999999995</v>
      </c>
      <c r="V6142" s="9">
        <v>20</v>
      </c>
      <c r="W6142" s="8">
        <v>0.66000000000000014</v>
      </c>
      <c r="X6142" s="8">
        <v>2.4800000000000004</v>
      </c>
      <c r="Y6142" s="8">
        <v>0.1899999999999995</v>
      </c>
      <c r="Z6142" s="8">
        <v>0.34999999999999964</v>
      </c>
      <c r="AA6142">
        <v>0.32000000000000028</v>
      </c>
      <c r="AF6142" t="s">
        <v>5745</v>
      </c>
      <c r="AG6142" t="s">
        <v>2883</v>
      </c>
      <c r="AH6142" t="s">
        <v>2884</v>
      </c>
      <c r="AI6142" t="s">
        <v>117</v>
      </c>
      <c r="AJ6142" s="7">
        <v>44926</v>
      </c>
      <c r="AK6142" t="s">
        <v>6709</v>
      </c>
      <c r="AL6142" t="s">
        <v>2885</v>
      </c>
      <c r="AM6142" t="s">
        <v>5704</v>
      </c>
      <c r="AN6142" t="s">
        <v>6740</v>
      </c>
      <c r="AO6142" t="str">
        <f>TEXT(A6142,"yyyy-mm-dd")</f>
        <v>2022-03-31</v>
      </c>
    </row>
    <row r="6143" spans="1:41">
      <c r="A6143" s="6" t="s">
        <v>6743</v>
      </c>
      <c r="B6143">
        <v>2022</v>
      </c>
      <c r="C6143">
        <v>4</v>
      </c>
      <c r="E6143" t="s">
        <v>1907</v>
      </c>
      <c r="F6143" t="s">
        <v>1908</v>
      </c>
      <c r="G6143" t="s">
        <v>102</v>
      </c>
      <c r="H6143" t="s">
        <v>6770</v>
      </c>
      <c r="I6143">
        <v>2024</v>
      </c>
      <c r="J6143">
        <v>2</v>
      </c>
      <c r="K6143" s="6">
        <v>45473</v>
      </c>
      <c r="L6143">
        <v>26</v>
      </c>
      <c r="M6143">
        <v>9</v>
      </c>
      <c r="N6143" t="s">
        <v>463</v>
      </c>
      <c r="O6143" s="8">
        <v>7.76</v>
      </c>
      <c r="P6143" s="8">
        <v>8</v>
      </c>
      <c r="Q6143" s="8">
        <v>7.25</v>
      </c>
      <c r="R6143" s="8">
        <v>8.25</v>
      </c>
      <c r="S6143" s="8">
        <v>6</v>
      </c>
      <c r="T6143" s="8">
        <v>9</v>
      </c>
      <c r="U6143" s="8">
        <v>0.72</v>
      </c>
      <c r="V6143" s="9">
        <v>22</v>
      </c>
      <c r="W6143" s="8">
        <v>1</v>
      </c>
      <c r="X6143" s="8">
        <v>3</v>
      </c>
      <c r="Y6143" s="8">
        <v>-0.24000000000000021</v>
      </c>
      <c r="Z6143" s="8"/>
      <c r="AF6143" t="s">
        <v>6771</v>
      </c>
      <c r="AG6143" t="s">
        <v>1910</v>
      </c>
      <c r="AH6143" t="s">
        <v>1911</v>
      </c>
      <c r="AI6143" t="s">
        <v>1971</v>
      </c>
      <c r="AJ6143" s="7">
        <v>45473</v>
      </c>
      <c r="AK6143" t="s">
        <v>6744</v>
      </c>
      <c r="AL6143" t="s">
        <v>1908</v>
      </c>
      <c r="AM6143" t="s">
        <v>6772</v>
      </c>
      <c r="AN6143" t="s">
        <v>6773</v>
      </c>
      <c r="AO6143" t="str">
        <f>TEXT(A6143,"yyyy-mm-dd")</f>
        <v>2022-04-30</v>
      </c>
    </row>
    <row r="6144" spans="1:41">
      <c r="A6144" s="6" t="s">
        <v>6743</v>
      </c>
      <c r="B6144">
        <v>2022</v>
      </c>
      <c r="C6144">
        <v>4</v>
      </c>
      <c r="E6144" t="s">
        <v>1907</v>
      </c>
      <c r="F6144" t="s">
        <v>1908</v>
      </c>
      <c r="G6144" t="s">
        <v>102</v>
      </c>
      <c r="H6144" t="s">
        <v>6766</v>
      </c>
      <c r="I6144">
        <v>2024</v>
      </c>
      <c r="J6144">
        <v>1</v>
      </c>
      <c r="K6144" s="6">
        <v>45382</v>
      </c>
      <c r="L6144">
        <v>23</v>
      </c>
      <c r="M6144">
        <v>8</v>
      </c>
      <c r="N6144" t="s">
        <v>95</v>
      </c>
      <c r="O6144" s="8">
        <v>8.07</v>
      </c>
      <c r="P6144" s="8">
        <v>8.1300000000000008</v>
      </c>
      <c r="Q6144" s="8">
        <v>7.56</v>
      </c>
      <c r="R6144" s="8">
        <v>8.5</v>
      </c>
      <c r="S6144" s="8">
        <v>6.5</v>
      </c>
      <c r="T6144" s="8">
        <v>9</v>
      </c>
      <c r="U6144" s="8">
        <v>0.64</v>
      </c>
      <c r="V6144" s="9">
        <v>22</v>
      </c>
      <c r="W6144" s="8">
        <v>0.94000000000000039</v>
      </c>
      <c r="X6144" s="8">
        <v>2.5</v>
      </c>
      <c r="Y6144" s="8">
        <v>-6.0000000000000497E-2</v>
      </c>
      <c r="Z6144" s="8"/>
      <c r="AF6144" t="s">
        <v>6767</v>
      </c>
      <c r="AG6144" t="s">
        <v>1910</v>
      </c>
      <c r="AH6144" t="s">
        <v>1911</v>
      </c>
      <c r="AI6144" t="s">
        <v>1944</v>
      </c>
      <c r="AJ6144" s="7">
        <v>45382</v>
      </c>
      <c r="AK6144" t="s">
        <v>6744</v>
      </c>
      <c r="AL6144" t="s">
        <v>1908</v>
      </c>
      <c r="AM6144" t="s">
        <v>6768</v>
      </c>
      <c r="AN6144" t="s">
        <v>6769</v>
      </c>
      <c r="AO6144" t="str">
        <f>TEXT(A6144,"yyyy-mm-dd")</f>
        <v>2022-04-30</v>
      </c>
    </row>
    <row r="6145" spans="1:41">
      <c r="A6145" s="6" t="s">
        <v>6743</v>
      </c>
      <c r="B6145">
        <v>2022</v>
      </c>
      <c r="C6145">
        <v>4</v>
      </c>
      <c r="E6145" t="s">
        <v>1907</v>
      </c>
      <c r="F6145" t="s">
        <v>1908</v>
      </c>
      <c r="G6145" t="s">
        <v>102</v>
      </c>
      <c r="H6145" t="s">
        <v>6539</v>
      </c>
      <c r="I6145">
        <v>2023</v>
      </c>
      <c r="J6145">
        <v>4</v>
      </c>
      <c r="K6145" s="6">
        <v>45291</v>
      </c>
      <c r="L6145">
        <v>20</v>
      </c>
      <c r="M6145">
        <v>7</v>
      </c>
      <c r="N6145" t="s">
        <v>185</v>
      </c>
      <c r="O6145" s="8">
        <v>8.35</v>
      </c>
      <c r="P6145" s="8">
        <v>8.25</v>
      </c>
      <c r="Q6145" s="8">
        <v>8</v>
      </c>
      <c r="R6145" s="8">
        <v>8.75</v>
      </c>
      <c r="S6145" s="8">
        <v>6.75</v>
      </c>
      <c r="T6145" s="8">
        <v>9.5</v>
      </c>
      <c r="U6145" s="8">
        <v>0.57999999999999996</v>
      </c>
      <c r="V6145" s="9">
        <v>33</v>
      </c>
      <c r="W6145" s="8">
        <v>0.75</v>
      </c>
      <c r="X6145" s="8">
        <v>2.75</v>
      </c>
      <c r="Y6145" s="8">
        <v>9.9999999999999645E-2</v>
      </c>
      <c r="Z6145" s="8">
        <v>0</v>
      </c>
      <c r="AA6145">
        <v>0</v>
      </c>
      <c r="AF6145" t="s">
        <v>6540</v>
      </c>
      <c r="AG6145" t="s">
        <v>1910</v>
      </c>
      <c r="AH6145" t="s">
        <v>1911</v>
      </c>
      <c r="AI6145" t="s">
        <v>1939</v>
      </c>
      <c r="AJ6145" s="7">
        <v>45291</v>
      </c>
      <c r="AK6145" t="s">
        <v>6744</v>
      </c>
      <c r="AL6145" t="s">
        <v>1908</v>
      </c>
      <c r="AM6145" t="s">
        <v>6541</v>
      </c>
      <c r="AN6145" t="s">
        <v>6765</v>
      </c>
      <c r="AO6145" t="str">
        <f>TEXT(A6145,"yyyy-mm-dd")</f>
        <v>2022-04-30</v>
      </c>
    </row>
    <row r="6146" spans="1:41">
      <c r="A6146" s="6" t="s">
        <v>6743</v>
      </c>
      <c r="B6146">
        <v>2022</v>
      </c>
      <c r="C6146">
        <v>4</v>
      </c>
      <c r="E6146" t="s">
        <v>1907</v>
      </c>
      <c r="F6146" t="s">
        <v>1908</v>
      </c>
      <c r="G6146" t="s">
        <v>102</v>
      </c>
      <c r="H6146" t="s">
        <v>6434</v>
      </c>
      <c r="I6146">
        <v>2023</v>
      </c>
      <c r="J6146">
        <v>3</v>
      </c>
      <c r="K6146" s="6">
        <v>45199</v>
      </c>
      <c r="L6146">
        <v>17</v>
      </c>
      <c r="M6146">
        <v>6</v>
      </c>
      <c r="N6146" t="s">
        <v>214</v>
      </c>
      <c r="O6146" s="8">
        <v>8.4499999999999993</v>
      </c>
      <c r="P6146" s="8">
        <v>8.5</v>
      </c>
      <c r="Q6146" s="8">
        <v>8.25</v>
      </c>
      <c r="R6146" s="8">
        <v>8.75</v>
      </c>
      <c r="S6146" s="8">
        <v>7</v>
      </c>
      <c r="T6146" s="8">
        <v>9.5</v>
      </c>
      <c r="U6146" s="8">
        <v>0.5</v>
      </c>
      <c r="V6146" s="9">
        <v>32</v>
      </c>
      <c r="W6146" s="8">
        <v>0.5</v>
      </c>
      <c r="X6146" s="8">
        <v>2.5</v>
      </c>
      <c r="Y6146" s="8">
        <v>-5.0000000000000711E-2</v>
      </c>
      <c r="Z6146" s="8">
        <v>0.25</v>
      </c>
      <c r="AA6146">
        <v>-5.9999999999999609E-2</v>
      </c>
      <c r="AF6146" t="s">
        <v>6435</v>
      </c>
      <c r="AG6146" t="s">
        <v>1910</v>
      </c>
      <c r="AH6146" t="s">
        <v>1911</v>
      </c>
      <c r="AI6146" t="s">
        <v>1934</v>
      </c>
      <c r="AJ6146" s="7">
        <v>45199</v>
      </c>
      <c r="AK6146" t="s">
        <v>6744</v>
      </c>
      <c r="AL6146" t="s">
        <v>1908</v>
      </c>
      <c r="AM6146" t="s">
        <v>6436</v>
      </c>
      <c r="AN6146" t="s">
        <v>6764</v>
      </c>
      <c r="AO6146" t="str">
        <f>TEXT(A6146,"yyyy-mm-dd")</f>
        <v>2022-04-30</v>
      </c>
    </row>
    <row r="6147" spans="1:41">
      <c r="A6147" s="6" t="s">
        <v>6743</v>
      </c>
      <c r="B6147">
        <v>2022</v>
      </c>
      <c r="C6147">
        <v>4</v>
      </c>
      <c r="E6147" t="s">
        <v>1907</v>
      </c>
      <c r="F6147" t="s">
        <v>1908</v>
      </c>
      <c r="G6147" t="s">
        <v>102</v>
      </c>
      <c r="H6147" t="s">
        <v>6326</v>
      </c>
      <c r="I6147">
        <v>2023</v>
      </c>
      <c r="J6147">
        <v>2</v>
      </c>
      <c r="K6147" s="6">
        <v>45107</v>
      </c>
      <c r="L6147">
        <v>14</v>
      </c>
      <c r="M6147">
        <v>5</v>
      </c>
      <c r="N6147" t="s">
        <v>244</v>
      </c>
      <c r="O6147" s="8">
        <v>8.52</v>
      </c>
      <c r="P6147" s="8">
        <v>8.5</v>
      </c>
      <c r="Q6147" s="8">
        <v>8.25</v>
      </c>
      <c r="R6147" s="8">
        <v>8.75</v>
      </c>
      <c r="S6147" s="8">
        <v>7.25</v>
      </c>
      <c r="T6147" s="8">
        <v>9.5</v>
      </c>
      <c r="U6147" s="8">
        <v>0.48</v>
      </c>
      <c r="V6147" s="9">
        <v>32</v>
      </c>
      <c r="W6147" s="8">
        <v>0.5</v>
      </c>
      <c r="X6147" s="8">
        <v>2.25</v>
      </c>
      <c r="Y6147" s="8">
        <v>1.9999999999999574E-2</v>
      </c>
      <c r="Z6147" s="8">
        <v>0.25</v>
      </c>
      <c r="AA6147">
        <v>-6.0000000000000497E-2</v>
      </c>
      <c r="AF6147" t="s">
        <v>6327</v>
      </c>
      <c r="AG6147" t="s">
        <v>1910</v>
      </c>
      <c r="AH6147" t="s">
        <v>1911</v>
      </c>
      <c r="AI6147" t="s">
        <v>1929</v>
      </c>
      <c r="AJ6147" s="7">
        <v>45107</v>
      </c>
      <c r="AK6147" t="s">
        <v>6744</v>
      </c>
      <c r="AL6147" t="s">
        <v>1908</v>
      </c>
      <c r="AM6147" t="s">
        <v>6328</v>
      </c>
      <c r="AN6147" t="s">
        <v>6763</v>
      </c>
      <c r="AO6147" t="str">
        <f>TEXT(A6147,"yyyy-mm-dd")</f>
        <v>2022-04-30</v>
      </c>
    </row>
    <row r="6148" spans="1:41">
      <c r="A6148" s="6" t="s">
        <v>6743</v>
      </c>
      <c r="B6148">
        <v>2022</v>
      </c>
      <c r="C6148">
        <v>4</v>
      </c>
      <c r="E6148" t="s">
        <v>1907</v>
      </c>
      <c r="F6148" t="s">
        <v>1908</v>
      </c>
      <c r="G6148" t="s">
        <v>102</v>
      </c>
      <c r="H6148" t="s">
        <v>6287</v>
      </c>
      <c r="I6148">
        <v>2023</v>
      </c>
      <c r="J6148">
        <v>1</v>
      </c>
      <c r="K6148" s="6">
        <v>45016</v>
      </c>
      <c r="L6148">
        <v>11</v>
      </c>
      <c r="M6148">
        <v>4</v>
      </c>
      <c r="N6148" t="s">
        <v>85</v>
      </c>
      <c r="O6148" s="8">
        <v>8.52</v>
      </c>
      <c r="P6148" s="8">
        <v>8.5</v>
      </c>
      <c r="Q6148" s="8">
        <v>8.25</v>
      </c>
      <c r="R6148" s="8">
        <v>8.75</v>
      </c>
      <c r="S6148" s="8">
        <v>7.5</v>
      </c>
      <c r="T6148" s="8">
        <v>9.5</v>
      </c>
      <c r="U6148" s="8">
        <v>0.42</v>
      </c>
      <c r="V6148" s="9">
        <v>32</v>
      </c>
      <c r="W6148" s="8">
        <v>0.5</v>
      </c>
      <c r="X6148" s="8">
        <v>2</v>
      </c>
      <c r="Y6148" s="8">
        <v>1.9999999999999574E-2</v>
      </c>
      <c r="Z6148" s="8">
        <v>0.25</v>
      </c>
      <c r="AA6148">
        <v>-5.9999999999999609E-2</v>
      </c>
      <c r="AF6148" t="s">
        <v>6288</v>
      </c>
      <c r="AG6148" t="s">
        <v>1910</v>
      </c>
      <c r="AH6148" t="s">
        <v>1911</v>
      </c>
      <c r="AI6148" t="s">
        <v>1924</v>
      </c>
      <c r="AJ6148" s="7">
        <v>45016</v>
      </c>
      <c r="AK6148" t="s">
        <v>6744</v>
      </c>
      <c r="AL6148" t="s">
        <v>1908</v>
      </c>
      <c r="AM6148" t="s">
        <v>6289</v>
      </c>
      <c r="AN6148" t="s">
        <v>6762</v>
      </c>
      <c r="AO6148" t="str">
        <f>TEXT(A6148,"yyyy-mm-dd")</f>
        <v>2022-04-30</v>
      </c>
    </row>
    <row r="6149" spans="1:41">
      <c r="A6149" s="6" t="s">
        <v>6743</v>
      </c>
      <c r="B6149">
        <v>2022</v>
      </c>
      <c r="C6149">
        <v>4</v>
      </c>
      <c r="E6149" t="s">
        <v>1907</v>
      </c>
      <c r="F6149" t="s">
        <v>1908</v>
      </c>
      <c r="G6149" t="s">
        <v>102</v>
      </c>
      <c r="H6149" t="s">
        <v>6094</v>
      </c>
      <c r="I6149">
        <v>2022</v>
      </c>
      <c r="J6149">
        <v>4</v>
      </c>
      <c r="K6149" s="6">
        <v>44926</v>
      </c>
      <c r="L6149">
        <v>8</v>
      </c>
      <c r="M6149">
        <v>3</v>
      </c>
      <c r="N6149" t="s">
        <v>182</v>
      </c>
      <c r="O6149" s="8">
        <v>8.36</v>
      </c>
      <c r="P6149" s="8">
        <v>8.25</v>
      </c>
      <c r="Q6149" s="8">
        <v>8</v>
      </c>
      <c r="R6149" s="8">
        <v>8.5</v>
      </c>
      <c r="S6149" s="8">
        <v>7.5</v>
      </c>
      <c r="T6149" s="8">
        <v>9</v>
      </c>
      <c r="U6149" s="8">
        <v>0.41</v>
      </c>
      <c r="V6149" s="9">
        <v>33</v>
      </c>
      <c r="W6149" s="8">
        <v>0.5</v>
      </c>
      <c r="X6149" s="8">
        <v>1.5</v>
      </c>
      <c r="Y6149" s="8">
        <v>0.10999999999999943</v>
      </c>
      <c r="Z6149" s="8">
        <v>0.25</v>
      </c>
      <c r="AA6149">
        <v>0</v>
      </c>
      <c r="AF6149" t="s">
        <v>6095</v>
      </c>
      <c r="AG6149" t="s">
        <v>1910</v>
      </c>
      <c r="AH6149" t="s">
        <v>1911</v>
      </c>
      <c r="AI6149" t="s">
        <v>1919</v>
      </c>
      <c r="AJ6149" s="7">
        <v>44926</v>
      </c>
      <c r="AK6149" t="s">
        <v>6744</v>
      </c>
      <c r="AL6149" t="s">
        <v>1908</v>
      </c>
      <c r="AM6149" t="s">
        <v>6096</v>
      </c>
      <c r="AN6149" t="s">
        <v>6761</v>
      </c>
      <c r="AO6149" t="str">
        <f>TEXT(A6149,"yyyy-mm-dd")</f>
        <v>2022-04-30</v>
      </c>
    </row>
    <row r="6150" spans="1:41">
      <c r="A6150" s="6" t="s">
        <v>6743</v>
      </c>
      <c r="B6150">
        <v>2022</v>
      </c>
      <c r="C6150">
        <v>4</v>
      </c>
      <c r="E6150" t="s">
        <v>1907</v>
      </c>
      <c r="F6150" t="s">
        <v>1908</v>
      </c>
      <c r="G6150" t="s">
        <v>102</v>
      </c>
      <c r="H6150" t="s">
        <v>5989</v>
      </c>
      <c r="I6150">
        <v>2022</v>
      </c>
      <c r="J6150">
        <v>3</v>
      </c>
      <c r="K6150" s="6">
        <v>44834</v>
      </c>
      <c r="L6150">
        <v>5</v>
      </c>
      <c r="M6150">
        <v>2</v>
      </c>
      <c r="N6150" t="s">
        <v>211</v>
      </c>
      <c r="O6150" s="8">
        <v>7.97</v>
      </c>
      <c r="P6150" s="8">
        <v>8</v>
      </c>
      <c r="Q6150" s="8">
        <v>7.75</v>
      </c>
      <c r="R6150" s="8">
        <v>8.25</v>
      </c>
      <c r="S6150" s="8">
        <v>7.25</v>
      </c>
      <c r="T6150" s="8">
        <v>8.5</v>
      </c>
      <c r="U6150" s="8">
        <v>0.35</v>
      </c>
      <c r="V6150" s="9">
        <v>32</v>
      </c>
      <c r="W6150" s="8">
        <v>0.5</v>
      </c>
      <c r="X6150" s="8">
        <v>1.25</v>
      </c>
      <c r="Y6150" s="8">
        <v>-3.0000000000000249E-2</v>
      </c>
      <c r="Z6150" s="8">
        <v>0.5</v>
      </c>
      <c r="AA6150">
        <v>0.25</v>
      </c>
      <c r="AF6150" t="s">
        <v>5990</v>
      </c>
      <c r="AG6150" t="s">
        <v>1910</v>
      </c>
      <c r="AH6150" t="s">
        <v>1911</v>
      </c>
      <c r="AI6150" t="s">
        <v>1915</v>
      </c>
      <c r="AJ6150" s="7">
        <v>44834</v>
      </c>
      <c r="AK6150" t="s">
        <v>6744</v>
      </c>
      <c r="AL6150" t="s">
        <v>1908</v>
      </c>
      <c r="AM6150" t="s">
        <v>5991</v>
      </c>
      <c r="AN6150" t="s">
        <v>6760</v>
      </c>
      <c r="AO6150" t="str">
        <f>TEXT(A6150,"yyyy-mm-dd")</f>
        <v>2022-04-30</v>
      </c>
    </row>
    <row r="6151" spans="1:41">
      <c r="A6151" s="6" t="s">
        <v>6743</v>
      </c>
      <c r="B6151">
        <v>2022</v>
      </c>
      <c r="C6151">
        <v>4</v>
      </c>
      <c r="E6151" t="s">
        <v>1907</v>
      </c>
      <c r="F6151" t="s">
        <v>1908</v>
      </c>
      <c r="G6151" t="s">
        <v>102</v>
      </c>
      <c r="H6151" t="s">
        <v>5881</v>
      </c>
      <c r="I6151">
        <v>2022</v>
      </c>
      <c r="J6151">
        <v>2</v>
      </c>
      <c r="K6151" s="6">
        <v>44742</v>
      </c>
      <c r="L6151">
        <v>2</v>
      </c>
      <c r="M6151">
        <v>1</v>
      </c>
      <c r="N6151" t="s">
        <v>104</v>
      </c>
      <c r="O6151" s="8">
        <v>7.4</v>
      </c>
      <c r="P6151" s="8">
        <v>7.5</v>
      </c>
      <c r="Q6151" s="8">
        <v>7.25</v>
      </c>
      <c r="R6151" s="8">
        <v>7.5</v>
      </c>
      <c r="S6151" s="8">
        <v>7</v>
      </c>
      <c r="T6151" s="8">
        <v>7.75</v>
      </c>
      <c r="U6151" s="8">
        <v>0.19</v>
      </c>
      <c r="V6151" s="9">
        <v>32</v>
      </c>
      <c r="W6151" s="8">
        <v>0.25</v>
      </c>
      <c r="X6151" s="8">
        <v>0.75</v>
      </c>
      <c r="Y6151" s="8">
        <v>-9.9999999999999645E-2</v>
      </c>
      <c r="Z6151" s="8">
        <v>0.25</v>
      </c>
      <c r="AA6151">
        <v>0</v>
      </c>
      <c r="AF6151" t="s">
        <v>5882</v>
      </c>
      <c r="AG6151" t="s">
        <v>1910</v>
      </c>
      <c r="AH6151" t="s">
        <v>1911</v>
      </c>
      <c r="AI6151" t="s">
        <v>1912</v>
      </c>
      <c r="AJ6151" s="7">
        <v>44742</v>
      </c>
      <c r="AK6151" t="s">
        <v>6744</v>
      </c>
      <c r="AL6151" t="s">
        <v>1908</v>
      </c>
      <c r="AM6151" t="s">
        <v>5883</v>
      </c>
      <c r="AN6151" t="s">
        <v>6759</v>
      </c>
      <c r="AO6151" t="str">
        <f>TEXT(A6151,"yyyy-mm-dd")</f>
        <v>2022-04-30</v>
      </c>
    </row>
    <row r="6152" spans="1:41">
      <c r="A6152" s="6" t="s">
        <v>6743</v>
      </c>
      <c r="B6152">
        <v>2022</v>
      </c>
      <c r="C6152">
        <v>4</v>
      </c>
      <c r="E6152" t="s">
        <v>100</v>
      </c>
      <c r="F6152" t="s">
        <v>101</v>
      </c>
      <c r="G6152" t="s">
        <v>83</v>
      </c>
      <c r="H6152" t="s">
        <v>6592</v>
      </c>
      <c r="I6152">
        <v>2024</v>
      </c>
      <c r="K6152" s="6">
        <v>45657</v>
      </c>
      <c r="L6152">
        <v>32</v>
      </c>
      <c r="N6152" t="s">
        <v>823</v>
      </c>
      <c r="O6152" s="8">
        <v>2.04</v>
      </c>
      <c r="P6152" s="8">
        <v>2</v>
      </c>
      <c r="Q6152" s="8">
        <v>1.8</v>
      </c>
      <c r="R6152" s="8">
        <v>2.2999999999999998</v>
      </c>
      <c r="S6152" s="8">
        <v>1.4</v>
      </c>
      <c r="T6152" s="8">
        <v>3.3</v>
      </c>
      <c r="U6152" s="8">
        <v>0.43</v>
      </c>
      <c r="V6152" s="9">
        <v>25</v>
      </c>
      <c r="W6152" s="8">
        <v>0.49999999999999978</v>
      </c>
      <c r="X6152" s="8">
        <v>1.9</v>
      </c>
      <c r="Y6152" s="8">
        <v>4.0000000000000036E-2</v>
      </c>
      <c r="Z6152" s="8">
        <v>0</v>
      </c>
      <c r="AA6152">
        <v>-0.40000000000000013</v>
      </c>
      <c r="AF6152" t="s">
        <v>10411</v>
      </c>
      <c r="AG6152" t="s">
        <v>9655</v>
      </c>
      <c r="AH6152" t="s">
        <v>9656</v>
      </c>
      <c r="AI6152" t="s">
        <v>9708</v>
      </c>
      <c r="AJ6152" s="7">
        <v>45657</v>
      </c>
      <c r="AK6152" t="s">
        <v>6744</v>
      </c>
      <c r="AL6152" t="s">
        <v>109</v>
      </c>
      <c r="AM6152" t="s">
        <v>6594</v>
      </c>
      <c r="AN6152" t="s">
        <v>10416</v>
      </c>
    </row>
    <row r="6153" spans="1:41">
      <c r="A6153" s="6" t="s">
        <v>6743</v>
      </c>
      <c r="B6153">
        <v>2022</v>
      </c>
      <c r="C6153">
        <v>4</v>
      </c>
      <c r="E6153" t="s">
        <v>100</v>
      </c>
      <c r="F6153" t="s">
        <v>101</v>
      </c>
      <c r="G6153" t="s">
        <v>102</v>
      </c>
      <c r="H6153" t="s">
        <v>6539</v>
      </c>
      <c r="I6153">
        <v>2023</v>
      </c>
      <c r="J6153">
        <v>4</v>
      </c>
      <c r="K6153" s="6">
        <v>45291</v>
      </c>
      <c r="L6153">
        <v>20</v>
      </c>
      <c r="M6153">
        <v>7</v>
      </c>
      <c r="N6153" t="s">
        <v>185</v>
      </c>
      <c r="O6153" s="8">
        <v>1.88</v>
      </c>
      <c r="P6153" s="8">
        <v>1.99</v>
      </c>
      <c r="Q6153" s="8">
        <v>1.5</v>
      </c>
      <c r="R6153" s="8">
        <v>2.2000000000000002</v>
      </c>
      <c r="S6153" s="8">
        <v>0.4</v>
      </c>
      <c r="T6153" s="8">
        <v>3.47</v>
      </c>
      <c r="U6153" s="8">
        <v>0.61</v>
      </c>
      <c r="V6153" s="9">
        <v>27</v>
      </c>
      <c r="W6153" s="8">
        <v>0.70000000000000018</v>
      </c>
      <c r="X6153" s="8">
        <v>3.0700000000000003</v>
      </c>
      <c r="Y6153" s="8">
        <v>-0.1100000000000001</v>
      </c>
      <c r="Z6153" s="8">
        <v>0.1399999999999999</v>
      </c>
      <c r="AA6153">
        <v>0</v>
      </c>
      <c r="AF6153" t="s">
        <v>6611</v>
      </c>
      <c r="AG6153" t="s">
        <v>106</v>
      </c>
      <c r="AH6153" t="s">
        <v>107</v>
      </c>
      <c r="AI6153" t="s">
        <v>2670</v>
      </c>
      <c r="AJ6153" s="7">
        <v>45291</v>
      </c>
      <c r="AK6153" t="s">
        <v>6744</v>
      </c>
      <c r="AL6153" t="s">
        <v>109</v>
      </c>
      <c r="AM6153" t="s">
        <v>6541</v>
      </c>
      <c r="AN6153" t="s">
        <v>6758</v>
      </c>
      <c r="AO6153" t="str">
        <f>TEXT(A6153,"yyyy-mm-dd")</f>
        <v>2022-04-30</v>
      </c>
    </row>
    <row r="6154" spans="1:41">
      <c r="A6154" s="6" t="s">
        <v>6743</v>
      </c>
      <c r="B6154">
        <v>2022</v>
      </c>
      <c r="C6154">
        <v>4</v>
      </c>
      <c r="E6154" t="s">
        <v>100</v>
      </c>
      <c r="F6154" t="s">
        <v>101</v>
      </c>
      <c r="G6154" t="s">
        <v>83</v>
      </c>
      <c r="H6154" t="s">
        <v>6147</v>
      </c>
      <c r="I6154">
        <v>2023</v>
      </c>
      <c r="K6154" s="6">
        <v>45291</v>
      </c>
      <c r="L6154">
        <v>20</v>
      </c>
      <c r="N6154" t="s">
        <v>185</v>
      </c>
      <c r="O6154" s="8">
        <v>2.02</v>
      </c>
      <c r="P6154" s="8">
        <v>2</v>
      </c>
      <c r="Q6154" s="8">
        <v>1.9</v>
      </c>
      <c r="R6154" s="8">
        <v>2.1</v>
      </c>
      <c r="S6154" s="8">
        <v>1.4</v>
      </c>
      <c r="T6154" s="8">
        <v>2.73</v>
      </c>
      <c r="U6154" s="8">
        <v>0.34</v>
      </c>
      <c r="V6154" s="9">
        <v>36</v>
      </c>
      <c r="W6154" s="8">
        <v>0.20000000000000018</v>
      </c>
      <c r="X6154" s="8">
        <v>1.33</v>
      </c>
      <c r="Y6154" s="8">
        <v>2.0000000000000018E-2</v>
      </c>
      <c r="Z6154" s="8">
        <v>0</v>
      </c>
      <c r="AA6154">
        <v>-0.17999999999999972</v>
      </c>
      <c r="AF6154" t="s">
        <v>10372</v>
      </c>
      <c r="AG6154" t="s">
        <v>9655</v>
      </c>
      <c r="AH6154" t="s">
        <v>9656</v>
      </c>
      <c r="AI6154" t="s">
        <v>9669</v>
      </c>
      <c r="AJ6154" s="7">
        <v>45291</v>
      </c>
      <c r="AK6154" t="s">
        <v>6744</v>
      </c>
      <c r="AL6154" t="s">
        <v>109</v>
      </c>
      <c r="AM6154" t="s">
        <v>6149</v>
      </c>
      <c r="AN6154" t="s">
        <v>10389</v>
      </c>
    </row>
    <row r="6155" spans="1:41">
      <c r="A6155" s="6" t="s">
        <v>6743</v>
      </c>
      <c r="B6155">
        <v>2022</v>
      </c>
      <c r="C6155">
        <v>4</v>
      </c>
      <c r="E6155" t="s">
        <v>100</v>
      </c>
      <c r="F6155" t="s">
        <v>101</v>
      </c>
      <c r="G6155" t="s">
        <v>102</v>
      </c>
      <c r="H6155" t="s">
        <v>6434</v>
      </c>
      <c r="I6155">
        <v>2023</v>
      </c>
      <c r="J6155">
        <v>3</v>
      </c>
      <c r="K6155" s="6">
        <v>45199</v>
      </c>
      <c r="L6155">
        <v>17</v>
      </c>
      <c r="M6155">
        <v>6</v>
      </c>
      <c r="N6155" t="s">
        <v>214</v>
      </c>
      <c r="O6155" s="8">
        <v>1.89</v>
      </c>
      <c r="P6155" s="8">
        <v>1.9</v>
      </c>
      <c r="Q6155" s="8">
        <v>1.5</v>
      </c>
      <c r="R6155" s="8">
        <v>2.0499999999999998</v>
      </c>
      <c r="S6155" s="8">
        <v>1.1000000000000001</v>
      </c>
      <c r="T6155" s="8">
        <v>2.96</v>
      </c>
      <c r="U6155" s="8">
        <v>0.47</v>
      </c>
      <c r="V6155" s="9">
        <v>27</v>
      </c>
      <c r="W6155" s="8">
        <v>0.54999999999999982</v>
      </c>
      <c r="X6155" s="8">
        <v>1.8599999999999999</v>
      </c>
      <c r="Y6155" s="8">
        <v>-1.0000000000000009E-2</v>
      </c>
      <c r="Z6155" s="8">
        <v>0.19999999999999996</v>
      </c>
      <c r="AA6155">
        <v>-0.18999999999999995</v>
      </c>
      <c r="AF6155" t="s">
        <v>6609</v>
      </c>
      <c r="AG6155" t="s">
        <v>106</v>
      </c>
      <c r="AH6155" t="s">
        <v>107</v>
      </c>
      <c r="AI6155" t="s">
        <v>2667</v>
      </c>
      <c r="AJ6155" s="7">
        <v>45199</v>
      </c>
      <c r="AK6155" t="s">
        <v>6744</v>
      </c>
      <c r="AL6155" t="s">
        <v>109</v>
      </c>
      <c r="AM6155" t="s">
        <v>6436</v>
      </c>
      <c r="AN6155" t="s">
        <v>6757</v>
      </c>
      <c r="AO6155" t="str">
        <f>TEXT(A6155,"yyyy-mm-dd")</f>
        <v>2022-04-30</v>
      </c>
    </row>
    <row r="6156" spans="1:41">
      <c r="A6156" s="6" t="s">
        <v>6743</v>
      </c>
      <c r="B6156">
        <v>2022</v>
      </c>
      <c r="C6156">
        <v>4</v>
      </c>
      <c r="E6156" t="s">
        <v>100</v>
      </c>
      <c r="F6156" t="s">
        <v>101</v>
      </c>
      <c r="G6156" t="s">
        <v>102</v>
      </c>
      <c r="H6156" t="s">
        <v>6326</v>
      </c>
      <c r="I6156">
        <v>2023</v>
      </c>
      <c r="J6156">
        <v>2</v>
      </c>
      <c r="K6156" s="6">
        <v>45107</v>
      </c>
      <c r="L6156">
        <v>14</v>
      </c>
      <c r="M6156">
        <v>5</v>
      </c>
      <c r="N6156" t="s">
        <v>244</v>
      </c>
      <c r="O6156" s="8">
        <v>2.0699999999999998</v>
      </c>
      <c r="P6156" s="8">
        <v>2</v>
      </c>
      <c r="Q6156" s="8">
        <v>1.75</v>
      </c>
      <c r="R6156" s="8">
        <v>2.25</v>
      </c>
      <c r="S6156" s="8">
        <v>0.9</v>
      </c>
      <c r="T6156" s="8">
        <v>3.2</v>
      </c>
      <c r="U6156" s="8">
        <v>0.55000000000000004</v>
      </c>
      <c r="V6156" s="9">
        <v>27</v>
      </c>
      <c r="W6156" s="8">
        <v>0.5</v>
      </c>
      <c r="X6156" s="8">
        <v>2.3000000000000003</v>
      </c>
      <c r="Y6156" s="8">
        <v>6.999999999999984E-2</v>
      </c>
      <c r="Z6156" s="8">
        <v>0</v>
      </c>
      <c r="AA6156">
        <v>-0.29999999999999982</v>
      </c>
      <c r="AF6156" t="s">
        <v>6607</v>
      </c>
      <c r="AG6156" t="s">
        <v>106</v>
      </c>
      <c r="AH6156" t="s">
        <v>107</v>
      </c>
      <c r="AI6156" t="s">
        <v>502</v>
      </c>
      <c r="AJ6156" s="7">
        <v>45107</v>
      </c>
      <c r="AK6156" t="s">
        <v>6744</v>
      </c>
      <c r="AL6156" t="s">
        <v>109</v>
      </c>
      <c r="AM6156" t="s">
        <v>6328</v>
      </c>
      <c r="AN6156" t="s">
        <v>6756</v>
      </c>
      <c r="AO6156" t="str">
        <f>TEXT(A6156,"yyyy-mm-dd")</f>
        <v>2022-04-30</v>
      </c>
    </row>
    <row r="6157" spans="1:41">
      <c r="A6157" s="6" t="s">
        <v>6743</v>
      </c>
      <c r="B6157">
        <v>2022</v>
      </c>
      <c r="C6157">
        <v>4</v>
      </c>
      <c r="E6157" t="s">
        <v>100</v>
      </c>
      <c r="F6157" t="s">
        <v>101</v>
      </c>
      <c r="G6157" t="s">
        <v>102</v>
      </c>
      <c r="H6157" t="s">
        <v>6287</v>
      </c>
      <c r="I6157">
        <v>2023</v>
      </c>
      <c r="J6157">
        <v>1</v>
      </c>
      <c r="K6157" s="6">
        <v>45016</v>
      </c>
      <c r="L6157">
        <v>11</v>
      </c>
      <c r="M6157">
        <v>4</v>
      </c>
      <c r="N6157" t="s">
        <v>85</v>
      </c>
      <c r="O6157" s="8">
        <v>2.19</v>
      </c>
      <c r="P6157" s="8">
        <v>2</v>
      </c>
      <c r="Q6157" s="8">
        <v>1.76</v>
      </c>
      <c r="R6157" s="8">
        <v>2.5299999999999998</v>
      </c>
      <c r="S6157" s="8">
        <v>1.2</v>
      </c>
      <c r="T6157" s="8">
        <v>3.8</v>
      </c>
      <c r="U6157" s="8">
        <v>0.6</v>
      </c>
      <c r="V6157" s="9">
        <v>27</v>
      </c>
      <c r="W6157" s="8">
        <v>0.7699999999999998</v>
      </c>
      <c r="X6157" s="8">
        <v>2.5999999999999996</v>
      </c>
      <c r="Y6157" s="8">
        <v>0.18999999999999995</v>
      </c>
      <c r="Z6157" s="8">
        <v>-0.5</v>
      </c>
      <c r="AA6157">
        <v>-0.33000000000000029</v>
      </c>
      <c r="AF6157" t="s">
        <v>6605</v>
      </c>
      <c r="AG6157" t="s">
        <v>106</v>
      </c>
      <c r="AH6157" t="s">
        <v>107</v>
      </c>
      <c r="AI6157" t="s">
        <v>497</v>
      </c>
      <c r="AJ6157" s="7">
        <v>45016</v>
      </c>
      <c r="AK6157" t="s">
        <v>6744</v>
      </c>
      <c r="AL6157" t="s">
        <v>109</v>
      </c>
      <c r="AM6157" t="s">
        <v>6289</v>
      </c>
      <c r="AN6157" t="s">
        <v>6755</v>
      </c>
      <c r="AO6157" t="str">
        <f>TEXT(A6157,"yyyy-mm-dd")</f>
        <v>2022-04-30</v>
      </c>
    </row>
    <row r="6158" spans="1:41">
      <c r="A6158" s="6" t="s">
        <v>6743</v>
      </c>
      <c r="B6158">
        <v>2022</v>
      </c>
      <c r="C6158">
        <v>4</v>
      </c>
      <c r="E6158" t="s">
        <v>100</v>
      </c>
      <c r="F6158" t="s">
        <v>101</v>
      </c>
      <c r="G6158" t="s">
        <v>102</v>
      </c>
      <c r="H6158" t="s">
        <v>6094</v>
      </c>
      <c r="I6158">
        <v>2022</v>
      </c>
      <c r="J6158">
        <v>4</v>
      </c>
      <c r="K6158" s="6">
        <v>44926</v>
      </c>
      <c r="L6158">
        <v>8</v>
      </c>
      <c r="M6158">
        <v>3</v>
      </c>
      <c r="N6158" t="s">
        <v>182</v>
      </c>
      <c r="O6158" s="8">
        <v>2.2200000000000002</v>
      </c>
      <c r="P6158" s="8">
        <v>2.09</v>
      </c>
      <c r="Q6158" s="8">
        <v>1.8</v>
      </c>
      <c r="R6158" s="8">
        <v>2.4</v>
      </c>
      <c r="S6158" s="8">
        <v>1.3</v>
      </c>
      <c r="T6158" s="8">
        <v>4</v>
      </c>
      <c r="U6158" s="8">
        <v>0.6</v>
      </c>
      <c r="V6158" s="9">
        <v>29</v>
      </c>
      <c r="W6158" s="8">
        <v>0.59999999999999987</v>
      </c>
      <c r="X6158" s="8">
        <v>2.7</v>
      </c>
      <c r="Y6158" s="8">
        <v>0.13000000000000034</v>
      </c>
      <c r="Z6158" s="8">
        <v>-0.20999999999999996</v>
      </c>
      <c r="AA6158">
        <v>-0.5</v>
      </c>
      <c r="AF6158" t="s">
        <v>6166</v>
      </c>
      <c r="AG6158" t="s">
        <v>106</v>
      </c>
      <c r="AH6158" t="s">
        <v>107</v>
      </c>
      <c r="AI6158" t="s">
        <v>427</v>
      </c>
      <c r="AJ6158" s="7">
        <v>44926</v>
      </c>
      <c r="AK6158" t="s">
        <v>6744</v>
      </c>
      <c r="AL6158" t="s">
        <v>109</v>
      </c>
      <c r="AM6158" t="s">
        <v>6096</v>
      </c>
      <c r="AN6158" t="s">
        <v>6754</v>
      </c>
      <c r="AO6158" t="str">
        <f>TEXT(A6158,"yyyy-mm-dd")</f>
        <v>2022-04-30</v>
      </c>
    </row>
    <row r="6159" spans="1:41">
      <c r="A6159" s="6" t="s">
        <v>6743</v>
      </c>
      <c r="B6159">
        <v>2022</v>
      </c>
      <c r="C6159">
        <v>4</v>
      </c>
      <c r="E6159" t="s">
        <v>100</v>
      </c>
      <c r="F6159" t="s">
        <v>101</v>
      </c>
      <c r="G6159" t="s">
        <v>83</v>
      </c>
      <c r="H6159" t="s">
        <v>5702</v>
      </c>
      <c r="I6159">
        <v>2022</v>
      </c>
      <c r="K6159" s="6">
        <v>44926</v>
      </c>
      <c r="L6159">
        <v>8</v>
      </c>
      <c r="N6159" t="s">
        <v>182</v>
      </c>
      <c r="O6159" s="8">
        <v>1.73</v>
      </c>
      <c r="P6159" s="8">
        <v>1.72</v>
      </c>
      <c r="Q6159" s="8">
        <v>1.5</v>
      </c>
      <c r="R6159" s="8">
        <v>2</v>
      </c>
      <c r="S6159" s="8">
        <v>1.07</v>
      </c>
      <c r="T6159" s="8">
        <v>2.5</v>
      </c>
      <c r="U6159" s="8">
        <v>0.32</v>
      </c>
      <c r="V6159" s="9">
        <v>36</v>
      </c>
      <c r="W6159" s="8">
        <v>0.5</v>
      </c>
      <c r="X6159" s="8">
        <v>1.43</v>
      </c>
      <c r="Y6159" s="8">
        <v>1.0000000000000009E-2</v>
      </c>
      <c r="Z6159" s="8">
        <v>-8.0000000000000071E-2</v>
      </c>
      <c r="AA6159">
        <v>0</v>
      </c>
      <c r="AF6159" t="s">
        <v>10333</v>
      </c>
      <c r="AG6159" t="s">
        <v>9655</v>
      </c>
      <c r="AH6159" t="s">
        <v>9656</v>
      </c>
      <c r="AI6159" t="s">
        <v>9657</v>
      </c>
      <c r="AJ6159" s="7">
        <v>44926</v>
      </c>
      <c r="AK6159" t="s">
        <v>6744</v>
      </c>
      <c r="AL6159" t="s">
        <v>109</v>
      </c>
      <c r="AM6159" t="s">
        <v>5704</v>
      </c>
      <c r="AN6159" t="s">
        <v>10362</v>
      </c>
    </row>
    <row r="6160" spans="1:41">
      <c r="A6160" s="6" t="s">
        <v>6743</v>
      </c>
      <c r="B6160">
        <v>2022</v>
      </c>
      <c r="C6160">
        <v>4</v>
      </c>
      <c r="E6160" t="s">
        <v>100</v>
      </c>
      <c r="F6160" t="s">
        <v>101</v>
      </c>
      <c r="G6160" t="s">
        <v>102</v>
      </c>
      <c r="H6160" t="s">
        <v>5989</v>
      </c>
      <c r="I6160">
        <v>2022</v>
      </c>
      <c r="J6160">
        <v>3</v>
      </c>
      <c r="K6160" s="6">
        <v>44834</v>
      </c>
      <c r="L6160">
        <v>5</v>
      </c>
      <c r="M6160">
        <v>2</v>
      </c>
      <c r="N6160" t="s">
        <v>211</v>
      </c>
      <c r="O6160" s="8">
        <v>2.17</v>
      </c>
      <c r="P6160" s="8">
        <v>2.1</v>
      </c>
      <c r="Q6160" s="8">
        <v>1.98</v>
      </c>
      <c r="R6160" s="8">
        <v>2.5</v>
      </c>
      <c r="S6160" s="8">
        <v>0.9</v>
      </c>
      <c r="T6160" s="8">
        <v>3.2</v>
      </c>
      <c r="U6160" s="8">
        <v>0.49</v>
      </c>
      <c r="V6160" s="9">
        <v>29</v>
      </c>
      <c r="W6160" s="8">
        <v>0.52</v>
      </c>
      <c r="X6160" s="8">
        <v>2.3000000000000003</v>
      </c>
      <c r="Y6160" s="8">
        <v>6.999999999999984E-2</v>
      </c>
      <c r="Z6160" s="8">
        <v>-0.10000000000000009</v>
      </c>
      <c r="AA6160">
        <v>-0.38000000000000012</v>
      </c>
      <c r="AF6160" t="s">
        <v>6164</v>
      </c>
      <c r="AG6160" t="s">
        <v>106</v>
      </c>
      <c r="AH6160" t="s">
        <v>107</v>
      </c>
      <c r="AI6160" t="s">
        <v>340</v>
      </c>
      <c r="AJ6160" s="7">
        <v>44834</v>
      </c>
      <c r="AK6160" t="s">
        <v>6744</v>
      </c>
      <c r="AL6160" t="s">
        <v>109</v>
      </c>
      <c r="AM6160" t="s">
        <v>5991</v>
      </c>
      <c r="AN6160" t="s">
        <v>6753</v>
      </c>
      <c r="AO6160" t="str">
        <f>TEXT(A6160,"yyyy-mm-dd")</f>
        <v>2022-04-30</v>
      </c>
    </row>
    <row r="6161" spans="1:41">
      <c r="A6161" s="6" t="s">
        <v>6743</v>
      </c>
      <c r="B6161">
        <v>2022</v>
      </c>
      <c r="C6161">
        <v>4</v>
      </c>
      <c r="E6161" t="s">
        <v>100</v>
      </c>
      <c r="F6161" t="s">
        <v>101</v>
      </c>
      <c r="G6161" t="s">
        <v>102</v>
      </c>
      <c r="H6161" t="s">
        <v>5881</v>
      </c>
      <c r="I6161">
        <v>2022</v>
      </c>
      <c r="J6161">
        <v>2</v>
      </c>
      <c r="K6161" s="6">
        <v>44742</v>
      </c>
      <c r="L6161">
        <v>2</v>
      </c>
      <c r="M6161">
        <v>1</v>
      </c>
      <c r="N6161" t="s">
        <v>104</v>
      </c>
      <c r="O6161" s="8">
        <v>1.1000000000000001</v>
      </c>
      <c r="P6161" s="8">
        <v>1</v>
      </c>
      <c r="Q6161" s="8">
        <v>0.7</v>
      </c>
      <c r="R6161" s="8">
        <v>1.5</v>
      </c>
      <c r="S6161" s="8">
        <v>-0.91</v>
      </c>
      <c r="T6161" s="8">
        <v>2.2000000000000002</v>
      </c>
      <c r="U6161" s="8">
        <v>0.66</v>
      </c>
      <c r="V6161" s="9">
        <v>29</v>
      </c>
      <c r="W6161" s="8">
        <v>0.8</v>
      </c>
      <c r="X6161" s="8">
        <v>3.1100000000000003</v>
      </c>
      <c r="Y6161" s="8">
        <v>0.10000000000000009</v>
      </c>
      <c r="Z6161" s="8">
        <v>-0.10000000000000009</v>
      </c>
      <c r="AA6161">
        <v>-0.10000000000000009</v>
      </c>
      <c r="AF6161" t="s">
        <v>6162</v>
      </c>
      <c r="AG6161" t="s">
        <v>106</v>
      </c>
      <c r="AH6161" t="s">
        <v>107</v>
      </c>
      <c r="AI6161" t="s">
        <v>108</v>
      </c>
      <c r="AJ6161" s="7">
        <v>44742</v>
      </c>
      <c r="AK6161" t="s">
        <v>6744</v>
      </c>
      <c r="AL6161" t="s">
        <v>109</v>
      </c>
      <c r="AM6161" t="s">
        <v>5883</v>
      </c>
      <c r="AN6161" t="s">
        <v>6752</v>
      </c>
      <c r="AO6161" t="str">
        <f>TEXT(A6161,"yyyy-mm-dd")</f>
        <v>2022-04-30</v>
      </c>
    </row>
    <row r="6162" spans="1:41">
      <c r="A6162" s="6" t="s">
        <v>6743</v>
      </c>
      <c r="B6162">
        <v>2022</v>
      </c>
      <c r="C6162">
        <v>4</v>
      </c>
      <c r="E6162" t="s">
        <v>100</v>
      </c>
      <c r="F6162" t="s">
        <v>101</v>
      </c>
      <c r="G6162" t="s">
        <v>102</v>
      </c>
      <c r="H6162" t="s">
        <v>5842</v>
      </c>
      <c r="I6162">
        <v>2022</v>
      </c>
      <c r="J6162">
        <v>1</v>
      </c>
      <c r="K6162" s="6">
        <v>44651</v>
      </c>
      <c r="L6162">
        <v>-1</v>
      </c>
      <c r="M6162">
        <v>0</v>
      </c>
      <c r="N6162" t="s">
        <v>187</v>
      </c>
      <c r="O6162" s="8">
        <v>1.52</v>
      </c>
      <c r="P6162" s="8">
        <v>1.5</v>
      </c>
      <c r="Q6162" s="8">
        <v>1.26</v>
      </c>
      <c r="R6162" s="8">
        <v>1.7</v>
      </c>
      <c r="S6162" s="8">
        <v>0.7</v>
      </c>
      <c r="T6162" s="8">
        <v>2.9</v>
      </c>
      <c r="U6162" s="8">
        <v>0.47</v>
      </c>
      <c r="V6162" s="9">
        <v>29</v>
      </c>
      <c r="W6162" s="8">
        <v>0.43999999999999995</v>
      </c>
      <c r="X6162" s="8">
        <v>2.2000000000000002</v>
      </c>
      <c r="Y6162" s="8">
        <v>2.0000000000000018E-2</v>
      </c>
      <c r="Z6162" s="8">
        <v>0.10000000000000009</v>
      </c>
      <c r="AA6162">
        <v>-0.45999999999999996</v>
      </c>
      <c r="AF6162" t="s">
        <v>6160</v>
      </c>
      <c r="AG6162" t="s">
        <v>106</v>
      </c>
      <c r="AH6162" t="s">
        <v>107</v>
      </c>
      <c r="AI6162" t="s">
        <v>188</v>
      </c>
      <c r="AJ6162" s="7">
        <v>44651</v>
      </c>
      <c r="AK6162" t="s">
        <v>6744</v>
      </c>
      <c r="AL6162" t="s">
        <v>109</v>
      </c>
      <c r="AM6162" t="s">
        <v>5844</v>
      </c>
      <c r="AN6162" t="s">
        <v>6751</v>
      </c>
      <c r="AO6162" t="str">
        <f>TEXT(A6162,"yyyy-mm-dd")</f>
        <v>2022-04-30</v>
      </c>
    </row>
    <row r="6163" spans="1:41">
      <c r="A6163" s="6" t="s">
        <v>6743</v>
      </c>
      <c r="B6163">
        <v>2022</v>
      </c>
      <c r="C6163">
        <v>4</v>
      </c>
      <c r="E6163" t="s">
        <v>2685</v>
      </c>
      <c r="F6163" t="s">
        <v>101</v>
      </c>
      <c r="G6163" t="s">
        <v>774</v>
      </c>
      <c r="H6163" t="s">
        <v>2686</v>
      </c>
      <c r="K6163" s="6"/>
      <c r="O6163" s="8">
        <v>2.0699999999999998</v>
      </c>
      <c r="P6163" s="8">
        <v>2</v>
      </c>
      <c r="Q6163" s="8">
        <v>1.83</v>
      </c>
      <c r="R6163" s="8">
        <v>2.2000000000000002</v>
      </c>
      <c r="S6163" s="8">
        <v>1.5</v>
      </c>
      <c r="T6163" s="8">
        <v>3.02</v>
      </c>
      <c r="U6163" s="8">
        <v>0.32</v>
      </c>
      <c r="V6163" s="9">
        <v>26</v>
      </c>
      <c r="W6163" s="8">
        <v>0.37000000000000011</v>
      </c>
      <c r="X6163" s="8">
        <v>1.52</v>
      </c>
      <c r="Y6163" s="8">
        <v>6.999999999999984E-2</v>
      </c>
      <c r="Z6163" s="8">
        <v>0</v>
      </c>
      <c r="AA6163">
        <v>-7.9999999999999627E-2</v>
      </c>
      <c r="AF6163" t="s">
        <v>2687</v>
      </c>
      <c r="AG6163" t="s">
        <v>2688</v>
      </c>
      <c r="AH6163" t="s">
        <v>2689</v>
      </c>
      <c r="AI6163" t="s">
        <v>2690</v>
      </c>
      <c r="AJ6163" s="7"/>
      <c r="AK6163" t="s">
        <v>6744</v>
      </c>
      <c r="AL6163" t="s">
        <v>109</v>
      </c>
      <c r="AM6163" t="s">
        <v>2686</v>
      </c>
      <c r="AN6163" t="s">
        <v>6778</v>
      </c>
      <c r="AO6163" t="str">
        <f>TEXT(A6163,"yyyy-mm-dd")</f>
        <v>2022-04-30</v>
      </c>
    </row>
    <row r="6164" spans="1:41">
      <c r="A6164" s="6" t="s">
        <v>6743</v>
      </c>
      <c r="B6164">
        <v>2022</v>
      </c>
      <c r="C6164">
        <v>4</v>
      </c>
      <c r="E6164" t="s">
        <v>81</v>
      </c>
      <c r="F6164" t="s">
        <v>82</v>
      </c>
      <c r="G6164" t="s">
        <v>83</v>
      </c>
      <c r="H6164" t="s">
        <v>6592</v>
      </c>
      <c r="I6164">
        <v>2024</v>
      </c>
      <c r="K6164" s="6">
        <v>45657</v>
      </c>
      <c r="L6164">
        <v>32</v>
      </c>
      <c r="N6164" t="s">
        <v>823</v>
      </c>
      <c r="O6164" s="8">
        <v>3.71</v>
      </c>
      <c r="P6164" s="8">
        <v>3.68</v>
      </c>
      <c r="Q6164" s="8">
        <v>3.5</v>
      </c>
      <c r="R6164" s="8">
        <v>4</v>
      </c>
      <c r="S6164" s="8">
        <v>3</v>
      </c>
      <c r="T6164" s="8">
        <v>4.53</v>
      </c>
      <c r="U6164" s="8">
        <v>0.36</v>
      </c>
      <c r="V6164" s="9">
        <v>32</v>
      </c>
      <c r="W6164" s="8">
        <v>0.5</v>
      </c>
      <c r="X6164" s="8">
        <v>1.5300000000000002</v>
      </c>
      <c r="Y6164" s="8">
        <v>2.9999999999999805E-2</v>
      </c>
      <c r="Z6164" s="8">
        <v>8.0000000000000071E-2</v>
      </c>
      <c r="AA6164">
        <v>0.14000000000000012</v>
      </c>
      <c r="AF6164" t="s">
        <v>6593</v>
      </c>
      <c r="AG6164" t="s">
        <v>87</v>
      </c>
      <c r="AH6164" t="s">
        <v>88</v>
      </c>
      <c r="AI6164" t="s">
        <v>359</v>
      </c>
      <c r="AJ6164" s="7">
        <v>45657</v>
      </c>
      <c r="AK6164" t="s">
        <v>6744</v>
      </c>
      <c r="AL6164" t="s">
        <v>91</v>
      </c>
      <c r="AM6164" t="s">
        <v>6594</v>
      </c>
      <c r="AN6164" t="s">
        <v>6747</v>
      </c>
      <c r="AO6164" t="str">
        <f>TEXT(A6164,"yyyy-mm-dd")</f>
        <v>2022-04-30</v>
      </c>
    </row>
    <row r="6165" spans="1:41">
      <c r="A6165" s="6" t="s">
        <v>6743</v>
      </c>
      <c r="B6165">
        <v>2022</v>
      </c>
      <c r="C6165">
        <v>4</v>
      </c>
      <c r="E6165" t="s">
        <v>392</v>
      </c>
      <c r="F6165" t="s">
        <v>82</v>
      </c>
      <c r="G6165" t="s">
        <v>83</v>
      </c>
      <c r="H6165" t="s">
        <v>6592</v>
      </c>
      <c r="I6165">
        <v>2024</v>
      </c>
      <c r="K6165" s="6">
        <v>45657</v>
      </c>
      <c r="L6165">
        <v>32</v>
      </c>
      <c r="N6165" t="s">
        <v>823</v>
      </c>
      <c r="O6165" s="8">
        <v>3.65</v>
      </c>
      <c r="P6165" s="8">
        <v>3.7</v>
      </c>
      <c r="Q6165" s="8">
        <v>3.5</v>
      </c>
      <c r="R6165" s="8">
        <v>3.9</v>
      </c>
      <c r="S6165" s="8">
        <v>3</v>
      </c>
      <c r="T6165" s="8">
        <v>4.3600000000000003</v>
      </c>
      <c r="U6165" s="8">
        <v>0.34</v>
      </c>
      <c r="V6165" s="9">
        <v>29</v>
      </c>
      <c r="W6165" s="8">
        <v>0.39999999999999991</v>
      </c>
      <c r="X6165" s="8">
        <v>1.3600000000000003</v>
      </c>
      <c r="Y6165" s="8">
        <v>-5.0000000000000266E-2</v>
      </c>
      <c r="Z6165" s="8">
        <v>0.10000000000000009</v>
      </c>
      <c r="AA6165">
        <v>4.0000000000000036E-2</v>
      </c>
      <c r="AF6165" t="s">
        <v>6593</v>
      </c>
      <c r="AG6165" t="s">
        <v>87</v>
      </c>
      <c r="AH6165" t="s">
        <v>88</v>
      </c>
      <c r="AI6165" t="s">
        <v>359</v>
      </c>
      <c r="AJ6165" s="7">
        <v>45657</v>
      </c>
      <c r="AK6165" t="s">
        <v>6744</v>
      </c>
      <c r="AL6165" t="s">
        <v>393</v>
      </c>
      <c r="AM6165" t="s">
        <v>6594</v>
      </c>
      <c r="AN6165" t="s">
        <v>6750</v>
      </c>
      <c r="AO6165" t="str">
        <f>TEXT(A6165,"yyyy-mm-dd")</f>
        <v>2022-04-30</v>
      </c>
    </row>
    <row r="6166" spans="1:41">
      <c r="A6166" s="6" t="s">
        <v>6743</v>
      </c>
      <c r="B6166">
        <v>2022</v>
      </c>
      <c r="C6166">
        <v>4</v>
      </c>
      <c r="E6166" t="s">
        <v>81</v>
      </c>
      <c r="F6166" t="s">
        <v>82</v>
      </c>
      <c r="G6166" t="s">
        <v>83</v>
      </c>
      <c r="H6166" t="s">
        <v>6147</v>
      </c>
      <c r="I6166">
        <v>2023</v>
      </c>
      <c r="K6166" s="6">
        <v>45291</v>
      </c>
      <c r="L6166">
        <v>20</v>
      </c>
      <c r="N6166" t="s">
        <v>185</v>
      </c>
      <c r="O6166" s="8">
        <v>4.18</v>
      </c>
      <c r="P6166" s="8">
        <v>4.13</v>
      </c>
      <c r="Q6166" s="8">
        <v>3.91</v>
      </c>
      <c r="R6166" s="8">
        <v>4.5</v>
      </c>
      <c r="S6166" s="8">
        <v>3.29</v>
      </c>
      <c r="T6166" s="8">
        <v>5.07</v>
      </c>
      <c r="U6166" s="8">
        <v>0.42</v>
      </c>
      <c r="V6166" s="9">
        <v>38</v>
      </c>
      <c r="W6166" s="8">
        <v>0.58999999999999986</v>
      </c>
      <c r="X6166" s="8">
        <v>1.7800000000000002</v>
      </c>
      <c r="Y6166" s="8">
        <v>4.9999999999999822E-2</v>
      </c>
      <c r="Z6166" s="8">
        <v>0.12999999999999989</v>
      </c>
      <c r="AA6166">
        <v>6.0000000000000053E-2</v>
      </c>
      <c r="AF6166" t="s">
        <v>6148</v>
      </c>
      <c r="AG6166" t="s">
        <v>87</v>
      </c>
      <c r="AH6166" t="s">
        <v>88</v>
      </c>
      <c r="AI6166" t="s">
        <v>97</v>
      </c>
      <c r="AJ6166" s="7">
        <v>45291</v>
      </c>
      <c r="AK6166" t="s">
        <v>6744</v>
      </c>
      <c r="AL6166" t="s">
        <v>91</v>
      </c>
      <c r="AM6166" t="s">
        <v>6149</v>
      </c>
      <c r="AN6166" t="s">
        <v>6746</v>
      </c>
      <c r="AO6166" t="str">
        <f>TEXT(A6166,"yyyy-mm-dd")</f>
        <v>2022-04-30</v>
      </c>
    </row>
    <row r="6167" spans="1:41">
      <c r="A6167" s="6" t="s">
        <v>6743</v>
      </c>
      <c r="B6167">
        <v>2022</v>
      </c>
      <c r="C6167">
        <v>4</v>
      </c>
      <c r="E6167" t="s">
        <v>392</v>
      </c>
      <c r="F6167" t="s">
        <v>82</v>
      </c>
      <c r="G6167" t="s">
        <v>83</v>
      </c>
      <c r="H6167" t="s">
        <v>6147</v>
      </c>
      <c r="I6167">
        <v>2023</v>
      </c>
      <c r="K6167" s="6">
        <v>45291</v>
      </c>
      <c r="L6167">
        <v>20</v>
      </c>
      <c r="N6167" t="s">
        <v>185</v>
      </c>
      <c r="O6167" s="8">
        <v>3.99</v>
      </c>
      <c r="P6167" s="8">
        <v>4</v>
      </c>
      <c r="Q6167" s="8">
        <v>3.74</v>
      </c>
      <c r="R6167" s="8">
        <v>4.2</v>
      </c>
      <c r="S6167" s="8">
        <v>3.4</v>
      </c>
      <c r="T6167" s="8">
        <v>4.5</v>
      </c>
      <c r="U6167" s="8">
        <v>0.34</v>
      </c>
      <c r="V6167" s="9">
        <v>35</v>
      </c>
      <c r="W6167" s="8">
        <v>0.45999999999999996</v>
      </c>
      <c r="X6167" s="8">
        <v>1.1000000000000001</v>
      </c>
      <c r="Y6167" s="8">
        <v>-9.9999999999997868E-3</v>
      </c>
      <c r="Z6167" s="8">
        <v>4.9999999999999822E-2</v>
      </c>
      <c r="AA6167">
        <v>-0.11999999999999966</v>
      </c>
      <c r="AF6167" t="s">
        <v>6148</v>
      </c>
      <c r="AG6167" t="s">
        <v>87</v>
      </c>
      <c r="AH6167" t="s">
        <v>88</v>
      </c>
      <c r="AI6167" t="s">
        <v>97</v>
      </c>
      <c r="AJ6167" s="7">
        <v>45291</v>
      </c>
      <c r="AK6167" t="s">
        <v>6744</v>
      </c>
      <c r="AL6167" t="s">
        <v>393</v>
      </c>
      <c r="AM6167" t="s">
        <v>6149</v>
      </c>
      <c r="AN6167" t="s">
        <v>6749</v>
      </c>
      <c r="AO6167" t="str">
        <f>TEXT(A6167,"yyyy-mm-dd")</f>
        <v>2022-04-30</v>
      </c>
    </row>
    <row r="6168" spans="1:41">
      <c r="A6168" s="6" t="s">
        <v>6743</v>
      </c>
      <c r="B6168">
        <v>2022</v>
      </c>
      <c r="C6168">
        <v>4</v>
      </c>
      <c r="E6168" t="s">
        <v>81</v>
      </c>
      <c r="F6168" t="s">
        <v>82</v>
      </c>
      <c r="G6168" t="s">
        <v>83</v>
      </c>
      <c r="H6168" t="s">
        <v>5702</v>
      </c>
      <c r="I6168">
        <v>2022</v>
      </c>
      <c r="K6168" s="6">
        <v>44926</v>
      </c>
      <c r="L6168">
        <v>8</v>
      </c>
      <c r="N6168" t="s">
        <v>182</v>
      </c>
      <c r="O6168" s="8">
        <v>6.67</v>
      </c>
      <c r="P6168" s="8">
        <v>6.75</v>
      </c>
      <c r="Q6168" s="8">
        <v>6.29</v>
      </c>
      <c r="R6168" s="8">
        <v>7</v>
      </c>
      <c r="S6168" s="8">
        <v>5.44</v>
      </c>
      <c r="T6168" s="8">
        <v>7.93</v>
      </c>
      <c r="U6168" s="8">
        <v>0.54</v>
      </c>
      <c r="V6168" s="9">
        <v>38</v>
      </c>
      <c r="W6168" s="8">
        <v>0.71</v>
      </c>
      <c r="X6168" s="8">
        <v>2.4899999999999993</v>
      </c>
      <c r="Y6168" s="8">
        <v>-8.0000000000000071E-2</v>
      </c>
      <c r="Z6168" s="8">
        <v>0.95000000000000018</v>
      </c>
      <c r="AA6168">
        <v>-0.15000000000000036</v>
      </c>
      <c r="AF6168" t="s">
        <v>5703</v>
      </c>
      <c r="AG6168" t="s">
        <v>87</v>
      </c>
      <c r="AH6168" t="s">
        <v>88</v>
      </c>
      <c r="AI6168" t="s">
        <v>89</v>
      </c>
      <c r="AJ6168" s="7">
        <v>44926</v>
      </c>
      <c r="AK6168" t="s">
        <v>6744</v>
      </c>
      <c r="AL6168" t="s">
        <v>91</v>
      </c>
      <c r="AM6168" t="s">
        <v>5704</v>
      </c>
      <c r="AN6168" t="s">
        <v>6745</v>
      </c>
      <c r="AO6168" t="str">
        <f>TEXT(A6168,"yyyy-mm-dd")</f>
        <v>2022-04-30</v>
      </c>
    </row>
    <row r="6169" spans="1:41">
      <c r="A6169" s="6" t="s">
        <v>6743</v>
      </c>
      <c r="B6169">
        <v>2022</v>
      </c>
      <c r="C6169">
        <v>4</v>
      </c>
      <c r="E6169" t="s">
        <v>392</v>
      </c>
      <c r="F6169" t="s">
        <v>82</v>
      </c>
      <c r="G6169" t="s">
        <v>83</v>
      </c>
      <c r="H6169" t="s">
        <v>5702</v>
      </c>
      <c r="I6169">
        <v>2022</v>
      </c>
      <c r="K6169" s="6">
        <v>44926</v>
      </c>
      <c r="L6169">
        <v>8</v>
      </c>
      <c r="N6169" t="s">
        <v>182</v>
      </c>
      <c r="O6169" s="8">
        <v>6.09</v>
      </c>
      <c r="P6169" s="8">
        <v>6</v>
      </c>
      <c r="Q6169" s="8">
        <v>5.68</v>
      </c>
      <c r="R6169" s="8">
        <v>6.47</v>
      </c>
      <c r="S6169" s="8">
        <v>5</v>
      </c>
      <c r="T6169" s="8">
        <v>7.43</v>
      </c>
      <c r="U6169" s="8">
        <v>0.61</v>
      </c>
      <c r="V6169" s="9">
        <v>35</v>
      </c>
      <c r="W6169" s="8">
        <v>0.79</v>
      </c>
      <c r="X6169" s="8">
        <v>2.4299999999999997</v>
      </c>
      <c r="Y6169" s="8">
        <v>8.9999999999999858E-2</v>
      </c>
      <c r="Z6169" s="8">
        <v>0.53000000000000025</v>
      </c>
      <c r="AA6169">
        <v>0.13999999999999968</v>
      </c>
      <c r="AF6169" t="s">
        <v>5703</v>
      </c>
      <c r="AG6169" t="s">
        <v>87</v>
      </c>
      <c r="AH6169" t="s">
        <v>88</v>
      </c>
      <c r="AI6169" t="s">
        <v>89</v>
      </c>
      <c r="AJ6169" s="7">
        <v>44926</v>
      </c>
      <c r="AK6169" t="s">
        <v>6744</v>
      </c>
      <c r="AL6169" t="s">
        <v>393</v>
      </c>
      <c r="AM6169" t="s">
        <v>5704</v>
      </c>
      <c r="AN6169" t="s">
        <v>6748</v>
      </c>
      <c r="AO6169" t="str">
        <f>TEXT(A6169,"yyyy-mm-dd")</f>
        <v>2022-04-30</v>
      </c>
    </row>
    <row r="6170" spans="1:41">
      <c r="A6170" s="6" t="s">
        <v>6743</v>
      </c>
      <c r="B6170">
        <v>2022</v>
      </c>
      <c r="C6170">
        <v>4</v>
      </c>
      <c r="E6170" t="s">
        <v>81</v>
      </c>
      <c r="F6170" t="s">
        <v>82</v>
      </c>
      <c r="G6170" t="s">
        <v>774</v>
      </c>
      <c r="H6170" t="s">
        <v>775</v>
      </c>
      <c r="K6170" s="6"/>
      <c r="O6170" s="8">
        <v>3.77</v>
      </c>
      <c r="P6170" s="8">
        <v>3.76</v>
      </c>
      <c r="Q6170" s="8">
        <v>3.6</v>
      </c>
      <c r="R6170" s="8">
        <v>4</v>
      </c>
      <c r="S6170" s="8">
        <v>3.1</v>
      </c>
      <c r="T6170" s="8">
        <v>4.26</v>
      </c>
      <c r="U6170" s="8">
        <v>0.28000000000000003</v>
      </c>
      <c r="V6170" s="9">
        <v>34</v>
      </c>
      <c r="W6170" s="8">
        <v>0.39999999999999991</v>
      </c>
      <c r="X6170" s="8">
        <v>1.1599999999999997</v>
      </c>
      <c r="Y6170" s="8">
        <v>1.0000000000000231E-2</v>
      </c>
      <c r="Z6170" s="8">
        <v>2.9999999999999805E-2</v>
      </c>
      <c r="AA6170">
        <v>9.9999999999997868E-3</v>
      </c>
      <c r="AF6170" t="s">
        <v>776</v>
      </c>
      <c r="AG6170" t="s">
        <v>777</v>
      </c>
      <c r="AH6170" t="s">
        <v>778</v>
      </c>
      <c r="AI6170" t="s">
        <v>779</v>
      </c>
      <c r="AJ6170" s="7"/>
      <c r="AK6170" t="s">
        <v>6744</v>
      </c>
      <c r="AL6170" t="s">
        <v>91</v>
      </c>
      <c r="AM6170" t="s">
        <v>775</v>
      </c>
      <c r="AN6170" t="s">
        <v>6774</v>
      </c>
      <c r="AO6170" t="str">
        <f>TEXT(A6170,"yyyy-mm-dd")</f>
        <v>2022-04-30</v>
      </c>
    </row>
    <row r="6171" spans="1:41">
      <c r="A6171" s="6" t="s">
        <v>6743</v>
      </c>
      <c r="B6171">
        <v>2022</v>
      </c>
      <c r="C6171">
        <v>4</v>
      </c>
      <c r="E6171" t="s">
        <v>81</v>
      </c>
      <c r="F6171" t="s">
        <v>82</v>
      </c>
      <c r="G6171" t="s">
        <v>774</v>
      </c>
      <c r="H6171" t="s">
        <v>1536</v>
      </c>
      <c r="K6171" s="6"/>
      <c r="O6171" s="8">
        <v>3.62</v>
      </c>
      <c r="P6171" s="8">
        <v>3.55</v>
      </c>
      <c r="Q6171" s="8">
        <v>3.5</v>
      </c>
      <c r="R6171" s="8">
        <v>3.85</v>
      </c>
      <c r="S6171" s="8">
        <v>3</v>
      </c>
      <c r="T6171" s="8">
        <v>4</v>
      </c>
      <c r="U6171" s="8">
        <v>0.26</v>
      </c>
      <c r="V6171" s="9">
        <v>31</v>
      </c>
      <c r="W6171" s="8">
        <v>0.35000000000000009</v>
      </c>
      <c r="X6171" s="8">
        <v>1</v>
      </c>
      <c r="Y6171" s="8">
        <v>7.0000000000000284E-2</v>
      </c>
      <c r="Z6171" s="8">
        <v>4.9999999999999822E-2</v>
      </c>
      <c r="AA6171">
        <v>0.25</v>
      </c>
      <c r="AF6171" t="s">
        <v>1537</v>
      </c>
      <c r="AG6171" t="s">
        <v>777</v>
      </c>
      <c r="AH6171" t="s">
        <v>778</v>
      </c>
      <c r="AI6171" t="s">
        <v>1538</v>
      </c>
      <c r="AJ6171" s="7"/>
      <c r="AK6171" t="s">
        <v>6744</v>
      </c>
      <c r="AL6171" t="s">
        <v>91</v>
      </c>
      <c r="AM6171" t="s">
        <v>1536</v>
      </c>
      <c r="AN6171" t="s">
        <v>6775</v>
      </c>
      <c r="AO6171" t="str">
        <f>TEXT(A6171,"yyyy-mm-dd")</f>
        <v>2022-04-30</v>
      </c>
    </row>
    <row r="6172" spans="1:41">
      <c r="A6172" s="6" t="s">
        <v>6743</v>
      </c>
      <c r="B6172">
        <v>2022</v>
      </c>
      <c r="C6172">
        <v>4</v>
      </c>
      <c r="E6172" t="s">
        <v>392</v>
      </c>
      <c r="F6172" t="s">
        <v>82</v>
      </c>
      <c r="G6172" t="s">
        <v>774</v>
      </c>
      <c r="H6172" t="s">
        <v>775</v>
      </c>
      <c r="K6172" s="6"/>
      <c r="O6172" s="8">
        <v>3.71</v>
      </c>
      <c r="P6172" s="8">
        <v>3.7</v>
      </c>
      <c r="Q6172" s="8">
        <v>3.53</v>
      </c>
      <c r="R6172" s="8">
        <v>3.9</v>
      </c>
      <c r="S6172" s="8">
        <v>3.1</v>
      </c>
      <c r="T6172" s="8">
        <v>4.0999999999999996</v>
      </c>
      <c r="U6172" s="8">
        <v>0.23</v>
      </c>
      <c r="V6172" s="9">
        <v>31</v>
      </c>
      <c r="W6172" s="8">
        <v>0.37000000000000011</v>
      </c>
      <c r="X6172" s="8">
        <v>0.99999999999999956</v>
      </c>
      <c r="Y6172" s="8">
        <v>9.9999999999997868E-3</v>
      </c>
      <c r="Z6172" s="8">
        <v>0</v>
      </c>
      <c r="AA6172">
        <v>-9.9999999999997868E-3</v>
      </c>
      <c r="AF6172" t="s">
        <v>776</v>
      </c>
      <c r="AG6172" t="s">
        <v>777</v>
      </c>
      <c r="AH6172" t="s">
        <v>778</v>
      </c>
      <c r="AI6172" t="s">
        <v>779</v>
      </c>
      <c r="AJ6172" s="7"/>
      <c r="AK6172" t="s">
        <v>6744</v>
      </c>
      <c r="AL6172" t="s">
        <v>393</v>
      </c>
      <c r="AM6172" t="s">
        <v>775</v>
      </c>
      <c r="AN6172" t="s">
        <v>6776</v>
      </c>
      <c r="AO6172" t="str">
        <f>TEXT(A6172,"yyyy-mm-dd")</f>
        <v>2022-04-30</v>
      </c>
    </row>
    <row r="6173" spans="1:41">
      <c r="A6173" s="6" t="s">
        <v>6743</v>
      </c>
      <c r="B6173">
        <v>2022</v>
      </c>
      <c r="C6173">
        <v>4</v>
      </c>
      <c r="E6173" t="s">
        <v>392</v>
      </c>
      <c r="F6173" t="s">
        <v>82</v>
      </c>
      <c r="G6173" t="s">
        <v>774</v>
      </c>
      <c r="H6173" t="s">
        <v>1536</v>
      </c>
      <c r="K6173" s="6"/>
      <c r="O6173" s="8">
        <v>3.57</v>
      </c>
      <c r="P6173" s="8">
        <v>3.5</v>
      </c>
      <c r="Q6173" s="8">
        <v>3.45</v>
      </c>
      <c r="R6173" s="8">
        <v>3.63</v>
      </c>
      <c r="S6173" s="8">
        <v>3</v>
      </c>
      <c r="T6173" s="8">
        <v>4</v>
      </c>
      <c r="U6173" s="8">
        <v>0.24</v>
      </c>
      <c r="V6173" s="9">
        <v>28</v>
      </c>
      <c r="W6173" s="8">
        <v>0.17999999999999972</v>
      </c>
      <c r="X6173" s="8">
        <v>1</v>
      </c>
      <c r="Y6173" s="8">
        <v>6.999999999999984E-2</v>
      </c>
      <c r="Z6173" s="8">
        <v>0</v>
      </c>
      <c r="AA6173">
        <v>-2.0000000000000462E-2</v>
      </c>
      <c r="AF6173" t="s">
        <v>1537</v>
      </c>
      <c r="AG6173" t="s">
        <v>777</v>
      </c>
      <c r="AH6173" t="s">
        <v>778</v>
      </c>
      <c r="AI6173" t="s">
        <v>1538</v>
      </c>
      <c r="AJ6173" s="7"/>
      <c r="AK6173" t="s">
        <v>6744</v>
      </c>
      <c r="AL6173" t="s">
        <v>393</v>
      </c>
      <c r="AM6173" t="s">
        <v>1536</v>
      </c>
      <c r="AN6173" t="s">
        <v>6777</v>
      </c>
      <c r="AO6173" t="str">
        <f>TEXT(A6173,"yyyy-mm-dd")</f>
        <v>2022-04-30</v>
      </c>
    </row>
    <row r="6174" spans="1:41">
      <c r="A6174" s="6" t="s">
        <v>6743</v>
      </c>
      <c r="B6174">
        <v>2022</v>
      </c>
      <c r="C6174">
        <v>4</v>
      </c>
      <c r="E6174" t="s">
        <v>112</v>
      </c>
      <c r="F6174" t="s">
        <v>113</v>
      </c>
      <c r="G6174" t="s">
        <v>83</v>
      </c>
      <c r="H6174" t="s">
        <v>6592</v>
      </c>
      <c r="I6174">
        <v>2024</v>
      </c>
      <c r="K6174" s="6">
        <v>45657</v>
      </c>
      <c r="L6174">
        <v>32</v>
      </c>
      <c r="N6174" t="s">
        <v>823</v>
      </c>
      <c r="O6174" s="8">
        <v>7.24</v>
      </c>
      <c r="P6174" s="8">
        <v>7.3</v>
      </c>
      <c r="Q6174" s="8">
        <v>6.73</v>
      </c>
      <c r="R6174" s="8">
        <v>8</v>
      </c>
      <c r="S6174" s="8">
        <v>4.5</v>
      </c>
      <c r="T6174" s="8">
        <v>9.56</v>
      </c>
      <c r="U6174" s="8">
        <v>1.1499999999999999</v>
      </c>
      <c r="V6174" s="9">
        <v>21</v>
      </c>
      <c r="W6174" s="8">
        <v>1.2699999999999996</v>
      </c>
      <c r="X6174" s="8">
        <v>5.0600000000000005</v>
      </c>
      <c r="Y6174" s="8">
        <v>-5.9999999999999609E-2</v>
      </c>
      <c r="Z6174" s="8">
        <v>0.29999999999999982</v>
      </c>
      <c r="AA6174">
        <v>-2.0000000000000462E-2</v>
      </c>
      <c r="AF6174" t="s">
        <v>6630</v>
      </c>
      <c r="AG6174" t="s">
        <v>115</v>
      </c>
      <c r="AH6174" t="s">
        <v>116</v>
      </c>
      <c r="AI6174" t="s">
        <v>359</v>
      </c>
      <c r="AJ6174" s="7">
        <v>45657</v>
      </c>
      <c r="AK6174" t="s">
        <v>6744</v>
      </c>
      <c r="AL6174" t="s">
        <v>118</v>
      </c>
      <c r="AM6174" t="s">
        <v>6594</v>
      </c>
      <c r="AN6174" t="s">
        <v>6781</v>
      </c>
      <c r="AO6174" t="str">
        <f>TEXT(A6174,"yyyy-mm-dd")</f>
        <v>2022-04-30</v>
      </c>
    </row>
    <row r="6175" spans="1:41">
      <c r="A6175" s="6" t="s">
        <v>6743</v>
      </c>
      <c r="B6175">
        <v>2022</v>
      </c>
      <c r="C6175">
        <v>4</v>
      </c>
      <c r="E6175" t="s">
        <v>2881</v>
      </c>
      <c r="F6175" t="s">
        <v>113</v>
      </c>
      <c r="G6175" t="s">
        <v>83</v>
      </c>
      <c r="H6175" t="s">
        <v>6592</v>
      </c>
      <c r="I6175">
        <v>2024</v>
      </c>
      <c r="K6175" s="6">
        <v>45657</v>
      </c>
      <c r="L6175">
        <v>32</v>
      </c>
      <c r="N6175" t="s">
        <v>823</v>
      </c>
      <c r="O6175" s="8">
        <v>8.23</v>
      </c>
      <c r="P6175" s="8">
        <v>8.4</v>
      </c>
      <c r="Q6175" s="8">
        <v>7.89</v>
      </c>
      <c r="R6175" s="8">
        <v>8.6999999999999993</v>
      </c>
      <c r="S6175" s="8">
        <v>7</v>
      </c>
      <c r="T6175" s="8">
        <v>9.25</v>
      </c>
      <c r="U6175" s="8">
        <v>0.63</v>
      </c>
      <c r="V6175" s="9">
        <v>17</v>
      </c>
      <c r="W6175" s="8">
        <v>0.80999999999999961</v>
      </c>
      <c r="X6175" s="8">
        <v>2.25</v>
      </c>
      <c r="Y6175" s="8">
        <v>-0.16999999999999993</v>
      </c>
      <c r="Z6175" s="8">
        <v>0.33000000000000007</v>
      </c>
      <c r="AA6175">
        <v>-0.15000000000000124</v>
      </c>
      <c r="AF6175" t="s">
        <v>6635</v>
      </c>
      <c r="AG6175" t="s">
        <v>2883</v>
      </c>
      <c r="AH6175" t="s">
        <v>2884</v>
      </c>
      <c r="AI6175" t="s">
        <v>359</v>
      </c>
      <c r="AJ6175" s="7">
        <v>45657</v>
      </c>
      <c r="AK6175" t="s">
        <v>6744</v>
      </c>
      <c r="AL6175" t="s">
        <v>2885</v>
      </c>
      <c r="AM6175" t="s">
        <v>6594</v>
      </c>
      <c r="AN6175" t="s">
        <v>6784</v>
      </c>
      <c r="AO6175" t="str">
        <f>TEXT(A6175,"yyyy-mm-dd")</f>
        <v>2022-04-30</v>
      </c>
    </row>
    <row r="6176" spans="1:41">
      <c r="A6176" s="6" t="s">
        <v>6743</v>
      </c>
      <c r="B6176">
        <v>2022</v>
      </c>
      <c r="C6176">
        <v>4</v>
      </c>
      <c r="E6176" t="s">
        <v>112</v>
      </c>
      <c r="F6176" t="s">
        <v>113</v>
      </c>
      <c r="G6176" t="s">
        <v>83</v>
      </c>
      <c r="H6176" t="s">
        <v>6147</v>
      </c>
      <c r="I6176">
        <v>2023</v>
      </c>
      <c r="K6176" s="6">
        <v>45291</v>
      </c>
      <c r="L6176">
        <v>20</v>
      </c>
      <c r="N6176" t="s">
        <v>185</v>
      </c>
      <c r="O6176" s="8">
        <v>8.1999999999999993</v>
      </c>
      <c r="P6176" s="8">
        <v>8.3000000000000007</v>
      </c>
      <c r="Q6176" s="8">
        <v>8.0399999999999991</v>
      </c>
      <c r="R6176" s="8">
        <v>8.58</v>
      </c>
      <c r="S6176" s="8">
        <v>5</v>
      </c>
      <c r="T6176" s="8">
        <v>9.43</v>
      </c>
      <c r="U6176" s="8">
        <v>0.88</v>
      </c>
      <c r="V6176" s="9">
        <v>26</v>
      </c>
      <c r="W6176" s="8">
        <v>0.54000000000000092</v>
      </c>
      <c r="X6176" s="8">
        <v>4.43</v>
      </c>
      <c r="Y6176" s="8">
        <v>-0.10000000000000142</v>
      </c>
      <c r="Z6176" s="8">
        <v>7.0000000000000284E-2</v>
      </c>
      <c r="AA6176">
        <v>-0.37999999999999901</v>
      </c>
      <c r="AF6176" t="s">
        <v>6185</v>
      </c>
      <c r="AG6176" t="s">
        <v>115</v>
      </c>
      <c r="AH6176" t="s">
        <v>116</v>
      </c>
      <c r="AI6176" t="s">
        <v>230</v>
      </c>
      <c r="AJ6176" s="7">
        <v>45291</v>
      </c>
      <c r="AK6176" t="s">
        <v>6744</v>
      </c>
      <c r="AL6176" t="s">
        <v>118</v>
      </c>
      <c r="AM6176" t="s">
        <v>6149</v>
      </c>
      <c r="AN6176" t="s">
        <v>6780</v>
      </c>
      <c r="AO6176" t="str">
        <f>TEXT(A6176,"yyyy-mm-dd")</f>
        <v>2022-04-30</v>
      </c>
    </row>
    <row r="6177" spans="1:41">
      <c r="A6177" s="6" t="s">
        <v>6743</v>
      </c>
      <c r="B6177">
        <v>2022</v>
      </c>
      <c r="C6177">
        <v>4</v>
      </c>
      <c r="E6177" t="s">
        <v>2881</v>
      </c>
      <c r="F6177" t="s">
        <v>113</v>
      </c>
      <c r="G6177" t="s">
        <v>83</v>
      </c>
      <c r="H6177" t="s">
        <v>6147</v>
      </c>
      <c r="I6177">
        <v>2023</v>
      </c>
      <c r="K6177" s="6">
        <v>45291</v>
      </c>
      <c r="L6177">
        <v>20</v>
      </c>
      <c r="N6177" t="s">
        <v>185</v>
      </c>
      <c r="O6177" s="8">
        <v>8.86</v>
      </c>
      <c r="P6177" s="8">
        <v>8.8000000000000007</v>
      </c>
      <c r="Q6177" s="8">
        <v>8.73</v>
      </c>
      <c r="R6177" s="8">
        <v>9.08</v>
      </c>
      <c r="S6177" s="8">
        <v>8</v>
      </c>
      <c r="T6177" s="8">
        <v>9.65</v>
      </c>
      <c r="U6177" s="8">
        <v>0.39</v>
      </c>
      <c r="V6177" s="9">
        <v>20</v>
      </c>
      <c r="W6177" s="8">
        <v>0.34999999999999964</v>
      </c>
      <c r="X6177" s="8">
        <v>1.6500000000000004</v>
      </c>
      <c r="Y6177" s="8">
        <v>5.9999999999998721E-2</v>
      </c>
      <c r="Z6177" s="8">
        <v>5.0000000000000711E-2</v>
      </c>
      <c r="AA6177">
        <v>-0.38999999999999879</v>
      </c>
      <c r="AF6177" t="s">
        <v>6190</v>
      </c>
      <c r="AG6177" t="s">
        <v>2883</v>
      </c>
      <c r="AH6177" t="s">
        <v>2884</v>
      </c>
      <c r="AI6177" t="s">
        <v>230</v>
      </c>
      <c r="AJ6177" s="7">
        <v>45291</v>
      </c>
      <c r="AK6177" t="s">
        <v>6744</v>
      </c>
      <c r="AL6177" t="s">
        <v>2885</v>
      </c>
      <c r="AM6177" t="s">
        <v>6149</v>
      </c>
      <c r="AN6177" t="s">
        <v>6783</v>
      </c>
      <c r="AO6177" t="str">
        <f>TEXT(A6177,"yyyy-mm-dd")</f>
        <v>2022-04-30</v>
      </c>
    </row>
    <row r="6178" spans="1:41">
      <c r="A6178" s="6" t="s">
        <v>6743</v>
      </c>
      <c r="B6178">
        <v>2022</v>
      </c>
      <c r="C6178">
        <v>4</v>
      </c>
      <c r="E6178" t="s">
        <v>112</v>
      </c>
      <c r="F6178" t="s">
        <v>113</v>
      </c>
      <c r="G6178" t="s">
        <v>83</v>
      </c>
      <c r="H6178" t="s">
        <v>5702</v>
      </c>
      <c r="I6178">
        <v>2022</v>
      </c>
      <c r="K6178" s="6">
        <v>44926</v>
      </c>
      <c r="L6178">
        <v>8</v>
      </c>
      <c r="N6178" t="s">
        <v>182</v>
      </c>
      <c r="O6178" s="8">
        <v>8.2799999999999994</v>
      </c>
      <c r="P6178" s="8">
        <v>8.26</v>
      </c>
      <c r="Q6178" s="8">
        <v>8.1</v>
      </c>
      <c r="R6178" s="8">
        <v>8.5500000000000007</v>
      </c>
      <c r="S6178" s="8">
        <v>7.26</v>
      </c>
      <c r="T6178" s="8">
        <v>9</v>
      </c>
      <c r="U6178" s="8">
        <v>0.42</v>
      </c>
      <c r="V6178" s="9">
        <v>26</v>
      </c>
      <c r="W6178" s="8">
        <v>0.45000000000000107</v>
      </c>
      <c r="X6178" s="8">
        <v>1.7400000000000002</v>
      </c>
      <c r="Y6178" s="8">
        <v>1.9999999999999574E-2</v>
      </c>
      <c r="Z6178" s="8">
        <v>0.25999999999999979</v>
      </c>
      <c r="AA6178">
        <v>-9.9999999999999645E-2</v>
      </c>
      <c r="AF6178" t="s">
        <v>5740</v>
      </c>
      <c r="AG6178" t="s">
        <v>115</v>
      </c>
      <c r="AH6178" t="s">
        <v>116</v>
      </c>
      <c r="AI6178" t="s">
        <v>117</v>
      </c>
      <c r="AJ6178" s="7">
        <v>44926</v>
      </c>
      <c r="AK6178" t="s">
        <v>6744</v>
      </c>
      <c r="AL6178" t="s">
        <v>118</v>
      </c>
      <c r="AM6178" t="s">
        <v>5704</v>
      </c>
      <c r="AN6178" t="s">
        <v>6779</v>
      </c>
      <c r="AO6178" t="str">
        <f>TEXT(A6178,"yyyy-mm-dd")</f>
        <v>2022-04-30</v>
      </c>
    </row>
    <row r="6179" spans="1:41">
      <c r="A6179" s="6" t="s">
        <v>6743</v>
      </c>
      <c r="B6179">
        <v>2022</v>
      </c>
      <c r="C6179">
        <v>4</v>
      </c>
      <c r="E6179" t="s">
        <v>2881</v>
      </c>
      <c r="F6179" t="s">
        <v>113</v>
      </c>
      <c r="G6179" t="s">
        <v>83</v>
      </c>
      <c r="H6179" t="s">
        <v>5702</v>
      </c>
      <c r="I6179">
        <v>2022</v>
      </c>
      <c r="K6179" s="6">
        <v>44926</v>
      </c>
      <c r="L6179">
        <v>8</v>
      </c>
      <c r="N6179" t="s">
        <v>182</v>
      </c>
      <c r="O6179" s="8">
        <v>8.93</v>
      </c>
      <c r="P6179" s="8">
        <v>8.93</v>
      </c>
      <c r="Q6179" s="8">
        <v>8.64</v>
      </c>
      <c r="R6179" s="8">
        <v>9.02</v>
      </c>
      <c r="S6179" s="8">
        <v>8.35</v>
      </c>
      <c r="T6179" s="8">
        <v>10</v>
      </c>
      <c r="U6179" s="8">
        <v>0.37</v>
      </c>
      <c r="V6179" s="9">
        <v>20</v>
      </c>
      <c r="W6179" s="8">
        <v>0.37999999999999901</v>
      </c>
      <c r="X6179" s="8">
        <v>1.6500000000000004</v>
      </c>
      <c r="Y6179" s="8">
        <v>0</v>
      </c>
      <c r="Z6179" s="8">
        <v>0.42999999999999972</v>
      </c>
      <c r="AA6179">
        <v>-0.28000000000000114</v>
      </c>
      <c r="AF6179" t="s">
        <v>5745</v>
      </c>
      <c r="AG6179" t="s">
        <v>2883</v>
      </c>
      <c r="AH6179" t="s">
        <v>2884</v>
      </c>
      <c r="AI6179" t="s">
        <v>117</v>
      </c>
      <c r="AJ6179" s="7">
        <v>44926</v>
      </c>
      <c r="AK6179" t="s">
        <v>6744</v>
      </c>
      <c r="AL6179" t="s">
        <v>2885</v>
      </c>
      <c r="AM6179" t="s">
        <v>5704</v>
      </c>
      <c r="AN6179" t="s">
        <v>6782</v>
      </c>
      <c r="AO6179" t="str">
        <f>TEXT(A6179,"yyyy-mm-dd")</f>
        <v>2022-04-30</v>
      </c>
    </row>
    <row r="6180" spans="1:41">
      <c r="A6180" s="6" t="s">
        <v>6785</v>
      </c>
      <c r="B6180">
        <v>2022</v>
      </c>
      <c r="C6180">
        <v>5</v>
      </c>
      <c r="E6180" t="s">
        <v>1907</v>
      </c>
      <c r="F6180" t="s">
        <v>1908</v>
      </c>
      <c r="G6180" t="s">
        <v>102</v>
      </c>
      <c r="H6180" t="s">
        <v>6770</v>
      </c>
      <c r="I6180">
        <v>2024</v>
      </c>
      <c r="J6180">
        <v>2</v>
      </c>
      <c r="K6180" s="6">
        <v>45473</v>
      </c>
      <c r="L6180">
        <v>25</v>
      </c>
      <c r="M6180">
        <v>8</v>
      </c>
      <c r="N6180" t="s">
        <v>357</v>
      </c>
      <c r="O6180" s="8">
        <v>7.97</v>
      </c>
      <c r="P6180" s="8">
        <v>8</v>
      </c>
      <c r="Q6180" s="8">
        <v>7.69</v>
      </c>
      <c r="R6180" s="8">
        <v>8.5</v>
      </c>
      <c r="S6180" s="8">
        <v>6</v>
      </c>
      <c r="T6180" s="8">
        <v>9</v>
      </c>
      <c r="U6180" s="8">
        <v>0.68</v>
      </c>
      <c r="V6180" s="9">
        <v>24</v>
      </c>
      <c r="W6180" s="8">
        <v>0.80999999999999961</v>
      </c>
      <c r="X6180" s="8">
        <v>3</v>
      </c>
      <c r="Y6180" s="8">
        <v>-3.0000000000000249E-2</v>
      </c>
      <c r="Z6180" s="8">
        <v>0</v>
      </c>
      <c r="AA6180">
        <v>-0.19000000000000039</v>
      </c>
      <c r="AF6180" t="s">
        <v>6771</v>
      </c>
      <c r="AG6180" t="s">
        <v>1910</v>
      </c>
      <c r="AH6180" t="s">
        <v>1911</v>
      </c>
      <c r="AI6180" t="s">
        <v>1971</v>
      </c>
      <c r="AJ6180" s="7">
        <v>45473</v>
      </c>
      <c r="AK6180" t="s">
        <v>6786</v>
      </c>
      <c r="AL6180" t="s">
        <v>1908</v>
      </c>
      <c r="AM6180" t="s">
        <v>6772</v>
      </c>
      <c r="AN6180" t="s">
        <v>6808</v>
      </c>
      <c r="AO6180" t="str">
        <f>TEXT(A6180,"yyyy-mm-dd")</f>
        <v>2022-05-31</v>
      </c>
    </row>
    <row r="6181" spans="1:41">
      <c r="A6181" s="6" t="s">
        <v>6785</v>
      </c>
      <c r="B6181">
        <v>2022</v>
      </c>
      <c r="C6181">
        <v>5</v>
      </c>
      <c r="E6181" t="s">
        <v>1907</v>
      </c>
      <c r="F6181" t="s">
        <v>1908</v>
      </c>
      <c r="G6181" t="s">
        <v>102</v>
      </c>
      <c r="H6181" t="s">
        <v>6766</v>
      </c>
      <c r="I6181">
        <v>2024</v>
      </c>
      <c r="J6181">
        <v>1</v>
      </c>
      <c r="K6181" s="6">
        <v>45382</v>
      </c>
      <c r="L6181">
        <v>22</v>
      </c>
      <c r="M6181">
        <v>7</v>
      </c>
      <c r="N6181" t="s">
        <v>167</v>
      </c>
      <c r="O6181" s="8">
        <v>8.2200000000000006</v>
      </c>
      <c r="P6181" s="8">
        <v>8.25</v>
      </c>
      <c r="Q6181" s="8">
        <v>8</v>
      </c>
      <c r="R6181" s="8">
        <v>8.5</v>
      </c>
      <c r="S6181" s="8">
        <v>6.5</v>
      </c>
      <c r="T6181" s="8">
        <v>9</v>
      </c>
      <c r="U6181" s="8">
        <v>0.56000000000000005</v>
      </c>
      <c r="V6181" s="9">
        <v>24</v>
      </c>
      <c r="W6181" s="8">
        <v>0.5</v>
      </c>
      <c r="X6181" s="8">
        <v>2.5</v>
      </c>
      <c r="Y6181" s="8">
        <v>-2.9999999999999361E-2</v>
      </c>
      <c r="Z6181" s="8">
        <v>0.11999999999999922</v>
      </c>
      <c r="AA6181">
        <v>-0.44000000000000039</v>
      </c>
      <c r="AF6181" t="s">
        <v>6767</v>
      </c>
      <c r="AG6181" t="s">
        <v>1910</v>
      </c>
      <c r="AH6181" t="s">
        <v>1911</v>
      </c>
      <c r="AI6181" t="s">
        <v>1944</v>
      </c>
      <c r="AJ6181" s="7">
        <v>45382</v>
      </c>
      <c r="AK6181" t="s">
        <v>6786</v>
      </c>
      <c r="AL6181" t="s">
        <v>1908</v>
      </c>
      <c r="AM6181" t="s">
        <v>6768</v>
      </c>
      <c r="AN6181" t="s">
        <v>6807</v>
      </c>
      <c r="AO6181" t="str">
        <f>TEXT(A6181,"yyyy-mm-dd")</f>
        <v>2022-05-31</v>
      </c>
    </row>
    <row r="6182" spans="1:41">
      <c r="A6182" s="6" t="s">
        <v>6785</v>
      </c>
      <c r="B6182">
        <v>2022</v>
      </c>
      <c r="C6182">
        <v>5</v>
      </c>
      <c r="E6182" t="s">
        <v>1907</v>
      </c>
      <c r="F6182" t="s">
        <v>1908</v>
      </c>
      <c r="G6182" t="s">
        <v>102</v>
      </c>
      <c r="H6182" t="s">
        <v>6539</v>
      </c>
      <c r="I6182">
        <v>2023</v>
      </c>
      <c r="J6182">
        <v>4</v>
      </c>
      <c r="K6182" s="6">
        <v>45291</v>
      </c>
      <c r="L6182">
        <v>19</v>
      </c>
      <c r="M6182">
        <v>6</v>
      </c>
      <c r="N6182" t="s">
        <v>195</v>
      </c>
      <c r="O6182" s="8">
        <v>8.5299999999999994</v>
      </c>
      <c r="P6182" s="8">
        <v>8.5</v>
      </c>
      <c r="Q6182" s="8">
        <v>8.1300000000000008</v>
      </c>
      <c r="R6182" s="8">
        <v>9</v>
      </c>
      <c r="S6182" s="8">
        <v>7</v>
      </c>
      <c r="T6182" s="8">
        <v>9.5</v>
      </c>
      <c r="U6182" s="8">
        <v>0.61</v>
      </c>
      <c r="V6182" s="9">
        <v>31</v>
      </c>
      <c r="W6182" s="8">
        <v>0.86999999999999922</v>
      </c>
      <c r="X6182" s="8">
        <v>2.5</v>
      </c>
      <c r="Y6182" s="8">
        <v>2.9999999999999361E-2</v>
      </c>
      <c r="Z6182" s="8">
        <v>0.25</v>
      </c>
      <c r="AA6182">
        <v>0.11999999999999922</v>
      </c>
      <c r="AF6182" t="s">
        <v>6540</v>
      </c>
      <c r="AG6182" t="s">
        <v>1910</v>
      </c>
      <c r="AH6182" t="s">
        <v>1911</v>
      </c>
      <c r="AI6182" t="s">
        <v>1939</v>
      </c>
      <c r="AJ6182" s="7">
        <v>45291</v>
      </c>
      <c r="AK6182" t="s">
        <v>6786</v>
      </c>
      <c r="AL6182" t="s">
        <v>1908</v>
      </c>
      <c r="AM6182" t="s">
        <v>6541</v>
      </c>
      <c r="AN6182" t="s">
        <v>6806</v>
      </c>
      <c r="AO6182" t="str">
        <f>TEXT(A6182,"yyyy-mm-dd")</f>
        <v>2022-05-31</v>
      </c>
    </row>
    <row r="6183" spans="1:41">
      <c r="A6183" s="6" t="s">
        <v>6785</v>
      </c>
      <c r="B6183">
        <v>2022</v>
      </c>
      <c r="C6183">
        <v>5</v>
      </c>
      <c r="E6183" t="s">
        <v>1907</v>
      </c>
      <c r="F6183" t="s">
        <v>1908</v>
      </c>
      <c r="G6183" t="s">
        <v>102</v>
      </c>
      <c r="H6183" t="s">
        <v>6434</v>
      </c>
      <c r="I6183">
        <v>2023</v>
      </c>
      <c r="J6183">
        <v>3</v>
      </c>
      <c r="K6183" s="6">
        <v>45199</v>
      </c>
      <c r="L6183">
        <v>16</v>
      </c>
      <c r="M6183">
        <v>5</v>
      </c>
      <c r="N6183" t="s">
        <v>222</v>
      </c>
      <c r="O6183" s="8">
        <v>8.69</v>
      </c>
      <c r="P6183" s="8">
        <v>8.75</v>
      </c>
      <c r="Q6183" s="8">
        <v>8.5</v>
      </c>
      <c r="R6183" s="8">
        <v>9</v>
      </c>
      <c r="S6183" s="8">
        <v>7.25</v>
      </c>
      <c r="T6183" s="8">
        <v>9.5</v>
      </c>
      <c r="U6183" s="8">
        <v>0.51</v>
      </c>
      <c r="V6183" s="9">
        <v>30</v>
      </c>
      <c r="W6183" s="8">
        <v>0.5</v>
      </c>
      <c r="X6183" s="8">
        <v>2.25</v>
      </c>
      <c r="Y6183" s="8">
        <v>-6.0000000000000497E-2</v>
      </c>
      <c r="Z6183" s="8">
        <v>0.25</v>
      </c>
      <c r="AA6183">
        <v>0</v>
      </c>
      <c r="AF6183" t="s">
        <v>6435</v>
      </c>
      <c r="AG6183" t="s">
        <v>1910</v>
      </c>
      <c r="AH6183" t="s">
        <v>1911</v>
      </c>
      <c r="AI6183" t="s">
        <v>1934</v>
      </c>
      <c r="AJ6183" s="7">
        <v>45199</v>
      </c>
      <c r="AK6183" t="s">
        <v>6786</v>
      </c>
      <c r="AL6183" t="s">
        <v>1908</v>
      </c>
      <c r="AM6183" t="s">
        <v>6436</v>
      </c>
      <c r="AN6183" t="s">
        <v>6805</v>
      </c>
      <c r="AO6183" t="str">
        <f>TEXT(A6183,"yyyy-mm-dd")</f>
        <v>2022-05-31</v>
      </c>
    </row>
    <row r="6184" spans="1:41">
      <c r="A6184" s="6" t="s">
        <v>6785</v>
      </c>
      <c r="B6184">
        <v>2022</v>
      </c>
      <c r="C6184">
        <v>5</v>
      </c>
      <c r="E6184" t="s">
        <v>1907</v>
      </c>
      <c r="F6184" t="s">
        <v>1908</v>
      </c>
      <c r="G6184" t="s">
        <v>102</v>
      </c>
      <c r="H6184" t="s">
        <v>6326</v>
      </c>
      <c r="I6184">
        <v>2023</v>
      </c>
      <c r="J6184">
        <v>2</v>
      </c>
      <c r="K6184" s="6">
        <v>45107</v>
      </c>
      <c r="L6184">
        <v>13</v>
      </c>
      <c r="M6184">
        <v>4</v>
      </c>
      <c r="N6184" t="s">
        <v>252</v>
      </c>
      <c r="O6184" s="8">
        <v>8.7899999999999991</v>
      </c>
      <c r="P6184" s="8">
        <v>8.75</v>
      </c>
      <c r="Q6184" s="8">
        <v>8.5</v>
      </c>
      <c r="R6184" s="8">
        <v>9</v>
      </c>
      <c r="S6184" s="8">
        <v>7.75</v>
      </c>
      <c r="T6184" s="8">
        <v>9.75</v>
      </c>
      <c r="U6184" s="8">
        <v>0.48</v>
      </c>
      <c r="V6184" s="9">
        <v>30</v>
      </c>
      <c r="W6184" s="8">
        <v>0.5</v>
      </c>
      <c r="X6184" s="8">
        <v>2</v>
      </c>
      <c r="Y6184" s="8">
        <v>3.9999999999999147E-2</v>
      </c>
      <c r="Z6184" s="8">
        <v>0.25</v>
      </c>
      <c r="AA6184">
        <v>0</v>
      </c>
      <c r="AF6184" t="s">
        <v>6327</v>
      </c>
      <c r="AG6184" t="s">
        <v>1910</v>
      </c>
      <c r="AH6184" t="s">
        <v>1911</v>
      </c>
      <c r="AI6184" t="s">
        <v>1929</v>
      </c>
      <c r="AJ6184" s="7">
        <v>45107</v>
      </c>
      <c r="AK6184" t="s">
        <v>6786</v>
      </c>
      <c r="AL6184" t="s">
        <v>1908</v>
      </c>
      <c r="AM6184" t="s">
        <v>6328</v>
      </c>
      <c r="AN6184" t="s">
        <v>6804</v>
      </c>
      <c r="AO6184" t="str">
        <f>TEXT(A6184,"yyyy-mm-dd")</f>
        <v>2022-05-31</v>
      </c>
    </row>
    <row r="6185" spans="1:41">
      <c r="A6185" s="6" t="s">
        <v>6785</v>
      </c>
      <c r="B6185">
        <v>2022</v>
      </c>
      <c r="C6185">
        <v>5</v>
      </c>
      <c r="E6185" t="s">
        <v>1907</v>
      </c>
      <c r="F6185" t="s">
        <v>1908</v>
      </c>
      <c r="G6185" t="s">
        <v>102</v>
      </c>
      <c r="H6185" t="s">
        <v>6287</v>
      </c>
      <c r="I6185">
        <v>2023</v>
      </c>
      <c r="J6185">
        <v>1</v>
      </c>
      <c r="K6185" s="6">
        <v>45016</v>
      </c>
      <c r="L6185">
        <v>10</v>
      </c>
      <c r="M6185">
        <v>3</v>
      </c>
      <c r="N6185" t="s">
        <v>164</v>
      </c>
      <c r="O6185" s="8">
        <v>8.81</v>
      </c>
      <c r="P6185" s="8">
        <v>8.75</v>
      </c>
      <c r="Q6185" s="8">
        <v>8.5</v>
      </c>
      <c r="R6185" s="8">
        <v>9</v>
      </c>
      <c r="S6185" s="8">
        <v>8</v>
      </c>
      <c r="T6185" s="8">
        <v>9.5</v>
      </c>
      <c r="U6185" s="8">
        <v>0.41</v>
      </c>
      <c r="V6185" s="9">
        <v>30</v>
      </c>
      <c r="W6185" s="8">
        <v>0.5</v>
      </c>
      <c r="X6185" s="8">
        <v>1.5</v>
      </c>
      <c r="Y6185" s="8">
        <v>6.0000000000000497E-2</v>
      </c>
      <c r="Z6185" s="8">
        <v>0.25</v>
      </c>
      <c r="AA6185">
        <v>0</v>
      </c>
      <c r="AF6185" t="s">
        <v>6288</v>
      </c>
      <c r="AG6185" t="s">
        <v>1910</v>
      </c>
      <c r="AH6185" t="s">
        <v>1911</v>
      </c>
      <c r="AI6185" t="s">
        <v>1924</v>
      </c>
      <c r="AJ6185" s="7">
        <v>45016</v>
      </c>
      <c r="AK6185" t="s">
        <v>6786</v>
      </c>
      <c r="AL6185" t="s">
        <v>1908</v>
      </c>
      <c r="AM6185" t="s">
        <v>6289</v>
      </c>
      <c r="AN6185" t="s">
        <v>6803</v>
      </c>
      <c r="AO6185" t="str">
        <f>TEXT(A6185,"yyyy-mm-dd")</f>
        <v>2022-05-31</v>
      </c>
    </row>
    <row r="6186" spans="1:41">
      <c r="A6186" s="6" t="s">
        <v>6785</v>
      </c>
      <c r="B6186">
        <v>2022</v>
      </c>
      <c r="C6186">
        <v>5</v>
      </c>
      <c r="E6186" t="s">
        <v>1907</v>
      </c>
      <c r="F6186" t="s">
        <v>1908</v>
      </c>
      <c r="G6186" t="s">
        <v>102</v>
      </c>
      <c r="H6186" t="s">
        <v>6094</v>
      </c>
      <c r="I6186">
        <v>2022</v>
      </c>
      <c r="J6186">
        <v>4</v>
      </c>
      <c r="K6186" s="6">
        <v>44926</v>
      </c>
      <c r="L6186">
        <v>7</v>
      </c>
      <c r="M6186">
        <v>2</v>
      </c>
      <c r="N6186" t="s">
        <v>192</v>
      </c>
      <c r="O6186" s="8">
        <v>8.69</v>
      </c>
      <c r="P6186" s="8">
        <v>8.75</v>
      </c>
      <c r="Q6186" s="8">
        <v>8.5</v>
      </c>
      <c r="R6186" s="8">
        <v>9</v>
      </c>
      <c r="S6186" s="8">
        <v>8</v>
      </c>
      <c r="T6186" s="8">
        <v>9.5</v>
      </c>
      <c r="U6186" s="8">
        <v>0.4</v>
      </c>
      <c r="V6186" s="9">
        <v>31</v>
      </c>
      <c r="W6186" s="8">
        <v>0.5</v>
      </c>
      <c r="X6186" s="8">
        <v>1.5</v>
      </c>
      <c r="Y6186" s="8">
        <v>-6.0000000000000497E-2</v>
      </c>
      <c r="Z6186" s="8">
        <v>0.5</v>
      </c>
      <c r="AA6186">
        <v>0</v>
      </c>
      <c r="AF6186" t="s">
        <v>6095</v>
      </c>
      <c r="AG6186" t="s">
        <v>1910</v>
      </c>
      <c r="AH6186" t="s">
        <v>1911</v>
      </c>
      <c r="AI6186" t="s">
        <v>1919</v>
      </c>
      <c r="AJ6186" s="7">
        <v>44926</v>
      </c>
      <c r="AK6186" t="s">
        <v>6786</v>
      </c>
      <c r="AL6186" t="s">
        <v>1908</v>
      </c>
      <c r="AM6186" t="s">
        <v>6096</v>
      </c>
      <c r="AN6186" t="s">
        <v>6802</v>
      </c>
      <c r="AO6186" t="str">
        <f>TEXT(A6186,"yyyy-mm-dd")</f>
        <v>2022-05-31</v>
      </c>
    </row>
    <row r="6187" spans="1:41">
      <c r="A6187" s="6" t="s">
        <v>6785</v>
      </c>
      <c r="B6187">
        <v>2022</v>
      </c>
      <c r="C6187">
        <v>5</v>
      </c>
      <c r="E6187" t="s">
        <v>1907</v>
      </c>
      <c r="F6187" t="s">
        <v>1908</v>
      </c>
      <c r="G6187" t="s">
        <v>102</v>
      </c>
      <c r="H6187" t="s">
        <v>5989</v>
      </c>
      <c r="I6187">
        <v>2022</v>
      </c>
      <c r="J6187">
        <v>3</v>
      </c>
      <c r="K6187" s="6">
        <v>44834</v>
      </c>
      <c r="L6187">
        <v>4</v>
      </c>
      <c r="M6187">
        <v>1</v>
      </c>
      <c r="N6187" t="s">
        <v>219</v>
      </c>
      <c r="O6187" s="8">
        <v>8.2799999999999994</v>
      </c>
      <c r="P6187" s="8">
        <v>8.25</v>
      </c>
      <c r="Q6187" s="8">
        <v>8</v>
      </c>
      <c r="R6187" s="8">
        <v>8.5</v>
      </c>
      <c r="S6187" s="8">
        <v>7.5</v>
      </c>
      <c r="T6187" s="8">
        <v>9</v>
      </c>
      <c r="U6187" s="8">
        <v>0.37</v>
      </c>
      <c r="V6187" s="9">
        <v>30</v>
      </c>
      <c r="W6187" s="8">
        <v>0.5</v>
      </c>
      <c r="X6187" s="8">
        <v>1.5</v>
      </c>
      <c r="Y6187" s="8">
        <v>2.9999999999999361E-2</v>
      </c>
      <c r="Z6187" s="8">
        <v>0.25</v>
      </c>
      <c r="AA6187">
        <v>0</v>
      </c>
      <c r="AF6187" t="s">
        <v>5990</v>
      </c>
      <c r="AG6187" t="s">
        <v>1910</v>
      </c>
      <c r="AH6187" t="s">
        <v>1911</v>
      </c>
      <c r="AI6187" t="s">
        <v>1915</v>
      </c>
      <c r="AJ6187" s="7">
        <v>44834</v>
      </c>
      <c r="AK6187" t="s">
        <v>6786</v>
      </c>
      <c r="AL6187" t="s">
        <v>1908</v>
      </c>
      <c r="AM6187" t="s">
        <v>5991</v>
      </c>
      <c r="AN6187" t="s">
        <v>6801</v>
      </c>
      <c r="AO6187" t="str">
        <f>TEXT(A6187,"yyyy-mm-dd")</f>
        <v>2022-05-31</v>
      </c>
    </row>
    <row r="6188" spans="1:41">
      <c r="A6188" s="6" t="s">
        <v>6785</v>
      </c>
      <c r="B6188">
        <v>2022</v>
      </c>
      <c r="C6188">
        <v>5</v>
      </c>
      <c r="E6188" t="s">
        <v>1907</v>
      </c>
      <c r="F6188" t="s">
        <v>1908</v>
      </c>
      <c r="G6188" t="s">
        <v>102</v>
      </c>
      <c r="H6188" t="s">
        <v>5881</v>
      </c>
      <c r="I6188">
        <v>2022</v>
      </c>
      <c r="J6188">
        <v>2</v>
      </c>
      <c r="K6188" s="6">
        <v>44742</v>
      </c>
      <c r="L6188">
        <v>1</v>
      </c>
      <c r="M6188">
        <v>0</v>
      </c>
      <c r="N6188" t="s">
        <v>169</v>
      </c>
      <c r="O6188" s="8">
        <v>7.53</v>
      </c>
      <c r="P6188" s="8">
        <v>7.5</v>
      </c>
      <c r="Q6188" s="8">
        <v>7.5</v>
      </c>
      <c r="R6188" s="8">
        <v>7.5</v>
      </c>
      <c r="S6188" s="8">
        <v>7</v>
      </c>
      <c r="T6188" s="8">
        <v>7.75</v>
      </c>
      <c r="U6188" s="8">
        <v>0.15</v>
      </c>
      <c r="V6188" s="9">
        <v>30</v>
      </c>
      <c r="W6188" s="8">
        <v>0</v>
      </c>
      <c r="X6188" s="8">
        <v>0.75</v>
      </c>
      <c r="Y6188" s="8">
        <v>3.0000000000000249E-2</v>
      </c>
      <c r="Z6188" s="8">
        <v>0</v>
      </c>
      <c r="AA6188">
        <v>-0.25</v>
      </c>
      <c r="AF6188" t="s">
        <v>5882</v>
      </c>
      <c r="AG6188" t="s">
        <v>1910</v>
      </c>
      <c r="AH6188" t="s">
        <v>1911</v>
      </c>
      <c r="AI6188" t="s">
        <v>1912</v>
      </c>
      <c r="AJ6188" s="7">
        <v>44742</v>
      </c>
      <c r="AK6188" t="s">
        <v>6786</v>
      </c>
      <c r="AL6188" t="s">
        <v>1908</v>
      </c>
      <c r="AM6188" t="s">
        <v>5883</v>
      </c>
      <c r="AN6188" t="s">
        <v>6800</v>
      </c>
      <c r="AO6188" t="str">
        <f>TEXT(A6188,"yyyy-mm-dd")</f>
        <v>2022-05-31</v>
      </c>
    </row>
    <row r="6189" spans="1:41">
      <c r="A6189" s="6" t="s">
        <v>6785</v>
      </c>
      <c r="B6189">
        <v>2022</v>
      </c>
      <c r="C6189">
        <v>5</v>
      </c>
      <c r="E6189" t="s">
        <v>100</v>
      </c>
      <c r="F6189" t="s">
        <v>101</v>
      </c>
      <c r="G6189" t="s">
        <v>83</v>
      </c>
      <c r="H6189" t="s">
        <v>6592</v>
      </c>
      <c r="I6189">
        <v>2024</v>
      </c>
      <c r="K6189" s="6">
        <v>45657</v>
      </c>
      <c r="L6189">
        <v>31</v>
      </c>
      <c r="N6189" t="s">
        <v>837</v>
      </c>
      <c r="O6189" s="8">
        <v>2.13</v>
      </c>
      <c r="P6189" s="8">
        <v>2.1</v>
      </c>
      <c r="Q6189" s="8">
        <v>2</v>
      </c>
      <c r="R6189" s="8">
        <v>2.4</v>
      </c>
      <c r="S6189" s="8">
        <v>0.6</v>
      </c>
      <c r="T6189" s="8">
        <v>3.34</v>
      </c>
      <c r="U6189" s="8">
        <v>0.54</v>
      </c>
      <c r="V6189" s="9">
        <v>23</v>
      </c>
      <c r="W6189" s="8">
        <v>0.39999999999999991</v>
      </c>
      <c r="X6189" s="8">
        <v>2.7399999999999998</v>
      </c>
      <c r="Y6189" s="8">
        <v>2.9999999999999805E-2</v>
      </c>
      <c r="Z6189" s="8">
        <v>0.10000000000000009</v>
      </c>
      <c r="AA6189">
        <v>-9.9999999999999867E-2</v>
      </c>
      <c r="AF6189" t="s">
        <v>10411</v>
      </c>
      <c r="AG6189" t="s">
        <v>9655</v>
      </c>
      <c r="AH6189" t="s">
        <v>9656</v>
      </c>
      <c r="AI6189" t="s">
        <v>9708</v>
      </c>
      <c r="AJ6189" s="7">
        <v>45657</v>
      </c>
      <c r="AK6189" t="s">
        <v>6786</v>
      </c>
      <c r="AL6189" t="s">
        <v>109</v>
      </c>
      <c r="AM6189" t="s">
        <v>6594</v>
      </c>
      <c r="AN6189" t="s">
        <v>10417</v>
      </c>
    </row>
    <row r="6190" spans="1:41">
      <c r="A6190" s="6" t="s">
        <v>6785</v>
      </c>
      <c r="B6190">
        <v>2022</v>
      </c>
      <c r="C6190">
        <v>5</v>
      </c>
      <c r="E6190" t="s">
        <v>100</v>
      </c>
      <c r="F6190" t="s">
        <v>101</v>
      </c>
      <c r="G6190" t="s">
        <v>102</v>
      </c>
      <c r="H6190" t="s">
        <v>6539</v>
      </c>
      <c r="I6190">
        <v>2023</v>
      </c>
      <c r="J6190">
        <v>4</v>
      </c>
      <c r="K6190" s="6">
        <v>45291</v>
      </c>
      <c r="L6190">
        <v>19</v>
      </c>
      <c r="M6190">
        <v>6</v>
      </c>
      <c r="N6190" t="s">
        <v>195</v>
      </c>
      <c r="O6190" s="8">
        <v>1.74</v>
      </c>
      <c r="P6190" s="8">
        <v>1.8</v>
      </c>
      <c r="Q6190" s="8">
        <v>1.36</v>
      </c>
      <c r="R6190" s="8">
        <v>2.1</v>
      </c>
      <c r="S6190" s="8">
        <v>0.18</v>
      </c>
      <c r="T6190" s="8">
        <v>3.47</v>
      </c>
      <c r="U6190" s="8">
        <v>0.72</v>
      </c>
      <c r="V6190" s="9">
        <v>27</v>
      </c>
      <c r="W6190" s="8">
        <v>0.74</v>
      </c>
      <c r="X6190" s="8">
        <v>3.29</v>
      </c>
      <c r="Y6190" s="8">
        <v>-6.0000000000000053E-2</v>
      </c>
      <c r="Z6190" s="8">
        <v>-0.18999999999999995</v>
      </c>
      <c r="AA6190">
        <v>3.9999999999999813E-2</v>
      </c>
      <c r="AF6190" t="s">
        <v>6611</v>
      </c>
      <c r="AG6190" t="s">
        <v>106</v>
      </c>
      <c r="AH6190" t="s">
        <v>107</v>
      </c>
      <c r="AI6190" t="s">
        <v>2670</v>
      </c>
      <c r="AJ6190" s="7">
        <v>45291</v>
      </c>
      <c r="AK6190" t="s">
        <v>6786</v>
      </c>
      <c r="AL6190" t="s">
        <v>109</v>
      </c>
      <c r="AM6190" t="s">
        <v>6541</v>
      </c>
      <c r="AN6190" t="s">
        <v>6799</v>
      </c>
      <c r="AO6190" t="str">
        <f>TEXT(A6190,"yyyy-mm-dd")</f>
        <v>2022-05-31</v>
      </c>
    </row>
    <row r="6191" spans="1:41">
      <c r="A6191" s="6" t="s">
        <v>6785</v>
      </c>
      <c r="B6191">
        <v>2022</v>
      </c>
      <c r="C6191">
        <v>5</v>
      </c>
      <c r="E6191" t="s">
        <v>100</v>
      </c>
      <c r="F6191" t="s">
        <v>101</v>
      </c>
      <c r="G6191" t="s">
        <v>83</v>
      </c>
      <c r="H6191" t="s">
        <v>6147</v>
      </c>
      <c r="I6191">
        <v>2023</v>
      </c>
      <c r="K6191" s="6">
        <v>45291</v>
      </c>
      <c r="L6191">
        <v>19</v>
      </c>
      <c r="N6191" t="s">
        <v>195</v>
      </c>
      <c r="O6191" s="8">
        <v>1.94</v>
      </c>
      <c r="P6191" s="8">
        <v>2</v>
      </c>
      <c r="Q6191" s="8">
        <v>1.83</v>
      </c>
      <c r="R6191" s="8">
        <v>2.08</v>
      </c>
      <c r="S6191" s="8">
        <v>1.3</v>
      </c>
      <c r="T6191" s="8">
        <v>2.7</v>
      </c>
      <c r="U6191" s="8">
        <v>0.31</v>
      </c>
      <c r="V6191" s="9">
        <v>34</v>
      </c>
      <c r="W6191" s="8">
        <v>0.25</v>
      </c>
      <c r="X6191" s="8">
        <v>1.4000000000000001</v>
      </c>
      <c r="Y6191" s="8">
        <v>-6.0000000000000053E-2</v>
      </c>
      <c r="Z6191" s="8">
        <v>0</v>
      </c>
      <c r="AA6191">
        <v>4.9999999999999822E-2</v>
      </c>
      <c r="AF6191" t="s">
        <v>10372</v>
      </c>
      <c r="AG6191" t="s">
        <v>9655</v>
      </c>
      <c r="AH6191" t="s">
        <v>9656</v>
      </c>
      <c r="AI6191" t="s">
        <v>9669</v>
      </c>
      <c r="AJ6191" s="7">
        <v>45291</v>
      </c>
      <c r="AK6191" t="s">
        <v>6786</v>
      </c>
      <c r="AL6191" t="s">
        <v>109</v>
      </c>
      <c r="AM6191" t="s">
        <v>6149</v>
      </c>
      <c r="AN6191" t="s">
        <v>10390</v>
      </c>
    </row>
    <row r="6192" spans="1:41">
      <c r="A6192" s="6" t="s">
        <v>6785</v>
      </c>
      <c r="B6192">
        <v>2022</v>
      </c>
      <c r="C6192">
        <v>5</v>
      </c>
      <c r="E6192" t="s">
        <v>100</v>
      </c>
      <c r="F6192" t="s">
        <v>101</v>
      </c>
      <c r="G6192" t="s">
        <v>102</v>
      </c>
      <c r="H6192" t="s">
        <v>6434</v>
      </c>
      <c r="I6192">
        <v>2023</v>
      </c>
      <c r="J6192">
        <v>3</v>
      </c>
      <c r="K6192" s="6">
        <v>45199</v>
      </c>
      <c r="L6192">
        <v>16</v>
      </c>
      <c r="M6192">
        <v>5</v>
      </c>
      <c r="N6192" t="s">
        <v>222</v>
      </c>
      <c r="O6192" s="8">
        <v>1.87</v>
      </c>
      <c r="P6192" s="8">
        <v>1.9</v>
      </c>
      <c r="Q6192" s="8">
        <v>1.55</v>
      </c>
      <c r="R6192" s="8">
        <v>2.09</v>
      </c>
      <c r="S6192" s="8">
        <v>1.4</v>
      </c>
      <c r="T6192" s="8">
        <v>2.96</v>
      </c>
      <c r="U6192" s="8">
        <v>0.36</v>
      </c>
      <c r="V6192" s="9">
        <v>27</v>
      </c>
      <c r="W6192" s="8">
        <v>0.53999999999999981</v>
      </c>
      <c r="X6192" s="8">
        <v>1.56</v>
      </c>
      <c r="Y6192" s="8">
        <v>-2.9999999999999805E-2</v>
      </c>
      <c r="Z6192" s="8">
        <v>0</v>
      </c>
      <c r="AA6192">
        <v>-1.0000000000000009E-2</v>
      </c>
      <c r="AF6192" t="s">
        <v>6609</v>
      </c>
      <c r="AG6192" t="s">
        <v>106</v>
      </c>
      <c r="AH6192" t="s">
        <v>107</v>
      </c>
      <c r="AI6192" t="s">
        <v>2667</v>
      </c>
      <c r="AJ6192" s="7">
        <v>45199</v>
      </c>
      <c r="AK6192" t="s">
        <v>6786</v>
      </c>
      <c r="AL6192" t="s">
        <v>109</v>
      </c>
      <c r="AM6192" t="s">
        <v>6436</v>
      </c>
      <c r="AN6192" t="s">
        <v>6798</v>
      </c>
      <c r="AO6192" t="str">
        <f>TEXT(A6192,"yyyy-mm-dd")</f>
        <v>2022-05-31</v>
      </c>
    </row>
    <row r="6193" spans="1:41">
      <c r="A6193" s="6" t="s">
        <v>6785</v>
      </c>
      <c r="B6193">
        <v>2022</v>
      </c>
      <c r="C6193">
        <v>5</v>
      </c>
      <c r="E6193" t="s">
        <v>100</v>
      </c>
      <c r="F6193" t="s">
        <v>101</v>
      </c>
      <c r="G6193" t="s">
        <v>102</v>
      </c>
      <c r="H6193" t="s">
        <v>6326</v>
      </c>
      <c r="I6193">
        <v>2023</v>
      </c>
      <c r="J6193">
        <v>2</v>
      </c>
      <c r="K6193" s="6">
        <v>45107</v>
      </c>
      <c r="L6193">
        <v>13</v>
      </c>
      <c r="M6193">
        <v>4</v>
      </c>
      <c r="N6193" t="s">
        <v>252</v>
      </c>
      <c r="O6193" s="8">
        <v>2.0699999999999998</v>
      </c>
      <c r="P6193" s="8">
        <v>2</v>
      </c>
      <c r="Q6193" s="8">
        <v>1.85</v>
      </c>
      <c r="R6193" s="8">
        <v>2.2400000000000002</v>
      </c>
      <c r="S6193" s="8">
        <v>1.3</v>
      </c>
      <c r="T6193" s="8">
        <v>3.2</v>
      </c>
      <c r="U6193" s="8">
        <v>0.48</v>
      </c>
      <c r="V6193" s="9">
        <v>27</v>
      </c>
      <c r="W6193" s="8">
        <v>0.39000000000000012</v>
      </c>
      <c r="X6193" s="8">
        <v>1.9000000000000001</v>
      </c>
      <c r="Y6193" s="8">
        <v>6.999999999999984E-2</v>
      </c>
      <c r="Z6193" s="8">
        <v>0</v>
      </c>
      <c r="AA6193">
        <v>-0.10999999999999988</v>
      </c>
      <c r="AF6193" t="s">
        <v>6607</v>
      </c>
      <c r="AG6193" t="s">
        <v>106</v>
      </c>
      <c r="AH6193" t="s">
        <v>107</v>
      </c>
      <c r="AI6193" t="s">
        <v>502</v>
      </c>
      <c r="AJ6193" s="7">
        <v>45107</v>
      </c>
      <c r="AK6193" t="s">
        <v>6786</v>
      </c>
      <c r="AL6193" t="s">
        <v>109</v>
      </c>
      <c r="AM6193" t="s">
        <v>6328</v>
      </c>
      <c r="AN6193" t="s">
        <v>6797</v>
      </c>
      <c r="AO6193" t="str">
        <f>TEXT(A6193,"yyyy-mm-dd")</f>
        <v>2022-05-31</v>
      </c>
    </row>
    <row r="6194" spans="1:41">
      <c r="A6194" s="6" t="s">
        <v>6785</v>
      </c>
      <c r="B6194">
        <v>2022</v>
      </c>
      <c r="C6194">
        <v>5</v>
      </c>
      <c r="E6194" t="s">
        <v>100</v>
      </c>
      <c r="F6194" t="s">
        <v>101</v>
      </c>
      <c r="G6194" t="s">
        <v>102</v>
      </c>
      <c r="H6194" t="s">
        <v>6287</v>
      </c>
      <c r="I6194">
        <v>2023</v>
      </c>
      <c r="J6194">
        <v>1</v>
      </c>
      <c r="K6194" s="6">
        <v>45016</v>
      </c>
      <c r="L6194">
        <v>10</v>
      </c>
      <c r="M6194">
        <v>3</v>
      </c>
      <c r="N6194" t="s">
        <v>164</v>
      </c>
      <c r="O6194" s="8">
        <v>2.0099999999999998</v>
      </c>
      <c r="P6194" s="8">
        <v>2</v>
      </c>
      <c r="Q6194" s="8">
        <v>1.7</v>
      </c>
      <c r="R6194" s="8">
        <v>2.35</v>
      </c>
      <c r="S6194" s="8">
        <v>0.7</v>
      </c>
      <c r="T6194" s="8">
        <v>3.3</v>
      </c>
      <c r="U6194" s="8">
        <v>0.6</v>
      </c>
      <c r="V6194" s="9">
        <v>27</v>
      </c>
      <c r="W6194" s="8">
        <v>0.65000000000000013</v>
      </c>
      <c r="X6194" s="8">
        <v>2.5999999999999996</v>
      </c>
      <c r="Y6194" s="8">
        <v>9.9999999999997868E-3</v>
      </c>
      <c r="Z6194" s="8">
        <v>0</v>
      </c>
      <c r="AA6194">
        <v>-0.11999999999999966</v>
      </c>
      <c r="AF6194" t="s">
        <v>6605</v>
      </c>
      <c r="AG6194" t="s">
        <v>106</v>
      </c>
      <c r="AH6194" t="s">
        <v>107</v>
      </c>
      <c r="AI6194" t="s">
        <v>497</v>
      </c>
      <c r="AJ6194" s="7">
        <v>45016</v>
      </c>
      <c r="AK6194" t="s">
        <v>6786</v>
      </c>
      <c r="AL6194" t="s">
        <v>109</v>
      </c>
      <c r="AM6194" t="s">
        <v>6289</v>
      </c>
      <c r="AN6194" t="s">
        <v>6796</v>
      </c>
      <c r="AO6194" t="str">
        <f>TEXT(A6194,"yyyy-mm-dd")</f>
        <v>2022-05-31</v>
      </c>
    </row>
    <row r="6195" spans="1:41">
      <c r="A6195" s="6" t="s">
        <v>6785</v>
      </c>
      <c r="B6195">
        <v>2022</v>
      </c>
      <c r="C6195">
        <v>5</v>
      </c>
      <c r="E6195" t="s">
        <v>100</v>
      </c>
      <c r="F6195" t="s">
        <v>101</v>
      </c>
      <c r="G6195" t="s">
        <v>102</v>
      </c>
      <c r="H6195" t="s">
        <v>6094</v>
      </c>
      <c r="I6195">
        <v>2022</v>
      </c>
      <c r="J6195">
        <v>4</v>
      </c>
      <c r="K6195" s="6">
        <v>44926</v>
      </c>
      <c r="L6195">
        <v>7</v>
      </c>
      <c r="M6195">
        <v>2</v>
      </c>
      <c r="N6195" t="s">
        <v>192</v>
      </c>
      <c r="O6195" s="8">
        <v>2.17</v>
      </c>
      <c r="P6195" s="8">
        <v>2.0499999999999998</v>
      </c>
      <c r="Q6195" s="8">
        <v>1.85</v>
      </c>
      <c r="R6195" s="8">
        <v>2.63</v>
      </c>
      <c r="S6195" s="8">
        <v>0.8</v>
      </c>
      <c r="T6195" s="8">
        <v>3.4</v>
      </c>
      <c r="U6195" s="8">
        <v>0.64</v>
      </c>
      <c r="V6195" s="9">
        <v>28</v>
      </c>
      <c r="W6195" s="8">
        <v>0.7799999999999998</v>
      </c>
      <c r="X6195" s="8">
        <v>2.5999999999999996</v>
      </c>
      <c r="Y6195" s="8">
        <v>0.12000000000000011</v>
      </c>
      <c r="Z6195" s="8">
        <v>-4.0000000000000036E-2</v>
      </c>
      <c r="AA6195">
        <v>0.17999999999999994</v>
      </c>
      <c r="AF6195" t="s">
        <v>6166</v>
      </c>
      <c r="AG6195" t="s">
        <v>106</v>
      </c>
      <c r="AH6195" t="s">
        <v>107</v>
      </c>
      <c r="AI6195" t="s">
        <v>427</v>
      </c>
      <c r="AJ6195" s="7">
        <v>44926</v>
      </c>
      <c r="AK6195" t="s">
        <v>6786</v>
      </c>
      <c r="AL6195" t="s">
        <v>109</v>
      </c>
      <c r="AM6195" t="s">
        <v>6096</v>
      </c>
      <c r="AN6195" t="s">
        <v>6795</v>
      </c>
      <c r="AO6195" t="str">
        <f>TEXT(A6195,"yyyy-mm-dd")</f>
        <v>2022-05-31</v>
      </c>
    </row>
    <row r="6196" spans="1:41">
      <c r="A6196" s="6" t="s">
        <v>6785</v>
      </c>
      <c r="B6196">
        <v>2022</v>
      </c>
      <c r="C6196">
        <v>5</v>
      </c>
      <c r="E6196" t="s">
        <v>100</v>
      </c>
      <c r="F6196" t="s">
        <v>101</v>
      </c>
      <c r="G6196" t="s">
        <v>83</v>
      </c>
      <c r="H6196" t="s">
        <v>5702</v>
      </c>
      <c r="I6196">
        <v>2022</v>
      </c>
      <c r="K6196" s="6">
        <v>44926</v>
      </c>
      <c r="L6196">
        <v>7</v>
      </c>
      <c r="N6196" t="s">
        <v>192</v>
      </c>
      <c r="O6196" s="8">
        <v>1.76</v>
      </c>
      <c r="P6196" s="8">
        <v>1.8</v>
      </c>
      <c r="Q6196" s="8">
        <v>1.6</v>
      </c>
      <c r="R6196" s="8">
        <v>2</v>
      </c>
      <c r="S6196" s="8">
        <v>1.2</v>
      </c>
      <c r="T6196" s="8">
        <v>2.2999999999999998</v>
      </c>
      <c r="U6196" s="8">
        <v>0.28000000000000003</v>
      </c>
      <c r="V6196" s="9">
        <v>34</v>
      </c>
      <c r="W6196" s="8">
        <v>0.39999999999999991</v>
      </c>
      <c r="X6196" s="8">
        <v>1.0999999999999999</v>
      </c>
      <c r="Y6196" s="8">
        <v>-4.0000000000000036E-2</v>
      </c>
      <c r="Z6196" s="8">
        <v>8.0000000000000071E-2</v>
      </c>
      <c r="AA6196">
        <v>-0.10000000000000009</v>
      </c>
      <c r="AF6196" t="s">
        <v>10333</v>
      </c>
      <c r="AG6196" t="s">
        <v>9655</v>
      </c>
      <c r="AH6196" t="s">
        <v>9656</v>
      </c>
      <c r="AI6196" t="s">
        <v>9657</v>
      </c>
      <c r="AJ6196" s="7">
        <v>44926</v>
      </c>
      <c r="AK6196" t="s">
        <v>6786</v>
      </c>
      <c r="AL6196" t="s">
        <v>109</v>
      </c>
      <c r="AM6196" t="s">
        <v>5704</v>
      </c>
      <c r="AN6196" t="s">
        <v>10363</v>
      </c>
    </row>
    <row r="6197" spans="1:41">
      <c r="A6197" s="6" t="s">
        <v>6785</v>
      </c>
      <c r="B6197">
        <v>2022</v>
      </c>
      <c r="C6197">
        <v>5</v>
      </c>
      <c r="E6197" t="s">
        <v>100</v>
      </c>
      <c r="F6197" t="s">
        <v>101</v>
      </c>
      <c r="G6197" t="s">
        <v>102</v>
      </c>
      <c r="H6197" t="s">
        <v>5989</v>
      </c>
      <c r="I6197">
        <v>2022</v>
      </c>
      <c r="J6197">
        <v>3</v>
      </c>
      <c r="K6197" s="6">
        <v>44834</v>
      </c>
      <c r="L6197">
        <v>4</v>
      </c>
      <c r="M6197">
        <v>1</v>
      </c>
      <c r="N6197" t="s">
        <v>219</v>
      </c>
      <c r="O6197" s="8">
        <v>2.0499999999999998</v>
      </c>
      <c r="P6197" s="8">
        <v>2.0499999999999998</v>
      </c>
      <c r="Q6197" s="8">
        <v>1.9</v>
      </c>
      <c r="R6197" s="8">
        <v>2.39</v>
      </c>
      <c r="S6197" s="8">
        <v>0.9</v>
      </c>
      <c r="T6197" s="8">
        <v>2.7</v>
      </c>
      <c r="U6197" s="8">
        <v>0.42</v>
      </c>
      <c r="V6197" s="9">
        <v>28</v>
      </c>
      <c r="W6197" s="8">
        <v>0.49000000000000021</v>
      </c>
      <c r="X6197" s="8">
        <v>1.8000000000000003</v>
      </c>
      <c r="Y6197" s="8">
        <v>0</v>
      </c>
      <c r="Z6197" s="8">
        <v>-5.0000000000000266E-2</v>
      </c>
      <c r="AA6197">
        <v>-2.9999999999999805E-2</v>
      </c>
      <c r="AF6197" t="s">
        <v>6164</v>
      </c>
      <c r="AG6197" t="s">
        <v>106</v>
      </c>
      <c r="AH6197" t="s">
        <v>107</v>
      </c>
      <c r="AI6197" t="s">
        <v>340</v>
      </c>
      <c r="AJ6197" s="7">
        <v>44834</v>
      </c>
      <c r="AK6197" t="s">
        <v>6786</v>
      </c>
      <c r="AL6197" t="s">
        <v>109</v>
      </c>
      <c r="AM6197" t="s">
        <v>5991</v>
      </c>
      <c r="AN6197" t="s">
        <v>6794</v>
      </c>
      <c r="AO6197" t="str">
        <f>TEXT(A6197,"yyyy-mm-dd")</f>
        <v>2022-05-31</v>
      </c>
    </row>
    <row r="6198" spans="1:41">
      <c r="A6198" s="6" t="s">
        <v>6785</v>
      </c>
      <c r="B6198">
        <v>2022</v>
      </c>
      <c r="C6198">
        <v>5</v>
      </c>
      <c r="E6198" t="s">
        <v>100</v>
      </c>
      <c r="F6198" t="s">
        <v>101</v>
      </c>
      <c r="G6198" t="s">
        <v>102</v>
      </c>
      <c r="H6198" t="s">
        <v>5881</v>
      </c>
      <c r="I6198">
        <v>2022</v>
      </c>
      <c r="J6198">
        <v>2</v>
      </c>
      <c r="K6198" s="6">
        <v>44742</v>
      </c>
      <c r="L6198">
        <v>1</v>
      </c>
      <c r="M6198">
        <v>0</v>
      </c>
      <c r="N6198" t="s">
        <v>169</v>
      </c>
      <c r="O6198" s="8">
        <v>1.1299999999999999</v>
      </c>
      <c r="P6198" s="8">
        <v>1.19</v>
      </c>
      <c r="Q6198" s="8">
        <v>0.8</v>
      </c>
      <c r="R6198" s="8">
        <v>1.5</v>
      </c>
      <c r="S6198" s="8">
        <v>0.2</v>
      </c>
      <c r="T6198" s="8">
        <v>2</v>
      </c>
      <c r="U6198" s="8">
        <v>0.47</v>
      </c>
      <c r="V6198" s="9">
        <v>28</v>
      </c>
      <c r="W6198" s="8">
        <v>0.7</v>
      </c>
      <c r="X6198" s="8">
        <v>1.8</v>
      </c>
      <c r="Y6198" s="8">
        <v>-6.0000000000000053E-2</v>
      </c>
      <c r="Z6198" s="8">
        <v>0.18999999999999995</v>
      </c>
      <c r="AA6198">
        <v>-0.10000000000000009</v>
      </c>
      <c r="AF6198" t="s">
        <v>6162</v>
      </c>
      <c r="AG6198" t="s">
        <v>106</v>
      </c>
      <c r="AH6198" t="s">
        <v>107</v>
      </c>
      <c r="AI6198" t="s">
        <v>108</v>
      </c>
      <c r="AJ6198" s="7">
        <v>44742</v>
      </c>
      <c r="AK6198" t="s">
        <v>6786</v>
      </c>
      <c r="AL6198" t="s">
        <v>109</v>
      </c>
      <c r="AM6198" t="s">
        <v>5883</v>
      </c>
      <c r="AN6198" t="s">
        <v>6793</v>
      </c>
      <c r="AO6198" t="str">
        <f>TEXT(A6198,"yyyy-mm-dd")</f>
        <v>2022-05-31</v>
      </c>
    </row>
    <row r="6199" spans="1:41">
      <c r="A6199" s="6" t="s">
        <v>6785</v>
      </c>
      <c r="B6199">
        <v>2022</v>
      </c>
      <c r="C6199">
        <v>5</v>
      </c>
      <c r="E6199" t="s">
        <v>2685</v>
      </c>
      <c r="F6199" t="s">
        <v>101</v>
      </c>
      <c r="G6199" t="s">
        <v>774</v>
      </c>
      <c r="H6199" t="s">
        <v>2686</v>
      </c>
      <c r="K6199" s="6"/>
      <c r="O6199" s="8">
        <v>2.1</v>
      </c>
      <c r="P6199" s="8">
        <v>2</v>
      </c>
      <c r="Q6199" s="8">
        <v>1.83</v>
      </c>
      <c r="R6199" s="8">
        <v>2.35</v>
      </c>
      <c r="S6199" s="8">
        <v>1.5</v>
      </c>
      <c r="T6199" s="8">
        <v>3.02</v>
      </c>
      <c r="U6199" s="8">
        <v>0.35</v>
      </c>
      <c r="V6199" s="9">
        <v>26</v>
      </c>
      <c r="W6199" s="8">
        <v>0.52</v>
      </c>
      <c r="X6199" s="8">
        <v>1.52</v>
      </c>
      <c r="Y6199" s="8">
        <v>0.10000000000000009</v>
      </c>
      <c r="Z6199" s="8">
        <v>0</v>
      </c>
      <c r="AA6199">
        <v>0.14999999999999991</v>
      </c>
      <c r="AF6199" t="s">
        <v>2687</v>
      </c>
      <c r="AG6199" t="s">
        <v>2688</v>
      </c>
      <c r="AH6199" t="s">
        <v>2689</v>
      </c>
      <c r="AI6199" t="s">
        <v>2690</v>
      </c>
      <c r="AJ6199" s="7"/>
      <c r="AK6199" t="s">
        <v>6786</v>
      </c>
      <c r="AL6199" t="s">
        <v>109</v>
      </c>
      <c r="AM6199" t="s">
        <v>2686</v>
      </c>
      <c r="AN6199" t="s">
        <v>6813</v>
      </c>
      <c r="AO6199" t="str">
        <f>TEXT(A6199,"yyyy-mm-dd")</f>
        <v>2022-05-31</v>
      </c>
    </row>
    <row r="6200" spans="1:41">
      <c r="A6200" s="6" t="s">
        <v>6785</v>
      </c>
      <c r="B6200">
        <v>2022</v>
      </c>
      <c r="C6200">
        <v>5</v>
      </c>
      <c r="E6200" t="s">
        <v>81</v>
      </c>
      <c r="F6200" t="s">
        <v>82</v>
      </c>
      <c r="G6200" t="s">
        <v>83</v>
      </c>
      <c r="H6200" t="s">
        <v>6592</v>
      </c>
      <c r="I6200">
        <v>2024</v>
      </c>
      <c r="K6200" s="6">
        <v>45657</v>
      </c>
      <c r="L6200">
        <v>31</v>
      </c>
      <c r="N6200" t="s">
        <v>837</v>
      </c>
      <c r="O6200" s="8">
        <v>3.77</v>
      </c>
      <c r="P6200" s="8">
        <v>3.77</v>
      </c>
      <c r="Q6200" s="8">
        <v>3.5</v>
      </c>
      <c r="R6200" s="8">
        <v>4</v>
      </c>
      <c r="S6200" s="8">
        <v>2.8</v>
      </c>
      <c r="T6200" s="8">
        <v>4.96</v>
      </c>
      <c r="U6200" s="8">
        <v>0.45</v>
      </c>
      <c r="V6200" s="9">
        <v>32</v>
      </c>
      <c r="W6200" s="8">
        <v>0.5</v>
      </c>
      <c r="X6200" s="8">
        <v>2.16</v>
      </c>
      <c r="Y6200" s="8">
        <v>0</v>
      </c>
      <c r="Z6200" s="8">
        <v>8.9999999999999858E-2</v>
      </c>
      <c r="AA6200">
        <v>0</v>
      </c>
      <c r="AF6200" t="s">
        <v>6593</v>
      </c>
      <c r="AG6200" t="s">
        <v>87</v>
      </c>
      <c r="AH6200" t="s">
        <v>88</v>
      </c>
      <c r="AI6200" t="s">
        <v>359</v>
      </c>
      <c r="AJ6200" s="7">
        <v>45657</v>
      </c>
      <c r="AK6200" t="s">
        <v>6786</v>
      </c>
      <c r="AL6200" t="s">
        <v>91</v>
      </c>
      <c r="AM6200" t="s">
        <v>6594</v>
      </c>
      <c r="AN6200" t="s">
        <v>6789</v>
      </c>
      <c r="AO6200" t="str">
        <f>TEXT(A6200,"yyyy-mm-dd")</f>
        <v>2022-05-31</v>
      </c>
    </row>
    <row r="6201" spans="1:41">
      <c r="A6201" s="6" t="s">
        <v>6785</v>
      </c>
      <c r="B6201">
        <v>2022</v>
      </c>
      <c r="C6201">
        <v>5</v>
      </c>
      <c r="E6201" t="s">
        <v>392</v>
      </c>
      <c r="F6201" t="s">
        <v>82</v>
      </c>
      <c r="G6201" t="s">
        <v>83</v>
      </c>
      <c r="H6201" t="s">
        <v>6592</v>
      </c>
      <c r="I6201">
        <v>2024</v>
      </c>
      <c r="K6201" s="6">
        <v>45657</v>
      </c>
      <c r="L6201">
        <v>31</v>
      </c>
      <c r="N6201" t="s">
        <v>837</v>
      </c>
      <c r="O6201" s="8">
        <v>3.72</v>
      </c>
      <c r="P6201" s="8">
        <v>3.72</v>
      </c>
      <c r="Q6201" s="8">
        <v>3.5</v>
      </c>
      <c r="R6201" s="8">
        <v>4</v>
      </c>
      <c r="S6201" s="8">
        <v>2.9</v>
      </c>
      <c r="T6201" s="8">
        <v>4.72</v>
      </c>
      <c r="U6201" s="8">
        <v>0.37</v>
      </c>
      <c r="V6201" s="9">
        <v>29</v>
      </c>
      <c r="W6201" s="8">
        <v>0.5</v>
      </c>
      <c r="X6201" s="8">
        <v>1.8199999999999998</v>
      </c>
      <c r="Y6201" s="8">
        <v>0</v>
      </c>
      <c r="Z6201" s="8">
        <v>2.0000000000000018E-2</v>
      </c>
      <c r="AA6201">
        <v>0.10000000000000009</v>
      </c>
      <c r="AF6201" t="s">
        <v>6593</v>
      </c>
      <c r="AG6201" t="s">
        <v>87</v>
      </c>
      <c r="AH6201" t="s">
        <v>88</v>
      </c>
      <c r="AI6201" t="s">
        <v>359</v>
      </c>
      <c r="AJ6201" s="7">
        <v>45657</v>
      </c>
      <c r="AK6201" t="s">
        <v>6786</v>
      </c>
      <c r="AL6201" t="s">
        <v>393</v>
      </c>
      <c r="AM6201" t="s">
        <v>6594</v>
      </c>
      <c r="AN6201" t="s">
        <v>6792</v>
      </c>
      <c r="AO6201" t="str">
        <f>TEXT(A6201,"yyyy-mm-dd")</f>
        <v>2022-05-31</v>
      </c>
    </row>
    <row r="6202" spans="1:41">
      <c r="A6202" s="6" t="s">
        <v>6785</v>
      </c>
      <c r="B6202">
        <v>2022</v>
      </c>
      <c r="C6202">
        <v>5</v>
      </c>
      <c r="E6202" t="s">
        <v>81</v>
      </c>
      <c r="F6202" t="s">
        <v>82</v>
      </c>
      <c r="G6202" t="s">
        <v>83</v>
      </c>
      <c r="H6202" t="s">
        <v>6147</v>
      </c>
      <c r="I6202">
        <v>2023</v>
      </c>
      <c r="K6202" s="6">
        <v>45291</v>
      </c>
      <c r="L6202">
        <v>19</v>
      </c>
      <c r="N6202" t="s">
        <v>195</v>
      </c>
      <c r="O6202" s="8">
        <v>4.4000000000000004</v>
      </c>
      <c r="P6202" s="8">
        <v>4.34</v>
      </c>
      <c r="Q6202" s="8">
        <v>4</v>
      </c>
      <c r="R6202" s="8">
        <v>4.75</v>
      </c>
      <c r="S6202" s="8">
        <v>3.5</v>
      </c>
      <c r="T6202" s="8">
        <v>6</v>
      </c>
      <c r="U6202" s="8">
        <v>0.61</v>
      </c>
      <c r="V6202" s="9">
        <v>37</v>
      </c>
      <c r="W6202" s="8">
        <v>0.75</v>
      </c>
      <c r="X6202" s="8">
        <v>2.5</v>
      </c>
      <c r="Y6202" s="8">
        <v>6.0000000000000497E-2</v>
      </c>
      <c r="Z6202" s="8">
        <v>0.20999999999999996</v>
      </c>
      <c r="AA6202">
        <v>0.16000000000000014</v>
      </c>
      <c r="AF6202" t="s">
        <v>6148</v>
      </c>
      <c r="AG6202" t="s">
        <v>87</v>
      </c>
      <c r="AH6202" t="s">
        <v>88</v>
      </c>
      <c r="AI6202" t="s">
        <v>97</v>
      </c>
      <c r="AJ6202" s="7">
        <v>45291</v>
      </c>
      <c r="AK6202" t="s">
        <v>6786</v>
      </c>
      <c r="AL6202" t="s">
        <v>91</v>
      </c>
      <c r="AM6202" t="s">
        <v>6149</v>
      </c>
      <c r="AN6202" t="s">
        <v>6788</v>
      </c>
      <c r="AO6202" t="str">
        <f>TEXT(A6202,"yyyy-mm-dd")</f>
        <v>2022-05-31</v>
      </c>
    </row>
    <row r="6203" spans="1:41">
      <c r="A6203" s="6" t="s">
        <v>6785</v>
      </c>
      <c r="B6203">
        <v>2022</v>
      </c>
      <c r="C6203">
        <v>5</v>
      </c>
      <c r="E6203" t="s">
        <v>392</v>
      </c>
      <c r="F6203" t="s">
        <v>82</v>
      </c>
      <c r="G6203" t="s">
        <v>83</v>
      </c>
      <c r="H6203" t="s">
        <v>6147</v>
      </c>
      <c r="I6203">
        <v>2023</v>
      </c>
      <c r="K6203" s="6">
        <v>45291</v>
      </c>
      <c r="L6203">
        <v>19</v>
      </c>
      <c r="N6203" t="s">
        <v>195</v>
      </c>
      <c r="O6203" s="8">
        <v>4.17</v>
      </c>
      <c r="P6203" s="8">
        <v>4.1399999999999997</v>
      </c>
      <c r="Q6203" s="8">
        <v>3.9</v>
      </c>
      <c r="R6203" s="8">
        <v>4.45</v>
      </c>
      <c r="S6203" s="8">
        <v>3.4</v>
      </c>
      <c r="T6203" s="8">
        <v>5.8</v>
      </c>
      <c r="U6203" s="8">
        <v>0.5</v>
      </c>
      <c r="V6203" s="9">
        <v>34</v>
      </c>
      <c r="W6203" s="8">
        <v>0.55000000000000027</v>
      </c>
      <c r="X6203" s="8">
        <v>2.4</v>
      </c>
      <c r="Y6203" s="8">
        <v>3.0000000000000249E-2</v>
      </c>
      <c r="Z6203" s="8">
        <v>0.13999999999999968</v>
      </c>
      <c r="AA6203">
        <v>9.0000000000000302E-2</v>
      </c>
      <c r="AF6203" t="s">
        <v>6148</v>
      </c>
      <c r="AG6203" t="s">
        <v>87</v>
      </c>
      <c r="AH6203" t="s">
        <v>88</v>
      </c>
      <c r="AI6203" t="s">
        <v>97</v>
      </c>
      <c r="AJ6203" s="7">
        <v>45291</v>
      </c>
      <c r="AK6203" t="s">
        <v>6786</v>
      </c>
      <c r="AL6203" t="s">
        <v>393</v>
      </c>
      <c r="AM6203" t="s">
        <v>6149</v>
      </c>
      <c r="AN6203" t="s">
        <v>6791</v>
      </c>
      <c r="AO6203" t="str">
        <f>TEXT(A6203,"yyyy-mm-dd")</f>
        <v>2022-05-31</v>
      </c>
    </row>
    <row r="6204" spans="1:41">
      <c r="A6204" s="6" t="s">
        <v>6785</v>
      </c>
      <c r="B6204">
        <v>2022</v>
      </c>
      <c r="C6204">
        <v>5</v>
      </c>
      <c r="E6204" t="s">
        <v>81</v>
      </c>
      <c r="F6204" t="s">
        <v>82</v>
      </c>
      <c r="G6204" t="s">
        <v>83</v>
      </c>
      <c r="H6204" t="s">
        <v>5702</v>
      </c>
      <c r="I6204">
        <v>2022</v>
      </c>
      <c r="K6204" s="6">
        <v>44926</v>
      </c>
      <c r="L6204">
        <v>7</v>
      </c>
      <c r="N6204" t="s">
        <v>192</v>
      </c>
      <c r="O6204" s="8">
        <v>6.88</v>
      </c>
      <c r="P6204" s="8">
        <v>6.81</v>
      </c>
      <c r="Q6204" s="8">
        <v>6.7</v>
      </c>
      <c r="R6204" s="8">
        <v>7</v>
      </c>
      <c r="S6204" s="8">
        <v>6.2</v>
      </c>
      <c r="T6204" s="8">
        <v>7.9</v>
      </c>
      <c r="U6204" s="8">
        <v>0.35</v>
      </c>
      <c r="V6204" s="9">
        <v>37</v>
      </c>
      <c r="W6204" s="8">
        <v>0.29999999999999982</v>
      </c>
      <c r="X6204" s="8">
        <v>1.7000000000000002</v>
      </c>
      <c r="Y6204" s="8">
        <v>7.0000000000000284E-2</v>
      </c>
      <c r="Z6204" s="8">
        <v>5.9999999999999609E-2</v>
      </c>
      <c r="AA6204">
        <v>-0.41000000000000014</v>
      </c>
      <c r="AF6204" t="s">
        <v>5703</v>
      </c>
      <c r="AG6204" t="s">
        <v>87</v>
      </c>
      <c r="AH6204" t="s">
        <v>88</v>
      </c>
      <c r="AI6204" t="s">
        <v>89</v>
      </c>
      <c r="AJ6204" s="7">
        <v>44926</v>
      </c>
      <c r="AK6204" t="s">
        <v>6786</v>
      </c>
      <c r="AL6204" t="s">
        <v>91</v>
      </c>
      <c r="AM6204" t="s">
        <v>5704</v>
      </c>
      <c r="AN6204" t="s">
        <v>6787</v>
      </c>
      <c r="AO6204" t="str">
        <f>TEXT(A6204,"yyyy-mm-dd")</f>
        <v>2022-05-31</v>
      </c>
    </row>
    <row r="6205" spans="1:41">
      <c r="A6205" s="6" t="s">
        <v>6785</v>
      </c>
      <c r="B6205">
        <v>2022</v>
      </c>
      <c r="C6205">
        <v>5</v>
      </c>
      <c r="E6205" t="s">
        <v>392</v>
      </c>
      <c r="F6205" t="s">
        <v>82</v>
      </c>
      <c r="G6205" t="s">
        <v>83</v>
      </c>
      <c r="H6205" t="s">
        <v>5702</v>
      </c>
      <c r="I6205">
        <v>2022</v>
      </c>
      <c r="K6205" s="6">
        <v>44926</v>
      </c>
      <c r="L6205">
        <v>7</v>
      </c>
      <c r="N6205" t="s">
        <v>192</v>
      </c>
      <c r="O6205" s="8">
        <v>6.39</v>
      </c>
      <c r="P6205" s="8">
        <v>6.38</v>
      </c>
      <c r="Q6205" s="8">
        <v>6.2</v>
      </c>
      <c r="R6205" s="8">
        <v>6.52</v>
      </c>
      <c r="S6205" s="8">
        <v>5.6</v>
      </c>
      <c r="T6205" s="8">
        <v>7.36</v>
      </c>
      <c r="U6205" s="8">
        <v>0.42</v>
      </c>
      <c r="V6205" s="9">
        <v>34</v>
      </c>
      <c r="W6205" s="8">
        <v>0.3199999999999994</v>
      </c>
      <c r="X6205" s="8">
        <v>1.7600000000000007</v>
      </c>
      <c r="Y6205" s="8">
        <v>9.9999999999997868E-3</v>
      </c>
      <c r="Z6205" s="8">
        <v>0.37999999999999989</v>
      </c>
      <c r="AA6205">
        <v>-0.47000000000000064</v>
      </c>
      <c r="AF6205" t="s">
        <v>5703</v>
      </c>
      <c r="AG6205" t="s">
        <v>87</v>
      </c>
      <c r="AH6205" t="s">
        <v>88</v>
      </c>
      <c r="AI6205" t="s">
        <v>89</v>
      </c>
      <c r="AJ6205" s="7">
        <v>44926</v>
      </c>
      <c r="AK6205" t="s">
        <v>6786</v>
      </c>
      <c r="AL6205" t="s">
        <v>393</v>
      </c>
      <c r="AM6205" t="s">
        <v>5704</v>
      </c>
      <c r="AN6205" t="s">
        <v>6790</v>
      </c>
      <c r="AO6205" t="str">
        <f>TEXT(A6205,"yyyy-mm-dd")</f>
        <v>2022-05-31</v>
      </c>
    </row>
    <row r="6206" spans="1:41">
      <c r="A6206" s="6" t="s">
        <v>6785</v>
      </c>
      <c r="B6206">
        <v>2022</v>
      </c>
      <c r="C6206">
        <v>5</v>
      </c>
      <c r="E6206" t="s">
        <v>81</v>
      </c>
      <c r="F6206" t="s">
        <v>82</v>
      </c>
      <c r="G6206" t="s">
        <v>774</v>
      </c>
      <c r="H6206" t="s">
        <v>775</v>
      </c>
      <c r="K6206" s="6"/>
      <c r="O6206" s="8">
        <v>3.79</v>
      </c>
      <c r="P6206" s="8">
        <v>3.8</v>
      </c>
      <c r="Q6206" s="8">
        <v>3.51</v>
      </c>
      <c r="R6206" s="8">
        <v>3.96</v>
      </c>
      <c r="S6206" s="8">
        <v>3.1</v>
      </c>
      <c r="T6206" s="8">
        <v>4.5999999999999996</v>
      </c>
      <c r="U6206" s="8">
        <v>0.33</v>
      </c>
      <c r="V6206" s="9">
        <v>36</v>
      </c>
      <c r="W6206" s="8">
        <v>0.45000000000000018</v>
      </c>
      <c r="X6206" s="8">
        <v>1.4999999999999996</v>
      </c>
      <c r="Y6206" s="8">
        <v>-9.9999999999997868E-3</v>
      </c>
      <c r="Z6206" s="8">
        <v>4.0000000000000036E-2</v>
      </c>
      <c r="AA6206">
        <v>5.0000000000000266E-2</v>
      </c>
      <c r="AF6206" t="s">
        <v>776</v>
      </c>
      <c r="AG6206" t="s">
        <v>777</v>
      </c>
      <c r="AH6206" t="s">
        <v>778</v>
      </c>
      <c r="AI6206" t="s">
        <v>779</v>
      </c>
      <c r="AJ6206" s="7"/>
      <c r="AK6206" t="s">
        <v>6786</v>
      </c>
      <c r="AL6206" t="s">
        <v>91</v>
      </c>
      <c r="AM6206" t="s">
        <v>775</v>
      </c>
      <c r="AN6206" t="s">
        <v>6809</v>
      </c>
      <c r="AO6206" t="str">
        <f>TEXT(A6206,"yyyy-mm-dd")</f>
        <v>2022-05-31</v>
      </c>
    </row>
    <row r="6207" spans="1:41">
      <c r="A6207" s="6" t="s">
        <v>6785</v>
      </c>
      <c r="B6207">
        <v>2022</v>
      </c>
      <c r="C6207">
        <v>5</v>
      </c>
      <c r="E6207" t="s">
        <v>81</v>
      </c>
      <c r="F6207" t="s">
        <v>82</v>
      </c>
      <c r="G6207" t="s">
        <v>774</v>
      </c>
      <c r="H6207" t="s">
        <v>1536</v>
      </c>
      <c r="K6207" s="6"/>
      <c r="O6207" s="8">
        <v>3.62</v>
      </c>
      <c r="P6207" s="8">
        <v>3.6</v>
      </c>
      <c r="Q6207" s="8">
        <v>3.5</v>
      </c>
      <c r="R6207" s="8">
        <v>3.8</v>
      </c>
      <c r="S6207" s="8">
        <v>3</v>
      </c>
      <c r="T6207" s="8">
        <v>4</v>
      </c>
      <c r="U6207" s="8">
        <v>0.25</v>
      </c>
      <c r="V6207" s="9">
        <v>33</v>
      </c>
      <c r="W6207" s="8">
        <v>0.29999999999999982</v>
      </c>
      <c r="X6207" s="8">
        <v>1</v>
      </c>
      <c r="Y6207" s="8">
        <v>2.0000000000000018E-2</v>
      </c>
      <c r="Z6207" s="8">
        <v>5.0000000000000266E-2</v>
      </c>
      <c r="AA6207">
        <v>-5.0000000000000266E-2</v>
      </c>
      <c r="AF6207" t="s">
        <v>1537</v>
      </c>
      <c r="AG6207" t="s">
        <v>777</v>
      </c>
      <c r="AH6207" t="s">
        <v>778</v>
      </c>
      <c r="AI6207" t="s">
        <v>1538</v>
      </c>
      <c r="AJ6207" s="7"/>
      <c r="AK6207" t="s">
        <v>6786</v>
      </c>
      <c r="AL6207" t="s">
        <v>91</v>
      </c>
      <c r="AM6207" t="s">
        <v>1536</v>
      </c>
      <c r="AN6207" t="s">
        <v>6810</v>
      </c>
      <c r="AO6207" t="str">
        <f>TEXT(A6207,"yyyy-mm-dd")</f>
        <v>2022-05-31</v>
      </c>
    </row>
    <row r="6208" spans="1:41">
      <c r="A6208" s="6" t="s">
        <v>6785</v>
      </c>
      <c r="B6208">
        <v>2022</v>
      </c>
      <c r="C6208">
        <v>5</v>
      </c>
      <c r="E6208" t="s">
        <v>392</v>
      </c>
      <c r="F6208" t="s">
        <v>82</v>
      </c>
      <c r="G6208" t="s">
        <v>774</v>
      </c>
      <c r="H6208" t="s">
        <v>775</v>
      </c>
      <c r="K6208" s="6"/>
      <c r="O6208" s="8">
        <v>3.74</v>
      </c>
      <c r="P6208" s="8">
        <v>3.7</v>
      </c>
      <c r="Q6208" s="8">
        <v>3.5</v>
      </c>
      <c r="R6208" s="8">
        <v>3.9</v>
      </c>
      <c r="S6208" s="8">
        <v>3.1</v>
      </c>
      <c r="T6208" s="8">
        <v>4.5</v>
      </c>
      <c r="U6208" s="8">
        <v>0.3</v>
      </c>
      <c r="V6208" s="9">
        <v>32</v>
      </c>
      <c r="W6208" s="8">
        <v>0.39999999999999991</v>
      </c>
      <c r="X6208" s="8">
        <v>1.4</v>
      </c>
      <c r="Y6208" s="8">
        <v>4.0000000000000036E-2</v>
      </c>
      <c r="Z6208" s="8">
        <v>0</v>
      </c>
      <c r="AA6208">
        <v>2.9999999999999805E-2</v>
      </c>
      <c r="AF6208" t="s">
        <v>776</v>
      </c>
      <c r="AG6208" t="s">
        <v>777</v>
      </c>
      <c r="AH6208" t="s">
        <v>778</v>
      </c>
      <c r="AI6208" t="s">
        <v>779</v>
      </c>
      <c r="AJ6208" s="7"/>
      <c r="AK6208" t="s">
        <v>6786</v>
      </c>
      <c r="AL6208" t="s">
        <v>393</v>
      </c>
      <c r="AM6208" t="s">
        <v>775</v>
      </c>
      <c r="AN6208" t="s">
        <v>6811</v>
      </c>
      <c r="AO6208" t="str">
        <f>TEXT(A6208,"yyyy-mm-dd")</f>
        <v>2022-05-31</v>
      </c>
    </row>
    <row r="6209" spans="1:41">
      <c r="A6209" s="6" t="s">
        <v>6785</v>
      </c>
      <c r="B6209">
        <v>2022</v>
      </c>
      <c r="C6209">
        <v>5</v>
      </c>
      <c r="E6209" t="s">
        <v>392</v>
      </c>
      <c r="F6209" t="s">
        <v>82</v>
      </c>
      <c r="G6209" t="s">
        <v>774</v>
      </c>
      <c r="H6209" t="s">
        <v>1536</v>
      </c>
      <c r="K6209" s="6"/>
      <c r="O6209" s="8">
        <v>3.59</v>
      </c>
      <c r="P6209" s="8">
        <v>3.5</v>
      </c>
      <c r="Q6209" s="8">
        <v>3.49</v>
      </c>
      <c r="R6209" s="8">
        <v>3.68</v>
      </c>
      <c r="S6209" s="8">
        <v>3</v>
      </c>
      <c r="T6209" s="8">
        <v>4.5</v>
      </c>
      <c r="U6209" s="8">
        <v>0.28999999999999998</v>
      </c>
      <c r="V6209" s="9">
        <v>30</v>
      </c>
      <c r="W6209" s="8">
        <v>0.18999999999999995</v>
      </c>
      <c r="X6209" s="8">
        <v>1.5</v>
      </c>
      <c r="Y6209" s="8">
        <v>8.9999999999999858E-2</v>
      </c>
      <c r="Z6209" s="8">
        <v>0</v>
      </c>
      <c r="AA6209">
        <v>1.0000000000000231E-2</v>
      </c>
      <c r="AF6209" t="s">
        <v>1537</v>
      </c>
      <c r="AG6209" t="s">
        <v>777</v>
      </c>
      <c r="AH6209" t="s">
        <v>778</v>
      </c>
      <c r="AI6209" t="s">
        <v>1538</v>
      </c>
      <c r="AJ6209" s="7"/>
      <c r="AK6209" t="s">
        <v>6786</v>
      </c>
      <c r="AL6209" t="s">
        <v>393</v>
      </c>
      <c r="AM6209" t="s">
        <v>1536</v>
      </c>
      <c r="AN6209" t="s">
        <v>6812</v>
      </c>
      <c r="AO6209" t="str">
        <f>TEXT(A6209,"yyyy-mm-dd")</f>
        <v>2022-05-31</v>
      </c>
    </row>
    <row r="6210" spans="1:41">
      <c r="A6210" s="6" t="s">
        <v>6785</v>
      </c>
      <c r="B6210">
        <v>2022</v>
      </c>
      <c r="C6210">
        <v>5</v>
      </c>
      <c r="E6210" t="s">
        <v>112</v>
      </c>
      <c r="F6210" t="s">
        <v>113</v>
      </c>
      <c r="G6210" t="s">
        <v>83</v>
      </c>
      <c r="H6210" t="s">
        <v>6592</v>
      </c>
      <c r="I6210">
        <v>2024</v>
      </c>
      <c r="K6210" s="6">
        <v>45657</v>
      </c>
      <c r="L6210">
        <v>31</v>
      </c>
      <c r="N6210" t="s">
        <v>837</v>
      </c>
      <c r="O6210" s="8">
        <v>7.37</v>
      </c>
      <c r="P6210" s="8">
        <v>7.51</v>
      </c>
      <c r="Q6210" s="8">
        <v>6.9</v>
      </c>
      <c r="R6210" s="8">
        <v>8.25</v>
      </c>
      <c r="S6210" s="8">
        <v>5</v>
      </c>
      <c r="T6210" s="8">
        <v>8.98</v>
      </c>
      <c r="U6210" s="8">
        <v>1.1200000000000001</v>
      </c>
      <c r="V6210" s="9">
        <v>21</v>
      </c>
      <c r="W6210" s="8">
        <v>1.3499999999999996</v>
      </c>
      <c r="X6210" s="8">
        <v>3.9800000000000004</v>
      </c>
      <c r="Y6210" s="8">
        <v>-0.13999999999999968</v>
      </c>
      <c r="Z6210" s="8">
        <v>0.20999999999999996</v>
      </c>
      <c r="AA6210">
        <v>8.0000000000000071E-2</v>
      </c>
      <c r="AF6210" t="s">
        <v>6630</v>
      </c>
      <c r="AG6210" t="s">
        <v>115</v>
      </c>
      <c r="AH6210" t="s">
        <v>116</v>
      </c>
      <c r="AI6210" t="s">
        <v>359</v>
      </c>
      <c r="AJ6210" s="7">
        <v>45657</v>
      </c>
      <c r="AK6210" t="s">
        <v>6786</v>
      </c>
      <c r="AL6210" t="s">
        <v>118</v>
      </c>
      <c r="AM6210" t="s">
        <v>6594</v>
      </c>
      <c r="AN6210" t="s">
        <v>6816</v>
      </c>
      <c r="AO6210" t="str">
        <f>TEXT(A6210,"yyyy-mm-dd")</f>
        <v>2022-05-31</v>
      </c>
    </row>
    <row r="6211" spans="1:41">
      <c r="A6211" s="6" t="s">
        <v>6785</v>
      </c>
      <c r="B6211">
        <v>2022</v>
      </c>
      <c r="C6211">
        <v>5</v>
      </c>
      <c r="E6211" t="s">
        <v>2881</v>
      </c>
      <c r="F6211" t="s">
        <v>113</v>
      </c>
      <c r="G6211" t="s">
        <v>83</v>
      </c>
      <c r="H6211" t="s">
        <v>6592</v>
      </c>
      <c r="I6211">
        <v>2024</v>
      </c>
      <c r="K6211" s="6">
        <v>45657</v>
      </c>
      <c r="L6211">
        <v>31</v>
      </c>
      <c r="N6211" t="s">
        <v>837</v>
      </c>
      <c r="O6211" s="8">
        <v>8.43</v>
      </c>
      <c r="P6211" s="8">
        <v>8.5</v>
      </c>
      <c r="Q6211" s="8">
        <v>8.02</v>
      </c>
      <c r="R6211" s="8">
        <v>8.68</v>
      </c>
      <c r="S6211" s="8">
        <v>7.75</v>
      </c>
      <c r="T6211" s="8">
        <v>9.1</v>
      </c>
      <c r="U6211" s="8">
        <v>0.42</v>
      </c>
      <c r="V6211" s="9">
        <v>18</v>
      </c>
      <c r="W6211" s="8">
        <v>0.66000000000000014</v>
      </c>
      <c r="X6211" s="8">
        <v>1.3499999999999996</v>
      </c>
      <c r="Y6211" s="8">
        <v>-7.0000000000000284E-2</v>
      </c>
      <c r="Z6211" s="8">
        <v>9.9999999999999645E-2</v>
      </c>
      <c r="AA6211">
        <v>-0.14999999999999947</v>
      </c>
      <c r="AF6211" t="s">
        <v>6635</v>
      </c>
      <c r="AG6211" t="s">
        <v>2883</v>
      </c>
      <c r="AH6211" t="s">
        <v>2884</v>
      </c>
      <c r="AI6211" t="s">
        <v>359</v>
      </c>
      <c r="AJ6211" s="7">
        <v>45657</v>
      </c>
      <c r="AK6211" t="s">
        <v>6786</v>
      </c>
      <c r="AL6211" t="s">
        <v>2885</v>
      </c>
      <c r="AM6211" t="s">
        <v>6594</v>
      </c>
      <c r="AN6211" t="s">
        <v>6819</v>
      </c>
      <c r="AO6211" t="str">
        <f>TEXT(A6211,"yyyy-mm-dd")</f>
        <v>2022-05-31</v>
      </c>
    </row>
    <row r="6212" spans="1:41">
      <c r="A6212" s="6" t="s">
        <v>6785</v>
      </c>
      <c r="B6212">
        <v>2022</v>
      </c>
      <c r="C6212">
        <v>5</v>
      </c>
      <c r="E6212" t="s">
        <v>112</v>
      </c>
      <c r="F6212" t="s">
        <v>113</v>
      </c>
      <c r="G6212" t="s">
        <v>83</v>
      </c>
      <c r="H6212" t="s">
        <v>6147</v>
      </c>
      <c r="I6212">
        <v>2023</v>
      </c>
      <c r="K6212" s="6">
        <v>45291</v>
      </c>
      <c r="L6212">
        <v>19</v>
      </c>
      <c r="N6212" t="s">
        <v>195</v>
      </c>
      <c r="O6212" s="8">
        <v>8.5299999999999994</v>
      </c>
      <c r="P6212" s="8">
        <v>8.5</v>
      </c>
      <c r="Q6212" s="8">
        <v>8.4</v>
      </c>
      <c r="R6212" s="8">
        <v>9</v>
      </c>
      <c r="S6212" s="8">
        <v>6.5</v>
      </c>
      <c r="T6212" s="8">
        <v>9.6</v>
      </c>
      <c r="U6212" s="8">
        <v>0.71</v>
      </c>
      <c r="V6212" s="9">
        <v>25</v>
      </c>
      <c r="W6212" s="8">
        <v>0.59999999999999964</v>
      </c>
      <c r="X6212" s="8">
        <v>3.0999999999999996</v>
      </c>
      <c r="Y6212" s="8">
        <v>2.9999999999999361E-2</v>
      </c>
      <c r="Z6212" s="8">
        <v>0.19999999999999929</v>
      </c>
      <c r="AA6212">
        <v>5.9999999999998721E-2</v>
      </c>
      <c r="AF6212" t="s">
        <v>6185</v>
      </c>
      <c r="AG6212" t="s">
        <v>115</v>
      </c>
      <c r="AH6212" t="s">
        <v>116</v>
      </c>
      <c r="AI6212" t="s">
        <v>230</v>
      </c>
      <c r="AJ6212" s="7">
        <v>45291</v>
      </c>
      <c r="AK6212" t="s">
        <v>6786</v>
      </c>
      <c r="AL6212" t="s">
        <v>118</v>
      </c>
      <c r="AM6212" t="s">
        <v>6149</v>
      </c>
      <c r="AN6212" t="s">
        <v>6815</v>
      </c>
      <c r="AO6212" t="str">
        <f>TEXT(A6212,"yyyy-mm-dd")</f>
        <v>2022-05-31</v>
      </c>
    </row>
    <row r="6213" spans="1:41">
      <c r="A6213" s="6" t="s">
        <v>6785</v>
      </c>
      <c r="B6213">
        <v>2022</v>
      </c>
      <c r="C6213">
        <v>5</v>
      </c>
      <c r="E6213" t="s">
        <v>2881</v>
      </c>
      <c r="F6213" t="s">
        <v>113</v>
      </c>
      <c r="G6213" t="s">
        <v>83</v>
      </c>
      <c r="H6213" t="s">
        <v>6147</v>
      </c>
      <c r="I6213">
        <v>2023</v>
      </c>
      <c r="K6213" s="6">
        <v>45291</v>
      </c>
      <c r="L6213">
        <v>19</v>
      </c>
      <c r="N6213" t="s">
        <v>195</v>
      </c>
      <c r="O6213" s="8">
        <v>9.1</v>
      </c>
      <c r="P6213" s="8">
        <v>8.9499999999999993</v>
      </c>
      <c r="Q6213" s="8">
        <v>8.7799999999999994</v>
      </c>
      <c r="R6213" s="8">
        <v>9.23</v>
      </c>
      <c r="S6213" s="8">
        <v>8</v>
      </c>
      <c r="T6213" s="8">
        <v>11.1</v>
      </c>
      <c r="U6213" s="8">
        <v>0.73</v>
      </c>
      <c r="V6213" s="9">
        <v>20</v>
      </c>
      <c r="W6213" s="8">
        <v>0.45000000000000107</v>
      </c>
      <c r="X6213" s="8">
        <v>3.0999999999999996</v>
      </c>
      <c r="Y6213" s="8">
        <v>0.15000000000000036</v>
      </c>
      <c r="Z6213" s="8">
        <v>0.14999999999999858</v>
      </c>
      <c r="AA6213">
        <v>0.10000000000000142</v>
      </c>
      <c r="AF6213" t="s">
        <v>6190</v>
      </c>
      <c r="AG6213" t="s">
        <v>2883</v>
      </c>
      <c r="AH6213" t="s">
        <v>2884</v>
      </c>
      <c r="AI6213" t="s">
        <v>230</v>
      </c>
      <c r="AJ6213" s="7">
        <v>45291</v>
      </c>
      <c r="AK6213" t="s">
        <v>6786</v>
      </c>
      <c r="AL6213" t="s">
        <v>2885</v>
      </c>
      <c r="AM6213" t="s">
        <v>6149</v>
      </c>
      <c r="AN6213" t="s">
        <v>6818</v>
      </c>
      <c r="AO6213" t="str">
        <f>TEXT(A6213,"yyyy-mm-dd")</f>
        <v>2022-05-31</v>
      </c>
    </row>
    <row r="6214" spans="1:41">
      <c r="A6214" s="6" t="s">
        <v>6785</v>
      </c>
      <c r="B6214">
        <v>2022</v>
      </c>
      <c r="C6214">
        <v>5</v>
      </c>
      <c r="E6214" t="s">
        <v>112</v>
      </c>
      <c r="F6214" t="s">
        <v>113</v>
      </c>
      <c r="G6214" t="s">
        <v>83</v>
      </c>
      <c r="H6214" t="s">
        <v>5702</v>
      </c>
      <c r="I6214">
        <v>2022</v>
      </c>
      <c r="K6214" s="6">
        <v>44926</v>
      </c>
      <c r="L6214">
        <v>7</v>
      </c>
      <c r="N6214" t="s">
        <v>192</v>
      </c>
      <c r="O6214" s="8">
        <v>8.69</v>
      </c>
      <c r="P6214" s="8">
        <v>8.6999999999999993</v>
      </c>
      <c r="Q6214" s="8">
        <v>8.5</v>
      </c>
      <c r="R6214" s="8">
        <v>8.9</v>
      </c>
      <c r="S6214" s="8">
        <v>8</v>
      </c>
      <c r="T6214" s="8">
        <v>9.6</v>
      </c>
      <c r="U6214" s="8">
        <v>0.35</v>
      </c>
      <c r="V6214" s="9">
        <v>25</v>
      </c>
      <c r="W6214" s="8">
        <v>0.40000000000000036</v>
      </c>
      <c r="X6214" s="8">
        <v>1.5999999999999996</v>
      </c>
      <c r="Y6214" s="8">
        <v>-9.9999999999997868E-3</v>
      </c>
      <c r="Z6214" s="8">
        <v>0.4399999999999995</v>
      </c>
      <c r="AA6214">
        <v>-5.0000000000000711E-2</v>
      </c>
      <c r="AF6214" t="s">
        <v>5740</v>
      </c>
      <c r="AG6214" t="s">
        <v>115</v>
      </c>
      <c r="AH6214" t="s">
        <v>116</v>
      </c>
      <c r="AI6214" t="s">
        <v>117</v>
      </c>
      <c r="AJ6214" s="7">
        <v>44926</v>
      </c>
      <c r="AK6214" t="s">
        <v>6786</v>
      </c>
      <c r="AL6214" t="s">
        <v>118</v>
      </c>
      <c r="AM6214" t="s">
        <v>5704</v>
      </c>
      <c r="AN6214" t="s">
        <v>6814</v>
      </c>
      <c r="AO6214" t="str">
        <f>TEXT(A6214,"yyyy-mm-dd")</f>
        <v>2022-05-31</v>
      </c>
    </row>
    <row r="6215" spans="1:41">
      <c r="A6215" s="6" t="s">
        <v>6785</v>
      </c>
      <c r="B6215">
        <v>2022</v>
      </c>
      <c r="C6215">
        <v>5</v>
      </c>
      <c r="E6215" t="s">
        <v>2881</v>
      </c>
      <c r="F6215" t="s">
        <v>113</v>
      </c>
      <c r="G6215" t="s">
        <v>83</v>
      </c>
      <c r="H6215" t="s">
        <v>5702</v>
      </c>
      <c r="I6215">
        <v>2022</v>
      </c>
      <c r="K6215" s="6">
        <v>44926</v>
      </c>
      <c r="L6215">
        <v>7</v>
      </c>
      <c r="N6215" t="s">
        <v>192</v>
      </c>
      <c r="O6215" s="8">
        <v>9.17</v>
      </c>
      <c r="P6215" s="8">
        <v>9</v>
      </c>
      <c r="Q6215" s="8">
        <v>8.9499999999999993</v>
      </c>
      <c r="R6215" s="8">
        <v>9.14</v>
      </c>
      <c r="S6215" s="8">
        <v>8.1999999999999993</v>
      </c>
      <c r="T6215" s="8">
        <v>11</v>
      </c>
      <c r="U6215" s="8">
        <v>0.67</v>
      </c>
      <c r="V6215" s="9">
        <v>20</v>
      </c>
      <c r="W6215" s="8">
        <v>0.19000000000000128</v>
      </c>
      <c r="X6215" s="8">
        <v>2.8000000000000007</v>
      </c>
      <c r="Y6215" s="8">
        <v>0.16999999999999993</v>
      </c>
      <c r="Z6215" s="8">
        <v>7.0000000000000284E-2</v>
      </c>
      <c r="AA6215">
        <v>-0.18999999999999773</v>
      </c>
      <c r="AF6215" t="s">
        <v>5745</v>
      </c>
      <c r="AG6215" t="s">
        <v>2883</v>
      </c>
      <c r="AH6215" t="s">
        <v>2884</v>
      </c>
      <c r="AI6215" t="s">
        <v>117</v>
      </c>
      <c r="AJ6215" s="7">
        <v>44926</v>
      </c>
      <c r="AK6215" t="s">
        <v>6786</v>
      </c>
      <c r="AL6215" t="s">
        <v>2885</v>
      </c>
      <c r="AM6215" t="s">
        <v>5704</v>
      </c>
      <c r="AN6215" t="s">
        <v>6817</v>
      </c>
      <c r="AO6215" t="str">
        <f>TEXT(A6215,"yyyy-mm-dd")</f>
        <v>2022-05-31</v>
      </c>
    </row>
    <row r="6216" spans="1:41">
      <c r="A6216" s="6" t="s">
        <v>6820</v>
      </c>
      <c r="B6216">
        <v>2022</v>
      </c>
      <c r="C6216">
        <v>6</v>
      </c>
      <c r="E6216" t="s">
        <v>1907</v>
      </c>
      <c r="F6216" t="s">
        <v>1908</v>
      </c>
      <c r="G6216" t="s">
        <v>102</v>
      </c>
      <c r="H6216" t="s">
        <v>6770</v>
      </c>
      <c r="I6216">
        <v>2024</v>
      </c>
      <c r="J6216">
        <v>2</v>
      </c>
      <c r="K6216" s="6">
        <v>45473</v>
      </c>
      <c r="L6216">
        <v>24</v>
      </c>
      <c r="M6216">
        <v>8</v>
      </c>
      <c r="N6216" t="s">
        <v>368</v>
      </c>
      <c r="O6216" s="8">
        <v>8.34</v>
      </c>
      <c r="P6216" s="8">
        <v>8.5</v>
      </c>
      <c r="Q6216" s="8">
        <v>8</v>
      </c>
      <c r="R6216" s="8">
        <v>8.69</v>
      </c>
      <c r="S6216" s="8">
        <v>7</v>
      </c>
      <c r="T6216" s="8">
        <v>10.5</v>
      </c>
      <c r="U6216" s="8">
        <v>0.78</v>
      </c>
      <c r="V6216" s="9">
        <v>26</v>
      </c>
      <c r="W6216" s="8">
        <v>0.6899999999999995</v>
      </c>
      <c r="X6216" s="8">
        <v>3.5</v>
      </c>
      <c r="Y6216" s="8">
        <v>-0.16000000000000014</v>
      </c>
      <c r="Z6216" s="8">
        <v>0.5</v>
      </c>
      <c r="AA6216">
        <v>-0.12000000000000011</v>
      </c>
      <c r="AF6216" t="s">
        <v>6771</v>
      </c>
      <c r="AG6216" t="s">
        <v>1910</v>
      </c>
      <c r="AH6216" t="s">
        <v>1911</v>
      </c>
      <c r="AI6216" t="s">
        <v>1971</v>
      </c>
      <c r="AJ6216" s="7">
        <v>45473</v>
      </c>
      <c r="AK6216" t="s">
        <v>6821</v>
      </c>
      <c r="AL6216" t="s">
        <v>1908</v>
      </c>
      <c r="AM6216" t="s">
        <v>6772</v>
      </c>
      <c r="AN6216" t="s">
        <v>6843</v>
      </c>
      <c r="AO6216" t="str">
        <f>TEXT(A6216,"yyyy-mm-dd")</f>
        <v>2022-06-30</v>
      </c>
    </row>
    <row r="6217" spans="1:41">
      <c r="A6217" s="6" t="s">
        <v>6820</v>
      </c>
      <c r="B6217">
        <v>2022</v>
      </c>
      <c r="C6217">
        <v>6</v>
      </c>
      <c r="E6217" t="s">
        <v>1907</v>
      </c>
      <c r="F6217" t="s">
        <v>1908</v>
      </c>
      <c r="G6217" t="s">
        <v>102</v>
      </c>
      <c r="H6217" t="s">
        <v>6766</v>
      </c>
      <c r="I6217">
        <v>2024</v>
      </c>
      <c r="J6217">
        <v>1</v>
      </c>
      <c r="K6217" s="6">
        <v>45382</v>
      </c>
      <c r="L6217">
        <v>21</v>
      </c>
      <c r="M6217">
        <v>7</v>
      </c>
      <c r="N6217" t="s">
        <v>176</v>
      </c>
      <c r="O6217" s="8">
        <v>8.6300000000000008</v>
      </c>
      <c r="P6217" s="8">
        <v>8.6300000000000008</v>
      </c>
      <c r="Q6217" s="8">
        <v>8.25</v>
      </c>
      <c r="R6217" s="8">
        <v>9</v>
      </c>
      <c r="S6217" s="8">
        <v>7.5</v>
      </c>
      <c r="T6217" s="8">
        <v>10.25</v>
      </c>
      <c r="U6217" s="8">
        <v>0.69</v>
      </c>
      <c r="V6217" s="9">
        <v>26</v>
      </c>
      <c r="W6217" s="8">
        <v>0.75</v>
      </c>
      <c r="X6217" s="8">
        <v>2.75</v>
      </c>
      <c r="Y6217" s="8">
        <v>0</v>
      </c>
      <c r="Z6217" s="8">
        <v>0.38000000000000078</v>
      </c>
      <c r="AA6217">
        <v>0.25</v>
      </c>
      <c r="AF6217" t="s">
        <v>6767</v>
      </c>
      <c r="AG6217" t="s">
        <v>1910</v>
      </c>
      <c r="AH6217" t="s">
        <v>1911</v>
      </c>
      <c r="AI6217" t="s">
        <v>1944</v>
      </c>
      <c r="AJ6217" s="7">
        <v>45382</v>
      </c>
      <c r="AK6217" t="s">
        <v>6821</v>
      </c>
      <c r="AL6217" t="s">
        <v>1908</v>
      </c>
      <c r="AM6217" t="s">
        <v>6768</v>
      </c>
      <c r="AN6217" t="s">
        <v>6842</v>
      </c>
      <c r="AO6217" t="str">
        <f>TEXT(A6217,"yyyy-mm-dd")</f>
        <v>2022-06-30</v>
      </c>
    </row>
    <row r="6218" spans="1:41">
      <c r="A6218" s="6" t="s">
        <v>6820</v>
      </c>
      <c r="B6218">
        <v>2022</v>
      </c>
      <c r="C6218">
        <v>6</v>
      </c>
      <c r="E6218" t="s">
        <v>1907</v>
      </c>
      <c r="F6218" t="s">
        <v>1908</v>
      </c>
      <c r="G6218" t="s">
        <v>102</v>
      </c>
      <c r="H6218" t="s">
        <v>6539</v>
      </c>
      <c r="I6218">
        <v>2023</v>
      </c>
      <c r="J6218">
        <v>4</v>
      </c>
      <c r="K6218" s="6">
        <v>45291</v>
      </c>
      <c r="L6218">
        <v>18</v>
      </c>
      <c r="M6218">
        <v>6</v>
      </c>
      <c r="N6218" t="s">
        <v>206</v>
      </c>
      <c r="O6218" s="8">
        <v>9.02</v>
      </c>
      <c r="P6218" s="8">
        <v>9</v>
      </c>
      <c r="Q6218" s="8">
        <v>8.5</v>
      </c>
      <c r="R6218" s="8">
        <v>9.5</v>
      </c>
      <c r="S6218" s="8">
        <v>7.5</v>
      </c>
      <c r="T6218" s="8">
        <v>10</v>
      </c>
      <c r="U6218" s="8">
        <v>0.66</v>
      </c>
      <c r="V6218" s="9">
        <v>31</v>
      </c>
      <c r="W6218" s="8">
        <v>1</v>
      </c>
      <c r="X6218" s="8">
        <v>2.5</v>
      </c>
      <c r="Y6218" s="8">
        <v>1.9999999999999574E-2</v>
      </c>
      <c r="Z6218" s="8">
        <v>0.5</v>
      </c>
      <c r="AA6218">
        <v>0.13000000000000078</v>
      </c>
      <c r="AF6218" t="s">
        <v>6540</v>
      </c>
      <c r="AG6218" t="s">
        <v>1910</v>
      </c>
      <c r="AH6218" t="s">
        <v>1911</v>
      </c>
      <c r="AI6218" t="s">
        <v>1939</v>
      </c>
      <c r="AJ6218" s="7">
        <v>45291</v>
      </c>
      <c r="AK6218" t="s">
        <v>6821</v>
      </c>
      <c r="AL6218" t="s">
        <v>1908</v>
      </c>
      <c r="AM6218" t="s">
        <v>6541</v>
      </c>
      <c r="AN6218" t="s">
        <v>6841</v>
      </c>
      <c r="AO6218" t="str">
        <f>TEXT(A6218,"yyyy-mm-dd")</f>
        <v>2022-06-30</v>
      </c>
    </row>
    <row r="6219" spans="1:41">
      <c r="A6219" s="6" t="s">
        <v>6820</v>
      </c>
      <c r="B6219">
        <v>2022</v>
      </c>
      <c r="C6219">
        <v>6</v>
      </c>
      <c r="E6219" t="s">
        <v>1907</v>
      </c>
      <c r="F6219" t="s">
        <v>1908</v>
      </c>
      <c r="G6219" t="s">
        <v>102</v>
      </c>
      <c r="H6219" t="s">
        <v>6434</v>
      </c>
      <c r="I6219">
        <v>2023</v>
      </c>
      <c r="J6219">
        <v>3</v>
      </c>
      <c r="K6219" s="6">
        <v>45199</v>
      </c>
      <c r="L6219">
        <v>15</v>
      </c>
      <c r="M6219">
        <v>5</v>
      </c>
      <c r="N6219" t="s">
        <v>236</v>
      </c>
      <c r="O6219" s="8">
        <v>9.2200000000000006</v>
      </c>
      <c r="P6219" s="8">
        <v>9.25</v>
      </c>
      <c r="Q6219" s="8">
        <v>9</v>
      </c>
      <c r="R6219" s="8">
        <v>9.6300000000000008</v>
      </c>
      <c r="S6219" s="8">
        <v>7.5</v>
      </c>
      <c r="T6219" s="8">
        <v>10</v>
      </c>
      <c r="U6219" s="8">
        <v>0.56000000000000005</v>
      </c>
      <c r="V6219" s="9">
        <v>31</v>
      </c>
      <c r="W6219" s="8">
        <v>0.63000000000000078</v>
      </c>
      <c r="X6219" s="8">
        <v>2.5</v>
      </c>
      <c r="Y6219" s="8">
        <v>-2.9999999999999361E-2</v>
      </c>
      <c r="Z6219" s="8">
        <v>0.5</v>
      </c>
      <c r="AA6219">
        <v>0.13000000000000078</v>
      </c>
      <c r="AF6219" t="s">
        <v>6435</v>
      </c>
      <c r="AG6219" t="s">
        <v>1910</v>
      </c>
      <c r="AH6219" t="s">
        <v>1911</v>
      </c>
      <c r="AI6219" t="s">
        <v>1934</v>
      </c>
      <c r="AJ6219" s="7">
        <v>45199</v>
      </c>
      <c r="AK6219" t="s">
        <v>6821</v>
      </c>
      <c r="AL6219" t="s">
        <v>1908</v>
      </c>
      <c r="AM6219" t="s">
        <v>6436</v>
      </c>
      <c r="AN6219" t="s">
        <v>6840</v>
      </c>
      <c r="AO6219" t="str">
        <f>TEXT(A6219,"yyyy-mm-dd")</f>
        <v>2022-06-30</v>
      </c>
    </row>
    <row r="6220" spans="1:41">
      <c r="A6220" s="6" t="s">
        <v>6820</v>
      </c>
      <c r="B6220">
        <v>2022</v>
      </c>
      <c r="C6220">
        <v>6</v>
      </c>
      <c r="E6220" t="s">
        <v>1907</v>
      </c>
      <c r="F6220" t="s">
        <v>1908</v>
      </c>
      <c r="G6220" t="s">
        <v>102</v>
      </c>
      <c r="H6220" t="s">
        <v>6326</v>
      </c>
      <c r="I6220">
        <v>2023</v>
      </c>
      <c r="J6220">
        <v>2</v>
      </c>
      <c r="K6220" s="6">
        <v>45107</v>
      </c>
      <c r="L6220">
        <v>12</v>
      </c>
      <c r="M6220">
        <v>4</v>
      </c>
      <c r="N6220" t="s">
        <v>261</v>
      </c>
      <c r="O6220" s="8">
        <v>9.4499999999999993</v>
      </c>
      <c r="P6220" s="8">
        <v>9.5</v>
      </c>
      <c r="Q6220" s="8">
        <v>9.19</v>
      </c>
      <c r="R6220" s="8">
        <v>9.81</v>
      </c>
      <c r="S6220" s="8">
        <v>8.25</v>
      </c>
      <c r="T6220" s="8">
        <v>10.75</v>
      </c>
      <c r="U6220" s="8">
        <v>0.56999999999999995</v>
      </c>
      <c r="V6220" s="9">
        <v>32</v>
      </c>
      <c r="W6220" s="8">
        <v>0.62000000000000099</v>
      </c>
      <c r="X6220" s="8">
        <v>2.5</v>
      </c>
      <c r="Y6220" s="8">
        <v>-5.0000000000000711E-2</v>
      </c>
      <c r="Z6220" s="8">
        <v>0.75</v>
      </c>
      <c r="AA6220">
        <v>0.12000000000000099</v>
      </c>
      <c r="AF6220" t="s">
        <v>6327</v>
      </c>
      <c r="AG6220" t="s">
        <v>1910</v>
      </c>
      <c r="AH6220" t="s">
        <v>1911</v>
      </c>
      <c r="AI6220" t="s">
        <v>1929</v>
      </c>
      <c r="AJ6220" s="7">
        <v>45107</v>
      </c>
      <c r="AK6220" t="s">
        <v>6821</v>
      </c>
      <c r="AL6220" t="s">
        <v>1908</v>
      </c>
      <c r="AM6220" t="s">
        <v>6328</v>
      </c>
      <c r="AN6220" t="s">
        <v>6839</v>
      </c>
      <c r="AO6220" t="str">
        <f>TEXT(A6220,"yyyy-mm-dd")</f>
        <v>2022-06-30</v>
      </c>
    </row>
    <row r="6221" spans="1:41">
      <c r="A6221" s="6" t="s">
        <v>6820</v>
      </c>
      <c r="B6221">
        <v>2022</v>
      </c>
      <c r="C6221">
        <v>6</v>
      </c>
      <c r="E6221" t="s">
        <v>1907</v>
      </c>
      <c r="F6221" t="s">
        <v>1908</v>
      </c>
      <c r="G6221" t="s">
        <v>102</v>
      </c>
      <c r="H6221" t="s">
        <v>6287</v>
      </c>
      <c r="I6221">
        <v>2023</v>
      </c>
      <c r="J6221">
        <v>1</v>
      </c>
      <c r="K6221" s="6">
        <v>45016</v>
      </c>
      <c r="L6221">
        <v>9</v>
      </c>
      <c r="M6221">
        <v>3</v>
      </c>
      <c r="N6221" t="s">
        <v>173</v>
      </c>
      <c r="O6221" s="8">
        <v>9.57</v>
      </c>
      <c r="P6221" s="8">
        <v>9.5</v>
      </c>
      <c r="Q6221" s="8">
        <v>9.25</v>
      </c>
      <c r="R6221" s="8">
        <v>10</v>
      </c>
      <c r="S6221" s="8">
        <v>8.25</v>
      </c>
      <c r="T6221" s="8">
        <v>10.75</v>
      </c>
      <c r="U6221" s="8">
        <v>0.52</v>
      </c>
      <c r="V6221" s="9">
        <v>32</v>
      </c>
      <c r="W6221" s="8">
        <v>0.75</v>
      </c>
      <c r="X6221" s="8">
        <v>2.5</v>
      </c>
      <c r="Y6221" s="8">
        <v>7.0000000000000284E-2</v>
      </c>
      <c r="Z6221" s="8">
        <v>0.75</v>
      </c>
      <c r="AA6221">
        <v>0.25</v>
      </c>
      <c r="AF6221" t="s">
        <v>6288</v>
      </c>
      <c r="AG6221" t="s">
        <v>1910</v>
      </c>
      <c r="AH6221" t="s">
        <v>1911</v>
      </c>
      <c r="AI6221" t="s">
        <v>1924</v>
      </c>
      <c r="AJ6221" s="7">
        <v>45016</v>
      </c>
      <c r="AK6221" t="s">
        <v>6821</v>
      </c>
      <c r="AL6221" t="s">
        <v>1908</v>
      </c>
      <c r="AM6221" t="s">
        <v>6289</v>
      </c>
      <c r="AN6221" t="s">
        <v>6838</v>
      </c>
      <c r="AO6221" t="str">
        <f>TEXT(A6221,"yyyy-mm-dd")</f>
        <v>2022-06-30</v>
      </c>
    </row>
    <row r="6222" spans="1:41">
      <c r="A6222" s="6" t="s">
        <v>6820</v>
      </c>
      <c r="B6222">
        <v>2022</v>
      </c>
      <c r="C6222">
        <v>6</v>
      </c>
      <c r="E6222" t="s">
        <v>1907</v>
      </c>
      <c r="F6222" t="s">
        <v>1908</v>
      </c>
      <c r="G6222" t="s">
        <v>102</v>
      </c>
      <c r="H6222" t="s">
        <v>6094</v>
      </c>
      <c r="I6222">
        <v>2022</v>
      </c>
      <c r="J6222">
        <v>4</v>
      </c>
      <c r="K6222" s="6">
        <v>44926</v>
      </c>
      <c r="L6222">
        <v>6</v>
      </c>
      <c r="M6222">
        <v>2</v>
      </c>
      <c r="N6222" t="s">
        <v>203</v>
      </c>
      <c r="O6222" s="8">
        <v>9.4700000000000006</v>
      </c>
      <c r="P6222" s="8">
        <v>9.5</v>
      </c>
      <c r="Q6222" s="8">
        <v>9.25</v>
      </c>
      <c r="R6222" s="8">
        <v>9.75</v>
      </c>
      <c r="S6222" s="8">
        <v>8</v>
      </c>
      <c r="T6222" s="8">
        <v>10.5</v>
      </c>
      <c r="U6222" s="8">
        <v>0.52</v>
      </c>
      <c r="V6222" s="9">
        <v>33</v>
      </c>
      <c r="W6222" s="8">
        <v>0.5</v>
      </c>
      <c r="X6222" s="8">
        <v>2.5</v>
      </c>
      <c r="Y6222" s="8">
        <v>-2.9999999999999361E-2</v>
      </c>
      <c r="Z6222" s="8">
        <v>0.75</v>
      </c>
      <c r="AA6222">
        <v>0</v>
      </c>
      <c r="AF6222" t="s">
        <v>6095</v>
      </c>
      <c r="AG6222" t="s">
        <v>1910</v>
      </c>
      <c r="AH6222" t="s">
        <v>1911</v>
      </c>
      <c r="AI6222" t="s">
        <v>1919</v>
      </c>
      <c r="AJ6222" s="7">
        <v>44926</v>
      </c>
      <c r="AK6222" t="s">
        <v>6821</v>
      </c>
      <c r="AL6222" t="s">
        <v>1908</v>
      </c>
      <c r="AM6222" t="s">
        <v>6096</v>
      </c>
      <c r="AN6222" t="s">
        <v>6837</v>
      </c>
      <c r="AO6222" t="str">
        <f>TEXT(A6222,"yyyy-mm-dd")</f>
        <v>2022-06-30</v>
      </c>
    </row>
    <row r="6223" spans="1:41">
      <c r="A6223" s="6" t="s">
        <v>6820</v>
      </c>
      <c r="B6223">
        <v>2022</v>
      </c>
      <c r="C6223">
        <v>6</v>
      </c>
      <c r="E6223" t="s">
        <v>1907</v>
      </c>
      <c r="F6223" t="s">
        <v>1908</v>
      </c>
      <c r="G6223" t="s">
        <v>102</v>
      </c>
      <c r="H6223" t="s">
        <v>5989</v>
      </c>
      <c r="I6223">
        <v>2022</v>
      </c>
      <c r="J6223">
        <v>3</v>
      </c>
      <c r="K6223" s="6">
        <v>44834</v>
      </c>
      <c r="L6223">
        <v>3</v>
      </c>
      <c r="M6223">
        <v>1</v>
      </c>
      <c r="N6223" t="s">
        <v>233</v>
      </c>
      <c r="O6223" s="8">
        <v>8.8699999999999992</v>
      </c>
      <c r="P6223" s="8">
        <v>9</v>
      </c>
      <c r="Q6223" s="8">
        <v>8.75</v>
      </c>
      <c r="R6223" s="8">
        <v>9</v>
      </c>
      <c r="S6223" s="8">
        <v>7.75</v>
      </c>
      <c r="T6223" s="8">
        <v>9.5</v>
      </c>
      <c r="U6223" s="8">
        <v>0.37</v>
      </c>
      <c r="V6223" s="9">
        <v>32</v>
      </c>
      <c r="W6223" s="8">
        <v>0.25</v>
      </c>
      <c r="X6223" s="8">
        <v>1.75</v>
      </c>
      <c r="Y6223" s="8">
        <v>-0.13000000000000078</v>
      </c>
      <c r="Z6223" s="8">
        <v>0.75</v>
      </c>
      <c r="AA6223">
        <v>-0.25</v>
      </c>
      <c r="AF6223" t="s">
        <v>5990</v>
      </c>
      <c r="AG6223" t="s">
        <v>1910</v>
      </c>
      <c r="AH6223" t="s">
        <v>1911</v>
      </c>
      <c r="AI6223" t="s">
        <v>1915</v>
      </c>
      <c r="AJ6223" s="7">
        <v>44834</v>
      </c>
      <c r="AK6223" t="s">
        <v>6821</v>
      </c>
      <c r="AL6223" t="s">
        <v>1908</v>
      </c>
      <c r="AM6223" t="s">
        <v>5991</v>
      </c>
      <c r="AN6223" t="s">
        <v>6836</v>
      </c>
      <c r="AO6223" t="str">
        <f>TEXT(A6223,"yyyy-mm-dd")</f>
        <v>2022-06-30</v>
      </c>
    </row>
    <row r="6224" spans="1:41">
      <c r="A6224" s="6" t="s">
        <v>6820</v>
      </c>
      <c r="B6224">
        <v>2022</v>
      </c>
      <c r="C6224">
        <v>6</v>
      </c>
      <c r="E6224" t="s">
        <v>1907</v>
      </c>
      <c r="F6224" t="s">
        <v>1908</v>
      </c>
      <c r="G6224" t="s">
        <v>102</v>
      </c>
      <c r="H6224" t="s">
        <v>5881</v>
      </c>
      <c r="I6224">
        <v>2022</v>
      </c>
      <c r="J6224">
        <v>2</v>
      </c>
      <c r="K6224" s="6">
        <v>44742</v>
      </c>
      <c r="L6224">
        <v>0</v>
      </c>
      <c r="M6224">
        <v>0</v>
      </c>
      <c r="N6224" t="s">
        <v>178</v>
      </c>
      <c r="O6224" s="8">
        <v>7.78</v>
      </c>
      <c r="P6224" s="8">
        <v>7.75</v>
      </c>
      <c r="Q6224" s="8">
        <v>7.75</v>
      </c>
      <c r="R6224" s="8">
        <v>7.75</v>
      </c>
      <c r="S6224" s="8">
        <v>7.75</v>
      </c>
      <c r="T6224" s="8">
        <v>8.75</v>
      </c>
      <c r="U6224" s="8">
        <v>0.18</v>
      </c>
      <c r="V6224" s="9">
        <v>32</v>
      </c>
      <c r="W6224" s="8">
        <v>0</v>
      </c>
      <c r="X6224" s="8">
        <v>1</v>
      </c>
      <c r="Y6224" s="8">
        <v>3.0000000000000249E-2</v>
      </c>
      <c r="Z6224" s="8">
        <v>0.25</v>
      </c>
      <c r="AA6224">
        <v>0</v>
      </c>
      <c r="AF6224" t="s">
        <v>5882</v>
      </c>
      <c r="AG6224" t="s">
        <v>1910</v>
      </c>
      <c r="AH6224" t="s">
        <v>1911</v>
      </c>
      <c r="AI6224" t="s">
        <v>1912</v>
      </c>
      <c r="AJ6224" s="7">
        <v>44742</v>
      </c>
      <c r="AK6224" t="s">
        <v>6821</v>
      </c>
      <c r="AL6224" t="s">
        <v>1908</v>
      </c>
      <c r="AM6224" t="s">
        <v>5883</v>
      </c>
      <c r="AN6224" t="s">
        <v>6835</v>
      </c>
      <c r="AO6224" t="str">
        <f>TEXT(A6224,"yyyy-mm-dd")</f>
        <v>2022-06-30</v>
      </c>
    </row>
    <row r="6225" spans="1:41">
      <c r="A6225" s="6" t="s">
        <v>6820</v>
      </c>
      <c r="B6225">
        <v>2022</v>
      </c>
      <c r="C6225">
        <v>6</v>
      </c>
      <c r="E6225" t="s">
        <v>100</v>
      </c>
      <c r="F6225" t="s">
        <v>101</v>
      </c>
      <c r="G6225" t="s">
        <v>83</v>
      </c>
      <c r="H6225" t="s">
        <v>6592</v>
      </c>
      <c r="I6225">
        <v>2024</v>
      </c>
      <c r="K6225" s="6">
        <v>45657</v>
      </c>
      <c r="L6225">
        <v>30</v>
      </c>
      <c r="N6225" t="s">
        <v>567</v>
      </c>
      <c r="O6225" s="8">
        <v>1.94</v>
      </c>
      <c r="P6225" s="8">
        <v>2</v>
      </c>
      <c r="Q6225" s="8">
        <v>1.8</v>
      </c>
      <c r="R6225" s="8">
        <v>2.25</v>
      </c>
      <c r="S6225" s="8">
        <v>0.8</v>
      </c>
      <c r="T6225" s="8">
        <v>3.34</v>
      </c>
      <c r="U6225" s="8">
        <v>0.51</v>
      </c>
      <c r="V6225" s="9">
        <v>27</v>
      </c>
      <c r="W6225" s="8">
        <v>0.44999999999999996</v>
      </c>
      <c r="X6225" s="8">
        <v>2.54</v>
      </c>
      <c r="Y6225" s="8">
        <v>-6.0000000000000053E-2</v>
      </c>
      <c r="Z6225" s="8">
        <v>-0.10000000000000009</v>
      </c>
      <c r="AA6225">
        <v>5.0000000000000044E-2</v>
      </c>
      <c r="AF6225" t="s">
        <v>10411</v>
      </c>
      <c r="AG6225" t="s">
        <v>9655</v>
      </c>
      <c r="AH6225" t="s">
        <v>9656</v>
      </c>
      <c r="AI6225" t="s">
        <v>9708</v>
      </c>
      <c r="AJ6225" s="7">
        <v>45657</v>
      </c>
      <c r="AK6225" t="s">
        <v>6821</v>
      </c>
      <c r="AL6225" t="s">
        <v>109</v>
      </c>
      <c r="AM6225" t="s">
        <v>6594</v>
      </c>
      <c r="AN6225" t="s">
        <v>10418</v>
      </c>
    </row>
    <row r="6226" spans="1:41">
      <c r="A6226" s="6" t="s">
        <v>6820</v>
      </c>
      <c r="B6226">
        <v>2022</v>
      </c>
      <c r="C6226">
        <v>6</v>
      </c>
      <c r="E6226" t="s">
        <v>100</v>
      </c>
      <c r="F6226" t="s">
        <v>101</v>
      </c>
      <c r="G6226" t="s">
        <v>102</v>
      </c>
      <c r="H6226" t="s">
        <v>6539</v>
      </c>
      <c r="I6226">
        <v>2023</v>
      </c>
      <c r="J6226">
        <v>4</v>
      </c>
      <c r="K6226" s="6">
        <v>45291</v>
      </c>
      <c r="L6226">
        <v>18</v>
      </c>
      <c r="M6226">
        <v>6</v>
      </c>
      <c r="N6226" t="s">
        <v>206</v>
      </c>
      <c r="O6226" s="8">
        <v>1.63</v>
      </c>
      <c r="P6226" s="8">
        <v>1.6</v>
      </c>
      <c r="Q6226" s="8">
        <v>1.2</v>
      </c>
      <c r="R6226" s="8">
        <v>2.1</v>
      </c>
      <c r="S6226" s="8">
        <v>-0.4</v>
      </c>
      <c r="T6226" s="8">
        <v>3.27</v>
      </c>
      <c r="U6226" s="8">
        <v>0.77</v>
      </c>
      <c r="V6226" s="9">
        <v>29</v>
      </c>
      <c r="W6226" s="8">
        <v>0.90000000000000013</v>
      </c>
      <c r="X6226" s="8">
        <v>3.67</v>
      </c>
      <c r="Y6226" s="8">
        <v>2.9999999999999805E-2</v>
      </c>
      <c r="Z6226" s="8">
        <v>-0.19999999999999996</v>
      </c>
      <c r="AA6226">
        <v>0.16000000000000014</v>
      </c>
      <c r="AF6226" t="s">
        <v>6611</v>
      </c>
      <c r="AG6226" t="s">
        <v>106</v>
      </c>
      <c r="AH6226" t="s">
        <v>107</v>
      </c>
      <c r="AI6226" t="s">
        <v>2670</v>
      </c>
      <c r="AJ6226" s="7">
        <v>45291</v>
      </c>
      <c r="AK6226" t="s">
        <v>6821</v>
      </c>
      <c r="AL6226" t="s">
        <v>109</v>
      </c>
      <c r="AM6226" t="s">
        <v>6541</v>
      </c>
      <c r="AN6226" t="s">
        <v>6834</v>
      </c>
      <c r="AO6226" t="str">
        <f>TEXT(A6226,"yyyy-mm-dd")</f>
        <v>2022-06-30</v>
      </c>
    </row>
    <row r="6227" spans="1:41">
      <c r="A6227" s="6" t="s">
        <v>6820</v>
      </c>
      <c r="B6227">
        <v>2022</v>
      </c>
      <c r="C6227">
        <v>6</v>
      </c>
      <c r="E6227" t="s">
        <v>100</v>
      </c>
      <c r="F6227" t="s">
        <v>101</v>
      </c>
      <c r="G6227" t="s">
        <v>83</v>
      </c>
      <c r="H6227" t="s">
        <v>6147</v>
      </c>
      <c r="I6227">
        <v>2023</v>
      </c>
      <c r="K6227" s="6">
        <v>45291</v>
      </c>
      <c r="L6227">
        <v>18</v>
      </c>
      <c r="N6227" t="s">
        <v>206</v>
      </c>
      <c r="O6227" s="8">
        <v>1.74</v>
      </c>
      <c r="P6227" s="8">
        <v>1.9</v>
      </c>
      <c r="Q6227" s="8">
        <v>1.6</v>
      </c>
      <c r="R6227" s="8">
        <v>2</v>
      </c>
      <c r="S6227" s="8">
        <v>0.7</v>
      </c>
      <c r="T6227" s="8">
        <v>2.5499999999999998</v>
      </c>
      <c r="U6227" s="8">
        <v>0.41</v>
      </c>
      <c r="V6227" s="9">
        <v>37</v>
      </c>
      <c r="W6227" s="8">
        <v>0.39999999999999991</v>
      </c>
      <c r="X6227" s="8">
        <v>1.8499999999999999</v>
      </c>
      <c r="Y6227" s="8">
        <v>-0.15999999999999992</v>
      </c>
      <c r="Z6227" s="8">
        <v>-0.10000000000000009</v>
      </c>
      <c r="AA6227">
        <v>0.14999999999999991</v>
      </c>
      <c r="AF6227" t="s">
        <v>10372</v>
      </c>
      <c r="AG6227" t="s">
        <v>9655</v>
      </c>
      <c r="AH6227" t="s">
        <v>9656</v>
      </c>
      <c r="AI6227" t="s">
        <v>9669</v>
      </c>
      <c r="AJ6227" s="7">
        <v>45291</v>
      </c>
      <c r="AK6227" t="s">
        <v>6821</v>
      </c>
      <c r="AL6227" t="s">
        <v>109</v>
      </c>
      <c r="AM6227" t="s">
        <v>6149</v>
      </c>
      <c r="AN6227" t="s">
        <v>10391</v>
      </c>
    </row>
    <row r="6228" spans="1:41">
      <c r="A6228" s="6" t="s">
        <v>6820</v>
      </c>
      <c r="B6228">
        <v>2022</v>
      </c>
      <c r="C6228">
        <v>6</v>
      </c>
      <c r="E6228" t="s">
        <v>100</v>
      </c>
      <c r="F6228" t="s">
        <v>101</v>
      </c>
      <c r="G6228" t="s">
        <v>102</v>
      </c>
      <c r="H6228" t="s">
        <v>6434</v>
      </c>
      <c r="I6228">
        <v>2023</v>
      </c>
      <c r="J6228">
        <v>3</v>
      </c>
      <c r="K6228" s="6">
        <v>45199</v>
      </c>
      <c r="L6228">
        <v>15</v>
      </c>
      <c r="M6228">
        <v>5</v>
      </c>
      <c r="N6228" t="s">
        <v>236</v>
      </c>
      <c r="O6228" s="8">
        <v>1.65</v>
      </c>
      <c r="P6228" s="8">
        <v>1.7</v>
      </c>
      <c r="Q6228" s="8">
        <v>1.4</v>
      </c>
      <c r="R6228" s="8">
        <v>2</v>
      </c>
      <c r="S6228" s="8">
        <v>0.65</v>
      </c>
      <c r="T6228" s="8">
        <v>2.76</v>
      </c>
      <c r="U6228" s="8">
        <v>0.46</v>
      </c>
      <c r="V6228" s="9">
        <v>29</v>
      </c>
      <c r="W6228" s="8">
        <v>0.60000000000000009</v>
      </c>
      <c r="X6228" s="8">
        <v>2.11</v>
      </c>
      <c r="Y6228" s="8">
        <v>-5.0000000000000044E-2</v>
      </c>
      <c r="Z6228" s="8">
        <v>-0.19999999999999996</v>
      </c>
      <c r="AA6228">
        <v>6.0000000000000275E-2</v>
      </c>
      <c r="AF6228" t="s">
        <v>6609</v>
      </c>
      <c r="AG6228" t="s">
        <v>106</v>
      </c>
      <c r="AH6228" t="s">
        <v>107</v>
      </c>
      <c r="AI6228" t="s">
        <v>2667</v>
      </c>
      <c r="AJ6228" s="7">
        <v>45199</v>
      </c>
      <c r="AK6228" t="s">
        <v>6821</v>
      </c>
      <c r="AL6228" t="s">
        <v>109</v>
      </c>
      <c r="AM6228" t="s">
        <v>6436</v>
      </c>
      <c r="AN6228" t="s">
        <v>6833</v>
      </c>
      <c r="AO6228" t="str">
        <f>TEXT(A6228,"yyyy-mm-dd")</f>
        <v>2022-06-30</v>
      </c>
    </row>
    <row r="6229" spans="1:41">
      <c r="A6229" s="6" t="s">
        <v>6820</v>
      </c>
      <c r="B6229">
        <v>2022</v>
      </c>
      <c r="C6229">
        <v>6</v>
      </c>
      <c r="E6229" t="s">
        <v>100</v>
      </c>
      <c r="F6229" t="s">
        <v>101</v>
      </c>
      <c r="G6229" t="s">
        <v>102</v>
      </c>
      <c r="H6229" t="s">
        <v>6326</v>
      </c>
      <c r="I6229">
        <v>2023</v>
      </c>
      <c r="J6229">
        <v>2</v>
      </c>
      <c r="K6229" s="6">
        <v>45107</v>
      </c>
      <c r="L6229">
        <v>12</v>
      </c>
      <c r="M6229">
        <v>4</v>
      </c>
      <c r="N6229" t="s">
        <v>261</v>
      </c>
      <c r="O6229" s="8">
        <v>1.8</v>
      </c>
      <c r="P6229" s="8">
        <v>1.8</v>
      </c>
      <c r="Q6229" s="8">
        <v>1.5</v>
      </c>
      <c r="R6229" s="8">
        <v>2</v>
      </c>
      <c r="S6229" s="8">
        <v>0.5</v>
      </c>
      <c r="T6229" s="8">
        <v>3.2</v>
      </c>
      <c r="U6229" s="8">
        <v>0.55000000000000004</v>
      </c>
      <c r="V6229" s="9">
        <v>29</v>
      </c>
      <c r="W6229" s="8">
        <v>0.5</v>
      </c>
      <c r="X6229" s="8">
        <v>2.7</v>
      </c>
      <c r="Y6229" s="8">
        <v>0</v>
      </c>
      <c r="Z6229" s="8">
        <v>-0.19999999999999996</v>
      </c>
      <c r="AA6229">
        <v>0.10999999999999988</v>
      </c>
      <c r="AF6229" t="s">
        <v>6607</v>
      </c>
      <c r="AG6229" t="s">
        <v>106</v>
      </c>
      <c r="AH6229" t="s">
        <v>107</v>
      </c>
      <c r="AI6229" t="s">
        <v>502</v>
      </c>
      <c r="AJ6229" s="7">
        <v>45107</v>
      </c>
      <c r="AK6229" t="s">
        <v>6821</v>
      </c>
      <c r="AL6229" t="s">
        <v>109</v>
      </c>
      <c r="AM6229" t="s">
        <v>6328</v>
      </c>
      <c r="AN6229" t="s">
        <v>6832</v>
      </c>
      <c r="AO6229" t="str">
        <f>TEXT(A6229,"yyyy-mm-dd")</f>
        <v>2022-06-30</v>
      </c>
    </row>
    <row r="6230" spans="1:41">
      <c r="A6230" s="6" t="s">
        <v>6820</v>
      </c>
      <c r="B6230">
        <v>2022</v>
      </c>
      <c r="C6230">
        <v>6</v>
      </c>
      <c r="E6230" t="s">
        <v>100</v>
      </c>
      <c r="F6230" t="s">
        <v>101</v>
      </c>
      <c r="G6230" t="s">
        <v>102</v>
      </c>
      <c r="H6230" t="s">
        <v>6287</v>
      </c>
      <c r="I6230">
        <v>2023</v>
      </c>
      <c r="J6230">
        <v>1</v>
      </c>
      <c r="K6230" s="6">
        <v>45016</v>
      </c>
      <c r="L6230">
        <v>9</v>
      </c>
      <c r="M6230">
        <v>3</v>
      </c>
      <c r="N6230" t="s">
        <v>173</v>
      </c>
      <c r="O6230" s="8">
        <v>1.74</v>
      </c>
      <c r="P6230" s="8">
        <v>1.8</v>
      </c>
      <c r="Q6230" s="8">
        <v>1.4</v>
      </c>
      <c r="R6230" s="8">
        <v>2</v>
      </c>
      <c r="S6230" s="8">
        <v>0.5</v>
      </c>
      <c r="T6230" s="8">
        <v>3.3</v>
      </c>
      <c r="U6230" s="8">
        <v>0.6</v>
      </c>
      <c r="V6230" s="9">
        <v>29</v>
      </c>
      <c r="W6230" s="8">
        <v>0.60000000000000009</v>
      </c>
      <c r="X6230" s="8">
        <v>2.8</v>
      </c>
      <c r="Y6230" s="8">
        <v>-6.0000000000000053E-2</v>
      </c>
      <c r="Z6230" s="8">
        <v>-0.19999999999999996</v>
      </c>
      <c r="AA6230">
        <v>-5.0000000000000044E-2</v>
      </c>
      <c r="AF6230" t="s">
        <v>6605</v>
      </c>
      <c r="AG6230" t="s">
        <v>106</v>
      </c>
      <c r="AH6230" t="s">
        <v>107</v>
      </c>
      <c r="AI6230" t="s">
        <v>497</v>
      </c>
      <c r="AJ6230" s="7">
        <v>45016</v>
      </c>
      <c r="AK6230" t="s">
        <v>6821</v>
      </c>
      <c r="AL6230" t="s">
        <v>109</v>
      </c>
      <c r="AM6230" t="s">
        <v>6289</v>
      </c>
      <c r="AN6230" t="s">
        <v>6831</v>
      </c>
      <c r="AO6230" t="str">
        <f>TEXT(A6230,"yyyy-mm-dd")</f>
        <v>2022-06-30</v>
      </c>
    </row>
    <row r="6231" spans="1:41">
      <c r="A6231" s="6" t="s">
        <v>6820</v>
      </c>
      <c r="B6231">
        <v>2022</v>
      </c>
      <c r="C6231">
        <v>6</v>
      </c>
      <c r="E6231" t="s">
        <v>100</v>
      </c>
      <c r="F6231" t="s">
        <v>101</v>
      </c>
      <c r="G6231" t="s">
        <v>102</v>
      </c>
      <c r="H6231" t="s">
        <v>6094</v>
      </c>
      <c r="I6231">
        <v>2022</v>
      </c>
      <c r="J6231">
        <v>4</v>
      </c>
      <c r="K6231" s="6">
        <v>44926</v>
      </c>
      <c r="L6231">
        <v>6</v>
      </c>
      <c r="M6231">
        <v>2</v>
      </c>
      <c r="N6231" t="s">
        <v>203</v>
      </c>
      <c r="O6231" s="8">
        <v>1.99</v>
      </c>
      <c r="P6231" s="8">
        <v>1.97</v>
      </c>
      <c r="Q6231" s="8">
        <v>1.63</v>
      </c>
      <c r="R6231" s="8">
        <v>2.35</v>
      </c>
      <c r="S6231" s="8">
        <v>0.7</v>
      </c>
      <c r="T6231" s="8">
        <v>3.4</v>
      </c>
      <c r="U6231" s="8">
        <v>0.62</v>
      </c>
      <c r="V6231" s="9">
        <v>30</v>
      </c>
      <c r="W6231" s="8">
        <v>0.7200000000000002</v>
      </c>
      <c r="X6231" s="8">
        <v>2.7</v>
      </c>
      <c r="Y6231" s="8">
        <v>2.0000000000000018E-2</v>
      </c>
      <c r="Z6231" s="8">
        <v>-7.9999999999999849E-2</v>
      </c>
      <c r="AA6231">
        <v>-5.9999999999999609E-2</v>
      </c>
      <c r="AF6231" t="s">
        <v>6166</v>
      </c>
      <c r="AG6231" t="s">
        <v>106</v>
      </c>
      <c r="AH6231" t="s">
        <v>107</v>
      </c>
      <c r="AI6231" t="s">
        <v>427</v>
      </c>
      <c r="AJ6231" s="7">
        <v>44926</v>
      </c>
      <c r="AK6231" t="s">
        <v>6821</v>
      </c>
      <c r="AL6231" t="s">
        <v>109</v>
      </c>
      <c r="AM6231" t="s">
        <v>6096</v>
      </c>
      <c r="AN6231" t="s">
        <v>6830</v>
      </c>
      <c r="AO6231" t="str">
        <f>TEXT(A6231,"yyyy-mm-dd")</f>
        <v>2022-06-30</v>
      </c>
    </row>
    <row r="6232" spans="1:41">
      <c r="A6232" s="6" t="s">
        <v>6820</v>
      </c>
      <c r="B6232">
        <v>2022</v>
      </c>
      <c r="C6232">
        <v>6</v>
      </c>
      <c r="E6232" t="s">
        <v>100</v>
      </c>
      <c r="F6232" t="s">
        <v>101</v>
      </c>
      <c r="G6232" t="s">
        <v>83</v>
      </c>
      <c r="H6232" t="s">
        <v>5702</v>
      </c>
      <c r="I6232">
        <v>2022</v>
      </c>
      <c r="K6232" s="6">
        <v>44926</v>
      </c>
      <c r="L6232">
        <v>6</v>
      </c>
      <c r="N6232" t="s">
        <v>203</v>
      </c>
      <c r="O6232" s="8">
        <v>1.77</v>
      </c>
      <c r="P6232" s="8">
        <v>1.8</v>
      </c>
      <c r="Q6232" s="8">
        <v>1.58</v>
      </c>
      <c r="R6232" s="8">
        <v>2</v>
      </c>
      <c r="S6232" s="8">
        <v>1.2</v>
      </c>
      <c r="T6232" s="8">
        <v>2.4</v>
      </c>
      <c r="U6232" s="8">
        <v>0.3</v>
      </c>
      <c r="V6232" s="9">
        <v>37</v>
      </c>
      <c r="W6232" s="8">
        <v>0.41999999999999993</v>
      </c>
      <c r="X6232" s="8">
        <v>1.2</v>
      </c>
      <c r="Y6232" s="8">
        <v>-3.0000000000000027E-2</v>
      </c>
      <c r="Z6232" s="8">
        <v>0</v>
      </c>
      <c r="AA6232">
        <v>2.0000000000000018E-2</v>
      </c>
      <c r="AF6232" t="s">
        <v>10333</v>
      </c>
      <c r="AG6232" t="s">
        <v>9655</v>
      </c>
      <c r="AH6232" t="s">
        <v>9656</v>
      </c>
      <c r="AI6232" t="s">
        <v>9657</v>
      </c>
      <c r="AJ6232" s="7">
        <v>44926</v>
      </c>
      <c r="AK6232" t="s">
        <v>6821</v>
      </c>
      <c r="AL6232" t="s">
        <v>109</v>
      </c>
      <c r="AM6232" t="s">
        <v>5704</v>
      </c>
      <c r="AN6232" t="s">
        <v>10364</v>
      </c>
    </row>
    <row r="6233" spans="1:41">
      <c r="A6233" s="6" t="s">
        <v>6820</v>
      </c>
      <c r="B6233">
        <v>2022</v>
      </c>
      <c r="C6233">
        <v>6</v>
      </c>
      <c r="E6233" t="s">
        <v>100</v>
      </c>
      <c r="F6233" t="s">
        <v>101</v>
      </c>
      <c r="G6233" t="s">
        <v>102</v>
      </c>
      <c r="H6233" t="s">
        <v>5989</v>
      </c>
      <c r="I6233">
        <v>2022</v>
      </c>
      <c r="J6233">
        <v>3</v>
      </c>
      <c r="K6233" s="6">
        <v>44834</v>
      </c>
      <c r="L6233">
        <v>3</v>
      </c>
      <c r="M6233">
        <v>1</v>
      </c>
      <c r="N6233" t="s">
        <v>233</v>
      </c>
      <c r="O6233" s="8">
        <v>2.0299999999999998</v>
      </c>
      <c r="P6233" s="8">
        <v>2</v>
      </c>
      <c r="Q6233" s="8">
        <v>1.73</v>
      </c>
      <c r="R6233" s="8">
        <v>2.4</v>
      </c>
      <c r="S6233" s="8">
        <v>0.9</v>
      </c>
      <c r="T6233" s="8">
        <v>2.7</v>
      </c>
      <c r="U6233" s="8">
        <v>0.47</v>
      </c>
      <c r="V6233" s="9">
        <v>30</v>
      </c>
      <c r="W6233" s="8">
        <v>0.66999999999999993</v>
      </c>
      <c r="X6233" s="8">
        <v>1.8000000000000003</v>
      </c>
      <c r="Y6233" s="8">
        <v>2.9999999999999805E-2</v>
      </c>
      <c r="Z6233" s="8">
        <v>-4.9999999999999822E-2</v>
      </c>
      <c r="AA6233">
        <v>0.17999999999999972</v>
      </c>
      <c r="AF6233" t="s">
        <v>6164</v>
      </c>
      <c r="AG6233" t="s">
        <v>106</v>
      </c>
      <c r="AH6233" t="s">
        <v>107</v>
      </c>
      <c r="AI6233" t="s">
        <v>340</v>
      </c>
      <c r="AJ6233" s="7">
        <v>44834</v>
      </c>
      <c r="AK6233" t="s">
        <v>6821</v>
      </c>
      <c r="AL6233" t="s">
        <v>109</v>
      </c>
      <c r="AM6233" t="s">
        <v>5991</v>
      </c>
      <c r="AN6233" t="s">
        <v>6829</v>
      </c>
      <c r="AO6233" t="str">
        <f>TEXT(A6233,"yyyy-mm-dd")</f>
        <v>2022-06-30</v>
      </c>
    </row>
    <row r="6234" spans="1:41">
      <c r="A6234" s="6" t="s">
        <v>6820</v>
      </c>
      <c r="B6234">
        <v>2022</v>
      </c>
      <c r="C6234">
        <v>6</v>
      </c>
      <c r="E6234" t="s">
        <v>100</v>
      </c>
      <c r="F6234" t="s">
        <v>101</v>
      </c>
      <c r="G6234" t="s">
        <v>102</v>
      </c>
      <c r="H6234" t="s">
        <v>5881</v>
      </c>
      <c r="I6234">
        <v>2022</v>
      </c>
      <c r="J6234">
        <v>2</v>
      </c>
      <c r="K6234" s="6">
        <v>44742</v>
      </c>
      <c r="L6234">
        <v>0</v>
      </c>
      <c r="M6234">
        <v>0</v>
      </c>
      <c r="N6234" t="s">
        <v>178</v>
      </c>
      <c r="O6234" s="8">
        <v>1.25</v>
      </c>
      <c r="P6234" s="8">
        <v>1.1000000000000001</v>
      </c>
      <c r="Q6234" s="8">
        <v>0.93</v>
      </c>
      <c r="R6234" s="8">
        <v>1.5</v>
      </c>
      <c r="S6234" s="8">
        <v>0.2</v>
      </c>
      <c r="T6234" s="8">
        <v>2.5</v>
      </c>
      <c r="U6234" s="8">
        <v>0.47</v>
      </c>
      <c r="V6234" s="9">
        <v>30</v>
      </c>
      <c r="W6234" s="8">
        <v>0.56999999999999995</v>
      </c>
      <c r="X6234" s="8">
        <v>2.2999999999999998</v>
      </c>
      <c r="Y6234" s="8">
        <v>0.14999999999999991</v>
      </c>
      <c r="Z6234" s="8">
        <v>-8.9999999999999858E-2</v>
      </c>
      <c r="AA6234">
        <v>-0.13</v>
      </c>
      <c r="AF6234" t="s">
        <v>6162</v>
      </c>
      <c r="AG6234" t="s">
        <v>106</v>
      </c>
      <c r="AH6234" t="s">
        <v>107</v>
      </c>
      <c r="AI6234" t="s">
        <v>108</v>
      </c>
      <c r="AJ6234" s="7">
        <v>44742</v>
      </c>
      <c r="AK6234" t="s">
        <v>6821</v>
      </c>
      <c r="AL6234" t="s">
        <v>109</v>
      </c>
      <c r="AM6234" t="s">
        <v>5883</v>
      </c>
      <c r="AN6234" t="s">
        <v>6828</v>
      </c>
      <c r="AO6234" t="str">
        <f>TEXT(A6234,"yyyy-mm-dd")</f>
        <v>2022-06-30</v>
      </c>
    </row>
    <row r="6235" spans="1:41">
      <c r="A6235" s="6" t="s">
        <v>6820</v>
      </c>
      <c r="B6235">
        <v>2022</v>
      </c>
      <c r="C6235">
        <v>6</v>
      </c>
      <c r="E6235" t="s">
        <v>2685</v>
      </c>
      <c r="F6235" t="s">
        <v>101</v>
      </c>
      <c r="G6235" t="s">
        <v>774</v>
      </c>
      <c r="H6235" t="s">
        <v>2686</v>
      </c>
      <c r="K6235" s="6"/>
      <c r="O6235" s="8">
        <v>2.08</v>
      </c>
      <c r="P6235" s="8">
        <v>2.1</v>
      </c>
      <c r="Q6235" s="8">
        <v>1.9</v>
      </c>
      <c r="R6235" s="8">
        <v>2.2000000000000002</v>
      </c>
      <c r="S6235" s="8">
        <v>1.6</v>
      </c>
      <c r="T6235" s="8">
        <v>3.02</v>
      </c>
      <c r="U6235" s="8">
        <v>0.31</v>
      </c>
      <c r="V6235" s="9">
        <v>25</v>
      </c>
      <c r="W6235" s="8">
        <v>0.30000000000000027</v>
      </c>
      <c r="X6235" s="8">
        <v>1.42</v>
      </c>
      <c r="Y6235" s="8">
        <v>-2.0000000000000018E-2</v>
      </c>
      <c r="Z6235" s="8">
        <v>0.10000000000000009</v>
      </c>
      <c r="AA6235">
        <v>-0.21999999999999975</v>
      </c>
      <c r="AF6235" t="s">
        <v>2687</v>
      </c>
      <c r="AG6235" t="s">
        <v>2688</v>
      </c>
      <c r="AH6235" t="s">
        <v>2689</v>
      </c>
      <c r="AI6235" t="s">
        <v>2690</v>
      </c>
      <c r="AJ6235" s="7"/>
      <c r="AK6235" t="s">
        <v>6821</v>
      </c>
      <c r="AL6235" t="s">
        <v>109</v>
      </c>
      <c r="AM6235" t="s">
        <v>2686</v>
      </c>
      <c r="AN6235" t="s">
        <v>6848</v>
      </c>
      <c r="AO6235" t="str">
        <f>TEXT(A6235,"yyyy-mm-dd")</f>
        <v>2022-06-30</v>
      </c>
    </row>
    <row r="6236" spans="1:41">
      <c r="A6236" s="6" t="s">
        <v>6820</v>
      </c>
      <c r="B6236">
        <v>2022</v>
      </c>
      <c r="C6236">
        <v>6</v>
      </c>
      <c r="E6236" t="s">
        <v>81</v>
      </c>
      <c r="F6236" t="s">
        <v>82</v>
      </c>
      <c r="G6236" t="s">
        <v>83</v>
      </c>
      <c r="H6236" t="s">
        <v>6592</v>
      </c>
      <c r="I6236">
        <v>2024</v>
      </c>
      <c r="K6236" s="6">
        <v>45657</v>
      </c>
      <c r="L6236">
        <v>30</v>
      </c>
      <c r="N6236" t="s">
        <v>567</v>
      </c>
      <c r="O6236" s="8">
        <v>3.85</v>
      </c>
      <c r="P6236" s="8">
        <v>3.85</v>
      </c>
      <c r="Q6236" s="8">
        <v>3.59</v>
      </c>
      <c r="R6236" s="8">
        <v>4</v>
      </c>
      <c r="S6236" s="8">
        <v>2.8</v>
      </c>
      <c r="T6236" s="8">
        <v>5.19</v>
      </c>
      <c r="U6236" s="8">
        <v>0.47</v>
      </c>
      <c r="V6236" s="9">
        <v>30</v>
      </c>
      <c r="W6236" s="8">
        <v>0.41000000000000014</v>
      </c>
      <c r="X6236" s="8">
        <v>2.3900000000000006</v>
      </c>
      <c r="Y6236" s="8">
        <v>0</v>
      </c>
      <c r="Z6236" s="8">
        <v>8.0000000000000071E-2</v>
      </c>
      <c r="AA6236">
        <v>-8.9999999999999858E-2</v>
      </c>
      <c r="AF6236" t="s">
        <v>6593</v>
      </c>
      <c r="AG6236" t="s">
        <v>87</v>
      </c>
      <c r="AH6236" t="s">
        <v>88</v>
      </c>
      <c r="AI6236" t="s">
        <v>359</v>
      </c>
      <c r="AJ6236" s="7">
        <v>45657</v>
      </c>
      <c r="AK6236" t="s">
        <v>6821</v>
      </c>
      <c r="AL6236" t="s">
        <v>91</v>
      </c>
      <c r="AM6236" t="s">
        <v>6594</v>
      </c>
      <c r="AN6236" t="s">
        <v>6824</v>
      </c>
      <c r="AO6236" t="str">
        <f>TEXT(A6236,"yyyy-mm-dd")</f>
        <v>2022-06-30</v>
      </c>
    </row>
    <row r="6237" spans="1:41">
      <c r="A6237" s="6" t="s">
        <v>6820</v>
      </c>
      <c r="B6237">
        <v>2022</v>
      </c>
      <c r="C6237">
        <v>6</v>
      </c>
      <c r="E6237" t="s">
        <v>392</v>
      </c>
      <c r="F6237" t="s">
        <v>82</v>
      </c>
      <c r="G6237" t="s">
        <v>83</v>
      </c>
      <c r="H6237" t="s">
        <v>6592</v>
      </c>
      <c r="I6237">
        <v>2024</v>
      </c>
      <c r="K6237" s="6">
        <v>45657</v>
      </c>
      <c r="L6237">
        <v>30</v>
      </c>
      <c r="N6237" t="s">
        <v>567</v>
      </c>
      <c r="O6237" s="8">
        <v>3.79</v>
      </c>
      <c r="P6237" s="8">
        <v>3.8</v>
      </c>
      <c r="Q6237" s="8">
        <v>3.5</v>
      </c>
      <c r="R6237" s="8">
        <v>4</v>
      </c>
      <c r="S6237" s="8">
        <v>3</v>
      </c>
      <c r="T6237" s="8">
        <v>4.9000000000000004</v>
      </c>
      <c r="U6237" s="8">
        <v>0.43</v>
      </c>
      <c r="V6237" s="9">
        <v>27</v>
      </c>
      <c r="W6237" s="8">
        <v>0.5</v>
      </c>
      <c r="X6237" s="8">
        <v>1.9000000000000004</v>
      </c>
      <c r="Y6237" s="8">
        <v>-9.9999999999997868E-3</v>
      </c>
      <c r="Z6237" s="8">
        <v>7.9999999999999627E-2</v>
      </c>
      <c r="AA6237">
        <v>0</v>
      </c>
      <c r="AF6237" t="s">
        <v>6593</v>
      </c>
      <c r="AG6237" t="s">
        <v>87</v>
      </c>
      <c r="AH6237" t="s">
        <v>88</v>
      </c>
      <c r="AI6237" t="s">
        <v>359</v>
      </c>
      <c r="AJ6237" s="7">
        <v>45657</v>
      </c>
      <c r="AK6237" t="s">
        <v>6821</v>
      </c>
      <c r="AL6237" t="s">
        <v>393</v>
      </c>
      <c r="AM6237" t="s">
        <v>6594</v>
      </c>
      <c r="AN6237" t="s">
        <v>6827</v>
      </c>
      <c r="AO6237" t="str">
        <f>TEXT(A6237,"yyyy-mm-dd")</f>
        <v>2022-06-30</v>
      </c>
    </row>
    <row r="6238" spans="1:41">
      <c r="A6238" s="6" t="s">
        <v>6820</v>
      </c>
      <c r="B6238">
        <v>2022</v>
      </c>
      <c r="C6238">
        <v>6</v>
      </c>
      <c r="E6238" t="s">
        <v>81</v>
      </c>
      <c r="F6238" t="s">
        <v>82</v>
      </c>
      <c r="G6238" t="s">
        <v>83</v>
      </c>
      <c r="H6238" t="s">
        <v>6147</v>
      </c>
      <c r="I6238">
        <v>2023</v>
      </c>
      <c r="K6238" s="6">
        <v>45291</v>
      </c>
      <c r="L6238">
        <v>18</v>
      </c>
      <c r="N6238" t="s">
        <v>206</v>
      </c>
      <c r="O6238" s="8">
        <v>4.5</v>
      </c>
      <c r="P6238" s="8">
        <v>4.5</v>
      </c>
      <c r="Q6238" s="8">
        <v>4.08</v>
      </c>
      <c r="R6238" s="8">
        <v>4.83</v>
      </c>
      <c r="S6238" s="8">
        <v>3.55</v>
      </c>
      <c r="T6238" s="8">
        <v>5.66</v>
      </c>
      <c r="U6238" s="8">
        <v>0.53</v>
      </c>
      <c r="V6238" s="9">
        <v>37</v>
      </c>
      <c r="W6238" s="8">
        <v>0.75</v>
      </c>
      <c r="X6238" s="8">
        <v>2.1100000000000003</v>
      </c>
      <c r="Y6238" s="8">
        <v>0</v>
      </c>
      <c r="Z6238" s="8">
        <v>0.16000000000000014</v>
      </c>
      <c r="AA6238">
        <v>0</v>
      </c>
      <c r="AF6238" t="s">
        <v>6148</v>
      </c>
      <c r="AG6238" t="s">
        <v>87</v>
      </c>
      <c r="AH6238" t="s">
        <v>88</v>
      </c>
      <c r="AI6238" t="s">
        <v>97</v>
      </c>
      <c r="AJ6238" s="7">
        <v>45291</v>
      </c>
      <c r="AK6238" t="s">
        <v>6821</v>
      </c>
      <c r="AL6238" t="s">
        <v>91</v>
      </c>
      <c r="AM6238" t="s">
        <v>6149</v>
      </c>
      <c r="AN6238" t="s">
        <v>6823</v>
      </c>
      <c r="AO6238" t="str">
        <f>TEXT(A6238,"yyyy-mm-dd")</f>
        <v>2022-06-30</v>
      </c>
    </row>
    <row r="6239" spans="1:41">
      <c r="A6239" s="6" t="s">
        <v>6820</v>
      </c>
      <c r="B6239">
        <v>2022</v>
      </c>
      <c r="C6239">
        <v>6</v>
      </c>
      <c r="E6239" t="s">
        <v>392</v>
      </c>
      <c r="F6239" t="s">
        <v>82</v>
      </c>
      <c r="G6239" t="s">
        <v>83</v>
      </c>
      <c r="H6239" t="s">
        <v>6147</v>
      </c>
      <c r="I6239">
        <v>2023</v>
      </c>
      <c r="K6239" s="6">
        <v>45291</v>
      </c>
      <c r="L6239">
        <v>18</v>
      </c>
      <c r="N6239" t="s">
        <v>206</v>
      </c>
      <c r="O6239" s="8">
        <v>4.24</v>
      </c>
      <c r="P6239" s="8">
        <v>4.25</v>
      </c>
      <c r="Q6239" s="8">
        <v>3.96</v>
      </c>
      <c r="R6239" s="8">
        <v>4.45</v>
      </c>
      <c r="S6239" s="8">
        <v>3.24</v>
      </c>
      <c r="T6239" s="8">
        <v>5.2</v>
      </c>
      <c r="U6239" s="8">
        <v>0.48</v>
      </c>
      <c r="V6239" s="9">
        <v>35</v>
      </c>
      <c r="W6239" s="8">
        <v>0.49000000000000021</v>
      </c>
      <c r="X6239" s="8">
        <v>1.96</v>
      </c>
      <c r="Y6239" s="8">
        <v>-9.9999999999997868E-3</v>
      </c>
      <c r="Z6239" s="8">
        <v>0.11000000000000032</v>
      </c>
      <c r="AA6239">
        <v>-6.0000000000000053E-2</v>
      </c>
      <c r="AF6239" t="s">
        <v>6148</v>
      </c>
      <c r="AG6239" t="s">
        <v>87</v>
      </c>
      <c r="AH6239" t="s">
        <v>88</v>
      </c>
      <c r="AI6239" t="s">
        <v>97</v>
      </c>
      <c r="AJ6239" s="7">
        <v>45291</v>
      </c>
      <c r="AK6239" t="s">
        <v>6821</v>
      </c>
      <c r="AL6239" t="s">
        <v>393</v>
      </c>
      <c r="AM6239" t="s">
        <v>6149</v>
      </c>
      <c r="AN6239" t="s">
        <v>6826</v>
      </c>
      <c r="AO6239" t="str">
        <f>TEXT(A6239,"yyyy-mm-dd")</f>
        <v>2022-06-30</v>
      </c>
    </row>
    <row r="6240" spans="1:41">
      <c r="A6240" s="6" t="s">
        <v>6820</v>
      </c>
      <c r="B6240">
        <v>2022</v>
      </c>
      <c r="C6240">
        <v>6</v>
      </c>
      <c r="E6240" t="s">
        <v>81</v>
      </c>
      <c r="F6240" t="s">
        <v>82</v>
      </c>
      <c r="G6240" t="s">
        <v>83</v>
      </c>
      <c r="H6240" t="s">
        <v>5702</v>
      </c>
      <c r="I6240">
        <v>2022</v>
      </c>
      <c r="K6240" s="6">
        <v>44926</v>
      </c>
      <c r="L6240">
        <v>6</v>
      </c>
      <c r="N6240" t="s">
        <v>203</v>
      </c>
      <c r="O6240" s="8">
        <v>7.45</v>
      </c>
      <c r="P6240" s="8">
        <v>7.5</v>
      </c>
      <c r="Q6240" s="8">
        <v>7.2</v>
      </c>
      <c r="R6240" s="8">
        <v>7.7</v>
      </c>
      <c r="S6240" s="8">
        <v>6.7</v>
      </c>
      <c r="T6240" s="8">
        <v>8.36</v>
      </c>
      <c r="U6240" s="8">
        <v>0.4</v>
      </c>
      <c r="V6240" s="9">
        <v>37</v>
      </c>
      <c r="W6240" s="8">
        <v>0.5</v>
      </c>
      <c r="X6240" s="8">
        <v>1.6599999999999993</v>
      </c>
      <c r="Y6240" s="8">
        <v>-4.9999999999999822E-2</v>
      </c>
      <c r="Z6240" s="8">
        <v>0.69000000000000039</v>
      </c>
      <c r="AA6240">
        <v>0.20000000000000018</v>
      </c>
      <c r="AF6240" t="s">
        <v>5703</v>
      </c>
      <c r="AG6240" t="s">
        <v>87</v>
      </c>
      <c r="AH6240" t="s">
        <v>88</v>
      </c>
      <c r="AI6240" t="s">
        <v>89</v>
      </c>
      <c r="AJ6240" s="7">
        <v>44926</v>
      </c>
      <c r="AK6240" t="s">
        <v>6821</v>
      </c>
      <c r="AL6240" t="s">
        <v>91</v>
      </c>
      <c r="AM6240" t="s">
        <v>5704</v>
      </c>
      <c r="AN6240" t="s">
        <v>6822</v>
      </c>
      <c r="AO6240" t="str">
        <f>TEXT(A6240,"yyyy-mm-dd")</f>
        <v>2022-06-30</v>
      </c>
    </row>
    <row r="6241" spans="1:41">
      <c r="A6241" s="6" t="s">
        <v>6820</v>
      </c>
      <c r="B6241">
        <v>2022</v>
      </c>
      <c r="C6241">
        <v>6</v>
      </c>
      <c r="E6241" t="s">
        <v>392</v>
      </c>
      <c r="F6241" t="s">
        <v>82</v>
      </c>
      <c r="G6241" t="s">
        <v>83</v>
      </c>
      <c r="H6241" t="s">
        <v>5702</v>
      </c>
      <c r="I6241">
        <v>2022</v>
      </c>
      <c r="K6241" s="6">
        <v>44926</v>
      </c>
      <c r="L6241">
        <v>6</v>
      </c>
      <c r="N6241" t="s">
        <v>203</v>
      </c>
      <c r="O6241" s="8">
        <v>6.93</v>
      </c>
      <c r="P6241" s="8">
        <v>6.88</v>
      </c>
      <c r="Q6241" s="8">
        <v>6.57</v>
      </c>
      <c r="R6241" s="8">
        <v>7.1</v>
      </c>
      <c r="S6241" s="8">
        <v>6.3</v>
      </c>
      <c r="T6241" s="8">
        <v>7.9</v>
      </c>
      <c r="U6241" s="8">
        <v>0.43</v>
      </c>
      <c r="V6241" s="9">
        <v>35</v>
      </c>
      <c r="W6241" s="8">
        <v>0.52999999999999936</v>
      </c>
      <c r="X6241" s="8">
        <v>1.6000000000000005</v>
      </c>
      <c r="Y6241" s="8">
        <v>4.9999999999999822E-2</v>
      </c>
      <c r="Z6241" s="8">
        <v>0.5</v>
      </c>
      <c r="AA6241">
        <v>0.20999999999999996</v>
      </c>
      <c r="AF6241" t="s">
        <v>5703</v>
      </c>
      <c r="AG6241" t="s">
        <v>87</v>
      </c>
      <c r="AH6241" t="s">
        <v>88</v>
      </c>
      <c r="AI6241" t="s">
        <v>89</v>
      </c>
      <c r="AJ6241" s="7">
        <v>44926</v>
      </c>
      <c r="AK6241" t="s">
        <v>6821</v>
      </c>
      <c r="AL6241" t="s">
        <v>393</v>
      </c>
      <c r="AM6241" t="s">
        <v>5704</v>
      </c>
      <c r="AN6241" t="s">
        <v>6825</v>
      </c>
      <c r="AO6241" t="str">
        <f>TEXT(A6241,"yyyy-mm-dd")</f>
        <v>2022-06-30</v>
      </c>
    </row>
    <row r="6242" spans="1:41">
      <c r="A6242" s="6" t="s">
        <v>6820</v>
      </c>
      <c r="B6242">
        <v>2022</v>
      </c>
      <c r="C6242">
        <v>6</v>
      </c>
      <c r="E6242" t="s">
        <v>81</v>
      </c>
      <c r="F6242" t="s">
        <v>82</v>
      </c>
      <c r="G6242" t="s">
        <v>774</v>
      </c>
      <c r="H6242" t="s">
        <v>775</v>
      </c>
      <c r="K6242" s="6"/>
      <c r="O6242" s="8">
        <v>3.88</v>
      </c>
      <c r="P6242" s="8">
        <v>3.8</v>
      </c>
      <c r="Q6242" s="8">
        <v>3.7</v>
      </c>
      <c r="R6242" s="8">
        <v>4</v>
      </c>
      <c r="S6242" s="8">
        <v>3.1</v>
      </c>
      <c r="T6242" s="8">
        <v>5</v>
      </c>
      <c r="U6242" s="8">
        <v>0.36</v>
      </c>
      <c r="V6242" s="9">
        <v>34</v>
      </c>
      <c r="W6242" s="8">
        <v>0.29999999999999982</v>
      </c>
      <c r="X6242" s="8">
        <v>1.9</v>
      </c>
      <c r="Y6242" s="8">
        <v>8.0000000000000071E-2</v>
      </c>
      <c r="Z6242" s="8">
        <v>0</v>
      </c>
      <c r="AA6242">
        <v>-0.15000000000000036</v>
      </c>
      <c r="AF6242" t="s">
        <v>776</v>
      </c>
      <c r="AG6242" t="s">
        <v>777</v>
      </c>
      <c r="AH6242" t="s">
        <v>778</v>
      </c>
      <c r="AI6242" t="s">
        <v>779</v>
      </c>
      <c r="AJ6242" s="7"/>
      <c r="AK6242" t="s">
        <v>6821</v>
      </c>
      <c r="AL6242" t="s">
        <v>91</v>
      </c>
      <c r="AM6242" t="s">
        <v>775</v>
      </c>
      <c r="AN6242" t="s">
        <v>6844</v>
      </c>
      <c r="AO6242" t="str">
        <f>TEXT(A6242,"yyyy-mm-dd")</f>
        <v>2022-06-30</v>
      </c>
    </row>
    <row r="6243" spans="1:41">
      <c r="A6243" s="6" t="s">
        <v>6820</v>
      </c>
      <c r="B6243">
        <v>2022</v>
      </c>
      <c r="C6243">
        <v>6</v>
      </c>
      <c r="E6243" t="s">
        <v>81</v>
      </c>
      <c r="F6243" t="s">
        <v>82</v>
      </c>
      <c r="G6243" t="s">
        <v>774</v>
      </c>
      <c r="H6243" t="s">
        <v>1536</v>
      </c>
      <c r="K6243" s="6"/>
      <c r="O6243" s="8">
        <v>3.69</v>
      </c>
      <c r="P6243" s="8">
        <v>3.6</v>
      </c>
      <c r="Q6243" s="8">
        <v>3.5</v>
      </c>
      <c r="R6243" s="8">
        <v>3.83</v>
      </c>
      <c r="S6243" s="8">
        <v>3</v>
      </c>
      <c r="T6243" s="8">
        <v>5</v>
      </c>
      <c r="U6243" s="8">
        <v>0.33</v>
      </c>
      <c r="V6243" s="9">
        <v>32</v>
      </c>
      <c r="W6243" s="8">
        <v>0.33000000000000007</v>
      </c>
      <c r="X6243" s="8">
        <v>2</v>
      </c>
      <c r="Y6243" s="8">
        <v>8.9999999999999858E-2</v>
      </c>
      <c r="Z6243" s="8">
        <v>0</v>
      </c>
      <c r="AA6243">
        <v>3.0000000000000249E-2</v>
      </c>
      <c r="AF6243" t="s">
        <v>1537</v>
      </c>
      <c r="AG6243" t="s">
        <v>777</v>
      </c>
      <c r="AH6243" t="s">
        <v>778</v>
      </c>
      <c r="AI6243" t="s">
        <v>1538</v>
      </c>
      <c r="AJ6243" s="7"/>
      <c r="AK6243" t="s">
        <v>6821</v>
      </c>
      <c r="AL6243" t="s">
        <v>91</v>
      </c>
      <c r="AM6243" t="s">
        <v>1536</v>
      </c>
      <c r="AN6243" t="s">
        <v>6845</v>
      </c>
      <c r="AO6243" t="str">
        <f>TEXT(A6243,"yyyy-mm-dd")</f>
        <v>2022-06-30</v>
      </c>
    </row>
    <row r="6244" spans="1:41">
      <c r="A6244" s="6" t="s">
        <v>6820</v>
      </c>
      <c r="B6244">
        <v>2022</v>
      </c>
      <c r="C6244">
        <v>6</v>
      </c>
      <c r="E6244" t="s">
        <v>392</v>
      </c>
      <c r="F6244" t="s">
        <v>82</v>
      </c>
      <c r="G6244" t="s">
        <v>774</v>
      </c>
      <c r="H6244" t="s">
        <v>775</v>
      </c>
      <c r="K6244" s="6"/>
      <c r="O6244" s="8">
        <v>3.78</v>
      </c>
      <c r="P6244" s="8">
        <v>3.7</v>
      </c>
      <c r="Q6244" s="8">
        <v>3.6</v>
      </c>
      <c r="R6244" s="8">
        <v>4</v>
      </c>
      <c r="S6244" s="8">
        <v>3.1</v>
      </c>
      <c r="T6244" s="8">
        <v>4.5</v>
      </c>
      <c r="U6244" s="8">
        <v>0.3</v>
      </c>
      <c r="V6244" s="9">
        <v>31</v>
      </c>
      <c r="W6244" s="8">
        <v>0.39999999999999991</v>
      </c>
      <c r="X6244" s="8">
        <v>1.4</v>
      </c>
      <c r="Y6244" s="8">
        <v>7.9999999999999627E-2</v>
      </c>
      <c r="Z6244" s="8">
        <v>0</v>
      </c>
      <c r="AA6244">
        <v>0</v>
      </c>
      <c r="AF6244" t="s">
        <v>776</v>
      </c>
      <c r="AG6244" t="s">
        <v>777</v>
      </c>
      <c r="AH6244" t="s">
        <v>778</v>
      </c>
      <c r="AI6244" t="s">
        <v>779</v>
      </c>
      <c r="AJ6244" s="7"/>
      <c r="AK6244" t="s">
        <v>6821</v>
      </c>
      <c r="AL6244" t="s">
        <v>393</v>
      </c>
      <c r="AM6244" t="s">
        <v>775</v>
      </c>
      <c r="AN6244" t="s">
        <v>6846</v>
      </c>
      <c r="AO6244" t="str">
        <f>TEXT(A6244,"yyyy-mm-dd")</f>
        <v>2022-06-30</v>
      </c>
    </row>
    <row r="6245" spans="1:41">
      <c r="A6245" s="6" t="s">
        <v>6820</v>
      </c>
      <c r="B6245">
        <v>2022</v>
      </c>
      <c r="C6245">
        <v>6</v>
      </c>
      <c r="E6245" t="s">
        <v>392</v>
      </c>
      <c r="F6245" t="s">
        <v>82</v>
      </c>
      <c r="G6245" t="s">
        <v>774</v>
      </c>
      <c r="H6245" t="s">
        <v>1536</v>
      </c>
      <c r="K6245" s="6"/>
      <c r="O6245" s="8">
        <v>3.57</v>
      </c>
      <c r="P6245" s="8">
        <v>3.5</v>
      </c>
      <c r="Q6245" s="8">
        <v>3.38</v>
      </c>
      <c r="R6245" s="8">
        <v>3.7</v>
      </c>
      <c r="S6245" s="8">
        <v>3</v>
      </c>
      <c r="T6245" s="8">
        <v>4.5</v>
      </c>
      <c r="U6245" s="8">
        <v>0.31</v>
      </c>
      <c r="V6245" s="9">
        <v>29</v>
      </c>
      <c r="W6245" s="8">
        <v>0.32000000000000028</v>
      </c>
      <c r="X6245" s="8">
        <v>1.5</v>
      </c>
      <c r="Y6245" s="8">
        <v>6.999999999999984E-2</v>
      </c>
      <c r="Z6245" s="8">
        <v>0</v>
      </c>
      <c r="AA6245">
        <v>0.13000000000000034</v>
      </c>
      <c r="AF6245" t="s">
        <v>1537</v>
      </c>
      <c r="AG6245" t="s">
        <v>777</v>
      </c>
      <c r="AH6245" t="s">
        <v>778</v>
      </c>
      <c r="AI6245" t="s">
        <v>1538</v>
      </c>
      <c r="AJ6245" s="7"/>
      <c r="AK6245" t="s">
        <v>6821</v>
      </c>
      <c r="AL6245" t="s">
        <v>393</v>
      </c>
      <c r="AM6245" t="s">
        <v>1536</v>
      </c>
      <c r="AN6245" t="s">
        <v>6847</v>
      </c>
      <c r="AO6245" t="str">
        <f>TEXT(A6245,"yyyy-mm-dd")</f>
        <v>2022-06-30</v>
      </c>
    </row>
    <row r="6246" spans="1:41">
      <c r="A6246" s="6" t="s">
        <v>6820</v>
      </c>
      <c r="B6246">
        <v>2022</v>
      </c>
      <c r="C6246">
        <v>6</v>
      </c>
      <c r="E6246" t="s">
        <v>112</v>
      </c>
      <c r="F6246" t="s">
        <v>113</v>
      </c>
      <c r="G6246" t="s">
        <v>83</v>
      </c>
      <c r="H6246" t="s">
        <v>6592</v>
      </c>
      <c r="I6246">
        <v>2024</v>
      </c>
      <c r="K6246" s="6">
        <v>45657</v>
      </c>
      <c r="L6246">
        <v>30</v>
      </c>
      <c r="N6246" t="s">
        <v>567</v>
      </c>
      <c r="O6246" s="8">
        <v>8.17</v>
      </c>
      <c r="P6246" s="8">
        <v>8.5</v>
      </c>
      <c r="Q6246" s="8">
        <v>7.6</v>
      </c>
      <c r="R6246" s="8">
        <v>8.6199999999999992</v>
      </c>
      <c r="S6246" s="8">
        <v>6.35</v>
      </c>
      <c r="T6246" s="8">
        <v>11.06</v>
      </c>
      <c r="U6246" s="8">
        <v>1</v>
      </c>
      <c r="V6246" s="9">
        <v>22</v>
      </c>
      <c r="W6246" s="8">
        <v>1.0199999999999996</v>
      </c>
      <c r="X6246" s="8">
        <v>4.7100000000000009</v>
      </c>
      <c r="Y6246" s="8">
        <v>-0.33000000000000007</v>
      </c>
      <c r="Z6246" s="8">
        <v>0.99000000000000021</v>
      </c>
      <c r="AA6246">
        <v>-0.33000000000000007</v>
      </c>
      <c r="AF6246" t="s">
        <v>6630</v>
      </c>
      <c r="AG6246" t="s">
        <v>115</v>
      </c>
      <c r="AH6246" t="s">
        <v>116</v>
      </c>
      <c r="AI6246" t="s">
        <v>359</v>
      </c>
      <c r="AJ6246" s="7">
        <v>45657</v>
      </c>
      <c r="AK6246" t="s">
        <v>6821</v>
      </c>
      <c r="AL6246" t="s">
        <v>118</v>
      </c>
      <c r="AM6246" t="s">
        <v>6594</v>
      </c>
      <c r="AN6246" t="s">
        <v>6851</v>
      </c>
      <c r="AO6246" t="str">
        <f>TEXT(A6246,"yyyy-mm-dd")</f>
        <v>2022-06-30</v>
      </c>
    </row>
    <row r="6247" spans="1:41">
      <c r="A6247" s="6" t="s">
        <v>6820</v>
      </c>
      <c r="B6247">
        <v>2022</v>
      </c>
      <c r="C6247">
        <v>6</v>
      </c>
      <c r="E6247" t="s">
        <v>2881</v>
      </c>
      <c r="F6247" t="s">
        <v>113</v>
      </c>
      <c r="G6247" t="s">
        <v>83</v>
      </c>
      <c r="H6247" t="s">
        <v>6592</v>
      </c>
      <c r="I6247">
        <v>2024</v>
      </c>
      <c r="K6247" s="6">
        <v>45657</v>
      </c>
      <c r="L6247">
        <v>30</v>
      </c>
      <c r="N6247" t="s">
        <v>567</v>
      </c>
      <c r="O6247" s="8">
        <v>8.64</v>
      </c>
      <c r="P6247" s="8">
        <v>8.5299999999999994</v>
      </c>
      <c r="Q6247" s="8">
        <v>8.4499999999999993</v>
      </c>
      <c r="R6247" s="8">
        <v>9</v>
      </c>
      <c r="S6247" s="8">
        <v>7.75</v>
      </c>
      <c r="T6247" s="8">
        <v>10</v>
      </c>
      <c r="U6247" s="8">
        <v>0.52</v>
      </c>
      <c r="V6247" s="9">
        <v>19</v>
      </c>
      <c r="W6247" s="8">
        <v>0.55000000000000071</v>
      </c>
      <c r="X6247" s="8">
        <v>2.25</v>
      </c>
      <c r="Y6247" s="8">
        <v>0.11000000000000121</v>
      </c>
      <c r="Z6247" s="8">
        <v>2.9999999999999361E-2</v>
      </c>
      <c r="AA6247">
        <v>-0.10999999999999943</v>
      </c>
      <c r="AF6247" t="s">
        <v>6635</v>
      </c>
      <c r="AG6247" t="s">
        <v>2883</v>
      </c>
      <c r="AH6247" t="s">
        <v>2884</v>
      </c>
      <c r="AI6247" t="s">
        <v>359</v>
      </c>
      <c r="AJ6247" s="7">
        <v>45657</v>
      </c>
      <c r="AK6247" t="s">
        <v>6821</v>
      </c>
      <c r="AL6247" t="s">
        <v>2885</v>
      </c>
      <c r="AM6247" t="s">
        <v>6594</v>
      </c>
      <c r="AN6247" t="s">
        <v>6854</v>
      </c>
      <c r="AO6247" t="str">
        <f>TEXT(A6247,"yyyy-mm-dd")</f>
        <v>2022-06-30</v>
      </c>
    </row>
    <row r="6248" spans="1:41">
      <c r="A6248" s="6" t="s">
        <v>6820</v>
      </c>
      <c r="B6248">
        <v>2022</v>
      </c>
      <c r="C6248">
        <v>6</v>
      </c>
      <c r="E6248" t="s">
        <v>112</v>
      </c>
      <c r="F6248" t="s">
        <v>113</v>
      </c>
      <c r="G6248" t="s">
        <v>83</v>
      </c>
      <c r="H6248" t="s">
        <v>6147</v>
      </c>
      <c r="I6248">
        <v>2023</v>
      </c>
      <c r="K6248" s="6">
        <v>45291</v>
      </c>
      <c r="L6248">
        <v>18</v>
      </c>
      <c r="N6248" t="s">
        <v>206</v>
      </c>
      <c r="O6248" s="8">
        <v>8.99</v>
      </c>
      <c r="P6248" s="8">
        <v>9.0299999999999994</v>
      </c>
      <c r="Q6248" s="8">
        <v>8.7100000000000009</v>
      </c>
      <c r="R6248" s="8">
        <v>9.5</v>
      </c>
      <c r="S6248" s="8">
        <v>6.9</v>
      </c>
      <c r="T6248" s="8">
        <v>10.06</v>
      </c>
      <c r="U6248" s="8">
        <v>0.78</v>
      </c>
      <c r="V6248" s="9">
        <v>26</v>
      </c>
      <c r="W6248" s="8">
        <v>0.78999999999999915</v>
      </c>
      <c r="X6248" s="8">
        <v>3.16</v>
      </c>
      <c r="Y6248" s="8">
        <v>-3.9999999999999147E-2</v>
      </c>
      <c r="Z6248" s="8">
        <v>0.52999999999999936</v>
      </c>
      <c r="AA6248">
        <v>0.1899999999999995</v>
      </c>
      <c r="AF6248" t="s">
        <v>6185</v>
      </c>
      <c r="AG6248" t="s">
        <v>115</v>
      </c>
      <c r="AH6248" t="s">
        <v>116</v>
      </c>
      <c r="AI6248" t="s">
        <v>230</v>
      </c>
      <c r="AJ6248" s="7">
        <v>45291</v>
      </c>
      <c r="AK6248" t="s">
        <v>6821</v>
      </c>
      <c r="AL6248" t="s">
        <v>118</v>
      </c>
      <c r="AM6248" t="s">
        <v>6149</v>
      </c>
      <c r="AN6248" t="s">
        <v>6850</v>
      </c>
      <c r="AO6248" t="str">
        <f>TEXT(A6248,"yyyy-mm-dd")</f>
        <v>2022-06-30</v>
      </c>
    </row>
    <row r="6249" spans="1:41">
      <c r="A6249" s="6" t="s">
        <v>6820</v>
      </c>
      <c r="B6249">
        <v>2022</v>
      </c>
      <c r="C6249">
        <v>6</v>
      </c>
      <c r="E6249" t="s">
        <v>2881</v>
      </c>
      <c r="F6249" t="s">
        <v>113</v>
      </c>
      <c r="G6249" t="s">
        <v>83</v>
      </c>
      <c r="H6249" t="s">
        <v>6147</v>
      </c>
      <c r="I6249">
        <v>2023</v>
      </c>
      <c r="K6249" s="6">
        <v>45291</v>
      </c>
      <c r="L6249">
        <v>18</v>
      </c>
      <c r="N6249" t="s">
        <v>206</v>
      </c>
      <c r="O6249" s="8">
        <v>9.32</v>
      </c>
      <c r="P6249" s="8">
        <v>9.25</v>
      </c>
      <c r="Q6249" s="8">
        <v>8.8000000000000007</v>
      </c>
      <c r="R6249" s="8">
        <v>9.6199999999999992</v>
      </c>
      <c r="S6249" s="8">
        <v>8.4</v>
      </c>
      <c r="T6249" s="8">
        <v>11</v>
      </c>
      <c r="U6249" s="8">
        <v>0.7</v>
      </c>
      <c r="V6249" s="9">
        <v>22</v>
      </c>
      <c r="W6249" s="8">
        <v>0.81999999999999851</v>
      </c>
      <c r="X6249" s="8">
        <v>2.5999999999999996</v>
      </c>
      <c r="Y6249" s="8">
        <v>7.0000000000000284E-2</v>
      </c>
      <c r="Z6249" s="8">
        <v>0.30000000000000071</v>
      </c>
      <c r="AA6249">
        <v>0.36999999999999744</v>
      </c>
      <c r="AF6249" t="s">
        <v>6190</v>
      </c>
      <c r="AG6249" t="s">
        <v>2883</v>
      </c>
      <c r="AH6249" t="s">
        <v>2884</v>
      </c>
      <c r="AI6249" t="s">
        <v>230</v>
      </c>
      <c r="AJ6249" s="7">
        <v>45291</v>
      </c>
      <c r="AK6249" t="s">
        <v>6821</v>
      </c>
      <c r="AL6249" t="s">
        <v>2885</v>
      </c>
      <c r="AM6249" t="s">
        <v>6149</v>
      </c>
      <c r="AN6249" t="s">
        <v>6853</v>
      </c>
      <c r="AO6249" t="str">
        <f>TEXT(A6249,"yyyy-mm-dd")</f>
        <v>2022-06-30</v>
      </c>
    </row>
    <row r="6250" spans="1:41">
      <c r="A6250" s="6" t="s">
        <v>6820</v>
      </c>
      <c r="B6250">
        <v>2022</v>
      </c>
      <c r="C6250">
        <v>6</v>
      </c>
      <c r="E6250" t="s">
        <v>112</v>
      </c>
      <c r="F6250" t="s">
        <v>113</v>
      </c>
      <c r="G6250" t="s">
        <v>83</v>
      </c>
      <c r="H6250" t="s">
        <v>5702</v>
      </c>
      <c r="I6250">
        <v>2022</v>
      </c>
      <c r="K6250" s="6">
        <v>44926</v>
      </c>
      <c r="L6250">
        <v>6</v>
      </c>
      <c r="N6250" t="s">
        <v>203</v>
      </c>
      <c r="O6250" s="8">
        <v>9.43</v>
      </c>
      <c r="P6250" s="8">
        <v>9.5</v>
      </c>
      <c r="Q6250" s="8">
        <v>9.11</v>
      </c>
      <c r="R6250" s="8">
        <v>9.7200000000000006</v>
      </c>
      <c r="S6250" s="8">
        <v>8.5</v>
      </c>
      <c r="T6250" s="8">
        <v>10.25</v>
      </c>
      <c r="U6250" s="8">
        <v>0.46</v>
      </c>
      <c r="V6250" s="9">
        <v>26</v>
      </c>
      <c r="W6250" s="8">
        <v>0.61000000000000121</v>
      </c>
      <c r="X6250" s="8">
        <v>1.75</v>
      </c>
      <c r="Y6250" s="8">
        <v>-7.0000000000000284E-2</v>
      </c>
      <c r="Z6250" s="8">
        <v>0.80000000000000071</v>
      </c>
      <c r="AA6250">
        <v>0.21000000000000085</v>
      </c>
      <c r="AF6250" t="s">
        <v>5740</v>
      </c>
      <c r="AG6250" t="s">
        <v>115</v>
      </c>
      <c r="AH6250" t="s">
        <v>116</v>
      </c>
      <c r="AI6250" t="s">
        <v>117</v>
      </c>
      <c r="AJ6250" s="7">
        <v>44926</v>
      </c>
      <c r="AK6250" t="s">
        <v>6821</v>
      </c>
      <c r="AL6250" t="s">
        <v>118</v>
      </c>
      <c r="AM6250" t="s">
        <v>5704</v>
      </c>
      <c r="AN6250" t="s">
        <v>6849</v>
      </c>
      <c r="AO6250" t="str">
        <f>TEXT(A6250,"yyyy-mm-dd")</f>
        <v>2022-06-30</v>
      </c>
    </row>
    <row r="6251" spans="1:41">
      <c r="A6251" s="6" t="s">
        <v>6820</v>
      </c>
      <c r="B6251">
        <v>2022</v>
      </c>
      <c r="C6251">
        <v>6</v>
      </c>
      <c r="E6251" t="s">
        <v>2881</v>
      </c>
      <c r="F6251" t="s">
        <v>113</v>
      </c>
      <c r="G6251" t="s">
        <v>83</v>
      </c>
      <c r="H6251" t="s">
        <v>5702</v>
      </c>
      <c r="I6251">
        <v>2022</v>
      </c>
      <c r="K6251" s="6">
        <v>44926</v>
      </c>
      <c r="L6251">
        <v>6</v>
      </c>
      <c r="N6251" t="s">
        <v>203</v>
      </c>
      <c r="O6251" s="8">
        <v>9.6300000000000008</v>
      </c>
      <c r="P6251" s="8">
        <v>9.4</v>
      </c>
      <c r="Q6251" s="8">
        <v>9.1</v>
      </c>
      <c r="R6251" s="8">
        <v>9.7899999999999991</v>
      </c>
      <c r="S6251" s="8">
        <v>8.94</v>
      </c>
      <c r="T6251" s="8">
        <v>12</v>
      </c>
      <c r="U6251" s="8">
        <v>0.79</v>
      </c>
      <c r="V6251" s="9">
        <v>22</v>
      </c>
      <c r="W6251" s="8">
        <v>0.6899999999999995</v>
      </c>
      <c r="X6251" s="8">
        <v>3.0600000000000005</v>
      </c>
      <c r="Y6251" s="8">
        <v>0.23000000000000043</v>
      </c>
      <c r="Z6251" s="8">
        <v>0.40000000000000036</v>
      </c>
      <c r="AA6251">
        <v>0.49999999999999822</v>
      </c>
      <c r="AF6251" t="s">
        <v>5745</v>
      </c>
      <c r="AG6251" t="s">
        <v>2883</v>
      </c>
      <c r="AH6251" t="s">
        <v>2884</v>
      </c>
      <c r="AI6251" t="s">
        <v>117</v>
      </c>
      <c r="AJ6251" s="7">
        <v>44926</v>
      </c>
      <c r="AK6251" t="s">
        <v>6821</v>
      </c>
      <c r="AL6251" t="s">
        <v>2885</v>
      </c>
      <c r="AM6251" t="s">
        <v>5704</v>
      </c>
      <c r="AN6251" t="s">
        <v>6852</v>
      </c>
      <c r="AO6251" t="str">
        <f>TEXT(A6251,"yyyy-mm-dd")</f>
        <v>2022-06-30</v>
      </c>
    </row>
    <row r="6252" spans="1:41">
      <c r="A6252" s="6" t="s">
        <v>6855</v>
      </c>
      <c r="B6252">
        <v>2022</v>
      </c>
      <c r="C6252">
        <v>7</v>
      </c>
      <c r="E6252" t="s">
        <v>1907</v>
      </c>
      <c r="F6252" t="s">
        <v>1908</v>
      </c>
      <c r="G6252" t="s">
        <v>102</v>
      </c>
      <c r="H6252" t="s">
        <v>6878</v>
      </c>
      <c r="I6252">
        <v>2024</v>
      </c>
      <c r="J6252">
        <v>3</v>
      </c>
      <c r="K6252" s="6">
        <v>45565</v>
      </c>
      <c r="L6252">
        <v>26</v>
      </c>
      <c r="M6252">
        <v>9</v>
      </c>
      <c r="N6252" t="s">
        <v>463</v>
      </c>
      <c r="O6252" s="8">
        <v>8.1999999999999993</v>
      </c>
      <c r="P6252" s="8">
        <v>8.25</v>
      </c>
      <c r="Q6252" s="8">
        <v>7.75</v>
      </c>
      <c r="R6252" s="8">
        <v>8.75</v>
      </c>
      <c r="S6252" s="8">
        <v>5.5</v>
      </c>
      <c r="T6252" s="8">
        <v>11</v>
      </c>
      <c r="U6252" s="8">
        <v>1.04</v>
      </c>
      <c r="V6252" s="9">
        <v>25</v>
      </c>
      <c r="W6252" s="8">
        <v>1</v>
      </c>
      <c r="X6252" s="8">
        <v>5.5</v>
      </c>
      <c r="Y6252" s="8">
        <v>-5.0000000000000711E-2</v>
      </c>
      <c r="Z6252" s="8"/>
      <c r="AF6252" t="s">
        <v>6879</v>
      </c>
      <c r="AG6252" t="s">
        <v>1910</v>
      </c>
      <c r="AH6252" t="s">
        <v>1911</v>
      </c>
      <c r="AI6252" t="s">
        <v>1971</v>
      </c>
      <c r="AJ6252" s="7">
        <v>45565</v>
      </c>
      <c r="AK6252" t="s">
        <v>6856</v>
      </c>
      <c r="AL6252" t="s">
        <v>1908</v>
      </c>
      <c r="AM6252" t="s">
        <v>6880</v>
      </c>
      <c r="AN6252" t="s">
        <v>6881</v>
      </c>
      <c r="AO6252" t="str">
        <f>TEXT(A6252,"yyyy-mm-dd")</f>
        <v>2022-07-31</v>
      </c>
    </row>
    <row r="6253" spans="1:41">
      <c r="A6253" s="6" t="s">
        <v>6855</v>
      </c>
      <c r="B6253">
        <v>2022</v>
      </c>
      <c r="C6253">
        <v>7</v>
      </c>
      <c r="E6253" t="s">
        <v>1907</v>
      </c>
      <c r="F6253" t="s">
        <v>1908</v>
      </c>
      <c r="G6253" t="s">
        <v>102</v>
      </c>
      <c r="H6253" t="s">
        <v>6770</v>
      </c>
      <c r="I6253">
        <v>2024</v>
      </c>
      <c r="J6253">
        <v>2</v>
      </c>
      <c r="K6253" s="6">
        <v>45473</v>
      </c>
      <c r="L6253">
        <v>23</v>
      </c>
      <c r="M6253">
        <v>8</v>
      </c>
      <c r="N6253" t="s">
        <v>95</v>
      </c>
      <c r="O6253" s="8">
        <v>8.41</v>
      </c>
      <c r="P6253" s="8">
        <v>8.5</v>
      </c>
      <c r="Q6253" s="8">
        <v>8</v>
      </c>
      <c r="R6253" s="8">
        <v>9</v>
      </c>
      <c r="S6253" s="8">
        <v>5.5</v>
      </c>
      <c r="T6253" s="8">
        <v>11</v>
      </c>
      <c r="U6253" s="8">
        <v>0.99</v>
      </c>
      <c r="V6253" s="9">
        <v>25</v>
      </c>
      <c r="W6253" s="8">
        <v>1</v>
      </c>
      <c r="X6253" s="8">
        <v>5.5</v>
      </c>
      <c r="Y6253" s="8">
        <v>-8.9999999999999858E-2</v>
      </c>
      <c r="Z6253" s="8">
        <v>0</v>
      </c>
      <c r="AA6253">
        <v>0.3100000000000005</v>
      </c>
      <c r="AF6253" t="s">
        <v>6771</v>
      </c>
      <c r="AG6253" t="s">
        <v>1910</v>
      </c>
      <c r="AH6253" t="s">
        <v>1911</v>
      </c>
      <c r="AI6253" t="s">
        <v>1944</v>
      </c>
      <c r="AJ6253" s="7">
        <v>45473</v>
      </c>
      <c r="AK6253" t="s">
        <v>6856</v>
      </c>
      <c r="AL6253" t="s">
        <v>1908</v>
      </c>
      <c r="AM6253" t="s">
        <v>6772</v>
      </c>
      <c r="AN6253" t="s">
        <v>6877</v>
      </c>
      <c r="AO6253" t="str">
        <f>TEXT(A6253,"yyyy-mm-dd")</f>
        <v>2022-07-31</v>
      </c>
    </row>
    <row r="6254" spans="1:41">
      <c r="A6254" s="6" t="s">
        <v>6855</v>
      </c>
      <c r="B6254">
        <v>2022</v>
      </c>
      <c r="C6254">
        <v>7</v>
      </c>
      <c r="E6254" t="s">
        <v>1907</v>
      </c>
      <c r="F6254" t="s">
        <v>1908</v>
      </c>
      <c r="G6254" t="s">
        <v>102</v>
      </c>
      <c r="H6254" t="s">
        <v>6766</v>
      </c>
      <c r="I6254">
        <v>2024</v>
      </c>
      <c r="J6254">
        <v>1</v>
      </c>
      <c r="K6254" s="6">
        <v>45382</v>
      </c>
      <c r="L6254">
        <v>20</v>
      </c>
      <c r="M6254">
        <v>7</v>
      </c>
      <c r="N6254" t="s">
        <v>185</v>
      </c>
      <c r="O6254" s="8">
        <v>8.7200000000000006</v>
      </c>
      <c r="P6254" s="8">
        <v>8.75</v>
      </c>
      <c r="Q6254" s="8">
        <v>8.5</v>
      </c>
      <c r="R6254" s="8">
        <v>9</v>
      </c>
      <c r="S6254" s="8">
        <v>7</v>
      </c>
      <c r="T6254" s="8">
        <v>10.75</v>
      </c>
      <c r="U6254" s="8">
        <v>0.75</v>
      </c>
      <c r="V6254" s="9">
        <v>25</v>
      </c>
      <c r="W6254" s="8">
        <v>0.5</v>
      </c>
      <c r="X6254" s="8">
        <v>3.75</v>
      </c>
      <c r="Y6254" s="8">
        <v>-2.9999999999999361E-2</v>
      </c>
      <c r="Z6254" s="8">
        <v>0.11999999999999922</v>
      </c>
      <c r="AA6254">
        <v>-0.25</v>
      </c>
      <c r="AF6254" t="s">
        <v>6767</v>
      </c>
      <c r="AG6254" t="s">
        <v>1910</v>
      </c>
      <c r="AH6254" t="s">
        <v>1911</v>
      </c>
      <c r="AI6254" t="s">
        <v>1939</v>
      </c>
      <c r="AJ6254" s="7">
        <v>45382</v>
      </c>
      <c r="AK6254" t="s">
        <v>6856</v>
      </c>
      <c r="AL6254" t="s">
        <v>1908</v>
      </c>
      <c r="AM6254" t="s">
        <v>6768</v>
      </c>
      <c r="AN6254" t="s">
        <v>6876</v>
      </c>
      <c r="AO6254" t="str">
        <f>TEXT(A6254,"yyyy-mm-dd")</f>
        <v>2022-07-31</v>
      </c>
    </row>
    <row r="6255" spans="1:41">
      <c r="A6255" s="6" t="s">
        <v>6855</v>
      </c>
      <c r="B6255">
        <v>2022</v>
      </c>
      <c r="C6255">
        <v>7</v>
      </c>
      <c r="E6255" t="s">
        <v>1907</v>
      </c>
      <c r="F6255" t="s">
        <v>1908</v>
      </c>
      <c r="G6255" t="s">
        <v>102</v>
      </c>
      <c r="H6255" t="s">
        <v>6539</v>
      </c>
      <c r="I6255">
        <v>2023</v>
      </c>
      <c r="J6255">
        <v>4</v>
      </c>
      <c r="K6255" s="6">
        <v>45291</v>
      </c>
      <c r="L6255">
        <v>17</v>
      </c>
      <c r="M6255">
        <v>6</v>
      </c>
      <c r="N6255" t="s">
        <v>214</v>
      </c>
      <c r="O6255" s="8">
        <v>9.1300000000000008</v>
      </c>
      <c r="P6255" s="8">
        <v>9</v>
      </c>
      <c r="Q6255" s="8">
        <v>9</v>
      </c>
      <c r="R6255" s="8">
        <v>9.5</v>
      </c>
      <c r="S6255" s="8">
        <v>7.5</v>
      </c>
      <c r="T6255" s="8">
        <v>10.5</v>
      </c>
      <c r="U6255" s="8">
        <v>0.59</v>
      </c>
      <c r="V6255" s="9">
        <v>33</v>
      </c>
      <c r="W6255" s="8">
        <v>0.5</v>
      </c>
      <c r="X6255" s="8">
        <v>3</v>
      </c>
      <c r="Y6255" s="8">
        <v>0.13000000000000078</v>
      </c>
      <c r="Z6255" s="8">
        <v>0</v>
      </c>
      <c r="AA6255">
        <v>-0.5</v>
      </c>
      <c r="AF6255" t="s">
        <v>6540</v>
      </c>
      <c r="AG6255" t="s">
        <v>1910</v>
      </c>
      <c r="AH6255" t="s">
        <v>1911</v>
      </c>
      <c r="AI6255" t="s">
        <v>1934</v>
      </c>
      <c r="AJ6255" s="7">
        <v>45291</v>
      </c>
      <c r="AK6255" t="s">
        <v>6856</v>
      </c>
      <c r="AL6255" t="s">
        <v>1908</v>
      </c>
      <c r="AM6255" t="s">
        <v>6541</v>
      </c>
      <c r="AN6255" t="s">
        <v>6875</v>
      </c>
      <c r="AO6255" t="str">
        <f>TEXT(A6255,"yyyy-mm-dd")</f>
        <v>2022-07-31</v>
      </c>
    </row>
    <row r="6256" spans="1:41">
      <c r="A6256" s="6" t="s">
        <v>6855</v>
      </c>
      <c r="B6256">
        <v>2022</v>
      </c>
      <c r="C6256">
        <v>7</v>
      </c>
      <c r="E6256" t="s">
        <v>1907</v>
      </c>
      <c r="F6256" t="s">
        <v>1908</v>
      </c>
      <c r="G6256" t="s">
        <v>102</v>
      </c>
      <c r="H6256" t="s">
        <v>6434</v>
      </c>
      <c r="I6256">
        <v>2023</v>
      </c>
      <c r="J6256">
        <v>3</v>
      </c>
      <c r="K6256" s="6">
        <v>45199</v>
      </c>
      <c r="L6256">
        <v>14</v>
      </c>
      <c r="M6256">
        <v>5</v>
      </c>
      <c r="N6256" t="s">
        <v>244</v>
      </c>
      <c r="O6256" s="8">
        <v>9.4</v>
      </c>
      <c r="P6256" s="8">
        <v>9.5</v>
      </c>
      <c r="Q6256" s="8">
        <v>9.25</v>
      </c>
      <c r="R6256" s="8">
        <v>9.56</v>
      </c>
      <c r="S6256" s="8">
        <v>8.5</v>
      </c>
      <c r="T6256" s="8">
        <v>10.25</v>
      </c>
      <c r="U6256" s="8">
        <v>0.42</v>
      </c>
      <c r="V6256" s="9">
        <v>32</v>
      </c>
      <c r="W6256" s="8">
        <v>0.3100000000000005</v>
      </c>
      <c r="X6256" s="8">
        <v>1.75</v>
      </c>
      <c r="Y6256" s="8">
        <v>-9.9999999999999645E-2</v>
      </c>
      <c r="Z6256" s="8">
        <v>0.25</v>
      </c>
      <c r="AA6256">
        <v>-0.32000000000000028</v>
      </c>
      <c r="AF6256" t="s">
        <v>6435</v>
      </c>
      <c r="AG6256" t="s">
        <v>1910</v>
      </c>
      <c r="AH6256" t="s">
        <v>1911</v>
      </c>
      <c r="AI6256" t="s">
        <v>1929</v>
      </c>
      <c r="AJ6256" s="7">
        <v>45199</v>
      </c>
      <c r="AK6256" t="s">
        <v>6856</v>
      </c>
      <c r="AL6256" t="s">
        <v>1908</v>
      </c>
      <c r="AM6256" t="s">
        <v>6436</v>
      </c>
      <c r="AN6256" t="s">
        <v>6874</v>
      </c>
      <c r="AO6256" t="str">
        <f>TEXT(A6256,"yyyy-mm-dd")</f>
        <v>2022-07-31</v>
      </c>
    </row>
    <row r="6257" spans="1:41">
      <c r="A6257" s="6" t="s">
        <v>6855</v>
      </c>
      <c r="B6257">
        <v>2022</v>
      </c>
      <c r="C6257">
        <v>7</v>
      </c>
      <c r="E6257" t="s">
        <v>1907</v>
      </c>
      <c r="F6257" t="s">
        <v>1908</v>
      </c>
      <c r="G6257" t="s">
        <v>102</v>
      </c>
      <c r="H6257" t="s">
        <v>6326</v>
      </c>
      <c r="I6257">
        <v>2023</v>
      </c>
      <c r="J6257">
        <v>2</v>
      </c>
      <c r="K6257" s="6">
        <v>45107</v>
      </c>
      <c r="L6257">
        <v>11</v>
      </c>
      <c r="M6257">
        <v>4</v>
      </c>
      <c r="N6257" t="s">
        <v>85</v>
      </c>
      <c r="O6257" s="8">
        <v>9.6300000000000008</v>
      </c>
      <c r="P6257" s="8">
        <v>9.5</v>
      </c>
      <c r="Q6257" s="8">
        <v>9.5</v>
      </c>
      <c r="R6257" s="8">
        <v>9.81</v>
      </c>
      <c r="S6257" s="8">
        <v>9</v>
      </c>
      <c r="T6257" s="8">
        <v>10.25</v>
      </c>
      <c r="U6257" s="8">
        <v>0.32</v>
      </c>
      <c r="V6257" s="9">
        <v>32</v>
      </c>
      <c r="W6257" s="8">
        <v>0.3100000000000005</v>
      </c>
      <c r="X6257" s="8">
        <v>1.25</v>
      </c>
      <c r="Y6257" s="8">
        <v>0.13000000000000078</v>
      </c>
      <c r="Z6257" s="8">
        <v>0</v>
      </c>
      <c r="AA6257">
        <v>-0.3100000000000005</v>
      </c>
      <c r="AF6257" t="s">
        <v>6327</v>
      </c>
      <c r="AG6257" t="s">
        <v>1910</v>
      </c>
      <c r="AH6257" t="s">
        <v>1911</v>
      </c>
      <c r="AI6257" t="s">
        <v>1924</v>
      </c>
      <c r="AJ6257" s="7">
        <v>45107</v>
      </c>
      <c r="AK6257" t="s">
        <v>6856</v>
      </c>
      <c r="AL6257" t="s">
        <v>1908</v>
      </c>
      <c r="AM6257" t="s">
        <v>6328</v>
      </c>
      <c r="AN6257" t="s">
        <v>6873</v>
      </c>
      <c r="AO6257" t="str">
        <f>TEXT(A6257,"yyyy-mm-dd")</f>
        <v>2022-07-31</v>
      </c>
    </row>
    <row r="6258" spans="1:41">
      <c r="A6258" s="6" t="s">
        <v>6855</v>
      </c>
      <c r="B6258">
        <v>2022</v>
      </c>
      <c r="C6258">
        <v>7</v>
      </c>
      <c r="E6258" t="s">
        <v>1907</v>
      </c>
      <c r="F6258" t="s">
        <v>1908</v>
      </c>
      <c r="G6258" t="s">
        <v>102</v>
      </c>
      <c r="H6258" t="s">
        <v>6287</v>
      </c>
      <c r="I6258">
        <v>2023</v>
      </c>
      <c r="J6258">
        <v>1</v>
      </c>
      <c r="K6258" s="6">
        <v>45016</v>
      </c>
      <c r="L6258">
        <v>8</v>
      </c>
      <c r="M6258">
        <v>3</v>
      </c>
      <c r="N6258" t="s">
        <v>182</v>
      </c>
      <c r="O6258" s="8">
        <v>9.7100000000000009</v>
      </c>
      <c r="P6258" s="8">
        <v>9.6300000000000008</v>
      </c>
      <c r="Q6258" s="8">
        <v>9.5</v>
      </c>
      <c r="R6258" s="8">
        <v>10</v>
      </c>
      <c r="S6258" s="8">
        <v>9.25</v>
      </c>
      <c r="T6258" s="8">
        <v>10.25</v>
      </c>
      <c r="U6258" s="8">
        <v>0.31</v>
      </c>
      <c r="V6258" s="9">
        <v>32</v>
      </c>
      <c r="W6258" s="8">
        <v>0.5</v>
      </c>
      <c r="X6258" s="8">
        <v>1</v>
      </c>
      <c r="Y6258" s="8">
        <v>8.0000000000000071E-2</v>
      </c>
      <c r="Z6258" s="8">
        <v>0.13000000000000078</v>
      </c>
      <c r="AA6258">
        <v>-0.25</v>
      </c>
      <c r="AF6258" t="s">
        <v>6288</v>
      </c>
      <c r="AG6258" t="s">
        <v>1910</v>
      </c>
      <c r="AH6258" t="s">
        <v>1911</v>
      </c>
      <c r="AI6258" t="s">
        <v>1919</v>
      </c>
      <c r="AJ6258" s="7">
        <v>45016</v>
      </c>
      <c r="AK6258" t="s">
        <v>6856</v>
      </c>
      <c r="AL6258" t="s">
        <v>1908</v>
      </c>
      <c r="AM6258" t="s">
        <v>6289</v>
      </c>
      <c r="AN6258" t="s">
        <v>6872</v>
      </c>
      <c r="AO6258" t="str">
        <f>TEXT(A6258,"yyyy-mm-dd")</f>
        <v>2022-07-31</v>
      </c>
    </row>
    <row r="6259" spans="1:41">
      <c r="A6259" s="6" t="s">
        <v>6855</v>
      </c>
      <c r="B6259">
        <v>2022</v>
      </c>
      <c r="C6259">
        <v>7</v>
      </c>
      <c r="E6259" t="s">
        <v>1907</v>
      </c>
      <c r="F6259" t="s">
        <v>1908</v>
      </c>
      <c r="G6259" t="s">
        <v>102</v>
      </c>
      <c r="H6259" t="s">
        <v>6094</v>
      </c>
      <c r="I6259">
        <v>2022</v>
      </c>
      <c r="J6259">
        <v>4</v>
      </c>
      <c r="K6259" s="6">
        <v>44926</v>
      </c>
      <c r="L6259">
        <v>5</v>
      </c>
      <c r="M6259">
        <v>2</v>
      </c>
      <c r="N6259" t="s">
        <v>211</v>
      </c>
      <c r="O6259" s="8">
        <v>9.61</v>
      </c>
      <c r="P6259" s="8">
        <v>9.5</v>
      </c>
      <c r="Q6259" s="8">
        <v>9.5</v>
      </c>
      <c r="R6259" s="8">
        <v>9.75</v>
      </c>
      <c r="S6259" s="8">
        <v>9.25</v>
      </c>
      <c r="T6259" s="8">
        <v>10.25</v>
      </c>
      <c r="U6259" s="8">
        <v>0.27</v>
      </c>
      <c r="V6259" s="9">
        <v>33</v>
      </c>
      <c r="W6259" s="8">
        <v>0.25</v>
      </c>
      <c r="X6259" s="8">
        <v>1</v>
      </c>
      <c r="Y6259" s="8">
        <v>0.10999999999999943</v>
      </c>
      <c r="Z6259" s="8">
        <v>0</v>
      </c>
      <c r="AA6259">
        <v>-0.25</v>
      </c>
      <c r="AF6259" t="s">
        <v>6095</v>
      </c>
      <c r="AG6259" t="s">
        <v>1910</v>
      </c>
      <c r="AH6259" t="s">
        <v>1911</v>
      </c>
      <c r="AI6259" t="s">
        <v>1915</v>
      </c>
      <c r="AJ6259" s="7">
        <v>44926</v>
      </c>
      <c r="AK6259" t="s">
        <v>6856</v>
      </c>
      <c r="AL6259" t="s">
        <v>1908</v>
      </c>
      <c r="AM6259" t="s">
        <v>6096</v>
      </c>
      <c r="AN6259" t="s">
        <v>6871</v>
      </c>
      <c r="AO6259" t="str">
        <f>TEXT(A6259,"yyyy-mm-dd")</f>
        <v>2022-07-31</v>
      </c>
    </row>
    <row r="6260" spans="1:41">
      <c r="A6260" s="6" t="s">
        <v>6855</v>
      </c>
      <c r="B6260">
        <v>2022</v>
      </c>
      <c r="C6260">
        <v>7</v>
      </c>
      <c r="E6260" t="s">
        <v>1907</v>
      </c>
      <c r="F6260" t="s">
        <v>1908</v>
      </c>
      <c r="G6260" t="s">
        <v>102</v>
      </c>
      <c r="H6260" t="s">
        <v>5989</v>
      </c>
      <c r="I6260">
        <v>2022</v>
      </c>
      <c r="J6260">
        <v>3</v>
      </c>
      <c r="K6260" s="6">
        <v>44834</v>
      </c>
      <c r="L6260">
        <v>2</v>
      </c>
      <c r="M6260">
        <v>1</v>
      </c>
      <c r="N6260" t="s">
        <v>104</v>
      </c>
      <c r="O6260" s="8">
        <v>8.9499999999999993</v>
      </c>
      <c r="P6260" s="8">
        <v>9</v>
      </c>
      <c r="Q6260" s="8">
        <v>9</v>
      </c>
      <c r="R6260" s="8">
        <v>9</v>
      </c>
      <c r="S6260" s="8">
        <v>8.5</v>
      </c>
      <c r="T6260" s="8">
        <v>9.25</v>
      </c>
      <c r="U6260" s="8">
        <v>0.22</v>
      </c>
      <c r="V6260" s="9">
        <v>32</v>
      </c>
      <c r="W6260" s="8">
        <v>0</v>
      </c>
      <c r="X6260" s="8">
        <v>0.75</v>
      </c>
      <c r="Y6260" s="8">
        <v>-5.0000000000000711E-2</v>
      </c>
      <c r="Z6260" s="8">
        <v>0</v>
      </c>
      <c r="AA6260">
        <v>-0.25</v>
      </c>
      <c r="AF6260" t="s">
        <v>5990</v>
      </c>
      <c r="AG6260" t="s">
        <v>1910</v>
      </c>
      <c r="AH6260" t="s">
        <v>1911</v>
      </c>
      <c r="AI6260" t="s">
        <v>1912</v>
      </c>
      <c r="AJ6260" s="7">
        <v>44834</v>
      </c>
      <c r="AK6260" t="s">
        <v>6856</v>
      </c>
      <c r="AL6260" t="s">
        <v>1908</v>
      </c>
      <c r="AM6260" t="s">
        <v>5991</v>
      </c>
      <c r="AN6260" t="s">
        <v>6870</v>
      </c>
      <c r="AO6260" t="str">
        <f>TEXT(A6260,"yyyy-mm-dd")</f>
        <v>2022-07-31</v>
      </c>
    </row>
    <row r="6261" spans="1:41">
      <c r="A6261" s="6" t="s">
        <v>6855</v>
      </c>
      <c r="B6261">
        <v>2022</v>
      </c>
      <c r="C6261">
        <v>7</v>
      </c>
      <c r="E6261" t="s">
        <v>100</v>
      </c>
      <c r="F6261" t="s">
        <v>101</v>
      </c>
      <c r="G6261" t="s">
        <v>83</v>
      </c>
      <c r="H6261" t="s">
        <v>6592</v>
      </c>
      <c r="I6261">
        <v>2024</v>
      </c>
      <c r="K6261" s="6">
        <v>45657</v>
      </c>
      <c r="L6261">
        <v>29</v>
      </c>
      <c r="N6261" t="s">
        <v>581</v>
      </c>
      <c r="O6261" s="8">
        <v>1.91</v>
      </c>
      <c r="P6261" s="8">
        <v>2</v>
      </c>
      <c r="Q6261" s="8">
        <v>1.7</v>
      </c>
      <c r="R6261" s="8">
        <v>2.13</v>
      </c>
      <c r="S6261" s="8">
        <v>0.8</v>
      </c>
      <c r="T6261" s="8">
        <v>3.34</v>
      </c>
      <c r="U6261" s="8">
        <v>0.51</v>
      </c>
      <c r="V6261" s="9">
        <v>28</v>
      </c>
      <c r="W6261" s="8">
        <v>0.42999999999999994</v>
      </c>
      <c r="X6261" s="8">
        <v>2.54</v>
      </c>
      <c r="Y6261" s="8">
        <v>-9.000000000000008E-2</v>
      </c>
      <c r="Z6261" s="8">
        <v>0</v>
      </c>
      <c r="AA6261">
        <v>-2.0000000000000018E-2</v>
      </c>
      <c r="AF6261" t="s">
        <v>10411</v>
      </c>
      <c r="AG6261" t="s">
        <v>9655</v>
      </c>
      <c r="AH6261" t="s">
        <v>9656</v>
      </c>
      <c r="AI6261" t="s">
        <v>9708</v>
      </c>
      <c r="AJ6261" s="7">
        <v>45657</v>
      </c>
      <c r="AK6261" t="s">
        <v>6856</v>
      </c>
      <c r="AL6261" t="s">
        <v>109</v>
      </c>
      <c r="AM6261" t="s">
        <v>6594</v>
      </c>
      <c r="AN6261" t="s">
        <v>10419</v>
      </c>
    </row>
    <row r="6262" spans="1:41">
      <c r="A6262" s="6" t="s">
        <v>6855</v>
      </c>
      <c r="B6262">
        <v>2022</v>
      </c>
      <c r="C6262">
        <v>7</v>
      </c>
      <c r="E6262" t="s">
        <v>100</v>
      </c>
      <c r="F6262" t="s">
        <v>101</v>
      </c>
      <c r="G6262" t="s">
        <v>102</v>
      </c>
      <c r="H6262" t="s">
        <v>6539</v>
      </c>
      <c r="I6262">
        <v>2023</v>
      </c>
      <c r="J6262">
        <v>4</v>
      </c>
      <c r="K6262" s="6">
        <v>45291</v>
      </c>
      <c r="L6262">
        <v>17</v>
      </c>
      <c r="M6262">
        <v>6</v>
      </c>
      <c r="N6262" t="s">
        <v>214</v>
      </c>
      <c r="O6262" s="8">
        <v>1.47</v>
      </c>
      <c r="P6262" s="8">
        <v>1.5</v>
      </c>
      <c r="Q6262" s="8">
        <v>1.2</v>
      </c>
      <c r="R6262" s="8">
        <v>1.87</v>
      </c>
      <c r="S6262" s="8">
        <v>-0.4</v>
      </c>
      <c r="T6262" s="8">
        <v>3.27</v>
      </c>
      <c r="U6262" s="8">
        <v>0.74</v>
      </c>
      <c r="V6262" s="9">
        <v>29</v>
      </c>
      <c r="W6262" s="8">
        <v>0.67000000000000015</v>
      </c>
      <c r="X6262" s="8">
        <v>3.67</v>
      </c>
      <c r="Y6262" s="8">
        <v>-3.0000000000000027E-2</v>
      </c>
      <c r="Z6262" s="8">
        <v>-0.10000000000000009</v>
      </c>
      <c r="AA6262">
        <v>-0.22999999999999998</v>
      </c>
      <c r="AF6262" t="s">
        <v>6611</v>
      </c>
      <c r="AG6262" t="s">
        <v>106</v>
      </c>
      <c r="AH6262" t="s">
        <v>107</v>
      </c>
      <c r="AI6262" t="s">
        <v>2667</v>
      </c>
      <c r="AJ6262" s="7">
        <v>45291</v>
      </c>
      <c r="AK6262" t="s">
        <v>6856</v>
      </c>
      <c r="AL6262" t="s">
        <v>109</v>
      </c>
      <c r="AM6262" t="s">
        <v>6541</v>
      </c>
      <c r="AN6262" t="s">
        <v>6869</v>
      </c>
      <c r="AO6262" t="str">
        <f>TEXT(A6262,"yyyy-mm-dd")</f>
        <v>2022-07-31</v>
      </c>
    </row>
    <row r="6263" spans="1:41">
      <c r="A6263" s="6" t="s">
        <v>6855</v>
      </c>
      <c r="B6263">
        <v>2022</v>
      </c>
      <c r="C6263">
        <v>7</v>
      </c>
      <c r="E6263" t="s">
        <v>100</v>
      </c>
      <c r="F6263" t="s">
        <v>101</v>
      </c>
      <c r="G6263" t="s">
        <v>83</v>
      </c>
      <c r="H6263" t="s">
        <v>6147</v>
      </c>
      <c r="I6263">
        <v>2023</v>
      </c>
      <c r="K6263" s="6">
        <v>45291</v>
      </c>
      <c r="L6263">
        <v>17</v>
      </c>
      <c r="N6263" t="s">
        <v>214</v>
      </c>
      <c r="O6263" s="8">
        <v>1.51</v>
      </c>
      <c r="P6263" s="8">
        <v>1.6</v>
      </c>
      <c r="Q6263" s="8">
        <v>1.2</v>
      </c>
      <c r="R6263" s="8">
        <v>1.9</v>
      </c>
      <c r="S6263" s="8">
        <v>0.6</v>
      </c>
      <c r="T6263" s="8">
        <v>2.5499999999999998</v>
      </c>
      <c r="U6263" s="8">
        <v>0.46</v>
      </c>
      <c r="V6263" s="9">
        <v>37</v>
      </c>
      <c r="W6263" s="8">
        <v>0.7</v>
      </c>
      <c r="X6263" s="8">
        <v>1.9499999999999997</v>
      </c>
      <c r="Y6263" s="8">
        <v>-9.000000000000008E-2</v>
      </c>
      <c r="Z6263" s="8">
        <v>-0.29999999999999982</v>
      </c>
      <c r="AA6263">
        <v>0.30000000000000004</v>
      </c>
      <c r="AF6263" t="s">
        <v>10372</v>
      </c>
      <c r="AG6263" t="s">
        <v>9655</v>
      </c>
      <c r="AH6263" t="s">
        <v>9656</v>
      </c>
      <c r="AI6263" t="s">
        <v>9669</v>
      </c>
      <c r="AJ6263" s="7">
        <v>45291</v>
      </c>
      <c r="AK6263" t="s">
        <v>6856</v>
      </c>
      <c r="AL6263" t="s">
        <v>109</v>
      </c>
      <c r="AM6263" t="s">
        <v>6149</v>
      </c>
      <c r="AN6263" t="s">
        <v>10392</v>
      </c>
    </row>
    <row r="6264" spans="1:41">
      <c r="A6264" s="6" t="s">
        <v>6855</v>
      </c>
      <c r="B6264">
        <v>2022</v>
      </c>
      <c r="C6264">
        <v>7</v>
      </c>
      <c r="E6264" t="s">
        <v>100</v>
      </c>
      <c r="F6264" t="s">
        <v>101</v>
      </c>
      <c r="G6264" t="s">
        <v>102</v>
      </c>
      <c r="H6264" t="s">
        <v>6434</v>
      </c>
      <c r="I6264">
        <v>2023</v>
      </c>
      <c r="J6264">
        <v>3</v>
      </c>
      <c r="K6264" s="6">
        <v>45199</v>
      </c>
      <c r="L6264">
        <v>14</v>
      </c>
      <c r="M6264">
        <v>5</v>
      </c>
      <c r="N6264" t="s">
        <v>244</v>
      </c>
      <c r="O6264" s="8">
        <v>1.43</v>
      </c>
      <c r="P6264" s="8">
        <v>1.5</v>
      </c>
      <c r="Q6264" s="8">
        <v>1</v>
      </c>
      <c r="R6264" s="8">
        <v>1.8</v>
      </c>
      <c r="S6264" s="8">
        <v>0.03</v>
      </c>
      <c r="T6264" s="8">
        <v>2.76</v>
      </c>
      <c r="U6264" s="8">
        <v>0.6</v>
      </c>
      <c r="V6264" s="9">
        <v>29</v>
      </c>
      <c r="W6264" s="8">
        <v>0.8</v>
      </c>
      <c r="X6264" s="8">
        <v>2.73</v>
      </c>
      <c r="Y6264" s="8">
        <v>-7.0000000000000062E-2</v>
      </c>
      <c r="Z6264" s="8">
        <v>-0.19999999999999996</v>
      </c>
      <c r="AA6264">
        <v>0.19999999999999996</v>
      </c>
      <c r="AF6264" t="s">
        <v>6609</v>
      </c>
      <c r="AG6264" t="s">
        <v>106</v>
      </c>
      <c r="AH6264" t="s">
        <v>107</v>
      </c>
      <c r="AI6264" t="s">
        <v>502</v>
      </c>
      <c r="AJ6264" s="7">
        <v>45199</v>
      </c>
      <c r="AK6264" t="s">
        <v>6856</v>
      </c>
      <c r="AL6264" t="s">
        <v>109</v>
      </c>
      <c r="AM6264" t="s">
        <v>6436</v>
      </c>
      <c r="AN6264" t="s">
        <v>6868</v>
      </c>
      <c r="AO6264" t="str">
        <f>TEXT(A6264,"yyyy-mm-dd")</f>
        <v>2022-07-31</v>
      </c>
    </row>
    <row r="6265" spans="1:41">
      <c r="A6265" s="6" t="s">
        <v>6855</v>
      </c>
      <c r="B6265">
        <v>2022</v>
      </c>
      <c r="C6265">
        <v>7</v>
      </c>
      <c r="E6265" t="s">
        <v>100</v>
      </c>
      <c r="F6265" t="s">
        <v>101</v>
      </c>
      <c r="G6265" t="s">
        <v>102</v>
      </c>
      <c r="H6265" t="s">
        <v>6326</v>
      </c>
      <c r="I6265">
        <v>2023</v>
      </c>
      <c r="J6265">
        <v>2</v>
      </c>
      <c r="K6265" s="6">
        <v>45107</v>
      </c>
      <c r="L6265">
        <v>11</v>
      </c>
      <c r="M6265">
        <v>4</v>
      </c>
      <c r="N6265" t="s">
        <v>85</v>
      </c>
      <c r="O6265" s="8">
        <v>1.49</v>
      </c>
      <c r="P6265" s="8">
        <v>1.5</v>
      </c>
      <c r="Q6265" s="8">
        <v>1.1000000000000001</v>
      </c>
      <c r="R6265" s="8">
        <v>1.8</v>
      </c>
      <c r="S6265" s="8">
        <v>0.1</v>
      </c>
      <c r="T6265" s="8">
        <v>3.2</v>
      </c>
      <c r="U6265" s="8">
        <v>0.63</v>
      </c>
      <c r="V6265" s="9">
        <v>29</v>
      </c>
      <c r="W6265" s="8">
        <v>0.7</v>
      </c>
      <c r="X6265" s="8">
        <v>3.1</v>
      </c>
      <c r="Y6265" s="8">
        <v>-1.0000000000000009E-2</v>
      </c>
      <c r="Z6265" s="8">
        <v>-0.30000000000000004</v>
      </c>
      <c r="AA6265">
        <v>0.19999999999999996</v>
      </c>
      <c r="AF6265" t="s">
        <v>6607</v>
      </c>
      <c r="AG6265" t="s">
        <v>106</v>
      </c>
      <c r="AH6265" t="s">
        <v>107</v>
      </c>
      <c r="AI6265" t="s">
        <v>497</v>
      </c>
      <c r="AJ6265" s="7">
        <v>45107</v>
      </c>
      <c r="AK6265" t="s">
        <v>6856</v>
      </c>
      <c r="AL6265" t="s">
        <v>109</v>
      </c>
      <c r="AM6265" t="s">
        <v>6328</v>
      </c>
      <c r="AN6265" t="s">
        <v>6867</v>
      </c>
      <c r="AO6265" t="str">
        <f>TEXT(A6265,"yyyy-mm-dd")</f>
        <v>2022-07-31</v>
      </c>
    </row>
    <row r="6266" spans="1:41">
      <c r="A6266" s="6" t="s">
        <v>6855</v>
      </c>
      <c r="B6266">
        <v>2022</v>
      </c>
      <c r="C6266">
        <v>7</v>
      </c>
      <c r="E6266" t="s">
        <v>100</v>
      </c>
      <c r="F6266" t="s">
        <v>101</v>
      </c>
      <c r="G6266" t="s">
        <v>102</v>
      </c>
      <c r="H6266" t="s">
        <v>6287</v>
      </c>
      <c r="I6266">
        <v>2023</v>
      </c>
      <c r="J6266">
        <v>1</v>
      </c>
      <c r="K6266" s="6">
        <v>45016</v>
      </c>
      <c r="L6266">
        <v>8</v>
      </c>
      <c r="M6266">
        <v>3</v>
      </c>
      <c r="N6266" t="s">
        <v>182</v>
      </c>
      <c r="O6266" s="8">
        <v>1.55</v>
      </c>
      <c r="P6266" s="8">
        <v>1.7</v>
      </c>
      <c r="Q6266" s="8">
        <v>1.2</v>
      </c>
      <c r="R6266" s="8">
        <v>1.9</v>
      </c>
      <c r="S6266" s="8">
        <v>0.4</v>
      </c>
      <c r="T6266" s="8">
        <v>2.2999999999999998</v>
      </c>
      <c r="U6266" s="8">
        <v>0.53</v>
      </c>
      <c r="V6266" s="9">
        <v>29</v>
      </c>
      <c r="W6266" s="8">
        <v>0.7</v>
      </c>
      <c r="X6266" s="8">
        <v>1.9</v>
      </c>
      <c r="Y6266" s="8">
        <v>-0.14999999999999991</v>
      </c>
      <c r="Z6266" s="8">
        <v>-0.10000000000000009</v>
      </c>
      <c r="AA6266">
        <v>9.9999999999999867E-2</v>
      </c>
      <c r="AF6266" t="s">
        <v>6605</v>
      </c>
      <c r="AG6266" t="s">
        <v>106</v>
      </c>
      <c r="AH6266" t="s">
        <v>107</v>
      </c>
      <c r="AI6266" t="s">
        <v>427</v>
      </c>
      <c r="AJ6266" s="7">
        <v>45016</v>
      </c>
      <c r="AK6266" t="s">
        <v>6856</v>
      </c>
      <c r="AL6266" t="s">
        <v>109</v>
      </c>
      <c r="AM6266" t="s">
        <v>6289</v>
      </c>
      <c r="AN6266" t="s">
        <v>6866</v>
      </c>
      <c r="AO6266" t="str">
        <f>TEXT(A6266,"yyyy-mm-dd")</f>
        <v>2022-07-31</v>
      </c>
    </row>
    <row r="6267" spans="1:41">
      <c r="A6267" s="6" t="s">
        <v>6855</v>
      </c>
      <c r="B6267">
        <v>2022</v>
      </c>
      <c r="C6267">
        <v>7</v>
      </c>
      <c r="E6267" t="s">
        <v>100</v>
      </c>
      <c r="F6267" t="s">
        <v>101</v>
      </c>
      <c r="G6267" t="s">
        <v>102</v>
      </c>
      <c r="H6267" t="s">
        <v>6094</v>
      </c>
      <c r="I6267">
        <v>2022</v>
      </c>
      <c r="J6267">
        <v>4</v>
      </c>
      <c r="K6267" s="6">
        <v>44926</v>
      </c>
      <c r="L6267">
        <v>5</v>
      </c>
      <c r="M6267">
        <v>2</v>
      </c>
      <c r="N6267" t="s">
        <v>211</v>
      </c>
      <c r="O6267" s="8">
        <v>1.9</v>
      </c>
      <c r="P6267" s="8">
        <v>1.97</v>
      </c>
      <c r="Q6267" s="8">
        <v>1.53</v>
      </c>
      <c r="R6267" s="8">
        <v>2.2799999999999998</v>
      </c>
      <c r="S6267" s="8">
        <v>0.2</v>
      </c>
      <c r="T6267" s="8">
        <v>2.9</v>
      </c>
      <c r="U6267" s="8">
        <v>0.59</v>
      </c>
      <c r="V6267" s="9">
        <v>30</v>
      </c>
      <c r="W6267" s="8">
        <v>0.74999999999999978</v>
      </c>
      <c r="X6267" s="8">
        <v>2.6999999999999997</v>
      </c>
      <c r="Y6267" s="8">
        <v>-7.0000000000000062E-2</v>
      </c>
      <c r="Z6267" s="8">
        <v>0</v>
      </c>
      <c r="AA6267">
        <v>2.9999999999999583E-2</v>
      </c>
      <c r="AF6267" t="s">
        <v>6166</v>
      </c>
      <c r="AG6267" t="s">
        <v>106</v>
      </c>
      <c r="AH6267" t="s">
        <v>107</v>
      </c>
      <c r="AI6267" t="s">
        <v>340</v>
      </c>
      <c r="AJ6267" s="7">
        <v>44926</v>
      </c>
      <c r="AK6267" t="s">
        <v>6856</v>
      </c>
      <c r="AL6267" t="s">
        <v>109</v>
      </c>
      <c r="AM6267" t="s">
        <v>6096</v>
      </c>
      <c r="AN6267" t="s">
        <v>6865</v>
      </c>
      <c r="AO6267" t="str">
        <f>TEXT(A6267,"yyyy-mm-dd")</f>
        <v>2022-07-31</v>
      </c>
    </row>
    <row r="6268" spans="1:41">
      <c r="A6268" s="6" t="s">
        <v>6855</v>
      </c>
      <c r="B6268">
        <v>2022</v>
      </c>
      <c r="C6268">
        <v>7</v>
      </c>
      <c r="E6268" t="s">
        <v>100</v>
      </c>
      <c r="F6268" t="s">
        <v>101</v>
      </c>
      <c r="G6268" t="s">
        <v>83</v>
      </c>
      <c r="H6268" t="s">
        <v>5702</v>
      </c>
      <c r="I6268">
        <v>2022</v>
      </c>
      <c r="K6268" s="6">
        <v>44926</v>
      </c>
      <c r="L6268">
        <v>5</v>
      </c>
      <c r="N6268" t="s">
        <v>211</v>
      </c>
      <c r="O6268" s="8">
        <v>1.78</v>
      </c>
      <c r="P6268" s="8">
        <v>1.8</v>
      </c>
      <c r="Q6268" s="8">
        <v>1.6</v>
      </c>
      <c r="R6268" s="8">
        <v>2</v>
      </c>
      <c r="S6268" s="8">
        <v>1</v>
      </c>
      <c r="T6268" s="8">
        <v>2.4</v>
      </c>
      <c r="U6268" s="8">
        <v>0.28000000000000003</v>
      </c>
      <c r="V6268" s="9">
        <v>37</v>
      </c>
      <c r="W6268" s="8">
        <v>0.39999999999999991</v>
      </c>
      <c r="X6268" s="8">
        <v>1.4</v>
      </c>
      <c r="Y6268" s="8">
        <v>-2.0000000000000018E-2</v>
      </c>
      <c r="Z6268" s="8">
        <v>0</v>
      </c>
      <c r="AA6268">
        <v>-2.0000000000000018E-2</v>
      </c>
      <c r="AF6268" t="s">
        <v>10333</v>
      </c>
      <c r="AG6268" t="s">
        <v>9655</v>
      </c>
      <c r="AH6268" t="s">
        <v>9656</v>
      </c>
      <c r="AI6268" t="s">
        <v>9657</v>
      </c>
      <c r="AJ6268" s="7">
        <v>44926</v>
      </c>
      <c r="AK6268" t="s">
        <v>6856</v>
      </c>
      <c r="AL6268" t="s">
        <v>109</v>
      </c>
      <c r="AM6268" t="s">
        <v>5704</v>
      </c>
      <c r="AN6268" t="s">
        <v>10365</v>
      </c>
    </row>
    <row r="6269" spans="1:41">
      <c r="A6269" s="6" t="s">
        <v>6855</v>
      </c>
      <c r="B6269">
        <v>2022</v>
      </c>
      <c r="C6269">
        <v>7</v>
      </c>
      <c r="E6269" t="s">
        <v>100</v>
      </c>
      <c r="F6269" t="s">
        <v>101</v>
      </c>
      <c r="G6269" t="s">
        <v>102</v>
      </c>
      <c r="H6269" t="s">
        <v>5989</v>
      </c>
      <c r="I6269">
        <v>2022</v>
      </c>
      <c r="J6269">
        <v>3</v>
      </c>
      <c r="K6269" s="6">
        <v>44834</v>
      </c>
      <c r="L6269">
        <v>2</v>
      </c>
      <c r="M6269">
        <v>1</v>
      </c>
      <c r="N6269" t="s">
        <v>104</v>
      </c>
      <c r="O6269" s="8">
        <v>1.97</v>
      </c>
      <c r="P6269" s="8">
        <v>2</v>
      </c>
      <c r="Q6269" s="8">
        <v>1.63</v>
      </c>
      <c r="R6269" s="8">
        <v>2.4</v>
      </c>
      <c r="S6269" s="8">
        <v>0.6</v>
      </c>
      <c r="T6269" s="8">
        <v>2.7</v>
      </c>
      <c r="U6269" s="8">
        <v>0.51</v>
      </c>
      <c r="V6269" s="9">
        <v>30</v>
      </c>
      <c r="W6269" s="8">
        <v>0.77</v>
      </c>
      <c r="X6269" s="8">
        <v>2.1</v>
      </c>
      <c r="Y6269" s="8">
        <v>-3.0000000000000027E-2</v>
      </c>
      <c r="Z6269" s="8">
        <v>0</v>
      </c>
      <c r="AA6269">
        <v>0.10000000000000009</v>
      </c>
      <c r="AF6269" t="s">
        <v>6164</v>
      </c>
      <c r="AG6269" t="s">
        <v>106</v>
      </c>
      <c r="AH6269" t="s">
        <v>107</v>
      </c>
      <c r="AI6269" t="s">
        <v>108</v>
      </c>
      <c r="AJ6269" s="7">
        <v>44834</v>
      </c>
      <c r="AK6269" t="s">
        <v>6856</v>
      </c>
      <c r="AL6269" t="s">
        <v>109</v>
      </c>
      <c r="AM6269" t="s">
        <v>5991</v>
      </c>
      <c r="AN6269" t="s">
        <v>6864</v>
      </c>
      <c r="AO6269" t="str">
        <f>TEXT(A6269,"yyyy-mm-dd")</f>
        <v>2022-07-31</v>
      </c>
    </row>
    <row r="6270" spans="1:41">
      <c r="A6270" s="6" t="s">
        <v>6855</v>
      </c>
      <c r="B6270">
        <v>2022</v>
      </c>
      <c r="C6270">
        <v>7</v>
      </c>
      <c r="E6270" t="s">
        <v>100</v>
      </c>
      <c r="F6270" t="s">
        <v>101</v>
      </c>
      <c r="G6270" t="s">
        <v>102</v>
      </c>
      <c r="H6270" t="s">
        <v>5881</v>
      </c>
      <c r="I6270">
        <v>2022</v>
      </c>
      <c r="J6270">
        <v>2</v>
      </c>
      <c r="K6270" s="6">
        <v>44742</v>
      </c>
      <c r="L6270">
        <v>-1</v>
      </c>
      <c r="M6270">
        <v>0</v>
      </c>
      <c r="N6270" t="s">
        <v>187</v>
      </c>
      <c r="O6270" s="8">
        <v>1.35</v>
      </c>
      <c r="P6270" s="8">
        <v>1.3</v>
      </c>
      <c r="Q6270" s="8">
        <v>1.2</v>
      </c>
      <c r="R6270" s="8">
        <v>1.6</v>
      </c>
      <c r="S6270" s="8">
        <v>0.2</v>
      </c>
      <c r="T6270" s="8">
        <v>2</v>
      </c>
      <c r="U6270" s="8">
        <v>0.39</v>
      </c>
      <c r="V6270" s="9">
        <v>29</v>
      </c>
      <c r="W6270" s="8">
        <v>0.40000000000000013</v>
      </c>
      <c r="X6270" s="8">
        <v>1.8</v>
      </c>
      <c r="Y6270" s="8">
        <v>5.0000000000000044E-2</v>
      </c>
      <c r="Z6270" s="8">
        <v>0.19999999999999996</v>
      </c>
      <c r="AA6270">
        <v>-0.16999999999999982</v>
      </c>
      <c r="AF6270" t="s">
        <v>6162</v>
      </c>
      <c r="AG6270" t="s">
        <v>106</v>
      </c>
      <c r="AH6270" t="s">
        <v>107</v>
      </c>
      <c r="AI6270" t="s">
        <v>188</v>
      </c>
      <c r="AJ6270" s="7">
        <v>44742</v>
      </c>
      <c r="AK6270" t="s">
        <v>6856</v>
      </c>
      <c r="AL6270" t="s">
        <v>109</v>
      </c>
      <c r="AM6270" t="s">
        <v>5883</v>
      </c>
      <c r="AN6270" t="s">
        <v>6863</v>
      </c>
      <c r="AO6270" t="str">
        <f>TEXT(A6270,"yyyy-mm-dd")</f>
        <v>2022-07-31</v>
      </c>
    </row>
    <row r="6271" spans="1:41">
      <c r="A6271" s="6" t="s">
        <v>6855</v>
      </c>
      <c r="B6271">
        <v>2022</v>
      </c>
      <c r="C6271">
        <v>7</v>
      </c>
      <c r="E6271" t="s">
        <v>2685</v>
      </c>
      <c r="F6271" t="s">
        <v>101</v>
      </c>
      <c r="G6271" t="s">
        <v>774</v>
      </c>
      <c r="H6271" t="s">
        <v>2686</v>
      </c>
      <c r="K6271" s="6"/>
      <c r="O6271" s="8">
        <v>2.0499999999999998</v>
      </c>
      <c r="P6271" s="8">
        <v>2</v>
      </c>
      <c r="Q6271" s="8">
        <v>1.83</v>
      </c>
      <c r="R6271" s="8">
        <v>2.2000000000000002</v>
      </c>
      <c r="S6271" s="8">
        <v>1.5</v>
      </c>
      <c r="T6271" s="8">
        <v>3.02</v>
      </c>
      <c r="U6271" s="8">
        <v>0.31</v>
      </c>
      <c r="V6271" s="9">
        <v>26</v>
      </c>
      <c r="W6271" s="8">
        <v>0.37000000000000011</v>
      </c>
      <c r="X6271" s="8">
        <v>1.52</v>
      </c>
      <c r="Y6271" s="8">
        <v>4.9999999999999822E-2</v>
      </c>
      <c r="Z6271" s="8">
        <v>-0.10000000000000009</v>
      </c>
      <c r="AA6271">
        <v>6.999999999999984E-2</v>
      </c>
      <c r="AF6271" t="s">
        <v>2687</v>
      </c>
      <c r="AG6271" t="s">
        <v>2688</v>
      </c>
      <c r="AH6271" t="s">
        <v>2689</v>
      </c>
      <c r="AI6271" t="s">
        <v>2690</v>
      </c>
      <c r="AJ6271" s="7"/>
      <c r="AK6271" t="s">
        <v>6856</v>
      </c>
      <c r="AL6271" t="s">
        <v>109</v>
      </c>
      <c r="AM6271" t="s">
        <v>2686</v>
      </c>
      <c r="AN6271" t="s">
        <v>6886</v>
      </c>
      <c r="AO6271" t="str">
        <f>TEXT(A6271,"yyyy-mm-dd")</f>
        <v>2022-07-31</v>
      </c>
    </row>
    <row r="6272" spans="1:41">
      <c r="A6272" s="6" t="s">
        <v>6855</v>
      </c>
      <c r="B6272">
        <v>2022</v>
      </c>
      <c r="C6272">
        <v>7</v>
      </c>
      <c r="E6272" t="s">
        <v>81</v>
      </c>
      <c r="F6272" t="s">
        <v>82</v>
      </c>
      <c r="G6272" t="s">
        <v>83</v>
      </c>
      <c r="H6272" t="s">
        <v>6592</v>
      </c>
      <c r="I6272">
        <v>2024</v>
      </c>
      <c r="K6272" s="6">
        <v>45657</v>
      </c>
      <c r="L6272">
        <v>29</v>
      </c>
      <c r="N6272" t="s">
        <v>581</v>
      </c>
      <c r="O6272" s="8">
        <v>3.94</v>
      </c>
      <c r="P6272" s="8">
        <v>3.87</v>
      </c>
      <c r="Q6272" s="8">
        <v>3.6</v>
      </c>
      <c r="R6272" s="8">
        <v>4</v>
      </c>
      <c r="S6272" s="8">
        <v>3</v>
      </c>
      <c r="T6272" s="8">
        <v>5.5</v>
      </c>
      <c r="U6272" s="8">
        <v>0.51</v>
      </c>
      <c r="V6272" s="9">
        <v>31</v>
      </c>
      <c r="W6272" s="8">
        <v>0.39999999999999991</v>
      </c>
      <c r="X6272" s="8">
        <v>2.5</v>
      </c>
      <c r="Y6272" s="8">
        <v>6.999999999999984E-2</v>
      </c>
      <c r="Z6272" s="8">
        <v>2.0000000000000018E-2</v>
      </c>
      <c r="AA6272">
        <v>-1.0000000000000231E-2</v>
      </c>
      <c r="AF6272" t="s">
        <v>6593</v>
      </c>
      <c r="AG6272" t="s">
        <v>87</v>
      </c>
      <c r="AH6272" t="s">
        <v>88</v>
      </c>
      <c r="AI6272" t="s">
        <v>359</v>
      </c>
      <c r="AJ6272" s="7">
        <v>45657</v>
      </c>
      <c r="AK6272" t="s">
        <v>6856</v>
      </c>
      <c r="AL6272" t="s">
        <v>91</v>
      </c>
      <c r="AM6272" t="s">
        <v>6594</v>
      </c>
      <c r="AN6272" t="s">
        <v>6859</v>
      </c>
      <c r="AO6272" t="str">
        <f>TEXT(A6272,"yyyy-mm-dd")</f>
        <v>2022-07-31</v>
      </c>
    </row>
    <row r="6273" spans="1:41">
      <c r="A6273" s="6" t="s">
        <v>6855</v>
      </c>
      <c r="B6273">
        <v>2022</v>
      </c>
      <c r="C6273">
        <v>7</v>
      </c>
      <c r="E6273" t="s">
        <v>392</v>
      </c>
      <c r="F6273" t="s">
        <v>82</v>
      </c>
      <c r="G6273" t="s">
        <v>83</v>
      </c>
      <c r="H6273" t="s">
        <v>6592</v>
      </c>
      <c r="I6273">
        <v>2024</v>
      </c>
      <c r="K6273" s="6">
        <v>45657</v>
      </c>
      <c r="L6273">
        <v>29</v>
      </c>
      <c r="N6273" t="s">
        <v>581</v>
      </c>
      <c r="O6273" s="8">
        <v>3.86</v>
      </c>
      <c r="P6273" s="8">
        <v>3.8</v>
      </c>
      <c r="Q6273" s="8">
        <v>3.6</v>
      </c>
      <c r="R6273" s="8">
        <v>4</v>
      </c>
      <c r="S6273" s="8">
        <v>3</v>
      </c>
      <c r="T6273" s="8">
        <v>5</v>
      </c>
      <c r="U6273" s="8">
        <v>0.42</v>
      </c>
      <c r="V6273" s="9">
        <v>29</v>
      </c>
      <c r="W6273" s="8">
        <v>0.39999999999999991</v>
      </c>
      <c r="X6273" s="8">
        <v>2</v>
      </c>
      <c r="Y6273" s="8">
        <v>6.0000000000000053E-2</v>
      </c>
      <c r="Z6273" s="8">
        <v>0</v>
      </c>
      <c r="AA6273">
        <v>-0.10000000000000009</v>
      </c>
      <c r="AF6273" t="s">
        <v>6593</v>
      </c>
      <c r="AG6273" t="s">
        <v>87</v>
      </c>
      <c r="AH6273" t="s">
        <v>88</v>
      </c>
      <c r="AI6273" t="s">
        <v>359</v>
      </c>
      <c r="AJ6273" s="7">
        <v>45657</v>
      </c>
      <c r="AK6273" t="s">
        <v>6856</v>
      </c>
      <c r="AL6273" t="s">
        <v>393</v>
      </c>
      <c r="AM6273" t="s">
        <v>6594</v>
      </c>
      <c r="AN6273" t="s">
        <v>6862</v>
      </c>
      <c r="AO6273" t="str">
        <f>TEXT(A6273,"yyyy-mm-dd")</f>
        <v>2022-07-31</v>
      </c>
    </row>
    <row r="6274" spans="1:41">
      <c r="A6274" s="6" t="s">
        <v>6855</v>
      </c>
      <c r="B6274">
        <v>2022</v>
      </c>
      <c r="C6274">
        <v>7</v>
      </c>
      <c r="E6274" t="s">
        <v>81</v>
      </c>
      <c r="F6274" t="s">
        <v>82</v>
      </c>
      <c r="G6274" t="s">
        <v>83</v>
      </c>
      <c r="H6274" t="s">
        <v>6147</v>
      </c>
      <c r="I6274">
        <v>2023</v>
      </c>
      <c r="K6274" s="6">
        <v>45291</v>
      </c>
      <c r="L6274">
        <v>17</v>
      </c>
      <c r="N6274" t="s">
        <v>214</v>
      </c>
      <c r="O6274" s="8">
        <v>4.58</v>
      </c>
      <c r="P6274" s="8">
        <v>4.5</v>
      </c>
      <c r="Q6274" s="8">
        <v>4.2300000000000004</v>
      </c>
      <c r="R6274" s="8">
        <v>4.92</v>
      </c>
      <c r="S6274" s="8">
        <v>3.55</v>
      </c>
      <c r="T6274" s="8">
        <v>6.5</v>
      </c>
      <c r="U6274" s="8">
        <v>0.6</v>
      </c>
      <c r="V6274" s="9">
        <v>38</v>
      </c>
      <c r="W6274" s="8">
        <v>0.6899999999999995</v>
      </c>
      <c r="X6274" s="8">
        <v>2.95</v>
      </c>
      <c r="Y6274" s="8">
        <v>8.0000000000000071E-2</v>
      </c>
      <c r="Z6274" s="8">
        <v>0</v>
      </c>
      <c r="AA6274">
        <v>-6.0000000000000497E-2</v>
      </c>
      <c r="AF6274" t="s">
        <v>6148</v>
      </c>
      <c r="AG6274" t="s">
        <v>87</v>
      </c>
      <c r="AH6274" t="s">
        <v>88</v>
      </c>
      <c r="AI6274" t="s">
        <v>97</v>
      </c>
      <c r="AJ6274" s="7">
        <v>45291</v>
      </c>
      <c r="AK6274" t="s">
        <v>6856</v>
      </c>
      <c r="AL6274" t="s">
        <v>91</v>
      </c>
      <c r="AM6274" t="s">
        <v>6149</v>
      </c>
      <c r="AN6274" t="s">
        <v>6858</v>
      </c>
      <c r="AO6274" t="str">
        <f>TEXT(A6274,"yyyy-mm-dd")</f>
        <v>2022-07-31</v>
      </c>
    </row>
    <row r="6275" spans="1:41">
      <c r="A6275" s="6" t="s">
        <v>6855</v>
      </c>
      <c r="B6275">
        <v>2022</v>
      </c>
      <c r="C6275">
        <v>7</v>
      </c>
      <c r="E6275" t="s">
        <v>392</v>
      </c>
      <c r="F6275" t="s">
        <v>82</v>
      </c>
      <c r="G6275" t="s">
        <v>83</v>
      </c>
      <c r="H6275" t="s">
        <v>6147</v>
      </c>
      <c r="I6275">
        <v>2023</v>
      </c>
      <c r="K6275" s="6">
        <v>45291</v>
      </c>
      <c r="L6275">
        <v>17</v>
      </c>
      <c r="N6275" t="s">
        <v>214</v>
      </c>
      <c r="O6275" s="8">
        <v>4.3499999999999996</v>
      </c>
      <c r="P6275" s="8">
        <v>4.3099999999999996</v>
      </c>
      <c r="Q6275" s="8">
        <v>4.13</v>
      </c>
      <c r="R6275" s="8">
        <v>4.5</v>
      </c>
      <c r="S6275" s="8">
        <v>3.16</v>
      </c>
      <c r="T6275" s="8">
        <v>6.5</v>
      </c>
      <c r="U6275" s="8">
        <v>0.6</v>
      </c>
      <c r="V6275" s="9">
        <v>36</v>
      </c>
      <c r="W6275" s="8">
        <v>0.37000000000000011</v>
      </c>
      <c r="X6275" s="8">
        <v>3.34</v>
      </c>
      <c r="Y6275" s="8">
        <v>4.0000000000000036E-2</v>
      </c>
      <c r="Z6275" s="8">
        <v>5.9999999999999609E-2</v>
      </c>
      <c r="AA6275">
        <v>-0.12000000000000011</v>
      </c>
      <c r="AF6275" t="s">
        <v>6148</v>
      </c>
      <c r="AG6275" t="s">
        <v>87</v>
      </c>
      <c r="AH6275" t="s">
        <v>88</v>
      </c>
      <c r="AI6275" t="s">
        <v>97</v>
      </c>
      <c r="AJ6275" s="7">
        <v>45291</v>
      </c>
      <c r="AK6275" t="s">
        <v>6856</v>
      </c>
      <c r="AL6275" t="s">
        <v>393</v>
      </c>
      <c r="AM6275" t="s">
        <v>6149</v>
      </c>
      <c r="AN6275" t="s">
        <v>6861</v>
      </c>
      <c r="AO6275" t="str">
        <f>TEXT(A6275,"yyyy-mm-dd")</f>
        <v>2022-07-31</v>
      </c>
    </row>
    <row r="6276" spans="1:41">
      <c r="A6276" s="6" t="s">
        <v>6855</v>
      </c>
      <c r="B6276">
        <v>2022</v>
      </c>
      <c r="C6276">
        <v>7</v>
      </c>
      <c r="E6276" t="s">
        <v>81</v>
      </c>
      <c r="F6276" t="s">
        <v>82</v>
      </c>
      <c r="G6276" t="s">
        <v>83</v>
      </c>
      <c r="H6276" t="s">
        <v>5702</v>
      </c>
      <c r="I6276">
        <v>2022</v>
      </c>
      <c r="K6276" s="6">
        <v>44926</v>
      </c>
      <c r="L6276">
        <v>5</v>
      </c>
      <c r="N6276" t="s">
        <v>211</v>
      </c>
      <c r="O6276" s="8">
        <v>7.83</v>
      </c>
      <c r="P6276" s="8">
        <v>7.8</v>
      </c>
      <c r="Q6276" s="8">
        <v>7.63</v>
      </c>
      <c r="R6276" s="8">
        <v>8</v>
      </c>
      <c r="S6276" s="8">
        <v>7.38</v>
      </c>
      <c r="T6276" s="8">
        <v>8.48</v>
      </c>
      <c r="U6276" s="8">
        <v>0.27</v>
      </c>
      <c r="V6276" s="9">
        <v>38</v>
      </c>
      <c r="W6276" s="8">
        <v>0.37000000000000011</v>
      </c>
      <c r="X6276" s="8">
        <v>1.1000000000000005</v>
      </c>
      <c r="Y6276" s="8">
        <v>3.0000000000000249E-2</v>
      </c>
      <c r="Z6276" s="8">
        <v>0.29999999999999982</v>
      </c>
      <c r="AA6276">
        <v>-0.12999999999999989</v>
      </c>
      <c r="AF6276" t="s">
        <v>5703</v>
      </c>
      <c r="AG6276" t="s">
        <v>87</v>
      </c>
      <c r="AH6276" t="s">
        <v>88</v>
      </c>
      <c r="AI6276" t="s">
        <v>89</v>
      </c>
      <c r="AJ6276" s="7">
        <v>44926</v>
      </c>
      <c r="AK6276" t="s">
        <v>6856</v>
      </c>
      <c r="AL6276" t="s">
        <v>91</v>
      </c>
      <c r="AM6276" t="s">
        <v>5704</v>
      </c>
      <c r="AN6276" t="s">
        <v>6857</v>
      </c>
      <c r="AO6276" t="str">
        <f>TEXT(A6276,"yyyy-mm-dd")</f>
        <v>2022-07-31</v>
      </c>
    </row>
    <row r="6277" spans="1:41">
      <c r="A6277" s="6" t="s">
        <v>6855</v>
      </c>
      <c r="B6277">
        <v>2022</v>
      </c>
      <c r="C6277">
        <v>7</v>
      </c>
      <c r="E6277" t="s">
        <v>392</v>
      </c>
      <c r="F6277" t="s">
        <v>82</v>
      </c>
      <c r="G6277" t="s">
        <v>83</v>
      </c>
      <c r="H6277" t="s">
        <v>5702</v>
      </c>
      <c r="I6277">
        <v>2022</v>
      </c>
      <c r="K6277" s="6">
        <v>44926</v>
      </c>
      <c r="L6277">
        <v>5</v>
      </c>
      <c r="N6277" t="s">
        <v>211</v>
      </c>
      <c r="O6277" s="8">
        <v>7.07</v>
      </c>
      <c r="P6277" s="8">
        <v>7.08</v>
      </c>
      <c r="Q6277" s="8">
        <v>6.9</v>
      </c>
      <c r="R6277" s="8">
        <v>7.46</v>
      </c>
      <c r="S6277" s="8">
        <v>4</v>
      </c>
      <c r="T6277" s="8">
        <v>8.33</v>
      </c>
      <c r="U6277" s="8">
        <v>0.67</v>
      </c>
      <c r="V6277" s="9">
        <v>36</v>
      </c>
      <c r="W6277" s="8">
        <v>0.55999999999999961</v>
      </c>
      <c r="X6277" s="8">
        <v>4.33</v>
      </c>
      <c r="Y6277" s="8">
        <v>-9.9999999999997868E-3</v>
      </c>
      <c r="Z6277" s="8">
        <v>0.20000000000000018</v>
      </c>
      <c r="AA6277">
        <v>3.0000000000000249E-2</v>
      </c>
      <c r="AF6277" t="s">
        <v>5703</v>
      </c>
      <c r="AG6277" t="s">
        <v>87</v>
      </c>
      <c r="AH6277" t="s">
        <v>88</v>
      </c>
      <c r="AI6277" t="s">
        <v>89</v>
      </c>
      <c r="AJ6277" s="7">
        <v>44926</v>
      </c>
      <c r="AK6277" t="s">
        <v>6856</v>
      </c>
      <c r="AL6277" t="s">
        <v>393</v>
      </c>
      <c r="AM6277" t="s">
        <v>5704</v>
      </c>
      <c r="AN6277" t="s">
        <v>6860</v>
      </c>
      <c r="AO6277" t="str">
        <f>TEXT(A6277,"yyyy-mm-dd")</f>
        <v>2022-07-31</v>
      </c>
    </row>
    <row r="6278" spans="1:41">
      <c r="A6278" s="6" t="s">
        <v>6855</v>
      </c>
      <c r="B6278">
        <v>2022</v>
      </c>
      <c r="C6278">
        <v>7</v>
      </c>
      <c r="E6278" t="s">
        <v>81</v>
      </c>
      <c r="F6278" t="s">
        <v>82</v>
      </c>
      <c r="G6278" t="s">
        <v>774</v>
      </c>
      <c r="H6278" t="s">
        <v>775</v>
      </c>
      <c r="K6278" s="6"/>
      <c r="O6278" s="8">
        <v>3.93</v>
      </c>
      <c r="P6278" s="8">
        <v>3.82</v>
      </c>
      <c r="Q6278" s="8">
        <v>3.7</v>
      </c>
      <c r="R6278" s="8">
        <v>4.0999999999999996</v>
      </c>
      <c r="S6278" s="8">
        <v>3.1</v>
      </c>
      <c r="T6278" s="8">
        <v>5</v>
      </c>
      <c r="U6278" s="8">
        <v>0.38</v>
      </c>
      <c r="V6278" s="9">
        <v>33</v>
      </c>
      <c r="W6278" s="8">
        <v>0.39999999999999947</v>
      </c>
      <c r="X6278" s="8">
        <v>1.9</v>
      </c>
      <c r="Y6278" s="8">
        <v>0.11000000000000032</v>
      </c>
      <c r="Z6278" s="8">
        <v>2.0000000000000018E-2</v>
      </c>
      <c r="AA6278">
        <v>9.9999999999999645E-2</v>
      </c>
      <c r="AF6278" t="s">
        <v>776</v>
      </c>
      <c r="AG6278" t="s">
        <v>777</v>
      </c>
      <c r="AH6278" t="s">
        <v>778</v>
      </c>
      <c r="AI6278" t="s">
        <v>779</v>
      </c>
      <c r="AJ6278" s="7"/>
      <c r="AK6278" t="s">
        <v>6856</v>
      </c>
      <c r="AL6278" t="s">
        <v>91</v>
      </c>
      <c r="AM6278" t="s">
        <v>775</v>
      </c>
      <c r="AN6278" t="s">
        <v>6882</v>
      </c>
      <c r="AO6278" t="str">
        <f>TEXT(A6278,"yyyy-mm-dd")</f>
        <v>2022-07-31</v>
      </c>
    </row>
    <row r="6279" spans="1:41">
      <c r="A6279" s="6" t="s">
        <v>6855</v>
      </c>
      <c r="B6279">
        <v>2022</v>
      </c>
      <c r="C6279">
        <v>7</v>
      </c>
      <c r="E6279" t="s">
        <v>81</v>
      </c>
      <c r="F6279" t="s">
        <v>82</v>
      </c>
      <c r="G6279" t="s">
        <v>774</v>
      </c>
      <c r="H6279" t="s">
        <v>1536</v>
      </c>
      <c r="K6279" s="6"/>
      <c r="O6279" s="8">
        <v>3.65</v>
      </c>
      <c r="P6279" s="8">
        <v>3.6</v>
      </c>
      <c r="Q6279" s="8">
        <v>3.5</v>
      </c>
      <c r="R6279" s="8">
        <v>3.88</v>
      </c>
      <c r="S6279" s="8">
        <v>3</v>
      </c>
      <c r="T6279" s="8">
        <v>4.0999999999999996</v>
      </c>
      <c r="U6279" s="8">
        <v>0.27</v>
      </c>
      <c r="V6279" s="9">
        <v>31</v>
      </c>
      <c r="W6279" s="8">
        <v>0.37999999999999989</v>
      </c>
      <c r="X6279" s="8">
        <v>1.0999999999999996</v>
      </c>
      <c r="Y6279" s="8">
        <v>4.9999999999999822E-2</v>
      </c>
      <c r="Z6279" s="8">
        <v>0</v>
      </c>
      <c r="AA6279">
        <v>4.9999999999999822E-2</v>
      </c>
      <c r="AF6279" t="s">
        <v>1537</v>
      </c>
      <c r="AG6279" t="s">
        <v>777</v>
      </c>
      <c r="AH6279" t="s">
        <v>778</v>
      </c>
      <c r="AI6279" t="s">
        <v>1538</v>
      </c>
      <c r="AJ6279" s="7"/>
      <c r="AK6279" t="s">
        <v>6856</v>
      </c>
      <c r="AL6279" t="s">
        <v>91</v>
      </c>
      <c r="AM6279" t="s">
        <v>1536</v>
      </c>
      <c r="AN6279" t="s">
        <v>6883</v>
      </c>
      <c r="AO6279" t="str">
        <f>TEXT(A6279,"yyyy-mm-dd")</f>
        <v>2022-07-31</v>
      </c>
    </row>
    <row r="6280" spans="1:41">
      <c r="A6280" s="6" t="s">
        <v>6855</v>
      </c>
      <c r="B6280">
        <v>2022</v>
      </c>
      <c r="C6280">
        <v>7</v>
      </c>
      <c r="E6280" t="s">
        <v>392</v>
      </c>
      <c r="F6280" t="s">
        <v>82</v>
      </c>
      <c r="G6280" t="s">
        <v>774</v>
      </c>
      <c r="H6280" t="s">
        <v>775</v>
      </c>
      <c r="K6280" s="6"/>
      <c r="O6280" s="8">
        <v>3.88</v>
      </c>
      <c r="P6280" s="8">
        <v>3.83</v>
      </c>
      <c r="Q6280" s="8">
        <v>3.65</v>
      </c>
      <c r="R6280" s="8">
        <v>4.03</v>
      </c>
      <c r="S6280" s="8">
        <v>3.1</v>
      </c>
      <c r="T6280" s="8">
        <v>5</v>
      </c>
      <c r="U6280" s="8">
        <v>0.37</v>
      </c>
      <c r="V6280" s="9">
        <v>30</v>
      </c>
      <c r="W6280" s="8">
        <v>0.38000000000000034</v>
      </c>
      <c r="X6280" s="8">
        <v>1.9</v>
      </c>
      <c r="Y6280" s="8">
        <v>4.9999999999999822E-2</v>
      </c>
      <c r="Z6280" s="8">
        <v>0.12999999999999989</v>
      </c>
      <c r="AA6280">
        <v>-1.9999999999999574E-2</v>
      </c>
      <c r="AF6280" t="s">
        <v>776</v>
      </c>
      <c r="AG6280" t="s">
        <v>777</v>
      </c>
      <c r="AH6280" t="s">
        <v>778</v>
      </c>
      <c r="AI6280" t="s">
        <v>779</v>
      </c>
      <c r="AJ6280" s="7"/>
      <c r="AK6280" t="s">
        <v>6856</v>
      </c>
      <c r="AL6280" t="s">
        <v>393</v>
      </c>
      <c r="AM6280" t="s">
        <v>775</v>
      </c>
      <c r="AN6280" t="s">
        <v>6884</v>
      </c>
      <c r="AO6280" t="str">
        <f>TEXT(A6280,"yyyy-mm-dd")</f>
        <v>2022-07-31</v>
      </c>
    </row>
    <row r="6281" spans="1:41">
      <c r="A6281" s="6" t="s">
        <v>6855</v>
      </c>
      <c r="B6281">
        <v>2022</v>
      </c>
      <c r="C6281">
        <v>7</v>
      </c>
      <c r="E6281" t="s">
        <v>392</v>
      </c>
      <c r="F6281" t="s">
        <v>82</v>
      </c>
      <c r="G6281" t="s">
        <v>774</v>
      </c>
      <c r="H6281" t="s">
        <v>1536</v>
      </c>
      <c r="K6281" s="6"/>
      <c r="O6281" s="8">
        <v>3.58</v>
      </c>
      <c r="P6281" s="8">
        <v>3.57</v>
      </c>
      <c r="Q6281" s="8">
        <v>3.49</v>
      </c>
      <c r="R6281" s="8">
        <v>3.8</v>
      </c>
      <c r="S6281" s="8">
        <v>3</v>
      </c>
      <c r="T6281" s="8">
        <v>4</v>
      </c>
      <c r="U6281" s="8">
        <v>0.28000000000000003</v>
      </c>
      <c r="V6281" s="9">
        <v>28</v>
      </c>
      <c r="W6281" s="8">
        <v>0.30999999999999961</v>
      </c>
      <c r="X6281" s="8">
        <v>1</v>
      </c>
      <c r="Y6281" s="8">
        <v>1.0000000000000231E-2</v>
      </c>
      <c r="Z6281" s="8">
        <v>6.999999999999984E-2</v>
      </c>
      <c r="AA6281">
        <v>-1.0000000000000675E-2</v>
      </c>
      <c r="AF6281" t="s">
        <v>1537</v>
      </c>
      <c r="AG6281" t="s">
        <v>777</v>
      </c>
      <c r="AH6281" t="s">
        <v>778</v>
      </c>
      <c r="AI6281" t="s">
        <v>1538</v>
      </c>
      <c r="AJ6281" s="7"/>
      <c r="AK6281" t="s">
        <v>6856</v>
      </c>
      <c r="AL6281" t="s">
        <v>393</v>
      </c>
      <c r="AM6281" t="s">
        <v>1536</v>
      </c>
      <c r="AN6281" t="s">
        <v>6885</v>
      </c>
      <c r="AO6281" t="str">
        <f>TEXT(A6281,"yyyy-mm-dd")</f>
        <v>2022-07-31</v>
      </c>
    </row>
    <row r="6282" spans="1:41">
      <c r="A6282" s="6" t="s">
        <v>6855</v>
      </c>
      <c r="B6282">
        <v>2022</v>
      </c>
      <c r="C6282">
        <v>7</v>
      </c>
      <c r="E6282" t="s">
        <v>112</v>
      </c>
      <c r="F6282" t="s">
        <v>113</v>
      </c>
      <c r="G6282" t="s">
        <v>83</v>
      </c>
      <c r="H6282" t="s">
        <v>6592</v>
      </c>
      <c r="I6282">
        <v>2024</v>
      </c>
      <c r="K6282" s="6">
        <v>45657</v>
      </c>
      <c r="L6282">
        <v>29</v>
      </c>
      <c r="N6282" t="s">
        <v>581</v>
      </c>
      <c r="O6282" s="8">
        <v>7.96</v>
      </c>
      <c r="P6282" s="8">
        <v>8.3000000000000007</v>
      </c>
      <c r="Q6282" s="8">
        <v>7.5</v>
      </c>
      <c r="R6282" s="8">
        <v>8.75</v>
      </c>
      <c r="S6282" s="8">
        <v>5.8</v>
      </c>
      <c r="T6282" s="8">
        <v>9.56</v>
      </c>
      <c r="U6282" s="8">
        <v>1.05</v>
      </c>
      <c r="V6282" s="9">
        <v>21</v>
      </c>
      <c r="W6282" s="8">
        <v>1.25</v>
      </c>
      <c r="X6282" s="8">
        <v>3.7600000000000007</v>
      </c>
      <c r="Y6282" s="8">
        <v>-0.34000000000000075</v>
      </c>
      <c r="Z6282" s="8">
        <v>-0.19999999999999929</v>
      </c>
      <c r="AA6282">
        <v>0.23000000000000043</v>
      </c>
      <c r="AF6282" t="s">
        <v>6630</v>
      </c>
      <c r="AG6282" t="s">
        <v>115</v>
      </c>
      <c r="AH6282" t="s">
        <v>116</v>
      </c>
      <c r="AI6282" t="s">
        <v>359</v>
      </c>
      <c r="AJ6282" s="7">
        <v>45657</v>
      </c>
      <c r="AK6282" t="s">
        <v>6856</v>
      </c>
      <c r="AL6282" t="s">
        <v>118</v>
      </c>
      <c r="AM6282" t="s">
        <v>6594</v>
      </c>
      <c r="AN6282" t="s">
        <v>6889</v>
      </c>
      <c r="AO6282" t="str">
        <f>TEXT(A6282,"yyyy-mm-dd")</f>
        <v>2022-07-31</v>
      </c>
    </row>
    <row r="6283" spans="1:41">
      <c r="A6283" s="6" t="s">
        <v>6855</v>
      </c>
      <c r="B6283">
        <v>2022</v>
      </c>
      <c r="C6283">
        <v>7</v>
      </c>
      <c r="E6283" t="s">
        <v>2881</v>
      </c>
      <c r="F6283" t="s">
        <v>113</v>
      </c>
      <c r="G6283" t="s">
        <v>83</v>
      </c>
      <c r="H6283" t="s">
        <v>6592</v>
      </c>
      <c r="I6283">
        <v>2024</v>
      </c>
      <c r="K6283" s="6">
        <v>45657</v>
      </c>
      <c r="L6283">
        <v>29</v>
      </c>
      <c r="N6283" t="s">
        <v>581</v>
      </c>
      <c r="O6283" s="8">
        <v>8.5500000000000007</v>
      </c>
      <c r="P6283" s="8">
        <v>8.5299999999999994</v>
      </c>
      <c r="Q6283" s="8">
        <v>8.18</v>
      </c>
      <c r="R6283" s="8">
        <v>9.14</v>
      </c>
      <c r="S6283" s="8">
        <v>6.89</v>
      </c>
      <c r="T6283" s="8">
        <v>9.89</v>
      </c>
      <c r="U6283" s="8">
        <v>0.75</v>
      </c>
      <c r="V6283" s="9">
        <v>19</v>
      </c>
      <c r="W6283" s="8">
        <v>0.96000000000000085</v>
      </c>
      <c r="X6283" s="8">
        <v>3.0000000000000009</v>
      </c>
      <c r="Y6283" s="8">
        <v>2.000000000000135E-2</v>
      </c>
      <c r="Z6283" s="8">
        <v>0</v>
      </c>
      <c r="AA6283">
        <v>0.41000000000000014</v>
      </c>
      <c r="AF6283" t="s">
        <v>6635</v>
      </c>
      <c r="AG6283" t="s">
        <v>2883</v>
      </c>
      <c r="AH6283" t="s">
        <v>2884</v>
      </c>
      <c r="AI6283" t="s">
        <v>359</v>
      </c>
      <c r="AJ6283" s="7">
        <v>45657</v>
      </c>
      <c r="AK6283" t="s">
        <v>6856</v>
      </c>
      <c r="AL6283" t="s">
        <v>2885</v>
      </c>
      <c r="AM6283" t="s">
        <v>6594</v>
      </c>
      <c r="AN6283" t="s">
        <v>6892</v>
      </c>
      <c r="AO6283" t="str">
        <f>TEXT(A6283,"yyyy-mm-dd")</f>
        <v>2022-07-31</v>
      </c>
    </row>
    <row r="6284" spans="1:41">
      <c r="A6284" s="6" t="s">
        <v>6855</v>
      </c>
      <c r="B6284">
        <v>2022</v>
      </c>
      <c r="C6284">
        <v>7</v>
      </c>
      <c r="E6284" t="s">
        <v>112</v>
      </c>
      <c r="F6284" t="s">
        <v>113</v>
      </c>
      <c r="G6284" t="s">
        <v>83</v>
      </c>
      <c r="H6284" t="s">
        <v>6147</v>
      </c>
      <c r="I6284">
        <v>2023</v>
      </c>
      <c r="K6284" s="6">
        <v>45291</v>
      </c>
      <c r="L6284">
        <v>17</v>
      </c>
      <c r="N6284" t="s">
        <v>214</v>
      </c>
      <c r="O6284" s="8">
        <v>9.01</v>
      </c>
      <c r="P6284" s="8">
        <v>9</v>
      </c>
      <c r="Q6284" s="8">
        <v>8.69</v>
      </c>
      <c r="R6284" s="8">
        <v>9.49</v>
      </c>
      <c r="S6284" s="8">
        <v>6.9</v>
      </c>
      <c r="T6284" s="8">
        <v>10.56</v>
      </c>
      <c r="U6284" s="8">
        <v>0.73</v>
      </c>
      <c r="V6284" s="9">
        <v>27</v>
      </c>
      <c r="W6284" s="8">
        <v>0.80000000000000071</v>
      </c>
      <c r="X6284" s="8">
        <v>3.66</v>
      </c>
      <c r="Y6284" s="8">
        <v>9.9999999999997868E-3</v>
      </c>
      <c r="Z6284" s="8">
        <v>-2.9999999999999361E-2</v>
      </c>
      <c r="AA6284">
        <v>1.0000000000001563E-2</v>
      </c>
      <c r="AF6284" t="s">
        <v>6185</v>
      </c>
      <c r="AG6284" t="s">
        <v>115</v>
      </c>
      <c r="AH6284" t="s">
        <v>116</v>
      </c>
      <c r="AI6284" t="s">
        <v>230</v>
      </c>
      <c r="AJ6284" s="7">
        <v>45291</v>
      </c>
      <c r="AK6284" t="s">
        <v>6856</v>
      </c>
      <c r="AL6284" t="s">
        <v>118</v>
      </c>
      <c r="AM6284" t="s">
        <v>6149</v>
      </c>
      <c r="AN6284" t="s">
        <v>6888</v>
      </c>
      <c r="AO6284" t="str">
        <f>TEXT(A6284,"yyyy-mm-dd")</f>
        <v>2022-07-31</v>
      </c>
    </row>
    <row r="6285" spans="1:41">
      <c r="A6285" s="6" t="s">
        <v>6855</v>
      </c>
      <c r="B6285">
        <v>2022</v>
      </c>
      <c r="C6285">
        <v>7</v>
      </c>
      <c r="E6285" t="s">
        <v>2881</v>
      </c>
      <c r="F6285" t="s">
        <v>113</v>
      </c>
      <c r="G6285" t="s">
        <v>83</v>
      </c>
      <c r="H6285" t="s">
        <v>6147</v>
      </c>
      <c r="I6285">
        <v>2023</v>
      </c>
      <c r="K6285" s="6">
        <v>45291</v>
      </c>
      <c r="L6285">
        <v>17</v>
      </c>
      <c r="N6285" t="s">
        <v>214</v>
      </c>
      <c r="O6285" s="8">
        <v>9.17</v>
      </c>
      <c r="P6285" s="8">
        <v>9.15</v>
      </c>
      <c r="Q6285" s="8">
        <v>8.8000000000000007</v>
      </c>
      <c r="R6285" s="8">
        <v>9.75</v>
      </c>
      <c r="S6285" s="8">
        <v>8</v>
      </c>
      <c r="T6285" s="8">
        <v>10.4</v>
      </c>
      <c r="U6285" s="8">
        <v>0.66</v>
      </c>
      <c r="V6285" s="9">
        <v>25</v>
      </c>
      <c r="W6285" s="8">
        <v>0.94999999999999929</v>
      </c>
      <c r="X6285" s="8">
        <v>2.4000000000000004</v>
      </c>
      <c r="Y6285" s="8">
        <v>1.9999999999999574E-2</v>
      </c>
      <c r="Z6285" s="8">
        <v>-9.9999999999999645E-2</v>
      </c>
      <c r="AA6285">
        <v>0.13000000000000078</v>
      </c>
      <c r="AF6285" t="s">
        <v>6190</v>
      </c>
      <c r="AG6285" t="s">
        <v>2883</v>
      </c>
      <c r="AH6285" t="s">
        <v>2884</v>
      </c>
      <c r="AI6285" t="s">
        <v>230</v>
      </c>
      <c r="AJ6285" s="7">
        <v>45291</v>
      </c>
      <c r="AK6285" t="s">
        <v>6856</v>
      </c>
      <c r="AL6285" t="s">
        <v>2885</v>
      </c>
      <c r="AM6285" t="s">
        <v>6149</v>
      </c>
      <c r="AN6285" t="s">
        <v>6891</v>
      </c>
      <c r="AO6285" t="str">
        <f>TEXT(A6285,"yyyy-mm-dd")</f>
        <v>2022-07-31</v>
      </c>
    </row>
    <row r="6286" spans="1:41">
      <c r="A6286" s="6" t="s">
        <v>6855</v>
      </c>
      <c r="B6286">
        <v>2022</v>
      </c>
      <c r="C6286">
        <v>7</v>
      </c>
      <c r="E6286" t="s">
        <v>112</v>
      </c>
      <c r="F6286" t="s">
        <v>113</v>
      </c>
      <c r="G6286" t="s">
        <v>83</v>
      </c>
      <c r="H6286" t="s">
        <v>5702</v>
      </c>
      <c r="I6286">
        <v>2022</v>
      </c>
      <c r="K6286" s="6">
        <v>44926</v>
      </c>
      <c r="L6286">
        <v>5</v>
      </c>
      <c r="N6286" t="s">
        <v>211</v>
      </c>
      <c r="O6286" s="8">
        <v>9.59</v>
      </c>
      <c r="P6286" s="8">
        <v>9.5299999999999994</v>
      </c>
      <c r="Q6286" s="8">
        <v>9.48</v>
      </c>
      <c r="R6286" s="8">
        <v>9.77</v>
      </c>
      <c r="S6286" s="8">
        <v>9.0299999999999994</v>
      </c>
      <c r="T6286" s="8">
        <v>10.25</v>
      </c>
      <c r="U6286" s="8">
        <v>0.27</v>
      </c>
      <c r="V6286" s="9">
        <v>27</v>
      </c>
      <c r="W6286" s="8">
        <v>0.28999999999999915</v>
      </c>
      <c r="X6286" s="8">
        <v>1.2200000000000006</v>
      </c>
      <c r="Y6286" s="8">
        <v>6.0000000000000497E-2</v>
      </c>
      <c r="Z6286" s="8">
        <v>2.9999999999999361E-2</v>
      </c>
      <c r="AA6286">
        <v>-0.32000000000000206</v>
      </c>
      <c r="AF6286" t="s">
        <v>5740</v>
      </c>
      <c r="AG6286" t="s">
        <v>115</v>
      </c>
      <c r="AH6286" t="s">
        <v>116</v>
      </c>
      <c r="AI6286" t="s">
        <v>117</v>
      </c>
      <c r="AJ6286" s="7">
        <v>44926</v>
      </c>
      <c r="AK6286" t="s">
        <v>6856</v>
      </c>
      <c r="AL6286" t="s">
        <v>118</v>
      </c>
      <c r="AM6286" t="s">
        <v>5704</v>
      </c>
      <c r="AN6286" t="s">
        <v>6887</v>
      </c>
      <c r="AO6286" t="str">
        <f>TEXT(A6286,"yyyy-mm-dd")</f>
        <v>2022-07-31</v>
      </c>
    </row>
    <row r="6287" spans="1:41">
      <c r="A6287" s="6" t="s">
        <v>6855</v>
      </c>
      <c r="B6287">
        <v>2022</v>
      </c>
      <c r="C6287">
        <v>7</v>
      </c>
      <c r="E6287" t="s">
        <v>2881</v>
      </c>
      <c r="F6287" t="s">
        <v>113</v>
      </c>
      <c r="G6287" t="s">
        <v>83</v>
      </c>
      <c r="H6287" t="s">
        <v>5702</v>
      </c>
      <c r="I6287">
        <v>2022</v>
      </c>
      <c r="K6287" s="6">
        <v>44926</v>
      </c>
      <c r="L6287">
        <v>5</v>
      </c>
      <c r="N6287" t="s">
        <v>211</v>
      </c>
      <c r="O6287" s="8">
        <v>9.52</v>
      </c>
      <c r="P6287" s="8">
        <v>9.31</v>
      </c>
      <c r="Q6287" s="8">
        <v>9</v>
      </c>
      <c r="R6287" s="8">
        <v>9.76</v>
      </c>
      <c r="S6287" s="8">
        <v>8.75</v>
      </c>
      <c r="T6287" s="8">
        <v>11.25</v>
      </c>
      <c r="U6287" s="8">
        <v>0.68</v>
      </c>
      <c r="V6287" s="9">
        <v>25</v>
      </c>
      <c r="W6287" s="8">
        <v>0.75999999999999979</v>
      </c>
      <c r="X6287" s="8">
        <v>2.5</v>
      </c>
      <c r="Y6287" s="8">
        <v>0.20999999999999908</v>
      </c>
      <c r="Z6287" s="8">
        <v>-8.9999999999999858E-2</v>
      </c>
      <c r="AA6287">
        <v>7.0000000000000284E-2</v>
      </c>
      <c r="AF6287" t="s">
        <v>5745</v>
      </c>
      <c r="AG6287" t="s">
        <v>2883</v>
      </c>
      <c r="AH6287" t="s">
        <v>2884</v>
      </c>
      <c r="AI6287" t="s">
        <v>117</v>
      </c>
      <c r="AJ6287" s="7">
        <v>44926</v>
      </c>
      <c r="AK6287" t="s">
        <v>6856</v>
      </c>
      <c r="AL6287" t="s">
        <v>2885</v>
      </c>
      <c r="AM6287" t="s">
        <v>5704</v>
      </c>
      <c r="AN6287" t="s">
        <v>6890</v>
      </c>
      <c r="AO6287" t="str">
        <f>TEXT(A6287,"yyyy-mm-dd")</f>
        <v>2022-07-31</v>
      </c>
    </row>
    <row r="6288" spans="1:41">
      <c r="A6288" s="6" t="s">
        <v>6893</v>
      </c>
      <c r="B6288">
        <v>2022</v>
      </c>
      <c r="C6288">
        <v>8</v>
      </c>
      <c r="E6288" t="s">
        <v>1907</v>
      </c>
      <c r="F6288" t="s">
        <v>1908</v>
      </c>
      <c r="G6288" t="s">
        <v>102</v>
      </c>
      <c r="H6288" t="s">
        <v>6878</v>
      </c>
      <c r="I6288">
        <v>2024</v>
      </c>
      <c r="J6288">
        <v>3</v>
      </c>
      <c r="K6288" s="6">
        <v>45565</v>
      </c>
      <c r="L6288">
        <v>25</v>
      </c>
      <c r="M6288">
        <v>8</v>
      </c>
      <c r="N6288" t="s">
        <v>357</v>
      </c>
      <c r="O6288" s="8">
        <v>8.14</v>
      </c>
      <c r="P6288" s="8">
        <v>8.25</v>
      </c>
      <c r="Q6288" s="8">
        <v>7.5</v>
      </c>
      <c r="R6288" s="8">
        <v>8.75</v>
      </c>
      <c r="S6288" s="8">
        <v>5.5</v>
      </c>
      <c r="T6288" s="8">
        <v>11.75</v>
      </c>
      <c r="U6288" s="8">
        <v>1.22</v>
      </c>
      <c r="V6288" s="9">
        <v>25</v>
      </c>
      <c r="W6288" s="8">
        <v>1.25</v>
      </c>
      <c r="X6288" s="8">
        <v>6.25</v>
      </c>
      <c r="Y6288" s="8">
        <v>-0.10999999999999943</v>
      </c>
      <c r="Z6288" s="8">
        <v>0</v>
      </c>
      <c r="AA6288">
        <v>0.25</v>
      </c>
      <c r="AF6288" t="s">
        <v>6879</v>
      </c>
      <c r="AG6288" t="s">
        <v>1910</v>
      </c>
      <c r="AH6288" t="s">
        <v>1911</v>
      </c>
      <c r="AI6288" t="s">
        <v>1971</v>
      </c>
      <c r="AJ6288" s="7">
        <v>45565</v>
      </c>
      <c r="AK6288" t="s">
        <v>6894</v>
      </c>
      <c r="AL6288" t="s">
        <v>1908</v>
      </c>
      <c r="AM6288" t="s">
        <v>6880</v>
      </c>
      <c r="AN6288" t="s">
        <v>6915</v>
      </c>
      <c r="AO6288" t="str">
        <f>TEXT(A6288,"yyyy-mm-dd")</f>
        <v>2022-08-31</v>
      </c>
    </row>
    <row r="6289" spans="1:41">
      <c r="A6289" s="6" t="s">
        <v>6893</v>
      </c>
      <c r="B6289">
        <v>2022</v>
      </c>
      <c r="C6289">
        <v>8</v>
      </c>
      <c r="E6289" t="s">
        <v>1907</v>
      </c>
      <c r="F6289" t="s">
        <v>1908</v>
      </c>
      <c r="G6289" t="s">
        <v>102</v>
      </c>
      <c r="H6289" t="s">
        <v>6770</v>
      </c>
      <c r="I6289">
        <v>2024</v>
      </c>
      <c r="J6289">
        <v>2</v>
      </c>
      <c r="K6289" s="6">
        <v>45473</v>
      </c>
      <c r="L6289">
        <v>22</v>
      </c>
      <c r="M6289">
        <v>7</v>
      </c>
      <c r="N6289" t="s">
        <v>167</v>
      </c>
      <c r="O6289" s="8">
        <v>8.44</v>
      </c>
      <c r="P6289" s="8">
        <v>8.5</v>
      </c>
      <c r="Q6289" s="8">
        <v>7.75</v>
      </c>
      <c r="R6289" s="8">
        <v>9</v>
      </c>
      <c r="S6289" s="8">
        <v>6.5</v>
      </c>
      <c r="T6289" s="8">
        <v>11.75</v>
      </c>
      <c r="U6289" s="8">
        <v>1.06</v>
      </c>
      <c r="V6289" s="9">
        <v>25</v>
      </c>
      <c r="W6289" s="8">
        <v>1.25</v>
      </c>
      <c r="X6289" s="8">
        <v>5.25</v>
      </c>
      <c r="Y6289" s="8">
        <v>-6.0000000000000497E-2</v>
      </c>
      <c r="Z6289" s="8">
        <v>0</v>
      </c>
      <c r="AA6289">
        <v>0.25</v>
      </c>
      <c r="AF6289" t="s">
        <v>6771</v>
      </c>
      <c r="AG6289" t="s">
        <v>1910</v>
      </c>
      <c r="AH6289" t="s">
        <v>1911</v>
      </c>
      <c r="AI6289" t="s">
        <v>1944</v>
      </c>
      <c r="AJ6289" s="7">
        <v>45473</v>
      </c>
      <c r="AK6289" t="s">
        <v>6894</v>
      </c>
      <c r="AL6289" t="s">
        <v>1908</v>
      </c>
      <c r="AM6289" t="s">
        <v>6772</v>
      </c>
      <c r="AN6289" t="s">
        <v>6914</v>
      </c>
      <c r="AO6289" t="str">
        <f>TEXT(A6289,"yyyy-mm-dd")</f>
        <v>2022-08-31</v>
      </c>
    </row>
    <row r="6290" spans="1:41">
      <c r="A6290" s="6" t="s">
        <v>6893</v>
      </c>
      <c r="B6290">
        <v>2022</v>
      </c>
      <c r="C6290">
        <v>8</v>
      </c>
      <c r="E6290" t="s">
        <v>1907</v>
      </c>
      <c r="F6290" t="s">
        <v>1908</v>
      </c>
      <c r="G6290" t="s">
        <v>102</v>
      </c>
      <c r="H6290" t="s">
        <v>6766</v>
      </c>
      <c r="I6290">
        <v>2024</v>
      </c>
      <c r="J6290">
        <v>1</v>
      </c>
      <c r="K6290" s="6">
        <v>45382</v>
      </c>
      <c r="L6290">
        <v>19</v>
      </c>
      <c r="M6290">
        <v>6</v>
      </c>
      <c r="N6290" t="s">
        <v>195</v>
      </c>
      <c r="O6290" s="8">
        <v>8.77</v>
      </c>
      <c r="P6290" s="8">
        <v>8.75</v>
      </c>
      <c r="Q6290" s="8">
        <v>8.25</v>
      </c>
      <c r="R6290" s="8">
        <v>9.25</v>
      </c>
      <c r="S6290" s="8">
        <v>7.5</v>
      </c>
      <c r="T6290" s="8">
        <v>11.5</v>
      </c>
      <c r="U6290" s="8">
        <v>0.9</v>
      </c>
      <c r="V6290" s="9">
        <v>25</v>
      </c>
      <c r="W6290" s="8">
        <v>1</v>
      </c>
      <c r="X6290" s="8">
        <v>4</v>
      </c>
      <c r="Y6290" s="8">
        <v>1.9999999999999574E-2</v>
      </c>
      <c r="Z6290" s="8">
        <v>0</v>
      </c>
      <c r="AA6290">
        <v>0.5</v>
      </c>
      <c r="AF6290" t="s">
        <v>6767</v>
      </c>
      <c r="AG6290" t="s">
        <v>1910</v>
      </c>
      <c r="AH6290" t="s">
        <v>1911</v>
      </c>
      <c r="AI6290" t="s">
        <v>1939</v>
      </c>
      <c r="AJ6290" s="7">
        <v>45382</v>
      </c>
      <c r="AK6290" t="s">
        <v>6894</v>
      </c>
      <c r="AL6290" t="s">
        <v>1908</v>
      </c>
      <c r="AM6290" t="s">
        <v>6768</v>
      </c>
      <c r="AN6290" t="s">
        <v>6913</v>
      </c>
      <c r="AO6290" t="str">
        <f>TEXT(A6290,"yyyy-mm-dd")</f>
        <v>2022-08-31</v>
      </c>
    </row>
    <row r="6291" spans="1:41">
      <c r="A6291" s="6" t="s">
        <v>6893</v>
      </c>
      <c r="B6291">
        <v>2022</v>
      </c>
      <c r="C6291">
        <v>8</v>
      </c>
      <c r="E6291" t="s">
        <v>1907</v>
      </c>
      <c r="F6291" t="s">
        <v>1908</v>
      </c>
      <c r="G6291" t="s">
        <v>102</v>
      </c>
      <c r="H6291" t="s">
        <v>6539</v>
      </c>
      <c r="I6291">
        <v>2023</v>
      </c>
      <c r="J6291">
        <v>4</v>
      </c>
      <c r="K6291" s="6">
        <v>45291</v>
      </c>
      <c r="L6291">
        <v>16</v>
      </c>
      <c r="M6291">
        <v>5</v>
      </c>
      <c r="N6291" t="s">
        <v>222</v>
      </c>
      <c r="O6291" s="8">
        <v>9.17</v>
      </c>
      <c r="P6291" s="8">
        <v>9</v>
      </c>
      <c r="Q6291" s="8">
        <v>8.75</v>
      </c>
      <c r="R6291" s="8">
        <v>9.5</v>
      </c>
      <c r="S6291" s="8">
        <v>7.5</v>
      </c>
      <c r="T6291" s="8">
        <v>11.25</v>
      </c>
      <c r="U6291" s="8">
        <v>0.73</v>
      </c>
      <c r="V6291" s="9">
        <v>33</v>
      </c>
      <c r="W6291" s="8">
        <v>0.75</v>
      </c>
      <c r="X6291" s="8">
        <v>3.75</v>
      </c>
      <c r="Y6291" s="8">
        <v>0.16999999999999993</v>
      </c>
      <c r="Z6291" s="8">
        <v>0</v>
      </c>
      <c r="AA6291">
        <v>0.25</v>
      </c>
      <c r="AF6291" t="s">
        <v>6540</v>
      </c>
      <c r="AG6291" t="s">
        <v>1910</v>
      </c>
      <c r="AH6291" t="s">
        <v>1911</v>
      </c>
      <c r="AI6291" t="s">
        <v>1934</v>
      </c>
      <c r="AJ6291" s="7">
        <v>45291</v>
      </c>
      <c r="AK6291" t="s">
        <v>6894</v>
      </c>
      <c r="AL6291" t="s">
        <v>1908</v>
      </c>
      <c r="AM6291" t="s">
        <v>6541</v>
      </c>
      <c r="AN6291" t="s">
        <v>6912</v>
      </c>
      <c r="AO6291" t="str">
        <f>TEXT(A6291,"yyyy-mm-dd")</f>
        <v>2022-08-31</v>
      </c>
    </row>
    <row r="6292" spans="1:41">
      <c r="A6292" s="6" t="s">
        <v>6893</v>
      </c>
      <c r="B6292">
        <v>2022</v>
      </c>
      <c r="C6292">
        <v>8</v>
      </c>
      <c r="E6292" t="s">
        <v>1907</v>
      </c>
      <c r="F6292" t="s">
        <v>1908</v>
      </c>
      <c r="G6292" t="s">
        <v>102</v>
      </c>
      <c r="H6292" t="s">
        <v>6434</v>
      </c>
      <c r="I6292">
        <v>2023</v>
      </c>
      <c r="J6292">
        <v>3</v>
      </c>
      <c r="K6292" s="6">
        <v>45199</v>
      </c>
      <c r="L6292">
        <v>13</v>
      </c>
      <c r="M6292">
        <v>4</v>
      </c>
      <c r="N6292" t="s">
        <v>252</v>
      </c>
      <c r="O6292" s="8">
        <v>9.49</v>
      </c>
      <c r="P6292" s="8">
        <v>9.5</v>
      </c>
      <c r="Q6292" s="8">
        <v>9.25</v>
      </c>
      <c r="R6292" s="8">
        <v>9.75</v>
      </c>
      <c r="S6292" s="8">
        <v>8.5</v>
      </c>
      <c r="T6292" s="8">
        <v>11</v>
      </c>
      <c r="U6292" s="8">
        <v>0.53</v>
      </c>
      <c r="V6292" s="9">
        <v>33</v>
      </c>
      <c r="W6292" s="8">
        <v>0.5</v>
      </c>
      <c r="X6292" s="8">
        <v>2.5</v>
      </c>
      <c r="Y6292" s="8">
        <v>-9.9999999999997868E-3</v>
      </c>
      <c r="Z6292" s="8">
        <v>0</v>
      </c>
      <c r="AA6292">
        <v>0.1899999999999995</v>
      </c>
      <c r="AF6292" t="s">
        <v>6435</v>
      </c>
      <c r="AG6292" t="s">
        <v>1910</v>
      </c>
      <c r="AH6292" t="s">
        <v>1911</v>
      </c>
      <c r="AI6292" t="s">
        <v>1929</v>
      </c>
      <c r="AJ6292" s="7">
        <v>45199</v>
      </c>
      <c r="AK6292" t="s">
        <v>6894</v>
      </c>
      <c r="AL6292" t="s">
        <v>1908</v>
      </c>
      <c r="AM6292" t="s">
        <v>6436</v>
      </c>
      <c r="AN6292" t="s">
        <v>6911</v>
      </c>
      <c r="AO6292" t="str">
        <f>TEXT(A6292,"yyyy-mm-dd")</f>
        <v>2022-08-31</v>
      </c>
    </row>
    <row r="6293" spans="1:41">
      <c r="A6293" s="6" t="s">
        <v>6893</v>
      </c>
      <c r="B6293">
        <v>2022</v>
      </c>
      <c r="C6293">
        <v>8</v>
      </c>
      <c r="E6293" t="s">
        <v>1907</v>
      </c>
      <c r="F6293" t="s">
        <v>1908</v>
      </c>
      <c r="G6293" t="s">
        <v>102</v>
      </c>
      <c r="H6293" t="s">
        <v>6326</v>
      </c>
      <c r="I6293">
        <v>2023</v>
      </c>
      <c r="J6293">
        <v>2</v>
      </c>
      <c r="K6293" s="6">
        <v>45107</v>
      </c>
      <c r="L6293">
        <v>10</v>
      </c>
      <c r="M6293">
        <v>3</v>
      </c>
      <c r="N6293" t="s">
        <v>164</v>
      </c>
      <c r="O6293" s="8">
        <v>9.74</v>
      </c>
      <c r="P6293" s="8">
        <v>9.75</v>
      </c>
      <c r="Q6293" s="8">
        <v>9.5</v>
      </c>
      <c r="R6293" s="8">
        <v>10</v>
      </c>
      <c r="S6293" s="8">
        <v>9</v>
      </c>
      <c r="T6293" s="8">
        <v>11</v>
      </c>
      <c r="U6293" s="8">
        <v>0.43</v>
      </c>
      <c r="V6293" s="9">
        <v>33</v>
      </c>
      <c r="W6293" s="8">
        <v>0.5</v>
      </c>
      <c r="X6293" s="8">
        <v>2</v>
      </c>
      <c r="Y6293" s="8">
        <v>-9.9999999999997868E-3</v>
      </c>
      <c r="Z6293" s="8">
        <v>0.25</v>
      </c>
      <c r="AA6293">
        <v>0.1899999999999995</v>
      </c>
      <c r="AF6293" t="s">
        <v>6327</v>
      </c>
      <c r="AG6293" t="s">
        <v>1910</v>
      </c>
      <c r="AH6293" t="s">
        <v>1911</v>
      </c>
      <c r="AI6293" t="s">
        <v>1924</v>
      </c>
      <c r="AJ6293" s="7">
        <v>45107</v>
      </c>
      <c r="AK6293" t="s">
        <v>6894</v>
      </c>
      <c r="AL6293" t="s">
        <v>1908</v>
      </c>
      <c r="AM6293" t="s">
        <v>6328</v>
      </c>
      <c r="AN6293" t="s">
        <v>6910</v>
      </c>
      <c r="AO6293" t="str">
        <f>TEXT(A6293,"yyyy-mm-dd")</f>
        <v>2022-08-31</v>
      </c>
    </row>
    <row r="6294" spans="1:41">
      <c r="A6294" s="6" t="s">
        <v>6893</v>
      </c>
      <c r="B6294">
        <v>2022</v>
      </c>
      <c r="C6294">
        <v>8</v>
      </c>
      <c r="E6294" t="s">
        <v>1907</v>
      </c>
      <c r="F6294" t="s">
        <v>1908</v>
      </c>
      <c r="G6294" t="s">
        <v>102</v>
      </c>
      <c r="H6294" t="s">
        <v>6287</v>
      </c>
      <c r="I6294">
        <v>2023</v>
      </c>
      <c r="J6294">
        <v>1</v>
      </c>
      <c r="K6294" s="6">
        <v>45016</v>
      </c>
      <c r="L6294">
        <v>7</v>
      </c>
      <c r="M6294">
        <v>2</v>
      </c>
      <c r="N6294" t="s">
        <v>192</v>
      </c>
      <c r="O6294" s="8">
        <v>9.8000000000000007</v>
      </c>
      <c r="P6294" s="8">
        <v>9.75</v>
      </c>
      <c r="Q6294" s="8">
        <v>9.5</v>
      </c>
      <c r="R6294" s="8">
        <v>10</v>
      </c>
      <c r="S6294" s="8">
        <v>9.25</v>
      </c>
      <c r="T6294" s="8">
        <v>10.75</v>
      </c>
      <c r="U6294" s="8">
        <v>0.36</v>
      </c>
      <c r="V6294" s="9">
        <v>33</v>
      </c>
      <c r="W6294" s="8">
        <v>0.5</v>
      </c>
      <c r="X6294" s="8">
        <v>1.5</v>
      </c>
      <c r="Y6294" s="8">
        <v>5.0000000000000711E-2</v>
      </c>
      <c r="Z6294" s="8">
        <v>0.11999999999999922</v>
      </c>
      <c r="AA6294">
        <v>0</v>
      </c>
      <c r="AF6294" t="s">
        <v>6288</v>
      </c>
      <c r="AG6294" t="s">
        <v>1910</v>
      </c>
      <c r="AH6294" t="s">
        <v>1911</v>
      </c>
      <c r="AI6294" t="s">
        <v>1919</v>
      </c>
      <c r="AJ6294" s="7">
        <v>45016</v>
      </c>
      <c r="AK6294" t="s">
        <v>6894</v>
      </c>
      <c r="AL6294" t="s">
        <v>1908</v>
      </c>
      <c r="AM6294" t="s">
        <v>6289</v>
      </c>
      <c r="AN6294" t="s">
        <v>6909</v>
      </c>
      <c r="AO6294" t="str">
        <f>TEXT(A6294,"yyyy-mm-dd")</f>
        <v>2022-08-31</v>
      </c>
    </row>
    <row r="6295" spans="1:41">
      <c r="A6295" s="6" t="s">
        <v>6893</v>
      </c>
      <c r="B6295">
        <v>2022</v>
      </c>
      <c r="C6295">
        <v>8</v>
      </c>
      <c r="E6295" t="s">
        <v>1907</v>
      </c>
      <c r="F6295" t="s">
        <v>1908</v>
      </c>
      <c r="G6295" t="s">
        <v>102</v>
      </c>
      <c r="H6295" t="s">
        <v>6094</v>
      </c>
      <c r="I6295">
        <v>2022</v>
      </c>
      <c r="J6295">
        <v>4</v>
      </c>
      <c r="K6295" s="6">
        <v>44926</v>
      </c>
      <c r="L6295">
        <v>4</v>
      </c>
      <c r="M6295">
        <v>1</v>
      </c>
      <c r="N6295" t="s">
        <v>219</v>
      </c>
      <c r="O6295" s="8">
        <v>9.6999999999999993</v>
      </c>
      <c r="P6295" s="8">
        <v>9.5</v>
      </c>
      <c r="Q6295" s="8">
        <v>9.5</v>
      </c>
      <c r="R6295" s="8">
        <v>9.94</v>
      </c>
      <c r="S6295" s="8">
        <v>9.25</v>
      </c>
      <c r="T6295" s="8">
        <v>10.25</v>
      </c>
      <c r="U6295" s="8">
        <v>0.27</v>
      </c>
      <c r="V6295" s="9">
        <v>34</v>
      </c>
      <c r="W6295" s="8">
        <v>0.4399999999999995</v>
      </c>
      <c r="X6295" s="8">
        <v>1</v>
      </c>
      <c r="Y6295" s="8">
        <v>0.19999999999999929</v>
      </c>
      <c r="Z6295" s="8">
        <v>0</v>
      </c>
      <c r="AA6295">
        <v>0.1899999999999995</v>
      </c>
      <c r="AF6295" t="s">
        <v>6095</v>
      </c>
      <c r="AG6295" t="s">
        <v>1910</v>
      </c>
      <c r="AH6295" t="s">
        <v>1911</v>
      </c>
      <c r="AI6295" t="s">
        <v>1915</v>
      </c>
      <c r="AJ6295" s="7">
        <v>44926</v>
      </c>
      <c r="AK6295" t="s">
        <v>6894</v>
      </c>
      <c r="AL6295" t="s">
        <v>1908</v>
      </c>
      <c r="AM6295" t="s">
        <v>6096</v>
      </c>
      <c r="AN6295" t="s">
        <v>6908</v>
      </c>
      <c r="AO6295" t="str">
        <f>TEXT(A6295,"yyyy-mm-dd")</f>
        <v>2022-08-31</v>
      </c>
    </row>
    <row r="6296" spans="1:41">
      <c r="A6296" s="6" t="s">
        <v>6893</v>
      </c>
      <c r="B6296">
        <v>2022</v>
      </c>
      <c r="C6296">
        <v>8</v>
      </c>
      <c r="E6296" t="s">
        <v>1907</v>
      </c>
      <c r="F6296" t="s">
        <v>1908</v>
      </c>
      <c r="G6296" t="s">
        <v>102</v>
      </c>
      <c r="H6296" t="s">
        <v>5989</v>
      </c>
      <c r="I6296">
        <v>2022</v>
      </c>
      <c r="J6296">
        <v>3</v>
      </c>
      <c r="K6296" s="6">
        <v>44834</v>
      </c>
      <c r="L6296">
        <v>1</v>
      </c>
      <c r="M6296">
        <v>0</v>
      </c>
      <c r="N6296" t="s">
        <v>169</v>
      </c>
      <c r="O6296" s="8">
        <v>9.07</v>
      </c>
      <c r="P6296" s="8">
        <v>9</v>
      </c>
      <c r="Q6296" s="8">
        <v>9</v>
      </c>
      <c r="R6296" s="8">
        <v>9.25</v>
      </c>
      <c r="S6296" s="8">
        <v>8.5</v>
      </c>
      <c r="T6296" s="8">
        <v>9.25</v>
      </c>
      <c r="U6296" s="8">
        <v>0.16</v>
      </c>
      <c r="V6296" s="9">
        <v>33</v>
      </c>
      <c r="W6296" s="8">
        <v>0.25</v>
      </c>
      <c r="X6296" s="8">
        <v>0.75</v>
      </c>
      <c r="Y6296" s="8">
        <v>7.0000000000000284E-2</v>
      </c>
      <c r="Z6296" s="8">
        <v>0</v>
      </c>
      <c r="AA6296">
        <v>0.25</v>
      </c>
      <c r="AF6296" t="s">
        <v>5990</v>
      </c>
      <c r="AG6296" t="s">
        <v>1910</v>
      </c>
      <c r="AH6296" t="s">
        <v>1911</v>
      </c>
      <c r="AI6296" t="s">
        <v>1912</v>
      </c>
      <c r="AJ6296" s="7">
        <v>44834</v>
      </c>
      <c r="AK6296" t="s">
        <v>6894</v>
      </c>
      <c r="AL6296" t="s">
        <v>1908</v>
      </c>
      <c r="AM6296" t="s">
        <v>5991</v>
      </c>
      <c r="AN6296" t="s">
        <v>6907</v>
      </c>
      <c r="AO6296" t="str">
        <f>TEXT(A6296,"yyyy-mm-dd")</f>
        <v>2022-08-31</v>
      </c>
    </row>
    <row r="6297" spans="1:41">
      <c r="A6297" s="6" t="s">
        <v>6893</v>
      </c>
      <c r="B6297">
        <v>2022</v>
      </c>
      <c r="C6297">
        <v>8</v>
      </c>
      <c r="E6297" t="s">
        <v>100</v>
      </c>
      <c r="F6297" t="s">
        <v>101</v>
      </c>
      <c r="G6297" t="s">
        <v>83</v>
      </c>
      <c r="H6297" t="s">
        <v>6592</v>
      </c>
      <c r="I6297">
        <v>2024</v>
      </c>
      <c r="K6297" s="6">
        <v>45657</v>
      </c>
      <c r="L6297">
        <v>28</v>
      </c>
      <c r="N6297" t="s">
        <v>593</v>
      </c>
      <c r="O6297" s="8">
        <v>1.88</v>
      </c>
      <c r="P6297" s="8">
        <v>2</v>
      </c>
      <c r="Q6297" s="8">
        <v>1.6</v>
      </c>
      <c r="R6297" s="8">
        <v>2</v>
      </c>
      <c r="S6297" s="8">
        <v>0.8</v>
      </c>
      <c r="T6297" s="8">
        <v>3.34</v>
      </c>
      <c r="U6297" s="8">
        <v>0.45</v>
      </c>
      <c r="V6297" s="9">
        <v>29</v>
      </c>
      <c r="W6297" s="8">
        <v>0.39999999999999991</v>
      </c>
      <c r="X6297" s="8">
        <v>2.54</v>
      </c>
      <c r="Y6297" s="8">
        <v>-0.12000000000000011</v>
      </c>
      <c r="Z6297" s="8">
        <v>0</v>
      </c>
      <c r="AA6297">
        <v>-3.0000000000000027E-2</v>
      </c>
      <c r="AF6297" t="s">
        <v>10411</v>
      </c>
      <c r="AG6297" t="s">
        <v>9655</v>
      </c>
      <c r="AH6297" t="s">
        <v>9656</v>
      </c>
      <c r="AI6297" t="s">
        <v>9708</v>
      </c>
      <c r="AJ6297" s="7">
        <v>45657</v>
      </c>
      <c r="AK6297" t="s">
        <v>6894</v>
      </c>
      <c r="AL6297" t="s">
        <v>109</v>
      </c>
      <c r="AM6297" t="s">
        <v>6594</v>
      </c>
      <c r="AN6297" t="s">
        <v>10420</v>
      </c>
    </row>
    <row r="6298" spans="1:41">
      <c r="A6298" s="6" t="s">
        <v>6893</v>
      </c>
      <c r="B6298">
        <v>2022</v>
      </c>
      <c r="C6298">
        <v>8</v>
      </c>
      <c r="E6298" t="s">
        <v>100</v>
      </c>
      <c r="F6298" t="s">
        <v>101</v>
      </c>
      <c r="G6298" t="s">
        <v>102</v>
      </c>
      <c r="H6298" t="s">
        <v>6539</v>
      </c>
      <c r="I6298">
        <v>2023</v>
      </c>
      <c r="J6298">
        <v>4</v>
      </c>
      <c r="K6298" s="6">
        <v>45291</v>
      </c>
      <c r="L6298">
        <v>16</v>
      </c>
      <c r="M6298">
        <v>5</v>
      </c>
      <c r="N6298" t="s">
        <v>222</v>
      </c>
      <c r="O6298" s="8">
        <v>1.31</v>
      </c>
      <c r="P6298" s="8">
        <v>1.23</v>
      </c>
      <c r="Q6298" s="8">
        <v>1</v>
      </c>
      <c r="R6298" s="8">
        <v>1.5</v>
      </c>
      <c r="S6298" s="8">
        <v>0.3</v>
      </c>
      <c r="T6298" s="8">
        <v>3.27</v>
      </c>
      <c r="U6298" s="8">
        <v>0.63</v>
      </c>
      <c r="V6298" s="9">
        <v>30</v>
      </c>
      <c r="W6298" s="8">
        <v>0.5</v>
      </c>
      <c r="X6298" s="8">
        <v>2.97</v>
      </c>
      <c r="Y6298" s="8">
        <v>8.0000000000000071E-2</v>
      </c>
      <c r="Z6298" s="8">
        <v>-0.27</v>
      </c>
      <c r="AA6298">
        <v>-0.17000000000000015</v>
      </c>
      <c r="AF6298" t="s">
        <v>6611</v>
      </c>
      <c r="AG6298" t="s">
        <v>106</v>
      </c>
      <c r="AH6298" t="s">
        <v>107</v>
      </c>
      <c r="AI6298" t="s">
        <v>2667</v>
      </c>
      <c r="AJ6298" s="7">
        <v>45291</v>
      </c>
      <c r="AK6298" t="s">
        <v>6894</v>
      </c>
      <c r="AL6298" t="s">
        <v>109</v>
      </c>
      <c r="AM6298" t="s">
        <v>6541</v>
      </c>
      <c r="AN6298" t="s">
        <v>6906</v>
      </c>
      <c r="AO6298" t="str">
        <f>TEXT(A6298,"yyyy-mm-dd")</f>
        <v>2022-08-31</v>
      </c>
    </row>
    <row r="6299" spans="1:41">
      <c r="A6299" s="6" t="s">
        <v>6893</v>
      </c>
      <c r="B6299">
        <v>2022</v>
      </c>
      <c r="C6299">
        <v>8</v>
      </c>
      <c r="E6299" t="s">
        <v>100</v>
      </c>
      <c r="F6299" t="s">
        <v>101</v>
      </c>
      <c r="G6299" t="s">
        <v>83</v>
      </c>
      <c r="H6299" t="s">
        <v>6147</v>
      </c>
      <c r="I6299">
        <v>2023</v>
      </c>
      <c r="K6299" s="6">
        <v>45291</v>
      </c>
      <c r="L6299">
        <v>16</v>
      </c>
      <c r="N6299" t="s">
        <v>222</v>
      </c>
      <c r="O6299" s="8">
        <v>1.31</v>
      </c>
      <c r="P6299" s="8">
        <v>1.36</v>
      </c>
      <c r="Q6299" s="8">
        <v>1</v>
      </c>
      <c r="R6299" s="8">
        <v>1.6</v>
      </c>
      <c r="S6299" s="8">
        <v>0</v>
      </c>
      <c r="T6299" s="8">
        <v>2.5499999999999998</v>
      </c>
      <c r="U6299" s="8">
        <v>0.51</v>
      </c>
      <c r="V6299" s="9">
        <v>38</v>
      </c>
      <c r="W6299" s="8">
        <v>0.60000000000000009</v>
      </c>
      <c r="X6299" s="8">
        <v>2.5499999999999998</v>
      </c>
      <c r="Y6299" s="8">
        <v>-5.0000000000000044E-2</v>
      </c>
      <c r="Z6299" s="8">
        <v>-0.24</v>
      </c>
      <c r="AA6299">
        <v>-9.9999999999999867E-2</v>
      </c>
      <c r="AF6299" t="s">
        <v>10372</v>
      </c>
      <c r="AG6299" t="s">
        <v>9655</v>
      </c>
      <c r="AH6299" t="s">
        <v>9656</v>
      </c>
      <c r="AI6299" t="s">
        <v>9669</v>
      </c>
      <c r="AJ6299" s="7">
        <v>45291</v>
      </c>
      <c r="AK6299" t="s">
        <v>6894</v>
      </c>
      <c r="AL6299" t="s">
        <v>109</v>
      </c>
      <c r="AM6299" t="s">
        <v>6149</v>
      </c>
      <c r="AN6299" t="s">
        <v>10393</v>
      </c>
    </row>
    <row r="6300" spans="1:41">
      <c r="A6300" s="6" t="s">
        <v>6893</v>
      </c>
      <c r="B6300">
        <v>2022</v>
      </c>
      <c r="C6300">
        <v>8</v>
      </c>
      <c r="E6300" t="s">
        <v>100</v>
      </c>
      <c r="F6300" t="s">
        <v>101</v>
      </c>
      <c r="G6300" t="s">
        <v>102</v>
      </c>
      <c r="H6300" t="s">
        <v>6434</v>
      </c>
      <c r="I6300">
        <v>2023</v>
      </c>
      <c r="J6300">
        <v>3</v>
      </c>
      <c r="K6300" s="6">
        <v>45199</v>
      </c>
      <c r="L6300">
        <v>13</v>
      </c>
      <c r="M6300">
        <v>4</v>
      </c>
      <c r="N6300" t="s">
        <v>252</v>
      </c>
      <c r="O6300" s="8">
        <v>1.31</v>
      </c>
      <c r="P6300" s="8">
        <v>1.35</v>
      </c>
      <c r="Q6300" s="8">
        <v>1.01</v>
      </c>
      <c r="R6300" s="8">
        <v>1.5</v>
      </c>
      <c r="S6300" s="8">
        <v>-0.4</v>
      </c>
      <c r="T6300" s="8">
        <v>2.76</v>
      </c>
      <c r="U6300" s="8">
        <v>0.61</v>
      </c>
      <c r="V6300" s="9">
        <v>30</v>
      </c>
      <c r="W6300" s="8">
        <v>0.49</v>
      </c>
      <c r="X6300" s="8">
        <v>3.1599999999999997</v>
      </c>
      <c r="Y6300" s="8">
        <v>-4.0000000000000036E-2</v>
      </c>
      <c r="Z6300" s="8">
        <v>-0.14999999999999991</v>
      </c>
      <c r="AA6300">
        <v>-0.31000000000000005</v>
      </c>
      <c r="AF6300" t="s">
        <v>6609</v>
      </c>
      <c r="AG6300" t="s">
        <v>106</v>
      </c>
      <c r="AH6300" t="s">
        <v>107</v>
      </c>
      <c r="AI6300" t="s">
        <v>502</v>
      </c>
      <c r="AJ6300" s="7">
        <v>45199</v>
      </c>
      <c r="AK6300" t="s">
        <v>6894</v>
      </c>
      <c r="AL6300" t="s">
        <v>109</v>
      </c>
      <c r="AM6300" t="s">
        <v>6436</v>
      </c>
      <c r="AN6300" t="s">
        <v>6905</v>
      </c>
      <c r="AO6300" t="str">
        <f>TEXT(A6300,"yyyy-mm-dd")</f>
        <v>2022-08-31</v>
      </c>
    </row>
    <row r="6301" spans="1:41">
      <c r="A6301" s="6" t="s">
        <v>6893</v>
      </c>
      <c r="B6301">
        <v>2022</v>
      </c>
      <c r="C6301">
        <v>8</v>
      </c>
      <c r="E6301" t="s">
        <v>100</v>
      </c>
      <c r="F6301" t="s">
        <v>101</v>
      </c>
      <c r="G6301" t="s">
        <v>102</v>
      </c>
      <c r="H6301" t="s">
        <v>6326</v>
      </c>
      <c r="I6301">
        <v>2023</v>
      </c>
      <c r="J6301">
        <v>2</v>
      </c>
      <c r="K6301" s="6">
        <v>45107</v>
      </c>
      <c r="L6301">
        <v>10</v>
      </c>
      <c r="M6301">
        <v>3</v>
      </c>
      <c r="N6301" t="s">
        <v>164</v>
      </c>
      <c r="O6301" s="8">
        <v>1.06</v>
      </c>
      <c r="P6301" s="8">
        <v>1.2</v>
      </c>
      <c r="Q6301" s="8">
        <v>0.6</v>
      </c>
      <c r="R6301" s="8">
        <v>1.5</v>
      </c>
      <c r="S6301" s="8">
        <v>-0.6</v>
      </c>
      <c r="T6301" s="8">
        <v>3.2</v>
      </c>
      <c r="U6301" s="8">
        <v>0.73</v>
      </c>
      <c r="V6301" s="9">
        <v>30</v>
      </c>
      <c r="W6301" s="8">
        <v>0.9</v>
      </c>
      <c r="X6301" s="8">
        <v>3.8000000000000003</v>
      </c>
      <c r="Y6301" s="8">
        <v>-0.1399999999999999</v>
      </c>
      <c r="Z6301" s="8">
        <v>-0.30000000000000004</v>
      </c>
      <c r="AA6301">
        <v>0.20000000000000007</v>
      </c>
      <c r="AF6301" t="s">
        <v>6607</v>
      </c>
      <c r="AG6301" t="s">
        <v>106</v>
      </c>
      <c r="AH6301" t="s">
        <v>107</v>
      </c>
      <c r="AI6301" t="s">
        <v>497</v>
      </c>
      <c r="AJ6301" s="7">
        <v>45107</v>
      </c>
      <c r="AK6301" t="s">
        <v>6894</v>
      </c>
      <c r="AL6301" t="s">
        <v>109</v>
      </c>
      <c r="AM6301" t="s">
        <v>6328</v>
      </c>
      <c r="AN6301" t="s">
        <v>6904</v>
      </c>
      <c r="AO6301" t="str">
        <f>TEXT(A6301,"yyyy-mm-dd")</f>
        <v>2022-08-31</v>
      </c>
    </row>
    <row r="6302" spans="1:41">
      <c r="A6302" s="6" t="s">
        <v>6893</v>
      </c>
      <c r="B6302">
        <v>2022</v>
      </c>
      <c r="C6302">
        <v>8</v>
      </c>
      <c r="E6302" t="s">
        <v>100</v>
      </c>
      <c r="F6302" t="s">
        <v>101</v>
      </c>
      <c r="G6302" t="s">
        <v>102</v>
      </c>
      <c r="H6302" t="s">
        <v>6287</v>
      </c>
      <c r="I6302">
        <v>2023</v>
      </c>
      <c r="J6302">
        <v>1</v>
      </c>
      <c r="K6302" s="6">
        <v>45016</v>
      </c>
      <c r="L6302">
        <v>7</v>
      </c>
      <c r="M6302">
        <v>2</v>
      </c>
      <c r="N6302" t="s">
        <v>192</v>
      </c>
      <c r="O6302" s="8">
        <v>1.46</v>
      </c>
      <c r="P6302" s="8">
        <v>1.65</v>
      </c>
      <c r="Q6302" s="8">
        <v>0.93</v>
      </c>
      <c r="R6302" s="8">
        <v>2</v>
      </c>
      <c r="S6302" s="8">
        <v>-0.1</v>
      </c>
      <c r="T6302" s="8">
        <v>2.62</v>
      </c>
      <c r="U6302" s="8">
        <v>0.69</v>
      </c>
      <c r="V6302" s="9">
        <v>30</v>
      </c>
      <c r="W6302" s="8">
        <v>1.0699999999999998</v>
      </c>
      <c r="X6302" s="8">
        <v>2.72</v>
      </c>
      <c r="Y6302" s="8">
        <v>-0.18999999999999995</v>
      </c>
      <c r="Z6302" s="8">
        <v>-5.0000000000000044E-2</v>
      </c>
      <c r="AA6302">
        <v>0.36999999999999988</v>
      </c>
      <c r="AF6302" t="s">
        <v>6605</v>
      </c>
      <c r="AG6302" t="s">
        <v>106</v>
      </c>
      <c r="AH6302" t="s">
        <v>107</v>
      </c>
      <c r="AI6302" t="s">
        <v>427</v>
      </c>
      <c r="AJ6302" s="7">
        <v>45016</v>
      </c>
      <c r="AK6302" t="s">
        <v>6894</v>
      </c>
      <c r="AL6302" t="s">
        <v>109</v>
      </c>
      <c r="AM6302" t="s">
        <v>6289</v>
      </c>
      <c r="AN6302" t="s">
        <v>6903</v>
      </c>
      <c r="AO6302" t="str">
        <f>TEXT(A6302,"yyyy-mm-dd")</f>
        <v>2022-08-31</v>
      </c>
    </row>
    <row r="6303" spans="1:41">
      <c r="A6303" s="6" t="s">
        <v>6893</v>
      </c>
      <c r="B6303">
        <v>2022</v>
      </c>
      <c r="C6303">
        <v>8</v>
      </c>
      <c r="E6303" t="s">
        <v>100</v>
      </c>
      <c r="F6303" t="s">
        <v>101</v>
      </c>
      <c r="G6303" t="s">
        <v>102</v>
      </c>
      <c r="H6303" t="s">
        <v>6094</v>
      </c>
      <c r="I6303">
        <v>2022</v>
      </c>
      <c r="J6303">
        <v>4</v>
      </c>
      <c r="K6303" s="6">
        <v>44926</v>
      </c>
      <c r="L6303">
        <v>4</v>
      </c>
      <c r="M6303">
        <v>1</v>
      </c>
      <c r="N6303" t="s">
        <v>219</v>
      </c>
      <c r="O6303" s="8">
        <v>1.86</v>
      </c>
      <c r="P6303" s="8">
        <v>1.8</v>
      </c>
      <c r="Q6303" s="8">
        <v>1.52</v>
      </c>
      <c r="R6303" s="8">
        <v>2.11</v>
      </c>
      <c r="S6303" s="8">
        <v>0.7</v>
      </c>
      <c r="T6303" s="8">
        <v>2.9</v>
      </c>
      <c r="U6303" s="8">
        <v>0.49</v>
      </c>
      <c r="V6303" s="9">
        <v>30</v>
      </c>
      <c r="W6303" s="8">
        <v>0.58999999999999986</v>
      </c>
      <c r="X6303" s="8">
        <v>2.2000000000000002</v>
      </c>
      <c r="Y6303" s="8">
        <v>6.0000000000000053E-2</v>
      </c>
      <c r="Z6303" s="8">
        <v>-0.16999999999999993</v>
      </c>
      <c r="AA6303">
        <v>-0.15999999999999992</v>
      </c>
      <c r="AF6303" t="s">
        <v>6166</v>
      </c>
      <c r="AG6303" t="s">
        <v>106</v>
      </c>
      <c r="AH6303" t="s">
        <v>107</v>
      </c>
      <c r="AI6303" t="s">
        <v>340</v>
      </c>
      <c r="AJ6303" s="7">
        <v>44926</v>
      </c>
      <c r="AK6303" t="s">
        <v>6894</v>
      </c>
      <c r="AL6303" t="s">
        <v>109</v>
      </c>
      <c r="AM6303" t="s">
        <v>6096</v>
      </c>
      <c r="AN6303" t="s">
        <v>6902</v>
      </c>
      <c r="AO6303" t="str">
        <f>TEXT(A6303,"yyyy-mm-dd")</f>
        <v>2022-08-31</v>
      </c>
    </row>
    <row r="6304" spans="1:41">
      <c r="A6304" s="6" t="s">
        <v>6893</v>
      </c>
      <c r="B6304">
        <v>2022</v>
      </c>
      <c r="C6304">
        <v>8</v>
      </c>
      <c r="E6304" t="s">
        <v>100</v>
      </c>
      <c r="F6304" t="s">
        <v>101</v>
      </c>
      <c r="G6304" t="s">
        <v>83</v>
      </c>
      <c r="H6304" t="s">
        <v>5702</v>
      </c>
      <c r="I6304">
        <v>2022</v>
      </c>
      <c r="K6304" s="6">
        <v>44926</v>
      </c>
      <c r="L6304">
        <v>4</v>
      </c>
      <c r="N6304" t="s">
        <v>219</v>
      </c>
      <c r="O6304" s="8">
        <v>1.93</v>
      </c>
      <c r="P6304" s="8">
        <v>1.9</v>
      </c>
      <c r="Q6304" s="8">
        <v>1.8</v>
      </c>
      <c r="R6304" s="8">
        <v>2</v>
      </c>
      <c r="S6304" s="8">
        <v>1.4</v>
      </c>
      <c r="T6304" s="8">
        <v>2.4</v>
      </c>
      <c r="U6304" s="8">
        <v>0.2</v>
      </c>
      <c r="V6304" s="9">
        <v>38</v>
      </c>
      <c r="W6304" s="8">
        <v>0.19999999999999996</v>
      </c>
      <c r="X6304" s="8">
        <v>1</v>
      </c>
      <c r="Y6304" s="8">
        <v>3.0000000000000027E-2</v>
      </c>
      <c r="Z6304" s="8">
        <v>9.9999999999999867E-2</v>
      </c>
      <c r="AA6304">
        <v>-0.19999999999999996</v>
      </c>
      <c r="AF6304" t="s">
        <v>10333</v>
      </c>
      <c r="AG6304" t="s">
        <v>9655</v>
      </c>
      <c r="AH6304" t="s">
        <v>9656</v>
      </c>
      <c r="AI6304" t="s">
        <v>9657</v>
      </c>
      <c r="AJ6304" s="7">
        <v>44926</v>
      </c>
      <c r="AK6304" t="s">
        <v>6894</v>
      </c>
      <c r="AL6304" t="s">
        <v>109</v>
      </c>
      <c r="AM6304" t="s">
        <v>5704</v>
      </c>
      <c r="AN6304" t="s">
        <v>10366</v>
      </c>
    </row>
    <row r="6305" spans="1:41">
      <c r="A6305" s="6" t="s">
        <v>6893</v>
      </c>
      <c r="B6305">
        <v>2022</v>
      </c>
      <c r="C6305">
        <v>8</v>
      </c>
      <c r="E6305" t="s">
        <v>100</v>
      </c>
      <c r="F6305" t="s">
        <v>101</v>
      </c>
      <c r="G6305" t="s">
        <v>102</v>
      </c>
      <c r="H6305" t="s">
        <v>5989</v>
      </c>
      <c r="I6305">
        <v>2022</v>
      </c>
      <c r="J6305">
        <v>3</v>
      </c>
      <c r="K6305" s="6">
        <v>44834</v>
      </c>
      <c r="L6305">
        <v>1</v>
      </c>
      <c r="M6305">
        <v>0</v>
      </c>
      <c r="N6305" t="s">
        <v>169</v>
      </c>
      <c r="O6305" s="8">
        <v>2.17</v>
      </c>
      <c r="P6305" s="8">
        <v>2.2200000000000002</v>
      </c>
      <c r="Q6305" s="8">
        <v>1.93</v>
      </c>
      <c r="R6305" s="8">
        <v>2.5</v>
      </c>
      <c r="S6305" s="8">
        <v>1</v>
      </c>
      <c r="T6305" s="8">
        <v>2.9</v>
      </c>
      <c r="U6305" s="8">
        <v>0.41</v>
      </c>
      <c r="V6305" s="9">
        <v>30</v>
      </c>
      <c r="W6305" s="8">
        <v>0.57000000000000006</v>
      </c>
      <c r="X6305" s="8">
        <v>1.9</v>
      </c>
      <c r="Y6305" s="8">
        <v>-5.0000000000000266E-2</v>
      </c>
      <c r="Z6305" s="8">
        <v>0.2200000000000002</v>
      </c>
      <c r="AA6305">
        <v>-0.19999999999999996</v>
      </c>
      <c r="AF6305" t="s">
        <v>6164</v>
      </c>
      <c r="AG6305" t="s">
        <v>106</v>
      </c>
      <c r="AH6305" t="s">
        <v>107</v>
      </c>
      <c r="AI6305" t="s">
        <v>108</v>
      </c>
      <c r="AJ6305" s="7">
        <v>44834</v>
      </c>
      <c r="AK6305" t="s">
        <v>6894</v>
      </c>
      <c r="AL6305" t="s">
        <v>109</v>
      </c>
      <c r="AM6305" t="s">
        <v>5991</v>
      </c>
      <c r="AN6305" t="s">
        <v>6901</v>
      </c>
      <c r="AO6305" t="str">
        <f>TEXT(A6305,"yyyy-mm-dd")</f>
        <v>2022-08-31</v>
      </c>
    </row>
    <row r="6306" spans="1:41">
      <c r="A6306" s="6" t="s">
        <v>6893</v>
      </c>
      <c r="B6306">
        <v>2022</v>
      </c>
      <c r="C6306">
        <v>8</v>
      </c>
      <c r="E6306" t="s">
        <v>2685</v>
      </c>
      <c r="F6306" t="s">
        <v>101</v>
      </c>
      <c r="G6306" t="s">
        <v>774</v>
      </c>
      <c r="H6306" t="s">
        <v>2686</v>
      </c>
      <c r="K6306" s="6"/>
      <c r="O6306" s="8">
        <v>2.02</v>
      </c>
      <c r="P6306" s="8">
        <v>2</v>
      </c>
      <c r="Q6306" s="8">
        <v>1.8</v>
      </c>
      <c r="R6306" s="8">
        <v>2.2000000000000002</v>
      </c>
      <c r="S6306" s="8">
        <v>1.5</v>
      </c>
      <c r="T6306" s="8">
        <v>3.02</v>
      </c>
      <c r="U6306" s="8">
        <v>0.33</v>
      </c>
      <c r="V6306" s="9">
        <v>30</v>
      </c>
      <c r="W6306" s="8">
        <v>0.40000000000000013</v>
      </c>
      <c r="X6306" s="8">
        <v>1.52</v>
      </c>
      <c r="Y6306" s="8">
        <v>2.0000000000000018E-2</v>
      </c>
      <c r="Z6306" s="8">
        <v>0</v>
      </c>
      <c r="AA6306">
        <v>3.0000000000000027E-2</v>
      </c>
      <c r="AF6306" t="s">
        <v>2687</v>
      </c>
      <c r="AG6306" t="s">
        <v>2688</v>
      </c>
      <c r="AH6306" t="s">
        <v>2689</v>
      </c>
      <c r="AI6306" t="s">
        <v>2690</v>
      </c>
      <c r="AJ6306" s="7"/>
      <c r="AK6306" t="s">
        <v>6894</v>
      </c>
      <c r="AL6306" t="s">
        <v>109</v>
      </c>
      <c r="AM6306" t="s">
        <v>2686</v>
      </c>
      <c r="AN6306" t="s">
        <v>6920</v>
      </c>
      <c r="AO6306" t="str">
        <f>TEXT(A6306,"yyyy-mm-dd")</f>
        <v>2022-08-31</v>
      </c>
    </row>
    <row r="6307" spans="1:41">
      <c r="A6307" s="6" t="s">
        <v>6893</v>
      </c>
      <c r="B6307">
        <v>2022</v>
      </c>
      <c r="C6307">
        <v>8</v>
      </c>
      <c r="E6307" t="s">
        <v>81</v>
      </c>
      <c r="F6307" t="s">
        <v>82</v>
      </c>
      <c r="G6307" t="s">
        <v>83</v>
      </c>
      <c r="H6307" t="s">
        <v>6592</v>
      </c>
      <c r="I6307">
        <v>2024</v>
      </c>
      <c r="K6307" s="6">
        <v>45657</v>
      </c>
      <c r="L6307">
        <v>28</v>
      </c>
      <c r="N6307" t="s">
        <v>593</v>
      </c>
      <c r="O6307" s="8">
        <v>3.92</v>
      </c>
      <c r="P6307" s="8">
        <v>3.9</v>
      </c>
      <c r="Q6307" s="8">
        <v>3.69</v>
      </c>
      <c r="R6307" s="8">
        <v>4</v>
      </c>
      <c r="S6307" s="8">
        <v>3</v>
      </c>
      <c r="T6307" s="8">
        <v>5.29</v>
      </c>
      <c r="U6307" s="8">
        <v>0.41</v>
      </c>
      <c r="V6307" s="9">
        <v>31</v>
      </c>
      <c r="W6307" s="8">
        <v>0.31000000000000005</v>
      </c>
      <c r="X6307" s="8">
        <v>2.29</v>
      </c>
      <c r="Y6307" s="8">
        <v>2.0000000000000018E-2</v>
      </c>
      <c r="Z6307" s="8">
        <v>2.9999999999999805E-2</v>
      </c>
      <c r="AA6307">
        <v>-8.9999999999999858E-2</v>
      </c>
      <c r="AF6307" t="s">
        <v>6593</v>
      </c>
      <c r="AG6307" t="s">
        <v>87</v>
      </c>
      <c r="AH6307" t="s">
        <v>88</v>
      </c>
      <c r="AI6307" t="s">
        <v>359</v>
      </c>
      <c r="AJ6307" s="7">
        <v>45657</v>
      </c>
      <c r="AK6307" t="s">
        <v>6894</v>
      </c>
      <c r="AL6307" t="s">
        <v>91</v>
      </c>
      <c r="AM6307" t="s">
        <v>6594</v>
      </c>
      <c r="AN6307" t="s">
        <v>6897</v>
      </c>
      <c r="AO6307" t="str">
        <f>TEXT(A6307,"yyyy-mm-dd")</f>
        <v>2022-08-31</v>
      </c>
    </row>
    <row r="6308" spans="1:41">
      <c r="A6308" s="6" t="s">
        <v>6893</v>
      </c>
      <c r="B6308">
        <v>2022</v>
      </c>
      <c r="C6308">
        <v>8</v>
      </c>
      <c r="E6308" t="s">
        <v>392</v>
      </c>
      <c r="F6308" t="s">
        <v>82</v>
      </c>
      <c r="G6308" t="s">
        <v>83</v>
      </c>
      <c r="H6308" t="s">
        <v>6592</v>
      </c>
      <c r="I6308">
        <v>2024</v>
      </c>
      <c r="K6308" s="6">
        <v>45657</v>
      </c>
      <c r="L6308">
        <v>28</v>
      </c>
      <c r="N6308" t="s">
        <v>593</v>
      </c>
      <c r="O6308" s="8">
        <v>3.86</v>
      </c>
      <c r="P6308" s="8">
        <v>3.85</v>
      </c>
      <c r="Q6308" s="8">
        <v>3.6</v>
      </c>
      <c r="R6308" s="8">
        <v>4</v>
      </c>
      <c r="S6308" s="8">
        <v>3</v>
      </c>
      <c r="T6308" s="8">
        <v>5</v>
      </c>
      <c r="U6308" s="8">
        <v>0.39</v>
      </c>
      <c r="V6308" s="9">
        <v>29</v>
      </c>
      <c r="W6308" s="8">
        <v>0.39999999999999991</v>
      </c>
      <c r="X6308" s="8">
        <v>2</v>
      </c>
      <c r="Y6308" s="8">
        <v>9.9999999999997868E-3</v>
      </c>
      <c r="Z6308" s="8">
        <v>5.0000000000000266E-2</v>
      </c>
      <c r="AA6308">
        <v>0</v>
      </c>
      <c r="AF6308" t="s">
        <v>6593</v>
      </c>
      <c r="AG6308" t="s">
        <v>87</v>
      </c>
      <c r="AH6308" t="s">
        <v>88</v>
      </c>
      <c r="AI6308" t="s">
        <v>359</v>
      </c>
      <c r="AJ6308" s="7">
        <v>45657</v>
      </c>
      <c r="AK6308" t="s">
        <v>6894</v>
      </c>
      <c r="AL6308" t="s">
        <v>393</v>
      </c>
      <c r="AM6308" t="s">
        <v>6594</v>
      </c>
      <c r="AN6308" t="s">
        <v>6900</v>
      </c>
      <c r="AO6308" t="str">
        <f>TEXT(A6308,"yyyy-mm-dd")</f>
        <v>2022-08-31</v>
      </c>
    </row>
    <row r="6309" spans="1:41">
      <c r="A6309" s="6" t="s">
        <v>6893</v>
      </c>
      <c r="B6309">
        <v>2022</v>
      </c>
      <c r="C6309">
        <v>8</v>
      </c>
      <c r="E6309" t="s">
        <v>81</v>
      </c>
      <c r="F6309" t="s">
        <v>82</v>
      </c>
      <c r="G6309" t="s">
        <v>83</v>
      </c>
      <c r="H6309" t="s">
        <v>6147</v>
      </c>
      <c r="I6309">
        <v>2023</v>
      </c>
      <c r="K6309" s="6">
        <v>45291</v>
      </c>
      <c r="L6309">
        <v>16</v>
      </c>
      <c r="N6309" t="s">
        <v>222</v>
      </c>
      <c r="O6309" s="8">
        <v>4.62</v>
      </c>
      <c r="P6309" s="8">
        <v>4.66</v>
      </c>
      <c r="Q6309" s="8">
        <v>4.29</v>
      </c>
      <c r="R6309" s="8">
        <v>4.9800000000000004</v>
      </c>
      <c r="S6309" s="8">
        <v>3.55</v>
      </c>
      <c r="T6309" s="8">
        <v>5.4</v>
      </c>
      <c r="U6309" s="8">
        <v>0.47</v>
      </c>
      <c r="V6309" s="9">
        <v>38</v>
      </c>
      <c r="W6309" s="8">
        <v>0.69000000000000039</v>
      </c>
      <c r="X6309" s="8">
        <v>1.8500000000000005</v>
      </c>
      <c r="Y6309" s="8">
        <v>-4.0000000000000036E-2</v>
      </c>
      <c r="Z6309" s="8">
        <v>0.16000000000000014</v>
      </c>
      <c r="AA6309">
        <v>8.8817841970012523E-16</v>
      </c>
      <c r="AF6309" t="s">
        <v>6148</v>
      </c>
      <c r="AG6309" t="s">
        <v>87</v>
      </c>
      <c r="AH6309" t="s">
        <v>88</v>
      </c>
      <c r="AI6309" t="s">
        <v>97</v>
      </c>
      <c r="AJ6309" s="7">
        <v>45291</v>
      </c>
      <c r="AK6309" t="s">
        <v>6894</v>
      </c>
      <c r="AL6309" t="s">
        <v>91</v>
      </c>
      <c r="AM6309" t="s">
        <v>6149</v>
      </c>
      <c r="AN6309" t="s">
        <v>6896</v>
      </c>
      <c r="AO6309" t="str">
        <f>TEXT(A6309,"yyyy-mm-dd")</f>
        <v>2022-08-31</v>
      </c>
    </row>
    <row r="6310" spans="1:41">
      <c r="A6310" s="6" t="s">
        <v>6893</v>
      </c>
      <c r="B6310">
        <v>2022</v>
      </c>
      <c r="C6310">
        <v>8</v>
      </c>
      <c r="E6310" t="s">
        <v>392</v>
      </c>
      <c r="F6310" t="s">
        <v>82</v>
      </c>
      <c r="G6310" t="s">
        <v>83</v>
      </c>
      <c r="H6310" t="s">
        <v>6147</v>
      </c>
      <c r="I6310">
        <v>2023</v>
      </c>
      <c r="K6310" s="6">
        <v>45291</v>
      </c>
      <c r="L6310">
        <v>16</v>
      </c>
      <c r="N6310" t="s">
        <v>222</v>
      </c>
      <c r="O6310" s="8">
        <v>4.41</v>
      </c>
      <c r="P6310" s="8">
        <v>4.4400000000000004</v>
      </c>
      <c r="Q6310" s="8">
        <v>4.18</v>
      </c>
      <c r="R6310" s="8">
        <v>4.7</v>
      </c>
      <c r="S6310" s="8">
        <v>3.24</v>
      </c>
      <c r="T6310" s="8">
        <v>5.3</v>
      </c>
      <c r="U6310" s="8">
        <v>0.49</v>
      </c>
      <c r="V6310" s="9">
        <v>36</v>
      </c>
      <c r="W6310" s="8">
        <v>0.52000000000000046</v>
      </c>
      <c r="X6310" s="8">
        <v>2.0599999999999996</v>
      </c>
      <c r="Y6310" s="8">
        <v>-3.0000000000000249E-2</v>
      </c>
      <c r="Z6310" s="8">
        <v>0.13000000000000078</v>
      </c>
      <c r="AA6310">
        <v>0.15000000000000036</v>
      </c>
      <c r="AF6310" t="s">
        <v>6148</v>
      </c>
      <c r="AG6310" t="s">
        <v>87</v>
      </c>
      <c r="AH6310" t="s">
        <v>88</v>
      </c>
      <c r="AI6310" t="s">
        <v>97</v>
      </c>
      <c r="AJ6310" s="7">
        <v>45291</v>
      </c>
      <c r="AK6310" t="s">
        <v>6894</v>
      </c>
      <c r="AL6310" t="s">
        <v>393</v>
      </c>
      <c r="AM6310" t="s">
        <v>6149</v>
      </c>
      <c r="AN6310" t="s">
        <v>6899</v>
      </c>
      <c r="AO6310" t="str">
        <f>TEXT(A6310,"yyyy-mm-dd")</f>
        <v>2022-08-31</v>
      </c>
    </row>
    <row r="6311" spans="1:41">
      <c r="A6311" s="6" t="s">
        <v>6893</v>
      </c>
      <c r="B6311">
        <v>2022</v>
      </c>
      <c r="C6311">
        <v>8</v>
      </c>
      <c r="E6311" t="s">
        <v>81</v>
      </c>
      <c r="F6311" t="s">
        <v>82</v>
      </c>
      <c r="G6311" t="s">
        <v>83</v>
      </c>
      <c r="H6311" t="s">
        <v>5702</v>
      </c>
      <c r="I6311">
        <v>2022</v>
      </c>
      <c r="K6311" s="6">
        <v>44926</v>
      </c>
      <c r="L6311">
        <v>4</v>
      </c>
      <c r="N6311" t="s">
        <v>219</v>
      </c>
      <c r="O6311" s="8">
        <v>8.15</v>
      </c>
      <c r="P6311" s="8">
        <v>8.1300000000000008</v>
      </c>
      <c r="Q6311" s="8">
        <v>8</v>
      </c>
      <c r="R6311" s="8">
        <v>8.3000000000000007</v>
      </c>
      <c r="S6311" s="8">
        <v>7.58</v>
      </c>
      <c r="T6311" s="8">
        <v>8.9</v>
      </c>
      <c r="U6311" s="8">
        <v>0.28000000000000003</v>
      </c>
      <c r="V6311" s="9">
        <v>38</v>
      </c>
      <c r="W6311" s="8">
        <v>0.30000000000000071</v>
      </c>
      <c r="X6311" s="8">
        <v>1.3200000000000003</v>
      </c>
      <c r="Y6311" s="8">
        <v>1.9999999999999574E-2</v>
      </c>
      <c r="Z6311" s="8">
        <v>0.33000000000000096</v>
      </c>
      <c r="AA6311">
        <v>-6.9999999999999396E-2</v>
      </c>
      <c r="AF6311" t="s">
        <v>5703</v>
      </c>
      <c r="AG6311" t="s">
        <v>87</v>
      </c>
      <c r="AH6311" t="s">
        <v>88</v>
      </c>
      <c r="AI6311" t="s">
        <v>89</v>
      </c>
      <c r="AJ6311" s="7">
        <v>44926</v>
      </c>
      <c r="AK6311" t="s">
        <v>6894</v>
      </c>
      <c r="AL6311" t="s">
        <v>91</v>
      </c>
      <c r="AM6311" t="s">
        <v>5704</v>
      </c>
      <c r="AN6311" t="s">
        <v>6895</v>
      </c>
      <c r="AO6311" t="str">
        <f>TEXT(A6311,"yyyy-mm-dd")</f>
        <v>2022-08-31</v>
      </c>
    </row>
    <row r="6312" spans="1:41">
      <c r="A6312" s="6" t="s">
        <v>6893</v>
      </c>
      <c r="B6312">
        <v>2022</v>
      </c>
      <c r="C6312">
        <v>8</v>
      </c>
      <c r="E6312" t="s">
        <v>392</v>
      </c>
      <c r="F6312" t="s">
        <v>82</v>
      </c>
      <c r="G6312" t="s">
        <v>83</v>
      </c>
      <c r="H6312" t="s">
        <v>5702</v>
      </c>
      <c r="I6312">
        <v>2022</v>
      </c>
      <c r="K6312" s="6">
        <v>44926</v>
      </c>
      <c r="L6312">
        <v>4</v>
      </c>
      <c r="N6312" t="s">
        <v>219</v>
      </c>
      <c r="O6312" s="8">
        <v>7.61</v>
      </c>
      <c r="P6312" s="8">
        <v>7.67</v>
      </c>
      <c r="Q6312" s="8">
        <v>7.35</v>
      </c>
      <c r="R6312" s="8">
        <v>7.84</v>
      </c>
      <c r="S6312" s="8">
        <v>6.8</v>
      </c>
      <c r="T6312" s="8">
        <v>8.61</v>
      </c>
      <c r="U6312" s="8">
        <v>0.42</v>
      </c>
      <c r="V6312" s="9">
        <v>36</v>
      </c>
      <c r="W6312" s="8">
        <v>0.49000000000000021</v>
      </c>
      <c r="X6312" s="8">
        <v>1.8099999999999996</v>
      </c>
      <c r="Y6312" s="8">
        <v>-5.9999999999999609E-2</v>
      </c>
      <c r="Z6312" s="8">
        <v>0.58999999999999986</v>
      </c>
      <c r="AA6312">
        <v>-6.9999999999999396E-2</v>
      </c>
      <c r="AF6312" t="s">
        <v>5703</v>
      </c>
      <c r="AG6312" t="s">
        <v>87</v>
      </c>
      <c r="AH6312" t="s">
        <v>88</v>
      </c>
      <c r="AI6312" t="s">
        <v>89</v>
      </c>
      <c r="AJ6312" s="7">
        <v>44926</v>
      </c>
      <c r="AK6312" t="s">
        <v>6894</v>
      </c>
      <c r="AL6312" t="s">
        <v>393</v>
      </c>
      <c r="AM6312" t="s">
        <v>5704</v>
      </c>
      <c r="AN6312" t="s">
        <v>6898</v>
      </c>
      <c r="AO6312" t="str">
        <f>TEXT(A6312,"yyyy-mm-dd")</f>
        <v>2022-08-31</v>
      </c>
    </row>
    <row r="6313" spans="1:41">
      <c r="A6313" s="6" t="s">
        <v>6893</v>
      </c>
      <c r="B6313">
        <v>2022</v>
      </c>
      <c r="C6313">
        <v>8</v>
      </c>
      <c r="E6313" t="s">
        <v>81</v>
      </c>
      <c r="F6313" t="s">
        <v>82</v>
      </c>
      <c r="G6313" t="s">
        <v>774</v>
      </c>
      <c r="H6313" t="s">
        <v>775</v>
      </c>
      <c r="K6313" s="6"/>
      <c r="O6313" s="8">
        <v>3.88</v>
      </c>
      <c r="P6313" s="8">
        <v>3.85</v>
      </c>
      <c r="Q6313" s="8">
        <v>3.7</v>
      </c>
      <c r="R6313" s="8">
        <v>4</v>
      </c>
      <c r="S6313" s="8">
        <v>3.1</v>
      </c>
      <c r="T6313" s="8">
        <v>4.5999999999999996</v>
      </c>
      <c r="U6313" s="8">
        <v>0.31</v>
      </c>
      <c r="V6313" s="9">
        <v>35</v>
      </c>
      <c r="W6313" s="8">
        <v>0.29999999999999982</v>
      </c>
      <c r="X6313" s="8">
        <v>1.4999999999999996</v>
      </c>
      <c r="Y6313" s="8">
        <v>2.9999999999999805E-2</v>
      </c>
      <c r="Z6313" s="8">
        <v>3.0000000000000249E-2</v>
      </c>
      <c r="AA6313">
        <v>-9.9999999999999645E-2</v>
      </c>
      <c r="AF6313" t="s">
        <v>776</v>
      </c>
      <c r="AG6313" t="s">
        <v>777</v>
      </c>
      <c r="AH6313" t="s">
        <v>778</v>
      </c>
      <c r="AI6313" t="s">
        <v>779</v>
      </c>
      <c r="AJ6313" s="7"/>
      <c r="AK6313" t="s">
        <v>6894</v>
      </c>
      <c r="AL6313" t="s">
        <v>91</v>
      </c>
      <c r="AM6313" t="s">
        <v>775</v>
      </c>
      <c r="AN6313" t="s">
        <v>6916</v>
      </c>
      <c r="AO6313" t="str">
        <f>TEXT(A6313,"yyyy-mm-dd")</f>
        <v>2022-08-31</v>
      </c>
    </row>
    <row r="6314" spans="1:41">
      <c r="A6314" s="6" t="s">
        <v>6893</v>
      </c>
      <c r="B6314">
        <v>2022</v>
      </c>
      <c r="C6314">
        <v>8</v>
      </c>
      <c r="E6314" t="s">
        <v>81</v>
      </c>
      <c r="F6314" t="s">
        <v>82</v>
      </c>
      <c r="G6314" t="s">
        <v>774</v>
      </c>
      <c r="H6314" t="s">
        <v>1536</v>
      </c>
      <c r="K6314" s="6"/>
      <c r="O6314" s="8">
        <v>3.64</v>
      </c>
      <c r="P6314" s="8">
        <v>3.6</v>
      </c>
      <c r="Q6314" s="8">
        <v>3.5</v>
      </c>
      <c r="R6314" s="8">
        <v>3.81</v>
      </c>
      <c r="S6314" s="8">
        <v>3.1</v>
      </c>
      <c r="T6314" s="8">
        <v>4.1500000000000004</v>
      </c>
      <c r="U6314" s="8">
        <v>0.26</v>
      </c>
      <c r="V6314" s="9">
        <v>32</v>
      </c>
      <c r="W6314" s="8">
        <v>0.31000000000000005</v>
      </c>
      <c r="X6314" s="8">
        <v>1.0500000000000003</v>
      </c>
      <c r="Y6314" s="8">
        <v>4.0000000000000036E-2</v>
      </c>
      <c r="Z6314" s="8">
        <v>0</v>
      </c>
      <c r="AA6314">
        <v>-6.999999999999984E-2</v>
      </c>
      <c r="AF6314" t="s">
        <v>1537</v>
      </c>
      <c r="AG6314" t="s">
        <v>777</v>
      </c>
      <c r="AH6314" t="s">
        <v>778</v>
      </c>
      <c r="AI6314" t="s">
        <v>1538</v>
      </c>
      <c r="AJ6314" s="7"/>
      <c r="AK6314" t="s">
        <v>6894</v>
      </c>
      <c r="AL6314" t="s">
        <v>91</v>
      </c>
      <c r="AM6314" t="s">
        <v>1536</v>
      </c>
      <c r="AN6314" t="s">
        <v>6917</v>
      </c>
      <c r="AO6314" t="str">
        <f>TEXT(A6314,"yyyy-mm-dd")</f>
        <v>2022-08-31</v>
      </c>
    </row>
    <row r="6315" spans="1:41">
      <c r="A6315" s="6" t="s">
        <v>6893</v>
      </c>
      <c r="B6315">
        <v>2022</v>
      </c>
      <c r="C6315">
        <v>8</v>
      </c>
      <c r="E6315" t="s">
        <v>392</v>
      </c>
      <c r="F6315" t="s">
        <v>82</v>
      </c>
      <c r="G6315" t="s">
        <v>774</v>
      </c>
      <c r="H6315" t="s">
        <v>775</v>
      </c>
      <c r="K6315" s="6"/>
      <c r="O6315" s="8">
        <v>3.85</v>
      </c>
      <c r="P6315" s="8">
        <v>3.8</v>
      </c>
      <c r="Q6315" s="8">
        <v>3.65</v>
      </c>
      <c r="R6315" s="8">
        <v>4</v>
      </c>
      <c r="S6315" s="8">
        <v>3.1</v>
      </c>
      <c r="T6315" s="8">
        <v>4.7</v>
      </c>
      <c r="U6315" s="8">
        <v>0.31</v>
      </c>
      <c r="V6315" s="9">
        <v>31</v>
      </c>
      <c r="W6315" s="8">
        <v>0.35000000000000009</v>
      </c>
      <c r="X6315" s="8">
        <v>1.6</v>
      </c>
      <c r="Y6315" s="8">
        <v>5.0000000000000266E-2</v>
      </c>
      <c r="Z6315" s="8">
        <v>-3.0000000000000249E-2</v>
      </c>
      <c r="AA6315">
        <v>-3.0000000000000249E-2</v>
      </c>
      <c r="AF6315" t="s">
        <v>776</v>
      </c>
      <c r="AG6315" t="s">
        <v>777</v>
      </c>
      <c r="AH6315" t="s">
        <v>778</v>
      </c>
      <c r="AI6315" t="s">
        <v>779</v>
      </c>
      <c r="AJ6315" s="7"/>
      <c r="AK6315" t="s">
        <v>6894</v>
      </c>
      <c r="AL6315" t="s">
        <v>393</v>
      </c>
      <c r="AM6315" t="s">
        <v>775</v>
      </c>
      <c r="AN6315" t="s">
        <v>6918</v>
      </c>
      <c r="AO6315" t="str">
        <f>TEXT(A6315,"yyyy-mm-dd")</f>
        <v>2022-08-31</v>
      </c>
    </row>
    <row r="6316" spans="1:41">
      <c r="A6316" s="6" t="s">
        <v>6893</v>
      </c>
      <c r="B6316">
        <v>2022</v>
      </c>
      <c r="C6316">
        <v>8</v>
      </c>
      <c r="E6316" t="s">
        <v>392</v>
      </c>
      <c r="F6316" t="s">
        <v>82</v>
      </c>
      <c r="G6316" t="s">
        <v>774</v>
      </c>
      <c r="H6316" t="s">
        <v>1536</v>
      </c>
      <c r="K6316" s="6"/>
      <c r="O6316" s="8">
        <v>3.57</v>
      </c>
      <c r="P6316" s="8">
        <v>3.5</v>
      </c>
      <c r="Q6316" s="8">
        <v>3.4</v>
      </c>
      <c r="R6316" s="8">
        <v>3.8</v>
      </c>
      <c r="S6316" s="8">
        <v>3</v>
      </c>
      <c r="T6316" s="8">
        <v>4</v>
      </c>
      <c r="U6316" s="8">
        <v>0.28999999999999998</v>
      </c>
      <c r="V6316" s="9">
        <v>29</v>
      </c>
      <c r="W6316" s="8">
        <v>0.39999999999999991</v>
      </c>
      <c r="X6316" s="8">
        <v>1</v>
      </c>
      <c r="Y6316" s="8">
        <v>6.999999999999984E-2</v>
      </c>
      <c r="Z6316" s="8">
        <v>-6.999999999999984E-2</v>
      </c>
      <c r="AA6316">
        <v>9.0000000000000302E-2</v>
      </c>
      <c r="AF6316" t="s">
        <v>1537</v>
      </c>
      <c r="AG6316" t="s">
        <v>777</v>
      </c>
      <c r="AH6316" t="s">
        <v>778</v>
      </c>
      <c r="AI6316" t="s">
        <v>1538</v>
      </c>
      <c r="AJ6316" s="7"/>
      <c r="AK6316" t="s">
        <v>6894</v>
      </c>
      <c r="AL6316" t="s">
        <v>393</v>
      </c>
      <c r="AM6316" t="s">
        <v>1536</v>
      </c>
      <c r="AN6316" t="s">
        <v>6919</v>
      </c>
      <c r="AO6316" t="str">
        <f>TEXT(A6316,"yyyy-mm-dd")</f>
        <v>2022-08-31</v>
      </c>
    </row>
    <row r="6317" spans="1:41">
      <c r="A6317" s="6" t="s">
        <v>6893</v>
      </c>
      <c r="B6317">
        <v>2022</v>
      </c>
      <c r="C6317">
        <v>8</v>
      </c>
      <c r="E6317" t="s">
        <v>112</v>
      </c>
      <c r="F6317" t="s">
        <v>113</v>
      </c>
      <c r="G6317" t="s">
        <v>83</v>
      </c>
      <c r="H6317" t="s">
        <v>6592</v>
      </c>
      <c r="I6317">
        <v>2024</v>
      </c>
      <c r="K6317" s="6">
        <v>45657</v>
      </c>
      <c r="L6317">
        <v>28</v>
      </c>
      <c r="N6317" t="s">
        <v>593</v>
      </c>
      <c r="O6317" s="8">
        <v>8.0299999999999994</v>
      </c>
      <c r="P6317" s="8">
        <v>8.27</v>
      </c>
      <c r="Q6317" s="8">
        <v>7.5</v>
      </c>
      <c r="R6317" s="8">
        <v>8.5</v>
      </c>
      <c r="S6317" s="8">
        <v>5.75</v>
      </c>
      <c r="T6317" s="8">
        <v>12.31</v>
      </c>
      <c r="U6317" s="8">
        <v>1.35</v>
      </c>
      <c r="V6317" s="9">
        <v>23</v>
      </c>
      <c r="W6317" s="8">
        <v>1</v>
      </c>
      <c r="X6317" s="8">
        <v>6.5600000000000005</v>
      </c>
      <c r="Y6317" s="8">
        <v>-0.24000000000000021</v>
      </c>
      <c r="Z6317" s="8">
        <v>-3.0000000000001137E-2</v>
      </c>
      <c r="AA6317">
        <v>-0.25</v>
      </c>
      <c r="AF6317" t="s">
        <v>6630</v>
      </c>
      <c r="AG6317" t="s">
        <v>115</v>
      </c>
      <c r="AH6317" t="s">
        <v>116</v>
      </c>
      <c r="AI6317" t="s">
        <v>359</v>
      </c>
      <c r="AJ6317" s="7">
        <v>45657</v>
      </c>
      <c r="AK6317" t="s">
        <v>6894</v>
      </c>
      <c r="AL6317" t="s">
        <v>118</v>
      </c>
      <c r="AM6317" t="s">
        <v>6594</v>
      </c>
      <c r="AN6317" t="s">
        <v>6923</v>
      </c>
      <c r="AO6317" t="str">
        <f>TEXT(A6317,"yyyy-mm-dd")</f>
        <v>2022-08-31</v>
      </c>
    </row>
    <row r="6318" spans="1:41">
      <c r="A6318" s="6" t="s">
        <v>6893</v>
      </c>
      <c r="B6318">
        <v>2022</v>
      </c>
      <c r="C6318">
        <v>8</v>
      </c>
      <c r="E6318" t="s">
        <v>2881</v>
      </c>
      <c r="F6318" t="s">
        <v>113</v>
      </c>
      <c r="G6318" t="s">
        <v>83</v>
      </c>
      <c r="H6318" t="s">
        <v>6592</v>
      </c>
      <c r="I6318">
        <v>2024</v>
      </c>
      <c r="K6318" s="6">
        <v>45657</v>
      </c>
      <c r="L6318">
        <v>28</v>
      </c>
      <c r="N6318" t="s">
        <v>593</v>
      </c>
      <c r="O6318" s="8">
        <v>8.3800000000000008</v>
      </c>
      <c r="P6318" s="8">
        <v>8.4499999999999993</v>
      </c>
      <c r="Q6318" s="8">
        <v>7.94</v>
      </c>
      <c r="R6318" s="8">
        <v>9.08</v>
      </c>
      <c r="S6318" s="8">
        <v>6.89</v>
      </c>
      <c r="T6318" s="8">
        <v>9.68</v>
      </c>
      <c r="U6318" s="8">
        <v>0.85</v>
      </c>
      <c r="V6318" s="9">
        <v>20</v>
      </c>
      <c r="W6318" s="8">
        <v>1.1399999999999997</v>
      </c>
      <c r="X6318" s="8">
        <v>2.79</v>
      </c>
      <c r="Y6318" s="8">
        <v>-6.9999999999998508E-2</v>
      </c>
      <c r="Z6318" s="8">
        <v>-8.0000000000000071E-2</v>
      </c>
      <c r="AA6318">
        <v>0.17999999999999883</v>
      </c>
      <c r="AF6318" t="s">
        <v>6635</v>
      </c>
      <c r="AG6318" t="s">
        <v>2883</v>
      </c>
      <c r="AH6318" t="s">
        <v>2884</v>
      </c>
      <c r="AI6318" t="s">
        <v>359</v>
      </c>
      <c r="AJ6318" s="7">
        <v>45657</v>
      </c>
      <c r="AK6318" t="s">
        <v>6894</v>
      </c>
      <c r="AL6318" t="s">
        <v>2885</v>
      </c>
      <c r="AM6318" t="s">
        <v>6594</v>
      </c>
      <c r="AN6318" t="s">
        <v>6926</v>
      </c>
      <c r="AO6318" t="str">
        <f>TEXT(A6318,"yyyy-mm-dd")</f>
        <v>2022-08-31</v>
      </c>
    </row>
    <row r="6319" spans="1:41">
      <c r="A6319" s="6" t="s">
        <v>6893</v>
      </c>
      <c r="B6319">
        <v>2022</v>
      </c>
      <c r="C6319">
        <v>8</v>
      </c>
      <c r="E6319" t="s">
        <v>112</v>
      </c>
      <c r="F6319" t="s">
        <v>113</v>
      </c>
      <c r="G6319" t="s">
        <v>83</v>
      </c>
      <c r="H6319" t="s">
        <v>6147</v>
      </c>
      <c r="I6319">
        <v>2023</v>
      </c>
      <c r="K6319" s="6">
        <v>45291</v>
      </c>
      <c r="L6319">
        <v>16</v>
      </c>
      <c r="N6319" t="s">
        <v>222</v>
      </c>
      <c r="O6319" s="8">
        <v>9.11</v>
      </c>
      <c r="P6319" s="8">
        <v>9.1</v>
      </c>
      <c r="Q6319" s="8">
        <v>8.65</v>
      </c>
      <c r="R6319" s="8">
        <v>9.5</v>
      </c>
      <c r="S6319" s="8">
        <v>7.5</v>
      </c>
      <c r="T6319" s="8">
        <v>11.31</v>
      </c>
      <c r="U6319" s="8">
        <v>0.77</v>
      </c>
      <c r="V6319" s="9">
        <v>27</v>
      </c>
      <c r="W6319" s="8">
        <v>0.84999999999999964</v>
      </c>
      <c r="X6319" s="8">
        <v>3.8100000000000005</v>
      </c>
      <c r="Y6319" s="8">
        <v>9.9999999999997868E-3</v>
      </c>
      <c r="Z6319" s="8">
        <v>9.9999999999999645E-2</v>
      </c>
      <c r="AA6319">
        <v>4.9999999999998934E-2</v>
      </c>
      <c r="AF6319" t="s">
        <v>6185</v>
      </c>
      <c r="AG6319" t="s">
        <v>115</v>
      </c>
      <c r="AH6319" t="s">
        <v>116</v>
      </c>
      <c r="AI6319" t="s">
        <v>230</v>
      </c>
      <c r="AJ6319" s="7">
        <v>45291</v>
      </c>
      <c r="AK6319" t="s">
        <v>6894</v>
      </c>
      <c r="AL6319" t="s">
        <v>118</v>
      </c>
      <c r="AM6319" t="s">
        <v>6149</v>
      </c>
      <c r="AN6319" t="s">
        <v>6922</v>
      </c>
      <c r="AO6319" t="str">
        <f>TEXT(A6319,"yyyy-mm-dd")</f>
        <v>2022-08-31</v>
      </c>
    </row>
    <row r="6320" spans="1:41">
      <c r="A6320" s="6" t="s">
        <v>6893</v>
      </c>
      <c r="B6320">
        <v>2022</v>
      </c>
      <c r="C6320">
        <v>8</v>
      </c>
      <c r="E6320" t="s">
        <v>2881</v>
      </c>
      <c r="F6320" t="s">
        <v>113</v>
      </c>
      <c r="G6320" t="s">
        <v>83</v>
      </c>
      <c r="H6320" t="s">
        <v>6147</v>
      </c>
      <c r="I6320">
        <v>2023</v>
      </c>
      <c r="K6320" s="6">
        <v>45291</v>
      </c>
      <c r="L6320">
        <v>16</v>
      </c>
      <c r="N6320" t="s">
        <v>222</v>
      </c>
      <c r="O6320" s="8">
        <v>9.0500000000000007</v>
      </c>
      <c r="P6320" s="8">
        <v>9.15</v>
      </c>
      <c r="Q6320" s="8">
        <v>8.65</v>
      </c>
      <c r="R6320" s="8">
        <v>9.65</v>
      </c>
      <c r="S6320" s="8">
        <v>8</v>
      </c>
      <c r="T6320" s="8">
        <v>9.9</v>
      </c>
      <c r="U6320" s="8">
        <v>0.66</v>
      </c>
      <c r="V6320" s="9">
        <v>23</v>
      </c>
      <c r="W6320" s="8">
        <v>1</v>
      </c>
      <c r="X6320" s="8">
        <v>1.9000000000000004</v>
      </c>
      <c r="Y6320" s="8">
        <v>-9.9999999999999645E-2</v>
      </c>
      <c r="Z6320" s="8">
        <v>0</v>
      </c>
      <c r="AA6320">
        <v>5.0000000000000711E-2</v>
      </c>
      <c r="AF6320" t="s">
        <v>6190</v>
      </c>
      <c r="AG6320" t="s">
        <v>2883</v>
      </c>
      <c r="AH6320" t="s">
        <v>2884</v>
      </c>
      <c r="AI6320" t="s">
        <v>230</v>
      </c>
      <c r="AJ6320" s="7">
        <v>45291</v>
      </c>
      <c r="AK6320" t="s">
        <v>6894</v>
      </c>
      <c r="AL6320" t="s">
        <v>2885</v>
      </c>
      <c r="AM6320" t="s">
        <v>6149</v>
      </c>
      <c r="AN6320" t="s">
        <v>6925</v>
      </c>
      <c r="AO6320" t="str">
        <f>TEXT(A6320,"yyyy-mm-dd")</f>
        <v>2022-08-31</v>
      </c>
    </row>
    <row r="6321" spans="1:41">
      <c r="A6321" s="6" t="s">
        <v>6893</v>
      </c>
      <c r="B6321">
        <v>2022</v>
      </c>
      <c r="C6321">
        <v>8</v>
      </c>
      <c r="E6321" t="s">
        <v>112</v>
      </c>
      <c r="F6321" t="s">
        <v>113</v>
      </c>
      <c r="G6321" t="s">
        <v>83</v>
      </c>
      <c r="H6321" t="s">
        <v>5702</v>
      </c>
      <c r="I6321">
        <v>2022</v>
      </c>
      <c r="K6321" s="6">
        <v>44926</v>
      </c>
      <c r="L6321">
        <v>4</v>
      </c>
      <c r="N6321" t="s">
        <v>219</v>
      </c>
      <c r="O6321" s="8">
        <v>9.7200000000000006</v>
      </c>
      <c r="P6321" s="8">
        <v>9.66</v>
      </c>
      <c r="Q6321" s="8">
        <v>9.5299999999999994</v>
      </c>
      <c r="R6321" s="8">
        <v>9.93</v>
      </c>
      <c r="S6321" s="8">
        <v>9.2200000000000006</v>
      </c>
      <c r="T6321" s="8">
        <v>10.32</v>
      </c>
      <c r="U6321" s="8">
        <v>0.28000000000000003</v>
      </c>
      <c r="V6321" s="9">
        <v>27</v>
      </c>
      <c r="W6321" s="8">
        <v>0.40000000000000036</v>
      </c>
      <c r="X6321" s="8">
        <v>1.0999999999999996</v>
      </c>
      <c r="Y6321" s="8">
        <v>6.0000000000000497E-2</v>
      </c>
      <c r="Z6321" s="8">
        <v>0.13000000000000078</v>
      </c>
      <c r="AA6321">
        <v>0.11000000000000121</v>
      </c>
      <c r="AF6321" t="s">
        <v>5740</v>
      </c>
      <c r="AG6321" t="s">
        <v>115</v>
      </c>
      <c r="AH6321" t="s">
        <v>116</v>
      </c>
      <c r="AI6321" t="s">
        <v>117</v>
      </c>
      <c r="AJ6321" s="7">
        <v>44926</v>
      </c>
      <c r="AK6321" t="s">
        <v>6894</v>
      </c>
      <c r="AL6321" t="s">
        <v>118</v>
      </c>
      <c r="AM6321" t="s">
        <v>5704</v>
      </c>
      <c r="AN6321" t="s">
        <v>6921</v>
      </c>
      <c r="AO6321" t="str">
        <f>TEXT(A6321,"yyyy-mm-dd")</f>
        <v>2022-08-31</v>
      </c>
    </row>
    <row r="6322" spans="1:41">
      <c r="A6322" s="6" t="s">
        <v>6893</v>
      </c>
      <c r="B6322">
        <v>2022</v>
      </c>
      <c r="C6322">
        <v>8</v>
      </c>
      <c r="E6322" t="s">
        <v>2881</v>
      </c>
      <c r="F6322" t="s">
        <v>113</v>
      </c>
      <c r="G6322" t="s">
        <v>83</v>
      </c>
      <c r="H6322" t="s">
        <v>5702</v>
      </c>
      <c r="I6322">
        <v>2022</v>
      </c>
      <c r="K6322" s="6">
        <v>44926</v>
      </c>
      <c r="L6322">
        <v>4</v>
      </c>
      <c r="N6322" t="s">
        <v>219</v>
      </c>
      <c r="O6322" s="8">
        <v>9.44</v>
      </c>
      <c r="P6322" s="8">
        <v>9.36</v>
      </c>
      <c r="Q6322" s="8">
        <v>9</v>
      </c>
      <c r="R6322" s="8">
        <v>9.7799999999999994</v>
      </c>
      <c r="S6322" s="8">
        <v>8.35</v>
      </c>
      <c r="T6322" s="8">
        <v>11</v>
      </c>
      <c r="U6322" s="8">
        <v>0.63</v>
      </c>
      <c r="V6322" s="9">
        <v>23</v>
      </c>
      <c r="W6322" s="8">
        <v>0.77999999999999936</v>
      </c>
      <c r="X6322" s="8">
        <v>2.6500000000000004</v>
      </c>
      <c r="Y6322" s="8">
        <v>8.0000000000000071E-2</v>
      </c>
      <c r="Z6322" s="8">
        <v>4.9999999999998934E-2</v>
      </c>
      <c r="AA6322">
        <v>1.9999999999999574E-2</v>
      </c>
      <c r="AF6322" t="s">
        <v>5745</v>
      </c>
      <c r="AG6322" t="s">
        <v>2883</v>
      </c>
      <c r="AH6322" t="s">
        <v>2884</v>
      </c>
      <c r="AI6322" t="s">
        <v>117</v>
      </c>
      <c r="AJ6322" s="7">
        <v>44926</v>
      </c>
      <c r="AK6322" t="s">
        <v>6894</v>
      </c>
      <c r="AL6322" t="s">
        <v>2885</v>
      </c>
      <c r="AM6322" t="s">
        <v>5704</v>
      </c>
      <c r="AN6322" t="s">
        <v>6924</v>
      </c>
      <c r="AO6322" t="str">
        <f>TEXT(A6322,"yyyy-mm-dd")</f>
        <v>2022-08-31</v>
      </c>
    </row>
    <row r="6323" spans="1:41">
      <c r="A6323" s="6" t="s">
        <v>6927</v>
      </c>
      <c r="B6323">
        <v>2022</v>
      </c>
      <c r="C6323">
        <v>9</v>
      </c>
      <c r="E6323" t="s">
        <v>1907</v>
      </c>
      <c r="F6323" t="s">
        <v>1908</v>
      </c>
      <c r="G6323" t="s">
        <v>102</v>
      </c>
      <c r="H6323" t="s">
        <v>6878</v>
      </c>
      <c r="I6323">
        <v>2024</v>
      </c>
      <c r="J6323">
        <v>3</v>
      </c>
      <c r="K6323" s="6">
        <v>45565</v>
      </c>
      <c r="L6323">
        <v>24</v>
      </c>
      <c r="M6323">
        <v>8</v>
      </c>
      <c r="N6323" t="s">
        <v>368</v>
      </c>
      <c r="O6323" s="8">
        <v>8.43</v>
      </c>
      <c r="P6323" s="8">
        <v>8.5</v>
      </c>
      <c r="Q6323" s="8">
        <v>8</v>
      </c>
      <c r="R6323" s="8">
        <v>8.75</v>
      </c>
      <c r="S6323" s="8">
        <v>5.5</v>
      </c>
      <c r="T6323" s="8">
        <v>11.75</v>
      </c>
      <c r="U6323" s="8">
        <v>1.17</v>
      </c>
      <c r="V6323" s="9">
        <v>24</v>
      </c>
      <c r="W6323" s="8">
        <v>0.75</v>
      </c>
      <c r="X6323" s="8">
        <v>6.25</v>
      </c>
      <c r="Y6323" s="8">
        <v>-7.0000000000000284E-2</v>
      </c>
      <c r="Z6323" s="8">
        <v>0.25</v>
      </c>
      <c r="AA6323">
        <v>-0.5</v>
      </c>
      <c r="AF6323" t="s">
        <v>6879</v>
      </c>
      <c r="AG6323" t="s">
        <v>1910</v>
      </c>
      <c r="AH6323" t="s">
        <v>1911</v>
      </c>
      <c r="AI6323" t="s">
        <v>1971</v>
      </c>
      <c r="AJ6323" s="7">
        <v>45565</v>
      </c>
      <c r="AK6323" t="s">
        <v>6928</v>
      </c>
      <c r="AL6323" t="s">
        <v>1908</v>
      </c>
      <c r="AM6323" t="s">
        <v>6880</v>
      </c>
      <c r="AN6323" t="s">
        <v>6949</v>
      </c>
      <c r="AO6323" t="str">
        <f>TEXT(A6323,"yyyy-mm-dd")</f>
        <v>2022-09-30</v>
      </c>
    </row>
    <row r="6324" spans="1:41">
      <c r="A6324" s="6" t="s">
        <v>6927</v>
      </c>
      <c r="B6324">
        <v>2022</v>
      </c>
      <c r="C6324">
        <v>9</v>
      </c>
      <c r="E6324" t="s">
        <v>1907</v>
      </c>
      <c r="F6324" t="s">
        <v>1908</v>
      </c>
      <c r="G6324" t="s">
        <v>102</v>
      </c>
      <c r="H6324" t="s">
        <v>6770</v>
      </c>
      <c r="I6324">
        <v>2024</v>
      </c>
      <c r="J6324">
        <v>2</v>
      </c>
      <c r="K6324" s="6">
        <v>45473</v>
      </c>
      <c r="L6324">
        <v>21</v>
      </c>
      <c r="M6324">
        <v>7</v>
      </c>
      <c r="N6324" t="s">
        <v>176</v>
      </c>
      <c r="O6324" s="8">
        <v>8.76</v>
      </c>
      <c r="P6324" s="8">
        <v>8.75</v>
      </c>
      <c r="Q6324" s="8">
        <v>8.5</v>
      </c>
      <c r="R6324" s="8">
        <v>9</v>
      </c>
      <c r="S6324" s="8">
        <v>6.5</v>
      </c>
      <c r="T6324" s="8">
        <v>11.75</v>
      </c>
      <c r="U6324" s="8">
        <v>1.06</v>
      </c>
      <c r="V6324" s="9">
        <v>24</v>
      </c>
      <c r="W6324" s="8">
        <v>0.5</v>
      </c>
      <c r="X6324" s="8">
        <v>5.25</v>
      </c>
      <c r="Y6324" s="8">
        <v>9.9999999999997868E-3</v>
      </c>
      <c r="Z6324" s="8">
        <v>0.25</v>
      </c>
      <c r="AA6324">
        <v>-0.75</v>
      </c>
      <c r="AF6324" t="s">
        <v>6771</v>
      </c>
      <c r="AG6324" t="s">
        <v>1910</v>
      </c>
      <c r="AH6324" t="s">
        <v>1911</v>
      </c>
      <c r="AI6324" t="s">
        <v>1944</v>
      </c>
      <c r="AJ6324" s="7">
        <v>45473</v>
      </c>
      <c r="AK6324" t="s">
        <v>6928</v>
      </c>
      <c r="AL6324" t="s">
        <v>1908</v>
      </c>
      <c r="AM6324" t="s">
        <v>6772</v>
      </c>
      <c r="AN6324" t="s">
        <v>6948</v>
      </c>
      <c r="AO6324" t="str">
        <f>TEXT(A6324,"yyyy-mm-dd")</f>
        <v>2022-09-30</v>
      </c>
    </row>
    <row r="6325" spans="1:41">
      <c r="A6325" s="6" t="s">
        <v>6927</v>
      </c>
      <c r="B6325">
        <v>2022</v>
      </c>
      <c r="C6325">
        <v>9</v>
      </c>
      <c r="E6325" t="s">
        <v>1907</v>
      </c>
      <c r="F6325" t="s">
        <v>1908</v>
      </c>
      <c r="G6325" t="s">
        <v>102</v>
      </c>
      <c r="H6325" t="s">
        <v>6766</v>
      </c>
      <c r="I6325">
        <v>2024</v>
      </c>
      <c r="J6325">
        <v>1</v>
      </c>
      <c r="K6325" s="6">
        <v>45382</v>
      </c>
      <c r="L6325">
        <v>18</v>
      </c>
      <c r="M6325">
        <v>6</v>
      </c>
      <c r="N6325" t="s">
        <v>206</v>
      </c>
      <c r="O6325" s="8">
        <v>9.0500000000000007</v>
      </c>
      <c r="P6325" s="8">
        <v>9</v>
      </c>
      <c r="Q6325" s="8">
        <v>8.75</v>
      </c>
      <c r="R6325" s="8">
        <v>9.5</v>
      </c>
      <c r="S6325" s="8">
        <v>7</v>
      </c>
      <c r="T6325" s="8">
        <v>11.5</v>
      </c>
      <c r="U6325" s="8">
        <v>1.03</v>
      </c>
      <c r="V6325" s="9">
        <v>25</v>
      </c>
      <c r="W6325" s="8">
        <v>0.75</v>
      </c>
      <c r="X6325" s="8">
        <v>4.5</v>
      </c>
      <c r="Y6325" s="8">
        <v>5.0000000000000711E-2</v>
      </c>
      <c r="Z6325" s="8">
        <v>0.25</v>
      </c>
      <c r="AA6325">
        <v>-0.25</v>
      </c>
      <c r="AF6325" t="s">
        <v>6767</v>
      </c>
      <c r="AG6325" t="s">
        <v>1910</v>
      </c>
      <c r="AH6325" t="s">
        <v>1911</v>
      </c>
      <c r="AI6325" t="s">
        <v>1939</v>
      </c>
      <c r="AJ6325" s="7">
        <v>45382</v>
      </c>
      <c r="AK6325" t="s">
        <v>6928</v>
      </c>
      <c r="AL6325" t="s">
        <v>1908</v>
      </c>
      <c r="AM6325" t="s">
        <v>6768</v>
      </c>
      <c r="AN6325" t="s">
        <v>6947</v>
      </c>
      <c r="AO6325" t="str">
        <f>TEXT(A6325,"yyyy-mm-dd")</f>
        <v>2022-09-30</v>
      </c>
    </row>
    <row r="6326" spans="1:41">
      <c r="A6326" s="6" t="s">
        <v>6927</v>
      </c>
      <c r="B6326">
        <v>2022</v>
      </c>
      <c r="C6326">
        <v>9</v>
      </c>
      <c r="E6326" t="s">
        <v>1907</v>
      </c>
      <c r="F6326" t="s">
        <v>1908</v>
      </c>
      <c r="G6326" t="s">
        <v>102</v>
      </c>
      <c r="H6326" t="s">
        <v>6539</v>
      </c>
      <c r="I6326">
        <v>2023</v>
      </c>
      <c r="J6326">
        <v>4</v>
      </c>
      <c r="K6326" s="6">
        <v>45291</v>
      </c>
      <c r="L6326">
        <v>15</v>
      </c>
      <c r="M6326">
        <v>5</v>
      </c>
      <c r="N6326" t="s">
        <v>236</v>
      </c>
      <c r="O6326" s="8">
        <v>9.6999999999999993</v>
      </c>
      <c r="P6326" s="8">
        <v>9.75</v>
      </c>
      <c r="Q6326" s="8">
        <v>9.06</v>
      </c>
      <c r="R6326" s="8">
        <v>10.44</v>
      </c>
      <c r="S6326" s="8">
        <v>8.25</v>
      </c>
      <c r="T6326" s="8">
        <v>11.25</v>
      </c>
      <c r="U6326" s="8">
        <v>0.86</v>
      </c>
      <c r="V6326" s="9">
        <v>34</v>
      </c>
      <c r="W6326" s="8">
        <v>1.379999999999999</v>
      </c>
      <c r="X6326" s="8">
        <v>3</v>
      </c>
      <c r="Y6326" s="8">
        <v>-5.0000000000000711E-2</v>
      </c>
      <c r="Z6326" s="8">
        <v>0.75</v>
      </c>
      <c r="AA6326">
        <v>0.62999999999999901</v>
      </c>
      <c r="AF6326" t="s">
        <v>6540</v>
      </c>
      <c r="AG6326" t="s">
        <v>1910</v>
      </c>
      <c r="AH6326" t="s">
        <v>1911</v>
      </c>
      <c r="AI6326" t="s">
        <v>1934</v>
      </c>
      <c r="AJ6326" s="7">
        <v>45291</v>
      </c>
      <c r="AK6326" t="s">
        <v>6928</v>
      </c>
      <c r="AL6326" t="s">
        <v>1908</v>
      </c>
      <c r="AM6326" t="s">
        <v>6541</v>
      </c>
      <c r="AN6326" t="s">
        <v>6946</v>
      </c>
      <c r="AO6326" t="str">
        <f>TEXT(A6326,"yyyy-mm-dd")</f>
        <v>2022-09-30</v>
      </c>
    </row>
    <row r="6327" spans="1:41">
      <c r="A6327" s="6" t="s">
        <v>6927</v>
      </c>
      <c r="B6327">
        <v>2022</v>
      </c>
      <c r="C6327">
        <v>9</v>
      </c>
      <c r="E6327" t="s">
        <v>1907</v>
      </c>
      <c r="F6327" t="s">
        <v>1908</v>
      </c>
      <c r="G6327" t="s">
        <v>102</v>
      </c>
      <c r="H6327" t="s">
        <v>6434</v>
      </c>
      <c r="I6327">
        <v>2023</v>
      </c>
      <c r="J6327">
        <v>3</v>
      </c>
      <c r="K6327" s="6">
        <v>45199</v>
      </c>
      <c r="L6327">
        <v>12</v>
      </c>
      <c r="M6327">
        <v>4</v>
      </c>
      <c r="N6327" t="s">
        <v>261</v>
      </c>
      <c r="O6327" s="8">
        <v>10.15</v>
      </c>
      <c r="P6327" s="8">
        <v>10.25</v>
      </c>
      <c r="Q6327" s="8">
        <v>9.5</v>
      </c>
      <c r="R6327" s="8">
        <v>10.75</v>
      </c>
      <c r="S6327" s="8">
        <v>9</v>
      </c>
      <c r="T6327" s="8">
        <v>11</v>
      </c>
      <c r="U6327" s="8">
        <v>0.65</v>
      </c>
      <c r="V6327" s="9">
        <v>33</v>
      </c>
      <c r="W6327" s="8">
        <v>1.25</v>
      </c>
      <c r="X6327" s="8">
        <v>2</v>
      </c>
      <c r="Y6327" s="8">
        <v>-9.9999999999999645E-2</v>
      </c>
      <c r="Z6327" s="8">
        <v>0.75</v>
      </c>
      <c r="AA6327">
        <v>0.75</v>
      </c>
      <c r="AF6327" t="s">
        <v>6435</v>
      </c>
      <c r="AG6327" t="s">
        <v>1910</v>
      </c>
      <c r="AH6327" t="s">
        <v>1911</v>
      </c>
      <c r="AI6327" t="s">
        <v>1929</v>
      </c>
      <c r="AJ6327" s="7">
        <v>45199</v>
      </c>
      <c r="AK6327" t="s">
        <v>6928</v>
      </c>
      <c r="AL6327" t="s">
        <v>1908</v>
      </c>
      <c r="AM6327" t="s">
        <v>6436</v>
      </c>
      <c r="AN6327" t="s">
        <v>6945</v>
      </c>
      <c r="AO6327" t="str">
        <f>TEXT(A6327,"yyyy-mm-dd")</f>
        <v>2022-09-30</v>
      </c>
    </row>
    <row r="6328" spans="1:41">
      <c r="A6328" s="6" t="s">
        <v>6927</v>
      </c>
      <c r="B6328">
        <v>2022</v>
      </c>
      <c r="C6328">
        <v>9</v>
      </c>
      <c r="E6328" t="s">
        <v>1907</v>
      </c>
      <c r="F6328" t="s">
        <v>1908</v>
      </c>
      <c r="G6328" t="s">
        <v>102</v>
      </c>
      <c r="H6328" t="s">
        <v>6326</v>
      </c>
      <c r="I6328">
        <v>2023</v>
      </c>
      <c r="J6328">
        <v>2</v>
      </c>
      <c r="K6328" s="6">
        <v>45107</v>
      </c>
      <c r="L6328">
        <v>9</v>
      </c>
      <c r="M6328">
        <v>3</v>
      </c>
      <c r="N6328" t="s">
        <v>173</v>
      </c>
      <c r="O6328" s="8">
        <v>10.37</v>
      </c>
      <c r="P6328" s="8">
        <v>10.5</v>
      </c>
      <c r="Q6328" s="8">
        <v>10</v>
      </c>
      <c r="R6328" s="8">
        <v>10.75</v>
      </c>
      <c r="S6328" s="8">
        <v>9.5</v>
      </c>
      <c r="T6328" s="8">
        <v>11</v>
      </c>
      <c r="U6328" s="8">
        <v>0.5</v>
      </c>
      <c r="V6328" s="9">
        <v>33</v>
      </c>
      <c r="W6328" s="8">
        <v>0.75</v>
      </c>
      <c r="X6328" s="8">
        <v>1.5</v>
      </c>
      <c r="Y6328" s="8">
        <v>-0.13000000000000078</v>
      </c>
      <c r="Z6328" s="8">
        <v>0.75</v>
      </c>
      <c r="AA6328">
        <v>0.25</v>
      </c>
      <c r="AF6328" t="s">
        <v>6327</v>
      </c>
      <c r="AG6328" t="s">
        <v>1910</v>
      </c>
      <c r="AH6328" t="s">
        <v>1911</v>
      </c>
      <c r="AI6328" t="s">
        <v>1924</v>
      </c>
      <c r="AJ6328" s="7">
        <v>45107</v>
      </c>
      <c r="AK6328" t="s">
        <v>6928</v>
      </c>
      <c r="AL6328" t="s">
        <v>1908</v>
      </c>
      <c r="AM6328" t="s">
        <v>6328</v>
      </c>
      <c r="AN6328" t="s">
        <v>6944</v>
      </c>
      <c r="AO6328" t="str">
        <f>TEXT(A6328,"yyyy-mm-dd")</f>
        <v>2022-09-30</v>
      </c>
    </row>
    <row r="6329" spans="1:41">
      <c r="A6329" s="6" t="s">
        <v>6927</v>
      </c>
      <c r="B6329">
        <v>2022</v>
      </c>
      <c r="C6329">
        <v>9</v>
      </c>
      <c r="E6329" t="s">
        <v>1907</v>
      </c>
      <c r="F6329" t="s">
        <v>1908</v>
      </c>
      <c r="G6329" t="s">
        <v>102</v>
      </c>
      <c r="H6329" t="s">
        <v>6287</v>
      </c>
      <c r="I6329">
        <v>2023</v>
      </c>
      <c r="J6329">
        <v>1</v>
      </c>
      <c r="K6329" s="6">
        <v>45016</v>
      </c>
      <c r="L6329">
        <v>6</v>
      </c>
      <c r="M6329">
        <v>2</v>
      </c>
      <c r="N6329" t="s">
        <v>203</v>
      </c>
      <c r="O6329" s="8">
        <v>10.38</v>
      </c>
      <c r="P6329" s="8">
        <v>10.5</v>
      </c>
      <c r="Q6329" s="8">
        <v>10</v>
      </c>
      <c r="R6329" s="8">
        <v>10.75</v>
      </c>
      <c r="S6329" s="8">
        <v>9.5</v>
      </c>
      <c r="T6329" s="8">
        <v>11</v>
      </c>
      <c r="U6329" s="8">
        <v>0.48</v>
      </c>
      <c r="V6329" s="9">
        <v>33</v>
      </c>
      <c r="W6329" s="8">
        <v>0.75</v>
      </c>
      <c r="X6329" s="8">
        <v>1.5</v>
      </c>
      <c r="Y6329" s="8">
        <v>-0.11999999999999922</v>
      </c>
      <c r="Z6329" s="8">
        <v>0.75</v>
      </c>
      <c r="AA6329">
        <v>0.25</v>
      </c>
      <c r="AF6329" t="s">
        <v>6288</v>
      </c>
      <c r="AG6329" t="s">
        <v>1910</v>
      </c>
      <c r="AH6329" t="s">
        <v>1911</v>
      </c>
      <c r="AI6329" t="s">
        <v>1919</v>
      </c>
      <c r="AJ6329" s="7">
        <v>45016</v>
      </c>
      <c r="AK6329" t="s">
        <v>6928</v>
      </c>
      <c r="AL6329" t="s">
        <v>1908</v>
      </c>
      <c r="AM6329" t="s">
        <v>6289</v>
      </c>
      <c r="AN6329" t="s">
        <v>6943</v>
      </c>
      <c r="AO6329" t="str">
        <f>TEXT(A6329,"yyyy-mm-dd")</f>
        <v>2022-09-30</v>
      </c>
    </row>
    <row r="6330" spans="1:41">
      <c r="A6330" s="6" t="s">
        <v>6927</v>
      </c>
      <c r="B6330">
        <v>2022</v>
      </c>
      <c r="C6330">
        <v>9</v>
      </c>
      <c r="E6330" t="s">
        <v>1907</v>
      </c>
      <c r="F6330" t="s">
        <v>1908</v>
      </c>
      <c r="G6330" t="s">
        <v>102</v>
      </c>
      <c r="H6330" t="s">
        <v>6094</v>
      </c>
      <c r="I6330">
        <v>2022</v>
      </c>
      <c r="J6330">
        <v>4</v>
      </c>
      <c r="K6330" s="6">
        <v>44926</v>
      </c>
      <c r="L6330">
        <v>3</v>
      </c>
      <c r="M6330">
        <v>1</v>
      </c>
      <c r="N6330" t="s">
        <v>233</v>
      </c>
      <c r="O6330" s="8">
        <v>10.199999999999999</v>
      </c>
      <c r="P6330" s="8">
        <v>10.25</v>
      </c>
      <c r="Q6330" s="8">
        <v>10</v>
      </c>
      <c r="R6330" s="8">
        <v>10.5</v>
      </c>
      <c r="S6330" s="8">
        <v>9.5</v>
      </c>
      <c r="T6330" s="8">
        <v>10.5</v>
      </c>
      <c r="U6330" s="8">
        <v>0.32</v>
      </c>
      <c r="V6330" s="9">
        <v>34</v>
      </c>
      <c r="W6330" s="8">
        <v>0.5</v>
      </c>
      <c r="X6330" s="8">
        <v>1</v>
      </c>
      <c r="Y6330" s="8">
        <v>-5.0000000000000711E-2</v>
      </c>
      <c r="Z6330" s="8">
        <v>0.75</v>
      </c>
      <c r="AA6330">
        <v>6.0000000000000497E-2</v>
      </c>
      <c r="AF6330" t="s">
        <v>6095</v>
      </c>
      <c r="AG6330" t="s">
        <v>1910</v>
      </c>
      <c r="AH6330" t="s">
        <v>1911</v>
      </c>
      <c r="AI6330" t="s">
        <v>1915</v>
      </c>
      <c r="AJ6330" s="7">
        <v>44926</v>
      </c>
      <c r="AK6330" t="s">
        <v>6928</v>
      </c>
      <c r="AL6330" t="s">
        <v>1908</v>
      </c>
      <c r="AM6330" t="s">
        <v>6096</v>
      </c>
      <c r="AN6330" t="s">
        <v>6942</v>
      </c>
      <c r="AO6330" t="str">
        <f>TEXT(A6330,"yyyy-mm-dd")</f>
        <v>2022-09-30</v>
      </c>
    </row>
    <row r="6331" spans="1:41">
      <c r="A6331" s="6" t="s">
        <v>6927</v>
      </c>
      <c r="B6331">
        <v>2022</v>
      </c>
      <c r="C6331">
        <v>9</v>
      </c>
      <c r="E6331" t="s">
        <v>1907</v>
      </c>
      <c r="F6331" t="s">
        <v>1908</v>
      </c>
      <c r="G6331" t="s">
        <v>102</v>
      </c>
      <c r="H6331" t="s">
        <v>5989</v>
      </c>
      <c r="I6331">
        <v>2022</v>
      </c>
      <c r="J6331">
        <v>3</v>
      </c>
      <c r="K6331" s="6">
        <v>44834</v>
      </c>
      <c r="L6331">
        <v>0</v>
      </c>
      <c r="M6331">
        <v>0</v>
      </c>
      <c r="N6331" t="s">
        <v>178</v>
      </c>
      <c r="O6331" s="8">
        <v>9.23</v>
      </c>
      <c r="P6331" s="8">
        <v>9.25</v>
      </c>
      <c r="Q6331" s="8">
        <v>9.25</v>
      </c>
      <c r="R6331" s="8">
        <v>9.25</v>
      </c>
      <c r="S6331" s="8">
        <v>9</v>
      </c>
      <c r="T6331" s="8">
        <v>9.25</v>
      </c>
      <c r="U6331" s="8">
        <v>7.0000000000000007E-2</v>
      </c>
      <c r="V6331" s="9">
        <v>33</v>
      </c>
      <c r="W6331" s="8">
        <v>0</v>
      </c>
      <c r="X6331" s="8">
        <v>0.25</v>
      </c>
      <c r="Y6331" s="8">
        <v>-1.9999999999999574E-2</v>
      </c>
      <c r="Z6331" s="8">
        <v>0.25</v>
      </c>
      <c r="AA6331">
        <v>-0.25</v>
      </c>
      <c r="AF6331" t="s">
        <v>5990</v>
      </c>
      <c r="AG6331" t="s">
        <v>1910</v>
      </c>
      <c r="AH6331" t="s">
        <v>1911</v>
      </c>
      <c r="AI6331" t="s">
        <v>1912</v>
      </c>
      <c r="AJ6331" s="7">
        <v>44834</v>
      </c>
      <c r="AK6331" t="s">
        <v>6928</v>
      </c>
      <c r="AL6331" t="s">
        <v>1908</v>
      </c>
      <c r="AM6331" t="s">
        <v>5991</v>
      </c>
      <c r="AN6331" t="s">
        <v>6941</v>
      </c>
      <c r="AO6331" t="str">
        <f>TEXT(A6331,"yyyy-mm-dd")</f>
        <v>2022-09-30</v>
      </c>
    </row>
    <row r="6332" spans="1:41">
      <c r="A6332" s="6" t="s">
        <v>6927</v>
      </c>
      <c r="B6332">
        <v>2022</v>
      </c>
      <c r="C6332">
        <v>9</v>
      </c>
      <c r="E6332" t="s">
        <v>100</v>
      </c>
      <c r="F6332" t="s">
        <v>101</v>
      </c>
      <c r="G6332" t="s">
        <v>83</v>
      </c>
      <c r="H6332" t="s">
        <v>6592</v>
      </c>
      <c r="I6332">
        <v>2024</v>
      </c>
      <c r="K6332" s="6">
        <v>45657</v>
      </c>
      <c r="L6332">
        <v>27</v>
      </c>
      <c r="N6332" t="s">
        <v>604</v>
      </c>
      <c r="O6332" s="8">
        <v>1.88</v>
      </c>
      <c r="P6332" s="8">
        <v>1.95</v>
      </c>
      <c r="Q6332" s="8">
        <v>1.7</v>
      </c>
      <c r="R6332" s="8">
        <v>2</v>
      </c>
      <c r="S6332" s="8">
        <v>0.8</v>
      </c>
      <c r="T6332" s="8">
        <v>3.34</v>
      </c>
      <c r="U6332" s="8">
        <v>0.44</v>
      </c>
      <c r="V6332" s="9">
        <v>28</v>
      </c>
      <c r="W6332" s="8">
        <v>0.30000000000000004</v>
      </c>
      <c r="X6332" s="8">
        <v>2.54</v>
      </c>
      <c r="Y6332" s="8">
        <v>-7.0000000000000062E-2</v>
      </c>
      <c r="Z6332" s="8">
        <v>-5.0000000000000044E-2</v>
      </c>
      <c r="AA6332">
        <v>-9.9999999999999867E-2</v>
      </c>
      <c r="AF6332" t="s">
        <v>10411</v>
      </c>
      <c r="AG6332" t="s">
        <v>9655</v>
      </c>
      <c r="AH6332" t="s">
        <v>9656</v>
      </c>
      <c r="AI6332" t="s">
        <v>9708</v>
      </c>
      <c r="AJ6332" s="7">
        <v>45657</v>
      </c>
      <c r="AK6332" t="s">
        <v>6928</v>
      </c>
      <c r="AL6332" t="s">
        <v>109</v>
      </c>
      <c r="AM6332" t="s">
        <v>6594</v>
      </c>
      <c r="AN6332" t="s">
        <v>10421</v>
      </c>
    </row>
    <row r="6333" spans="1:41">
      <c r="A6333" s="6" t="s">
        <v>6927</v>
      </c>
      <c r="B6333">
        <v>2022</v>
      </c>
      <c r="C6333">
        <v>9</v>
      </c>
      <c r="E6333" t="s">
        <v>100</v>
      </c>
      <c r="F6333" t="s">
        <v>101</v>
      </c>
      <c r="G6333" t="s">
        <v>102</v>
      </c>
      <c r="H6333" t="s">
        <v>6539</v>
      </c>
      <c r="I6333">
        <v>2023</v>
      </c>
      <c r="J6333">
        <v>4</v>
      </c>
      <c r="K6333" s="6">
        <v>45291</v>
      </c>
      <c r="L6333">
        <v>15</v>
      </c>
      <c r="M6333">
        <v>5</v>
      </c>
      <c r="N6333" t="s">
        <v>236</v>
      </c>
      <c r="O6333" s="8">
        <v>1.24</v>
      </c>
      <c r="P6333" s="8">
        <v>1.2</v>
      </c>
      <c r="Q6333" s="8">
        <v>0.95</v>
      </c>
      <c r="R6333" s="8">
        <v>1.45</v>
      </c>
      <c r="S6333" s="8">
        <v>0.3</v>
      </c>
      <c r="T6333" s="8">
        <v>2.4</v>
      </c>
      <c r="U6333" s="8">
        <v>0.47</v>
      </c>
      <c r="V6333" s="9">
        <v>27</v>
      </c>
      <c r="W6333" s="8">
        <v>0.5</v>
      </c>
      <c r="X6333" s="8">
        <v>2.1</v>
      </c>
      <c r="Y6333" s="8">
        <v>4.0000000000000036E-2</v>
      </c>
      <c r="Z6333" s="8">
        <v>-3.0000000000000027E-2</v>
      </c>
      <c r="AA6333">
        <v>0</v>
      </c>
      <c r="AF6333" t="s">
        <v>6611</v>
      </c>
      <c r="AG6333" t="s">
        <v>106</v>
      </c>
      <c r="AH6333" t="s">
        <v>107</v>
      </c>
      <c r="AI6333" t="s">
        <v>2667</v>
      </c>
      <c r="AJ6333" s="7">
        <v>45291</v>
      </c>
      <c r="AK6333" t="s">
        <v>6928</v>
      </c>
      <c r="AL6333" t="s">
        <v>109</v>
      </c>
      <c r="AM6333" t="s">
        <v>6541</v>
      </c>
      <c r="AN6333" t="s">
        <v>6940</v>
      </c>
      <c r="AO6333" t="str">
        <f>TEXT(A6333,"yyyy-mm-dd")</f>
        <v>2022-09-30</v>
      </c>
    </row>
    <row r="6334" spans="1:41">
      <c r="A6334" s="6" t="s">
        <v>6927</v>
      </c>
      <c r="B6334">
        <v>2022</v>
      </c>
      <c r="C6334">
        <v>9</v>
      </c>
      <c r="E6334" t="s">
        <v>100</v>
      </c>
      <c r="F6334" t="s">
        <v>101</v>
      </c>
      <c r="G6334" t="s">
        <v>83</v>
      </c>
      <c r="H6334" t="s">
        <v>6147</v>
      </c>
      <c r="I6334">
        <v>2023</v>
      </c>
      <c r="K6334" s="6">
        <v>45291</v>
      </c>
      <c r="L6334">
        <v>15</v>
      </c>
      <c r="N6334" t="s">
        <v>236</v>
      </c>
      <c r="O6334" s="8">
        <v>1.1499999999999999</v>
      </c>
      <c r="P6334" s="8">
        <v>1.2</v>
      </c>
      <c r="Q6334" s="8">
        <v>0.9</v>
      </c>
      <c r="R6334" s="8">
        <v>1.5</v>
      </c>
      <c r="S6334" s="8">
        <v>0</v>
      </c>
      <c r="T6334" s="8">
        <v>1.9</v>
      </c>
      <c r="U6334" s="8">
        <v>0.44</v>
      </c>
      <c r="V6334" s="9">
        <v>37</v>
      </c>
      <c r="W6334" s="8">
        <v>0.6</v>
      </c>
      <c r="X6334" s="8">
        <v>1.9</v>
      </c>
      <c r="Y6334" s="8">
        <v>-5.0000000000000044E-2</v>
      </c>
      <c r="Z6334" s="8">
        <v>-0.16000000000000014</v>
      </c>
      <c r="AA6334">
        <v>-1.1102230246251565E-16</v>
      </c>
      <c r="AF6334" t="s">
        <v>10372</v>
      </c>
      <c r="AG6334" t="s">
        <v>9655</v>
      </c>
      <c r="AH6334" t="s">
        <v>9656</v>
      </c>
      <c r="AI6334" t="s">
        <v>9669</v>
      </c>
      <c r="AJ6334" s="7">
        <v>45291</v>
      </c>
      <c r="AK6334" t="s">
        <v>6928</v>
      </c>
      <c r="AL6334" t="s">
        <v>109</v>
      </c>
      <c r="AM6334" t="s">
        <v>6149</v>
      </c>
      <c r="AN6334" t="s">
        <v>10394</v>
      </c>
    </row>
    <row r="6335" spans="1:41">
      <c r="A6335" s="6" t="s">
        <v>6927</v>
      </c>
      <c r="B6335">
        <v>2022</v>
      </c>
      <c r="C6335">
        <v>9</v>
      </c>
      <c r="E6335" t="s">
        <v>100</v>
      </c>
      <c r="F6335" t="s">
        <v>101</v>
      </c>
      <c r="G6335" t="s">
        <v>102</v>
      </c>
      <c r="H6335" t="s">
        <v>6434</v>
      </c>
      <c r="I6335">
        <v>2023</v>
      </c>
      <c r="J6335">
        <v>3</v>
      </c>
      <c r="K6335" s="6">
        <v>45199</v>
      </c>
      <c r="L6335">
        <v>12</v>
      </c>
      <c r="M6335">
        <v>4</v>
      </c>
      <c r="N6335" t="s">
        <v>261</v>
      </c>
      <c r="O6335" s="8">
        <v>1.21</v>
      </c>
      <c r="P6335" s="8">
        <v>1.3</v>
      </c>
      <c r="Q6335" s="8">
        <v>0.95</v>
      </c>
      <c r="R6335" s="8">
        <v>1.5</v>
      </c>
      <c r="S6335" s="8">
        <v>0</v>
      </c>
      <c r="T6335" s="8">
        <v>2.06</v>
      </c>
      <c r="U6335" s="8">
        <v>0.44</v>
      </c>
      <c r="V6335" s="9">
        <v>27</v>
      </c>
      <c r="W6335" s="8">
        <v>0.55000000000000004</v>
      </c>
      <c r="X6335" s="8">
        <v>2.06</v>
      </c>
      <c r="Y6335" s="8">
        <v>-9.000000000000008E-2</v>
      </c>
      <c r="Z6335" s="8">
        <v>-5.0000000000000044E-2</v>
      </c>
      <c r="AA6335">
        <v>6.0000000000000053E-2</v>
      </c>
      <c r="AF6335" t="s">
        <v>6609</v>
      </c>
      <c r="AG6335" t="s">
        <v>106</v>
      </c>
      <c r="AH6335" t="s">
        <v>107</v>
      </c>
      <c r="AI6335" t="s">
        <v>502</v>
      </c>
      <c r="AJ6335" s="7">
        <v>45199</v>
      </c>
      <c r="AK6335" t="s">
        <v>6928</v>
      </c>
      <c r="AL6335" t="s">
        <v>109</v>
      </c>
      <c r="AM6335" t="s">
        <v>6436</v>
      </c>
      <c r="AN6335" t="s">
        <v>6939</v>
      </c>
      <c r="AO6335" t="str">
        <f>TEXT(A6335,"yyyy-mm-dd")</f>
        <v>2022-09-30</v>
      </c>
    </row>
    <row r="6336" spans="1:41">
      <c r="A6336" s="6" t="s">
        <v>6927</v>
      </c>
      <c r="B6336">
        <v>2022</v>
      </c>
      <c r="C6336">
        <v>9</v>
      </c>
      <c r="E6336" t="s">
        <v>100</v>
      </c>
      <c r="F6336" t="s">
        <v>101</v>
      </c>
      <c r="G6336" t="s">
        <v>102</v>
      </c>
      <c r="H6336" t="s">
        <v>6326</v>
      </c>
      <c r="I6336">
        <v>2023</v>
      </c>
      <c r="J6336">
        <v>2</v>
      </c>
      <c r="K6336" s="6">
        <v>45107</v>
      </c>
      <c r="L6336">
        <v>9</v>
      </c>
      <c r="M6336">
        <v>3</v>
      </c>
      <c r="N6336" t="s">
        <v>173</v>
      </c>
      <c r="O6336" s="8">
        <v>0.98</v>
      </c>
      <c r="P6336" s="8">
        <v>1.1000000000000001</v>
      </c>
      <c r="Q6336" s="8">
        <v>0.6</v>
      </c>
      <c r="R6336" s="8">
        <v>1.4</v>
      </c>
      <c r="S6336" s="8">
        <v>-0.11</v>
      </c>
      <c r="T6336" s="8">
        <v>1.71</v>
      </c>
      <c r="U6336" s="8">
        <v>0.52</v>
      </c>
      <c r="V6336" s="9">
        <v>27</v>
      </c>
      <c r="W6336" s="8">
        <v>0.79999999999999993</v>
      </c>
      <c r="X6336" s="8">
        <v>1.82</v>
      </c>
      <c r="Y6336" s="8">
        <v>-0.12000000000000011</v>
      </c>
      <c r="Z6336" s="8">
        <v>-9.9999999999999867E-2</v>
      </c>
      <c r="AA6336">
        <v>-0.10000000000000009</v>
      </c>
      <c r="AF6336" t="s">
        <v>6607</v>
      </c>
      <c r="AG6336" t="s">
        <v>106</v>
      </c>
      <c r="AH6336" t="s">
        <v>107</v>
      </c>
      <c r="AI6336" t="s">
        <v>497</v>
      </c>
      <c r="AJ6336" s="7">
        <v>45107</v>
      </c>
      <c r="AK6336" t="s">
        <v>6928</v>
      </c>
      <c r="AL6336" t="s">
        <v>109</v>
      </c>
      <c r="AM6336" t="s">
        <v>6328</v>
      </c>
      <c r="AN6336" t="s">
        <v>6938</v>
      </c>
      <c r="AO6336" t="str">
        <f>TEXT(A6336,"yyyy-mm-dd")</f>
        <v>2022-09-30</v>
      </c>
    </row>
    <row r="6337" spans="1:41">
      <c r="A6337" s="6" t="s">
        <v>6927</v>
      </c>
      <c r="B6337">
        <v>2022</v>
      </c>
      <c r="C6337">
        <v>9</v>
      </c>
      <c r="E6337" t="s">
        <v>100</v>
      </c>
      <c r="F6337" t="s">
        <v>101</v>
      </c>
      <c r="G6337" t="s">
        <v>102</v>
      </c>
      <c r="H6337" t="s">
        <v>6287</v>
      </c>
      <c r="I6337">
        <v>2023</v>
      </c>
      <c r="J6337">
        <v>1</v>
      </c>
      <c r="K6337" s="6">
        <v>45016</v>
      </c>
      <c r="L6337">
        <v>6</v>
      </c>
      <c r="M6337">
        <v>2</v>
      </c>
      <c r="N6337" t="s">
        <v>203</v>
      </c>
      <c r="O6337" s="8">
        <v>1.31</v>
      </c>
      <c r="P6337" s="8">
        <v>1.4</v>
      </c>
      <c r="Q6337" s="8">
        <v>0.8</v>
      </c>
      <c r="R6337" s="8">
        <v>1.8</v>
      </c>
      <c r="S6337" s="8">
        <v>0.24</v>
      </c>
      <c r="T6337" s="8">
        <v>2.2999999999999998</v>
      </c>
      <c r="U6337" s="8">
        <v>0.62</v>
      </c>
      <c r="V6337" s="9">
        <v>27</v>
      </c>
      <c r="W6337" s="8">
        <v>1</v>
      </c>
      <c r="X6337" s="8">
        <v>2.0599999999999996</v>
      </c>
      <c r="Y6337" s="8">
        <v>-8.9999999999999858E-2</v>
      </c>
      <c r="Z6337" s="8">
        <v>-0.25</v>
      </c>
      <c r="AA6337">
        <v>-6.999999999999984E-2</v>
      </c>
      <c r="AF6337" t="s">
        <v>6605</v>
      </c>
      <c r="AG6337" t="s">
        <v>106</v>
      </c>
      <c r="AH6337" t="s">
        <v>107</v>
      </c>
      <c r="AI6337" t="s">
        <v>427</v>
      </c>
      <c r="AJ6337" s="7">
        <v>45016</v>
      </c>
      <c r="AK6337" t="s">
        <v>6928</v>
      </c>
      <c r="AL6337" t="s">
        <v>109</v>
      </c>
      <c r="AM6337" t="s">
        <v>6289</v>
      </c>
      <c r="AN6337" t="s">
        <v>6937</v>
      </c>
      <c r="AO6337" t="str">
        <f>TEXT(A6337,"yyyy-mm-dd")</f>
        <v>2022-09-30</v>
      </c>
    </row>
    <row r="6338" spans="1:41">
      <c r="A6338" s="6" t="s">
        <v>6927</v>
      </c>
      <c r="B6338">
        <v>2022</v>
      </c>
      <c r="C6338">
        <v>9</v>
      </c>
      <c r="E6338" t="s">
        <v>100</v>
      </c>
      <c r="F6338" t="s">
        <v>101</v>
      </c>
      <c r="G6338" t="s">
        <v>102</v>
      </c>
      <c r="H6338" t="s">
        <v>6094</v>
      </c>
      <c r="I6338">
        <v>2022</v>
      </c>
      <c r="J6338">
        <v>4</v>
      </c>
      <c r="K6338" s="6">
        <v>44926</v>
      </c>
      <c r="L6338">
        <v>3</v>
      </c>
      <c r="M6338">
        <v>1</v>
      </c>
      <c r="N6338" t="s">
        <v>233</v>
      </c>
      <c r="O6338" s="8">
        <v>1.98</v>
      </c>
      <c r="P6338" s="8">
        <v>1.9</v>
      </c>
      <c r="Q6338" s="8">
        <v>1.58</v>
      </c>
      <c r="R6338" s="8">
        <v>2.33</v>
      </c>
      <c r="S6338" s="8">
        <v>0.9</v>
      </c>
      <c r="T6338" s="8">
        <v>3</v>
      </c>
      <c r="U6338" s="8">
        <v>0.54</v>
      </c>
      <c r="V6338" s="9">
        <v>28</v>
      </c>
      <c r="W6338" s="8">
        <v>0.75</v>
      </c>
      <c r="X6338" s="8">
        <v>2.1</v>
      </c>
      <c r="Y6338" s="8">
        <v>8.0000000000000071E-2</v>
      </c>
      <c r="Z6338" s="8">
        <v>9.9999999999999867E-2</v>
      </c>
      <c r="AA6338">
        <v>0.16000000000000014</v>
      </c>
      <c r="AF6338" t="s">
        <v>6166</v>
      </c>
      <c r="AG6338" t="s">
        <v>106</v>
      </c>
      <c r="AH6338" t="s">
        <v>107</v>
      </c>
      <c r="AI6338" t="s">
        <v>340</v>
      </c>
      <c r="AJ6338" s="7">
        <v>44926</v>
      </c>
      <c r="AK6338" t="s">
        <v>6928</v>
      </c>
      <c r="AL6338" t="s">
        <v>109</v>
      </c>
      <c r="AM6338" t="s">
        <v>6096</v>
      </c>
      <c r="AN6338" t="s">
        <v>6936</v>
      </c>
      <c r="AO6338" t="str">
        <f>TEXT(A6338,"yyyy-mm-dd")</f>
        <v>2022-09-30</v>
      </c>
    </row>
    <row r="6339" spans="1:41">
      <c r="A6339" s="6" t="s">
        <v>6927</v>
      </c>
      <c r="B6339">
        <v>2022</v>
      </c>
      <c r="C6339">
        <v>9</v>
      </c>
      <c r="E6339" t="s">
        <v>100</v>
      </c>
      <c r="F6339" t="s">
        <v>101</v>
      </c>
      <c r="G6339" t="s">
        <v>83</v>
      </c>
      <c r="H6339" t="s">
        <v>5702</v>
      </c>
      <c r="I6339">
        <v>2022</v>
      </c>
      <c r="K6339" s="6">
        <v>44926</v>
      </c>
      <c r="L6339">
        <v>3</v>
      </c>
      <c r="N6339" t="s">
        <v>233</v>
      </c>
      <c r="O6339" s="8">
        <v>2.0099999999999998</v>
      </c>
      <c r="P6339" s="8">
        <v>2</v>
      </c>
      <c r="Q6339" s="8">
        <v>1.9</v>
      </c>
      <c r="R6339" s="8">
        <v>2.1</v>
      </c>
      <c r="S6339" s="8">
        <v>1.7</v>
      </c>
      <c r="T6339" s="8">
        <v>2.56</v>
      </c>
      <c r="U6339" s="8">
        <v>0.2</v>
      </c>
      <c r="V6339" s="9">
        <v>37</v>
      </c>
      <c r="W6339" s="8">
        <v>0.20000000000000018</v>
      </c>
      <c r="X6339" s="8">
        <v>0.8600000000000001</v>
      </c>
      <c r="Y6339" s="8">
        <v>9.9999999999997868E-3</v>
      </c>
      <c r="Z6339" s="8">
        <v>0.10000000000000009</v>
      </c>
      <c r="AA6339">
        <v>2.2204460492503131E-16</v>
      </c>
      <c r="AF6339" t="s">
        <v>10333</v>
      </c>
      <c r="AG6339" t="s">
        <v>9655</v>
      </c>
      <c r="AH6339" t="s">
        <v>9656</v>
      </c>
      <c r="AI6339" t="s">
        <v>9657</v>
      </c>
      <c r="AJ6339" s="7">
        <v>44926</v>
      </c>
      <c r="AK6339" t="s">
        <v>6928</v>
      </c>
      <c r="AL6339" t="s">
        <v>109</v>
      </c>
      <c r="AM6339" t="s">
        <v>5704</v>
      </c>
      <c r="AN6339" t="s">
        <v>10367</v>
      </c>
    </row>
    <row r="6340" spans="1:41">
      <c r="A6340" s="6" t="s">
        <v>6927</v>
      </c>
      <c r="B6340">
        <v>2022</v>
      </c>
      <c r="C6340">
        <v>9</v>
      </c>
      <c r="E6340" t="s">
        <v>100</v>
      </c>
      <c r="F6340" t="s">
        <v>101</v>
      </c>
      <c r="G6340" t="s">
        <v>102</v>
      </c>
      <c r="H6340" t="s">
        <v>5989</v>
      </c>
      <c r="I6340">
        <v>2022</v>
      </c>
      <c r="J6340">
        <v>3</v>
      </c>
      <c r="K6340" s="6">
        <v>44834</v>
      </c>
      <c r="L6340">
        <v>0</v>
      </c>
      <c r="M6340">
        <v>0</v>
      </c>
      <c r="N6340" t="s">
        <v>178</v>
      </c>
      <c r="O6340" s="8">
        <v>2.3199999999999998</v>
      </c>
      <c r="P6340" s="8">
        <v>2.2999999999999998</v>
      </c>
      <c r="Q6340" s="8">
        <v>2</v>
      </c>
      <c r="R6340" s="8">
        <v>2.5299999999999998</v>
      </c>
      <c r="S6340" s="8">
        <v>1.6</v>
      </c>
      <c r="T6340" s="8">
        <v>3.41</v>
      </c>
      <c r="U6340" s="8">
        <v>0.41</v>
      </c>
      <c r="V6340" s="9">
        <v>28</v>
      </c>
      <c r="W6340" s="8">
        <v>0.5299999999999998</v>
      </c>
      <c r="X6340" s="8">
        <v>1.81</v>
      </c>
      <c r="Y6340" s="8">
        <v>2.0000000000000018E-2</v>
      </c>
      <c r="Z6340" s="8">
        <v>7.9999999999999627E-2</v>
      </c>
      <c r="AA6340">
        <v>-4.0000000000000258E-2</v>
      </c>
      <c r="AF6340" t="s">
        <v>6164</v>
      </c>
      <c r="AG6340" t="s">
        <v>106</v>
      </c>
      <c r="AH6340" t="s">
        <v>107</v>
      </c>
      <c r="AI6340" t="s">
        <v>108</v>
      </c>
      <c r="AJ6340" s="7">
        <v>44834</v>
      </c>
      <c r="AK6340" t="s">
        <v>6928</v>
      </c>
      <c r="AL6340" t="s">
        <v>109</v>
      </c>
      <c r="AM6340" t="s">
        <v>5991</v>
      </c>
      <c r="AN6340" t="s">
        <v>6935</v>
      </c>
      <c r="AO6340" t="str">
        <f>TEXT(A6340,"yyyy-mm-dd")</f>
        <v>2022-09-30</v>
      </c>
    </row>
    <row r="6341" spans="1:41">
      <c r="A6341" s="6" t="s">
        <v>6927</v>
      </c>
      <c r="B6341">
        <v>2022</v>
      </c>
      <c r="C6341">
        <v>9</v>
      </c>
      <c r="E6341" t="s">
        <v>2685</v>
      </c>
      <c r="F6341" t="s">
        <v>101</v>
      </c>
      <c r="G6341" t="s">
        <v>774</v>
      </c>
      <c r="H6341" t="s">
        <v>2686</v>
      </c>
      <c r="K6341" s="6"/>
      <c r="O6341" s="8">
        <v>2.0099999999999998</v>
      </c>
      <c r="P6341" s="8">
        <v>2</v>
      </c>
      <c r="Q6341" s="8">
        <v>1.8</v>
      </c>
      <c r="R6341" s="8">
        <v>2.11</v>
      </c>
      <c r="S6341" s="8">
        <v>1.5</v>
      </c>
      <c r="T6341" s="8">
        <v>3.02</v>
      </c>
      <c r="U6341" s="8">
        <v>0.32</v>
      </c>
      <c r="V6341" s="9">
        <v>27</v>
      </c>
      <c r="W6341" s="8">
        <v>0.30999999999999983</v>
      </c>
      <c r="X6341" s="8">
        <v>1.52</v>
      </c>
      <c r="Y6341" s="8">
        <v>9.9999999999997868E-3</v>
      </c>
      <c r="Z6341" s="8">
        <v>0</v>
      </c>
      <c r="AA6341">
        <v>-9.0000000000000302E-2</v>
      </c>
      <c r="AF6341" t="s">
        <v>2687</v>
      </c>
      <c r="AG6341" t="s">
        <v>2688</v>
      </c>
      <c r="AH6341" t="s">
        <v>2689</v>
      </c>
      <c r="AI6341" t="s">
        <v>2690</v>
      </c>
      <c r="AJ6341" s="7"/>
      <c r="AK6341" t="s">
        <v>6928</v>
      </c>
      <c r="AL6341" t="s">
        <v>109</v>
      </c>
      <c r="AM6341" t="s">
        <v>2686</v>
      </c>
      <c r="AN6341" t="s">
        <v>6954</v>
      </c>
      <c r="AO6341" t="str">
        <f>TEXT(A6341,"yyyy-mm-dd")</f>
        <v>2022-09-30</v>
      </c>
    </row>
    <row r="6342" spans="1:41">
      <c r="A6342" s="6" t="s">
        <v>6927</v>
      </c>
      <c r="B6342">
        <v>2022</v>
      </c>
      <c r="C6342">
        <v>9</v>
      </c>
      <c r="E6342" t="s">
        <v>81</v>
      </c>
      <c r="F6342" t="s">
        <v>82</v>
      </c>
      <c r="G6342" t="s">
        <v>83</v>
      </c>
      <c r="H6342" t="s">
        <v>6592</v>
      </c>
      <c r="I6342">
        <v>2024</v>
      </c>
      <c r="K6342" s="6">
        <v>45657</v>
      </c>
      <c r="L6342">
        <v>27</v>
      </c>
      <c r="N6342" t="s">
        <v>604</v>
      </c>
      <c r="O6342" s="8">
        <v>3.9</v>
      </c>
      <c r="P6342" s="8">
        <v>3.85</v>
      </c>
      <c r="Q6342" s="8">
        <v>3.68</v>
      </c>
      <c r="R6342" s="8">
        <v>4</v>
      </c>
      <c r="S6342" s="8">
        <v>3.5</v>
      </c>
      <c r="T6342" s="8">
        <v>5</v>
      </c>
      <c r="U6342" s="8">
        <v>0.35</v>
      </c>
      <c r="V6342" s="9">
        <v>29</v>
      </c>
      <c r="W6342" s="8">
        <v>0.31999999999999984</v>
      </c>
      <c r="X6342" s="8">
        <v>1.5</v>
      </c>
      <c r="Y6342" s="8">
        <v>4.9999999999999822E-2</v>
      </c>
      <c r="Z6342" s="8">
        <v>-4.9999999999999822E-2</v>
      </c>
      <c r="AA6342">
        <v>9.9999999999997868E-3</v>
      </c>
      <c r="AF6342" t="s">
        <v>6593</v>
      </c>
      <c r="AG6342" t="s">
        <v>87</v>
      </c>
      <c r="AH6342" t="s">
        <v>88</v>
      </c>
      <c r="AI6342" t="s">
        <v>359</v>
      </c>
      <c r="AJ6342" s="7">
        <v>45657</v>
      </c>
      <c r="AK6342" t="s">
        <v>6928</v>
      </c>
      <c r="AL6342" t="s">
        <v>91</v>
      </c>
      <c r="AM6342" t="s">
        <v>6594</v>
      </c>
      <c r="AN6342" t="s">
        <v>6931</v>
      </c>
      <c r="AO6342" t="str">
        <f>TEXT(A6342,"yyyy-mm-dd")</f>
        <v>2022-09-30</v>
      </c>
    </row>
    <row r="6343" spans="1:41">
      <c r="A6343" s="6" t="s">
        <v>6927</v>
      </c>
      <c r="B6343">
        <v>2022</v>
      </c>
      <c r="C6343">
        <v>9</v>
      </c>
      <c r="E6343" t="s">
        <v>392</v>
      </c>
      <c r="F6343" t="s">
        <v>82</v>
      </c>
      <c r="G6343" t="s">
        <v>83</v>
      </c>
      <c r="H6343" t="s">
        <v>6592</v>
      </c>
      <c r="I6343">
        <v>2024</v>
      </c>
      <c r="K6343" s="6">
        <v>45657</v>
      </c>
      <c r="L6343">
        <v>27</v>
      </c>
      <c r="N6343" t="s">
        <v>604</v>
      </c>
      <c r="O6343" s="8">
        <v>3.93</v>
      </c>
      <c r="P6343" s="8">
        <v>3.8</v>
      </c>
      <c r="Q6343" s="8">
        <v>3.69</v>
      </c>
      <c r="R6343" s="8">
        <v>4</v>
      </c>
      <c r="S6343" s="8">
        <v>3.3</v>
      </c>
      <c r="T6343" s="8">
        <v>5</v>
      </c>
      <c r="U6343" s="8">
        <v>0.42</v>
      </c>
      <c r="V6343" s="9">
        <v>27</v>
      </c>
      <c r="W6343" s="8">
        <v>0.31000000000000005</v>
      </c>
      <c r="X6343" s="8">
        <v>1.7000000000000002</v>
      </c>
      <c r="Y6343" s="8">
        <v>0.13000000000000034</v>
      </c>
      <c r="Z6343" s="8">
        <v>-5.0000000000000266E-2</v>
      </c>
      <c r="AA6343">
        <v>-8.9999999999999858E-2</v>
      </c>
      <c r="AF6343" t="s">
        <v>6593</v>
      </c>
      <c r="AG6343" t="s">
        <v>87</v>
      </c>
      <c r="AH6343" t="s">
        <v>88</v>
      </c>
      <c r="AI6343" t="s">
        <v>359</v>
      </c>
      <c r="AJ6343" s="7">
        <v>45657</v>
      </c>
      <c r="AK6343" t="s">
        <v>6928</v>
      </c>
      <c r="AL6343" t="s">
        <v>393</v>
      </c>
      <c r="AM6343" t="s">
        <v>6594</v>
      </c>
      <c r="AN6343" t="s">
        <v>6934</v>
      </c>
      <c r="AO6343" t="str">
        <f>TEXT(A6343,"yyyy-mm-dd")</f>
        <v>2022-09-30</v>
      </c>
    </row>
    <row r="6344" spans="1:41">
      <c r="A6344" s="6" t="s">
        <v>6927</v>
      </c>
      <c r="B6344">
        <v>2022</v>
      </c>
      <c r="C6344">
        <v>9</v>
      </c>
      <c r="E6344" t="s">
        <v>81</v>
      </c>
      <c r="F6344" t="s">
        <v>82</v>
      </c>
      <c r="G6344" t="s">
        <v>83</v>
      </c>
      <c r="H6344" t="s">
        <v>6147</v>
      </c>
      <c r="I6344">
        <v>2023</v>
      </c>
      <c r="K6344" s="6">
        <v>45291</v>
      </c>
      <c r="L6344">
        <v>15</v>
      </c>
      <c r="N6344" t="s">
        <v>236</v>
      </c>
      <c r="O6344" s="8">
        <v>4.8099999999999996</v>
      </c>
      <c r="P6344" s="8">
        <v>4.76</v>
      </c>
      <c r="Q6344" s="8">
        <v>4.4400000000000004</v>
      </c>
      <c r="R6344" s="8">
        <v>5.17</v>
      </c>
      <c r="S6344" s="8">
        <v>3.55</v>
      </c>
      <c r="T6344" s="8">
        <v>6.96</v>
      </c>
      <c r="U6344" s="8">
        <v>0.63</v>
      </c>
      <c r="V6344" s="9">
        <v>37</v>
      </c>
      <c r="W6344" s="8">
        <v>0.72999999999999954</v>
      </c>
      <c r="X6344" s="8">
        <v>3.41</v>
      </c>
      <c r="Y6344" s="8">
        <v>4.9999999999999822E-2</v>
      </c>
      <c r="Z6344" s="8">
        <v>9.9999999999999645E-2</v>
      </c>
      <c r="AA6344">
        <v>3.9999999999999147E-2</v>
      </c>
      <c r="AF6344" t="s">
        <v>6148</v>
      </c>
      <c r="AG6344" t="s">
        <v>87</v>
      </c>
      <c r="AH6344" t="s">
        <v>88</v>
      </c>
      <c r="AI6344" t="s">
        <v>97</v>
      </c>
      <c r="AJ6344" s="7">
        <v>45291</v>
      </c>
      <c r="AK6344" t="s">
        <v>6928</v>
      </c>
      <c r="AL6344" t="s">
        <v>91</v>
      </c>
      <c r="AM6344" t="s">
        <v>6149</v>
      </c>
      <c r="AN6344" t="s">
        <v>6930</v>
      </c>
      <c r="AO6344" t="str">
        <f>TEXT(A6344,"yyyy-mm-dd")</f>
        <v>2022-09-30</v>
      </c>
    </row>
    <row r="6345" spans="1:41">
      <c r="A6345" s="6" t="s">
        <v>6927</v>
      </c>
      <c r="B6345">
        <v>2022</v>
      </c>
      <c r="C6345">
        <v>9</v>
      </c>
      <c r="E6345" t="s">
        <v>392</v>
      </c>
      <c r="F6345" t="s">
        <v>82</v>
      </c>
      <c r="G6345" t="s">
        <v>83</v>
      </c>
      <c r="H6345" t="s">
        <v>6147</v>
      </c>
      <c r="I6345">
        <v>2023</v>
      </c>
      <c r="K6345" s="6">
        <v>45291</v>
      </c>
      <c r="L6345">
        <v>15</v>
      </c>
      <c r="N6345" t="s">
        <v>236</v>
      </c>
      <c r="O6345" s="8">
        <v>4.7300000000000004</v>
      </c>
      <c r="P6345" s="8">
        <v>4.6900000000000004</v>
      </c>
      <c r="Q6345" s="8">
        <v>4.3499999999999996</v>
      </c>
      <c r="R6345" s="8">
        <v>5.0999999999999996</v>
      </c>
      <c r="S6345" s="8">
        <v>3.36</v>
      </c>
      <c r="T6345" s="8">
        <v>6.75</v>
      </c>
      <c r="U6345" s="8">
        <v>0.64</v>
      </c>
      <c r="V6345" s="9">
        <v>34</v>
      </c>
      <c r="W6345" s="8">
        <v>0.75</v>
      </c>
      <c r="X6345" s="8">
        <v>3.39</v>
      </c>
      <c r="Y6345" s="8">
        <v>4.0000000000000036E-2</v>
      </c>
      <c r="Z6345" s="8">
        <v>0.25</v>
      </c>
      <c r="AA6345">
        <v>0.22999999999999954</v>
      </c>
      <c r="AF6345" t="s">
        <v>6148</v>
      </c>
      <c r="AG6345" t="s">
        <v>87</v>
      </c>
      <c r="AH6345" t="s">
        <v>88</v>
      </c>
      <c r="AI6345" t="s">
        <v>97</v>
      </c>
      <c r="AJ6345" s="7">
        <v>45291</v>
      </c>
      <c r="AK6345" t="s">
        <v>6928</v>
      </c>
      <c r="AL6345" t="s">
        <v>393</v>
      </c>
      <c r="AM6345" t="s">
        <v>6149</v>
      </c>
      <c r="AN6345" t="s">
        <v>6933</v>
      </c>
      <c r="AO6345" t="str">
        <f>TEXT(A6345,"yyyy-mm-dd")</f>
        <v>2022-09-30</v>
      </c>
    </row>
    <row r="6346" spans="1:41">
      <c r="A6346" s="6" t="s">
        <v>6927</v>
      </c>
      <c r="B6346">
        <v>2022</v>
      </c>
      <c r="C6346">
        <v>9</v>
      </c>
      <c r="E6346" t="s">
        <v>81</v>
      </c>
      <c r="F6346" t="s">
        <v>82</v>
      </c>
      <c r="G6346" t="s">
        <v>83</v>
      </c>
      <c r="H6346" t="s">
        <v>5702</v>
      </c>
      <c r="I6346">
        <v>2022</v>
      </c>
      <c r="K6346" s="6">
        <v>44926</v>
      </c>
      <c r="L6346">
        <v>3</v>
      </c>
      <c r="N6346" t="s">
        <v>233</v>
      </c>
      <c r="O6346" s="8">
        <v>8.48</v>
      </c>
      <c r="P6346" s="8">
        <v>8.44</v>
      </c>
      <c r="Q6346" s="8">
        <v>8.25</v>
      </c>
      <c r="R6346" s="8">
        <v>8.6199999999999992</v>
      </c>
      <c r="S6346" s="8">
        <v>8</v>
      </c>
      <c r="T6346" s="8">
        <v>9.19</v>
      </c>
      <c r="U6346" s="8">
        <v>0.28000000000000003</v>
      </c>
      <c r="V6346" s="9">
        <v>37</v>
      </c>
      <c r="W6346" s="8">
        <v>0.36999999999999922</v>
      </c>
      <c r="X6346" s="8">
        <v>1.1899999999999995</v>
      </c>
      <c r="Y6346" s="8">
        <v>4.0000000000000924E-2</v>
      </c>
      <c r="Z6346" s="8">
        <v>0.30999999999999872</v>
      </c>
      <c r="AA6346">
        <v>6.9999999999998508E-2</v>
      </c>
      <c r="AF6346" t="s">
        <v>5703</v>
      </c>
      <c r="AG6346" t="s">
        <v>87</v>
      </c>
      <c r="AH6346" t="s">
        <v>88</v>
      </c>
      <c r="AI6346" t="s">
        <v>89</v>
      </c>
      <c r="AJ6346" s="7">
        <v>44926</v>
      </c>
      <c r="AK6346" t="s">
        <v>6928</v>
      </c>
      <c r="AL6346" t="s">
        <v>91</v>
      </c>
      <c r="AM6346" t="s">
        <v>5704</v>
      </c>
      <c r="AN6346" t="s">
        <v>6929</v>
      </c>
      <c r="AO6346" t="str">
        <f>TEXT(A6346,"yyyy-mm-dd")</f>
        <v>2022-09-30</v>
      </c>
    </row>
    <row r="6347" spans="1:41">
      <c r="A6347" s="6" t="s">
        <v>6927</v>
      </c>
      <c r="B6347">
        <v>2022</v>
      </c>
      <c r="C6347">
        <v>9</v>
      </c>
      <c r="E6347" t="s">
        <v>392</v>
      </c>
      <c r="F6347" t="s">
        <v>82</v>
      </c>
      <c r="G6347" t="s">
        <v>83</v>
      </c>
      <c r="H6347" t="s">
        <v>5702</v>
      </c>
      <c r="I6347">
        <v>2022</v>
      </c>
      <c r="K6347" s="6">
        <v>44926</v>
      </c>
      <c r="L6347">
        <v>3</v>
      </c>
      <c r="N6347" t="s">
        <v>233</v>
      </c>
      <c r="O6347" s="8">
        <v>8.11</v>
      </c>
      <c r="P6347" s="8">
        <v>8.08</v>
      </c>
      <c r="Q6347" s="8">
        <v>7.83</v>
      </c>
      <c r="R6347" s="8">
        <v>8.34</v>
      </c>
      <c r="S6347" s="8">
        <v>7.4</v>
      </c>
      <c r="T6347" s="8">
        <v>9.14</v>
      </c>
      <c r="U6347" s="8">
        <v>0.4</v>
      </c>
      <c r="V6347" s="9">
        <v>34</v>
      </c>
      <c r="W6347" s="8">
        <v>0.50999999999999979</v>
      </c>
      <c r="X6347" s="8">
        <v>1.7400000000000002</v>
      </c>
      <c r="Y6347" s="8">
        <v>2.9999999999999361E-2</v>
      </c>
      <c r="Z6347" s="8">
        <v>0.41000000000000014</v>
      </c>
      <c r="AA6347">
        <v>1.9999999999999574E-2</v>
      </c>
      <c r="AF6347" t="s">
        <v>5703</v>
      </c>
      <c r="AG6347" t="s">
        <v>87</v>
      </c>
      <c r="AH6347" t="s">
        <v>88</v>
      </c>
      <c r="AI6347" t="s">
        <v>89</v>
      </c>
      <c r="AJ6347" s="7">
        <v>44926</v>
      </c>
      <c r="AK6347" t="s">
        <v>6928</v>
      </c>
      <c r="AL6347" t="s">
        <v>393</v>
      </c>
      <c r="AM6347" t="s">
        <v>5704</v>
      </c>
      <c r="AN6347" t="s">
        <v>6932</v>
      </c>
      <c r="AO6347" t="str">
        <f>TEXT(A6347,"yyyy-mm-dd")</f>
        <v>2022-09-30</v>
      </c>
    </row>
    <row r="6348" spans="1:41">
      <c r="A6348" s="6" t="s">
        <v>6927</v>
      </c>
      <c r="B6348">
        <v>2022</v>
      </c>
      <c r="C6348">
        <v>9</v>
      </c>
      <c r="E6348" t="s">
        <v>81</v>
      </c>
      <c r="F6348" t="s">
        <v>82</v>
      </c>
      <c r="G6348" t="s">
        <v>774</v>
      </c>
      <c r="H6348" t="s">
        <v>775</v>
      </c>
      <c r="K6348" s="6"/>
      <c r="O6348" s="8">
        <v>3.97</v>
      </c>
      <c r="P6348" s="8">
        <v>3.98</v>
      </c>
      <c r="Q6348" s="8">
        <v>3.8</v>
      </c>
      <c r="R6348" s="8">
        <v>4.1900000000000004</v>
      </c>
      <c r="S6348" s="8">
        <v>3</v>
      </c>
      <c r="T6348" s="8">
        <v>4.66</v>
      </c>
      <c r="U6348" s="8">
        <v>0.36</v>
      </c>
      <c r="V6348" s="9">
        <v>32</v>
      </c>
      <c r="W6348" s="8">
        <v>0.39000000000000057</v>
      </c>
      <c r="X6348" s="8">
        <v>1.6600000000000001</v>
      </c>
      <c r="Y6348" s="8">
        <v>-9.9999999999997868E-3</v>
      </c>
      <c r="Z6348" s="8">
        <v>0.12999999999999989</v>
      </c>
      <c r="AA6348">
        <v>9.0000000000000746E-2</v>
      </c>
      <c r="AF6348" t="s">
        <v>776</v>
      </c>
      <c r="AG6348" t="s">
        <v>777</v>
      </c>
      <c r="AH6348" t="s">
        <v>778</v>
      </c>
      <c r="AI6348" t="s">
        <v>779</v>
      </c>
      <c r="AJ6348" s="7"/>
      <c r="AK6348" t="s">
        <v>6928</v>
      </c>
      <c r="AL6348" t="s">
        <v>91</v>
      </c>
      <c r="AM6348" t="s">
        <v>775</v>
      </c>
      <c r="AN6348" t="s">
        <v>6950</v>
      </c>
      <c r="AO6348" t="str">
        <f>TEXT(A6348,"yyyy-mm-dd")</f>
        <v>2022-09-30</v>
      </c>
    </row>
    <row r="6349" spans="1:41">
      <c r="A6349" s="6" t="s">
        <v>6927</v>
      </c>
      <c r="B6349">
        <v>2022</v>
      </c>
      <c r="C6349">
        <v>9</v>
      </c>
      <c r="E6349" t="s">
        <v>81</v>
      </c>
      <c r="F6349" t="s">
        <v>82</v>
      </c>
      <c r="G6349" t="s">
        <v>774</v>
      </c>
      <c r="H6349" t="s">
        <v>1536</v>
      </c>
      <c r="K6349" s="6"/>
      <c r="O6349" s="8">
        <v>3.64</v>
      </c>
      <c r="P6349" s="8">
        <v>3.59</v>
      </c>
      <c r="Q6349" s="8">
        <v>3.5</v>
      </c>
      <c r="R6349" s="8">
        <v>3.8</v>
      </c>
      <c r="S6349" s="8">
        <v>3</v>
      </c>
      <c r="T6349" s="8">
        <v>4.1500000000000004</v>
      </c>
      <c r="U6349" s="8">
        <v>0.26</v>
      </c>
      <c r="V6349" s="9">
        <v>29</v>
      </c>
      <c r="W6349" s="8">
        <v>0.29999999999999982</v>
      </c>
      <c r="X6349" s="8">
        <v>1.1500000000000004</v>
      </c>
      <c r="Y6349" s="8">
        <v>5.0000000000000266E-2</v>
      </c>
      <c r="Z6349" s="8">
        <v>-1.0000000000000231E-2</v>
      </c>
      <c r="AA6349">
        <v>-1.0000000000000231E-2</v>
      </c>
      <c r="AF6349" t="s">
        <v>1537</v>
      </c>
      <c r="AG6349" t="s">
        <v>777</v>
      </c>
      <c r="AH6349" t="s">
        <v>778</v>
      </c>
      <c r="AI6349" t="s">
        <v>1538</v>
      </c>
      <c r="AJ6349" s="7"/>
      <c r="AK6349" t="s">
        <v>6928</v>
      </c>
      <c r="AL6349" t="s">
        <v>91</v>
      </c>
      <c r="AM6349" t="s">
        <v>1536</v>
      </c>
      <c r="AN6349" t="s">
        <v>6951</v>
      </c>
      <c r="AO6349" t="str">
        <f>TEXT(A6349,"yyyy-mm-dd")</f>
        <v>2022-09-30</v>
      </c>
    </row>
    <row r="6350" spans="1:41">
      <c r="A6350" s="6" t="s">
        <v>6927</v>
      </c>
      <c r="B6350">
        <v>2022</v>
      </c>
      <c r="C6350">
        <v>9</v>
      </c>
      <c r="E6350" t="s">
        <v>392</v>
      </c>
      <c r="F6350" t="s">
        <v>82</v>
      </c>
      <c r="G6350" t="s">
        <v>774</v>
      </c>
      <c r="H6350" t="s">
        <v>775</v>
      </c>
      <c r="K6350" s="6"/>
      <c r="O6350" s="8">
        <v>3.97</v>
      </c>
      <c r="P6350" s="8">
        <v>3.97</v>
      </c>
      <c r="Q6350" s="8">
        <v>3.7</v>
      </c>
      <c r="R6350" s="8">
        <v>4.0999999999999996</v>
      </c>
      <c r="S6350" s="8">
        <v>3.5</v>
      </c>
      <c r="T6350" s="8">
        <v>4.9800000000000004</v>
      </c>
      <c r="U6350" s="8">
        <v>0.35</v>
      </c>
      <c r="V6350" s="9">
        <v>29</v>
      </c>
      <c r="W6350" s="8">
        <v>0.39999999999999947</v>
      </c>
      <c r="X6350" s="8">
        <v>1.4800000000000004</v>
      </c>
      <c r="Y6350" s="8">
        <v>0</v>
      </c>
      <c r="Z6350" s="8">
        <v>0.17000000000000037</v>
      </c>
      <c r="AA6350">
        <v>4.9999999999999378E-2</v>
      </c>
      <c r="AF6350" t="s">
        <v>776</v>
      </c>
      <c r="AG6350" t="s">
        <v>777</v>
      </c>
      <c r="AH6350" t="s">
        <v>778</v>
      </c>
      <c r="AI6350" t="s">
        <v>779</v>
      </c>
      <c r="AJ6350" s="7"/>
      <c r="AK6350" t="s">
        <v>6928</v>
      </c>
      <c r="AL6350" t="s">
        <v>393</v>
      </c>
      <c r="AM6350" t="s">
        <v>775</v>
      </c>
      <c r="AN6350" t="s">
        <v>6952</v>
      </c>
      <c r="AO6350" t="str">
        <f>TEXT(A6350,"yyyy-mm-dd")</f>
        <v>2022-09-30</v>
      </c>
    </row>
    <row r="6351" spans="1:41">
      <c r="A6351" s="6" t="s">
        <v>6927</v>
      </c>
      <c r="B6351">
        <v>2022</v>
      </c>
      <c r="C6351">
        <v>9</v>
      </c>
      <c r="E6351" t="s">
        <v>392</v>
      </c>
      <c r="F6351" t="s">
        <v>82</v>
      </c>
      <c r="G6351" t="s">
        <v>774</v>
      </c>
      <c r="H6351" t="s">
        <v>1536</v>
      </c>
      <c r="K6351" s="6"/>
      <c r="O6351" s="8">
        <v>3.63</v>
      </c>
      <c r="P6351" s="8">
        <v>3.56</v>
      </c>
      <c r="Q6351" s="8">
        <v>3.48</v>
      </c>
      <c r="R6351" s="8">
        <v>3.8</v>
      </c>
      <c r="S6351" s="8">
        <v>3.3</v>
      </c>
      <c r="T6351" s="8">
        <v>4.49</v>
      </c>
      <c r="U6351" s="8">
        <v>0.28000000000000003</v>
      </c>
      <c r="V6351" s="9">
        <v>27</v>
      </c>
      <c r="W6351" s="8">
        <v>0.31999999999999984</v>
      </c>
      <c r="X6351" s="8">
        <v>1.1900000000000004</v>
      </c>
      <c r="Y6351" s="8">
        <v>6.999999999999984E-2</v>
      </c>
      <c r="Z6351" s="8">
        <v>6.0000000000000053E-2</v>
      </c>
      <c r="AA6351">
        <v>-8.0000000000000071E-2</v>
      </c>
      <c r="AF6351" t="s">
        <v>1537</v>
      </c>
      <c r="AG6351" t="s">
        <v>777</v>
      </c>
      <c r="AH6351" t="s">
        <v>778</v>
      </c>
      <c r="AI6351" t="s">
        <v>1538</v>
      </c>
      <c r="AJ6351" s="7"/>
      <c r="AK6351" t="s">
        <v>6928</v>
      </c>
      <c r="AL6351" t="s">
        <v>393</v>
      </c>
      <c r="AM6351" t="s">
        <v>1536</v>
      </c>
      <c r="AN6351" t="s">
        <v>6953</v>
      </c>
      <c r="AO6351" t="str">
        <f>TEXT(A6351,"yyyy-mm-dd")</f>
        <v>2022-09-30</v>
      </c>
    </row>
    <row r="6352" spans="1:41">
      <c r="A6352" s="6" t="s">
        <v>6927</v>
      </c>
      <c r="B6352">
        <v>2022</v>
      </c>
      <c r="C6352">
        <v>9</v>
      </c>
      <c r="E6352" t="s">
        <v>112</v>
      </c>
      <c r="F6352" t="s">
        <v>113</v>
      </c>
      <c r="G6352" t="s">
        <v>83</v>
      </c>
      <c r="H6352" t="s">
        <v>6592</v>
      </c>
      <c r="I6352">
        <v>2024</v>
      </c>
      <c r="K6352" s="6">
        <v>45657</v>
      </c>
      <c r="L6352">
        <v>27</v>
      </c>
      <c r="N6352" t="s">
        <v>604</v>
      </c>
      <c r="O6352" s="8">
        <v>8.36</v>
      </c>
      <c r="P6352" s="8">
        <v>8.48</v>
      </c>
      <c r="Q6352" s="8">
        <v>7.83</v>
      </c>
      <c r="R6352" s="8">
        <v>8.76</v>
      </c>
      <c r="S6352" s="8">
        <v>5.85</v>
      </c>
      <c r="T6352" s="8">
        <v>12.31</v>
      </c>
      <c r="U6352" s="8">
        <v>1.23</v>
      </c>
      <c r="V6352" s="9">
        <v>23</v>
      </c>
      <c r="W6352" s="8">
        <v>0.92999999999999972</v>
      </c>
      <c r="X6352" s="8">
        <v>6.4600000000000009</v>
      </c>
      <c r="Y6352" s="8">
        <v>-0.12000000000000099</v>
      </c>
      <c r="Z6352" s="8">
        <v>0.21000000000000085</v>
      </c>
      <c r="AA6352">
        <v>-7.0000000000000284E-2</v>
      </c>
      <c r="AF6352" t="s">
        <v>6630</v>
      </c>
      <c r="AG6352" t="s">
        <v>115</v>
      </c>
      <c r="AH6352" t="s">
        <v>116</v>
      </c>
      <c r="AI6352" t="s">
        <v>359</v>
      </c>
      <c r="AJ6352" s="7">
        <v>45657</v>
      </c>
      <c r="AK6352" t="s">
        <v>6928</v>
      </c>
      <c r="AL6352" t="s">
        <v>118</v>
      </c>
      <c r="AM6352" t="s">
        <v>6594</v>
      </c>
      <c r="AN6352" t="s">
        <v>6957</v>
      </c>
      <c r="AO6352" t="str">
        <f>TEXT(A6352,"yyyy-mm-dd")</f>
        <v>2022-09-30</v>
      </c>
    </row>
    <row r="6353" spans="1:41">
      <c r="A6353" s="6" t="s">
        <v>6927</v>
      </c>
      <c r="B6353">
        <v>2022</v>
      </c>
      <c r="C6353">
        <v>9</v>
      </c>
      <c r="E6353" t="s">
        <v>2881</v>
      </c>
      <c r="F6353" t="s">
        <v>113</v>
      </c>
      <c r="G6353" t="s">
        <v>83</v>
      </c>
      <c r="H6353" t="s">
        <v>6592</v>
      </c>
      <c r="I6353">
        <v>2024</v>
      </c>
      <c r="K6353" s="6">
        <v>45657</v>
      </c>
      <c r="L6353">
        <v>27</v>
      </c>
      <c r="N6353" t="s">
        <v>604</v>
      </c>
      <c r="O6353" s="8">
        <v>8.75</v>
      </c>
      <c r="P6353" s="8">
        <v>8.61</v>
      </c>
      <c r="Q6353" s="8">
        <v>8.5</v>
      </c>
      <c r="R6353" s="8">
        <v>9.01</v>
      </c>
      <c r="S6353" s="8">
        <v>7.8</v>
      </c>
      <c r="T6353" s="8">
        <v>10</v>
      </c>
      <c r="U6353" s="8">
        <v>0.56999999999999995</v>
      </c>
      <c r="V6353" s="9">
        <v>20</v>
      </c>
      <c r="W6353" s="8">
        <v>0.50999999999999979</v>
      </c>
      <c r="X6353" s="8">
        <v>2.2000000000000002</v>
      </c>
      <c r="Y6353" s="8">
        <v>0.14000000000000057</v>
      </c>
      <c r="Z6353" s="8">
        <v>0.16000000000000014</v>
      </c>
      <c r="AA6353">
        <v>-0.62999999999999989</v>
      </c>
      <c r="AF6353" t="s">
        <v>6635</v>
      </c>
      <c r="AG6353" t="s">
        <v>2883</v>
      </c>
      <c r="AH6353" t="s">
        <v>2884</v>
      </c>
      <c r="AI6353" t="s">
        <v>359</v>
      </c>
      <c r="AJ6353" s="7">
        <v>45657</v>
      </c>
      <c r="AK6353" t="s">
        <v>6928</v>
      </c>
      <c r="AL6353" t="s">
        <v>2885</v>
      </c>
      <c r="AM6353" t="s">
        <v>6594</v>
      </c>
      <c r="AN6353" t="s">
        <v>6960</v>
      </c>
      <c r="AO6353" t="str">
        <f>TEXT(A6353,"yyyy-mm-dd")</f>
        <v>2022-09-30</v>
      </c>
    </row>
    <row r="6354" spans="1:41">
      <c r="A6354" s="6" t="s">
        <v>6927</v>
      </c>
      <c r="B6354">
        <v>2022</v>
      </c>
      <c r="C6354">
        <v>9</v>
      </c>
      <c r="E6354" t="s">
        <v>112</v>
      </c>
      <c r="F6354" t="s">
        <v>113</v>
      </c>
      <c r="G6354" t="s">
        <v>83</v>
      </c>
      <c r="H6354" t="s">
        <v>6147</v>
      </c>
      <c r="I6354">
        <v>2023</v>
      </c>
      <c r="K6354" s="6">
        <v>45291</v>
      </c>
      <c r="L6354">
        <v>15</v>
      </c>
      <c r="N6354" t="s">
        <v>236</v>
      </c>
      <c r="O6354" s="8">
        <v>9.61</v>
      </c>
      <c r="P6354" s="8">
        <v>9.5</v>
      </c>
      <c r="Q6354" s="8">
        <v>9.01</v>
      </c>
      <c r="R6354" s="8">
        <v>10.26</v>
      </c>
      <c r="S6354" s="8">
        <v>8</v>
      </c>
      <c r="T6354" s="8">
        <v>11.31</v>
      </c>
      <c r="U6354" s="8">
        <v>0.81</v>
      </c>
      <c r="V6354" s="9">
        <v>27</v>
      </c>
      <c r="W6354" s="8">
        <v>1.25</v>
      </c>
      <c r="X6354" s="8">
        <v>3.3100000000000005</v>
      </c>
      <c r="Y6354" s="8">
        <v>0.10999999999999943</v>
      </c>
      <c r="Z6354" s="8">
        <v>0.40000000000000036</v>
      </c>
      <c r="AA6354">
        <v>0.40000000000000036</v>
      </c>
      <c r="AF6354" t="s">
        <v>6185</v>
      </c>
      <c r="AG6354" t="s">
        <v>115</v>
      </c>
      <c r="AH6354" t="s">
        <v>116</v>
      </c>
      <c r="AI6354" t="s">
        <v>230</v>
      </c>
      <c r="AJ6354" s="7">
        <v>45291</v>
      </c>
      <c r="AK6354" t="s">
        <v>6928</v>
      </c>
      <c r="AL6354" t="s">
        <v>118</v>
      </c>
      <c r="AM6354" t="s">
        <v>6149</v>
      </c>
      <c r="AN6354" t="s">
        <v>6956</v>
      </c>
      <c r="AO6354" t="str">
        <f>TEXT(A6354,"yyyy-mm-dd")</f>
        <v>2022-09-30</v>
      </c>
    </row>
    <row r="6355" spans="1:41">
      <c r="A6355" s="6" t="s">
        <v>6927</v>
      </c>
      <c r="B6355">
        <v>2022</v>
      </c>
      <c r="C6355">
        <v>9</v>
      </c>
      <c r="E6355" t="s">
        <v>2881</v>
      </c>
      <c r="F6355" t="s">
        <v>113</v>
      </c>
      <c r="G6355" t="s">
        <v>83</v>
      </c>
      <c r="H6355" t="s">
        <v>6147</v>
      </c>
      <c r="I6355">
        <v>2023</v>
      </c>
      <c r="K6355" s="6">
        <v>45291</v>
      </c>
      <c r="L6355">
        <v>15</v>
      </c>
      <c r="N6355" t="s">
        <v>236</v>
      </c>
      <c r="O6355" s="8">
        <v>9.5500000000000007</v>
      </c>
      <c r="P6355" s="8">
        <v>9.2799999999999994</v>
      </c>
      <c r="Q6355" s="8">
        <v>9</v>
      </c>
      <c r="R6355" s="8">
        <v>10.19</v>
      </c>
      <c r="S6355" s="8">
        <v>8</v>
      </c>
      <c r="T6355" s="8">
        <v>11.25</v>
      </c>
      <c r="U6355" s="8">
        <v>0.81</v>
      </c>
      <c r="V6355" s="9">
        <v>22</v>
      </c>
      <c r="W6355" s="8">
        <v>1.1899999999999995</v>
      </c>
      <c r="X6355" s="8">
        <v>3.25</v>
      </c>
      <c r="Y6355" s="8">
        <v>0.27000000000000135</v>
      </c>
      <c r="Z6355" s="8">
        <v>0.12999999999999901</v>
      </c>
      <c r="AA6355">
        <v>0.1899999999999995</v>
      </c>
      <c r="AF6355" t="s">
        <v>6190</v>
      </c>
      <c r="AG6355" t="s">
        <v>2883</v>
      </c>
      <c r="AH6355" t="s">
        <v>2884</v>
      </c>
      <c r="AI6355" t="s">
        <v>230</v>
      </c>
      <c r="AJ6355" s="7">
        <v>45291</v>
      </c>
      <c r="AK6355" t="s">
        <v>6928</v>
      </c>
      <c r="AL6355" t="s">
        <v>2885</v>
      </c>
      <c r="AM6355" t="s">
        <v>6149</v>
      </c>
      <c r="AN6355" t="s">
        <v>6959</v>
      </c>
      <c r="AO6355" t="str">
        <f>TEXT(A6355,"yyyy-mm-dd")</f>
        <v>2022-09-30</v>
      </c>
    </row>
    <row r="6356" spans="1:41">
      <c r="A6356" s="6" t="s">
        <v>6927</v>
      </c>
      <c r="B6356">
        <v>2022</v>
      </c>
      <c r="C6356">
        <v>9</v>
      </c>
      <c r="E6356" t="s">
        <v>112</v>
      </c>
      <c r="F6356" t="s">
        <v>113</v>
      </c>
      <c r="G6356" t="s">
        <v>83</v>
      </c>
      <c r="H6356" t="s">
        <v>5702</v>
      </c>
      <c r="I6356">
        <v>2022</v>
      </c>
      <c r="K6356" s="6">
        <v>44926</v>
      </c>
      <c r="L6356">
        <v>3</v>
      </c>
      <c r="N6356" t="s">
        <v>233</v>
      </c>
      <c r="O6356" s="8">
        <v>10.17</v>
      </c>
      <c r="P6356" s="8">
        <v>10.06</v>
      </c>
      <c r="Q6356" s="8">
        <v>9.85</v>
      </c>
      <c r="R6356" s="8">
        <v>10.5</v>
      </c>
      <c r="S6356" s="8">
        <v>9.6199999999999992</v>
      </c>
      <c r="T6356" s="8">
        <v>10.85</v>
      </c>
      <c r="U6356" s="8">
        <v>0.37</v>
      </c>
      <c r="V6356" s="9">
        <v>27</v>
      </c>
      <c r="W6356" s="8">
        <v>0.65000000000000036</v>
      </c>
      <c r="X6356" s="8">
        <v>1.2300000000000004</v>
      </c>
      <c r="Y6356" s="8">
        <v>0.10999999999999943</v>
      </c>
      <c r="Z6356" s="8">
        <v>0.40000000000000036</v>
      </c>
      <c r="AA6356">
        <v>0.25</v>
      </c>
      <c r="AF6356" t="s">
        <v>5740</v>
      </c>
      <c r="AG6356" t="s">
        <v>115</v>
      </c>
      <c r="AH6356" t="s">
        <v>116</v>
      </c>
      <c r="AI6356" t="s">
        <v>117</v>
      </c>
      <c r="AJ6356" s="7">
        <v>44926</v>
      </c>
      <c r="AK6356" t="s">
        <v>6928</v>
      </c>
      <c r="AL6356" t="s">
        <v>118</v>
      </c>
      <c r="AM6356" t="s">
        <v>5704</v>
      </c>
      <c r="AN6356" t="s">
        <v>6955</v>
      </c>
      <c r="AO6356" t="str">
        <f>TEXT(A6356,"yyyy-mm-dd")</f>
        <v>2022-09-30</v>
      </c>
    </row>
    <row r="6357" spans="1:41">
      <c r="A6357" s="6" t="s">
        <v>6927</v>
      </c>
      <c r="B6357">
        <v>2022</v>
      </c>
      <c r="C6357">
        <v>9</v>
      </c>
      <c r="E6357" t="s">
        <v>2881</v>
      </c>
      <c r="F6357" t="s">
        <v>113</v>
      </c>
      <c r="G6357" t="s">
        <v>83</v>
      </c>
      <c r="H6357" t="s">
        <v>5702</v>
      </c>
      <c r="I6357">
        <v>2022</v>
      </c>
      <c r="K6357" s="6">
        <v>44926</v>
      </c>
      <c r="L6357">
        <v>3</v>
      </c>
      <c r="N6357" t="s">
        <v>233</v>
      </c>
      <c r="O6357" s="8">
        <v>9.76</v>
      </c>
      <c r="P6357" s="8">
        <v>9.65</v>
      </c>
      <c r="Q6357" s="8">
        <v>9.34</v>
      </c>
      <c r="R6357" s="8">
        <v>10.02</v>
      </c>
      <c r="S6357" s="8">
        <v>8.35</v>
      </c>
      <c r="T6357" s="8">
        <v>11.5</v>
      </c>
      <c r="U6357" s="8">
        <v>0.76</v>
      </c>
      <c r="V6357" s="9">
        <v>22</v>
      </c>
      <c r="W6357" s="8">
        <v>0.67999999999999972</v>
      </c>
      <c r="X6357" s="8">
        <v>3.1500000000000004</v>
      </c>
      <c r="Y6357" s="8">
        <v>0.10999999999999943</v>
      </c>
      <c r="Z6357" s="8">
        <v>0.29000000000000092</v>
      </c>
      <c r="AA6357">
        <v>-9.9999999999999645E-2</v>
      </c>
      <c r="AF6357" t="s">
        <v>5745</v>
      </c>
      <c r="AG6357" t="s">
        <v>2883</v>
      </c>
      <c r="AH6357" t="s">
        <v>2884</v>
      </c>
      <c r="AI6357" t="s">
        <v>117</v>
      </c>
      <c r="AJ6357" s="7">
        <v>44926</v>
      </c>
      <c r="AK6357" t="s">
        <v>6928</v>
      </c>
      <c r="AL6357" t="s">
        <v>2885</v>
      </c>
      <c r="AM6357" t="s">
        <v>5704</v>
      </c>
      <c r="AN6357" t="s">
        <v>6958</v>
      </c>
      <c r="AO6357" t="str">
        <f>TEXT(A6357,"yyyy-mm-dd")</f>
        <v>2022-09-30</v>
      </c>
    </row>
    <row r="6358" spans="1:41">
      <c r="A6358" s="6" t="s">
        <v>6961</v>
      </c>
      <c r="B6358">
        <v>2022</v>
      </c>
      <c r="C6358">
        <v>10</v>
      </c>
      <c r="E6358" t="s">
        <v>1907</v>
      </c>
      <c r="F6358" t="s">
        <v>1908</v>
      </c>
      <c r="G6358" t="s">
        <v>102</v>
      </c>
      <c r="H6358" t="s">
        <v>6983</v>
      </c>
      <c r="I6358">
        <v>2024</v>
      </c>
      <c r="J6358">
        <v>4</v>
      </c>
      <c r="K6358" s="6">
        <v>45657</v>
      </c>
      <c r="L6358">
        <v>26</v>
      </c>
      <c r="M6358">
        <v>9</v>
      </c>
      <c r="N6358" t="s">
        <v>463</v>
      </c>
      <c r="O6358" s="8">
        <v>8.32</v>
      </c>
      <c r="P6358" s="8">
        <v>8.5</v>
      </c>
      <c r="Q6358" s="8">
        <v>7.5</v>
      </c>
      <c r="R6358" s="8">
        <v>9</v>
      </c>
      <c r="S6358" s="8">
        <v>5.75</v>
      </c>
      <c r="T6358" s="8">
        <v>9.75</v>
      </c>
      <c r="U6358" s="8">
        <v>1.1100000000000001</v>
      </c>
      <c r="V6358" s="9">
        <v>25</v>
      </c>
      <c r="W6358" s="8">
        <v>1.5</v>
      </c>
      <c r="X6358" s="8">
        <v>4</v>
      </c>
      <c r="Y6358" s="8">
        <v>-0.17999999999999972</v>
      </c>
      <c r="Z6358" s="8"/>
      <c r="AF6358" t="s">
        <v>6984</v>
      </c>
      <c r="AG6358" t="s">
        <v>1910</v>
      </c>
      <c r="AH6358" t="s">
        <v>1911</v>
      </c>
      <c r="AI6358" t="s">
        <v>1971</v>
      </c>
      <c r="AJ6358" s="7">
        <v>45657</v>
      </c>
      <c r="AK6358" t="s">
        <v>6962</v>
      </c>
      <c r="AL6358" t="s">
        <v>1908</v>
      </c>
      <c r="AM6358" t="s">
        <v>6985</v>
      </c>
      <c r="AN6358" t="s">
        <v>6986</v>
      </c>
      <c r="AO6358" t="str">
        <f>TEXT(A6358,"yyyy-mm-dd")</f>
        <v>2022-10-31</v>
      </c>
    </row>
    <row r="6359" spans="1:41">
      <c r="A6359" s="6" t="s">
        <v>6961</v>
      </c>
      <c r="B6359">
        <v>2022</v>
      </c>
      <c r="C6359">
        <v>10</v>
      </c>
      <c r="E6359" t="s">
        <v>1907</v>
      </c>
      <c r="F6359" t="s">
        <v>1908</v>
      </c>
      <c r="G6359" t="s">
        <v>102</v>
      </c>
      <c r="H6359" t="s">
        <v>6878</v>
      </c>
      <c r="I6359">
        <v>2024</v>
      </c>
      <c r="J6359">
        <v>3</v>
      </c>
      <c r="K6359" s="6">
        <v>45565</v>
      </c>
      <c r="L6359">
        <v>23</v>
      </c>
      <c r="M6359">
        <v>8</v>
      </c>
      <c r="N6359" t="s">
        <v>95</v>
      </c>
      <c r="O6359" s="8">
        <v>8.66</v>
      </c>
      <c r="P6359" s="8">
        <v>8.8800000000000008</v>
      </c>
      <c r="Q6359" s="8">
        <v>8.19</v>
      </c>
      <c r="R6359" s="8">
        <v>9.31</v>
      </c>
      <c r="S6359" s="8">
        <v>6</v>
      </c>
      <c r="T6359" s="8">
        <v>10.25</v>
      </c>
      <c r="U6359" s="8">
        <v>1.04</v>
      </c>
      <c r="V6359" s="9">
        <v>24</v>
      </c>
      <c r="W6359" s="8">
        <v>1.120000000000001</v>
      </c>
      <c r="X6359" s="8">
        <v>4.25</v>
      </c>
      <c r="Y6359" s="8">
        <v>-0.22000000000000064</v>
      </c>
      <c r="Z6359" s="8">
        <v>0.38000000000000078</v>
      </c>
      <c r="AA6359">
        <v>0.37000000000000099</v>
      </c>
      <c r="AF6359" t="s">
        <v>6879</v>
      </c>
      <c r="AG6359" t="s">
        <v>1910</v>
      </c>
      <c r="AH6359" t="s">
        <v>1911</v>
      </c>
      <c r="AI6359" t="s">
        <v>1944</v>
      </c>
      <c r="AJ6359" s="7">
        <v>45565</v>
      </c>
      <c r="AK6359" t="s">
        <v>6962</v>
      </c>
      <c r="AL6359" t="s">
        <v>1908</v>
      </c>
      <c r="AM6359" t="s">
        <v>6880</v>
      </c>
      <c r="AN6359" t="s">
        <v>6982</v>
      </c>
      <c r="AO6359" t="str">
        <f>TEXT(A6359,"yyyy-mm-dd")</f>
        <v>2022-10-31</v>
      </c>
    </row>
    <row r="6360" spans="1:41">
      <c r="A6360" s="6" t="s">
        <v>6961</v>
      </c>
      <c r="B6360">
        <v>2022</v>
      </c>
      <c r="C6360">
        <v>10</v>
      </c>
      <c r="E6360" t="s">
        <v>1907</v>
      </c>
      <c r="F6360" t="s">
        <v>1908</v>
      </c>
      <c r="G6360" t="s">
        <v>102</v>
      </c>
      <c r="H6360" t="s">
        <v>6770</v>
      </c>
      <c r="I6360">
        <v>2024</v>
      </c>
      <c r="J6360">
        <v>2</v>
      </c>
      <c r="K6360" s="6">
        <v>45473</v>
      </c>
      <c r="L6360">
        <v>20</v>
      </c>
      <c r="M6360">
        <v>7</v>
      </c>
      <c r="N6360" t="s">
        <v>185</v>
      </c>
      <c r="O6360" s="8">
        <v>9.0399999999999991</v>
      </c>
      <c r="P6360" s="8">
        <v>9</v>
      </c>
      <c r="Q6360" s="8">
        <v>8.69</v>
      </c>
      <c r="R6360" s="8">
        <v>9.56</v>
      </c>
      <c r="S6360" s="8">
        <v>6.5</v>
      </c>
      <c r="T6360" s="8">
        <v>10.5</v>
      </c>
      <c r="U6360" s="8">
        <v>0.94</v>
      </c>
      <c r="V6360" s="9">
        <v>24</v>
      </c>
      <c r="W6360" s="8">
        <v>0.87000000000000099</v>
      </c>
      <c r="X6360" s="8">
        <v>4</v>
      </c>
      <c r="Y6360" s="8">
        <v>3.9999999999999147E-2</v>
      </c>
      <c r="Z6360" s="8">
        <v>0.25</v>
      </c>
      <c r="AA6360">
        <v>0.37000000000000099</v>
      </c>
      <c r="AF6360" t="s">
        <v>6771</v>
      </c>
      <c r="AG6360" t="s">
        <v>1910</v>
      </c>
      <c r="AH6360" t="s">
        <v>1911</v>
      </c>
      <c r="AI6360" t="s">
        <v>1939</v>
      </c>
      <c r="AJ6360" s="7">
        <v>45473</v>
      </c>
      <c r="AK6360" t="s">
        <v>6962</v>
      </c>
      <c r="AL6360" t="s">
        <v>1908</v>
      </c>
      <c r="AM6360" t="s">
        <v>6772</v>
      </c>
      <c r="AN6360" t="s">
        <v>6981</v>
      </c>
      <c r="AO6360" t="str">
        <f>TEXT(A6360,"yyyy-mm-dd")</f>
        <v>2022-10-31</v>
      </c>
    </row>
    <row r="6361" spans="1:41">
      <c r="A6361" s="6" t="s">
        <v>6961</v>
      </c>
      <c r="B6361">
        <v>2022</v>
      </c>
      <c r="C6361">
        <v>10</v>
      </c>
      <c r="E6361" t="s">
        <v>1907</v>
      </c>
      <c r="F6361" t="s">
        <v>1908</v>
      </c>
      <c r="G6361" t="s">
        <v>102</v>
      </c>
      <c r="H6361" t="s">
        <v>6766</v>
      </c>
      <c r="I6361">
        <v>2024</v>
      </c>
      <c r="J6361">
        <v>1</v>
      </c>
      <c r="K6361" s="6">
        <v>45382</v>
      </c>
      <c r="L6361">
        <v>17</v>
      </c>
      <c r="M6361">
        <v>6</v>
      </c>
      <c r="N6361" t="s">
        <v>214</v>
      </c>
      <c r="O6361" s="8">
        <v>9.49</v>
      </c>
      <c r="P6361" s="8">
        <v>9.5</v>
      </c>
      <c r="Q6361" s="8">
        <v>9</v>
      </c>
      <c r="R6361" s="8">
        <v>10</v>
      </c>
      <c r="S6361" s="8">
        <v>7.5</v>
      </c>
      <c r="T6361" s="8">
        <v>10.5</v>
      </c>
      <c r="U6361" s="8">
        <v>0.72</v>
      </c>
      <c r="V6361" s="9">
        <v>25</v>
      </c>
      <c r="W6361" s="8">
        <v>1</v>
      </c>
      <c r="X6361" s="8">
        <v>3</v>
      </c>
      <c r="Y6361" s="8">
        <v>-9.9999999999997868E-3</v>
      </c>
      <c r="Z6361" s="8">
        <v>0.5</v>
      </c>
      <c r="AA6361">
        <v>0.25</v>
      </c>
      <c r="AF6361" t="s">
        <v>6767</v>
      </c>
      <c r="AG6361" t="s">
        <v>1910</v>
      </c>
      <c r="AH6361" t="s">
        <v>1911</v>
      </c>
      <c r="AI6361" t="s">
        <v>1934</v>
      </c>
      <c r="AJ6361" s="7">
        <v>45382</v>
      </c>
      <c r="AK6361" t="s">
        <v>6962</v>
      </c>
      <c r="AL6361" t="s">
        <v>1908</v>
      </c>
      <c r="AM6361" t="s">
        <v>6768</v>
      </c>
      <c r="AN6361" t="s">
        <v>6980</v>
      </c>
      <c r="AO6361" t="str">
        <f>TEXT(A6361,"yyyy-mm-dd")</f>
        <v>2022-10-31</v>
      </c>
    </row>
    <row r="6362" spans="1:41">
      <c r="A6362" s="6" t="s">
        <v>6961</v>
      </c>
      <c r="B6362">
        <v>2022</v>
      </c>
      <c r="C6362">
        <v>10</v>
      </c>
      <c r="E6362" t="s">
        <v>1907</v>
      </c>
      <c r="F6362" t="s">
        <v>1908</v>
      </c>
      <c r="G6362" t="s">
        <v>102</v>
      </c>
      <c r="H6362" t="s">
        <v>6539</v>
      </c>
      <c r="I6362">
        <v>2023</v>
      </c>
      <c r="J6362">
        <v>4</v>
      </c>
      <c r="K6362" s="6">
        <v>45291</v>
      </c>
      <c r="L6362">
        <v>14</v>
      </c>
      <c r="M6362">
        <v>5</v>
      </c>
      <c r="N6362" t="s">
        <v>244</v>
      </c>
      <c r="O6362" s="8">
        <v>10.07</v>
      </c>
      <c r="P6362" s="8">
        <v>10.25</v>
      </c>
      <c r="Q6362" s="8">
        <v>9.5</v>
      </c>
      <c r="R6362" s="8">
        <v>10.56</v>
      </c>
      <c r="S6362" s="8">
        <v>8.5</v>
      </c>
      <c r="T6362" s="8">
        <v>11</v>
      </c>
      <c r="U6362" s="8">
        <v>0.74</v>
      </c>
      <c r="V6362" s="9">
        <v>32</v>
      </c>
      <c r="W6362" s="8">
        <v>1.0600000000000005</v>
      </c>
      <c r="X6362" s="8">
        <v>2.5</v>
      </c>
      <c r="Y6362" s="8">
        <v>-0.17999999999999972</v>
      </c>
      <c r="Z6362" s="8">
        <v>0.5</v>
      </c>
      <c r="AA6362">
        <v>-0.31999999999999851</v>
      </c>
      <c r="AF6362" t="s">
        <v>6540</v>
      </c>
      <c r="AG6362" t="s">
        <v>1910</v>
      </c>
      <c r="AH6362" t="s">
        <v>1911</v>
      </c>
      <c r="AI6362" t="s">
        <v>1929</v>
      </c>
      <c r="AJ6362" s="7">
        <v>45291</v>
      </c>
      <c r="AK6362" t="s">
        <v>6962</v>
      </c>
      <c r="AL6362" t="s">
        <v>1908</v>
      </c>
      <c r="AM6362" t="s">
        <v>6541</v>
      </c>
      <c r="AN6362" t="s">
        <v>6979</v>
      </c>
      <c r="AO6362" t="str">
        <f>TEXT(A6362,"yyyy-mm-dd")</f>
        <v>2022-10-31</v>
      </c>
    </row>
    <row r="6363" spans="1:41">
      <c r="A6363" s="6" t="s">
        <v>6961</v>
      </c>
      <c r="B6363">
        <v>2022</v>
      </c>
      <c r="C6363">
        <v>10</v>
      </c>
      <c r="E6363" t="s">
        <v>1907</v>
      </c>
      <c r="F6363" t="s">
        <v>1908</v>
      </c>
      <c r="G6363" t="s">
        <v>102</v>
      </c>
      <c r="H6363" t="s">
        <v>6434</v>
      </c>
      <c r="I6363">
        <v>2023</v>
      </c>
      <c r="J6363">
        <v>3</v>
      </c>
      <c r="K6363" s="6">
        <v>45199</v>
      </c>
      <c r="L6363">
        <v>11</v>
      </c>
      <c r="M6363">
        <v>4</v>
      </c>
      <c r="N6363" t="s">
        <v>85</v>
      </c>
      <c r="O6363" s="8">
        <v>10.55</v>
      </c>
      <c r="P6363" s="8">
        <v>10.63</v>
      </c>
      <c r="Q6363" s="8">
        <v>10.25</v>
      </c>
      <c r="R6363" s="8">
        <v>11</v>
      </c>
      <c r="S6363" s="8">
        <v>9.5</v>
      </c>
      <c r="T6363" s="8">
        <v>11.75</v>
      </c>
      <c r="U6363" s="8">
        <v>0.54</v>
      </c>
      <c r="V6363" s="9">
        <v>32</v>
      </c>
      <c r="W6363" s="8">
        <v>0.75</v>
      </c>
      <c r="X6363" s="8">
        <v>2.25</v>
      </c>
      <c r="Y6363" s="8">
        <v>-8.0000000000000071E-2</v>
      </c>
      <c r="Z6363" s="8">
        <v>0.38000000000000078</v>
      </c>
      <c r="AA6363">
        <v>-0.5</v>
      </c>
      <c r="AF6363" t="s">
        <v>6435</v>
      </c>
      <c r="AG6363" t="s">
        <v>1910</v>
      </c>
      <c r="AH6363" t="s">
        <v>1911</v>
      </c>
      <c r="AI6363" t="s">
        <v>1924</v>
      </c>
      <c r="AJ6363" s="7">
        <v>45199</v>
      </c>
      <c r="AK6363" t="s">
        <v>6962</v>
      </c>
      <c r="AL6363" t="s">
        <v>1908</v>
      </c>
      <c r="AM6363" t="s">
        <v>6436</v>
      </c>
      <c r="AN6363" t="s">
        <v>6978</v>
      </c>
      <c r="AO6363" t="str">
        <f>TEXT(A6363,"yyyy-mm-dd")</f>
        <v>2022-10-31</v>
      </c>
    </row>
    <row r="6364" spans="1:41">
      <c r="A6364" s="6" t="s">
        <v>6961</v>
      </c>
      <c r="B6364">
        <v>2022</v>
      </c>
      <c r="C6364">
        <v>10</v>
      </c>
      <c r="E6364" t="s">
        <v>1907</v>
      </c>
      <c r="F6364" t="s">
        <v>1908</v>
      </c>
      <c r="G6364" t="s">
        <v>102</v>
      </c>
      <c r="H6364" t="s">
        <v>6326</v>
      </c>
      <c r="I6364">
        <v>2023</v>
      </c>
      <c r="J6364">
        <v>2</v>
      </c>
      <c r="K6364" s="6">
        <v>45107</v>
      </c>
      <c r="L6364">
        <v>8</v>
      </c>
      <c r="M6364">
        <v>3</v>
      </c>
      <c r="N6364" t="s">
        <v>182</v>
      </c>
      <c r="O6364" s="8">
        <v>10.8</v>
      </c>
      <c r="P6364" s="8">
        <v>10.75</v>
      </c>
      <c r="Q6364" s="8">
        <v>10.5</v>
      </c>
      <c r="R6364" s="8">
        <v>11</v>
      </c>
      <c r="S6364" s="8">
        <v>10</v>
      </c>
      <c r="T6364" s="8">
        <v>11.75</v>
      </c>
      <c r="U6364" s="8">
        <v>0.35</v>
      </c>
      <c r="V6364" s="9">
        <v>32</v>
      </c>
      <c r="W6364" s="8">
        <v>0.5</v>
      </c>
      <c r="X6364" s="8">
        <v>1.75</v>
      </c>
      <c r="Y6364" s="8">
        <v>5.0000000000000711E-2</v>
      </c>
      <c r="Z6364" s="8">
        <v>0.25</v>
      </c>
      <c r="AA6364">
        <v>-0.25</v>
      </c>
      <c r="AF6364" t="s">
        <v>6327</v>
      </c>
      <c r="AG6364" t="s">
        <v>1910</v>
      </c>
      <c r="AH6364" t="s">
        <v>1911</v>
      </c>
      <c r="AI6364" t="s">
        <v>1919</v>
      </c>
      <c r="AJ6364" s="7">
        <v>45107</v>
      </c>
      <c r="AK6364" t="s">
        <v>6962</v>
      </c>
      <c r="AL6364" t="s">
        <v>1908</v>
      </c>
      <c r="AM6364" t="s">
        <v>6328</v>
      </c>
      <c r="AN6364" t="s">
        <v>6977</v>
      </c>
      <c r="AO6364" t="str">
        <f>TEXT(A6364,"yyyy-mm-dd")</f>
        <v>2022-10-31</v>
      </c>
    </row>
    <row r="6365" spans="1:41">
      <c r="A6365" s="6" t="s">
        <v>6961</v>
      </c>
      <c r="B6365">
        <v>2022</v>
      </c>
      <c r="C6365">
        <v>10</v>
      </c>
      <c r="E6365" t="s">
        <v>1907</v>
      </c>
      <c r="F6365" t="s">
        <v>1908</v>
      </c>
      <c r="G6365" t="s">
        <v>102</v>
      </c>
      <c r="H6365" t="s">
        <v>6287</v>
      </c>
      <c r="I6365">
        <v>2023</v>
      </c>
      <c r="J6365">
        <v>1</v>
      </c>
      <c r="K6365" s="6">
        <v>45016</v>
      </c>
      <c r="L6365">
        <v>5</v>
      </c>
      <c r="M6365">
        <v>2</v>
      </c>
      <c r="N6365" t="s">
        <v>211</v>
      </c>
      <c r="O6365" s="8">
        <v>10.82</v>
      </c>
      <c r="P6365" s="8">
        <v>10.75</v>
      </c>
      <c r="Q6365" s="8">
        <v>10.5</v>
      </c>
      <c r="R6365" s="8">
        <v>11</v>
      </c>
      <c r="S6365" s="8">
        <v>10.25</v>
      </c>
      <c r="T6365" s="8">
        <v>11.75</v>
      </c>
      <c r="U6365" s="8">
        <v>0.31</v>
      </c>
      <c r="V6365" s="9">
        <v>32</v>
      </c>
      <c r="W6365" s="8">
        <v>0.5</v>
      </c>
      <c r="X6365" s="8">
        <v>1.5</v>
      </c>
      <c r="Y6365" s="8">
        <v>7.0000000000000284E-2</v>
      </c>
      <c r="Z6365" s="8">
        <v>0.25</v>
      </c>
      <c r="AA6365">
        <v>-0.25</v>
      </c>
      <c r="AF6365" t="s">
        <v>6288</v>
      </c>
      <c r="AG6365" t="s">
        <v>1910</v>
      </c>
      <c r="AH6365" t="s">
        <v>1911</v>
      </c>
      <c r="AI6365" t="s">
        <v>1915</v>
      </c>
      <c r="AJ6365" s="7">
        <v>45016</v>
      </c>
      <c r="AK6365" t="s">
        <v>6962</v>
      </c>
      <c r="AL6365" t="s">
        <v>1908</v>
      </c>
      <c r="AM6365" t="s">
        <v>6289</v>
      </c>
      <c r="AN6365" t="s">
        <v>6976</v>
      </c>
      <c r="AO6365" t="str">
        <f>TEXT(A6365,"yyyy-mm-dd")</f>
        <v>2022-10-31</v>
      </c>
    </row>
    <row r="6366" spans="1:41">
      <c r="A6366" s="6" t="s">
        <v>6961</v>
      </c>
      <c r="B6366">
        <v>2022</v>
      </c>
      <c r="C6366">
        <v>10</v>
      </c>
      <c r="E6366" t="s">
        <v>1907</v>
      </c>
      <c r="F6366" t="s">
        <v>1908</v>
      </c>
      <c r="G6366" t="s">
        <v>102</v>
      </c>
      <c r="H6366" t="s">
        <v>6094</v>
      </c>
      <c r="I6366">
        <v>2022</v>
      </c>
      <c r="J6366">
        <v>4</v>
      </c>
      <c r="K6366" s="6">
        <v>44926</v>
      </c>
      <c r="L6366">
        <v>2</v>
      </c>
      <c r="M6366">
        <v>1</v>
      </c>
      <c r="N6366" t="s">
        <v>104</v>
      </c>
      <c r="O6366" s="8">
        <v>10.54</v>
      </c>
      <c r="P6366" s="8">
        <v>10.5</v>
      </c>
      <c r="Q6366" s="8">
        <v>10.5</v>
      </c>
      <c r="R6366" s="8">
        <v>10.5</v>
      </c>
      <c r="S6366" s="8">
        <v>10.25</v>
      </c>
      <c r="T6366" s="8">
        <v>10.75</v>
      </c>
      <c r="U6366" s="8">
        <v>0.11</v>
      </c>
      <c r="V6366" s="9">
        <v>32</v>
      </c>
      <c r="W6366" s="8">
        <v>0</v>
      </c>
      <c r="X6366" s="8">
        <v>0.5</v>
      </c>
      <c r="Y6366" s="8">
        <v>3.9999999999999147E-2</v>
      </c>
      <c r="Z6366" s="8">
        <v>0.25</v>
      </c>
      <c r="AA6366">
        <v>-0.5</v>
      </c>
      <c r="AF6366" t="s">
        <v>6095</v>
      </c>
      <c r="AG6366" t="s">
        <v>1910</v>
      </c>
      <c r="AH6366" t="s">
        <v>1911</v>
      </c>
      <c r="AI6366" t="s">
        <v>1912</v>
      </c>
      <c r="AJ6366" s="7">
        <v>44926</v>
      </c>
      <c r="AK6366" t="s">
        <v>6962</v>
      </c>
      <c r="AL6366" t="s">
        <v>1908</v>
      </c>
      <c r="AM6366" t="s">
        <v>6096</v>
      </c>
      <c r="AN6366" t="s">
        <v>6975</v>
      </c>
      <c r="AO6366" t="str">
        <f>TEXT(A6366,"yyyy-mm-dd")</f>
        <v>2022-10-31</v>
      </c>
    </row>
    <row r="6367" spans="1:41">
      <c r="A6367" s="6" t="s">
        <v>6961</v>
      </c>
      <c r="B6367">
        <v>2022</v>
      </c>
      <c r="C6367">
        <v>10</v>
      </c>
      <c r="E6367" t="s">
        <v>100</v>
      </c>
      <c r="F6367" t="s">
        <v>101</v>
      </c>
      <c r="G6367" t="s">
        <v>83</v>
      </c>
      <c r="H6367" t="s">
        <v>6592</v>
      </c>
      <c r="I6367">
        <v>2024</v>
      </c>
      <c r="K6367" s="6">
        <v>45657</v>
      </c>
      <c r="L6367">
        <v>26</v>
      </c>
      <c r="N6367" t="s">
        <v>463</v>
      </c>
      <c r="O6367" s="8">
        <v>1.85</v>
      </c>
      <c r="P6367" s="8">
        <v>1.95</v>
      </c>
      <c r="Q6367" s="8">
        <v>1.6</v>
      </c>
      <c r="R6367" s="8">
        <v>2</v>
      </c>
      <c r="S6367" s="8">
        <v>0.8</v>
      </c>
      <c r="T6367" s="8">
        <v>2.5</v>
      </c>
      <c r="U6367" s="8">
        <v>0.36</v>
      </c>
      <c r="V6367" s="9">
        <v>28</v>
      </c>
      <c r="W6367" s="8">
        <v>0.39999999999999991</v>
      </c>
      <c r="X6367" s="8">
        <v>1.7</v>
      </c>
      <c r="Y6367" s="8">
        <v>-9.9999999999999867E-2</v>
      </c>
      <c r="Z6367" s="8">
        <v>0</v>
      </c>
      <c r="AA6367">
        <v>9.9999999999999867E-2</v>
      </c>
      <c r="AF6367" t="s">
        <v>10411</v>
      </c>
      <c r="AG6367" t="s">
        <v>9655</v>
      </c>
      <c r="AH6367" t="s">
        <v>9656</v>
      </c>
      <c r="AI6367" t="s">
        <v>9708</v>
      </c>
      <c r="AJ6367" s="7">
        <v>45657</v>
      </c>
      <c r="AK6367" t="s">
        <v>6962</v>
      </c>
      <c r="AL6367" t="s">
        <v>109</v>
      </c>
      <c r="AM6367" t="s">
        <v>6594</v>
      </c>
      <c r="AN6367" t="s">
        <v>10422</v>
      </c>
    </row>
    <row r="6368" spans="1:41">
      <c r="A6368" s="6" t="s">
        <v>6961</v>
      </c>
      <c r="B6368">
        <v>2022</v>
      </c>
      <c r="C6368">
        <v>10</v>
      </c>
      <c r="E6368" t="s">
        <v>100</v>
      </c>
      <c r="F6368" t="s">
        <v>101</v>
      </c>
      <c r="G6368" t="s">
        <v>102</v>
      </c>
      <c r="H6368" t="s">
        <v>6539</v>
      </c>
      <c r="I6368">
        <v>2023</v>
      </c>
      <c r="J6368">
        <v>4</v>
      </c>
      <c r="K6368" s="6">
        <v>45291</v>
      </c>
      <c r="L6368">
        <v>14</v>
      </c>
      <c r="M6368">
        <v>5</v>
      </c>
      <c r="N6368" t="s">
        <v>244</v>
      </c>
      <c r="O6368" s="8">
        <v>1.02</v>
      </c>
      <c r="P6368" s="8">
        <v>0.95</v>
      </c>
      <c r="Q6368" s="8">
        <v>0.7</v>
      </c>
      <c r="R6368" s="8">
        <v>1.38</v>
      </c>
      <c r="S6368" s="8">
        <v>0.25</v>
      </c>
      <c r="T6368" s="8">
        <v>2.5</v>
      </c>
      <c r="U6368" s="8">
        <v>0.48</v>
      </c>
      <c r="V6368" s="9">
        <v>30</v>
      </c>
      <c r="W6368" s="8">
        <v>0.67999999999999994</v>
      </c>
      <c r="X6368" s="8">
        <v>2.25</v>
      </c>
      <c r="Y6368" s="8">
        <v>7.0000000000000062E-2</v>
      </c>
      <c r="Z6368" s="8">
        <v>-0.25</v>
      </c>
      <c r="AA6368">
        <v>0.17999999999999994</v>
      </c>
      <c r="AF6368" t="s">
        <v>6611</v>
      </c>
      <c r="AG6368" t="s">
        <v>106</v>
      </c>
      <c r="AH6368" t="s">
        <v>107</v>
      </c>
      <c r="AI6368" t="s">
        <v>502</v>
      </c>
      <c r="AJ6368" s="7">
        <v>45291</v>
      </c>
      <c r="AK6368" t="s">
        <v>6962</v>
      </c>
      <c r="AL6368" t="s">
        <v>109</v>
      </c>
      <c r="AM6368" t="s">
        <v>6541</v>
      </c>
      <c r="AN6368" t="s">
        <v>6974</v>
      </c>
      <c r="AO6368" t="str">
        <f>TEXT(A6368,"yyyy-mm-dd")</f>
        <v>2022-10-31</v>
      </c>
    </row>
    <row r="6369" spans="1:41">
      <c r="A6369" s="6" t="s">
        <v>6961</v>
      </c>
      <c r="B6369">
        <v>2022</v>
      </c>
      <c r="C6369">
        <v>10</v>
      </c>
      <c r="E6369" t="s">
        <v>100</v>
      </c>
      <c r="F6369" t="s">
        <v>101</v>
      </c>
      <c r="G6369" t="s">
        <v>83</v>
      </c>
      <c r="H6369" t="s">
        <v>6147</v>
      </c>
      <c r="I6369">
        <v>2023</v>
      </c>
      <c r="K6369" s="6">
        <v>45291</v>
      </c>
      <c r="L6369">
        <v>14</v>
      </c>
      <c r="N6369" t="s">
        <v>244</v>
      </c>
      <c r="O6369" s="8">
        <v>0.97</v>
      </c>
      <c r="P6369" s="8">
        <v>1</v>
      </c>
      <c r="Q6369" s="8">
        <v>0.67</v>
      </c>
      <c r="R6369" s="8">
        <v>1.3</v>
      </c>
      <c r="S6369" s="8">
        <v>0</v>
      </c>
      <c r="T6369" s="8">
        <v>1.8</v>
      </c>
      <c r="U6369" s="8">
        <v>0.44</v>
      </c>
      <c r="V6369" s="9">
        <v>36</v>
      </c>
      <c r="W6369" s="8">
        <v>0.63</v>
      </c>
      <c r="X6369" s="8">
        <v>1.8</v>
      </c>
      <c r="Y6369" s="8">
        <v>-3.0000000000000027E-2</v>
      </c>
      <c r="Z6369" s="8">
        <v>-0.19999999999999996</v>
      </c>
      <c r="AA6369">
        <v>3.0000000000000027E-2</v>
      </c>
      <c r="AF6369" t="s">
        <v>10372</v>
      </c>
      <c r="AG6369" t="s">
        <v>9655</v>
      </c>
      <c r="AH6369" t="s">
        <v>9656</v>
      </c>
      <c r="AI6369" t="s">
        <v>9669</v>
      </c>
      <c r="AJ6369" s="7">
        <v>45291</v>
      </c>
      <c r="AK6369" t="s">
        <v>6962</v>
      </c>
      <c r="AL6369" t="s">
        <v>109</v>
      </c>
      <c r="AM6369" t="s">
        <v>6149</v>
      </c>
      <c r="AN6369" t="s">
        <v>10395</v>
      </c>
    </row>
    <row r="6370" spans="1:41">
      <c r="A6370" s="6" t="s">
        <v>6961</v>
      </c>
      <c r="B6370">
        <v>2022</v>
      </c>
      <c r="C6370">
        <v>10</v>
      </c>
      <c r="E6370" t="s">
        <v>100</v>
      </c>
      <c r="F6370" t="s">
        <v>101</v>
      </c>
      <c r="G6370" t="s">
        <v>102</v>
      </c>
      <c r="H6370" t="s">
        <v>6434</v>
      </c>
      <c r="I6370">
        <v>2023</v>
      </c>
      <c r="J6370">
        <v>3</v>
      </c>
      <c r="K6370" s="6">
        <v>45199</v>
      </c>
      <c r="L6370">
        <v>11</v>
      </c>
      <c r="M6370">
        <v>4</v>
      </c>
      <c r="N6370" t="s">
        <v>85</v>
      </c>
      <c r="O6370" s="8">
        <v>0.92</v>
      </c>
      <c r="P6370" s="8">
        <v>0.95</v>
      </c>
      <c r="Q6370" s="8">
        <v>0.53</v>
      </c>
      <c r="R6370" s="8">
        <v>1.39</v>
      </c>
      <c r="S6370" s="8">
        <v>-0.37</v>
      </c>
      <c r="T6370" s="8">
        <v>2.2000000000000002</v>
      </c>
      <c r="U6370" s="8">
        <v>0.56999999999999995</v>
      </c>
      <c r="V6370" s="9">
        <v>30</v>
      </c>
      <c r="W6370" s="8">
        <v>0.85999999999999988</v>
      </c>
      <c r="X6370" s="8">
        <v>2.5700000000000003</v>
      </c>
      <c r="Y6370" s="8">
        <v>-2.9999999999999916E-2</v>
      </c>
      <c r="Z6370" s="8">
        <v>-0.35000000000000009</v>
      </c>
      <c r="AA6370">
        <v>0.30999999999999983</v>
      </c>
      <c r="AF6370" t="s">
        <v>6609</v>
      </c>
      <c r="AG6370" t="s">
        <v>106</v>
      </c>
      <c r="AH6370" t="s">
        <v>107</v>
      </c>
      <c r="AI6370" t="s">
        <v>497</v>
      </c>
      <c r="AJ6370" s="7">
        <v>45199</v>
      </c>
      <c r="AK6370" t="s">
        <v>6962</v>
      </c>
      <c r="AL6370" t="s">
        <v>109</v>
      </c>
      <c r="AM6370" t="s">
        <v>6436</v>
      </c>
      <c r="AN6370" t="s">
        <v>6973</v>
      </c>
      <c r="AO6370" t="str">
        <f>TEXT(A6370,"yyyy-mm-dd")</f>
        <v>2022-10-31</v>
      </c>
    </row>
    <row r="6371" spans="1:41">
      <c r="A6371" s="6" t="s">
        <v>6961</v>
      </c>
      <c r="B6371">
        <v>2022</v>
      </c>
      <c r="C6371">
        <v>10</v>
      </c>
      <c r="E6371" t="s">
        <v>100</v>
      </c>
      <c r="F6371" t="s">
        <v>101</v>
      </c>
      <c r="G6371" t="s">
        <v>102</v>
      </c>
      <c r="H6371" t="s">
        <v>6326</v>
      </c>
      <c r="I6371">
        <v>2023</v>
      </c>
      <c r="J6371">
        <v>2</v>
      </c>
      <c r="K6371" s="6">
        <v>45107</v>
      </c>
      <c r="L6371">
        <v>8</v>
      </c>
      <c r="M6371">
        <v>3</v>
      </c>
      <c r="N6371" t="s">
        <v>182</v>
      </c>
      <c r="O6371" s="8">
        <v>0.72</v>
      </c>
      <c r="P6371" s="8">
        <v>0.75</v>
      </c>
      <c r="Q6371" s="8">
        <v>0.35</v>
      </c>
      <c r="R6371" s="8">
        <v>1.18</v>
      </c>
      <c r="S6371" s="8">
        <v>-0.77</v>
      </c>
      <c r="T6371" s="8">
        <v>1.58</v>
      </c>
      <c r="U6371" s="8">
        <v>0.61</v>
      </c>
      <c r="V6371" s="9">
        <v>30</v>
      </c>
      <c r="W6371" s="8">
        <v>0.83</v>
      </c>
      <c r="X6371" s="8">
        <v>2.35</v>
      </c>
      <c r="Y6371" s="8">
        <v>-3.0000000000000027E-2</v>
      </c>
      <c r="Z6371" s="8">
        <v>-0.35000000000000009</v>
      </c>
      <c r="AA6371">
        <v>3.0000000000000027E-2</v>
      </c>
      <c r="AF6371" t="s">
        <v>6607</v>
      </c>
      <c r="AG6371" t="s">
        <v>106</v>
      </c>
      <c r="AH6371" t="s">
        <v>107</v>
      </c>
      <c r="AI6371" t="s">
        <v>427</v>
      </c>
      <c r="AJ6371" s="7">
        <v>45107</v>
      </c>
      <c r="AK6371" t="s">
        <v>6962</v>
      </c>
      <c r="AL6371" t="s">
        <v>109</v>
      </c>
      <c r="AM6371" t="s">
        <v>6328</v>
      </c>
      <c r="AN6371" t="s">
        <v>6972</v>
      </c>
      <c r="AO6371" t="str">
        <f>TEXT(A6371,"yyyy-mm-dd")</f>
        <v>2022-10-31</v>
      </c>
    </row>
    <row r="6372" spans="1:41">
      <c r="A6372" s="6" t="s">
        <v>6961</v>
      </c>
      <c r="B6372">
        <v>2022</v>
      </c>
      <c r="C6372">
        <v>10</v>
      </c>
      <c r="E6372" t="s">
        <v>100</v>
      </c>
      <c r="F6372" t="s">
        <v>101</v>
      </c>
      <c r="G6372" t="s">
        <v>102</v>
      </c>
      <c r="H6372" t="s">
        <v>6287</v>
      </c>
      <c r="I6372">
        <v>2023</v>
      </c>
      <c r="J6372">
        <v>1</v>
      </c>
      <c r="K6372" s="6">
        <v>45016</v>
      </c>
      <c r="L6372">
        <v>5</v>
      </c>
      <c r="M6372">
        <v>2</v>
      </c>
      <c r="N6372" t="s">
        <v>211</v>
      </c>
      <c r="O6372" s="8">
        <v>1.36</v>
      </c>
      <c r="P6372" s="8">
        <v>1.5</v>
      </c>
      <c r="Q6372" s="8">
        <v>0.85</v>
      </c>
      <c r="R6372" s="8">
        <v>1.85</v>
      </c>
      <c r="S6372" s="8">
        <v>-0.28999999999999998</v>
      </c>
      <c r="T6372" s="8">
        <v>2.6</v>
      </c>
      <c r="U6372" s="8">
        <v>0.72</v>
      </c>
      <c r="V6372" s="9">
        <v>30</v>
      </c>
      <c r="W6372" s="8">
        <v>1</v>
      </c>
      <c r="X6372" s="8">
        <v>2.89</v>
      </c>
      <c r="Y6372" s="8">
        <v>-0.1399999999999999</v>
      </c>
      <c r="Z6372" s="8">
        <v>0.10000000000000009</v>
      </c>
      <c r="AA6372">
        <v>0</v>
      </c>
      <c r="AF6372" t="s">
        <v>6605</v>
      </c>
      <c r="AG6372" t="s">
        <v>106</v>
      </c>
      <c r="AH6372" t="s">
        <v>107</v>
      </c>
      <c r="AI6372" t="s">
        <v>340</v>
      </c>
      <c r="AJ6372" s="7">
        <v>45016</v>
      </c>
      <c r="AK6372" t="s">
        <v>6962</v>
      </c>
      <c r="AL6372" t="s">
        <v>109</v>
      </c>
      <c r="AM6372" t="s">
        <v>6289</v>
      </c>
      <c r="AN6372" t="s">
        <v>6971</v>
      </c>
      <c r="AO6372" t="str">
        <f>TEXT(A6372,"yyyy-mm-dd")</f>
        <v>2022-10-31</v>
      </c>
    </row>
    <row r="6373" spans="1:41">
      <c r="A6373" s="6" t="s">
        <v>6961</v>
      </c>
      <c r="B6373">
        <v>2022</v>
      </c>
      <c r="C6373">
        <v>10</v>
      </c>
      <c r="E6373" t="s">
        <v>100</v>
      </c>
      <c r="F6373" t="s">
        <v>101</v>
      </c>
      <c r="G6373" t="s">
        <v>102</v>
      </c>
      <c r="H6373" t="s">
        <v>6094</v>
      </c>
      <c r="I6373">
        <v>2022</v>
      </c>
      <c r="J6373">
        <v>4</v>
      </c>
      <c r="K6373" s="6">
        <v>44926</v>
      </c>
      <c r="L6373">
        <v>2</v>
      </c>
      <c r="M6373">
        <v>1</v>
      </c>
      <c r="N6373" t="s">
        <v>104</v>
      </c>
      <c r="O6373" s="8">
        <v>2.12</v>
      </c>
      <c r="P6373" s="8">
        <v>2.1</v>
      </c>
      <c r="Q6373" s="8">
        <v>1.72</v>
      </c>
      <c r="R6373" s="8">
        <v>2.59</v>
      </c>
      <c r="S6373" s="8">
        <v>1.1000000000000001</v>
      </c>
      <c r="T6373" s="8">
        <v>3.17</v>
      </c>
      <c r="U6373" s="8">
        <v>0.56999999999999995</v>
      </c>
      <c r="V6373" s="9">
        <v>30</v>
      </c>
      <c r="W6373" s="8">
        <v>0.86999999999999988</v>
      </c>
      <c r="X6373" s="8">
        <v>2.0699999999999998</v>
      </c>
      <c r="Y6373" s="8">
        <v>2.0000000000000018E-2</v>
      </c>
      <c r="Z6373" s="8">
        <v>0.20000000000000018</v>
      </c>
      <c r="AA6373">
        <v>0.11999999999999988</v>
      </c>
      <c r="AF6373" t="s">
        <v>6166</v>
      </c>
      <c r="AG6373" t="s">
        <v>106</v>
      </c>
      <c r="AH6373" t="s">
        <v>107</v>
      </c>
      <c r="AI6373" t="s">
        <v>108</v>
      </c>
      <c r="AJ6373" s="7">
        <v>44926</v>
      </c>
      <c r="AK6373" t="s">
        <v>6962</v>
      </c>
      <c r="AL6373" t="s">
        <v>109</v>
      </c>
      <c r="AM6373" t="s">
        <v>6096</v>
      </c>
      <c r="AN6373" t="s">
        <v>6970</v>
      </c>
      <c r="AO6373" t="str">
        <f>TEXT(A6373,"yyyy-mm-dd")</f>
        <v>2022-10-31</v>
      </c>
    </row>
    <row r="6374" spans="1:41">
      <c r="A6374" s="6" t="s">
        <v>6961</v>
      </c>
      <c r="B6374">
        <v>2022</v>
      </c>
      <c r="C6374">
        <v>10</v>
      </c>
      <c r="E6374" t="s">
        <v>100</v>
      </c>
      <c r="F6374" t="s">
        <v>101</v>
      </c>
      <c r="G6374" t="s">
        <v>83</v>
      </c>
      <c r="H6374" t="s">
        <v>5702</v>
      </c>
      <c r="I6374">
        <v>2022</v>
      </c>
      <c r="K6374" s="6">
        <v>44926</v>
      </c>
      <c r="L6374">
        <v>2</v>
      </c>
      <c r="N6374" t="s">
        <v>104</v>
      </c>
      <c r="O6374" s="8">
        <v>2.12</v>
      </c>
      <c r="P6374" s="8">
        <v>2.1</v>
      </c>
      <c r="Q6374" s="8">
        <v>1.95</v>
      </c>
      <c r="R6374" s="8">
        <v>2.36</v>
      </c>
      <c r="S6374" s="8">
        <v>1.6</v>
      </c>
      <c r="T6374" s="8">
        <v>2.6</v>
      </c>
      <c r="U6374" s="8">
        <v>0.25</v>
      </c>
      <c r="V6374" s="9">
        <v>36</v>
      </c>
      <c r="W6374" s="8">
        <v>0.40999999999999992</v>
      </c>
      <c r="X6374" s="8">
        <v>1</v>
      </c>
      <c r="Y6374" s="8">
        <v>2.0000000000000018E-2</v>
      </c>
      <c r="Z6374" s="8">
        <v>0.10000000000000009</v>
      </c>
      <c r="AA6374">
        <v>0.20999999999999974</v>
      </c>
      <c r="AF6374" t="s">
        <v>10333</v>
      </c>
      <c r="AG6374" t="s">
        <v>9655</v>
      </c>
      <c r="AH6374" t="s">
        <v>9656</v>
      </c>
      <c r="AI6374" t="s">
        <v>9657</v>
      </c>
      <c r="AJ6374" s="7">
        <v>44926</v>
      </c>
      <c r="AK6374" t="s">
        <v>6962</v>
      </c>
      <c r="AL6374" t="s">
        <v>109</v>
      </c>
      <c r="AM6374" t="s">
        <v>5704</v>
      </c>
      <c r="AN6374" t="s">
        <v>10368</v>
      </c>
    </row>
    <row r="6375" spans="1:41">
      <c r="A6375" s="6" t="s">
        <v>6961</v>
      </c>
      <c r="B6375">
        <v>2022</v>
      </c>
      <c r="C6375">
        <v>10</v>
      </c>
      <c r="E6375" t="s">
        <v>100</v>
      </c>
      <c r="F6375" t="s">
        <v>101</v>
      </c>
      <c r="G6375" t="s">
        <v>102</v>
      </c>
      <c r="H6375" t="s">
        <v>5989</v>
      </c>
      <c r="I6375">
        <v>2022</v>
      </c>
      <c r="J6375">
        <v>3</v>
      </c>
      <c r="K6375" s="6">
        <v>44834</v>
      </c>
      <c r="L6375">
        <v>-1</v>
      </c>
      <c r="M6375">
        <v>0</v>
      </c>
      <c r="N6375" t="s">
        <v>187</v>
      </c>
      <c r="O6375" s="8">
        <v>2.5099999999999998</v>
      </c>
      <c r="P6375" s="8">
        <v>2.5</v>
      </c>
      <c r="Q6375" s="8">
        <v>2.08</v>
      </c>
      <c r="R6375" s="8">
        <v>2.94</v>
      </c>
      <c r="S6375" s="8">
        <v>1.3</v>
      </c>
      <c r="T6375" s="8">
        <v>3.45</v>
      </c>
      <c r="U6375" s="8">
        <v>0.55000000000000004</v>
      </c>
      <c r="V6375" s="9">
        <v>30</v>
      </c>
      <c r="W6375" s="8">
        <v>0.85999999999999988</v>
      </c>
      <c r="X6375" s="8">
        <v>2.1500000000000004</v>
      </c>
      <c r="Y6375" s="8">
        <v>9.9999999999997868E-3</v>
      </c>
      <c r="Z6375" s="8">
        <v>0.20000000000000018</v>
      </c>
      <c r="AA6375">
        <v>0.33000000000000007</v>
      </c>
      <c r="AF6375" t="s">
        <v>6164</v>
      </c>
      <c r="AG6375" t="s">
        <v>106</v>
      </c>
      <c r="AH6375" t="s">
        <v>107</v>
      </c>
      <c r="AI6375" t="s">
        <v>188</v>
      </c>
      <c r="AJ6375" s="7">
        <v>44834</v>
      </c>
      <c r="AK6375" t="s">
        <v>6962</v>
      </c>
      <c r="AL6375" t="s">
        <v>109</v>
      </c>
      <c r="AM6375" t="s">
        <v>5991</v>
      </c>
      <c r="AN6375" t="s">
        <v>6969</v>
      </c>
      <c r="AO6375" t="str">
        <f>TEXT(A6375,"yyyy-mm-dd")</f>
        <v>2022-10-31</v>
      </c>
    </row>
    <row r="6376" spans="1:41">
      <c r="A6376" s="6" t="s">
        <v>6961</v>
      </c>
      <c r="B6376">
        <v>2022</v>
      </c>
      <c r="C6376">
        <v>10</v>
      </c>
      <c r="E6376" t="s">
        <v>2685</v>
      </c>
      <c r="F6376" t="s">
        <v>101</v>
      </c>
      <c r="G6376" t="s">
        <v>774</v>
      </c>
      <c r="H6376" t="s">
        <v>2686</v>
      </c>
      <c r="K6376" s="6"/>
      <c r="O6376" s="8">
        <v>1.99</v>
      </c>
      <c r="P6376" s="8">
        <v>2</v>
      </c>
      <c r="Q6376" s="8">
        <v>1.8</v>
      </c>
      <c r="R6376" s="8">
        <v>2.1</v>
      </c>
      <c r="S6376" s="8">
        <v>1.5</v>
      </c>
      <c r="T6376" s="8">
        <v>3.02</v>
      </c>
      <c r="U6376" s="8">
        <v>0.32</v>
      </c>
      <c r="V6376" s="9">
        <v>27</v>
      </c>
      <c r="W6376" s="8">
        <v>0.30000000000000004</v>
      </c>
      <c r="X6376" s="8">
        <v>1.52</v>
      </c>
      <c r="Y6376" s="8">
        <v>-1.0000000000000009E-2</v>
      </c>
      <c r="Z6376" s="8">
        <v>0</v>
      </c>
      <c r="AA6376">
        <v>-9.9999999999997868E-3</v>
      </c>
      <c r="AF6376" t="s">
        <v>2687</v>
      </c>
      <c r="AG6376" t="s">
        <v>2688</v>
      </c>
      <c r="AH6376" t="s">
        <v>2689</v>
      </c>
      <c r="AI6376" t="s">
        <v>2690</v>
      </c>
      <c r="AJ6376" s="7"/>
      <c r="AK6376" t="s">
        <v>6962</v>
      </c>
      <c r="AL6376" t="s">
        <v>109</v>
      </c>
      <c r="AM6376" t="s">
        <v>2686</v>
      </c>
      <c r="AN6376" t="s">
        <v>6991</v>
      </c>
      <c r="AO6376" t="str">
        <f>TEXT(A6376,"yyyy-mm-dd")</f>
        <v>2022-10-31</v>
      </c>
    </row>
    <row r="6377" spans="1:41">
      <c r="A6377" s="6" t="s">
        <v>6961</v>
      </c>
      <c r="B6377">
        <v>2022</v>
      </c>
      <c r="C6377">
        <v>10</v>
      </c>
      <c r="E6377" t="s">
        <v>81</v>
      </c>
      <c r="F6377" t="s">
        <v>82</v>
      </c>
      <c r="G6377" t="s">
        <v>83</v>
      </c>
      <c r="H6377" t="s">
        <v>6592</v>
      </c>
      <c r="I6377">
        <v>2024</v>
      </c>
      <c r="K6377" s="6">
        <v>45657</v>
      </c>
      <c r="L6377">
        <v>26</v>
      </c>
      <c r="N6377" t="s">
        <v>463</v>
      </c>
      <c r="O6377" s="8">
        <v>3.98</v>
      </c>
      <c r="P6377" s="8">
        <v>3.9</v>
      </c>
      <c r="Q6377" s="8">
        <v>3.64</v>
      </c>
      <c r="R6377" s="8">
        <v>4.0999999999999996</v>
      </c>
      <c r="S6377" s="8">
        <v>3.11</v>
      </c>
      <c r="T6377" s="8">
        <v>5.28</v>
      </c>
      <c r="U6377" s="8">
        <v>0.48</v>
      </c>
      <c r="V6377" s="9">
        <v>35</v>
      </c>
      <c r="W6377" s="8">
        <v>0.45999999999999952</v>
      </c>
      <c r="X6377" s="8">
        <v>2.1700000000000004</v>
      </c>
      <c r="Y6377" s="8">
        <v>8.0000000000000071E-2</v>
      </c>
      <c r="Z6377" s="8">
        <v>4.9999999999999822E-2</v>
      </c>
      <c r="AA6377">
        <v>0.13999999999999968</v>
      </c>
      <c r="AF6377" t="s">
        <v>6593</v>
      </c>
      <c r="AG6377" t="s">
        <v>87</v>
      </c>
      <c r="AH6377" t="s">
        <v>88</v>
      </c>
      <c r="AI6377" t="s">
        <v>359</v>
      </c>
      <c r="AJ6377" s="7">
        <v>45657</v>
      </c>
      <c r="AK6377" t="s">
        <v>6962</v>
      </c>
      <c r="AL6377" t="s">
        <v>91</v>
      </c>
      <c r="AM6377" t="s">
        <v>6594</v>
      </c>
      <c r="AN6377" t="s">
        <v>6965</v>
      </c>
      <c r="AO6377" t="str">
        <f>TEXT(A6377,"yyyy-mm-dd")</f>
        <v>2022-10-31</v>
      </c>
    </row>
    <row r="6378" spans="1:41">
      <c r="A6378" s="6" t="s">
        <v>6961</v>
      </c>
      <c r="B6378">
        <v>2022</v>
      </c>
      <c r="C6378">
        <v>10</v>
      </c>
      <c r="E6378" t="s">
        <v>392</v>
      </c>
      <c r="F6378" t="s">
        <v>82</v>
      </c>
      <c r="G6378" t="s">
        <v>83</v>
      </c>
      <c r="H6378" t="s">
        <v>6592</v>
      </c>
      <c r="I6378">
        <v>2024</v>
      </c>
      <c r="K6378" s="6">
        <v>45657</v>
      </c>
      <c r="L6378">
        <v>26</v>
      </c>
      <c r="N6378" t="s">
        <v>463</v>
      </c>
      <c r="O6378" s="8">
        <v>3.96</v>
      </c>
      <c r="P6378" s="8">
        <v>3.9</v>
      </c>
      <c r="Q6378" s="8">
        <v>3.7</v>
      </c>
      <c r="R6378" s="8">
        <v>4.0199999999999996</v>
      </c>
      <c r="S6378" s="8">
        <v>3.3</v>
      </c>
      <c r="T6378" s="8">
        <v>5</v>
      </c>
      <c r="U6378" s="8">
        <v>0.41</v>
      </c>
      <c r="V6378" s="9">
        <v>32</v>
      </c>
      <c r="W6378" s="8">
        <v>0.3199999999999994</v>
      </c>
      <c r="X6378" s="8">
        <v>1.7000000000000002</v>
      </c>
      <c r="Y6378" s="8">
        <v>6.0000000000000053E-2</v>
      </c>
      <c r="Z6378" s="8">
        <v>0.10000000000000009</v>
      </c>
      <c r="AA6378">
        <v>9.9999999999993427E-3</v>
      </c>
      <c r="AF6378" t="s">
        <v>6593</v>
      </c>
      <c r="AG6378" t="s">
        <v>87</v>
      </c>
      <c r="AH6378" t="s">
        <v>88</v>
      </c>
      <c r="AI6378" t="s">
        <v>359</v>
      </c>
      <c r="AJ6378" s="7">
        <v>45657</v>
      </c>
      <c r="AK6378" t="s">
        <v>6962</v>
      </c>
      <c r="AL6378" t="s">
        <v>393</v>
      </c>
      <c r="AM6378" t="s">
        <v>6594</v>
      </c>
      <c r="AN6378" t="s">
        <v>6968</v>
      </c>
      <c r="AO6378" t="str">
        <f>TEXT(A6378,"yyyy-mm-dd")</f>
        <v>2022-10-31</v>
      </c>
    </row>
    <row r="6379" spans="1:41">
      <c r="A6379" s="6" t="s">
        <v>6961</v>
      </c>
      <c r="B6379">
        <v>2022</v>
      </c>
      <c r="C6379">
        <v>10</v>
      </c>
      <c r="E6379" t="s">
        <v>81</v>
      </c>
      <c r="F6379" t="s">
        <v>82</v>
      </c>
      <c r="G6379" t="s">
        <v>83</v>
      </c>
      <c r="H6379" t="s">
        <v>6147</v>
      </c>
      <c r="I6379">
        <v>2023</v>
      </c>
      <c r="K6379" s="6">
        <v>45291</v>
      </c>
      <c r="L6379">
        <v>14</v>
      </c>
      <c r="N6379" t="s">
        <v>244</v>
      </c>
      <c r="O6379" s="8">
        <v>5.09</v>
      </c>
      <c r="P6379" s="8">
        <v>5.09</v>
      </c>
      <c r="Q6379" s="8">
        <v>4.66</v>
      </c>
      <c r="R6379" s="8">
        <v>5.38</v>
      </c>
      <c r="S6379" s="8">
        <v>3.8</v>
      </c>
      <c r="T6379" s="8">
        <v>6.8</v>
      </c>
      <c r="U6379" s="8">
        <v>0.61</v>
      </c>
      <c r="V6379" s="9">
        <v>38</v>
      </c>
      <c r="W6379" s="8">
        <v>0.71999999999999975</v>
      </c>
      <c r="X6379" s="8">
        <v>3</v>
      </c>
      <c r="Y6379" s="8">
        <v>0</v>
      </c>
      <c r="Z6379" s="8">
        <v>0.33000000000000007</v>
      </c>
      <c r="AA6379">
        <v>-9.9999999999997868E-3</v>
      </c>
      <c r="AF6379" t="s">
        <v>6148</v>
      </c>
      <c r="AG6379" t="s">
        <v>87</v>
      </c>
      <c r="AH6379" t="s">
        <v>88</v>
      </c>
      <c r="AI6379" t="s">
        <v>97</v>
      </c>
      <c r="AJ6379" s="7">
        <v>45291</v>
      </c>
      <c r="AK6379" t="s">
        <v>6962</v>
      </c>
      <c r="AL6379" t="s">
        <v>91</v>
      </c>
      <c r="AM6379" t="s">
        <v>6149</v>
      </c>
      <c r="AN6379" t="s">
        <v>6964</v>
      </c>
      <c r="AO6379" t="str">
        <f>TEXT(A6379,"yyyy-mm-dd")</f>
        <v>2022-10-31</v>
      </c>
    </row>
    <row r="6380" spans="1:41">
      <c r="A6380" s="6" t="s">
        <v>6961</v>
      </c>
      <c r="B6380">
        <v>2022</v>
      </c>
      <c r="C6380">
        <v>10</v>
      </c>
      <c r="E6380" t="s">
        <v>392</v>
      </c>
      <c r="F6380" t="s">
        <v>82</v>
      </c>
      <c r="G6380" t="s">
        <v>83</v>
      </c>
      <c r="H6380" t="s">
        <v>6147</v>
      </c>
      <c r="I6380">
        <v>2023</v>
      </c>
      <c r="K6380" s="6">
        <v>45291</v>
      </c>
      <c r="L6380">
        <v>14</v>
      </c>
      <c r="N6380" t="s">
        <v>244</v>
      </c>
      <c r="O6380" s="8">
        <v>4.99</v>
      </c>
      <c r="P6380" s="8">
        <v>5.01</v>
      </c>
      <c r="Q6380" s="8">
        <v>4.6500000000000004</v>
      </c>
      <c r="R6380" s="8">
        <v>5.3</v>
      </c>
      <c r="S6380" s="8">
        <v>4</v>
      </c>
      <c r="T6380" s="8">
        <v>6.59</v>
      </c>
      <c r="U6380" s="8">
        <v>0.56000000000000005</v>
      </c>
      <c r="V6380" s="9">
        <v>35</v>
      </c>
      <c r="W6380" s="8">
        <v>0.64999999999999947</v>
      </c>
      <c r="X6380" s="8">
        <v>2.59</v>
      </c>
      <c r="Y6380" s="8">
        <v>-1.9999999999999574E-2</v>
      </c>
      <c r="Z6380" s="8">
        <v>0.3199999999999994</v>
      </c>
      <c r="AA6380">
        <v>-0.10000000000000053</v>
      </c>
      <c r="AF6380" t="s">
        <v>6148</v>
      </c>
      <c r="AG6380" t="s">
        <v>87</v>
      </c>
      <c r="AH6380" t="s">
        <v>88</v>
      </c>
      <c r="AI6380" t="s">
        <v>97</v>
      </c>
      <c r="AJ6380" s="7">
        <v>45291</v>
      </c>
      <c r="AK6380" t="s">
        <v>6962</v>
      </c>
      <c r="AL6380" t="s">
        <v>393</v>
      </c>
      <c r="AM6380" t="s">
        <v>6149</v>
      </c>
      <c r="AN6380" t="s">
        <v>6967</v>
      </c>
      <c r="AO6380" t="str">
        <f>TEXT(A6380,"yyyy-mm-dd")</f>
        <v>2022-10-31</v>
      </c>
    </row>
    <row r="6381" spans="1:41">
      <c r="A6381" s="6" t="s">
        <v>6961</v>
      </c>
      <c r="B6381">
        <v>2022</v>
      </c>
      <c r="C6381">
        <v>10</v>
      </c>
      <c r="E6381" t="s">
        <v>81</v>
      </c>
      <c r="F6381" t="s">
        <v>82</v>
      </c>
      <c r="G6381" t="s">
        <v>83</v>
      </c>
      <c r="H6381" t="s">
        <v>5702</v>
      </c>
      <c r="I6381">
        <v>2022</v>
      </c>
      <c r="K6381" s="6">
        <v>44926</v>
      </c>
      <c r="L6381">
        <v>2</v>
      </c>
      <c r="N6381" t="s">
        <v>104</v>
      </c>
      <c r="O6381" s="8">
        <v>8.5399999999999991</v>
      </c>
      <c r="P6381" s="8">
        <v>8.5</v>
      </c>
      <c r="Q6381" s="8">
        <v>8.4</v>
      </c>
      <c r="R6381" s="8">
        <v>8.61</v>
      </c>
      <c r="S6381" s="8">
        <v>8.1999999999999993</v>
      </c>
      <c r="T6381" s="8">
        <v>9.0500000000000007</v>
      </c>
      <c r="U6381" s="8">
        <v>0.2</v>
      </c>
      <c r="V6381" s="9">
        <v>38</v>
      </c>
      <c r="W6381" s="8">
        <v>0.20999999999999908</v>
      </c>
      <c r="X6381" s="8">
        <v>0.85000000000000142</v>
      </c>
      <c r="Y6381" s="8">
        <v>3.9999999999999147E-2</v>
      </c>
      <c r="Z6381" s="8">
        <v>6.0000000000000497E-2</v>
      </c>
      <c r="AA6381">
        <v>-0.16000000000000014</v>
      </c>
      <c r="AF6381" t="s">
        <v>5703</v>
      </c>
      <c r="AG6381" t="s">
        <v>87</v>
      </c>
      <c r="AH6381" t="s">
        <v>88</v>
      </c>
      <c r="AI6381" t="s">
        <v>89</v>
      </c>
      <c r="AJ6381" s="7">
        <v>44926</v>
      </c>
      <c r="AK6381" t="s">
        <v>6962</v>
      </c>
      <c r="AL6381" t="s">
        <v>91</v>
      </c>
      <c r="AM6381" t="s">
        <v>5704</v>
      </c>
      <c r="AN6381" t="s">
        <v>6963</v>
      </c>
      <c r="AO6381" t="str">
        <f>TEXT(A6381,"yyyy-mm-dd")</f>
        <v>2022-10-31</v>
      </c>
    </row>
    <row r="6382" spans="1:41">
      <c r="A6382" s="6" t="s">
        <v>6961</v>
      </c>
      <c r="B6382">
        <v>2022</v>
      </c>
      <c r="C6382">
        <v>10</v>
      </c>
      <c r="E6382" t="s">
        <v>392</v>
      </c>
      <c r="F6382" t="s">
        <v>82</v>
      </c>
      <c r="G6382" t="s">
        <v>83</v>
      </c>
      <c r="H6382" t="s">
        <v>5702</v>
      </c>
      <c r="I6382">
        <v>2022</v>
      </c>
      <c r="K6382" s="6">
        <v>44926</v>
      </c>
      <c r="L6382">
        <v>2</v>
      </c>
      <c r="N6382" t="s">
        <v>104</v>
      </c>
      <c r="O6382" s="8">
        <v>8.2899999999999991</v>
      </c>
      <c r="P6382" s="8">
        <v>8.2899999999999991</v>
      </c>
      <c r="Q6382" s="8">
        <v>8.1300000000000008</v>
      </c>
      <c r="R6382" s="8">
        <v>8.42</v>
      </c>
      <c r="S6382" s="8">
        <v>7.6</v>
      </c>
      <c r="T6382" s="8">
        <v>9.1300000000000008</v>
      </c>
      <c r="U6382" s="8">
        <v>0.31</v>
      </c>
      <c r="V6382" s="9">
        <v>35</v>
      </c>
      <c r="W6382" s="8">
        <v>0.28999999999999915</v>
      </c>
      <c r="X6382" s="8">
        <v>1.5300000000000011</v>
      </c>
      <c r="Y6382" s="8">
        <v>0</v>
      </c>
      <c r="Z6382" s="8">
        <v>0.20999999999999908</v>
      </c>
      <c r="AA6382">
        <v>-0.22000000000000064</v>
      </c>
      <c r="AF6382" t="s">
        <v>5703</v>
      </c>
      <c r="AG6382" t="s">
        <v>87</v>
      </c>
      <c r="AH6382" t="s">
        <v>88</v>
      </c>
      <c r="AI6382" t="s">
        <v>89</v>
      </c>
      <c r="AJ6382" s="7">
        <v>44926</v>
      </c>
      <c r="AK6382" t="s">
        <v>6962</v>
      </c>
      <c r="AL6382" t="s">
        <v>393</v>
      </c>
      <c r="AM6382" t="s">
        <v>5704</v>
      </c>
      <c r="AN6382" t="s">
        <v>6966</v>
      </c>
      <c r="AO6382" t="str">
        <f>TEXT(A6382,"yyyy-mm-dd")</f>
        <v>2022-10-31</v>
      </c>
    </row>
    <row r="6383" spans="1:41">
      <c r="A6383" s="6" t="s">
        <v>6961</v>
      </c>
      <c r="B6383">
        <v>2022</v>
      </c>
      <c r="C6383">
        <v>10</v>
      </c>
      <c r="E6383" t="s">
        <v>81</v>
      </c>
      <c r="F6383" t="s">
        <v>82</v>
      </c>
      <c r="G6383" t="s">
        <v>774</v>
      </c>
      <c r="H6383" t="s">
        <v>775</v>
      </c>
      <c r="K6383" s="6"/>
      <c r="O6383" s="8">
        <v>4.08</v>
      </c>
      <c r="P6383" s="8">
        <v>4</v>
      </c>
      <c r="Q6383" s="8">
        <v>3.8</v>
      </c>
      <c r="R6383" s="8">
        <v>4.28</v>
      </c>
      <c r="S6383" s="8">
        <v>3.5</v>
      </c>
      <c r="T6383" s="8">
        <v>5</v>
      </c>
      <c r="U6383" s="8">
        <v>0.38</v>
      </c>
      <c r="V6383" s="9">
        <v>34</v>
      </c>
      <c r="W6383" s="8">
        <v>0.48000000000000043</v>
      </c>
      <c r="X6383" s="8">
        <v>1.5</v>
      </c>
      <c r="Y6383" s="8">
        <v>8.0000000000000071E-2</v>
      </c>
      <c r="Z6383" s="8">
        <v>2.0000000000000018E-2</v>
      </c>
      <c r="AA6383">
        <v>8.9999999999999858E-2</v>
      </c>
      <c r="AF6383" t="s">
        <v>776</v>
      </c>
      <c r="AG6383" t="s">
        <v>777</v>
      </c>
      <c r="AH6383" t="s">
        <v>778</v>
      </c>
      <c r="AI6383" t="s">
        <v>779</v>
      </c>
      <c r="AJ6383" s="7"/>
      <c r="AK6383" t="s">
        <v>6962</v>
      </c>
      <c r="AL6383" t="s">
        <v>91</v>
      </c>
      <c r="AM6383" t="s">
        <v>775</v>
      </c>
      <c r="AN6383" t="s">
        <v>6987</v>
      </c>
      <c r="AO6383" t="str">
        <f>TEXT(A6383,"yyyy-mm-dd")</f>
        <v>2022-10-31</v>
      </c>
    </row>
    <row r="6384" spans="1:41">
      <c r="A6384" s="6" t="s">
        <v>6961</v>
      </c>
      <c r="B6384">
        <v>2022</v>
      </c>
      <c r="C6384">
        <v>10</v>
      </c>
      <c r="E6384" t="s">
        <v>81</v>
      </c>
      <c r="F6384" t="s">
        <v>82</v>
      </c>
      <c r="G6384" t="s">
        <v>774</v>
      </c>
      <c r="H6384" t="s">
        <v>1536</v>
      </c>
      <c r="K6384" s="6"/>
      <c r="O6384" s="8">
        <v>3.66</v>
      </c>
      <c r="P6384" s="8">
        <v>3.6</v>
      </c>
      <c r="Q6384" s="8">
        <v>3.5</v>
      </c>
      <c r="R6384" s="8">
        <v>3.8</v>
      </c>
      <c r="S6384" s="8">
        <v>3.1</v>
      </c>
      <c r="T6384" s="8">
        <v>4.1500000000000004</v>
      </c>
      <c r="U6384" s="8">
        <v>0.25</v>
      </c>
      <c r="V6384" s="9">
        <v>33</v>
      </c>
      <c r="W6384" s="8">
        <v>0.29999999999999982</v>
      </c>
      <c r="X6384" s="8">
        <v>1.0500000000000003</v>
      </c>
      <c r="Y6384" s="8">
        <v>6.0000000000000053E-2</v>
      </c>
      <c r="Z6384" s="8">
        <v>1.0000000000000231E-2</v>
      </c>
      <c r="AA6384">
        <v>0</v>
      </c>
      <c r="AF6384" t="s">
        <v>1537</v>
      </c>
      <c r="AG6384" t="s">
        <v>777</v>
      </c>
      <c r="AH6384" t="s">
        <v>778</v>
      </c>
      <c r="AI6384" t="s">
        <v>1538</v>
      </c>
      <c r="AJ6384" s="7"/>
      <c r="AK6384" t="s">
        <v>6962</v>
      </c>
      <c r="AL6384" t="s">
        <v>91</v>
      </c>
      <c r="AM6384" t="s">
        <v>1536</v>
      </c>
      <c r="AN6384" t="s">
        <v>6988</v>
      </c>
      <c r="AO6384" t="str">
        <f>TEXT(A6384,"yyyy-mm-dd")</f>
        <v>2022-10-31</v>
      </c>
    </row>
    <row r="6385" spans="1:41">
      <c r="A6385" s="6" t="s">
        <v>6961</v>
      </c>
      <c r="B6385">
        <v>2022</v>
      </c>
      <c r="C6385">
        <v>10</v>
      </c>
      <c r="E6385" t="s">
        <v>392</v>
      </c>
      <c r="F6385" t="s">
        <v>82</v>
      </c>
      <c r="G6385" t="s">
        <v>774</v>
      </c>
      <c r="H6385" t="s">
        <v>775</v>
      </c>
      <c r="K6385" s="6"/>
      <c r="O6385" s="8">
        <v>4.05</v>
      </c>
      <c r="P6385" s="8">
        <v>4</v>
      </c>
      <c r="Q6385" s="8">
        <v>3.96</v>
      </c>
      <c r="R6385" s="8">
        <v>4.1100000000000003</v>
      </c>
      <c r="S6385" s="8">
        <v>3.5</v>
      </c>
      <c r="T6385" s="8">
        <v>4.8</v>
      </c>
      <c r="U6385" s="8">
        <v>0.31</v>
      </c>
      <c r="V6385" s="9">
        <v>31</v>
      </c>
      <c r="W6385" s="8">
        <v>0.15000000000000036</v>
      </c>
      <c r="X6385" s="8">
        <v>1.2999999999999998</v>
      </c>
      <c r="Y6385" s="8">
        <v>4.9999999999999822E-2</v>
      </c>
      <c r="Z6385" s="8">
        <v>2.9999999999999805E-2</v>
      </c>
      <c r="AA6385">
        <v>-0.24999999999999911</v>
      </c>
      <c r="AF6385" t="s">
        <v>776</v>
      </c>
      <c r="AG6385" t="s">
        <v>777</v>
      </c>
      <c r="AH6385" t="s">
        <v>778</v>
      </c>
      <c r="AI6385" t="s">
        <v>779</v>
      </c>
      <c r="AJ6385" s="7"/>
      <c r="AK6385" t="s">
        <v>6962</v>
      </c>
      <c r="AL6385" t="s">
        <v>393</v>
      </c>
      <c r="AM6385" t="s">
        <v>775</v>
      </c>
      <c r="AN6385" t="s">
        <v>6989</v>
      </c>
      <c r="AO6385" t="str">
        <f>TEXT(A6385,"yyyy-mm-dd")</f>
        <v>2022-10-31</v>
      </c>
    </row>
    <row r="6386" spans="1:41">
      <c r="A6386" s="6" t="s">
        <v>6961</v>
      </c>
      <c r="B6386">
        <v>2022</v>
      </c>
      <c r="C6386">
        <v>10</v>
      </c>
      <c r="E6386" t="s">
        <v>392</v>
      </c>
      <c r="F6386" t="s">
        <v>82</v>
      </c>
      <c r="G6386" t="s">
        <v>774</v>
      </c>
      <c r="H6386" t="s">
        <v>1536</v>
      </c>
      <c r="K6386" s="6"/>
      <c r="O6386" s="8">
        <v>3.62</v>
      </c>
      <c r="P6386" s="8">
        <v>3.55</v>
      </c>
      <c r="Q6386" s="8">
        <v>3.45</v>
      </c>
      <c r="R6386" s="8">
        <v>3.85</v>
      </c>
      <c r="S6386" s="8">
        <v>3.3</v>
      </c>
      <c r="T6386" s="8">
        <v>4</v>
      </c>
      <c r="U6386" s="8">
        <v>0.25</v>
      </c>
      <c r="V6386" s="9">
        <v>30</v>
      </c>
      <c r="W6386" s="8">
        <v>0.39999999999999991</v>
      </c>
      <c r="X6386" s="8">
        <v>0.70000000000000018</v>
      </c>
      <c r="Y6386" s="8">
        <v>7.0000000000000284E-2</v>
      </c>
      <c r="Z6386" s="8">
        <v>-1.0000000000000231E-2</v>
      </c>
      <c r="AA6386">
        <v>8.0000000000000071E-2</v>
      </c>
      <c r="AF6386" t="s">
        <v>1537</v>
      </c>
      <c r="AG6386" t="s">
        <v>777</v>
      </c>
      <c r="AH6386" t="s">
        <v>778</v>
      </c>
      <c r="AI6386" t="s">
        <v>1538</v>
      </c>
      <c r="AJ6386" s="7"/>
      <c r="AK6386" t="s">
        <v>6962</v>
      </c>
      <c r="AL6386" t="s">
        <v>393</v>
      </c>
      <c r="AM6386" t="s">
        <v>1536</v>
      </c>
      <c r="AN6386" t="s">
        <v>6990</v>
      </c>
      <c r="AO6386" t="str">
        <f>TEXT(A6386,"yyyy-mm-dd")</f>
        <v>2022-10-31</v>
      </c>
    </row>
    <row r="6387" spans="1:41">
      <c r="A6387" s="6" t="s">
        <v>6961</v>
      </c>
      <c r="B6387">
        <v>2022</v>
      </c>
      <c r="C6387">
        <v>10</v>
      </c>
      <c r="E6387" t="s">
        <v>112</v>
      </c>
      <c r="F6387" t="s">
        <v>113</v>
      </c>
      <c r="G6387" t="s">
        <v>83</v>
      </c>
      <c r="H6387" t="s">
        <v>6592</v>
      </c>
      <c r="I6387">
        <v>2024</v>
      </c>
      <c r="K6387" s="6">
        <v>45657</v>
      </c>
      <c r="L6387">
        <v>26</v>
      </c>
      <c r="N6387" t="s">
        <v>463</v>
      </c>
      <c r="O6387" s="8">
        <v>8.4600000000000009</v>
      </c>
      <c r="P6387" s="8">
        <v>8.52</v>
      </c>
      <c r="Q6387" s="8">
        <v>7.7</v>
      </c>
      <c r="R6387" s="8">
        <v>9.3800000000000008</v>
      </c>
      <c r="S6387" s="8">
        <v>5.5</v>
      </c>
      <c r="T6387" s="8">
        <v>11.1</v>
      </c>
      <c r="U6387" s="8">
        <v>1.25</v>
      </c>
      <c r="V6387" s="9">
        <v>25</v>
      </c>
      <c r="W6387" s="8">
        <v>1.6800000000000006</v>
      </c>
      <c r="X6387" s="8">
        <v>5.6</v>
      </c>
      <c r="Y6387" s="8">
        <v>-5.9999999999998721E-2</v>
      </c>
      <c r="Z6387" s="8">
        <v>3.9999999999999147E-2</v>
      </c>
      <c r="AA6387">
        <v>0.75000000000000089</v>
      </c>
      <c r="AF6387" t="s">
        <v>6630</v>
      </c>
      <c r="AG6387" t="s">
        <v>115</v>
      </c>
      <c r="AH6387" t="s">
        <v>116</v>
      </c>
      <c r="AI6387" t="s">
        <v>359</v>
      </c>
      <c r="AJ6387" s="7">
        <v>45657</v>
      </c>
      <c r="AK6387" t="s">
        <v>6962</v>
      </c>
      <c r="AL6387" t="s">
        <v>118</v>
      </c>
      <c r="AM6387" t="s">
        <v>6594</v>
      </c>
      <c r="AN6387" t="s">
        <v>6994</v>
      </c>
      <c r="AO6387" t="str">
        <f>TEXT(A6387,"yyyy-mm-dd")</f>
        <v>2022-10-31</v>
      </c>
    </row>
    <row r="6388" spans="1:41">
      <c r="A6388" s="6" t="s">
        <v>6961</v>
      </c>
      <c r="B6388">
        <v>2022</v>
      </c>
      <c r="C6388">
        <v>10</v>
      </c>
      <c r="E6388" t="s">
        <v>2881</v>
      </c>
      <c r="F6388" t="s">
        <v>113</v>
      </c>
      <c r="G6388" t="s">
        <v>83</v>
      </c>
      <c r="H6388" t="s">
        <v>6592</v>
      </c>
      <c r="I6388">
        <v>2024</v>
      </c>
      <c r="K6388" s="6">
        <v>45657</v>
      </c>
      <c r="L6388">
        <v>26</v>
      </c>
      <c r="N6388" t="s">
        <v>463</v>
      </c>
      <c r="O6388" s="8">
        <v>8.73</v>
      </c>
      <c r="P6388" s="8">
        <v>8.75</v>
      </c>
      <c r="Q6388" s="8">
        <v>8.25</v>
      </c>
      <c r="R6388" s="8">
        <v>9.18</v>
      </c>
      <c r="S6388" s="8">
        <v>6.9</v>
      </c>
      <c r="T6388" s="8">
        <v>10.9</v>
      </c>
      <c r="U6388" s="8">
        <v>0.91</v>
      </c>
      <c r="V6388" s="9">
        <v>21</v>
      </c>
      <c r="W6388" s="8">
        <v>0.92999999999999972</v>
      </c>
      <c r="X6388" s="8">
        <v>4</v>
      </c>
      <c r="Y6388" s="8">
        <v>-1.9999999999999574E-2</v>
      </c>
      <c r="Z6388" s="8">
        <v>0.14000000000000057</v>
      </c>
      <c r="AA6388">
        <v>0.41999999999999993</v>
      </c>
      <c r="AF6388" t="s">
        <v>6635</v>
      </c>
      <c r="AG6388" t="s">
        <v>2883</v>
      </c>
      <c r="AH6388" t="s">
        <v>2884</v>
      </c>
      <c r="AI6388" t="s">
        <v>359</v>
      </c>
      <c r="AJ6388" s="7">
        <v>45657</v>
      </c>
      <c r="AK6388" t="s">
        <v>6962</v>
      </c>
      <c r="AL6388" t="s">
        <v>2885</v>
      </c>
      <c r="AM6388" t="s">
        <v>6594</v>
      </c>
      <c r="AN6388" t="s">
        <v>6997</v>
      </c>
      <c r="AO6388" t="str">
        <f>TEXT(A6388,"yyyy-mm-dd")</f>
        <v>2022-10-31</v>
      </c>
    </row>
    <row r="6389" spans="1:41">
      <c r="A6389" s="6" t="s">
        <v>6961</v>
      </c>
      <c r="B6389">
        <v>2022</v>
      </c>
      <c r="C6389">
        <v>10</v>
      </c>
      <c r="E6389" t="s">
        <v>112</v>
      </c>
      <c r="F6389" t="s">
        <v>113</v>
      </c>
      <c r="G6389" t="s">
        <v>83</v>
      </c>
      <c r="H6389" t="s">
        <v>6147</v>
      </c>
      <c r="I6389">
        <v>2023</v>
      </c>
      <c r="K6389" s="6">
        <v>45291</v>
      </c>
      <c r="L6389">
        <v>14</v>
      </c>
      <c r="N6389" t="s">
        <v>244</v>
      </c>
      <c r="O6389" s="8">
        <v>9.91</v>
      </c>
      <c r="P6389" s="8">
        <v>9.99</v>
      </c>
      <c r="Q6389" s="8">
        <v>9.4</v>
      </c>
      <c r="R6389" s="8">
        <v>10.43</v>
      </c>
      <c r="S6389" s="8">
        <v>8.75</v>
      </c>
      <c r="T6389" s="8">
        <v>11.1</v>
      </c>
      <c r="U6389" s="8">
        <v>0.69</v>
      </c>
      <c r="V6389" s="9">
        <v>27</v>
      </c>
      <c r="W6389" s="8">
        <v>1.0299999999999994</v>
      </c>
      <c r="X6389" s="8">
        <v>2.3499999999999996</v>
      </c>
      <c r="Y6389" s="8">
        <v>-8.0000000000000071E-2</v>
      </c>
      <c r="Z6389" s="8">
        <v>0.49000000000000021</v>
      </c>
      <c r="AA6389">
        <v>-0.22000000000000064</v>
      </c>
      <c r="AF6389" t="s">
        <v>6185</v>
      </c>
      <c r="AG6389" t="s">
        <v>115</v>
      </c>
      <c r="AH6389" t="s">
        <v>116</v>
      </c>
      <c r="AI6389" t="s">
        <v>230</v>
      </c>
      <c r="AJ6389" s="7">
        <v>45291</v>
      </c>
      <c r="AK6389" t="s">
        <v>6962</v>
      </c>
      <c r="AL6389" t="s">
        <v>118</v>
      </c>
      <c r="AM6389" t="s">
        <v>6149</v>
      </c>
      <c r="AN6389" t="s">
        <v>6993</v>
      </c>
      <c r="AO6389" t="str">
        <f>TEXT(A6389,"yyyy-mm-dd")</f>
        <v>2022-10-31</v>
      </c>
    </row>
    <row r="6390" spans="1:41">
      <c r="A6390" s="6" t="s">
        <v>6961</v>
      </c>
      <c r="B6390">
        <v>2022</v>
      </c>
      <c r="C6390">
        <v>10</v>
      </c>
      <c r="E6390" t="s">
        <v>2881</v>
      </c>
      <c r="F6390" t="s">
        <v>113</v>
      </c>
      <c r="G6390" t="s">
        <v>83</v>
      </c>
      <c r="H6390" t="s">
        <v>6147</v>
      </c>
      <c r="I6390">
        <v>2023</v>
      </c>
      <c r="K6390" s="6">
        <v>45291</v>
      </c>
      <c r="L6390">
        <v>14</v>
      </c>
      <c r="N6390" t="s">
        <v>244</v>
      </c>
      <c r="O6390" s="8">
        <v>9.68</v>
      </c>
      <c r="P6390" s="8">
        <v>9.6999999999999993</v>
      </c>
      <c r="Q6390" s="8">
        <v>9.27</v>
      </c>
      <c r="R6390" s="8">
        <v>10.31</v>
      </c>
      <c r="S6390" s="8">
        <v>7.5</v>
      </c>
      <c r="T6390" s="8">
        <v>11.47</v>
      </c>
      <c r="U6390" s="8">
        <v>0.84</v>
      </c>
      <c r="V6390" s="9">
        <v>23</v>
      </c>
      <c r="W6390" s="8">
        <v>1.0400000000000009</v>
      </c>
      <c r="X6390" s="8">
        <v>3.9700000000000006</v>
      </c>
      <c r="Y6390" s="8">
        <v>-1.9999999999999574E-2</v>
      </c>
      <c r="Z6390" s="8">
        <v>0.41999999999999993</v>
      </c>
      <c r="AA6390">
        <v>-0.14999999999999858</v>
      </c>
      <c r="AF6390" t="s">
        <v>6190</v>
      </c>
      <c r="AG6390" t="s">
        <v>2883</v>
      </c>
      <c r="AH6390" t="s">
        <v>2884</v>
      </c>
      <c r="AI6390" t="s">
        <v>230</v>
      </c>
      <c r="AJ6390" s="7">
        <v>45291</v>
      </c>
      <c r="AK6390" t="s">
        <v>6962</v>
      </c>
      <c r="AL6390" t="s">
        <v>2885</v>
      </c>
      <c r="AM6390" t="s">
        <v>6149</v>
      </c>
      <c r="AN6390" t="s">
        <v>6996</v>
      </c>
      <c r="AO6390" t="str">
        <f>TEXT(A6390,"yyyy-mm-dd")</f>
        <v>2022-10-31</v>
      </c>
    </row>
    <row r="6391" spans="1:41">
      <c r="A6391" s="6" t="s">
        <v>6961</v>
      </c>
      <c r="B6391">
        <v>2022</v>
      </c>
      <c r="C6391">
        <v>10</v>
      </c>
      <c r="E6391" t="s">
        <v>112</v>
      </c>
      <c r="F6391" t="s">
        <v>113</v>
      </c>
      <c r="G6391" t="s">
        <v>83</v>
      </c>
      <c r="H6391" t="s">
        <v>5702</v>
      </c>
      <c r="I6391">
        <v>2022</v>
      </c>
      <c r="K6391" s="6">
        <v>44926</v>
      </c>
      <c r="L6391">
        <v>2</v>
      </c>
      <c r="N6391" t="s">
        <v>104</v>
      </c>
      <c r="O6391" s="8">
        <v>10.48</v>
      </c>
      <c r="P6391" s="8">
        <v>10.54</v>
      </c>
      <c r="Q6391" s="8">
        <v>10.41</v>
      </c>
      <c r="R6391" s="8">
        <v>10.6</v>
      </c>
      <c r="S6391" s="8">
        <v>9.48</v>
      </c>
      <c r="T6391" s="8">
        <v>10.8</v>
      </c>
      <c r="U6391" s="8">
        <v>0.27</v>
      </c>
      <c r="V6391" s="9">
        <v>26</v>
      </c>
      <c r="W6391" s="8">
        <v>0.1899999999999995</v>
      </c>
      <c r="X6391" s="8">
        <v>1.3200000000000003</v>
      </c>
      <c r="Y6391" s="8">
        <v>-5.9999999999998721E-2</v>
      </c>
      <c r="Z6391" s="8">
        <v>0.47999999999999865</v>
      </c>
      <c r="AA6391">
        <v>-0.46000000000000085</v>
      </c>
      <c r="AF6391" t="s">
        <v>5740</v>
      </c>
      <c r="AG6391" t="s">
        <v>115</v>
      </c>
      <c r="AH6391" t="s">
        <v>116</v>
      </c>
      <c r="AI6391" t="s">
        <v>117</v>
      </c>
      <c r="AJ6391" s="7">
        <v>44926</v>
      </c>
      <c r="AK6391" t="s">
        <v>6962</v>
      </c>
      <c r="AL6391" t="s">
        <v>118</v>
      </c>
      <c r="AM6391" t="s">
        <v>5704</v>
      </c>
      <c r="AN6391" t="s">
        <v>6992</v>
      </c>
      <c r="AO6391" t="str">
        <f>TEXT(A6391,"yyyy-mm-dd")</f>
        <v>2022-10-31</v>
      </c>
    </row>
    <row r="6392" spans="1:41">
      <c r="A6392" s="6" t="s">
        <v>6961</v>
      </c>
      <c r="B6392">
        <v>2022</v>
      </c>
      <c r="C6392">
        <v>10</v>
      </c>
      <c r="E6392" t="s">
        <v>2881</v>
      </c>
      <c r="F6392" t="s">
        <v>113</v>
      </c>
      <c r="G6392" t="s">
        <v>83</v>
      </c>
      <c r="H6392" t="s">
        <v>5702</v>
      </c>
      <c r="I6392">
        <v>2022</v>
      </c>
      <c r="K6392" s="6">
        <v>44926</v>
      </c>
      <c r="L6392">
        <v>2</v>
      </c>
      <c r="N6392" t="s">
        <v>104</v>
      </c>
      <c r="O6392" s="8">
        <v>10.050000000000001</v>
      </c>
      <c r="P6392" s="8">
        <v>9.93</v>
      </c>
      <c r="Q6392" s="8">
        <v>9.6199999999999992</v>
      </c>
      <c r="R6392" s="8">
        <v>10.28</v>
      </c>
      <c r="S6392" s="8">
        <v>9.1199999999999992</v>
      </c>
      <c r="T6392" s="8">
        <v>11.9</v>
      </c>
      <c r="U6392" s="8">
        <v>0.65</v>
      </c>
      <c r="V6392" s="9">
        <v>23</v>
      </c>
      <c r="W6392" s="8">
        <v>0.66000000000000014</v>
      </c>
      <c r="X6392" s="8">
        <v>2.7800000000000011</v>
      </c>
      <c r="Y6392" s="8">
        <v>0.12000000000000099</v>
      </c>
      <c r="Z6392" s="8">
        <v>0.27999999999999936</v>
      </c>
      <c r="AA6392">
        <v>-1.9999999999999574E-2</v>
      </c>
      <c r="AF6392" t="s">
        <v>5745</v>
      </c>
      <c r="AG6392" t="s">
        <v>2883</v>
      </c>
      <c r="AH6392" t="s">
        <v>2884</v>
      </c>
      <c r="AI6392" t="s">
        <v>117</v>
      </c>
      <c r="AJ6392" s="7">
        <v>44926</v>
      </c>
      <c r="AK6392" t="s">
        <v>6962</v>
      </c>
      <c r="AL6392" t="s">
        <v>2885</v>
      </c>
      <c r="AM6392" t="s">
        <v>5704</v>
      </c>
      <c r="AN6392" t="s">
        <v>6995</v>
      </c>
      <c r="AO6392" t="str">
        <f>TEXT(A6392,"yyyy-mm-dd")</f>
        <v>2022-10-31</v>
      </c>
    </row>
    <row r="6393" spans="1:41">
      <c r="A6393" s="6" t="s">
        <v>6998</v>
      </c>
      <c r="B6393">
        <v>2022</v>
      </c>
      <c r="C6393">
        <v>11</v>
      </c>
      <c r="E6393" t="s">
        <v>1907</v>
      </c>
      <c r="F6393" t="s">
        <v>1908</v>
      </c>
      <c r="G6393" t="s">
        <v>102</v>
      </c>
      <c r="H6393" t="s">
        <v>6983</v>
      </c>
      <c r="I6393">
        <v>2024</v>
      </c>
      <c r="J6393">
        <v>4</v>
      </c>
      <c r="K6393" s="6">
        <v>45657</v>
      </c>
      <c r="L6393">
        <v>25</v>
      </c>
      <c r="M6393">
        <v>8</v>
      </c>
      <c r="N6393" t="s">
        <v>357</v>
      </c>
      <c r="O6393" s="8">
        <v>8.24</v>
      </c>
      <c r="P6393" s="8">
        <v>8.25</v>
      </c>
      <c r="Q6393" s="8">
        <v>7.5</v>
      </c>
      <c r="R6393" s="8">
        <v>8.75</v>
      </c>
      <c r="S6393" s="8">
        <v>5</v>
      </c>
      <c r="T6393" s="8">
        <v>11.5</v>
      </c>
      <c r="U6393" s="8">
        <v>1.37</v>
      </c>
      <c r="V6393" s="9">
        <v>29</v>
      </c>
      <c r="W6393" s="8">
        <v>1.25</v>
      </c>
      <c r="X6393" s="8">
        <v>6.5</v>
      </c>
      <c r="Y6393" s="8">
        <v>-9.9999999999997868E-3</v>
      </c>
      <c r="Z6393" s="8">
        <v>-0.25</v>
      </c>
      <c r="AA6393">
        <v>-0.25</v>
      </c>
      <c r="AF6393" t="s">
        <v>6984</v>
      </c>
      <c r="AG6393" t="s">
        <v>1910</v>
      </c>
      <c r="AH6393" t="s">
        <v>1911</v>
      </c>
      <c r="AI6393" t="s">
        <v>1971</v>
      </c>
      <c r="AJ6393" s="7">
        <v>45657</v>
      </c>
      <c r="AK6393" t="s">
        <v>6999</v>
      </c>
      <c r="AL6393" t="s">
        <v>1908</v>
      </c>
      <c r="AM6393" t="s">
        <v>6985</v>
      </c>
      <c r="AN6393" t="s">
        <v>7019</v>
      </c>
      <c r="AO6393" t="str">
        <f>TEXT(A6393,"yyyy-mm-dd")</f>
        <v>2022-11-30</v>
      </c>
    </row>
    <row r="6394" spans="1:41">
      <c r="A6394" s="6" t="s">
        <v>6998</v>
      </c>
      <c r="B6394">
        <v>2022</v>
      </c>
      <c r="C6394">
        <v>11</v>
      </c>
      <c r="E6394" t="s">
        <v>1907</v>
      </c>
      <c r="F6394" t="s">
        <v>1908</v>
      </c>
      <c r="G6394" t="s">
        <v>102</v>
      </c>
      <c r="H6394" t="s">
        <v>6878</v>
      </c>
      <c r="I6394">
        <v>2024</v>
      </c>
      <c r="J6394">
        <v>3</v>
      </c>
      <c r="K6394" s="6">
        <v>45565</v>
      </c>
      <c r="L6394">
        <v>22</v>
      </c>
      <c r="M6394">
        <v>7</v>
      </c>
      <c r="N6394" t="s">
        <v>167</v>
      </c>
      <c r="O6394" s="8">
        <v>8.7200000000000006</v>
      </c>
      <c r="P6394" s="8">
        <v>8.5</v>
      </c>
      <c r="Q6394" s="8">
        <v>8</v>
      </c>
      <c r="R6394" s="8">
        <v>9.25</v>
      </c>
      <c r="S6394" s="8">
        <v>6</v>
      </c>
      <c r="T6394" s="8">
        <v>11.5</v>
      </c>
      <c r="U6394" s="8">
        <v>1.18</v>
      </c>
      <c r="V6394" s="9">
        <v>28</v>
      </c>
      <c r="W6394" s="8">
        <v>1.25</v>
      </c>
      <c r="X6394" s="8">
        <v>5.5</v>
      </c>
      <c r="Y6394" s="8">
        <v>0.22000000000000064</v>
      </c>
      <c r="Z6394" s="8">
        <v>-0.38000000000000078</v>
      </c>
      <c r="AA6394">
        <v>0.12999999999999901</v>
      </c>
      <c r="AF6394" t="s">
        <v>6879</v>
      </c>
      <c r="AG6394" t="s">
        <v>1910</v>
      </c>
      <c r="AH6394" t="s">
        <v>1911</v>
      </c>
      <c r="AI6394" t="s">
        <v>1944</v>
      </c>
      <c r="AJ6394" s="7">
        <v>45565</v>
      </c>
      <c r="AK6394" t="s">
        <v>6999</v>
      </c>
      <c r="AL6394" t="s">
        <v>1908</v>
      </c>
      <c r="AM6394" t="s">
        <v>6880</v>
      </c>
      <c r="AN6394" t="s">
        <v>7018</v>
      </c>
      <c r="AO6394" t="str">
        <f>TEXT(A6394,"yyyy-mm-dd")</f>
        <v>2022-11-30</v>
      </c>
    </row>
    <row r="6395" spans="1:41">
      <c r="A6395" s="6" t="s">
        <v>6998</v>
      </c>
      <c r="B6395">
        <v>2022</v>
      </c>
      <c r="C6395">
        <v>11</v>
      </c>
      <c r="E6395" t="s">
        <v>1907</v>
      </c>
      <c r="F6395" t="s">
        <v>1908</v>
      </c>
      <c r="G6395" t="s">
        <v>102</v>
      </c>
      <c r="H6395" t="s">
        <v>6770</v>
      </c>
      <c r="I6395">
        <v>2024</v>
      </c>
      <c r="J6395">
        <v>2</v>
      </c>
      <c r="K6395" s="6">
        <v>45473</v>
      </c>
      <c r="L6395">
        <v>19</v>
      </c>
      <c r="M6395">
        <v>6</v>
      </c>
      <c r="N6395" t="s">
        <v>195</v>
      </c>
      <c r="O6395" s="8">
        <v>9.1</v>
      </c>
      <c r="P6395" s="8">
        <v>9</v>
      </c>
      <c r="Q6395" s="8">
        <v>8.5</v>
      </c>
      <c r="R6395" s="8">
        <v>9.5</v>
      </c>
      <c r="S6395" s="8">
        <v>6.5</v>
      </c>
      <c r="T6395" s="8">
        <v>11.5</v>
      </c>
      <c r="U6395" s="8">
        <v>1.08</v>
      </c>
      <c r="V6395" s="9">
        <v>28</v>
      </c>
      <c r="W6395" s="8">
        <v>1</v>
      </c>
      <c r="X6395" s="8">
        <v>5</v>
      </c>
      <c r="Y6395" s="8">
        <v>9.9999999999999645E-2</v>
      </c>
      <c r="Z6395" s="8">
        <v>0</v>
      </c>
      <c r="AA6395">
        <v>0.12999999999999901</v>
      </c>
      <c r="AF6395" t="s">
        <v>6771</v>
      </c>
      <c r="AG6395" t="s">
        <v>1910</v>
      </c>
      <c r="AH6395" t="s">
        <v>1911</v>
      </c>
      <c r="AI6395" t="s">
        <v>1939</v>
      </c>
      <c r="AJ6395" s="7">
        <v>45473</v>
      </c>
      <c r="AK6395" t="s">
        <v>6999</v>
      </c>
      <c r="AL6395" t="s">
        <v>1908</v>
      </c>
      <c r="AM6395" t="s">
        <v>6772</v>
      </c>
      <c r="AN6395" t="s">
        <v>7017</v>
      </c>
      <c r="AO6395" t="str">
        <f>TEXT(A6395,"yyyy-mm-dd")</f>
        <v>2022-11-30</v>
      </c>
    </row>
    <row r="6396" spans="1:41">
      <c r="A6396" s="6" t="s">
        <v>6998</v>
      </c>
      <c r="B6396">
        <v>2022</v>
      </c>
      <c r="C6396">
        <v>11</v>
      </c>
      <c r="E6396" t="s">
        <v>1907</v>
      </c>
      <c r="F6396" t="s">
        <v>1908</v>
      </c>
      <c r="G6396" t="s">
        <v>102</v>
      </c>
      <c r="H6396" t="s">
        <v>6766</v>
      </c>
      <c r="I6396">
        <v>2024</v>
      </c>
      <c r="J6396">
        <v>1</v>
      </c>
      <c r="K6396" s="6">
        <v>45382</v>
      </c>
      <c r="L6396">
        <v>16</v>
      </c>
      <c r="M6396">
        <v>5</v>
      </c>
      <c r="N6396" t="s">
        <v>222</v>
      </c>
      <c r="O6396" s="8">
        <v>9.6199999999999992</v>
      </c>
      <c r="P6396" s="8">
        <v>9.6300000000000008</v>
      </c>
      <c r="Q6396" s="8">
        <v>9</v>
      </c>
      <c r="R6396" s="8">
        <v>10</v>
      </c>
      <c r="S6396" s="8">
        <v>7.5</v>
      </c>
      <c r="T6396" s="8">
        <v>11.5</v>
      </c>
      <c r="U6396" s="8">
        <v>0.92</v>
      </c>
      <c r="V6396" s="9">
        <v>28</v>
      </c>
      <c r="W6396" s="8">
        <v>1</v>
      </c>
      <c r="X6396" s="8">
        <v>4</v>
      </c>
      <c r="Y6396" s="8">
        <v>-1.0000000000001563E-2</v>
      </c>
      <c r="Z6396" s="8">
        <v>0.13000000000000078</v>
      </c>
      <c r="AA6396">
        <v>0</v>
      </c>
      <c r="AF6396" t="s">
        <v>6767</v>
      </c>
      <c r="AG6396" t="s">
        <v>1910</v>
      </c>
      <c r="AH6396" t="s">
        <v>1911</v>
      </c>
      <c r="AI6396" t="s">
        <v>1934</v>
      </c>
      <c r="AJ6396" s="7">
        <v>45382</v>
      </c>
      <c r="AK6396" t="s">
        <v>6999</v>
      </c>
      <c r="AL6396" t="s">
        <v>1908</v>
      </c>
      <c r="AM6396" t="s">
        <v>6768</v>
      </c>
      <c r="AN6396" t="s">
        <v>7016</v>
      </c>
      <c r="AO6396" t="str">
        <f>TEXT(A6396,"yyyy-mm-dd")</f>
        <v>2022-11-30</v>
      </c>
    </row>
    <row r="6397" spans="1:41">
      <c r="A6397" s="6" t="s">
        <v>6998</v>
      </c>
      <c r="B6397">
        <v>2022</v>
      </c>
      <c r="C6397">
        <v>11</v>
      </c>
      <c r="E6397" t="s">
        <v>1907</v>
      </c>
      <c r="F6397" t="s">
        <v>1908</v>
      </c>
      <c r="G6397" t="s">
        <v>102</v>
      </c>
      <c r="H6397" t="s">
        <v>6539</v>
      </c>
      <c r="I6397">
        <v>2023</v>
      </c>
      <c r="J6397">
        <v>4</v>
      </c>
      <c r="K6397" s="6">
        <v>45291</v>
      </c>
      <c r="L6397">
        <v>13</v>
      </c>
      <c r="M6397">
        <v>4</v>
      </c>
      <c r="N6397" t="s">
        <v>252</v>
      </c>
      <c r="O6397" s="8">
        <v>10.17</v>
      </c>
      <c r="P6397" s="8">
        <v>10.25</v>
      </c>
      <c r="Q6397" s="8">
        <v>9.6300000000000008</v>
      </c>
      <c r="R6397" s="8">
        <v>10.75</v>
      </c>
      <c r="S6397" s="8">
        <v>8.5</v>
      </c>
      <c r="T6397" s="8">
        <v>11.75</v>
      </c>
      <c r="U6397" s="8">
        <v>0.85</v>
      </c>
      <c r="V6397" s="9">
        <v>31</v>
      </c>
      <c r="W6397" s="8">
        <v>1.1199999999999992</v>
      </c>
      <c r="X6397" s="8">
        <v>3.25</v>
      </c>
      <c r="Y6397" s="8">
        <v>-8.0000000000000071E-2</v>
      </c>
      <c r="Z6397" s="8">
        <v>0</v>
      </c>
      <c r="AA6397">
        <v>5.9999999999998721E-2</v>
      </c>
      <c r="AF6397" t="s">
        <v>6540</v>
      </c>
      <c r="AG6397" t="s">
        <v>1910</v>
      </c>
      <c r="AH6397" t="s">
        <v>1911</v>
      </c>
      <c r="AI6397" t="s">
        <v>1929</v>
      </c>
      <c r="AJ6397" s="7">
        <v>45291</v>
      </c>
      <c r="AK6397" t="s">
        <v>6999</v>
      </c>
      <c r="AL6397" t="s">
        <v>1908</v>
      </c>
      <c r="AM6397" t="s">
        <v>6541</v>
      </c>
      <c r="AN6397" t="s">
        <v>7015</v>
      </c>
      <c r="AO6397" t="str">
        <f>TEXT(A6397,"yyyy-mm-dd")</f>
        <v>2022-11-30</v>
      </c>
    </row>
    <row r="6398" spans="1:41">
      <c r="A6398" s="6" t="s">
        <v>6998</v>
      </c>
      <c r="B6398">
        <v>2022</v>
      </c>
      <c r="C6398">
        <v>11</v>
      </c>
      <c r="E6398" t="s">
        <v>1907</v>
      </c>
      <c r="F6398" t="s">
        <v>1908</v>
      </c>
      <c r="G6398" t="s">
        <v>102</v>
      </c>
      <c r="H6398" t="s">
        <v>6434</v>
      </c>
      <c r="I6398">
        <v>2023</v>
      </c>
      <c r="J6398">
        <v>3</v>
      </c>
      <c r="K6398" s="6">
        <v>45199</v>
      </c>
      <c r="L6398">
        <v>10</v>
      </c>
      <c r="M6398">
        <v>3</v>
      </c>
      <c r="N6398" t="s">
        <v>164</v>
      </c>
      <c r="O6398" s="8">
        <v>10.65</v>
      </c>
      <c r="P6398" s="8">
        <v>10.63</v>
      </c>
      <c r="Q6398" s="8">
        <v>10.25</v>
      </c>
      <c r="R6398" s="8">
        <v>11</v>
      </c>
      <c r="S6398" s="8">
        <v>9.5</v>
      </c>
      <c r="T6398" s="8">
        <v>11.5</v>
      </c>
      <c r="U6398" s="8">
        <v>0.52</v>
      </c>
      <c r="V6398" s="9">
        <v>30</v>
      </c>
      <c r="W6398" s="8">
        <v>0.75</v>
      </c>
      <c r="X6398" s="8">
        <v>2</v>
      </c>
      <c r="Y6398" s="8">
        <v>1.9999999999999574E-2</v>
      </c>
      <c r="Z6398" s="8">
        <v>0</v>
      </c>
      <c r="AA6398">
        <v>0</v>
      </c>
      <c r="AF6398" t="s">
        <v>6435</v>
      </c>
      <c r="AG6398" t="s">
        <v>1910</v>
      </c>
      <c r="AH6398" t="s">
        <v>1911</v>
      </c>
      <c r="AI6398" t="s">
        <v>1924</v>
      </c>
      <c r="AJ6398" s="7">
        <v>45199</v>
      </c>
      <c r="AK6398" t="s">
        <v>6999</v>
      </c>
      <c r="AL6398" t="s">
        <v>1908</v>
      </c>
      <c r="AM6398" t="s">
        <v>6436</v>
      </c>
      <c r="AN6398" t="s">
        <v>7014</v>
      </c>
      <c r="AO6398" t="str">
        <f>TEXT(A6398,"yyyy-mm-dd")</f>
        <v>2022-11-30</v>
      </c>
    </row>
    <row r="6399" spans="1:41">
      <c r="A6399" s="6" t="s">
        <v>6998</v>
      </c>
      <c r="B6399">
        <v>2022</v>
      </c>
      <c r="C6399">
        <v>11</v>
      </c>
      <c r="E6399" t="s">
        <v>1907</v>
      </c>
      <c r="F6399" t="s">
        <v>1908</v>
      </c>
      <c r="G6399" t="s">
        <v>102</v>
      </c>
      <c r="H6399" t="s">
        <v>6326</v>
      </c>
      <c r="I6399">
        <v>2023</v>
      </c>
      <c r="J6399">
        <v>2</v>
      </c>
      <c r="K6399" s="6">
        <v>45107</v>
      </c>
      <c r="L6399">
        <v>7</v>
      </c>
      <c r="M6399">
        <v>2</v>
      </c>
      <c r="N6399" t="s">
        <v>192</v>
      </c>
      <c r="O6399" s="8">
        <v>10.87</v>
      </c>
      <c r="P6399" s="8">
        <v>10.75</v>
      </c>
      <c r="Q6399" s="8">
        <v>10.75</v>
      </c>
      <c r="R6399" s="8">
        <v>11</v>
      </c>
      <c r="S6399" s="8">
        <v>10.25</v>
      </c>
      <c r="T6399" s="8">
        <v>11.5</v>
      </c>
      <c r="U6399" s="8">
        <v>0.28000000000000003</v>
      </c>
      <c r="V6399" s="9">
        <v>30</v>
      </c>
      <c r="W6399" s="8">
        <v>0.25</v>
      </c>
      <c r="X6399" s="8">
        <v>1.25</v>
      </c>
      <c r="Y6399" s="8">
        <v>0.11999999999999922</v>
      </c>
      <c r="Z6399" s="8">
        <v>0</v>
      </c>
      <c r="AA6399">
        <v>-0.25</v>
      </c>
      <c r="AF6399" t="s">
        <v>6327</v>
      </c>
      <c r="AG6399" t="s">
        <v>1910</v>
      </c>
      <c r="AH6399" t="s">
        <v>1911</v>
      </c>
      <c r="AI6399" t="s">
        <v>1919</v>
      </c>
      <c r="AJ6399" s="7">
        <v>45107</v>
      </c>
      <c r="AK6399" t="s">
        <v>6999</v>
      </c>
      <c r="AL6399" t="s">
        <v>1908</v>
      </c>
      <c r="AM6399" t="s">
        <v>6328</v>
      </c>
      <c r="AN6399" t="s">
        <v>7013</v>
      </c>
      <c r="AO6399" t="str">
        <f>TEXT(A6399,"yyyy-mm-dd")</f>
        <v>2022-11-30</v>
      </c>
    </row>
    <row r="6400" spans="1:41">
      <c r="A6400" s="6" t="s">
        <v>6998</v>
      </c>
      <c r="B6400">
        <v>2022</v>
      </c>
      <c r="C6400">
        <v>11</v>
      </c>
      <c r="E6400" t="s">
        <v>1907</v>
      </c>
      <c r="F6400" t="s">
        <v>1908</v>
      </c>
      <c r="G6400" t="s">
        <v>102</v>
      </c>
      <c r="H6400" t="s">
        <v>6287</v>
      </c>
      <c r="I6400">
        <v>2023</v>
      </c>
      <c r="J6400">
        <v>1</v>
      </c>
      <c r="K6400" s="6">
        <v>45016</v>
      </c>
      <c r="L6400">
        <v>4</v>
      </c>
      <c r="M6400">
        <v>1</v>
      </c>
      <c r="N6400" t="s">
        <v>219</v>
      </c>
      <c r="O6400" s="8">
        <v>10.9</v>
      </c>
      <c r="P6400" s="8">
        <v>11</v>
      </c>
      <c r="Q6400" s="8">
        <v>10.75</v>
      </c>
      <c r="R6400" s="8">
        <v>11</v>
      </c>
      <c r="S6400" s="8">
        <v>10.5</v>
      </c>
      <c r="T6400" s="8">
        <v>11.25</v>
      </c>
      <c r="U6400" s="8">
        <v>0.21</v>
      </c>
      <c r="V6400" s="9">
        <v>31</v>
      </c>
      <c r="W6400" s="8">
        <v>0.25</v>
      </c>
      <c r="X6400" s="8">
        <v>0.75</v>
      </c>
      <c r="Y6400" s="8">
        <v>-9.9999999999999645E-2</v>
      </c>
      <c r="Z6400" s="8">
        <v>0.25</v>
      </c>
      <c r="AA6400">
        <v>-0.25</v>
      </c>
      <c r="AF6400" t="s">
        <v>6288</v>
      </c>
      <c r="AG6400" t="s">
        <v>1910</v>
      </c>
      <c r="AH6400" t="s">
        <v>1911</v>
      </c>
      <c r="AI6400" t="s">
        <v>1915</v>
      </c>
      <c r="AJ6400" s="7">
        <v>45016</v>
      </c>
      <c r="AK6400" t="s">
        <v>6999</v>
      </c>
      <c r="AL6400" t="s">
        <v>1908</v>
      </c>
      <c r="AM6400" t="s">
        <v>6289</v>
      </c>
      <c r="AN6400" t="s">
        <v>7012</v>
      </c>
      <c r="AO6400" t="str">
        <f>TEXT(A6400,"yyyy-mm-dd")</f>
        <v>2022-11-30</v>
      </c>
    </row>
    <row r="6401" spans="1:41">
      <c r="A6401" s="6" t="s">
        <v>6998</v>
      </c>
      <c r="B6401">
        <v>2022</v>
      </c>
      <c r="C6401">
        <v>11</v>
      </c>
      <c r="E6401" t="s">
        <v>1907</v>
      </c>
      <c r="F6401" t="s">
        <v>1908</v>
      </c>
      <c r="G6401" t="s">
        <v>102</v>
      </c>
      <c r="H6401" t="s">
        <v>6094</v>
      </c>
      <c r="I6401">
        <v>2022</v>
      </c>
      <c r="J6401">
        <v>4</v>
      </c>
      <c r="K6401" s="6">
        <v>44926</v>
      </c>
      <c r="L6401">
        <v>1</v>
      </c>
      <c r="M6401">
        <v>0</v>
      </c>
      <c r="N6401" t="s">
        <v>169</v>
      </c>
      <c r="O6401" s="8">
        <v>10.51</v>
      </c>
      <c r="P6401" s="8">
        <v>10.5</v>
      </c>
      <c r="Q6401" s="8">
        <v>10.5</v>
      </c>
      <c r="R6401" s="8">
        <v>10.5</v>
      </c>
      <c r="S6401" s="8">
        <v>10.5</v>
      </c>
      <c r="T6401" s="8">
        <v>10.75</v>
      </c>
      <c r="U6401" s="8">
        <v>0.04</v>
      </c>
      <c r="V6401" s="9">
        <v>32</v>
      </c>
      <c r="W6401" s="8">
        <v>0</v>
      </c>
      <c r="X6401" s="8">
        <v>0.25</v>
      </c>
      <c r="Y6401" s="8">
        <v>9.9999999999997868E-3</v>
      </c>
      <c r="Z6401" s="8">
        <v>0</v>
      </c>
      <c r="AA6401">
        <v>0</v>
      </c>
      <c r="AF6401" t="s">
        <v>6095</v>
      </c>
      <c r="AG6401" t="s">
        <v>1910</v>
      </c>
      <c r="AH6401" t="s">
        <v>1911</v>
      </c>
      <c r="AI6401" t="s">
        <v>1912</v>
      </c>
      <c r="AJ6401" s="7">
        <v>44926</v>
      </c>
      <c r="AK6401" t="s">
        <v>6999</v>
      </c>
      <c r="AL6401" t="s">
        <v>1908</v>
      </c>
      <c r="AM6401" t="s">
        <v>6096</v>
      </c>
      <c r="AN6401" t="s">
        <v>7011</v>
      </c>
      <c r="AO6401" t="str">
        <f>TEXT(A6401,"yyyy-mm-dd")</f>
        <v>2022-11-30</v>
      </c>
    </row>
    <row r="6402" spans="1:41">
      <c r="A6402" s="6" t="s">
        <v>6998</v>
      </c>
      <c r="B6402">
        <v>2022</v>
      </c>
      <c r="C6402">
        <v>11</v>
      </c>
      <c r="E6402" t="s">
        <v>100</v>
      </c>
      <c r="F6402" t="s">
        <v>101</v>
      </c>
      <c r="G6402" t="s">
        <v>83</v>
      </c>
      <c r="H6402" t="s">
        <v>6592</v>
      </c>
      <c r="I6402">
        <v>2024</v>
      </c>
      <c r="K6402" s="6">
        <v>45657</v>
      </c>
      <c r="L6402">
        <v>25</v>
      </c>
      <c r="N6402" t="s">
        <v>357</v>
      </c>
      <c r="O6402" s="8">
        <v>1.73</v>
      </c>
      <c r="P6402" s="8">
        <v>1.9</v>
      </c>
      <c r="Q6402" s="8">
        <v>1.7</v>
      </c>
      <c r="R6402" s="8">
        <v>2</v>
      </c>
      <c r="S6402" s="8">
        <v>-0.2</v>
      </c>
      <c r="T6402" s="8">
        <v>2.5</v>
      </c>
      <c r="U6402" s="8">
        <v>0.63</v>
      </c>
      <c r="V6402" s="9">
        <v>31</v>
      </c>
      <c r="W6402" s="8">
        <v>0.30000000000000004</v>
      </c>
      <c r="X6402" s="8">
        <v>2.7</v>
      </c>
      <c r="Y6402" s="8">
        <v>-0.16999999999999993</v>
      </c>
      <c r="Z6402" s="8">
        <v>-5.0000000000000044E-2</v>
      </c>
      <c r="AA6402">
        <v>-9.9999999999999867E-2</v>
      </c>
      <c r="AF6402" t="s">
        <v>10411</v>
      </c>
      <c r="AG6402" t="s">
        <v>9655</v>
      </c>
      <c r="AH6402" t="s">
        <v>9656</v>
      </c>
      <c r="AI6402" t="s">
        <v>9708</v>
      </c>
      <c r="AJ6402" s="7">
        <v>45657</v>
      </c>
      <c r="AK6402" t="s">
        <v>6999</v>
      </c>
      <c r="AL6402" t="s">
        <v>109</v>
      </c>
      <c r="AM6402" t="s">
        <v>6594</v>
      </c>
      <c r="AN6402" t="s">
        <v>10423</v>
      </c>
    </row>
    <row r="6403" spans="1:41">
      <c r="A6403" s="6" t="s">
        <v>6998</v>
      </c>
      <c r="B6403">
        <v>2022</v>
      </c>
      <c r="C6403">
        <v>11</v>
      </c>
      <c r="E6403" t="s">
        <v>100</v>
      </c>
      <c r="F6403" t="s">
        <v>101</v>
      </c>
      <c r="G6403" t="s">
        <v>102</v>
      </c>
      <c r="H6403" t="s">
        <v>6539</v>
      </c>
      <c r="I6403">
        <v>2023</v>
      </c>
      <c r="J6403">
        <v>4</v>
      </c>
      <c r="K6403" s="6">
        <v>45291</v>
      </c>
      <c r="L6403">
        <v>13</v>
      </c>
      <c r="M6403">
        <v>4</v>
      </c>
      <c r="N6403" t="s">
        <v>252</v>
      </c>
      <c r="O6403" s="8">
        <v>0.77</v>
      </c>
      <c r="P6403" s="8">
        <v>0.7</v>
      </c>
      <c r="Q6403" s="8">
        <v>0.38</v>
      </c>
      <c r="R6403" s="8">
        <v>1.29</v>
      </c>
      <c r="S6403" s="8">
        <v>-0.6</v>
      </c>
      <c r="T6403" s="8">
        <v>1.9</v>
      </c>
      <c r="U6403" s="8">
        <v>0.63</v>
      </c>
      <c r="V6403" s="9">
        <v>28</v>
      </c>
      <c r="W6403" s="8">
        <v>0.91</v>
      </c>
      <c r="X6403" s="8">
        <v>2.5</v>
      </c>
      <c r="Y6403" s="8">
        <v>7.0000000000000062E-2</v>
      </c>
      <c r="Z6403" s="8">
        <v>-0.25</v>
      </c>
      <c r="AA6403">
        <v>0.23000000000000009</v>
      </c>
      <c r="AF6403" t="s">
        <v>6611</v>
      </c>
      <c r="AG6403" t="s">
        <v>106</v>
      </c>
      <c r="AH6403" t="s">
        <v>107</v>
      </c>
      <c r="AI6403" t="s">
        <v>502</v>
      </c>
      <c r="AJ6403" s="7">
        <v>45291</v>
      </c>
      <c r="AK6403" t="s">
        <v>6999</v>
      </c>
      <c r="AL6403" t="s">
        <v>109</v>
      </c>
      <c r="AM6403" t="s">
        <v>6541</v>
      </c>
      <c r="AN6403" t="s">
        <v>7010</v>
      </c>
      <c r="AO6403" t="str">
        <f>TEXT(A6403,"yyyy-mm-dd")</f>
        <v>2022-11-30</v>
      </c>
    </row>
    <row r="6404" spans="1:41">
      <c r="A6404" s="6" t="s">
        <v>6998</v>
      </c>
      <c r="B6404">
        <v>2022</v>
      </c>
      <c r="C6404">
        <v>11</v>
      </c>
      <c r="E6404" t="s">
        <v>100</v>
      </c>
      <c r="F6404" t="s">
        <v>101</v>
      </c>
      <c r="G6404" t="s">
        <v>83</v>
      </c>
      <c r="H6404" t="s">
        <v>6147</v>
      </c>
      <c r="I6404">
        <v>2023</v>
      </c>
      <c r="K6404" s="6">
        <v>45291</v>
      </c>
      <c r="L6404">
        <v>13</v>
      </c>
      <c r="N6404" t="s">
        <v>252</v>
      </c>
      <c r="O6404" s="8">
        <v>0.95</v>
      </c>
      <c r="P6404" s="8">
        <v>0.95</v>
      </c>
      <c r="Q6404" s="8">
        <v>0.6</v>
      </c>
      <c r="R6404" s="8">
        <v>1.21</v>
      </c>
      <c r="S6404" s="8">
        <v>0</v>
      </c>
      <c r="T6404" s="8">
        <v>2.2000000000000002</v>
      </c>
      <c r="U6404" s="8">
        <v>0.48</v>
      </c>
      <c r="V6404" s="9">
        <v>36</v>
      </c>
      <c r="W6404" s="8">
        <v>0.61</v>
      </c>
      <c r="X6404" s="8">
        <v>2.2000000000000002</v>
      </c>
      <c r="Y6404" s="8">
        <v>0</v>
      </c>
      <c r="Z6404" s="8">
        <v>-5.0000000000000044E-2</v>
      </c>
      <c r="AA6404">
        <v>-2.0000000000000018E-2</v>
      </c>
      <c r="AF6404" t="s">
        <v>10372</v>
      </c>
      <c r="AG6404" t="s">
        <v>9655</v>
      </c>
      <c r="AH6404" t="s">
        <v>9656</v>
      </c>
      <c r="AI6404" t="s">
        <v>9669</v>
      </c>
      <c r="AJ6404" s="7">
        <v>45291</v>
      </c>
      <c r="AK6404" t="s">
        <v>6999</v>
      </c>
      <c r="AL6404" t="s">
        <v>109</v>
      </c>
      <c r="AM6404" t="s">
        <v>6149</v>
      </c>
      <c r="AN6404" t="s">
        <v>10396</v>
      </c>
    </row>
    <row r="6405" spans="1:41">
      <c r="A6405" s="6" t="s">
        <v>6998</v>
      </c>
      <c r="B6405">
        <v>2022</v>
      </c>
      <c r="C6405">
        <v>11</v>
      </c>
      <c r="E6405" t="s">
        <v>100</v>
      </c>
      <c r="F6405" t="s">
        <v>101</v>
      </c>
      <c r="G6405" t="s">
        <v>102</v>
      </c>
      <c r="H6405" t="s">
        <v>6434</v>
      </c>
      <c r="I6405">
        <v>2023</v>
      </c>
      <c r="J6405">
        <v>3</v>
      </c>
      <c r="K6405" s="6">
        <v>45199</v>
      </c>
      <c r="L6405">
        <v>10</v>
      </c>
      <c r="M6405">
        <v>3</v>
      </c>
      <c r="N6405" t="s">
        <v>164</v>
      </c>
      <c r="O6405" s="8">
        <v>0.51</v>
      </c>
      <c r="P6405" s="8">
        <v>0.5</v>
      </c>
      <c r="Q6405" s="8">
        <v>0.08</v>
      </c>
      <c r="R6405" s="8">
        <v>1.03</v>
      </c>
      <c r="S6405" s="8">
        <v>-0.91</v>
      </c>
      <c r="T6405" s="8">
        <v>2</v>
      </c>
      <c r="U6405" s="8">
        <v>0.68</v>
      </c>
      <c r="V6405" s="9">
        <v>28</v>
      </c>
      <c r="W6405" s="8">
        <v>0.95000000000000007</v>
      </c>
      <c r="X6405" s="8">
        <v>2.91</v>
      </c>
      <c r="Y6405" s="8">
        <v>1.0000000000000009E-2</v>
      </c>
      <c r="Z6405" s="8">
        <v>-0.44999999999999996</v>
      </c>
      <c r="AA6405">
        <v>9.0000000000000191E-2</v>
      </c>
      <c r="AF6405" t="s">
        <v>6609</v>
      </c>
      <c r="AG6405" t="s">
        <v>106</v>
      </c>
      <c r="AH6405" t="s">
        <v>107</v>
      </c>
      <c r="AI6405" t="s">
        <v>497</v>
      </c>
      <c r="AJ6405" s="7">
        <v>45199</v>
      </c>
      <c r="AK6405" t="s">
        <v>6999</v>
      </c>
      <c r="AL6405" t="s">
        <v>109</v>
      </c>
      <c r="AM6405" t="s">
        <v>6436</v>
      </c>
      <c r="AN6405" t="s">
        <v>7009</v>
      </c>
      <c r="AO6405" t="str">
        <f>TEXT(A6405,"yyyy-mm-dd")</f>
        <v>2022-11-30</v>
      </c>
    </row>
    <row r="6406" spans="1:41">
      <c r="A6406" s="6" t="s">
        <v>6998</v>
      </c>
      <c r="B6406">
        <v>2022</v>
      </c>
      <c r="C6406">
        <v>11</v>
      </c>
      <c r="E6406" t="s">
        <v>100</v>
      </c>
      <c r="F6406" t="s">
        <v>101</v>
      </c>
      <c r="G6406" t="s">
        <v>102</v>
      </c>
      <c r="H6406" t="s">
        <v>6326</v>
      </c>
      <c r="I6406">
        <v>2023</v>
      </c>
      <c r="J6406">
        <v>2</v>
      </c>
      <c r="K6406" s="6">
        <v>45107</v>
      </c>
      <c r="L6406">
        <v>7</v>
      </c>
      <c r="M6406">
        <v>2</v>
      </c>
      <c r="N6406" t="s">
        <v>192</v>
      </c>
      <c r="O6406" s="8">
        <v>0.92</v>
      </c>
      <c r="P6406" s="8">
        <v>0.9</v>
      </c>
      <c r="Q6406" s="8">
        <v>0.6</v>
      </c>
      <c r="R6406" s="8">
        <v>1.23</v>
      </c>
      <c r="S6406" s="8">
        <v>-0.47</v>
      </c>
      <c r="T6406" s="8">
        <v>2.5</v>
      </c>
      <c r="U6406" s="8">
        <v>0.65</v>
      </c>
      <c r="V6406" s="9">
        <v>28</v>
      </c>
      <c r="W6406" s="8">
        <v>0.63</v>
      </c>
      <c r="X6406" s="8">
        <v>2.9699999999999998</v>
      </c>
      <c r="Y6406" s="8">
        <v>2.0000000000000018E-2</v>
      </c>
      <c r="Z6406" s="8">
        <v>0.15000000000000002</v>
      </c>
      <c r="AA6406">
        <v>-0.19999999999999996</v>
      </c>
      <c r="AF6406" t="s">
        <v>6607</v>
      </c>
      <c r="AG6406" t="s">
        <v>106</v>
      </c>
      <c r="AH6406" t="s">
        <v>107</v>
      </c>
      <c r="AI6406" t="s">
        <v>427</v>
      </c>
      <c r="AJ6406" s="7">
        <v>45107</v>
      </c>
      <c r="AK6406" t="s">
        <v>6999</v>
      </c>
      <c r="AL6406" t="s">
        <v>109</v>
      </c>
      <c r="AM6406" t="s">
        <v>6328</v>
      </c>
      <c r="AN6406" t="s">
        <v>7008</v>
      </c>
      <c r="AO6406" t="str">
        <f>TEXT(A6406,"yyyy-mm-dd")</f>
        <v>2022-11-30</v>
      </c>
    </row>
    <row r="6407" spans="1:41">
      <c r="A6407" s="6" t="s">
        <v>6998</v>
      </c>
      <c r="B6407">
        <v>2022</v>
      </c>
      <c r="C6407">
        <v>11</v>
      </c>
      <c r="E6407" t="s">
        <v>100</v>
      </c>
      <c r="F6407" t="s">
        <v>101</v>
      </c>
      <c r="G6407" t="s">
        <v>102</v>
      </c>
      <c r="H6407" t="s">
        <v>6287</v>
      </c>
      <c r="I6407">
        <v>2023</v>
      </c>
      <c r="J6407">
        <v>1</v>
      </c>
      <c r="K6407" s="6">
        <v>45016</v>
      </c>
      <c r="L6407">
        <v>4</v>
      </c>
      <c r="M6407">
        <v>1</v>
      </c>
      <c r="N6407" t="s">
        <v>219</v>
      </c>
      <c r="O6407" s="8">
        <v>1.74</v>
      </c>
      <c r="P6407" s="8">
        <v>1.8</v>
      </c>
      <c r="Q6407" s="8">
        <v>1.32</v>
      </c>
      <c r="R6407" s="8">
        <v>2.25</v>
      </c>
      <c r="S6407" s="8">
        <v>0.17</v>
      </c>
      <c r="T6407" s="8">
        <v>3.2</v>
      </c>
      <c r="U6407" s="8">
        <v>0.72</v>
      </c>
      <c r="V6407" s="9">
        <v>28</v>
      </c>
      <c r="W6407" s="8">
        <v>0.92999999999999994</v>
      </c>
      <c r="X6407" s="8">
        <v>3.0300000000000002</v>
      </c>
      <c r="Y6407" s="8">
        <v>-6.0000000000000053E-2</v>
      </c>
      <c r="Z6407" s="8">
        <v>0.30000000000000004</v>
      </c>
      <c r="AA6407">
        <v>-7.0000000000000062E-2</v>
      </c>
      <c r="AF6407" t="s">
        <v>6605</v>
      </c>
      <c r="AG6407" t="s">
        <v>106</v>
      </c>
      <c r="AH6407" t="s">
        <v>107</v>
      </c>
      <c r="AI6407" t="s">
        <v>340</v>
      </c>
      <c r="AJ6407" s="7">
        <v>45016</v>
      </c>
      <c r="AK6407" t="s">
        <v>6999</v>
      </c>
      <c r="AL6407" t="s">
        <v>109</v>
      </c>
      <c r="AM6407" t="s">
        <v>6289</v>
      </c>
      <c r="AN6407" t="s">
        <v>7007</v>
      </c>
      <c r="AO6407" t="str">
        <f>TEXT(A6407,"yyyy-mm-dd")</f>
        <v>2022-11-30</v>
      </c>
    </row>
    <row r="6408" spans="1:41">
      <c r="A6408" s="6" t="s">
        <v>6998</v>
      </c>
      <c r="B6408">
        <v>2022</v>
      </c>
      <c r="C6408">
        <v>11</v>
      </c>
      <c r="E6408" t="s">
        <v>100</v>
      </c>
      <c r="F6408" t="s">
        <v>101</v>
      </c>
      <c r="G6408" t="s">
        <v>102</v>
      </c>
      <c r="H6408" t="s">
        <v>6094</v>
      </c>
      <c r="I6408">
        <v>2022</v>
      </c>
      <c r="J6408">
        <v>4</v>
      </c>
      <c r="K6408" s="6">
        <v>44926</v>
      </c>
      <c r="L6408">
        <v>1</v>
      </c>
      <c r="M6408">
        <v>0</v>
      </c>
      <c r="N6408" t="s">
        <v>169</v>
      </c>
      <c r="O6408" s="8">
        <v>2.83</v>
      </c>
      <c r="P6408" s="8">
        <v>3.03</v>
      </c>
      <c r="Q6408" s="8">
        <v>2.48</v>
      </c>
      <c r="R6408" s="8">
        <v>3.5</v>
      </c>
      <c r="S6408" s="8">
        <v>0.2</v>
      </c>
      <c r="T6408" s="8">
        <v>3.84</v>
      </c>
      <c r="U6408" s="8">
        <v>0.89</v>
      </c>
      <c r="V6408" s="9">
        <v>28</v>
      </c>
      <c r="W6408" s="8">
        <v>1.02</v>
      </c>
      <c r="X6408" s="8">
        <v>3.6399999999999997</v>
      </c>
      <c r="Y6408" s="8">
        <v>-0.19999999999999973</v>
      </c>
      <c r="Z6408" s="8">
        <v>0.92999999999999972</v>
      </c>
      <c r="AA6408">
        <v>0.15000000000000013</v>
      </c>
      <c r="AF6408" t="s">
        <v>6166</v>
      </c>
      <c r="AG6408" t="s">
        <v>106</v>
      </c>
      <c r="AH6408" t="s">
        <v>107</v>
      </c>
      <c r="AI6408" t="s">
        <v>108</v>
      </c>
      <c r="AJ6408" s="7">
        <v>44926</v>
      </c>
      <c r="AK6408" t="s">
        <v>6999</v>
      </c>
      <c r="AL6408" t="s">
        <v>109</v>
      </c>
      <c r="AM6408" t="s">
        <v>6096</v>
      </c>
      <c r="AN6408" t="s">
        <v>7006</v>
      </c>
      <c r="AO6408" t="str">
        <f>TEXT(A6408,"yyyy-mm-dd")</f>
        <v>2022-11-30</v>
      </c>
    </row>
    <row r="6409" spans="1:41">
      <c r="A6409" s="6" t="s">
        <v>6998</v>
      </c>
      <c r="B6409">
        <v>2022</v>
      </c>
      <c r="C6409">
        <v>11</v>
      </c>
      <c r="E6409" t="s">
        <v>100</v>
      </c>
      <c r="F6409" t="s">
        <v>101</v>
      </c>
      <c r="G6409" t="s">
        <v>83</v>
      </c>
      <c r="H6409" t="s">
        <v>5702</v>
      </c>
      <c r="I6409">
        <v>2022</v>
      </c>
      <c r="K6409" s="6">
        <v>44926</v>
      </c>
      <c r="L6409">
        <v>1</v>
      </c>
      <c r="N6409" t="s">
        <v>169</v>
      </c>
      <c r="O6409" s="8">
        <v>2.79</v>
      </c>
      <c r="P6409" s="8">
        <v>2.8</v>
      </c>
      <c r="Q6409" s="8">
        <v>2.5499999999999998</v>
      </c>
      <c r="R6409" s="8">
        <v>3</v>
      </c>
      <c r="S6409" s="8">
        <v>2.2999999999999998</v>
      </c>
      <c r="T6409" s="8">
        <v>3.1</v>
      </c>
      <c r="U6409" s="8">
        <v>0.24</v>
      </c>
      <c r="V6409" s="9">
        <v>35</v>
      </c>
      <c r="W6409" s="8">
        <v>0.45000000000000018</v>
      </c>
      <c r="X6409" s="8">
        <v>0.80000000000000027</v>
      </c>
      <c r="Y6409" s="8">
        <v>-9.9999999999997868E-3</v>
      </c>
      <c r="Z6409" s="8">
        <v>0.69999999999999973</v>
      </c>
      <c r="AA6409">
        <v>4.0000000000000258E-2</v>
      </c>
      <c r="AF6409" t="s">
        <v>10333</v>
      </c>
      <c r="AG6409" t="s">
        <v>9655</v>
      </c>
      <c r="AH6409" t="s">
        <v>9656</v>
      </c>
      <c r="AI6409" t="s">
        <v>9657</v>
      </c>
      <c r="AJ6409" s="7">
        <v>44926</v>
      </c>
      <c r="AK6409" t="s">
        <v>6999</v>
      </c>
      <c r="AL6409" t="s">
        <v>109</v>
      </c>
      <c r="AM6409" t="s">
        <v>5704</v>
      </c>
      <c r="AN6409" t="s">
        <v>10369</v>
      </c>
    </row>
    <row r="6410" spans="1:41">
      <c r="A6410" s="6" t="s">
        <v>6998</v>
      </c>
      <c r="B6410">
        <v>2022</v>
      </c>
      <c r="C6410">
        <v>11</v>
      </c>
      <c r="E6410" t="s">
        <v>2685</v>
      </c>
      <c r="F6410" t="s">
        <v>101</v>
      </c>
      <c r="G6410" t="s">
        <v>774</v>
      </c>
      <c r="H6410" t="s">
        <v>2686</v>
      </c>
      <c r="K6410" s="6"/>
      <c r="O6410" s="8">
        <v>2.0299999999999998</v>
      </c>
      <c r="P6410" s="8">
        <v>2</v>
      </c>
      <c r="Q6410" s="8">
        <v>1.8</v>
      </c>
      <c r="R6410" s="8">
        <v>2.12</v>
      </c>
      <c r="S6410" s="8">
        <v>1.5</v>
      </c>
      <c r="T6410" s="8">
        <v>3.02</v>
      </c>
      <c r="U6410" s="8">
        <v>0.32</v>
      </c>
      <c r="V6410" s="9">
        <v>28</v>
      </c>
      <c r="W6410" s="8">
        <v>0.32000000000000006</v>
      </c>
      <c r="X6410" s="8">
        <v>1.52</v>
      </c>
      <c r="Y6410" s="8">
        <v>2.9999999999999805E-2</v>
      </c>
      <c r="Z6410" s="8">
        <v>0</v>
      </c>
      <c r="AA6410">
        <v>2.0000000000000018E-2</v>
      </c>
      <c r="AF6410" t="s">
        <v>2687</v>
      </c>
      <c r="AG6410" t="s">
        <v>2688</v>
      </c>
      <c r="AH6410" t="s">
        <v>2689</v>
      </c>
      <c r="AI6410" t="s">
        <v>2690</v>
      </c>
      <c r="AJ6410" s="7"/>
      <c r="AK6410" t="s">
        <v>6999</v>
      </c>
      <c r="AL6410" t="s">
        <v>109</v>
      </c>
      <c r="AM6410" t="s">
        <v>2686</v>
      </c>
      <c r="AN6410" t="s">
        <v>7024</v>
      </c>
      <c r="AO6410" t="str">
        <f>TEXT(A6410,"yyyy-mm-dd")</f>
        <v>2022-11-30</v>
      </c>
    </row>
    <row r="6411" spans="1:41">
      <c r="A6411" s="6" t="s">
        <v>6998</v>
      </c>
      <c r="B6411">
        <v>2022</v>
      </c>
      <c r="C6411">
        <v>11</v>
      </c>
      <c r="E6411" t="s">
        <v>81</v>
      </c>
      <c r="F6411" t="s">
        <v>82</v>
      </c>
      <c r="G6411" t="s">
        <v>83</v>
      </c>
      <c r="H6411" t="s">
        <v>6592</v>
      </c>
      <c r="I6411">
        <v>2024</v>
      </c>
      <c r="K6411" s="6">
        <v>45657</v>
      </c>
      <c r="L6411">
        <v>25</v>
      </c>
      <c r="N6411" t="s">
        <v>357</v>
      </c>
      <c r="O6411" s="8">
        <v>3.87</v>
      </c>
      <c r="P6411" s="8">
        <v>3.8</v>
      </c>
      <c r="Q6411" s="8">
        <v>3.66</v>
      </c>
      <c r="R6411" s="8">
        <v>4</v>
      </c>
      <c r="S6411" s="8">
        <v>3.16</v>
      </c>
      <c r="T6411" s="8">
        <v>4.9000000000000004</v>
      </c>
      <c r="U6411" s="8">
        <v>0.36</v>
      </c>
      <c r="V6411" s="9">
        <v>34</v>
      </c>
      <c r="W6411" s="8">
        <v>0.33999999999999986</v>
      </c>
      <c r="X6411" s="8">
        <v>1.7400000000000002</v>
      </c>
      <c r="Y6411" s="8">
        <v>7.0000000000000284E-2</v>
      </c>
      <c r="Z6411" s="8">
        <v>-0.10000000000000009</v>
      </c>
      <c r="AA6411">
        <v>-0.11999999999999966</v>
      </c>
      <c r="AF6411" t="s">
        <v>6593</v>
      </c>
      <c r="AG6411" t="s">
        <v>87</v>
      </c>
      <c r="AH6411" t="s">
        <v>88</v>
      </c>
      <c r="AI6411" t="s">
        <v>359</v>
      </c>
      <c r="AJ6411" s="7">
        <v>45657</v>
      </c>
      <c r="AK6411" t="s">
        <v>6999</v>
      </c>
      <c r="AL6411" t="s">
        <v>91</v>
      </c>
      <c r="AM6411" t="s">
        <v>6594</v>
      </c>
      <c r="AN6411" t="s">
        <v>7002</v>
      </c>
      <c r="AO6411" t="str">
        <f>TEXT(A6411,"yyyy-mm-dd")</f>
        <v>2022-11-30</v>
      </c>
    </row>
    <row r="6412" spans="1:41">
      <c r="A6412" s="6" t="s">
        <v>6998</v>
      </c>
      <c r="B6412">
        <v>2022</v>
      </c>
      <c r="C6412">
        <v>11</v>
      </c>
      <c r="E6412" t="s">
        <v>392</v>
      </c>
      <c r="F6412" t="s">
        <v>82</v>
      </c>
      <c r="G6412" t="s">
        <v>83</v>
      </c>
      <c r="H6412" t="s">
        <v>6592</v>
      </c>
      <c r="I6412">
        <v>2024</v>
      </c>
      <c r="K6412" s="6">
        <v>45657</v>
      </c>
      <c r="L6412">
        <v>25</v>
      </c>
      <c r="N6412" t="s">
        <v>357</v>
      </c>
      <c r="O6412" s="8">
        <v>3.9</v>
      </c>
      <c r="P6412" s="8">
        <v>3.89</v>
      </c>
      <c r="Q6412" s="8">
        <v>3.6</v>
      </c>
      <c r="R6412" s="8">
        <v>4.0999999999999996</v>
      </c>
      <c r="S6412" s="8">
        <v>3.3</v>
      </c>
      <c r="T6412" s="8">
        <v>4.6100000000000003</v>
      </c>
      <c r="U6412" s="8">
        <v>0.36</v>
      </c>
      <c r="V6412" s="9">
        <v>29</v>
      </c>
      <c r="W6412" s="8">
        <v>0.49999999999999956</v>
      </c>
      <c r="X6412" s="8">
        <v>1.3100000000000005</v>
      </c>
      <c r="Y6412" s="8">
        <v>9.9999999999997868E-3</v>
      </c>
      <c r="Z6412" s="8">
        <v>-9.9999999999997868E-3</v>
      </c>
      <c r="AA6412">
        <v>0.18000000000000016</v>
      </c>
      <c r="AF6412" t="s">
        <v>6593</v>
      </c>
      <c r="AG6412" t="s">
        <v>87</v>
      </c>
      <c r="AH6412" t="s">
        <v>88</v>
      </c>
      <c r="AI6412" t="s">
        <v>359</v>
      </c>
      <c r="AJ6412" s="7">
        <v>45657</v>
      </c>
      <c r="AK6412" t="s">
        <v>6999</v>
      </c>
      <c r="AL6412" t="s">
        <v>393</v>
      </c>
      <c r="AM6412" t="s">
        <v>6594</v>
      </c>
      <c r="AN6412" t="s">
        <v>7005</v>
      </c>
      <c r="AO6412" t="str">
        <f>TEXT(A6412,"yyyy-mm-dd")</f>
        <v>2022-11-30</v>
      </c>
    </row>
    <row r="6413" spans="1:41">
      <c r="A6413" s="6" t="s">
        <v>6998</v>
      </c>
      <c r="B6413">
        <v>2022</v>
      </c>
      <c r="C6413">
        <v>11</v>
      </c>
      <c r="E6413" t="s">
        <v>81</v>
      </c>
      <c r="F6413" t="s">
        <v>82</v>
      </c>
      <c r="G6413" t="s">
        <v>83</v>
      </c>
      <c r="H6413" t="s">
        <v>6147</v>
      </c>
      <c r="I6413">
        <v>2023</v>
      </c>
      <c r="K6413" s="6">
        <v>45291</v>
      </c>
      <c r="L6413">
        <v>13</v>
      </c>
      <c r="N6413" t="s">
        <v>252</v>
      </c>
      <c r="O6413" s="8">
        <v>5.01</v>
      </c>
      <c r="P6413" s="8">
        <v>5.07</v>
      </c>
      <c r="Q6413" s="8">
        <v>4.76</v>
      </c>
      <c r="R6413" s="8">
        <v>5.32</v>
      </c>
      <c r="S6413" s="8">
        <v>3.9</v>
      </c>
      <c r="T6413" s="8">
        <v>6.01</v>
      </c>
      <c r="U6413" s="8">
        <v>0.52</v>
      </c>
      <c r="V6413" s="9">
        <v>36</v>
      </c>
      <c r="W6413" s="8">
        <v>0.5600000000000005</v>
      </c>
      <c r="X6413" s="8">
        <v>2.11</v>
      </c>
      <c r="Y6413" s="8">
        <v>-6.0000000000000497E-2</v>
      </c>
      <c r="Z6413" s="8">
        <v>-1.9999999999999574E-2</v>
      </c>
      <c r="AA6413">
        <v>-0.15999999999999925</v>
      </c>
      <c r="AF6413" t="s">
        <v>6148</v>
      </c>
      <c r="AG6413" t="s">
        <v>87</v>
      </c>
      <c r="AH6413" t="s">
        <v>88</v>
      </c>
      <c r="AI6413" t="s">
        <v>97</v>
      </c>
      <c r="AJ6413" s="7">
        <v>45291</v>
      </c>
      <c r="AK6413" t="s">
        <v>6999</v>
      </c>
      <c r="AL6413" t="s">
        <v>91</v>
      </c>
      <c r="AM6413" t="s">
        <v>6149</v>
      </c>
      <c r="AN6413" t="s">
        <v>7001</v>
      </c>
      <c r="AO6413" t="str">
        <f>TEXT(A6413,"yyyy-mm-dd")</f>
        <v>2022-11-30</v>
      </c>
    </row>
    <row r="6414" spans="1:41">
      <c r="A6414" s="6" t="s">
        <v>6998</v>
      </c>
      <c r="B6414">
        <v>2022</v>
      </c>
      <c r="C6414">
        <v>11</v>
      </c>
      <c r="E6414" t="s">
        <v>392</v>
      </c>
      <c r="F6414" t="s">
        <v>82</v>
      </c>
      <c r="G6414" t="s">
        <v>83</v>
      </c>
      <c r="H6414" t="s">
        <v>6147</v>
      </c>
      <c r="I6414">
        <v>2023</v>
      </c>
      <c r="K6414" s="6">
        <v>45291</v>
      </c>
      <c r="L6414">
        <v>13</v>
      </c>
      <c r="N6414" t="s">
        <v>252</v>
      </c>
      <c r="O6414" s="8">
        <v>4.96</v>
      </c>
      <c r="P6414" s="8">
        <v>5.0599999999999996</v>
      </c>
      <c r="Q6414" s="8">
        <v>4.55</v>
      </c>
      <c r="R6414" s="8">
        <v>5.38</v>
      </c>
      <c r="S6414" s="8">
        <v>3.74</v>
      </c>
      <c r="T6414" s="8">
        <v>6</v>
      </c>
      <c r="U6414" s="8">
        <v>0.6</v>
      </c>
      <c r="V6414" s="9">
        <v>32</v>
      </c>
      <c r="W6414" s="8">
        <v>0.83000000000000007</v>
      </c>
      <c r="X6414" s="8">
        <v>2.2599999999999998</v>
      </c>
      <c r="Y6414" s="8">
        <v>-9.9999999999999645E-2</v>
      </c>
      <c r="Z6414" s="8">
        <v>4.9999999999999822E-2</v>
      </c>
      <c r="AA6414">
        <v>0.1800000000000006</v>
      </c>
      <c r="AF6414" t="s">
        <v>6148</v>
      </c>
      <c r="AG6414" t="s">
        <v>87</v>
      </c>
      <c r="AH6414" t="s">
        <v>88</v>
      </c>
      <c r="AI6414" t="s">
        <v>97</v>
      </c>
      <c r="AJ6414" s="7">
        <v>45291</v>
      </c>
      <c r="AK6414" t="s">
        <v>6999</v>
      </c>
      <c r="AL6414" t="s">
        <v>393</v>
      </c>
      <c r="AM6414" t="s">
        <v>6149</v>
      </c>
      <c r="AN6414" t="s">
        <v>7004</v>
      </c>
      <c r="AO6414" t="str">
        <f>TEXT(A6414,"yyyy-mm-dd")</f>
        <v>2022-11-30</v>
      </c>
    </row>
    <row r="6415" spans="1:41">
      <c r="A6415" s="6" t="s">
        <v>6998</v>
      </c>
      <c r="B6415">
        <v>2022</v>
      </c>
      <c r="C6415">
        <v>11</v>
      </c>
      <c r="E6415" t="s">
        <v>81</v>
      </c>
      <c r="F6415" t="s">
        <v>82</v>
      </c>
      <c r="G6415" t="s">
        <v>83</v>
      </c>
      <c r="H6415" t="s">
        <v>5702</v>
      </c>
      <c r="I6415">
        <v>2022</v>
      </c>
      <c r="K6415" s="6">
        <v>44926</v>
      </c>
      <c r="L6415">
        <v>1</v>
      </c>
      <c r="N6415" t="s">
        <v>169</v>
      </c>
      <c r="O6415" s="8">
        <v>8.36</v>
      </c>
      <c r="P6415" s="8">
        <v>8.36</v>
      </c>
      <c r="Q6415" s="8">
        <v>8.2200000000000006</v>
      </c>
      <c r="R6415" s="8">
        <v>8.5</v>
      </c>
      <c r="S6415" s="8">
        <v>7.96</v>
      </c>
      <c r="T6415" s="8">
        <v>8.6999999999999993</v>
      </c>
      <c r="U6415" s="8">
        <v>0.2</v>
      </c>
      <c r="V6415" s="9">
        <v>36</v>
      </c>
      <c r="W6415" s="8">
        <v>0.27999999999999936</v>
      </c>
      <c r="X6415" s="8">
        <v>0.73999999999999932</v>
      </c>
      <c r="Y6415" s="8">
        <v>0</v>
      </c>
      <c r="Z6415" s="8">
        <v>-0.14000000000000057</v>
      </c>
      <c r="AA6415">
        <v>7.0000000000000284E-2</v>
      </c>
      <c r="AF6415" t="s">
        <v>5703</v>
      </c>
      <c r="AG6415" t="s">
        <v>87</v>
      </c>
      <c r="AH6415" t="s">
        <v>88</v>
      </c>
      <c r="AI6415" t="s">
        <v>89</v>
      </c>
      <c r="AJ6415" s="7">
        <v>44926</v>
      </c>
      <c r="AK6415" t="s">
        <v>6999</v>
      </c>
      <c r="AL6415" t="s">
        <v>91</v>
      </c>
      <c r="AM6415" t="s">
        <v>5704</v>
      </c>
      <c r="AN6415" t="s">
        <v>7000</v>
      </c>
      <c r="AO6415" t="str">
        <f>TEXT(A6415,"yyyy-mm-dd")</f>
        <v>2022-11-30</v>
      </c>
    </row>
    <row r="6416" spans="1:41">
      <c r="A6416" s="6" t="s">
        <v>6998</v>
      </c>
      <c r="B6416">
        <v>2022</v>
      </c>
      <c r="C6416">
        <v>11</v>
      </c>
      <c r="E6416" t="s">
        <v>392</v>
      </c>
      <c r="F6416" t="s">
        <v>82</v>
      </c>
      <c r="G6416" t="s">
        <v>83</v>
      </c>
      <c r="H6416" t="s">
        <v>5702</v>
      </c>
      <c r="I6416">
        <v>2022</v>
      </c>
      <c r="K6416" s="6">
        <v>44926</v>
      </c>
      <c r="L6416">
        <v>1</v>
      </c>
      <c r="N6416" t="s">
        <v>169</v>
      </c>
      <c r="O6416" s="8">
        <v>8.32</v>
      </c>
      <c r="P6416" s="8">
        <v>8.3699999999999992</v>
      </c>
      <c r="Q6416" s="8">
        <v>8.3000000000000007</v>
      </c>
      <c r="R6416" s="8">
        <v>8.59</v>
      </c>
      <c r="S6416" s="8">
        <v>4.79</v>
      </c>
      <c r="T6416" s="8">
        <v>9.34</v>
      </c>
      <c r="U6416" s="8">
        <v>0.69</v>
      </c>
      <c r="V6416" s="9">
        <v>32</v>
      </c>
      <c r="W6416" s="8">
        <v>0.28999999999999915</v>
      </c>
      <c r="X6416" s="8">
        <v>4.55</v>
      </c>
      <c r="Y6416" s="8">
        <v>-4.9999999999998934E-2</v>
      </c>
      <c r="Z6416" s="8">
        <v>8.0000000000000071E-2</v>
      </c>
      <c r="AA6416">
        <v>0</v>
      </c>
      <c r="AF6416" t="s">
        <v>5703</v>
      </c>
      <c r="AG6416" t="s">
        <v>87</v>
      </c>
      <c r="AH6416" t="s">
        <v>88</v>
      </c>
      <c r="AI6416" t="s">
        <v>89</v>
      </c>
      <c r="AJ6416" s="7">
        <v>44926</v>
      </c>
      <c r="AK6416" t="s">
        <v>6999</v>
      </c>
      <c r="AL6416" t="s">
        <v>393</v>
      </c>
      <c r="AM6416" t="s">
        <v>5704</v>
      </c>
      <c r="AN6416" t="s">
        <v>7003</v>
      </c>
      <c r="AO6416" t="str">
        <f>TEXT(A6416,"yyyy-mm-dd")</f>
        <v>2022-11-30</v>
      </c>
    </row>
    <row r="6417" spans="1:41">
      <c r="A6417" s="6" t="s">
        <v>6998</v>
      </c>
      <c r="B6417">
        <v>2022</v>
      </c>
      <c r="C6417">
        <v>11</v>
      </c>
      <c r="E6417" t="s">
        <v>81</v>
      </c>
      <c r="F6417" t="s">
        <v>82</v>
      </c>
      <c r="G6417" t="s">
        <v>774</v>
      </c>
      <c r="H6417" t="s">
        <v>775</v>
      </c>
      <c r="K6417" s="6"/>
      <c r="O6417" s="8">
        <v>4.03</v>
      </c>
      <c r="P6417" s="8">
        <v>4</v>
      </c>
      <c r="Q6417" s="8">
        <v>3.8</v>
      </c>
      <c r="R6417" s="8">
        <v>4.2</v>
      </c>
      <c r="S6417" s="8">
        <v>3.5</v>
      </c>
      <c r="T6417" s="8">
        <v>4.8</v>
      </c>
      <c r="U6417" s="8">
        <v>0.34</v>
      </c>
      <c r="V6417" s="9">
        <v>32</v>
      </c>
      <c r="W6417" s="8">
        <v>0.40000000000000036</v>
      </c>
      <c r="X6417" s="8">
        <v>1.2999999999999998</v>
      </c>
      <c r="Y6417" s="8">
        <v>3.0000000000000249E-2</v>
      </c>
      <c r="Z6417" s="8">
        <v>0</v>
      </c>
      <c r="AA6417">
        <v>-8.0000000000000071E-2</v>
      </c>
      <c r="AF6417" t="s">
        <v>776</v>
      </c>
      <c r="AG6417" t="s">
        <v>777</v>
      </c>
      <c r="AH6417" t="s">
        <v>778</v>
      </c>
      <c r="AI6417" t="s">
        <v>779</v>
      </c>
      <c r="AJ6417" s="7"/>
      <c r="AK6417" t="s">
        <v>6999</v>
      </c>
      <c r="AL6417" t="s">
        <v>91</v>
      </c>
      <c r="AM6417" t="s">
        <v>775</v>
      </c>
      <c r="AN6417" t="s">
        <v>7020</v>
      </c>
      <c r="AO6417" t="str">
        <f>TEXT(A6417,"yyyy-mm-dd")</f>
        <v>2022-11-30</v>
      </c>
    </row>
    <row r="6418" spans="1:41">
      <c r="A6418" s="6" t="s">
        <v>6998</v>
      </c>
      <c r="B6418">
        <v>2022</v>
      </c>
      <c r="C6418">
        <v>11</v>
      </c>
      <c r="E6418" t="s">
        <v>81</v>
      </c>
      <c r="F6418" t="s">
        <v>82</v>
      </c>
      <c r="G6418" t="s">
        <v>774</v>
      </c>
      <c r="H6418" t="s">
        <v>1536</v>
      </c>
      <c r="K6418" s="6"/>
      <c r="O6418" s="8">
        <v>3.64</v>
      </c>
      <c r="P6418" s="8">
        <v>3.6</v>
      </c>
      <c r="Q6418" s="8">
        <v>3.5</v>
      </c>
      <c r="R6418" s="8">
        <v>3.8</v>
      </c>
      <c r="S6418" s="8">
        <v>3.13</v>
      </c>
      <c r="T6418" s="8">
        <v>4.0999999999999996</v>
      </c>
      <c r="U6418" s="8">
        <v>0.24</v>
      </c>
      <c r="V6418" s="9">
        <v>30</v>
      </c>
      <c r="W6418" s="8">
        <v>0.29999999999999982</v>
      </c>
      <c r="X6418" s="8">
        <v>0.96999999999999975</v>
      </c>
      <c r="Y6418" s="8">
        <v>4.0000000000000036E-2</v>
      </c>
      <c r="Z6418" s="8">
        <v>0</v>
      </c>
      <c r="AA6418">
        <v>0</v>
      </c>
      <c r="AF6418" t="s">
        <v>1537</v>
      </c>
      <c r="AG6418" t="s">
        <v>777</v>
      </c>
      <c r="AH6418" t="s">
        <v>778</v>
      </c>
      <c r="AI6418" t="s">
        <v>1538</v>
      </c>
      <c r="AJ6418" s="7"/>
      <c r="AK6418" t="s">
        <v>6999</v>
      </c>
      <c r="AL6418" t="s">
        <v>91</v>
      </c>
      <c r="AM6418" t="s">
        <v>1536</v>
      </c>
      <c r="AN6418" t="s">
        <v>7021</v>
      </c>
      <c r="AO6418" t="str">
        <f>TEXT(A6418,"yyyy-mm-dd")</f>
        <v>2022-11-30</v>
      </c>
    </row>
    <row r="6419" spans="1:41">
      <c r="A6419" s="6" t="s">
        <v>6998</v>
      </c>
      <c r="B6419">
        <v>2022</v>
      </c>
      <c r="C6419">
        <v>11</v>
      </c>
      <c r="E6419" t="s">
        <v>392</v>
      </c>
      <c r="F6419" t="s">
        <v>82</v>
      </c>
      <c r="G6419" t="s">
        <v>774</v>
      </c>
      <c r="H6419" t="s">
        <v>775</v>
      </c>
      <c r="K6419" s="6"/>
      <c r="O6419" s="8">
        <v>4.0999999999999996</v>
      </c>
      <c r="P6419" s="8">
        <v>4</v>
      </c>
      <c r="Q6419" s="8">
        <v>3.88</v>
      </c>
      <c r="R6419" s="8">
        <v>4.34</v>
      </c>
      <c r="S6419" s="8">
        <v>3.5</v>
      </c>
      <c r="T6419" s="8">
        <v>5.12</v>
      </c>
      <c r="U6419" s="8">
        <v>0.41</v>
      </c>
      <c r="V6419" s="9">
        <v>27</v>
      </c>
      <c r="W6419" s="8">
        <v>0.45999999999999996</v>
      </c>
      <c r="X6419" s="8">
        <v>1.62</v>
      </c>
      <c r="Y6419" s="8">
        <v>9.9999999999999645E-2</v>
      </c>
      <c r="Z6419" s="8">
        <v>0</v>
      </c>
      <c r="AA6419">
        <v>0.30999999999999961</v>
      </c>
      <c r="AF6419" t="s">
        <v>776</v>
      </c>
      <c r="AG6419" t="s">
        <v>777</v>
      </c>
      <c r="AH6419" t="s">
        <v>778</v>
      </c>
      <c r="AI6419" t="s">
        <v>779</v>
      </c>
      <c r="AJ6419" s="7"/>
      <c r="AK6419" t="s">
        <v>6999</v>
      </c>
      <c r="AL6419" t="s">
        <v>393</v>
      </c>
      <c r="AM6419" t="s">
        <v>775</v>
      </c>
      <c r="AN6419" t="s">
        <v>7022</v>
      </c>
      <c r="AO6419" t="str">
        <f>TEXT(A6419,"yyyy-mm-dd")</f>
        <v>2022-11-30</v>
      </c>
    </row>
    <row r="6420" spans="1:41">
      <c r="A6420" s="6" t="s">
        <v>6998</v>
      </c>
      <c r="B6420">
        <v>2022</v>
      </c>
      <c r="C6420">
        <v>11</v>
      </c>
      <c r="E6420" t="s">
        <v>392</v>
      </c>
      <c r="F6420" t="s">
        <v>82</v>
      </c>
      <c r="G6420" t="s">
        <v>774</v>
      </c>
      <c r="H6420" t="s">
        <v>1536</v>
      </c>
      <c r="K6420" s="6"/>
      <c r="O6420" s="8">
        <v>3.6</v>
      </c>
      <c r="P6420" s="8">
        <v>3.55</v>
      </c>
      <c r="Q6420" s="8">
        <v>3.41</v>
      </c>
      <c r="R6420" s="8">
        <v>3.78</v>
      </c>
      <c r="S6420" s="8">
        <v>3.3</v>
      </c>
      <c r="T6420" s="8">
        <v>4</v>
      </c>
      <c r="U6420" s="8">
        <v>0.23</v>
      </c>
      <c r="V6420" s="9">
        <v>26</v>
      </c>
      <c r="W6420" s="8">
        <v>0.36999999999999966</v>
      </c>
      <c r="X6420" s="8">
        <v>0.70000000000000018</v>
      </c>
      <c r="Y6420" s="8">
        <v>5.0000000000000266E-2</v>
      </c>
      <c r="Z6420" s="8">
        <v>0</v>
      </c>
      <c r="AA6420">
        <v>-3.0000000000000249E-2</v>
      </c>
      <c r="AF6420" t="s">
        <v>1537</v>
      </c>
      <c r="AG6420" t="s">
        <v>777</v>
      </c>
      <c r="AH6420" t="s">
        <v>778</v>
      </c>
      <c r="AI6420" t="s">
        <v>1538</v>
      </c>
      <c r="AJ6420" s="7"/>
      <c r="AK6420" t="s">
        <v>6999</v>
      </c>
      <c r="AL6420" t="s">
        <v>393</v>
      </c>
      <c r="AM6420" t="s">
        <v>1536</v>
      </c>
      <c r="AN6420" t="s">
        <v>7023</v>
      </c>
      <c r="AO6420" t="str">
        <f>TEXT(A6420,"yyyy-mm-dd")</f>
        <v>2022-11-30</v>
      </c>
    </row>
    <row r="6421" spans="1:41">
      <c r="A6421" s="6" t="s">
        <v>6998</v>
      </c>
      <c r="B6421">
        <v>2022</v>
      </c>
      <c r="C6421">
        <v>11</v>
      </c>
      <c r="E6421" t="s">
        <v>112</v>
      </c>
      <c r="F6421" t="s">
        <v>113</v>
      </c>
      <c r="G6421" t="s">
        <v>83</v>
      </c>
      <c r="H6421" t="s">
        <v>6592</v>
      </c>
      <c r="I6421">
        <v>2024</v>
      </c>
      <c r="K6421" s="6">
        <v>45657</v>
      </c>
      <c r="L6421">
        <v>25</v>
      </c>
      <c r="N6421" t="s">
        <v>357</v>
      </c>
      <c r="O6421" s="8">
        <v>8.1300000000000008</v>
      </c>
      <c r="P6421" s="8">
        <v>8.11</v>
      </c>
      <c r="Q6421" s="8">
        <v>7.5</v>
      </c>
      <c r="R6421" s="8">
        <v>8.61</v>
      </c>
      <c r="S6421" s="8">
        <v>6.25</v>
      </c>
      <c r="T6421" s="8">
        <v>11.56</v>
      </c>
      <c r="U6421" s="8">
        <v>1.07</v>
      </c>
      <c r="V6421" s="9">
        <v>24</v>
      </c>
      <c r="W6421" s="8">
        <v>1.1099999999999994</v>
      </c>
      <c r="X6421" s="8">
        <v>5.3100000000000005</v>
      </c>
      <c r="Y6421" s="8">
        <v>2.000000000000135E-2</v>
      </c>
      <c r="Z6421" s="8">
        <v>-0.41000000000000014</v>
      </c>
      <c r="AA6421">
        <v>-0.57000000000000117</v>
      </c>
      <c r="AF6421" t="s">
        <v>6630</v>
      </c>
      <c r="AG6421" t="s">
        <v>115</v>
      </c>
      <c r="AH6421" t="s">
        <v>116</v>
      </c>
      <c r="AI6421" t="s">
        <v>359</v>
      </c>
      <c r="AJ6421" s="7">
        <v>45657</v>
      </c>
      <c r="AK6421" t="s">
        <v>6999</v>
      </c>
      <c r="AL6421" t="s">
        <v>118</v>
      </c>
      <c r="AM6421" t="s">
        <v>6594</v>
      </c>
      <c r="AN6421" t="s">
        <v>7027</v>
      </c>
      <c r="AO6421" t="str">
        <f>TEXT(A6421,"yyyy-mm-dd")</f>
        <v>2022-11-30</v>
      </c>
    </row>
    <row r="6422" spans="1:41">
      <c r="A6422" s="6" t="s">
        <v>6998</v>
      </c>
      <c r="B6422">
        <v>2022</v>
      </c>
      <c r="C6422">
        <v>11</v>
      </c>
      <c r="E6422" t="s">
        <v>2881</v>
      </c>
      <c r="F6422" t="s">
        <v>113</v>
      </c>
      <c r="G6422" t="s">
        <v>83</v>
      </c>
      <c r="H6422" t="s">
        <v>6592</v>
      </c>
      <c r="I6422">
        <v>2024</v>
      </c>
      <c r="K6422" s="6">
        <v>45657</v>
      </c>
      <c r="L6422">
        <v>25</v>
      </c>
      <c r="N6422" t="s">
        <v>357</v>
      </c>
      <c r="O6422" s="8">
        <v>8.3699999999999992</v>
      </c>
      <c r="P6422" s="8">
        <v>8.66</v>
      </c>
      <c r="Q6422" s="8">
        <v>7.88</v>
      </c>
      <c r="R6422" s="8">
        <v>8.8000000000000007</v>
      </c>
      <c r="S6422" s="8">
        <v>6.5</v>
      </c>
      <c r="T6422" s="8">
        <v>10.199999999999999</v>
      </c>
      <c r="U6422" s="8">
        <v>0.92</v>
      </c>
      <c r="V6422" s="9">
        <v>20</v>
      </c>
      <c r="W6422" s="8">
        <v>0.92000000000000082</v>
      </c>
      <c r="X6422" s="8">
        <v>3.6999999999999993</v>
      </c>
      <c r="Y6422" s="8">
        <v>-0.29000000000000092</v>
      </c>
      <c r="Z6422" s="8">
        <v>-8.9999999999999858E-2</v>
      </c>
      <c r="AA6422">
        <v>-9.9999999999988987E-3</v>
      </c>
      <c r="AF6422" t="s">
        <v>6635</v>
      </c>
      <c r="AG6422" t="s">
        <v>2883</v>
      </c>
      <c r="AH6422" t="s">
        <v>2884</v>
      </c>
      <c r="AI6422" t="s">
        <v>359</v>
      </c>
      <c r="AJ6422" s="7">
        <v>45657</v>
      </c>
      <c r="AK6422" t="s">
        <v>6999</v>
      </c>
      <c r="AL6422" t="s">
        <v>2885</v>
      </c>
      <c r="AM6422" t="s">
        <v>6594</v>
      </c>
      <c r="AN6422" t="s">
        <v>7030</v>
      </c>
      <c r="AO6422" t="str">
        <f>TEXT(A6422,"yyyy-mm-dd")</f>
        <v>2022-11-30</v>
      </c>
    </row>
    <row r="6423" spans="1:41">
      <c r="A6423" s="6" t="s">
        <v>6998</v>
      </c>
      <c r="B6423">
        <v>2022</v>
      </c>
      <c r="C6423">
        <v>11</v>
      </c>
      <c r="E6423" t="s">
        <v>112</v>
      </c>
      <c r="F6423" t="s">
        <v>113</v>
      </c>
      <c r="G6423" t="s">
        <v>83</v>
      </c>
      <c r="H6423" t="s">
        <v>6147</v>
      </c>
      <c r="I6423">
        <v>2023</v>
      </c>
      <c r="K6423" s="6">
        <v>45291</v>
      </c>
      <c r="L6423">
        <v>13</v>
      </c>
      <c r="N6423" t="s">
        <v>252</v>
      </c>
      <c r="O6423" s="8">
        <v>9.93</v>
      </c>
      <c r="P6423" s="8">
        <v>9.89</v>
      </c>
      <c r="Q6423" s="8">
        <v>9.2899999999999991</v>
      </c>
      <c r="R6423" s="8">
        <v>10.44</v>
      </c>
      <c r="S6423" s="8">
        <v>8.73</v>
      </c>
      <c r="T6423" s="8">
        <v>11.81</v>
      </c>
      <c r="U6423" s="8">
        <v>0.81</v>
      </c>
      <c r="V6423" s="9">
        <v>27</v>
      </c>
      <c r="W6423" s="8">
        <v>1.1500000000000004</v>
      </c>
      <c r="X6423" s="8">
        <v>3.08</v>
      </c>
      <c r="Y6423" s="8">
        <v>3.9999999999999147E-2</v>
      </c>
      <c r="Z6423" s="8">
        <v>-9.9999999999999645E-2</v>
      </c>
      <c r="AA6423">
        <v>0.12000000000000099</v>
      </c>
      <c r="AF6423" t="s">
        <v>6185</v>
      </c>
      <c r="AG6423" t="s">
        <v>115</v>
      </c>
      <c r="AH6423" t="s">
        <v>116</v>
      </c>
      <c r="AI6423" t="s">
        <v>230</v>
      </c>
      <c r="AJ6423" s="7">
        <v>45291</v>
      </c>
      <c r="AK6423" t="s">
        <v>6999</v>
      </c>
      <c r="AL6423" t="s">
        <v>118</v>
      </c>
      <c r="AM6423" t="s">
        <v>6149</v>
      </c>
      <c r="AN6423" t="s">
        <v>7026</v>
      </c>
      <c r="AO6423" t="str">
        <f>TEXT(A6423,"yyyy-mm-dd")</f>
        <v>2022-11-30</v>
      </c>
    </row>
    <row r="6424" spans="1:41">
      <c r="A6424" s="6" t="s">
        <v>6998</v>
      </c>
      <c r="B6424">
        <v>2022</v>
      </c>
      <c r="C6424">
        <v>11</v>
      </c>
      <c r="E6424" t="s">
        <v>2881</v>
      </c>
      <c r="F6424" t="s">
        <v>113</v>
      </c>
      <c r="G6424" t="s">
        <v>83</v>
      </c>
      <c r="H6424" t="s">
        <v>6147</v>
      </c>
      <c r="I6424">
        <v>2023</v>
      </c>
      <c r="K6424" s="6">
        <v>45291</v>
      </c>
      <c r="L6424">
        <v>13</v>
      </c>
      <c r="N6424" t="s">
        <v>252</v>
      </c>
      <c r="O6424" s="8">
        <v>9.4700000000000006</v>
      </c>
      <c r="P6424" s="8">
        <v>9.5</v>
      </c>
      <c r="Q6424" s="8">
        <v>9.17</v>
      </c>
      <c r="R6424" s="8">
        <v>9.99</v>
      </c>
      <c r="S6424" s="8">
        <v>7.5</v>
      </c>
      <c r="T6424" s="8">
        <v>10.75</v>
      </c>
      <c r="U6424" s="8">
        <v>0.81</v>
      </c>
      <c r="V6424" s="9">
        <v>22</v>
      </c>
      <c r="W6424" s="8">
        <v>0.82000000000000028</v>
      </c>
      <c r="X6424" s="8">
        <v>3.25</v>
      </c>
      <c r="Y6424" s="8">
        <v>-2.9999999999999361E-2</v>
      </c>
      <c r="Z6424" s="8">
        <v>-0.19999999999999929</v>
      </c>
      <c r="AA6424">
        <v>-0.22000000000000064</v>
      </c>
      <c r="AF6424" t="s">
        <v>6190</v>
      </c>
      <c r="AG6424" t="s">
        <v>2883</v>
      </c>
      <c r="AH6424" t="s">
        <v>2884</v>
      </c>
      <c r="AI6424" t="s">
        <v>230</v>
      </c>
      <c r="AJ6424" s="7">
        <v>45291</v>
      </c>
      <c r="AK6424" t="s">
        <v>6999</v>
      </c>
      <c r="AL6424" t="s">
        <v>2885</v>
      </c>
      <c r="AM6424" t="s">
        <v>6149</v>
      </c>
      <c r="AN6424" t="s">
        <v>7029</v>
      </c>
      <c r="AO6424" t="str">
        <f>TEXT(A6424,"yyyy-mm-dd")</f>
        <v>2022-11-30</v>
      </c>
    </row>
    <row r="6425" spans="1:41">
      <c r="A6425" s="6" t="s">
        <v>6998</v>
      </c>
      <c r="B6425">
        <v>2022</v>
      </c>
      <c r="C6425">
        <v>11</v>
      </c>
      <c r="E6425" t="s">
        <v>112</v>
      </c>
      <c r="F6425" t="s">
        <v>113</v>
      </c>
      <c r="G6425" t="s">
        <v>83</v>
      </c>
      <c r="H6425" t="s">
        <v>5702</v>
      </c>
      <c r="I6425">
        <v>2022</v>
      </c>
      <c r="K6425" s="6">
        <v>44926</v>
      </c>
      <c r="L6425">
        <v>1</v>
      </c>
      <c r="N6425" t="s">
        <v>169</v>
      </c>
      <c r="O6425" s="8">
        <v>10.5</v>
      </c>
      <c r="P6425" s="8">
        <v>10.5</v>
      </c>
      <c r="Q6425" s="8">
        <v>10.4</v>
      </c>
      <c r="R6425" s="8">
        <v>10.59</v>
      </c>
      <c r="S6425" s="8">
        <v>9.99</v>
      </c>
      <c r="T6425" s="8">
        <v>11</v>
      </c>
      <c r="U6425" s="8">
        <v>0.21</v>
      </c>
      <c r="V6425" s="9">
        <v>27</v>
      </c>
      <c r="W6425" s="8">
        <v>0.1899999999999995</v>
      </c>
      <c r="X6425" s="8">
        <v>1.0099999999999998</v>
      </c>
      <c r="Y6425" s="8">
        <v>0</v>
      </c>
      <c r="Z6425" s="8">
        <v>-3.9999999999999147E-2</v>
      </c>
      <c r="AA6425">
        <v>0</v>
      </c>
      <c r="AF6425" t="s">
        <v>5740</v>
      </c>
      <c r="AG6425" t="s">
        <v>115</v>
      </c>
      <c r="AH6425" t="s">
        <v>116</v>
      </c>
      <c r="AI6425" t="s">
        <v>117</v>
      </c>
      <c r="AJ6425" s="7">
        <v>44926</v>
      </c>
      <c r="AK6425" t="s">
        <v>6999</v>
      </c>
      <c r="AL6425" t="s">
        <v>118</v>
      </c>
      <c r="AM6425" t="s">
        <v>5704</v>
      </c>
      <c r="AN6425" t="s">
        <v>7025</v>
      </c>
      <c r="AO6425" t="str">
        <f>TEXT(A6425,"yyyy-mm-dd")</f>
        <v>2022-11-30</v>
      </c>
    </row>
    <row r="6426" spans="1:41">
      <c r="A6426" s="6" t="s">
        <v>6998</v>
      </c>
      <c r="B6426">
        <v>2022</v>
      </c>
      <c r="C6426">
        <v>11</v>
      </c>
      <c r="E6426" t="s">
        <v>2881</v>
      </c>
      <c r="F6426" t="s">
        <v>113</v>
      </c>
      <c r="G6426" t="s">
        <v>83</v>
      </c>
      <c r="H6426" t="s">
        <v>5702</v>
      </c>
      <c r="I6426">
        <v>2022</v>
      </c>
      <c r="K6426" s="6">
        <v>44926</v>
      </c>
      <c r="L6426">
        <v>1</v>
      </c>
      <c r="N6426" t="s">
        <v>169</v>
      </c>
      <c r="O6426" s="8">
        <v>9.77</v>
      </c>
      <c r="P6426" s="8">
        <v>9.6999999999999993</v>
      </c>
      <c r="Q6426" s="8">
        <v>9.3000000000000007</v>
      </c>
      <c r="R6426" s="8">
        <v>10</v>
      </c>
      <c r="S6426" s="8">
        <v>9.1</v>
      </c>
      <c r="T6426" s="8">
        <v>10.95</v>
      </c>
      <c r="U6426" s="8">
        <v>0.52</v>
      </c>
      <c r="V6426" s="9">
        <v>22</v>
      </c>
      <c r="W6426" s="8">
        <v>0.69999999999999929</v>
      </c>
      <c r="X6426" s="8">
        <v>1.8499999999999996</v>
      </c>
      <c r="Y6426" s="8">
        <v>7.0000000000000284E-2</v>
      </c>
      <c r="Z6426" s="8">
        <v>-0.23000000000000043</v>
      </c>
      <c r="AA6426">
        <v>3.9999999999999147E-2</v>
      </c>
      <c r="AF6426" t="s">
        <v>5745</v>
      </c>
      <c r="AG6426" t="s">
        <v>2883</v>
      </c>
      <c r="AH6426" t="s">
        <v>2884</v>
      </c>
      <c r="AI6426" t="s">
        <v>117</v>
      </c>
      <c r="AJ6426" s="7">
        <v>44926</v>
      </c>
      <c r="AK6426" t="s">
        <v>6999</v>
      </c>
      <c r="AL6426" t="s">
        <v>2885</v>
      </c>
      <c r="AM6426" t="s">
        <v>5704</v>
      </c>
      <c r="AN6426" t="s">
        <v>7028</v>
      </c>
      <c r="AO6426" t="str">
        <f>TEXT(A6426,"yyyy-mm-dd")</f>
        <v>2022-11-30</v>
      </c>
    </row>
    <row r="6427" spans="1:41">
      <c r="A6427" s="6" t="s">
        <v>7031</v>
      </c>
      <c r="B6427">
        <v>2022</v>
      </c>
      <c r="C6427">
        <v>12</v>
      </c>
      <c r="E6427" t="s">
        <v>1907</v>
      </c>
      <c r="F6427" t="s">
        <v>1908</v>
      </c>
      <c r="G6427" t="s">
        <v>102</v>
      </c>
      <c r="H6427" t="s">
        <v>6983</v>
      </c>
      <c r="I6427">
        <v>2024</v>
      </c>
      <c r="J6427">
        <v>4</v>
      </c>
      <c r="K6427" s="6">
        <v>45657</v>
      </c>
      <c r="L6427">
        <v>24</v>
      </c>
      <c r="M6427">
        <v>8</v>
      </c>
      <c r="N6427" t="s">
        <v>368</v>
      </c>
      <c r="O6427" s="8">
        <v>8.23</v>
      </c>
      <c r="P6427" s="8">
        <v>8.25</v>
      </c>
      <c r="Q6427" s="8">
        <v>7.63</v>
      </c>
      <c r="R6427" s="8">
        <v>9</v>
      </c>
      <c r="S6427" s="8">
        <v>5</v>
      </c>
      <c r="T6427" s="8">
        <v>11.5</v>
      </c>
      <c r="U6427" s="8">
        <v>1.38</v>
      </c>
      <c r="V6427" s="9">
        <v>31</v>
      </c>
      <c r="W6427" s="8">
        <v>1.37</v>
      </c>
      <c r="X6427" s="8">
        <v>6.5</v>
      </c>
      <c r="Y6427" s="8">
        <v>-1.9999999999999574E-2</v>
      </c>
      <c r="Z6427" s="8">
        <v>0</v>
      </c>
      <c r="AA6427">
        <v>0.12000000000000011</v>
      </c>
      <c r="AF6427" t="s">
        <v>6984</v>
      </c>
      <c r="AG6427" t="s">
        <v>1910</v>
      </c>
      <c r="AH6427" t="s">
        <v>1911</v>
      </c>
      <c r="AI6427" t="s">
        <v>1971</v>
      </c>
      <c r="AJ6427" s="7">
        <v>45657</v>
      </c>
      <c r="AK6427" t="s">
        <v>7032</v>
      </c>
      <c r="AL6427" t="s">
        <v>1908</v>
      </c>
      <c r="AM6427" t="s">
        <v>6985</v>
      </c>
      <c r="AN6427" t="s">
        <v>7065</v>
      </c>
      <c r="AO6427" t="str">
        <f>TEXT(A6427,"yyyy-mm-dd")</f>
        <v>2022-12-31</v>
      </c>
    </row>
    <row r="6428" spans="1:41">
      <c r="A6428" s="6" t="s">
        <v>7031</v>
      </c>
      <c r="B6428">
        <v>2022</v>
      </c>
      <c r="C6428">
        <v>12</v>
      </c>
      <c r="E6428" t="s">
        <v>1907</v>
      </c>
      <c r="F6428" t="s">
        <v>1908</v>
      </c>
      <c r="G6428" t="s">
        <v>102</v>
      </c>
      <c r="H6428" t="s">
        <v>6878</v>
      </c>
      <c r="I6428">
        <v>2024</v>
      </c>
      <c r="J6428">
        <v>3</v>
      </c>
      <c r="K6428" s="6">
        <v>45565</v>
      </c>
      <c r="L6428">
        <v>21</v>
      </c>
      <c r="M6428">
        <v>7</v>
      </c>
      <c r="N6428" t="s">
        <v>176</v>
      </c>
      <c r="O6428" s="8">
        <v>8.7100000000000009</v>
      </c>
      <c r="P6428" s="8">
        <v>8.5</v>
      </c>
      <c r="Q6428" s="8">
        <v>8.25</v>
      </c>
      <c r="R6428" s="8">
        <v>9.2799999999999994</v>
      </c>
      <c r="S6428" s="8">
        <v>5.5</v>
      </c>
      <c r="T6428" s="8">
        <v>11.5</v>
      </c>
      <c r="U6428" s="8">
        <v>1.19</v>
      </c>
      <c r="V6428" s="9">
        <v>29</v>
      </c>
      <c r="W6428" s="8">
        <v>1.0299999999999994</v>
      </c>
      <c r="X6428" s="8">
        <v>6</v>
      </c>
      <c r="Y6428" s="8">
        <v>0.21000000000000085</v>
      </c>
      <c r="Z6428" s="8">
        <v>0</v>
      </c>
      <c r="AA6428">
        <v>-0.22000000000000064</v>
      </c>
      <c r="AF6428" t="s">
        <v>6879</v>
      </c>
      <c r="AG6428" t="s">
        <v>1910</v>
      </c>
      <c r="AH6428" t="s">
        <v>1911</v>
      </c>
      <c r="AI6428" t="s">
        <v>1944</v>
      </c>
      <c r="AJ6428" s="7">
        <v>45565</v>
      </c>
      <c r="AK6428" t="s">
        <v>7032</v>
      </c>
      <c r="AL6428" t="s">
        <v>1908</v>
      </c>
      <c r="AM6428" t="s">
        <v>6880</v>
      </c>
      <c r="AN6428" t="s">
        <v>7064</v>
      </c>
      <c r="AO6428" t="str">
        <f>TEXT(A6428,"yyyy-mm-dd")</f>
        <v>2022-12-31</v>
      </c>
    </row>
    <row r="6429" spans="1:41">
      <c r="A6429" s="6" t="s">
        <v>7031</v>
      </c>
      <c r="B6429">
        <v>2022</v>
      </c>
      <c r="C6429">
        <v>12</v>
      </c>
      <c r="E6429" t="s">
        <v>1907</v>
      </c>
      <c r="F6429" t="s">
        <v>1908</v>
      </c>
      <c r="G6429" t="s">
        <v>102</v>
      </c>
      <c r="H6429" t="s">
        <v>6770</v>
      </c>
      <c r="I6429">
        <v>2024</v>
      </c>
      <c r="J6429">
        <v>2</v>
      </c>
      <c r="K6429" s="6">
        <v>45473</v>
      </c>
      <c r="L6429">
        <v>18</v>
      </c>
      <c r="M6429">
        <v>6</v>
      </c>
      <c r="N6429" t="s">
        <v>206</v>
      </c>
      <c r="O6429" s="8">
        <v>9.16</v>
      </c>
      <c r="P6429" s="8">
        <v>9</v>
      </c>
      <c r="Q6429" s="8">
        <v>8.75</v>
      </c>
      <c r="R6429" s="8">
        <v>9.75</v>
      </c>
      <c r="S6429" s="8">
        <v>6.5</v>
      </c>
      <c r="T6429" s="8">
        <v>11.75</v>
      </c>
      <c r="U6429" s="8">
        <v>1.07</v>
      </c>
      <c r="V6429" s="9">
        <v>29</v>
      </c>
      <c r="W6429" s="8">
        <v>1</v>
      </c>
      <c r="X6429" s="8">
        <v>5.25</v>
      </c>
      <c r="Y6429" s="8">
        <v>0.16000000000000014</v>
      </c>
      <c r="Z6429" s="8">
        <v>0</v>
      </c>
      <c r="AA6429">
        <v>0</v>
      </c>
      <c r="AF6429" t="s">
        <v>6771</v>
      </c>
      <c r="AG6429" t="s">
        <v>1910</v>
      </c>
      <c r="AH6429" t="s">
        <v>1911</v>
      </c>
      <c r="AI6429" t="s">
        <v>1939</v>
      </c>
      <c r="AJ6429" s="7">
        <v>45473</v>
      </c>
      <c r="AK6429" t="s">
        <v>7032</v>
      </c>
      <c r="AL6429" t="s">
        <v>1908</v>
      </c>
      <c r="AM6429" t="s">
        <v>6772</v>
      </c>
      <c r="AN6429" t="s">
        <v>7063</v>
      </c>
      <c r="AO6429" t="str">
        <f>TEXT(A6429,"yyyy-mm-dd")</f>
        <v>2022-12-31</v>
      </c>
    </row>
    <row r="6430" spans="1:41">
      <c r="A6430" s="6" t="s">
        <v>7031</v>
      </c>
      <c r="B6430">
        <v>2022</v>
      </c>
      <c r="C6430">
        <v>12</v>
      </c>
      <c r="E6430" t="s">
        <v>1907</v>
      </c>
      <c r="F6430" t="s">
        <v>1908</v>
      </c>
      <c r="G6430" t="s">
        <v>102</v>
      </c>
      <c r="H6430" t="s">
        <v>6766</v>
      </c>
      <c r="I6430">
        <v>2024</v>
      </c>
      <c r="J6430">
        <v>1</v>
      </c>
      <c r="K6430" s="6">
        <v>45382</v>
      </c>
      <c r="L6430">
        <v>15</v>
      </c>
      <c r="M6430">
        <v>5</v>
      </c>
      <c r="N6430" t="s">
        <v>236</v>
      </c>
      <c r="O6430" s="8">
        <v>9.66</v>
      </c>
      <c r="P6430" s="8">
        <v>9.75</v>
      </c>
      <c r="Q6430" s="8">
        <v>9.25</v>
      </c>
      <c r="R6430" s="8">
        <v>10.25</v>
      </c>
      <c r="S6430" s="8">
        <v>7.5</v>
      </c>
      <c r="T6430" s="8">
        <v>11.75</v>
      </c>
      <c r="U6430" s="8">
        <v>0.91</v>
      </c>
      <c r="V6430" s="9">
        <v>29</v>
      </c>
      <c r="W6430" s="8">
        <v>1</v>
      </c>
      <c r="X6430" s="8">
        <v>4.25</v>
      </c>
      <c r="Y6430" s="8">
        <v>-8.9999999999999858E-2</v>
      </c>
      <c r="Z6430" s="8">
        <v>0.11999999999999922</v>
      </c>
      <c r="AA6430">
        <v>0</v>
      </c>
      <c r="AF6430" t="s">
        <v>6767</v>
      </c>
      <c r="AG6430" t="s">
        <v>1910</v>
      </c>
      <c r="AH6430" t="s">
        <v>1911</v>
      </c>
      <c r="AI6430" t="s">
        <v>1934</v>
      </c>
      <c r="AJ6430" s="7">
        <v>45382</v>
      </c>
      <c r="AK6430" t="s">
        <v>7032</v>
      </c>
      <c r="AL6430" t="s">
        <v>1908</v>
      </c>
      <c r="AM6430" t="s">
        <v>6768</v>
      </c>
      <c r="AN6430" t="s">
        <v>7062</v>
      </c>
      <c r="AO6430" t="str">
        <f>TEXT(A6430,"yyyy-mm-dd")</f>
        <v>2022-12-31</v>
      </c>
    </row>
    <row r="6431" spans="1:41">
      <c r="A6431" s="6" t="s">
        <v>7031</v>
      </c>
      <c r="B6431">
        <v>2022</v>
      </c>
      <c r="C6431">
        <v>12</v>
      </c>
      <c r="E6431" t="s">
        <v>1907</v>
      </c>
      <c r="F6431" t="s">
        <v>1908</v>
      </c>
      <c r="G6431" t="s">
        <v>102</v>
      </c>
      <c r="H6431" t="s">
        <v>6539</v>
      </c>
      <c r="I6431">
        <v>2023</v>
      </c>
      <c r="J6431">
        <v>4</v>
      </c>
      <c r="K6431" s="6">
        <v>45291</v>
      </c>
      <c r="L6431">
        <v>12</v>
      </c>
      <c r="M6431">
        <v>4</v>
      </c>
      <c r="N6431" t="s">
        <v>261</v>
      </c>
      <c r="O6431" s="8">
        <v>10.199999999999999</v>
      </c>
      <c r="P6431" s="8">
        <v>10.25</v>
      </c>
      <c r="Q6431" s="8">
        <v>9.75</v>
      </c>
      <c r="R6431" s="8">
        <v>10.75</v>
      </c>
      <c r="S6431" s="8">
        <v>8</v>
      </c>
      <c r="T6431" s="8">
        <v>11.75</v>
      </c>
      <c r="U6431" s="8">
        <v>0.87</v>
      </c>
      <c r="V6431" s="9">
        <v>33</v>
      </c>
      <c r="W6431" s="8">
        <v>1</v>
      </c>
      <c r="X6431" s="8">
        <v>3.75</v>
      </c>
      <c r="Y6431" s="8">
        <v>-5.0000000000000711E-2</v>
      </c>
      <c r="Z6431" s="8">
        <v>0</v>
      </c>
      <c r="AA6431">
        <v>-0.11999999999999922</v>
      </c>
      <c r="AF6431" t="s">
        <v>6540</v>
      </c>
      <c r="AG6431" t="s">
        <v>1910</v>
      </c>
      <c r="AH6431" t="s">
        <v>1911</v>
      </c>
      <c r="AI6431" t="s">
        <v>1929</v>
      </c>
      <c r="AJ6431" s="7">
        <v>45291</v>
      </c>
      <c r="AK6431" t="s">
        <v>7032</v>
      </c>
      <c r="AL6431" t="s">
        <v>1908</v>
      </c>
      <c r="AM6431" t="s">
        <v>6541</v>
      </c>
      <c r="AN6431" t="s">
        <v>7061</v>
      </c>
      <c r="AO6431" t="str">
        <f>TEXT(A6431,"yyyy-mm-dd")</f>
        <v>2022-12-31</v>
      </c>
    </row>
    <row r="6432" spans="1:41">
      <c r="A6432" s="6" t="s">
        <v>7031</v>
      </c>
      <c r="B6432">
        <v>2022</v>
      </c>
      <c r="C6432">
        <v>12</v>
      </c>
      <c r="E6432" t="s">
        <v>1907</v>
      </c>
      <c r="F6432" t="s">
        <v>1908</v>
      </c>
      <c r="G6432" t="s">
        <v>102</v>
      </c>
      <c r="H6432" t="s">
        <v>6434</v>
      </c>
      <c r="I6432">
        <v>2023</v>
      </c>
      <c r="J6432">
        <v>3</v>
      </c>
      <c r="K6432" s="6">
        <v>45199</v>
      </c>
      <c r="L6432">
        <v>9</v>
      </c>
      <c r="M6432">
        <v>3</v>
      </c>
      <c r="N6432" t="s">
        <v>173</v>
      </c>
      <c r="O6432" s="8">
        <v>10.68</v>
      </c>
      <c r="P6432" s="8">
        <v>10.75</v>
      </c>
      <c r="Q6432" s="8">
        <v>10.5</v>
      </c>
      <c r="R6432" s="8">
        <v>11</v>
      </c>
      <c r="S6432" s="8">
        <v>8.5</v>
      </c>
      <c r="T6432" s="8">
        <v>11.5</v>
      </c>
      <c r="U6432" s="8">
        <v>0.6</v>
      </c>
      <c r="V6432" s="9">
        <v>32</v>
      </c>
      <c r="W6432" s="8">
        <v>0.5</v>
      </c>
      <c r="X6432" s="8">
        <v>3</v>
      </c>
      <c r="Y6432" s="8">
        <v>-7.0000000000000284E-2</v>
      </c>
      <c r="Z6432" s="8">
        <v>0.11999999999999922</v>
      </c>
      <c r="AA6432">
        <v>-0.25</v>
      </c>
      <c r="AF6432" t="s">
        <v>6435</v>
      </c>
      <c r="AG6432" t="s">
        <v>1910</v>
      </c>
      <c r="AH6432" t="s">
        <v>1911</v>
      </c>
      <c r="AI6432" t="s">
        <v>1924</v>
      </c>
      <c r="AJ6432" s="7">
        <v>45199</v>
      </c>
      <c r="AK6432" t="s">
        <v>7032</v>
      </c>
      <c r="AL6432" t="s">
        <v>1908</v>
      </c>
      <c r="AM6432" t="s">
        <v>6436</v>
      </c>
      <c r="AN6432" t="s">
        <v>7060</v>
      </c>
      <c r="AO6432" t="str">
        <f>TEXT(A6432,"yyyy-mm-dd")</f>
        <v>2022-12-31</v>
      </c>
    </row>
    <row r="6433" spans="1:41">
      <c r="A6433" s="6" t="s">
        <v>7031</v>
      </c>
      <c r="B6433">
        <v>2022</v>
      </c>
      <c r="C6433">
        <v>12</v>
      </c>
      <c r="E6433" t="s">
        <v>1907</v>
      </c>
      <c r="F6433" t="s">
        <v>1908</v>
      </c>
      <c r="G6433" t="s">
        <v>102</v>
      </c>
      <c r="H6433" t="s">
        <v>6326</v>
      </c>
      <c r="I6433">
        <v>2023</v>
      </c>
      <c r="J6433">
        <v>2</v>
      </c>
      <c r="K6433" s="6">
        <v>45107</v>
      </c>
      <c r="L6433">
        <v>6</v>
      </c>
      <c r="M6433">
        <v>2</v>
      </c>
      <c r="N6433" t="s">
        <v>203</v>
      </c>
      <c r="O6433" s="8">
        <v>10.88</v>
      </c>
      <c r="P6433" s="8">
        <v>11</v>
      </c>
      <c r="Q6433" s="8">
        <v>10.75</v>
      </c>
      <c r="R6433" s="8">
        <v>11</v>
      </c>
      <c r="S6433" s="8">
        <v>9</v>
      </c>
      <c r="T6433" s="8">
        <v>11.5</v>
      </c>
      <c r="U6433" s="8">
        <v>0.42</v>
      </c>
      <c r="V6433" s="9">
        <v>32</v>
      </c>
      <c r="W6433" s="8">
        <v>0.25</v>
      </c>
      <c r="X6433" s="8">
        <v>2.5</v>
      </c>
      <c r="Y6433" s="8">
        <v>-0.11999999999999922</v>
      </c>
      <c r="Z6433" s="8">
        <v>0.25</v>
      </c>
      <c r="AA6433">
        <v>0</v>
      </c>
      <c r="AF6433" t="s">
        <v>6327</v>
      </c>
      <c r="AG6433" t="s">
        <v>1910</v>
      </c>
      <c r="AH6433" t="s">
        <v>1911</v>
      </c>
      <c r="AI6433" t="s">
        <v>1919</v>
      </c>
      <c r="AJ6433" s="7">
        <v>45107</v>
      </c>
      <c r="AK6433" t="s">
        <v>7032</v>
      </c>
      <c r="AL6433" t="s">
        <v>1908</v>
      </c>
      <c r="AM6433" t="s">
        <v>6328</v>
      </c>
      <c r="AN6433" t="s">
        <v>7059</v>
      </c>
      <c r="AO6433" t="str">
        <f>TEXT(A6433,"yyyy-mm-dd")</f>
        <v>2022-12-31</v>
      </c>
    </row>
    <row r="6434" spans="1:41">
      <c r="A6434" s="6" t="s">
        <v>7031</v>
      </c>
      <c r="B6434">
        <v>2022</v>
      </c>
      <c r="C6434">
        <v>12</v>
      </c>
      <c r="E6434" t="s">
        <v>1907</v>
      </c>
      <c r="F6434" t="s">
        <v>1908</v>
      </c>
      <c r="G6434" t="s">
        <v>102</v>
      </c>
      <c r="H6434" t="s">
        <v>6287</v>
      </c>
      <c r="I6434">
        <v>2023</v>
      </c>
      <c r="J6434">
        <v>1</v>
      </c>
      <c r="K6434" s="6">
        <v>45016</v>
      </c>
      <c r="L6434">
        <v>3</v>
      </c>
      <c r="M6434">
        <v>1</v>
      </c>
      <c r="N6434" t="s">
        <v>233</v>
      </c>
      <c r="O6434" s="8">
        <v>10.89</v>
      </c>
      <c r="P6434" s="8">
        <v>11</v>
      </c>
      <c r="Q6434" s="8">
        <v>10.75</v>
      </c>
      <c r="R6434" s="8">
        <v>11</v>
      </c>
      <c r="S6434" s="8">
        <v>10</v>
      </c>
      <c r="T6434" s="8">
        <v>11.25</v>
      </c>
      <c r="U6434" s="8">
        <v>0.25</v>
      </c>
      <c r="V6434" s="9">
        <v>32</v>
      </c>
      <c r="W6434" s="8">
        <v>0.25</v>
      </c>
      <c r="X6434" s="8">
        <v>1.25</v>
      </c>
      <c r="Y6434" s="8">
        <v>-0.10999999999999943</v>
      </c>
      <c r="Z6434" s="8">
        <v>0</v>
      </c>
      <c r="AA6434">
        <v>0</v>
      </c>
      <c r="AF6434" t="s">
        <v>6288</v>
      </c>
      <c r="AG6434" t="s">
        <v>1910</v>
      </c>
      <c r="AH6434" t="s">
        <v>1911</v>
      </c>
      <c r="AI6434" t="s">
        <v>1915</v>
      </c>
      <c r="AJ6434" s="7">
        <v>45016</v>
      </c>
      <c r="AK6434" t="s">
        <v>7032</v>
      </c>
      <c r="AL6434" t="s">
        <v>1908</v>
      </c>
      <c r="AM6434" t="s">
        <v>6289</v>
      </c>
      <c r="AN6434" t="s">
        <v>7058</v>
      </c>
      <c r="AO6434" t="str">
        <f>TEXT(A6434,"yyyy-mm-dd")</f>
        <v>2022-12-31</v>
      </c>
    </row>
    <row r="6435" spans="1:41">
      <c r="A6435" s="6" t="s">
        <v>7031</v>
      </c>
      <c r="B6435">
        <v>2022</v>
      </c>
      <c r="C6435">
        <v>12</v>
      </c>
      <c r="E6435" t="s">
        <v>1907</v>
      </c>
      <c r="F6435" t="s">
        <v>1908</v>
      </c>
      <c r="G6435" t="s">
        <v>102</v>
      </c>
      <c r="H6435" t="s">
        <v>6094</v>
      </c>
      <c r="I6435">
        <v>2022</v>
      </c>
      <c r="J6435">
        <v>4</v>
      </c>
      <c r="K6435" s="6">
        <v>44926</v>
      </c>
      <c r="L6435">
        <v>0</v>
      </c>
      <c r="M6435">
        <v>0</v>
      </c>
      <c r="N6435" t="s">
        <v>178</v>
      </c>
      <c r="O6435" s="8">
        <v>10.5</v>
      </c>
      <c r="P6435" s="8">
        <v>10.5</v>
      </c>
      <c r="Q6435" s="8">
        <v>10.5</v>
      </c>
      <c r="R6435" s="8">
        <v>10.5</v>
      </c>
      <c r="S6435" s="8">
        <v>10.5</v>
      </c>
      <c r="T6435" s="8">
        <v>10.5</v>
      </c>
      <c r="U6435" s="8">
        <v>0</v>
      </c>
      <c r="V6435" s="9">
        <v>33</v>
      </c>
      <c r="W6435" s="8">
        <v>0</v>
      </c>
      <c r="X6435" s="8">
        <v>0</v>
      </c>
      <c r="Y6435" s="8">
        <v>0</v>
      </c>
      <c r="Z6435" s="8">
        <v>0</v>
      </c>
      <c r="AA6435">
        <v>0</v>
      </c>
      <c r="AF6435" t="s">
        <v>6095</v>
      </c>
      <c r="AG6435" t="s">
        <v>1910</v>
      </c>
      <c r="AH6435" t="s">
        <v>1911</v>
      </c>
      <c r="AI6435" t="s">
        <v>1912</v>
      </c>
      <c r="AJ6435" s="7">
        <v>44926</v>
      </c>
      <c r="AK6435" t="s">
        <v>7032</v>
      </c>
      <c r="AL6435" t="s">
        <v>1908</v>
      </c>
      <c r="AM6435" t="s">
        <v>6096</v>
      </c>
      <c r="AN6435" t="s">
        <v>7057</v>
      </c>
      <c r="AO6435" t="str">
        <f>TEXT(A6435,"yyyy-mm-dd")</f>
        <v>2022-12-31</v>
      </c>
    </row>
    <row r="6436" spans="1:41">
      <c r="A6436" s="6" t="s">
        <v>7031</v>
      </c>
      <c r="B6436">
        <v>2022</v>
      </c>
      <c r="C6436">
        <v>12</v>
      </c>
      <c r="E6436" t="s">
        <v>100</v>
      </c>
      <c r="F6436" t="s">
        <v>101</v>
      </c>
      <c r="G6436" t="s">
        <v>83</v>
      </c>
      <c r="H6436" t="s">
        <v>7036</v>
      </c>
      <c r="I6436">
        <v>2025</v>
      </c>
      <c r="K6436" s="6">
        <v>46022</v>
      </c>
      <c r="L6436">
        <v>36</v>
      </c>
      <c r="N6436" t="s">
        <v>924</v>
      </c>
      <c r="O6436" s="8">
        <v>2.02</v>
      </c>
      <c r="P6436" s="8">
        <v>2</v>
      </c>
      <c r="Q6436" s="8">
        <v>1.8</v>
      </c>
      <c r="R6436" s="8">
        <v>2.2000000000000002</v>
      </c>
      <c r="S6436" s="8">
        <v>1.3</v>
      </c>
      <c r="T6436" s="8">
        <v>2.7</v>
      </c>
      <c r="U6436" s="8">
        <v>0.32</v>
      </c>
      <c r="V6436" s="9">
        <v>24</v>
      </c>
      <c r="W6436" s="8">
        <v>0.40000000000000013</v>
      </c>
      <c r="X6436" s="8">
        <v>1.4000000000000001</v>
      </c>
      <c r="Y6436" s="8">
        <v>2.0000000000000018E-2</v>
      </c>
      <c r="Z6436" s="8"/>
      <c r="AF6436" t="s">
        <v>10450</v>
      </c>
      <c r="AG6436" t="s">
        <v>9655</v>
      </c>
      <c r="AH6436" t="s">
        <v>9656</v>
      </c>
      <c r="AI6436" t="s">
        <v>10099</v>
      </c>
      <c r="AJ6436" s="7">
        <v>46022</v>
      </c>
      <c r="AK6436" t="s">
        <v>7032</v>
      </c>
      <c r="AL6436" t="s">
        <v>109</v>
      </c>
      <c r="AM6436" t="s">
        <v>7038</v>
      </c>
      <c r="AN6436" t="s">
        <v>10451</v>
      </c>
    </row>
    <row r="6437" spans="1:41">
      <c r="A6437" s="6" t="s">
        <v>7031</v>
      </c>
      <c r="B6437">
        <v>2022</v>
      </c>
      <c r="C6437">
        <v>12</v>
      </c>
      <c r="E6437" t="s">
        <v>100</v>
      </c>
      <c r="F6437" t="s">
        <v>101</v>
      </c>
      <c r="G6437" t="s">
        <v>102</v>
      </c>
      <c r="H6437" t="s">
        <v>6983</v>
      </c>
      <c r="I6437">
        <v>2024</v>
      </c>
      <c r="J6437">
        <v>4</v>
      </c>
      <c r="K6437" s="6">
        <v>45657</v>
      </c>
      <c r="L6437">
        <v>24</v>
      </c>
      <c r="M6437">
        <v>8</v>
      </c>
      <c r="N6437" t="s">
        <v>368</v>
      </c>
      <c r="O6437" s="8">
        <v>2.0499999999999998</v>
      </c>
      <c r="P6437" s="8">
        <v>2</v>
      </c>
      <c r="Q6437" s="8">
        <v>1.7</v>
      </c>
      <c r="R6437" s="8">
        <v>2.59</v>
      </c>
      <c r="S6437" s="8">
        <v>0.2</v>
      </c>
      <c r="T6437" s="8">
        <v>3.5</v>
      </c>
      <c r="U6437" s="8">
        <v>0.8</v>
      </c>
      <c r="V6437" s="9">
        <v>24</v>
      </c>
      <c r="W6437" s="8">
        <v>0.8899999999999999</v>
      </c>
      <c r="X6437" s="8">
        <v>3.3</v>
      </c>
      <c r="Y6437" s="8">
        <v>4.9999999999999822E-2</v>
      </c>
      <c r="Z6437" s="8"/>
      <c r="AF6437" t="s">
        <v>7055</v>
      </c>
      <c r="AG6437" t="s">
        <v>106</v>
      </c>
      <c r="AH6437" t="s">
        <v>107</v>
      </c>
      <c r="AI6437" t="s">
        <v>3039</v>
      </c>
      <c r="AJ6437" s="7">
        <v>45657</v>
      </c>
      <c r="AK6437" t="s">
        <v>7032</v>
      </c>
      <c r="AL6437" t="s">
        <v>109</v>
      </c>
      <c r="AM6437" t="s">
        <v>6985</v>
      </c>
      <c r="AN6437" t="s">
        <v>7056</v>
      </c>
      <c r="AO6437" t="str">
        <f>TEXT(A6437,"yyyy-mm-dd")</f>
        <v>2022-12-31</v>
      </c>
    </row>
    <row r="6438" spans="1:41">
      <c r="A6438" s="6" t="s">
        <v>7031</v>
      </c>
      <c r="B6438">
        <v>2022</v>
      </c>
      <c r="C6438">
        <v>12</v>
      </c>
      <c r="E6438" t="s">
        <v>100</v>
      </c>
      <c r="F6438" t="s">
        <v>101</v>
      </c>
      <c r="G6438" t="s">
        <v>83</v>
      </c>
      <c r="H6438" t="s">
        <v>6592</v>
      </c>
      <c r="I6438">
        <v>2024</v>
      </c>
      <c r="K6438" s="6">
        <v>45657</v>
      </c>
      <c r="L6438">
        <v>24</v>
      </c>
      <c r="N6438" t="s">
        <v>368</v>
      </c>
      <c r="O6438" s="8">
        <v>1.74</v>
      </c>
      <c r="P6438" s="8">
        <v>1.9</v>
      </c>
      <c r="Q6438" s="8">
        <v>1.6</v>
      </c>
      <c r="R6438" s="8">
        <v>2</v>
      </c>
      <c r="S6438" s="8">
        <v>-0.2</v>
      </c>
      <c r="T6438" s="8">
        <v>2.5</v>
      </c>
      <c r="U6438" s="8">
        <v>0.59</v>
      </c>
      <c r="V6438" s="9">
        <v>33</v>
      </c>
      <c r="W6438" s="8">
        <v>0.39999999999999991</v>
      </c>
      <c r="X6438" s="8">
        <v>2.7</v>
      </c>
      <c r="Y6438" s="8">
        <v>-0.15999999999999992</v>
      </c>
      <c r="Z6438" s="8">
        <v>0</v>
      </c>
      <c r="AA6438">
        <v>9.9999999999999867E-2</v>
      </c>
      <c r="AF6438" t="s">
        <v>10411</v>
      </c>
      <c r="AG6438" t="s">
        <v>9655</v>
      </c>
      <c r="AH6438" t="s">
        <v>9656</v>
      </c>
      <c r="AI6438" t="s">
        <v>9708</v>
      </c>
      <c r="AJ6438" s="7">
        <v>45657</v>
      </c>
      <c r="AK6438" t="s">
        <v>7032</v>
      </c>
      <c r="AL6438" t="s">
        <v>109</v>
      </c>
      <c r="AM6438" t="s">
        <v>6594</v>
      </c>
      <c r="AN6438" t="s">
        <v>10424</v>
      </c>
    </row>
    <row r="6439" spans="1:41">
      <c r="A6439" s="6" t="s">
        <v>7031</v>
      </c>
      <c r="B6439">
        <v>2022</v>
      </c>
      <c r="C6439">
        <v>12</v>
      </c>
      <c r="E6439" t="s">
        <v>100</v>
      </c>
      <c r="F6439" t="s">
        <v>101</v>
      </c>
      <c r="G6439" t="s">
        <v>102</v>
      </c>
      <c r="H6439" t="s">
        <v>6878</v>
      </c>
      <c r="I6439">
        <v>2024</v>
      </c>
      <c r="J6439">
        <v>3</v>
      </c>
      <c r="K6439" s="6">
        <v>45565</v>
      </c>
      <c r="L6439">
        <v>21</v>
      </c>
      <c r="M6439">
        <v>7</v>
      </c>
      <c r="N6439" t="s">
        <v>176</v>
      </c>
      <c r="O6439" s="8">
        <v>1.96</v>
      </c>
      <c r="P6439" s="8">
        <v>2</v>
      </c>
      <c r="Q6439" s="8">
        <v>1.68</v>
      </c>
      <c r="R6439" s="8">
        <v>2.2000000000000002</v>
      </c>
      <c r="S6439" s="8">
        <v>0</v>
      </c>
      <c r="T6439" s="8">
        <v>3</v>
      </c>
      <c r="U6439" s="8">
        <v>0.6</v>
      </c>
      <c r="V6439" s="9">
        <v>24</v>
      </c>
      <c r="W6439" s="8">
        <v>0.52000000000000024</v>
      </c>
      <c r="X6439" s="8">
        <v>3</v>
      </c>
      <c r="Y6439" s="8">
        <v>-4.0000000000000036E-2</v>
      </c>
      <c r="Z6439" s="8"/>
      <c r="AF6439" t="s">
        <v>7053</v>
      </c>
      <c r="AG6439" t="s">
        <v>106</v>
      </c>
      <c r="AH6439" t="s">
        <v>107</v>
      </c>
      <c r="AI6439" t="s">
        <v>2673</v>
      </c>
      <c r="AJ6439" s="7">
        <v>45565</v>
      </c>
      <c r="AK6439" t="s">
        <v>7032</v>
      </c>
      <c r="AL6439" t="s">
        <v>109</v>
      </c>
      <c r="AM6439" t="s">
        <v>6880</v>
      </c>
      <c r="AN6439" t="s">
        <v>7054</v>
      </c>
      <c r="AO6439" t="str">
        <f>TEXT(A6439,"yyyy-mm-dd")</f>
        <v>2022-12-31</v>
      </c>
    </row>
    <row r="6440" spans="1:41">
      <c r="A6440" s="6" t="s">
        <v>7031</v>
      </c>
      <c r="B6440">
        <v>2022</v>
      </c>
      <c r="C6440">
        <v>12</v>
      </c>
      <c r="E6440" t="s">
        <v>100</v>
      </c>
      <c r="F6440" t="s">
        <v>101</v>
      </c>
      <c r="G6440" t="s">
        <v>102</v>
      </c>
      <c r="H6440" t="s">
        <v>6770</v>
      </c>
      <c r="I6440">
        <v>2024</v>
      </c>
      <c r="J6440">
        <v>2</v>
      </c>
      <c r="K6440" s="6">
        <v>45473</v>
      </c>
      <c r="L6440">
        <v>18</v>
      </c>
      <c r="M6440">
        <v>6</v>
      </c>
      <c r="N6440" t="s">
        <v>206</v>
      </c>
      <c r="O6440" s="8">
        <v>1.77</v>
      </c>
      <c r="P6440" s="8">
        <v>1.85</v>
      </c>
      <c r="Q6440" s="8">
        <v>1.3</v>
      </c>
      <c r="R6440" s="8">
        <v>2.25</v>
      </c>
      <c r="S6440" s="8">
        <v>-0.5</v>
      </c>
      <c r="T6440" s="8">
        <v>2.8</v>
      </c>
      <c r="U6440" s="8">
        <v>0.73</v>
      </c>
      <c r="V6440" s="9">
        <v>24</v>
      </c>
      <c r="W6440" s="8">
        <v>0.95</v>
      </c>
      <c r="X6440" s="8">
        <v>3.3</v>
      </c>
      <c r="Y6440" s="8">
        <v>-8.0000000000000071E-2</v>
      </c>
      <c r="Z6440" s="8"/>
      <c r="AF6440" t="s">
        <v>7051</v>
      </c>
      <c r="AG6440" t="s">
        <v>106</v>
      </c>
      <c r="AH6440" t="s">
        <v>107</v>
      </c>
      <c r="AI6440" t="s">
        <v>2670</v>
      </c>
      <c r="AJ6440" s="7">
        <v>45473</v>
      </c>
      <c r="AK6440" t="s">
        <v>7032</v>
      </c>
      <c r="AL6440" t="s">
        <v>109</v>
      </c>
      <c r="AM6440" t="s">
        <v>6772</v>
      </c>
      <c r="AN6440" t="s">
        <v>7052</v>
      </c>
      <c r="AO6440" t="str">
        <f>TEXT(A6440,"yyyy-mm-dd")</f>
        <v>2022-12-31</v>
      </c>
    </row>
    <row r="6441" spans="1:41">
      <c r="A6441" s="6" t="s">
        <v>7031</v>
      </c>
      <c r="B6441">
        <v>2022</v>
      </c>
      <c r="C6441">
        <v>12</v>
      </c>
      <c r="E6441" t="s">
        <v>100</v>
      </c>
      <c r="F6441" t="s">
        <v>101</v>
      </c>
      <c r="G6441" t="s">
        <v>102</v>
      </c>
      <c r="H6441" t="s">
        <v>6766</v>
      </c>
      <c r="I6441">
        <v>2024</v>
      </c>
      <c r="J6441">
        <v>1</v>
      </c>
      <c r="K6441" s="6">
        <v>45382</v>
      </c>
      <c r="L6441">
        <v>15</v>
      </c>
      <c r="M6441">
        <v>5</v>
      </c>
      <c r="N6441" t="s">
        <v>236</v>
      </c>
      <c r="O6441" s="8">
        <v>1.25</v>
      </c>
      <c r="P6441" s="8">
        <v>1.5</v>
      </c>
      <c r="Q6441" s="8">
        <v>0.66</v>
      </c>
      <c r="R6441" s="8">
        <v>1.74</v>
      </c>
      <c r="S6441" s="8">
        <v>-0.8</v>
      </c>
      <c r="T6441" s="8">
        <v>2.5</v>
      </c>
      <c r="U6441" s="8">
        <v>0.87</v>
      </c>
      <c r="V6441" s="9">
        <v>24</v>
      </c>
      <c r="W6441" s="8">
        <v>1.08</v>
      </c>
      <c r="X6441" s="8">
        <v>3.3</v>
      </c>
      <c r="Y6441" s="8">
        <v>-0.25</v>
      </c>
      <c r="Z6441" s="8"/>
      <c r="AF6441" t="s">
        <v>7049</v>
      </c>
      <c r="AG6441" t="s">
        <v>106</v>
      </c>
      <c r="AH6441" t="s">
        <v>107</v>
      </c>
      <c r="AI6441" t="s">
        <v>2667</v>
      </c>
      <c r="AJ6441" s="7">
        <v>45382</v>
      </c>
      <c r="AK6441" t="s">
        <v>7032</v>
      </c>
      <c r="AL6441" t="s">
        <v>109</v>
      </c>
      <c r="AM6441" t="s">
        <v>6768</v>
      </c>
      <c r="AN6441" t="s">
        <v>7050</v>
      </c>
      <c r="AO6441" t="str">
        <f>TEXT(A6441,"yyyy-mm-dd")</f>
        <v>2022-12-31</v>
      </c>
    </row>
    <row r="6442" spans="1:41">
      <c r="A6442" s="6" t="s">
        <v>7031</v>
      </c>
      <c r="B6442">
        <v>2022</v>
      </c>
      <c r="C6442">
        <v>12</v>
      </c>
      <c r="E6442" t="s">
        <v>100</v>
      </c>
      <c r="F6442" t="s">
        <v>101</v>
      </c>
      <c r="G6442" t="s">
        <v>102</v>
      </c>
      <c r="H6442" t="s">
        <v>6539</v>
      </c>
      <c r="I6442">
        <v>2023</v>
      </c>
      <c r="J6442">
        <v>4</v>
      </c>
      <c r="K6442" s="6">
        <v>45291</v>
      </c>
      <c r="L6442">
        <v>12</v>
      </c>
      <c r="M6442">
        <v>4</v>
      </c>
      <c r="N6442" t="s">
        <v>261</v>
      </c>
      <c r="O6442" s="8">
        <v>0.63</v>
      </c>
      <c r="P6442" s="8">
        <v>0.7</v>
      </c>
      <c r="Q6442" s="8">
        <v>0.35</v>
      </c>
      <c r="R6442" s="8">
        <v>1.1000000000000001</v>
      </c>
      <c r="S6442" s="8">
        <v>-1.66</v>
      </c>
      <c r="T6442" s="8">
        <v>1.76</v>
      </c>
      <c r="U6442" s="8">
        <v>0.72</v>
      </c>
      <c r="V6442" s="9">
        <v>29</v>
      </c>
      <c r="W6442" s="8">
        <v>0.75000000000000011</v>
      </c>
      <c r="X6442" s="8">
        <v>3.42</v>
      </c>
      <c r="Y6442" s="8">
        <v>-6.9999999999999951E-2</v>
      </c>
      <c r="Z6442" s="8">
        <v>0</v>
      </c>
      <c r="AA6442">
        <v>-0.15999999999999992</v>
      </c>
      <c r="AF6442" t="s">
        <v>6611</v>
      </c>
      <c r="AG6442" t="s">
        <v>106</v>
      </c>
      <c r="AH6442" t="s">
        <v>107</v>
      </c>
      <c r="AI6442" t="s">
        <v>502</v>
      </c>
      <c r="AJ6442" s="7">
        <v>45291</v>
      </c>
      <c r="AK6442" t="s">
        <v>7032</v>
      </c>
      <c r="AL6442" t="s">
        <v>109</v>
      </c>
      <c r="AM6442" t="s">
        <v>6541</v>
      </c>
      <c r="AN6442" t="s">
        <v>7048</v>
      </c>
      <c r="AO6442" t="str">
        <f>TEXT(A6442,"yyyy-mm-dd")</f>
        <v>2022-12-31</v>
      </c>
    </row>
    <row r="6443" spans="1:41">
      <c r="A6443" s="6" t="s">
        <v>7031</v>
      </c>
      <c r="B6443">
        <v>2022</v>
      </c>
      <c r="C6443">
        <v>12</v>
      </c>
      <c r="E6443" t="s">
        <v>100</v>
      </c>
      <c r="F6443" t="s">
        <v>101</v>
      </c>
      <c r="G6443" t="s">
        <v>83</v>
      </c>
      <c r="H6443" t="s">
        <v>6147</v>
      </c>
      <c r="I6443">
        <v>2023</v>
      </c>
      <c r="K6443" s="6">
        <v>45291</v>
      </c>
      <c r="L6443">
        <v>12</v>
      </c>
      <c r="N6443" t="s">
        <v>261</v>
      </c>
      <c r="O6443" s="8">
        <v>0.92</v>
      </c>
      <c r="P6443" s="8">
        <v>0.9</v>
      </c>
      <c r="Q6443" s="8">
        <v>0.7</v>
      </c>
      <c r="R6443" s="8">
        <v>1.2</v>
      </c>
      <c r="S6443" s="8">
        <v>-0.5</v>
      </c>
      <c r="T6443" s="8">
        <v>2.2000000000000002</v>
      </c>
      <c r="U6443" s="8">
        <v>0.49</v>
      </c>
      <c r="V6443" s="9">
        <v>35</v>
      </c>
      <c r="W6443" s="8">
        <v>0.5</v>
      </c>
      <c r="X6443" s="8">
        <v>2.7</v>
      </c>
      <c r="Y6443" s="8">
        <v>2.0000000000000018E-2</v>
      </c>
      <c r="Z6443" s="8">
        <v>-4.9999999999999933E-2</v>
      </c>
      <c r="AA6443">
        <v>-0.10999999999999999</v>
      </c>
      <c r="AF6443" t="s">
        <v>10372</v>
      </c>
      <c r="AG6443" t="s">
        <v>9655</v>
      </c>
      <c r="AH6443" t="s">
        <v>9656</v>
      </c>
      <c r="AI6443" t="s">
        <v>9669</v>
      </c>
      <c r="AJ6443" s="7">
        <v>45291</v>
      </c>
      <c r="AK6443" t="s">
        <v>7032</v>
      </c>
      <c r="AL6443" t="s">
        <v>109</v>
      </c>
      <c r="AM6443" t="s">
        <v>6149</v>
      </c>
      <c r="AN6443" t="s">
        <v>10397</v>
      </c>
    </row>
    <row r="6444" spans="1:41">
      <c r="A6444" s="6" t="s">
        <v>7031</v>
      </c>
      <c r="B6444">
        <v>2022</v>
      </c>
      <c r="C6444">
        <v>12</v>
      </c>
      <c r="E6444" t="s">
        <v>100</v>
      </c>
      <c r="F6444" t="s">
        <v>101</v>
      </c>
      <c r="G6444" t="s">
        <v>102</v>
      </c>
      <c r="H6444" t="s">
        <v>6434</v>
      </c>
      <c r="I6444">
        <v>2023</v>
      </c>
      <c r="J6444">
        <v>3</v>
      </c>
      <c r="K6444" s="6">
        <v>45199</v>
      </c>
      <c r="L6444">
        <v>9</v>
      </c>
      <c r="M6444">
        <v>3</v>
      </c>
      <c r="N6444" t="s">
        <v>173</v>
      </c>
      <c r="O6444" s="8">
        <v>0.41</v>
      </c>
      <c r="P6444" s="8">
        <v>0.4</v>
      </c>
      <c r="Q6444" s="8">
        <v>0.03</v>
      </c>
      <c r="R6444" s="8">
        <v>1</v>
      </c>
      <c r="S6444" s="8">
        <v>-1.97</v>
      </c>
      <c r="T6444" s="8">
        <v>2</v>
      </c>
      <c r="U6444" s="8">
        <v>0.81</v>
      </c>
      <c r="V6444" s="9">
        <v>29</v>
      </c>
      <c r="W6444" s="8">
        <v>0.97</v>
      </c>
      <c r="X6444" s="8">
        <v>3.9699999999999998</v>
      </c>
      <c r="Y6444" s="8">
        <v>9.9999999999999534E-3</v>
      </c>
      <c r="Z6444" s="8">
        <v>-9.9999999999999978E-2</v>
      </c>
      <c r="AA6444">
        <v>1.9999999999999907E-2</v>
      </c>
      <c r="AF6444" t="s">
        <v>6609</v>
      </c>
      <c r="AG6444" t="s">
        <v>106</v>
      </c>
      <c r="AH6444" t="s">
        <v>107</v>
      </c>
      <c r="AI6444" t="s">
        <v>497</v>
      </c>
      <c r="AJ6444" s="7">
        <v>45199</v>
      </c>
      <c r="AK6444" t="s">
        <v>7032</v>
      </c>
      <c r="AL6444" t="s">
        <v>109</v>
      </c>
      <c r="AM6444" t="s">
        <v>6436</v>
      </c>
      <c r="AN6444" t="s">
        <v>7047</v>
      </c>
      <c r="AO6444" t="str">
        <f>TEXT(A6444,"yyyy-mm-dd")</f>
        <v>2022-12-31</v>
      </c>
    </row>
    <row r="6445" spans="1:41">
      <c r="A6445" s="6" t="s">
        <v>7031</v>
      </c>
      <c r="B6445">
        <v>2022</v>
      </c>
      <c r="C6445">
        <v>12</v>
      </c>
      <c r="E6445" t="s">
        <v>100</v>
      </c>
      <c r="F6445" t="s">
        <v>101</v>
      </c>
      <c r="G6445" t="s">
        <v>102</v>
      </c>
      <c r="H6445" t="s">
        <v>6326</v>
      </c>
      <c r="I6445">
        <v>2023</v>
      </c>
      <c r="J6445">
        <v>2</v>
      </c>
      <c r="K6445" s="6">
        <v>45107</v>
      </c>
      <c r="L6445">
        <v>6</v>
      </c>
      <c r="M6445">
        <v>2</v>
      </c>
      <c r="N6445" t="s">
        <v>203</v>
      </c>
      <c r="O6445" s="8">
        <v>0.97</v>
      </c>
      <c r="P6445" s="8">
        <v>0.9</v>
      </c>
      <c r="Q6445" s="8">
        <v>0.7</v>
      </c>
      <c r="R6445" s="8">
        <v>1.3</v>
      </c>
      <c r="S6445" s="8">
        <v>-0.27</v>
      </c>
      <c r="T6445" s="8">
        <v>2.2999999999999998</v>
      </c>
      <c r="U6445" s="8">
        <v>0.55000000000000004</v>
      </c>
      <c r="V6445" s="9">
        <v>29</v>
      </c>
      <c r="W6445" s="8">
        <v>0.60000000000000009</v>
      </c>
      <c r="X6445" s="8">
        <v>2.57</v>
      </c>
      <c r="Y6445" s="8">
        <v>6.9999999999999951E-2</v>
      </c>
      <c r="Z6445" s="8">
        <v>0</v>
      </c>
      <c r="AA6445">
        <v>-2.9999999999999916E-2</v>
      </c>
      <c r="AF6445" t="s">
        <v>6607</v>
      </c>
      <c r="AG6445" t="s">
        <v>106</v>
      </c>
      <c r="AH6445" t="s">
        <v>107</v>
      </c>
      <c r="AI6445" t="s">
        <v>427</v>
      </c>
      <c r="AJ6445" s="7">
        <v>45107</v>
      </c>
      <c r="AK6445" t="s">
        <v>7032</v>
      </c>
      <c r="AL6445" t="s">
        <v>109</v>
      </c>
      <c r="AM6445" t="s">
        <v>6328</v>
      </c>
      <c r="AN6445" t="s">
        <v>7046</v>
      </c>
      <c r="AO6445" t="str">
        <f>TEXT(A6445,"yyyy-mm-dd")</f>
        <v>2022-12-31</v>
      </c>
    </row>
    <row r="6446" spans="1:41">
      <c r="A6446" s="6" t="s">
        <v>7031</v>
      </c>
      <c r="B6446">
        <v>2022</v>
      </c>
      <c r="C6446">
        <v>12</v>
      </c>
      <c r="E6446" t="s">
        <v>100</v>
      </c>
      <c r="F6446" t="s">
        <v>101</v>
      </c>
      <c r="G6446" t="s">
        <v>102</v>
      </c>
      <c r="H6446" t="s">
        <v>6287</v>
      </c>
      <c r="I6446">
        <v>2023</v>
      </c>
      <c r="J6446">
        <v>1</v>
      </c>
      <c r="K6446" s="6">
        <v>45016</v>
      </c>
      <c r="L6446">
        <v>3</v>
      </c>
      <c r="M6446">
        <v>1</v>
      </c>
      <c r="N6446" t="s">
        <v>233</v>
      </c>
      <c r="O6446" s="8">
        <v>1.92</v>
      </c>
      <c r="P6446" s="8">
        <v>2</v>
      </c>
      <c r="Q6446" s="8">
        <v>1.5</v>
      </c>
      <c r="R6446" s="8">
        <v>2.31</v>
      </c>
      <c r="S6446" s="8">
        <v>0.5</v>
      </c>
      <c r="T6446" s="8">
        <v>3.2</v>
      </c>
      <c r="U6446" s="8">
        <v>0.59</v>
      </c>
      <c r="V6446" s="9">
        <v>29</v>
      </c>
      <c r="W6446" s="8">
        <v>0.81</v>
      </c>
      <c r="X6446" s="8">
        <v>2.7</v>
      </c>
      <c r="Y6446" s="8">
        <v>-8.0000000000000071E-2</v>
      </c>
      <c r="Z6446" s="8">
        <v>0.19999999999999996</v>
      </c>
      <c r="AA6446">
        <v>-0.11999999999999988</v>
      </c>
      <c r="AF6446" t="s">
        <v>6605</v>
      </c>
      <c r="AG6446" t="s">
        <v>106</v>
      </c>
      <c r="AH6446" t="s">
        <v>107</v>
      </c>
      <c r="AI6446" t="s">
        <v>340</v>
      </c>
      <c r="AJ6446" s="7">
        <v>45016</v>
      </c>
      <c r="AK6446" t="s">
        <v>7032</v>
      </c>
      <c r="AL6446" t="s">
        <v>109</v>
      </c>
      <c r="AM6446" t="s">
        <v>6289</v>
      </c>
      <c r="AN6446" t="s">
        <v>7045</v>
      </c>
      <c r="AO6446" t="str">
        <f>TEXT(A6446,"yyyy-mm-dd")</f>
        <v>2022-12-31</v>
      </c>
    </row>
    <row r="6447" spans="1:41">
      <c r="A6447" s="6" t="s">
        <v>7031</v>
      </c>
      <c r="B6447">
        <v>2022</v>
      </c>
      <c r="C6447">
        <v>12</v>
      </c>
      <c r="E6447" t="s">
        <v>100</v>
      </c>
      <c r="F6447" t="s">
        <v>101</v>
      </c>
      <c r="G6447" t="s">
        <v>102</v>
      </c>
      <c r="H6447" t="s">
        <v>6094</v>
      </c>
      <c r="I6447">
        <v>2022</v>
      </c>
      <c r="J6447">
        <v>4</v>
      </c>
      <c r="K6447" s="6">
        <v>44926</v>
      </c>
      <c r="L6447">
        <v>0</v>
      </c>
      <c r="M6447">
        <v>0</v>
      </c>
      <c r="N6447" t="s">
        <v>178</v>
      </c>
      <c r="O6447" s="8">
        <v>3.14</v>
      </c>
      <c r="P6447" s="8">
        <v>3.3</v>
      </c>
      <c r="Q6447" s="8">
        <v>2.69</v>
      </c>
      <c r="R6447" s="8">
        <v>3.58</v>
      </c>
      <c r="S6447" s="8">
        <v>1.43</v>
      </c>
      <c r="T6447" s="8">
        <v>4.17</v>
      </c>
      <c r="U6447" s="8">
        <v>0.64</v>
      </c>
      <c r="V6447" s="9">
        <v>30</v>
      </c>
      <c r="W6447" s="8">
        <v>0.89000000000000012</v>
      </c>
      <c r="X6447" s="8">
        <v>2.74</v>
      </c>
      <c r="Y6447" s="8">
        <v>-0.1599999999999997</v>
      </c>
      <c r="Z6447" s="8">
        <v>0.27</v>
      </c>
      <c r="AA6447">
        <v>-0.12999999999999989</v>
      </c>
      <c r="AF6447" t="s">
        <v>6166</v>
      </c>
      <c r="AG6447" t="s">
        <v>106</v>
      </c>
      <c r="AH6447" t="s">
        <v>107</v>
      </c>
      <c r="AI6447" t="s">
        <v>108</v>
      </c>
      <c r="AJ6447" s="7">
        <v>44926</v>
      </c>
      <c r="AK6447" t="s">
        <v>7032</v>
      </c>
      <c r="AL6447" t="s">
        <v>109</v>
      </c>
      <c r="AM6447" t="s">
        <v>6096</v>
      </c>
      <c r="AN6447" t="s">
        <v>7044</v>
      </c>
      <c r="AO6447" t="str">
        <f>TEXT(A6447,"yyyy-mm-dd")</f>
        <v>2022-12-31</v>
      </c>
    </row>
    <row r="6448" spans="1:41">
      <c r="A6448" s="6" t="s">
        <v>7031</v>
      </c>
      <c r="B6448">
        <v>2022</v>
      </c>
      <c r="C6448">
        <v>12</v>
      </c>
      <c r="E6448" t="s">
        <v>100</v>
      </c>
      <c r="F6448" t="s">
        <v>101</v>
      </c>
      <c r="G6448" t="s">
        <v>83</v>
      </c>
      <c r="H6448" t="s">
        <v>5702</v>
      </c>
      <c r="I6448">
        <v>2022</v>
      </c>
      <c r="K6448" s="6">
        <v>44926</v>
      </c>
      <c r="L6448">
        <v>0</v>
      </c>
      <c r="N6448" t="s">
        <v>178</v>
      </c>
      <c r="O6448" s="8">
        <v>2.9</v>
      </c>
      <c r="P6448" s="8">
        <v>3</v>
      </c>
      <c r="Q6448" s="8">
        <v>2.8</v>
      </c>
      <c r="R6448" s="8">
        <v>3</v>
      </c>
      <c r="S6448" s="8">
        <v>2.4</v>
      </c>
      <c r="T6448" s="8">
        <v>3.2</v>
      </c>
      <c r="U6448" s="8">
        <v>0.19</v>
      </c>
      <c r="V6448" s="9">
        <v>34</v>
      </c>
      <c r="W6448" s="8">
        <v>0.20000000000000018</v>
      </c>
      <c r="X6448" s="8">
        <v>0.80000000000000027</v>
      </c>
      <c r="Y6448" s="8">
        <v>-0.10000000000000009</v>
      </c>
      <c r="Z6448" s="8">
        <v>0.20000000000000018</v>
      </c>
      <c r="AA6448">
        <v>-0.25</v>
      </c>
      <c r="AF6448" t="s">
        <v>10333</v>
      </c>
      <c r="AG6448" t="s">
        <v>9655</v>
      </c>
      <c r="AH6448" t="s">
        <v>9656</v>
      </c>
      <c r="AI6448" t="s">
        <v>9657</v>
      </c>
      <c r="AJ6448" s="7">
        <v>44926</v>
      </c>
      <c r="AK6448" t="s">
        <v>7032</v>
      </c>
      <c r="AL6448" t="s">
        <v>109</v>
      </c>
      <c r="AM6448" t="s">
        <v>5704</v>
      </c>
      <c r="AN6448" t="s">
        <v>10370</v>
      </c>
    </row>
    <row r="6449" spans="1:41">
      <c r="A6449" s="6" t="s">
        <v>7031</v>
      </c>
      <c r="B6449">
        <v>2022</v>
      </c>
      <c r="C6449">
        <v>12</v>
      </c>
      <c r="E6449" t="s">
        <v>2685</v>
      </c>
      <c r="F6449" t="s">
        <v>101</v>
      </c>
      <c r="G6449" t="s">
        <v>774</v>
      </c>
      <c r="H6449" t="s">
        <v>2686</v>
      </c>
      <c r="K6449" s="6"/>
      <c r="O6449" s="8">
        <v>2.0299999999999998</v>
      </c>
      <c r="P6449" s="8">
        <v>2</v>
      </c>
      <c r="Q6449" s="8">
        <v>1.8</v>
      </c>
      <c r="R6449" s="8">
        <v>2.1800000000000002</v>
      </c>
      <c r="S6449" s="8">
        <v>1.5</v>
      </c>
      <c r="T6449" s="8">
        <v>3.02</v>
      </c>
      <c r="U6449" s="8">
        <v>0.33</v>
      </c>
      <c r="V6449" s="9">
        <v>27</v>
      </c>
      <c r="W6449" s="8">
        <v>0.38000000000000012</v>
      </c>
      <c r="X6449" s="8">
        <v>1.52</v>
      </c>
      <c r="Y6449" s="8">
        <v>2.9999999999999805E-2</v>
      </c>
      <c r="Z6449" s="8">
        <v>0</v>
      </c>
      <c r="AA6449">
        <v>6.0000000000000053E-2</v>
      </c>
      <c r="AF6449" t="s">
        <v>2687</v>
      </c>
      <c r="AG6449" t="s">
        <v>2688</v>
      </c>
      <c r="AH6449" t="s">
        <v>2689</v>
      </c>
      <c r="AI6449" t="s">
        <v>2690</v>
      </c>
      <c r="AJ6449" s="7"/>
      <c r="AK6449" t="s">
        <v>7032</v>
      </c>
      <c r="AL6449" t="s">
        <v>109</v>
      </c>
      <c r="AM6449" t="s">
        <v>2686</v>
      </c>
      <c r="AN6449" t="s">
        <v>7070</v>
      </c>
      <c r="AO6449" t="str">
        <f>TEXT(A6449,"yyyy-mm-dd")</f>
        <v>2022-12-31</v>
      </c>
    </row>
    <row r="6450" spans="1:41">
      <c r="A6450" s="6" t="s">
        <v>7031</v>
      </c>
      <c r="B6450">
        <v>2022</v>
      </c>
      <c r="C6450">
        <v>12</v>
      </c>
      <c r="E6450" t="s">
        <v>81</v>
      </c>
      <c r="F6450" t="s">
        <v>82</v>
      </c>
      <c r="G6450" t="s">
        <v>83</v>
      </c>
      <c r="H6450" t="s">
        <v>7036</v>
      </c>
      <c r="I6450">
        <v>2025</v>
      </c>
      <c r="K6450" s="6">
        <v>46022</v>
      </c>
      <c r="L6450">
        <v>36</v>
      </c>
      <c r="N6450" t="s">
        <v>924</v>
      </c>
      <c r="O6450" s="8">
        <v>3.72</v>
      </c>
      <c r="P6450" s="8">
        <v>3.65</v>
      </c>
      <c r="Q6450" s="8">
        <v>3.52</v>
      </c>
      <c r="R6450" s="8">
        <v>3.9</v>
      </c>
      <c r="S6450" s="8">
        <v>3.09</v>
      </c>
      <c r="T6450" s="8">
        <v>4.2</v>
      </c>
      <c r="U6450" s="8">
        <v>0.25</v>
      </c>
      <c r="V6450" s="9">
        <v>29</v>
      </c>
      <c r="W6450" s="8">
        <v>0.37999999999999989</v>
      </c>
      <c r="X6450" s="8">
        <v>1.1100000000000003</v>
      </c>
      <c r="Y6450" s="8">
        <v>7.0000000000000284E-2</v>
      </c>
      <c r="Z6450" s="8"/>
      <c r="AF6450" t="s">
        <v>7037</v>
      </c>
      <c r="AG6450" t="s">
        <v>87</v>
      </c>
      <c r="AH6450" t="s">
        <v>88</v>
      </c>
      <c r="AI6450" t="s">
        <v>926</v>
      </c>
      <c r="AJ6450" s="7">
        <v>46022</v>
      </c>
      <c r="AK6450" t="s">
        <v>7032</v>
      </c>
      <c r="AL6450" t="s">
        <v>91</v>
      </c>
      <c r="AM6450" t="s">
        <v>7038</v>
      </c>
      <c r="AN6450" t="s">
        <v>7039</v>
      </c>
      <c r="AO6450" t="str">
        <f>TEXT(A6450,"yyyy-mm-dd")</f>
        <v>2022-12-31</v>
      </c>
    </row>
    <row r="6451" spans="1:41">
      <c r="A6451" s="6" t="s">
        <v>7031</v>
      </c>
      <c r="B6451">
        <v>2022</v>
      </c>
      <c r="C6451">
        <v>12</v>
      </c>
      <c r="E6451" t="s">
        <v>392</v>
      </c>
      <c r="F6451" t="s">
        <v>82</v>
      </c>
      <c r="G6451" t="s">
        <v>83</v>
      </c>
      <c r="H6451" t="s">
        <v>7036</v>
      </c>
      <c r="I6451">
        <v>2025</v>
      </c>
      <c r="K6451" s="6">
        <v>46022</v>
      </c>
      <c r="L6451">
        <v>36</v>
      </c>
      <c r="N6451" t="s">
        <v>924</v>
      </c>
      <c r="O6451" s="8">
        <v>3.67</v>
      </c>
      <c r="P6451" s="8">
        <v>3.6</v>
      </c>
      <c r="Q6451" s="8">
        <v>3.5</v>
      </c>
      <c r="R6451" s="8">
        <v>3.82</v>
      </c>
      <c r="S6451" s="8">
        <v>3.3</v>
      </c>
      <c r="T6451" s="8">
        <v>4.2</v>
      </c>
      <c r="U6451" s="8">
        <v>0.24</v>
      </c>
      <c r="V6451" s="9">
        <v>26</v>
      </c>
      <c r="W6451" s="8">
        <v>0.31999999999999984</v>
      </c>
      <c r="X6451" s="8">
        <v>0.90000000000000036</v>
      </c>
      <c r="Y6451" s="8">
        <v>6.999999999999984E-2</v>
      </c>
      <c r="Z6451" s="8"/>
      <c r="AF6451" t="s">
        <v>7037</v>
      </c>
      <c r="AG6451" t="s">
        <v>87</v>
      </c>
      <c r="AH6451" t="s">
        <v>88</v>
      </c>
      <c r="AI6451" t="s">
        <v>926</v>
      </c>
      <c r="AJ6451" s="7">
        <v>46022</v>
      </c>
      <c r="AK6451" t="s">
        <v>7032</v>
      </c>
      <c r="AL6451" t="s">
        <v>393</v>
      </c>
      <c r="AM6451" t="s">
        <v>7038</v>
      </c>
      <c r="AN6451" t="s">
        <v>7043</v>
      </c>
      <c r="AO6451" t="str">
        <f>TEXT(A6451,"yyyy-mm-dd")</f>
        <v>2022-12-31</v>
      </c>
    </row>
    <row r="6452" spans="1:41">
      <c r="A6452" s="6" t="s">
        <v>7031</v>
      </c>
      <c r="B6452">
        <v>2022</v>
      </c>
      <c r="C6452">
        <v>12</v>
      </c>
      <c r="E6452" t="s">
        <v>81</v>
      </c>
      <c r="F6452" t="s">
        <v>82</v>
      </c>
      <c r="G6452" t="s">
        <v>83</v>
      </c>
      <c r="H6452" t="s">
        <v>6592</v>
      </c>
      <c r="I6452">
        <v>2024</v>
      </c>
      <c r="K6452" s="6">
        <v>45657</v>
      </c>
      <c r="L6452">
        <v>24</v>
      </c>
      <c r="N6452" t="s">
        <v>368</v>
      </c>
      <c r="O6452" s="8">
        <v>3.97</v>
      </c>
      <c r="P6452" s="8">
        <v>3.98</v>
      </c>
      <c r="Q6452" s="8">
        <v>3.75</v>
      </c>
      <c r="R6452" s="8">
        <v>4.0999999999999996</v>
      </c>
      <c r="S6452" s="8">
        <v>3.2</v>
      </c>
      <c r="T6452" s="8">
        <v>4.9000000000000004</v>
      </c>
      <c r="U6452" s="8">
        <v>0.36</v>
      </c>
      <c r="V6452" s="9">
        <v>33</v>
      </c>
      <c r="W6452" s="8">
        <v>0.34999999999999964</v>
      </c>
      <c r="X6452" s="8">
        <v>1.7000000000000002</v>
      </c>
      <c r="Y6452" s="8">
        <v>-9.9999999999997868E-3</v>
      </c>
      <c r="Z6452" s="8">
        <v>0.18000000000000016</v>
      </c>
      <c r="AA6452">
        <v>9.9999999999997868E-3</v>
      </c>
      <c r="AF6452" t="s">
        <v>6593</v>
      </c>
      <c r="AG6452" t="s">
        <v>87</v>
      </c>
      <c r="AH6452" t="s">
        <v>88</v>
      </c>
      <c r="AI6452" t="s">
        <v>359</v>
      </c>
      <c r="AJ6452" s="7">
        <v>45657</v>
      </c>
      <c r="AK6452" t="s">
        <v>7032</v>
      </c>
      <c r="AL6452" t="s">
        <v>91</v>
      </c>
      <c r="AM6452" t="s">
        <v>6594</v>
      </c>
      <c r="AN6452" t="s">
        <v>7035</v>
      </c>
      <c r="AO6452" t="str">
        <f>TEXT(A6452,"yyyy-mm-dd")</f>
        <v>2022-12-31</v>
      </c>
    </row>
    <row r="6453" spans="1:41">
      <c r="A6453" s="6" t="s">
        <v>7031</v>
      </c>
      <c r="B6453">
        <v>2022</v>
      </c>
      <c r="C6453">
        <v>12</v>
      </c>
      <c r="E6453" t="s">
        <v>392</v>
      </c>
      <c r="F6453" t="s">
        <v>82</v>
      </c>
      <c r="G6453" t="s">
        <v>83</v>
      </c>
      <c r="H6453" t="s">
        <v>6592</v>
      </c>
      <c r="I6453">
        <v>2024</v>
      </c>
      <c r="K6453" s="6">
        <v>45657</v>
      </c>
      <c r="L6453">
        <v>24</v>
      </c>
      <c r="N6453" t="s">
        <v>368</v>
      </c>
      <c r="O6453" s="8">
        <v>3.91</v>
      </c>
      <c r="P6453" s="8">
        <v>3.98</v>
      </c>
      <c r="Q6453" s="8">
        <v>3.69</v>
      </c>
      <c r="R6453" s="8">
        <v>4.16</v>
      </c>
      <c r="S6453" s="8">
        <v>3.3</v>
      </c>
      <c r="T6453" s="8">
        <v>4.5</v>
      </c>
      <c r="U6453" s="8">
        <v>0.34</v>
      </c>
      <c r="V6453" s="9">
        <v>30</v>
      </c>
      <c r="W6453" s="8">
        <v>0.4700000000000002</v>
      </c>
      <c r="X6453" s="8">
        <v>1.2000000000000002</v>
      </c>
      <c r="Y6453" s="8">
        <v>-6.999999999999984E-2</v>
      </c>
      <c r="Z6453" s="8">
        <v>8.9999999999999858E-2</v>
      </c>
      <c r="AA6453">
        <v>-2.9999999999999361E-2</v>
      </c>
      <c r="AF6453" t="s">
        <v>6593</v>
      </c>
      <c r="AG6453" t="s">
        <v>87</v>
      </c>
      <c r="AH6453" t="s">
        <v>88</v>
      </c>
      <c r="AI6453" t="s">
        <v>359</v>
      </c>
      <c r="AJ6453" s="7">
        <v>45657</v>
      </c>
      <c r="AK6453" t="s">
        <v>7032</v>
      </c>
      <c r="AL6453" t="s">
        <v>393</v>
      </c>
      <c r="AM6453" t="s">
        <v>6594</v>
      </c>
      <c r="AN6453" t="s">
        <v>7042</v>
      </c>
      <c r="AO6453" t="str">
        <f>TEXT(A6453,"yyyy-mm-dd")</f>
        <v>2022-12-31</v>
      </c>
    </row>
    <row r="6454" spans="1:41">
      <c r="A6454" s="6" t="s">
        <v>7031</v>
      </c>
      <c r="B6454">
        <v>2022</v>
      </c>
      <c r="C6454">
        <v>12</v>
      </c>
      <c r="E6454" t="s">
        <v>81</v>
      </c>
      <c r="F6454" t="s">
        <v>82</v>
      </c>
      <c r="G6454" t="s">
        <v>83</v>
      </c>
      <c r="H6454" t="s">
        <v>6147</v>
      </c>
      <c r="I6454">
        <v>2023</v>
      </c>
      <c r="K6454" s="6">
        <v>45291</v>
      </c>
      <c r="L6454">
        <v>12</v>
      </c>
      <c r="N6454" t="s">
        <v>261</v>
      </c>
      <c r="O6454" s="8">
        <v>4.99</v>
      </c>
      <c r="P6454" s="8">
        <v>5.0999999999999996</v>
      </c>
      <c r="Q6454" s="8">
        <v>4.7</v>
      </c>
      <c r="R6454" s="8">
        <v>5.3</v>
      </c>
      <c r="S6454" s="8">
        <v>3.9</v>
      </c>
      <c r="T6454" s="8">
        <v>5.9</v>
      </c>
      <c r="U6454" s="8">
        <v>0.49</v>
      </c>
      <c r="V6454" s="9">
        <v>37</v>
      </c>
      <c r="W6454" s="8">
        <v>0.59999999999999964</v>
      </c>
      <c r="X6454" s="8">
        <v>2.0000000000000004</v>
      </c>
      <c r="Y6454" s="8">
        <v>-0.10999999999999943</v>
      </c>
      <c r="Z6454" s="8">
        <v>2.9999999999999361E-2</v>
      </c>
      <c r="AA6454">
        <v>3.9999999999999147E-2</v>
      </c>
      <c r="AF6454" t="s">
        <v>6148</v>
      </c>
      <c r="AG6454" t="s">
        <v>87</v>
      </c>
      <c r="AH6454" t="s">
        <v>88</v>
      </c>
      <c r="AI6454" t="s">
        <v>97</v>
      </c>
      <c r="AJ6454" s="7">
        <v>45291</v>
      </c>
      <c r="AK6454" t="s">
        <v>7032</v>
      </c>
      <c r="AL6454" t="s">
        <v>91</v>
      </c>
      <c r="AM6454" t="s">
        <v>6149</v>
      </c>
      <c r="AN6454" t="s">
        <v>7034</v>
      </c>
      <c r="AO6454" t="str">
        <f>TEXT(A6454,"yyyy-mm-dd")</f>
        <v>2022-12-31</v>
      </c>
    </row>
    <row r="6455" spans="1:41">
      <c r="A6455" s="6" t="s">
        <v>7031</v>
      </c>
      <c r="B6455">
        <v>2022</v>
      </c>
      <c r="C6455">
        <v>12</v>
      </c>
      <c r="E6455" t="s">
        <v>392</v>
      </c>
      <c r="F6455" t="s">
        <v>82</v>
      </c>
      <c r="G6455" t="s">
        <v>83</v>
      </c>
      <c r="H6455" t="s">
        <v>6147</v>
      </c>
      <c r="I6455">
        <v>2023</v>
      </c>
      <c r="K6455" s="6">
        <v>45291</v>
      </c>
      <c r="L6455">
        <v>12</v>
      </c>
      <c r="N6455" t="s">
        <v>261</v>
      </c>
      <c r="O6455" s="8">
        <v>4.97</v>
      </c>
      <c r="P6455" s="8">
        <v>5.07</v>
      </c>
      <c r="Q6455" s="8">
        <v>4.53</v>
      </c>
      <c r="R6455" s="8">
        <v>5.4</v>
      </c>
      <c r="S6455" s="8">
        <v>3.74</v>
      </c>
      <c r="T6455" s="8">
        <v>6</v>
      </c>
      <c r="U6455" s="8">
        <v>0.57999999999999996</v>
      </c>
      <c r="V6455" s="9">
        <v>33</v>
      </c>
      <c r="W6455" s="8">
        <v>0.87000000000000011</v>
      </c>
      <c r="X6455" s="8">
        <v>2.2599999999999998</v>
      </c>
      <c r="Y6455" s="8">
        <v>-0.10000000000000053</v>
      </c>
      <c r="Z6455" s="8">
        <v>1.0000000000000675E-2</v>
      </c>
      <c r="AA6455">
        <v>4.0000000000000036E-2</v>
      </c>
      <c r="AF6455" t="s">
        <v>6148</v>
      </c>
      <c r="AG6455" t="s">
        <v>87</v>
      </c>
      <c r="AH6455" t="s">
        <v>88</v>
      </c>
      <c r="AI6455" t="s">
        <v>97</v>
      </c>
      <c r="AJ6455" s="7">
        <v>45291</v>
      </c>
      <c r="AK6455" t="s">
        <v>7032</v>
      </c>
      <c r="AL6455" t="s">
        <v>393</v>
      </c>
      <c r="AM6455" t="s">
        <v>6149</v>
      </c>
      <c r="AN6455" t="s">
        <v>7041</v>
      </c>
      <c r="AO6455" t="str">
        <f>TEXT(A6455,"yyyy-mm-dd")</f>
        <v>2022-12-31</v>
      </c>
    </row>
    <row r="6456" spans="1:41">
      <c r="A6456" s="6" t="s">
        <v>7031</v>
      </c>
      <c r="B6456">
        <v>2022</v>
      </c>
      <c r="C6456">
        <v>12</v>
      </c>
      <c r="E6456" t="s">
        <v>81</v>
      </c>
      <c r="F6456" t="s">
        <v>82</v>
      </c>
      <c r="G6456" t="s">
        <v>83</v>
      </c>
      <c r="H6456" t="s">
        <v>5702</v>
      </c>
      <c r="I6456">
        <v>2022</v>
      </c>
      <c r="K6456" s="6">
        <v>44926</v>
      </c>
      <c r="L6456">
        <v>0</v>
      </c>
      <c r="N6456" t="s">
        <v>178</v>
      </c>
      <c r="O6456" s="8">
        <v>8.09</v>
      </c>
      <c r="P6456" s="8">
        <v>8.06</v>
      </c>
      <c r="Q6456" s="8">
        <v>7.96</v>
      </c>
      <c r="R6456" s="8">
        <v>8.16</v>
      </c>
      <c r="S6456" s="8">
        <v>7.78</v>
      </c>
      <c r="T6456" s="8">
        <v>8.6999999999999993</v>
      </c>
      <c r="U6456" s="8">
        <v>0.2</v>
      </c>
      <c r="V6456" s="9">
        <v>37</v>
      </c>
      <c r="W6456" s="8">
        <v>0.20000000000000018</v>
      </c>
      <c r="X6456" s="8">
        <v>0.91999999999999904</v>
      </c>
      <c r="Y6456" s="8">
        <v>2.9999999999999361E-2</v>
      </c>
      <c r="Z6456" s="8">
        <v>-0.29999999999999893</v>
      </c>
      <c r="AA6456">
        <v>-7.9999999999999183E-2</v>
      </c>
      <c r="AF6456" t="s">
        <v>5703</v>
      </c>
      <c r="AG6456" t="s">
        <v>87</v>
      </c>
      <c r="AH6456" t="s">
        <v>88</v>
      </c>
      <c r="AI6456" t="s">
        <v>89</v>
      </c>
      <c r="AJ6456" s="7">
        <v>44926</v>
      </c>
      <c r="AK6456" t="s">
        <v>7032</v>
      </c>
      <c r="AL6456" t="s">
        <v>91</v>
      </c>
      <c r="AM6456" t="s">
        <v>5704</v>
      </c>
      <c r="AN6456" t="s">
        <v>7033</v>
      </c>
      <c r="AO6456" t="str">
        <f>TEXT(A6456,"yyyy-mm-dd")</f>
        <v>2022-12-31</v>
      </c>
    </row>
    <row r="6457" spans="1:41">
      <c r="A6457" s="6" t="s">
        <v>7031</v>
      </c>
      <c r="B6457">
        <v>2022</v>
      </c>
      <c r="C6457">
        <v>12</v>
      </c>
      <c r="E6457" t="s">
        <v>392</v>
      </c>
      <c r="F6457" t="s">
        <v>82</v>
      </c>
      <c r="G6457" t="s">
        <v>83</v>
      </c>
      <c r="H6457" t="s">
        <v>5702</v>
      </c>
      <c r="I6457">
        <v>2022</v>
      </c>
      <c r="K6457" s="6">
        <v>44926</v>
      </c>
      <c r="L6457">
        <v>0</v>
      </c>
      <c r="N6457" t="s">
        <v>178</v>
      </c>
      <c r="O6457" s="8">
        <v>8.36</v>
      </c>
      <c r="P6457" s="8">
        <v>8.3000000000000007</v>
      </c>
      <c r="Q6457" s="8">
        <v>8.2100000000000009</v>
      </c>
      <c r="R6457" s="8">
        <v>8.4</v>
      </c>
      <c r="S6457" s="8">
        <v>8.16</v>
      </c>
      <c r="T6457" s="8">
        <v>9.15</v>
      </c>
      <c r="U6457" s="8">
        <v>0.21</v>
      </c>
      <c r="V6457" s="9">
        <v>33</v>
      </c>
      <c r="W6457" s="8">
        <v>0.1899999999999995</v>
      </c>
      <c r="X6457" s="8">
        <v>0.99000000000000021</v>
      </c>
      <c r="Y6457" s="8">
        <v>5.9999999999998721E-2</v>
      </c>
      <c r="Z6457" s="8">
        <v>-6.9999999999998508E-2</v>
      </c>
      <c r="AA6457">
        <v>-9.9999999999999645E-2</v>
      </c>
      <c r="AF6457" t="s">
        <v>5703</v>
      </c>
      <c r="AG6457" t="s">
        <v>87</v>
      </c>
      <c r="AH6457" t="s">
        <v>88</v>
      </c>
      <c r="AI6457" t="s">
        <v>89</v>
      </c>
      <c r="AJ6457" s="7">
        <v>44926</v>
      </c>
      <c r="AK6457" t="s">
        <v>7032</v>
      </c>
      <c r="AL6457" t="s">
        <v>393</v>
      </c>
      <c r="AM6457" t="s">
        <v>5704</v>
      </c>
      <c r="AN6457" t="s">
        <v>7040</v>
      </c>
      <c r="AO6457" t="str">
        <f>TEXT(A6457,"yyyy-mm-dd")</f>
        <v>2022-12-31</v>
      </c>
    </row>
    <row r="6458" spans="1:41">
      <c r="A6458" s="6" t="s">
        <v>7031</v>
      </c>
      <c r="B6458">
        <v>2022</v>
      </c>
      <c r="C6458">
        <v>12</v>
      </c>
      <c r="E6458" t="s">
        <v>81</v>
      </c>
      <c r="F6458" t="s">
        <v>82</v>
      </c>
      <c r="G6458" t="s">
        <v>774</v>
      </c>
      <c r="H6458" t="s">
        <v>775</v>
      </c>
      <c r="K6458" s="6"/>
      <c r="O6458" s="8">
        <v>4.05</v>
      </c>
      <c r="P6458" s="8">
        <v>4</v>
      </c>
      <c r="Q6458" s="8">
        <v>3.83</v>
      </c>
      <c r="R6458" s="8">
        <v>4.2</v>
      </c>
      <c r="S6458" s="8">
        <v>3.5</v>
      </c>
      <c r="T6458" s="8">
        <v>4.7</v>
      </c>
      <c r="U6458" s="8">
        <v>0.31</v>
      </c>
      <c r="V6458" s="9">
        <v>31</v>
      </c>
      <c r="W6458" s="8">
        <v>0.37000000000000011</v>
      </c>
      <c r="X6458" s="8">
        <v>1.2000000000000002</v>
      </c>
      <c r="Y6458" s="8">
        <v>4.9999999999999822E-2</v>
      </c>
      <c r="Z6458" s="8">
        <v>0</v>
      </c>
      <c r="AA6458">
        <v>-3.0000000000000249E-2</v>
      </c>
      <c r="AF6458" t="s">
        <v>776</v>
      </c>
      <c r="AG6458" t="s">
        <v>777</v>
      </c>
      <c r="AH6458" t="s">
        <v>778</v>
      </c>
      <c r="AI6458" t="s">
        <v>779</v>
      </c>
      <c r="AJ6458" s="7"/>
      <c r="AK6458" t="s">
        <v>7032</v>
      </c>
      <c r="AL6458" t="s">
        <v>91</v>
      </c>
      <c r="AM6458" t="s">
        <v>775</v>
      </c>
      <c r="AN6458" t="s">
        <v>7066</v>
      </c>
      <c r="AO6458" t="str">
        <f>TEXT(A6458,"yyyy-mm-dd")</f>
        <v>2022-12-31</v>
      </c>
    </row>
    <row r="6459" spans="1:41">
      <c r="A6459" s="6" t="s">
        <v>7031</v>
      </c>
      <c r="B6459">
        <v>2022</v>
      </c>
      <c r="C6459">
        <v>12</v>
      </c>
      <c r="E6459" t="s">
        <v>81</v>
      </c>
      <c r="F6459" t="s">
        <v>82</v>
      </c>
      <c r="G6459" t="s">
        <v>774</v>
      </c>
      <c r="H6459" t="s">
        <v>1536</v>
      </c>
      <c r="K6459" s="6"/>
      <c r="O6459" s="8">
        <v>3.65</v>
      </c>
      <c r="P6459" s="8">
        <v>3.6</v>
      </c>
      <c r="Q6459" s="8">
        <v>3.5</v>
      </c>
      <c r="R6459" s="8">
        <v>3.8</v>
      </c>
      <c r="S6459" s="8">
        <v>3.13</v>
      </c>
      <c r="T6459" s="8">
        <v>4</v>
      </c>
      <c r="U6459" s="8">
        <v>0.23</v>
      </c>
      <c r="V6459" s="9">
        <v>29</v>
      </c>
      <c r="W6459" s="8">
        <v>0.29999999999999982</v>
      </c>
      <c r="X6459" s="8">
        <v>0.87000000000000011</v>
      </c>
      <c r="Y6459" s="8">
        <v>4.9999999999999822E-2</v>
      </c>
      <c r="Z6459" s="8">
        <v>0</v>
      </c>
      <c r="AA6459">
        <v>0</v>
      </c>
      <c r="AF6459" t="s">
        <v>1537</v>
      </c>
      <c r="AG6459" t="s">
        <v>777</v>
      </c>
      <c r="AH6459" t="s">
        <v>778</v>
      </c>
      <c r="AI6459" t="s">
        <v>1538</v>
      </c>
      <c r="AJ6459" s="7"/>
      <c r="AK6459" t="s">
        <v>7032</v>
      </c>
      <c r="AL6459" t="s">
        <v>91</v>
      </c>
      <c r="AM6459" t="s">
        <v>1536</v>
      </c>
      <c r="AN6459" t="s">
        <v>7067</v>
      </c>
      <c r="AO6459" t="str">
        <f>TEXT(A6459,"yyyy-mm-dd")</f>
        <v>2022-12-31</v>
      </c>
    </row>
    <row r="6460" spans="1:41">
      <c r="A6460" s="6" t="s">
        <v>7031</v>
      </c>
      <c r="B6460">
        <v>2022</v>
      </c>
      <c r="C6460">
        <v>12</v>
      </c>
      <c r="E6460" t="s">
        <v>392</v>
      </c>
      <c r="F6460" t="s">
        <v>82</v>
      </c>
      <c r="G6460" t="s">
        <v>774</v>
      </c>
      <c r="H6460" t="s">
        <v>775</v>
      </c>
      <c r="K6460" s="6"/>
      <c r="O6460" s="8">
        <v>4.0599999999999996</v>
      </c>
      <c r="P6460" s="8">
        <v>4</v>
      </c>
      <c r="Q6460" s="8">
        <v>3.8</v>
      </c>
      <c r="R6460" s="8">
        <v>4.25</v>
      </c>
      <c r="S6460" s="8">
        <v>3.42</v>
      </c>
      <c r="T6460" s="8">
        <v>5.0999999999999996</v>
      </c>
      <c r="U6460" s="8">
        <v>0.37</v>
      </c>
      <c r="V6460" s="9">
        <v>29</v>
      </c>
      <c r="W6460" s="8">
        <v>0.45000000000000018</v>
      </c>
      <c r="X6460" s="8">
        <v>1.6799999999999997</v>
      </c>
      <c r="Y6460" s="8">
        <v>5.9999999999999609E-2</v>
      </c>
      <c r="Z6460" s="8">
        <v>0</v>
      </c>
      <c r="AA6460">
        <v>-9.9999999999997868E-3</v>
      </c>
      <c r="AF6460" t="s">
        <v>776</v>
      </c>
      <c r="AG6460" t="s">
        <v>777</v>
      </c>
      <c r="AH6460" t="s">
        <v>778</v>
      </c>
      <c r="AI6460" t="s">
        <v>779</v>
      </c>
      <c r="AJ6460" s="7"/>
      <c r="AK6460" t="s">
        <v>7032</v>
      </c>
      <c r="AL6460" t="s">
        <v>393</v>
      </c>
      <c r="AM6460" t="s">
        <v>775</v>
      </c>
      <c r="AN6460" t="s">
        <v>7068</v>
      </c>
      <c r="AO6460" t="str">
        <f>TEXT(A6460,"yyyy-mm-dd")</f>
        <v>2022-12-31</v>
      </c>
    </row>
    <row r="6461" spans="1:41">
      <c r="A6461" s="6" t="s">
        <v>7031</v>
      </c>
      <c r="B6461">
        <v>2022</v>
      </c>
      <c r="C6461">
        <v>12</v>
      </c>
      <c r="E6461" t="s">
        <v>392</v>
      </c>
      <c r="F6461" t="s">
        <v>82</v>
      </c>
      <c r="G6461" t="s">
        <v>774</v>
      </c>
      <c r="H6461" t="s">
        <v>1536</v>
      </c>
      <c r="K6461" s="6"/>
      <c r="O6461" s="8">
        <v>3.58</v>
      </c>
      <c r="P6461" s="8">
        <v>3.6</v>
      </c>
      <c r="Q6461" s="8">
        <v>3.4</v>
      </c>
      <c r="R6461" s="8">
        <v>3.7</v>
      </c>
      <c r="S6461" s="8">
        <v>3.2</v>
      </c>
      <c r="T6461" s="8">
        <v>4</v>
      </c>
      <c r="U6461" s="8">
        <v>0.23</v>
      </c>
      <c r="V6461" s="9">
        <v>27</v>
      </c>
      <c r="W6461" s="8">
        <v>0.30000000000000027</v>
      </c>
      <c r="X6461" s="8">
        <v>0.79999999999999982</v>
      </c>
      <c r="Y6461" s="8">
        <v>-2.0000000000000018E-2</v>
      </c>
      <c r="Z6461" s="8">
        <v>5.0000000000000266E-2</v>
      </c>
      <c r="AA6461">
        <v>-6.9999999999999396E-2</v>
      </c>
      <c r="AF6461" t="s">
        <v>1537</v>
      </c>
      <c r="AG6461" t="s">
        <v>777</v>
      </c>
      <c r="AH6461" t="s">
        <v>778</v>
      </c>
      <c r="AI6461" t="s">
        <v>1538</v>
      </c>
      <c r="AJ6461" s="7"/>
      <c r="AK6461" t="s">
        <v>7032</v>
      </c>
      <c r="AL6461" t="s">
        <v>393</v>
      </c>
      <c r="AM6461" t="s">
        <v>1536</v>
      </c>
      <c r="AN6461" t="s">
        <v>7069</v>
      </c>
      <c r="AO6461" t="str">
        <f>TEXT(A6461,"yyyy-mm-dd")</f>
        <v>2022-12-31</v>
      </c>
    </row>
    <row r="6462" spans="1:41">
      <c r="A6462" s="6" t="s">
        <v>7031</v>
      </c>
      <c r="B6462">
        <v>2022</v>
      </c>
      <c r="C6462">
        <v>12</v>
      </c>
      <c r="E6462" t="s">
        <v>112</v>
      </c>
      <c r="F6462" t="s">
        <v>113</v>
      </c>
      <c r="G6462" t="s">
        <v>83</v>
      </c>
      <c r="H6462" t="s">
        <v>7036</v>
      </c>
      <c r="I6462">
        <v>2025</v>
      </c>
      <c r="K6462" s="6">
        <v>46022</v>
      </c>
      <c r="L6462">
        <v>36</v>
      </c>
      <c r="N6462" t="s">
        <v>924</v>
      </c>
      <c r="O6462" s="8">
        <v>7.18</v>
      </c>
      <c r="P6462" s="8">
        <v>7.09</v>
      </c>
      <c r="Q6462" s="8">
        <v>5.81</v>
      </c>
      <c r="R6462" s="8">
        <v>8.08</v>
      </c>
      <c r="S6462" s="8">
        <v>5</v>
      </c>
      <c r="T6462" s="8">
        <v>11</v>
      </c>
      <c r="U6462" s="8">
        <v>1.5</v>
      </c>
      <c r="V6462" s="9">
        <v>22</v>
      </c>
      <c r="W6462" s="8">
        <v>2.2700000000000005</v>
      </c>
      <c r="X6462" s="8">
        <v>6</v>
      </c>
      <c r="Y6462" s="8">
        <v>8.9999999999999858E-2</v>
      </c>
      <c r="Z6462" s="8"/>
      <c r="AF6462" t="s">
        <v>7074</v>
      </c>
      <c r="AG6462" t="s">
        <v>115</v>
      </c>
      <c r="AH6462" t="s">
        <v>116</v>
      </c>
      <c r="AI6462" t="s">
        <v>926</v>
      </c>
      <c r="AJ6462" s="7">
        <v>46022</v>
      </c>
      <c r="AK6462" t="s">
        <v>7032</v>
      </c>
      <c r="AL6462" t="s">
        <v>118</v>
      </c>
      <c r="AM6462" t="s">
        <v>7038</v>
      </c>
      <c r="AN6462" t="s">
        <v>7075</v>
      </c>
      <c r="AO6462" t="str">
        <f>TEXT(A6462,"yyyy-mm-dd")</f>
        <v>2022-12-31</v>
      </c>
    </row>
    <row r="6463" spans="1:41">
      <c r="A6463" s="6" t="s">
        <v>7031</v>
      </c>
      <c r="B6463">
        <v>2022</v>
      </c>
      <c r="C6463">
        <v>12</v>
      </c>
      <c r="E6463" t="s">
        <v>2881</v>
      </c>
      <c r="F6463" t="s">
        <v>113</v>
      </c>
      <c r="G6463" t="s">
        <v>83</v>
      </c>
      <c r="H6463" t="s">
        <v>7036</v>
      </c>
      <c r="I6463">
        <v>2025</v>
      </c>
      <c r="K6463" s="6">
        <v>46022</v>
      </c>
      <c r="L6463">
        <v>36</v>
      </c>
      <c r="N6463" t="s">
        <v>924</v>
      </c>
      <c r="O6463" s="8">
        <v>7.92</v>
      </c>
      <c r="P6463" s="8">
        <v>8.27</v>
      </c>
      <c r="Q6463" s="8">
        <v>7.11</v>
      </c>
      <c r="R6463" s="8">
        <v>8.58</v>
      </c>
      <c r="S6463" s="8">
        <v>5.8</v>
      </c>
      <c r="T6463" s="8">
        <v>9.1999999999999993</v>
      </c>
      <c r="U6463" s="8">
        <v>1.05</v>
      </c>
      <c r="V6463" s="9">
        <v>18</v>
      </c>
      <c r="W6463" s="8">
        <v>1.4699999999999998</v>
      </c>
      <c r="X6463" s="8">
        <v>3.3999999999999995</v>
      </c>
      <c r="Y6463" s="8">
        <v>-0.34999999999999964</v>
      </c>
      <c r="Z6463" s="8"/>
      <c r="AF6463" t="s">
        <v>7079</v>
      </c>
      <c r="AG6463" t="s">
        <v>2883</v>
      </c>
      <c r="AH6463" t="s">
        <v>2884</v>
      </c>
      <c r="AI6463" t="s">
        <v>926</v>
      </c>
      <c r="AJ6463" s="7">
        <v>46022</v>
      </c>
      <c r="AK6463" t="s">
        <v>7032</v>
      </c>
      <c r="AL6463" t="s">
        <v>2885</v>
      </c>
      <c r="AM6463" t="s">
        <v>7038</v>
      </c>
      <c r="AN6463" t="s">
        <v>7080</v>
      </c>
      <c r="AO6463" t="str">
        <f>TEXT(A6463,"yyyy-mm-dd")</f>
        <v>2022-12-31</v>
      </c>
    </row>
    <row r="6464" spans="1:41">
      <c r="A6464" s="6" t="s">
        <v>7031</v>
      </c>
      <c r="B6464">
        <v>2022</v>
      </c>
      <c r="C6464">
        <v>12</v>
      </c>
      <c r="E6464" t="s">
        <v>112</v>
      </c>
      <c r="F6464" t="s">
        <v>113</v>
      </c>
      <c r="G6464" t="s">
        <v>83</v>
      </c>
      <c r="H6464" t="s">
        <v>6592</v>
      </c>
      <c r="I6464">
        <v>2024</v>
      </c>
      <c r="K6464" s="6">
        <v>45657</v>
      </c>
      <c r="L6464">
        <v>24</v>
      </c>
      <c r="N6464" t="s">
        <v>368</v>
      </c>
      <c r="O6464" s="8">
        <v>8.1</v>
      </c>
      <c r="P6464" s="8">
        <v>7.81</v>
      </c>
      <c r="Q6464" s="8">
        <v>7.5</v>
      </c>
      <c r="R6464" s="8">
        <v>8.52</v>
      </c>
      <c r="S6464" s="8">
        <v>5.85</v>
      </c>
      <c r="T6464" s="8">
        <v>11.56</v>
      </c>
      <c r="U6464" s="8">
        <v>1.17</v>
      </c>
      <c r="V6464" s="9">
        <v>25</v>
      </c>
      <c r="W6464" s="8">
        <v>1.0199999999999996</v>
      </c>
      <c r="X6464" s="8">
        <v>5.7100000000000009</v>
      </c>
      <c r="Y6464" s="8">
        <v>0.29000000000000004</v>
      </c>
      <c r="Z6464" s="8">
        <v>-0.29999999999999982</v>
      </c>
      <c r="AA6464">
        <v>-8.9999999999999858E-2</v>
      </c>
      <c r="AF6464" t="s">
        <v>6630</v>
      </c>
      <c r="AG6464" t="s">
        <v>115</v>
      </c>
      <c r="AH6464" t="s">
        <v>116</v>
      </c>
      <c r="AI6464" t="s">
        <v>359</v>
      </c>
      <c r="AJ6464" s="7">
        <v>45657</v>
      </c>
      <c r="AK6464" t="s">
        <v>7032</v>
      </c>
      <c r="AL6464" t="s">
        <v>118</v>
      </c>
      <c r="AM6464" t="s">
        <v>6594</v>
      </c>
      <c r="AN6464" t="s">
        <v>7073</v>
      </c>
      <c r="AO6464" t="str">
        <f>TEXT(A6464,"yyyy-mm-dd")</f>
        <v>2022-12-31</v>
      </c>
    </row>
    <row r="6465" spans="1:41">
      <c r="A6465" s="6" t="s">
        <v>7031</v>
      </c>
      <c r="B6465">
        <v>2022</v>
      </c>
      <c r="C6465">
        <v>12</v>
      </c>
      <c r="E6465" t="s">
        <v>2881</v>
      </c>
      <c r="F6465" t="s">
        <v>113</v>
      </c>
      <c r="G6465" t="s">
        <v>83</v>
      </c>
      <c r="H6465" t="s">
        <v>6592</v>
      </c>
      <c r="I6465">
        <v>2024</v>
      </c>
      <c r="K6465" s="6">
        <v>45657</v>
      </c>
      <c r="L6465">
        <v>24</v>
      </c>
      <c r="N6465" t="s">
        <v>368</v>
      </c>
      <c r="O6465" s="8">
        <v>8.4700000000000006</v>
      </c>
      <c r="P6465" s="8">
        <v>8.6</v>
      </c>
      <c r="Q6465" s="8">
        <v>8</v>
      </c>
      <c r="R6465" s="8">
        <v>8.85</v>
      </c>
      <c r="S6465" s="8">
        <v>6.89</v>
      </c>
      <c r="T6465" s="8">
        <v>10.07</v>
      </c>
      <c r="U6465" s="8">
        <v>0.77</v>
      </c>
      <c r="V6465" s="9">
        <v>21</v>
      </c>
      <c r="W6465" s="8">
        <v>0.84999999999999964</v>
      </c>
      <c r="X6465" s="8">
        <v>3.1800000000000006</v>
      </c>
      <c r="Y6465" s="8">
        <v>-0.12999999999999901</v>
      </c>
      <c r="Z6465" s="8">
        <v>-6.0000000000000497E-2</v>
      </c>
      <c r="AA6465">
        <v>-7.0000000000001172E-2</v>
      </c>
      <c r="AF6465" t="s">
        <v>6635</v>
      </c>
      <c r="AG6465" t="s">
        <v>2883</v>
      </c>
      <c r="AH6465" t="s">
        <v>2884</v>
      </c>
      <c r="AI6465" t="s">
        <v>359</v>
      </c>
      <c r="AJ6465" s="7">
        <v>45657</v>
      </c>
      <c r="AK6465" t="s">
        <v>7032</v>
      </c>
      <c r="AL6465" t="s">
        <v>2885</v>
      </c>
      <c r="AM6465" t="s">
        <v>6594</v>
      </c>
      <c r="AN6465" t="s">
        <v>7078</v>
      </c>
      <c r="AO6465" t="str">
        <f>TEXT(A6465,"yyyy-mm-dd")</f>
        <v>2022-12-31</v>
      </c>
    </row>
    <row r="6466" spans="1:41">
      <c r="A6466" s="6" t="s">
        <v>7031</v>
      </c>
      <c r="B6466">
        <v>2022</v>
      </c>
      <c r="C6466">
        <v>12</v>
      </c>
      <c r="E6466" t="s">
        <v>112</v>
      </c>
      <c r="F6466" t="s">
        <v>113</v>
      </c>
      <c r="G6466" t="s">
        <v>83</v>
      </c>
      <c r="H6466" t="s">
        <v>6147</v>
      </c>
      <c r="I6466">
        <v>2023</v>
      </c>
      <c r="K6466" s="6">
        <v>45291</v>
      </c>
      <c r="L6466">
        <v>12</v>
      </c>
      <c r="N6466" t="s">
        <v>261</v>
      </c>
      <c r="O6466" s="8">
        <v>9.99</v>
      </c>
      <c r="P6466" s="8">
        <v>9.98</v>
      </c>
      <c r="Q6466" s="8">
        <v>9.49</v>
      </c>
      <c r="R6466" s="8">
        <v>10.47</v>
      </c>
      <c r="S6466" s="8">
        <v>8</v>
      </c>
      <c r="T6466" s="8">
        <v>11.81</v>
      </c>
      <c r="U6466" s="8">
        <v>0.84</v>
      </c>
      <c r="V6466" s="9">
        <v>28</v>
      </c>
      <c r="W6466" s="8">
        <v>0.98000000000000043</v>
      </c>
      <c r="X6466" s="8">
        <v>3.8100000000000005</v>
      </c>
      <c r="Y6466" s="8">
        <v>9.9999999999997868E-3</v>
      </c>
      <c r="Z6466" s="8">
        <v>8.9999999999999858E-2</v>
      </c>
      <c r="AA6466">
        <v>-0.16999999999999993</v>
      </c>
      <c r="AF6466" t="s">
        <v>6185</v>
      </c>
      <c r="AG6466" t="s">
        <v>115</v>
      </c>
      <c r="AH6466" t="s">
        <v>116</v>
      </c>
      <c r="AI6466" t="s">
        <v>230</v>
      </c>
      <c r="AJ6466" s="7">
        <v>45291</v>
      </c>
      <c r="AK6466" t="s">
        <v>7032</v>
      </c>
      <c r="AL6466" t="s">
        <v>118</v>
      </c>
      <c r="AM6466" t="s">
        <v>6149</v>
      </c>
      <c r="AN6466" t="s">
        <v>7072</v>
      </c>
      <c r="AO6466" t="str">
        <f>TEXT(A6466,"yyyy-mm-dd")</f>
        <v>2022-12-31</v>
      </c>
    </row>
    <row r="6467" spans="1:41">
      <c r="A6467" s="6" t="s">
        <v>7031</v>
      </c>
      <c r="B6467">
        <v>2022</v>
      </c>
      <c r="C6467">
        <v>12</v>
      </c>
      <c r="E6467" t="s">
        <v>2881</v>
      </c>
      <c r="F6467" t="s">
        <v>113</v>
      </c>
      <c r="G6467" t="s">
        <v>83</v>
      </c>
      <c r="H6467" t="s">
        <v>6147</v>
      </c>
      <c r="I6467">
        <v>2023</v>
      </c>
      <c r="K6467" s="6">
        <v>45291</v>
      </c>
      <c r="L6467">
        <v>12</v>
      </c>
      <c r="N6467" t="s">
        <v>261</v>
      </c>
      <c r="O6467" s="8">
        <v>9.3000000000000007</v>
      </c>
      <c r="P6467" s="8">
        <v>9.32</v>
      </c>
      <c r="Q6467" s="8">
        <v>9</v>
      </c>
      <c r="R6467" s="8">
        <v>9.75</v>
      </c>
      <c r="S6467" s="8">
        <v>8</v>
      </c>
      <c r="T6467" s="8">
        <v>10.75</v>
      </c>
      <c r="U6467" s="8">
        <v>0.68</v>
      </c>
      <c r="V6467" s="9">
        <v>23</v>
      </c>
      <c r="W6467" s="8">
        <v>0.75</v>
      </c>
      <c r="X6467" s="8">
        <v>2.75</v>
      </c>
      <c r="Y6467" s="8">
        <v>-1.9999999999999574E-2</v>
      </c>
      <c r="Z6467" s="8">
        <v>-0.17999999999999972</v>
      </c>
      <c r="AA6467">
        <v>-7.0000000000000284E-2</v>
      </c>
      <c r="AF6467" t="s">
        <v>6190</v>
      </c>
      <c r="AG6467" t="s">
        <v>2883</v>
      </c>
      <c r="AH6467" t="s">
        <v>2884</v>
      </c>
      <c r="AI6467" t="s">
        <v>230</v>
      </c>
      <c r="AJ6467" s="7">
        <v>45291</v>
      </c>
      <c r="AK6467" t="s">
        <v>7032</v>
      </c>
      <c r="AL6467" t="s">
        <v>2885</v>
      </c>
      <c r="AM6467" t="s">
        <v>6149</v>
      </c>
      <c r="AN6467" t="s">
        <v>7077</v>
      </c>
      <c r="AO6467" t="str">
        <f>TEXT(A6467,"yyyy-mm-dd")</f>
        <v>2022-12-31</v>
      </c>
    </row>
    <row r="6468" spans="1:41">
      <c r="A6468" s="6" t="s">
        <v>7031</v>
      </c>
      <c r="B6468">
        <v>2022</v>
      </c>
      <c r="C6468">
        <v>12</v>
      </c>
      <c r="E6468" t="s">
        <v>112</v>
      </c>
      <c r="F6468" t="s">
        <v>113</v>
      </c>
      <c r="G6468" t="s">
        <v>83</v>
      </c>
      <c r="H6468" t="s">
        <v>5702</v>
      </c>
      <c r="I6468">
        <v>2022</v>
      </c>
      <c r="K6468" s="6">
        <v>44926</v>
      </c>
      <c r="L6468">
        <v>0</v>
      </c>
      <c r="N6468" t="s">
        <v>178</v>
      </c>
      <c r="O6468" s="8">
        <v>10.46</v>
      </c>
      <c r="P6468" s="8">
        <v>10.5</v>
      </c>
      <c r="Q6468" s="8">
        <v>10.4</v>
      </c>
      <c r="R6468" s="8">
        <v>10.55</v>
      </c>
      <c r="S6468" s="8">
        <v>9.99</v>
      </c>
      <c r="T6468" s="8">
        <v>11</v>
      </c>
      <c r="U6468" s="8">
        <v>0.22</v>
      </c>
      <c r="V6468" s="9">
        <v>28</v>
      </c>
      <c r="W6468" s="8">
        <v>0.15000000000000036</v>
      </c>
      <c r="X6468" s="8">
        <v>1.0099999999999998</v>
      </c>
      <c r="Y6468" s="8">
        <v>-3.9999999999999147E-2</v>
      </c>
      <c r="Z6468" s="8">
        <v>0</v>
      </c>
      <c r="AA6468">
        <v>-3.9999999999999147E-2</v>
      </c>
      <c r="AF6468" t="s">
        <v>5740</v>
      </c>
      <c r="AG6468" t="s">
        <v>115</v>
      </c>
      <c r="AH6468" t="s">
        <v>116</v>
      </c>
      <c r="AI6468" t="s">
        <v>117</v>
      </c>
      <c r="AJ6468" s="7">
        <v>44926</v>
      </c>
      <c r="AK6468" t="s">
        <v>7032</v>
      </c>
      <c r="AL6468" t="s">
        <v>118</v>
      </c>
      <c r="AM6468" t="s">
        <v>5704</v>
      </c>
      <c r="AN6468" t="s">
        <v>7071</v>
      </c>
      <c r="AO6468" t="str">
        <f>TEXT(A6468,"yyyy-mm-dd")</f>
        <v>2022-12-31</v>
      </c>
    </row>
    <row r="6469" spans="1:41">
      <c r="A6469" s="6" t="s">
        <v>7031</v>
      </c>
      <c r="B6469">
        <v>2022</v>
      </c>
      <c r="C6469">
        <v>12</v>
      </c>
      <c r="E6469" t="s">
        <v>2881</v>
      </c>
      <c r="F6469" t="s">
        <v>113</v>
      </c>
      <c r="G6469" t="s">
        <v>83</v>
      </c>
      <c r="H6469" t="s">
        <v>5702</v>
      </c>
      <c r="I6469">
        <v>2022</v>
      </c>
      <c r="K6469" s="6">
        <v>44926</v>
      </c>
      <c r="L6469">
        <v>0</v>
      </c>
      <c r="N6469" t="s">
        <v>178</v>
      </c>
      <c r="O6469" s="8">
        <v>9.57</v>
      </c>
      <c r="P6469" s="8">
        <v>9.5</v>
      </c>
      <c r="Q6469" s="8">
        <v>9.2799999999999994</v>
      </c>
      <c r="R6469" s="8">
        <v>9.8699999999999992</v>
      </c>
      <c r="S6469" s="8">
        <v>8.9</v>
      </c>
      <c r="T6469" s="8">
        <v>10.65</v>
      </c>
      <c r="U6469" s="8">
        <v>0.46</v>
      </c>
      <c r="V6469" s="9">
        <v>23</v>
      </c>
      <c r="W6469" s="8">
        <v>0.58999999999999986</v>
      </c>
      <c r="X6469" s="8">
        <v>1.75</v>
      </c>
      <c r="Y6469" s="8">
        <v>7.0000000000000284E-2</v>
      </c>
      <c r="Z6469" s="8">
        <v>-0.19999999999999929</v>
      </c>
      <c r="AA6469">
        <v>-0.10999999999999943</v>
      </c>
      <c r="AF6469" t="s">
        <v>5745</v>
      </c>
      <c r="AG6469" t="s">
        <v>2883</v>
      </c>
      <c r="AH6469" t="s">
        <v>2884</v>
      </c>
      <c r="AI6469" t="s">
        <v>117</v>
      </c>
      <c r="AJ6469" s="7">
        <v>44926</v>
      </c>
      <c r="AK6469" t="s">
        <v>7032</v>
      </c>
      <c r="AL6469" t="s">
        <v>2885</v>
      </c>
      <c r="AM6469" t="s">
        <v>5704</v>
      </c>
      <c r="AN6469" t="s">
        <v>7076</v>
      </c>
      <c r="AO6469" t="str">
        <f>TEXT(A6469,"yyyy-mm-dd")</f>
        <v>2022-12-31</v>
      </c>
    </row>
    <row r="6470" spans="1:41">
      <c r="A6470" s="6" t="s">
        <v>7081</v>
      </c>
      <c r="B6470">
        <v>2023</v>
      </c>
      <c r="C6470">
        <v>1</v>
      </c>
      <c r="E6470" t="s">
        <v>1907</v>
      </c>
      <c r="F6470" t="s">
        <v>1908</v>
      </c>
      <c r="G6470" t="s">
        <v>102</v>
      </c>
      <c r="H6470" t="s">
        <v>6983</v>
      </c>
      <c r="I6470">
        <v>2024</v>
      </c>
      <c r="J6470">
        <v>4</v>
      </c>
      <c r="K6470" s="6">
        <v>45657</v>
      </c>
      <c r="L6470">
        <v>23</v>
      </c>
      <c r="M6470">
        <v>8</v>
      </c>
      <c r="N6470" t="s">
        <v>95</v>
      </c>
      <c r="O6470" s="8">
        <v>8.15</v>
      </c>
      <c r="P6470" s="8">
        <v>8.25</v>
      </c>
      <c r="Q6470" s="8">
        <v>7.5</v>
      </c>
      <c r="R6470" s="8">
        <v>8.5</v>
      </c>
      <c r="S6470" s="8">
        <v>5</v>
      </c>
      <c r="T6470" s="8">
        <v>10.75</v>
      </c>
      <c r="U6470" s="8">
        <v>1.01</v>
      </c>
      <c r="V6470" s="9">
        <v>33</v>
      </c>
      <c r="W6470" s="8">
        <v>1</v>
      </c>
      <c r="X6470" s="8">
        <v>5.75</v>
      </c>
      <c r="Y6470" s="8">
        <v>-9.9999999999999645E-2</v>
      </c>
      <c r="Z6470" s="8">
        <v>0</v>
      </c>
      <c r="AA6470">
        <v>-0.37000000000000011</v>
      </c>
      <c r="AF6470" t="s">
        <v>6984</v>
      </c>
      <c r="AG6470" t="s">
        <v>1910</v>
      </c>
      <c r="AH6470" t="s">
        <v>1911</v>
      </c>
      <c r="AI6470" t="s">
        <v>1944</v>
      </c>
      <c r="AJ6470" s="7">
        <v>45657</v>
      </c>
      <c r="AK6470" t="s">
        <v>7082</v>
      </c>
      <c r="AL6470" t="s">
        <v>1908</v>
      </c>
      <c r="AM6470" t="s">
        <v>6985</v>
      </c>
      <c r="AN6470" t="s">
        <v>7105</v>
      </c>
      <c r="AO6470" t="str">
        <f>TEXT(A6470,"yyyy-mm-dd")</f>
        <v>2023-01-31</v>
      </c>
    </row>
    <row r="6471" spans="1:41">
      <c r="A6471" s="6" t="s">
        <v>7081</v>
      </c>
      <c r="B6471">
        <v>2023</v>
      </c>
      <c r="C6471">
        <v>1</v>
      </c>
      <c r="E6471" t="s">
        <v>1907</v>
      </c>
      <c r="F6471" t="s">
        <v>1908</v>
      </c>
      <c r="G6471" t="s">
        <v>102</v>
      </c>
      <c r="H6471" t="s">
        <v>6878</v>
      </c>
      <c r="I6471">
        <v>2024</v>
      </c>
      <c r="J6471">
        <v>3</v>
      </c>
      <c r="K6471" s="6">
        <v>45565</v>
      </c>
      <c r="L6471">
        <v>20</v>
      </c>
      <c r="M6471">
        <v>7</v>
      </c>
      <c r="N6471" t="s">
        <v>185</v>
      </c>
      <c r="O6471" s="8">
        <v>8.67</v>
      </c>
      <c r="P6471" s="8">
        <v>8.5</v>
      </c>
      <c r="Q6471" s="8">
        <v>8.19</v>
      </c>
      <c r="R6471" s="8">
        <v>9.06</v>
      </c>
      <c r="S6471" s="8">
        <v>7</v>
      </c>
      <c r="T6471" s="8">
        <v>11</v>
      </c>
      <c r="U6471" s="8">
        <v>0.8</v>
      </c>
      <c r="V6471" s="9">
        <v>32</v>
      </c>
      <c r="W6471" s="8">
        <v>0.87000000000000099</v>
      </c>
      <c r="X6471" s="8">
        <v>4</v>
      </c>
      <c r="Y6471" s="8">
        <v>0.16999999999999993</v>
      </c>
      <c r="Z6471" s="8">
        <v>0</v>
      </c>
      <c r="AA6471">
        <v>-0.15999999999999837</v>
      </c>
      <c r="AF6471" t="s">
        <v>6879</v>
      </c>
      <c r="AG6471" t="s">
        <v>1910</v>
      </c>
      <c r="AH6471" t="s">
        <v>1911</v>
      </c>
      <c r="AI6471" t="s">
        <v>1939</v>
      </c>
      <c r="AJ6471" s="7">
        <v>45565</v>
      </c>
      <c r="AK6471" t="s">
        <v>7082</v>
      </c>
      <c r="AL6471" t="s">
        <v>1908</v>
      </c>
      <c r="AM6471" t="s">
        <v>6880</v>
      </c>
      <c r="AN6471" t="s">
        <v>7104</v>
      </c>
      <c r="AO6471" t="str">
        <f>TEXT(A6471,"yyyy-mm-dd")</f>
        <v>2023-01-31</v>
      </c>
    </row>
    <row r="6472" spans="1:41">
      <c r="A6472" s="6" t="s">
        <v>7081</v>
      </c>
      <c r="B6472">
        <v>2023</v>
      </c>
      <c r="C6472">
        <v>1</v>
      </c>
      <c r="E6472" t="s">
        <v>1907</v>
      </c>
      <c r="F6472" t="s">
        <v>1908</v>
      </c>
      <c r="G6472" t="s">
        <v>102</v>
      </c>
      <c r="H6472" t="s">
        <v>6770</v>
      </c>
      <c r="I6472">
        <v>2024</v>
      </c>
      <c r="J6472">
        <v>2</v>
      </c>
      <c r="K6472" s="6">
        <v>45473</v>
      </c>
      <c r="L6472">
        <v>17</v>
      </c>
      <c r="M6472">
        <v>6</v>
      </c>
      <c r="N6472" t="s">
        <v>214</v>
      </c>
      <c r="O6472" s="8">
        <v>9.18</v>
      </c>
      <c r="P6472" s="8">
        <v>9</v>
      </c>
      <c r="Q6472" s="8">
        <v>8.75</v>
      </c>
      <c r="R6472" s="8">
        <v>9.5</v>
      </c>
      <c r="S6472" s="8">
        <v>7.5</v>
      </c>
      <c r="T6472" s="8">
        <v>11.25</v>
      </c>
      <c r="U6472" s="8">
        <v>0.72</v>
      </c>
      <c r="V6472" s="9">
        <v>32</v>
      </c>
      <c r="W6472" s="8">
        <v>0.75</v>
      </c>
      <c r="X6472" s="8">
        <v>3.75</v>
      </c>
      <c r="Y6472" s="8">
        <v>0.17999999999999972</v>
      </c>
      <c r="Z6472" s="8">
        <v>0</v>
      </c>
      <c r="AA6472">
        <v>-0.25</v>
      </c>
      <c r="AF6472" t="s">
        <v>6771</v>
      </c>
      <c r="AG6472" t="s">
        <v>1910</v>
      </c>
      <c r="AH6472" t="s">
        <v>1911</v>
      </c>
      <c r="AI6472" t="s">
        <v>1934</v>
      </c>
      <c r="AJ6472" s="7">
        <v>45473</v>
      </c>
      <c r="AK6472" t="s">
        <v>7082</v>
      </c>
      <c r="AL6472" t="s">
        <v>1908</v>
      </c>
      <c r="AM6472" t="s">
        <v>6772</v>
      </c>
      <c r="AN6472" t="s">
        <v>7103</v>
      </c>
      <c r="AO6472" t="str">
        <f>TEXT(A6472,"yyyy-mm-dd")</f>
        <v>2023-01-31</v>
      </c>
    </row>
    <row r="6473" spans="1:41">
      <c r="A6473" s="6" t="s">
        <v>7081</v>
      </c>
      <c r="B6473">
        <v>2023</v>
      </c>
      <c r="C6473">
        <v>1</v>
      </c>
      <c r="E6473" t="s">
        <v>1907</v>
      </c>
      <c r="F6473" t="s">
        <v>1908</v>
      </c>
      <c r="G6473" t="s">
        <v>102</v>
      </c>
      <c r="H6473" t="s">
        <v>6766</v>
      </c>
      <c r="I6473">
        <v>2024</v>
      </c>
      <c r="J6473">
        <v>1</v>
      </c>
      <c r="K6473" s="6">
        <v>45382</v>
      </c>
      <c r="L6473">
        <v>14</v>
      </c>
      <c r="M6473">
        <v>5</v>
      </c>
      <c r="N6473" t="s">
        <v>244</v>
      </c>
      <c r="O6473" s="8">
        <v>9.7799999999999994</v>
      </c>
      <c r="P6473" s="8">
        <v>9.75</v>
      </c>
      <c r="Q6473" s="8">
        <v>9.44</v>
      </c>
      <c r="R6473" s="8">
        <v>10.06</v>
      </c>
      <c r="S6473" s="8">
        <v>8.5</v>
      </c>
      <c r="T6473" s="8">
        <v>11.25</v>
      </c>
      <c r="U6473" s="8">
        <v>0.59</v>
      </c>
      <c r="V6473" s="9">
        <v>32</v>
      </c>
      <c r="W6473" s="8">
        <v>0.62000000000000099</v>
      </c>
      <c r="X6473" s="8">
        <v>2.75</v>
      </c>
      <c r="Y6473" s="8">
        <v>2.9999999999999361E-2</v>
      </c>
      <c r="Z6473" s="8">
        <v>0</v>
      </c>
      <c r="AA6473">
        <v>-0.37999999999999901</v>
      </c>
      <c r="AF6473" t="s">
        <v>6767</v>
      </c>
      <c r="AG6473" t="s">
        <v>1910</v>
      </c>
      <c r="AH6473" t="s">
        <v>1911</v>
      </c>
      <c r="AI6473" t="s">
        <v>1929</v>
      </c>
      <c r="AJ6473" s="7">
        <v>45382</v>
      </c>
      <c r="AK6473" t="s">
        <v>7082</v>
      </c>
      <c r="AL6473" t="s">
        <v>1908</v>
      </c>
      <c r="AM6473" t="s">
        <v>6768</v>
      </c>
      <c r="AN6473" t="s">
        <v>7102</v>
      </c>
      <c r="AO6473" t="str">
        <f>TEXT(A6473,"yyyy-mm-dd")</f>
        <v>2023-01-31</v>
      </c>
    </row>
    <row r="6474" spans="1:41">
      <c r="A6474" s="6" t="s">
        <v>7081</v>
      </c>
      <c r="B6474">
        <v>2023</v>
      </c>
      <c r="C6474">
        <v>1</v>
      </c>
      <c r="E6474" t="s">
        <v>1907</v>
      </c>
      <c r="F6474" t="s">
        <v>1908</v>
      </c>
      <c r="G6474" t="s">
        <v>102</v>
      </c>
      <c r="H6474" t="s">
        <v>6539</v>
      </c>
      <c r="I6474">
        <v>2023</v>
      </c>
      <c r="J6474">
        <v>4</v>
      </c>
      <c r="K6474" s="6">
        <v>45291</v>
      </c>
      <c r="L6474">
        <v>11</v>
      </c>
      <c r="M6474">
        <v>4</v>
      </c>
      <c r="N6474" t="s">
        <v>85</v>
      </c>
      <c r="O6474" s="8">
        <v>10.35</v>
      </c>
      <c r="P6474" s="8">
        <v>10.5</v>
      </c>
      <c r="Q6474" s="8">
        <v>10</v>
      </c>
      <c r="R6474" s="8">
        <v>10.75</v>
      </c>
      <c r="S6474" s="8">
        <v>8.5</v>
      </c>
      <c r="T6474" s="8">
        <v>11.5</v>
      </c>
      <c r="U6474" s="8">
        <v>0.64</v>
      </c>
      <c r="V6474" s="9">
        <v>34</v>
      </c>
      <c r="W6474" s="8">
        <v>0.75</v>
      </c>
      <c r="X6474" s="8">
        <v>3</v>
      </c>
      <c r="Y6474" s="8">
        <v>-0.15000000000000036</v>
      </c>
      <c r="Z6474" s="8">
        <v>0.25</v>
      </c>
      <c r="AA6474">
        <v>-0.25</v>
      </c>
      <c r="AF6474" t="s">
        <v>6540</v>
      </c>
      <c r="AG6474" t="s">
        <v>1910</v>
      </c>
      <c r="AH6474" t="s">
        <v>1911</v>
      </c>
      <c r="AI6474" t="s">
        <v>1924</v>
      </c>
      <c r="AJ6474" s="7">
        <v>45291</v>
      </c>
      <c r="AK6474" t="s">
        <v>7082</v>
      </c>
      <c r="AL6474" t="s">
        <v>1908</v>
      </c>
      <c r="AM6474" t="s">
        <v>6541</v>
      </c>
      <c r="AN6474" t="s">
        <v>7101</v>
      </c>
      <c r="AO6474" t="str">
        <f>TEXT(A6474,"yyyy-mm-dd")</f>
        <v>2023-01-31</v>
      </c>
    </row>
    <row r="6475" spans="1:41">
      <c r="A6475" s="6" t="s">
        <v>7081</v>
      </c>
      <c r="B6475">
        <v>2023</v>
      </c>
      <c r="C6475">
        <v>1</v>
      </c>
      <c r="E6475" t="s">
        <v>1907</v>
      </c>
      <c r="F6475" t="s">
        <v>1908</v>
      </c>
      <c r="G6475" t="s">
        <v>102</v>
      </c>
      <c r="H6475" t="s">
        <v>6434</v>
      </c>
      <c r="I6475">
        <v>2023</v>
      </c>
      <c r="J6475">
        <v>3</v>
      </c>
      <c r="K6475" s="6">
        <v>45199</v>
      </c>
      <c r="L6475">
        <v>8</v>
      </c>
      <c r="M6475">
        <v>3</v>
      </c>
      <c r="N6475" t="s">
        <v>182</v>
      </c>
      <c r="O6475" s="8">
        <v>10.8</v>
      </c>
      <c r="P6475" s="8">
        <v>11</v>
      </c>
      <c r="Q6475" s="8">
        <v>10.5</v>
      </c>
      <c r="R6475" s="8">
        <v>11</v>
      </c>
      <c r="S6475" s="8">
        <v>10</v>
      </c>
      <c r="T6475" s="8">
        <v>11.5</v>
      </c>
      <c r="U6475" s="8">
        <v>0.34</v>
      </c>
      <c r="V6475" s="9">
        <v>33</v>
      </c>
      <c r="W6475" s="8">
        <v>0.5</v>
      </c>
      <c r="X6475" s="8">
        <v>1.5</v>
      </c>
      <c r="Y6475" s="8">
        <v>-0.19999999999999929</v>
      </c>
      <c r="Z6475" s="8">
        <v>0.25</v>
      </c>
      <c r="AA6475">
        <v>0</v>
      </c>
      <c r="AF6475" t="s">
        <v>6435</v>
      </c>
      <c r="AG6475" t="s">
        <v>1910</v>
      </c>
      <c r="AH6475" t="s">
        <v>1911</v>
      </c>
      <c r="AI6475" t="s">
        <v>1919</v>
      </c>
      <c r="AJ6475" s="7">
        <v>45199</v>
      </c>
      <c r="AK6475" t="s">
        <v>7082</v>
      </c>
      <c r="AL6475" t="s">
        <v>1908</v>
      </c>
      <c r="AM6475" t="s">
        <v>6436</v>
      </c>
      <c r="AN6475" t="s">
        <v>7100</v>
      </c>
      <c r="AO6475" t="str">
        <f>TEXT(A6475,"yyyy-mm-dd")</f>
        <v>2023-01-31</v>
      </c>
    </row>
    <row r="6476" spans="1:41">
      <c r="A6476" s="6" t="s">
        <v>7081</v>
      </c>
      <c r="B6476">
        <v>2023</v>
      </c>
      <c r="C6476">
        <v>1</v>
      </c>
      <c r="E6476" t="s">
        <v>1907</v>
      </c>
      <c r="F6476" t="s">
        <v>1908</v>
      </c>
      <c r="G6476" t="s">
        <v>102</v>
      </c>
      <c r="H6476" t="s">
        <v>6326</v>
      </c>
      <c r="I6476">
        <v>2023</v>
      </c>
      <c r="J6476">
        <v>2</v>
      </c>
      <c r="K6476" s="6">
        <v>45107</v>
      </c>
      <c r="L6476">
        <v>5</v>
      </c>
      <c r="M6476">
        <v>2</v>
      </c>
      <c r="N6476" t="s">
        <v>211</v>
      </c>
      <c r="O6476" s="8">
        <v>10.97</v>
      </c>
      <c r="P6476" s="8">
        <v>11</v>
      </c>
      <c r="Q6476" s="8">
        <v>11</v>
      </c>
      <c r="R6476" s="8">
        <v>11</v>
      </c>
      <c r="S6476" s="8">
        <v>10.75</v>
      </c>
      <c r="T6476" s="8">
        <v>11.5</v>
      </c>
      <c r="U6476" s="8">
        <v>0.16</v>
      </c>
      <c r="V6476" s="9">
        <v>33</v>
      </c>
      <c r="W6476" s="8">
        <v>0</v>
      </c>
      <c r="X6476" s="8">
        <v>0.75</v>
      </c>
      <c r="Y6476" s="8">
        <v>-2.9999999999999361E-2</v>
      </c>
      <c r="Z6476" s="8">
        <v>0</v>
      </c>
      <c r="AA6476">
        <v>-0.25</v>
      </c>
      <c r="AF6476" t="s">
        <v>6327</v>
      </c>
      <c r="AG6476" t="s">
        <v>1910</v>
      </c>
      <c r="AH6476" t="s">
        <v>1911</v>
      </c>
      <c r="AI6476" t="s">
        <v>1915</v>
      </c>
      <c r="AJ6476" s="7">
        <v>45107</v>
      </c>
      <c r="AK6476" t="s">
        <v>7082</v>
      </c>
      <c r="AL6476" t="s">
        <v>1908</v>
      </c>
      <c r="AM6476" t="s">
        <v>6328</v>
      </c>
      <c r="AN6476" t="s">
        <v>7099</v>
      </c>
      <c r="AO6476" t="str">
        <f>TEXT(A6476,"yyyy-mm-dd")</f>
        <v>2023-01-31</v>
      </c>
    </row>
    <row r="6477" spans="1:41">
      <c r="A6477" s="6" t="s">
        <v>7081</v>
      </c>
      <c r="B6477">
        <v>2023</v>
      </c>
      <c r="C6477">
        <v>1</v>
      </c>
      <c r="E6477" t="s">
        <v>1907</v>
      </c>
      <c r="F6477" t="s">
        <v>1908</v>
      </c>
      <c r="G6477" t="s">
        <v>102</v>
      </c>
      <c r="H6477" t="s">
        <v>6287</v>
      </c>
      <c r="I6477">
        <v>2023</v>
      </c>
      <c r="J6477">
        <v>1</v>
      </c>
      <c r="K6477" s="6">
        <v>45016</v>
      </c>
      <c r="L6477">
        <v>2</v>
      </c>
      <c r="M6477">
        <v>1</v>
      </c>
      <c r="N6477" t="s">
        <v>104</v>
      </c>
      <c r="O6477" s="8">
        <v>10.92</v>
      </c>
      <c r="P6477" s="8">
        <v>11</v>
      </c>
      <c r="Q6477" s="8">
        <v>10.75</v>
      </c>
      <c r="R6477" s="8">
        <v>11</v>
      </c>
      <c r="S6477" s="8">
        <v>10.75</v>
      </c>
      <c r="T6477" s="8">
        <v>11.25</v>
      </c>
      <c r="U6477" s="8">
        <v>0.13</v>
      </c>
      <c r="V6477" s="9">
        <v>33</v>
      </c>
      <c r="W6477" s="8">
        <v>0.25</v>
      </c>
      <c r="X6477" s="8">
        <v>0.5</v>
      </c>
      <c r="Y6477" s="8">
        <v>-8.0000000000000071E-2</v>
      </c>
      <c r="Z6477" s="8">
        <v>0</v>
      </c>
      <c r="AA6477">
        <v>0</v>
      </c>
      <c r="AF6477" t="s">
        <v>6288</v>
      </c>
      <c r="AG6477" t="s">
        <v>1910</v>
      </c>
      <c r="AH6477" t="s">
        <v>1911</v>
      </c>
      <c r="AI6477" t="s">
        <v>1912</v>
      </c>
      <c r="AJ6477" s="7">
        <v>45016</v>
      </c>
      <c r="AK6477" t="s">
        <v>7082</v>
      </c>
      <c r="AL6477" t="s">
        <v>1908</v>
      </c>
      <c r="AM6477" t="s">
        <v>6289</v>
      </c>
      <c r="AN6477" t="s">
        <v>7098</v>
      </c>
      <c r="AO6477" t="str">
        <f>TEXT(A6477,"yyyy-mm-dd")</f>
        <v>2023-01-31</v>
      </c>
    </row>
    <row r="6478" spans="1:41">
      <c r="A6478" s="6" t="s">
        <v>7081</v>
      </c>
      <c r="B6478">
        <v>2023</v>
      </c>
      <c r="C6478">
        <v>1</v>
      </c>
      <c r="E6478" t="s">
        <v>100</v>
      </c>
      <c r="F6478" t="s">
        <v>101</v>
      </c>
      <c r="G6478" t="s">
        <v>83</v>
      </c>
      <c r="H6478" t="s">
        <v>7036</v>
      </c>
      <c r="I6478">
        <v>2025</v>
      </c>
      <c r="K6478" s="6">
        <v>46022</v>
      </c>
      <c r="L6478">
        <v>35</v>
      </c>
      <c r="N6478" t="s">
        <v>943</v>
      </c>
      <c r="O6478" s="8">
        <v>1.96</v>
      </c>
      <c r="P6478" s="8">
        <v>2</v>
      </c>
      <c r="Q6478" s="8">
        <v>1.8</v>
      </c>
      <c r="R6478" s="8">
        <v>2.1</v>
      </c>
      <c r="S6478" s="8">
        <v>0.32</v>
      </c>
      <c r="T6478" s="8">
        <v>2.7</v>
      </c>
      <c r="U6478" s="8">
        <v>0.46</v>
      </c>
      <c r="V6478" s="9">
        <v>25</v>
      </c>
      <c r="W6478" s="8">
        <v>0.30000000000000004</v>
      </c>
      <c r="X6478" s="8">
        <v>2.3800000000000003</v>
      </c>
      <c r="Y6478" s="8">
        <v>-4.0000000000000036E-2</v>
      </c>
      <c r="Z6478" s="8">
        <v>0</v>
      </c>
      <c r="AA6478">
        <v>-0.10000000000000009</v>
      </c>
      <c r="AF6478" t="s">
        <v>10450</v>
      </c>
      <c r="AG6478" t="s">
        <v>9655</v>
      </c>
      <c r="AH6478" t="s">
        <v>9656</v>
      </c>
      <c r="AI6478" t="s">
        <v>9708</v>
      </c>
      <c r="AJ6478" s="7">
        <v>46022</v>
      </c>
      <c r="AK6478" t="s">
        <v>7082</v>
      </c>
      <c r="AL6478" t="s">
        <v>109</v>
      </c>
      <c r="AM6478" t="s">
        <v>7038</v>
      </c>
      <c r="AN6478" t="s">
        <v>10452</v>
      </c>
    </row>
    <row r="6479" spans="1:41">
      <c r="A6479" s="6" t="s">
        <v>7081</v>
      </c>
      <c r="B6479">
        <v>2023</v>
      </c>
      <c r="C6479">
        <v>1</v>
      </c>
      <c r="E6479" t="s">
        <v>100</v>
      </c>
      <c r="F6479" t="s">
        <v>101</v>
      </c>
      <c r="G6479" t="s">
        <v>102</v>
      </c>
      <c r="H6479" t="s">
        <v>6983</v>
      </c>
      <c r="I6479">
        <v>2024</v>
      </c>
      <c r="J6479">
        <v>4</v>
      </c>
      <c r="K6479" s="6">
        <v>45657</v>
      </c>
      <c r="L6479">
        <v>23</v>
      </c>
      <c r="M6479">
        <v>8</v>
      </c>
      <c r="N6479" t="s">
        <v>95</v>
      </c>
      <c r="O6479" s="8">
        <v>2.06</v>
      </c>
      <c r="P6479" s="8">
        <v>2</v>
      </c>
      <c r="Q6479" s="8">
        <v>1.85</v>
      </c>
      <c r="R6479" s="8">
        <v>2.2999999999999998</v>
      </c>
      <c r="S6479" s="8">
        <v>0.6</v>
      </c>
      <c r="T6479" s="8">
        <v>3.7</v>
      </c>
      <c r="U6479" s="8">
        <v>0.64</v>
      </c>
      <c r="V6479" s="9">
        <v>27</v>
      </c>
      <c r="W6479" s="8">
        <v>0.44999999999999973</v>
      </c>
      <c r="X6479" s="8">
        <v>3.1</v>
      </c>
      <c r="Y6479" s="8">
        <v>6.0000000000000053E-2</v>
      </c>
      <c r="Z6479" s="8">
        <v>0</v>
      </c>
      <c r="AA6479">
        <v>-0.44000000000000017</v>
      </c>
      <c r="AF6479" t="s">
        <v>7055</v>
      </c>
      <c r="AG6479" t="s">
        <v>106</v>
      </c>
      <c r="AH6479" t="s">
        <v>107</v>
      </c>
      <c r="AI6479" t="s">
        <v>2673</v>
      </c>
      <c r="AJ6479" s="7">
        <v>45657</v>
      </c>
      <c r="AK6479" t="s">
        <v>7082</v>
      </c>
      <c r="AL6479" t="s">
        <v>109</v>
      </c>
      <c r="AM6479" t="s">
        <v>6985</v>
      </c>
      <c r="AN6479" t="s">
        <v>7097</v>
      </c>
      <c r="AO6479" t="str">
        <f>TEXT(A6479,"yyyy-mm-dd")</f>
        <v>2023-01-31</v>
      </c>
    </row>
    <row r="6480" spans="1:41">
      <c r="A6480" s="6" t="s">
        <v>7081</v>
      </c>
      <c r="B6480">
        <v>2023</v>
      </c>
      <c r="C6480">
        <v>1</v>
      </c>
      <c r="E6480" t="s">
        <v>100</v>
      </c>
      <c r="F6480" t="s">
        <v>101</v>
      </c>
      <c r="G6480" t="s">
        <v>83</v>
      </c>
      <c r="H6480" t="s">
        <v>6592</v>
      </c>
      <c r="I6480">
        <v>2024</v>
      </c>
      <c r="K6480" s="6">
        <v>45657</v>
      </c>
      <c r="L6480">
        <v>23</v>
      </c>
      <c r="N6480" t="s">
        <v>95</v>
      </c>
      <c r="O6480" s="8">
        <v>1.68</v>
      </c>
      <c r="P6480" s="8">
        <v>1.85</v>
      </c>
      <c r="Q6480" s="8">
        <v>1.5</v>
      </c>
      <c r="R6480" s="8">
        <v>2</v>
      </c>
      <c r="S6480" s="8">
        <v>-0.2</v>
      </c>
      <c r="T6480" s="8">
        <v>2.5</v>
      </c>
      <c r="U6480" s="8">
        <v>0.61</v>
      </c>
      <c r="V6480" s="9">
        <v>34</v>
      </c>
      <c r="W6480" s="8">
        <v>0.5</v>
      </c>
      <c r="X6480" s="8">
        <v>2.7</v>
      </c>
      <c r="Y6480" s="8">
        <v>-0.17000000000000015</v>
      </c>
      <c r="Z6480" s="8">
        <v>-4.9999999999999822E-2</v>
      </c>
      <c r="AA6480">
        <v>0.10000000000000009</v>
      </c>
      <c r="AF6480" t="s">
        <v>10411</v>
      </c>
      <c r="AG6480" t="s">
        <v>9655</v>
      </c>
      <c r="AH6480" t="s">
        <v>9656</v>
      </c>
      <c r="AI6480" t="s">
        <v>9669</v>
      </c>
      <c r="AJ6480" s="7">
        <v>45657</v>
      </c>
      <c r="AK6480" t="s">
        <v>7082</v>
      </c>
      <c r="AL6480" t="s">
        <v>109</v>
      </c>
      <c r="AM6480" t="s">
        <v>6594</v>
      </c>
      <c r="AN6480" t="s">
        <v>10425</v>
      </c>
    </row>
    <row r="6481" spans="1:41">
      <c r="A6481" s="6" t="s">
        <v>7081</v>
      </c>
      <c r="B6481">
        <v>2023</v>
      </c>
      <c r="C6481">
        <v>1</v>
      </c>
      <c r="E6481" t="s">
        <v>100</v>
      </c>
      <c r="F6481" t="s">
        <v>101</v>
      </c>
      <c r="G6481" t="s">
        <v>102</v>
      </c>
      <c r="H6481" t="s">
        <v>6878</v>
      </c>
      <c r="I6481">
        <v>2024</v>
      </c>
      <c r="J6481">
        <v>3</v>
      </c>
      <c r="K6481" s="6">
        <v>45565</v>
      </c>
      <c r="L6481">
        <v>20</v>
      </c>
      <c r="M6481">
        <v>7</v>
      </c>
      <c r="N6481" t="s">
        <v>185</v>
      </c>
      <c r="O6481" s="8">
        <v>2.0099999999999998</v>
      </c>
      <c r="P6481" s="8">
        <v>2</v>
      </c>
      <c r="Q6481" s="8">
        <v>1.8</v>
      </c>
      <c r="R6481" s="8">
        <v>2.25</v>
      </c>
      <c r="S6481" s="8">
        <v>0</v>
      </c>
      <c r="T6481" s="8">
        <v>3</v>
      </c>
      <c r="U6481" s="8">
        <v>0.56999999999999995</v>
      </c>
      <c r="V6481" s="9">
        <v>27</v>
      </c>
      <c r="W6481" s="8">
        <v>0.44999999999999996</v>
      </c>
      <c r="X6481" s="8">
        <v>3</v>
      </c>
      <c r="Y6481" s="8">
        <v>9.9999999999997868E-3</v>
      </c>
      <c r="Z6481" s="8">
        <v>0</v>
      </c>
      <c r="AA6481">
        <v>-7.0000000000000284E-2</v>
      </c>
      <c r="AF6481" t="s">
        <v>7053</v>
      </c>
      <c r="AG6481" t="s">
        <v>106</v>
      </c>
      <c r="AH6481" t="s">
        <v>107</v>
      </c>
      <c r="AI6481" t="s">
        <v>2670</v>
      </c>
      <c r="AJ6481" s="7">
        <v>45565</v>
      </c>
      <c r="AK6481" t="s">
        <v>7082</v>
      </c>
      <c r="AL6481" t="s">
        <v>109</v>
      </c>
      <c r="AM6481" t="s">
        <v>6880</v>
      </c>
      <c r="AN6481" t="s">
        <v>7096</v>
      </c>
      <c r="AO6481" t="str">
        <f>TEXT(A6481,"yyyy-mm-dd")</f>
        <v>2023-01-31</v>
      </c>
    </row>
    <row r="6482" spans="1:41">
      <c r="A6482" s="6" t="s">
        <v>7081</v>
      </c>
      <c r="B6482">
        <v>2023</v>
      </c>
      <c r="C6482">
        <v>1</v>
      </c>
      <c r="E6482" t="s">
        <v>100</v>
      </c>
      <c r="F6482" t="s">
        <v>101</v>
      </c>
      <c r="G6482" t="s">
        <v>102</v>
      </c>
      <c r="H6482" t="s">
        <v>6770</v>
      </c>
      <c r="I6482">
        <v>2024</v>
      </c>
      <c r="J6482">
        <v>2</v>
      </c>
      <c r="K6482" s="6">
        <v>45473</v>
      </c>
      <c r="L6482">
        <v>17</v>
      </c>
      <c r="M6482">
        <v>6</v>
      </c>
      <c r="N6482" t="s">
        <v>214</v>
      </c>
      <c r="O6482" s="8">
        <v>1.74</v>
      </c>
      <c r="P6482" s="8">
        <v>1.8</v>
      </c>
      <c r="Q6482" s="8">
        <v>1.4</v>
      </c>
      <c r="R6482" s="8">
        <v>2</v>
      </c>
      <c r="S6482" s="8">
        <v>-0.5</v>
      </c>
      <c r="T6482" s="8">
        <v>2.8</v>
      </c>
      <c r="U6482" s="8">
        <v>0.67</v>
      </c>
      <c r="V6482" s="9">
        <v>27</v>
      </c>
      <c r="W6482" s="8">
        <v>0.60000000000000009</v>
      </c>
      <c r="X6482" s="8">
        <v>3.3</v>
      </c>
      <c r="Y6482" s="8">
        <v>-6.0000000000000053E-2</v>
      </c>
      <c r="Z6482" s="8">
        <v>-5.0000000000000044E-2</v>
      </c>
      <c r="AA6482">
        <v>-0.34999999999999987</v>
      </c>
      <c r="AF6482" t="s">
        <v>7051</v>
      </c>
      <c r="AG6482" t="s">
        <v>106</v>
      </c>
      <c r="AH6482" t="s">
        <v>107</v>
      </c>
      <c r="AI6482" t="s">
        <v>2667</v>
      </c>
      <c r="AJ6482" s="7">
        <v>45473</v>
      </c>
      <c r="AK6482" t="s">
        <v>7082</v>
      </c>
      <c r="AL6482" t="s">
        <v>109</v>
      </c>
      <c r="AM6482" t="s">
        <v>6772</v>
      </c>
      <c r="AN6482" t="s">
        <v>7095</v>
      </c>
      <c r="AO6482" t="str">
        <f>TEXT(A6482,"yyyy-mm-dd")</f>
        <v>2023-01-31</v>
      </c>
    </row>
    <row r="6483" spans="1:41">
      <c r="A6483" s="6" t="s">
        <v>7081</v>
      </c>
      <c r="B6483">
        <v>2023</v>
      </c>
      <c r="C6483">
        <v>1</v>
      </c>
      <c r="E6483" t="s">
        <v>100</v>
      </c>
      <c r="F6483" t="s">
        <v>101</v>
      </c>
      <c r="G6483" t="s">
        <v>102</v>
      </c>
      <c r="H6483" t="s">
        <v>6766</v>
      </c>
      <c r="I6483">
        <v>2024</v>
      </c>
      <c r="J6483">
        <v>1</v>
      </c>
      <c r="K6483" s="6">
        <v>45382</v>
      </c>
      <c r="L6483">
        <v>14</v>
      </c>
      <c r="M6483">
        <v>5</v>
      </c>
      <c r="N6483" t="s">
        <v>244</v>
      </c>
      <c r="O6483" s="8">
        <v>1.25</v>
      </c>
      <c r="P6483" s="8">
        <v>1.4</v>
      </c>
      <c r="Q6483" s="8">
        <v>0.75</v>
      </c>
      <c r="R6483" s="8">
        <v>1.95</v>
      </c>
      <c r="S6483" s="8">
        <v>-1.9</v>
      </c>
      <c r="T6483" s="8">
        <v>3.2</v>
      </c>
      <c r="U6483" s="8">
        <v>1.05</v>
      </c>
      <c r="V6483" s="9">
        <v>27</v>
      </c>
      <c r="W6483" s="8">
        <v>1.2</v>
      </c>
      <c r="X6483" s="8">
        <v>5.0999999999999996</v>
      </c>
      <c r="Y6483" s="8">
        <v>-0.14999999999999991</v>
      </c>
      <c r="Z6483" s="8">
        <v>-0.10000000000000009</v>
      </c>
      <c r="AA6483">
        <v>0.11999999999999988</v>
      </c>
      <c r="AF6483" t="s">
        <v>7049</v>
      </c>
      <c r="AG6483" t="s">
        <v>106</v>
      </c>
      <c r="AH6483" t="s">
        <v>107</v>
      </c>
      <c r="AI6483" t="s">
        <v>502</v>
      </c>
      <c r="AJ6483" s="7">
        <v>45382</v>
      </c>
      <c r="AK6483" t="s">
        <v>7082</v>
      </c>
      <c r="AL6483" t="s">
        <v>109</v>
      </c>
      <c r="AM6483" t="s">
        <v>6768</v>
      </c>
      <c r="AN6483" t="s">
        <v>7094</v>
      </c>
      <c r="AO6483" t="str">
        <f>TEXT(A6483,"yyyy-mm-dd")</f>
        <v>2023-01-31</v>
      </c>
    </row>
    <row r="6484" spans="1:41">
      <c r="A6484" s="6" t="s">
        <v>7081</v>
      </c>
      <c r="B6484">
        <v>2023</v>
      </c>
      <c r="C6484">
        <v>1</v>
      </c>
      <c r="E6484" t="s">
        <v>100</v>
      </c>
      <c r="F6484" t="s">
        <v>101</v>
      </c>
      <c r="G6484" t="s">
        <v>102</v>
      </c>
      <c r="H6484" t="s">
        <v>6539</v>
      </c>
      <c r="I6484">
        <v>2023</v>
      </c>
      <c r="J6484">
        <v>4</v>
      </c>
      <c r="K6484" s="6">
        <v>45291</v>
      </c>
      <c r="L6484">
        <v>11</v>
      </c>
      <c r="M6484">
        <v>4</v>
      </c>
      <c r="N6484" t="s">
        <v>85</v>
      </c>
      <c r="O6484" s="8">
        <v>0.57999999999999996</v>
      </c>
      <c r="P6484" s="8">
        <v>0.73</v>
      </c>
      <c r="Q6484" s="8">
        <v>0.41</v>
      </c>
      <c r="R6484" s="8">
        <v>1.23</v>
      </c>
      <c r="S6484" s="8">
        <v>-2.38</v>
      </c>
      <c r="T6484" s="8">
        <v>1.76</v>
      </c>
      <c r="U6484" s="8">
        <v>0.91</v>
      </c>
      <c r="V6484" s="9">
        <v>30</v>
      </c>
      <c r="W6484" s="8">
        <v>0.82000000000000006</v>
      </c>
      <c r="X6484" s="8">
        <v>4.1399999999999997</v>
      </c>
      <c r="Y6484" s="8">
        <v>-0.15000000000000002</v>
      </c>
      <c r="Z6484" s="8">
        <v>3.0000000000000027E-2</v>
      </c>
      <c r="AA6484">
        <v>6.9999999999999951E-2</v>
      </c>
      <c r="AF6484" t="s">
        <v>6611</v>
      </c>
      <c r="AG6484" t="s">
        <v>106</v>
      </c>
      <c r="AH6484" t="s">
        <v>107</v>
      </c>
      <c r="AI6484" t="s">
        <v>497</v>
      </c>
      <c r="AJ6484" s="7">
        <v>45291</v>
      </c>
      <c r="AK6484" t="s">
        <v>7082</v>
      </c>
      <c r="AL6484" t="s">
        <v>109</v>
      </c>
      <c r="AM6484" t="s">
        <v>6541</v>
      </c>
      <c r="AN6484" t="s">
        <v>7093</v>
      </c>
      <c r="AO6484" t="str">
        <f>TEXT(A6484,"yyyy-mm-dd")</f>
        <v>2023-01-31</v>
      </c>
    </row>
    <row r="6485" spans="1:41">
      <c r="A6485" s="6" t="s">
        <v>7081</v>
      </c>
      <c r="B6485">
        <v>2023</v>
      </c>
      <c r="C6485">
        <v>1</v>
      </c>
      <c r="E6485" t="s">
        <v>100</v>
      </c>
      <c r="F6485" t="s">
        <v>101</v>
      </c>
      <c r="G6485" t="s">
        <v>83</v>
      </c>
      <c r="H6485" t="s">
        <v>6147</v>
      </c>
      <c r="I6485">
        <v>2023</v>
      </c>
      <c r="K6485" s="6">
        <v>45291</v>
      </c>
      <c r="L6485">
        <v>11</v>
      </c>
      <c r="N6485" t="s">
        <v>85</v>
      </c>
      <c r="O6485" s="8">
        <v>1</v>
      </c>
      <c r="P6485" s="8">
        <v>0.98</v>
      </c>
      <c r="Q6485" s="8">
        <v>0.8</v>
      </c>
      <c r="R6485" s="8">
        <v>1.31</v>
      </c>
      <c r="S6485" s="8">
        <v>0.12</v>
      </c>
      <c r="T6485" s="8">
        <v>2.2000000000000002</v>
      </c>
      <c r="U6485" s="8">
        <v>0.42</v>
      </c>
      <c r="V6485" s="9">
        <v>36</v>
      </c>
      <c r="W6485" s="8">
        <v>0.51</v>
      </c>
      <c r="X6485" s="8">
        <v>2.08</v>
      </c>
      <c r="Y6485" s="8">
        <v>2.0000000000000018E-2</v>
      </c>
      <c r="Z6485" s="8">
        <v>7.999999999999996E-2</v>
      </c>
      <c r="AA6485">
        <v>1.0000000000000009E-2</v>
      </c>
      <c r="AF6485" t="s">
        <v>10372</v>
      </c>
      <c r="AG6485" t="s">
        <v>9655</v>
      </c>
      <c r="AH6485" t="s">
        <v>9656</v>
      </c>
      <c r="AI6485" t="s">
        <v>9657</v>
      </c>
      <c r="AJ6485" s="7">
        <v>45291</v>
      </c>
      <c r="AK6485" t="s">
        <v>7082</v>
      </c>
      <c r="AL6485" t="s">
        <v>109</v>
      </c>
      <c r="AM6485" t="s">
        <v>6149</v>
      </c>
      <c r="AN6485" t="s">
        <v>10398</v>
      </c>
    </row>
    <row r="6486" spans="1:41">
      <c r="A6486" s="6" t="s">
        <v>7081</v>
      </c>
      <c r="B6486">
        <v>2023</v>
      </c>
      <c r="C6486">
        <v>1</v>
      </c>
      <c r="E6486" t="s">
        <v>100</v>
      </c>
      <c r="F6486" t="s">
        <v>101</v>
      </c>
      <c r="G6486" t="s">
        <v>102</v>
      </c>
      <c r="H6486" t="s">
        <v>6434</v>
      </c>
      <c r="I6486">
        <v>2023</v>
      </c>
      <c r="J6486">
        <v>3</v>
      </c>
      <c r="K6486" s="6">
        <v>45199</v>
      </c>
      <c r="L6486">
        <v>8</v>
      </c>
      <c r="M6486">
        <v>3</v>
      </c>
      <c r="N6486" t="s">
        <v>182</v>
      </c>
      <c r="O6486" s="8">
        <v>0.42</v>
      </c>
      <c r="P6486" s="8">
        <v>0.55000000000000004</v>
      </c>
      <c r="Q6486" s="8">
        <v>-0.1</v>
      </c>
      <c r="R6486" s="8">
        <v>0.89</v>
      </c>
      <c r="S6486" s="8">
        <v>-1.17</v>
      </c>
      <c r="T6486" s="8">
        <v>2</v>
      </c>
      <c r="U6486" s="8">
        <v>0.76</v>
      </c>
      <c r="V6486" s="9">
        <v>30</v>
      </c>
      <c r="W6486" s="8">
        <v>0.99</v>
      </c>
      <c r="X6486" s="8">
        <v>3.17</v>
      </c>
      <c r="Y6486" s="8">
        <v>-0.13000000000000006</v>
      </c>
      <c r="Z6486" s="8">
        <v>0.15000000000000002</v>
      </c>
      <c r="AA6486">
        <v>2.0000000000000018E-2</v>
      </c>
      <c r="AF6486" t="s">
        <v>6609</v>
      </c>
      <c r="AG6486" t="s">
        <v>106</v>
      </c>
      <c r="AH6486" t="s">
        <v>107</v>
      </c>
      <c r="AI6486" t="s">
        <v>427</v>
      </c>
      <c r="AJ6486" s="7">
        <v>45199</v>
      </c>
      <c r="AK6486" t="s">
        <v>7082</v>
      </c>
      <c r="AL6486" t="s">
        <v>109</v>
      </c>
      <c r="AM6486" t="s">
        <v>6436</v>
      </c>
      <c r="AN6486" t="s">
        <v>7092</v>
      </c>
      <c r="AO6486" t="str">
        <f>TEXT(A6486,"yyyy-mm-dd")</f>
        <v>2023-01-31</v>
      </c>
    </row>
    <row r="6487" spans="1:41">
      <c r="A6487" s="6" t="s">
        <v>7081</v>
      </c>
      <c r="B6487">
        <v>2023</v>
      </c>
      <c r="C6487">
        <v>1</v>
      </c>
      <c r="E6487" t="s">
        <v>100</v>
      </c>
      <c r="F6487" t="s">
        <v>101</v>
      </c>
      <c r="G6487" t="s">
        <v>102</v>
      </c>
      <c r="H6487" t="s">
        <v>6326</v>
      </c>
      <c r="I6487">
        <v>2023</v>
      </c>
      <c r="J6487">
        <v>2</v>
      </c>
      <c r="K6487" s="6">
        <v>45107</v>
      </c>
      <c r="L6487">
        <v>5</v>
      </c>
      <c r="M6487">
        <v>2</v>
      </c>
      <c r="N6487" t="s">
        <v>211</v>
      </c>
      <c r="O6487" s="8">
        <v>1.05</v>
      </c>
      <c r="P6487" s="8">
        <v>1.05</v>
      </c>
      <c r="Q6487" s="8">
        <v>0.73</v>
      </c>
      <c r="R6487" s="8">
        <v>1.3</v>
      </c>
      <c r="S6487" s="8">
        <v>-0.44</v>
      </c>
      <c r="T6487" s="8">
        <v>2.2999999999999998</v>
      </c>
      <c r="U6487" s="8">
        <v>0.56000000000000005</v>
      </c>
      <c r="V6487" s="9">
        <v>30</v>
      </c>
      <c r="W6487" s="8">
        <v>0.57000000000000006</v>
      </c>
      <c r="X6487" s="8">
        <v>2.7399999999999998</v>
      </c>
      <c r="Y6487" s="8">
        <v>0</v>
      </c>
      <c r="Z6487" s="8">
        <v>0.15000000000000002</v>
      </c>
      <c r="AA6487">
        <v>-3.0000000000000027E-2</v>
      </c>
      <c r="AF6487" t="s">
        <v>6607</v>
      </c>
      <c r="AG6487" t="s">
        <v>106</v>
      </c>
      <c r="AH6487" t="s">
        <v>107</v>
      </c>
      <c r="AI6487" t="s">
        <v>340</v>
      </c>
      <c r="AJ6487" s="7">
        <v>45107</v>
      </c>
      <c r="AK6487" t="s">
        <v>7082</v>
      </c>
      <c r="AL6487" t="s">
        <v>109</v>
      </c>
      <c r="AM6487" t="s">
        <v>6328</v>
      </c>
      <c r="AN6487" t="s">
        <v>7091</v>
      </c>
      <c r="AO6487" t="str">
        <f>TEXT(A6487,"yyyy-mm-dd")</f>
        <v>2023-01-31</v>
      </c>
    </row>
    <row r="6488" spans="1:41">
      <c r="A6488" s="6" t="s">
        <v>7081</v>
      </c>
      <c r="B6488">
        <v>2023</v>
      </c>
      <c r="C6488">
        <v>1</v>
      </c>
      <c r="E6488" t="s">
        <v>100</v>
      </c>
      <c r="F6488" t="s">
        <v>101</v>
      </c>
      <c r="G6488" t="s">
        <v>102</v>
      </c>
      <c r="H6488" t="s">
        <v>6287</v>
      </c>
      <c r="I6488">
        <v>2023</v>
      </c>
      <c r="J6488">
        <v>1</v>
      </c>
      <c r="K6488" s="6">
        <v>45016</v>
      </c>
      <c r="L6488">
        <v>2</v>
      </c>
      <c r="M6488">
        <v>1</v>
      </c>
      <c r="N6488" t="s">
        <v>104</v>
      </c>
      <c r="O6488" s="8">
        <v>2.11</v>
      </c>
      <c r="P6488" s="8">
        <v>2.02</v>
      </c>
      <c r="Q6488" s="8">
        <v>1.55</v>
      </c>
      <c r="R6488" s="8">
        <v>2.65</v>
      </c>
      <c r="S6488" s="8">
        <v>0.5</v>
      </c>
      <c r="T6488" s="8">
        <v>3.99</v>
      </c>
      <c r="U6488" s="8">
        <v>0.82</v>
      </c>
      <c r="V6488" s="9">
        <v>30</v>
      </c>
      <c r="W6488" s="8">
        <v>1.0999999999999999</v>
      </c>
      <c r="X6488" s="8">
        <v>3.49</v>
      </c>
      <c r="Y6488" s="8">
        <v>8.9999999999999858E-2</v>
      </c>
      <c r="Z6488" s="8">
        <v>2.0000000000000018E-2</v>
      </c>
      <c r="AA6488">
        <v>0.28999999999999981</v>
      </c>
      <c r="AF6488" t="s">
        <v>6605</v>
      </c>
      <c r="AG6488" t="s">
        <v>106</v>
      </c>
      <c r="AH6488" t="s">
        <v>107</v>
      </c>
      <c r="AI6488" t="s">
        <v>108</v>
      </c>
      <c r="AJ6488" s="7">
        <v>45016</v>
      </c>
      <c r="AK6488" t="s">
        <v>7082</v>
      </c>
      <c r="AL6488" t="s">
        <v>109</v>
      </c>
      <c r="AM6488" t="s">
        <v>6289</v>
      </c>
      <c r="AN6488" t="s">
        <v>7090</v>
      </c>
      <c r="AO6488" t="str">
        <f>TEXT(A6488,"yyyy-mm-dd")</f>
        <v>2023-01-31</v>
      </c>
    </row>
    <row r="6489" spans="1:41">
      <c r="A6489" s="6" t="s">
        <v>7081</v>
      </c>
      <c r="B6489">
        <v>2023</v>
      </c>
      <c r="C6489">
        <v>1</v>
      </c>
      <c r="E6489" t="s">
        <v>100</v>
      </c>
      <c r="F6489" t="s">
        <v>101</v>
      </c>
      <c r="G6489" t="s">
        <v>102</v>
      </c>
      <c r="H6489" t="s">
        <v>6094</v>
      </c>
      <c r="I6489">
        <v>2022</v>
      </c>
      <c r="J6489">
        <v>4</v>
      </c>
      <c r="K6489" s="6">
        <v>44926</v>
      </c>
      <c r="L6489">
        <v>-1</v>
      </c>
      <c r="M6489">
        <v>0</v>
      </c>
      <c r="N6489" t="s">
        <v>187</v>
      </c>
      <c r="O6489" s="8">
        <v>3.33</v>
      </c>
      <c r="P6489" s="8">
        <v>3.38</v>
      </c>
      <c r="Q6489" s="8">
        <v>3.05</v>
      </c>
      <c r="R6489" s="8">
        <v>3.6</v>
      </c>
      <c r="S6489" s="8">
        <v>2.41</v>
      </c>
      <c r="T6489" s="8">
        <v>4.0999999999999996</v>
      </c>
      <c r="U6489" s="8">
        <v>0.42</v>
      </c>
      <c r="V6489" s="9">
        <v>30</v>
      </c>
      <c r="W6489" s="8">
        <v>0.55000000000000027</v>
      </c>
      <c r="X6489" s="8">
        <v>1.6899999999999995</v>
      </c>
      <c r="Y6489" s="8">
        <v>-4.9999999999999822E-2</v>
      </c>
      <c r="Z6489" s="8">
        <v>8.0000000000000071E-2</v>
      </c>
      <c r="AA6489">
        <v>-0.33999999999999986</v>
      </c>
      <c r="AF6489" t="s">
        <v>6166</v>
      </c>
      <c r="AG6489" t="s">
        <v>106</v>
      </c>
      <c r="AH6489" t="s">
        <v>107</v>
      </c>
      <c r="AI6489" t="s">
        <v>188</v>
      </c>
      <c r="AJ6489" s="7">
        <v>44926</v>
      </c>
      <c r="AK6489" t="s">
        <v>7082</v>
      </c>
      <c r="AL6489" t="s">
        <v>109</v>
      </c>
      <c r="AM6489" t="s">
        <v>6096</v>
      </c>
      <c r="AN6489" t="s">
        <v>7089</v>
      </c>
      <c r="AO6489" t="str">
        <f>TEXT(A6489,"yyyy-mm-dd")</f>
        <v>2023-01-31</v>
      </c>
    </row>
    <row r="6490" spans="1:41">
      <c r="A6490" s="6" t="s">
        <v>7081</v>
      </c>
      <c r="B6490">
        <v>2023</v>
      </c>
      <c r="C6490">
        <v>1</v>
      </c>
      <c r="E6490" t="s">
        <v>100</v>
      </c>
      <c r="F6490" t="s">
        <v>101</v>
      </c>
      <c r="G6490" t="s">
        <v>83</v>
      </c>
      <c r="H6490" t="s">
        <v>5702</v>
      </c>
      <c r="I6490">
        <v>2022</v>
      </c>
      <c r="K6490" s="6">
        <v>44926</v>
      </c>
      <c r="L6490">
        <v>-1</v>
      </c>
      <c r="N6490" t="s">
        <v>187</v>
      </c>
      <c r="O6490" s="8">
        <v>2.99</v>
      </c>
      <c r="P6490" s="8">
        <v>3</v>
      </c>
      <c r="Q6490" s="8">
        <v>2.9</v>
      </c>
      <c r="R6490" s="8">
        <v>3.08</v>
      </c>
      <c r="S6490" s="8">
        <v>2.74</v>
      </c>
      <c r="T6490" s="8">
        <v>3.17</v>
      </c>
      <c r="U6490" s="8">
        <v>0.11</v>
      </c>
      <c r="V6490" s="9">
        <v>36</v>
      </c>
      <c r="W6490" s="8">
        <v>0.18000000000000016</v>
      </c>
      <c r="X6490" s="8">
        <v>0.42999999999999972</v>
      </c>
      <c r="Y6490" s="8">
        <v>-9.9999999999997868E-3</v>
      </c>
      <c r="Z6490" s="8">
        <v>0</v>
      </c>
      <c r="AA6490">
        <v>-2.0000000000000018E-2</v>
      </c>
      <c r="AF6490" t="s">
        <v>10333</v>
      </c>
      <c r="AG6490" t="s">
        <v>9655</v>
      </c>
      <c r="AH6490" t="s">
        <v>9656</v>
      </c>
      <c r="AI6490" t="s">
        <v>9841</v>
      </c>
      <c r="AJ6490" s="7">
        <v>44926</v>
      </c>
      <c r="AK6490" t="s">
        <v>7082</v>
      </c>
      <c r="AL6490" t="s">
        <v>109</v>
      </c>
      <c r="AM6490" t="s">
        <v>5704</v>
      </c>
      <c r="AN6490" t="s">
        <v>10371</v>
      </c>
    </row>
    <row r="6491" spans="1:41">
      <c r="A6491" s="6" t="s">
        <v>7081</v>
      </c>
      <c r="B6491">
        <v>2023</v>
      </c>
      <c r="C6491">
        <v>1</v>
      </c>
      <c r="E6491" t="s">
        <v>2685</v>
      </c>
      <c r="F6491" t="s">
        <v>101</v>
      </c>
      <c r="G6491" t="s">
        <v>774</v>
      </c>
      <c r="H6491" t="s">
        <v>2686</v>
      </c>
      <c r="K6491" s="6"/>
      <c r="O6491" s="8">
        <v>2.06</v>
      </c>
      <c r="P6491" s="8">
        <v>2</v>
      </c>
      <c r="Q6491" s="8">
        <v>1.88</v>
      </c>
      <c r="R6491" s="8">
        <v>2.2000000000000002</v>
      </c>
      <c r="S6491" s="8">
        <v>1.5</v>
      </c>
      <c r="T6491" s="8">
        <v>3.02</v>
      </c>
      <c r="U6491" s="8">
        <v>0.34</v>
      </c>
      <c r="V6491" s="9">
        <v>28</v>
      </c>
      <c r="W6491" s="8">
        <v>0.32000000000000028</v>
      </c>
      <c r="X6491" s="8">
        <v>1.52</v>
      </c>
      <c r="Y6491" s="8">
        <v>6.0000000000000053E-2</v>
      </c>
      <c r="Z6491" s="8">
        <v>0</v>
      </c>
      <c r="AA6491">
        <v>-5.9999999999999831E-2</v>
      </c>
      <c r="AF6491" t="s">
        <v>2687</v>
      </c>
      <c r="AG6491" t="s">
        <v>2688</v>
      </c>
      <c r="AH6491" t="s">
        <v>2689</v>
      </c>
      <c r="AI6491" t="s">
        <v>2690</v>
      </c>
      <c r="AJ6491" s="7"/>
      <c r="AK6491" t="s">
        <v>7082</v>
      </c>
      <c r="AL6491" t="s">
        <v>109</v>
      </c>
      <c r="AM6491" t="s">
        <v>2686</v>
      </c>
      <c r="AN6491" t="s">
        <v>7110</v>
      </c>
      <c r="AO6491" t="str">
        <f>TEXT(A6491,"yyyy-mm-dd")</f>
        <v>2023-01-31</v>
      </c>
    </row>
    <row r="6492" spans="1:41">
      <c r="A6492" s="6" t="s">
        <v>7081</v>
      </c>
      <c r="B6492">
        <v>2023</v>
      </c>
      <c r="C6492">
        <v>1</v>
      </c>
      <c r="E6492" t="s">
        <v>81</v>
      </c>
      <c r="F6492" t="s">
        <v>82</v>
      </c>
      <c r="G6492" t="s">
        <v>83</v>
      </c>
      <c r="H6492" t="s">
        <v>7036</v>
      </c>
      <c r="I6492">
        <v>2025</v>
      </c>
      <c r="K6492" s="6">
        <v>46022</v>
      </c>
      <c r="L6492">
        <v>35</v>
      </c>
      <c r="N6492" t="s">
        <v>943</v>
      </c>
      <c r="O6492" s="8">
        <v>3.72</v>
      </c>
      <c r="P6492" s="8">
        <v>3.67</v>
      </c>
      <c r="Q6492" s="8">
        <v>3.5</v>
      </c>
      <c r="R6492" s="8">
        <v>4</v>
      </c>
      <c r="S6492" s="8">
        <v>3</v>
      </c>
      <c r="T6492" s="8">
        <v>4.3600000000000003</v>
      </c>
      <c r="U6492" s="8">
        <v>0.32</v>
      </c>
      <c r="V6492" s="9">
        <v>31</v>
      </c>
      <c r="W6492" s="8">
        <v>0.5</v>
      </c>
      <c r="X6492" s="8">
        <v>1.3600000000000003</v>
      </c>
      <c r="Y6492" s="8">
        <v>5.0000000000000266E-2</v>
      </c>
      <c r="Z6492" s="8">
        <v>2.0000000000000018E-2</v>
      </c>
      <c r="AA6492">
        <v>0.12000000000000011</v>
      </c>
      <c r="AF6492" t="s">
        <v>7037</v>
      </c>
      <c r="AG6492" t="s">
        <v>87</v>
      </c>
      <c r="AH6492" t="s">
        <v>88</v>
      </c>
      <c r="AI6492" t="s">
        <v>359</v>
      </c>
      <c r="AJ6492" s="7">
        <v>46022</v>
      </c>
      <c r="AK6492" t="s">
        <v>7082</v>
      </c>
      <c r="AL6492" t="s">
        <v>91</v>
      </c>
      <c r="AM6492" t="s">
        <v>7038</v>
      </c>
      <c r="AN6492" t="s">
        <v>7085</v>
      </c>
      <c r="AO6492" t="str">
        <f>TEXT(A6492,"yyyy-mm-dd")</f>
        <v>2023-01-31</v>
      </c>
    </row>
    <row r="6493" spans="1:41">
      <c r="A6493" s="6" t="s">
        <v>7081</v>
      </c>
      <c r="B6493">
        <v>2023</v>
      </c>
      <c r="C6493">
        <v>1</v>
      </c>
      <c r="E6493" t="s">
        <v>392</v>
      </c>
      <c r="F6493" t="s">
        <v>82</v>
      </c>
      <c r="G6493" t="s">
        <v>83</v>
      </c>
      <c r="H6493" t="s">
        <v>7036</v>
      </c>
      <c r="I6493">
        <v>2025</v>
      </c>
      <c r="K6493" s="6">
        <v>46022</v>
      </c>
      <c r="L6493">
        <v>35</v>
      </c>
      <c r="N6493" t="s">
        <v>943</v>
      </c>
      <c r="O6493" s="8">
        <v>3.71</v>
      </c>
      <c r="P6493" s="8">
        <v>3.67</v>
      </c>
      <c r="Q6493" s="8">
        <v>3.5</v>
      </c>
      <c r="R6493" s="8">
        <v>3.94</v>
      </c>
      <c r="S6493" s="8">
        <v>3.22</v>
      </c>
      <c r="T6493" s="8">
        <v>4.5</v>
      </c>
      <c r="U6493" s="8">
        <v>0.32</v>
      </c>
      <c r="V6493" s="9">
        <v>28</v>
      </c>
      <c r="W6493" s="8">
        <v>0.43999999999999995</v>
      </c>
      <c r="X6493" s="8">
        <v>1.2799999999999998</v>
      </c>
      <c r="Y6493" s="8">
        <v>4.0000000000000036E-2</v>
      </c>
      <c r="Z6493" s="8">
        <v>6.999999999999984E-2</v>
      </c>
      <c r="AA6493">
        <v>0.12000000000000011</v>
      </c>
      <c r="AF6493" t="s">
        <v>7037</v>
      </c>
      <c r="AG6493" t="s">
        <v>87</v>
      </c>
      <c r="AH6493" t="s">
        <v>88</v>
      </c>
      <c r="AI6493" t="s">
        <v>359</v>
      </c>
      <c r="AJ6493" s="7">
        <v>46022</v>
      </c>
      <c r="AK6493" t="s">
        <v>7082</v>
      </c>
      <c r="AL6493" t="s">
        <v>393</v>
      </c>
      <c r="AM6493" t="s">
        <v>7038</v>
      </c>
      <c r="AN6493" t="s">
        <v>7088</v>
      </c>
      <c r="AO6493" t="str">
        <f>TEXT(A6493,"yyyy-mm-dd")</f>
        <v>2023-01-31</v>
      </c>
    </row>
    <row r="6494" spans="1:41">
      <c r="A6494" s="6" t="s">
        <v>7081</v>
      </c>
      <c r="B6494">
        <v>2023</v>
      </c>
      <c r="C6494">
        <v>1</v>
      </c>
      <c r="E6494" t="s">
        <v>81</v>
      </c>
      <c r="F6494" t="s">
        <v>82</v>
      </c>
      <c r="G6494" t="s">
        <v>83</v>
      </c>
      <c r="H6494" t="s">
        <v>6592</v>
      </c>
      <c r="I6494">
        <v>2024</v>
      </c>
      <c r="K6494" s="6">
        <v>45657</v>
      </c>
      <c r="L6494">
        <v>23</v>
      </c>
      <c r="N6494" t="s">
        <v>95</v>
      </c>
      <c r="O6494" s="8">
        <v>3.98</v>
      </c>
      <c r="P6494" s="8">
        <v>4</v>
      </c>
      <c r="Q6494" s="8">
        <v>3.7</v>
      </c>
      <c r="R6494" s="8">
        <v>4.2300000000000004</v>
      </c>
      <c r="S6494" s="8">
        <v>3.06</v>
      </c>
      <c r="T6494" s="8">
        <v>4.9000000000000004</v>
      </c>
      <c r="U6494" s="8">
        <v>0.41</v>
      </c>
      <c r="V6494" s="9">
        <v>36</v>
      </c>
      <c r="W6494" s="8">
        <v>0.53000000000000025</v>
      </c>
      <c r="X6494" s="8">
        <v>1.8400000000000003</v>
      </c>
      <c r="Y6494" s="8">
        <v>-2.0000000000000018E-2</v>
      </c>
      <c r="Z6494" s="8">
        <v>2.0000000000000018E-2</v>
      </c>
      <c r="AA6494">
        <v>0.1800000000000006</v>
      </c>
      <c r="AF6494" t="s">
        <v>6593</v>
      </c>
      <c r="AG6494" t="s">
        <v>87</v>
      </c>
      <c r="AH6494" t="s">
        <v>88</v>
      </c>
      <c r="AI6494" t="s">
        <v>97</v>
      </c>
      <c r="AJ6494" s="7">
        <v>45657</v>
      </c>
      <c r="AK6494" t="s">
        <v>7082</v>
      </c>
      <c r="AL6494" t="s">
        <v>91</v>
      </c>
      <c r="AM6494" t="s">
        <v>6594</v>
      </c>
      <c r="AN6494" t="s">
        <v>7084</v>
      </c>
      <c r="AO6494" t="str">
        <f>TEXT(A6494,"yyyy-mm-dd")</f>
        <v>2023-01-31</v>
      </c>
    </row>
    <row r="6495" spans="1:41">
      <c r="A6495" s="6" t="s">
        <v>7081</v>
      </c>
      <c r="B6495">
        <v>2023</v>
      </c>
      <c r="C6495">
        <v>1</v>
      </c>
      <c r="E6495" t="s">
        <v>392</v>
      </c>
      <c r="F6495" t="s">
        <v>82</v>
      </c>
      <c r="G6495" t="s">
        <v>83</v>
      </c>
      <c r="H6495" t="s">
        <v>6592</v>
      </c>
      <c r="I6495">
        <v>2024</v>
      </c>
      <c r="K6495" s="6">
        <v>45657</v>
      </c>
      <c r="L6495">
        <v>23</v>
      </c>
      <c r="N6495" t="s">
        <v>95</v>
      </c>
      <c r="O6495" s="8">
        <v>3.95</v>
      </c>
      <c r="P6495" s="8">
        <v>4</v>
      </c>
      <c r="Q6495" s="8">
        <v>3.61</v>
      </c>
      <c r="R6495" s="8">
        <v>4.0999999999999996</v>
      </c>
      <c r="S6495" s="8">
        <v>3.3</v>
      </c>
      <c r="T6495" s="8">
        <v>5</v>
      </c>
      <c r="U6495" s="8">
        <v>0.4</v>
      </c>
      <c r="V6495" s="9">
        <v>32</v>
      </c>
      <c r="W6495" s="8">
        <v>0.48999999999999977</v>
      </c>
      <c r="X6495" s="8">
        <v>1.7000000000000002</v>
      </c>
      <c r="Y6495" s="8">
        <v>-4.9999999999999822E-2</v>
      </c>
      <c r="Z6495" s="8">
        <v>2.0000000000000018E-2</v>
      </c>
      <c r="AA6495">
        <v>1.9999999999999574E-2</v>
      </c>
      <c r="AF6495" t="s">
        <v>6593</v>
      </c>
      <c r="AG6495" t="s">
        <v>87</v>
      </c>
      <c r="AH6495" t="s">
        <v>88</v>
      </c>
      <c r="AI6495" t="s">
        <v>97</v>
      </c>
      <c r="AJ6495" s="7">
        <v>45657</v>
      </c>
      <c r="AK6495" t="s">
        <v>7082</v>
      </c>
      <c r="AL6495" t="s">
        <v>393</v>
      </c>
      <c r="AM6495" t="s">
        <v>6594</v>
      </c>
      <c r="AN6495" t="s">
        <v>7087</v>
      </c>
      <c r="AO6495" t="str">
        <f>TEXT(A6495,"yyyy-mm-dd")</f>
        <v>2023-01-31</v>
      </c>
    </row>
    <row r="6496" spans="1:41">
      <c r="A6496" s="6" t="s">
        <v>7081</v>
      </c>
      <c r="B6496">
        <v>2023</v>
      </c>
      <c r="C6496">
        <v>1</v>
      </c>
      <c r="E6496" t="s">
        <v>81</v>
      </c>
      <c r="F6496" t="s">
        <v>82</v>
      </c>
      <c r="G6496" t="s">
        <v>83</v>
      </c>
      <c r="H6496" t="s">
        <v>6147</v>
      </c>
      <c r="I6496">
        <v>2023</v>
      </c>
      <c r="K6496" s="6">
        <v>45291</v>
      </c>
      <c r="L6496">
        <v>11</v>
      </c>
      <c r="N6496" t="s">
        <v>85</v>
      </c>
      <c r="O6496" s="8">
        <v>5.19</v>
      </c>
      <c r="P6496" s="8">
        <v>5.18</v>
      </c>
      <c r="Q6496" s="8">
        <v>4.87</v>
      </c>
      <c r="R6496" s="8">
        <v>5.39</v>
      </c>
      <c r="S6496" s="8">
        <v>4.2</v>
      </c>
      <c r="T6496" s="8">
        <v>7.41</v>
      </c>
      <c r="U6496" s="8">
        <v>0.55000000000000004</v>
      </c>
      <c r="V6496" s="9">
        <v>38</v>
      </c>
      <c r="W6496" s="8">
        <v>0.51999999999999957</v>
      </c>
      <c r="X6496" s="8">
        <v>3.21</v>
      </c>
      <c r="Y6496" s="8">
        <v>1.0000000000000675E-2</v>
      </c>
      <c r="Z6496" s="8">
        <v>8.0000000000000071E-2</v>
      </c>
      <c r="AA6496">
        <v>-8.0000000000000071E-2</v>
      </c>
      <c r="AF6496" t="s">
        <v>6148</v>
      </c>
      <c r="AG6496" t="s">
        <v>87</v>
      </c>
      <c r="AH6496" t="s">
        <v>88</v>
      </c>
      <c r="AI6496" t="s">
        <v>89</v>
      </c>
      <c r="AJ6496" s="7">
        <v>45291</v>
      </c>
      <c r="AK6496" t="s">
        <v>7082</v>
      </c>
      <c r="AL6496" t="s">
        <v>91</v>
      </c>
      <c r="AM6496" t="s">
        <v>6149</v>
      </c>
      <c r="AN6496" t="s">
        <v>7083</v>
      </c>
      <c r="AO6496" t="str">
        <f>TEXT(A6496,"yyyy-mm-dd")</f>
        <v>2023-01-31</v>
      </c>
    </row>
    <row r="6497" spans="1:41">
      <c r="A6497" s="6" t="s">
        <v>7081</v>
      </c>
      <c r="B6497">
        <v>2023</v>
      </c>
      <c r="C6497">
        <v>1</v>
      </c>
      <c r="E6497" t="s">
        <v>392</v>
      </c>
      <c r="F6497" t="s">
        <v>82</v>
      </c>
      <c r="G6497" t="s">
        <v>83</v>
      </c>
      <c r="H6497" t="s">
        <v>6147</v>
      </c>
      <c r="I6497">
        <v>2023</v>
      </c>
      <c r="K6497" s="6">
        <v>45291</v>
      </c>
      <c r="L6497">
        <v>11</v>
      </c>
      <c r="N6497" t="s">
        <v>85</v>
      </c>
      <c r="O6497" s="8">
        <v>5.28</v>
      </c>
      <c r="P6497" s="8">
        <v>5.2</v>
      </c>
      <c r="Q6497" s="8">
        <v>4.8099999999999996</v>
      </c>
      <c r="R6497" s="8">
        <v>5.64</v>
      </c>
      <c r="S6497" s="8">
        <v>4</v>
      </c>
      <c r="T6497" s="8">
        <v>8.84</v>
      </c>
      <c r="U6497" s="8">
        <v>0.83</v>
      </c>
      <c r="V6497" s="9">
        <v>34</v>
      </c>
      <c r="W6497" s="8">
        <v>0.83000000000000007</v>
      </c>
      <c r="X6497" s="8">
        <v>4.84</v>
      </c>
      <c r="Y6497" s="8">
        <v>8.0000000000000071E-2</v>
      </c>
      <c r="Z6497" s="8">
        <v>0.12999999999999989</v>
      </c>
      <c r="AA6497">
        <v>-4.0000000000000036E-2</v>
      </c>
      <c r="AF6497" t="s">
        <v>6148</v>
      </c>
      <c r="AG6497" t="s">
        <v>87</v>
      </c>
      <c r="AH6497" t="s">
        <v>88</v>
      </c>
      <c r="AI6497" t="s">
        <v>89</v>
      </c>
      <c r="AJ6497" s="7">
        <v>45291</v>
      </c>
      <c r="AK6497" t="s">
        <v>7082</v>
      </c>
      <c r="AL6497" t="s">
        <v>393</v>
      </c>
      <c r="AM6497" t="s">
        <v>6149</v>
      </c>
      <c r="AN6497" t="s">
        <v>7086</v>
      </c>
      <c r="AO6497" t="str">
        <f>TEXT(A6497,"yyyy-mm-dd")</f>
        <v>2023-01-31</v>
      </c>
    </row>
    <row r="6498" spans="1:41">
      <c r="A6498" s="6" t="s">
        <v>7081</v>
      </c>
      <c r="B6498">
        <v>2023</v>
      </c>
      <c r="C6498">
        <v>1</v>
      </c>
      <c r="E6498" t="s">
        <v>81</v>
      </c>
      <c r="F6498" t="s">
        <v>82</v>
      </c>
      <c r="G6498" t="s">
        <v>774</v>
      </c>
      <c r="H6498" t="s">
        <v>775</v>
      </c>
      <c r="K6498" s="6"/>
      <c r="O6498" s="8">
        <v>3.84</v>
      </c>
      <c r="P6498" s="8">
        <v>3.8</v>
      </c>
      <c r="Q6498" s="8">
        <v>3.68</v>
      </c>
      <c r="R6498" s="8">
        <v>4</v>
      </c>
      <c r="S6498" s="8">
        <v>3.22</v>
      </c>
      <c r="T6498" s="8">
        <v>4.7</v>
      </c>
      <c r="U6498" s="8">
        <v>0.3</v>
      </c>
      <c r="V6498" s="9">
        <v>33</v>
      </c>
      <c r="W6498" s="8">
        <v>0.31999999999999984</v>
      </c>
      <c r="X6498" s="8">
        <v>1.48</v>
      </c>
      <c r="Y6498" s="8">
        <v>4.0000000000000036E-2</v>
      </c>
      <c r="Z6498" s="8">
        <v>-0.20000000000000018</v>
      </c>
      <c r="AA6498">
        <v>-5.0000000000000266E-2</v>
      </c>
      <c r="AF6498" t="s">
        <v>776</v>
      </c>
      <c r="AG6498" t="s">
        <v>777</v>
      </c>
      <c r="AH6498" t="s">
        <v>778</v>
      </c>
      <c r="AI6498" t="s">
        <v>779</v>
      </c>
      <c r="AJ6498" s="7"/>
      <c r="AK6498" t="s">
        <v>7082</v>
      </c>
      <c r="AL6498" t="s">
        <v>91</v>
      </c>
      <c r="AM6498" t="s">
        <v>775</v>
      </c>
      <c r="AN6498" t="s">
        <v>7106</v>
      </c>
      <c r="AO6498" t="str">
        <f>TEXT(A6498,"yyyy-mm-dd")</f>
        <v>2023-01-31</v>
      </c>
    </row>
    <row r="6499" spans="1:41">
      <c r="A6499" s="6" t="s">
        <v>7081</v>
      </c>
      <c r="B6499">
        <v>2023</v>
      </c>
      <c r="C6499">
        <v>1</v>
      </c>
      <c r="E6499" t="s">
        <v>81</v>
      </c>
      <c r="F6499" t="s">
        <v>82</v>
      </c>
      <c r="G6499" t="s">
        <v>774</v>
      </c>
      <c r="H6499" t="s">
        <v>1536</v>
      </c>
      <c r="K6499" s="6"/>
      <c r="O6499" s="8">
        <v>3.64</v>
      </c>
      <c r="P6499" s="8">
        <v>3.58</v>
      </c>
      <c r="Q6499" s="8">
        <v>3.5</v>
      </c>
      <c r="R6499" s="8">
        <v>3.88</v>
      </c>
      <c r="S6499" s="8">
        <v>3.09</v>
      </c>
      <c r="T6499" s="8">
        <v>4</v>
      </c>
      <c r="U6499" s="8">
        <v>0.26</v>
      </c>
      <c r="V6499" s="9">
        <v>32</v>
      </c>
      <c r="W6499" s="8">
        <v>0.37999999999999989</v>
      </c>
      <c r="X6499" s="8">
        <v>0.91000000000000014</v>
      </c>
      <c r="Y6499" s="8">
        <v>6.0000000000000053E-2</v>
      </c>
      <c r="Z6499" s="8">
        <v>-2.0000000000000018E-2</v>
      </c>
      <c r="AA6499">
        <v>8.0000000000000071E-2</v>
      </c>
      <c r="AF6499" t="s">
        <v>1537</v>
      </c>
      <c r="AG6499" t="s">
        <v>777</v>
      </c>
      <c r="AH6499" t="s">
        <v>778</v>
      </c>
      <c r="AI6499" t="s">
        <v>1538</v>
      </c>
      <c r="AJ6499" s="7"/>
      <c r="AK6499" t="s">
        <v>7082</v>
      </c>
      <c r="AL6499" t="s">
        <v>91</v>
      </c>
      <c r="AM6499" t="s">
        <v>1536</v>
      </c>
      <c r="AN6499" t="s">
        <v>7107</v>
      </c>
      <c r="AO6499" t="str">
        <f>TEXT(A6499,"yyyy-mm-dd")</f>
        <v>2023-01-31</v>
      </c>
    </row>
    <row r="6500" spans="1:41">
      <c r="A6500" s="6" t="s">
        <v>7081</v>
      </c>
      <c r="B6500">
        <v>2023</v>
      </c>
      <c r="C6500">
        <v>1</v>
      </c>
      <c r="E6500" t="s">
        <v>392</v>
      </c>
      <c r="F6500" t="s">
        <v>82</v>
      </c>
      <c r="G6500" t="s">
        <v>774</v>
      </c>
      <c r="H6500" t="s">
        <v>775</v>
      </c>
      <c r="K6500" s="6"/>
      <c r="O6500" s="8">
        <v>3.84</v>
      </c>
      <c r="P6500" s="8">
        <v>3.83</v>
      </c>
      <c r="Q6500" s="8">
        <v>3.61</v>
      </c>
      <c r="R6500" s="8">
        <v>4</v>
      </c>
      <c r="S6500" s="8">
        <v>3.3</v>
      </c>
      <c r="T6500" s="8">
        <v>4.7</v>
      </c>
      <c r="U6500" s="8">
        <v>0.31</v>
      </c>
      <c r="V6500" s="9">
        <v>30</v>
      </c>
      <c r="W6500" s="8">
        <v>0.39000000000000012</v>
      </c>
      <c r="X6500" s="8">
        <v>1.4000000000000004</v>
      </c>
      <c r="Y6500" s="8">
        <v>9.9999999999997868E-3</v>
      </c>
      <c r="Z6500" s="8">
        <v>-0.16999999999999993</v>
      </c>
      <c r="AA6500">
        <v>-6.0000000000000053E-2</v>
      </c>
      <c r="AF6500" t="s">
        <v>776</v>
      </c>
      <c r="AG6500" t="s">
        <v>777</v>
      </c>
      <c r="AH6500" t="s">
        <v>778</v>
      </c>
      <c r="AI6500" t="s">
        <v>779</v>
      </c>
      <c r="AJ6500" s="7"/>
      <c r="AK6500" t="s">
        <v>7082</v>
      </c>
      <c r="AL6500" t="s">
        <v>393</v>
      </c>
      <c r="AM6500" t="s">
        <v>775</v>
      </c>
      <c r="AN6500" t="s">
        <v>7108</v>
      </c>
      <c r="AO6500" t="str">
        <f>TEXT(A6500,"yyyy-mm-dd")</f>
        <v>2023-01-31</v>
      </c>
    </row>
    <row r="6501" spans="1:41">
      <c r="A6501" s="6" t="s">
        <v>7081</v>
      </c>
      <c r="B6501">
        <v>2023</v>
      </c>
      <c r="C6501">
        <v>1</v>
      </c>
      <c r="E6501" t="s">
        <v>392</v>
      </c>
      <c r="F6501" t="s">
        <v>82</v>
      </c>
      <c r="G6501" t="s">
        <v>774</v>
      </c>
      <c r="H6501" t="s">
        <v>1536</v>
      </c>
      <c r="K6501" s="6"/>
      <c r="O6501" s="8">
        <v>3.6</v>
      </c>
      <c r="P6501" s="8">
        <v>3.5</v>
      </c>
      <c r="Q6501" s="8">
        <v>3.4</v>
      </c>
      <c r="R6501" s="8">
        <v>3.75</v>
      </c>
      <c r="S6501" s="8">
        <v>3.1</v>
      </c>
      <c r="T6501" s="8">
        <v>4</v>
      </c>
      <c r="U6501" s="8">
        <v>0.26</v>
      </c>
      <c r="V6501" s="9">
        <v>29</v>
      </c>
      <c r="W6501" s="8">
        <v>0.35000000000000009</v>
      </c>
      <c r="X6501" s="8">
        <v>0.89999999999999991</v>
      </c>
      <c r="Y6501" s="8">
        <v>0.10000000000000009</v>
      </c>
      <c r="Z6501" s="8">
        <v>-0.10000000000000009</v>
      </c>
      <c r="AA6501">
        <v>4.9999999999999822E-2</v>
      </c>
      <c r="AF6501" t="s">
        <v>1537</v>
      </c>
      <c r="AG6501" t="s">
        <v>777</v>
      </c>
      <c r="AH6501" t="s">
        <v>778</v>
      </c>
      <c r="AI6501" t="s">
        <v>1538</v>
      </c>
      <c r="AJ6501" s="7"/>
      <c r="AK6501" t="s">
        <v>7082</v>
      </c>
      <c r="AL6501" t="s">
        <v>393</v>
      </c>
      <c r="AM6501" t="s">
        <v>1536</v>
      </c>
      <c r="AN6501" t="s">
        <v>7109</v>
      </c>
      <c r="AO6501" t="str">
        <f>TEXT(A6501,"yyyy-mm-dd")</f>
        <v>2023-01-31</v>
      </c>
    </row>
    <row r="6502" spans="1:41">
      <c r="A6502" s="6" t="s">
        <v>7081</v>
      </c>
      <c r="B6502">
        <v>2023</v>
      </c>
      <c r="C6502">
        <v>1</v>
      </c>
      <c r="E6502" t="s">
        <v>112</v>
      </c>
      <c r="F6502" t="s">
        <v>113</v>
      </c>
      <c r="G6502" t="s">
        <v>83</v>
      </c>
      <c r="H6502" t="s">
        <v>7036</v>
      </c>
      <c r="I6502">
        <v>2025</v>
      </c>
      <c r="K6502" s="6">
        <v>46022</v>
      </c>
      <c r="L6502">
        <v>35</v>
      </c>
      <c r="N6502" t="s">
        <v>943</v>
      </c>
      <c r="O6502" s="8">
        <v>7.19</v>
      </c>
      <c r="P6502" s="8">
        <v>7.13</v>
      </c>
      <c r="Q6502" s="8">
        <v>6.35</v>
      </c>
      <c r="R6502" s="8">
        <v>7.99</v>
      </c>
      <c r="S6502" s="8">
        <v>5.45</v>
      </c>
      <c r="T6502" s="8">
        <v>9.81</v>
      </c>
      <c r="U6502" s="8">
        <v>1.1100000000000001</v>
      </c>
      <c r="V6502" s="9">
        <v>23</v>
      </c>
      <c r="W6502" s="8">
        <v>1.6400000000000006</v>
      </c>
      <c r="X6502" s="8">
        <v>4.3600000000000003</v>
      </c>
      <c r="Y6502" s="8">
        <v>6.0000000000000497E-2</v>
      </c>
      <c r="Z6502" s="8">
        <v>4.0000000000000036E-2</v>
      </c>
      <c r="AA6502">
        <v>-0.62999999999999989</v>
      </c>
      <c r="AF6502" t="s">
        <v>7074</v>
      </c>
      <c r="AG6502" t="s">
        <v>115</v>
      </c>
      <c r="AH6502" t="s">
        <v>116</v>
      </c>
      <c r="AI6502" t="s">
        <v>359</v>
      </c>
      <c r="AJ6502" s="7">
        <v>46022</v>
      </c>
      <c r="AK6502" t="s">
        <v>7082</v>
      </c>
      <c r="AL6502" t="s">
        <v>118</v>
      </c>
      <c r="AM6502" t="s">
        <v>7038</v>
      </c>
      <c r="AN6502" t="s">
        <v>7113</v>
      </c>
      <c r="AO6502" t="str">
        <f>TEXT(A6502,"yyyy-mm-dd")</f>
        <v>2023-01-31</v>
      </c>
    </row>
    <row r="6503" spans="1:41">
      <c r="A6503" s="6" t="s">
        <v>7081</v>
      </c>
      <c r="B6503">
        <v>2023</v>
      </c>
      <c r="C6503">
        <v>1</v>
      </c>
      <c r="E6503" t="s">
        <v>2881</v>
      </c>
      <c r="F6503" t="s">
        <v>113</v>
      </c>
      <c r="G6503" t="s">
        <v>83</v>
      </c>
      <c r="H6503" t="s">
        <v>7036</v>
      </c>
      <c r="I6503">
        <v>2025</v>
      </c>
      <c r="K6503" s="6">
        <v>46022</v>
      </c>
      <c r="L6503">
        <v>35</v>
      </c>
      <c r="N6503" t="s">
        <v>943</v>
      </c>
      <c r="O6503" s="8">
        <v>8.01</v>
      </c>
      <c r="P6503" s="8">
        <v>8</v>
      </c>
      <c r="Q6503" s="8">
        <v>7.5</v>
      </c>
      <c r="R6503" s="8">
        <v>8.4</v>
      </c>
      <c r="S6503" s="8">
        <v>6.8</v>
      </c>
      <c r="T6503" s="8">
        <v>9.1999999999999993</v>
      </c>
      <c r="U6503" s="8">
        <v>0.66</v>
      </c>
      <c r="V6503" s="9">
        <v>17</v>
      </c>
      <c r="W6503" s="8">
        <v>0.90000000000000036</v>
      </c>
      <c r="X6503" s="8">
        <v>2.3999999999999995</v>
      </c>
      <c r="Y6503" s="8">
        <v>9.9999999999997868E-3</v>
      </c>
      <c r="Z6503" s="8">
        <v>-0.26999999999999957</v>
      </c>
      <c r="AA6503">
        <v>-0.5699999999999994</v>
      </c>
      <c r="AF6503" t="s">
        <v>7079</v>
      </c>
      <c r="AG6503" t="s">
        <v>2883</v>
      </c>
      <c r="AH6503" t="s">
        <v>2884</v>
      </c>
      <c r="AI6503" t="s">
        <v>359</v>
      </c>
      <c r="AJ6503" s="7">
        <v>46022</v>
      </c>
      <c r="AK6503" t="s">
        <v>7082</v>
      </c>
      <c r="AL6503" t="s">
        <v>2885</v>
      </c>
      <c r="AM6503" t="s">
        <v>7038</v>
      </c>
      <c r="AN6503" t="s">
        <v>7116</v>
      </c>
      <c r="AO6503" t="str">
        <f>TEXT(A6503,"yyyy-mm-dd")</f>
        <v>2023-01-31</v>
      </c>
    </row>
    <row r="6504" spans="1:41">
      <c r="A6504" s="6" t="s">
        <v>7081</v>
      </c>
      <c r="B6504">
        <v>2023</v>
      </c>
      <c r="C6504">
        <v>1</v>
      </c>
      <c r="E6504" t="s">
        <v>112</v>
      </c>
      <c r="F6504" t="s">
        <v>113</v>
      </c>
      <c r="G6504" t="s">
        <v>83</v>
      </c>
      <c r="H6504" t="s">
        <v>6592</v>
      </c>
      <c r="I6504">
        <v>2024</v>
      </c>
      <c r="K6504" s="6">
        <v>45657</v>
      </c>
      <c r="L6504">
        <v>23</v>
      </c>
      <c r="N6504" t="s">
        <v>95</v>
      </c>
      <c r="O6504" s="8">
        <v>8.31</v>
      </c>
      <c r="P6504" s="8">
        <v>8.27</v>
      </c>
      <c r="Q6504" s="8">
        <v>7.64</v>
      </c>
      <c r="R6504" s="8">
        <v>8.69</v>
      </c>
      <c r="S6504" s="8">
        <v>6.95</v>
      </c>
      <c r="T6504" s="8">
        <v>10.81</v>
      </c>
      <c r="U6504" s="8">
        <v>0.91</v>
      </c>
      <c r="V6504" s="9">
        <v>27</v>
      </c>
      <c r="W6504" s="8">
        <v>1.0499999999999998</v>
      </c>
      <c r="X6504" s="8">
        <v>3.8600000000000003</v>
      </c>
      <c r="Y6504" s="8">
        <v>4.0000000000000924E-2</v>
      </c>
      <c r="Z6504" s="8">
        <v>0.45999999999999996</v>
      </c>
      <c r="AA6504">
        <v>3.0000000000000249E-2</v>
      </c>
      <c r="AF6504" t="s">
        <v>6630</v>
      </c>
      <c r="AG6504" t="s">
        <v>115</v>
      </c>
      <c r="AH6504" t="s">
        <v>116</v>
      </c>
      <c r="AI6504" t="s">
        <v>230</v>
      </c>
      <c r="AJ6504" s="7">
        <v>45657</v>
      </c>
      <c r="AK6504" t="s">
        <v>7082</v>
      </c>
      <c r="AL6504" t="s">
        <v>118</v>
      </c>
      <c r="AM6504" t="s">
        <v>6594</v>
      </c>
      <c r="AN6504" t="s">
        <v>7112</v>
      </c>
      <c r="AO6504" t="str">
        <f>TEXT(A6504,"yyyy-mm-dd")</f>
        <v>2023-01-31</v>
      </c>
    </row>
    <row r="6505" spans="1:41">
      <c r="A6505" s="6" t="s">
        <v>7081</v>
      </c>
      <c r="B6505">
        <v>2023</v>
      </c>
      <c r="C6505">
        <v>1</v>
      </c>
      <c r="E6505" t="s">
        <v>2881</v>
      </c>
      <c r="F6505" t="s">
        <v>113</v>
      </c>
      <c r="G6505" t="s">
        <v>83</v>
      </c>
      <c r="H6505" t="s">
        <v>6592</v>
      </c>
      <c r="I6505">
        <v>2024</v>
      </c>
      <c r="K6505" s="6">
        <v>45657</v>
      </c>
      <c r="L6505">
        <v>23</v>
      </c>
      <c r="N6505" t="s">
        <v>95</v>
      </c>
      <c r="O6505" s="8">
        <v>8.49</v>
      </c>
      <c r="P6505" s="8">
        <v>8.5</v>
      </c>
      <c r="Q6505" s="8">
        <v>8.1999999999999993</v>
      </c>
      <c r="R6505" s="8">
        <v>8.75</v>
      </c>
      <c r="S6505" s="8">
        <v>7.5</v>
      </c>
      <c r="T6505" s="8">
        <v>9.4499999999999993</v>
      </c>
      <c r="U6505" s="8">
        <v>0.46</v>
      </c>
      <c r="V6505" s="9">
        <v>21</v>
      </c>
      <c r="W6505" s="8">
        <v>0.55000000000000071</v>
      </c>
      <c r="X6505" s="8">
        <v>1.9499999999999993</v>
      </c>
      <c r="Y6505" s="8">
        <v>-9.9999999999997868E-3</v>
      </c>
      <c r="Z6505" s="8">
        <v>-9.9999999999999645E-2</v>
      </c>
      <c r="AA6505">
        <v>-0.29999999999999893</v>
      </c>
      <c r="AF6505" t="s">
        <v>6635</v>
      </c>
      <c r="AG6505" t="s">
        <v>2883</v>
      </c>
      <c r="AH6505" t="s">
        <v>2884</v>
      </c>
      <c r="AI6505" t="s">
        <v>230</v>
      </c>
      <c r="AJ6505" s="7">
        <v>45657</v>
      </c>
      <c r="AK6505" t="s">
        <v>7082</v>
      </c>
      <c r="AL6505" t="s">
        <v>2885</v>
      </c>
      <c r="AM6505" t="s">
        <v>6594</v>
      </c>
      <c r="AN6505" t="s">
        <v>7115</v>
      </c>
      <c r="AO6505" t="str">
        <f>TEXT(A6505,"yyyy-mm-dd")</f>
        <v>2023-01-31</v>
      </c>
    </row>
    <row r="6506" spans="1:41">
      <c r="A6506" s="6" t="s">
        <v>7081</v>
      </c>
      <c r="B6506">
        <v>2023</v>
      </c>
      <c r="C6506">
        <v>1</v>
      </c>
      <c r="E6506" t="s">
        <v>112</v>
      </c>
      <c r="F6506" t="s">
        <v>113</v>
      </c>
      <c r="G6506" t="s">
        <v>83</v>
      </c>
      <c r="H6506" t="s">
        <v>6147</v>
      </c>
      <c r="I6506">
        <v>2023</v>
      </c>
      <c r="K6506" s="6">
        <v>45291</v>
      </c>
      <c r="L6506">
        <v>11</v>
      </c>
      <c r="N6506" t="s">
        <v>85</v>
      </c>
      <c r="O6506" s="8">
        <v>10.23</v>
      </c>
      <c r="P6506" s="8">
        <v>10.26</v>
      </c>
      <c r="Q6506" s="8">
        <v>9.74</v>
      </c>
      <c r="R6506" s="8">
        <v>10.72</v>
      </c>
      <c r="S6506" s="8">
        <v>8.93</v>
      </c>
      <c r="T6506" s="8">
        <v>11.31</v>
      </c>
      <c r="U6506" s="8">
        <v>0.67</v>
      </c>
      <c r="V6506" s="9">
        <v>29</v>
      </c>
      <c r="W6506" s="8">
        <v>0.98000000000000043</v>
      </c>
      <c r="X6506" s="8">
        <v>2.3800000000000008</v>
      </c>
      <c r="Y6506" s="8">
        <v>-2.9999999999999361E-2</v>
      </c>
      <c r="Z6506" s="8">
        <v>0.27999999999999936</v>
      </c>
      <c r="AA6506">
        <v>0</v>
      </c>
      <c r="AF6506" t="s">
        <v>6185</v>
      </c>
      <c r="AG6506" t="s">
        <v>115</v>
      </c>
      <c r="AH6506" t="s">
        <v>116</v>
      </c>
      <c r="AI6506" t="s">
        <v>117</v>
      </c>
      <c r="AJ6506" s="7">
        <v>45291</v>
      </c>
      <c r="AK6506" t="s">
        <v>7082</v>
      </c>
      <c r="AL6506" t="s">
        <v>118</v>
      </c>
      <c r="AM6506" t="s">
        <v>6149</v>
      </c>
      <c r="AN6506" t="s">
        <v>7111</v>
      </c>
      <c r="AO6506" t="str">
        <f>TEXT(A6506,"yyyy-mm-dd")</f>
        <v>2023-01-31</v>
      </c>
    </row>
    <row r="6507" spans="1:41">
      <c r="A6507" s="6" t="s">
        <v>7081</v>
      </c>
      <c r="B6507">
        <v>2023</v>
      </c>
      <c r="C6507">
        <v>1</v>
      </c>
      <c r="E6507" t="s">
        <v>2881</v>
      </c>
      <c r="F6507" t="s">
        <v>113</v>
      </c>
      <c r="G6507" t="s">
        <v>83</v>
      </c>
      <c r="H6507" t="s">
        <v>6147</v>
      </c>
      <c r="I6507">
        <v>2023</v>
      </c>
      <c r="K6507" s="6">
        <v>45291</v>
      </c>
      <c r="L6507">
        <v>11</v>
      </c>
      <c r="N6507" t="s">
        <v>85</v>
      </c>
      <c r="O6507" s="8">
        <v>8.9600000000000009</v>
      </c>
      <c r="P6507" s="8">
        <v>9.0500000000000007</v>
      </c>
      <c r="Q6507" s="8">
        <v>8.5299999999999994</v>
      </c>
      <c r="R6507" s="8">
        <v>9.3000000000000007</v>
      </c>
      <c r="S6507" s="8">
        <v>8</v>
      </c>
      <c r="T6507" s="8">
        <v>9.9</v>
      </c>
      <c r="U6507" s="8">
        <v>0.57999999999999996</v>
      </c>
      <c r="V6507" s="9">
        <v>22</v>
      </c>
      <c r="W6507" s="8">
        <v>0.77000000000000135</v>
      </c>
      <c r="X6507" s="8">
        <v>1.9000000000000004</v>
      </c>
      <c r="Y6507" s="8">
        <v>-8.9999999999999858E-2</v>
      </c>
      <c r="Z6507" s="8">
        <v>-0.26999999999999957</v>
      </c>
      <c r="AA6507">
        <v>2.000000000000135E-2</v>
      </c>
      <c r="AF6507" t="s">
        <v>6190</v>
      </c>
      <c r="AG6507" t="s">
        <v>2883</v>
      </c>
      <c r="AH6507" t="s">
        <v>2884</v>
      </c>
      <c r="AI6507" t="s">
        <v>117</v>
      </c>
      <c r="AJ6507" s="7">
        <v>45291</v>
      </c>
      <c r="AK6507" t="s">
        <v>7082</v>
      </c>
      <c r="AL6507" t="s">
        <v>2885</v>
      </c>
      <c r="AM6507" t="s">
        <v>6149</v>
      </c>
      <c r="AN6507" t="s">
        <v>7114</v>
      </c>
      <c r="AO6507" t="str">
        <f>TEXT(A6507,"yyyy-mm-dd")</f>
        <v>2023-01-31</v>
      </c>
    </row>
    <row r="6508" spans="1:41">
      <c r="A6508" s="6" t="s">
        <v>7117</v>
      </c>
      <c r="B6508">
        <v>2023</v>
      </c>
      <c r="C6508">
        <v>2</v>
      </c>
      <c r="E6508" t="s">
        <v>1907</v>
      </c>
      <c r="F6508" t="s">
        <v>1908</v>
      </c>
      <c r="G6508" t="s">
        <v>102</v>
      </c>
      <c r="H6508" t="s">
        <v>6983</v>
      </c>
      <c r="I6508">
        <v>2024</v>
      </c>
      <c r="J6508">
        <v>4</v>
      </c>
      <c r="K6508" s="6">
        <v>45657</v>
      </c>
      <c r="L6508">
        <v>22</v>
      </c>
      <c r="M6508">
        <v>7</v>
      </c>
      <c r="N6508" t="s">
        <v>167</v>
      </c>
      <c r="O6508" s="8">
        <v>8.7799999999999994</v>
      </c>
      <c r="P6508" s="8">
        <v>8.6300000000000008</v>
      </c>
      <c r="Q6508" s="8">
        <v>8.5</v>
      </c>
      <c r="R6508" s="8">
        <v>9.44</v>
      </c>
      <c r="S6508" s="8">
        <v>6.5</v>
      </c>
      <c r="T6508" s="8">
        <v>10.25</v>
      </c>
      <c r="U6508" s="8">
        <v>0.77</v>
      </c>
      <c r="V6508" s="9">
        <v>30</v>
      </c>
      <c r="W6508" s="8">
        <v>0.9399999999999995</v>
      </c>
      <c r="X6508" s="8">
        <v>3.75</v>
      </c>
      <c r="Y6508" s="8">
        <v>0.14999999999999858</v>
      </c>
      <c r="Z6508" s="8">
        <v>0.38000000000000078</v>
      </c>
      <c r="AA6508">
        <v>-6.0000000000000497E-2</v>
      </c>
      <c r="AF6508" t="s">
        <v>6984</v>
      </c>
      <c r="AG6508" t="s">
        <v>1910</v>
      </c>
      <c r="AH6508" t="s">
        <v>1911</v>
      </c>
      <c r="AI6508" t="s">
        <v>1944</v>
      </c>
      <c r="AJ6508" s="7">
        <v>45657</v>
      </c>
      <c r="AK6508" t="s">
        <v>7118</v>
      </c>
      <c r="AL6508" t="s">
        <v>1908</v>
      </c>
      <c r="AM6508" t="s">
        <v>6985</v>
      </c>
      <c r="AN6508" t="s">
        <v>7140</v>
      </c>
      <c r="AO6508" t="str">
        <f>TEXT(A6508,"yyyy-mm-dd")</f>
        <v>2023-02-28</v>
      </c>
    </row>
    <row r="6509" spans="1:41">
      <c r="A6509" s="6" t="s">
        <v>7117</v>
      </c>
      <c r="B6509">
        <v>2023</v>
      </c>
      <c r="C6509">
        <v>2</v>
      </c>
      <c r="E6509" t="s">
        <v>1907</v>
      </c>
      <c r="F6509" t="s">
        <v>1908</v>
      </c>
      <c r="G6509" t="s">
        <v>102</v>
      </c>
      <c r="H6509" t="s">
        <v>6878</v>
      </c>
      <c r="I6509">
        <v>2024</v>
      </c>
      <c r="J6509">
        <v>3</v>
      </c>
      <c r="K6509" s="6">
        <v>45565</v>
      </c>
      <c r="L6509">
        <v>19</v>
      </c>
      <c r="M6509">
        <v>6</v>
      </c>
      <c r="N6509" t="s">
        <v>195</v>
      </c>
      <c r="O6509" s="8">
        <v>9.2799999999999994</v>
      </c>
      <c r="P6509" s="8">
        <v>9.25</v>
      </c>
      <c r="Q6509" s="8">
        <v>8.81</v>
      </c>
      <c r="R6509" s="8">
        <v>10</v>
      </c>
      <c r="S6509" s="8">
        <v>7.25</v>
      </c>
      <c r="T6509" s="8">
        <v>10.75</v>
      </c>
      <c r="U6509" s="8">
        <v>0.81</v>
      </c>
      <c r="V6509" s="9">
        <v>30</v>
      </c>
      <c r="W6509" s="8">
        <v>1.1899999999999995</v>
      </c>
      <c r="X6509" s="8">
        <v>3.5</v>
      </c>
      <c r="Y6509" s="8">
        <v>2.9999999999999361E-2</v>
      </c>
      <c r="Z6509" s="8">
        <v>0.75</v>
      </c>
      <c r="AA6509">
        <v>0.31999999999999851</v>
      </c>
      <c r="AF6509" t="s">
        <v>6879</v>
      </c>
      <c r="AG6509" t="s">
        <v>1910</v>
      </c>
      <c r="AH6509" t="s">
        <v>1911</v>
      </c>
      <c r="AI6509" t="s">
        <v>1939</v>
      </c>
      <c r="AJ6509" s="7">
        <v>45565</v>
      </c>
      <c r="AK6509" t="s">
        <v>7118</v>
      </c>
      <c r="AL6509" t="s">
        <v>1908</v>
      </c>
      <c r="AM6509" t="s">
        <v>6880</v>
      </c>
      <c r="AN6509" t="s">
        <v>7139</v>
      </c>
      <c r="AO6509" t="str">
        <f>TEXT(A6509,"yyyy-mm-dd")</f>
        <v>2023-02-28</v>
      </c>
    </row>
    <row r="6510" spans="1:41">
      <c r="A6510" s="6" t="s">
        <v>7117</v>
      </c>
      <c r="B6510">
        <v>2023</v>
      </c>
      <c r="C6510">
        <v>2</v>
      </c>
      <c r="E6510" t="s">
        <v>1907</v>
      </c>
      <c r="F6510" t="s">
        <v>1908</v>
      </c>
      <c r="G6510" t="s">
        <v>102</v>
      </c>
      <c r="H6510" t="s">
        <v>6770</v>
      </c>
      <c r="I6510">
        <v>2024</v>
      </c>
      <c r="J6510">
        <v>2</v>
      </c>
      <c r="K6510" s="6">
        <v>45473</v>
      </c>
      <c r="L6510">
        <v>16</v>
      </c>
      <c r="M6510">
        <v>5</v>
      </c>
      <c r="N6510" t="s">
        <v>222</v>
      </c>
      <c r="O6510" s="8">
        <v>9.8800000000000008</v>
      </c>
      <c r="P6510" s="8">
        <v>9.75</v>
      </c>
      <c r="Q6510" s="8">
        <v>9.5</v>
      </c>
      <c r="R6510" s="8">
        <v>10.5</v>
      </c>
      <c r="S6510" s="8">
        <v>8.25</v>
      </c>
      <c r="T6510" s="8">
        <v>11.25</v>
      </c>
      <c r="U6510" s="8">
        <v>0.7</v>
      </c>
      <c r="V6510" s="9">
        <v>30</v>
      </c>
      <c r="W6510" s="8">
        <v>1</v>
      </c>
      <c r="X6510" s="8">
        <v>3</v>
      </c>
      <c r="Y6510" s="8">
        <v>0.13000000000000078</v>
      </c>
      <c r="Z6510" s="8">
        <v>0.75</v>
      </c>
      <c r="AA6510">
        <v>0.25</v>
      </c>
      <c r="AF6510" t="s">
        <v>6771</v>
      </c>
      <c r="AG6510" t="s">
        <v>1910</v>
      </c>
      <c r="AH6510" t="s">
        <v>1911</v>
      </c>
      <c r="AI6510" t="s">
        <v>1934</v>
      </c>
      <c r="AJ6510" s="7">
        <v>45473</v>
      </c>
      <c r="AK6510" t="s">
        <v>7118</v>
      </c>
      <c r="AL6510" t="s">
        <v>1908</v>
      </c>
      <c r="AM6510" t="s">
        <v>6772</v>
      </c>
      <c r="AN6510" t="s">
        <v>7138</v>
      </c>
      <c r="AO6510" t="str">
        <f>TEXT(A6510,"yyyy-mm-dd")</f>
        <v>2023-02-28</v>
      </c>
    </row>
    <row r="6511" spans="1:41">
      <c r="A6511" s="6" t="s">
        <v>7117</v>
      </c>
      <c r="B6511">
        <v>2023</v>
      </c>
      <c r="C6511">
        <v>2</v>
      </c>
      <c r="E6511" t="s">
        <v>1907</v>
      </c>
      <c r="F6511" t="s">
        <v>1908</v>
      </c>
      <c r="G6511" t="s">
        <v>102</v>
      </c>
      <c r="H6511" t="s">
        <v>6766</v>
      </c>
      <c r="I6511">
        <v>2024</v>
      </c>
      <c r="J6511">
        <v>1</v>
      </c>
      <c r="K6511" s="6">
        <v>45382</v>
      </c>
      <c r="L6511">
        <v>13</v>
      </c>
      <c r="M6511">
        <v>4</v>
      </c>
      <c r="N6511" t="s">
        <v>252</v>
      </c>
      <c r="O6511" s="8">
        <v>10.5</v>
      </c>
      <c r="P6511" s="8">
        <v>10.5</v>
      </c>
      <c r="Q6511" s="8">
        <v>10.06</v>
      </c>
      <c r="R6511" s="8">
        <v>11</v>
      </c>
      <c r="S6511" s="8">
        <v>9</v>
      </c>
      <c r="T6511" s="8">
        <v>11.75</v>
      </c>
      <c r="U6511" s="8">
        <v>0.66</v>
      </c>
      <c r="V6511" s="9">
        <v>30</v>
      </c>
      <c r="W6511" s="8">
        <v>0.9399999999999995</v>
      </c>
      <c r="X6511" s="8">
        <v>2.75</v>
      </c>
      <c r="Y6511" s="8">
        <v>0</v>
      </c>
      <c r="Z6511" s="8">
        <v>0.75</v>
      </c>
      <c r="AA6511">
        <v>0.31999999999999851</v>
      </c>
      <c r="AF6511" t="s">
        <v>6767</v>
      </c>
      <c r="AG6511" t="s">
        <v>1910</v>
      </c>
      <c r="AH6511" t="s">
        <v>1911</v>
      </c>
      <c r="AI6511" t="s">
        <v>1929</v>
      </c>
      <c r="AJ6511" s="7">
        <v>45382</v>
      </c>
      <c r="AK6511" t="s">
        <v>7118</v>
      </c>
      <c r="AL6511" t="s">
        <v>1908</v>
      </c>
      <c r="AM6511" t="s">
        <v>6768</v>
      </c>
      <c r="AN6511" t="s">
        <v>7137</v>
      </c>
      <c r="AO6511" t="str">
        <f>TEXT(A6511,"yyyy-mm-dd")</f>
        <v>2023-02-28</v>
      </c>
    </row>
    <row r="6512" spans="1:41">
      <c r="A6512" s="6" t="s">
        <v>7117</v>
      </c>
      <c r="B6512">
        <v>2023</v>
      </c>
      <c r="C6512">
        <v>2</v>
      </c>
      <c r="E6512" t="s">
        <v>1907</v>
      </c>
      <c r="F6512" t="s">
        <v>1908</v>
      </c>
      <c r="G6512" t="s">
        <v>102</v>
      </c>
      <c r="H6512" t="s">
        <v>6539</v>
      </c>
      <c r="I6512">
        <v>2023</v>
      </c>
      <c r="J6512">
        <v>4</v>
      </c>
      <c r="K6512" s="6">
        <v>45291</v>
      </c>
      <c r="L6512">
        <v>10</v>
      </c>
      <c r="M6512">
        <v>3</v>
      </c>
      <c r="N6512" t="s">
        <v>164</v>
      </c>
      <c r="O6512" s="8">
        <v>11.16</v>
      </c>
      <c r="P6512" s="8">
        <v>11.5</v>
      </c>
      <c r="Q6512" s="8">
        <v>10.75</v>
      </c>
      <c r="R6512" s="8">
        <v>11.5</v>
      </c>
      <c r="S6512" s="8">
        <v>9.75</v>
      </c>
      <c r="T6512" s="8">
        <v>12</v>
      </c>
      <c r="U6512" s="8">
        <v>0.55000000000000004</v>
      </c>
      <c r="V6512" s="9">
        <v>31</v>
      </c>
      <c r="W6512" s="8">
        <v>0.75</v>
      </c>
      <c r="X6512" s="8">
        <v>2.25</v>
      </c>
      <c r="Y6512" s="8">
        <v>-0.33999999999999986</v>
      </c>
      <c r="Z6512" s="8">
        <v>1</v>
      </c>
      <c r="AA6512">
        <v>0</v>
      </c>
      <c r="AF6512" t="s">
        <v>6540</v>
      </c>
      <c r="AG6512" t="s">
        <v>1910</v>
      </c>
      <c r="AH6512" t="s">
        <v>1911</v>
      </c>
      <c r="AI6512" t="s">
        <v>1924</v>
      </c>
      <c r="AJ6512" s="7">
        <v>45291</v>
      </c>
      <c r="AK6512" t="s">
        <v>7118</v>
      </c>
      <c r="AL6512" t="s">
        <v>1908</v>
      </c>
      <c r="AM6512" t="s">
        <v>6541</v>
      </c>
      <c r="AN6512" t="s">
        <v>7136</v>
      </c>
      <c r="AO6512" t="str">
        <f>TEXT(A6512,"yyyy-mm-dd")</f>
        <v>2023-02-28</v>
      </c>
    </row>
    <row r="6513" spans="1:41">
      <c r="A6513" s="6" t="s">
        <v>7117</v>
      </c>
      <c r="B6513">
        <v>2023</v>
      </c>
      <c r="C6513">
        <v>2</v>
      </c>
      <c r="E6513" t="s">
        <v>1907</v>
      </c>
      <c r="F6513" t="s">
        <v>1908</v>
      </c>
      <c r="G6513" t="s">
        <v>102</v>
      </c>
      <c r="H6513" t="s">
        <v>6434</v>
      </c>
      <c r="I6513">
        <v>2023</v>
      </c>
      <c r="J6513">
        <v>3</v>
      </c>
      <c r="K6513" s="6">
        <v>45199</v>
      </c>
      <c r="L6513">
        <v>7</v>
      </c>
      <c r="M6513">
        <v>2</v>
      </c>
      <c r="N6513" t="s">
        <v>192</v>
      </c>
      <c r="O6513" s="8">
        <v>11.39</v>
      </c>
      <c r="P6513" s="8">
        <v>11.5</v>
      </c>
      <c r="Q6513" s="8">
        <v>11.25</v>
      </c>
      <c r="R6513" s="8">
        <v>11.5</v>
      </c>
      <c r="S6513" s="8">
        <v>10.25</v>
      </c>
      <c r="T6513" s="8">
        <v>12</v>
      </c>
      <c r="U6513" s="8">
        <v>0.38</v>
      </c>
      <c r="V6513" s="9">
        <v>31</v>
      </c>
      <c r="W6513" s="8">
        <v>0.25</v>
      </c>
      <c r="X6513" s="8">
        <v>1.75</v>
      </c>
      <c r="Y6513" s="8">
        <v>-0.10999999999999943</v>
      </c>
      <c r="Z6513" s="8">
        <v>0.5</v>
      </c>
      <c r="AA6513">
        <v>-0.25</v>
      </c>
      <c r="AF6513" t="s">
        <v>6435</v>
      </c>
      <c r="AG6513" t="s">
        <v>1910</v>
      </c>
      <c r="AH6513" t="s">
        <v>1911</v>
      </c>
      <c r="AI6513" t="s">
        <v>1919</v>
      </c>
      <c r="AJ6513" s="7">
        <v>45199</v>
      </c>
      <c r="AK6513" t="s">
        <v>7118</v>
      </c>
      <c r="AL6513" t="s">
        <v>1908</v>
      </c>
      <c r="AM6513" t="s">
        <v>6436</v>
      </c>
      <c r="AN6513" t="s">
        <v>7135</v>
      </c>
      <c r="AO6513" t="str">
        <f>TEXT(A6513,"yyyy-mm-dd")</f>
        <v>2023-02-28</v>
      </c>
    </row>
    <row r="6514" spans="1:41">
      <c r="A6514" s="6" t="s">
        <v>7117</v>
      </c>
      <c r="B6514">
        <v>2023</v>
      </c>
      <c r="C6514">
        <v>2</v>
      </c>
      <c r="E6514" t="s">
        <v>1907</v>
      </c>
      <c r="F6514" t="s">
        <v>1908</v>
      </c>
      <c r="G6514" t="s">
        <v>102</v>
      </c>
      <c r="H6514" t="s">
        <v>6326</v>
      </c>
      <c r="I6514">
        <v>2023</v>
      </c>
      <c r="J6514">
        <v>2</v>
      </c>
      <c r="K6514" s="6">
        <v>45107</v>
      </c>
      <c r="L6514">
        <v>4</v>
      </c>
      <c r="M6514">
        <v>1</v>
      </c>
      <c r="N6514" t="s">
        <v>219</v>
      </c>
      <c r="O6514" s="8">
        <v>11.44</v>
      </c>
      <c r="P6514" s="8">
        <v>11.5</v>
      </c>
      <c r="Q6514" s="8">
        <v>11.25</v>
      </c>
      <c r="R6514" s="8">
        <v>11.5</v>
      </c>
      <c r="S6514" s="8">
        <v>10.75</v>
      </c>
      <c r="T6514" s="8">
        <v>12</v>
      </c>
      <c r="U6514" s="8">
        <v>0.28000000000000003</v>
      </c>
      <c r="V6514" s="9">
        <v>31</v>
      </c>
      <c r="W6514" s="8">
        <v>0.25</v>
      </c>
      <c r="X6514" s="8">
        <v>1.25</v>
      </c>
      <c r="Y6514" s="8">
        <v>-6.0000000000000497E-2</v>
      </c>
      <c r="Z6514" s="8">
        <v>0.5</v>
      </c>
      <c r="AA6514">
        <v>0.25</v>
      </c>
      <c r="AF6514" t="s">
        <v>6327</v>
      </c>
      <c r="AG6514" t="s">
        <v>1910</v>
      </c>
      <c r="AH6514" t="s">
        <v>1911</v>
      </c>
      <c r="AI6514" t="s">
        <v>1915</v>
      </c>
      <c r="AJ6514" s="7">
        <v>45107</v>
      </c>
      <c r="AK6514" t="s">
        <v>7118</v>
      </c>
      <c r="AL6514" t="s">
        <v>1908</v>
      </c>
      <c r="AM6514" t="s">
        <v>6328</v>
      </c>
      <c r="AN6514" t="s">
        <v>7134</v>
      </c>
      <c r="AO6514" t="str">
        <f>TEXT(A6514,"yyyy-mm-dd")</f>
        <v>2023-02-28</v>
      </c>
    </row>
    <row r="6515" spans="1:41">
      <c r="A6515" s="6" t="s">
        <v>7117</v>
      </c>
      <c r="B6515">
        <v>2023</v>
      </c>
      <c r="C6515">
        <v>2</v>
      </c>
      <c r="E6515" t="s">
        <v>1907</v>
      </c>
      <c r="F6515" t="s">
        <v>1908</v>
      </c>
      <c r="G6515" t="s">
        <v>102</v>
      </c>
      <c r="H6515" t="s">
        <v>6287</v>
      </c>
      <c r="I6515">
        <v>2023</v>
      </c>
      <c r="J6515">
        <v>1</v>
      </c>
      <c r="K6515" s="6">
        <v>45016</v>
      </c>
      <c r="L6515">
        <v>1</v>
      </c>
      <c r="M6515">
        <v>0</v>
      </c>
      <c r="N6515" t="s">
        <v>169</v>
      </c>
      <c r="O6515" s="8">
        <v>11.26</v>
      </c>
      <c r="P6515" s="8">
        <v>11.25</v>
      </c>
      <c r="Q6515" s="8">
        <v>11.25</v>
      </c>
      <c r="R6515" s="8">
        <v>11.25</v>
      </c>
      <c r="S6515" s="8">
        <v>10.75</v>
      </c>
      <c r="T6515" s="8">
        <v>12</v>
      </c>
      <c r="U6515" s="8">
        <v>0.23</v>
      </c>
      <c r="V6515" s="9">
        <v>31</v>
      </c>
      <c r="W6515" s="8">
        <v>0</v>
      </c>
      <c r="X6515" s="8">
        <v>1.25</v>
      </c>
      <c r="Y6515" s="8">
        <v>9.9999999999997868E-3</v>
      </c>
      <c r="Z6515" s="8">
        <v>0.25</v>
      </c>
      <c r="AA6515">
        <v>-0.25</v>
      </c>
      <c r="AF6515" t="s">
        <v>6288</v>
      </c>
      <c r="AG6515" t="s">
        <v>1910</v>
      </c>
      <c r="AH6515" t="s">
        <v>1911</v>
      </c>
      <c r="AI6515" t="s">
        <v>1912</v>
      </c>
      <c r="AJ6515" s="7">
        <v>45016</v>
      </c>
      <c r="AK6515" t="s">
        <v>7118</v>
      </c>
      <c r="AL6515" t="s">
        <v>1908</v>
      </c>
      <c r="AM6515" t="s">
        <v>6289</v>
      </c>
      <c r="AN6515" t="s">
        <v>7133</v>
      </c>
      <c r="AO6515" t="str">
        <f>TEXT(A6515,"yyyy-mm-dd")</f>
        <v>2023-02-28</v>
      </c>
    </row>
    <row r="6516" spans="1:41">
      <c r="A6516" s="6" t="s">
        <v>7117</v>
      </c>
      <c r="B6516">
        <v>2023</v>
      </c>
      <c r="C6516">
        <v>2</v>
      </c>
      <c r="E6516" t="s">
        <v>100</v>
      </c>
      <c r="F6516" t="s">
        <v>101</v>
      </c>
      <c r="G6516" t="s">
        <v>83</v>
      </c>
      <c r="H6516" t="s">
        <v>7036</v>
      </c>
      <c r="I6516">
        <v>2025</v>
      </c>
      <c r="K6516" s="6">
        <v>46022</v>
      </c>
      <c r="L6516">
        <v>34</v>
      </c>
      <c r="N6516" t="s">
        <v>789</v>
      </c>
      <c r="O6516" s="8">
        <v>1.96</v>
      </c>
      <c r="P6516" s="8">
        <v>2</v>
      </c>
      <c r="Q6516" s="8">
        <v>1.75</v>
      </c>
      <c r="R6516" s="8">
        <v>2.1</v>
      </c>
      <c r="S6516" s="8">
        <v>1.2</v>
      </c>
      <c r="T6516" s="8">
        <v>2.7</v>
      </c>
      <c r="U6516" s="8">
        <v>0.38</v>
      </c>
      <c r="V6516" s="9">
        <v>23</v>
      </c>
      <c r="W6516" s="8">
        <v>0.35000000000000009</v>
      </c>
      <c r="X6516" s="8">
        <v>1.5000000000000002</v>
      </c>
      <c r="Y6516" s="8">
        <v>-4.0000000000000036E-2</v>
      </c>
      <c r="Z6516" s="8">
        <v>0</v>
      </c>
      <c r="AA6516">
        <v>5.0000000000000044E-2</v>
      </c>
      <c r="AF6516" t="s">
        <v>10450</v>
      </c>
      <c r="AG6516" t="s">
        <v>9655</v>
      </c>
      <c r="AH6516" t="s">
        <v>9656</v>
      </c>
      <c r="AI6516" t="s">
        <v>9708</v>
      </c>
      <c r="AJ6516" s="7">
        <v>46022</v>
      </c>
      <c r="AK6516" t="s">
        <v>7118</v>
      </c>
      <c r="AL6516" t="s">
        <v>109</v>
      </c>
      <c r="AM6516" t="s">
        <v>7038</v>
      </c>
      <c r="AN6516" t="s">
        <v>10453</v>
      </c>
    </row>
    <row r="6517" spans="1:41">
      <c r="A6517" s="6" t="s">
        <v>7117</v>
      </c>
      <c r="B6517">
        <v>2023</v>
      </c>
      <c r="C6517">
        <v>2</v>
      </c>
      <c r="E6517" t="s">
        <v>100</v>
      </c>
      <c r="F6517" t="s">
        <v>101</v>
      </c>
      <c r="G6517" t="s">
        <v>102</v>
      </c>
      <c r="H6517" t="s">
        <v>6983</v>
      </c>
      <c r="I6517">
        <v>2024</v>
      </c>
      <c r="J6517">
        <v>4</v>
      </c>
      <c r="K6517" s="6">
        <v>45657</v>
      </c>
      <c r="L6517">
        <v>22</v>
      </c>
      <c r="M6517">
        <v>7</v>
      </c>
      <c r="N6517" t="s">
        <v>167</v>
      </c>
      <c r="O6517" s="8">
        <v>2.09</v>
      </c>
      <c r="P6517" s="8">
        <v>2</v>
      </c>
      <c r="Q6517" s="8">
        <v>1.78</v>
      </c>
      <c r="R6517" s="8">
        <v>2.27</v>
      </c>
      <c r="S6517" s="8">
        <v>0.5</v>
      </c>
      <c r="T6517" s="8">
        <v>3.8</v>
      </c>
      <c r="U6517" s="8">
        <v>0.71</v>
      </c>
      <c r="V6517" s="9">
        <v>24</v>
      </c>
      <c r="W6517" s="8">
        <v>0.49</v>
      </c>
      <c r="X6517" s="8">
        <v>3.3</v>
      </c>
      <c r="Y6517" s="8">
        <v>8.9999999999999858E-2</v>
      </c>
      <c r="Z6517" s="8">
        <v>0</v>
      </c>
      <c r="AA6517">
        <v>4.0000000000000258E-2</v>
      </c>
      <c r="AF6517" t="s">
        <v>7055</v>
      </c>
      <c r="AG6517" t="s">
        <v>106</v>
      </c>
      <c r="AH6517" t="s">
        <v>107</v>
      </c>
      <c r="AI6517" t="s">
        <v>2673</v>
      </c>
      <c r="AJ6517" s="7">
        <v>45657</v>
      </c>
      <c r="AK6517" t="s">
        <v>7118</v>
      </c>
      <c r="AL6517" t="s">
        <v>109</v>
      </c>
      <c r="AM6517" t="s">
        <v>6985</v>
      </c>
      <c r="AN6517" t="s">
        <v>7132</v>
      </c>
      <c r="AO6517" t="str">
        <f>TEXT(A6517,"yyyy-mm-dd")</f>
        <v>2023-02-28</v>
      </c>
    </row>
    <row r="6518" spans="1:41">
      <c r="A6518" s="6" t="s">
        <v>7117</v>
      </c>
      <c r="B6518">
        <v>2023</v>
      </c>
      <c r="C6518">
        <v>2</v>
      </c>
      <c r="E6518" t="s">
        <v>100</v>
      </c>
      <c r="F6518" t="s">
        <v>101</v>
      </c>
      <c r="G6518" t="s">
        <v>83</v>
      </c>
      <c r="H6518" t="s">
        <v>6592</v>
      </c>
      <c r="I6518">
        <v>2024</v>
      </c>
      <c r="K6518" s="6">
        <v>45657</v>
      </c>
      <c r="L6518">
        <v>22</v>
      </c>
      <c r="N6518" t="s">
        <v>167</v>
      </c>
      <c r="O6518" s="8">
        <v>1.74</v>
      </c>
      <c r="P6518" s="8">
        <v>1.85</v>
      </c>
      <c r="Q6518" s="8">
        <v>1.5</v>
      </c>
      <c r="R6518" s="8">
        <v>2.02</v>
      </c>
      <c r="S6518" s="8">
        <v>0</v>
      </c>
      <c r="T6518" s="8">
        <v>2.5</v>
      </c>
      <c r="U6518" s="8">
        <v>0.53</v>
      </c>
      <c r="V6518" s="9">
        <v>32</v>
      </c>
      <c r="W6518" s="8">
        <v>0.52</v>
      </c>
      <c r="X6518" s="8">
        <v>2.5</v>
      </c>
      <c r="Y6518" s="8">
        <v>-0.1100000000000001</v>
      </c>
      <c r="Z6518" s="8">
        <v>0</v>
      </c>
      <c r="AA6518">
        <v>2.0000000000000018E-2</v>
      </c>
      <c r="AF6518" t="s">
        <v>10411</v>
      </c>
      <c r="AG6518" t="s">
        <v>9655</v>
      </c>
      <c r="AH6518" t="s">
        <v>9656</v>
      </c>
      <c r="AI6518" t="s">
        <v>9669</v>
      </c>
      <c r="AJ6518" s="7">
        <v>45657</v>
      </c>
      <c r="AK6518" t="s">
        <v>7118</v>
      </c>
      <c r="AL6518" t="s">
        <v>109</v>
      </c>
      <c r="AM6518" t="s">
        <v>6594</v>
      </c>
      <c r="AN6518" t="s">
        <v>10426</v>
      </c>
    </row>
    <row r="6519" spans="1:41">
      <c r="A6519" s="6" t="s">
        <v>7117</v>
      </c>
      <c r="B6519">
        <v>2023</v>
      </c>
      <c r="C6519">
        <v>2</v>
      </c>
      <c r="E6519" t="s">
        <v>100</v>
      </c>
      <c r="F6519" t="s">
        <v>101</v>
      </c>
      <c r="G6519" t="s">
        <v>102</v>
      </c>
      <c r="H6519" t="s">
        <v>6878</v>
      </c>
      <c r="I6519">
        <v>2024</v>
      </c>
      <c r="J6519">
        <v>3</v>
      </c>
      <c r="K6519" s="6">
        <v>45565</v>
      </c>
      <c r="L6519">
        <v>19</v>
      </c>
      <c r="M6519">
        <v>6</v>
      </c>
      <c r="N6519" t="s">
        <v>195</v>
      </c>
      <c r="O6519" s="8">
        <v>1.98</v>
      </c>
      <c r="P6519" s="8">
        <v>2.0499999999999998</v>
      </c>
      <c r="Q6519" s="8">
        <v>1.78</v>
      </c>
      <c r="R6519" s="8">
        <v>2.2999999999999998</v>
      </c>
      <c r="S6519" s="8">
        <v>0.48</v>
      </c>
      <c r="T6519" s="8">
        <v>3</v>
      </c>
      <c r="U6519" s="8">
        <v>0.56999999999999995</v>
      </c>
      <c r="V6519" s="9">
        <v>24</v>
      </c>
      <c r="W6519" s="8">
        <v>0.5199999999999998</v>
      </c>
      <c r="X6519" s="8">
        <v>2.52</v>
      </c>
      <c r="Y6519" s="8">
        <v>-6.999999999999984E-2</v>
      </c>
      <c r="Z6519" s="8">
        <v>4.9999999999999822E-2</v>
      </c>
      <c r="AA6519">
        <v>6.999999999999984E-2</v>
      </c>
      <c r="AF6519" t="s">
        <v>7053</v>
      </c>
      <c r="AG6519" t="s">
        <v>106</v>
      </c>
      <c r="AH6519" t="s">
        <v>107</v>
      </c>
      <c r="AI6519" t="s">
        <v>2670</v>
      </c>
      <c r="AJ6519" s="7">
        <v>45565</v>
      </c>
      <c r="AK6519" t="s">
        <v>7118</v>
      </c>
      <c r="AL6519" t="s">
        <v>109</v>
      </c>
      <c r="AM6519" t="s">
        <v>6880</v>
      </c>
      <c r="AN6519" t="s">
        <v>7131</v>
      </c>
      <c r="AO6519" t="str">
        <f>TEXT(A6519,"yyyy-mm-dd")</f>
        <v>2023-02-28</v>
      </c>
    </row>
    <row r="6520" spans="1:41">
      <c r="A6520" s="6" t="s">
        <v>7117</v>
      </c>
      <c r="B6520">
        <v>2023</v>
      </c>
      <c r="C6520">
        <v>2</v>
      </c>
      <c r="E6520" t="s">
        <v>100</v>
      </c>
      <c r="F6520" t="s">
        <v>101</v>
      </c>
      <c r="G6520" t="s">
        <v>102</v>
      </c>
      <c r="H6520" t="s">
        <v>6770</v>
      </c>
      <c r="I6520">
        <v>2024</v>
      </c>
      <c r="J6520">
        <v>2</v>
      </c>
      <c r="K6520" s="6">
        <v>45473</v>
      </c>
      <c r="L6520">
        <v>16</v>
      </c>
      <c r="M6520">
        <v>5</v>
      </c>
      <c r="N6520" t="s">
        <v>222</v>
      </c>
      <c r="O6520" s="8">
        <v>1.71</v>
      </c>
      <c r="P6520" s="8">
        <v>1.75</v>
      </c>
      <c r="Q6520" s="8">
        <v>1.49</v>
      </c>
      <c r="R6520" s="8">
        <v>2.0499999999999998</v>
      </c>
      <c r="S6520" s="8">
        <v>-0.5</v>
      </c>
      <c r="T6520" s="8">
        <v>2.8</v>
      </c>
      <c r="U6520" s="8">
        <v>0.77</v>
      </c>
      <c r="V6520" s="9">
        <v>24</v>
      </c>
      <c r="W6520" s="8">
        <v>0.55999999999999983</v>
      </c>
      <c r="X6520" s="8">
        <v>3.3</v>
      </c>
      <c r="Y6520" s="8">
        <v>-4.0000000000000036E-2</v>
      </c>
      <c r="Z6520" s="8">
        <v>-5.0000000000000044E-2</v>
      </c>
      <c r="AA6520">
        <v>-4.0000000000000258E-2</v>
      </c>
      <c r="AF6520" t="s">
        <v>7051</v>
      </c>
      <c r="AG6520" t="s">
        <v>106</v>
      </c>
      <c r="AH6520" t="s">
        <v>107</v>
      </c>
      <c r="AI6520" t="s">
        <v>2667</v>
      </c>
      <c r="AJ6520" s="7">
        <v>45473</v>
      </c>
      <c r="AK6520" t="s">
        <v>7118</v>
      </c>
      <c r="AL6520" t="s">
        <v>109</v>
      </c>
      <c r="AM6520" t="s">
        <v>6772</v>
      </c>
      <c r="AN6520" t="s">
        <v>7130</v>
      </c>
      <c r="AO6520" t="str">
        <f>TEXT(A6520,"yyyy-mm-dd")</f>
        <v>2023-02-28</v>
      </c>
    </row>
    <row r="6521" spans="1:41">
      <c r="A6521" s="6" t="s">
        <v>7117</v>
      </c>
      <c r="B6521">
        <v>2023</v>
      </c>
      <c r="C6521">
        <v>2</v>
      </c>
      <c r="E6521" t="s">
        <v>100</v>
      </c>
      <c r="F6521" t="s">
        <v>101</v>
      </c>
      <c r="G6521" t="s">
        <v>102</v>
      </c>
      <c r="H6521" t="s">
        <v>6766</v>
      </c>
      <c r="I6521">
        <v>2024</v>
      </c>
      <c r="J6521">
        <v>1</v>
      </c>
      <c r="K6521" s="6">
        <v>45382</v>
      </c>
      <c r="L6521">
        <v>13</v>
      </c>
      <c r="M6521">
        <v>4</v>
      </c>
      <c r="N6521" t="s">
        <v>252</v>
      </c>
      <c r="O6521" s="8">
        <v>1.1399999999999999</v>
      </c>
      <c r="P6521" s="8">
        <v>1.3</v>
      </c>
      <c r="Q6521" s="8">
        <v>0.95</v>
      </c>
      <c r="R6521" s="8">
        <v>1.7</v>
      </c>
      <c r="S6521" s="8">
        <v>-1.7</v>
      </c>
      <c r="T6521" s="8">
        <v>2.2999999999999998</v>
      </c>
      <c r="U6521" s="8">
        <v>0.93</v>
      </c>
      <c r="V6521" s="9">
        <v>24</v>
      </c>
      <c r="W6521" s="8">
        <v>0.75</v>
      </c>
      <c r="X6521" s="8">
        <v>4</v>
      </c>
      <c r="Y6521" s="8">
        <v>-0.16000000000000014</v>
      </c>
      <c r="Z6521" s="8">
        <v>-9.9999999999999867E-2</v>
      </c>
      <c r="AA6521">
        <v>-0.44999999999999996</v>
      </c>
      <c r="AF6521" t="s">
        <v>7049</v>
      </c>
      <c r="AG6521" t="s">
        <v>106</v>
      </c>
      <c r="AH6521" t="s">
        <v>107</v>
      </c>
      <c r="AI6521" t="s">
        <v>502</v>
      </c>
      <c r="AJ6521" s="7">
        <v>45382</v>
      </c>
      <c r="AK6521" t="s">
        <v>7118</v>
      </c>
      <c r="AL6521" t="s">
        <v>109</v>
      </c>
      <c r="AM6521" t="s">
        <v>6768</v>
      </c>
      <c r="AN6521" t="s">
        <v>7129</v>
      </c>
      <c r="AO6521" t="str">
        <f>TEXT(A6521,"yyyy-mm-dd")</f>
        <v>2023-02-28</v>
      </c>
    </row>
    <row r="6522" spans="1:41">
      <c r="A6522" s="6" t="s">
        <v>7117</v>
      </c>
      <c r="B6522">
        <v>2023</v>
      </c>
      <c r="C6522">
        <v>2</v>
      </c>
      <c r="E6522" t="s">
        <v>100</v>
      </c>
      <c r="F6522" t="s">
        <v>101</v>
      </c>
      <c r="G6522" t="s">
        <v>102</v>
      </c>
      <c r="H6522" t="s">
        <v>6539</v>
      </c>
      <c r="I6522">
        <v>2023</v>
      </c>
      <c r="J6522">
        <v>4</v>
      </c>
      <c r="K6522" s="6">
        <v>45291</v>
      </c>
      <c r="L6522">
        <v>10</v>
      </c>
      <c r="M6522">
        <v>3</v>
      </c>
      <c r="N6522" t="s">
        <v>164</v>
      </c>
      <c r="O6522" s="8">
        <v>0.73</v>
      </c>
      <c r="P6522" s="8">
        <v>0.7</v>
      </c>
      <c r="Q6522" s="8">
        <v>0.35</v>
      </c>
      <c r="R6522" s="8">
        <v>1.1499999999999999</v>
      </c>
      <c r="S6522" s="8">
        <v>-2</v>
      </c>
      <c r="T6522" s="8">
        <v>5.2</v>
      </c>
      <c r="U6522" s="8">
        <v>1.18</v>
      </c>
      <c r="V6522" s="9">
        <v>27</v>
      </c>
      <c r="W6522" s="8">
        <v>0.79999999999999993</v>
      </c>
      <c r="X6522" s="8">
        <v>7.2</v>
      </c>
      <c r="Y6522" s="8">
        <v>3.0000000000000027E-2</v>
      </c>
      <c r="Z6522" s="8">
        <v>-3.0000000000000027E-2</v>
      </c>
      <c r="AA6522">
        <v>-2.0000000000000129E-2</v>
      </c>
      <c r="AF6522" t="s">
        <v>6611</v>
      </c>
      <c r="AG6522" t="s">
        <v>106</v>
      </c>
      <c r="AH6522" t="s">
        <v>107</v>
      </c>
      <c r="AI6522" t="s">
        <v>497</v>
      </c>
      <c r="AJ6522" s="7">
        <v>45291</v>
      </c>
      <c r="AK6522" t="s">
        <v>7118</v>
      </c>
      <c r="AL6522" t="s">
        <v>109</v>
      </c>
      <c r="AM6522" t="s">
        <v>6541</v>
      </c>
      <c r="AN6522" t="s">
        <v>7128</v>
      </c>
      <c r="AO6522" t="str">
        <f>TEXT(A6522,"yyyy-mm-dd")</f>
        <v>2023-02-28</v>
      </c>
    </row>
    <row r="6523" spans="1:41">
      <c r="A6523" s="6" t="s">
        <v>7117</v>
      </c>
      <c r="B6523">
        <v>2023</v>
      </c>
      <c r="C6523">
        <v>2</v>
      </c>
      <c r="E6523" t="s">
        <v>100</v>
      </c>
      <c r="F6523" t="s">
        <v>101</v>
      </c>
      <c r="G6523" t="s">
        <v>83</v>
      </c>
      <c r="H6523" t="s">
        <v>6147</v>
      </c>
      <c r="I6523">
        <v>2023</v>
      </c>
      <c r="K6523" s="6">
        <v>45291</v>
      </c>
      <c r="L6523">
        <v>10</v>
      </c>
      <c r="N6523" t="s">
        <v>164</v>
      </c>
      <c r="O6523" s="8">
        <v>1.1599999999999999</v>
      </c>
      <c r="P6523" s="8">
        <v>1.2</v>
      </c>
      <c r="Q6523" s="8">
        <v>1</v>
      </c>
      <c r="R6523" s="8">
        <v>1.4</v>
      </c>
      <c r="S6523" s="8">
        <v>0.12</v>
      </c>
      <c r="T6523" s="8">
        <v>2.2000000000000002</v>
      </c>
      <c r="U6523" s="8">
        <v>0.41</v>
      </c>
      <c r="V6523" s="9">
        <v>34</v>
      </c>
      <c r="W6523" s="8">
        <v>0.39999999999999991</v>
      </c>
      <c r="X6523" s="8">
        <v>2.08</v>
      </c>
      <c r="Y6523" s="8">
        <v>-4.0000000000000036E-2</v>
      </c>
      <c r="Z6523" s="8">
        <v>0.21999999999999997</v>
      </c>
      <c r="AA6523">
        <v>-0.1100000000000001</v>
      </c>
      <c r="AF6523" t="s">
        <v>10372</v>
      </c>
      <c r="AG6523" t="s">
        <v>9655</v>
      </c>
      <c r="AH6523" t="s">
        <v>9656</v>
      </c>
      <c r="AI6523" t="s">
        <v>9657</v>
      </c>
      <c r="AJ6523" s="7">
        <v>45291</v>
      </c>
      <c r="AK6523" t="s">
        <v>7118</v>
      </c>
      <c r="AL6523" t="s">
        <v>109</v>
      </c>
      <c r="AM6523" t="s">
        <v>6149</v>
      </c>
      <c r="AN6523" t="s">
        <v>10399</v>
      </c>
    </row>
    <row r="6524" spans="1:41">
      <c r="A6524" s="6" t="s">
        <v>7117</v>
      </c>
      <c r="B6524">
        <v>2023</v>
      </c>
      <c r="C6524">
        <v>2</v>
      </c>
      <c r="E6524" t="s">
        <v>100</v>
      </c>
      <c r="F6524" t="s">
        <v>101</v>
      </c>
      <c r="G6524" t="s">
        <v>102</v>
      </c>
      <c r="H6524" t="s">
        <v>6434</v>
      </c>
      <c r="I6524">
        <v>2023</v>
      </c>
      <c r="J6524">
        <v>3</v>
      </c>
      <c r="K6524" s="6">
        <v>45199</v>
      </c>
      <c r="L6524">
        <v>7</v>
      </c>
      <c r="M6524">
        <v>2</v>
      </c>
      <c r="N6524" t="s">
        <v>192</v>
      </c>
      <c r="O6524" s="8">
        <v>0.46</v>
      </c>
      <c r="P6524" s="8">
        <v>0.7</v>
      </c>
      <c r="Q6524" s="8">
        <v>0.15</v>
      </c>
      <c r="R6524" s="8">
        <v>1</v>
      </c>
      <c r="S6524" s="8">
        <v>-2.7</v>
      </c>
      <c r="T6524" s="8">
        <v>2</v>
      </c>
      <c r="U6524" s="8">
        <v>0.93</v>
      </c>
      <c r="V6524" s="9">
        <v>27</v>
      </c>
      <c r="W6524" s="8">
        <v>0.85</v>
      </c>
      <c r="X6524" s="8">
        <v>4.7</v>
      </c>
      <c r="Y6524" s="8">
        <v>-0.23999999999999994</v>
      </c>
      <c r="Z6524" s="8">
        <v>0.14999999999999991</v>
      </c>
      <c r="AA6524">
        <v>-0.14000000000000001</v>
      </c>
      <c r="AF6524" t="s">
        <v>6609</v>
      </c>
      <c r="AG6524" t="s">
        <v>106</v>
      </c>
      <c r="AH6524" t="s">
        <v>107</v>
      </c>
      <c r="AI6524" t="s">
        <v>427</v>
      </c>
      <c r="AJ6524" s="7">
        <v>45199</v>
      </c>
      <c r="AK6524" t="s">
        <v>7118</v>
      </c>
      <c r="AL6524" t="s">
        <v>109</v>
      </c>
      <c r="AM6524" t="s">
        <v>6436</v>
      </c>
      <c r="AN6524" t="s">
        <v>7127</v>
      </c>
      <c r="AO6524" t="str">
        <f>TEXT(A6524,"yyyy-mm-dd")</f>
        <v>2023-02-28</v>
      </c>
    </row>
    <row r="6525" spans="1:41">
      <c r="A6525" s="6" t="s">
        <v>7117</v>
      </c>
      <c r="B6525">
        <v>2023</v>
      </c>
      <c r="C6525">
        <v>2</v>
      </c>
      <c r="E6525" t="s">
        <v>100</v>
      </c>
      <c r="F6525" t="s">
        <v>101</v>
      </c>
      <c r="G6525" t="s">
        <v>102</v>
      </c>
      <c r="H6525" t="s">
        <v>6326</v>
      </c>
      <c r="I6525">
        <v>2023</v>
      </c>
      <c r="J6525">
        <v>2</v>
      </c>
      <c r="K6525" s="6">
        <v>45107</v>
      </c>
      <c r="L6525">
        <v>4</v>
      </c>
      <c r="M6525">
        <v>1</v>
      </c>
      <c r="N6525" t="s">
        <v>219</v>
      </c>
      <c r="O6525" s="8">
        <v>1.2</v>
      </c>
      <c r="P6525" s="8">
        <v>1.2</v>
      </c>
      <c r="Q6525" s="8">
        <v>0.95</v>
      </c>
      <c r="R6525" s="8">
        <v>1.6</v>
      </c>
      <c r="S6525" s="8">
        <v>-0.44</v>
      </c>
      <c r="T6525" s="8">
        <v>2.2999999999999998</v>
      </c>
      <c r="U6525" s="8">
        <v>0.59</v>
      </c>
      <c r="V6525" s="9">
        <v>27</v>
      </c>
      <c r="W6525" s="8">
        <v>0.65000000000000013</v>
      </c>
      <c r="X6525" s="8">
        <v>2.7399999999999998</v>
      </c>
      <c r="Y6525" s="8">
        <v>0</v>
      </c>
      <c r="Z6525" s="8">
        <v>0.14999999999999991</v>
      </c>
      <c r="AA6525">
        <v>8.0000000000000071E-2</v>
      </c>
      <c r="AF6525" t="s">
        <v>6607</v>
      </c>
      <c r="AG6525" t="s">
        <v>106</v>
      </c>
      <c r="AH6525" t="s">
        <v>107</v>
      </c>
      <c r="AI6525" t="s">
        <v>340</v>
      </c>
      <c r="AJ6525" s="7">
        <v>45107</v>
      </c>
      <c r="AK6525" t="s">
        <v>7118</v>
      </c>
      <c r="AL6525" t="s">
        <v>109</v>
      </c>
      <c r="AM6525" t="s">
        <v>6328</v>
      </c>
      <c r="AN6525" t="s">
        <v>7126</v>
      </c>
      <c r="AO6525" t="str">
        <f>TEXT(A6525,"yyyy-mm-dd")</f>
        <v>2023-02-28</v>
      </c>
    </row>
    <row r="6526" spans="1:41">
      <c r="A6526" s="6" t="s">
        <v>7117</v>
      </c>
      <c r="B6526">
        <v>2023</v>
      </c>
      <c r="C6526">
        <v>2</v>
      </c>
      <c r="E6526" t="s">
        <v>100</v>
      </c>
      <c r="F6526" t="s">
        <v>101</v>
      </c>
      <c r="G6526" t="s">
        <v>102</v>
      </c>
      <c r="H6526" t="s">
        <v>6287</v>
      </c>
      <c r="I6526">
        <v>2023</v>
      </c>
      <c r="J6526">
        <v>1</v>
      </c>
      <c r="K6526" s="6">
        <v>45016</v>
      </c>
      <c r="L6526">
        <v>1</v>
      </c>
      <c r="M6526">
        <v>0</v>
      </c>
      <c r="N6526" t="s">
        <v>169</v>
      </c>
      <c r="O6526" s="8">
        <v>2.38</v>
      </c>
      <c r="P6526" s="8">
        <v>2.4</v>
      </c>
      <c r="Q6526" s="8">
        <v>2.02</v>
      </c>
      <c r="R6526" s="8">
        <v>2.72</v>
      </c>
      <c r="S6526" s="8">
        <v>1.3</v>
      </c>
      <c r="T6526" s="8">
        <v>3.97</v>
      </c>
      <c r="U6526" s="8">
        <v>0.57999999999999996</v>
      </c>
      <c r="V6526" s="9">
        <v>27</v>
      </c>
      <c r="W6526" s="8">
        <v>0.70000000000000018</v>
      </c>
      <c r="X6526" s="8">
        <v>2.67</v>
      </c>
      <c r="Y6526" s="8">
        <v>-2.0000000000000018E-2</v>
      </c>
      <c r="Z6526" s="8">
        <v>0.37999999999999989</v>
      </c>
      <c r="AA6526">
        <v>-0.39999999999999969</v>
      </c>
      <c r="AF6526" t="s">
        <v>6605</v>
      </c>
      <c r="AG6526" t="s">
        <v>106</v>
      </c>
      <c r="AH6526" t="s">
        <v>107</v>
      </c>
      <c r="AI6526" t="s">
        <v>108</v>
      </c>
      <c r="AJ6526" s="7">
        <v>45016</v>
      </c>
      <c r="AK6526" t="s">
        <v>7118</v>
      </c>
      <c r="AL6526" t="s">
        <v>109</v>
      </c>
      <c r="AM6526" t="s">
        <v>6289</v>
      </c>
      <c r="AN6526" t="s">
        <v>7125</v>
      </c>
      <c r="AO6526" t="str">
        <f>TEXT(A6526,"yyyy-mm-dd")</f>
        <v>2023-02-28</v>
      </c>
    </row>
    <row r="6527" spans="1:41">
      <c r="A6527" s="6" t="s">
        <v>7117</v>
      </c>
      <c r="B6527">
        <v>2023</v>
      </c>
      <c r="C6527">
        <v>2</v>
      </c>
      <c r="E6527" t="s">
        <v>2685</v>
      </c>
      <c r="F6527" t="s">
        <v>101</v>
      </c>
      <c r="G6527" t="s">
        <v>774</v>
      </c>
      <c r="H6527" t="s">
        <v>2686</v>
      </c>
      <c r="K6527" s="6"/>
      <c r="O6527" s="8">
        <v>2.1</v>
      </c>
      <c r="P6527" s="8">
        <v>2</v>
      </c>
      <c r="Q6527" s="8">
        <v>2</v>
      </c>
      <c r="R6527" s="8">
        <v>2.21</v>
      </c>
      <c r="S6527" s="8">
        <v>1.5</v>
      </c>
      <c r="T6527" s="8">
        <v>3.02</v>
      </c>
      <c r="U6527" s="8">
        <v>0.33</v>
      </c>
      <c r="V6527" s="9">
        <v>27</v>
      </c>
      <c r="W6527" s="8">
        <v>0.20999999999999996</v>
      </c>
      <c r="X6527" s="8">
        <v>1.52</v>
      </c>
      <c r="Y6527" s="8">
        <v>0.10000000000000009</v>
      </c>
      <c r="Z6527" s="8">
        <v>0</v>
      </c>
      <c r="AA6527">
        <v>-0.11000000000000032</v>
      </c>
      <c r="AF6527" t="s">
        <v>2687</v>
      </c>
      <c r="AG6527" t="s">
        <v>2688</v>
      </c>
      <c r="AH6527" t="s">
        <v>2689</v>
      </c>
      <c r="AI6527" t="s">
        <v>2690</v>
      </c>
      <c r="AJ6527" s="7"/>
      <c r="AK6527" t="s">
        <v>7118</v>
      </c>
      <c r="AL6527" t="s">
        <v>109</v>
      </c>
      <c r="AM6527" t="s">
        <v>2686</v>
      </c>
      <c r="AN6527" t="s">
        <v>7145</v>
      </c>
      <c r="AO6527" t="str">
        <f>TEXT(A6527,"yyyy-mm-dd")</f>
        <v>2023-02-28</v>
      </c>
    </row>
    <row r="6528" spans="1:41">
      <c r="A6528" s="6" t="s">
        <v>7117</v>
      </c>
      <c r="B6528">
        <v>2023</v>
      </c>
      <c r="C6528">
        <v>2</v>
      </c>
      <c r="E6528" t="s">
        <v>81</v>
      </c>
      <c r="F6528" t="s">
        <v>82</v>
      </c>
      <c r="G6528" t="s">
        <v>83</v>
      </c>
      <c r="H6528" t="s">
        <v>7036</v>
      </c>
      <c r="I6528">
        <v>2025</v>
      </c>
      <c r="K6528" s="6">
        <v>46022</v>
      </c>
      <c r="L6528">
        <v>34</v>
      </c>
      <c r="N6528" t="s">
        <v>789</v>
      </c>
      <c r="O6528" s="8">
        <v>3.72</v>
      </c>
      <c r="P6528" s="8">
        <v>3.7</v>
      </c>
      <c r="Q6528" s="8">
        <v>3.53</v>
      </c>
      <c r="R6528" s="8">
        <v>4</v>
      </c>
      <c r="S6528" s="8">
        <v>3</v>
      </c>
      <c r="T6528" s="8">
        <v>4.3600000000000003</v>
      </c>
      <c r="U6528" s="8">
        <v>0.31</v>
      </c>
      <c r="V6528" s="9">
        <v>30</v>
      </c>
      <c r="W6528" s="8">
        <v>0.4700000000000002</v>
      </c>
      <c r="X6528" s="8">
        <v>1.3600000000000003</v>
      </c>
      <c r="Y6528" s="8">
        <v>2.0000000000000018E-2</v>
      </c>
      <c r="Z6528" s="8">
        <v>3.0000000000000249E-2</v>
      </c>
      <c r="AA6528">
        <v>-2.9999999999999805E-2</v>
      </c>
      <c r="AF6528" t="s">
        <v>7037</v>
      </c>
      <c r="AG6528" t="s">
        <v>87</v>
      </c>
      <c r="AH6528" t="s">
        <v>88</v>
      </c>
      <c r="AI6528" t="s">
        <v>359</v>
      </c>
      <c r="AJ6528" s="7">
        <v>46022</v>
      </c>
      <c r="AK6528" t="s">
        <v>7118</v>
      </c>
      <c r="AL6528" t="s">
        <v>91</v>
      </c>
      <c r="AM6528" t="s">
        <v>7038</v>
      </c>
      <c r="AN6528" t="s">
        <v>7121</v>
      </c>
      <c r="AO6528" t="str">
        <f>TEXT(A6528,"yyyy-mm-dd")</f>
        <v>2023-02-28</v>
      </c>
    </row>
    <row r="6529" spans="1:41">
      <c r="A6529" s="6" t="s">
        <v>7117</v>
      </c>
      <c r="B6529">
        <v>2023</v>
      </c>
      <c r="C6529">
        <v>2</v>
      </c>
      <c r="E6529" t="s">
        <v>392</v>
      </c>
      <c r="F6529" t="s">
        <v>82</v>
      </c>
      <c r="G6529" t="s">
        <v>83</v>
      </c>
      <c r="H6529" t="s">
        <v>7036</v>
      </c>
      <c r="I6529">
        <v>2025</v>
      </c>
      <c r="K6529" s="6">
        <v>46022</v>
      </c>
      <c r="L6529">
        <v>34</v>
      </c>
      <c r="N6529" t="s">
        <v>789</v>
      </c>
      <c r="O6529" s="8">
        <v>3.71</v>
      </c>
      <c r="P6529" s="8">
        <v>3.67</v>
      </c>
      <c r="Q6529" s="8">
        <v>3.5</v>
      </c>
      <c r="R6529" s="8">
        <v>3.96</v>
      </c>
      <c r="S6529" s="8">
        <v>3.22</v>
      </c>
      <c r="T6529" s="8">
        <v>4.7</v>
      </c>
      <c r="U6529" s="8">
        <v>0.32</v>
      </c>
      <c r="V6529" s="9">
        <v>26</v>
      </c>
      <c r="W6529" s="8">
        <v>0.45999999999999996</v>
      </c>
      <c r="X6529" s="8">
        <v>1.48</v>
      </c>
      <c r="Y6529" s="8">
        <v>4.0000000000000036E-2</v>
      </c>
      <c r="Z6529" s="8">
        <v>0</v>
      </c>
      <c r="AA6529">
        <v>2.0000000000000018E-2</v>
      </c>
      <c r="AF6529" t="s">
        <v>7037</v>
      </c>
      <c r="AG6529" t="s">
        <v>87</v>
      </c>
      <c r="AH6529" t="s">
        <v>88</v>
      </c>
      <c r="AI6529" t="s">
        <v>359</v>
      </c>
      <c r="AJ6529" s="7">
        <v>46022</v>
      </c>
      <c r="AK6529" t="s">
        <v>7118</v>
      </c>
      <c r="AL6529" t="s">
        <v>393</v>
      </c>
      <c r="AM6529" t="s">
        <v>7038</v>
      </c>
      <c r="AN6529" t="s">
        <v>7124</v>
      </c>
      <c r="AO6529" t="str">
        <f>TEXT(A6529,"yyyy-mm-dd")</f>
        <v>2023-02-28</v>
      </c>
    </row>
    <row r="6530" spans="1:41">
      <c r="A6530" s="6" t="s">
        <v>7117</v>
      </c>
      <c r="B6530">
        <v>2023</v>
      </c>
      <c r="C6530">
        <v>2</v>
      </c>
      <c r="E6530" t="s">
        <v>81</v>
      </c>
      <c r="F6530" t="s">
        <v>82</v>
      </c>
      <c r="G6530" t="s">
        <v>83</v>
      </c>
      <c r="H6530" t="s">
        <v>6592</v>
      </c>
      <c r="I6530">
        <v>2024</v>
      </c>
      <c r="K6530" s="6">
        <v>45657</v>
      </c>
      <c r="L6530">
        <v>22</v>
      </c>
      <c r="N6530" t="s">
        <v>167</v>
      </c>
      <c r="O6530" s="8">
        <v>4.09</v>
      </c>
      <c r="P6530" s="8">
        <v>4.07</v>
      </c>
      <c r="Q6530" s="8">
        <v>3.89</v>
      </c>
      <c r="R6530" s="8">
        <v>4.32</v>
      </c>
      <c r="S6530" s="8">
        <v>3.48</v>
      </c>
      <c r="T6530" s="8">
        <v>4.8</v>
      </c>
      <c r="U6530" s="8">
        <v>0.35</v>
      </c>
      <c r="V6530" s="9">
        <v>34</v>
      </c>
      <c r="W6530" s="8">
        <v>0.43000000000000016</v>
      </c>
      <c r="X6530" s="8">
        <v>1.3199999999999998</v>
      </c>
      <c r="Y6530" s="8">
        <v>1.9999999999999574E-2</v>
      </c>
      <c r="Z6530" s="8">
        <v>7.0000000000000284E-2</v>
      </c>
      <c r="AA6530">
        <v>-0.10000000000000009</v>
      </c>
      <c r="AF6530" t="s">
        <v>6593</v>
      </c>
      <c r="AG6530" t="s">
        <v>87</v>
      </c>
      <c r="AH6530" t="s">
        <v>88</v>
      </c>
      <c r="AI6530" t="s">
        <v>97</v>
      </c>
      <c r="AJ6530" s="7">
        <v>45657</v>
      </c>
      <c r="AK6530" t="s">
        <v>7118</v>
      </c>
      <c r="AL6530" t="s">
        <v>91</v>
      </c>
      <c r="AM6530" t="s">
        <v>6594</v>
      </c>
      <c r="AN6530" t="s">
        <v>7120</v>
      </c>
      <c r="AO6530" t="str">
        <f>TEXT(A6530,"yyyy-mm-dd")</f>
        <v>2023-02-28</v>
      </c>
    </row>
    <row r="6531" spans="1:41">
      <c r="A6531" s="6" t="s">
        <v>7117</v>
      </c>
      <c r="B6531">
        <v>2023</v>
      </c>
      <c r="C6531">
        <v>2</v>
      </c>
      <c r="E6531" t="s">
        <v>392</v>
      </c>
      <c r="F6531" t="s">
        <v>82</v>
      </c>
      <c r="G6531" t="s">
        <v>83</v>
      </c>
      <c r="H6531" t="s">
        <v>6592</v>
      </c>
      <c r="I6531">
        <v>2024</v>
      </c>
      <c r="K6531" s="6">
        <v>45657</v>
      </c>
      <c r="L6531">
        <v>22</v>
      </c>
      <c r="N6531" t="s">
        <v>167</v>
      </c>
      <c r="O6531" s="8">
        <v>4.0199999999999996</v>
      </c>
      <c r="P6531" s="8">
        <v>4.04</v>
      </c>
      <c r="Q6531" s="8">
        <v>3.81</v>
      </c>
      <c r="R6531" s="8">
        <v>4.16</v>
      </c>
      <c r="S6531" s="8">
        <v>3.41</v>
      </c>
      <c r="T6531" s="8">
        <v>5.4</v>
      </c>
      <c r="U6531" s="8">
        <v>0.41</v>
      </c>
      <c r="V6531" s="9">
        <v>30</v>
      </c>
      <c r="W6531" s="8">
        <v>0.35000000000000009</v>
      </c>
      <c r="X6531" s="8">
        <v>1.9900000000000002</v>
      </c>
      <c r="Y6531" s="8">
        <v>-2.0000000000000462E-2</v>
      </c>
      <c r="Z6531" s="8">
        <v>4.0000000000000036E-2</v>
      </c>
      <c r="AA6531">
        <v>-0.13999999999999968</v>
      </c>
      <c r="AF6531" t="s">
        <v>6593</v>
      </c>
      <c r="AG6531" t="s">
        <v>87</v>
      </c>
      <c r="AH6531" t="s">
        <v>88</v>
      </c>
      <c r="AI6531" t="s">
        <v>97</v>
      </c>
      <c r="AJ6531" s="7">
        <v>45657</v>
      </c>
      <c r="AK6531" t="s">
        <v>7118</v>
      </c>
      <c r="AL6531" t="s">
        <v>393</v>
      </c>
      <c r="AM6531" t="s">
        <v>6594</v>
      </c>
      <c r="AN6531" t="s">
        <v>7123</v>
      </c>
      <c r="AO6531" t="str">
        <f>TEXT(A6531,"yyyy-mm-dd")</f>
        <v>2023-02-28</v>
      </c>
    </row>
    <row r="6532" spans="1:41">
      <c r="A6532" s="6" t="s">
        <v>7117</v>
      </c>
      <c r="B6532">
        <v>2023</v>
      </c>
      <c r="C6532">
        <v>2</v>
      </c>
      <c r="E6532" t="s">
        <v>81</v>
      </c>
      <c r="F6532" t="s">
        <v>82</v>
      </c>
      <c r="G6532" t="s">
        <v>83</v>
      </c>
      <c r="H6532" t="s">
        <v>6147</v>
      </c>
      <c r="I6532">
        <v>2023</v>
      </c>
      <c r="K6532" s="6">
        <v>45291</v>
      </c>
      <c r="L6532">
        <v>10</v>
      </c>
      <c r="N6532" t="s">
        <v>164</v>
      </c>
      <c r="O6532" s="8">
        <v>5.34</v>
      </c>
      <c r="P6532" s="8">
        <v>5.28</v>
      </c>
      <c r="Q6532" s="8">
        <v>5.0599999999999996</v>
      </c>
      <c r="R6532" s="8">
        <v>5.49</v>
      </c>
      <c r="S6532" s="8">
        <v>4.45</v>
      </c>
      <c r="T6532" s="8">
        <v>6.59</v>
      </c>
      <c r="U6532" s="8">
        <v>0.42</v>
      </c>
      <c r="V6532" s="9">
        <v>36</v>
      </c>
      <c r="W6532" s="8">
        <v>0.4300000000000006</v>
      </c>
      <c r="X6532" s="8">
        <v>2.1399999999999997</v>
      </c>
      <c r="Y6532" s="8">
        <v>5.9999999999999609E-2</v>
      </c>
      <c r="Z6532" s="8">
        <v>0.10000000000000053</v>
      </c>
      <c r="AA6532">
        <v>-8.999999999999897E-2</v>
      </c>
      <c r="AF6532" t="s">
        <v>6148</v>
      </c>
      <c r="AG6532" t="s">
        <v>87</v>
      </c>
      <c r="AH6532" t="s">
        <v>88</v>
      </c>
      <c r="AI6532" t="s">
        <v>89</v>
      </c>
      <c r="AJ6532" s="7">
        <v>45291</v>
      </c>
      <c r="AK6532" t="s">
        <v>7118</v>
      </c>
      <c r="AL6532" t="s">
        <v>91</v>
      </c>
      <c r="AM6532" t="s">
        <v>6149</v>
      </c>
      <c r="AN6532" t="s">
        <v>7119</v>
      </c>
      <c r="AO6532" t="str">
        <f>TEXT(A6532,"yyyy-mm-dd")</f>
        <v>2023-02-28</v>
      </c>
    </row>
    <row r="6533" spans="1:41">
      <c r="A6533" s="6" t="s">
        <v>7117</v>
      </c>
      <c r="B6533">
        <v>2023</v>
      </c>
      <c r="C6533">
        <v>2</v>
      </c>
      <c r="E6533" t="s">
        <v>392</v>
      </c>
      <c r="F6533" t="s">
        <v>82</v>
      </c>
      <c r="G6533" t="s">
        <v>83</v>
      </c>
      <c r="H6533" t="s">
        <v>6147</v>
      </c>
      <c r="I6533">
        <v>2023</v>
      </c>
      <c r="K6533" s="6">
        <v>45291</v>
      </c>
      <c r="L6533">
        <v>10</v>
      </c>
      <c r="N6533" t="s">
        <v>164</v>
      </c>
      <c r="O6533" s="8">
        <v>5.46</v>
      </c>
      <c r="P6533" s="8">
        <v>5.4</v>
      </c>
      <c r="Q6533" s="8">
        <v>5.05</v>
      </c>
      <c r="R6533" s="8">
        <v>5.74</v>
      </c>
      <c r="S6533" s="8">
        <v>4.5</v>
      </c>
      <c r="T6533" s="8">
        <v>7.1</v>
      </c>
      <c r="U6533" s="8">
        <v>0.56999999999999995</v>
      </c>
      <c r="V6533" s="9">
        <v>32</v>
      </c>
      <c r="W6533" s="8">
        <v>0.69000000000000039</v>
      </c>
      <c r="X6533" s="8">
        <v>2.5999999999999996</v>
      </c>
      <c r="Y6533" s="8">
        <v>5.9999999999999609E-2</v>
      </c>
      <c r="Z6533" s="8">
        <v>0.20000000000000018</v>
      </c>
      <c r="AA6533">
        <v>-0.13999999999999968</v>
      </c>
      <c r="AF6533" t="s">
        <v>6148</v>
      </c>
      <c r="AG6533" t="s">
        <v>87</v>
      </c>
      <c r="AH6533" t="s">
        <v>88</v>
      </c>
      <c r="AI6533" t="s">
        <v>89</v>
      </c>
      <c r="AJ6533" s="7">
        <v>45291</v>
      </c>
      <c r="AK6533" t="s">
        <v>7118</v>
      </c>
      <c r="AL6533" t="s">
        <v>393</v>
      </c>
      <c r="AM6533" t="s">
        <v>6149</v>
      </c>
      <c r="AN6533" t="s">
        <v>7122</v>
      </c>
      <c r="AO6533" t="str">
        <f>TEXT(A6533,"yyyy-mm-dd")</f>
        <v>2023-02-28</v>
      </c>
    </row>
    <row r="6534" spans="1:41">
      <c r="A6534" s="6" t="s">
        <v>7117</v>
      </c>
      <c r="B6534">
        <v>2023</v>
      </c>
      <c r="C6534">
        <v>2</v>
      </c>
      <c r="E6534" t="s">
        <v>81</v>
      </c>
      <c r="F6534" t="s">
        <v>82</v>
      </c>
      <c r="G6534" t="s">
        <v>774</v>
      </c>
      <c r="H6534" t="s">
        <v>775</v>
      </c>
      <c r="K6534" s="6"/>
      <c r="O6534" s="8">
        <v>3.87</v>
      </c>
      <c r="P6534" s="8">
        <v>3.8</v>
      </c>
      <c r="Q6534" s="8">
        <v>3.73</v>
      </c>
      <c r="R6534" s="8">
        <v>4</v>
      </c>
      <c r="S6534" s="8">
        <v>3.4</v>
      </c>
      <c r="T6534" s="8">
        <v>4.7</v>
      </c>
      <c r="U6534" s="8">
        <v>0.27</v>
      </c>
      <c r="V6534" s="9">
        <v>32</v>
      </c>
      <c r="W6534" s="8">
        <v>0.27</v>
      </c>
      <c r="X6534" s="8">
        <v>1.3000000000000003</v>
      </c>
      <c r="Y6534" s="8">
        <v>7.0000000000000284E-2</v>
      </c>
      <c r="Z6534" s="8">
        <v>0</v>
      </c>
      <c r="AA6534">
        <v>-4.9999999999999822E-2</v>
      </c>
      <c r="AF6534" t="s">
        <v>776</v>
      </c>
      <c r="AG6534" t="s">
        <v>777</v>
      </c>
      <c r="AH6534" t="s">
        <v>778</v>
      </c>
      <c r="AI6534" t="s">
        <v>779</v>
      </c>
      <c r="AJ6534" s="7"/>
      <c r="AK6534" t="s">
        <v>7118</v>
      </c>
      <c r="AL6534" t="s">
        <v>91</v>
      </c>
      <c r="AM6534" t="s">
        <v>775</v>
      </c>
      <c r="AN6534" t="s">
        <v>7141</v>
      </c>
      <c r="AO6534" t="str">
        <f>TEXT(A6534,"yyyy-mm-dd")</f>
        <v>2023-02-28</v>
      </c>
    </row>
    <row r="6535" spans="1:41">
      <c r="A6535" s="6" t="s">
        <v>7117</v>
      </c>
      <c r="B6535">
        <v>2023</v>
      </c>
      <c r="C6535">
        <v>2</v>
      </c>
      <c r="E6535" t="s">
        <v>81</v>
      </c>
      <c r="F6535" t="s">
        <v>82</v>
      </c>
      <c r="G6535" t="s">
        <v>774</v>
      </c>
      <c r="H6535" t="s">
        <v>1536</v>
      </c>
      <c r="K6535" s="6"/>
      <c r="O6535" s="8">
        <v>3.65</v>
      </c>
      <c r="P6535" s="8">
        <v>3.6</v>
      </c>
      <c r="Q6535" s="8">
        <v>3.5</v>
      </c>
      <c r="R6535" s="8">
        <v>3.83</v>
      </c>
      <c r="S6535" s="8">
        <v>3.08</v>
      </c>
      <c r="T6535" s="8">
        <v>4</v>
      </c>
      <c r="U6535" s="8">
        <v>0.24</v>
      </c>
      <c r="V6535" s="9">
        <v>31</v>
      </c>
      <c r="W6535" s="8">
        <v>0.33000000000000007</v>
      </c>
      <c r="X6535" s="8">
        <v>0.91999999999999993</v>
      </c>
      <c r="Y6535" s="8">
        <v>4.9999999999999822E-2</v>
      </c>
      <c r="Z6535" s="8">
        <v>2.0000000000000018E-2</v>
      </c>
      <c r="AA6535">
        <v>-4.9999999999999822E-2</v>
      </c>
      <c r="AF6535" t="s">
        <v>1537</v>
      </c>
      <c r="AG6535" t="s">
        <v>777</v>
      </c>
      <c r="AH6535" t="s">
        <v>778</v>
      </c>
      <c r="AI6535" t="s">
        <v>1538</v>
      </c>
      <c r="AJ6535" s="7"/>
      <c r="AK6535" t="s">
        <v>7118</v>
      </c>
      <c r="AL6535" t="s">
        <v>91</v>
      </c>
      <c r="AM6535" t="s">
        <v>1536</v>
      </c>
      <c r="AN6535" t="s">
        <v>7142</v>
      </c>
      <c r="AO6535" t="str">
        <f>TEXT(A6535,"yyyy-mm-dd")</f>
        <v>2023-02-28</v>
      </c>
    </row>
    <row r="6536" spans="1:41">
      <c r="A6536" s="6" t="s">
        <v>7117</v>
      </c>
      <c r="B6536">
        <v>2023</v>
      </c>
      <c r="C6536">
        <v>2</v>
      </c>
      <c r="E6536" t="s">
        <v>392</v>
      </c>
      <c r="F6536" t="s">
        <v>82</v>
      </c>
      <c r="G6536" t="s">
        <v>774</v>
      </c>
      <c r="H6536" t="s">
        <v>775</v>
      </c>
      <c r="K6536" s="6"/>
      <c r="O6536" s="8">
        <v>3.88</v>
      </c>
      <c r="P6536" s="8">
        <v>3.85</v>
      </c>
      <c r="Q6536" s="8">
        <v>3.7</v>
      </c>
      <c r="R6536" s="8">
        <v>4</v>
      </c>
      <c r="S6536" s="8">
        <v>3.4</v>
      </c>
      <c r="T6536" s="8">
        <v>5</v>
      </c>
      <c r="U6536" s="8">
        <v>0.31</v>
      </c>
      <c r="V6536" s="9">
        <v>29</v>
      </c>
      <c r="W6536" s="8">
        <v>0.29999999999999982</v>
      </c>
      <c r="X6536" s="8">
        <v>1.6</v>
      </c>
      <c r="Y6536" s="8">
        <v>2.9999999999999805E-2</v>
      </c>
      <c r="Z6536" s="8">
        <v>2.0000000000000018E-2</v>
      </c>
      <c r="AA6536">
        <v>-9.0000000000000302E-2</v>
      </c>
      <c r="AF6536" t="s">
        <v>776</v>
      </c>
      <c r="AG6536" t="s">
        <v>777</v>
      </c>
      <c r="AH6536" t="s">
        <v>778</v>
      </c>
      <c r="AI6536" t="s">
        <v>779</v>
      </c>
      <c r="AJ6536" s="7"/>
      <c r="AK6536" t="s">
        <v>7118</v>
      </c>
      <c r="AL6536" t="s">
        <v>393</v>
      </c>
      <c r="AM6536" t="s">
        <v>775</v>
      </c>
      <c r="AN6536" t="s">
        <v>7143</v>
      </c>
      <c r="AO6536" t="str">
        <f>TEXT(A6536,"yyyy-mm-dd")</f>
        <v>2023-02-28</v>
      </c>
    </row>
    <row r="6537" spans="1:41">
      <c r="A6537" s="6" t="s">
        <v>7117</v>
      </c>
      <c r="B6537">
        <v>2023</v>
      </c>
      <c r="C6537">
        <v>2</v>
      </c>
      <c r="E6537" t="s">
        <v>392</v>
      </c>
      <c r="F6537" t="s">
        <v>82</v>
      </c>
      <c r="G6537" t="s">
        <v>774</v>
      </c>
      <c r="H6537" t="s">
        <v>1536</v>
      </c>
      <c r="K6537" s="6"/>
      <c r="O6537" s="8">
        <v>3.59</v>
      </c>
      <c r="P6537" s="8">
        <v>3.5</v>
      </c>
      <c r="Q6537" s="8">
        <v>3.4</v>
      </c>
      <c r="R6537" s="8">
        <v>3.71</v>
      </c>
      <c r="S6537" s="8">
        <v>3.3</v>
      </c>
      <c r="T6537" s="8">
        <v>4</v>
      </c>
      <c r="U6537" s="8">
        <v>0.23</v>
      </c>
      <c r="V6537" s="9">
        <v>28</v>
      </c>
      <c r="W6537" s="8">
        <v>0.31000000000000005</v>
      </c>
      <c r="X6537" s="8">
        <v>0.70000000000000018</v>
      </c>
      <c r="Y6537" s="8">
        <v>8.9999999999999858E-2</v>
      </c>
      <c r="Z6537" s="8">
        <v>0</v>
      </c>
      <c r="AA6537">
        <v>-4.0000000000000036E-2</v>
      </c>
      <c r="AF6537" t="s">
        <v>1537</v>
      </c>
      <c r="AG6537" t="s">
        <v>777</v>
      </c>
      <c r="AH6537" t="s">
        <v>778</v>
      </c>
      <c r="AI6537" t="s">
        <v>1538</v>
      </c>
      <c r="AJ6537" s="7"/>
      <c r="AK6537" t="s">
        <v>7118</v>
      </c>
      <c r="AL6537" t="s">
        <v>393</v>
      </c>
      <c r="AM6537" t="s">
        <v>1536</v>
      </c>
      <c r="AN6537" t="s">
        <v>7144</v>
      </c>
      <c r="AO6537" t="str">
        <f>TEXT(A6537,"yyyy-mm-dd")</f>
        <v>2023-02-28</v>
      </c>
    </row>
    <row r="6538" spans="1:41">
      <c r="A6538" s="6" t="s">
        <v>7117</v>
      </c>
      <c r="B6538">
        <v>2023</v>
      </c>
      <c r="C6538">
        <v>2</v>
      </c>
      <c r="E6538" t="s">
        <v>112</v>
      </c>
      <c r="F6538" t="s">
        <v>113</v>
      </c>
      <c r="G6538" t="s">
        <v>83</v>
      </c>
      <c r="H6538" t="s">
        <v>7036</v>
      </c>
      <c r="I6538">
        <v>2025</v>
      </c>
      <c r="K6538" s="6">
        <v>46022</v>
      </c>
      <c r="L6538">
        <v>34</v>
      </c>
      <c r="N6538" t="s">
        <v>789</v>
      </c>
      <c r="O6538" s="8">
        <v>7.46</v>
      </c>
      <c r="P6538" s="8">
        <v>7.43</v>
      </c>
      <c r="Q6538" s="8">
        <v>7.01</v>
      </c>
      <c r="R6538" s="8">
        <v>7.76</v>
      </c>
      <c r="S6538" s="8">
        <v>5.75</v>
      </c>
      <c r="T6538" s="8">
        <v>9.6</v>
      </c>
      <c r="U6538" s="8">
        <v>0.92</v>
      </c>
      <c r="V6538" s="9">
        <v>21</v>
      </c>
      <c r="W6538" s="8">
        <v>0.75</v>
      </c>
      <c r="X6538" s="8">
        <v>3.8499999999999996</v>
      </c>
      <c r="Y6538" s="8">
        <v>3.0000000000000249E-2</v>
      </c>
      <c r="Z6538" s="8">
        <v>0.29999999999999982</v>
      </c>
      <c r="AA6538">
        <v>-0.89000000000000057</v>
      </c>
      <c r="AF6538" t="s">
        <v>7074</v>
      </c>
      <c r="AG6538" t="s">
        <v>115</v>
      </c>
      <c r="AH6538" t="s">
        <v>116</v>
      </c>
      <c r="AI6538" t="s">
        <v>359</v>
      </c>
      <c r="AJ6538" s="7">
        <v>46022</v>
      </c>
      <c r="AK6538" t="s">
        <v>7118</v>
      </c>
      <c r="AL6538" t="s">
        <v>118</v>
      </c>
      <c r="AM6538" t="s">
        <v>7038</v>
      </c>
      <c r="AN6538" t="s">
        <v>7148</v>
      </c>
      <c r="AO6538" t="str">
        <f>TEXT(A6538,"yyyy-mm-dd")</f>
        <v>2023-02-28</v>
      </c>
    </row>
    <row r="6539" spans="1:41">
      <c r="A6539" s="6" t="s">
        <v>7117</v>
      </c>
      <c r="B6539">
        <v>2023</v>
      </c>
      <c r="C6539">
        <v>2</v>
      </c>
      <c r="E6539" t="s">
        <v>2881</v>
      </c>
      <c r="F6539" t="s">
        <v>113</v>
      </c>
      <c r="G6539" t="s">
        <v>83</v>
      </c>
      <c r="H6539" t="s">
        <v>7036</v>
      </c>
      <c r="I6539">
        <v>2025</v>
      </c>
      <c r="K6539" s="6">
        <v>46022</v>
      </c>
      <c r="L6539">
        <v>34</v>
      </c>
      <c r="N6539" t="s">
        <v>789</v>
      </c>
      <c r="O6539" s="8">
        <v>7.79</v>
      </c>
      <c r="P6539" s="8">
        <v>8.08</v>
      </c>
      <c r="Q6539" s="8">
        <v>7.43</v>
      </c>
      <c r="R6539" s="8">
        <v>8.4499999999999993</v>
      </c>
      <c r="S6539" s="8">
        <v>5.35</v>
      </c>
      <c r="T6539" s="8">
        <v>9</v>
      </c>
      <c r="U6539" s="8">
        <v>0.95</v>
      </c>
      <c r="V6539" s="9">
        <v>18</v>
      </c>
      <c r="W6539" s="8">
        <v>1.0199999999999996</v>
      </c>
      <c r="X6539" s="8">
        <v>3.6500000000000004</v>
      </c>
      <c r="Y6539" s="8">
        <v>-0.29000000000000004</v>
      </c>
      <c r="Z6539" s="8">
        <v>8.0000000000000071E-2</v>
      </c>
      <c r="AA6539">
        <v>0.11999999999999922</v>
      </c>
      <c r="AF6539" t="s">
        <v>7079</v>
      </c>
      <c r="AG6539" t="s">
        <v>2883</v>
      </c>
      <c r="AH6539" t="s">
        <v>2884</v>
      </c>
      <c r="AI6539" t="s">
        <v>359</v>
      </c>
      <c r="AJ6539" s="7">
        <v>46022</v>
      </c>
      <c r="AK6539" t="s">
        <v>7118</v>
      </c>
      <c r="AL6539" t="s">
        <v>2885</v>
      </c>
      <c r="AM6539" t="s">
        <v>7038</v>
      </c>
      <c r="AN6539" t="s">
        <v>7151</v>
      </c>
      <c r="AO6539" t="str">
        <f>TEXT(A6539,"yyyy-mm-dd")</f>
        <v>2023-02-28</v>
      </c>
    </row>
    <row r="6540" spans="1:41">
      <c r="A6540" s="6" t="s">
        <v>7117</v>
      </c>
      <c r="B6540">
        <v>2023</v>
      </c>
      <c r="C6540">
        <v>2</v>
      </c>
      <c r="E6540" t="s">
        <v>112</v>
      </c>
      <c r="F6540" t="s">
        <v>113</v>
      </c>
      <c r="G6540" t="s">
        <v>83</v>
      </c>
      <c r="H6540" t="s">
        <v>6592</v>
      </c>
      <c r="I6540">
        <v>2024</v>
      </c>
      <c r="K6540" s="6">
        <v>45657</v>
      </c>
      <c r="L6540">
        <v>22</v>
      </c>
      <c r="N6540" t="s">
        <v>167</v>
      </c>
      <c r="O6540" s="8">
        <v>8.8000000000000007</v>
      </c>
      <c r="P6540" s="8">
        <v>8.6</v>
      </c>
      <c r="Q6540" s="8">
        <v>8.3800000000000008</v>
      </c>
      <c r="R6540" s="8">
        <v>9.33</v>
      </c>
      <c r="S6540" s="8">
        <v>7.09</v>
      </c>
      <c r="T6540" s="8">
        <v>10.5</v>
      </c>
      <c r="U6540" s="8">
        <v>0.79</v>
      </c>
      <c r="V6540" s="9">
        <v>23</v>
      </c>
      <c r="W6540" s="8">
        <v>0.94999999999999929</v>
      </c>
      <c r="X6540" s="8">
        <v>3.41</v>
      </c>
      <c r="Y6540" s="8">
        <v>0.20000000000000107</v>
      </c>
      <c r="Z6540" s="8">
        <v>0.33000000000000007</v>
      </c>
      <c r="AA6540">
        <v>-0.10000000000000053</v>
      </c>
      <c r="AF6540" t="s">
        <v>6630</v>
      </c>
      <c r="AG6540" t="s">
        <v>115</v>
      </c>
      <c r="AH6540" t="s">
        <v>116</v>
      </c>
      <c r="AI6540" t="s">
        <v>230</v>
      </c>
      <c r="AJ6540" s="7">
        <v>45657</v>
      </c>
      <c r="AK6540" t="s">
        <v>7118</v>
      </c>
      <c r="AL6540" t="s">
        <v>118</v>
      </c>
      <c r="AM6540" t="s">
        <v>6594</v>
      </c>
      <c r="AN6540" t="s">
        <v>7147</v>
      </c>
      <c r="AO6540" t="str">
        <f>TEXT(A6540,"yyyy-mm-dd")</f>
        <v>2023-02-28</v>
      </c>
    </row>
    <row r="6541" spans="1:41">
      <c r="A6541" s="6" t="s">
        <v>7117</v>
      </c>
      <c r="B6541">
        <v>2023</v>
      </c>
      <c r="C6541">
        <v>2</v>
      </c>
      <c r="E6541" t="s">
        <v>2881</v>
      </c>
      <c r="F6541" t="s">
        <v>113</v>
      </c>
      <c r="G6541" t="s">
        <v>83</v>
      </c>
      <c r="H6541" t="s">
        <v>6592</v>
      </c>
      <c r="I6541">
        <v>2024</v>
      </c>
      <c r="K6541" s="6">
        <v>45657</v>
      </c>
      <c r="L6541">
        <v>22</v>
      </c>
      <c r="N6541" t="s">
        <v>167</v>
      </c>
      <c r="O6541" s="8">
        <v>8.52</v>
      </c>
      <c r="P6541" s="8">
        <v>8.6999999999999993</v>
      </c>
      <c r="Q6541" s="8">
        <v>8.3000000000000007</v>
      </c>
      <c r="R6541" s="8">
        <v>8.7799999999999994</v>
      </c>
      <c r="S6541" s="8">
        <v>7.35</v>
      </c>
      <c r="T6541" s="8">
        <v>9.6</v>
      </c>
      <c r="U6541" s="8">
        <v>0.6</v>
      </c>
      <c r="V6541" s="9">
        <v>19</v>
      </c>
      <c r="W6541" s="8">
        <v>0.47999999999999865</v>
      </c>
      <c r="X6541" s="8">
        <v>2.25</v>
      </c>
      <c r="Y6541" s="8">
        <v>-0.17999999999999972</v>
      </c>
      <c r="Z6541" s="8">
        <v>0.19999999999999929</v>
      </c>
      <c r="AA6541">
        <v>-7.0000000000002061E-2</v>
      </c>
      <c r="AF6541" t="s">
        <v>6635</v>
      </c>
      <c r="AG6541" t="s">
        <v>2883</v>
      </c>
      <c r="AH6541" t="s">
        <v>2884</v>
      </c>
      <c r="AI6541" t="s">
        <v>230</v>
      </c>
      <c r="AJ6541" s="7">
        <v>45657</v>
      </c>
      <c r="AK6541" t="s">
        <v>7118</v>
      </c>
      <c r="AL6541" t="s">
        <v>2885</v>
      </c>
      <c r="AM6541" t="s">
        <v>6594</v>
      </c>
      <c r="AN6541" t="s">
        <v>7150</v>
      </c>
      <c r="AO6541" t="str">
        <f>TEXT(A6541,"yyyy-mm-dd")</f>
        <v>2023-02-28</v>
      </c>
    </row>
    <row r="6542" spans="1:41">
      <c r="A6542" s="6" t="s">
        <v>7117</v>
      </c>
      <c r="B6542">
        <v>2023</v>
      </c>
      <c r="C6542">
        <v>2</v>
      </c>
      <c r="E6542" t="s">
        <v>112</v>
      </c>
      <c r="F6542" t="s">
        <v>113</v>
      </c>
      <c r="G6542" t="s">
        <v>83</v>
      </c>
      <c r="H6542" t="s">
        <v>6147</v>
      </c>
      <c r="I6542">
        <v>2023</v>
      </c>
      <c r="K6542" s="6">
        <v>45291</v>
      </c>
      <c r="L6542">
        <v>10</v>
      </c>
      <c r="N6542" t="s">
        <v>164</v>
      </c>
      <c r="O6542" s="8">
        <v>11.12</v>
      </c>
      <c r="P6542" s="8">
        <v>11.36</v>
      </c>
      <c r="Q6542" s="8">
        <v>10.73</v>
      </c>
      <c r="R6542" s="8">
        <v>11.51</v>
      </c>
      <c r="S6542" s="8">
        <v>9.7200000000000006</v>
      </c>
      <c r="T6542" s="8">
        <v>12</v>
      </c>
      <c r="U6542" s="8">
        <v>0.59</v>
      </c>
      <c r="V6542" s="9">
        <v>25</v>
      </c>
      <c r="W6542" s="8">
        <v>0.77999999999999936</v>
      </c>
      <c r="X6542" s="8">
        <v>2.2799999999999994</v>
      </c>
      <c r="Y6542" s="8">
        <v>-0.24000000000000021</v>
      </c>
      <c r="Z6542" s="8">
        <v>1.0999999999999996</v>
      </c>
      <c r="AA6542">
        <v>-0.20000000000000107</v>
      </c>
      <c r="AF6542" t="s">
        <v>6185</v>
      </c>
      <c r="AG6542" t="s">
        <v>115</v>
      </c>
      <c r="AH6542" t="s">
        <v>116</v>
      </c>
      <c r="AI6542" t="s">
        <v>117</v>
      </c>
      <c r="AJ6542" s="7">
        <v>45291</v>
      </c>
      <c r="AK6542" t="s">
        <v>7118</v>
      </c>
      <c r="AL6542" t="s">
        <v>118</v>
      </c>
      <c r="AM6542" t="s">
        <v>6149</v>
      </c>
      <c r="AN6542" t="s">
        <v>7146</v>
      </c>
      <c r="AO6542" t="str">
        <f>TEXT(A6542,"yyyy-mm-dd")</f>
        <v>2023-02-28</v>
      </c>
    </row>
    <row r="6543" spans="1:41">
      <c r="A6543" s="6" t="s">
        <v>7117</v>
      </c>
      <c r="B6543">
        <v>2023</v>
      </c>
      <c r="C6543">
        <v>2</v>
      </c>
      <c r="E6543" t="s">
        <v>2881</v>
      </c>
      <c r="F6543" t="s">
        <v>113</v>
      </c>
      <c r="G6543" t="s">
        <v>83</v>
      </c>
      <c r="H6543" t="s">
        <v>6147</v>
      </c>
      <c r="I6543">
        <v>2023</v>
      </c>
      <c r="K6543" s="6">
        <v>45291</v>
      </c>
      <c r="L6543">
        <v>10</v>
      </c>
      <c r="N6543" t="s">
        <v>164</v>
      </c>
      <c r="O6543" s="8">
        <v>9.35</v>
      </c>
      <c r="P6543" s="8">
        <v>9.25</v>
      </c>
      <c r="Q6543" s="8">
        <v>9.0399999999999991</v>
      </c>
      <c r="R6543" s="8">
        <v>9.81</v>
      </c>
      <c r="S6543" s="8">
        <v>8.35</v>
      </c>
      <c r="T6543" s="8">
        <v>10.5</v>
      </c>
      <c r="U6543" s="8">
        <v>0.56999999999999995</v>
      </c>
      <c r="V6543" s="9">
        <v>20</v>
      </c>
      <c r="W6543" s="8">
        <v>0.77000000000000135</v>
      </c>
      <c r="X6543" s="8">
        <v>2.1500000000000004</v>
      </c>
      <c r="Y6543" s="8">
        <v>9.9999999999999645E-2</v>
      </c>
      <c r="Z6543" s="8">
        <v>0.19999999999999929</v>
      </c>
      <c r="AA6543">
        <v>0</v>
      </c>
      <c r="AF6543" t="s">
        <v>6190</v>
      </c>
      <c r="AG6543" t="s">
        <v>2883</v>
      </c>
      <c r="AH6543" t="s">
        <v>2884</v>
      </c>
      <c r="AI6543" t="s">
        <v>117</v>
      </c>
      <c r="AJ6543" s="7">
        <v>45291</v>
      </c>
      <c r="AK6543" t="s">
        <v>7118</v>
      </c>
      <c r="AL6543" t="s">
        <v>2885</v>
      </c>
      <c r="AM6543" t="s">
        <v>6149</v>
      </c>
      <c r="AN6543" t="s">
        <v>7149</v>
      </c>
      <c r="AO6543" t="str">
        <f>TEXT(A6543,"yyyy-mm-dd")</f>
        <v>2023-02-28</v>
      </c>
    </row>
    <row r="6544" spans="1:41">
      <c r="A6544" s="6" t="s">
        <v>7152</v>
      </c>
      <c r="B6544">
        <v>2023</v>
      </c>
      <c r="C6544">
        <v>3</v>
      </c>
      <c r="E6544" t="s">
        <v>1907</v>
      </c>
      <c r="F6544" t="s">
        <v>1908</v>
      </c>
      <c r="G6544" t="s">
        <v>102</v>
      </c>
      <c r="H6544" t="s">
        <v>6983</v>
      </c>
      <c r="I6544">
        <v>2024</v>
      </c>
      <c r="J6544">
        <v>4</v>
      </c>
      <c r="K6544" s="6">
        <v>45657</v>
      </c>
      <c r="L6544">
        <v>21</v>
      </c>
      <c r="M6544">
        <v>7</v>
      </c>
      <c r="N6544" t="s">
        <v>176</v>
      </c>
      <c r="O6544" s="8">
        <v>8.59</v>
      </c>
      <c r="P6544" s="8">
        <v>8.5</v>
      </c>
      <c r="Q6544" s="8">
        <v>8.25</v>
      </c>
      <c r="R6544" s="8">
        <v>9</v>
      </c>
      <c r="S6544" s="8">
        <v>6.25</v>
      </c>
      <c r="T6544" s="8">
        <v>11.5</v>
      </c>
      <c r="U6544" s="8">
        <v>1.01</v>
      </c>
      <c r="V6544" s="9">
        <v>33</v>
      </c>
      <c r="W6544" s="8">
        <v>0.75</v>
      </c>
      <c r="X6544" s="8">
        <v>5.25</v>
      </c>
      <c r="Y6544" s="8">
        <v>8.9999999999999858E-2</v>
      </c>
      <c r="Z6544" s="8">
        <v>-0.13000000000000078</v>
      </c>
      <c r="AA6544">
        <v>-0.1899999999999995</v>
      </c>
      <c r="AF6544" t="s">
        <v>6984</v>
      </c>
      <c r="AG6544" t="s">
        <v>1910</v>
      </c>
      <c r="AH6544" t="s">
        <v>1911</v>
      </c>
      <c r="AI6544" t="s">
        <v>1944</v>
      </c>
      <c r="AJ6544" s="7">
        <v>45657</v>
      </c>
      <c r="AK6544" t="s">
        <v>7153</v>
      </c>
      <c r="AL6544" t="s">
        <v>1908</v>
      </c>
      <c r="AM6544" t="s">
        <v>6985</v>
      </c>
      <c r="AN6544" t="s">
        <v>7175</v>
      </c>
      <c r="AO6544" t="str">
        <f>TEXT(A6544,"yyyy-mm-dd")</f>
        <v>2023-03-31</v>
      </c>
    </row>
    <row r="6545" spans="1:41">
      <c r="A6545" s="6" t="s">
        <v>7152</v>
      </c>
      <c r="B6545">
        <v>2023</v>
      </c>
      <c r="C6545">
        <v>3</v>
      </c>
      <c r="E6545" t="s">
        <v>1907</v>
      </c>
      <c r="F6545" t="s">
        <v>1908</v>
      </c>
      <c r="G6545" t="s">
        <v>102</v>
      </c>
      <c r="H6545" t="s">
        <v>6878</v>
      </c>
      <c r="I6545">
        <v>2024</v>
      </c>
      <c r="J6545">
        <v>3</v>
      </c>
      <c r="K6545" s="6">
        <v>45565</v>
      </c>
      <c r="L6545">
        <v>18</v>
      </c>
      <c r="M6545">
        <v>6</v>
      </c>
      <c r="N6545" t="s">
        <v>206</v>
      </c>
      <c r="O6545" s="8">
        <v>9.16</v>
      </c>
      <c r="P6545" s="8">
        <v>9</v>
      </c>
      <c r="Q6545" s="8">
        <v>8.75</v>
      </c>
      <c r="R6545" s="8">
        <v>9.81</v>
      </c>
      <c r="S6545" s="8">
        <v>7</v>
      </c>
      <c r="T6545" s="8">
        <v>12</v>
      </c>
      <c r="U6545" s="8">
        <v>0.97</v>
      </c>
      <c r="V6545" s="9">
        <v>32</v>
      </c>
      <c r="W6545" s="8">
        <v>1.0600000000000005</v>
      </c>
      <c r="X6545" s="8">
        <v>5</v>
      </c>
      <c r="Y6545" s="8">
        <v>0.16000000000000014</v>
      </c>
      <c r="Z6545" s="8">
        <v>-0.25</v>
      </c>
      <c r="AA6545">
        <v>-0.12999999999999901</v>
      </c>
      <c r="AF6545" t="s">
        <v>6879</v>
      </c>
      <c r="AG6545" t="s">
        <v>1910</v>
      </c>
      <c r="AH6545" t="s">
        <v>1911</v>
      </c>
      <c r="AI6545" t="s">
        <v>1939</v>
      </c>
      <c r="AJ6545" s="7">
        <v>45565</v>
      </c>
      <c r="AK6545" t="s">
        <v>7153</v>
      </c>
      <c r="AL6545" t="s">
        <v>1908</v>
      </c>
      <c r="AM6545" t="s">
        <v>6880</v>
      </c>
      <c r="AN6545" t="s">
        <v>7174</v>
      </c>
      <c r="AO6545" t="str">
        <f>TEXT(A6545,"yyyy-mm-dd")</f>
        <v>2023-03-31</v>
      </c>
    </row>
    <row r="6546" spans="1:41">
      <c r="A6546" s="6" t="s">
        <v>7152</v>
      </c>
      <c r="B6546">
        <v>2023</v>
      </c>
      <c r="C6546">
        <v>3</v>
      </c>
      <c r="E6546" t="s">
        <v>1907</v>
      </c>
      <c r="F6546" t="s">
        <v>1908</v>
      </c>
      <c r="G6546" t="s">
        <v>102</v>
      </c>
      <c r="H6546" t="s">
        <v>6770</v>
      </c>
      <c r="I6546">
        <v>2024</v>
      </c>
      <c r="J6546">
        <v>2</v>
      </c>
      <c r="K6546" s="6">
        <v>45473</v>
      </c>
      <c r="L6546">
        <v>15</v>
      </c>
      <c r="M6546">
        <v>5</v>
      </c>
      <c r="N6546" t="s">
        <v>236</v>
      </c>
      <c r="O6546" s="8">
        <v>9.84</v>
      </c>
      <c r="P6546" s="8">
        <v>9.75</v>
      </c>
      <c r="Q6546" s="8">
        <v>9.5</v>
      </c>
      <c r="R6546" s="8">
        <v>10.31</v>
      </c>
      <c r="S6546" s="8">
        <v>8</v>
      </c>
      <c r="T6546" s="8">
        <v>12</v>
      </c>
      <c r="U6546" s="8">
        <v>0.77</v>
      </c>
      <c r="V6546" s="9">
        <v>32</v>
      </c>
      <c r="W6546" s="8">
        <v>0.8100000000000005</v>
      </c>
      <c r="X6546" s="8">
        <v>4</v>
      </c>
      <c r="Y6546" s="8">
        <v>8.9999999999999858E-2</v>
      </c>
      <c r="Z6546" s="8">
        <v>0</v>
      </c>
      <c r="AA6546">
        <v>-0.1899999999999995</v>
      </c>
      <c r="AF6546" t="s">
        <v>6771</v>
      </c>
      <c r="AG6546" t="s">
        <v>1910</v>
      </c>
      <c r="AH6546" t="s">
        <v>1911</v>
      </c>
      <c r="AI6546" t="s">
        <v>1934</v>
      </c>
      <c r="AJ6546" s="7">
        <v>45473</v>
      </c>
      <c r="AK6546" t="s">
        <v>7153</v>
      </c>
      <c r="AL6546" t="s">
        <v>1908</v>
      </c>
      <c r="AM6546" t="s">
        <v>6772</v>
      </c>
      <c r="AN6546" t="s">
        <v>7173</v>
      </c>
      <c r="AO6546" t="str">
        <f>TEXT(A6546,"yyyy-mm-dd")</f>
        <v>2023-03-31</v>
      </c>
    </row>
    <row r="6547" spans="1:41">
      <c r="A6547" s="6" t="s">
        <v>7152</v>
      </c>
      <c r="B6547">
        <v>2023</v>
      </c>
      <c r="C6547">
        <v>3</v>
      </c>
      <c r="E6547" t="s">
        <v>1907</v>
      </c>
      <c r="F6547" t="s">
        <v>1908</v>
      </c>
      <c r="G6547" t="s">
        <v>102</v>
      </c>
      <c r="H6547" t="s">
        <v>6766</v>
      </c>
      <c r="I6547">
        <v>2024</v>
      </c>
      <c r="J6547">
        <v>1</v>
      </c>
      <c r="K6547" s="6">
        <v>45382</v>
      </c>
      <c r="L6547">
        <v>12</v>
      </c>
      <c r="M6547">
        <v>4</v>
      </c>
      <c r="N6547" t="s">
        <v>261</v>
      </c>
      <c r="O6547" s="8">
        <v>10.55</v>
      </c>
      <c r="P6547" s="8">
        <v>10.5</v>
      </c>
      <c r="Q6547" s="8">
        <v>10.25</v>
      </c>
      <c r="R6547" s="8">
        <v>11</v>
      </c>
      <c r="S6547" s="8">
        <v>9</v>
      </c>
      <c r="T6547" s="8">
        <v>12</v>
      </c>
      <c r="U6547" s="8">
        <v>0.63</v>
      </c>
      <c r="V6547" s="9">
        <v>32</v>
      </c>
      <c r="W6547" s="8">
        <v>0.75</v>
      </c>
      <c r="X6547" s="8">
        <v>3</v>
      </c>
      <c r="Y6547" s="8">
        <v>5.0000000000000711E-2</v>
      </c>
      <c r="Z6547" s="8">
        <v>0</v>
      </c>
      <c r="AA6547">
        <v>-0.1899999999999995</v>
      </c>
      <c r="AF6547" t="s">
        <v>6767</v>
      </c>
      <c r="AG6547" t="s">
        <v>1910</v>
      </c>
      <c r="AH6547" t="s">
        <v>1911</v>
      </c>
      <c r="AI6547" t="s">
        <v>1929</v>
      </c>
      <c r="AJ6547" s="7">
        <v>45382</v>
      </c>
      <c r="AK6547" t="s">
        <v>7153</v>
      </c>
      <c r="AL6547" t="s">
        <v>1908</v>
      </c>
      <c r="AM6547" t="s">
        <v>6768</v>
      </c>
      <c r="AN6547" t="s">
        <v>7172</v>
      </c>
      <c r="AO6547" t="str">
        <f>TEXT(A6547,"yyyy-mm-dd")</f>
        <v>2023-03-31</v>
      </c>
    </row>
    <row r="6548" spans="1:41">
      <c r="A6548" s="6" t="s">
        <v>7152</v>
      </c>
      <c r="B6548">
        <v>2023</v>
      </c>
      <c r="C6548">
        <v>3</v>
      </c>
      <c r="E6548" t="s">
        <v>1907</v>
      </c>
      <c r="F6548" t="s">
        <v>1908</v>
      </c>
      <c r="G6548" t="s">
        <v>102</v>
      </c>
      <c r="H6548" t="s">
        <v>6539</v>
      </c>
      <c r="I6548">
        <v>2023</v>
      </c>
      <c r="J6548">
        <v>4</v>
      </c>
      <c r="K6548" s="6">
        <v>45291</v>
      </c>
      <c r="L6548">
        <v>9</v>
      </c>
      <c r="M6548">
        <v>3</v>
      </c>
      <c r="N6548" t="s">
        <v>173</v>
      </c>
      <c r="O6548" s="8">
        <v>11.21</v>
      </c>
      <c r="P6548" s="8">
        <v>11.5</v>
      </c>
      <c r="Q6548" s="8">
        <v>11</v>
      </c>
      <c r="R6548" s="8">
        <v>11.5</v>
      </c>
      <c r="S6548" s="8">
        <v>10</v>
      </c>
      <c r="T6548" s="8">
        <v>12</v>
      </c>
      <c r="U6548" s="8">
        <v>0.45</v>
      </c>
      <c r="V6548" s="9">
        <v>34</v>
      </c>
      <c r="W6548" s="8">
        <v>0.5</v>
      </c>
      <c r="X6548" s="8">
        <v>2</v>
      </c>
      <c r="Y6548" s="8">
        <v>-0.28999999999999915</v>
      </c>
      <c r="Z6548" s="8">
        <v>0</v>
      </c>
      <c r="AA6548">
        <v>-0.25</v>
      </c>
      <c r="AF6548" t="s">
        <v>6540</v>
      </c>
      <c r="AG6548" t="s">
        <v>1910</v>
      </c>
      <c r="AH6548" t="s">
        <v>1911</v>
      </c>
      <c r="AI6548" t="s">
        <v>1924</v>
      </c>
      <c r="AJ6548" s="7">
        <v>45291</v>
      </c>
      <c r="AK6548" t="s">
        <v>7153</v>
      </c>
      <c r="AL6548" t="s">
        <v>1908</v>
      </c>
      <c r="AM6548" t="s">
        <v>6541</v>
      </c>
      <c r="AN6548" t="s">
        <v>7171</v>
      </c>
      <c r="AO6548" t="str">
        <f>TEXT(A6548,"yyyy-mm-dd")</f>
        <v>2023-03-31</v>
      </c>
    </row>
    <row r="6549" spans="1:41">
      <c r="A6549" s="6" t="s">
        <v>7152</v>
      </c>
      <c r="B6549">
        <v>2023</v>
      </c>
      <c r="C6549">
        <v>3</v>
      </c>
      <c r="E6549" t="s">
        <v>1907</v>
      </c>
      <c r="F6549" t="s">
        <v>1908</v>
      </c>
      <c r="G6549" t="s">
        <v>102</v>
      </c>
      <c r="H6549" t="s">
        <v>6434</v>
      </c>
      <c r="I6549">
        <v>2023</v>
      </c>
      <c r="J6549">
        <v>3</v>
      </c>
      <c r="K6549" s="6">
        <v>45199</v>
      </c>
      <c r="L6549">
        <v>6</v>
      </c>
      <c r="M6549">
        <v>2</v>
      </c>
      <c r="N6549" t="s">
        <v>203</v>
      </c>
      <c r="O6549" s="8">
        <v>11.42</v>
      </c>
      <c r="P6549" s="8">
        <v>11.5</v>
      </c>
      <c r="Q6549" s="8">
        <v>11.25</v>
      </c>
      <c r="R6549" s="8">
        <v>11.5</v>
      </c>
      <c r="S6549" s="8">
        <v>10.75</v>
      </c>
      <c r="T6549" s="8">
        <v>11.75</v>
      </c>
      <c r="U6549" s="8">
        <v>0.21</v>
      </c>
      <c r="V6549" s="9">
        <v>33</v>
      </c>
      <c r="W6549" s="8">
        <v>0.25</v>
      </c>
      <c r="X6549" s="8">
        <v>1</v>
      </c>
      <c r="Y6549" s="8">
        <v>-8.0000000000000071E-2</v>
      </c>
      <c r="Z6549" s="8">
        <v>0</v>
      </c>
      <c r="AA6549">
        <v>0</v>
      </c>
      <c r="AF6549" t="s">
        <v>6435</v>
      </c>
      <c r="AG6549" t="s">
        <v>1910</v>
      </c>
      <c r="AH6549" t="s">
        <v>1911</v>
      </c>
      <c r="AI6549" t="s">
        <v>1919</v>
      </c>
      <c r="AJ6549" s="7">
        <v>45199</v>
      </c>
      <c r="AK6549" t="s">
        <v>7153</v>
      </c>
      <c r="AL6549" t="s">
        <v>1908</v>
      </c>
      <c r="AM6549" t="s">
        <v>6436</v>
      </c>
      <c r="AN6549" t="s">
        <v>7170</v>
      </c>
      <c r="AO6549" t="str">
        <f>TEXT(A6549,"yyyy-mm-dd")</f>
        <v>2023-03-31</v>
      </c>
    </row>
    <row r="6550" spans="1:41">
      <c r="A6550" s="6" t="s">
        <v>7152</v>
      </c>
      <c r="B6550">
        <v>2023</v>
      </c>
      <c r="C6550">
        <v>3</v>
      </c>
      <c r="E6550" t="s">
        <v>1907</v>
      </c>
      <c r="F6550" t="s">
        <v>1908</v>
      </c>
      <c r="G6550" t="s">
        <v>102</v>
      </c>
      <c r="H6550" t="s">
        <v>6326</v>
      </c>
      <c r="I6550">
        <v>2023</v>
      </c>
      <c r="J6550">
        <v>2</v>
      </c>
      <c r="K6550" s="6">
        <v>45107</v>
      </c>
      <c r="L6550">
        <v>3</v>
      </c>
      <c r="M6550">
        <v>1</v>
      </c>
      <c r="N6550" t="s">
        <v>233</v>
      </c>
      <c r="O6550" s="8">
        <v>11.45</v>
      </c>
      <c r="P6550" s="8">
        <v>11.5</v>
      </c>
      <c r="Q6550" s="8">
        <v>11.5</v>
      </c>
      <c r="R6550" s="8">
        <v>11.5</v>
      </c>
      <c r="S6550" s="8">
        <v>11.25</v>
      </c>
      <c r="T6550" s="8">
        <v>11.75</v>
      </c>
      <c r="U6550" s="8">
        <v>0.12</v>
      </c>
      <c r="V6550" s="9">
        <v>33</v>
      </c>
      <c r="W6550" s="8">
        <v>0</v>
      </c>
      <c r="X6550" s="8">
        <v>0.5</v>
      </c>
      <c r="Y6550" s="8">
        <v>-5.0000000000000711E-2</v>
      </c>
      <c r="Z6550" s="8">
        <v>0</v>
      </c>
      <c r="AA6550">
        <v>-0.25</v>
      </c>
      <c r="AF6550" t="s">
        <v>6327</v>
      </c>
      <c r="AG6550" t="s">
        <v>1910</v>
      </c>
      <c r="AH6550" t="s">
        <v>1911</v>
      </c>
      <c r="AI6550" t="s">
        <v>1915</v>
      </c>
      <c r="AJ6550" s="7">
        <v>45107</v>
      </c>
      <c r="AK6550" t="s">
        <v>7153</v>
      </c>
      <c r="AL6550" t="s">
        <v>1908</v>
      </c>
      <c r="AM6550" t="s">
        <v>6328</v>
      </c>
      <c r="AN6550" t="s">
        <v>7169</v>
      </c>
      <c r="AO6550" t="str">
        <f>TEXT(A6550,"yyyy-mm-dd")</f>
        <v>2023-03-31</v>
      </c>
    </row>
    <row r="6551" spans="1:41">
      <c r="A6551" s="6" t="s">
        <v>7152</v>
      </c>
      <c r="B6551">
        <v>2023</v>
      </c>
      <c r="C6551">
        <v>3</v>
      </c>
      <c r="E6551" t="s">
        <v>1907</v>
      </c>
      <c r="F6551" t="s">
        <v>1908</v>
      </c>
      <c r="G6551" t="s">
        <v>102</v>
      </c>
      <c r="H6551" t="s">
        <v>6287</v>
      </c>
      <c r="I6551">
        <v>2023</v>
      </c>
      <c r="J6551">
        <v>1</v>
      </c>
      <c r="K6551" s="6">
        <v>45016</v>
      </c>
      <c r="L6551">
        <v>0</v>
      </c>
      <c r="M6551">
        <v>0</v>
      </c>
      <c r="N6551" t="s">
        <v>178</v>
      </c>
      <c r="O6551" s="8">
        <v>11.21</v>
      </c>
      <c r="P6551" s="8">
        <v>11.25</v>
      </c>
      <c r="Q6551" s="8">
        <v>11.25</v>
      </c>
      <c r="R6551" s="8">
        <v>11.25</v>
      </c>
      <c r="S6551" s="8">
        <v>10.51</v>
      </c>
      <c r="T6551" s="8">
        <v>11.5</v>
      </c>
      <c r="U6551" s="8">
        <v>0.17</v>
      </c>
      <c r="V6551" s="9">
        <v>33</v>
      </c>
      <c r="W6551" s="8">
        <v>0</v>
      </c>
      <c r="X6551" s="8">
        <v>0.99000000000000021</v>
      </c>
      <c r="Y6551" s="8">
        <v>-3.9999999999999147E-2</v>
      </c>
      <c r="Z6551" s="8">
        <v>0</v>
      </c>
      <c r="AA6551">
        <v>0</v>
      </c>
      <c r="AF6551" t="s">
        <v>6288</v>
      </c>
      <c r="AG6551" t="s">
        <v>1910</v>
      </c>
      <c r="AH6551" t="s">
        <v>1911</v>
      </c>
      <c r="AI6551" t="s">
        <v>1912</v>
      </c>
      <c r="AJ6551" s="7">
        <v>45016</v>
      </c>
      <c r="AK6551" t="s">
        <v>7153</v>
      </c>
      <c r="AL6551" t="s">
        <v>1908</v>
      </c>
      <c r="AM6551" t="s">
        <v>6289</v>
      </c>
      <c r="AN6551" t="s">
        <v>7168</v>
      </c>
      <c r="AO6551" t="str">
        <f>TEXT(A6551,"yyyy-mm-dd")</f>
        <v>2023-03-31</v>
      </c>
    </row>
    <row r="6552" spans="1:41">
      <c r="A6552" s="6" t="s">
        <v>7152</v>
      </c>
      <c r="B6552">
        <v>2023</v>
      </c>
      <c r="C6552">
        <v>3</v>
      </c>
      <c r="E6552" t="s">
        <v>100</v>
      </c>
      <c r="F6552" t="s">
        <v>101</v>
      </c>
      <c r="G6552" t="s">
        <v>83</v>
      </c>
      <c r="H6552" t="s">
        <v>7036</v>
      </c>
      <c r="I6552">
        <v>2025</v>
      </c>
      <c r="K6552" s="6">
        <v>46022</v>
      </c>
      <c r="L6552">
        <v>33</v>
      </c>
      <c r="N6552" t="s">
        <v>810</v>
      </c>
      <c r="O6552" s="8">
        <v>2.02</v>
      </c>
      <c r="P6552" s="8">
        <v>2</v>
      </c>
      <c r="Q6552" s="8">
        <v>1.75</v>
      </c>
      <c r="R6552" s="8">
        <v>2.2000000000000002</v>
      </c>
      <c r="S6552" s="8">
        <v>1.2</v>
      </c>
      <c r="T6552" s="8">
        <v>3</v>
      </c>
      <c r="U6552" s="8">
        <v>0.43</v>
      </c>
      <c r="V6552" s="9">
        <v>27</v>
      </c>
      <c r="W6552" s="8">
        <v>0.45000000000000018</v>
      </c>
      <c r="X6552" s="8">
        <v>1.8</v>
      </c>
      <c r="Y6552" s="8">
        <v>2.0000000000000018E-2</v>
      </c>
      <c r="Z6552" s="8">
        <v>0</v>
      </c>
      <c r="AA6552">
        <v>0.10000000000000009</v>
      </c>
      <c r="AF6552" t="s">
        <v>10450</v>
      </c>
      <c r="AG6552" t="s">
        <v>9655</v>
      </c>
      <c r="AH6552" t="s">
        <v>9656</v>
      </c>
      <c r="AI6552" t="s">
        <v>9708</v>
      </c>
      <c r="AJ6552" s="7">
        <v>46022</v>
      </c>
      <c r="AK6552" t="s">
        <v>7153</v>
      </c>
      <c r="AL6552" t="s">
        <v>109</v>
      </c>
      <c r="AM6552" t="s">
        <v>7038</v>
      </c>
      <c r="AN6552" t="s">
        <v>10454</v>
      </c>
    </row>
    <row r="6553" spans="1:41">
      <c r="A6553" s="6" t="s">
        <v>7152</v>
      </c>
      <c r="B6553">
        <v>2023</v>
      </c>
      <c r="C6553">
        <v>3</v>
      </c>
      <c r="E6553" t="s">
        <v>100</v>
      </c>
      <c r="F6553" t="s">
        <v>101</v>
      </c>
      <c r="G6553" t="s">
        <v>102</v>
      </c>
      <c r="H6553" t="s">
        <v>6983</v>
      </c>
      <c r="I6553">
        <v>2024</v>
      </c>
      <c r="J6553">
        <v>4</v>
      </c>
      <c r="K6553" s="6">
        <v>45657</v>
      </c>
      <c r="L6553">
        <v>21</v>
      </c>
      <c r="M6553">
        <v>7</v>
      </c>
      <c r="N6553" t="s">
        <v>176</v>
      </c>
      <c r="O6553" s="8">
        <v>2.17</v>
      </c>
      <c r="P6553" s="8">
        <v>2</v>
      </c>
      <c r="Q6553" s="8">
        <v>1.78</v>
      </c>
      <c r="R6553" s="8">
        <v>2.46</v>
      </c>
      <c r="S6553" s="8">
        <v>0.9</v>
      </c>
      <c r="T6553" s="8">
        <v>3.9</v>
      </c>
      <c r="U6553" s="8">
        <v>0.71</v>
      </c>
      <c r="V6553" s="9">
        <v>28</v>
      </c>
      <c r="W6553" s="8">
        <v>0.67999999999999994</v>
      </c>
      <c r="X6553" s="8">
        <v>3</v>
      </c>
      <c r="Y6553" s="8">
        <v>0.16999999999999993</v>
      </c>
      <c r="Z6553" s="8">
        <v>0</v>
      </c>
      <c r="AA6553">
        <v>0.18999999999999995</v>
      </c>
      <c r="AF6553" t="s">
        <v>7055</v>
      </c>
      <c r="AG6553" t="s">
        <v>106</v>
      </c>
      <c r="AH6553" t="s">
        <v>107</v>
      </c>
      <c r="AI6553" t="s">
        <v>2673</v>
      </c>
      <c r="AJ6553" s="7">
        <v>45657</v>
      </c>
      <c r="AK6553" t="s">
        <v>7153</v>
      </c>
      <c r="AL6553" t="s">
        <v>109</v>
      </c>
      <c r="AM6553" t="s">
        <v>6985</v>
      </c>
      <c r="AN6553" t="s">
        <v>7167</v>
      </c>
      <c r="AO6553" t="str">
        <f>TEXT(A6553,"yyyy-mm-dd")</f>
        <v>2023-03-31</v>
      </c>
    </row>
    <row r="6554" spans="1:41">
      <c r="A6554" s="6" t="s">
        <v>7152</v>
      </c>
      <c r="B6554">
        <v>2023</v>
      </c>
      <c r="C6554">
        <v>3</v>
      </c>
      <c r="E6554" t="s">
        <v>100</v>
      </c>
      <c r="F6554" t="s">
        <v>101</v>
      </c>
      <c r="G6554" t="s">
        <v>83</v>
      </c>
      <c r="H6554" t="s">
        <v>6592</v>
      </c>
      <c r="I6554">
        <v>2024</v>
      </c>
      <c r="K6554" s="6">
        <v>45657</v>
      </c>
      <c r="L6554">
        <v>21</v>
      </c>
      <c r="N6554" t="s">
        <v>176</v>
      </c>
      <c r="O6554" s="8">
        <v>1.67</v>
      </c>
      <c r="P6554" s="8">
        <v>1.8</v>
      </c>
      <c r="Q6554" s="8">
        <v>1.53</v>
      </c>
      <c r="R6554" s="8">
        <v>1.9</v>
      </c>
      <c r="S6554" s="8">
        <v>0</v>
      </c>
      <c r="T6554" s="8">
        <v>2.5</v>
      </c>
      <c r="U6554" s="8">
        <v>0.52</v>
      </c>
      <c r="V6554" s="9">
        <v>34</v>
      </c>
      <c r="W6554" s="8">
        <v>0.36999999999999988</v>
      </c>
      <c r="X6554" s="8">
        <v>2.5</v>
      </c>
      <c r="Y6554" s="8">
        <v>-0.13000000000000012</v>
      </c>
      <c r="Z6554" s="8">
        <v>-5.0000000000000044E-2</v>
      </c>
      <c r="AA6554">
        <v>-0.15000000000000013</v>
      </c>
      <c r="AF6554" t="s">
        <v>10411</v>
      </c>
      <c r="AG6554" t="s">
        <v>9655</v>
      </c>
      <c r="AH6554" t="s">
        <v>9656</v>
      </c>
      <c r="AI6554" t="s">
        <v>9669</v>
      </c>
      <c r="AJ6554" s="7">
        <v>45657</v>
      </c>
      <c r="AK6554" t="s">
        <v>7153</v>
      </c>
      <c r="AL6554" t="s">
        <v>109</v>
      </c>
      <c r="AM6554" t="s">
        <v>6594</v>
      </c>
      <c r="AN6554" t="s">
        <v>10427</v>
      </c>
    </row>
    <row r="6555" spans="1:41">
      <c r="A6555" s="6" t="s">
        <v>7152</v>
      </c>
      <c r="B6555">
        <v>2023</v>
      </c>
      <c r="C6555">
        <v>3</v>
      </c>
      <c r="E6555" t="s">
        <v>100</v>
      </c>
      <c r="F6555" t="s">
        <v>101</v>
      </c>
      <c r="G6555" t="s">
        <v>102</v>
      </c>
      <c r="H6555" t="s">
        <v>6878</v>
      </c>
      <c r="I6555">
        <v>2024</v>
      </c>
      <c r="J6555">
        <v>3</v>
      </c>
      <c r="K6555" s="6">
        <v>45565</v>
      </c>
      <c r="L6555">
        <v>18</v>
      </c>
      <c r="M6555">
        <v>6</v>
      </c>
      <c r="N6555" t="s">
        <v>206</v>
      </c>
      <c r="O6555" s="8">
        <v>1.86</v>
      </c>
      <c r="P6555" s="8">
        <v>1.95</v>
      </c>
      <c r="Q6555" s="8">
        <v>1.5</v>
      </c>
      <c r="R6555" s="8">
        <v>2.23</v>
      </c>
      <c r="S6555" s="8">
        <v>0.48</v>
      </c>
      <c r="T6555" s="8">
        <v>3</v>
      </c>
      <c r="U6555" s="8">
        <v>0.56999999999999995</v>
      </c>
      <c r="V6555" s="9">
        <v>28</v>
      </c>
      <c r="W6555" s="8">
        <v>0.73</v>
      </c>
      <c r="X6555" s="8">
        <v>2.52</v>
      </c>
      <c r="Y6555" s="8">
        <v>-8.9999999999999858E-2</v>
      </c>
      <c r="Z6555" s="8">
        <v>-9.9999999999999867E-2</v>
      </c>
      <c r="AA6555">
        <v>0.21000000000000019</v>
      </c>
      <c r="AF6555" t="s">
        <v>7053</v>
      </c>
      <c r="AG6555" t="s">
        <v>106</v>
      </c>
      <c r="AH6555" t="s">
        <v>107</v>
      </c>
      <c r="AI6555" t="s">
        <v>2670</v>
      </c>
      <c r="AJ6555" s="7">
        <v>45565</v>
      </c>
      <c r="AK6555" t="s">
        <v>7153</v>
      </c>
      <c r="AL6555" t="s">
        <v>109</v>
      </c>
      <c r="AM6555" t="s">
        <v>6880</v>
      </c>
      <c r="AN6555" t="s">
        <v>7166</v>
      </c>
      <c r="AO6555" t="str">
        <f>TEXT(A6555,"yyyy-mm-dd")</f>
        <v>2023-03-31</v>
      </c>
    </row>
    <row r="6556" spans="1:41">
      <c r="A6556" s="6" t="s">
        <v>7152</v>
      </c>
      <c r="B6556">
        <v>2023</v>
      </c>
      <c r="C6556">
        <v>3</v>
      </c>
      <c r="E6556" t="s">
        <v>100</v>
      </c>
      <c r="F6556" t="s">
        <v>101</v>
      </c>
      <c r="G6556" t="s">
        <v>102</v>
      </c>
      <c r="H6556" t="s">
        <v>6770</v>
      </c>
      <c r="I6556">
        <v>2024</v>
      </c>
      <c r="J6556">
        <v>2</v>
      </c>
      <c r="K6556" s="6">
        <v>45473</v>
      </c>
      <c r="L6556">
        <v>15</v>
      </c>
      <c r="M6556">
        <v>5</v>
      </c>
      <c r="N6556" t="s">
        <v>236</v>
      </c>
      <c r="O6556" s="8">
        <v>1.58</v>
      </c>
      <c r="P6556" s="8">
        <v>1.6</v>
      </c>
      <c r="Q6556" s="8">
        <v>1.3</v>
      </c>
      <c r="R6556" s="8">
        <v>2.02</v>
      </c>
      <c r="S6556" s="8">
        <v>-0.5</v>
      </c>
      <c r="T6556" s="8">
        <v>2.8</v>
      </c>
      <c r="U6556" s="8">
        <v>0.76</v>
      </c>
      <c r="V6556" s="9">
        <v>28</v>
      </c>
      <c r="W6556" s="8">
        <v>0.72</v>
      </c>
      <c r="X6556" s="8">
        <v>3.3</v>
      </c>
      <c r="Y6556" s="8">
        <v>-2.0000000000000018E-2</v>
      </c>
      <c r="Z6556" s="8">
        <v>-0.14999999999999991</v>
      </c>
      <c r="AA6556">
        <v>0.16000000000000014</v>
      </c>
      <c r="AF6556" t="s">
        <v>7051</v>
      </c>
      <c r="AG6556" t="s">
        <v>106</v>
      </c>
      <c r="AH6556" t="s">
        <v>107</v>
      </c>
      <c r="AI6556" t="s">
        <v>2667</v>
      </c>
      <c r="AJ6556" s="7">
        <v>45473</v>
      </c>
      <c r="AK6556" t="s">
        <v>7153</v>
      </c>
      <c r="AL6556" t="s">
        <v>109</v>
      </c>
      <c r="AM6556" t="s">
        <v>6772</v>
      </c>
      <c r="AN6556" t="s">
        <v>7165</v>
      </c>
      <c r="AO6556" t="str">
        <f>TEXT(A6556,"yyyy-mm-dd")</f>
        <v>2023-03-31</v>
      </c>
    </row>
    <row r="6557" spans="1:41">
      <c r="A6557" s="6" t="s">
        <v>7152</v>
      </c>
      <c r="B6557">
        <v>2023</v>
      </c>
      <c r="C6557">
        <v>3</v>
      </c>
      <c r="E6557" t="s">
        <v>100</v>
      </c>
      <c r="F6557" t="s">
        <v>101</v>
      </c>
      <c r="G6557" t="s">
        <v>102</v>
      </c>
      <c r="H6557" t="s">
        <v>6766</v>
      </c>
      <c r="I6557">
        <v>2024</v>
      </c>
      <c r="J6557">
        <v>1</v>
      </c>
      <c r="K6557" s="6">
        <v>45382</v>
      </c>
      <c r="L6557">
        <v>12</v>
      </c>
      <c r="M6557">
        <v>4</v>
      </c>
      <c r="N6557" t="s">
        <v>261</v>
      </c>
      <c r="O6557" s="8">
        <v>1.02</v>
      </c>
      <c r="P6557" s="8">
        <v>1.22</v>
      </c>
      <c r="Q6557" s="8">
        <v>0.57999999999999996</v>
      </c>
      <c r="R6557" s="8">
        <v>1.72</v>
      </c>
      <c r="S6557" s="8">
        <v>-1.7</v>
      </c>
      <c r="T6557" s="8">
        <v>2.2999999999999998</v>
      </c>
      <c r="U6557" s="8">
        <v>0.96</v>
      </c>
      <c r="V6557" s="9">
        <v>28</v>
      </c>
      <c r="W6557" s="8">
        <v>1.1400000000000001</v>
      </c>
      <c r="X6557" s="8">
        <v>4</v>
      </c>
      <c r="Y6557" s="8">
        <v>-0.19999999999999996</v>
      </c>
      <c r="Z6557" s="8">
        <v>-8.0000000000000071E-2</v>
      </c>
      <c r="AA6557">
        <v>0.39000000000000012</v>
      </c>
      <c r="AF6557" t="s">
        <v>7049</v>
      </c>
      <c r="AG6557" t="s">
        <v>106</v>
      </c>
      <c r="AH6557" t="s">
        <v>107</v>
      </c>
      <c r="AI6557" t="s">
        <v>502</v>
      </c>
      <c r="AJ6557" s="7">
        <v>45382</v>
      </c>
      <c r="AK6557" t="s">
        <v>7153</v>
      </c>
      <c r="AL6557" t="s">
        <v>109</v>
      </c>
      <c r="AM6557" t="s">
        <v>6768</v>
      </c>
      <c r="AN6557" t="s">
        <v>7164</v>
      </c>
      <c r="AO6557" t="str">
        <f>TEXT(A6557,"yyyy-mm-dd")</f>
        <v>2023-03-31</v>
      </c>
    </row>
    <row r="6558" spans="1:41">
      <c r="A6558" s="6" t="s">
        <v>7152</v>
      </c>
      <c r="B6558">
        <v>2023</v>
      </c>
      <c r="C6558">
        <v>3</v>
      </c>
      <c r="E6558" t="s">
        <v>100</v>
      </c>
      <c r="F6558" t="s">
        <v>101</v>
      </c>
      <c r="G6558" t="s">
        <v>102</v>
      </c>
      <c r="H6558" t="s">
        <v>6539</v>
      </c>
      <c r="I6558">
        <v>2023</v>
      </c>
      <c r="J6558">
        <v>4</v>
      </c>
      <c r="K6558" s="6">
        <v>45291</v>
      </c>
      <c r="L6558">
        <v>9</v>
      </c>
      <c r="M6558">
        <v>3</v>
      </c>
      <c r="N6558" t="s">
        <v>173</v>
      </c>
      <c r="O6558" s="8">
        <v>0.65</v>
      </c>
      <c r="P6558" s="8">
        <v>0.7</v>
      </c>
      <c r="Q6558" s="8">
        <v>0.35</v>
      </c>
      <c r="R6558" s="8">
        <v>1.1499999999999999</v>
      </c>
      <c r="S6558" s="8">
        <v>-2</v>
      </c>
      <c r="T6558" s="8">
        <v>1.68</v>
      </c>
      <c r="U6558" s="8">
        <v>0.75</v>
      </c>
      <c r="V6558" s="9">
        <v>31</v>
      </c>
      <c r="W6558" s="8">
        <v>0.79999999999999993</v>
      </c>
      <c r="X6558" s="8">
        <v>3.6799999999999997</v>
      </c>
      <c r="Y6558" s="8">
        <v>-4.9999999999999933E-2</v>
      </c>
      <c r="Z6558" s="8">
        <v>0</v>
      </c>
      <c r="AA6558">
        <v>0</v>
      </c>
      <c r="AF6558" t="s">
        <v>6611</v>
      </c>
      <c r="AG6558" t="s">
        <v>106</v>
      </c>
      <c r="AH6558" t="s">
        <v>107</v>
      </c>
      <c r="AI6558" t="s">
        <v>497</v>
      </c>
      <c r="AJ6558" s="7">
        <v>45291</v>
      </c>
      <c r="AK6558" t="s">
        <v>7153</v>
      </c>
      <c r="AL6558" t="s">
        <v>109</v>
      </c>
      <c r="AM6558" t="s">
        <v>6541</v>
      </c>
      <c r="AN6558" t="s">
        <v>7163</v>
      </c>
      <c r="AO6558" t="str">
        <f>TEXT(A6558,"yyyy-mm-dd")</f>
        <v>2023-03-31</v>
      </c>
    </row>
    <row r="6559" spans="1:41">
      <c r="A6559" s="6" t="s">
        <v>7152</v>
      </c>
      <c r="B6559">
        <v>2023</v>
      </c>
      <c r="C6559">
        <v>3</v>
      </c>
      <c r="E6559" t="s">
        <v>100</v>
      </c>
      <c r="F6559" t="s">
        <v>101</v>
      </c>
      <c r="G6559" t="s">
        <v>83</v>
      </c>
      <c r="H6559" t="s">
        <v>6147</v>
      </c>
      <c r="I6559">
        <v>2023</v>
      </c>
      <c r="K6559" s="6">
        <v>45291</v>
      </c>
      <c r="L6559">
        <v>9</v>
      </c>
      <c r="N6559" t="s">
        <v>173</v>
      </c>
      <c r="O6559" s="8">
        <v>1.43</v>
      </c>
      <c r="P6559" s="8">
        <v>1.4</v>
      </c>
      <c r="Q6559" s="8">
        <v>1.2</v>
      </c>
      <c r="R6559" s="8">
        <v>1.63</v>
      </c>
      <c r="S6559" s="8">
        <v>0.8</v>
      </c>
      <c r="T6559" s="8">
        <v>2.2000000000000002</v>
      </c>
      <c r="U6559" s="8">
        <v>0.36</v>
      </c>
      <c r="V6559" s="9">
        <v>36</v>
      </c>
      <c r="W6559" s="8">
        <v>0.42999999999999994</v>
      </c>
      <c r="X6559" s="8">
        <v>1.4000000000000001</v>
      </c>
      <c r="Y6559" s="8">
        <v>3.0000000000000027E-2</v>
      </c>
      <c r="Z6559" s="8">
        <v>0.19999999999999996</v>
      </c>
      <c r="AA6559">
        <v>3.0000000000000027E-2</v>
      </c>
      <c r="AF6559" t="s">
        <v>10372</v>
      </c>
      <c r="AG6559" t="s">
        <v>9655</v>
      </c>
      <c r="AH6559" t="s">
        <v>9656</v>
      </c>
      <c r="AI6559" t="s">
        <v>9657</v>
      </c>
      <c r="AJ6559" s="7">
        <v>45291</v>
      </c>
      <c r="AK6559" t="s">
        <v>7153</v>
      </c>
      <c r="AL6559" t="s">
        <v>109</v>
      </c>
      <c r="AM6559" t="s">
        <v>6149</v>
      </c>
      <c r="AN6559" t="s">
        <v>10400</v>
      </c>
    </row>
    <row r="6560" spans="1:41">
      <c r="A6560" s="6" t="s">
        <v>7152</v>
      </c>
      <c r="B6560">
        <v>2023</v>
      </c>
      <c r="C6560">
        <v>3</v>
      </c>
      <c r="E6560" t="s">
        <v>100</v>
      </c>
      <c r="F6560" t="s">
        <v>101</v>
      </c>
      <c r="G6560" t="s">
        <v>102</v>
      </c>
      <c r="H6560" t="s">
        <v>6434</v>
      </c>
      <c r="I6560">
        <v>2023</v>
      </c>
      <c r="J6560">
        <v>3</v>
      </c>
      <c r="K6560" s="6">
        <v>45199</v>
      </c>
      <c r="L6560">
        <v>6</v>
      </c>
      <c r="M6560">
        <v>2</v>
      </c>
      <c r="N6560" t="s">
        <v>203</v>
      </c>
      <c r="O6560" s="8">
        <v>0.95</v>
      </c>
      <c r="P6560" s="8">
        <v>1</v>
      </c>
      <c r="Q6560" s="8">
        <v>0.6</v>
      </c>
      <c r="R6560" s="8">
        <v>1.35</v>
      </c>
      <c r="S6560" s="8">
        <v>-0.56999999999999995</v>
      </c>
      <c r="T6560" s="8">
        <v>2</v>
      </c>
      <c r="U6560" s="8">
        <v>0.54</v>
      </c>
      <c r="V6560" s="9">
        <v>31</v>
      </c>
      <c r="W6560" s="8">
        <v>0.75000000000000011</v>
      </c>
      <c r="X6560" s="8">
        <v>2.57</v>
      </c>
      <c r="Y6560" s="8">
        <v>-5.0000000000000044E-2</v>
      </c>
      <c r="Z6560" s="8">
        <v>0.30000000000000004</v>
      </c>
      <c r="AA6560">
        <v>-9.9999999999999867E-2</v>
      </c>
      <c r="AF6560" t="s">
        <v>6609</v>
      </c>
      <c r="AG6560" t="s">
        <v>106</v>
      </c>
      <c r="AH6560" t="s">
        <v>107</v>
      </c>
      <c r="AI6560" t="s">
        <v>427</v>
      </c>
      <c r="AJ6560" s="7">
        <v>45199</v>
      </c>
      <c r="AK6560" t="s">
        <v>7153</v>
      </c>
      <c r="AL6560" t="s">
        <v>109</v>
      </c>
      <c r="AM6560" t="s">
        <v>6436</v>
      </c>
      <c r="AN6560" t="s">
        <v>7162</v>
      </c>
      <c r="AO6560" t="str">
        <f>TEXT(A6560,"yyyy-mm-dd")</f>
        <v>2023-03-31</v>
      </c>
    </row>
    <row r="6561" spans="1:41">
      <c r="A6561" s="6" t="s">
        <v>7152</v>
      </c>
      <c r="B6561">
        <v>2023</v>
      </c>
      <c r="C6561">
        <v>3</v>
      </c>
      <c r="E6561" t="s">
        <v>100</v>
      </c>
      <c r="F6561" t="s">
        <v>101</v>
      </c>
      <c r="G6561" t="s">
        <v>102</v>
      </c>
      <c r="H6561" t="s">
        <v>6326</v>
      </c>
      <c r="I6561">
        <v>2023</v>
      </c>
      <c r="J6561">
        <v>2</v>
      </c>
      <c r="K6561" s="6">
        <v>45107</v>
      </c>
      <c r="L6561">
        <v>3</v>
      </c>
      <c r="M6561">
        <v>1</v>
      </c>
      <c r="N6561" t="s">
        <v>233</v>
      </c>
      <c r="O6561" s="8">
        <v>1.49</v>
      </c>
      <c r="P6561" s="8">
        <v>1.5</v>
      </c>
      <c r="Q6561" s="8">
        <v>1.1000000000000001</v>
      </c>
      <c r="R6561" s="8">
        <v>1.92</v>
      </c>
      <c r="S6561" s="8">
        <v>-0.2</v>
      </c>
      <c r="T6561" s="8">
        <v>2.5</v>
      </c>
      <c r="U6561" s="8">
        <v>0.62</v>
      </c>
      <c r="V6561" s="9">
        <v>31</v>
      </c>
      <c r="W6561" s="8">
        <v>0.81999999999999984</v>
      </c>
      <c r="X6561" s="8">
        <v>2.7</v>
      </c>
      <c r="Y6561" s="8">
        <v>-1.0000000000000009E-2</v>
      </c>
      <c r="Z6561" s="8">
        <v>0.30000000000000004</v>
      </c>
      <c r="AA6561">
        <v>0.16999999999999971</v>
      </c>
      <c r="AF6561" t="s">
        <v>6607</v>
      </c>
      <c r="AG6561" t="s">
        <v>106</v>
      </c>
      <c r="AH6561" t="s">
        <v>107</v>
      </c>
      <c r="AI6561" t="s">
        <v>340</v>
      </c>
      <c r="AJ6561" s="7">
        <v>45107</v>
      </c>
      <c r="AK6561" t="s">
        <v>7153</v>
      </c>
      <c r="AL6561" t="s">
        <v>109</v>
      </c>
      <c r="AM6561" t="s">
        <v>6328</v>
      </c>
      <c r="AN6561" t="s">
        <v>7161</v>
      </c>
      <c r="AO6561" t="str">
        <f>TEXT(A6561,"yyyy-mm-dd")</f>
        <v>2023-03-31</v>
      </c>
    </row>
    <row r="6562" spans="1:41">
      <c r="A6562" s="6" t="s">
        <v>7152</v>
      </c>
      <c r="B6562">
        <v>2023</v>
      </c>
      <c r="C6562">
        <v>3</v>
      </c>
      <c r="E6562" t="s">
        <v>100</v>
      </c>
      <c r="F6562" t="s">
        <v>101</v>
      </c>
      <c r="G6562" t="s">
        <v>102</v>
      </c>
      <c r="H6562" t="s">
        <v>6287</v>
      </c>
      <c r="I6562">
        <v>2023</v>
      </c>
      <c r="J6562">
        <v>1</v>
      </c>
      <c r="K6562" s="6">
        <v>45016</v>
      </c>
      <c r="L6562">
        <v>0</v>
      </c>
      <c r="M6562">
        <v>0</v>
      </c>
      <c r="N6562" t="s">
        <v>178</v>
      </c>
      <c r="O6562" s="8">
        <v>2.75</v>
      </c>
      <c r="P6562" s="8">
        <v>2.8</v>
      </c>
      <c r="Q6562" s="8">
        <v>2.5299999999999998</v>
      </c>
      <c r="R6562" s="8">
        <v>3</v>
      </c>
      <c r="S6562" s="8">
        <v>1</v>
      </c>
      <c r="T6562" s="8">
        <v>3.97</v>
      </c>
      <c r="U6562" s="8">
        <v>0.56000000000000005</v>
      </c>
      <c r="V6562" s="9">
        <v>31</v>
      </c>
      <c r="W6562" s="8">
        <v>0.4700000000000002</v>
      </c>
      <c r="X6562" s="8">
        <v>2.97</v>
      </c>
      <c r="Y6562" s="8">
        <v>-4.9999999999999822E-2</v>
      </c>
      <c r="Z6562" s="8">
        <v>0.39999999999999991</v>
      </c>
      <c r="AA6562">
        <v>-0.22999999999999998</v>
      </c>
      <c r="AF6562" t="s">
        <v>6605</v>
      </c>
      <c r="AG6562" t="s">
        <v>106</v>
      </c>
      <c r="AH6562" t="s">
        <v>107</v>
      </c>
      <c r="AI6562" t="s">
        <v>108</v>
      </c>
      <c r="AJ6562" s="7">
        <v>45016</v>
      </c>
      <c r="AK6562" t="s">
        <v>7153</v>
      </c>
      <c r="AL6562" t="s">
        <v>109</v>
      </c>
      <c r="AM6562" t="s">
        <v>6289</v>
      </c>
      <c r="AN6562" t="s">
        <v>7160</v>
      </c>
      <c r="AO6562" t="str">
        <f>TEXT(A6562,"yyyy-mm-dd")</f>
        <v>2023-03-31</v>
      </c>
    </row>
    <row r="6563" spans="1:41">
      <c r="A6563" s="6" t="s">
        <v>7152</v>
      </c>
      <c r="B6563">
        <v>2023</v>
      </c>
      <c r="C6563">
        <v>3</v>
      </c>
      <c r="E6563" t="s">
        <v>2685</v>
      </c>
      <c r="F6563" t="s">
        <v>101</v>
      </c>
      <c r="G6563" t="s">
        <v>774</v>
      </c>
      <c r="H6563" t="s">
        <v>2686</v>
      </c>
      <c r="K6563" s="6"/>
      <c r="O6563" s="8">
        <v>2.15</v>
      </c>
      <c r="P6563" s="8">
        <v>2.0499999999999998</v>
      </c>
      <c r="Q6563" s="8">
        <v>2</v>
      </c>
      <c r="R6563" s="8">
        <v>2.39</v>
      </c>
      <c r="S6563" s="8">
        <v>1.5</v>
      </c>
      <c r="T6563" s="8">
        <v>3.02</v>
      </c>
      <c r="U6563" s="8">
        <v>0.35</v>
      </c>
      <c r="V6563" s="9">
        <v>28</v>
      </c>
      <c r="W6563" s="8">
        <v>0.39000000000000012</v>
      </c>
      <c r="X6563" s="8">
        <v>1.52</v>
      </c>
      <c r="Y6563" s="8">
        <v>0.10000000000000009</v>
      </c>
      <c r="Z6563" s="8">
        <v>4.9999999999999822E-2</v>
      </c>
      <c r="AA6563">
        <v>0.18000000000000016</v>
      </c>
      <c r="AF6563" t="s">
        <v>2687</v>
      </c>
      <c r="AG6563" t="s">
        <v>2688</v>
      </c>
      <c r="AH6563" t="s">
        <v>2689</v>
      </c>
      <c r="AI6563" t="s">
        <v>2690</v>
      </c>
      <c r="AJ6563" s="7"/>
      <c r="AK6563" t="s">
        <v>7153</v>
      </c>
      <c r="AL6563" t="s">
        <v>109</v>
      </c>
      <c r="AM6563" t="s">
        <v>2686</v>
      </c>
      <c r="AN6563" t="s">
        <v>7180</v>
      </c>
      <c r="AO6563" t="str">
        <f>TEXT(A6563,"yyyy-mm-dd")</f>
        <v>2023-03-31</v>
      </c>
    </row>
    <row r="6564" spans="1:41">
      <c r="A6564" s="6" t="s">
        <v>7152</v>
      </c>
      <c r="B6564">
        <v>2023</v>
      </c>
      <c r="C6564">
        <v>3</v>
      </c>
      <c r="E6564" t="s">
        <v>81</v>
      </c>
      <c r="F6564" t="s">
        <v>82</v>
      </c>
      <c r="G6564" t="s">
        <v>83</v>
      </c>
      <c r="H6564" t="s">
        <v>7036</v>
      </c>
      <c r="I6564">
        <v>2025</v>
      </c>
      <c r="K6564" s="6">
        <v>46022</v>
      </c>
      <c r="L6564">
        <v>33</v>
      </c>
      <c r="N6564" t="s">
        <v>810</v>
      </c>
      <c r="O6564" s="8">
        <v>3.72</v>
      </c>
      <c r="P6564" s="8">
        <v>3.71</v>
      </c>
      <c r="Q6564" s="8">
        <v>3.6</v>
      </c>
      <c r="R6564" s="8">
        <v>4</v>
      </c>
      <c r="S6564" s="8">
        <v>3</v>
      </c>
      <c r="T6564" s="8">
        <v>4.3</v>
      </c>
      <c r="U6564" s="8">
        <v>0.31</v>
      </c>
      <c r="V6564" s="9">
        <v>34</v>
      </c>
      <c r="W6564" s="8">
        <v>0.39999999999999991</v>
      </c>
      <c r="X6564" s="8">
        <v>1.2999999999999998</v>
      </c>
      <c r="Y6564" s="8">
        <v>1.0000000000000231E-2</v>
      </c>
      <c r="Z6564" s="8">
        <v>9.9999999999997868E-3</v>
      </c>
      <c r="AA6564">
        <v>-7.0000000000000284E-2</v>
      </c>
      <c r="AF6564" t="s">
        <v>7037</v>
      </c>
      <c r="AG6564" t="s">
        <v>87</v>
      </c>
      <c r="AH6564" t="s">
        <v>88</v>
      </c>
      <c r="AI6564" t="s">
        <v>359</v>
      </c>
      <c r="AJ6564" s="7">
        <v>46022</v>
      </c>
      <c r="AK6564" t="s">
        <v>7153</v>
      </c>
      <c r="AL6564" t="s">
        <v>91</v>
      </c>
      <c r="AM6564" t="s">
        <v>7038</v>
      </c>
      <c r="AN6564" t="s">
        <v>7156</v>
      </c>
      <c r="AO6564" t="str">
        <f>TEXT(A6564,"yyyy-mm-dd")</f>
        <v>2023-03-31</v>
      </c>
    </row>
    <row r="6565" spans="1:41">
      <c r="A6565" s="6" t="s">
        <v>7152</v>
      </c>
      <c r="B6565">
        <v>2023</v>
      </c>
      <c r="C6565">
        <v>3</v>
      </c>
      <c r="E6565" t="s">
        <v>392</v>
      </c>
      <c r="F6565" t="s">
        <v>82</v>
      </c>
      <c r="G6565" t="s">
        <v>83</v>
      </c>
      <c r="H6565" t="s">
        <v>7036</v>
      </c>
      <c r="I6565">
        <v>2025</v>
      </c>
      <c r="K6565" s="6">
        <v>46022</v>
      </c>
      <c r="L6565">
        <v>33</v>
      </c>
      <c r="N6565" t="s">
        <v>810</v>
      </c>
      <c r="O6565" s="8">
        <v>3.75</v>
      </c>
      <c r="P6565" s="8">
        <v>3.7</v>
      </c>
      <c r="Q6565" s="8">
        <v>3.5</v>
      </c>
      <c r="R6565" s="8">
        <v>3.99</v>
      </c>
      <c r="S6565" s="8">
        <v>3.04</v>
      </c>
      <c r="T6565" s="8">
        <v>5.0999999999999996</v>
      </c>
      <c r="U6565" s="8">
        <v>0.39</v>
      </c>
      <c r="V6565" s="9">
        <v>29</v>
      </c>
      <c r="W6565" s="8">
        <v>0.49000000000000021</v>
      </c>
      <c r="X6565" s="8">
        <v>2.0599999999999996</v>
      </c>
      <c r="Y6565" s="8">
        <v>4.9999999999999822E-2</v>
      </c>
      <c r="Z6565" s="8">
        <v>3.0000000000000249E-2</v>
      </c>
      <c r="AA6565">
        <v>3.0000000000000249E-2</v>
      </c>
      <c r="AF6565" t="s">
        <v>7037</v>
      </c>
      <c r="AG6565" t="s">
        <v>87</v>
      </c>
      <c r="AH6565" t="s">
        <v>88</v>
      </c>
      <c r="AI6565" t="s">
        <v>359</v>
      </c>
      <c r="AJ6565" s="7">
        <v>46022</v>
      </c>
      <c r="AK6565" t="s">
        <v>7153</v>
      </c>
      <c r="AL6565" t="s">
        <v>393</v>
      </c>
      <c r="AM6565" t="s">
        <v>7038</v>
      </c>
      <c r="AN6565" t="s">
        <v>7159</v>
      </c>
      <c r="AO6565" t="str">
        <f>TEXT(A6565,"yyyy-mm-dd")</f>
        <v>2023-03-31</v>
      </c>
    </row>
    <row r="6566" spans="1:41">
      <c r="A6566" s="6" t="s">
        <v>7152</v>
      </c>
      <c r="B6566">
        <v>2023</v>
      </c>
      <c r="C6566">
        <v>3</v>
      </c>
      <c r="E6566" t="s">
        <v>81</v>
      </c>
      <c r="F6566" t="s">
        <v>82</v>
      </c>
      <c r="G6566" t="s">
        <v>83</v>
      </c>
      <c r="H6566" t="s">
        <v>6592</v>
      </c>
      <c r="I6566">
        <v>2024</v>
      </c>
      <c r="K6566" s="6">
        <v>45657</v>
      </c>
      <c r="L6566">
        <v>21</v>
      </c>
      <c r="N6566" t="s">
        <v>176</v>
      </c>
      <c r="O6566" s="8">
        <v>4.1399999999999997</v>
      </c>
      <c r="P6566" s="8">
        <v>4.08</v>
      </c>
      <c r="Q6566" s="8">
        <v>3.94</v>
      </c>
      <c r="R6566" s="8">
        <v>4.3899999999999997</v>
      </c>
      <c r="S6566" s="8">
        <v>3.47</v>
      </c>
      <c r="T6566" s="8">
        <v>5</v>
      </c>
      <c r="U6566" s="8">
        <v>0.35</v>
      </c>
      <c r="V6566" s="9">
        <v>35</v>
      </c>
      <c r="W6566" s="8">
        <v>0.44999999999999973</v>
      </c>
      <c r="X6566" s="8">
        <v>1.5299999999999998</v>
      </c>
      <c r="Y6566" s="8">
        <v>5.9999999999999609E-2</v>
      </c>
      <c r="Z6566" s="8">
        <v>9.9999999999997868E-3</v>
      </c>
      <c r="AA6566">
        <v>1.9999999999999574E-2</v>
      </c>
      <c r="AF6566" t="s">
        <v>6593</v>
      </c>
      <c r="AG6566" t="s">
        <v>87</v>
      </c>
      <c r="AH6566" t="s">
        <v>88</v>
      </c>
      <c r="AI6566" t="s">
        <v>97</v>
      </c>
      <c r="AJ6566" s="7">
        <v>45657</v>
      </c>
      <c r="AK6566" t="s">
        <v>7153</v>
      </c>
      <c r="AL6566" t="s">
        <v>91</v>
      </c>
      <c r="AM6566" t="s">
        <v>6594</v>
      </c>
      <c r="AN6566" t="s">
        <v>7155</v>
      </c>
      <c r="AO6566" t="str">
        <f>TEXT(A6566,"yyyy-mm-dd")</f>
        <v>2023-03-31</v>
      </c>
    </row>
    <row r="6567" spans="1:41">
      <c r="A6567" s="6" t="s">
        <v>7152</v>
      </c>
      <c r="B6567">
        <v>2023</v>
      </c>
      <c r="C6567">
        <v>3</v>
      </c>
      <c r="E6567" t="s">
        <v>392</v>
      </c>
      <c r="F6567" t="s">
        <v>82</v>
      </c>
      <c r="G6567" t="s">
        <v>83</v>
      </c>
      <c r="H6567" t="s">
        <v>6592</v>
      </c>
      <c r="I6567">
        <v>2024</v>
      </c>
      <c r="K6567" s="6">
        <v>45657</v>
      </c>
      <c r="L6567">
        <v>21</v>
      </c>
      <c r="N6567" t="s">
        <v>176</v>
      </c>
      <c r="O6567" s="8">
        <v>4.0999999999999996</v>
      </c>
      <c r="P6567" s="8">
        <v>4.07</v>
      </c>
      <c r="Q6567" s="8">
        <v>3.91</v>
      </c>
      <c r="R6567" s="8">
        <v>4.18</v>
      </c>
      <c r="S6567" s="8">
        <v>3.41</v>
      </c>
      <c r="T6567" s="8">
        <v>6.1</v>
      </c>
      <c r="U6567" s="8">
        <v>0.52</v>
      </c>
      <c r="V6567" s="9">
        <v>30</v>
      </c>
      <c r="W6567" s="8">
        <v>0.26999999999999957</v>
      </c>
      <c r="X6567" s="8">
        <v>2.6899999999999995</v>
      </c>
      <c r="Y6567" s="8">
        <v>2.9999999999999361E-2</v>
      </c>
      <c r="Z6567" s="8">
        <v>3.0000000000000249E-2</v>
      </c>
      <c r="AA6567">
        <v>-8.0000000000000515E-2</v>
      </c>
      <c r="AF6567" t="s">
        <v>6593</v>
      </c>
      <c r="AG6567" t="s">
        <v>87</v>
      </c>
      <c r="AH6567" t="s">
        <v>88</v>
      </c>
      <c r="AI6567" t="s">
        <v>97</v>
      </c>
      <c r="AJ6567" s="7">
        <v>45657</v>
      </c>
      <c r="AK6567" t="s">
        <v>7153</v>
      </c>
      <c r="AL6567" t="s">
        <v>393</v>
      </c>
      <c r="AM6567" t="s">
        <v>6594</v>
      </c>
      <c r="AN6567" t="s">
        <v>7158</v>
      </c>
      <c r="AO6567" t="str">
        <f>TEXT(A6567,"yyyy-mm-dd")</f>
        <v>2023-03-31</v>
      </c>
    </row>
    <row r="6568" spans="1:41">
      <c r="A6568" s="6" t="s">
        <v>7152</v>
      </c>
      <c r="B6568">
        <v>2023</v>
      </c>
      <c r="C6568">
        <v>3</v>
      </c>
      <c r="E6568" t="s">
        <v>81</v>
      </c>
      <c r="F6568" t="s">
        <v>82</v>
      </c>
      <c r="G6568" t="s">
        <v>83</v>
      </c>
      <c r="H6568" t="s">
        <v>6147</v>
      </c>
      <c r="I6568">
        <v>2023</v>
      </c>
      <c r="K6568" s="6">
        <v>45291</v>
      </c>
      <c r="L6568">
        <v>9</v>
      </c>
      <c r="N6568" t="s">
        <v>173</v>
      </c>
      <c r="O6568" s="8">
        <v>5.26</v>
      </c>
      <c r="P6568" s="8">
        <v>5.15</v>
      </c>
      <c r="Q6568" s="8">
        <v>5.04</v>
      </c>
      <c r="R6568" s="8">
        <v>5.48</v>
      </c>
      <c r="S6568" s="8">
        <v>4</v>
      </c>
      <c r="T6568" s="8">
        <v>6.53</v>
      </c>
      <c r="U6568" s="8">
        <v>0.43</v>
      </c>
      <c r="V6568" s="9">
        <v>37</v>
      </c>
      <c r="W6568" s="8">
        <v>0.44000000000000039</v>
      </c>
      <c r="X6568" s="8">
        <v>2.5300000000000002</v>
      </c>
      <c r="Y6568" s="8">
        <v>0.10999999999999943</v>
      </c>
      <c r="Z6568" s="8">
        <v>-0.12999999999999989</v>
      </c>
      <c r="AA6568">
        <v>9.9999999999997868E-3</v>
      </c>
      <c r="AF6568" t="s">
        <v>6148</v>
      </c>
      <c r="AG6568" t="s">
        <v>87</v>
      </c>
      <c r="AH6568" t="s">
        <v>88</v>
      </c>
      <c r="AI6568" t="s">
        <v>89</v>
      </c>
      <c r="AJ6568" s="7">
        <v>45291</v>
      </c>
      <c r="AK6568" t="s">
        <v>7153</v>
      </c>
      <c r="AL6568" t="s">
        <v>91</v>
      </c>
      <c r="AM6568" t="s">
        <v>6149</v>
      </c>
      <c r="AN6568" t="s">
        <v>7154</v>
      </c>
      <c r="AO6568" t="str">
        <f>TEXT(A6568,"yyyy-mm-dd")</f>
        <v>2023-03-31</v>
      </c>
    </row>
    <row r="6569" spans="1:41">
      <c r="A6569" s="6" t="s">
        <v>7152</v>
      </c>
      <c r="B6569">
        <v>2023</v>
      </c>
      <c r="C6569">
        <v>3</v>
      </c>
      <c r="E6569" t="s">
        <v>392</v>
      </c>
      <c r="F6569" t="s">
        <v>82</v>
      </c>
      <c r="G6569" t="s">
        <v>83</v>
      </c>
      <c r="H6569" t="s">
        <v>6147</v>
      </c>
      <c r="I6569">
        <v>2023</v>
      </c>
      <c r="K6569" s="6">
        <v>45291</v>
      </c>
      <c r="L6569">
        <v>9</v>
      </c>
      <c r="N6569" t="s">
        <v>173</v>
      </c>
      <c r="O6569" s="8">
        <v>5.52</v>
      </c>
      <c r="P6569" s="8">
        <v>5.4</v>
      </c>
      <c r="Q6569" s="8">
        <v>5.16</v>
      </c>
      <c r="R6569" s="8">
        <v>5.82</v>
      </c>
      <c r="S6569" s="8">
        <v>4.7</v>
      </c>
      <c r="T6569" s="8">
        <v>7.36</v>
      </c>
      <c r="U6569" s="8">
        <v>0.57999999999999996</v>
      </c>
      <c r="V6569" s="9">
        <v>32</v>
      </c>
      <c r="W6569" s="8">
        <v>0.66000000000000014</v>
      </c>
      <c r="X6569" s="8">
        <v>2.66</v>
      </c>
      <c r="Y6569" s="8">
        <v>0.11999999999999922</v>
      </c>
      <c r="Z6569" s="8">
        <v>0</v>
      </c>
      <c r="AA6569">
        <v>-3.0000000000000249E-2</v>
      </c>
      <c r="AF6569" t="s">
        <v>6148</v>
      </c>
      <c r="AG6569" t="s">
        <v>87</v>
      </c>
      <c r="AH6569" t="s">
        <v>88</v>
      </c>
      <c r="AI6569" t="s">
        <v>89</v>
      </c>
      <c r="AJ6569" s="7">
        <v>45291</v>
      </c>
      <c r="AK6569" t="s">
        <v>7153</v>
      </c>
      <c r="AL6569" t="s">
        <v>393</v>
      </c>
      <c r="AM6569" t="s">
        <v>6149</v>
      </c>
      <c r="AN6569" t="s">
        <v>7157</v>
      </c>
      <c r="AO6569" t="str">
        <f>TEXT(A6569,"yyyy-mm-dd")</f>
        <v>2023-03-31</v>
      </c>
    </row>
    <row r="6570" spans="1:41">
      <c r="A6570" s="6" t="s">
        <v>7152</v>
      </c>
      <c r="B6570">
        <v>2023</v>
      </c>
      <c r="C6570">
        <v>3</v>
      </c>
      <c r="E6570" t="s">
        <v>81</v>
      </c>
      <c r="F6570" t="s">
        <v>82</v>
      </c>
      <c r="G6570" t="s">
        <v>774</v>
      </c>
      <c r="H6570" t="s">
        <v>775</v>
      </c>
      <c r="K6570" s="6"/>
      <c r="O6570" s="8">
        <v>3.85</v>
      </c>
      <c r="P6570" s="8">
        <v>3.8</v>
      </c>
      <c r="Q6570" s="8">
        <v>3.7</v>
      </c>
      <c r="R6570" s="8">
        <v>4</v>
      </c>
      <c r="S6570" s="8">
        <v>3.4</v>
      </c>
      <c r="T6570" s="8">
        <v>4.5</v>
      </c>
      <c r="U6570" s="8">
        <v>0.27</v>
      </c>
      <c r="V6570" s="9">
        <v>33</v>
      </c>
      <c r="W6570" s="8">
        <v>0.29999999999999982</v>
      </c>
      <c r="X6570" s="8">
        <v>1.1000000000000001</v>
      </c>
      <c r="Y6570" s="8">
        <v>5.0000000000000266E-2</v>
      </c>
      <c r="Z6570" s="8">
        <v>0</v>
      </c>
      <c r="AA6570">
        <v>2.9999999999999805E-2</v>
      </c>
      <c r="AF6570" t="s">
        <v>776</v>
      </c>
      <c r="AG6570" t="s">
        <v>777</v>
      </c>
      <c r="AH6570" t="s">
        <v>778</v>
      </c>
      <c r="AI6570" t="s">
        <v>779</v>
      </c>
      <c r="AJ6570" s="7"/>
      <c r="AK6570" t="s">
        <v>7153</v>
      </c>
      <c r="AL6570" t="s">
        <v>91</v>
      </c>
      <c r="AM6570" t="s">
        <v>775</v>
      </c>
      <c r="AN6570" t="s">
        <v>7176</v>
      </c>
      <c r="AO6570" t="str">
        <f>TEXT(A6570,"yyyy-mm-dd")</f>
        <v>2023-03-31</v>
      </c>
    </row>
    <row r="6571" spans="1:41">
      <c r="A6571" s="6" t="s">
        <v>7152</v>
      </c>
      <c r="B6571">
        <v>2023</v>
      </c>
      <c r="C6571">
        <v>3</v>
      </c>
      <c r="E6571" t="s">
        <v>81</v>
      </c>
      <c r="F6571" t="s">
        <v>82</v>
      </c>
      <c r="G6571" t="s">
        <v>774</v>
      </c>
      <c r="H6571" t="s">
        <v>1536</v>
      </c>
      <c r="K6571" s="6"/>
      <c r="O6571" s="8">
        <v>3.66</v>
      </c>
      <c r="P6571" s="8">
        <v>3.6</v>
      </c>
      <c r="Q6571" s="8">
        <v>3.5</v>
      </c>
      <c r="R6571" s="8">
        <v>3.85</v>
      </c>
      <c r="S6571" s="8">
        <v>3.05</v>
      </c>
      <c r="T6571" s="8">
        <v>4</v>
      </c>
      <c r="U6571" s="8">
        <v>0.25</v>
      </c>
      <c r="V6571" s="9">
        <v>31</v>
      </c>
      <c r="W6571" s="8">
        <v>0.35000000000000009</v>
      </c>
      <c r="X6571" s="8">
        <v>0.95000000000000018</v>
      </c>
      <c r="Y6571" s="8">
        <v>6.0000000000000053E-2</v>
      </c>
      <c r="Z6571" s="8">
        <v>0</v>
      </c>
      <c r="AA6571">
        <v>2.0000000000000018E-2</v>
      </c>
      <c r="AF6571" t="s">
        <v>1537</v>
      </c>
      <c r="AG6571" t="s">
        <v>777</v>
      </c>
      <c r="AH6571" t="s">
        <v>778</v>
      </c>
      <c r="AI6571" t="s">
        <v>1538</v>
      </c>
      <c r="AJ6571" s="7"/>
      <c r="AK6571" t="s">
        <v>7153</v>
      </c>
      <c r="AL6571" t="s">
        <v>91</v>
      </c>
      <c r="AM6571" t="s">
        <v>1536</v>
      </c>
      <c r="AN6571" t="s">
        <v>7177</v>
      </c>
      <c r="AO6571" t="str">
        <f>TEXT(A6571,"yyyy-mm-dd")</f>
        <v>2023-03-31</v>
      </c>
    </row>
    <row r="6572" spans="1:41">
      <c r="A6572" s="6" t="s">
        <v>7152</v>
      </c>
      <c r="B6572">
        <v>2023</v>
      </c>
      <c r="C6572">
        <v>3</v>
      </c>
      <c r="E6572" t="s">
        <v>392</v>
      </c>
      <c r="F6572" t="s">
        <v>82</v>
      </c>
      <c r="G6572" t="s">
        <v>774</v>
      </c>
      <c r="H6572" t="s">
        <v>775</v>
      </c>
      <c r="K6572" s="6"/>
      <c r="O6572" s="8">
        <v>3.9</v>
      </c>
      <c r="P6572" s="8">
        <v>3.88</v>
      </c>
      <c r="Q6572" s="8">
        <v>3.7</v>
      </c>
      <c r="R6572" s="8">
        <v>4</v>
      </c>
      <c r="S6572" s="8">
        <v>3.4</v>
      </c>
      <c r="T6572" s="8">
        <v>5</v>
      </c>
      <c r="U6572" s="8">
        <v>0.34</v>
      </c>
      <c r="V6572" s="9">
        <v>30</v>
      </c>
      <c r="W6572" s="8">
        <v>0.29999999999999982</v>
      </c>
      <c r="X6572" s="8">
        <v>1.6</v>
      </c>
      <c r="Y6572" s="8">
        <v>2.0000000000000018E-2</v>
      </c>
      <c r="Z6572" s="8">
        <v>2.9999999999999805E-2</v>
      </c>
      <c r="AA6572">
        <v>0</v>
      </c>
      <c r="AF6572" t="s">
        <v>776</v>
      </c>
      <c r="AG6572" t="s">
        <v>777</v>
      </c>
      <c r="AH6572" t="s">
        <v>778</v>
      </c>
      <c r="AI6572" t="s">
        <v>779</v>
      </c>
      <c r="AJ6572" s="7"/>
      <c r="AK6572" t="s">
        <v>7153</v>
      </c>
      <c r="AL6572" t="s">
        <v>393</v>
      </c>
      <c r="AM6572" t="s">
        <v>775</v>
      </c>
      <c r="AN6572" t="s">
        <v>7178</v>
      </c>
      <c r="AO6572" t="str">
        <f>TEXT(A6572,"yyyy-mm-dd")</f>
        <v>2023-03-31</v>
      </c>
    </row>
    <row r="6573" spans="1:41">
      <c r="A6573" s="6" t="s">
        <v>7152</v>
      </c>
      <c r="B6573">
        <v>2023</v>
      </c>
      <c r="C6573">
        <v>3</v>
      </c>
      <c r="E6573" t="s">
        <v>392</v>
      </c>
      <c r="F6573" t="s">
        <v>82</v>
      </c>
      <c r="G6573" t="s">
        <v>774</v>
      </c>
      <c r="H6573" t="s">
        <v>1536</v>
      </c>
      <c r="K6573" s="6"/>
      <c r="O6573" s="8">
        <v>3.62</v>
      </c>
      <c r="P6573" s="8">
        <v>3.5</v>
      </c>
      <c r="Q6573" s="8">
        <v>3.4</v>
      </c>
      <c r="R6573" s="8">
        <v>3.75</v>
      </c>
      <c r="S6573" s="8">
        <v>3.3</v>
      </c>
      <c r="T6573" s="8">
        <v>4.3</v>
      </c>
      <c r="U6573" s="8">
        <v>0.25</v>
      </c>
      <c r="V6573" s="9">
        <v>29</v>
      </c>
      <c r="W6573" s="8">
        <v>0.35000000000000009</v>
      </c>
      <c r="X6573" s="8">
        <v>1</v>
      </c>
      <c r="Y6573" s="8">
        <v>0.12000000000000011</v>
      </c>
      <c r="Z6573" s="8">
        <v>0</v>
      </c>
      <c r="AA6573">
        <v>4.0000000000000036E-2</v>
      </c>
      <c r="AF6573" t="s">
        <v>1537</v>
      </c>
      <c r="AG6573" t="s">
        <v>777</v>
      </c>
      <c r="AH6573" t="s">
        <v>778</v>
      </c>
      <c r="AI6573" t="s">
        <v>1538</v>
      </c>
      <c r="AJ6573" s="7"/>
      <c r="AK6573" t="s">
        <v>7153</v>
      </c>
      <c r="AL6573" t="s">
        <v>393</v>
      </c>
      <c r="AM6573" t="s">
        <v>1536</v>
      </c>
      <c r="AN6573" t="s">
        <v>7179</v>
      </c>
      <c r="AO6573" t="str">
        <f>TEXT(A6573,"yyyy-mm-dd")</f>
        <v>2023-03-31</v>
      </c>
    </row>
    <row r="6574" spans="1:41">
      <c r="A6574" s="6" t="s">
        <v>7152</v>
      </c>
      <c r="B6574">
        <v>2023</v>
      </c>
      <c r="C6574">
        <v>3</v>
      </c>
      <c r="E6574" t="s">
        <v>112</v>
      </c>
      <c r="F6574" t="s">
        <v>113</v>
      </c>
      <c r="G6574" t="s">
        <v>83</v>
      </c>
      <c r="H6574" t="s">
        <v>7036</v>
      </c>
      <c r="I6574">
        <v>2025</v>
      </c>
      <c r="K6574" s="6">
        <v>46022</v>
      </c>
      <c r="L6574">
        <v>33</v>
      </c>
      <c r="N6574" t="s">
        <v>810</v>
      </c>
      <c r="O6574" s="8">
        <v>7.25</v>
      </c>
      <c r="P6574" s="8">
        <v>7.11</v>
      </c>
      <c r="Q6574" s="8">
        <v>6.6</v>
      </c>
      <c r="R6574" s="8">
        <v>7.83</v>
      </c>
      <c r="S6574" s="8">
        <v>4.7</v>
      </c>
      <c r="T6574" s="8">
        <v>11.3</v>
      </c>
      <c r="U6574" s="8">
        <v>1.32</v>
      </c>
      <c r="V6574" s="9">
        <v>23</v>
      </c>
      <c r="W6574" s="8">
        <v>1.2300000000000004</v>
      </c>
      <c r="X6574" s="8">
        <v>6.6000000000000005</v>
      </c>
      <c r="Y6574" s="8">
        <v>0.13999999999999968</v>
      </c>
      <c r="Z6574" s="8">
        <v>-0.3199999999999994</v>
      </c>
      <c r="AA6574">
        <v>0.48000000000000043</v>
      </c>
      <c r="AF6574" t="s">
        <v>7074</v>
      </c>
      <c r="AG6574" t="s">
        <v>115</v>
      </c>
      <c r="AH6574" t="s">
        <v>116</v>
      </c>
      <c r="AI6574" t="s">
        <v>359</v>
      </c>
      <c r="AJ6574" s="7">
        <v>46022</v>
      </c>
      <c r="AK6574" t="s">
        <v>7153</v>
      </c>
      <c r="AL6574" t="s">
        <v>118</v>
      </c>
      <c r="AM6574" t="s">
        <v>7038</v>
      </c>
      <c r="AN6574" t="s">
        <v>7183</v>
      </c>
      <c r="AO6574" t="str">
        <f>TEXT(A6574,"yyyy-mm-dd")</f>
        <v>2023-03-31</v>
      </c>
    </row>
    <row r="6575" spans="1:41">
      <c r="A6575" s="6" t="s">
        <v>7152</v>
      </c>
      <c r="B6575">
        <v>2023</v>
      </c>
      <c r="C6575">
        <v>3</v>
      </c>
      <c r="E6575" t="s">
        <v>2881</v>
      </c>
      <c r="F6575" t="s">
        <v>113</v>
      </c>
      <c r="G6575" t="s">
        <v>83</v>
      </c>
      <c r="H6575" t="s">
        <v>7036</v>
      </c>
      <c r="I6575">
        <v>2025</v>
      </c>
      <c r="K6575" s="6">
        <v>46022</v>
      </c>
      <c r="L6575">
        <v>33</v>
      </c>
      <c r="N6575" t="s">
        <v>810</v>
      </c>
      <c r="O6575" s="8">
        <v>7.82</v>
      </c>
      <c r="P6575" s="8">
        <v>8.1</v>
      </c>
      <c r="Q6575" s="8">
        <v>7.35</v>
      </c>
      <c r="R6575" s="8">
        <v>8.4</v>
      </c>
      <c r="S6575" s="8">
        <v>5.5</v>
      </c>
      <c r="T6575" s="8">
        <v>9.5</v>
      </c>
      <c r="U6575" s="8">
        <v>0.98</v>
      </c>
      <c r="V6575" s="9">
        <v>19</v>
      </c>
      <c r="W6575" s="8">
        <v>1.0500000000000007</v>
      </c>
      <c r="X6575" s="8">
        <v>4</v>
      </c>
      <c r="Y6575" s="8">
        <v>-0.27999999999999936</v>
      </c>
      <c r="Z6575" s="8">
        <v>1.9999999999999574E-2</v>
      </c>
      <c r="AA6575">
        <v>3.0000000000001137E-2</v>
      </c>
      <c r="AF6575" t="s">
        <v>7079</v>
      </c>
      <c r="AG6575" t="s">
        <v>2883</v>
      </c>
      <c r="AH6575" t="s">
        <v>2884</v>
      </c>
      <c r="AI6575" t="s">
        <v>359</v>
      </c>
      <c r="AJ6575" s="7">
        <v>46022</v>
      </c>
      <c r="AK6575" t="s">
        <v>7153</v>
      </c>
      <c r="AL6575" t="s">
        <v>2885</v>
      </c>
      <c r="AM6575" t="s">
        <v>7038</v>
      </c>
      <c r="AN6575" t="s">
        <v>7186</v>
      </c>
      <c r="AO6575" t="str">
        <f>TEXT(A6575,"yyyy-mm-dd")</f>
        <v>2023-03-31</v>
      </c>
    </row>
    <row r="6576" spans="1:41">
      <c r="A6576" s="6" t="s">
        <v>7152</v>
      </c>
      <c r="B6576">
        <v>2023</v>
      </c>
      <c r="C6576">
        <v>3</v>
      </c>
      <c r="E6576" t="s">
        <v>112</v>
      </c>
      <c r="F6576" t="s">
        <v>113</v>
      </c>
      <c r="G6576" t="s">
        <v>83</v>
      </c>
      <c r="H6576" t="s">
        <v>6592</v>
      </c>
      <c r="I6576">
        <v>2024</v>
      </c>
      <c r="K6576" s="6">
        <v>45657</v>
      </c>
      <c r="L6576">
        <v>21</v>
      </c>
      <c r="N6576" t="s">
        <v>176</v>
      </c>
      <c r="O6576" s="8">
        <v>8.7899999999999991</v>
      </c>
      <c r="P6576" s="8">
        <v>8.7200000000000006</v>
      </c>
      <c r="Q6576" s="8">
        <v>8.5</v>
      </c>
      <c r="R6576" s="8">
        <v>9.06</v>
      </c>
      <c r="S6576" s="8">
        <v>6.45</v>
      </c>
      <c r="T6576" s="8">
        <v>11.8</v>
      </c>
      <c r="U6576" s="8">
        <v>0.93</v>
      </c>
      <c r="V6576" s="9">
        <v>24</v>
      </c>
      <c r="W6576" s="8">
        <v>0.5600000000000005</v>
      </c>
      <c r="X6576" s="8">
        <v>5.3500000000000005</v>
      </c>
      <c r="Y6576" s="8">
        <v>6.9999999999998508E-2</v>
      </c>
      <c r="Z6576" s="8">
        <v>0.12000000000000099</v>
      </c>
      <c r="AA6576">
        <v>-0.38999999999999879</v>
      </c>
      <c r="AF6576" t="s">
        <v>6630</v>
      </c>
      <c r="AG6576" t="s">
        <v>115</v>
      </c>
      <c r="AH6576" t="s">
        <v>116</v>
      </c>
      <c r="AI6576" t="s">
        <v>230</v>
      </c>
      <c r="AJ6576" s="7">
        <v>45657</v>
      </c>
      <c r="AK6576" t="s">
        <v>7153</v>
      </c>
      <c r="AL6576" t="s">
        <v>118</v>
      </c>
      <c r="AM6576" t="s">
        <v>6594</v>
      </c>
      <c r="AN6576" t="s">
        <v>7182</v>
      </c>
      <c r="AO6576" t="str">
        <f>TEXT(A6576,"yyyy-mm-dd")</f>
        <v>2023-03-31</v>
      </c>
    </row>
    <row r="6577" spans="1:41">
      <c r="A6577" s="6" t="s">
        <v>7152</v>
      </c>
      <c r="B6577">
        <v>2023</v>
      </c>
      <c r="C6577">
        <v>3</v>
      </c>
      <c r="E6577" t="s">
        <v>2881</v>
      </c>
      <c r="F6577" t="s">
        <v>113</v>
      </c>
      <c r="G6577" t="s">
        <v>83</v>
      </c>
      <c r="H6577" t="s">
        <v>6592</v>
      </c>
      <c r="I6577">
        <v>2024</v>
      </c>
      <c r="K6577" s="6">
        <v>45657</v>
      </c>
      <c r="L6577">
        <v>21</v>
      </c>
      <c r="N6577" t="s">
        <v>176</v>
      </c>
      <c r="O6577" s="8">
        <v>8.56</v>
      </c>
      <c r="P6577" s="8">
        <v>8.6999999999999993</v>
      </c>
      <c r="Q6577" s="8">
        <v>8.2899999999999991</v>
      </c>
      <c r="R6577" s="8">
        <v>8.93</v>
      </c>
      <c r="S6577" s="8">
        <v>7.35</v>
      </c>
      <c r="T6577" s="8">
        <v>9.75</v>
      </c>
      <c r="U6577" s="8">
        <v>0.64</v>
      </c>
      <c r="V6577" s="9">
        <v>20</v>
      </c>
      <c r="W6577" s="8">
        <v>0.64000000000000057</v>
      </c>
      <c r="X6577" s="8">
        <v>2.4000000000000004</v>
      </c>
      <c r="Y6577" s="8">
        <v>-0.13999999999999879</v>
      </c>
      <c r="Z6577" s="8">
        <v>0</v>
      </c>
      <c r="AA6577">
        <v>0.16000000000000192</v>
      </c>
      <c r="AF6577" t="s">
        <v>6635</v>
      </c>
      <c r="AG6577" t="s">
        <v>2883</v>
      </c>
      <c r="AH6577" t="s">
        <v>2884</v>
      </c>
      <c r="AI6577" t="s">
        <v>230</v>
      </c>
      <c r="AJ6577" s="7">
        <v>45657</v>
      </c>
      <c r="AK6577" t="s">
        <v>7153</v>
      </c>
      <c r="AL6577" t="s">
        <v>2885</v>
      </c>
      <c r="AM6577" t="s">
        <v>6594</v>
      </c>
      <c r="AN6577" t="s">
        <v>7185</v>
      </c>
      <c r="AO6577" t="str">
        <f>TEXT(A6577,"yyyy-mm-dd")</f>
        <v>2023-03-31</v>
      </c>
    </row>
    <row r="6578" spans="1:41">
      <c r="A6578" s="6" t="s">
        <v>7152</v>
      </c>
      <c r="B6578">
        <v>2023</v>
      </c>
      <c r="C6578">
        <v>3</v>
      </c>
      <c r="E6578" t="s">
        <v>112</v>
      </c>
      <c r="F6578" t="s">
        <v>113</v>
      </c>
      <c r="G6578" t="s">
        <v>83</v>
      </c>
      <c r="H6578" t="s">
        <v>6147</v>
      </c>
      <c r="I6578">
        <v>2023</v>
      </c>
      <c r="K6578" s="6">
        <v>45291</v>
      </c>
      <c r="L6578">
        <v>9</v>
      </c>
      <c r="N6578" t="s">
        <v>173</v>
      </c>
      <c r="O6578" s="8">
        <v>11.32</v>
      </c>
      <c r="P6578" s="8">
        <v>11.35</v>
      </c>
      <c r="Q6578" s="8">
        <v>11.03</v>
      </c>
      <c r="R6578" s="8">
        <v>11.53</v>
      </c>
      <c r="S6578" s="8">
        <v>10.5</v>
      </c>
      <c r="T6578" s="8">
        <v>12.3</v>
      </c>
      <c r="U6578" s="8">
        <v>0.39</v>
      </c>
      <c r="V6578" s="9">
        <v>26</v>
      </c>
      <c r="W6578" s="8">
        <v>0.5</v>
      </c>
      <c r="X6578" s="8">
        <v>1.8000000000000007</v>
      </c>
      <c r="Y6578" s="8">
        <v>-2.9999999999999361E-2</v>
      </c>
      <c r="Z6578" s="8">
        <v>-9.9999999999997868E-3</v>
      </c>
      <c r="AA6578">
        <v>-0.27999999999999936</v>
      </c>
      <c r="AF6578" t="s">
        <v>6185</v>
      </c>
      <c r="AG6578" t="s">
        <v>115</v>
      </c>
      <c r="AH6578" t="s">
        <v>116</v>
      </c>
      <c r="AI6578" t="s">
        <v>117</v>
      </c>
      <c r="AJ6578" s="7">
        <v>45291</v>
      </c>
      <c r="AK6578" t="s">
        <v>7153</v>
      </c>
      <c r="AL6578" t="s">
        <v>118</v>
      </c>
      <c r="AM6578" t="s">
        <v>6149</v>
      </c>
      <c r="AN6578" t="s">
        <v>7181</v>
      </c>
      <c r="AO6578" t="str">
        <f>TEXT(A6578,"yyyy-mm-dd")</f>
        <v>2023-03-31</v>
      </c>
    </row>
    <row r="6579" spans="1:41">
      <c r="A6579" s="6" t="s">
        <v>7152</v>
      </c>
      <c r="B6579">
        <v>2023</v>
      </c>
      <c r="C6579">
        <v>3</v>
      </c>
      <c r="E6579" t="s">
        <v>2881</v>
      </c>
      <c r="F6579" t="s">
        <v>113</v>
      </c>
      <c r="G6579" t="s">
        <v>83</v>
      </c>
      <c r="H6579" t="s">
        <v>6147</v>
      </c>
      <c r="I6579">
        <v>2023</v>
      </c>
      <c r="K6579" s="6">
        <v>45291</v>
      </c>
      <c r="L6579">
        <v>9</v>
      </c>
      <c r="N6579" t="s">
        <v>173</v>
      </c>
      <c r="O6579" s="8">
        <v>9.4499999999999993</v>
      </c>
      <c r="P6579" s="8">
        <v>9.4499999999999993</v>
      </c>
      <c r="Q6579" s="8">
        <v>9</v>
      </c>
      <c r="R6579" s="8">
        <v>9.6999999999999993</v>
      </c>
      <c r="S6579" s="8">
        <v>8.35</v>
      </c>
      <c r="T6579" s="8">
        <v>11</v>
      </c>
      <c r="U6579" s="8">
        <v>0.68</v>
      </c>
      <c r="V6579" s="9">
        <v>21</v>
      </c>
      <c r="W6579" s="8">
        <v>0.69999999999999929</v>
      </c>
      <c r="X6579" s="8">
        <v>2.6500000000000004</v>
      </c>
      <c r="Y6579" s="8">
        <v>0</v>
      </c>
      <c r="Z6579" s="8">
        <v>0.19999999999999929</v>
      </c>
      <c r="AA6579">
        <v>-7.0000000000002061E-2</v>
      </c>
      <c r="AF6579" t="s">
        <v>6190</v>
      </c>
      <c r="AG6579" t="s">
        <v>2883</v>
      </c>
      <c r="AH6579" t="s">
        <v>2884</v>
      </c>
      <c r="AI6579" t="s">
        <v>117</v>
      </c>
      <c r="AJ6579" s="7">
        <v>45291</v>
      </c>
      <c r="AK6579" t="s">
        <v>7153</v>
      </c>
      <c r="AL6579" t="s">
        <v>2885</v>
      </c>
      <c r="AM6579" t="s">
        <v>6149</v>
      </c>
      <c r="AN6579" t="s">
        <v>7184</v>
      </c>
      <c r="AO6579" t="str">
        <f>TEXT(A6579,"yyyy-mm-dd")</f>
        <v>2023-03-31</v>
      </c>
    </row>
    <row r="6580" spans="1:41">
      <c r="A6580" s="6" t="s">
        <v>7187</v>
      </c>
      <c r="B6580">
        <v>2023</v>
      </c>
      <c r="C6580">
        <v>4</v>
      </c>
      <c r="E6580" t="s">
        <v>1907</v>
      </c>
      <c r="F6580" t="s">
        <v>1908</v>
      </c>
      <c r="G6580" t="s">
        <v>102</v>
      </c>
      <c r="H6580" t="s">
        <v>7214</v>
      </c>
      <c r="I6580">
        <v>2025</v>
      </c>
      <c r="J6580">
        <v>2</v>
      </c>
      <c r="K6580" s="6">
        <v>45838</v>
      </c>
      <c r="L6580">
        <v>26</v>
      </c>
      <c r="M6580">
        <v>9</v>
      </c>
      <c r="N6580" t="s">
        <v>463</v>
      </c>
      <c r="O6580" s="8">
        <v>7.78</v>
      </c>
      <c r="P6580" s="8">
        <v>7.88</v>
      </c>
      <c r="Q6580" s="8">
        <v>7.5</v>
      </c>
      <c r="R6580" s="8">
        <v>8.25</v>
      </c>
      <c r="S6580" s="8">
        <v>4.25</v>
      </c>
      <c r="T6580" s="8">
        <v>10</v>
      </c>
      <c r="U6580" s="8">
        <v>1.04</v>
      </c>
      <c r="V6580" s="9">
        <v>26</v>
      </c>
      <c r="W6580" s="8">
        <v>0.75</v>
      </c>
      <c r="X6580" s="8">
        <v>5.75</v>
      </c>
      <c r="Y6580" s="8">
        <v>-9.9999999999999645E-2</v>
      </c>
      <c r="Z6580" s="8"/>
      <c r="AF6580" t="s">
        <v>7215</v>
      </c>
      <c r="AG6580" t="s">
        <v>1910</v>
      </c>
      <c r="AH6580" t="s">
        <v>1911</v>
      </c>
      <c r="AI6580" t="s">
        <v>1971</v>
      </c>
      <c r="AJ6580" s="7">
        <v>45838</v>
      </c>
      <c r="AK6580" t="s">
        <v>7188</v>
      </c>
      <c r="AL6580" t="s">
        <v>1908</v>
      </c>
      <c r="AM6580" t="s">
        <v>7216</v>
      </c>
      <c r="AN6580" t="s">
        <v>7217</v>
      </c>
      <c r="AO6580" t="str">
        <f>TEXT(A6580,"yyyy-mm-dd")</f>
        <v>2023-04-30</v>
      </c>
    </row>
    <row r="6581" spans="1:41">
      <c r="A6581" s="6" t="s">
        <v>7187</v>
      </c>
      <c r="B6581">
        <v>2023</v>
      </c>
      <c r="C6581">
        <v>4</v>
      </c>
      <c r="E6581" t="s">
        <v>1907</v>
      </c>
      <c r="F6581" t="s">
        <v>1908</v>
      </c>
      <c r="G6581" t="s">
        <v>102</v>
      </c>
      <c r="H6581" t="s">
        <v>7210</v>
      </c>
      <c r="I6581">
        <v>2025</v>
      </c>
      <c r="J6581">
        <v>1</v>
      </c>
      <c r="K6581" s="6">
        <v>45747</v>
      </c>
      <c r="L6581">
        <v>23</v>
      </c>
      <c r="M6581">
        <v>8</v>
      </c>
      <c r="N6581" t="s">
        <v>95</v>
      </c>
      <c r="O6581" s="8">
        <v>8.14</v>
      </c>
      <c r="P6581" s="8">
        <v>8.25</v>
      </c>
      <c r="Q6581" s="8">
        <v>8</v>
      </c>
      <c r="R6581" s="8">
        <v>8.5</v>
      </c>
      <c r="S6581" s="8">
        <v>4.5</v>
      </c>
      <c r="T6581" s="8">
        <v>10.25</v>
      </c>
      <c r="U6581" s="8">
        <v>1</v>
      </c>
      <c r="V6581" s="9">
        <v>26</v>
      </c>
      <c r="W6581" s="8">
        <v>0.5</v>
      </c>
      <c r="X6581" s="8">
        <v>5.75</v>
      </c>
      <c r="Y6581" s="8">
        <v>-0.10999999999999943</v>
      </c>
      <c r="Z6581" s="8"/>
      <c r="AF6581" t="s">
        <v>7211</v>
      </c>
      <c r="AG6581" t="s">
        <v>1910</v>
      </c>
      <c r="AH6581" t="s">
        <v>1911</v>
      </c>
      <c r="AI6581" t="s">
        <v>1944</v>
      </c>
      <c r="AJ6581" s="7">
        <v>45747</v>
      </c>
      <c r="AK6581" t="s">
        <v>7188</v>
      </c>
      <c r="AL6581" t="s">
        <v>1908</v>
      </c>
      <c r="AM6581" t="s">
        <v>7212</v>
      </c>
      <c r="AN6581" t="s">
        <v>7213</v>
      </c>
      <c r="AO6581" t="str">
        <f>TEXT(A6581,"yyyy-mm-dd")</f>
        <v>2023-04-30</v>
      </c>
    </row>
    <row r="6582" spans="1:41">
      <c r="A6582" s="6" t="s">
        <v>7187</v>
      </c>
      <c r="B6582">
        <v>2023</v>
      </c>
      <c r="C6582">
        <v>4</v>
      </c>
      <c r="E6582" t="s">
        <v>1907</v>
      </c>
      <c r="F6582" t="s">
        <v>1908</v>
      </c>
      <c r="G6582" t="s">
        <v>102</v>
      </c>
      <c r="H6582" t="s">
        <v>6983</v>
      </c>
      <c r="I6582">
        <v>2024</v>
      </c>
      <c r="J6582">
        <v>4</v>
      </c>
      <c r="K6582" s="6">
        <v>45657</v>
      </c>
      <c r="L6582">
        <v>20</v>
      </c>
      <c r="M6582">
        <v>7</v>
      </c>
      <c r="N6582" t="s">
        <v>185</v>
      </c>
      <c r="O6582" s="8">
        <v>8.49</v>
      </c>
      <c r="P6582" s="8">
        <v>8.5</v>
      </c>
      <c r="Q6582" s="8">
        <v>8.25</v>
      </c>
      <c r="R6582" s="8">
        <v>9</v>
      </c>
      <c r="S6582" s="8">
        <v>6</v>
      </c>
      <c r="T6582" s="8">
        <v>10.25</v>
      </c>
      <c r="U6582" s="8">
        <v>0.85</v>
      </c>
      <c r="V6582" s="9">
        <v>33</v>
      </c>
      <c r="W6582" s="8">
        <v>0.75</v>
      </c>
      <c r="X6582" s="8">
        <v>4.25</v>
      </c>
      <c r="Y6582" s="8">
        <v>-9.9999999999997868E-3</v>
      </c>
      <c r="Z6582" s="8">
        <v>0</v>
      </c>
      <c r="AA6582">
        <v>0</v>
      </c>
      <c r="AF6582" t="s">
        <v>6984</v>
      </c>
      <c r="AG6582" t="s">
        <v>1910</v>
      </c>
      <c r="AH6582" t="s">
        <v>1911</v>
      </c>
      <c r="AI6582" t="s">
        <v>1939</v>
      </c>
      <c r="AJ6582" s="7">
        <v>45657</v>
      </c>
      <c r="AK6582" t="s">
        <v>7188</v>
      </c>
      <c r="AL6582" t="s">
        <v>1908</v>
      </c>
      <c r="AM6582" t="s">
        <v>6985</v>
      </c>
      <c r="AN6582" t="s">
        <v>7209</v>
      </c>
      <c r="AO6582" t="str">
        <f>TEXT(A6582,"yyyy-mm-dd")</f>
        <v>2023-04-30</v>
      </c>
    </row>
    <row r="6583" spans="1:41">
      <c r="A6583" s="6" t="s">
        <v>7187</v>
      </c>
      <c r="B6583">
        <v>2023</v>
      </c>
      <c r="C6583">
        <v>4</v>
      </c>
      <c r="E6583" t="s">
        <v>1907</v>
      </c>
      <c r="F6583" t="s">
        <v>1908</v>
      </c>
      <c r="G6583" t="s">
        <v>102</v>
      </c>
      <c r="H6583" t="s">
        <v>6878</v>
      </c>
      <c r="I6583">
        <v>2024</v>
      </c>
      <c r="J6583">
        <v>3</v>
      </c>
      <c r="K6583" s="6">
        <v>45565</v>
      </c>
      <c r="L6583">
        <v>17</v>
      </c>
      <c r="M6583">
        <v>6</v>
      </c>
      <c r="N6583" t="s">
        <v>214</v>
      </c>
      <c r="O6583" s="8">
        <v>9.08</v>
      </c>
      <c r="P6583" s="8">
        <v>9</v>
      </c>
      <c r="Q6583" s="8">
        <v>9</v>
      </c>
      <c r="R6583" s="8">
        <v>9.56</v>
      </c>
      <c r="S6583" s="8">
        <v>7</v>
      </c>
      <c r="T6583" s="8">
        <v>10.5</v>
      </c>
      <c r="U6583" s="8">
        <v>0.8</v>
      </c>
      <c r="V6583" s="9">
        <v>32</v>
      </c>
      <c r="W6583" s="8">
        <v>0.5600000000000005</v>
      </c>
      <c r="X6583" s="8">
        <v>3.5</v>
      </c>
      <c r="Y6583" s="8">
        <v>8.0000000000000071E-2</v>
      </c>
      <c r="Z6583" s="8">
        <v>0</v>
      </c>
      <c r="AA6583">
        <v>-0.5</v>
      </c>
      <c r="AF6583" t="s">
        <v>6879</v>
      </c>
      <c r="AG6583" t="s">
        <v>1910</v>
      </c>
      <c r="AH6583" t="s">
        <v>1911</v>
      </c>
      <c r="AI6583" t="s">
        <v>1934</v>
      </c>
      <c r="AJ6583" s="7">
        <v>45565</v>
      </c>
      <c r="AK6583" t="s">
        <v>7188</v>
      </c>
      <c r="AL6583" t="s">
        <v>1908</v>
      </c>
      <c r="AM6583" t="s">
        <v>6880</v>
      </c>
      <c r="AN6583" t="s">
        <v>7208</v>
      </c>
      <c r="AO6583" t="str">
        <f>TEXT(A6583,"yyyy-mm-dd")</f>
        <v>2023-04-30</v>
      </c>
    </row>
    <row r="6584" spans="1:41">
      <c r="A6584" s="6" t="s">
        <v>7187</v>
      </c>
      <c r="B6584">
        <v>2023</v>
      </c>
      <c r="C6584">
        <v>4</v>
      </c>
      <c r="E6584" t="s">
        <v>1907</v>
      </c>
      <c r="F6584" t="s">
        <v>1908</v>
      </c>
      <c r="G6584" t="s">
        <v>102</v>
      </c>
      <c r="H6584" t="s">
        <v>6770</v>
      </c>
      <c r="I6584">
        <v>2024</v>
      </c>
      <c r="J6584">
        <v>2</v>
      </c>
      <c r="K6584" s="6">
        <v>45473</v>
      </c>
      <c r="L6584">
        <v>14</v>
      </c>
      <c r="M6584">
        <v>5</v>
      </c>
      <c r="N6584" t="s">
        <v>244</v>
      </c>
      <c r="O6584" s="8">
        <v>9.8000000000000007</v>
      </c>
      <c r="P6584" s="8">
        <v>9.8800000000000008</v>
      </c>
      <c r="Q6584" s="8">
        <v>9.5</v>
      </c>
      <c r="R6584" s="8">
        <v>10.25</v>
      </c>
      <c r="S6584" s="8">
        <v>8</v>
      </c>
      <c r="T6584" s="8">
        <v>10.75</v>
      </c>
      <c r="U6584" s="8">
        <v>0.66</v>
      </c>
      <c r="V6584" s="9">
        <v>32</v>
      </c>
      <c r="W6584" s="8">
        <v>0.75</v>
      </c>
      <c r="X6584" s="8">
        <v>2.75</v>
      </c>
      <c r="Y6584" s="8">
        <v>-8.0000000000000071E-2</v>
      </c>
      <c r="Z6584" s="8">
        <v>0.13000000000000078</v>
      </c>
      <c r="AA6584">
        <v>-6.0000000000000497E-2</v>
      </c>
      <c r="AF6584" t="s">
        <v>6771</v>
      </c>
      <c r="AG6584" t="s">
        <v>1910</v>
      </c>
      <c r="AH6584" t="s">
        <v>1911</v>
      </c>
      <c r="AI6584" t="s">
        <v>1929</v>
      </c>
      <c r="AJ6584" s="7">
        <v>45473</v>
      </c>
      <c r="AK6584" t="s">
        <v>7188</v>
      </c>
      <c r="AL6584" t="s">
        <v>1908</v>
      </c>
      <c r="AM6584" t="s">
        <v>6772</v>
      </c>
      <c r="AN6584" t="s">
        <v>7207</v>
      </c>
      <c r="AO6584" t="str">
        <f>TEXT(A6584,"yyyy-mm-dd")</f>
        <v>2023-04-30</v>
      </c>
    </row>
    <row r="6585" spans="1:41">
      <c r="A6585" s="6" t="s">
        <v>7187</v>
      </c>
      <c r="B6585">
        <v>2023</v>
      </c>
      <c r="C6585">
        <v>4</v>
      </c>
      <c r="E6585" t="s">
        <v>1907</v>
      </c>
      <c r="F6585" t="s">
        <v>1908</v>
      </c>
      <c r="G6585" t="s">
        <v>102</v>
      </c>
      <c r="H6585" t="s">
        <v>6766</v>
      </c>
      <c r="I6585">
        <v>2024</v>
      </c>
      <c r="J6585">
        <v>1</v>
      </c>
      <c r="K6585" s="6">
        <v>45382</v>
      </c>
      <c r="L6585">
        <v>11</v>
      </c>
      <c r="M6585">
        <v>4</v>
      </c>
      <c r="N6585" t="s">
        <v>85</v>
      </c>
      <c r="O6585" s="8">
        <v>10.5</v>
      </c>
      <c r="P6585" s="8">
        <v>10.5</v>
      </c>
      <c r="Q6585" s="8">
        <v>10.25</v>
      </c>
      <c r="R6585" s="8">
        <v>10.75</v>
      </c>
      <c r="S6585" s="8">
        <v>9</v>
      </c>
      <c r="T6585" s="8">
        <v>11.5</v>
      </c>
      <c r="U6585" s="8">
        <v>0.54</v>
      </c>
      <c r="V6585" s="9">
        <v>32</v>
      </c>
      <c r="W6585" s="8">
        <v>0.5</v>
      </c>
      <c r="X6585" s="8">
        <v>2.5</v>
      </c>
      <c r="Y6585" s="8">
        <v>0</v>
      </c>
      <c r="Z6585" s="8">
        <v>0</v>
      </c>
      <c r="AA6585">
        <v>-0.25</v>
      </c>
      <c r="AF6585" t="s">
        <v>6767</v>
      </c>
      <c r="AG6585" t="s">
        <v>1910</v>
      </c>
      <c r="AH6585" t="s">
        <v>1911</v>
      </c>
      <c r="AI6585" t="s">
        <v>1924</v>
      </c>
      <c r="AJ6585" s="7">
        <v>45382</v>
      </c>
      <c r="AK6585" t="s">
        <v>7188</v>
      </c>
      <c r="AL6585" t="s">
        <v>1908</v>
      </c>
      <c r="AM6585" t="s">
        <v>6768</v>
      </c>
      <c r="AN6585" t="s">
        <v>7206</v>
      </c>
      <c r="AO6585" t="str">
        <f>TEXT(A6585,"yyyy-mm-dd")</f>
        <v>2023-04-30</v>
      </c>
    </row>
    <row r="6586" spans="1:41">
      <c r="A6586" s="6" t="s">
        <v>7187</v>
      </c>
      <c r="B6586">
        <v>2023</v>
      </c>
      <c r="C6586">
        <v>4</v>
      </c>
      <c r="E6586" t="s">
        <v>1907</v>
      </c>
      <c r="F6586" t="s">
        <v>1908</v>
      </c>
      <c r="G6586" t="s">
        <v>102</v>
      </c>
      <c r="H6586" t="s">
        <v>6539</v>
      </c>
      <c r="I6586">
        <v>2023</v>
      </c>
      <c r="J6586">
        <v>4</v>
      </c>
      <c r="K6586" s="6">
        <v>45291</v>
      </c>
      <c r="L6586">
        <v>8</v>
      </c>
      <c r="M6586">
        <v>3</v>
      </c>
      <c r="N6586" t="s">
        <v>182</v>
      </c>
      <c r="O6586" s="8">
        <v>11.14</v>
      </c>
      <c r="P6586" s="8">
        <v>11.25</v>
      </c>
      <c r="Q6586" s="8">
        <v>11</v>
      </c>
      <c r="R6586" s="8">
        <v>11.5</v>
      </c>
      <c r="S6586" s="8">
        <v>10</v>
      </c>
      <c r="T6586" s="8">
        <v>11.5</v>
      </c>
      <c r="U6586" s="8">
        <v>0.4</v>
      </c>
      <c r="V6586" s="9">
        <v>33</v>
      </c>
      <c r="W6586" s="8">
        <v>0.5</v>
      </c>
      <c r="X6586" s="8">
        <v>1.5</v>
      </c>
      <c r="Y6586" s="8">
        <v>-0.10999999999999943</v>
      </c>
      <c r="Z6586" s="8">
        <v>-0.25</v>
      </c>
      <c r="AA6586">
        <v>0</v>
      </c>
      <c r="AF6586" t="s">
        <v>6540</v>
      </c>
      <c r="AG6586" t="s">
        <v>1910</v>
      </c>
      <c r="AH6586" t="s">
        <v>1911</v>
      </c>
      <c r="AI6586" t="s">
        <v>1919</v>
      </c>
      <c r="AJ6586" s="7">
        <v>45291</v>
      </c>
      <c r="AK6586" t="s">
        <v>7188</v>
      </c>
      <c r="AL6586" t="s">
        <v>1908</v>
      </c>
      <c r="AM6586" t="s">
        <v>6541</v>
      </c>
      <c r="AN6586" t="s">
        <v>7205</v>
      </c>
      <c r="AO6586" t="str">
        <f>TEXT(A6586,"yyyy-mm-dd")</f>
        <v>2023-04-30</v>
      </c>
    </row>
    <row r="6587" spans="1:41">
      <c r="A6587" s="6" t="s">
        <v>7187</v>
      </c>
      <c r="B6587">
        <v>2023</v>
      </c>
      <c r="C6587">
        <v>4</v>
      </c>
      <c r="E6587" t="s">
        <v>1907</v>
      </c>
      <c r="F6587" t="s">
        <v>1908</v>
      </c>
      <c r="G6587" t="s">
        <v>102</v>
      </c>
      <c r="H6587" t="s">
        <v>6434</v>
      </c>
      <c r="I6587">
        <v>2023</v>
      </c>
      <c r="J6587">
        <v>3</v>
      </c>
      <c r="K6587" s="6">
        <v>45199</v>
      </c>
      <c r="L6587">
        <v>5</v>
      </c>
      <c r="M6587">
        <v>2</v>
      </c>
      <c r="N6587" t="s">
        <v>211</v>
      </c>
      <c r="O6587" s="8">
        <v>11.37</v>
      </c>
      <c r="P6587" s="8">
        <v>11.5</v>
      </c>
      <c r="Q6587" s="8">
        <v>11.25</v>
      </c>
      <c r="R6587" s="8">
        <v>11.5</v>
      </c>
      <c r="S6587" s="8">
        <v>10.75</v>
      </c>
      <c r="T6587" s="8">
        <v>11.5</v>
      </c>
      <c r="U6587" s="8">
        <v>0.19</v>
      </c>
      <c r="V6587" s="9">
        <v>32</v>
      </c>
      <c r="W6587" s="8">
        <v>0.25</v>
      </c>
      <c r="X6587" s="8">
        <v>0.75</v>
      </c>
      <c r="Y6587" s="8">
        <v>-0.13000000000000078</v>
      </c>
      <c r="Z6587" s="8">
        <v>0</v>
      </c>
      <c r="AA6587">
        <v>0</v>
      </c>
      <c r="AF6587" t="s">
        <v>6435</v>
      </c>
      <c r="AG6587" t="s">
        <v>1910</v>
      </c>
      <c r="AH6587" t="s">
        <v>1911</v>
      </c>
      <c r="AI6587" t="s">
        <v>1915</v>
      </c>
      <c r="AJ6587" s="7">
        <v>45199</v>
      </c>
      <c r="AK6587" t="s">
        <v>7188</v>
      </c>
      <c r="AL6587" t="s">
        <v>1908</v>
      </c>
      <c r="AM6587" t="s">
        <v>6436</v>
      </c>
      <c r="AN6587" t="s">
        <v>7204</v>
      </c>
      <c r="AO6587" t="str">
        <f>TEXT(A6587,"yyyy-mm-dd")</f>
        <v>2023-04-30</v>
      </c>
    </row>
    <row r="6588" spans="1:41">
      <c r="A6588" s="6" t="s">
        <v>7187</v>
      </c>
      <c r="B6588">
        <v>2023</v>
      </c>
      <c r="C6588">
        <v>4</v>
      </c>
      <c r="E6588" t="s">
        <v>1907</v>
      </c>
      <c r="F6588" t="s">
        <v>1908</v>
      </c>
      <c r="G6588" t="s">
        <v>102</v>
      </c>
      <c r="H6588" t="s">
        <v>6326</v>
      </c>
      <c r="I6588">
        <v>2023</v>
      </c>
      <c r="J6588">
        <v>2</v>
      </c>
      <c r="K6588" s="6">
        <v>45107</v>
      </c>
      <c r="L6588">
        <v>2</v>
      </c>
      <c r="M6588">
        <v>1</v>
      </c>
      <c r="N6588" t="s">
        <v>104</v>
      </c>
      <c r="O6588" s="8">
        <v>11.39</v>
      </c>
      <c r="P6588" s="8">
        <v>11.5</v>
      </c>
      <c r="Q6588" s="8">
        <v>11.25</v>
      </c>
      <c r="R6588" s="8">
        <v>11.5</v>
      </c>
      <c r="S6588" s="8">
        <v>11.25</v>
      </c>
      <c r="T6588" s="8">
        <v>11.5</v>
      </c>
      <c r="U6588" s="8">
        <v>0.13</v>
      </c>
      <c r="V6588" s="9">
        <v>32</v>
      </c>
      <c r="W6588" s="8">
        <v>0.25</v>
      </c>
      <c r="X6588" s="8">
        <v>0.25</v>
      </c>
      <c r="Y6588" s="8">
        <v>-0.10999999999999943</v>
      </c>
      <c r="Z6588" s="8">
        <v>0</v>
      </c>
      <c r="AA6588">
        <v>0.25</v>
      </c>
      <c r="AF6588" t="s">
        <v>6327</v>
      </c>
      <c r="AG6588" t="s">
        <v>1910</v>
      </c>
      <c r="AH6588" t="s">
        <v>1911</v>
      </c>
      <c r="AI6588" t="s">
        <v>1912</v>
      </c>
      <c r="AJ6588" s="7">
        <v>45107</v>
      </c>
      <c r="AK6588" t="s">
        <v>7188</v>
      </c>
      <c r="AL6588" t="s">
        <v>1908</v>
      </c>
      <c r="AM6588" t="s">
        <v>6328</v>
      </c>
      <c r="AN6588" t="s">
        <v>7203</v>
      </c>
      <c r="AO6588" t="str">
        <f>TEXT(A6588,"yyyy-mm-dd")</f>
        <v>2023-04-30</v>
      </c>
    </row>
    <row r="6589" spans="1:41">
      <c r="A6589" s="6" t="s">
        <v>7187</v>
      </c>
      <c r="B6589">
        <v>2023</v>
      </c>
      <c r="C6589">
        <v>4</v>
      </c>
      <c r="E6589" t="s">
        <v>100</v>
      </c>
      <c r="F6589" t="s">
        <v>101</v>
      </c>
      <c r="G6589" t="s">
        <v>83</v>
      </c>
      <c r="H6589" t="s">
        <v>7036</v>
      </c>
      <c r="I6589">
        <v>2025</v>
      </c>
      <c r="K6589" s="6">
        <v>46022</v>
      </c>
      <c r="L6589">
        <v>32</v>
      </c>
      <c r="N6589" t="s">
        <v>823</v>
      </c>
      <c r="O6589" s="8">
        <v>2.02</v>
      </c>
      <c r="P6589" s="8">
        <v>2</v>
      </c>
      <c r="Q6589" s="8">
        <v>1.8</v>
      </c>
      <c r="R6589" s="8">
        <v>2.2000000000000002</v>
      </c>
      <c r="S6589" s="8">
        <v>1.3</v>
      </c>
      <c r="T6589" s="8">
        <v>3</v>
      </c>
      <c r="U6589" s="8">
        <v>0.39</v>
      </c>
      <c r="V6589" s="9">
        <v>29</v>
      </c>
      <c r="W6589" s="8">
        <v>0.40000000000000013</v>
      </c>
      <c r="X6589" s="8">
        <v>1.7</v>
      </c>
      <c r="Y6589" s="8">
        <v>2.0000000000000018E-2</v>
      </c>
      <c r="Z6589" s="8">
        <v>0</v>
      </c>
      <c r="AA6589">
        <v>-5.0000000000000044E-2</v>
      </c>
      <c r="AF6589" t="s">
        <v>10450</v>
      </c>
      <c r="AG6589" t="s">
        <v>9655</v>
      </c>
      <c r="AH6589" t="s">
        <v>9656</v>
      </c>
      <c r="AI6589" t="s">
        <v>9708</v>
      </c>
      <c r="AJ6589" s="7">
        <v>46022</v>
      </c>
      <c r="AK6589" t="s">
        <v>7188</v>
      </c>
      <c r="AL6589" t="s">
        <v>109</v>
      </c>
      <c r="AM6589" t="s">
        <v>7038</v>
      </c>
      <c r="AN6589" t="s">
        <v>10455</v>
      </c>
    </row>
    <row r="6590" spans="1:41">
      <c r="A6590" s="6" t="s">
        <v>7187</v>
      </c>
      <c r="B6590">
        <v>2023</v>
      </c>
      <c r="C6590">
        <v>4</v>
      </c>
      <c r="E6590" t="s">
        <v>100</v>
      </c>
      <c r="F6590" t="s">
        <v>101</v>
      </c>
      <c r="G6590" t="s">
        <v>102</v>
      </c>
      <c r="H6590" t="s">
        <v>6983</v>
      </c>
      <c r="I6590">
        <v>2024</v>
      </c>
      <c r="J6590">
        <v>4</v>
      </c>
      <c r="K6590" s="6">
        <v>45657</v>
      </c>
      <c r="L6590">
        <v>20</v>
      </c>
      <c r="M6590">
        <v>7</v>
      </c>
      <c r="N6590" t="s">
        <v>185</v>
      </c>
      <c r="O6590" s="8">
        <v>2.17</v>
      </c>
      <c r="P6590" s="8">
        <v>2</v>
      </c>
      <c r="Q6590" s="8">
        <v>1.8</v>
      </c>
      <c r="R6590" s="8">
        <v>2.4500000000000002</v>
      </c>
      <c r="S6590" s="8">
        <v>1.3</v>
      </c>
      <c r="T6590" s="8">
        <v>4.0999999999999996</v>
      </c>
      <c r="U6590" s="8">
        <v>0.65</v>
      </c>
      <c r="V6590" s="9">
        <v>27</v>
      </c>
      <c r="W6590" s="8">
        <v>0.65000000000000013</v>
      </c>
      <c r="X6590" s="8">
        <v>2.8</v>
      </c>
      <c r="Y6590" s="8">
        <v>0.16999999999999993</v>
      </c>
      <c r="Z6590" s="8">
        <v>0</v>
      </c>
      <c r="AA6590">
        <v>-2.9999999999999805E-2</v>
      </c>
      <c r="AF6590" t="s">
        <v>7055</v>
      </c>
      <c r="AG6590" t="s">
        <v>106</v>
      </c>
      <c r="AH6590" t="s">
        <v>107</v>
      </c>
      <c r="AI6590" t="s">
        <v>2670</v>
      </c>
      <c r="AJ6590" s="7">
        <v>45657</v>
      </c>
      <c r="AK6590" t="s">
        <v>7188</v>
      </c>
      <c r="AL6590" t="s">
        <v>109</v>
      </c>
      <c r="AM6590" t="s">
        <v>6985</v>
      </c>
      <c r="AN6590" t="s">
        <v>7202</v>
      </c>
      <c r="AO6590" t="str">
        <f>TEXT(A6590,"yyyy-mm-dd")</f>
        <v>2023-04-30</v>
      </c>
    </row>
    <row r="6591" spans="1:41">
      <c r="A6591" s="6" t="s">
        <v>7187</v>
      </c>
      <c r="B6591">
        <v>2023</v>
      </c>
      <c r="C6591">
        <v>4</v>
      </c>
      <c r="E6591" t="s">
        <v>100</v>
      </c>
      <c r="F6591" t="s">
        <v>101</v>
      </c>
      <c r="G6591" t="s">
        <v>83</v>
      </c>
      <c r="H6591" t="s">
        <v>6592</v>
      </c>
      <c r="I6591">
        <v>2024</v>
      </c>
      <c r="K6591" s="6">
        <v>45657</v>
      </c>
      <c r="L6591">
        <v>20</v>
      </c>
      <c r="N6591" t="s">
        <v>185</v>
      </c>
      <c r="O6591" s="8">
        <v>1.61</v>
      </c>
      <c r="P6591" s="8">
        <v>1.7</v>
      </c>
      <c r="Q6591" s="8">
        <v>1.3</v>
      </c>
      <c r="R6591" s="8">
        <v>1.9</v>
      </c>
      <c r="S6591" s="8">
        <v>0</v>
      </c>
      <c r="T6591" s="8">
        <v>2.5</v>
      </c>
      <c r="U6591" s="8">
        <v>0.53</v>
      </c>
      <c r="V6591" s="9">
        <v>36</v>
      </c>
      <c r="W6591" s="8">
        <v>0.59999999999999987</v>
      </c>
      <c r="X6591" s="8">
        <v>2.5</v>
      </c>
      <c r="Y6591" s="8">
        <v>-8.9999999999999858E-2</v>
      </c>
      <c r="Z6591" s="8">
        <v>-0.10000000000000009</v>
      </c>
      <c r="AA6591">
        <v>0.22999999999999998</v>
      </c>
      <c r="AF6591" t="s">
        <v>10411</v>
      </c>
      <c r="AG6591" t="s">
        <v>9655</v>
      </c>
      <c r="AH6591" t="s">
        <v>9656</v>
      </c>
      <c r="AI6591" t="s">
        <v>9669</v>
      </c>
      <c r="AJ6591" s="7">
        <v>45657</v>
      </c>
      <c r="AK6591" t="s">
        <v>7188</v>
      </c>
      <c r="AL6591" t="s">
        <v>109</v>
      </c>
      <c r="AM6591" t="s">
        <v>6594</v>
      </c>
      <c r="AN6591" t="s">
        <v>10428</v>
      </c>
    </row>
    <row r="6592" spans="1:41">
      <c r="A6592" s="6" t="s">
        <v>7187</v>
      </c>
      <c r="B6592">
        <v>2023</v>
      </c>
      <c r="C6592">
        <v>4</v>
      </c>
      <c r="E6592" t="s">
        <v>100</v>
      </c>
      <c r="F6592" t="s">
        <v>101</v>
      </c>
      <c r="G6592" t="s">
        <v>102</v>
      </c>
      <c r="H6592" t="s">
        <v>6878</v>
      </c>
      <c r="I6592">
        <v>2024</v>
      </c>
      <c r="J6592">
        <v>3</v>
      </c>
      <c r="K6592" s="6">
        <v>45565</v>
      </c>
      <c r="L6592">
        <v>17</v>
      </c>
      <c r="M6592">
        <v>6</v>
      </c>
      <c r="N6592" t="s">
        <v>214</v>
      </c>
      <c r="O6592" s="8">
        <v>1.86</v>
      </c>
      <c r="P6592" s="8">
        <v>2</v>
      </c>
      <c r="Q6592" s="8">
        <v>1.5</v>
      </c>
      <c r="R6592" s="8">
        <v>2.25</v>
      </c>
      <c r="S6592" s="8">
        <v>0.27</v>
      </c>
      <c r="T6592" s="8">
        <v>3</v>
      </c>
      <c r="U6592" s="8">
        <v>0.63</v>
      </c>
      <c r="V6592" s="9">
        <v>27</v>
      </c>
      <c r="W6592" s="8">
        <v>0.75</v>
      </c>
      <c r="X6592" s="8">
        <v>2.73</v>
      </c>
      <c r="Y6592" s="8">
        <v>-0.1399999999999999</v>
      </c>
      <c r="Z6592" s="8">
        <v>5.0000000000000044E-2</v>
      </c>
      <c r="AA6592">
        <v>2.0000000000000018E-2</v>
      </c>
      <c r="AF6592" t="s">
        <v>7053</v>
      </c>
      <c r="AG6592" t="s">
        <v>106</v>
      </c>
      <c r="AH6592" t="s">
        <v>107</v>
      </c>
      <c r="AI6592" t="s">
        <v>2667</v>
      </c>
      <c r="AJ6592" s="7">
        <v>45565</v>
      </c>
      <c r="AK6592" t="s">
        <v>7188</v>
      </c>
      <c r="AL6592" t="s">
        <v>109</v>
      </c>
      <c r="AM6592" t="s">
        <v>6880</v>
      </c>
      <c r="AN6592" t="s">
        <v>7201</v>
      </c>
      <c r="AO6592" t="str">
        <f>TEXT(A6592,"yyyy-mm-dd")</f>
        <v>2023-04-30</v>
      </c>
    </row>
    <row r="6593" spans="1:41">
      <c r="A6593" s="6" t="s">
        <v>7187</v>
      </c>
      <c r="B6593">
        <v>2023</v>
      </c>
      <c r="C6593">
        <v>4</v>
      </c>
      <c r="E6593" t="s">
        <v>100</v>
      </c>
      <c r="F6593" t="s">
        <v>101</v>
      </c>
      <c r="G6593" t="s">
        <v>102</v>
      </c>
      <c r="H6593" t="s">
        <v>6770</v>
      </c>
      <c r="I6593">
        <v>2024</v>
      </c>
      <c r="J6593">
        <v>2</v>
      </c>
      <c r="K6593" s="6">
        <v>45473</v>
      </c>
      <c r="L6593">
        <v>14</v>
      </c>
      <c r="M6593">
        <v>5</v>
      </c>
      <c r="N6593" t="s">
        <v>244</v>
      </c>
      <c r="O6593" s="8">
        <v>1.42</v>
      </c>
      <c r="P6593" s="8">
        <v>1.5</v>
      </c>
      <c r="Q6593" s="8">
        <v>1.1499999999999999</v>
      </c>
      <c r="R6593" s="8">
        <v>2.14</v>
      </c>
      <c r="S6593" s="8">
        <v>-0.78</v>
      </c>
      <c r="T6593" s="8">
        <v>2.8</v>
      </c>
      <c r="U6593" s="8">
        <v>0.85</v>
      </c>
      <c r="V6593" s="9">
        <v>27</v>
      </c>
      <c r="W6593" s="8">
        <v>0.99000000000000021</v>
      </c>
      <c r="X6593" s="8">
        <v>3.58</v>
      </c>
      <c r="Y6593" s="8">
        <v>-8.0000000000000071E-2</v>
      </c>
      <c r="Z6593" s="8">
        <v>-0.10000000000000009</v>
      </c>
      <c r="AA6593">
        <v>0.27000000000000024</v>
      </c>
      <c r="AF6593" t="s">
        <v>7051</v>
      </c>
      <c r="AG6593" t="s">
        <v>106</v>
      </c>
      <c r="AH6593" t="s">
        <v>107</v>
      </c>
      <c r="AI6593" t="s">
        <v>502</v>
      </c>
      <c r="AJ6593" s="7">
        <v>45473</v>
      </c>
      <c r="AK6593" t="s">
        <v>7188</v>
      </c>
      <c r="AL6593" t="s">
        <v>109</v>
      </c>
      <c r="AM6593" t="s">
        <v>6772</v>
      </c>
      <c r="AN6593" t="s">
        <v>7200</v>
      </c>
      <c r="AO6593" t="str">
        <f>TEXT(A6593,"yyyy-mm-dd")</f>
        <v>2023-04-30</v>
      </c>
    </row>
    <row r="6594" spans="1:41">
      <c r="A6594" s="6" t="s">
        <v>7187</v>
      </c>
      <c r="B6594">
        <v>2023</v>
      </c>
      <c r="C6594">
        <v>4</v>
      </c>
      <c r="E6594" t="s">
        <v>100</v>
      </c>
      <c r="F6594" t="s">
        <v>101</v>
      </c>
      <c r="G6594" t="s">
        <v>102</v>
      </c>
      <c r="H6594" t="s">
        <v>6766</v>
      </c>
      <c r="I6594">
        <v>2024</v>
      </c>
      <c r="J6594">
        <v>1</v>
      </c>
      <c r="K6594" s="6">
        <v>45382</v>
      </c>
      <c r="L6594">
        <v>11</v>
      </c>
      <c r="M6594">
        <v>4</v>
      </c>
      <c r="N6594" t="s">
        <v>85</v>
      </c>
      <c r="O6594" s="8">
        <v>0.86</v>
      </c>
      <c r="P6594" s="8">
        <v>0.95</v>
      </c>
      <c r="Q6594" s="8">
        <v>0.55000000000000004</v>
      </c>
      <c r="R6594" s="8">
        <v>1.6</v>
      </c>
      <c r="S6594" s="8">
        <v>-1.21</v>
      </c>
      <c r="T6594" s="8">
        <v>2.5</v>
      </c>
      <c r="U6594" s="8">
        <v>1</v>
      </c>
      <c r="V6594" s="9">
        <v>27</v>
      </c>
      <c r="W6594" s="8">
        <v>1.05</v>
      </c>
      <c r="X6594" s="8">
        <v>3.71</v>
      </c>
      <c r="Y6594" s="8">
        <v>-8.9999999999999969E-2</v>
      </c>
      <c r="Z6594" s="8">
        <v>-0.27</v>
      </c>
      <c r="AA6594">
        <v>-9.000000000000008E-2</v>
      </c>
      <c r="AF6594" t="s">
        <v>7049</v>
      </c>
      <c r="AG6594" t="s">
        <v>106</v>
      </c>
      <c r="AH6594" t="s">
        <v>107</v>
      </c>
      <c r="AI6594" t="s">
        <v>497</v>
      </c>
      <c r="AJ6594" s="7">
        <v>45382</v>
      </c>
      <c r="AK6594" t="s">
        <v>7188</v>
      </c>
      <c r="AL6594" t="s">
        <v>109</v>
      </c>
      <c r="AM6594" t="s">
        <v>6768</v>
      </c>
      <c r="AN6594" t="s">
        <v>7199</v>
      </c>
      <c r="AO6594" t="str">
        <f>TEXT(A6594,"yyyy-mm-dd")</f>
        <v>2023-04-30</v>
      </c>
    </row>
    <row r="6595" spans="1:41">
      <c r="A6595" s="6" t="s">
        <v>7187</v>
      </c>
      <c r="B6595">
        <v>2023</v>
      </c>
      <c r="C6595">
        <v>4</v>
      </c>
      <c r="E6595" t="s">
        <v>100</v>
      </c>
      <c r="F6595" t="s">
        <v>101</v>
      </c>
      <c r="G6595" t="s">
        <v>102</v>
      </c>
      <c r="H6595" t="s">
        <v>6539</v>
      </c>
      <c r="I6595">
        <v>2023</v>
      </c>
      <c r="J6595">
        <v>4</v>
      </c>
      <c r="K6595" s="6">
        <v>45291</v>
      </c>
      <c r="L6595">
        <v>8</v>
      </c>
      <c r="M6595">
        <v>3</v>
      </c>
      <c r="N6595" t="s">
        <v>182</v>
      </c>
      <c r="O6595" s="8">
        <v>0.71</v>
      </c>
      <c r="P6595" s="8">
        <v>0.71</v>
      </c>
      <c r="Q6595" s="8">
        <v>0.33</v>
      </c>
      <c r="R6595" s="8">
        <v>1.2</v>
      </c>
      <c r="S6595" s="8">
        <v>-0.9</v>
      </c>
      <c r="T6595" s="8">
        <v>1.93</v>
      </c>
      <c r="U6595" s="8">
        <v>0.71</v>
      </c>
      <c r="V6595" s="9">
        <v>30</v>
      </c>
      <c r="W6595" s="8">
        <v>0.86999999999999988</v>
      </c>
      <c r="X6595" s="8">
        <v>2.83</v>
      </c>
      <c r="Y6595" s="8">
        <v>0</v>
      </c>
      <c r="Z6595" s="8">
        <v>1.0000000000000009E-2</v>
      </c>
      <c r="AA6595">
        <v>6.9999999999999951E-2</v>
      </c>
      <c r="AF6595" t="s">
        <v>6611</v>
      </c>
      <c r="AG6595" t="s">
        <v>106</v>
      </c>
      <c r="AH6595" t="s">
        <v>107</v>
      </c>
      <c r="AI6595" t="s">
        <v>427</v>
      </c>
      <c r="AJ6595" s="7">
        <v>45291</v>
      </c>
      <c r="AK6595" t="s">
        <v>7188</v>
      </c>
      <c r="AL6595" t="s">
        <v>109</v>
      </c>
      <c r="AM6595" t="s">
        <v>6541</v>
      </c>
      <c r="AN6595" t="s">
        <v>7198</v>
      </c>
      <c r="AO6595" t="str">
        <f>TEXT(A6595,"yyyy-mm-dd")</f>
        <v>2023-04-30</v>
      </c>
    </row>
    <row r="6596" spans="1:41">
      <c r="A6596" s="6" t="s">
        <v>7187</v>
      </c>
      <c r="B6596">
        <v>2023</v>
      </c>
      <c r="C6596">
        <v>4</v>
      </c>
      <c r="E6596" t="s">
        <v>100</v>
      </c>
      <c r="F6596" t="s">
        <v>101</v>
      </c>
      <c r="G6596" t="s">
        <v>83</v>
      </c>
      <c r="H6596" t="s">
        <v>6147</v>
      </c>
      <c r="I6596">
        <v>2023</v>
      </c>
      <c r="K6596" s="6">
        <v>45291</v>
      </c>
      <c r="L6596">
        <v>8</v>
      </c>
      <c r="N6596" t="s">
        <v>182</v>
      </c>
      <c r="O6596" s="8">
        <v>1.68</v>
      </c>
      <c r="P6596" s="8">
        <v>1.6</v>
      </c>
      <c r="Q6596" s="8">
        <v>1.5</v>
      </c>
      <c r="R6596" s="8">
        <v>1.9</v>
      </c>
      <c r="S6596" s="8">
        <v>0.8</v>
      </c>
      <c r="T6596" s="8">
        <v>2.5</v>
      </c>
      <c r="U6596" s="8">
        <v>0.36</v>
      </c>
      <c r="V6596" s="9">
        <v>37</v>
      </c>
      <c r="W6596" s="8">
        <v>0.39999999999999991</v>
      </c>
      <c r="X6596" s="8">
        <v>1.7</v>
      </c>
      <c r="Y6596" s="8">
        <v>7.9999999999999849E-2</v>
      </c>
      <c r="Z6596" s="8">
        <v>0.20000000000000018</v>
      </c>
      <c r="AA6596">
        <v>-3.0000000000000027E-2</v>
      </c>
      <c r="AF6596" t="s">
        <v>10372</v>
      </c>
      <c r="AG6596" t="s">
        <v>9655</v>
      </c>
      <c r="AH6596" t="s">
        <v>9656</v>
      </c>
      <c r="AI6596" t="s">
        <v>9657</v>
      </c>
      <c r="AJ6596" s="7">
        <v>45291</v>
      </c>
      <c r="AK6596" t="s">
        <v>7188</v>
      </c>
      <c r="AL6596" t="s">
        <v>109</v>
      </c>
      <c r="AM6596" t="s">
        <v>6149</v>
      </c>
      <c r="AN6596" t="s">
        <v>10401</v>
      </c>
    </row>
    <row r="6597" spans="1:41">
      <c r="A6597" s="6" t="s">
        <v>7187</v>
      </c>
      <c r="B6597">
        <v>2023</v>
      </c>
      <c r="C6597">
        <v>4</v>
      </c>
      <c r="E6597" t="s">
        <v>100</v>
      </c>
      <c r="F6597" t="s">
        <v>101</v>
      </c>
      <c r="G6597" t="s">
        <v>102</v>
      </c>
      <c r="H6597" t="s">
        <v>6434</v>
      </c>
      <c r="I6597">
        <v>2023</v>
      </c>
      <c r="J6597">
        <v>3</v>
      </c>
      <c r="K6597" s="6">
        <v>45199</v>
      </c>
      <c r="L6597">
        <v>5</v>
      </c>
      <c r="M6597">
        <v>2</v>
      </c>
      <c r="N6597" t="s">
        <v>211</v>
      </c>
      <c r="O6597" s="8">
        <v>1.1000000000000001</v>
      </c>
      <c r="P6597" s="8">
        <v>1.1000000000000001</v>
      </c>
      <c r="Q6597" s="8">
        <v>0.73</v>
      </c>
      <c r="R6597" s="8">
        <v>1.5</v>
      </c>
      <c r="S6597" s="8">
        <v>0.3</v>
      </c>
      <c r="T6597" s="8">
        <v>2</v>
      </c>
      <c r="U6597" s="8">
        <v>0.48</v>
      </c>
      <c r="V6597" s="9">
        <v>30</v>
      </c>
      <c r="W6597" s="8">
        <v>0.77</v>
      </c>
      <c r="X6597" s="8">
        <v>1.7</v>
      </c>
      <c r="Y6597" s="8">
        <v>0</v>
      </c>
      <c r="Z6597" s="8">
        <v>0.10000000000000009</v>
      </c>
      <c r="AA6597">
        <v>1.9999999999999907E-2</v>
      </c>
      <c r="AF6597" t="s">
        <v>6609</v>
      </c>
      <c r="AG6597" t="s">
        <v>106</v>
      </c>
      <c r="AH6597" t="s">
        <v>107</v>
      </c>
      <c r="AI6597" t="s">
        <v>340</v>
      </c>
      <c r="AJ6597" s="7">
        <v>45199</v>
      </c>
      <c r="AK6597" t="s">
        <v>7188</v>
      </c>
      <c r="AL6597" t="s">
        <v>109</v>
      </c>
      <c r="AM6597" t="s">
        <v>6436</v>
      </c>
      <c r="AN6597" t="s">
        <v>7197</v>
      </c>
      <c r="AO6597" t="str">
        <f>TEXT(A6597,"yyyy-mm-dd")</f>
        <v>2023-04-30</v>
      </c>
    </row>
    <row r="6598" spans="1:41">
      <c r="A6598" s="6" t="s">
        <v>7187</v>
      </c>
      <c r="B6598">
        <v>2023</v>
      </c>
      <c r="C6598">
        <v>4</v>
      </c>
      <c r="E6598" t="s">
        <v>100</v>
      </c>
      <c r="F6598" t="s">
        <v>101</v>
      </c>
      <c r="G6598" t="s">
        <v>102</v>
      </c>
      <c r="H6598" t="s">
        <v>6326</v>
      </c>
      <c r="I6598">
        <v>2023</v>
      </c>
      <c r="J6598">
        <v>2</v>
      </c>
      <c r="K6598" s="6">
        <v>45107</v>
      </c>
      <c r="L6598">
        <v>2</v>
      </c>
      <c r="M6598">
        <v>1</v>
      </c>
      <c r="N6598" t="s">
        <v>104</v>
      </c>
      <c r="O6598" s="8">
        <v>1.96</v>
      </c>
      <c r="P6598" s="8">
        <v>2.09</v>
      </c>
      <c r="Q6598" s="8">
        <v>1.63</v>
      </c>
      <c r="R6598" s="8">
        <v>2.2999999999999998</v>
      </c>
      <c r="S6598" s="8">
        <v>-0.2</v>
      </c>
      <c r="T6598" s="8">
        <v>3.02</v>
      </c>
      <c r="U6598" s="8">
        <v>0.64</v>
      </c>
      <c r="V6598" s="9">
        <v>30</v>
      </c>
      <c r="W6598" s="8">
        <v>0.66999999999999993</v>
      </c>
      <c r="X6598" s="8">
        <v>3.22</v>
      </c>
      <c r="Y6598" s="8">
        <v>-0.12999999999999989</v>
      </c>
      <c r="Z6598" s="8">
        <v>0.58999999999999986</v>
      </c>
      <c r="AA6598">
        <v>-0.14999999999999991</v>
      </c>
      <c r="AF6598" t="s">
        <v>6607</v>
      </c>
      <c r="AG6598" t="s">
        <v>106</v>
      </c>
      <c r="AH6598" t="s">
        <v>107</v>
      </c>
      <c r="AI6598" t="s">
        <v>108</v>
      </c>
      <c r="AJ6598" s="7">
        <v>45107</v>
      </c>
      <c r="AK6598" t="s">
        <v>7188</v>
      </c>
      <c r="AL6598" t="s">
        <v>109</v>
      </c>
      <c r="AM6598" t="s">
        <v>6328</v>
      </c>
      <c r="AN6598" t="s">
        <v>7196</v>
      </c>
      <c r="AO6598" t="str">
        <f>TEXT(A6598,"yyyy-mm-dd")</f>
        <v>2023-04-30</v>
      </c>
    </row>
    <row r="6599" spans="1:41">
      <c r="A6599" s="6" t="s">
        <v>7187</v>
      </c>
      <c r="B6599">
        <v>2023</v>
      </c>
      <c r="C6599">
        <v>4</v>
      </c>
      <c r="E6599" t="s">
        <v>100</v>
      </c>
      <c r="F6599" t="s">
        <v>101</v>
      </c>
      <c r="G6599" t="s">
        <v>102</v>
      </c>
      <c r="H6599" t="s">
        <v>6287</v>
      </c>
      <c r="I6599">
        <v>2023</v>
      </c>
      <c r="J6599">
        <v>1</v>
      </c>
      <c r="K6599" s="6">
        <v>45016</v>
      </c>
      <c r="L6599">
        <v>-1</v>
      </c>
      <c r="M6599">
        <v>0</v>
      </c>
      <c r="N6599" t="s">
        <v>187</v>
      </c>
      <c r="O6599" s="8">
        <v>3.15</v>
      </c>
      <c r="P6599" s="8">
        <v>3.21</v>
      </c>
      <c r="Q6599" s="8">
        <v>2.9</v>
      </c>
      <c r="R6599" s="8">
        <v>3.4</v>
      </c>
      <c r="S6599" s="8">
        <v>2.2999999999999998</v>
      </c>
      <c r="T6599" s="8">
        <v>3.8</v>
      </c>
      <c r="U6599" s="8">
        <v>0.38</v>
      </c>
      <c r="V6599" s="9">
        <v>30</v>
      </c>
      <c r="W6599" s="8">
        <v>0.5</v>
      </c>
      <c r="X6599" s="8">
        <v>1.5</v>
      </c>
      <c r="Y6599" s="8">
        <v>-6.0000000000000053E-2</v>
      </c>
      <c r="Z6599" s="8">
        <v>0.41000000000000014</v>
      </c>
      <c r="AA6599">
        <v>2.9999999999999805E-2</v>
      </c>
      <c r="AF6599" t="s">
        <v>6605</v>
      </c>
      <c r="AG6599" t="s">
        <v>106</v>
      </c>
      <c r="AH6599" t="s">
        <v>107</v>
      </c>
      <c r="AI6599" t="s">
        <v>188</v>
      </c>
      <c r="AJ6599" s="7">
        <v>45016</v>
      </c>
      <c r="AK6599" t="s">
        <v>7188</v>
      </c>
      <c r="AL6599" t="s">
        <v>109</v>
      </c>
      <c r="AM6599" t="s">
        <v>6289</v>
      </c>
      <c r="AN6599" t="s">
        <v>7195</v>
      </c>
      <c r="AO6599" t="str">
        <f>TEXT(A6599,"yyyy-mm-dd")</f>
        <v>2023-04-30</v>
      </c>
    </row>
    <row r="6600" spans="1:41">
      <c r="A6600" s="6" t="s">
        <v>7187</v>
      </c>
      <c r="B6600">
        <v>2023</v>
      </c>
      <c r="C6600">
        <v>4</v>
      </c>
      <c r="E6600" t="s">
        <v>2685</v>
      </c>
      <c r="F6600" t="s">
        <v>101</v>
      </c>
      <c r="G6600" t="s">
        <v>774</v>
      </c>
      <c r="H6600" t="s">
        <v>2686</v>
      </c>
      <c r="K6600" s="6"/>
      <c r="O6600" s="8">
        <v>2.15</v>
      </c>
      <c r="P6600" s="8">
        <v>2</v>
      </c>
      <c r="Q6600" s="8">
        <v>2</v>
      </c>
      <c r="R6600" s="8">
        <v>2.3199999999999998</v>
      </c>
      <c r="S6600" s="8">
        <v>1.5</v>
      </c>
      <c r="T6600" s="8">
        <v>3.02</v>
      </c>
      <c r="U6600" s="8">
        <v>0.36</v>
      </c>
      <c r="V6600" s="9">
        <v>29</v>
      </c>
      <c r="W6600" s="8">
        <v>0.31999999999999984</v>
      </c>
      <c r="X6600" s="8">
        <v>1.52</v>
      </c>
      <c r="Y6600" s="8">
        <v>0.14999999999999991</v>
      </c>
      <c r="Z6600" s="8">
        <v>-4.9999999999999822E-2</v>
      </c>
      <c r="AA6600">
        <v>-7.0000000000000284E-2</v>
      </c>
      <c r="AF6600" t="s">
        <v>2687</v>
      </c>
      <c r="AG6600" t="s">
        <v>2688</v>
      </c>
      <c r="AH6600" t="s">
        <v>2689</v>
      </c>
      <c r="AI6600" t="s">
        <v>2690</v>
      </c>
      <c r="AJ6600" s="7"/>
      <c r="AK6600" t="s">
        <v>7188</v>
      </c>
      <c r="AL6600" t="s">
        <v>109</v>
      </c>
      <c r="AM6600" t="s">
        <v>2686</v>
      </c>
      <c r="AN6600" t="s">
        <v>7222</v>
      </c>
      <c r="AO6600" t="str">
        <f>TEXT(A6600,"yyyy-mm-dd")</f>
        <v>2023-04-30</v>
      </c>
    </row>
    <row r="6601" spans="1:41">
      <c r="A6601" s="6" t="s">
        <v>7187</v>
      </c>
      <c r="B6601">
        <v>2023</v>
      </c>
      <c r="C6601">
        <v>4</v>
      </c>
      <c r="E6601" t="s">
        <v>81</v>
      </c>
      <c r="F6601" t="s">
        <v>82</v>
      </c>
      <c r="G6601" t="s">
        <v>83</v>
      </c>
      <c r="H6601" t="s">
        <v>7036</v>
      </c>
      <c r="I6601">
        <v>2025</v>
      </c>
      <c r="K6601" s="6">
        <v>46022</v>
      </c>
      <c r="L6601">
        <v>32</v>
      </c>
      <c r="N6601" t="s">
        <v>823</v>
      </c>
      <c r="O6601" s="8">
        <v>3.7</v>
      </c>
      <c r="P6601" s="8">
        <v>3.7</v>
      </c>
      <c r="Q6601" s="8">
        <v>3.6</v>
      </c>
      <c r="R6601" s="8">
        <v>3.98</v>
      </c>
      <c r="S6601" s="8">
        <v>3.1</v>
      </c>
      <c r="T6601" s="8">
        <v>4.5</v>
      </c>
      <c r="U6601" s="8">
        <v>0.31</v>
      </c>
      <c r="V6601" s="9">
        <v>33</v>
      </c>
      <c r="W6601" s="8">
        <v>0.37999999999999989</v>
      </c>
      <c r="X6601" s="8">
        <v>1.4</v>
      </c>
      <c r="Y6601" s="8">
        <v>0</v>
      </c>
      <c r="Z6601" s="8">
        <v>-9.9999999999997868E-3</v>
      </c>
      <c r="AA6601">
        <v>-2.0000000000000018E-2</v>
      </c>
      <c r="AF6601" t="s">
        <v>7037</v>
      </c>
      <c r="AG6601" t="s">
        <v>87</v>
      </c>
      <c r="AH6601" t="s">
        <v>88</v>
      </c>
      <c r="AI6601" t="s">
        <v>359</v>
      </c>
      <c r="AJ6601" s="7">
        <v>46022</v>
      </c>
      <c r="AK6601" t="s">
        <v>7188</v>
      </c>
      <c r="AL6601" t="s">
        <v>91</v>
      </c>
      <c r="AM6601" t="s">
        <v>7038</v>
      </c>
      <c r="AN6601" t="s">
        <v>7191</v>
      </c>
      <c r="AO6601" t="str">
        <f>TEXT(A6601,"yyyy-mm-dd")</f>
        <v>2023-04-30</v>
      </c>
    </row>
    <row r="6602" spans="1:41">
      <c r="A6602" s="6" t="s">
        <v>7187</v>
      </c>
      <c r="B6602">
        <v>2023</v>
      </c>
      <c r="C6602">
        <v>4</v>
      </c>
      <c r="E6602" t="s">
        <v>392</v>
      </c>
      <c r="F6602" t="s">
        <v>82</v>
      </c>
      <c r="G6602" t="s">
        <v>83</v>
      </c>
      <c r="H6602" t="s">
        <v>7036</v>
      </c>
      <c r="I6602">
        <v>2025</v>
      </c>
      <c r="K6602" s="6">
        <v>46022</v>
      </c>
      <c r="L6602">
        <v>32</v>
      </c>
      <c r="N6602" t="s">
        <v>823</v>
      </c>
      <c r="O6602" s="8">
        <v>3.75</v>
      </c>
      <c r="P6602" s="8">
        <v>3.7</v>
      </c>
      <c r="Q6602" s="8">
        <v>3.5</v>
      </c>
      <c r="R6602" s="8">
        <v>3.99</v>
      </c>
      <c r="S6602" s="8">
        <v>3.05</v>
      </c>
      <c r="T6602" s="8">
        <v>5.5</v>
      </c>
      <c r="U6602" s="8">
        <v>0.48</v>
      </c>
      <c r="V6602" s="9">
        <v>29</v>
      </c>
      <c r="W6602" s="8">
        <v>0.49000000000000021</v>
      </c>
      <c r="X6602" s="8">
        <v>2.4500000000000002</v>
      </c>
      <c r="Y6602" s="8">
        <v>4.9999999999999822E-2</v>
      </c>
      <c r="Z6602" s="8">
        <v>0</v>
      </c>
      <c r="AA6602">
        <v>0</v>
      </c>
      <c r="AF6602" t="s">
        <v>7037</v>
      </c>
      <c r="AG6602" t="s">
        <v>87</v>
      </c>
      <c r="AH6602" t="s">
        <v>88</v>
      </c>
      <c r="AI6602" t="s">
        <v>359</v>
      </c>
      <c r="AJ6602" s="7">
        <v>46022</v>
      </c>
      <c r="AK6602" t="s">
        <v>7188</v>
      </c>
      <c r="AL6602" t="s">
        <v>393</v>
      </c>
      <c r="AM6602" t="s">
        <v>7038</v>
      </c>
      <c r="AN6602" t="s">
        <v>7194</v>
      </c>
      <c r="AO6602" t="str">
        <f>TEXT(A6602,"yyyy-mm-dd")</f>
        <v>2023-04-30</v>
      </c>
    </row>
    <row r="6603" spans="1:41">
      <c r="A6603" s="6" t="s">
        <v>7187</v>
      </c>
      <c r="B6603">
        <v>2023</v>
      </c>
      <c r="C6603">
        <v>4</v>
      </c>
      <c r="E6603" t="s">
        <v>81</v>
      </c>
      <c r="F6603" t="s">
        <v>82</v>
      </c>
      <c r="G6603" t="s">
        <v>83</v>
      </c>
      <c r="H6603" t="s">
        <v>6592</v>
      </c>
      <c r="I6603">
        <v>2024</v>
      </c>
      <c r="K6603" s="6">
        <v>45657</v>
      </c>
      <c r="L6603">
        <v>20</v>
      </c>
      <c r="N6603" t="s">
        <v>185</v>
      </c>
      <c r="O6603" s="8">
        <v>4.0599999999999996</v>
      </c>
      <c r="P6603" s="8">
        <v>4.0999999999999996</v>
      </c>
      <c r="Q6603" s="8">
        <v>3.9</v>
      </c>
      <c r="R6603" s="8">
        <v>4.2699999999999996</v>
      </c>
      <c r="S6603" s="8">
        <v>3.11</v>
      </c>
      <c r="T6603" s="8">
        <v>4.9000000000000004</v>
      </c>
      <c r="U6603" s="8">
        <v>0.35</v>
      </c>
      <c r="V6603" s="9">
        <v>36</v>
      </c>
      <c r="W6603" s="8">
        <v>0.36999999999999966</v>
      </c>
      <c r="X6603" s="8">
        <v>1.7900000000000005</v>
      </c>
      <c r="Y6603" s="8">
        <v>-4.0000000000000036E-2</v>
      </c>
      <c r="Z6603" s="8">
        <v>1.9999999999999574E-2</v>
      </c>
      <c r="AA6603">
        <v>-8.0000000000000071E-2</v>
      </c>
      <c r="AF6603" t="s">
        <v>6593</v>
      </c>
      <c r="AG6603" t="s">
        <v>87</v>
      </c>
      <c r="AH6603" t="s">
        <v>88</v>
      </c>
      <c r="AI6603" t="s">
        <v>97</v>
      </c>
      <c r="AJ6603" s="7">
        <v>45657</v>
      </c>
      <c r="AK6603" t="s">
        <v>7188</v>
      </c>
      <c r="AL6603" t="s">
        <v>91</v>
      </c>
      <c r="AM6603" t="s">
        <v>6594</v>
      </c>
      <c r="AN6603" t="s">
        <v>7190</v>
      </c>
      <c r="AO6603" t="str">
        <f>TEXT(A6603,"yyyy-mm-dd")</f>
        <v>2023-04-30</v>
      </c>
    </row>
    <row r="6604" spans="1:41">
      <c r="A6604" s="6" t="s">
        <v>7187</v>
      </c>
      <c r="B6604">
        <v>2023</v>
      </c>
      <c r="C6604">
        <v>4</v>
      </c>
      <c r="E6604" t="s">
        <v>392</v>
      </c>
      <c r="F6604" t="s">
        <v>82</v>
      </c>
      <c r="G6604" t="s">
        <v>83</v>
      </c>
      <c r="H6604" t="s">
        <v>6592</v>
      </c>
      <c r="I6604">
        <v>2024</v>
      </c>
      <c r="K6604" s="6">
        <v>45657</v>
      </c>
      <c r="L6604">
        <v>20</v>
      </c>
      <c r="N6604" t="s">
        <v>185</v>
      </c>
      <c r="O6604" s="8">
        <v>4.24</v>
      </c>
      <c r="P6604" s="8">
        <v>4.0999999999999996</v>
      </c>
      <c r="Q6604" s="8">
        <v>3.9</v>
      </c>
      <c r="R6604" s="8">
        <v>4.2</v>
      </c>
      <c r="S6604" s="8">
        <v>3.41</v>
      </c>
      <c r="T6604" s="8">
        <v>7.37</v>
      </c>
      <c r="U6604" s="8">
        <v>0.79</v>
      </c>
      <c r="V6604" s="9">
        <v>33</v>
      </c>
      <c r="W6604" s="8">
        <v>0.30000000000000027</v>
      </c>
      <c r="X6604" s="8">
        <v>3.96</v>
      </c>
      <c r="Y6604" s="8">
        <v>0.14000000000000057</v>
      </c>
      <c r="Z6604" s="8">
        <v>2.9999999999999361E-2</v>
      </c>
      <c r="AA6604">
        <v>3.0000000000000693E-2</v>
      </c>
      <c r="AF6604" t="s">
        <v>6593</v>
      </c>
      <c r="AG6604" t="s">
        <v>87</v>
      </c>
      <c r="AH6604" t="s">
        <v>88</v>
      </c>
      <c r="AI6604" t="s">
        <v>97</v>
      </c>
      <c r="AJ6604" s="7">
        <v>45657</v>
      </c>
      <c r="AK6604" t="s">
        <v>7188</v>
      </c>
      <c r="AL6604" t="s">
        <v>393</v>
      </c>
      <c r="AM6604" t="s">
        <v>6594</v>
      </c>
      <c r="AN6604" t="s">
        <v>7193</v>
      </c>
      <c r="AO6604" t="str">
        <f>TEXT(A6604,"yyyy-mm-dd")</f>
        <v>2023-04-30</v>
      </c>
    </row>
    <row r="6605" spans="1:41">
      <c r="A6605" s="6" t="s">
        <v>7187</v>
      </c>
      <c r="B6605">
        <v>2023</v>
      </c>
      <c r="C6605">
        <v>4</v>
      </c>
      <c r="E6605" t="s">
        <v>81</v>
      </c>
      <c r="F6605" t="s">
        <v>82</v>
      </c>
      <c r="G6605" t="s">
        <v>83</v>
      </c>
      <c r="H6605" t="s">
        <v>6147</v>
      </c>
      <c r="I6605">
        <v>2023</v>
      </c>
      <c r="K6605" s="6">
        <v>45291</v>
      </c>
      <c r="L6605">
        <v>8</v>
      </c>
      <c r="N6605" t="s">
        <v>182</v>
      </c>
      <c r="O6605" s="8">
        <v>5.1100000000000003</v>
      </c>
      <c r="P6605" s="8">
        <v>5.05</v>
      </c>
      <c r="Q6605" s="8">
        <v>4.97</v>
      </c>
      <c r="R6605" s="8">
        <v>5.3</v>
      </c>
      <c r="S6605" s="8">
        <v>4.34</v>
      </c>
      <c r="T6605" s="8">
        <v>6.2</v>
      </c>
      <c r="U6605" s="8">
        <v>0.36</v>
      </c>
      <c r="V6605" s="9">
        <v>37</v>
      </c>
      <c r="W6605" s="8">
        <v>0.33000000000000007</v>
      </c>
      <c r="X6605" s="8">
        <v>1.8600000000000003</v>
      </c>
      <c r="Y6605" s="8">
        <v>6.0000000000000497E-2</v>
      </c>
      <c r="Z6605" s="8">
        <v>-0.10000000000000053</v>
      </c>
      <c r="AA6605">
        <v>-0.11000000000000032</v>
      </c>
      <c r="AF6605" t="s">
        <v>6148</v>
      </c>
      <c r="AG6605" t="s">
        <v>87</v>
      </c>
      <c r="AH6605" t="s">
        <v>88</v>
      </c>
      <c r="AI6605" t="s">
        <v>89</v>
      </c>
      <c r="AJ6605" s="7">
        <v>45291</v>
      </c>
      <c r="AK6605" t="s">
        <v>7188</v>
      </c>
      <c r="AL6605" t="s">
        <v>91</v>
      </c>
      <c r="AM6605" t="s">
        <v>6149</v>
      </c>
      <c r="AN6605" t="s">
        <v>7189</v>
      </c>
      <c r="AO6605" t="str">
        <f>TEXT(A6605,"yyyy-mm-dd")</f>
        <v>2023-04-30</v>
      </c>
    </row>
    <row r="6606" spans="1:41">
      <c r="A6606" s="6" t="s">
        <v>7187</v>
      </c>
      <c r="B6606">
        <v>2023</v>
      </c>
      <c r="C6606">
        <v>4</v>
      </c>
      <c r="E6606" t="s">
        <v>392</v>
      </c>
      <c r="F6606" t="s">
        <v>82</v>
      </c>
      <c r="G6606" t="s">
        <v>83</v>
      </c>
      <c r="H6606" t="s">
        <v>6147</v>
      </c>
      <c r="I6606">
        <v>2023</v>
      </c>
      <c r="K6606" s="6">
        <v>45291</v>
      </c>
      <c r="L6606">
        <v>8</v>
      </c>
      <c r="N6606" t="s">
        <v>182</v>
      </c>
      <c r="O6606" s="8">
        <v>5.54</v>
      </c>
      <c r="P6606" s="8">
        <v>5.36</v>
      </c>
      <c r="Q6606" s="8">
        <v>5.15</v>
      </c>
      <c r="R6606" s="8">
        <v>5.75</v>
      </c>
      <c r="S6606" s="8">
        <v>4.8</v>
      </c>
      <c r="T6606" s="8">
        <v>7.18</v>
      </c>
      <c r="U6606" s="8">
        <v>0.59</v>
      </c>
      <c r="V6606" s="9">
        <v>34</v>
      </c>
      <c r="W6606" s="8">
        <v>0.59999999999999964</v>
      </c>
      <c r="X6606" s="8">
        <v>2.38</v>
      </c>
      <c r="Y6606" s="8">
        <v>0.17999999999999972</v>
      </c>
      <c r="Z6606" s="8">
        <v>-4.0000000000000036E-2</v>
      </c>
      <c r="AA6606">
        <v>-6.0000000000000497E-2</v>
      </c>
      <c r="AF6606" t="s">
        <v>6148</v>
      </c>
      <c r="AG6606" t="s">
        <v>87</v>
      </c>
      <c r="AH6606" t="s">
        <v>88</v>
      </c>
      <c r="AI6606" t="s">
        <v>89</v>
      </c>
      <c r="AJ6606" s="7">
        <v>45291</v>
      </c>
      <c r="AK6606" t="s">
        <v>7188</v>
      </c>
      <c r="AL6606" t="s">
        <v>393</v>
      </c>
      <c r="AM6606" t="s">
        <v>6149</v>
      </c>
      <c r="AN6606" t="s">
        <v>7192</v>
      </c>
      <c r="AO6606" t="str">
        <f>TEXT(A6606,"yyyy-mm-dd")</f>
        <v>2023-04-30</v>
      </c>
    </row>
    <row r="6607" spans="1:41">
      <c r="A6607" s="6" t="s">
        <v>7187</v>
      </c>
      <c r="B6607">
        <v>2023</v>
      </c>
      <c r="C6607">
        <v>4</v>
      </c>
      <c r="E6607" t="s">
        <v>81</v>
      </c>
      <c r="F6607" t="s">
        <v>82</v>
      </c>
      <c r="G6607" t="s">
        <v>774</v>
      </c>
      <c r="H6607" t="s">
        <v>775</v>
      </c>
      <c r="K6607" s="6"/>
      <c r="O6607" s="8">
        <v>3.8</v>
      </c>
      <c r="P6607" s="8">
        <v>3.8</v>
      </c>
      <c r="Q6607" s="8">
        <v>3.68</v>
      </c>
      <c r="R6607" s="8">
        <v>4</v>
      </c>
      <c r="S6607" s="8">
        <v>3.4</v>
      </c>
      <c r="T6607" s="8">
        <v>4.3</v>
      </c>
      <c r="U6607" s="8">
        <v>0.22</v>
      </c>
      <c r="V6607" s="9">
        <v>33</v>
      </c>
      <c r="W6607" s="8">
        <v>0.31999999999999984</v>
      </c>
      <c r="X6607" s="8">
        <v>0.89999999999999991</v>
      </c>
      <c r="Y6607" s="8">
        <v>0</v>
      </c>
      <c r="Z6607" s="8">
        <v>0</v>
      </c>
      <c r="AA6607">
        <v>2.0000000000000018E-2</v>
      </c>
      <c r="AF6607" t="s">
        <v>776</v>
      </c>
      <c r="AG6607" t="s">
        <v>777</v>
      </c>
      <c r="AH6607" t="s">
        <v>778</v>
      </c>
      <c r="AI6607" t="s">
        <v>779</v>
      </c>
      <c r="AJ6607" s="7"/>
      <c r="AK6607" t="s">
        <v>7188</v>
      </c>
      <c r="AL6607" t="s">
        <v>91</v>
      </c>
      <c r="AM6607" t="s">
        <v>775</v>
      </c>
      <c r="AN6607" t="s">
        <v>7218</v>
      </c>
      <c r="AO6607" t="str">
        <f>TEXT(A6607,"yyyy-mm-dd")</f>
        <v>2023-04-30</v>
      </c>
    </row>
    <row r="6608" spans="1:41">
      <c r="A6608" s="6" t="s">
        <v>7187</v>
      </c>
      <c r="B6608">
        <v>2023</v>
      </c>
      <c r="C6608">
        <v>4</v>
      </c>
      <c r="E6608" t="s">
        <v>81</v>
      </c>
      <c r="F6608" t="s">
        <v>82</v>
      </c>
      <c r="G6608" t="s">
        <v>774</v>
      </c>
      <c r="H6608" t="s">
        <v>1536</v>
      </c>
      <c r="K6608" s="6"/>
      <c r="O6608" s="8">
        <v>3.62</v>
      </c>
      <c r="P6608" s="8">
        <v>3.55</v>
      </c>
      <c r="Q6608" s="8">
        <v>3.5</v>
      </c>
      <c r="R6608" s="8">
        <v>3.76</v>
      </c>
      <c r="S6608" s="8">
        <v>3.1</v>
      </c>
      <c r="T6608" s="8">
        <v>4</v>
      </c>
      <c r="U6608" s="8">
        <v>0.22</v>
      </c>
      <c r="V6608" s="9">
        <v>32</v>
      </c>
      <c r="W6608" s="8">
        <v>0.25999999999999979</v>
      </c>
      <c r="X6608" s="8">
        <v>0.89999999999999991</v>
      </c>
      <c r="Y6608" s="8">
        <v>7.0000000000000284E-2</v>
      </c>
      <c r="Z6608" s="8">
        <v>-5.0000000000000266E-2</v>
      </c>
      <c r="AA6608">
        <v>-9.0000000000000302E-2</v>
      </c>
      <c r="AF6608" t="s">
        <v>1537</v>
      </c>
      <c r="AG6608" t="s">
        <v>777</v>
      </c>
      <c r="AH6608" t="s">
        <v>778</v>
      </c>
      <c r="AI6608" t="s">
        <v>1538</v>
      </c>
      <c r="AJ6608" s="7"/>
      <c r="AK6608" t="s">
        <v>7188</v>
      </c>
      <c r="AL6608" t="s">
        <v>91</v>
      </c>
      <c r="AM6608" t="s">
        <v>1536</v>
      </c>
      <c r="AN6608" t="s">
        <v>7219</v>
      </c>
      <c r="AO6608" t="str">
        <f>TEXT(A6608,"yyyy-mm-dd")</f>
        <v>2023-04-30</v>
      </c>
    </row>
    <row r="6609" spans="1:41">
      <c r="A6609" s="6" t="s">
        <v>7187</v>
      </c>
      <c r="B6609">
        <v>2023</v>
      </c>
      <c r="C6609">
        <v>4</v>
      </c>
      <c r="E6609" t="s">
        <v>392</v>
      </c>
      <c r="F6609" t="s">
        <v>82</v>
      </c>
      <c r="G6609" t="s">
        <v>774</v>
      </c>
      <c r="H6609" t="s">
        <v>775</v>
      </c>
      <c r="K6609" s="6"/>
      <c r="O6609" s="8">
        <v>3.85</v>
      </c>
      <c r="P6609" s="8">
        <v>3.8</v>
      </c>
      <c r="Q6609" s="8">
        <v>3.63</v>
      </c>
      <c r="R6609" s="8">
        <v>4</v>
      </c>
      <c r="S6609" s="8">
        <v>3.35</v>
      </c>
      <c r="T6609" s="8">
        <v>4.8</v>
      </c>
      <c r="U6609" s="8">
        <v>0.32</v>
      </c>
      <c r="V6609" s="9">
        <v>29</v>
      </c>
      <c r="W6609" s="8">
        <v>0.37000000000000011</v>
      </c>
      <c r="X6609" s="8">
        <v>1.4499999999999997</v>
      </c>
      <c r="Y6609" s="8">
        <v>5.0000000000000266E-2</v>
      </c>
      <c r="Z6609" s="8">
        <v>-8.0000000000000071E-2</v>
      </c>
      <c r="AA6609">
        <v>7.0000000000000284E-2</v>
      </c>
      <c r="AF6609" t="s">
        <v>776</v>
      </c>
      <c r="AG6609" t="s">
        <v>777</v>
      </c>
      <c r="AH6609" t="s">
        <v>778</v>
      </c>
      <c r="AI6609" t="s">
        <v>779</v>
      </c>
      <c r="AJ6609" s="7"/>
      <c r="AK6609" t="s">
        <v>7188</v>
      </c>
      <c r="AL6609" t="s">
        <v>393</v>
      </c>
      <c r="AM6609" t="s">
        <v>775</v>
      </c>
      <c r="AN6609" t="s">
        <v>7220</v>
      </c>
      <c r="AO6609" t="str">
        <f>TEXT(A6609,"yyyy-mm-dd")</f>
        <v>2023-04-30</v>
      </c>
    </row>
    <row r="6610" spans="1:41">
      <c r="A6610" s="6" t="s">
        <v>7187</v>
      </c>
      <c r="B6610">
        <v>2023</v>
      </c>
      <c r="C6610">
        <v>4</v>
      </c>
      <c r="E6610" t="s">
        <v>392</v>
      </c>
      <c r="F6610" t="s">
        <v>82</v>
      </c>
      <c r="G6610" t="s">
        <v>774</v>
      </c>
      <c r="H6610" t="s">
        <v>1536</v>
      </c>
      <c r="K6610" s="6"/>
      <c r="O6610" s="8">
        <v>3.63</v>
      </c>
      <c r="P6610" s="8">
        <v>3.55</v>
      </c>
      <c r="Q6610" s="8">
        <v>3.49</v>
      </c>
      <c r="R6610" s="8">
        <v>3.8</v>
      </c>
      <c r="S6610" s="8">
        <v>3.3</v>
      </c>
      <c r="T6610" s="8">
        <v>4.5</v>
      </c>
      <c r="U6610" s="8">
        <v>0.27</v>
      </c>
      <c r="V6610" s="9">
        <v>28</v>
      </c>
      <c r="W6610" s="8">
        <v>0.30999999999999961</v>
      </c>
      <c r="X6610" s="8">
        <v>1.2000000000000002</v>
      </c>
      <c r="Y6610" s="8">
        <v>8.0000000000000071E-2</v>
      </c>
      <c r="Z6610" s="8">
        <v>4.9999999999999822E-2</v>
      </c>
      <c r="AA6610">
        <v>-4.000000000000048E-2</v>
      </c>
      <c r="AF6610" t="s">
        <v>1537</v>
      </c>
      <c r="AG6610" t="s">
        <v>777</v>
      </c>
      <c r="AH6610" t="s">
        <v>778</v>
      </c>
      <c r="AI6610" t="s">
        <v>1538</v>
      </c>
      <c r="AJ6610" s="7"/>
      <c r="AK6610" t="s">
        <v>7188</v>
      </c>
      <c r="AL6610" t="s">
        <v>393</v>
      </c>
      <c r="AM6610" t="s">
        <v>1536</v>
      </c>
      <c r="AN6610" t="s">
        <v>7221</v>
      </c>
      <c r="AO6610" t="str">
        <f>TEXT(A6610,"yyyy-mm-dd")</f>
        <v>2023-04-30</v>
      </c>
    </row>
    <row r="6611" spans="1:41">
      <c r="A6611" s="6" t="s">
        <v>7187</v>
      </c>
      <c r="B6611">
        <v>2023</v>
      </c>
      <c r="C6611">
        <v>4</v>
      </c>
      <c r="E6611" t="s">
        <v>112</v>
      </c>
      <c r="F6611" t="s">
        <v>113</v>
      </c>
      <c r="G6611" t="s">
        <v>83</v>
      </c>
      <c r="H6611" t="s">
        <v>7036</v>
      </c>
      <c r="I6611">
        <v>2025</v>
      </c>
      <c r="K6611" s="6">
        <v>46022</v>
      </c>
      <c r="L6611">
        <v>32</v>
      </c>
      <c r="N6611" t="s">
        <v>823</v>
      </c>
      <c r="O6611" s="8">
        <v>7.23</v>
      </c>
      <c r="P6611" s="8">
        <v>7.23</v>
      </c>
      <c r="Q6611" s="8">
        <v>6.85</v>
      </c>
      <c r="R6611" s="8">
        <v>7.78</v>
      </c>
      <c r="S6611" s="8">
        <v>4.4000000000000004</v>
      </c>
      <c r="T6611" s="8">
        <v>8.5500000000000007</v>
      </c>
      <c r="U6611" s="8">
        <v>0.91</v>
      </c>
      <c r="V6611" s="9">
        <v>23</v>
      </c>
      <c r="W6611" s="8">
        <v>0.9300000000000006</v>
      </c>
      <c r="X6611" s="8">
        <v>4.1500000000000004</v>
      </c>
      <c r="Y6611" s="8">
        <v>0</v>
      </c>
      <c r="Z6611" s="8">
        <v>0.12000000000000011</v>
      </c>
      <c r="AA6611">
        <v>-0.29999999999999982</v>
      </c>
      <c r="AF6611" t="s">
        <v>7074</v>
      </c>
      <c r="AG6611" t="s">
        <v>115</v>
      </c>
      <c r="AH6611" t="s">
        <v>116</v>
      </c>
      <c r="AI6611" t="s">
        <v>359</v>
      </c>
      <c r="AJ6611" s="7">
        <v>46022</v>
      </c>
      <c r="AK6611" t="s">
        <v>7188</v>
      </c>
      <c r="AL6611" t="s">
        <v>118</v>
      </c>
      <c r="AM6611" t="s">
        <v>7038</v>
      </c>
      <c r="AN6611" t="s">
        <v>7225</v>
      </c>
      <c r="AO6611" t="str">
        <f>TEXT(A6611,"yyyy-mm-dd")</f>
        <v>2023-04-30</v>
      </c>
    </row>
    <row r="6612" spans="1:41">
      <c r="A6612" s="6" t="s">
        <v>7187</v>
      </c>
      <c r="B6612">
        <v>2023</v>
      </c>
      <c r="C6612">
        <v>4</v>
      </c>
      <c r="E6612" t="s">
        <v>2881</v>
      </c>
      <c r="F6612" t="s">
        <v>113</v>
      </c>
      <c r="G6612" t="s">
        <v>83</v>
      </c>
      <c r="H6612" t="s">
        <v>7036</v>
      </c>
      <c r="I6612">
        <v>2025</v>
      </c>
      <c r="K6612" s="6">
        <v>46022</v>
      </c>
      <c r="L6612">
        <v>32</v>
      </c>
      <c r="N6612" t="s">
        <v>823</v>
      </c>
      <c r="O6612" s="8">
        <v>7.72</v>
      </c>
      <c r="P6612" s="8">
        <v>8</v>
      </c>
      <c r="Q6612" s="8">
        <v>7.45</v>
      </c>
      <c r="R6612" s="8">
        <v>8.25</v>
      </c>
      <c r="S6612" s="8">
        <v>5.5</v>
      </c>
      <c r="T6612" s="8">
        <v>8.5500000000000007</v>
      </c>
      <c r="U6612" s="8">
        <v>0.83</v>
      </c>
      <c r="V6612" s="9">
        <v>19</v>
      </c>
      <c r="W6612" s="8">
        <v>0.79999999999999982</v>
      </c>
      <c r="X6612" s="8">
        <v>3.0500000000000007</v>
      </c>
      <c r="Y6612" s="8">
        <v>-0.28000000000000025</v>
      </c>
      <c r="Z6612" s="8">
        <v>-9.9999999999999645E-2</v>
      </c>
      <c r="AA6612">
        <v>-0.25000000000000089</v>
      </c>
      <c r="AF6612" t="s">
        <v>7079</v>
      </c>
      <c r="AG6612" t="s">
        <v>2883</v>
      </c>
      <c r="AH6612" t="s">
        <v>2884</v>
      </c>
      <c r="AI6612" t="s">
        <v>359</v>
      </c>
      <c r="AJ6612" s="7">
        <v>46022</v>
      </c>
      <c r="AK6612" t="s">
        <v>7188</v>
      </c>
      <c r="AL6612" t="s">
        <v>2885</v>
      </c>
      <c r="AM6612" t="s">
        <v>7038</v>
      </c>
      <c r="AN6612" t="s">
        <v>7228</v>
      </c>
      <c r="AO6612" t="str">
        <f>TEXT(A6612,"yyyy-mm-dd")</f>
        <v>2023-04-30</v>
      </c>
    </row>
    <row r="6613" spans="1:41">
      <c r="A6613" s="6" t="s">
        <v>7187</v>
      </c>
      <c r="B6613">
        <v>2023</v>
      </c>
      <c r="C6613">
        <v>4</v>
      </c>
      <c r="E6613" t="s">
        <v>112</v>
      </c>
      <c r="F6613" t="s">
        <v>113</v>
      </c>
      <c r="G6613" t="s">
        <v>83</v>
      </c>
      <c r="H6613" t="s">
        <v>6592</v>
      </c>
      <c r="I6613">
        <v>2024</v>
      </c>
      <c r="K6613" s="6">
        <v>45657</v>
      </c>
      <c r="L6613">
        <v>20</v>
      </c>
      <c r="N6613" t="s">
        <v>185</v>
      </c>
      <c r="O6613" s="8">
        <v>8.6</v>
      </c>
      <c r="P6613" s="8">
        <v>8.69</v>
      </c>
      <c r="Q6613" s="8">
        <v>8.41</v>
      </c>
      <c r="R6613" s="8">
        <v>9</v>
      </c>
      <c r="S6613" s="8">
        <v>6.15</v>
      </c>
      <c r="T6613" s="8">
        <v>9.56</v>
      </c>
      <c r="U6613" s="8">
        <v>0.74</v>
      </c>
      <c r="V6613" s="9">
        <v>26</v>
      </c>
      <c r="W6613" s="8">
        <v>0.58999999999999986</v>
      </c>
      <c r="X6613" s="8">
        <v>3.41</v>
      </c>
      <c r="Y6613" s="8">
        <v>-8.9999999999999858E-2</v>
      </c>
      <c r="Z6613" s="8">
        <v>-3.0000000000001137E-2</v>
      </c>
      <c r="AA6613">
        <v>2.9999999999999361E-2</v>
      </c>
      <c r="AF6613" t="s">
        <v>6630</v>
      </c>
      <c r="AG6613" t="s">
        <v>115</v>
      </c>
      <c r="AH6613" t="s">
        <v>116</v>
      </c>
      <c r="AI6613" t="s">
        <v>230</v>
      </c>
      <c r="AJ6613" s="7">
        <v>45657</v>
      </c>
      <c r="AK6613" t="s">
        <v>7188</v>
      </c>
      <c r="AL6613" t="s">
        <v>118</v>
      </c>
      <c r="AM6613" t="s">
        <v>6594</v>
      </c>
      <c r="AN6613" t="s">
        <v>7224</v>
      </c>
      <c r="AO6613" t="str">
        <f>TEXT(A6613,"yyyy-mm-dd")</f>
        <v>2023-04-30</v>
      </c>
    </row>
    <row r="6614" spans="1:41">
      <c r="A6614" s="6" t="s">
        <v>7187</v>
      </c>
      <c r="B6614">
        <v>2023</v>
      </c>
      <c r="C6614">
        <v>4</v>
      </c>
      <c r="E6614" t="s">
        <v>2881</v>
      </c>
      <c r="F6614" t="s">
        <v>113</v>
      </c>
      <c r="G6614" t="s">
        <v>83</v>
      </c>
      <c r="H6614" t="s">
        <v>6592</v>
      </c>
      <c r="I6614">
        <v>2024</v>
      </c>
      <c r="K6614" s="6">
        <v>45657</v>
      </c>
      <c r="L6614">
        <v>20</v>
      </c>
      <c r="N6614" t="s">
        <v>185</v>
      </c>
      <c r="O6614" s="8">
        <v>8.42</v>
      </c>
      <c r="P6614" s="8">
        <v>8.6</v>
      </c>
      <c r="Q6614" s="8">
        <v>8.06</v>
      </c>
      <c r="R6614" s="8">
        <v>8.8800000000000008</v>
      </c>
      <c r="S6614" s="8">
        <v>7.35</v>
      </c>
      <c r="T6614" s="8">
        <v>9.1</v>
      </c>
      <c r="U6614" s="8">
        <v>0.56000000000000005</v>
      </c>
      <c r="V6614" s="9">
        <v>22</v>
      </c>
      <c r="W6614" s="8">
        <v>0.82000000000000028</v>
      </c>
      <c r="X6614" s="8">
        <v>1.75</v>
      </c>
      <c r="Y6614" s="8">
        <v>-0.17999999999999972</v>
      </c>
      <c r="Z6614" s="8">
        <v>-9.9999999999999645E-2</v>
      </c>
      <c r="AA6614">
        <v>0.17999999999999972</v>
      </c>
      <c r="AF6614" t="s">
        <v>6635</v>
      </c>
      <c r="AG6614" t="s">
        <v>2883</v>
      </c>
      <c r="AH6614" t="s">
        <v>2884</v>
      </c>
      <c r="AI6614" t="s">
        <v>230</v>
      </c>
      <c r="AJ6614" s="7">
        <v>45657</v>
      </c>
      <c r="AK6614" t="s">
        <v>7188</v>
      </c>
      <c r="AL6614" t="s">
        <v>2885</v>
      </c>
      <c r="AM6614" t="s">
        <v>6594</v>
      </c>
      <c r="AN6614" t="s">
        <v>7227</v>
      </c>
      <c r="AO6614" t="str">
        <f>TEXT(A6614,"yyyy-mm-dd")</f>
        <v>2023-04-30</v>
      </c>
    </row>
    <row r="6615" spans="1:41">
      <c r="A6615" s="6" t="s">
        <v>7187</v>
      </c>
      <c r="B6615">
        <v>2023</v>
      </c>
      <c r="C6615">
        <v>4</v>
      </c>
      <c r="E6615" t="s">
        <v>112</v>
      </c>
      <c r="F6615" t="s">
        <v>113</v>
      </c>
      <c r="G6615" t="s">
        <v>83</v>
      </c>
      <c r="H6615" t="s">
        <v>6147</v>
      </c>
      <c r="I6615">
        <v>2023</v>
      </c>
      <c r="K6615" s="6">
        <v>45291</v>
      </c>
      <c r="L6615">
        <v>8</v>
      </c>
      <c r="N6615" t="s">
        <v>182</v>
      </c>
      <c r="O6615" s="8">
        <v>11.21</v>
      </c>
      <c r="P6615" s="8">
        <v>11.3</v>
      </c>
      <c r="Q6615" s="8">
        <v>11.05</v>
      </c>
      <c r="R6615" s="8">
        <v>11.5</v>
      </c>
      <c r="S6615" s="8">
        <v>10</v>
      </c>
      <c r="T6615" s="8">
        <v>11.81</v>
      </c>
      <c r="U6615" s="8">
        <v>0.43</v>
      </c>
      <c r="V6615" s="9">
        <v>27</v>
      </c>
      <c r="W6615" s="8">
        <v>0.44999999999999929</v>
      </c>
      <c r="X6615" s="8">
        <v>1.8100000000000005</v>
      </c>
      <c r="Y6615" s="8">
        <v>-8.9999999999999858E-2</v>
      </c>
      <c r="Z6615" s="8">
        <v>-4.9999999999998934E-2</v>
      </c>
      <c r="AA6615">
        <v>-5.0000000000000711E-2</v>
      </c>
      <c r="AF6615" t="s">
        <v>6185</v>
      </c>
      <c r="AG6615" t="s">
        <v>115</v>
      </c>
      <c r="AH6615" t="s">
        <v>116</v>
      </c>
      <c r="AI6615" t="s">
        <v>117</v>
      </c>
      <c r="AJ6615" s="7">
        <v>45291</v>
      </c>
      <c r="AK6615" t="s">
        <v>7188</v>
      </c>
      <c r="AL6615" t="s">
        <v>118</v>
      </c>
      <c r="AM6615" t="s">
        <v>6149</v>
      </c>
      <c r="AN6615" t="s">
        <v>7223</v>
      </c>
      <c r="AO6615" t="str">
        <f>TEXT(A6615,"yyyy-mm-dd")</f>
        <v>2023-04-30</v>
      </c>
    </row>
    <row r="6616" spans="1:41">
      <c r="A6616" s="6" t="s">
        <v>7187</v>
      </c>
      <c r="B6616">
        <v>2023</v>
      </c>
      <c r="C6616">
        <v>4</v>
      </c>
      <c r="E6616" t="s">
        <v>2881</v>
      </c>
      <c r="F6616" t="s">
        <v>113</v>
      </c>
      <c r="G6616" t="s">
        <v>83</v>
      </c>
      <c r="H6616" t="s">
        <v>6147</v>
      </c>
      <c r="I6616">
        <v>2023</v>
      </c>
      <c r="K6616" s="6">
        <v>45291</v>
      </c>
      <c r="L6616">
        <v>8</v>
      </c>
      <c r="N6616" t="s">
        <v>182</v>
      </c>
      <c r="O6616" s="8">
        <v>9.14</v>
      </c>
      <c r="P6616" s="8">
        <v>9.0299999999999994</v>
      </c>
      <c r="Q6616" s="8">
        <v>8.6</v>
      </c>
      <c r="R6616" s="8">
        <v>9.49</v>
      </c>
      <c r="S6616" s="8">
        <v>8.1999999999999993</v>
      </c>
      <c r="T6616" s="8">
        <v>10.9</v>
      </c>
      <c r="U6616" s="8">
        <v>0.69</v>
      </c>
      <c r="V6616" s="9">
        <v>22</v>
      </c>
      <c r="W6616" s="8">
        <v>0.89000000000000057</v>
      </c>
      <c r="X6616" s="8">
        <v>2.7000000000000011</v>
      </c>
      <c r="Y6616" s="8">
        <v>0.11000000000000121</v>
      </c>
      <c r="Z6616" s="8">
        <v>-0.41999999999999993</v>
      </c>
      <c r="AA6616">
        <v>0.19000000000000128</v>
      </c>
      <c r="AF6616" t="s">
        <v>6190</v>
      </c>
      <c r="AG6616" t="s">
        <v>2883</v>
      </c>
      <c r="AH6616" t="s">
        <v>2884</v>
      </c>
      <c r="AI6616" t="s">
        <v>117</v>
      </c>
      <c r="AJ6616" s="7">
        <v>45291</v>
      </c>
      <c r="AK6616" t="s">
        <v>7188</v>
      </c>
      <c r="AL6616" t="s">
        <v>2885</v>
      </c>
      <c r="AM6616" t="s">
        <v>6149</v>
      </c>
      <c r="AN6616" t="s">
        <v>7226</v>
      </c>
      <c r="AO6616" t="str">
        <f>TEXT(A6616,"yyyy-mm-dd")</f>
        <v>2023-04-30</v>
      </c>
    </row>
    <row r="6617" spans="1:41">
      <c r="A6617" s="6" t="s">
        <v>7229</v>
      </c>
      <c r="B6617">
        <v>2023</v>
      </c>
      <c r="C6617">
        <v>5</v>
      </c>
      <c r="E6617" t="s">
        <v>1907</v>
      </c>
      <c r="F6617" t="s">
        <v>1908</v>
      </c>
      <c r="G6617" t="s">
        <v>102</v>
      </c>
      <c r="H6617" t="s">
        <v>7214</v>
      </c>
      <c r="I6617">
        <v>2025</v>
      </c>
      <c r="J6617">
        <v>2</v>
      </c>
      <c r="K6617" s="6">
        <v>45838</v>
      </c>
      <c r="L6617">
        <v>25</v>
      </c>
      <c r="M6617">
        <v>8</v>
      </c>
      <c r="N6617" t="s">
        <v>357</v>
      </c>
      <c r="O6617" s="8">
        <v>7.57</v>
      </c>
      <c r="P6617" s="8">
        <v>7.63</v>
      </c>
      <c r="Q6617" s="8">
        <v>7.25</v>
      </c>
      <c r="R6617" s="8">
        <v>8.06</v>
      </c>
      <c r="S6617" s="8">
        <v>4.5</v>
      </c>
      <c r="T6617" s="8">
        <v>9.25</v>
      </c>
      <c r="U6617" s="8">
        <v>0.95</v>
      </c>
      <c r="V6617" s="9">
        <v>24</v>
      </c>
      <c r="W6617" s="8">
        <v>0.8100000000000005</v>
      </c>
      <c r="X6617" s="8">
        <v>4.75</v>
      </c>
      <c r="Y6617" s="8">
        <v>-5.9999999999999609E-2</v>
      </c>
      <c r="Z6617" s="8">
        <v>-0.25</v>
      </c>
      <c r="AA6617">
        <v>6.0000000000000497E-2</v>
      </c>
      <c r="AF6617" t="s">
        <v>7215</v>
      </c>
      <c r="AG6617" t="s">
        <v>1910</v>
      </c>
      <c r="AH6617" t="s">
        <v>1911</v>
      </c>
      <c r="AI6617" t="s">
        <v>1971</v>
      </c>
      <c r="AJ6617" s="7">
        <v>45838</v>
      </c>
      <c r="AK6617" t="s">
        <v>7230</v>
      </c>
      <c r="AL6617" t="s">
        <v>1908</v>
      </c>
      <c r="AM6617" t="s">
        <v>7216</v>
      </c>
      <c r="AN6617" t="s">
        <v>7252</v>
      </c>
      <c r="AO6617" t="str">
        <f>TEXT(A6617,"yyyy-mm-dd")</f>
        <v>2023-05-31</v>
      </c>
    </row>
    <row r="6618" spans="1:41">
      <c r="A6618" s="6" t="s">
        <v>7229</v>
      </c>
      <c r="B6618">
        <v>2023</v>
      </c>
      <c r="C6618">
        <v>5</v>
      </c>
      <c r="E6618" t="s">
        <v>1907</v>
      </c>
      <c r="F6618" t="s">
        <v>1908</v>
      </c>
      <c r="G6618" t="s">
        <v>102</v>
      </c>
      <c r="H6618" t="s">
        <v>7210</v>
      </c>
      <c r="I6618">
        <v>2025</v>
      </c>
      <c r="J6618">
        <v>1</v>
      </c>
      <c r="K6618" s="6">
        <v>45747</v>
      </c>
      <c r="L6618">
        <v>22</v>
      </c>
      <c r="M6618">
        <v>7</v>
      </c>
      <c r="N6618" t="s">
        <v>167</v>
      </c>
      <c r="O6618" s="8">
        <v>8.08</v>
      </c>
      <c r="P6618" s="8">
        <v>8</v>
      </c>
      <c r="Q6618" s="8">
        <v>8</v>
      </c>
      <c r="R6618" s="8">
        <v>8.5</v>
      </c>
      <c r="S6618" s="8">
        <v>4.75</v>
      </c>
      <c r="T6618" s="8">
        <v>10</v>
      </c>
      <c r="U6618" s="8">
        <v>0.98</v>
      </c>
      <c r="V6618" s="9">
        <v>25</v>
      </c>
      <c r="W6618" s="8">
        <v>0.5</v>
      </c>
      <c r="X6618" s="8">
        <v>5.25</v>
      </c>
      <c r="Y6618" s="8">
        <v>8.0000000000000071E-2</v>
      </c>
      <c r="Z6618" s="8">
        <v>-0.25</v>
      </c>
      <c r="AA6618">
        <v>0</v>
      </c>
      <c r="AF6618" t="s">
        <v>7211</v>
      </c>
      <c r="AG6618" t="s">
        <v>1910</v>
      </c>
      <c r="AH6618" t="s">
        <v>1911</v>
      </c>
      <c r="AI6618" t="s">
        <v>1944</v>
      </c>
      <c r="AJ6618" s="7">
        <v>45747</v>
      </c>
      <c r="AK6618" t="s">
        <v>7230</v>
      </c>
      <c r="AL6618" t="s">
        <v>1908</v>
      </c>
      <c r="AM6618" t="s">
        <v>7212</v>
      </c>
      <c r="AN6618" t="s">
        <v>7251</v>
      </c>
      <c r="AO6618" t="str">
        <f>TEXT(A6618,"yyyy-mm-dd")</f>
        <v>2023-05-31</v>
      </c>
    </row>
    <row r="6619" spans="1:41">
      <c r="A6619" s="6" t="s">
        <v>7229</v>
      </c>
      <c r="B6619">
        <v>2023</v>
      </c>
      <c r="C6619">
        <v>5</v>
      </c>
      <c r="E6619" t="s">
        <v>1907</v>
      </c>
      <c r="F6619" t="s">
        <v>1908</v>
      </c>
      <c r="G6619" t="s">
        <v>102</v>
      </c>
      <c r="H6619" t="s">
        <v>6983</v>
      </c>
      <c r="I6619">
        <v>2024</v>
      </c>
      <c r="J6619">
        <v>4</v>
      </c>
      <c r="K6619" s="6">
        <v>45657</v>
      </c>
      <c r="L6619">
        <v>19</v>
      </c>
      <c r="M6619">
        <v>6</v>
      </c>
      <c r="N6619" t="s">
        <v>195</v>
      </c>
      <c r="O6619" s="8">
        <v>8.4499999999999993</v>
      </c>
      <c r="P6619" s="8">
        <v>8.5</v>
      </c>
      <c r="Q6619" s="8">
        <v>8.25</v>
      </c>
      <c r="R6619" s="8">
        <v>9</v>
      </c>
      <c r="S6619" s="8">
        <v>6.25</v>
      </c>
      <c r="T6619" s="8">
        <v>10</v>
      </c>
      <c r="U6619" s="8">
        <v>0.84</v>
      </c>
      <c r="V6619" s="9">
        <v>32</v>
      </c>
      <c r="W6619" s="8">
        <v>0.75</v>
      </c>
      <c r="X6619" s="8">
        <v>3.75</v>
      </c>
      <c r="Y6619" s="8">
        <v>-5.0000000000000711E-2</v>
      </c>
      <c r="Z6619" s="8">
        <v>0</v>
      </c>
      <c r="AA6619">
        <v>0</v>
      </c>
      <c r="AF6619" t="s">
        <v>6984</v>
      </c>
      <c r="AG6619" t="s">
        <v>1910</v>
      </c>
      <c r="AH6619" t="s">
        <v>1911</v>
      </c>
      <c r="AI6619" t="s">
        <v>1939</v>
      </c>
      <c r="AJ6619" s="7">
        <v>45657</v>
      </c>
      <c r="AK6619" t="s">
        <v>7230</v>
      </c>
      <c r="AL6619" t="s">
        <v>1908</v>
      </c>
      <c r="AM6619" t="s">
        <v>6985</v>
      </c>
      <c r="AN6619" t="s">
        <v>7250</v>
      </c>
      <c r="AO6619" t="str">
        <f>TEXT(A6619,"yyyy-mm-dd")</f>
        <v>2023-05-31</v>
      </c>
    </row>
    <row r="6620" spans="1:41">
      <c r="A6620" s="6" t="s">
        <v>7229</v>
      </c>
      <c r="B6620">
        <v>2023</v>
      </c>
      <c r="C6620">
        <v>5</v>
      </c>
      <c r="E6620" t="s">
        <v>1907</v>
      </c>
      <c r="F6620" t="s">
        <v>1908</v>
      </c>
      <c r="G6620" t="s">
        <v>102</v>
      </c>
      <c r="H6620" t="s">
        <v>6878</v>
      </c>
      <c r="I6620">
        <v>2024</v>
      </c>
      <c r="J6620">
        <v>3</v>
      </c>
      <c r="K6620" s="6">
        <v>45565</v>
      </c>
      <c r="L6620">
        <v>16</v>
      </c>
      <c r="M6620">
        <v>5</v>
      </c>
      <c r="N6620" t="s">
        <v>222</v>
      </c>
      <c r="O6620" s="8">
        <v>9.0500000000000007</v>
      </c>
      <c r="P6620" s="8">
        <v>9</v>
      </c>
      <c r="Q6620" s="8">
        <v>8.75</v>
      </c>
      <c r="R6620" s="8">
        <v>9.6300000000000008</v>
      </c>
      <c r="S6620" s="8">
        <v>7</v>
      </c>
      <c r="T6620" s="8">
        <v>10</v>
      </c>
      <c r="U6620" s="8">
        <v>0.76</v>
      </c>
      <c r="V6620" s="9">
        <v>31</v>
      </c>
      <c r="W6620" s="8">
        <v>0.88000000000000078</v>
      </c>
      <c r="X6620" s="8">
        <v>3</v>
      </c>
      <c r="Y6620" s="8">
        <v>5.0000000000000711E-2</v>
      </c>
      <c r="Z6620" s="8">
        <v>0</v>
      </c>
      <c r="AA6620">
        <v>0.32000000000000028</v>
      </c>
      <c r="AF6620" t="s">
        <v>6879</v>
      </c>
      <c r="AG6620" t="s">
        <v>1910</v>
      </c>
      <c r="AH6620" t="s">
        <v>1911</v>
      </c>
      <c r="AI6620" t="s">
        <v>1934</v>
      </c>
      <c r="AJ6620" s="7">
        <v>45565</v>
      </c>
      <c r="AK6620" t="s">
        <v>7230</v>
      </c>
      <c r="AL6620" t="s">
        <v>1908</v>
      </c>
      <c r="AM6620" t="s">
        <v>6880</v>
      </c>
      <c r="AN6620" t="s">
        <v>7249</v>
      </c>
      <c r="AO6620" t="str">
        <f>TEXT(A6620,"yyyy-mm-dd")</f>
        <v>2023-05-31</v>
      </c>
    </row>
    <row r="6621" spans="1:41">
      <c r="A6621" s="6" t="s">
        <v>7229</v>
      </c>
      <c r="B6621">
        <v>2023</v>
      </c>
      <c r="C6621">
        <v>5</v>
      </c>
      <c r="E6621" t="s">
        <v>1907</v>
      </c>
      <c r="F6621" t="s">
        <v>1908</v>
      </c>
      <c r="G6621" t="s">
        <v>102</v>
      </c>
      <c r="H6621" t="s">
        <v>6770</v>
      </c>
      <c r="I6621">
        <v>2024</v>
      </c>
      <c r="J6621">
        <v>2</v>
      </c>
      <c r="K6621" s="6">
        <v>45473</v>
      </c>
      <c r="L6621">
        <v>13</v>
      </c>
      <c r="M6621">
        <v>4</v>
      </c>
      <c r="N6621" t="s">
        <v>252</v>
      </c>
      <c r="O6621" s="8">
        <v>9.73</v>
      </c>
      <c r="P6621" s="8">
        <v>10</v>
      </c>
      <c r="Q6621" s="8">
        <v>9.25</v>
      </c>
      <c r="R6621" s="8">
        <v>10.25</v>
      </c>
      <c r="S6621" s="8">
        <v>8</v>
      </c>
      <c r="T6621" s="8">
        <v>11</v>
      </c>
      <c r="U6621" s="8">
        <v>0.69</v>
      </c>
      <c r="V6621" s="9">
        <v>31</v>
      </c>
      <c r="W6621" s="8">
        <v>1</v>
      </c>
      <c r="X6621" s="8">
        <v>3</v>
      </c>
      <c r="Y6621" s="8">
        <v>-0.26999999999999957</v>
      </c>
      <c r="Z6621" s="8">
        <v>0.11999999999999922</v>
      </c>
      <c r="AA6621">
        <v>0.25</v>
      </c>
      <c r="AF6621" t="s">
        <v>6771</v>
      </c>
      <c r="AG6621" t="s">
        <v>1910</v>
      </c>
      <c r="AH6621" t="s">
        <v>1911</v>
      </c>
      <c r="AI6621" t="s">
        <v>1929</v>
      </c>
      <c r="AJ6621" s="7">
        <v>45473</v>
      </c>
      <c r="AK6621" t="s">
        <v>7230</v>
      </c>
      <c r="AL6621" t="s">
        <v>1908</v>
      </c>
      <c r="AM6621" t="s">
        <v>6772</v>
      </c>
      <c r="AN6621" t="s">
        <v>7248</v>
      </c>
      <c r="AO6621" t="str">
        <f>TEXT(A6621,"yyyy-mm-dd")</f>
        <v>2023-05-31</v>
      </c>
    </row>
    <row r="6622" spans="1:41">
      <c r="A6622" s="6" t="s">
        <v>7229</v>
      </c>
      <c r="B6622">
        <v>2023</v>
      </c>
      <c r="C6622">
        <v>5</v>
      </c>
      <c r="E6622" t="s">
        <v>1907</v>
      </c>
      <c r="F6622" t="s">
        <v>1908</v>
      </c>
      <c r="G6622" t="s">
        <v>102</v>
      </c>
      <c r="H6622" t="s">
        <v>6766</v>
      </c>
      <c r="I6622">
        <v>2024</v>
      </c>
      <c r="J6622">
        <v>1</v>
      </c>
      <c r="K6622" s="6">
        <v>45382</v>
      </c>
      <c r="L6622">
        <v>10</v>
      </c>
      <c r="M6622">
        <v>3</v>
      </c>
      <c r="N6622" t="s">
        <v>164</v>
      </c>
      <c r="O6622" s="8">
        <v>10.35</v>
      </c>
      <c r="P6622" s="8">
        <v>10.5</v>
      </c>
      <c r="Q6622" s="8">
        <v>10</v>
      </c>
      <c r="R6622" s="8">
        <v>10.75</v>
      </c>
      <c r="S6622" s="8">
        <v>9</v>
      </c>
      <c r="T6622" s="8">
        <v>11.5</v>
      </c>
      <c r="U6622" s="8">
        <v>0.56999999999999995</v>
      </c>
      <c r="V6622" s="9">
        <v>31</v>
      </c>
      <c r="W6622" s="8">
        <v>0.75</v>
      </c>
      <c r="X6622" s="8">
        <v>2.5</v>
      </c>
      <c r="Y6622" s="8">
        <v>-0.15000000000000036</v>
      </c>
      <c r="Z6622" s="8">
        <v>0</v>
      </c>
      <c r="AA6622">
        <v>0.25</v>
      </c>
      <c r="AF6622" t="s">
        <v>6767</v>
      </c>
      <c r="AG6622" t="s">
        <v>1910</v>
      </c>
      <c r="AH6622" t="s">
        <v>1911</v>
      </c>
      <c r="AI6622" t="s">
        <v>1924</v>
      </c>
      <c r="AJ6622" s="7">
        <v>45382</v>
      </c>
      <c r="AK6622" t="s">
        <v>7230</v>
      </c>
      <c r="AL6622" t="s">
        <v>1908</v>
      </c>
      <c r="AM6622" t="s">
        <v>6768</v>
      </c>
      <c r="AN6622" t="s">
        <v>7247</v>
      </c>
      <c r="AO6622" t="str">
        <f>TEXT(A6622,"yyyy-mm-dd")</f>
        <v>2023-05-31</v>
      </c>
    </row>
    <row r="6623" spans="1:41">
      <c r="A6623" s="6" t="s">
        <v>7229</v>
      </c>
      <c r="B6623">
        <v>2023</v>
      </c>
      <c r="C6623">
        <v>5</v>
      </c>
      <c r="E6623" t="s">
        <v>1907</v>
      </c>
      <c r="F6623" t="s">
        <v>1908</v>
      </c>
      <c r="G6623" t="s">
        <v>102</v>
      </c>
      <c r="H6623" t="s">
        <v>6539</v>
      </c>
      <c r="I6623">
        <v>2023</v>
      </c>
      <c r="J6623">
        <v>4</v>
      </c>
      <c r="K6623" s="6">
        <v>45291</v>
      </c>
      <c r="L6623">
        <v>7</v>
      </c>
      <c r="M6623">
        <v>2</v>
      </c>
      <c r="N6623" t="s">
        <v>192</v>
      </c>
      <c r="O6623" s="8">
        <v>10.97</v>
      </c>
      <c r="P6623" s="8">
        <v>11</v>
      </c>
      <c r="Q6623" s="8">
        <v>10.75</v>
      </c>
      <c r="R6623" s="8">
        <v>11.25</v>
      </c>
      <c r="S6623" s="8">
        <v>10</v>
      </c>
      <c r="T6623" s="8">
        <v>11.5</v>
      </c>
      <c r="U6623" s="8">
        <v>0.38</v>
      </c>
      <c r="V6623" s="9">
        <v>32</v>
      </c>
      <c r="W6623" s="8">
        <v>0.5</v>
      </c>
      <c r="X6623" s="8">
        <v>1.5</v>
      </c>
      <c r="Y6623" s="8">
        <v>-2.9999999999999361E-2</v>
      </c>
      <c r="Z6623" s="8">
        <v>-0.25</v>
      </c>
      <c r="AA6623">
        <v>0</v>
      </c>
      <c r="AF6623" t="s">
        <v>6540</v>
      </c>
      <c r="AG6623" t="s">
        <v>1910</v>
      </c>
      <c r="AH6623" t="s">
        <v>1911</v>
      </c>
      <c r="AI6623" t="s">
        <v>1919</v>
      </c>
      <c r="AJ6623" s="7">
        <v>45291</v>
      </c>
      <c r="AK6623" t="s">
        <v>7230</v>
      </c>
      <c r="AL6623" t="s">
        <v>1908</v>
      </c>
      <c r="AM6623" t="s">
        <v>6541</v>
      </c>
      <c r="AN6623" t="s">
        <v>7246</v>
      </c>
      <c r="AO6623" t="str">
        <f>TEXT(A6623,"yyyy-mm-dd")</f>
        <v>2023-05-31</v>
      </c>
    </row>
    <row r="6624" spans="1:41">
      <c r="A6624" s="6" t="s">
        <v>7229</v>
      </c>
      <c r="B6624">
        <v>2023</v>
      </c>
      <c r="C6624">
        <v>5</v>
      </c>
      <c r="E6624" t="s">
        <v>1907</v>
      </c>
      <c r="F6624" t="s">
        <v>1908</v>
      </c>
      <c r="G6624" t="s">
        <v>102</v>
      </c>
      <c r="H6624" t="s">
        <v>6434</v>
      </c>
      <c r="I6624">
        <v>2023</v>
      </c>
      <c r="J6624">
        <v>3</v>
      </c>
      <c r="K6624" s="6">
        <v>45199</v>
      </c>
      <c r="L6624">
        <v>4</v>
      </c>
      <c r="M6624">
        <v>1</v>
      </c>
      <c r="N6624" t="s">
        <v>219</v>
      </c>
      <c r="O6624" s="8">
        <v>11.23</v>
      </c>
      <c r="P6624" s="8">
        <v>11.25</v>
      </c>
      <c r="Q6624" s="8">
        <v>11.25</v>
      </c>
      <c r="R6624" s="8">
        <v>11.25</v>
      </c>
      <c r="S6624" s="8">
        <v>10.5</v>
      </c>
      <c r="T6624" s="8">
        <v>11.5</v>
      </c>
      <c r="U6624" s="8">
        <v>0.17</v>
      </c>
      <c r="V6624" s="9">
        <v>30</v>
      </c>
      <c r="W6624" s="8">
        <v>0</v>
      </c>
      <c r="X6624" s="8">
        <v>1</v>
      </c>
      <c r="Y6624" s="8">
        <v>-1.9999999999999574E-2</v>
      </c>
      <c r="Z6624" s="8">
        <v>-0.25</v>
      </c>
      <c r="AA6624">
        <v>-0.25</v>
      </c>
      <c r="AF6624" t="s">
        <v>6435</v>
      </c>
      <c r="AG6624" t="s">
        <v>1910</v>
      </c>
      <c r="AH6624" t="s">
        <v>1911</v>
      </c>
      <c r="AI6624" t="s">
        <v>1915</v>
      </c>
      <c r="AJ6624" s="7">
        <v>45199</v>
      </c>
      <c r="AK6624" t="s">
        <v>7230</v>
      </c>
      <c r="AL6624" t="s">
        <v>1908</v>
      </c>
      <c r="AM6624" t="s">
        <v>6436</v>
      </c>
      <c r="AN6624" t="s">
        <v>7245</v>
      </c>
      <c r="AO6624" t="str">
        <f>TEXT(A6624,"yyyy-mm-dd")</f>
        <v>2023-05-31</v>
      </c>
    </row>
    <row r="6625" spans="1:41">
      <c r="A6625" s="6" t="s">
        <v>7229</v>
      </c>
      <c r="B6625">
        <v>2023</v>
      </c>
      <c r="C6625">
        <v>5</v>
      </c>
      <c r="E6625" t="s">
        <v>1907</v>
      </c>
      <c r="F6625" t="s">
        <v>1908</v>
      </c>
      <c r="G6625" t="s">
        <v>102</v>
      </c>
      <c r="H6625" t="s">
        <v>6326</v>
      </c>
      <c r="I6625">
        <v>2023</v>
      </c>
      <c r="J6625">
        <v>2</v>
      </c>
      <c r="K6625" s="6">
        <v>45107</v>
      </c>
      <c r="L6625">
        <v>1</v>
      </c>
      <c r="M6625">
        <v>0</v>
      </c>
      <c r="N6625" t="s">
        <v>169</v>
      </c>
      <c r="O6625" s="8">
        <v>11.26</v>
      </c>
      <c r="P6625" s="8">
        <v>11.25</v>
      </c>
      <c r="Q6625" s="8">
        <v>11.25</v>
      </c>
      <c r="R6625" s="8">
        <v>11.25</v>
      </c>
      <c r="S6625" s="8">
        <v>11.25</v>
      </c>
      <c r="T6625" s="8">
        <v>11.5</v>
      </c>
      <c r="U6625" s="8">
        <v>0.05</v>
      </c>
      <c r="V6625" s="9">
        <v>30</v>
      </c>
      <c r="W6625" s="8">
        <v>0</v>
      </c>
      <c r="X6625" s="8">
        <v>0.25</v>
      </c>
      <c r="Y6625" s="8">
        <v>9.9999999999997868E-3</v>
      </c>
      <c r="Z6625" s="8">
        <v>-0.25</v>
      </c>
      <c r="AA6625">
        <v>-0.25</v>
      </c>
      <c r="AF6625" t="s">
        <v>6327</v>
      </c>
      <c r="AG6625" t="s">
        <v>1910</v>
      </c>
      <c r="AH6625" t="s">
        <v>1911</v>
      </c>
      <c r="AI6625" t="s">
        <v>1912</v>
      </c>
      <c r="AJ6625" s="7">
        <v>45107</v>
      </c>
      <c r="AK6625" t="s">
        <v>7230</v>
      </c>
      <c r="AL6625" t="s">
        <v>1908</v>
      </c>
      <c r="AM6625" t="s">
        <v>6328</v>
      </c>
      <c r="AN6625" t="s">
        <v>7244</v>
      </c>
      <c r="AO6625" t="str">
        <f>TEXT(A6625,"yyyy-mm-dd")</f>
        <v>2023-05-31</v>
      </c>
    </row>
    <row r="6626" spans="1:41">
      <c r="A6626" s="6" t="s">
        <v>7229</v>
      </c>
      <c r="B6626">
        <v>2023</v>
      </c>
      <c r="C6626">
        <v>5</v>
      </c>
      <c r="E6626" t="s">
        <v>100</v>
      </c>
      <c r="F6626" t="s">
        <v>101</v>
      </c>
      <c r="G6626" t="s">
        <v>83</v>
      </c>
      <c r="H6626" t="s">
        <v>7036</v>
      </c>
      <c r="I6626">
        <v>2025</v>
      </c>
      <c r="K6626" s="6">
        <v>46022</v>
      </c>
      <c r="L6626">
        <v>31</v>
      </c>
      <c r="N6626" t="s">
        <v>837</v>
      </c>
      <c r="O6626" s="8">
        <v>2.14</v>
      </c>
      <c r="P6626" s="8">
        <v>2</v>
      </c>
      <c r="Q6626" s="8">
        <v>1.9</v>
      </c>
      <c r="R6626" s="8">
        <v>2.2999999999999998</v>
      </c>
      <c r="S6626" s="8">
        <v>1.3</v>
      </c>
      <c r="T6626" s="8">
        <v>3.1</v>
      </c>
      <c r="U6626" s="8">
        <v>0.44</v>
      </c>
      <c r="V6626" s="9">
        <v>28</v>
      </c>
      <c r="W6626" s="8">
        <v>0.39999999999999991</v>
      </c>
      <c r="X6626" s="8">
        <v>1.8</v>
      </c>
      <c r="Y6626" s="8">
        <v>0.14000000000000012</v>
      </c>
      <c r="Z6626" s="8">
        <v>0</v>
      </c>
      <c r="AA6626">
        <v>-2.2204460492503131E-16</v>
      </c>
      <c r="AF6626" t="s">
        <v>10450</v>
      </c>
      <c r="AG6626" t="s">
        <v>9655</v>
      </c>
      <c r="AH6626" t="s">
        <v>9656</v>
      </c>
      <c r="AI6626" t="s">
        <v>9708</v>
      </c>
      <c r="AJ6626" s="7">
        <v>46022</v>
      </c>
      <c r="AK6626" t="s">
        <v>7230</v>
      </c>
      <c r="AL6626" t="s">
        <v>109</v>
      </c>
      <c r="AM6626" t="s">
        <v>7038</v>
      </c>
      <c r="AN6626" t="s">
        <v>10456</v>
      </c>
    </row>
    <row r="6627" spans="1:41">
      <c r="A6627" s="6" t="s">
        <v>7229</v>
      </c>
      <c r="B6627">
        <v>2023</v>
      </c>
      <c r="C6627">
        <v>5</v>
      </c>
      <c r="E6627" t="s">
        <v>100</v>
      </c>
      <c r="F6627" t="s">
        <v>101</v>
      </c>
      <c r="G6627" t="s">
        <v>102</v>
      </c>
      <c r="H6627" t="s">
        <v>6983</v>
      </c>
      <c r="I6627">
        <v>2024</v>
      </c>
      <c r="J6627">
        <v>4</v>
      </c>
      <c r="K6627" s="6">
        <v>45657</v>
      </c>
      <c r="L6627">
        <v>19</v>
      </c>
      <c r="M6627">
        <v>6</v>
      </c>
      <c r="N6627" t="s">
        <v>195</v>
      </c>
      <c r="O6627" s="8">
        <v>2.33</v>
      </c>
      <c r="P6627" s="8">
        <v>2</v>
      </c>
      <c r="Q6627" s="8">
        <v>1.8</v>
      </c>
      <c r="R6627" s="8">
        <v>2.79</v>
      </c>
      <c r="S6627" s="8">
        <v>1.5</v>
      </c>
      <c r="T6627" s="8">
        <v>4.5999999999999996</v>
      </c>
      <c r="U6627" s="8">
        <v>0.8</v>
      </c>
      <c r="V6627" s="9">
        <v>27</v>
      </c>
      <c r="W6627" s="8">
        <v>0.99</v>
      </c>
      <c r="X6627" s="8">
        <v>3.0999999999999996</v>
      </c>
      <c r="Y6627" s="8">
        <v>0.33000000000000007</v>
      </c>
      <c r="Z6627" s="8">
        <v>0</v>
      </c>
      <c r="AA6627">
        <v>0.33999999999999986</v>
      </c>
      <c r="AF6627" t="s">
        <v>7055</v>
      </c>
      <c r="AG6627" t="s">
        <v>106</v>
      </c>
      <c r="AH6627" t="s">
        <v>107</v>
      </c>
      <c r="AI6627" t="s">
        <v>2670</v>
      </c>
      <c r="AJ6627" s="7">
        <v>45657</v>
      </c>
      <c r="AK6627" t="s">
        <v>7230</v>
      </c>
      <c r="AL6627" t="s">
        <v>109</v>
      </c>
      <c r="AM6627" t="s">
        <v>6985</v>
      </c>
      <c r="AN6627" t="s">
        <v>7243</v>
      </c>
      <c r="AO6627" t="str">
        <f>TEXT(A6627,"yyyy-mm-dd")</f>
        <v>2023-05-31</v>
      </c>
    </row>
    <row r="6628" spans="1:41">
      <c r="A6628" s="6" t="s">
        <v>7229</v>
      </c>
      <c r="B6628">
        <v>2023</v>
      </c>
      <c r="C6628">
        <v>5</v>
      </c>
      <c r="E6628" t="s">
        <v>100</v>
      </c>
      <c r="F6628" t="s">
        <v>101</v>
      </c>
      <c r="G6628" t="s">
        <v>83</v>
      </c>
      <c r="H6628" t="s">
        <v>6592</v>
      </c>
      <c r="I6628">
        <v>2024</v>
      </c>
      <c r="K6628" s="6">
        <v>45657</v>
      </c>
      <c r="L6628">
        <v>19</v>
      </c>
      <c r="N6628" t="s">
        <v>195</v>
      </c>
      <c r="O6628" s="8">
        <v>1.58</v>
      </c>
      <c r="P6628" s="8">
        <v>1.6</v>
      </c>
      <c r="Q6628" s="8">
        <v>1.3</v>
      </c>
      <c r="R6628" s="8">
        <v>1.95</v>
      </c>
      <c r="S6628" s="8">
        <v>0</v>
      </c>
      <c r="T6628" s="8">
        <v>2.5</v>
      </c>
      <c r="U6628" s="8">
        <v>0.54</v>
      </c>
      <c r="V6628" s="9">
        <v>35</v>
      </c>
      <c r="W6628" s="8">
        <v>0.64999999999999991</v>
      </c>
      <c r="X6628" s="8">
        <v>2.5</v>
      </c>
      <c r="Y6628" s="8">
        <v>-2.0000000000000018E-2</v>
      </c>
      <c r="Z6628" s="8">
        <v>-9.9999999999999867E-2</v>
      </c>
      <c r="AA6628">
        <v>5.0000000000000044E-2</v>
      </c>
      <c r="AF6628" t="s">
        <v>10411</v>
      </c>
      <c r="AG6628" t="s">
        <v>9655</v>
      </c>
      <c r="AH6628" t="s">
        <v>9656</v>
      </c>
      <c r="AI6628" t="s">
        <v>9669</v>
      </c>
      <c r="AJ6628" s="7">
        <v>45657</v>
      </c>
      <c r="AK6628" t="s">
        <v>7230</v>
      </c>
      <c r="AL6628" t="s">
        <v>109</v>
      </c>
      <c r="AM6628" t="s">
        <v>6594</v>
      </c>
      <c r="AN6628" t="s">
        <v>10429</v>
      </c>
    </row>
    <row r="6629" spans="1:41">
      <c r="A6629" s="6" t="s">
        <v>7229</v>
      </c>
      <c r="B6629">
        <v>2023</v>
      </c>
      <c r="C6629">
        <v>5</v>
      </c>
      <c r="E6629" t="s">
        <v>100</v>
      </c>
      <c r="F6629" t="s">
        <v>101</v>
      </c>
      <c r="G6629" t="s">
        <v>102</v>
      </c>
      <c r="H6629" t="s">
        <v>6878</v>
      </c>
      <c r="I6629">
        <v>2024</v>
      </c>
      <c r="J6629">
        <v>3</v>
      </c>
      <c r="K6629" s="6">
        <v>45565</v>
      </c>
      <c r="L6629">
        <v>16</v>
      </c>
      <c r="M6629">
        <v>5</v>
      </c>
      <c r="N6629" t="s">
        <v>222</v>
      </c>
      <c r="O6629" s="8">
        <v>1.84</v>
      </c>
      <c r="P6629" s="8">
        <v>1.98</v>
      </c>
      <c r="Q6629" s="8">
        <v>1.5</v>
      </c>
      <c r="R6629" s="8">
        <v>2.2000000000000002</v>
      </c>
      <c r="S6629" s="8">
        <v>-0.28999999999999998</v>
      </c>
      <c r="T6629" s="8">
        <v>3</v>
      </c>
      <c r="U6629" s="8">
        <v>0.7</v>
      </c>
      <c r="V6629" s="9">
        <v>27</v>
      </c>
      <c r="W6629" s="8">
        <v>0.70000000000000018</v>
      </c>
      <c r="X6629" s="8">
        <v>3.29</v>
      </c>
      <c r="Y6629" s="8">
        <v>-0.1399999999999999</v>
      </c>
      <c r="Z6629" s="8">
        <v>-2.0000000000000018E-2</v>
      </c>
      <c r="AA6629">
        <v>-4.9999999999999822E-2</v>
      </c>
      <c r="AF6629" t="s">
        <v>7053</v>
      </c>
      <c r="AG6629" t="s">
        <v>106</v>
      </c>
      <c r="AH6629" t="s">
        <v>107</v>
      </c>
      <c r="AI6629" t="s">
        <v>2667</v>
      </c>
      <c r="AJ6629" s="7">
        <v>45565</v>
      </c>
      <c r="AK6629" t="s">
        <v>7230</v>
      </c>
      <c r="AL6629" t="s">
        <v>109</v>
      </c>
      <c r="AM6629" t="s">
        <v>6880</v>
      </c>
      <c r="AN6629" t="s">
        <v>7242</v>
      </c>
      <c r="AO6629" t="str">
        <f>TEXT(A6629,"yyyy-mm-dd")</f>
        <v>2023-05-31</v>
      </c>
    </row>
    <row r="6630" spans="1:41">
      <c r="A6630" s="6" t="s">
        <v>7229</v>
      </c>
      <c r="B6630">
        <v>2023</v>
      </c>
      <c r="C6630">
        <v>5</v>
      </c>
      <c r="E6630" t="s">
        <v>100</v>
      </c>
      <c r="F6630" t="s">
        <v>101</v>
      </c>
      <c r="G6630" t="s">
        <v>102</v>
      </c>
      <c r="H6630" t="s">
        <v>6770</v>
      </c>
      <c r="I6630">
        <v>2024</v>
      </c>
      <c r="J6630">
        <v>2</v>
      </c>
      <c r="K6630" s="6">
        <v>45473</v>
      </c>
      <c r="L6630">
        <v>13</v>
      </c>
      <c r="M6630">
        <v>4</v>
      </c>
      <c r="N6630" t="s">
        <v>252</v>
      </c>
      <c r="O6630" s="8">
        <v>1.39</v>
      </c>
      <c r="P6630" s="8">
        <v>1.5</v>
      </c>
      <c r="Q6630" s="8">
        <v>1</v>
      </c>
      <c r="R6630" s="8">
        <v>2.02</v>
      </c>
      <c r="S6630" s="8">
        <v>-0.5</v>
      </c>
      <c r="T6630" s="8">
        <v>2.8</v>
      </c>
      <c r="U6630" s="8">
        <v>0.87</v>
      </c>
      <c r="V6630" s="9">
        <v>27</v>
      </c>
      <c r="W6630" s="8">
        <v>1.02</v>
      </c>
      <c r="X6630" s="8">
        <v>3.3</v>
      </c>
      <c r="Y6630" s="8">
        <v>-0.1100000000000001</v>
      </c>
      <c r="Z6630" s="8">
        <v>0</v>
      </c>
      <c r="AA6630">
        <v>2.9999999999999805E-2</v>
      </c>
      <c r="AF6630" t="s">
        <v>7051</v>
      </c>
      <c r="AG6630" t="s">
        <v>106</v>
      </c>
      <c r="AH6630" t="s">
        <v>107</v>
      </c>
      <c r="AI6630" t="s">
        <v>502</v>
      </c>
      <c r="AJ6630" s="7">
        <v>45473</v>
      </c>
      <c r="AK6630" t="s">
        <v>7230</v>
      </c>
      <c r="AL6630" t="s">
        <v>109</v>
      </c>
      <c r="AM6630" t="s">
        <v>6772</v>
      </c>
      <c r="AN6630" t="s">
        <v>7241</v>
      </c>
      <c r="AO6630" t="str">
        <f>TEXT(A6630,"yyyy-mm-dd")</f>
        <v>2023-05-31</v>
      </c>
    </row>
    <row r="6631" spans="1:41">
      <c r="A6631" s="6" t="s">
        <v>7229</v>
      </c>
      <c r="B6631">
        <v>2023</v>
      </c>
      <c r="C6631">
        <v>5</v>
      </c>
      <c r="E6631" t="s">
        <v>100</v>
      </c>
      <c r="F6631" t="s">
        <v>101</v>
      </c>
      <c r="G6631" t="s">
        <v>102</v>
      </c>
      <c r="H6631" t="s">
        <v>6766</v>
      </c>
      <c r="I6631">
        <v>2024</v>
      </c>
      <c r="J6631">
        <v>1</v>
      </c>
      <c r="K6631" s="6">
        <v>45382</v>
      </c>
      <c r="L6631">
        <v>10</v>
      </c>
      <c r="M6631">
        <v>3</v>
      </c>
      <c r="N6631" t="s">
        <v>164</v>
      </c>
      <c r="O6631" s="8">
        <v>0.6</v>
      </c>
      <c r="P6631" s="8">
        <v>0.8</v>
      </c>
      <c r="Q6631" s="8">
        <v>-0.15</v>
      </c>
      <c r="R6631" s="8">
        <v>1.3</v>
      </c>
      <c r="S6631" s="8">
        <v>-1.5</v>
      </c>
      <c r="T6631" s="8">
        <v>2.5</v>
      </c>
      <c r="U6631" s="8">
        <v>1.1299999999999999</v>
      </c>
      <c r="V6631" s="9">
        <v>27</v>
      </c>
      <c r="W6631" s="8">
        <v>1.45</v>
      </c>
      <c r="X6631" s="8">
        <v>4</v>
      </c>
      <c r="Y6631" s="8">
        <v>-0.20000000000000007</v>
      </c>
      <c r="Z6631" s="8">
        <v>-0.14999999999999991</v>
      </c>
      <c r="AA6631">
        <v>0.39999999999999991</v>
      </c>
      <c r="AF6631" t="s">
        <v>7049</v>
      </c>
      <c r="AG6631" t="s">
        <v>106</v>
      </c>
      <c r="AH6631" t="s">
        <v>107</v>
      </c>
      <c r="AI6631" t="s">
        <v>497</v>
      </c>
      <c r="AJ6631" s="7">
        <v>45382</v>
      </c>
      <c r="AK6631" t="s">
        <v>7230</v>
      </c>
      <c r="AL6631" t="s">
        <v>109</v>
      </c>
      <c r="AM6631" t="s">
        <v>6768</v>
      </c>
      <c r="AN6631" t="s">
        <v>7240</v>
      </c>
      <c r="AO6631" t="str">
        <f>TEXT(A6631,"yyyy-mm-dd")</f>
        <v>2023-05-31</v>
      </c>
    </row>
    <row r="6632" spans="1:41">
      <c r="A6632" s="6" t="s">
        <v>7229</v>
      </c>
      <c r="B6632">
        <v>2023</v>
      </c>
      <c r="C6632">
        <v>5</v>
      </c>
      <c r="E6632" t="s">
        <v>100</v>
      </c>
      <c r="F6632" t="s">
        <v>101</v>
      </c>
      <c r="G6632" t="s">
        <v>102</v>
      </c>
      <c r="H6632" t="s">
        <v>6539</v>
      </c>
      <c r="I6632">
        <v>2023</v>
      </c>
      <c r="J6632">
        <v>4</v>
      </c>
      <c r="K6632" s="6">
        <v>45291</v>
      </c>
      <c r="L6632">
        <v>7</v>
      </c>
      <c r="M6632">
        <v>2</v>
      </c>
      <c r="N6632" t="s">
        <v>192</v>
      </c>
      <c r="O6632" s="8">
        <v>0.9</v>
      </c>
      <c r="P6632" s="8">
        <v>1.1000000000000001</v>
      </c>
      <c r="Q6632" s="8">
        <v>0.33</v>
      </c>
      <c r="R6632" s="8">
        <v>1.5</v>
      </c>
      <c r="S6632" s="8">
        <v>-1.1499999999999999</v>
      </c>
      <c r="T6632" s="8">
        <v>2</v>
      </c>
      <c r="U6632" s="8">
        <v>0.8</v>
      </c>
      <c r="V6632" s="9">
        <v>30</v>
      </c>
      <c r="W6632" s="8">
        <v>1.17</v>
      </c>
      <c r="X6632" s="8">
        <v>3.15</v>
      </c>
      <c r="Y6632" s="8">
        <v>-0.20000000000000007</v>
      </c>
      <c r="Z6632" s="8">
        <v>0.39000000000000012</v>
      </c>
      <c r="AA6632">
        <v>0.30000000000000004</v>
      </c>
      <c r="AF6632" t="s">
        <v>6611</v>
      </c>
      <c r="AG6632" t="s">
        <v>106</v>
      </c>
      <c r="AH6632" t="s">
        <v>107</v>
      </c>
      <c r="AI6632" t="s">
        <v>427</v>
      </c>
      <c r="AJ6632" s="7">
        <v>45291</v>
      </c>
      <c r="AK6632" t="s">
        <v>7230</v>
      </c>
      <c r="AL6632" t="s">
        <v>109</v>
      </c>
      <c r="AM6632" t="s">
        <v>6541</v>
      </c>
      <c r="AN6632" t="s">
        <v>7239</v>
      </c>
      <c r="AO6632" t="str">
        <f>TEXT(A6632,"yyyy-mm-dd")</f>
        <v>2023-05-31</v>
      </c>
    </row>
    <row r="6633" spans="1:41">
      <c r="A6633" s="6" t="s">
        <v>7229</v>
      </c>
      <c r="B6633">
        <v>2023</v>
      </c>
      <c r="C6633">
        <v>5</v>
      </c>
      <c r="E6633" t="s">
        <v>100</v>
      </c>
      <c r="F6633" t="s">
        <v>101</v>
      </c>
      <c r="G6633" t="s">
        <v>83</v>
      </c>
      <c r="H6633" t="s">
        <v>6147</v>
      </c>
      <c r="I6633">
        <v>2023</v>
      </c>
      <c r="K6633" s="6">
        <v>45291</v>
      </c>
      <c r="L6633">
        <v>7</v>
      </c>
      <c r="N6633" t="s">
        <v>192</v>
      </c>
      <c r="O6633" s="8">
        <v>2.0499999999999998</v>
      </c>
      <c r="P6633" s="8">
        <v>2</v>
      </c>
      <c r="Q6633" s="8">
        <v>1.9</v>
      </c>
      <c r="R6633" s="8">
        <v>2.2999999999999998</v>
      </c>
      <c r="S6633" s="8">
        <v>1.37</v>
      </c>
      <c r="T6633" s="8">
        <v>2.5</v>
      </c>
      <c r="U6633" s="8">
        <v>0.28999999999999998</v>
      </c>
      <c r="V6633" s="9">
        <v>36</v>
      </c>
      <c r="W6633" s="8">
        <v>0.39999999999999991</v>
      </c>
      <c r="X6633" s="8">
        <v>1.1299999999999999</v>
      </c>
      <c r="Y6633" s="8">
        <v>4.9999999999999822E-2</v>
      </c>
      <c r="Z6633" s="8">
        <v>0.39999999999999991</v>
      </c>
      <c r="AA6633">
        <v>0</v>
      </c>
      <c r="AF6633" t="s">
        <v>10372</v>
      </c>
      <c r="AG6633" t="s">
        <v>9655</v>
      </c>
      <c r="AH6633" t="s">
        <v>9656</v>
      </c>
      <c r="AI6633" t="s">
        <v>9657</v>
      </c>
      <c r="AJ6633" s="7">
        <v>45291</v>
      </c>
      <c r="AK6633" t="s">
        <v>7230</v>
      </c>
      <c r="AL6633" t="s">
        <v>109</v>
      </c>
      <c r="AM6633" t="s">
        <v>6149</v>
      </c>
      <c r="AN6633" t="s">
        <v>10402</v>
      </c>
    </row>
    <row r="6634" spans="1:41">
      <c r="A6634" s="6" t="s">
        <v>7229</v>
      </c>
      <c r="B6634">
        <v>2023</v>
      </c>
      <c r="C6634">
        <v>5</v>
      </c>
      <c r="E6634" t="s">
        <v>100</v>
      </c>
      <c r="F6634" t="s">
        <v>101</v>
      </c>
      <c r="G6634" t="s">
        <v>102</v>
      </c>
      <c r="H6634" t="s">
        <v>6434</v>
      </c>
      <c r="I6634">
        <v>2023</v>
      </c>
      <c r="J6634">
        <v>3</v>
      </c>
      <c r="K6634" s="6">
        <v>45199</v>
      </c>
      <c r="L6634">
        <v>4</v>
      </c>
      <c r="M6634">
        <v>1</v>
      </c>
      <c r="N6634" t="s">
        <v>219</v>
      </c>
      <c r="O6634" s="8">
        <v>1.3</v>
      </c>
      <c r="P6634" s="8">
        <v>1.35</v>
      </c>
      <c r="Q6634" s="8">
        <v>1</v>
      </c>
      <c r="R6634" s="8">
        <v>1.7</v>
      </c>
      <c r="S6634" s="8">
        <v>0</v>
      </c>
      <c r="T6634" s="8">
        <v>2</v>
      </c>
      <c r="U6634" s="8">
        <v>0.49</v>
      </c>
      <c r="V6634" s="9">
        <v>30</v>
      </c>
      <c r="W6634" s="8">
        <v>0.7</v>
      </c>
      <c r="X6634" s="8">
        <v>2</v>
      </c>
      <c r="Y6634" s="8">
        <v>-5.0000000000000044E-2</v>
      </c>
      <c r="Z6634" s="8">
        <v>0.25</v>
      </c>
      <c r="AA6634">
        <v>-7.0000000000000062E-2</v>
      </c>
      <c r="AF6634" t="s">
        <v>6609</v>
      </c>
      <c r="AG6634" t="s">
        <v>106</v>
      </c>
      <c r="AH6634" t="s">
        <v>107</v>
      </c>
      <c r="AI6634" t="s">
        <v>340</v>
      </c>
      <c r="AJ6634" s="7">
        <v>45199</v>
      </c>
      <c r="AK6634" t="s">
        <v>7230</v>
      </c>
      <c r="AL6634" t="s">
        <v>109</v>
      </c>
      <c r="AM6634" t="s">
        <v>6436</v>
      </c>
      <c r="AN6634" t="s">
        <v>7238</v>
      </c>
      <c r="AO6634" t="str">
        <f>TEXT(A6634,"yyyy-mm-dd")</f>
        <v>2023-05-31</v>
      </c>
    </row>
    <row r="6635" spans="1:41">
      <c r="A6635" s="6" t="s">
        <v>7229</v>
      </c>
      <c r="B6635">
        <v>2023</v>
      </c>
      <c r="C6635">
        <v>5</v>
      </c>
      <c r="E6635" t="s">
        <v>100</v>
      </c>
      <c r="F6635" t="s">
        <v>101</v>
      </c>
      <c r="G6635" t="s">
        <v>102</v>
      </c>
      <c r="H6635" t="s">
        <v>6326</v>
      </c>
      <c r="I6635">
        <v>2023</v>
      </c>
      <c r="J6635">
        <v>2</v>
      </c>
      <c r="K6635" s="6">
        <v>45107</v>
      </c>
      <c r="L6635">
        <v>1</v>
      </c>
      <c r="M6635">
        <v>0</v>
      </c>
      <c r="N6635" t="s">
        <v>169</v>
      </c>
      <c r="O6635" s="8">
        <v>2.25</v>
      </c>
      <c r="P6635" s="8">
        <v>2.31</v>
      </c>
      <c r="Q6635" s="8">
        <v>2.0299999999999998</v>
      </c>
      <c r="R6635" s="8">
        <v>2.68</v>
      </c>
      <c r="S6635" s="8">
        <v>1.1200000000000001</v>
      </c>
      <c r="T6635" s="8">
        <v>3.03</v>
      </c>
      <c r="U6635" s="8">
        <v>0.49</v>
      </c>
      <c r="V6635" s="9">
        <v>30</v>
      </c>
      <c r="W6635" s="8">
        <v>0.65000000000000036</v>
      </c>
      <c r="X6635" s="8">
        <v>1.9099999999999997</v>
      </c>
      <c r="Y6635" s="8">
        <v>-6.0000000000000053E-2</v>
      </c>
      <c r="Z6635" s="8">
        <v>0.2200000000000002</v>
      </c>
      <c r="AA6635">
        <v>-1.9999999999999574E-2</v>
      </c>
      <c r="AF6635" t="s">
        <v>6607</v>
      </c>
      <c r="AG6635" t="s">
        <v>106</v>
      </c>
      <c r="AH6635" t="s">
        <v>107</v>
      </c>
      <c r="AI6635" t="s">
        <v>108</v>
      </c>
      <c r="AJ6635" s="7">
        <v>45107</v>
      </c>
      <c r="AK6635" t="s">
        <v>7230</v>
      </c>
      <c r="AL6635" t="s">
        <v>109</v>
      </c>
      <c r="AM6635" t="s">
        <v>6328</v>
      </c>
      <c r="AN6635" t="s">
        <v>7237</v>
      </c>
      <c r="AO6635" t="str">
        <f>TEXT(A6635,"yyyy-mm-dd")</f>
        <v>2023-05-31</v>
      </c>
    </row>
    <row r="6636" spans="1:41">
      <c r="A6636" s="6" t="s">
        <v>7229</v>
      </c>
      <c r="B6636">
        <v>2023</v>
      </c>
      <c r="C6636">
        <v>5</v>
      </c>
      <c r="E6636" t="s">
        <v>2685</v>
      </c>
      <c r="F6636" t="s">
        <v>101</v>
      </c>
      <c r="G6636" t="s">
        <v>774</v>
      </c>
      <c r="H6636" t="s">
        <v>2686</v>
      </c>
      <c r="K6636" s="6"/>
      <c r="O6636" s="8">
        <v>2.15</v>
      </c>
      <c r="P6636" s="8">
        <v>2</v>
      </c>
      <c r="Q6636" s="8">
        <v>2</v>
      </c>
      <c r="R6636" s="8">
        <v>2.4</v>
      </c>
      <c r="S6636" s="8">
        <v>1.5</v>
      </c>
      <c r="T6636" s="8">
        <v>3.02</v>
      </c>
      <c r="U6636" s="8">
        <v>0.37</v>
      </c>
      <c r="V6636" s="9">
        <v>29</v>
      </c>
      <c r="W6636" s="8">
        <v>0.39999999999999991</v>
      </c>
      <c r="X6636" s="8">
        <v>1.52</v>
      </c>
      <c r="Y6636" s="8">
        <v>0.14999999999999991</v>
      </c>
      <c r="Z6636" s="8">
        <v>0</v>
      </c>
      <c r="AA6636">
        <v>8.0000000000000071E-2</v>
      </c>
      <c r="AF6636" t="s">
        <v>2687</v>
      </c>
      <c r="AG6636" t="s">
        <v>2688</v>
      </c>
      <c r="AH6636" t="s">
        <v>2689</v>
      </c>
      <c r="AI6636" t="s">
        <v>2690</v>
      </c>
      <c r="AJ6636" s="7"/>
      <c r="AK6636" t="s">
        <v>7230</v>
      </c>
      <c r="AL6636" t="s">
        <v>109</v>
      </c>
      <c r="AM6636" t="s">
        <v>2686</v>
      </c>
      <c r="AN6636" t="s">
        <v>7257</v>
      </c>
      <c r="AO6636" t="str">
        <f>TEXT(A6636,"yyyy-mm-dd")</f>
        <v>2023-05-31</v>
      </c>
    </row>
    <row r="6637" spans="1:41">
      <c r="A6637" s="6" t="s">
        <v>7229</v>
      </c>
      <c r="B6637">
        <v>2023</v>
      </c>
      <c r="C6637">
        <v>5</v>
      </c>
      <c r="E6637" t="s">
        <v>81</v>
      </c>
      <c r="F6637" t="s">
        <v>82</v>
      </c>
      <c r="G6637" t="s">
        <v>83</v>
      </c>
      <c r="H6637" t="s">
        <v>7036</v>
      </c>
      <c r="I6637">
        <v>2025</v>
      </c>
      <c r="K6637" s="6">
        <v>46022</v>
      </c>
      <c r="L6637">
        <v>31</v>
      </c>
      <c r="N6637" t="s">
        <v>837</v>
      </c>
      <c r="O6637" s="8">
        <v>3.71</v>
      </c>
      <c r="P6637" s="8">
        <v>3.74</v>
      </c>
      <c r="Q6637" s="8">
        <v>3.55</v>
      </c>
      <c r="R6637" s="8">
        <v>3.88</v>
      </c>
      <c r="S6637" s="8">
        <v>3.09</v>
      </c>
      <c r="T6637" s="8">
        <v>4.5</v>
      </c>
      <c r="U6637" s="8">
        <v>0.3</v>
      </c>
      <c r="V6637" s="9">
        <v>30</v>
      </c>
      <c r="W6637" s="8">
        <v>0.33000000000000007</v>
      </c>
      <c r="X6637" s="8">
        <v>1.4100000000000001</v>
      </c>
      <c r="Y6637" s="8">
        <v>-3.0000000000000249E-2</v>
      </c>
      <c r="Z6637" s="8">
        <v>4.0000000000000036E-2</v>
      </c>
      <c r="AA6637">
        <v>-4.9999999999999822E-2</v>
      </c>
      <c r="AF6637" t="s">
        <v>7037</v>
      </c>
      <c r="AG6637" t="s">
        <v>87</v>
      </c>
      <c r="AH6637" t="s">
        <v>88</v>
      </c>
      <c r="AI6637" t="s">
        <v>359</v>
      </c>
      <c r="AJ6637" s="7">
        <v>46022</v>
      </c>
      <c r="AK6637" t="s">
        <v>7230</v>
      </c>
      <c r="AL6637" t="s">
        <v>91</v>
      </c>
      <c r="AM6637" t="s">
        <v>7038</v>
      </c>
      <c r="AN6637" t="s">
        <v>7233</v>
      </c>
      <c r="AO6637" t="str">
        <f>TEXT(A6637,"yyyy-mm-dd")</f>
        <v>2023-05-31</v>
      </c>
    </row>
    <row r="6638" spans="1:41">
      <c r="A6638" s="6" t="s">
        <v>7229</v>
      </c>
      <c r="B6638">
        <v>2023</v>
      </c>
      <c r="C6638">
        <v>5</v>
      </c>
      <c r="E6638" t="s">
        <v>392</v>
      </c>
      <c r="F6638" t="s">
        <v>82</v>
      </c>
      <c r="G6638" t="s">
        <v>83</v>
      </c>
      <c r="H6638" t="s">
        <v>7036</v>
      </c>
      <c r="I6638">
        <v>2025</v>
      </c>
      <c r="K6638" s="6">
        <v>46022</v>
      </c>
      <c r="L6638">
        <v>31</v>
      </c>
      <c r="N6638" t="s">
        <v>837</v>
      </c>
      <c r="O6638" s="8">
        <v>3.74</v>
      </c>
      <c r="P6638" s="8">
        <v>3.7</v>
      </c>
      <c r="Q6638" s="8">
        <v>3.53</v>
      </c>
      <c r="R6638" s="8">
        <v>3.98</v>
      </c>
      <c r="S6638" s="8">
        <v>3.05</v>
      </c>
      <c r="T6638" s="8">
        <v>5.5</v>
      </c>
      <c r="U6638" s="8">
        <v>0.46</v>
      </c>
      <c r="V6638" s="9">
        <v>26</v>
      </c>
      <c r="W6638" s="8">
        <v>0.45000000000000018</v>
      </c>
      <c r="X6638" s="8">
        <v>2.4500000000000002</v>
      </c>
      <c r="Y6638" s="8">
        <v>4.0000000000000036E-2</v>
      </c>
      <c r="Z6638" s="8">
        <v>0</v>
      </c>
      <c r="AA6638">
        <v>-4.0000000000000036E-2</v>
      </c>
      <c r="AF6638" t="s">
        <v>7037</v>
      </c>
      <c r="AG6638" t="s">
        <v>87</v>
      </c>
      <c r="AH6638" t="s">
        <v>88</v>
      </c>
      <c r="AI6638" t="s">
        <v>359</v>
      </c>
      <c r="AJ6638" s="7">
        <v>46022</v>
      </c>
      <c r="AK6638" t="s">
        <v>7230</v>
      </c>
      <c r="AL6638" t="s">
        <v>393</v>
      </c>
      <c r="AM6638" t="s">
        <v>7038</v>
      </c>
      <c r="AN6638" t="s">
        <v>7236</v>
      </c>
      <c r="AO6638" t="str">
        <f>TEXT(A6638,"yyyy-mm-dd")</f>
        <v>2023-05-31</v>
      </c>
    </row>
    <row r="6639" spans="1:41">
      <c r="A6639" s="6" t="s">
        <v>7229</v>
      </c>
      <c r="B6639">
        <v>2023</v>
      </c>
      <c r="C6639">
        <v>5</v>
      </c>
      <c r="E6639" t="s">
        <v>81</v>
      </c>
      <c r="F6639" t="s">
        <v>82</v>
      </c>
      <c r="G6639" t="s">
        <v>83</v>
      </c>
      <c r="H6639" t="s">
        <v>6592</v>
      </c>
      <c r="I6639">
        <v>2024</v>
      </c>
      <c r="K6639" s="6">
        <v>45657</v>
      </c>
      <c r="L6639">
        <v>19</v>
      </c>
      <c r="N6639" t="s">
        <v>195</v>
      </c>
      <c r="O6639" s="8">
        <v>4.08</v>
      </c>
      <c r="P6639" s="8">
        <v>4.07</v>
      </c>
      <c r="Q6639" s="8">
        <v>3.98</v>
      </c>
      <c r="R6639" s="8">
        <v>4.28</v>
      </c>
      <c r="S6639" s="8">
        <v>3.45</v>
      </c>
      <c r="T6639" s="8">
        <v>4.9000000000000004</v>
      </c>
      <c r="U6639" s="8">
        <v>0.31</v>
      </c>
      <c r="V6639" s="9">
        <v>35</v>
      </c>
      <c r="W6639" s="8">
        <v>0.30000000000000027</v>
      </c>
      <c r="X6639" s="8">
        <v>1.4500000000000002</v>
      </c>
      <c r="Y6639" s="8">
        <v>9.9999999999997868E-3</v>
      </c>
      <c r="Z6639" s="8">
        <v>-2.9999999999999361E-2</v>
      </c>
      <c r="AA6639">
        <v>-6.9999999999999396E-2</v>
      </c>
      <c r="AF6639" t="s">
        <v>6593</v>
      </c>
      <c r="AG6639" t="s">
        <v>87</v>
      </c>
      <c r="AH6639" t="s">
        <v>88</v>
      </c>
      <c r="AI6639" t="s">
        <v>97</v>
      </c>
      <c r="AJ6639" s="7">
        <v>45657</v>
      </c>
      <c r="AK6639" t="s">
        <v>7230</v>
      </c>
      <c r="AL6639" t="s">
        <v>91</v>
      </c>
      <c r="AM6639" t="s">
        <v>6594</v>
      </c>
      <c r="AN6639" t="s">
        <v>7232</v>
      </c>
      <c r="AO6639" t="str">
        <f>TEXT(A6639,"yyyy-mm-dd")</f>
        <v>2023-05-31</v>
      </c>
    </row>
    <row r="6640" spans="1:41">
      <c r="A6640" s="6" t="s">
        <v>7229</v>
      </c>
      <c r="B6640">
        <v>2023</v>
      </c>
      <c r="C6640">
        <v>5</v>
      </c>
      <c r="E6640" t="s">
        <v>392</v>
      </c>
      <c r="F6640" t="s">
        <v>82</v>
      </c>
      <c r="G6640" t="s">
        <v>83</v>
      </c>
      <c r="H6640" t="s">
        <v>6592</v>
      </c>
      <c r="I6640">
        <v>2024</v>
      </c>
      <c r="K6640" s="6">
        <v>45657</v>
      </c>
      <c r="L6640">
        <v>19</v>
      </c>
      <c r="N6640" t="s">
        <v>195</v>
      </c>
      <c r="O6640" s="8">
        <v>4.1900000000000004</v>
      </c>
      <c r="P6640" s="8">
        <v>4.17</v>
      </c>
      <c r="Q6640" s="8">
        <v>3.98</v>
      </c>
      <c r="R6640" s="8">
        <v>4.26</v>
      </c>
      <c r="S6640" s="8">
        <v>3.41</v>
      </c>
      <c r="T6640" s="8">
        <v>6.5</v>
      </c>
      <c r="U6640" s="8">
        <v>0.54</v>
      </c>
      <c r="V6640" s="9">
        <v>32</v>
      </c>
      <c r="W6640" s="8">
        <v>0.2799999999999998</v>
      </c>
      <c r="X6640" s="8">
        <v>3.09</v>
      </c>
      <c r="Y6640" s="8">
        <v>2.0000000000000462E-2</v>
      </c>
      <c r="Z6640" s="8">
        <v>7.0000000000000284E-2</v>
      </c>
      <c r="AA6640">
        <v>-2.0000000000000462E-2</v>
      </c>
      <c r="AF6640" t="s">
        <v>6593</v>
      </c>
      <c r="AG6640" t="s">
        <v>87</v>
      </c>
      <c r="AH6640" t="s">
        <v>88</v>
      </c>
      <c r="AI6640" t="s">
        <v>97</v>
      </c>
      <c r="AJ6640" s="7">
        <v>45657</v>
      </c>
      <c r="AK6640" t="s">
        <v>7230</v>
      </c>
      <c r="AL6640" t="s">
        <v>393</v>
      </c>
      <c r="AM6640" t="s">
        <v>6594</v>
      </c>
      <c r="AN6640" t="s">
        <v>7235</v>
      </c>
      <c r="AO6640" t="str">
        <f>TEXT(A6640,"yyyy-mm-dd")</f>
        <v>2023-05-31</v>
      </c>
    </row>
    <row r="6641" spans="1:41">
      <c r="A6641" s="6" t="s">
        <v>7229</v>
      </c>
      <c r="B6641">
        <v>2023</v>
      </c>
      <c r="C6641">
        <v>5</v>
      </c>
      <c r="E6641" t="s">
        <v>81</v>
      </c>
      <c r="F6641" t="s">
        <v>82</v>
      </c>
      <c r="G6641" t="s">
        <v>83</v>
      </c>
      <c r="H6641" t="s">
        <v>6147</v>
      </c>
      <c r="I6641">
        <v>2023</v>
      </c>
      <c r="K6641" s="6">
        <v>45291</v>
      </c>
      <c r="L6641">
        <v>7</v>
      </c>
      <c r="N6641" t="s">
        <v>192</v>
      </c>
      <c r="O6641" s="8">
        <v>5</v>
      </c>
      <c r="P6641" s="8">
        <v>5.0199999999999996</v>
      </c>
      <c r="Q6641" s="8">
        <v>4.8</v>
      </c>
      <c r="R6641" s="8">
        <v>5.17</v>
      </c>
      <c r="S6641" s="8">
        <v>4.41</v>
      </c>
      <c r="T6641" s="8">
        <v>5.82</v>
      </c>
      <c r="U6641" s="8">
        <v>0.28999999999999998</v>
      </c>
      <c r="V6641" s="9">
        <v>36</v>
      </c>
      <c r="W6641" s="8">
        <v>0.37000000000000011</v>
      </c>
      <c r="X6641" s="8">
        <v>1.4100000000000001</v>
      </c>
      <c r="Y6641" s="8">
        <v>-1.9999999999999574E-2</v>
      </c>
      <c r="Z6641" s="8">
        <v>-3.0000000000000249E-2</v>
      </c>
      <c r="AA6641">
        <v>4.0000000000000036E-2</v>
      </c>
      <c r="AF6641" t="s">
        <v>6148</v>
      </c>
      <c r="AG6641" t="s">
        <v>87</v>
      </c>
      <c r="AH6641" t="s">
        <v>88</v>
      </c>
      <c r="AI6641" t="s">
        <v>89</v>
      </c>
      <c r="AJ6641" s="7">
        <v>45291</v>
      </c>
      <c r="AK6641" t="s">
        <v>7230</v>
      </c>
      <c r="AL6641" t="s">
        <v>91</v>
      </c>
      <c r="AM6641" t="s">
        <v>6149</v>
      </c>
      <c r="AN6641" t="s">
        <v>7231</v>
      </c>
      <c r="AO6641" t="str">
        <f>TEXT(A6641,"yyyy-mm-dd")</f>
        <v>2023-05-31</v>
      </c>
    </row>
    <row r="6642" spans="1:41">
      <c r="A6642" s="6" t="s">
        <v>7229</v>
      </c>
      <c r="B6642">
        <v>2023</v>
      </c>
      <c r="C6642">
        <v>5</v>
      </c>
      <c r="E6642" t="s">
        <v>392</v>
      </c>
      <c r="F6642" t="s">
        <v>82</v>
      </c>
      <c r="G6642" t="s">
        <v>83</v>
      </c>
      <c r="H6642" t="s">
        <v>6147</v>
      </c>
      <c r="I6642">
        <v>2023</v>
      </c>
      <c r="K6642" s="6">
        <v>45291</v>
      </c>
      <c r="L6642">
        <v>7</v>
      </c>
      <c r="N6642" t="s">
        <v>192</v>
      </c>
      <c r="O6642" s="8">
        <v>5.46</v>
      </c>
      <c r="P6642" s="8">
        <v>5.4</v>
      </c>
      <c r="Q6642" s="8">
        <v>5.12</v>
      </c>
      <c r="R6642" s="8">
        <v>5.73</v>
      </c>
      <c r="S6642" s="8">
        <v>4.7699999999999996</v>
      </c>
      <c r="T6642" s="8">
        <v>7.11</v>
      </c>
      <c r="U6642" s="8">
        <v>0.47</v>
      </c>
      <c r="V6642" s="9">
        <v>33</v>
      </c>
      <c r="W6642" s="8">
        <v>0.61000000000000032</v>
      </c>
      <c r="X6642" s="8">
        <v>2.3400000000000007</v>
      </c>
      <c r="Y6642" s="8">
        <v>5.9999999999999609E-2</v>
      </c>
      <c r="Z6642" s="8">
        <v>4.0000000000000036E-2</v>
      </c>
      <c r="AA6642">
        <v>1.0000000000000675E-2</v>
      </c>
      <c r="AF6642" t="s">
        <v>6148</v>
      </c>
      <c r="AG6642" t="s">
        <v>87</v>
      </c>
      <c r="AH6642" t="s">
        <v>88</v>
      </c>
      <c r="AI6642" t="s">
        <v>89</v>
      </c>
      <c r="AJ6642" s="7">
        <v>45291</v>
      </c>
      <c r="AK6642" t="s">
        <v>7230</v>
      </c>
      <c r="AL6642" t="s">
        <v>393</v>
      </c>
      <c r="AM6642" t="s">
        <v>6149</v>
      </c>
      <c r="AN6642" t="s">
        <v>7234</v>
      </c>
      <c r="AO6642" t="str">
        <f>TEXT(A6642,"yyyy-mm-dd")</f>
        <v>2023-05-31</v>
      </c>
    </row>
    <row r="6643" spans="1:41">
      <c r="A6643" s="6" t="s">
        <v>7229</v>
      </c>
      <c r="B6643">
        <v>2023</v>
      </c>
      <c r="C6643">
        <v>5</v>
      </c>
      <c r="E6643" t="s">
        <v>81</v>
      </c>
      <c r="F6643" t="s">
        <v>82</v>
      </c>
      <c r="G6643" t="s">
        <v>774</v>
      </c>
      <c r="H6643" t="s">
        <v>775</v>
      </c>
      <c r="K6643" s="6"/>
      <c r="O6643" s="8">
        <v>3.8</v>
      </c>
      <c r="P6643" s="8">
        <v>3.8</v>
      </c>
      <c r="Q6643" s="8">
        <v>3.7</v>
      </c>
      <c r="R6643" s="8">
        <v>4</v>
      </c>
      <c r="S6643" s="8">
        <v>3.3</v>
      </c>
      <c r="T6643" s="8">
        <v>4.4000000000000004</v>
      </c>
      <c r="U6643" s="8">
        <v>0.24</v>
      </c>
      <c r="V6643" s="9">
        <v>33</v>
      </c>
      <c r="W6643" s="8">
        <v>0.29999999999999982</v>
      </c>
      <c r="X6643" s="8">
        <v>1.1000000000000005</v>
      </c>
      <c r="Y6643" s="8">
        <v>0</v>
      </c>
      <c r="Z6643" s="8">
        <v>0</v>
      </c>
      <c r="AA6643">
        <v>-2.0000000000000018E-2</v>
      </c>
      <c r="AF6643" t="s">
        <v>776</v>
      </c>
      <c r="AG6643" t="s">
        <v>777</v>
      </c>
      <c r="AH6643" t="s">
        <v>778</v>
      </c>
      <c r="AI6643" t="s">
        <v>779</v>
      </c>
      <c r="AJ6643" s="7"/>
      <c r="AK6643" t="s">
        <v>7230</v>
      </c>
      <c r="AL6643" t="s">
        <v>91</v>
      </c>
      <c r="AM6643" t="s">
        <v>775</v>
      </c>
      <c r="AN6643" t="s">
        <v>7253</v>
      </c>
      <c r="AO6643" t="str">
        <f>TEXT(A6643,"yyyy-mm-dd")</f>
        <v>2023-05-31</v>
      </c>
    </row>
    <row r="6644" spans="1:41">
      <c r="A6644" s="6" t="s">
        <v>7229</v>
      </c>
      <c r="B6644">
        <v>2023</v>
      </c>
      <c r="C6644">
        <v>5</v>
      </c>
      <c r="E6644" t="s">
        <v>81</v>
      </c>
      <c r="F6644" t="s">
        <v>82</v>
      </c>
      <c r="G6644" t="s">
        <v>774</v>
      </c>
      <c r="H6644" t="s">
        <v>1536</v>
      </c>
      <c r="K6644" s="6"/>
      <c r="O6644" s="8">
        <v>3.65</v>
      </c>
      <c r="P6644" s="8">
        <v>3.6</v>
      </c>
      <c r="Q6644" s="8">
        <v>3.5</v>
      </c>
      <c r="R6644" s="8">
        <v>3.8</v>
      </c>
      <c r="S6644" s="8">
        <v>3.1</v>
      </c>
      <c r="T6644" s="8">
        <v>4.0999999999999996</v>
      </c>
      <c r="U6644" s="8">
        <v>0.24</v>
      </c>
      <c r="V6644" s="9">
        <v>31</v>
      </c>
      <c r="W6644" s="8">
        <v>0.29999999999999982</v>
      </c>
      <c r="X6644" s="8">
        <v>0.99999999999999956</v>
      </c>
      <c r="Y6644" s="8">
        <v>4.9999999999999822E-2</v>
      </c>
      <c r="Z6644" s="8">
        <v>5.0000000000000266E-2</v>
      </c>
      <c r="AA6644">
        <v>4.0000000000000036E-2</v>
      </c>
      <c r="AF6644" t="s">
        <v>1537</v>
      </c>
      <c r="AG6644" t="s">
        <v>777</v>
      </c>
      <c r="AH6644" t="s">
        <v>778</v>
      </c>
      <c r="AI6644" t="s">
        <v>1538</v>
      </c>
      <c r="AJ6644" s="7"/>
      <c r="AK6644" t="s">
        <v>7230</v>
      </c>
      <c r="AL6644" t="s">
        <v>91</v>
      </c>
      <c r="AM6644" t="s">
        <v>1536</v>
      </c>
      <c r="AN6644" t="s">
        <v>7254</v>
      </c>
      <c r="AO6644" t="str">
        <f>TEXT(A6644,"yyyy-mm-dd")</f>
        <v>2023-05-31</v>
      </c>
    </row>
    <row r="6645" spans="1:41">
      <c r="A6645" s="6" t="s">
        <v>7229</v>
      </c>
      <c r="B6645">
        <v>2023</v>
      </c>
      <c r="C6645">
        <v>5</v>
      </c>
      <c r="E6645" t="s">
        <v>392</v>
      </c>
      <c r="F6645" t="s">
        <v>82</v>
      </c>
      <c r="G6645" t="s">
        <v>774</v>
      </c>
      <c r="H6645" t="s">
        <v>775</v>
      </c>
      <c r="K6645" s="6"/>
      <c r="O6645" s="8">
        <v>3.86</v>
      </c>
      <c r="P6645" s="8">
        <v>3.8</v>
      </c>
      <c r="Q6645" s="8">
        <v>3.69</v>
      </c>
      <c r="R6645" s="8">
        <v>4</v>
      </c>
      <c r="S6645" s="8">
        <v>3.3</v>
      </c>
      <c r="T6645" s="8">
        <v>4.5999999999999996</v>
      </c>
      <c r="U6645" s="8">
        <v>0.28000000000000003</v>
      </c>
      <c r="V6645" s="9">
        <v>29</v>
      </c>
      <c r="W6645" s="8">
        <v>0.31000000000000005</v>
      </c>
      <c r="X6645" s="8">
        <v>1.2999999999999998</v>
      </c>
      <c r="Y6645" s="8">
        <v>6.0000000000000053E-2</v>
      </c>
      <c r="Z6645" s="8">
        <v>0</v>
      </c>
      <c r="AA6645">
        <v>-6.0000000000000053E-2</v>
      </c>
      <c r="AF6645" t="s">
        <v>776</v>
      </c>
      <c r="AG6645" t="s">
        <v>777</v>
      </c>
      <c r="AH6645" t="s">
        <v>778</v>
      </c>
      <c r="AI6645" t="s">
        <v>779</v>
      </c>
      <c r="AJ6645" s="7"/>
      <c r="AK6645" t="s">
        <v>7230</v>
      </c>
      <c r="AL6645" t="s">
        <v>393</v>
      </c>
      <c r="AM6645" t="s">
        <v>775</v>
      </c>
      <c r="AN6645" t="s">
        <v>7255</v>
      </c>
      <c r="AO6645" t="str">
        <f>TEXT(A6645,"yyyy-mm-dd")</f>
        <v>2023-05-31</v>
      </c>
    </row>
    <row r="6646" spans="1:41">
      <c r="A6646" s="6" t="s">
        <v>7229</v>
      </c>
      <c r="B6646">
        <v>2023</v>
      </c>
      <c r="C6646">
        <v>5</v>
      </c>
      <c r="E6646" t="s">
        <v>392</v>
      </c>
      <c r="F6646" t="s">
        <v>82</v>
      </c>
      <c r="G6646" t="s">
        <v>774</v>
      </c>
      <c r="H6646" t="s">
        <v>1536</v>
      </c>
      <c r="K6646" s="6"/>
      <c r="O6646" s="8">
        <v>3.64</v>
      </c>
      <c r="P6646" s="8">
        <v>3.56</v>
      </c>
      <c r="Q6646" s="8">
        <v>3.49</v>
      </c>
      <c r="R6646" s="8">
        <v>3.83</v>
      </c>
      <c r="S6646" s="8">
        <v>3.3</v>
      </c>
      <c r="T6646" s="8">
        <v>4.5</v>
      </c>
      <c r="U6646" s="8">
        <v>0.28999999999999998</v>
      </c>
      <c r="V6646" s="9">
        <v>28</v>
      </c>
      <c r="W6646" s="8">
        <v>0.33999999999999986</v>
      </c>
      <c r="X6646" s="8">
        <v>1.2000000000000002</v>
      </c>
      <c r="Y6646" s="8">
        <v>8.0000000000000071E-2</v>
      </c>
      <c r="Z6646" s="8">
        <v>1.0000000000000231E-2</v>
      </c>
      <c r="AA6646">
        <v>3.0000000000000249E-2</v>
      </c>
      <c r="AF6646" t="s">
        <v>1537</v>
      </c>
      <c r="AG6646" t="s">
        <v>777</v>
      </c>
      <c r="AH6646" t="s">
        <v>778</v>
      </c>
      <c r="AI6646" t="s">
        <v>1538</v>
      </c>
      <c r="AJ6646" s="7"/>
      <c r="AK6646" t="s">
        <v>7230</v>
      </c>
      <c r="AL6646" t="s">
        <v>393</v>
      </c>
      <c r="AM6646" t="s">
        <v>1536</v>
      </c>
      <c r="AN6646" t="s">
        <v>7256</v>
      </c>
      <c r="AO6646" t="str">
        <f>TEXT(A6646,"yyyy-mm-dd")</f>
        <v>2023-05-31</v>
      </c>
    </row>
    <row r="6647" spans="1:41">
      <c r="A6647" s="6" t="s">
        <v>7229</v>
      </c>
      <c r="B6647">
        <v>2023</v>
      </c>
      <c r="C6647">
        <v>5</v>
      </c>
      <c r="E6647" t="s">
        <v>112</v>
      </c>
      <c r="F6647" t="s">
        <v>113</v>
      </c>
      <c r="G6647" t="s">
        <v>83</v>
      </c>
      <c r="H6647" t="s">
        <v>7036</v>
      </c>
      <c r="I6647">
        <v>2025</v>
      </c>
      <c r="K6647" s="6">
        <v>46022</v>
      </c>
      <c r="L6647">
        <v>31</v>
      </c>
      <c r="N6647" t="s">
        <v>837</v>
      </c>
      <c r="O6647" s="8">
        <v>7.22</v>
      </c>
      <c r="P6647" s="8">
        <v>7.17</v>
      </c>
      <c r="Q6647" s="8">
        <v>6.92</v>
      </c>
      <c r="R6647" s="8">
        <v>7.73</v>
      </c>
      <c r="S6647" s="8">
        <v>4.3499999999999996</v>
      </c>
      <c r="T6647" s="8">
        <v>8.5500000000000007</v>
      </c>
      <c r="U6647" s="8">
        <v>0.94</v>
      </c>
      <c r="V6647" s="9">
        <v>22</v>
      </c>
      <c r="W6647" s="8">
        <v>0.8100000000000005</v>
      </c>
      <c r="X6647" s="8">
        <v>4.2000000000000011</v>
      </c>
      <c r="Y6647" s="8">
        <v>4.9999999999999822E-2</v>
      </c>
      <c r="Z6647" s="8">
        <v>-6.0000000000000497E-2</v>
      </c>
      <c r="AA6647">
        <v>-0.12000000000000011</v>
      </c>
      <c r="AF6647" t="s">
        <v>7074</v>
      </c>
      <c r="AG6647" t="s">
        <v>115</v>
      </c>
      <c r="AH6647" t="s">
        <v>116</v>
      </c>
      <c r="AI6647" t="s">
        <v>359</v>
      </c>
      <c r="AJ6647" s="7">
        <v>46022</v>
      </c>
      <c r="AK6647" t="s">
        <v>7230</v>
      </c>
      <c r="AL6647" t="s">
        <v>118</v>
      </c>
      <c r="AM6647" t="s">
        <v>7038</v>
      </c>
      <c r="AN6647" t="s">
        <v>7260</v>
      </c>
      <c r="AO6647" t="str">
        <f>TEXT(A6647,"yyyy-mm-dd")</f>
        <v>2023-05-31</v>
      </c>
    </row>
    <row r="6648" spans="1:41">
      <c r="A6648" s="6" t="s">
        <v>7229</v>
      </c>
      <c r="B6648">
        <v>2023</v>
      </c>
      <c r="C6648">
        <v>5</v>
      </c>
      <c r="E6648" t="s">
        <v>2881</v>
      </c>
      <c r="F6648" t="s">
        <v>113</v>
      </c>
      <c r="G6648" t="s">
        <v>83</v>
      </c>
      <c r="H6648" t="s">
        <v>7036</v>
      </c>
      <c r="I6648">
        <v>2025</v>
      </c>
      <c r="K6648" s="6">
        <v>46022</v>
      </c>
      <c r="L6648">
        <v>31</v>
      </c>
      <c r="N6648" t="s">
        <v>837</v>
      </c>
      <c r="O6648" s="8">
        <v>8.02</v>
      </c>
      <c r="P6648" s="8">
        <v>8.16</v>
      </c>
      <c r="Q6648" s="8">
        <v>7.55</v>
      </c>
      <c r="R6648" s="8">
        <v>8.4600000000000009</v>
      </c>
      <c r="S6648" s="8">
        <v>7</v>
      </c>
      <c r="T6648" s="8">
        <v>9</v>
      </c>
      <c r="U6648" s="8">
        <v>0.59</v>
      </c>
      <c r="V6648" s="9">
        <v>18</v>
      </c>
      <c r="W6648" s="8">
        <v>0.91000000000000103</v>
      </c>
      <c r="X6648" s="8">
        <v>2</v>
      </c>
      <c r="Y6648" s="8">
        <v>-0.14000000000000057</v>
      </c>
      <c r="Z6648" s="8">
        <v>0.16000000000000014</v>
      </c>
      <c r="AA6648">
        <v>0.11000000000000121</v>
      </c>
      <c r="AF6648" t="s">
        <v>7079</v>
      </c>
      <c r="AG6648" t="s">
        <v>2883</v>
      </c>
      <c r="AH6648" t="s">
        <v>2884</v>
      </c>
      <c r="AI6648" t="s">
        <v>359</v>
      </c>
      <c r="AJ6648" s="7">
        <v>46022</v>
      </c>
      <c r="AK6648" t="s">
        <v>7230</v>
      </c>
      <c r="AL6648" t="s">
        <v>2885</v>
      </c>
      <c r="AM6648" t="s">
        <v>7038</v>
      </c>
      <c r="AN6648" t="s">
        <v>7263</v>
      </c>
      <c r="AO6648" t="str">
        <f>TEXT(A6648,"yyyy-mm-dd")</f>
        <v>2023-05-31</v>
      </c>
    </row>
    <row r="6649" spans="1:41">
      <c r="A6649" s="6" t="s">
        <v>7229</v>
      </c>
      <c r="B6649">
        <v>2023</v>
      </c>
      <c r="C6649">
        <v>5</v>
      </c>
      <c r="E6649" t="s">
        <v>112</v>
      </c>
      <c r="F6649" t="s">
        <v>113</v>
      </c>
      <c r="G6649" t="s">
        <v>83</v>
      </c>
      <c r="H6649" t="s">
        <v>6592</v>
      </c>
      <c r="I6649">
        <v>2024</v>
      </c>
      <c r="K6649" s="6">
        <v>45657</v>
      </c>
      <c r="L6649">
        <v>19</v>
      </c>
      <c r="N6649" t="s">
        <v>195</v>
      </c>
      <c r="O6649" s="8">
        <v>8.56</v>
      </c>
      <c r="P6649" s="8">
        <v>8.6199999999999992</v>
      </c>
      <c r="Q6649" s="8">
        <v>8.35</v>
      </c>
      <c r="R6649" s="8">
        <v>8.9700000000000006</v>
      </c>
      <c r="S6649" s="8">
        <v>6.1</v>
      </c>
      <c r="T6649" s="8">
        <v>9.75</v>
      </c>
      <c r="U6649" s="8">
        <v>0.77</v>
      </c>
      <c r="V6649" s="9">
        <v>25</v>
      </c>
      <c r="W6649" s="8">
        <v>0.62000000000000099</v>
      </c>
      <c r="X6649" s="8">
        <v>3.6500000000000004</v>
      </c>
      <c r="Y6649" s="8">
        <v>-5.9999999999998721E-2</v>
      </c>
      <c r="Z6649" s="8">
        <v>-7.0000000000000284E-2</v>
      </c>
      <c r="AA6649">
        <v>3.0000000000001137E-2</v>
      </c>
      <c r="AF6649" t="s">
        <v>6630</v>
      </c>
      <c r="AG6649" t="s">
        <v>115</v>
      </c>
      <c r="AH6649" t="s">
        <v>116</v>
      </c>
      <c r="AI6649" t="s">
        <v>230</v>
      </c>
      <c r="AJ6649" s="7">
        <v>45657</v>
      </c>
      <c r="AK6649" t="s">
        <v>7230</v>
      </c>
      <c r="AL6649" t="s">
        <v>118</v>
      </c>
      <c r="AM6649" t="s">
        <v>6594</v>
      </c>
      <c r="AN6649" t="s">
        <v>7259</v>
      </c>
      <c r="AO6649" t="str">
        <f>TEXT(A6649,"yyyy-mm-dd")</f>
        <v>2023-05-31</v>
      </c>
    </row>
    <row r="6650" spans="1:41">
      <c r="A6650" s="6" t="s">
        <v>7229</v>
      </c>
      <c r="B6650">
        <v>2023</v>
      </c>
      <c r="C6650">
        <v>5</v>
      </c>
      <c r="E6650" t="s">
        <v>2881</v>
      </c>
      <c r="F6650" t="s">
        <v>113</v>
      </c>
      <c r="G6650" t="s">
        <v>83</v>
      </c>
      <c r="H6650" t="s">
        <v>6592</v>
      </c>
      <c r="I6650">
        <v>2024</v>
      </c>
      <c r="K6650" s="6">
        <v>45657</v>
      </c>
      <c r="L6650">
        <v>19</v>
      </c>
      <c r="N6650" t="s">
        <v>195</v>
      </c>
      <c r="O6650" s="8">
        <v>8.4700000000000006</v>
      </c>
      <c r="P6650" s="8">
        <v>8.6</v>
      </c>
      <c r="Q6650" s="8">
        <v>8.3000000000000007</v>
      </c>
      <c r="R6650" s="8">
        <v>8.9</v>
      </c>
      <c r="S6650" s="8">
        <v>6.7</v>
      </c>
      <c r="T6650" s="8">
        <v>9.01</v>
      </c>
      <c r="U6650" s="8">
        <v>0.56999999999999995</v>
      </c>
      <c r="V6650" s="9">
        <v>21</v>
      </c>
      <c r="W6650" s="8">
        <v>0.59999999999999964</v>
      </c>
      <c r="X6650" s="8">
        <v>2.3099999999999996</v>
      </c>
      <c r="Y6650" s="8">
        <v>-0.12999999999999901</v>
      </c>
      <c r="Z6650" s="8">
        <v>0</v>
      </c>
      <c r="AA6650">
        <v>-0.22000000000000064</v>
      </c>
      <c r="AF6650" t="s">
        <v>6635</v>
      </c>
      <c r="AG6650" t="s">
        <v>2883</v>
      </c>
      <c r="AH6650" t="s">
        <v>2884</v>
      </c>
      <c r="AI6650" t="s">
        <v>230</v>
      </c>
      <c r="AJ6650" s="7">
        <v>45657</v>
      </c>
      <c r="AK6650" t="s">
        <v>7230</v>
      </c>
      <c r="AL6650" t="s">
        <v>2885</v>
      </c>
      <c r="AM6650" t="s">
        <v>6594</v>
      </c>
      <c r="AN6650" t="s">
        <v>7262</v>
      </c>
      <c r="AO6650" t="str">
        <f>TEXT(A6650,"yyyy-mm-dd")</f>
        <v>2023-05-31</v>
      </c>
    </row>
    <row r="6651" spans="1:41">
      <c r="A6651" s="6" t="s">
        <v>7229</v>
      </c>
      <c r="B6651">
        <v>2023</v>
      </c>
      <c r="C6651">
        <v>5</v>
      </c>
      <c r="E6651" t="s">
        <v>112</v>
      </c>
      <c r="F6651" t="s">
        <v>113</v>
      </c>
      <c r="G6651" t="s">
        <v>83</v>
      </c>
      <c r="H6651" t="s">
        <v>6147</v>
      </c>
      <c r="I6651">
        <v>2023</v>
      </c>
      <c r="K6651" s="6">
        <v>45291</v>
      </c>
      <c r="L6651">
        <v>7</v>
      </c>
      <c r="N6651" t="s">
        <v>192</v>
      </c>
      <c r="O6651" s="8">
        <v>11.13</v>
      </c>
      <c r="P6651" s="8">
        <v>11.19</v>
      </c>
      <c r="Q6651" s="8">
        <v>11</v>
      </c>
      <c r="R6651" s="8">
        <v>11.28</v>
      </c>
      <c r="S6651" s="8">
        <v>10.199999999999999</v>
      </c>
      <c r="T6651" s="8">
        <v>11.6</v>
      </c>
      <c r="U6651" s="8">
        <v>0.28999999999999998</v>
      </c>
      <c r="V6651" s="9">
        <v>26</v>
      </c>
      <c r="W6651" s="8">
        <v>0.27999999999999936</v>
      </c>
      <c r="X6651" s="8">
        <v>1.4000000000000004</v>
      </c>
      <c r="Y6651" s="8">
        <v>-5.9999999999998721E-2</v>
      </c>
      <c r="Z6651" s="8">
        <v>-0.11000000000000121</v>
      </c>
      <c r="AA6651">
        <v>-0.16999999999999993</v>
      </c>
      <c r="AF6651" t="s">
        <v>6185</v>
      </c>
      <c r="AG6651" t="s">
        <v>115</v>
      </c>
      <c r="AH6651" t="s">
        <v>116</v>
      </c>
      <c r="AI6651" t="s">
        <v>117</v>
      </c>
      <c r="AJ6651" s="7">
        <v>45291</v>
      </c>
      <c r="AK6651" t="s">
        <v>7230</v>
      </c>
      <c r="AL6651" t="s">
        <v>118</v>
      </c>
      <c r="AM6651" t="s">
        <v>6149</v>
      </c>
      <c r="AN6651" t="s">
        <v>7258</v>
      </c>
      <c r="AO6651" t="str">
        <f>TEXT(A6651,"yyyy-mm-dd")</f>
        <v>2023-05-31</v>
      </c>
    </row>
    <row r="6652" spans="1:41">
      <c r="A6652" s="6" t="s">
        <v>7229</v>
      </c>
      <c r="B6652">
        <v>2023</v>
      </c>
      <c r="C6652">
        <v>5</v>
      </c>
      <c r="E6652" t="s">
        <v>2881</v>
      </c>
      <c r="F6652" t="s">
        <v>113</v>
      </c>
      <c r="G6652" t="s">
        <v>83</v>
      </c>
      <c r="H6652" t="s">
        <v>6147</v>
      </c>
      <c r="I6652">
        <v>2023</v>
      </c>
      <c r="K6652" s="6">
        <v>45291</v>
      </c>
      <c r="L6652">
        <v>7</v>
      </c>
      <c r="N6652" t="s">
        <v>192</v>
      </c>
      <c r="O6652" s="8">
        <v>9.09</v>
      </c>
      <c r="P6652" s="8">
        <v>9</v>
      </c>
      <c r="Q6652" s="8">
        <v>8.6999999999999993</v>
      </c>
      <c r="R6652" s="8">
        <v>9.1999999999999993</v>
      </c>
      <c r="S6652" s="8">
        <v>8.1999999999999993</v>
      </c>
      <c r="T6652" s="8">
        <v>10.9</v>
      </c>
      <c r="U6652" s="8">
        <v>0.63</v>
      </c>
      <c r="V6652" s="9">
        <v>21</v>
      </c>
      <c r="W6652" s="8">
        <v>0.5</v>
      </c>
      <c r="X6652" s="8">
        <v>2.7000000000000011</v>
      </c>
      <c r="Y6652" s="8">
        <v>8.9999999999999858E-2</v>
      </c>
      <c r="Z6652" s="8">
        <v>-2.9999999999999361E-2</v>
      </c>
      <c r="AA6652">
        <v>-0.39000000000000057</v>
      </c>
      <c r="AF6652" t="s">
        <v>6190</v>
      </c>
      <c r="AG6652" t="s">
        <v>2883</v>
      </c>
      <c r="AH6652" t="s">
        <v>2884</v>
      </c>
      <c r="AI6652" t="s">
        <v>117</v>
      </c>
      <c r="AJ6652" s="7">
        <v>45291</v>
      </c>
      <c r="AK6652" t="s">
        <v>7230</v>
      </c>
      <c r="AL6652" t="s">
        <v>2885</v>
      </c>
      <c r="AM6652" t="s">
        <v>6149</v>
      </c>
      <c r="AN6652" t="s">
        <v>7261</v>
      </c>
      <c r="AO6652" t="str">
        <f>TEXT(A6652,"yyyy-mm-dd")</f>
        <v>2023-05-31</v>
      </c>
    </row>
    <row r="6653" spans="1:41">
      <c r="A6653" s="6" t="s">
        <v>7264</v>
      </c>
      <c r="B6653">
        <v>2023</v>
      </c>
      <c r="C6653">
        <v>6</v>
      </c>
      <c r="E6653" t="s">
        <v>1907</v>
      </c>
      <c r="F6653" t="s">
        <v>1908</v>
      </c>
      <c r="G6653" t="s">
        <v>102</v>
      </c>
      <c r="H6653" t="s">
        <v>7214</v>
      </c>
      <c r="I6653">
        <v>2025</v>
      </c>
      <c r="J6653">
        <v>2</v>
      </c>
      <c r="K6653" s="6">
        <v>45838</v>
      </c>
      <c r="L6653">
        <v>24</v>
      </c>
      <c r="M6653">
        <v>8</v>
      </c>
      <c r="N6653" t="s">
        <v>368</v>
      </c>
      <c r="O6653" s="8">
        <v>7.67</v>
      </c>
      <c r="P6653" s="8">
        <v>7.63</v>
      </c>
      <c r="Q6653" s="8">
        <v>7.25</v>
      </c>
      <c r="R6653" s="8">
        <v>8.19</v>
      </c>
      <c r="S6653" s="8">
        <v>4.5</v>
      </c>
      <c r="T6653" s="8">
        <v>10</v>
      </c>
      <c r="U6653" s="8">
        <v>1.01</v>
      </c>
      <c r="V6653" s="9">
        <v>26</v>
      </c>
      <c r="W6653" s="8">
        <v>0.9399999999999995</v>
      </c>
      <c r="X6653" s="8">
        <v>5.5</v>
      </c>
      <c r="Y6653" s="8">
        <v>4.0000000000000036E-2</v>
      </c>
      <c r="Z6653" s="8">
        <v>0</v>
      </c>
      <c r="AA6653">
        <v>0.12999999999999901</v>
      </c>
      <c r="AF6653" t="s">
        <v>7215</v>
      </c>
      <c r="AG6653" t="s">
        <v>1910</v>
      </c>
      <c r="AH6653" t="s">
        <v>1911</v>
      </c>
      <c r="AI6653" t="s">
        <v>1971</v>
      </c>
      <c r="AJ6653" s="7">
        <v>45838</v>
      </c>
      <c r="AK6653" t="s">
        <v>7265</v>
      </c>
      <c r="AL6653" t="s">
        <v>1908</v>
      </c>
      <c r="AM6653" t="s">
        <v>7216</v>
      </c>
      <c r="AN6653" t="s">
        <v>7287</v>
      </c>
      <c r="AO6653" t="str">
        <f>TEXT(A6653,"yyyy-mm-dd")</f>
        <v>2023-06-30</v>
      </c>
    </row>
    <row r="6654" spans="1:41">
      <c r="A6654" s="6" t="s">
        <v>7264</v>
      </c>
      <c r="B6654">
        <v>2023</v>
      </c>
      <c r="C6654">
        <v>6</v>
      </c>
      <c r="E6654" t="s">
        <v>1907</v>
      </c>
      <c r="F6654" t="s">
        <v>1908</v>
      </c>
      <c r="G6654" t="s">
        <v>102</v>
      </c>
      <c r="H6654" t="s">
        <v>7210</v>
      </c>
      <c r="I6654">
        <v>2025</v>
      </c>
      <c r="J6654">
        <v>1</v>
      </c>
      <c r="K6654" s="6">
        <v>45747</v>
      </c>
      <c r="L6654">
        <v>21</v>
      </c>
      <c r="M6654">
        <v>7</v>
      </c>
      <c r="N6654" t="s">
        <v>176</v>
      </c>
      <c r="O6654" s="8">
        <v>8.08</v>
      </c>
      <c r="P6654" s="8">
        <v>8.1300000000000008</v>
      </c>
      <c r="Q6654" s="8">
        <v>7.81</v>
      </c>
      <c r="R6654" s="8">
        <v>8.5</v>
      </c>
      <c r="S6654" s="8">
        <v>4.75</v>
      </c>
      <c r="T6654" s="8">
        <v>10.25</v>
      </c>
      <c r="U6654" s="8">
        <v>1</v>
      </c>
      <c r="V6654" s="9">
        <v>26</v>
      </c>
      <c r="W6654" s="8">
        <v>0.69000000000000039</v>
      </c>
      <c r="X6654" s="8">
        <v>5.5</v>
      </c>
      <c r="Y6654" s="8">
        <v>-5.0000000000000711E-2</v>
      </c>
      <c r="Z6654" s="8">
        <v>0.13000000000000078</v>
      </c>
      <c r="AA6654">
        <v>0.19000000000000039</v>
      </c>
      <c r="AF6654" t="s">
        <v>7211</v>
      </c>
      <c r="AG6654" t="s">
        <v>1910</v>
      </c>
      <c r="AH6654" t="s">
        <v>1911</v>
      </c>
      <c r="AI6654" t="s">
        <v>1944</v>
      </c>
      <c r="AJ6654" s="7">
        <v>45747</v>
      </c>
      <c r="AK6654" t="s">
        <v>7265</v>
      </c>
      <c r="AL6654" t="s">
        <v>1908</v>
      </c>
      <c r="AM6654" t="s">
        <v>7212</v>
      </c>
      <c r="AN6654" t="s">
        <v>7286</v>
      </c>
      <c r="AO6654" t="str">
        <f>TEXT(A6654,"yyyy-mm-dd")</f>
        <v>2023-06-30</v>
      </c>
    </row>
    <row r="6655" spans="1:41">
      <c r="A6655" s="6" t="s">
        <v>7264</v>
      </c>
      <c r="B6655">
        <v>2023</v>
      </c>
      <c r="C6655">
        <v>6</v>
      </c>
      <c r="E6655" t="s">
        <v>1907</v>
      </c>
      <c r="F6655" t="s">
        <v>1908</v>
      </c>
      <c r="G6655" t="s">
        <v>102</v>
      </c>
      <c r="H6655" t="s">
        <v>6983</v>
      </c>
      <c r="I6655">
        <v>2024</v>
      </c>
      <c r="J6655">
        <v>4</v>
      </c>
      <c r="K6655" s="6">
        <v>45657</v>
      </c>
      <c r="L6655">
        <v>18</v>
      </c>
      <c r="M6655">
        <v>6</v>
      </c>
      <c r="N6655" t="s">
        <v>206</v>
      </c>
      <c r="O6655" s="8">
        <v>8.43</v>
      </c>
      <c r="P6655" s="8">
        <v>8.5</v>
      </c>
      <c r="Q6655" s="8">
        <v>8.19</v>
      </c>
      <c r="R6655" s="8">
        <v>8.75</v>
      </c>
      <c r="S6655" s="8">
        <v>6.25</v>
      </c>
      <c r="T6655" s="8">
        <v>10.75</v>
      </c>
      <c r="U6655" s="8">
        <v>0.85</v>
      </c>
      <c r="V6655" s="9">
        <v>32</v>
      </c>
      <c r="W6655" s="8">
        <v>0.5600000000000005</v>
      </c>
      <c r="X6655" s="8">
        <v>4.5</v>
      </c>
      <c r="Y6655" s="8">
        <v>-7.0000000000000284E-2</v>
      </c>
      <c r="Z6655" s="8">
        <v>0</v>
      </c>
      <c r="AA6655">
        <v>-0.1899999999999995</v>
      </c>
      <c r="AF6655" t="s">
        <v>6984</v>
      </c>
      <c r="AG6655" t="s">
        <v>1910</v>
      </c>
      <c r="AH6655" t="s">
        <v>1911</v>
      </c>
      <c r="AI6655" t="s">
        <v>1939</v>
      </c>
      <c r="AJ6655" s="7">
        <v>45657</v>
      </c>
      <c r="AK6655" t="s">
        <v>7265</v>
      </c>
      <c r="AL6655" t="s">
        <v>1908</v>
      </c>
      <c r="AM6655" t="s">
        <v>6985</v>
      </c>
      <c r="AN6655" t="s">
        <v>7285</v>
      </c>
      <c r="AO6655" t="str">
        <f>TEXT(A6655,"yyyy-mm-dd")</f>
        <v>2023-06-30</v>
      </c>
    </row>
    <row r="6656" spans="1:41">
      <c r="A6656" s="6" t="s">
        <v>7264</v>
      </c>
      <c r="B6656">
        <v>2023</v>
      </c>
      <c r="C6656">
        <v>6</v>
      </c>
      <c r="E6656" t="s">
        <v>1907</v>
      </c>
      <c r="F6656" t="s">
        <v>1908</v>
      </c>
      <c r="G6656" t="s">
        <v>102</v>
      </c>
      <c r="H6656" t="s">
        <v>6878</v>
      </c>
      <c r="I6656">
        <v>2024</v>
      </c>
      <c r="J6656">
        <v>3</v>
      </c>
      <c r="K6656" s="6">
        <v>45565</v>
      </c>
      <c r="L6656">
        <v>15</v>
      </c>
      <c r="M6656">
        <v>5</v>
      </c>
      <c r="N6656" t="s">
        <v>236</v>
      </c>
      <c r="O6656" s="8">
        <v>9.0500000000000007</v>
      </c>
      <c r="P6656" s="8">
        <v>9.25</v>
      </c>
      <c r="Q6656" s="8">
        <v>8.5</v>
      </c>
      <c r="R6656" s="8">
        <v>9.5</v>
      </c>
      <c r="S6656" s="8">
        <v>7</v>
      </c>
      <c r="T6656" s="8">
        <v>11</v>
      </c>
      <c r="U6656" s="8">
        <v>0.8</v>
      </c>
      <c r="V6656" s="9">
        <v>31</v>
      </c>
      <c r="W6656" s="8">
        <v>1</v>
      </c>
      <c r="X6656" s="8">
        <v>4</v>
      </c>
      <c r="Y6656" s="8">
        <v>-0.19999999999999929</v>
      </c>
      <c r="Z6656" s="8">
        <v>0.25</v>
      </c>
      <c r="AA6656">
        <v>0.11999999999999922</v>
      </c>
      <c r="AF6656" t="s">
        <v>6879</v>
      </c>
      <c r="AG6656" t="s">
        <v>1910</v>
      </c>
      <c r="AH6656" t="s">
        <v>1911</v>
      </c>
      <c r="AI6656" t="s">
        <v>1934</v>
      </c>
      <c r="AJ6656" s="7">
        <v>45565</v>
      </c>
      <c r="AK6656" t="s">
        <v>7265</v>
      </c>
      <c r="AL6656" t="s">
        <v>1908</v>
      </c>
      <c r="AM6656" t="s">
        <v>6880</v>
      </c>
      <c r="AN6656" t="s">
        <v>7284</v>
      </c>
      <c r="AO6656" t="str">
        <f>TEXT(A6656,"yyyy-mm-dd")</f>
        <v>2023-06-30</v>
      </c>
    </row>
    <row r="6657" spans="1:41">
      <c r="A6657" s="6" t="s">
        <v>7264</v>
      </c>
      <c r="B6657">
        <v>2023</v>
      </c>
      <c r="C6657">
        <v>6</v>
      </c>
      <c r="E6657" t="s">
        <v>1907</v>
      </c>
      <c r="F6657" t="s">
        <v>1908</v>
      </c>
      <c r="G6657" t="s">
        <v>102</v>
      </c>
      <c r="H6657" t="s">
        <v>6770</v>
      </c>
      <c r="I6657">
        <v>2024</v>
      </c>
      <c r="J6657">
        <v>2</v>
      </c>
      <c r="K6657" s="6">
        <v>45473</v>
      </c>
      <c r="L6657">
        <v>12</v>
      </c>
      <c r="M6657">
        <v>4</v>
      </c>
      <c r="N6657" t="s">
        <v>261</v>
      </c>
      <c r="O6657" s="8">
        <v>9.65</v>
      </c>
      <c r="P6657" s="8">
        <v>9.75</v>
      </c>
      <c r="Q6657" s="8">
        <v>9.25</v>
      </c>
      <c r="R6657" s="8">
        <v>10.130000000000001</v>
      </c>
      <c r="S6657" s="8">
        <v>8</v>
      </c>
      <c r="T6657" s="8">
        <v>11</v>
      </c>
      <c r="U6657" s="8">
        <v>0.65</v>
      </c>
      <c r="V6657" s="9">
        <v>31</v>
      </c>
      <c r="W6657" s="8">
        <v>0.88000000000000078</v>
      </c>
      <c r="X6657" s="8">
        <v>3</v>
      </c>
      <c r="Y6657" s="8">
        <v>-9.9999999999999645E-2</v>
      </c>
      <c r="Z6657" s="8">
        <v>-0.25</v>
      </c>
      <c r="AA6657">
        <v>-0.11999999999999922</v>
      </c>
      <c r="AF6657" t="s">
        <v>6771</v>
      </c>
      <c r="AG6657" t="s">
        <v>1910</v>
      </c>
      <c r="AH6657" t="s">
        <v>1911</v>
      </c>
      <c r="AI6657" t="s">
        <v>1929</v>
      </c>
      <c r="AJ6657" s="7">
        <v>45473</v>
      </c>
      <c r="AK6657" t="s">
        <v>7265</v>
      </c>
      <c r="AL6657" t="s">
        <v>1908</v>
      </c>
      <c r="AM6657" t="s">
        <v>6772</v>
      </c>
      <c r="AN6657" t="s">
        <v>7283</v>
      </c>
      <c r="AO6657" t="str">
        <f>TEXT(A6657,"yyyy-mm-dd")</f>
        <v>2023-06-30</v>
      </c>
    </row>
    <row r="6658" spans="1:41">
      <c r="A6658" s="6" t="s">
        <v>7264</v>
      </c>
      <c r="B6658">
        <v>2023</v>
      </c>
      <c r="C6658">
        <v>6</v>
      </c>
      <c r="E6658" t="s">
        <v>1907</v>
      </c>
      <c r="F6658" t="s">
        <v>1908</v>
      </c>
      <c r="G6658" t="s">
        <v>102</v>
      </c>
      <c r="H6658" t="s">
        <v>6766</v>
      </c>
      <c r="I6658">
        <v>2024</v>
      </c>
      <c r="J6658">
        <v>1</v>
      </c>
      <c r="K6658" s="6">
        <v>45382</v>
      </c>
      <c r="L6658">
        <v>9</v>
      </c>
      <c r="M6658">
        <v>3</v>
      </c>
      <c r="N6658" t="s">
        <v>173</v>
      </c>
      <c r="O6658" s="8">
        <v>10.28</v>
      </c>
      <c r="P6658" s="8">
        <v>10.25</v>
      </c>
      <c r="Q6658" s="8">
        <v>10</v>
      </c>
      <c r="R6658" s="8">
        <v>10.63</v>
      </c>
      <c r="S6658" s="8">
        <v>9</v>
      </c>
      <c r="T6658" s="8">
        <v>11.25</v>
      </c>
      <c r="U6658" s="8">
        <v>0.52</v>
      </c>
      <c r="V6658" s="9">
        <v>31</v>
      </c>
      <c r="W6658" s="8">
        <v>0.63000000000000078</v>
      </c>
      <c r="X6658" s="8">
        <v>2.25</v>
      </c>
      <c r="Y6658" s="8">
        <v>2.9999999999999361E-2</v>
      </c>
      <c r="Z6658" s="8">
        <v>-0.25</v>
      </c>
      <c r="AA6658">
        <v>-0.11999999999999922</v>
      </c>
      <c r="AF6658" t="s">
        <v>6767</v>
      </c>
      <c r="AG6658" t="s">
        <v>1910</v>
      </c>
      <c r="AH6658" t="s">
        <v>1911</v>
      </c>
      <c r="AI6658" t="s">
        <v>1924</v>
      </c>
      <c r="AJ6658" s="7">
        <v>45382</v>
      </c>
      <c r="AK6658" t="s">
        <v>7265</v>
      </c>
      <c r="AL6658" t="s">
        <v>1908</v>
      </c>
      <c r="AM6658" t="s">
        <v>6768</v>
      </c>
      <c r="AN6658" t="s">
        <v>7282</v>
      </c>
      <c r="AO6658" t="str">
        <f>TEXT(A6658,"yyyy-mm-dd")</f>
        <v>2023-06-30</v>
      </c>
    </row>
    <row r="6659" spans="1:41">
      <c r="A6659" s="6" t="s">
        <v>7264</v>
      </c>
      <c r="B6659">
        <v>2023</v>
      </c>
      <c r="C6659">
        <v>6</v>
      </c>
      <c r="E6659" t="s">
        <v>1907</v>
      </c>
      <c r="F6659" t="s">
        <v>1908</v>
      </c>
      <c r="G6659" t="s">
        <v>102</v>
      </c>
      <c r="H6659" t="s">
        <v>6539</v>
      </c>
      <c r="I6659">
        <v>2023</v>
      </c>
      <c r="J6659">
        <v>4</v>
      </c>
      <c r="K6659" s="6">
        <v>45291</v>
      </c>
      <c r="L6659">
        <v>6</v>
      </c>
      <c r="M6659">
        <v>2</v>
      </c>
      <c r="N6659" t="s">
        <v>203</v>
      </c>
      <c r="O6659" s="8">
        <v>10.91</v>
      </c>
      <c r="P6659" s="8">
        <v>11</v>
      </c>
      <c r="Q6659" s="8">
        <v>10.75</v>
      </c>
      <c r="R6659" s="8">
        <v>11.25</v>
      </c>
      <c r="S6659" s="8">
        <v>10</v>
      </c>
      <c r="T6659" s="8">
        <v>11.5</v>
      </c>
      <c r="U6659" s="8">
        <v>0.37</v>
      </c>
      <c r="V6659" s="9">
        <v>32</v>
      </c>
      <c r="W6659" s="8">
        <v>0.5</v>
      </c>
      <c r="X6659" s="8">
        <v>1.5</v>
      </c>
      <c r="Y6659" s="8">
        <v>-8.9999999999999858E-2</v>
      </c>
      <c r="Z6659" s="8">
        <v>0</v>
      </c>
      <c r="AA6659">
        <v>0</v>
      </c>
      <c r="AF6659" t="s">
        <v>6540</v>
      </c>
      <c r="AG6659" t="s">
        <v>1910</v>
      </c>
      <c r="AH6659" t="s">
        <v>1911</v>
      </c>
      <c r="AI6659" t="s">
        <v>1919</v>
      </c>
      <c r="AJ6659" s="7">
        <v>45291</v>
      </c>
      <c r="AK6659" t="s">
        <v>7265</v>
      </c>
      <c r="AL6659" t="s">
        <v>1908</v>
      </c>
      <c r="AM6659" t="s">
        <v>6541</v>
      </c>
      <c r="AN6659" t="s">
        <v>7281</v>
      </c>
      <c r="AO6659" t="str">
        <f>TEXT(A6659,"yyyy-mm-dd")</f>
        <v>2023-06-30</v>
      </c>
    </row>
    <row r="6660" spans="1:41">
      <c r="A6660" s="6" t="s">
        <v>7264</v>
      </c>
      <c r="B6660">
        <v>2023</v>
      </c>
      <c r="C6660">
        <v>6</v>
      </c>
      <c r="E6660" t="s">
        <v>1907</v>
      </c>
      <c r="F6660" t="s">
        <v>1908</v>
      </c>
      <c r="G6660" t="s">
        <v>102</v>
      </c>
      <c r="H6660" t="s">
        <v>6434</v>
      </c>
      <c r="I6660">
        <v>2023</v>
      </c>
      <c r="J6660">
        <v>3</v>
      </c>
      <c r="K6660" s="6">
        <v>45199</v>
      </c>
      <c r="L6660">
        <v>3</v>
      </c>
      <c r="M6660">
        <v>1</v>
      </c>
      <c r="N6660" t="s">
        <v>233</v>
      </c>
      <c r="O6660" s="8">
        <v>11.23</v>
      </c>
      <c r="P6660" s="8">
        <v>11.25</v>
      </c>
      <c r="Q6660" s="8">
        <v>11.25</v>
      </c>
      <c r="R6660" s="8">
        <v>11.25</v>
      </c>
      <c r="S6660" s="8">
        <v>11</v>
      </c>
      <c r="T6660" s="8">
        <v>11.5</v>
      </c>
      <c r="U6660" s="8">
        <v>0.09</v>
      </c>
      <c r="V6660" s="9">
        <v>31</v>
      </c>
      <c r="W6660" s="8">
        <v>0</v>
      </c>
      <c r="X6660" s="8">
        <v>0.5</v>
      </c>
      <c r="Y6660" s="8">
        <v>-1.9999999999999574E-2</v>
      </c>
      <c r="Z6660" s="8">
        <v>0</v>
      </c>
      <c r="AA6660">
        <v>0</v>
      </c>
      <c r="AF6660" t="s">
        <v>6435</v>
      </c>
      <c r="AG6660" t="s">
        <v>1910</v>
      </c>
      <c r="AH6660" t="s">
        <v>1911</v>
      </c>
      <c r="AI6660" t="s">
        <v>1915</v>
      </c>
      <c r="AJ6660" s="7">
        <v>45199</v>
      </c>
      <c r="AK6660" t="s">
        <v>7265</v>
      </c>
      <c r="AL6660" t="s">
        <v>1908</v>
      </c>
      <c r="AM6660" t="s">
        <v>6436</v>
      </c>
      <c r="AN6660" t="s">
        <v>7280</v>
      </c>
      <c r="AO6660" t="str">
        <f>TEXT(A6660,"yyyy-mm-dd")</f>
        <v>2023-06-30</v>
      </c>
    </row>
    <row r="6661" spans="1:41">
      <c r="A6661" s="6" t="s">
        <v>7264</v>
      </c>
      <c r="B6661">
        <v>2023</v>
      </c>
      <c r="C6661">
        <v>6</v>
      </c>
      <c r="E6661" t="s">
        <v>1907</v>
      </c>
      <c r="F6661" t="s">
        <v>1908</v>
      </c>
      <c r="G6661" t="s">
        <v>102</v>
      </c>
      <c r="H6661" t="s">
        <v>6326</v>
      </c>
      <c r="I6661">
        <v>2023</v>
      </c>
      <c r="J6661">
        <v>2</v>
      </c>
      <c r="K6661" s="6">
        <v>45107</v>
      </c>
      <c r="L6661">
        <v>0</v>
      </c>
      <c r="M6661">
        <v>0</v>
      </c>
      <c r="N6661" t="s">
        <v>178</v>
      </c>
      <c r="O6661" s="8">
        <v>11.26</v>
      </c>
      <c r="P6661" s="8">
        <v>11.25</v>
      </c>
      <c r="Q6661" s="8">
        <v>11.25</v>
      </c>
      <c r="R6661" s="8">
        <v>11.25</v>
      </c>
      <c r="S6661" s="8">
        <v>11.25</v>
      </c>
      <c r="T6661" s="8">
        <v>11.5</v>
      </c>
      <c r="U6661" s="8">
        <v>0.04</v>
      </c>
      <c r="V6661" s="9">
        <v>31</v>
      </c>
      <c r="W6661" s="8">
        <v>0</v>
      </c>
      <c r="X6661" s="8">
        <v>0.25</v>
      </c>
      <c r="Y6661" s="8">
        <v>9.9999999999997868E-3</v>
      </c>
      <c r="Z6661" s="8">
        <v>0</v>
      </c>
      <c r="AA6661">
        <v>0</v>
      </c>
      <c r="AF6661" t="s">
        <v>6327</v>
      </c>
      <c r="AG6661" t="s">
        <v>1910</v>
      </c>
      <c r="AH6661" t="s">
        <v>1911</v>
      </c>
      <c r="AI6661" t="s">
        <v>1912</v>
      </c>
      <c r="AJ6661" s="7">
        <v>45107</v>
      </c>
      <c r="AK6661" t="s">
        <v>7265</v>
      </c>
      <c r="AL6661" t="s">
        <v>1908</v>
      </c>
      <c r="AM6661" t="s">
        <v>6328</v>
      </c>
      <c r="AN6661" t="s">
        <v>7279</v>
      </c>
      <c r="AO6661" t="str">
        <f>TEXT(A6661,"yyyy-mm-dd")</f>
        <v>2023-06-30</v>
      </c>
    </row>
    <row r="6662" spans="1:41">
      <c r="A6662" s="6" t="s">
        <v>7264</v>
      </c>
      <c r="B6662">
        <v>2023</v>
      </c>
      <c r="C6662">
        <v>6</v>
      </c>
      <c r="E6662" t="s">
        <v>100</v>
      </c>
      <c r="F6662" t="s">
        <v>101</v>
      </c>
      <c r="G6662" t="s">
        <v>83</v>
      </c>
      <c r="H6662" t="s">
        <v>7036</v>
      </c>
      <c r="I6662">
        <v>2025</v>
      </c>
      <c r="K6662" s="6">
        <v>46022</v>
      </c>
      <c r="L6662">
        <v>30</v>
      </c>
      <c r="N6662" t="s">
        <v>567</v>
      </c>
      <c r="O6662" s="8">
        <v>2.08</v>
      </c>
      <c r="P6662" s="8">
        <v>2</v>
      </c>
      <c r="Q6662" s="8">
        <v>1.8</v>
      </c>
      <c r="R6662" s="8">
        <v>2.2999999999999998</v>
      </c>
      <c r="S6662" s="8">
        <v>1.2</v>
      </c>
      <c r="T6662" s="8">
        <v>3</v>
      </c>
      <c r="U6662" s="8">
        <v>0.4</v>
      </c>
      <c r="V6662" s="9">
        <v>29</v>
      </c>
      <c r="W6662" s="8">
        <v>0.49999999999999978</v>
      </c>
      <c r="X6662" s="8">
        <v>1.8</v>
      </c>
      <c r="Y6662" s="8">
        <v>8.0000000000000071E-2</v>
      </c>
      <c r="Z6662" s="8">
        <v>0</v>
      </c>
      <c r="AA6662">
        <v>9.9999999999999867E-2</v>
      </c>
      <c r="AF6662" t="s">
        <v>10450</v>
      </c>
      <c r="AG6662" t="s">
        <v>9655</v>
      </c>
      <c r="AH6662" t="s">
        <v>9656</v>
      </c>
      <c r="AI6662" t="s">
        <v>9708</v>
      </c>
      <c r="AJ6662" s="7">
        <v>46022</v>
      </c>
      <c r="AK6662" t="s">
        <v>7265</v>
      </c>
      <c r="AL6662" t="s">
        <v>109</v>
      </c>
      <c r="AM6662" t="s">
        <v>7038</v>
      </c>
      <c r="AN6662" t="s">
        <v>10457</v>
      </c>
    </row>
    <row r="6663" spans="1:41">
      <c r="A6663" s="6" t="s">
        <v>7264</v>
      </c>
      <c r="B6663">
        <v>2023</v>
      </c>
      <c r="C6663">
        <v>6</v>
      </c>
      <c r="E6663" t="s">
        <v>100</v>
      </c>
      <c r="F6663" t="s">
        <v>101</v>
      </c>
      <c r="G6663" t="s">
        <v>102</v>
      </c>
      <c r="H6663" t="s">
        <v>6983</v>
      </c>
      <c r="I6663">
        <v>2024</v>
      </c>
      <c r="J6663">
        <v>4</v>
      </c>
      <c r="K6663" s="6">
        <v>45657</v>
      </c>
      <c r="L6663">
        <v>18</v>
      </c>
      <c r="M6663">
        <v>6</v>
      </c>
      <c r="N6663" t="s">
        <v>206</v>
      </c>
      <c r="O6663" s="8">
        <v>2.23</v>
      </c>
      <c r="P6663" s="8">
        <v>2</v>
      </c>
      <c r="Q6663" s="8">
        <v>1.7</v>
      </c>
      <c r="R6663" s="8">
        <v>2.8</v>
      </c>
      <c r="S6663" s="8">
        <v>0.95</v>
      </c>
      <c r="T6663" s="8">
        <v>4.5999999999999996</v>
      </c>
      <c r="U6663" s="8">
        <v>0.85</v>
      </c>
      <c r="V6663" s="9">
        <v>26</v>
      </c>
      <c r="W6663" s="8">
        <v>1.0999999999999999</v>
      </c>
      <c r="X6663" s="8">
        <v>3.6499999999999995</v>
      </c>
      <c r="Y6663" s="8">
        <v>0.22999999999999998</v>
      </c>
      <c r="Z6663" s="8">
        <v>0</v>
      </c>
      <c r="AA6663">
        <v>0.10999999999999988</v>
      </c>
      <c r="AF6663" t="s">
        <v>7055</v>
      </c>
      <c r="AG6663" t="s">
        <v>106</v>
      </c>
      <c r="AH6663" t="s">
        <v>107</v>
      </c>
      <c r="AI6663" t="s">
        <v>2670</v>
      </c>
      <c r="AJ6663" s="7">
        <v>45657</v>
      </c>
      <c r="AK6663" t="s">
        <v>7265</v>
      </c>
      <c r="AL6663" t="s">
        <v>109</v>
      </c>
      <c r="AM6663" t="s">
        <v>6985</v>
      </c>
      <c r="AN6663" t="s">
        <v>7278</v>
      </c>
      <c r="AO6663" t="str">
        <f>TEXT(A6663,"yyyy-mm-dd")</f>
        <v>2023-06-30</v>
      </c>
    </row>
    <row r="6664" spans="1:41">
      <c r="A6664" s="6" t="s">
        <v>7264</v>
      </c>
      <c r="B6664">
        <v>2023</v>
      </c>
      <c r="C6664">
        <v>6</v>
      </c>
      <c r="E6664" t="s">
        <v>100</v>
      </c>
      <c r="F6664" t="s">
        <v>101</v>
      </c>
      <c r="G6664" t="s">
        <v>83</v>
      </c>
      <c r="H6664" t="s">
        <v>6592</v>
      </c>
      <c r="I6664">
        <v>2024</v>
      </c>
      <c r="K6664" s="6">
        <v>45657</v>
      </c>
      <c r="L6664">
        <v>18</v>
      </c>
      <c r="N6664" t="s">
        <v>206</v>
      </c>
      <c r="O6664" s="8">
        <v>1.57</v>
      </c>
      <c r="P6664" s="8">
        <v>1.5</v>
      </c>
      <c r="Q6664" s="8">
        <v>1.3</v>
      </c>
      <c r="R6664" s="8">
        <v>1.85</v>
      </c>
      <c r="S6664" s="8">
        <v>0.8</v>
      </c>
      <c r="T6664" s="8">
        <v>2.4</v>
      </c>
      <c r="U6664" s="8">
        <v>0.45</v>
      </c>
      <c r="V6664" s="9">
        <v>35</v>
      </c>
      <c r="W6664" s="8">
        <v>0.55000000000000004</v>
      </c>
      <c r="X6664" s="8">
        <v>1.5999999999999999</v>
      </c>
      <c r="Y6664" s="8">
        <v>7.0000000000000062E-2</v>
      </c>
      <c r="Z6664" s="8">
        <v>-0.10000000000000009</v>
      </c>
      <c r="AA6664">
        <v>-9.9999999999999867E-2</v>
      </c>
      <c r="AF6664" t="s">
        <v>10411</v>
      </c>
      <c r="AG6664" t="s">
        <v>9655</v>
      </c>
      <c r="AH6664" t="s">
        <v>9656</v>
      </c>
      <c r="AI6664" t="s">
        <v>9669</v>
      </c>
      <c r="AJ6664" s="7">
        <v>45657</v>
      </c>
      <c r="AK6664" t="s">
        <v>7265</v>
      </c>
      <c r="AL6664" t="s">
        <v>109</v>
      </c>
      <c r="AM6664" t="s">
        <v>6594</v>
      </c>
      <c r="AN6664" t="s">
        <v>10430</v>
      </c>
    </row>
    <row r="6665" spans="1:41">
      <c r="A6665" s="6" t="s">
        <v>7264</v>
      </c>
      <c r="B6665">
        <v>2023</v>
      </c>
      <c r="C6665">
        <v>6</v>
      </c>
      <c r="E6665" t="s">
        <v>100</v>
      </c>
      <c r="F6665" t="s">
        <v>101</v>
      </c>
      <c r="G6665" t="s">
        <v>102</v>
      </c>
      <c r="H6665" t="s">
        <v>6878</v>
      </c>
      <c r="I6665">
        <v>2024</v>
      </c>
      <c r="J6665">
        <v>3</v>
      </c>
      <c r="K6665" s="6">
        <v>45565</v>
      </c>
      <c r="L6665">
        <v>15</v>
      </c>
      <c r="M6665">
        <v>5</v>
      </c>
      <c r="N6665" t="s">
        <v>236</v>
      </c>
      <c r="O6665" s="8">
        <v>1.8</v>
      </c>
      <c r="P6665" s="8">
        <v>1.94</v>
      </c>
      <c r="Q6665" s="8">
        <v>1.4</v>
      </c>
      <c r="R6665" s="8">
        <v>2.1</v>
      </c>
      <c r="S6665" s="8">
        <v>0.39</v>
      </c>
      <c r="T6665" s="8">
        <v>3</v>
      </c>
      <c r="U6665" s="8">
        <v>0.6</v>
      </c>
      <c r="V6665" s="9">
        <v>26</v>
      </c>
      <c r="W6665" s="8">
        <v>0.70000000000000018</v>
      </c>
      <c r="X6665" s="8">
        <v>2.61</v>
      </c>
      <c r="Y6665" s="8">
        <v>-0.1399999999999999</v>
      </c>
      <c r="Z6665" s="8">
        <v>-4.0000000000000036E-2</v>
      </c>
      <c r="AA6665">
        <v>0</v>
      </c>
      <c r="AF6665" t="s">
        <v>7053</v>
      </c>
      <c r="AG6665" t="s">
        <v>106</v>
      </c>
      <c r="AH6665" t="s">
        <v>107</v>
      </c>
      <c r="AI6665" t="s">
        <v>2667</v>
      </c>
      <c r="AJ6665" s="7">
        <v>45565</v>
      </c>
      <c r="AK6665" t="s">
        <v>7265</v>
      </c>
      <c r="AL6665" t="s">
        <v>109</v>
      </c>
      <c r="AM6665" t="s">
        <v>6880</v>
      </c>
      <c r="AN6665" t="s">
        <v>7277</v>
      </c>
      <c r="AO6665" t="str">
        <f>TEXT(A6665,"yyyy-mm-dd")</f>
        <v>2023-06-30</v>
      </c>
    </row>
    <row r="6666" spans="1:41">
      <c r="A6666" s="6" t="s">
        <v>7264</v>
      </c>
      <c r="B6666">
        <v>2023</v>
      </c>
      <c r="C6666">
        <v>6</v>
      </c>
      <c r="E6666" t="s">
        <v>100</v>
      </c>
      <c r="F6666" t="s">
        <v>101</v>
      </c>
      <c r="G6666" t="s">
        <v>102</v>
      </c>
      <c r="H6666" t="s">
        <v>6770</v>
      </c>
      <c r="I6666">
        <v>2024</v>
      </c>
      <c r="J6666">
        <v>2</v>
      </c>
      <c r="K6666" s="6">
        <v>45473</v>
      </c>
      <c r="L6666">
        <v>12</v>
      </c>
      <c r="M6666">
        <v>4</v>
      </c>
      <c r="N6666" t="s">
        <v>261</v>
      </c>
      <c r="O6666" s="8">
        <v>1.29</v>
      </c>
      <c r="P6666" s="8">
        <v>1.45</v>
      </c>
      <c r="Q6666" s="8">
        <v>0.9</v>
      </c>
      <c r="R6666" s="8">
        <v>1.88</v>
      </c>
      <c r="S6666" s="8">
        <v>-0.4</v>
      </c>
      <c r="T6666" s="8">
        <v>2.6</v>
      </c>
      <c r="U6666" s="8">
        <v>0.8</v>
      </c>
      <c r="V6666" s="9">
        <v>26</v>
      </c>
      <c r="W6666" s="8">
        <v>0.97999999999999987</v>
      </c>
      <c r="X6666" s="8">
        <v>3</v>
      </c>
      <c r="Y6666" s="8">
        <v>-0.15999999999999992</v>
      </c>
      <c r="Z6666" s="8">
        <v>-5.0000000000000044E-2</v>
      </c>
      <c r="AA6666">
        <v>-4.0000000000000147E-2</v>
      </c>
      <c r="AF6666" t="s">
        <v>7051</v>
      </c>
      <c r="AG6666" t="s">
        <v>106</v>
      </c>
      <c r="AH6666" t="s">
        <v>107</v>
      </c>
      <c r="AI6666" t="s">
        <v>502</v>
      </c>
      <c r="AJ6666" s="7">
        <v>45473</v>
      </c>
      <c r="AK6666" t="s">
        <v>7265</v>
      </c>
      <c r="AL6666" t="s">
        <v>109</v>
      </c>
      <c r="AM6666" t="s">
        <v>6772</v>
      </c>
      <c r="AN6666" t="s">
        <v>7276</v>
      </c>
      <c r="AO6666" t="str">
        <f>TEXT(A6666,"yyyy-mm-dd")</f>
        <v>2023-06-30</v>
      </c>
    </row>
    <row r="6667" spans="1:41">
      <c r="A6667" s="6" t="s">
        <v>7264</v>
      </c>
      <c r="B6667">
        <v>2023</v>
      </c>
      <c r="C6667">
        <v>6</v>
      </c>
      <c r="E6667" t="s">
        <v>100</v>
      </c>
      <c r="F6667" t="s">
        <v>101</v>
      </c>
      <c r="G6667" t="s">
        <v>102</v>
      </c>
      <c r="H6667" t="s">
        <v>6766</v>
      </c>
      <c r="I6667">
        <v>2024</v>
      </c>
      <c r="J6667">
        <v>1</v>
      </c>
      <c r="K6667" s="6">
        <v>45382</v>
      </c>
      <c r="L6667">
        <v>9</v>
      </c>
      <c r="M6667">
        <v>3</v>
      </c>
      <c r="N6667" t="s">
        <v>173</v>
      </c>
      <c r="O6667" s="8">
        <v>0.78</v>
      </c>
      <c r="P6667" s="8">
        <v>1.01</v>
      </c>
      <c r="Q6667" s="8">
        <v>0.23</v>
      </c>
      <c r="R6667" s="8">
        <v>1.38</v>
      </c>
      <c r="S6667" s="8">
        <v>-1.5</v>
      </c>
      <c r="T6667" s="8">
        <v>2.5</v>
      </c>
      <c r="U6667" s="8">
        <v>0.96</v>
      </c>
      <c r="V6667" s="9">
        <v>26</v>
      </c>
      <c r="W6667" s="8">
        <v>1.1499999999999999</v>
      </c>
      <c r="X6667" s="8">
        <v>4</v>
      </c>
      <c r="Y6667" s="8">
        <v>-0.22999999999999998</v>
      </c>
      <c r="Z6667" s="8">
        <v>0.20999999999999996</v>
      </c>
      <c r="AA6667">
        <v>-0.30000000000000004</v>
      </c>
      <c r="AF6667" t="s">
        <v>7049</v>
      </c>
      <c r="AG6667" t="s">
        <v>106</v>
      </c>
      <c r="AH6667" t="s">
        <v>107</v>
      </c>
      <c r="AI6667" t="s">
        <v>497</v>
      </c>
      <c r="AJ6667" s="7">
        <v>45382</v>
      </c>
      <c r="AK6667" t="s">
        <v>7265</v>
      </c>
      <c r="AL6667" t="s">
        <v>109</v>
      </c>
      <c r="AM6667" t="s">
        <v>6768</v>
      </c>
      <c r="AN6667" t="s">
        <v>7275</v>
      </c>
      <c r="AO6667" t="str">
        <f>TEXT(A6667,"yyyy-mm-dd")</f>
        <v>2023-06-30</v>
      </c>
    </row>
    <row r="6668" spans="1:41">
      <c r="A6668" s="6" t="s">
        <v>7264</v>
      </c>
      <c r="B6668">
        <v>2023</v>
      </c>
      <c r="C6668">
        <v>6</v>
      </c>
      <c r="E6668" t="s">
        <v>100</v>
      </c>
      <c r="F6668" t="s">
        <v>101</v>
      </c>
      <c r="G6668" t="s">
        <v>102</v>
      </c>
      <c r="H6668" t="s">
        <v>6539</v>
      </c>
      <c r="I6668">
        <v>2023</v>
      </c>
      <c r="J6668">
        <v>4</v>
      </c>
      <c r="K6668" s="6">
        <v>45291</v>
      </c>
      <c r="L6668">
        <v>6</v>
      </c>
      <c r="M6668">
        <v>2</v>
      </c>
      <c r="N6668" t="s">
        <v>203</v>
      </c>
      <c r="O6668" s="8">
        <v>1.17</v>
      </c>
      <c r="P6668" s="8">
        <v>1.35</v>
      </c>
      <c r="Q6668" s="8">
        <v>0.65</v>
      </c>
      <c r="R6668" s="8">
        <v>1.7</v>
      </c>
      <c r="S6668" s="8">
        <v>-0.3</v>
      </c>
      <c r="T6668" s="8">
        <v>2.2000000000000002</v>
      </c>
      <c r="U6668" s="8">
        <v>0.71</v>
      </c>
      <c r="V6668" s="9">
        <v>30</v>
      </c>
      <c r="W6668" s="8">
        <v>1.0499999999999998</v>
      </c>
      <c r="X6668" s="8">
        <v>2.5</v>
      </c>
      <c r="Y6668" s="8">
        <v>-0.18000000000000016</v>
      </c>
      <c r="Z6668" s="8">
        <v>0.25</v>
      </c>
      <c r="AA6668">
        <v>-0.12000000000000011</v>
      </c>
      <c r="AF6668" t="s">
        <v>6611</v>
      </c>
      <c r="AG6668" t="s">
        <v>106</v>
      </c>
      <c r="AH6668" t="s">
        <v>107</v>
      </c>
      <c r="AI6668" t="s">
        <v>427</v>
      </c>
      <c r="AJ6668" s="7">
        <v>45291</v>
      </c>
      <c r="AK6668" t="s">
        <v>7265</v>
      </c>
      <c r="AL6668" t="s">
        <v>109</v>
      </c>
      <c r="AM6668" t="s">
        <v>6541</v>
      </c>
      <c r="AN6668" t="s">
        <v>7274</v>
      </c>
      <c r="AO6668" t="str">
        <f>TEXT(A6668,"yyyy-mm-dd")</f>
        <v>2023-06-30</v>
      </c>
    </row>
    <row r="6669" spans="1:41">
      <c r="A6669" s="6" t="s">
        <v>7264</v>
      </c>
      <c r="B6669">
        <v>2023</v>
      </c>
      <c r="C6669">
        <v>6</v>
      </c>
      <c r="E6669" t="s">
        <v>100</v>
      </c>
      <c r="F6669" t="s">
        <v>101</v>
      </c>
      <c r="G6669" t="s">
        <v>83</v>
      </c>
      <c r="H6669" t="s">
        <v>6147</v>
      </c>
      <c r="I6669">
        <v>2023</v>
      </c>
      <c r="K6669" s="6">
        <v>45291</v>
      </c>
      <c r="L6669">
        <v>6</v>
      </c>
      <c r="N6669" t="s">
        <v>203</v>
      </c>
      <c r="O6669" s="8">
        <v>2.2599999999999998</v>
      </c>
      <c r="P6669" s="8">
        <v>2.2999999999999998</v>
      </c>
      <c r="Q6669" s="8">
        <v>2</v>
      </c>
      <c r="R6669" s="8">
        <v>2.5</v>
      </c>
      <c r="S6669" s="8">
        <v>1.45</v>
      </c>
      <c r="T6669" s="8">
        <v>2.9</v>
      </c>
      <c r="U6669" s="8">
        <v>0.32</v>
      </c>
      <c r="V6669" s="9">
        <v>36</v>
      </c>
      <c r="W6669" s="8">
        <v>0.5</v>
      </c>
      <c r="X6669" s="8">
        <v>1.45</v>
      </c>
      <c r="Y6669" s="8">
        <v>-4.0000000000000036E-2</v>
      </c>
      <c r="Z6669" s="8">
        <v>0.29999999999999982</v>
      </c>
      <c r="AA6669">
        <v>0.10000000000000009</v>
      </c>
      <c r="AF6669" t="s">
        <v>10372</v>
      </c>
      <c r="AG6669" t="s">
        <v>9655</v>
      </c>
      <c r="AH6669" t="s">
        <v>9656</v>
      </c>
      <c r="AI6669" t="s">
        <v>9657</v>
      </c>
      <c r="AJ6669" s="7">
        <v>45291</v>
      </c>
      <c r="AK6669" t="s">
        <v>7265</v>
      </c>
      <c r="AL6669" t="s">
        <v>109</v>
      </c>
      <c r="AM6669" t="s">
        <v>6149</v>
      </c>
      <c r="AN6669" t="s">
        <v>10403</v>
      </c>
    </row>
    <row r="6670" spans="1:41">
      <c r="A6670" s="6" t="s">
        <v>7264</v>
      </c>
      <c r="B6670">
        <v>2023</v>
      </c>
      <c r="C6670">
        <v>6</v>
      </c>
      <c r="E6670" t="s">
        <v>100</v>
      </c>
      <c r="F6670" t="s">
        <v>101</v>
      </c>
      <c r="G6670" t="s">
        <v>102</v>
      </c>
      <c r="H6670" t="s">
        <v>6434</v>
      </c>
      <c r="I6670">
        <v>2023</v>
      </c>
      <c r="J6670">
        <v>3</v>
      </c>
      <c r="K6670" s="6">
        <v>45199</v>
      </c>
      <c r="L6670">
        <v>3</v>
      </c>
      <c r="M6670">
        <v>1</v>
      </c>
      <c r="N6670" t="s">
        <v>233</v>
      </c>
      <c r="O6670" s="8">
        <v>1.59</v>
      </c>
      <c r="P6670" s="8">
        <v>1.71</v>
      </c>
      <c r="Q6670" s="8">
        <v>1.23</v>
      </c>
      <c r="R6670" s="8">
        <v>1.91</v>
      </c>
      <c r="S6670" s="8">
        <v>0</v>
      </c>
      <c r="T6670" s="8">
        <v>2.6</v>
      </c>
      <c r="U6670" s="8">
        <v>0.53</v>
      </c>
      <c r="V6670" s="9">
        <v>30</v>
      </c>
      <c r="W6670" s="8">
        <v>0.67999999999999994</v>
      </c>
      <c r="X6670" s="8">
        <v>2.6</v>
      </c>
      <c r="Y6670" s="8">
        <v>-0.11999999999999988</v>
      </c>
      <c r="Z6670" s="8">
        <v>0.35999999999999988</v>
      </c>
      <c r="AA6670">
        <v>-2.0000000000000018E-2</v>
      </c>
      <c r="AF6670" t="s">
        <v>6609</v>
      </c>
      <c r="AG6670" t="s">
        <v>106</v>
      </c>
      <c r="AH6670" t="s">
        <v>107</v>
      </c>
      <c r="AI6670" t="s">
        <v>340</v>
      </c>
      <c r="AJ6670" s="7">
        <v>45199</v>
      </c>
      <c r="AK6670" t="s">
        <v>7265</v>
      </c>
      <c r="AL6670" t="s">
        <v>109</v>
      </c>
      <c r="AM6670" t="s">
        <v>6436</v>
      </c>
      <c r="AN6670" t="s">
        <v>7273</v>
      </c>
      <c r="AO6670" t="str">
        <f>TEXT(A6670,"yyyy-mm-dd")</f>
        <v>2023-06-30</v>
      </c>
    </row>
    <row r="6671" spans="1:41">
      <c r="A6671" s="6" t="s">
        <v>7264</v>
      </c>
      <c r="B6671">
        <v>2023</v>
      </c>
      <c r="C6671">
        <v>6</v>
      </c>
      <c r="E6671" t="s">
        <v>100</v>
      </c>
      <c r="F6671" t="s">
        <v>101</v>
      </c>
      <c r="G6671" t="s">
        <v>102</v>
      </c>
      <c r="H6671" t="s">
        <v>6326</v>
      </c>
      <c r="I6671">
        <v>2023</v>
      </c>
      <c r="J6671">
        <v>2</v>
      </c>
      <c r="K6671" s="6">
        <v>45107</v>
      </c>
      <c r="L6671">
        <v>0</v>
      </c>
      <c r="M6671">
        <v>0</v>
      </c>
      <c r="N6671" t="s">
        <v>178</v>
      </c>
      <c r="O6671" s="8">
        <v>2.5</v>
      </c>
      <c r="P6671" s="8">
        <v>2.5499999999999998</v>
      </c>
      <c r="Q6671" s="8">
        <v>2.2000000000000002</v>
      </c>
      <c r="R6671" s="8">
        <v>2.8</v>
      </c>
      <c r="S6671" s="8">
        <v>1.5</v>
      </c>
      <c r="T6671" s="8">
        <v>3.3</v>
      </c>
      <c r="U6671" s="8">
        <v>0.41</v>
      </c>
      <c r="V6671" s="9">
        <v>30</v>
      </c>
      <c r="W6671" s="8">
        <v>0.59999999999999964</v>
      </c>
      <c r="X6671" s="8">
        <v>1.7999999999999998</v>
      </c>
      <c r="Y6671" s="8">
        <v>-4.9999999999999822E-2</v>
      </c>
      <c r="Z6671" s="8">
        <v>0.23999999999999977</v>
      </c>
      <c r="AA6671">
        <v>-5.0000000000000711E-2</v>
      </c>
      <c r="AF6671" t="s">
        <v>6607</v>
      </c>
      <c r="AG6671" t="s">
        <v>106</v>
      </c>
      <c r="AH6671" t="s">
        <v>107</v>
      </c>
      <c r="AI6671" t="s">
        <v>108</v>
      </c>
      <c r="AJ6671" s="7">
        <v>45107</v>
      </c>
      <c r="AK6671" t="s">
        <v>7265</v>
      </c>
      <c r="AL6671" t="s">
        <v>109</v>
      </c>
      <c r="AM6671" t="s">
        <v>6328</v>
      </c>
      <c r="AN6671" t="s">
        <v>7272</v>
      </c>
      <c r="AO6671" t="str">
        <f>TEXT(A6671,"yyyy-mm-dd")</f>
        <v>2023-06-30</v>
      </c>
    </row>
    <row r="6672" spans="1:41">
      <c r="A6672" s="6" t="s">
        <v>7264</v>
      </c>
      <c r="B6672">
        <v>2023</v>
      </c>
      <c r="C6672">
        <v>6</v>
      </c>
      <c r="E6672" t="s">
        <v>2685</v>
      </c>
      <c r="F6672" t="s">
        <v>101</v>
      </c>
      <c r="G6672" t="s">
        <v>774</v>
      </c>
      <c r="H6672" t="s">
        <v>2686</v>
      </c>
      <c r="K6672" s="6"/>
      <c r="O6672" s="8">
        <v>2.2000000000000002</v>
      </c>
      <c r="P6672" s="8">
        <v>2.11</v>
      </c>
      <c r="Q6672" s="8">
        <v>2</v>
      </c>
      <c r="R6672" s="8">
        <v>2.4</v>
      </c>
      <c r="S6672" s="8">
        <v>1.5</v>
      </c>
      <c r="T6672" s="8">
        <v>3.02</v>
      </c>
      <c r="U6672" s="8">
        <v>0.38</v>
      </c>
      <c r="V6672" s="9">
        <v>28</v>
      </c>
      <c r="W6672" s="8">
        <v>0.39999999999999991</v>
      </c>
      <c r="X6672" s="8">
        <v>1.52</v>
      </c>
      <c r="Y6672" s="8">
        <v>9.0000000000000302E-2</v>
      </c>
      <c r="Z6672" s="8">
        <v>0.10999999999999988</v>
      </c>
      <c r="AA6672">
        <v>0</v>
      </c>
      <c r="AF6672" t="s">
        <v>2687</v>
      </c>
      <c r="AG6672" t="s">
        <v>2688</v>
      </c>
      <c r="AH6672" t="s">
        <v>2689</v>
      </c>
      <c r="AI6672" t="s">
        <v>2690</v>
      </c>
      <c r="AJ6672" s="7"/>
      <c r="AK6672" t="s">
        <v>7265</v>
      </c>
      <c r="AL6672" t="s">
        <v>109</v>
      </c>
      <c r="AM6672" t="s">
        <v>2686</v>
      </c>
      <c r="AN6672" t="s">
        <v>7292</v>
      </c>
      <c r="AO6672" t="str">
        <f>TEXT(A6672,"yyyy-mm-dd")</f>
        <v>2023-06-30</v>
      </c>
    </row>
    <row r="6673" spans="1:41">
      <c r="A6673" s="6" t="s">
        <v>7264</v>
      </c>
      <c r="B6673">
        <v>2023</v>
      </c>
      <c r="C6673">
        <v>6</v>
      </c>
      <c r="E6673" t="s">
        <v>81</v>
      </c>
      <c r="F6673" t="s">
        <v>82</v>
      </c>
      <c r="G6673" t="s">
        <v>83</v>
      </c>
      <c r="H6673" t="s">
        <v>7036</v>
      </c>
      <c r="I6673">
        <v>2025</v>
      </c>
      <c r="K6673" s="6">
        <v>46022</v>
      </c>
      <c r="L6673">
        <v>30</v>
      </c>
      <c r="N6673" t="s">
        <v>567</v>
      </c>
      <c r="O6673" s="8">
        <v>3.69</v>
      </c>
      <c r="P6673" s="8">
        <v>3.74</v>
      </c>
      <c r="Q6673" s="8">
        <v>3.5</v>
      </c>
      <c r="R6673" s="8">
        <v>3.92</v>
      </c>
      <c r="S6673" s="8">
        <v>3.04</v>
      </c>
      <c r="T6673" s="8">
        <v>4.07</v>
      </c>
      <c r="U6673" s="8">
        <v>0.28999999999999998</v>
      </c>
      <c r="V6673" s="9">
        <v>32</v>
      </c>
      <c r="W6673" s="8">
        <v>0.41999999999999993</v>
      </c>
      <c r="X6673" s="8">
        <v>1.0300000000000002</v>
      </c>
      <c r="Y6673" s="8">
        <v>-5.0000000000000266E-2</v>
      </c>
      <c r="Z6673" s="8">
        <v>0</v>
      </c>
      <c r="AA6673">
        <v>8.9999999999999858E-2</v>
      </c>
      <c r="AF6673" t="s">
        <v>7037</v>
      </c>
      <c r="AG6673" t="s">
        <v>87</v>
      </c>
      <c r="AH6673" t="s">
        <v>88</v>
      </c>
      <c r="AI6673" t="s">
        <v>359</v>
      </c>
      <c r="AJ6673" s="7">
        <v>46022</v>
      </c>
      <c r="AK6673" t="s">
        <v>7265</v>
      </c>
      <c r="AL6673" t="s">
        <v>91</v>
      </c>
      <c r="AM6673" t="s">
        <v>7038</v>
      </c>
      <c r="AN6673" t="s">
        <v>7268</v>
      </c>
      <c r="AO6673" t="str">
        <f>TEXT(A6673,"yyyy-mm-dd")</f>
        <v>2023-06-30</v>
      </c>
    </row>
    <row r="6674" spans="1:41">
      <c r="A6674" s="6" t="s">
        <v>7264</v>
      </c>
      <c r="B6674">
        <v>2023</v>
      </c>
      <c r="C6674">
        <v>6</v>
      </c>
      <c r="E6674" t="s">
        <v>392</v>
      </c>
      <c r="F6674" t="s">
        <v>82</v>
      </c>
      <c r="G6674" t="s">
        <v>83</v>
      </c>
      <c r="H6674" t="s">
        <v>7036</v>
      </c>
      <c r="I6674">
        <v>2025</v>
      </c>
      <c r="K6674" s="6">
        <v>46022</v>
      </c>
      <c r="L6674">
        <v>30</v>
      </c>
      <c r="N6674" t="s">
        <v>567</v>
      </c>
      <c r="O6674" s="8">
        <v>3.7</v>
      </c>
      <c r="P6674" s="8">
        <v>3.7</v>
      </c>
      <c r="Q6674" s="8">
        <v>3.5</v>
      </c>
      <c r="R6674" s="8">
        <v>3.9</v>
      </c>
      <c r="S6674" s="8">
        <v>3.05</v>
      </c>
      <c r="T6674" s="8">
        <v>5.0999999999999996</v>
      </c>
      <c r="U6674" s="8">
        <v>0.39</v>
      </c>
      <c r="V6674" s="9">
        <v>29</v>
      </c>
      <c r="W6674" s="8">
        <v>0.39999999999999991</v>
      </c>
      <c r="X6674" s="8">
        <v>2.0499999999999998</v>
      </c>
      <c r="Y6674" s="8">
        <v>0</v>
      </c>
      <c r="Z6674" s="8">
        <v>0</v>
      </c>
      <c r="AA6674">
        <v>-5.0000000000000266E-2</v>
      </c>
      <c r="AF6674" t="s">
        <v>7037</v>
      </c>
      <c r="AG6674" t="s">
        <v>87</v>
      </c>
      <c r="AH6674" t="s">
        <v>88</v>
      </c>
      <c r="AI6674" t="s">
        <v>359</v>
      </c>
      <c r="AJ6674" s="7">
        <v>46022</v>
      </c>
      <c r="AK6674" t="s">
        <v>7265</v>
      </c>
      <c r="AL6674" t="s">
        <v>393</v>
      </c>
      <c r="AM6674" t="s">
        <v>7038</v>
      </c>
      <c r="AN6674" t="s">
        <v>7271</v>
      </c>
      <c r="AO6674" t="str">
        <f>TEXT(A6674,"yyyy-mm-dd")</f>
        <v>2023-06-30</v>
      </c>
    </row>
    <row r="6675" spans="1:41">
      <c r="A6675" s="6" t="s">
        <v>7264</v>
      </c>
      <c r="B6675">
        <v>2023</v>
      </c>
      <c r="C6675">
        <v>6</v>
      </c>
      <c r="E6675" t="s">
        <v>81</v>
      </c>
      <c r="F6675" t="s">
        <v>82</v>
      </c>
      <c r="G6675" t="s">
        <v>83</v>
      </c>
      <c r="H6675" t="s">
        <v>6592</v>
      </c>
      <c r="I6675">
        <v>2024</v>
      </c>
      <c r="K6675" s="6">
        <v>45657</v>
      </c>
      <c r="L6675">
        <v>18</v>
      </c>
      <c r="N6675" t="s">
        <v>206</v>
      </c>
      <c r="O6675" s="8">
        <v>4.01</v>
      </c>
      <c r="P6675" s="8">
        <v>4.05</v>
      </c>
      <c r="Q6675" s="8">
        <v>3.85</v>
      </c>
      <c r="R6675" s="8">
        <v>4.2</v>
      </c>
      <c r="S6675" s="8">
        <v>3.22</v>
      </c>
      <c r="T6675" s="8">
        <v>4.6900000000000004</v>
      </c>
      <c r="U6675" s="8">
        <v>0.31</v>
      </c>
      <c r="V6675" s="9">
        <v>35</v>
      </c>
      <c r="W6675" s="8">
        <v>0.35000000000000009</v>
      </c>
      <c r="X6675" s="8">
        <v>1.4700000000000002</v>
      </c>
      <c r="Y6675" s="8">
        <v>-4.0000000000000036E-2</v>
      </c>
      <c r="Z6675" s="8">
        <v>-2.0000000000000462E-2</v>
      </c>
      <c r="AA6675">
        <v>4.9999999999999822E-2</v>
      </c>
      <c r="AF6675" t="s">
        <v>6593</v>
      </c>
      <c r="AG6675" t="s">
        <v>87</v>
      </c>
      <c r="AH6675" t="s">
        <v>88</v>
      </c>
      <c r="AI6675" t="s">
        <v>97</v>
      </c>
      <c r="AJ6675" s="7">
        <v>45657</v>
      </c>
      <c r="AK6675" t="s">
        <v>7265</v>
      </c>
      <c r="AL6675" t="s">
        <v>91</v>
      </c>
      <c r="AM6675" t="s">
        <v>6594</v>
      </c>
      <c r="AN6675" t="s">
        <v>7267</v>
      </c>
      <c r="AO6675" t="str">
        <f>TEXT(A6675,"yyyy-mm-dd")</f>
        <v>2023-06-30</v>
      </c>
    </row>
    <row r="6676" spans="1:41">
      <c r="A6676" s="6" t="s">
        <v>7264</v>
      </c>
      <c r="B6676">
        <v>2023</v>
      </c>
      <c r="C6676">
        <v>6</v>
      </c>
      <c r="E6676" t="s">
        <v>392</v>
      </c>
      <c r="F6676" t="s">
        <v>82</v>
      </c>
      <c r="G6676" t="s">
        <v>83</v>
      </c>
      <c r="H6676" t="s">
        <v>6592</v>
      </c>
      <c r="I6676">
        <v>2024</v>
      </c>
      <c r="K6676" s="6">
        <v>45657</v>
      </c>
      <c r="L6676">
        <v>18</v>
      </c>
      <c r="N6676" t="s">
        <v>206</v>
      </c>
      <c r="O6676" s="8">
        <v>4.08</v>
      </c>
      <c r="P6676" s="8">
        <v>4.1100000000000003</v>
      </c>
      <c r="Q6676" s="8">
        <v>3.69</v>
      </c>
      <c r="R6676" s="8">
        <v>4.21</v>
      </c>
      <c r="S6676" s="8">
        <v>3.49</v>
      </c>
      <c r="T6676" s="8">
        <v>5.9</v>
      </c>
      <c r="U6676" s="8">
        <v>0.46</v>
      </c>
      <c r="V6676" s="9">
        <v>32</v>
      </c>
      <c r="W6676" s="8">
        <v>0.52</v>
      </c>
      <c r="X6676" s="8">
        <v>2.41</v>
      </c>
      <c r="Y6676" s="8">
        <v>-3.0000000000000249E-2</v>
      </c>
      <c r="Z6676" s="8">
        <v>-5.9999999999999609E-2</v>
      </c>
      <c r="AA6676">
        <v>0.24000000000000021</v>
      </c>
      <c r="AF6676" t="s">
        <v>6593</v>
      </c>
      <c r="AG6676" t="s">
        <v>87</v>
      </c>
      <c r="AH6676" t="s">
        <v>88</v>
      </c>
      <c r="AI6676" t="s">
        <v>97</v>
      </c>
      <c r="AJ6676" s="7">
        <v>45657</v>
      </c>
      <c r="AK6676" t="s">
        <v>7265</v>
      </c>
      <c r="AL6676" t="s">
        <v>393</v>
      </c>
      <c r="AM6676" t="s">
        <v>6594</v>
      </c>
      <c r="AN6676" t="s">
        <v>7270</v>
      </c>
      <c r="AO6676" t="str">
        <f>TEXT(A6676,"yyyy-mm-dd")</f>
        <v>2023-06-30</v>
      </c>
    </row>
    <row r="6677" spans="1:41">
      <c r="A6677" s="6" t="s">
        <v>7264</v>
      </c>
      <c r="B6677">
        <v>2023</v>
      </c>
      <c r="C6677">
        <v>6</v>
      </c>
      <c r="E6677" t="s">
        <v>81</v>
      </c>
      <c r="F6677" t="s">
        <v>82</v>
      </c>
      <c r="G6677" t="s">
        <v>83</v>
      </c>
      <c r="H6677" t="s">
        <v>6147</v>
      </c>
      <c r="I6677">
        <v>2023</v>
      </c>
      <c r="K6677" s="6">
        <v>45291</v>
      </c>
      <c r="L6677">
        <v>6</v>
      </c>
      <c r="N6677" t="s">
        <v>203</v>
      </c>
      <c r="O6677" s="8">
        <v>4.7</v>
      </c>
      <c r="P6677" s="8">
        <v>4.67</v>
      </c>
      <c r="Q6677" s="8">
        <v>4.53</v>
      </c>
      <c r="R6677" s="8">
        <v>4.8899999999999997</v>
      </c>
      <c r="S6677" s="8">
        <v>4.09</v>
      </c>
      <c r="T6677" s="8">
        <v>5.48</v>
      </c>
      <c r="U6677" s="8">
        <v>0.28000000000000003</v>
      </c>
      <c r="V6677" s="9">
        <v>36</v>
      </c>
      <c r="W6677" s="8">
        <v>0.35999999999999943</v>
      </c>
      <c r="X6677" s="8">
        <v>1.3900000000000006</v>
      </c>
      <c r="Y6677" s="8">
        <v>3.0000000000000249E-2</v>
      </c>
      <c r="Z6677" s="8">
        <v>-0.34999999999999964</v>
      </c>
      <c r="AA6677">
        <v>-1.0000000000000675E-2</v>
      </c>
      <c r="AF6677" t="s">
        <v>6148</v>
      </c>
      <c r="AG6677" t="s">
        <v>87</v>
      </c>
      <c r="AH6677" t="s">
        <v>88</v>
      </c>
      <c r="AI6677" t="s">
        <v>89</v>
      </c>
      <c r="AJ6677" s="7">
        <v>45291</v>
      </c>
      <c r="AK6677" t="s">
        <v>7265</v>
      </c>
      <c r="AL6677" t="s">
        <v>91</v>
      </c>
      <c r="AM6677" t="s">
        <v>6149</v>
      </c>
      <c r="AN6677" t="s">
        <v>7266</v>
      </c>
      <c r="AO6677" t="str">
        <f>TEXT(A6677,"yyyy-mm-dd")</f>
        <v>2023-06-30</v>
      </c>
    </row>
    <row r="6678" spans="1:41">
      <c r="A6678" s="6" t="s">
        <v>7264</v>
      </c>
      <c r="B6678">
        <v>2023</v>
      </c>
      <c r="C6678">
        <v>6</v>
      </c>
      <c r="E6678" t="s">
        <v>392</v>
      </c>
      <c r="F6678" t="s">
        <v>82</v>
      </c>
      <c r="G6678" t="s">
        <v>83</v>
      </c>
      <c r="H6678" t="s">
        <v>6147</v>
      </c>
      <c r="I6678">
        <v>2023</v>
      </c>
      <c r="K6678" s="6">
        <v>45291</v>
      </c>
      <c r="L6678">
        <v>6</v>
      </c>
      <c r="N6678" t="s">
        <v>203</v>
      </c>
      <c r="O6678" s="8">
        <v>5.31</v>
      </c>
      <c r="P6678" s="8">
        <v>5.26</v>
      </c>
      <c r="Q6678" s="8">
        <v>5</v>
      </c>
      <c r="R6678" s="8">
        <v>5.54</v>
      </c>
      <c r="S6678" s="8">
        <v>4.4800000000000004</v>
      </c>
      <c r="T6678" s="8">
        <v>6.76</v>
      </c>
      <c r="U6678" s="8">
        <v>0.47</v>
      </c>
      <c r="V6678" s="9">
        <v>33</v>
      </c>
      <c r="W6678" s="8">
        <v>0.54</v>
      </c>
      <c r="X6678" s="8">
        <v>2.2799999999999994</v>
      </c>
      <c r="Y6678" s="8">
        <v>4.9999999999999822E-2</v>
      </c>
      <c r="Z6678" s="8">
        <v>-0.14000000000000057</v>
      </c>
      <c r="AA6678">
        <v>-7.0000000000000284E-2</v>
      </c>
      <c r="AF6678" t="s">
        <v>6148</v>
      </c>
      <c r="AG6678" t="s">
        <v>87</v>
      </c>
      <c r="AH6678" t="s">
        <v>88</v>
      </c>
      <c r="AI6678" t="s">
        <v>89</v>
      </c>
      <c r="AJ6678" s="7">
        <v>45291</v>
      </c>
      <c r="AK6678" t="s">
        <v>7265</v>
      </c>
      <c r="AL6678" t="s">
        <v>393</v>
      </c>
      <c r="AM6678" t="s">
        <v>6149</v>
      </c>
      <c r="AN6678" t="s">
        <v>7269</v>
      </c>
      <c r="AO6678" t="str">
        <f>TEXT(A6678,"yyyy-mm-dd")</f>
        <v>2023-06-30</v>
      </c>
    </row>
    <row r="6679" spans="1:41">
      <c r="A6679" s="6" t="s">
        <v>7264</v>
      </c>
      <c r="B6679">
        <v>2023</v>
      </c>
      <c r="C6679">
        <v>6</v>
      </c>
      <c r="E6679" t="s">
        <v>81</v>
      </c>
      <c r="F6679" t="s">
        <v>82</v>
      </c>
      <c r="G6679" t="s">
        <v>774</v>
      </c>
      <c r="H6679" t="s">
        <v>775</v>
      </c>
      <c r="K6679" s="6"/>
      <c r="O6679" s="8">
        <v>3.79</v>
      </c>
      <c r="P6679" s="8">
        <v>3.8</v>
      </c>
      <c r="Q6679" s="8">
        <v>3.68</v>
      </c>
      <c r="R6679" s="8">
        <v>4</v>
      </c>
      <c r="S6679" s="8">
        <v>3.2</v>
      </c>
      <c r="T6679" s="8">
        <v>4.4000000000000004</v>
      </c>
      <c r="U6679" s="8">
        <v>0.24</v>
      </c>
      <c r="V6679" s="9">
        <v>33</v>
      </c>
      <c r="W6679" s="8">
        <v>0.31999999999999984</v>
      </c>
      <c r="X6679" s="8">
        <v>1.2000000000000002</v>
      </c>
      <c r="Y6679" s="8">
        <v>-9.9999999999997868E-3</v>
      </c>
      <c r="Z6679" s="8">
        <v>0</v>
      </c>
      <c r="AA6679">
        <v>2.0000000000000018E-2</v>
      </c>
      <c r="AF6679" t="s">
        <v>776</v>
      </c>
      <c r="AG6679" t="s">
        <v>777</v>
      </c>
      <c r="AH6679" t="s">
        <v>778</v>
      </c>
      <c r="AI6679" t="s">
        <v>779</v>
      </c>
      <c r="AJ6679" s="7"/>
      <c r="AK6679" t="s">
        <v>7265</v>
      </c>
      <c r="AL6679" t="s">
        <v>91</v>
      </c>
      <c r="AM6679" t="s">
        <v>775</v>
      </c>
      <c r="AN6679" t="s">
        <v>7288</v>
      </c>
      <c r="AO6679" t="str">
        <f>TEXT(A6679,"yyyy-mm-dd")</f>
        <v>2023-06-30</v>
      </c>
    </row>
    <row r="6680" spans="1:41">
      <c r="A6680" s="6" t="s">
        <v>7264</v>
      </c>
      <c r="B6680">
        <v>2023</v>
      </c>
      <c r="C6680">
        <v>6</v>
      </c>
      <c r="E6680" t="s">
        <v>81</v>
      </c>
      <c r="F6680" t="s">
        <v>82</v>
      </c>
      <c r="G6680" t="s">
        <v>774</v>
      </c>
      <c r="H6680" t="s">
        <v>1536</v>
      </c>
      <c r="K6680" s="6"/>
      <c r="O6680" s="8">
        <v>3.6</v>
      </c>
      <c r="P6680" s="8">
        <v>3.5</v>
      </c>
      <c r="Q6680" s="8">
        <v>3.5</v>
      </c>
      <c r="R6680" s="8">
        <v>3.8</v>
      </c>
      <c r="S6680" s="8">
        <v>3</v>
      </c>
      <c r="T6680" s="8">
        <v>4.0999999999999996</v>
      </c>
      <c r="U6680" s="8">
        <v>0.27</v>
      </c>
      <c r="V6680" s="9">
        <v>32</v>
      </c>
      <c r="W6680" s="8">
        <v>0.29999999999999982</v>
      </c>
      <c r="X6680" s="8">
        <v>1.0999999999999996</v>
      </c>
      <c r="Y6680" s="8">
        <v>0.10000000000000009</v>
      </c>
      <c r="Z6680" s="8">
        <v>-0.10000000000000009</v>
      </c>
      <c r="AA6680">
        <v>0</v>
      </c>
      <c r="AF6680" t="s">
        <v>1537</v>
      </c>
      <c r="AG6680" t="s">
        <v>777</v>
      </c>
      <c r="AH6680" t="s">
        <v>778</v>
      </c>
      <c r="AI6680" t="s">
        <v>1538</v>
      </c>
      <c r="AJ6680" s="7"/>
      <c r="AK6680" t="s">
        <v>7265</v>
      </c>
      <c r="AL6680" t="s">
        <v>91</v>
      </c>
      <c r="AM6680" t="s">
        <v>1536</v>
      </c>
      <c r="AN6680" t="s">
        <v>7289</v>
      </c>
      <c r="AO6680" t="str">
        <f>TEXT(A6680,"yyyy-mm-dd")</f>
        <v>2023-06-30</v>
      </c>
    </row>
    <row r="6681" spans="1:41">
      <c r="A6681" s="6" t="s">
        <v>7264</v>
      </c>
      <c r="B6681">
        <v>2023</v>
      </c>
      <c r="C6681">
        <v>6</v>
      </c>
      <c r="E6681" t="s">
        <v>392</v>
      </c>
      <c r="F6681" t="s">
        <v>82</v>
      </c>
      <c r="G6681" t="s">
        <v>774</v>
      </c>
      <c r="H6681" t="s">
        <v>775</v>
      </c>
      <c r="K6681" s="6"/>
      <c r="O6681" s="8">
        <v>3.8</v>
      </c>
      <c r="P6681" s="8">
        <v>3.77</v>
      </c>
      <c r="Q6681" s="8">
        <v>3.6</v>
      </c>
      <c r="R6681" s="8">
        <v>4</v>
      </c>
      <c r="S6681" s="8">
        <v>3</v>
      </c>
      <c r="T6681" s="8">
        <v>4.5</v>
      </c>
      <c r="U6681" s="8">
        <v>0.34</v>
      </c>
      <c r="V6681" s="9">
        <v>30</v>
      </c>
      <c r="W6681" s="8">
        <v>0.39999999999999991</v>
      </c>
      <c r="X6681" s="8">
        <v>1.5</v>
      </c>
      <c r="Y6681" s="8">
        <v>2.9999999999999805E-2</v>
      </c>
      <c r="Z6681" s="8">
        <v>-2.9999999999999805E-2</v>
      </c>
      <c r="AA6681">
        <v>8.9999999999999858E-2</v>
      </c>
      <c r="AF6681" t="s">
        <v>776</v>
      </c>
      <c r="AG6681" t="s">
        <v>777</v>
      </c>
      <c r="AH6681" t="s">
        <v>778</v>
      </c>
      <c r="AI6681" t="s">
        <v>779</v>
      </c>
      <c r="AJ6681" s="7"/>
      <c r="AK6681" t="s">
        <v>7265</v>
      </c>
      <c r="AL6681" t="s">
        <v>393</v>
      </c>
      <c r="AM6681" t="s">
        <v>775</v>
      </c>
      <c r="AN6681" t="s">
        <v>7290</v>
      </c>
      <c r="AO6681" t="str">
        <f>TEXT(A6681,"yyyy-mm-dd")</f>
        <v>2023-06-30</v>
      </c>
    </row>
    <row r="6682" spans="1:41">
      <c r="A6682" s="6" t="s">
        <v>7264</v>
      </c>
      <c r="B6682">
        <v>2023</v>
      </c>
      <c r="C6682">
        <v>6</v>
      </c>
      <c r="E6682" t="s">
        <v>392</v>
      </c>
      <c r="F6682" t="s">
        <v>82</v>
      </c>
      <c r="G6682" t="s">
        <v>774</v>
      </c>
      <c r="H6682" t="s">
        <v>1536</v>
      </c>
      <c r="K6682" s="6"/>
      <c r="O6682" s="8">
        <v>3.6</v>
      </c>
      <c r="P6682" s="8">
        <v>3.57</v>
      </c>
      <c r="Q6682" s="8">
        <v>3.45</v>
      </c>
      <c r="R6682" s="8">
        <v>3.8</v>
      </c>
      <c r="S6682" s="8">
        <v>3</v>
      </c>
      <c r="T6682" s="8">
        <v>4.0999999999999996</v>
      </c>
      <c r="U6682" s="8">
        <v>0.27</v>
      </c>
      <c r="V6682" s="9">
        <v>29</v>
      </c>
      <c r="W6682" s="8">
        <v>0.34999999999999964</v>
      </c>
      <c r="X6682" s="8">
        <v>1.0999999999999996</v>
      </c>
      <c r="Y6682" s="8">
        <v>3.0000000000000249E-2</v>
      </c>
      <c r="Z6682" s="8">
        <v>9.9999999999997868E-3</v>
      </c>
      <c r="AA6682">
        <v>9.9999999999997868E-3</v>
      </c>
      <c r="AF6682" t="s">
        <v>1537</v>
      </c>
      <c r="AG6682" t="s">
        <v>777</v>
      </c>
      <c r="AH6682" t="s">
        <v>778</v>
      </c>
      <c r="AI6682" t="s">
        <v>1538</v>
      </c>
      <c r="AJ6682" s="7"/>
      <c r="AK6682" t="s">
        <v>7265</v>
      </c>
      <c r="AL6682" t="s">
        <v>393</v>
      </c>
      <c r="AM6682" t="s">
        <v>1536</v>
      </c>
      <c r="AN6682" t="s">
        <v>7291</v>
      </c>
      <c r="AO6682" t="str">
        <f>TEXT(A6682,"yyyy-mm-dd")</f>
        <v>2023-06-30</v>
      </c>
    </row>
    <row r="6683" spans="1:41">
      <c r="A6683" s="6" t="s">
        <v>7264</v>
      </c>
      <c r="B6683">
        <v>2023</v>
      </c>
      <c r="C6683">
        <v>6</v>
      </c>
      <c r="E6683" t="s">
        <v>112</v>
      </c>
      <c r="F6683" t="s">
        <v>113</v>
      </c>
      <c r="G6683" t="s">
        <v>83</v>
      </c>
      <c r="H6683" t="s">
        <v>7036</v>
      </c>
      <c r="I6683">
        <v>2025</v>
      </c>
      <c r="K6683" s="6">
        <v>46022</v>
      </c>
      <c r="L6683">
        <v>30</v>
      </c>
      <c r="N6683" t="s">
        <v>567</v>
      </c>
      <c r="O6683" s="8">
        <v>7.28</v>
      </c>
      <c r="P6683" s="8">
        <v>7.14</v>
      </c>
      <c r="Q6683" s="8">
        <v>7</v>
      </c>
      <c r="R6683" s="8">
        <v>7.51</v>
      </c>
      <c r="S6683" s="8">
        <v>4.6500000000000004</v>
      </c>
      <c r="T6683" s="8">
        <v>10.199999999999999</v>
      </c>
      <c r="U6683" s="8">
        <v>1.01</v>
      </c>
      <c r="V6683" s="9">
        <v>22</v>
      </c>
      <c r="W6683" s="8">
        <v>0.50999999999999979</v>
      </c>
      <c r="X6683" s="8">
        <v>5.5499999999999989</v>
      </c>
      <c r="Y6683" s="8">
        <v>0.14000000000000057</v>
      </c>
      <c r="Z6683" s="8">
        <v>-3.0000000000000249E-2</v>
      </c>
      <c r="AA6683">
        <v>-0.30000000000000071</v>
      </c>
      <c r="AF6683" t="s">
        <v>7074</v>
      </c>
      <c r="AG6683" t="s">
        <v>115</v>
      </c>
      <c r="AH6683" t="s">
        <v>116</v>
      </c>
      <c r="AI6683" t="s">
        <v>359</v>
      </c>
      <c r="AJ6683" s="7">
        <v>46022</v>
      </c>
      <c r="AK6683" t="s">
        <v>7265</v>
      </c>
      <c r="AL6683" t="s">
        <v>118</v>
      </c>
      <c r="AM6683" t="s">
        <v>7038</v>
      </c>
      <c r="AN6683" t="s">
        <v>7295</v>
      </c>
      <c r="AO6683" t="str">
        <f>TEXT(A6683,"yyyy-mm-dd")</f>
        <v>2023-06-30</v>
      </c>
    </row>
    <row r="6684" spans="1:41">
      <c r="A6684" s="6" t="s">
        <v>7264</v>
      </c>
      <c r="B6684">
        <v>2023</v>
      </c>
      <c r="C6684">
        <v>6</v>
      </c>
      <c r="E6684" t="s">
        <v>2881</v>
      </c>
      <c r="F6684" t="s">
        <v>113</v>
      </c>
      <c r="G6684" t="s">
        <v>83</v>
      </c>
      <c r="H6684" t="s">
        <v>7036</v>
      </c>
      <c r="I6684">
        <v>2025</v>
      </c>
      <c r="K6684" s="6">
        <v>46022</v>
      </c>
      <c r="L6684">
        <v>30</v>
      </c>
      <c r="N6684" t="s">
        <v>567</v>
      </c>
      <c r="O6684" s="8">
        <v>7.81</v>
      </c>
      <c r="P6684" s="8">
        <v>8</v>
      </c>
      <c r="Q6684" s="8">
        <v>7.33</v>
      </c>
      <c r="R6684" s="8">
        <v>8.2799999999999994</v>
      </c>
      <c r="S6684" s="8">
        <v>6.32</v>
      </c>
      <c r="T6684" s="8">
        <v>8.52</v>
      </c>
      <c r="U6684" s="8">
        <v>0.62</v>
      </c>
      <c r="V6684" s="9">
        <v>19</v>
      </c>
      <c r="W6684" s="8">
        <v>0.94999999999999929</v>
      </c>
      <c r="X6684" s="8">
        <v>2.1999999999999993</v>
      </c>
      <c r="Y6684" s="8">
        <v>-0.19000000000000039</v>
      </c>
      <c r="Z6684" s="8">
        <v>-0.16000000000000014</v>
      </c>
      <c r="AA6684">
        <v>3.9999999999998259E-2</v>
      </c>
      <c r="AF6684" t="s">
        <v>7079</v>
      </c>
      <c r="AG6684" t="s">
        <v>2883</v>
      </c>
      <c r="AH6684" t="s">
        <v>2884</v>
      </c>
      <c r="AI6684" t="s">
        <v>359</v>
      </c>
      <c r="AJ6684" s="7">
        <v>46022</v>
      </c>
      <c r="AK6684" t="s">
        <v>7265</v>
      </c>
      <c r="AL6684" t="s">
        <v>2885</v>
      </c>
      <c r="AM6684" t="s">
        <v>7038</v>
      </c>
      <c r="AN6684" t="s">
        <v>7298</v>
      </c>
      <c r="AO6684" t="str">
        <f>TEXT(A6684,"yyyy-mm-dd")</f>
        <v>2023-06-30</v>
      </c>
    </row>
    <row r="6685" spans="1:41">
      <c r="A6685" s="6" t="s">
        <v>7264</v>
      </c>
      <c r="B6685">
        <v>2023</v>
      </c>
      <c r="C6685">
        <v>6</v>
      </c>
      <c r="E6685" t="s">
        <v>112</v>
      </c>
      <c r="F6685" t="s">
        <v>113</v>
      </c>
      <c r="G6685" t="s">
        <v>83</v>
      </c>
      <c r="H6685" t="s">
        <v>6592</v>
      </c>
      <c r="I6685">
        <v>2024</v>
      </c>
      <c r="K6685" s="6">
        <v>45657</v>
      </c>
      <c r="L6685">
        <v>18</v>
      </c>
      <c r="N6685" t="s">
        <v>206</v>
      </c>
      <c r="O6685" s="8">
        <v>8.5399999999999991</v>
      </c>
      <c r="P6685" s="8">
        <v>8.59</v>
      </c>
      <c r="Q6685" s="8">
        <v>8.3800000000000008</v>
      </c>
      <c r="R6685" s="8">
        <v>8.91</v>
      </c>
      <c r="S6685" s="8">
        <v>6.4</v>
      </c>
      <c r="T6685" s="8">
        <v>10.7</v>
      </c>
      <c r="U6685" s="8">
        <v>0.78</v>
      </c>
      <c r="V6685" s="9">
        <v>24</v>
      </c>
      <c r="W6685" s="8">
        <v>0.52999999999999936</v>
      </c>
      <c r="X6685" s="8">
        <v>4.2999999999999989</v>
      </c>
      <c r="Y6685" s="8">
        <v>-5.0000000000000711E-2</v>
      </c>
      <c r="Z6685" s="8">
        <v>-2.9999999999999361E-2</v>
      </c>
      <c r="AA6685">
        <v>-9.0000000000001634E-2</v>
      </c>
      <c r="AF6685" t="s">
        <v>6630</v>
      </c>
      <c r="AG6685" t="s">
        <v>115</v>
      </c>
      <c r="AH6685" t="s">
        <v>116</v>
      </c>
      <c r="AI6685" t="s">
        <v>230</v>
      </c>
      <c r="AJ6685" s="7">
        <v>45657</v>
      </c>
      <c r="AK6685" t="s">
        <v>7265</v>
      </c>
      <c r="AL6685" t="s">
        <v>118</v>
      </c>
      <c r="AM6685" t="s">
        <v>6594</v>
      </c>
      <c r="AN6685" t="s">
        <v>7294</v>
      </c>
      <c r="AO6685" t="str">
        <f>TEXT(A6685,"yyyy-mm-dd")</f>
        <v>2023-06-30</v>
      </c>
    </row>
    <row r="6686" spans="1:41">
      <c r="A6686" s="6" t="s">
        <v>7264</v>
      </c>
      <c r="B6686">
        <v>2023</v>
      </c>
      <c r="C6686">
        <v>6</v>
      </c>
      <c r="E6686" t="s">
        <v>2881</v>
      </c>
      <c r="F6686" t="s">
        <v>113</v>
      </c>
      <c r="G6686" t="s">
        <v>83</v>
      </c>
      <c r="H6686" t="s">
        <v>6592</v>
      </c>
      <c r="I6686">
        <v>2024</v>
      </c>
      <c r="K6686" s="6">
        <v>45657</v>
      </c>
      <c r="L6686">
        <v>18</v>
      </c>
      <c r="N6686" t="s">
        <v>206</v>
      </c>
      <c r="O6686" s="8">
        <v>8.3800000000000008</v>
      </c>
      <c r="P6686" s="8">
        <v>8.5</v>
      </c>
      <c r="Q6686" s="8">
        <v>8.18</v>
      </c>
      <c r="R6686" s="8">
        <v>8.8000000000000007</v>
      </c>
      <c r="S6686" s="8">
        <v>6.7</v>
      </c>
      <c r="T6686" s="8">
        <v>9.0299999999999994</v>
      </c>
      <c r="U6686" s="8">
        <v>0.55000000000000004</v>
      </c>
      <c r="V6686" s="9">
        <v>21</v>
      </c>
      <c r="W6686" s="8">
        <v>0.62000000000000099</v>
      </c>
      <c r="X6686" s="8">
        <v>2.3299999999999992</v>
      </c>
      <c r="Y6686" s="8">
        <v>-0.11999999999999922</v>
      </c>
      <c r="Z6686" s="8">
        <v>-9.9999999999999645E-2</v>
      </c>
      <c r="AA6686">
        <v>2.000000000000135E-2</v>
      </c>
      <c r="AF6686" t="s">
        <v>6635</v>
      </c>
      <c r="AG6686" t="s">
        <v>2883</v>
      </c>
      <c r="AH6686" t="s">
        <v>2884</v>
      </c>
      <c r="AI6686" t="s">
        <v>230</v>
      </c>
      <c r="AJ6686" s="7">
        <v>45657</v>
      </c>
      <c r="AK6686" t="s">
        <v>7265</v>
      </c>
      <c r="AL6686" t="s">
        <v>2885</v>
      </c>
      <c r="AM6686" t="s">
        <v>6594</v>
      </c>
      <c r="AN6686" t="s">
        <v>7297</v>
      </c>
      <c r="AO6686" t="str">
        <f>TEXT(A6686,"yyyy-mm-dd")</f>
        <v>2023-06-30</v>
      </c>
    </row>
    <row r="6687" spans="1:41">
      <c r="A6687" s="6" t="s">
        <v>7264</v>
      </c>
      <c r="B6687">
        <v>2023</v>
      </c>
      <c r="C6687">
        <v>6</v>
      </c>
      <c r="E6687" t="s">
        <v>112</v>
      </c>
      <c r="F6687" t="s">
        <v>113</v>
      </c>
      <c r="G6687" t="s">
        <v>83</v>
      </c>
      <c r="H6687" t="s">
        <v>6147</v>
      </c>
      <c r="I6687">
        <v>2023</v>
      </c>
      <c r="K6687" s="6">
        <v>45291</v>
      </c>
      <c r="L6687">
        <v>6</v>
      </c>
      <c r="N6687" t="s">
        <v>203</v>
      </c>
      <c r="O6687" s="8">
        <v>11.1</v>
      </c>
      <c r="P6687" s="8">
        <v>11.13</v>
      </c>
      <c r="Q6687" s="8">
        <v>11</v>
      </c>
      <c r="R6687" s="8">
        <v>11.23</v>
      </c>
      <c r="S6687" s="8">
        <v>10.25</v>
      </c>
      <c r="T6687" s="8">
        <v>11.56</v>
      </c>
      <c r="U6687" s="8">
        <v>0.26</v>
      </c>
      <c r="V6687" s="9">
        <v>25</v>
      </c>
      <c r="W6687" s="8">
        <v>0.23000000000000043</v>
      </c>
      <c r="X6687" s="8">
        <v>1.3100000000000005</v>
      </c>
      <c r="Y6687" s="8">
        <v>-3.0000000000001137E-2</v>
      </c>
      <c r="Z6687" s="8">
        <v>-5.9999999999998721E-2</v>
      </c>
      <c r="AA6687">
        <v>-4.9999999999998934E-2</v>
      </c>
      <c r="AF6687" t="s">
        <v>6185</v>
      </c>
      <c r="AG6687" t="s">
        <v>115</v>
      </c>
      <c r="AH6687" t="s">
        <v>116</v>
      </c>
      <c r="AI6687" t="s">
        <v>117</v>
      </c>
      <c r="AJ6687" s="7">
        <v>45291</v>
      </c>
      <c r="AK6687" t="s">
        <v>7265</v>
      </c>
      <c r="AL6687" t="s">
        <v>118</v>
      </c>
      <c r="AM6687" t="s">
        <v>6149</v>
      </c>
      <c r="AN6687" t="s">
        <v>7293</v>
      </c>
      <c r="AO6687" t="str">
        <f>TEXT(A6687,"yyyy-mm-dd")</f>
        <v>2023-06-30</v>
      </c>
    </row>
    <row r="6688" spans="1:41">
      <c r="A6688" s="6" t="s">
        <v>7264</v>
      </c>
      <c r="B6688">
        <v>2023</v>
      </c>
      <c r="C6688">
        <v>6</v>
      </c>
      <c r="E6688" t="s">
        <v>2881</v>
      </c>
      <c r="F6688" t="s">
        <v>113</v>
      </c>
      <c r="G6688" t="s">
        <v>83</v>
      </c>
      <c r="H6688" t="s">
        <v>6147</v>
      </c>
      <c r="I6688">
        <v>2023</v>
      </c>
      <c r="K6688" s="6">
        <v>45291</v>
      </c>
      <c r="L6688">
        <v>6</v>
      </c>
      <c r="N6688" t="s">
        <v>203</v>
      </c>
      <c r="O6688" s="8">
        <v>8.9499999999999993</v>
      </c>
      <c r="P6688" s="8">
        <v>8.8000000000000007</v>
      </c>
      <c r="Q6688" s="8">
        <v>8.6</v>
      </c>
      <c r="R6688" s="8">
        <v>8.9600000000000009</v>
      </c>
      <c r="S6688" s="8">
        <v>8.1999999999999993</v>
      </c>
      <c r="T6688" s="8">
        <v>10.9</v>
      </c>
      <c r="U6688" s="8">
        <v>0.64</v>
      </c>
      <c r="V6688" s="9">
        <v>21</v>
      </c>
      <c r="W6688" s="8">
        <v>0.36000000000000121</v>
      </c>
      <c r="X6688" s="8">
        <v>2.7000000000000011</v>
      </c>
      <c r="Y6688" s="8">
        <v>0.14999999999999858</v>
      </c>
      <c r="Z6688" s="8">
        <v>-0.19999999999999929</v>
      </c>
      <c r="AA6688">
        <v>-0.13999999999999879</v>
      </c>
      <c r="AF6688" t="s">
        <v>6190</v>
      </c>
      <c r="AG6688" t="s">
        <v>2883</v>
      </c>
      <c r="AH6688" t="s">
        <v>2884</v>
      </c>
      <c r="AI6688" t="s">
        <v>117</v>
      </c>
      <c r="AJ6688" s="7">
        <v>45291</v>
      </c>
      <c r="AK6688" t="s">
        <v>7265</v>
      </c>
      <c r="AL6688" t="s">
        <v>2885</v>
      </c>
      <c r="AM6688" t="s">
        <v>6149</v>
      </c>
      <c r="AN6688" t="s">
        <v>7296</v>
      </c>
      <c r="AO6688" t="str">
        <f>TEXT(A6688,"yyyy-mm-dd")</f>
        <v>2023-06-30</v>
      </c>
    </row>
    <row r="6689" spans="1:41">
      <c r="A6689" s="6" t="s">
        <v>7299</v>
      </c>
      <c r="B6689">
        <v>2023</v>
      </c>
      <c r="C6689">
        <v>7</v>
      </c>
      <c r="E6689" t="s">
        <v>1907</v>
      </c>
      <c r="F6689" t="s">
        <v>1908</v>
      </c>
      <c r="G6689" t="s">
        <v>102</v>
      </c>
      <c r="H6689" t="s">
        <v>7322</v>
      </c>
      <c r="I6689">
        <v>2025</v>
      </c>
      <c r="J6689">
        <v>3</v>
      </c>
      <c r="K6689" s="6">
        <v>45930</v>
      </c>
      <c r="L6689">
        <v>26</v>
      </c>
      <c r="M6689">
        <v>9</v>
      </c>
      <c r="N6689" t="s">
        <v>463</v>
      </c>
      <c r="O6689" s="8">
        <v>7.38</v>
      </c>
      <c r="P6689" s="8">
        <v>7.5</v>
      </c>
      <c r="Q6689" s="8">
        <v>7</v>
      </c>
      <c r="R6689" s="8">
        <v>8</v>
      </c>
      <c r="S6689" s="8">
        <v>4.5</v>
      </c>
      <c r="T6689" s="8">
        <v>8.5</v>
      </c>
      <c r="U6689" s="8">
        <v>0.87</v>
      </c>
      <c r="V6689" s="9">
        <v>24</v>
      </c>
      <c r="W6689" s="8">
        <v>1</v>
      </c>
      <c r="X6689" s="8">
        <v>4</v>
      </c>
      <c r="Y6689" s="8">
        <v>-0.12000000000000011</v>
      </c>
      <c r="Z6689" s="8"/>
      <c r="AF6689" t="s">
        <v>7323</v>
      </c>
      <c r="AG6689" t="s">
        <v>1910</v>
      </c>
      <c r="AH6689" t="s">
        <v>1911</v>
      </c>
      <c r="AI6689" t="s">
        <v>1971</v>
      </c>
      <c r="AJ6689" s="7">
        <v>45930</v>
      </c>
      <c r="AK6689" t="s">
        <v>7300</v>
      </c>
      <c r="AL6689" t="s">
        <v>1908</v>
      </c>
      <c r="AM6689" t="s">
        <v>7324</v>
      </c>
      <c r="AN6689" t="s">
        <v>7325</v>
      </c>
      <c r="AO6689" t="str">
        <f>TEXT(A6689,"yyyy-mm-dd")</f>
        <v>2023-07-31</v>
      </c>
    </row>
    <row r="6690" spans="1:41">
      <c r="A6690" s="6" t="s">
        <v>7299</v>
      </c>
      <c r="B6690">
        <v>2023</v>
      </c>
      <c r="C6690">
        <v>7</v>
      </c>
      <c r="E6690" t="s">
        <v>1907</v>
      </c>
      <c r="F6690" t="s">
        <v>1908</v>
      </c>
      <c r="G6690" t="s">
        <v>102</v>
      </c>
      <c r="H6690" t="s">
        <v>7214</v>
      </c>
      <c r="I6690">
        <v>2025</v>
      </c>
      <c r="J6690">
        <v>2</v>
      </c>
      <c r="K6690" s="6">
        <v>45838</v>
      </c>
      <c r="L6690">
        <v>23</v>
      </c>
      <c r="M6690">
        <v>8</v>
      </c>
      <c r="N6690" t="s">
        <v>95</v>
      </c>
      <c r="O6690" s="8">
        <v>7.65</v>
      </c>
      <c r="P6690" s="8">
        <v>7.75</v>
      </c>
      <c r="Q6690" s="8">
        <v>7.5</v>
      </c>
      <c r="R6690" s="8">
        <v>8.25</v>
      </c>
      <c r="S6690" s="8">
        <v>4.5</v>
      </c>
      <c r="T6690" s="8">
        <v>8.75</v>
      </c>
      <c r="U6690" s="8">
        <v>0.85</v>
      </c>
      <c r="V6690" s="9">
        <v>25</v>
      </c>
      <c r="W6690" s="8">
        <v>0.75</v>
      </c>
      <c r="X6690" s="8">
        <v>4.25</v>
      </c>
      <c r="Y6690" s="8">
        <v>-9.9999999999999645E-2</v>
      </c>
      <c r="Z6690" s="8">
        <v>0.12000000000000011</v>
      </c>
      <c r="AA6690">
        <v>-0.1899999999999995</v>
      </c>
      <c r="AF6690" t="s">
        <v>7215</v>
      </c>
      <c r="AG6690" t="s">
        <v>1910</v>
      </c>
      <c r="AH6690" t="s">
        <v>1911</v>
      </c>
      <c r="AI6690" t="s">
        <v>1944</v>
      </c>
      <c r="AJ6690" s="7">
        <v>45838</v>
      </c>
      <c r="AK6690" t="s">
        <v>7300</v>
      </c>
      <c r="AL6690" t="s">
        <v>1908</v>
      </c>
      <c r="AM6690" t="s">
        <v>7216</v>
      </c>
      <c r="AN6690" t="s">
        <v>7321</v>
      </c>
      <c r="AO6690" t="str">
        <f>TEXT(A6690,"yyyy-mm-dd")</f>
        <v>2023-07-31</v>
      </c>
    </row>
    <row r="6691" spans="1:41">
      <c r="A6691" s="6" t="s">
        <v>7299</v>
      </c>
      <c r="B6691">
        <v>2023</v>
      </c>
      <c r="C6691">
        <v>7</v>
      </c>
      <c r="E6691" t="s">
        <v>1907</v>
      </c>
      <c r="F6691" t="s">
        <v>1908</v>
      </c>
      <c r="G6691" t="s">
        <v>102</v>
      </c>
      <c r="H6691" t="s">
        <v>7210</v>
      </c>
      <c r="I6691">
        <v>2025</v>
      </c>
      <c r="J6691">
        <v>1</v>
      </c>
      <c r="K6691" s="6">
        <v>45747</v>
      </c>
      <c r="L6691">
        <v>20</v>
      </c>
      <c r="M6691">
        <v>7</v>
      </c>
      <c r="N6691" t="s">
        <v>185</v>
      </c>
      <c r="O6691" s="8">
        <v>8.02</v>
      </c>
      <c r="P6691" s="8">
        <v>8.25</v>
      </c>
      <c r="Q6691" s="8">
        <v>7.81</v>
      </c>
      <c r="R6691" s="8">
        <v>8.5</v>
      </c>
      <c r="S6691" s="8">
        <v>4.75</v>
      </c>
      <c r="T6691" s="8">
        <v>9</v>
      </c>
      <c r="U6691" s="8">
        <v>0.84</v>
      </c>
      <c r="V6691" s="9">
        <v>26</v>
      </c>
      <c r="W6691" s="8">
        <v>0.69000000000000039</v>
      </c>
      <c r="X6691" s="8">
        <v>4.25</v>
      </c>
      <c r="Y6691" s="8">
        <v>-0.23000000000000043</v>
      </c>
      <c r="Z6691" s="8">
        <v>0.11999999999999922</v>
      </c>
      <c r="AA6691">
        <v>0</v>
      </c>
      <c r="AF6691" t="s">
        <v>7211</v>
      </c>
      <c r="AG6691" t="s">
        <v>1910</v>
      </c>
      <c r="AH6691" t="s">
        <v>1911</v>
      </c>
      <c r="AI6691" t="s">
        <v>1939</v>
      </c>
      <c r="AJ6691" s="7">
        <v>45747</v>
      </c>
      <c r="AK6691" t="s">
        <v>7300</v>
      </c>
      <c r="AL6691" t="s">
        <v>1908</v>
      </c>
      <c r="AM6691" t="s">
        <v>7212</v>
      </c>
      <c r="AN6691" t="s">
        <v>7320</v>
      </c>
      <c r="AO6691" t="str">
        <f>TEXT(A6691,"yyyy-mm-dd")</f>
        <v>2023-07-31</v>
      </c>
    </row>
    <row r="6692" spans="1:41">
      <c r="A6692" s="6" t="s">
        <v>7299</v>
      </c>
      <c r="B6692">
        <v>2023</v>
      </c>
      <c r="C6692">
        <v>7</v>
      </c>
      <c r="E6692" t="s">
        <v>1907</v>
      </c>
      <c r="F6692" t="s">
        <v>1908</v>
      </c>
      <c r="G6692" t="s">
        <v>102</v>
      </c>
      <c r="H6692" t="s">
        <v>6983</v>
      </c>
      <c r="I6692">
        <v>2024</v>
      </c>
      <c r="J6692">
        <v>4</v>
      </c>
      <c r="K6692" s="6">
        <v>45657</v>
      </c>
      <c r="L6692">
        <v>17</v>
      </c>
      <c r="M6692">
        <v>6</v>
      </c>
      <c r="N6692" t="s">
        <v>214</v>
      </c>
      <c r="O6692" s="8">
        <v>8.3699999999999992</v>
      </c>
      <c r="P6692" s="8">
        <v>8.5</v>
      </c>
      <c r="Q6692" s="8">
        <v>8.19</v>
      </c>
      <c r="R6692" s="8">
        <v>8.75</v>
      </c>
      <c r="S6692" s="8">
        <v>6.25</v>
      </c>
      <c r="T6692" s="8">
        <v>9.5</v>
      </c>
      <c r="U6692" s="8">
        <v>0.69</v>
      </c>
      <c r="V6692" s="9">
        <v>32</v>
      </c>
      <c r="W6692" s="8">
        <v>0.5600000000000005</v>
      </c>
      <c r="X6692" s="8">
        <v>3.25</v>
      </c>
      <c r="Y6692" s="8">
        <v>-0.13000000000000078</v>
      </c>
      <c r="Z6692" s="8">
        <v>0</v>
      </c>
      <c r="AA6692">
        <v>0</v>
      </c>
      <c r="AF6692" t="s">
        <v>6984</v>
      </c>
      <c r="AG6692" t="s">
        <v>1910</v>
      </c>
      <c r="AH6692" t="s">
        <v>1911</v>
      </c>
      <c r="AI6692" t="s">
        <v>1934</v>
      </c>
      <c r="AJ6692" s="7">
        <v>45657</v>
      </c>
      <c r="AK6692" t="s">
        <v>7300</v>
      </c>
      <c r="AL6692" t="s">
        <v>1908</v>
      </c>
      <c r="AM6692" t="s">
        <v>6985</v>
      </c>
      <c r="AN6692" t="s">
        <v>7319</v>
      </c>
      <c r="AO6692" t="str">
        <f>TEXT(A6692,"yyyy-mm-dd")</f>
        <v>2023-07-31</v>
      </c>
    </row>
    <row r="6693" spans="1:41">
      <c r="A6693" s="6" t="s">
        <v>7299</v>
      </c>
      <c r="B6693">
        <v>2023</v>
      </c>
      <c r="C6693">
        <v>7</v>
      </c>
      <c r="E6693" t="s">
        <v>1907</v>
      </c>
      <c r="F6693" t="s">
        <v>1908</v>
      </c>
      <c r="G6693" t="s">
        <v>102</v>
      </c>
      <c r="H6693" t="s">
        <v>6878</v>
      </c>
      <c r="I6693">
        <v>2024</v>
      </c>
      <c r="J6693">
        <v>3</v>
      </c>
      <c r="K6693" s="6">
        <v>45565</v>
      </c>
      <c r="L6693">
        <v>14</v>
      </c>
      <c r="M6693">
        <v>5</v>
      </c>
      <c r="N6693" t="s">
        <v>244</v>
      </c>
      <c r="O6693" s="8">
        <v>8.9499999999999993</v>
      </c>
      <c r="P6693" s="8">
        <v>9.25</v>
      </c>
      <c r="Q6693" s="8">
        <v>8.44</v>
      </c>
      <c r="R6693" s="8">
        <v>9.5</v>
      </c>
      <c r="S6693" s="8">
        <v>7</v>
      </c>
      <c r="T6693" s="8">
        <v>9.75</v>
      </c>
      <c r="U6693" s="8">
        <v>0.68</v>
      </c>
      <c r="V6693" s="9">
        <v>32</v>
      </c>
      <c r="W6693" s="8">
        <v>1.0600000000000005</v>
      </c>
      <c r="X6693" s="8">
        <v>2.75</v>
      </c>
      <c r="Y6693" s="8">
        <v>-0.30000000000000071</v>
      </c>
      <c r="Z6693" s="8">
        <v>0</v>
      </c>
      <c r="AA6693">
        <v>6.0000000000000497E-2</v>
      </c>
      <c r="AF6693" t="s">
        <v>6879</v>
      </c>
      <c r="AG6693" t="s">
        <v>1910</v>
      </c>
      <c r="AH6693" t="s">
        <v>1911</v>
      </c>
      <c r="AI6693" t="s">
        <v>1929</v>
      </c>
      <c r="AJ6693" s="7">
        <v>45565</v>
      </c>
      <c r="AK6693" t="s">
        <v>7300</v>
      </c>
      <c r="AL6693" t="s">
        <v>1908</v>
      </c>
      <c r="AM6693" t="s">
        <v>6880</v>
      </c>
      <c r="AN6693" t="s">
        <v>7318</v>
      </c>
      <c r="AO6693" t="str">
        <f>TEXT(A6693,"yyyy-mm-dd")</f>
        <v>2023-07-31</v>
      </c>
    </row>
    <row r="6694" spans="1:41">
      <c r="A6694" s="6" t="s">
        <v>7299</v>
      </c>
      <c r="B6694">
        <v>2023</v>
      </c>
      <c r="C6694">
        <v>7</v>
      </c>
      <c r="E6694" t="s">
        <v>1907</v>
      </c>
      <c r="F6694" t="s">
        <v>1908</v>
      </c>
      <c r="G6694" t="s">
        <v>102</v>
      </c>
      <c r="H6694" t="s">
        <v>6770</v>
      </c>
      <c r="I6694">
        <v>2024</v>
      </c>
      <c r="J6694">
        <v>2</v>
      </c>
      <c r="K6694" s="6">
        <v>45473</v>
      </c>
      <c r="L6694">
        <v>11</v>
      </c>
      <c r="M6694">
        <v>4</v>
      </c>
      <c r="N6694" t="s">
        <v>85</v>
      </c>
      <c r="O6694" s="8">
        <v>9.59</v>
      </c>
      <c r="P6694" s="8">
        <v>9.75</v>
      </c>
      <c r="Q6694" s="8">
        <v>9.25</v>
      </c>
      <c r="R6694" s="8">
        <v>10</v>
      </c>
      <c r="S6694" s="8">
        <v>8</v>
      </c>
      <c r="T6694" s="8">
        <v>10.5</v>
      </c>
      <c r="U6694" s="8">
        <v>0.59</v>
      </c>
      <c r="V6694" s="9">
        <v>32</v>
      </c>
      <c r="W6694" s="8">
        <v>0.75</v>
      </c>
      <c r="X6694" s="8">
        <v>2.5</v>
      </c>
      <c r="Y6694" s="8">
        <v>-0.16000000000000014</v>
      </c>
      <c r="Z6694" s="8">
        <v>0</v>
      </c>
      <c r="AA6694">
        <v>-0.13000000000000078</v>
      </c>
      <c r="AF6694" t="s">
        <v>6771</v>
      </c>
      <c r="AG6694" t="s">
        <v>1910</v>
      </c>
      <c r="AH6694" t="s">
        <v>1911</v>
      </c>
      <c r="AI6694" t="s">
        <v>1924</v>
      </c>
      <c r="AJ6694" s="7">
        <v>45473</v>
      </c>
      <c r="AK6694" t="s">
        <v>7300</v>
      </c>
      <c r="AL6694" t="s">
        <v>1908</v>
      </c>
      <c r="AM6694" t="s">
        <v>6772</v>
      </c>
      <c r="AN6694" t="s">
        <v>7317</v>
      </c>
      <c r="AO6694" t="str">
        <f>TEXT(A6694,"yyyy-mm-dd")</f>
        <v>2023-07-31</v>
      </c>
    </row>
    <row r="6695" spans="1:41">
      <c r="A6695" s="6" t="s">
        <v>7299</v>
      </c>
      <c r="B6695">
        <v>2023</v>
      </c>
      <c r="C6695">
        <v>7</v>
      </c>
      <c r="E6695" t="s">
        <v>1907</v>
      </c>
      <c r="F6695" t="s">
        <v>1908</v>
      </c>
      <c r="G6695" t="s">
        <v>102</v>
      </c>
      <c r="H6695" t="s">
        <v>6766</v>
      </c>
      <c r="I6695">
        <v>2024</v>
      </c>
      <c r="J6695">
        <v>1</v>
      </c>
      <c r="K6695" s="6">
        <v>45382</v>
      </c>
      <c r="L6695">
        <v>8</v>
      </c>
      <c r="M6695">
        <v>3</v>
      </c>
      <c r="N6695" t="s">
        <v>182</v>
      </c>
      <c r="O6695" s="8">
        <v>10.27</v>
      </c>
      <c r="P6695" s="8">
        <v>10.25</v>
      </c>
      <c r="Q6695" s="8">
        <v>10</v>
      </c>
      <c r="R6695" s="8">
        <v>10.56</v>
      </c>
      <c r="S6695" s="8">
        <v>9</v>
      </c>
      <c r="T6695" s="8">
        <v>11</v>
      </c>
      <c r="U6695" s="8">
        <v>0.49</v>
      </c>
      <c r="V6695" s="9">
        <v>32</v>
      </c>
      <c r="W6695" s="8">
        <v>0.5600000000000005</v>
      </c>
      <c r="X6695" s="8">
        <v>2</v>
      </c>
      <c r="Y6695" s="8">
        <v>1.9999999999999574E-2</v>
      </c>
      <c r="Z6695" s="8">
        <v>0</v>
      </c>
      <c r="AA6695">
        <v>-7.0000000000000284E-2</v>
      </c>
      <c r="AF6695" t="s">
        <v>6767</v>
      </c>
      <c r="AG6695" t="s">
        <v>1910</v>
      </c>
      <c r="AH6695" t="s">
        <v>1911</v>
      </c>
      <c r="AI6695" t="s">
        <v>1919</v>
      </c>
      <c r="AJ6695" s="7">
        <v>45382</v>
      </c>
      <c r="AK6695" t="s">
        <v>7300</v>
      </c>
      <c r="AL6695" t="s">
        <v>1908</v>
      </c>
      <c r="AM6695" t="s">
        <v>6768</v>
      </c>
      <c r="AN6695" t="s">
        <v>7316</v>
      </c>
      <c r="AO6695" t="str">
        <f>TEXT(A6695,"yyyy-mm-dd")</f>
        <v>2023-07-31</v>
      </c>
    </row>
    <row r="6696" spans="1:41">
      <c r="A6696" s="6" t="s">
        <v>7299</v>
      </c>
      <c r="B6696">
        <v>2023</v>
      </c>
      <c r="C6696">
        <v>7</v>
      </c>
      <c r="E6696" t="s">
        <v>1907</v>
      </c>
      <c r="F6696" t="s">
        <v>1908</v>
      </c>
      <c r="G6696" t="s">
        <v>102</v>
      </c>
      <c r="H6696" t="s">
        <v>6539</v>
      </c>
      <c r="I6696">
        <v>2023</v>
      </c>
      <c r="J6696">
        <v>4</v>
      </c>
      <c r="K6696" s="6">
        <v>45291</v>
      </c>
      <c r="L6696">
        <v>5</v>
      </c>
      <c r="M6696">
        <v>2</v>
      </c>
      <c r="N6696" t="s">
        <v>211</v>
      </c>
      <c r="O6696" s="8">
        <v>10.9</v>
      </c>
      <c r="P6696" s="8">
        <v>11</v>
      </c>
      <c r="Q6696" s="8">
        <v>10.75</v>
      </c>
      <c r="R6696" s="8">
        <v>11</v>
      </c>
      <c r="S6696" s="8">
        <v>10</v>
      </c>
      <c r="T6696" s="8">
        <v>11.25</v>
      </c>
      <c r="U6696" s="8">
        <v>0.32</v>
      </c>
      <c r="V6696" s="9">
        <v>32</v>
      </c>
      <c r="W6696" s="8">
        <v>0.25</v>
      </c>
      <c r="X6696" s="8">
        <v>1.25</v>
      </c>
      <c r="Y6696" s="8">
        <v>-9.9999999999999645E-2</v>
      </c>
      <c r="Z6696" s="8">
        <v>0</v>
      </c>
      <c r="AA6696">
        <v>-0.25</v>
      </c>
      <c r="AF6696" t="s">
        <v>6540</v>
      </c>
      <c r="AG6696" t="s">
        <v>1910</v>
      </c>
      <c r="AH6696" t="s">
        <v>1911</v>
      </c>
      <c r="AI6696" t="s">
        <v>1915</v>
      </c>
      <c r="AJ6696" s="7">
        <v>45291</v>
      </c>
      <c r="AK6696" t="s">
        <v>7300</v>
      </c>
      <c r="AL6696" t="s">
        <v>1908</v>
      </c>
      <c r="AM6696" t="s">
        <v>6541</v>
      </c>
      <c r="AN6696" t="s">
        <v>7315</v>
      </c>
      <c r="AO6696" t="str">
        <f>TEXT(A6696,"yyyy-mm-dd")</f>
        <v>2023-07-31</v>
      </c>
    </row>
    <row r="6697" spans="1:41">
      <c r="A6697" s="6" t="s">
        <v>7299</v>
      </c>
      <c r="B6697">
        <v>2023</v>
      </c>
      <c r="C6697">
        <v>7</v>
      </c>
      <c r="E6697" t="s">
        <v>1907</v>
      </c>
      <c r="F6697" t="s">
        <v>1908</v>
      </c>
      <c r="G6697" t="s">
        <v>102</v>
      </c>
      <c r="H6697" t="s">
        <v>6434</v>
      </c>
      <c r="I6697">
        <v>2023</v>
      </c>
      <c r="J6697">
        <v>3</v>
      </c>
      <c r="K6697" s="6">
        <v>45199</v>
      </c>
      <c r="L6697">
        <v>2</v>
      </c>
      <c r="M6697">
        <v>1</v>
      </c>
      <c r="N6697" t="s">
        <v>104</v>
      </c>
      <c r="O6697" s="8">
        <v>11.23</v>
      </c>
      <c r="P6697" s="8">
        <v>11.25</v>
      </c>
      <c r="Q6697" s="8">
        <v>11.25</v>
      </c>
      <c r="R6697" s="8">
        <v>11.25</v>
      </c>
      <c r="S6697" s="8">
        <v>10.75</v>
      </c>
      <c r="T6697" s="8">
        <v>11.5</v>
      </c>
      <c r="U6697" s="8">
        <v>0.11</v>
      </c>
      <c r="V6697" s="9">
        <v>32</v>
      </c>
      <c r="W6697" s="8">
        <v>0</v>
      </c>
      <c r="X6697" s="8">
        <v>0.75</v>
      </c>
      <c r="Y6697" s="8">
        <v>-1.9999999999999574E-2</v>
      </c>
      <c r="Z6697" s="8">
        <v>0</v>
      </c>
      <c r="AA6697">
        <v>0</v>
      </c>
      <c r="AF6697" t="s">
        <v>6435</v>
      </c>
      <c r="AG6697" t="s">
        <v>1910</v>
      </c>
      <c r="AH6697" t="s">
        <v>1911</v>
      </c>
      <c r="AI6697" t="s">
        <v>1912</v>
      </c>
      <c r="AJ6697" s="7">
        <v>45199</v>
      </c>
      <c r="AK6697" t="s">
        <v>7300</v>
      </c>
      <c r="AL6697" t="s">
        <v>1908</v>
      </c>
      <c r="AM6697" t="s">
        <v>6436</v>
      </c>
      <c r="AN6697" t="s">
        <v>7314</v>
      </c>
      <c r="AO6697" t="str">
        <f>TEXT(A6697,"yyyy-mm-dd")</f>
        <v>2023-07-31</v>
      </c>
    </row>
    <row r="6698" spans="1:41">
      <c r="A6698" s="6" t="s">
        <v>7299</v>
      </c>
      <c r="B6698">
        <v>2023</v>
      </c>
      <c r="C6698">
        <v>7</v>
      </c>
      <c r="E6698" t="s">
        <v>100</v>
      </c>
      <c r="F6698" t="s">
        <v>101</v>
      </c>
      <c r="G6698" t="s">
        <v>83</v>
      </c>
      <c r="H6698" t="s">
        <v>7036</v>
      </c>
      <c r="I6698">
        <v>2025</v>
      </c>
      <c r="K6698" s="6">
        <v>46022</v>
      </c>
      <c r="L6698">
        <v>29</v>
      </c>
      <c r="N6698" t="s">
        <v>581</v>
      </c>
      <c r="O6698" s="8">
        <v>2.13</v>
      </c>
      <c r="P6698" s="8">
        <v>2</v>
      </c>
      <c r="Q6698" s="8">
        <v>1.93</v>
      </c>
      <c r="R6698" s="8">
        <v>2.4500000000000002</v>
      </c>
      <c r="S6698" s="8">
        <v>1.2</v>
      </c>
      <c r="T6698" s="8">
        <v>3.3</v>
      </c>
      <c r="U6698" s="8">
        <v>0.44</v>
      </c>
      <c r="V6698" s="9">
        <v>30</v>
      </c>
      <c r="W6698" s="8">
        <v>0.52000000000000024</v>
      </c>
      <c r="X6698" s="8">
        <v>2.0999999999999996</v>
      </c>
      <c r="Y6698" s="8">
        <v>0.12999999999999989</v>
      </c>
      <c r="Z6698" s="8">
        <v>0</v>
      </c>
      <c r="AA6698">
        <v>2.0000000000000462E-2</v>
      </c>
      <c r="AF6698" t="s">
        <v>10450</v>
      </c>
      <c r="AG6698" t="s">
        <v>9655</v>
      </c>
      <c r="AH6698" t="s">
        <v>9656</v>
      </c>
      <c r="AI6698" t="s">
        <v>9708</v>
      </c>
      <c r="AJ6698" s="7">
        <v>46022</v>
      </c>
      <c r="AK6698" t="s">
        <v>7300</v>
      </c>
      <c r="AL6698" t="s">
        <v>109</v>
      </c>
      <c r="AM6698" t="s">
        <v>7038</v>
      </c>
      <c r="AN6698" t="s">
        <v>10458</v>
      </c>
    </row>
    <row r="6699" spans="1:41">
      <c r="A6699" s="6" t="s">
        <v>7299</v>
      </c>
      <c r="B6699">
        <v>2023</v>
      </c>
      <c r="C6699">
        <v>7</v>
      </c>
      <c r="E6699" t="s">
        <v>100</v>
      </c>
      <c r="F6699" t="s">
        <v>101</v>
      </c>
      <c r="G6699" t="s">
        <v>102</v>
      </c>
      <c r="H6699" t="s">
        <v>6983</v>
      </c>
      <c r="I6699">
        <v>2024</v>
      </c>
      <c r="J6699">
        <v>4</v>
      </c>
      <c r="K6699" s="6">
        <v>45657</v>
      </c>
      <c r="L6699">
        <v>17</v>
      </c>
      <c r="M6699">
        <v>6</v>
      </c>
      <c r="N6699" t="s">
        <v>214</v>
      </c>
      <c r="O6699" s="8">
        <v>2.0699999999999998</v>
      </c>
      <c r="P6699" s="8">
        <v>1.9</v>
      </c>
      <c r="Q6699" s="8">
        <v>1.55</v>
      </c>
      <c r="R6699" s="8">
        <v>2.6</v>
      </c>
      <c r="S6699" s="8">
        <v>0.8</v>
      </c>
      <c r="T6699" s="8">
        <v>4.5999999999999996</v>
      </c>
      <c r="U6699" s="8">
        <v>0.81</v>
      </c>
      <c r="V6699" s="9">
        <v>27</v>
      </c>
      <c r="W6699" s="8">
        <v>1.05</v>
      </c>
      <c r="X6699" s="8">
        <v>3.8</v>
      </c>
      <c r="Y6699" s="8">
        <v>0.16999999999999993</v>
      </c>
      <c r="Z6699" s="8">
        <v>-0.10000000000000009</v>
      </c>
      <c r="AA6699">
        <v>-4.9999999999999822E-2</v>
      </c>
      <c r="AF6699" t="s">
        <v>7055</v>
      </c>
      <c r="AG6699" t="s">
        <v>106</v>
      </c>
      <c r="AH6699" t="s">
        <v>107</v>
      </c>
      <c r="AI6699" t="s">
        <v>2667</v>
      </c>
      <c r="AJ6699" s="7">
        <v>45657</v>
      </c>
      <c r="AK6699" t="s">
        <v>7300</v>
      </c>
      <c r="AL6699" t="s">
        <v>109</v>
      </c>
      <c r="AM6699" t="s">
        <v>6985</v>
      </c>
      <c r="AN6699" t="s">
        <v>7313</v>
      </c>
      <c r="AO6699" t="str">
        <f>TEXT(A6699,"yyyy-mm-dd")</f>
        <v>2023-07-31</v>
      </c>
    </row>
    <row r="6700" spans="1:41">
      <c r="A6700" s="6" t="s">
        <v>7299</v>
      </c>
      <c r="B6700">
        <v>2023</v>
      </c>
      <c r="C6700">
        <v>7</v>
      </c>
      <c r="E6700" t="s">
        <v>100</v>
      </c>
      <c r="F6700" t="s">
        <v>101</v>
      </c>
      <c r="G6700" t="s">
        <v>83</v>
      </c>
      <c r="H6700" t="s">
        <v>6592</v>
      </c>
      <c r="I6700">
        <v>2024</v>
      </c>
      <c r="K6700" s="6">
        <v>45657</v>
      </c>
      <c r="L6700">
        <v>17</v>
      </c>
      <c r="N6700" t="s">
        <v>214</v>
      </c>
      <c r="O6700" s="8">
        <v>1.49</v>
      </c>
      <c r="P6700" s="8">
        <v>1.5</v>
      </c>
      <c r="Q6700" s="8">
        <v>1.25</v>
      </c>
      <c r="R6700" s="8">
        <v>1.75</v>
      </c>
      <c r="S6700" s="8">
        <v>0.8</v>
      </c>
      <c r="T6700" s="8">
        <v>2.4</v>
      </c>
      <c r="U6700" s="8">
        <v>0.41</v>
      </c>
      <c r="V6700" s="9">
        <v>35</v>
      </c>
      <c r="W6700" s="8">
        <v>0.5</v>
      </c>
      <c r="X6700" s="8">
        <v>1.5999999999999999</v>
      </c>
      <c r="Y6700" s="8">
        <v>-1.0000000000000009E-2</v>
      </c>
      <c r="Z6700" s="8">
        <v>0</v>
      </c>
      <c r="AA6700">
        <v>-5.0000000000000044E-2</v>
      </c>
      <c r="AF6700" t="s">
        <v>10411</v>
      </c>
      <c r="AG6700" t="s">
        <v>9655</v>
      </c>
      <c r="AH6700" t="s">
        <v>9656</v>
      </c>
      <c r="AI6700" t="s">
        <v>9669</v>
      </c>
      <c r="AJ6700" s="7">
        <v>45657</v>
      </c>
      <c r="AK6700" t="s">
        <v>7300</v>
      </c>
      <c r="AL6700" t="s">
        <v>109</v>
      </c>
      <c r="AM6700" t="s">
        <v>6594</v>
      </c>
      <c r="AN6700" t="s">
        <v>10431</v>
      </c>
    </row>
    <row r="6701" spans="1:41">
      <c r="A6701" s="6" t="s">
        <v>7299</v>
      </c>
      <c r="B6701">
        <v>2023</v>
      </c>
      <c r="C6701">
        <v>7</v>
      </c>
      <c r="E6701" t="s">
        <v>100</v>
      </c>
      <c r="F6701" t="s">
        <v>101</v>
      </c>
      <c r="G6701" t="s">
        <v>102</v>
      </c>
      <c r="H6701" t="s">
        <v>6878</v>
      </c>
      <c r="I6701">
        <v>2024</v>
      </c>
      <c r="J6701">
        <v>3</v>
      </c>
      <c r="K6701" s="6">
        <v>45565</v>
      </c>
      <c r="L6701">
        <v>14</v>
      </c>
      <c r="M6701">
        <v>5</v>
      </c>
      <c r="N6701" t="s">
        <v>244</v>
      </c>
      <c r="O6701" s="8">
        <v>1.69</v>
      </c>
      <c r="P6701" s="8">
        <v>1.6</v>
      </c>
      <c r="Q6701" s="8">
        <v>1.29</v>
      </c>
      <c r="R6701" s="8">
        <v>2</v>
      </c>
      <c r="S6701" s="8">
        <v>0.38</v>
      </c>
      <c r="T6701" s="8">
        <v>3</v>
      </c>
      <c r="U6701" s="8">
        <v>0.65</v>
      </c>
      <c r="V6701" s="9">
        <v>27</v>
      </c>
      <c r="W6701" s="8">
        <v>0.71</v>
      </c>
      <c r="X6701" s="8">
        <v>2.62</v>
      </c>
      <c r="Y6701" s="8">
        <v>8.9999999999999858E-2</v>
      </c>
      <c r="Z6701" s="8">
        <v>-0.33999999999999986</v>
      </c>
      <c r="AA6701">
        <v>9.9999999999997868E-3</v>
      </c>
      <c r="AF6701" t="s">
        <v>7053</v>
      </c>
      <c r="AG6701" t="s">
        <v>106</v>
      </c>
      <c r="AH6701" t="s">
        <v>107</v>
      </c>
      <c r="AI6701" t="s">
        <v>502</v>
      </c>
      <c r="AJ6701" s="7">
        <v>45565</v>
      </c>
      <c r="AK6701" t="s">
        <v>7300</v>
      </c>
      <c r="AL6701" t="s">
        <v>109</v>
      </c>
      <c r="AM6701" t="s">
        <v>6880</v>
      </c>
      <c r="AN6701" t="s">
        <v>7312</v>
      </c>
      <c r="AO6701" t="str">
        <f>TEXT(A6701,"yyyy-mm-dd")</f>
        <v>2023-07-31</v>
      </c>
    </row>
    <row r="6702" spans="1:41">
      <c r="A6702" s="6" t="s">
        <v>7299</v>
      </c>
      <c r="B6702">
        <v>2023</v>
      </c>
      <c r="C6702">
        <v>7</v>
      </c>
      <c r="E6702" t="s">
        <v>100</v>
      </c>
      <c r="F6702" t="s">
        <v>101</v>
      </c>
      <c r="G6702" t="s">
        <v>102</v>
      </c>
      <c r="H6702" t="s">
        <v>6770</v>
      </c>
      <c r="I6702">
        <v>2024</v>
      </c>
      <c r="J6702">
        <v>2</v>
      </c>
      <c r="K6702" s="6">
        <v>45473</v>
      </c>
      <c r="L6702">
        <v>11</v>
      </c>
      <c r="M6702">
        <v>4</v>
      </c>
      <c r="N6702" t="s">
        <v>85</v>
      </c>
      <c r="O6702" s="8">
        <v>1.19</v>
      </c>
      <c r="P6702" s="8">
        <v>1.2</v>
      </c>
      <c r="Q6702" s="8">
        <v>0.8</v>
      </c>
      <c r="R6702" s="8">
        <v>1.6</v>
      </c>
      <c r="S6702" s="8">
        <v>-0.4</v>
      </c>
      <c r="T6702" s="8">
        <v>2.2000000000000002</v>
      </c>
      <c r="U6702" s="8">
        <v>0.66</v>
      </c>
      <c r="V6702" s="9">
        <v>27</v>
      </c>
      <c r="W6702" s="8">
        <v>0.8</v>
      </c>
      <c r="X6702" s="8">
        <v>2.6</v>
      </c>
      <c r="Y6702" s="8">
        <v>-1.0000000000000009E-2</v>
      </c>
      <c r="Z6702" s="8">
        <v>-0.25</v>
      </c>
      <c r="AA6702">
        <v>-0.17999999999999983</v>
      </c>
      <c r="AF6702" t="s">
        <v>7051</v>
      </c>
      <c r="AG6702" t="s">
        <v>106</v>
      </c>
      <c r="AH6702" t="s">
        <v>107</v>
      </c>
      <c r="AI6702" t="s">
        <v>497</v>
      </c>
      <c r="AJ6702" s="7">
        <v>45473</v>
      </c>
      <c r="AK6702" t="s">
        <v>7300</v>
      </c>
      <c r="AL6702" t="s">
        <v>109</v>
      </c>
      <c r="AM6702" t="s">
        <v>6772</v>
      </c>
      <c r="AN6702" t="s">
        <v>7311</v>
      </c>
      <c r="AO6702" t="str">
        <f>TEXT(A6702,"yyyy-mm-dd")</f>
        <v>2023-07-31</v>
      </c>
    </row>
    <row r="6703" spans="1:41">
      <c r="A6703" s="6" t="s">
        <v>7299</v>
      </c>
      <c r="B6703">
        <v>2023</v>
      </c>
      <c r="C6703">
        <v>7</v>
      </c>
      <c r="E6703" t="s">
        <v>100</v>
      </c>
      <c r="F6703" t="s">
        <v>101</v>
      </c>
      <c r="G6703" t="s">
        <v>102</v>
      </c>
      <c r="H6703" t="s">
        <v>6766</v>
      </c>
      <c r="I6703">
        <v>2024</v>
      </c>
      <c r="J6703">
        <v>1</v>
      </c>
      <c r="K6703" s="6">
        <v>45382</v>
      </c>
      <c r="L6703">
        <v>8</v>
      </c>
      <c r="M6703">
        <v>3</v>
      </c>
      <c r="N6703" t="s">
        <v>182</v>
      </c>
      <c r="O6703" s="8">
        <v>1.02</v>
      </c>
      <c r="P6703" s="8">
        <v>1.1000000000000001</v>
      </c>
      <c r="Q6703" s="8">
        <v>0.55000000000000004</v>
      </c>
      <c r="R6703" s="8">
        <v>1.6</v>
      </c>
      <c r="S6703" s="8">
        <v>-0.7</v>
      </c>
      <c r="T6703" s="8">
        <v>2.2000000000000002</v>
      </c>
      <c r="U6703" s="8">
        <v>0.77</v>
      </c>
      <c r="V6703" s="9">
        <v>27</v>
      </c>
      <c r="W6703" s="8">
        <v>1.05</v>
      </c>
      <c r="X6703" s="8">
        <v>2.9000000000000004</v>
      </c>
      <c r="Y6703" s="8">
        <v>-8.0000000000000071E-2</v>
      </c>
      <c r="Z6703" s="8">
        <v>9.000000000000008E-2</v>
      </c>
      <c r="AA6703">
        <v>-9.9999999999999867E-2</v>
      </c>
      <c r="AF6703" t="s">
        <v>7049</v>
      </c>
      <c r="AG6703" t="s">
        <v>106</v>
      </c>
      <c r="AH6703" t="s">
        <v>107</v>
      </c>
      <c r="AI6703" t="s">
        <v>427</v>
      </c>
      <c r="AJ6703" s="7">
        <v>45382</v>
      </c>
      <c r="AK6703" t="s">
        <v>7300</v>
      </c>
      <c r="AL6703" t="s">
        <v>109</v>
      </c>
      <c r="AM6703" t="s">
        <v>6768</v>
      </c>
      <c r="AN6703" t="s">
        <v>7310</v>
      </c>
      <c r="AO6703" t="str">
        <f>TEXT(A6703,"yyyy-mm-dd")</f>
        <v>2023-07-31</v>
      </c>
    </row>
    <row r="6704" spans="1:41">
      <c r="A6704" s="6" t="s">
        <v>7299</v>
      </c>
      <c r="B6704">
        <v>2023</v>
      </c>
      <c r="C6704">
        <v>7</v>
      </c>
      <c r="E6704" t="s">
        <v>100</v>
      </c>
      <c r="F6704" t="s">
        <v>101</v>
      </c>
      <c r="G6704" t="s">
        <v>102</v>
      </c>
      <c r="H6704" t="s">
        <v>6539</v>
      </c>
      <c r="I6704">
        <v>2023</v>
      </c>
      <c r="J6704">
        <v>4</v>
      </c>
      <c r="K6704" s="6">
        <v>45291</v>
      </c>
      <c r="L6704">
        <v>5</v>
      </c>
      <c r="M6704">
        <v>2</v>
      </c>
      <c r="N6704" t="s">
        <v>211</v>
      </c>
      <c r="O6704" s="8">
        <v>1.54</v>
      </c>
      <c r="P6704" s="8">
        <v>1.65</v>
      </c>
      <c r="Q6704" s="8">
        <v>1.1000000000000001</v>
      </c>
      <c r="R6704" s="8">
        <v>1.95</v>
      </c>
      <c r="S6704" s="8">
        <v>0.5</v>
      </c>
      <c r="T6704" s="8">
        <v>2.5</v>
      </c>
      <c r="U6704" s="8">
        <v>0.63</v>
      </c>
      <c r="V6704" s="9">
        <v>30</v>
      </c>
      <c r="W6704" s="8">
        <v>0.84999999999999987</v>
      </c>
      <c r="X6704" s="8">
        <v>2</v>
      </c>
      <c r="Y6704" s="8">
        <v>-0.10999999999999988</v>
      </c>
      <c r="Z6704" s="8">
        <v>0.29999999999999982</v>
      </c>
      <c r="AA6704">
        <v>-0.19999999999999996</v>
      </c>
      <c r="AF6704" t="s">
        <v>6611</v>
      </c>
      <c r="AG6704" t="s">
        <v>106</v>
      </c>
      <c r="AH6704" t="s">
        <v>107</v>
      </c>
      <c r="AI6704" t="s">
        <v>340</v>
      </c>
      <c r="AJ6704" s="7">
        <v>45291</v>
      </c>
      <c r="AK6704" t="s">
        <v>7300</v>
      </c>
      <c r="AL6704" t="s">
        <v>109</v>
      </c>
      <c r="AM6704" t="s">
        <v>6541</v>
      </c>
      <c r="AN6704" t="s">
        <v>7309</v>
      </c>
      <c r="AO6704" t="str">
        <f>TEXT(A6704,"yyyy-mm-dd")</f>
        <v>2023-07-31</v>
      </c>
    </row>
    <row r="6705" spans="1:41">
      <c r="A6705" s="6" t="s">
        <v>7299</v>
      </c>
      <c r="B6705">
        <v>2023</v>
      </c>
      <c r="C6705">
        <v>7</v>
      </c>
      <c r="E6705" t="s">
        <v>100</v>
      </c>
      <c r="F6705" t="s">
        <v>101</v>
      </c>
      <c r="G6705" t="s">
        <v>83</v>
      </c>
      <c r="H6705" t="s">
        <v>6147</v>
      </c>
      <c r="I6705">
        <v>2023</v>
      </c>
      <c r="K6705" s="6">
        <v>45291</v>
      </c>
      <c r="L6705">
        <v>5</v>
      </c>
      <c r="N6705" t="s">
        <v>211</v>
      </c>
      <c r="O6705" s="8">
        <v>2.59</v>
      </c>
      <c r="P6705" s="8">
        <v>2.5</v>
      </c>
      <c r="Q6705" s="8">
        <v>2.4</v>
      </c>
      <c r="R6705" s="8">
        <v>2.9</v>
      </c>
      <c r="S6705" s="8">
        <v>1.9</v>
      </c>
      <c r="T6705" s="8">
        <v>3.2</v>
      </c>
      <c r="U6705" s="8">
        <v>0.34</v>
      </c>
      <c r="V6705" s="9">
        <v>36</v>
      </c>
      <c r="W6705" s="8">
        <v>0.5</v>
      </c>
      <c r="X6705" s="8">
        <v>1.3000000000000003</v>
      </c>
      <c r="Y6705" s="8">
        <v>8.9999999999999858E-2</v>
      </c>
      <c r="Z6705" s="8">
        <v>0.20000000000000018</v>
      </c>
      <c r="AA6705">
        <v>0</v>
      </c>
      <c r="AF6705" t="s">
        <v>10372</v>
      </c>
      <c r="AG6705" t="s">
        <v>9655</v>
      </c>
      <c r="AH6705" t="s">
        <v>9656</v>
      </c>
      <c r="AI6705" t="s">
        <v>9657</v>
      </c>
      <c r="AJ6705" s="7">
        <v>45291</v>
      </c>
      <c r="AK6705" t="s">
        <v>7300</v>
      </c>
      <c r="AL6705" t="s">
        <v>109</v>
      </c>
      <c r="AM6705" t="s">
        <v>6149</v>
      </c>
      <c r="AN6705" t="s">
        <v>10404</v>
      </c>
    </row>
    <row r="6706" spans="1:41">
      <c r="A6706" s="6" t="s">
        <v>7299</v>
      </c>
      <c r="B6706">
        <v>2023</v>
      </c>
      <c r="C6706">
        <v>7</v>
      </c>
      <c r="E6706" t="s">
        <v>100</v>
      </c>
      <c r="F6706" t="s">
        <v>101</v>
      </c>
      <c r="G6706" t="s">
        <v>102</v>
      </c>
      <c r="H6706" t="s">
        <v>6434</v>
      </c>
      <c r="I6706">
        <v>2023</v>
      </c>
      <c r="J6706">
        <v>3</v>
      </c>
      <c r="K6706" s="6">
        <v>45199</v>
      </c>
      <c r="L6706">
        <v>2</v>
      </c>
      <c r="M6706">
        <v>1</v>
      </c>
      <c r="N6706" t="s">
        <v>104</v>
      </c>
      <c r="O6706" s="8">
        <v>2.13</v>
      </c>
      <c r="P6706" s="8">
        <v>2</v>
      </c>
      <c r="Q6706" s="8">
        <v>1.8</v>
      </c>
      <c r="R6706" s="8">
        <v>2.68</v>
      </c>
      <c r="S6706" s="8">
        <v>0.8</v>
      </c>
      <c r="T6706" s="8">
        <v>3.3</v>
      </c>
      <c r="U6706" s="8">
        <v>0.61</v>
      </c>
      <c r="V6706" s="9">
        <v>30</v>
      </c>
      <c r="W6706" s="8">
        <v>0.88000000000000012</v>
      </c>
      <c r="X6706" s="8">
        <v>2.5</v>
      </c>
      <c r="Y6706" s="8">
        <v>0.12999999999999989</v>
      </c>
      <c r="Z6706" s="8">
        <v>0.29000000000000004</v>
      </c>
      <c r="AA6706">
        <v>0.20000000000000018</v>
      </c>
      <c r="AF6706" t="s">
        <v>6609</v>
      </c>
      <c r="AG6706" t="s">
        <v>106</v>
      </c>
      <c r="AH6706" t="s">
        <v>107</v>
      </c>
      <c r="AI6706" t="s">
        <v>108</v>
      </c>
      <c r="AJ6706" s="7">
        <v>45199</v>
      </c>
      <c r="AK6706" t="s">
        <v>7300</v>
      </c>
      <c r="AL6706" t="s">
        <v>109</v>
      </c>
      <c r="AM6706" t="s">
        <v>6436</v>
      </c>
      <c r="AN6706" t="s">
        <v>7308</v>
      </c>
      <c r="AO6706" t="str">
        <f>TEXT(A6706,"yyyy-mm-dd")</f>
        <v>2023-07-31</v>
      </c>
    </row>
    <row r="6707" spans="1:41">
      <c r="A6707" s="6" t="s">
        <v>7299</v>
      </c>
      <c r="B6707">
        <v>2023</v>
      </c>
      <c r="C6707">
        <v>7</v>
      </c>
      <c r="E6707" t="s">
        <v>100</v>
      </c>
      <c r="F6707" t="s">
        <v>101</v>
      </c>
      <c r="G6707" t="s">
        <v>102</v>
      </c>
      <c r="H6707" t="s">
        <v>6326</v>
      </c>
      <c r="I6707">
        <v>2023</v>
      </c>
      <c r="J6707">
        <v>2</v>
      </c>
      <c r="K6707" s="6">
        <v>45107</v>
      </c>
      <c r="L6707">
        <v>-1</v>
      </c>
      <c r="M6707">
        <v>0</v>
      </c>
      <c r="N6707" t="s">
        <v>187</v>
      </c>
      <c r="O6707" s="8">
        <v>3.01</v>
      </c>
      <c r="P6707" s="8">
        <v>3.1</v>
      </c>
      <c r="Q6707" s="8">
        <v>2.61</v>
      </c>
      <c r="R6707" s="8">
        <v>3.48</v>
      </c>
      <c r="S6707" s="8">
        <v>2</v>
      </c>
      <c r="T6707" s="8">
        <v>3.72</v>
      </c>
      <c r="U6707" s="8">
        <v>0.5</v>
      </c>
      <c r="V6707" s="9">
        <v>30</v>
      </c>
      <c r="W6707" s="8">
        <v>0.87000000000000011</v>
      </c>
      <c r="X6707" s="8">
        <v>1.7200000000000002</v>
      </c>
      <c r="Y6707" s="8">
        <v>-9.0000000000000302E-2</v>
      </c>
      <c r="Z6707" s="8">
        <v>0.55000000000000027</v>
      </c>
      <c r="AA6707">
        <v>0.27000000000000046</v>
      </c>
      <c r="AF6707" t="s">
        <v>6607</v>
      </c>
      <c r="AG6707" t="s">
        <v>106</v>
      </c>
      <c r="AH6707" t="s">
        <v>107</v>
      </c>
      <c r="AI6707" t="s">
        <v>188</v>
      </c>
      <c r="AJ6707" s="7">
        <v>45107</v>
      </c>
      <c r="AK6707" t="s">
        <v>7300</v>
      </c>
      <c r="AL6707" t="s">
        <v>109</v>
      </c>
      <c r="AM6707" t="s">
        <v>6328</v>
      </c>
      <c r="AN6707" t="s">
        <v>7307</v>
      </c>
      <c r="AO6707" t="str">
        <f>TEXT(A6707,"yyyy-mm-dd")</f>
        <v>2023-07-31</v>
      </c>
    </row>
    <row r="6708" spans="1:41">
      <c r="A6708" s="6" t="s">
        <v>7299</v>
      </c>
      <c r="B6708">
        <v>2023</v>
      </c>
      <c r="C6708">
        <v>7</v>
      </c>
      <c r="E6708" t="s">
        <v>2685</v>
      </c>
      <c r="F6708" t="s">
        <v>101</v>
      </c>
      <c r="G6708" t="s">
        <v>774</v>
      </c>
      <c r="H6708" t="s">
        <v>2686</v>
      </c>
      <c r="K6708" s="6"/>
      <c r="O6708" s="8">
        <v>2.21</v>
      </c>
      <c r="P6708" s="8">
        <v>2.16</v>
      </c>
      <c r="Q6708" s="8">
        <v>2</v>
      </c>
      <c r="R6708" s="8">
        <v>2.5</v>
      </c>
      <c r="S6708" s="8">
        <v>1.4</v>
      </c>
      <c r="T6708" s="8">
        <v>3.33</v>
      </c>
      <c r="U6708" s="8">
        <v>0.43</v>
      </c>
      <c r="V6708" s="9">
        <v>30</v>
      </c>
      <c r="W6708" s="8">
        <v>0.5</v>
      </c>
      <c r="X6708" s="8">
        <v>1.9300000000000002</v>
      </c>
      <c r="Y6708" s="8">
        <v>4.9999999999999822E-2</v>
      </c>
      <c r="Z6708" s="8">
        <v>5.0000000000000266E-2</v>
      </c>
      <c r="AA6708">
        <v>0.10000000000000009</v>
      </c>
      <c r="AF6708" t="s">
        <v>2687</v>
      </c>
      <c r="AG6708" t="s">
        <v>2688</v>
      </c>
      <c r="AH6708" t="s">
        <v>2689</v>
      </c>
      <c r="AI6708" t="s">
        <v>2690</v>
      </c>
      <c r="AJ6708" s="7"/>
      <c r="AK6708" t="s">
        <v>7300</v>
      </c>
      <c r="AL6708" t="s">
        <v>109</v>
      </c>
      <c r="AM6708" t="s">
        <v>2686</v>
      </c>
      <c r="AN6708" t="s">
        <v>7330</v>
      </c>
      <c r="AO6708" t="str">
        <f>TEXT(A6708,"yyyy-mm-dd")</f>
        <v>2023-07-31</v>
      </c>
    </row>
    <row r="6709" spans="1:41">
      <c r="A6709" s="6" t="s">
        <v>7299</v>
      </c>
      <c r="B6709">
        <v>2023</v>
      </c>
      <c r="C6709">
        <v>7</v>
      </c>
      <c r="E6709" t="s">
        <v>81</v>
      </c>
      <c r="F6709" t="s">
        <v>82</v>
      </c>
      <c r="G6709" t="s">
        <v>83</v>
      </c>
      <c r="H6709" t="s">
        <v>7036</v>
      </c>
      <c r="I6709">
        <v>2025</v>
      </c>
      <c r="K6709" s="6">
        <v>46022</v>
      </c>
      <c r="L6709">
        <v>29</v>
      </c>
      <c r="N6709" t="s">
        <v>581</v>
      </c>
      <c r="O6709" s="8">
        <v>3.72</v>
      </c>
      <c r="P6709" s="8">
        <v>3.75</v>
      </c>
      <c r="Q6709" s="8">
        <v>3.5</v>
      </c>
      <c r="R6709" s="8">
        <v>3.9</v>
      </c>
      <c r="S6709" s="8">
        <v>3</v>
      </c>
      <c r="T6709" s="8">
        <v>4.5</v>
      </c>
      <c r="U6709" s="8">
        <v>0.28000000000000003</v>
      </c>
      <c r="V6709" s="9">
        <v>33</v>
      </c>
      <c r="W6709" s="8">
        <v>0.39999999999999991</v>
      </c>
      <c r="X6709" s="8">
        <v>1.5</v>
      </c>
      <c r="Y6709" s="8">
        <v>-2.9999999999999805E-2</v>
      </c>
      <c r="Z6709" s="8">
        <v>9.9999999999997868E-3</v>
      </c>
      <c r="AA6709">
        <v>-2.0000000000000018E-2</v>
      </c>
      <c r="AF6709" t="s">
        <v>7037</v>
      </c>
      <c r="AG6709" t="s">
        <v>87</v>
      </c>
      <c r="AH6709" t="s">
        <v>88</v>
      </c>
      <c r="AI6709" t="s">
        <v>359</v>
      </c>
      <c r="AJ6709" s="7">
        <v>46022</v>
      </c>
      <c r="AK6709" t="s">
        <v>7300</v>
      </c>
      <c r="AL6709" t="s">
        <v>91</v>
      </c>
      <c r="AM6709" t="s">
        <v>7038</v>
      </c>
      <c r="AN6709" t="s">
        <v>7303</v>
      </c>
      <c r="AO6709" t="str">
        <f>TEXT(A6709,"yyyy-mm-dd")</f>
        <v>2023-07-31</v>
      </c>
    </row>
    <row r="6710" spans="1:41">
      <c r="A6710" s="6" t="s">
        <v>7299</v>
      </c>
      <c r="B6710">
        <v>2023</v>
      </c>
      <c r="C6710">
        <v>7</v>
      </c>
      <c r="E6710" t="s">
        <v>392</v>
      </c>
      <c r="F6710" t="s">
        <v>82</v>
      </c>
      <c r="G6710" t="s">
        <v>83</v>
      </c>
      <c r="H6710" t="s">
        <v>7036</v>
      </c>
      <c r="I6710">
        <v>2025</v>
      </c>
      <c r="K6710" s="6">
        <v>46022</v>
      </c>
      <c r="L6710">
        <v>29</v>
      </c>
      <c r="N6710" t="s">
        <v>581</v>
      </c>
      <c r="O6710" s="8">
        <v>3.67</v>
      </c>
      <c r="P6710" s="8">
        <v>3.7</v>
      </c>
      <c r="Q6710" s="8">
        <v>3.4</v>
      </c>
      <c r="R6710" s="8">
        <v>3.85</v>
      </c>
      <c r="S6710" s="8">
        <v>3.1</v>
      </c>
      <c r="T6710" s="8">
        <v>4.2</v>
      </c>
      <c r="U6710" s="8">
        <v>0.28000000000000003</v>
      </c>
      <c r="V6710" s="9">
        <v>29</v>
      </c>
      <c r="W6710" s="8">
        <v>0.45000000000000018</v>
      </c>
      <c r="X6710" s="8">
        <v>1.1000000000000001</v>
      </c>
      <c r="Y6710" s="8">
        <v>-3.0000000000000249E-2</v>
      </c>
      <c r="Z6710" s="8">
        <v>0</v>
      </c>
      <c r="AA6710">
        <v>5.0000000000000266E-2</v>
      </c>
      <c r="AF6710" t="s">
        <v>7037</v>
      </c>
      <c r="AG6710" t="s">
        <v>87</v>
      </c>
      <c r="AH6710" t="s">
        <v>88</v>
      </c>
      <c r="AI6710" t="s">
        <v>359</v>
      </c>
      <c r="AJ6710" s="7">
        <v>46022</v>
      </c>
      <c r="AK6710" t="s">
        <v>7300</v>
      </c>
      <c r="AL6710" t="s">
        <v>393</v>
      </c>
      <c r="AM6710" t="s">
        <v>7038</v>
      </c>
      <c r="AN6710" t="s">
        <v>7306</v>
      </c>
      <c r="AO6710" t="str">
        <f>TEXT(A6710,"yyyy-mm-dd")</f>
        <v>2023-07-31</v>
      </c>
    </row>
    <row r="6711" spans="1:41">
      <c r="A6711" s="6" t="s">
        <v>7299</v>
      </c>
      <c r="B6711">
        <v>2023</v>
      </c>
      <c r="C6711">
        <v>7</v>
      </c>
      <c r="E6711" t="s">
        <v>81</v>
      </c>
      <c r="F6711" t="s">
        <v>82</v>
      </c>
      <c r="G6711" t="s">
        <v>83</v>
      </c>
      <c r="H6711" t="s">
        <v>6592</v>
      </c>
      <c r="I6711">
        <v>2024</v>
      </c>
      <c r="K6711" s="6">
        <v>45657</v>
      </c>
      <c r="L6711">
        <v>17</v>
      </c>
      <c r="N6711" t="s">
        <v>214</v>
      </c>
      <c r="O6711" s="8">
        <v>3.98</v>
      </c>
      <c r="P6711" s="8">
        <v>4.03</v>
      </c>
      <c r="Q6711" s="8">
        <v>3.86</v>
      </c>
      <c r="R6711" s="8">
        <v>4.1100000000000003</v>
      </c>
      <c r="S6711" s="8">
        <v>3.22</v>
      </c>
      <c r="T6711" s="8">
        <v>4.66</v>
      </c>
      <c r="U6711" s="8">
        <v>0.28999999999999998</v>
      </c>
      <c r="V6711" s="9">
        <v>35</v>
      </c>
      <c r="W6711" s="8">
        <v>0.25000000000000044</v>
      </c>
      <c r="X6711" s="8">
        <v>1.44</v>
      </c>
      <c r="Y6711" s="8">
        <v>-5.0000000000000266E-2</v>
      </c>
      <c r="Z6711" s="8">
        <v>-1.9999999999999574E-2</v>
      </c>
      <c r="AA6711">
        <v>-9.9999999999999645E-2</v>
      </c>
      <c r="AF6711" t="s">
        <v>6593</v>
      </c>
      <c r="AG6711" t="s">
        <v>87</v>
      </c>
      <c r="AH6711" t="s">
        <v>88</v>
      </c>
      <c r="AI6711" t="s">
        <v>97</v>
      </c>
      <c r="AJ6711" s="7">
        <v>45657</v>
      </c>
      <c r="AK6711" t="s">
        <v>7300</v>
      </c>
      <c r="AL6711" t="s">
        <v>91</v>
      </c>
      <c r="AM6711" t="s">
        <v>6594</v>
      </c>
      <c r="AN6711" t="s">
        <v>7302</v>
      </c>
      <c r="AO6711" t="str">
        <f>TEXT(A6711,"yyyy-mm-dd")</f>
        <v>2023-07-31</v>
      </c>
    </row>
    <row r="6712" spans="1:41">
      <c r="A6712" s="6" t="s">
        <v>7299</v>
      </c>
      <c r="B6712">
        <v>2023</v>
      </c>
      <c r="C6712">
        <v>7</v>
      </c>
      <c r="E6712" t="s">
        <v>392</v>
      </c>
      <c r="F6712" t="s">
        <v>82</v>
      </c>
      <c r="G6712" t="s">
        <v>83</v>
      </c>
      <c r="H6712" t="s">
        <v>6592</v>
      </c>
      <c r="I6712">
        <v>2024</v>
      </c>
      <c r="K6712" s="6">
        <v>45657</v>
      </c>
      <c r="L6712">
        <v>17</v>
      </c>
      <c r="N6712" t="s">
        <v>214</v>
      </c>
      <c r="O6712" s="8">
        <v>4.04</v>
      </c>
      <c r="P6712" s="8">
        <v>4.13</v>
      </c>
      <c r="Q6712" s="8">
        <v>3.75</v>
      </c>
      <c r="R6712" s="8">
        <v>4.25</v>
      </c>
      <c r="S6712" s="8">
        <v>3.49</v>
      </c>
      <c r="T6712" s="8">
        <v>4.55</v>
      </c>
      <c r="U6712" s="8">
        <v>0.33</v>
      </c>
      <c r="V6712" s="9">
        <v>32</v>
      </c>
      <c r="W6712" s="8">
        <v>0.5</v>
      </c>
      <c r="X6712" s="8">
        <v>1.0599999999999996</v>
      </c>
      <c r="Y6712" s="8">
        <v>-8.9999999999999858E-2</v>
      </c>
      <c r="Z6712" s="8">
        <v>1.9999999999999574E-2</v>
      </c>
      <c r="AA6712">
        <v>-2.0000000000000018E-2</v>
      </c>
      <c r="AF6712" t="s">
        <v>6593</v>
      </c>
      <c r="AG6712" t="s">
        <v>87</v>
      </c>
      <c r="AH6712" t="s">
        <v>88</v>
      </c>
      <c r="AI6712" t="s">
        <v>97</v>
      </c>
      <c r="AJ6712" s="7">
        <v>45657</v>
      </c>
      <c r="AK6712" t="s">
        <v>7300</v>
      </c>
      <c r="AL6712" t="s">
        <v>393</v>
      </c>
      <c r="AM6712" t="s">
        <v>6594</v>
      </c>
      <c r="AN6712" t="s">
        <v>7305</v>
      </c>
      <c r="AO6712" t="str">
        <f>TEXT(A6712,"yyyy-mm-dd")</f>
        <v>2023-07-31</v>
      </c>
    </row>
    <row r="6713" spans="1:41">
      <c r="A6713" s="6" t="s">
        <v>7299</v>
      </c>
      <c r="B6713">
        <v>2023</v>
      </c>
      <c r="C6713">
        <v>7</v>
      </c>
      <c r="E6713" t="s">
        <v>81</v>
      </c>
      <c r="F6713" t="s">
        <v>82</v>
      </c>
      <c r="G6713" t="s">
        <v>83</v>
      </c>
      <c r="H6713" t="s">
        <v>6147</v>
      </c>
      <c r="I6713">
        <v>2023</v>
      </c>
      <c r="K6713" s="6">
        <v>45291</v>
      </c>
      <c r="L6713">
        <v>5</v>
      </c>
      <c r="N6713" t="s">
        <v>211</v>
      </c>
      <c r="O6713" s="8">
        <v>4.63</v>
      </c>
      <c r="P6713" s="8">
        <v>4.5999999999999996</v>
      </c>
      <c r="Q6713" s="8">
        <v>4.5</v>
      </c>
      <c r="R6713" s="8">
        <v>4.71</v>
      </c>
      <c r="S6713" s="8">
        <v>4.1900000000000004</v>
      </c>
      <c r="T6713" s="8">
        <v>5.3</v>
      </c>
      <c r="U6713" s="8">
        <v>0.25</v>
      </c>
      <c r="V6713" s="9">
        <v>36</v>
      </c>
      <c r="W6713" s="8">
        <v>0.20999999999999996</v>
      </c>
      <c r="X6713" s="8">
        <v>1.1099999999999994</v>
      </c>
      <c r="Y6713" s="8">
        <v>3.0000000000000249E-2</v>
      </c>
      <c r="Z6713" s="8">
        <v>-7.0000000000000284E-2</v>
      </c>
      <c r="AA6713">
        <v>-0.14999999999999947</v>
      </c>
      <c r="AF6713" t="s">
        <v>6148</v>
      </c>
      <c r="AG6713" t="s">
        <v>87</v>
      </c>
      <c r="AH6713" t="s">
        <v>88</v>
      </c>
      <c r="AI6713" t="s">
        <v>89</v>
      </c>
      <c r="AJ6713" s="7">
        <v>45291</v>
      </c>
      <c r="AK6713" t="s">
        <v>7300</v>
      </c>
      <c r="AL6713" t="s">
        <v>91</v>
      </c>
      <c r="AM6713" t="s">
        <v>6149</v>
      </c>
      <c r="AN6713" t="s">
        <v>7301</v>
      </c>
      <c r="AO6713" t="str">
        <f>TEXT(A6713,"yyyy-mm-dd")</f>
        <v>2023-07-31</v>
      </c>
    </row>
    <row r="6714" spans="1:41">
      <c r="A6714" s="6" t="s">
        <v>7299</v>
      </c>
      <c r="B6714">
        <v>2023</v>
      </c>
      <c r="C6714">
        <v>7</v>
      </c>
      <c r="E6714" t="s">
        <v>392</v>
      </c>
      <c r="F6714" t="s">
        <v>82</v>
      </c>
      <c r="G6714" t="s">
        <v>83</v>
      </c>
      <c r="H6714" t="s">
        <v>6147</v>
      </c>
      <c r="I6714">
        <v>2023</v>
      </c>
      <c r="K6714" s="6">
        <v>45291</v>
      </c>
      <c r="L6714">
        <v>5</v>
      </c>
      <c r="N6714" t="s">
        <v>211</v>
      </c>
      <c r="O6714" s="8">
        <v>5.2</v>
      </c>
      <c r="P6714" s="8">
        <v>5.2</v>
      </c>
      <c r="Q6714" s="8">
        <v>5.01</v>
      </c>
      <c r="R6714" s="8">
        <v>5.31</v>
      </c>
      <c r="S6714" s="8">
        <v>4.4000000000000004</v>
      </c>
      <c r="T6714" s="8">
        <v>6.24</v>
      </c>
      <c r="U6714" s="8">
        <v>0.32</v>
      </c>
      <c r="V6714" s="9">
        <v>33</v>
      </c>
      <c r="W6714" s="8">
        <v>0.29999999999999982</v>
      </c>
      <c r="X6714" s="8">
        <v>1.8399999999999999</v>
      </c>
      <c r="Y6714" s="8">
        <v>0</v>
      </c>
      <c r="Z6714" s="8">
        <v>-5.9999999999999609E-2</v>
      </c>
      <c r="AA6714">
        <v>-0.24000000000000021</v>
      </c>
      <c r="AF6714" t="s">
        <v>6148</v>
      </c>
      <c r="AG6714" t="s">
        <v>87</v>
      </c>
      <c r="AH6714" t="s">
        <v>88</v>
      </c>
      <c r="AI6714" t="s">
        <v>89</v>
      </c>
      <c r="AJ6714" s="7">
        <v>45291</v>
      </c>
      <c r="AK6714" t="s">
        <v>7300</v>
      </c>
      <c r="AL6714" t="s">
        <v>393</v>
      </c>
      <c r="AM6714" t="s">
        <v>6149</v>
      </c>
      <c r="AN6714" t="s">
        <v>7304</v>
      </c>
      <c r="AO6714" t="str">
        <f>TEXT(A6714,"yyyy-mm-dd")</f>
        <v>2023-07-31</v>
      </c>
    </row>
    <row r="6715" spans="1:41">
      <c r="A6715" s="6" t="s">
        <v>7299</v>
      </c>
      <c r="B6715">
        <v>2023</v>
      </c>
      <c r="C6715">
        <v>7</v>
      </c>
      <c r="E6715" t="s">
        <v>81</v>
      </c>
      <c r="F6715" t="s">
        <v>82</v>
      </c>
      <c r="G6715" t="s">
        <v>774</v>
      </c>
      <c r="H6715" t="s">
        <v>775</v>
      </c>
      <c r="K6715" s="6"/>
      <c r="O6715" s="8">
        <v>3.76</v>
      </c>
      <c r="P6715" s="8">
        <v>3.8</v>
      </c>
      <c r="Q6715" s="8">
        <v>3.68</v>
      </c>
      <c r="R6715" s="8">
        <v>3.96</v>
      </c>
      <c r="S6715" s="8">
        <v>3</v>
      </c>
      <c r="T6715" s="8">
        <v>4.4000000000000004</v>
      </c>
      <c r="U6715" s="8">
        <v>0.25</v>
      </c>
      <c r="V6715" s="9">
        <v>34</v>
      </c>
      <c r="W6715" s="8">
        <v>0.2799999999999998</v>
      </c>
      <c r="X6715" s="8">
        <v>1.4000000000000004</v>
      </c>
      <c r="Y6715" s="8">
        <v>-4.0000000000000036E-2</v>
      </c>
      <c r="Z6715" s="8">
        <v>0</v>
      </c>
      <c r="AA6715">
        <v>-4.0000000000000036E-2</v>
      </c>
      <c r="AF6715" t="s">
        <v>776</v>
      </c>
      <c r="AG6715" t="s">
        <v>777</v>
      </c>
      <c r="AH6715" t="s">
        <v>778</v>
      </c>
      <c r="AI6715" t="s">
        <v>779</v>
      </c>
      <c r="AJ6715" s="7"/>
      <c r="AK6715" t="s">
        <v>7300</v>
      </c>
      <c r="AL6715" t="s">
        <v>91</v>
      </c>
      <c r="AM6715" t="s">
        <v>775</v>
      </c>
      <c r="AN6715" t="s">
        <v>7326</v>
      </c>
      <c r="AO6715" t="str">
        <f>TEXT(A6715,"yyyy-mm-dd")</f>
        <v>2023-07-31</v>
      </c>
    </row>
    <row r="6716" spans="1:41">
      <c r="A6716" s="6" t="s">
        <v>7299</v>
      </c>
      <c r="B6716">
        <v>2023</v>
      </c>
      <c r="C6716">
        <v>7</v>
      </c>
      <c r="E6716" t="s">
        <v>81</v>
      </c>
      <c r="F6716" t="s">
        <v>82</v>
      </c>
      <c r="G6716" t="s">
        <v>774</v>
      </c>
      <c r="H6716" t="s">
        <v>1536</v>
      </c>
      <c r="K6716" s="6"/>
      <c r="O6716" s="8">
        <v>3.6</v>
      </c>
      <c r="P6716" s="8">
        <v>3.6</v>
      </c>
      <c r="Q6716" s="8">
        <v>3.5</v>
      </c>
      <c r="R6716" s="8">
        <v>3.8</v>
      </c>
      <c r="S6716" s="8">
        <v>3</v>
      </c>
      <c r="T6716" s="8">
        <v>4</v>
      </c>
      <c r="U6716" s="8">
        <v>0.24</v>
      </c>
      <c r="V6716" s="9">
        <v>33</v>
      </c>
      <c r="W6716" s="8">
        <v>0.29999999999999982</v>
      </c>
      <c r="X6716" s="8">
        <v>1</v>
      </c>
      <c r="Y6716" s="8">
        <v>0</v>
      </c>
      <c r="Z6716" s="8">
        <v>0.10000000000000009</v>
      </c>
      <c r="AA6716">
        <v>0</v>
      </c>
      <c r="AF6716" t="s">
        <v>1537</v>
      </c>
      <c r="AG6716" t="s">
        <v>777</v>
      </c>
      <c r="AH6716" t="s">
        <v>778</v>
      </c>
      <c r="AI6716" t="s">
        <v>1538</v>
      </c>
      <c r="AJ6716" s="7"/>
      <c r="AK6716" t="s">
        <v>7300</v>
      </c>
      <c r="AL6716" t="s">
        <v>91</v>
      </c>
      <c r="AM6716" t="s">
        <v>1536</v>
      </c>
      <c r="AN6716" t="s">
        <v>7327</v>
      </c>
      <c r="AO6716" t="str">
        <f>TEXT(A6716,"yyyy-mm-dd")</f>
        <v>2023-07-31</v>
      </c>
    </row>
    <row r="6717" spans="1:41">
      <c r="A6717" s="6" t="s">
        <v>7299</v>
      </c>
      <c r="B6717">
        <v>2023</v>
      </c>
      <c r="C6717">
        <v>7</v>
      </c>
      <c r="E6717" t="s">
        <v>392</v>
      </c>
      <c r="F6717" t="s">
        <v>82</v>
      </c>
      <c r="G6717" t="s">
        <v>774</v>
      </c>
      <c r="H6717" t="s">
        <v>775</v>
      </c>
      <c r="K6717" s="6"/>
      <c r="O6717" s="8">
        <v>3.81</v>
      </c>
      <c r="P6717" s="8">
        <v>3.8</v>
      </c>
      <c r="Q6717" s="8">
        <v>3.7</v>
      </c>
      <c r="R6717" s="8">
        <v>4</v>
      </c>
      <c r="S6717" s="8">
        <v>3.3</v>
      </c>
      <c r="T6717" s="8">
        <v>4.4000000000000004</v>
      </c>
      <c r="U6717" s="8">
        <v>0.24</v>
      </c>
      <c r="V6717" s="9">
        <v>30</v>
      </c>
      <c r="W6717" s="8">
        <v>0.29999999999999982</v>
      </c>
      <c r="X6717" s="8">
        <v>1.1000000000000005</v>
      </c>
      <c r="Y6717" s="8">
        <v>1.0000000000000231E-2</v>
      </c>
      <c r="Z6717" s="8">
        <v>2.9999999999999805E-2</v>
      </c>
      <c r="AA6717">
        <v>-0.10000000000000009</v>
      </c>
      <c r="AF6717" t="s">
        <v>776</v>
      </c>
      <c r="AG6717" t="s">
        <v>777</v>
      </c>
      <c r="AH6717" t="s">
        <v>778</v>
      </c>
      <c r="AI6717" t="s">
        <v>779</v>
      </c>
      <c r="AJ6717" s="7"/>
      <c r="AK6717" t="s">
        <v>7300</v>
      </c>
      <c r="AL6717" t="s">
        <v>393</v>
      </c>
      <c r="AM6717" t="s">
        <v>775</v>
      </c>
      <c r="AN6717" t="s">
        <v>7328</v>
      </c>
      <c r="AO6717" t="str">
        <f>TEXT(A6717,"yyyy-mm-dd")</f>
        <v>2023-07-31</v>
      </c>
    </row>
    <row r="6718" spans="1:41">
      <c r="A6718" s="6" t="s">
        <v>7299</v>
      </c>
      <c r="B6718">
        <v>2023</v>
      </c>
      <c r="C6718">
        <v>7</v>
      </c>
      <c r="E6718" t="s">
        <v>392</v>
      </c>
      <c r="F6718" t="s">
        <v>82</v>
      </c>
      <c r="G6718" t="s">
        <v>774</v>
      </c>
      <c r="H6718" t="s">
        <v>1536</v>
      </c>
      <c r="K6718" s="6"/>
      <c r="O6718" s="8">
        <v>3.6</v>
      </c>
      <c r="P6718" s="8">
        <v>3.6</v>
      </c>
      <c r="Q6718" s="8">
        <v>3.4</v>
      </c>
      <c r="R6718" s="8">
        <v>3.8</v>
      </c>
      <c r="S6718" s="8">
        <v>3</v>
      </c>
      <c r="T6718" s="8">
        <v>4</v>
      </c>
      <c r="U6718" s="8">
        <v>0.27</v>
      </c>
      <c r="V6718" s="9">
        <v>29</v>
      </c>
      <c r="W6718" s="8">
        <v>0.39999999999999991</v>
      </c>
      <c r="X6718" s="8">
        <v>1</v>
      </c>
      <c r="Y6718" s="8">
        <v>0</v>
      </c>
      <c r="Z6718" s="8">
        <v>3.0000000000000249E-2</v>
      </c>
      <c r="AA6718">
        <v>5.0000000000000266E-2</v>
      </c>
      <c r="AF6718" t="s">
        <v>1537</v>
      </c>
      <c r="AG6718" t="s">
        <v>777</v>
      </c>
      <c r="AH6718" t="s">
        <v>778</v>
      </c>
      <c r="AI6718" t="s">
        <v>1538</v>
      </c>
      <c r="AJ6718" s="7"/>
      <c r="AK6718" t="s">
        <v>7300</v>
      </c>
      <c r="AL6718" t="s">
        <v>393</v>
      </c>
      <c r="AM6718" t="s">
        <v>1536</v>
      </c>
      <c r="AN6718" t="s">
        <v>7329</v>
      </c>
      <c r="AO6718" t="str">
        <f>TEXT(A6718,"yyyy-mm-dd")</f>
        <v>2023-07-31</v>
      </c>
    </row>
    <row r="6719" spans="1:41">
      <c r="A6719" s="6" t="s">
        <v>7299</v>
      </c>
      <c r="B6719">
        <v>2023</v>
      </c>
      <c r="C6719">
        <v>7</v>
      </c>
      <c r="E6719" t="s">
        <v>112</v>
      </c>
      <c r="F6719" t="s">
        <v>113</v>
      </c>
      <c r="G6719" t="s">
        <v>83</v>
      </c>
      <c r="H6719" t="s">
        <v>7036</v>
      </c>
      <c r="I6719">
        <v>2025</v>
      </c>
      <c r="K6719" s="6">
        <v>46022</v>
      </c>
      <c r="L6719">
        <v>29</v>
      </c>
      <c r="N6719" t="s">
        <v>581</v>
      </c>
      <c r="O6719" s="8">
        <v>7.2</v>
      </c>
      <c r="P6719" s="8">
        <v>7.16</v>
      </c>
      <c r="Q6719" s="8">
        <v>7</v>
      </c>
      <c r="R6719" s="8">
        <v>7.65</v>
      </c>
      <c r="S6719" s="8">
        <v>4.75</v>
      </c>
      <c r="T6719" s="8">
        <v>8.5500000000000007</v>
      </c>
      <c r="U6719" s="8">
        <v>0.8</v>
      </c>
      <c r="V6719" s="9">
        <v>22</v>
      </c>
      <c r="W6719" s="8">
        <v>0.65000000000000036</v>
      </c>
      <c r="X6719" s="8">
        <v>3.8000000000000007</v>
      </c>
      <c r="Y6719" s="8">
        <v>4.0000000000000036E-2</v>
      </c>
      <c r="Z6719" s="8">
        <v>2.0000000000000462E-2</v>
      </c>
      <c r="AA6719">
        <v>0.14000000000000057</v>
      </c>
      <c r="AF6719" t="s">
        <v>7074</v>
      </c>
      <c r="AG6719" t="s">
        <v>115</v>
      </c>
      <c r="AH6719" t="s">
        <v>116</v>
      </c>
      <c r="AI6719" t="s">
        <v>359</v>
      </c>
      <c r="AJ6719" s="7">
        <v>46022</v>
      </c>
      <c r="AK6719" t="s">
        <v>7300</v>
      </c>
      <c r="AL6719" t="s">
        <v>118</v>
      </c>
      <c r="AM6719" t="s">
        <v>7038</v>
      </c>
      <c r="AN6719" t="s">
        <v>7333</v>
      </c>
      <c r="AO6719" t="str">
        <f>TEXT(A6719,"yyyy-mm-dd")</f>
        <v>2023-07-31</v>
      </c>
    </row>
    <row r="6720" spans="1:41">
      <c r="A6720" s="6" t="s">
        <v>7299</v>
      </c>
      <c r="B6720">
        <v>2023</v>
      </c>
      <c r="C6720">
        <v>7</v>
      </c>
      <c r="E6720" t="s">
        <v>2881</v>
      </c>
      <c r="F6720" t="s">
        <v>113</v>
      </c>
      <c r="G6720" t="s">
        <v>83</v>
      </c>
      <c r="H6720" t="s">
        <v>7036</v>
      </c>
      <c r="I6720">
        <v>2025</v>
      </c>
      <c r="K6720" s="6">
        <v>46022</v>
      </c>
      <c r="L6720">
        <v>29</v>
      </c>
      <c r="N6720" t="s">
        <v>581</v>
      </c>
      <c r="O6720" s="8">
        <v>7.91</v>
      </c>
      <c r="P6720" s="8">
        <v>8</v>
      </c>
      <c r="Q6720" s="8">
        <v>7.48</v>
      </c>
      <c r="R6720" s="8">
        <v>8.26</v>
      </c>
      <c r="S6720" s="8">
        <v>7</v>
      </c>
      <c r="T6720" s="8">
        <v>8.9</v>
      </c>
      <c r="U6720" s="8">
        <v>0.56999999999999995</v>
      </c>
      <c r="V6720" s="9">
        <v>20</v>
      </c>
      <c r="W6720" s="8">
        <v>0.77999999999999936</v>
      </c>
      <c r="X6720" s="8">
        <v>1.9000000000000004</v>
      </c>
      <c r="Y6720" s="8">
        <v>-8.9999999999999858E-2</v>
      </c>
      <c r="Z6720" s="8">
        <v>0</v>
      </c>
      <c r="AA6720">
        <v>-0.16999999999999993</v>
      </c>
      <c r="AF6720" t="s">
        <v>7079</v>
      </c>
      <c r="AG6720" t="s">
        <v>2883</v>
      </c>
      <c r="AH6720" t="s">
        <v>2884</v>
      </c>
      <c r="AI6720" t="s">
        <v>359</v>
      </c>
      <c r="AJ6720" s="7">
        <v>46022</v>
      </c>
      <c r="AK6720" t="s">
        <v>7300</v>
      </c>
      <c r="AL6720" t="s">
        <v>2885</v>
      </c>
      <c r="AM6720" t="s">
        <v>7038</v>
      </c>
      <c r="AN6720" t="s">
        <v>7336</v>
      </c>
      <c r="AO6720" t="str">
        <f>TEXT(A6720,"yyyy-mm-dd")</f>
        <v>2023-07-31</v>
      </c>
    </row>
    <row r="6721" spans="1:41">
      <c r="A6721" s="6" t="s">
        <v>7299</v>
      </c>
      <c r="B6721">
        <v>2023</v>
      </c>
      <c r="C6721">
        <v>7</v>
      </c>
      <c r="E6721" t="s">
        <v>112</v>
      </c>
      <c r="F6721" t="s">
        <v>113</v>
      </c>
      <c r="G6721" t="s">
        <v>83</v>
      </c>
      <c r="H6721" t="s">
        <v>6592</v>
      </c>
      <c r="I6721">
        <v>2024</v>
      </c>
      <c r="K6721" s="6">
        <v>45657</v>
      </c>
      <c r="L6721">
        <v>17</v>
      </c>
      <c r="N6721" t="s">
        <v>214</v>
      </c>
      <c r="O6721" s="8">
        <v>8.44</v>
      </c>
      <c r="P6721" s="8">
        <v>8.5500000000000007</v>
      </c>
      <c r="Q6721" s="8">
        <v>8.33</v>
      </c>
      <c r="R6721" s="8">
        <v>8.84</v>
      </c>
      <c r="S6721" s="8">
        <v>6.5</v>
      </c>
      <c r="T6721" s="8">
        <v>9.3800000000000008</v>
      </c>
      <c r="U6721" s="8">
        <v>0.66</v>
      </c>
      <c r="V6721" s="9">
        <v>24</v>
      </c>
      <c r="W6721" s="8">
        <v>0.50999999999999979</v>
      </c>
      <c r="X6721" s="8">
        <v>2.8800000000000008</v>
      </c>
      <c r="Y6721" s="8">
        <v>-0.11000000000000121</v>
      </c>
      <c r="Z6721" s="8">
        <v>-3.9999999999999147E-2</v>
      </c>
      <c r="AA6721">
        <v>-1.9999999999999574E-2</v>
      </c>
      <c r="AF6721" t="s">
        <v>6630</v>
      </c>
      <c r="AG6721" t="s">
        <v>115</v>
      </c>
      <c r="AH6721" t="s">
        <v>116</v>
      </c>
      <c r="AI6721" t="s">
        <v>230</v>
      </c>
      <c r="AJ6721" s="7">
        <v>45657</v>
      </c>
      <c r="AK6721" t="s">
        <v>7300</v>
      </c>
      <c r="AL6721" t="s">
        <v>118</v>
      </c>
      <c r="AM6721" t="s">
        <v>6594</v>
      </c>
      <c r="AN6721" t="s">
        <v>7332</v>
      </c>
      <c r="AO6721" t="str">
        <f>TEXT(A6721,"yyyy-mm-dd")</f>
        <v>2023-07-31</v>
      </c>
    </row>
    <row r="6722" spans="1:41">
      <c r="A6722" s="6" t="s">
        <v>7299</v>
      </c>
      <c r="B6722">
        <v>2023</v>
      </c>
      <c r="C6722">
        <v>7</v>
      </c>
      <c r="E6722" t="s">
        <v>2881</v>
      </c>
      <c r="F6722" t="s">
        <v>113</v>
      </c>
      <c r="G6722" t="s">
        <v>83</v>
      </c>
      <c r="H6722" t="s">
        <v>6592</v>
      </c>
      <c r="I6722">
        <v>2024</v>
      </c>
      <c r="K6722" s="6">
        <v>45657</v>
      </c>
      <c r="L6722">
        <v>17</v>
      </c>
      <c r="N6722" t="s">
        <v>214</v>
      </c>
      <c r="O6722" s="8">
        <v>8.33</v>
      </c>
      <c r="P6722" s="8">
        <v>8.5500000000000007</v>
      </c>
      <c r="Q6722" s="8">
        <v>8.19</v>
      </c>
      <c r="R6722" s="8">
        <v>8.6999999999999993</v>
      </c>
      <c r="S6722" s="8">
        <v>5.92</v>
      </c>
      <c r="T6722" s="8">
        <v>9.0399999999999991</v>
      </c>
      <c r="U6722" s="8">
        <v>0.65</v>
      </c>
      <c r="V6722" s="9">
        <v>22</v>
      </c>
      <c r="W6722" s="8">
        <v>0.50999999999999979</v>
      </c>
      <c r="X6722" s="8">
        <v>3.1199999999999992</v>
      </c>
      <c r="Y6722" s="8">
        <v>-0.22000000000000064</v>
      </c>
      <c r="Z6722" s="8">
        <v>5.0000000000000711E-2</v>
      </c>
      <c r="AA6722">
        <v>-0.11000000000000121</v>
      </c>
      <c r="AF6722" t="s">
        <v>6635</v>
      </c>
      <c r="AG6722" t="s">
        <v>2883</v>
      </c>
      <c r="AH6722" t="s">
        <v>2884</v>
      </c>
      <c r="AI6722" t="s">
        <v>230</v>
      </c>
      <c r="AJ6722" s="7">
        <v>45657</v>
      </c>
      <c r="AK6722" t="s">
        <v>7300</v>
      </c>
      <c r="AL6722" t="s">
        <v>2885</v>
      </c>
      <c r="AM6722" t="s">
        <v>6594</v>
      </c>
      <c r="AN6722" t="s">
        <v>7335</v>
      </c>
      <c r="AO6722" t="str">
        <f>TEXT(A6722,"yyyy-mm-dd")</f>
        <v>2023-07-31</v>
      </c>
    </row>
    <row r="6723" spans="1:41">
      <c r="A6723" s="6" t="s">
        <v>7299</v>
      </c>
      <c r="B6723">
        <v>2023</v>
      </c>
      <c r="C6723">
        <v>7</v>
      </c>
      <c r="E6723" t="s">
        <v>112</v>
      </c>
      <c r="F6723" t="s">
        <v>113</v>
      </c>
      <c r="G6723" t="s">
        <v>83</v>
      </c>
      <c r="H6723" t="s">
        <v>6147</v>
      </c>
      <c r="I6723">
        <v>2023</v>
      </c>
      <c r="K6723" s="6">
        <v>45291</v>
      </c>
      <c r="L6723">
        <v>5</v>
      </c>
      <c r="N6723" t="s">
        <v>211</v>
      </c>
      <c r="O6723" s="8">
        <v>11.09</v>
      </c>
      <c r="P6723" s="8">
        <v>11.11</v>
      </c>
      <c r="Q6723" s="8">
        <v>11</v>
      </c>
      <c r="R6723" s="8">
        <v>11.24</v>
      </c>
      <c r="S6723" s="8">
        <v>10.199999999999999</v>
      </c>
      <c r="T6723" s="8">
        <v>11.7</v>
      </c>
      <c r="U6723" s="8">
        <v>0.28999999999999998</v>
      </c>
      <c r="V6723" s="9">
        <v>25</v>
      </c>
      <c r="W6723" s="8">
        <v>0.24000000000000021</v>
      </c>
      <c r="X6723" s="8">
        <v>1.5</v>
      </c>
      <c r="Y6723" s="8">
        <v>-1.9999999999999574E-2</v>
      </c>
      <c r="Z6723" s="8">
        <v>-2.000000000000135E-2</v>
      </c>
      <c r="AA6723">
        <v>9.9999999999997868E-3</v>
      </c>
      <c r="AF6723" t="s">
        <v>6185</v>
      </c>
      <c r="AG6723" t="s">
        <v>115</v>
      </c>
      <c r="AH6723" t="s">
        <v>116</v>
      </c>
      <c r="AI6723" t="s">
        <v>117</v>
      </c>
      <c r="AJ6723" s="7">
        <v>45291</v>
      </c>
      <c r="AK6723" t="s">
        <v>7300</v>
      </c>
      <c r="AL6723" t="s">
        <v>118</v>
      </c>
      <c r="AM6723" t="s">
        <v>6149</v>
      </c>
      <c r="AN6723" t="s">
        <v>7331</v>
      </c>
      <c r="AO6723" t="str">
        <f>TEXT(A6723,"yyyy-mm-dd")</f>
        <v>2023-07-31</v>
      </c>
    </row>
    <row r="6724" spans="1:41">
      <c r="A6724" s="6" t="s">
        <v>7299</v>
      </c>
      <c r="B6724">
        <v>2023</v>
      </c>
      <c r="C6724">
        <v>7</v>
      </c>
      <c r="E6724" t="s">
        <v>2881</v>
      </c>
      <c r="F6724" t="s">
        <v>113</v>
      </c>
      <c r="G6724" t="s">
        <v>83</v>
      </c>
      <c r="H6724" t="s">
        <v>6147</v>
      </c>
      <c r="I6724">
        <v>2023</v>
      </c>
      <c r="K6724" s="6">
        <v>45291</v>
      </c>
      <c r="L6724">
        <v>5</v>
      </c>
      <c r="N6724" t="s">
        <v>211</v>
      </c>
      <c r="O6724" s="8">
        <v>8.89</v>
      </c>
      <c r="P6724" s="8">
        <v>8.73</v>
      </c>
      <c r="Q6724" s="8">
        <v>8.5</v>
      </c>
      <c r="R6724" s="8">
        <v>8.9</v>
      </c>
      <c r="S6724" s="8">
        <v>8.25</v>
      </c>
      <c r="T6724" s="8">
        <v>10.9</v>
      </c>
      <c r="U6724" s="8">
        <v>0.65</v>
      </c>
      <c r="V6724" s="9">
        <v>22</v>
      </c>
      <c r="W6724" s="8">
        <v>0.40000000000000036</v>
      </c>
      <c r="X6724" s="8">
        <v>2.6500000000000004</v>
      </c>
      <c r="Y6724" s="8">
        <v>0.16000000000000014</v>
      </c>
      <c r="Z6724" s="8">
        <v>-7.0000000000000284E-2</v>
      </c>
      <c r="AA6724">
        <v>3.9999999999999147E-2</v>
      </c>
      <c r="AF6724" t="s">
        <v>6190</v>
      </c>
      <c r="AG6724" t="s">
        <v>2883</v>
      </c>
      <c r="AH6724" t="s">
        <v>2884</v>
      </c>
      <c r="AI6724" t="s">
        <v>117</v>
      </c>
      <c r="AJ6724" s="7">
        <v>45291</v>
      </c>
      <c r="AK6724" t="s">
        <v>7300</v>
      </c>
      <c r="AL6724" t="s">
        <v>2885</v>
      </c>
      <c r="AM6724" t="s">
        <v>6149</v>
      </c>
      <c r="AN6724" t="s">
        <v>7334</v>
      </c>
      <c r="AO6724" t="str">
        <f>TEXT(A6724,"yyyy-mm-dd")</f>
        <v>2023-07-31</v>
      </c>
    </row>
    <row r="6725" spans="1:41">
      <c r="A6725" s="6" t="s">
        <v>7337</v>
      </c>
      <c r="B6725">
        <v>2023</v>
      </c>
      <c r="C6725">
        <v>8</v>
      </c>
      <c r="E6725" t="s">
        <v>1907</v>
      </c>
      <c r="F6725" t="s">
        <v>1908</v>
      </c>
      <c r="G6725" t="s">
        <v>102</v>
      </c>
      <c r="H6725" t="s">
        <v>7322</v>
      </c>
      <c r="I6725">
        <v>2025</v>
      </c>
      <c r="J6725">
        <v>3</v>
      </c>
      <c r="K6725" s="6">
        <v>45930</v>
      </c>
      <c r="L6725">
        <v>25</v>
      </c>
      <c r="M6725">
        <v>8</v>
      </c>
      <c r="N6725" t="s">
        <v>357</v>
      </c>
      <c r="O6725" s="8">
        <v>7.56</v>
      </c>
      <c r="P6725" s="8">
        <v>7.5</v>
      </c>
      <c r="Q6725" s="8">
        <v>7.06</v>
      </c>
      <c r="R6725" s="8">
        <v>8.25</v>
      </c>
      <c r="S6725" s="8">
        <v>6.25</v>
      </c>
      <c r="T6725" s="8">
        <v>8.75</v>
      </c>
      <c r="U6725" s="8">
        <v>0.75</v>
      </c>
      <c r="V6725" s="9">
        <v>26</v>
      </c>
      <c r="W6725" s="8">
        <v>1.1900000000000004</v>
      </c>
      <c r="X6725" s="8">
        <v>2.5</v>
      </c>
      <c r="Y6725" s="8">
        <v>5.9999999999999609E-2</v>
      </c>
      <c r="Z6725" s="8">
        <v>0</v>
      </c>
      <c r="AA6725">
        <v>0.19000000000000039</v>
      </c>
      <c r="AF6725" t="s">
        <v>7323</v>
      </c>
      <c r="AG6725" t="s">
        <v>1910</v>
      </c>
      <c r="AH6725" t="s">
        <v>1911</v>
      </c>
      <c r="AI6725" t="s">
        <v>1971</v>
      </c>
      <c r="AJ6725" s="7">
        <v>45930</v>
      </c>
      <c r="AK6725" t="s">
        <v>7338</v>
      </c>
      <c r="AL6725" t="s">
        <v>1908</v>
      </c>
      <c r="AM6725" t="s">
        <v>7324</v>
      </c>
      <c r="AN6725" t="s">
        <v>7359</v>
      </c>
      <c r="AO6725" t="str">
        <f>TEXT(A6725,"yyyy-mm-dd")</f>
        <v>2023-08-31</v>
      </c>
    </row>
    <row r="6726" spans="1:41">
      <c r="A6726" s="6" t="s">
        <v>7337</v>
      </c>
      <c r="B6726">
        <v>2023</v>
      </c>
      <c r="C6726">
        <v>8</v>
      </c>
      <c r="E6726" t="s">
        <v>1907</v>
      </c>
      <c r="F6726" t="s">
        <v>1908</v>
      </c>
      <c r="G6726" t="s">
        <v>102</v>
      </c>
      <c r="H6726" t="s">
        <v>7214</v>
      </c>
      <c r="I6726">
        <v>2025</v>
      </c>
      <c r="J6726">
        <v>2</v>
      </c>
      <c r="K6726" s="6">
        <v>45838</v>
      </c>
      <c r="L6726">
        <v>22</v>
      </c>
      <c r="M6726">
        <v>7</v>
      </c>
      <c r="N6726" t="s">
        <v>167</v>
      </c>
      <c r="O6726" s="8">
        <v>7.82</v>
      </c>
      <c r="P6726" s="8">
        <v>7.75</v>
      </c>
      <c r="Q6726" s="8">
        <v>7.5</v>
      </c>
      <c r="R6726" s="8">
        <v>8.25</v>
      </c>
      <c r="S6726" s="8">
        <v>6.5</v>
      </c>
      <c r="T6726" s="8">
        <v>9.25</v>
      </c>
      <c r="U6726" s="8">
        <v>0.73</v>
      </c>
      <c r="V6726" s="9">
        <v>26</v>
      </c>
      <c r="W6726" s="8">
        <v>0.75</v>
      </c>
      <c r="X6726" s="8">
        <v>2.75</v>
      </c>
      <c r="Y6726" s="8">
        <v>7.0000000000000284E-2</v>
      </c>
      <c r="Z6726" s="8">
        <v>0</v>
      </c>
      <c r="AA6726">
        <v>0</v>
      </c>
      <c r="AF6726" t="s">
        <v>7215</v>
      </c>
      <c r="AG6726" t="s">
        <v>1910</v>
      </c>
      <c r="AH6726" t="s">
        <v>1911</v>
      </c>
      <c r="AI6726" t="s">
        <v>1944</v>
      </c>
      <c r="AJ6726" s="7">
        <v>45838</v>
      </c>
      <c r="AK6726" t="s">
        <v>7338</v>
      </c>
      <c r="AL6726" t="s">
        <v>1908</v>
      </c>
      <c r="AM6726" t="s">
        <v>7216</v>
      </c>
      <c r="AN6726" t="s">
        <v>7358</v>
      </c>
      <c r="AO6726" t="str">
        <f>TEXT(A6726,"yyyy-mm-dd")</f>
        <v>2023-08-31</v>
      </c>
    </row>
    <row r="6727" spans="1:41">
      <c r="A6727" s="6" t="s">
        <v>7337</v>
      </c>
      <c r="B6727">
        <v>2023</v>
      </c>
      <c r="C6727">
        <v>8</v>
      </c>
      <c r="E6727" t="s">
        <v>1907</v>
      </c>
      <c r="F6727" t="s">
        <v>1908</v>
      </c>
      <c r="G6727" t="s">
        <v>102</v>
      </c>
      <c r="H6727" t="s">
        <v>7210</v>
      </c>
      <c r="I6727">
        <v>2025</v>
      </c>
      <c r="J6727">
        <v>1</v>
      </c>
      <c r="K6727" s="6">
        <v>45747</v>
      </c>
      <c r="L6727">
        <v>19</v>
      </c>
      <c r="M6727">
        <v>6</v>
      </c>
      <c r="N6727" t="s">
        <v>195</v>
      </c>
      <c r="O6727" s="8">
        <v>8.27</v>
      </c>
      <c r="P6727" s="8">
        <v>8.25</v>
      </c>
      <c r="Q6727" s="8">
        <v>7.88</v>
      </c>
      <c r="R6727" s="8">
        <v>8.5</v>
      </c>
      <c r="S6727" s="8">
        <v>7</v>
      </c>
      <c r="T6727" s="8">
        <v>9.75</v>
      </c>
      <c r="U6727" s="8">
        <v>0.73</v>
      </c>
      <c r="V6727" s="9">
        <v>27</v>
      </c>
      <c r="W6727" s="8">
        <v>0.62000000000000011</v>
      </c>
      <c r="X6727" s="8">
        <v>2.75</v>
      </c>
      <c r="Y6727" s="8">
        <v>1.9999999999999574E-2</v>
      </c>
      <c r="Z6727" s="8">
        <v>0</v>
      </c>
      <c r="AA6727">
        <v>-7.0000000000000284E-2</v>
      </c>
      <c r="AF6727" t="s">
        <v>7211</v>
      </c>
      <c r="AG6727" t="s">
        <v>1910</v>
      </c>
      <c r="AH6727" t="s">
        <v>1911</v>
      </c>
      <c r="AI6727" t="s">
        <v>1939</v>
      </c>
      <c r="AJ6727" s="7">
        <v>45747</v>
      </c>
      <c r="AK6727" t="s">
        <v>7338</v>
      </c>
      <c r="AL6727" t="s">
        <v>1908</v>
      </c>
      <c r="AM6727" t="s">
        <v>7212</v>
      </c>
      <c r="AN6727" t="s">
        <v>7357</v>
      </c>
      <c r="AO6727" t="str">
        <f>TEXT(A6727,"yyyy-mm-dd")</f>
        <v>2023-08-31</v>
      </c>
    </row>
    <row r="6728" spans="1:41">
      <c r="A6728" s="6" t="s">
        <v>7337</v>
      </c>
      <c r="B6728">
        <v>2023</v>
      </c>
      <c r="C6728">
        <v>8</v>
      </c>
      <c r="E6728" t="s">
        <v>1907</v>
      </c>
      <c r="F6728" t="s">
        <v>1908</v>
      </c>
      <c r="G6728" t="s">
        <v>102</v>
      </c>
      <c r="H6728" t="s">
        <v>6983</v>
      </c>
      <c r="I6728">
        <v>2024</v>
      </c>
      <c r="J6728">
        <v>4</v>
      </c>
      <c r="K6728" s="6">
        <v>45657</v>
      </c>
      <c r="L6728">
        <v>16</v>
      </c>
      <c r="M6728">
        <v>5</v>
      </c>
      <c r="N6728" t="s">
        <v>222</v>
      </c>
      <c r="O6728" s="8">
        <v>8.58</v>
      </c>
      <c r="P6728" s="8">
        <v>8.5</v>
      </c>
      <c r="Q6728" s="8">
        <v>8.25</v>
      </c>
      <c r="R6728" s="8">
        <v>9</v>
      </c>
      <c r="S6728" s="8">
        <v>7</v>
      </c>
      <c r="T6728" s="8">
        <v>10</v>
      </c>
      <c r="U6728" s="8">
        <v>0.76</v>
      </c>
      <c r="V6728" s="9">
        <v>32</v>
      </c>
      <c r="W6728" s="8">
        <v>0.75</v>
      </c>
      <c r="X6728" s="8">
        <v>3</v>
      </c>
      <c r="Y6728" s="8">
        <v>8.0000000000000071E-2</v>
      </c>
      <c r="Z6728" s="8">
        <v>0</v>
      </c>
      <c r="AA6728">
        <v>0.1899999999999995</v>
      </c>
      <c r="AF6728" t="s">
        <v>6984</v>
      </c>
      <c r="AG6728" t="s">
        <v>1910</v>
      </c>
      <c r="AH6728" t="s">
        <v>1911</v>
      </c>
      <c r="AI6728" t="s">
        <v>1934</v>
      </c>
      <c r="AJ6728" s="7">
        <v>45657</v>
      </c>
      <c r="AK6728" t="s">
        <v>7338</v>
      </c>
      <c r="AL6728" t="s">
        <v>1908</v>
      </c>
      <c r="AM6728" t="s">
        <v>6985</v>
      </c>
      <c r="AN6728" t="s">
        <v>7356</v>
      </c>
      <c r="AO6728" t="str">
        <f>TEXT(A6728,"yyyy-mm-dd")</f>
        <v>2023-08-31</v>
      </c>
    </row>
    <row r="6729" spans="1:41">
      <c r="A6729" s="6" t="s">
        <v>7337</v>
      </c>
      <c r="B6729">
        <v>2023</v>
      </c>
      <c r="C6729">
        <v>8</v>
      </c>
      <c r="E6729" t="s">
        <v>1907</v>
      </c>
      <c r="F6729" t="s">
        <v>1908</v>
      </c>
      <c r="G6729" t="s">
        <v>102</v>
      </c>
      <c r="H6729" t="s">
        <v>6878</v>
      </c>
      <c r="I6729">
        <v>2024</v>
      </c>
      <c r="J6729">
        <v>3</v>
      </c>
      <c r="K6729" s="6">
        <v>45565</v>
      </c>
      <c r="L6729">
        <v>13</v>
      </c>
      <c r="M6729">
        <v>4</v>
      </c>
      <c r="N6729" t="s">
        <v>252</v>
      </c>
      <c r="O6729" s="8">
        <v>9.14</v>
      </c>
      <c r="P6729" s="8">
        <v>9.25</v>
      </c>
      <c r="Q6729" s="8">
        <v>8.69</v>
      </c>
      <c r="R6729" s="8">
        <v>9.75</v>
      </c>
      <c r="S6729" s="8">
        <v>7</v>
      </c>
      <c r="T6729" s="8">
        <v>10.5</v>
      </c>
      <c r="U6729" s="8">
        <v>0.81</v>
      </c>
      <c r="V6729" s="9">
        <v>32</v>
      </c>
      <c r="W6729" s="8">
        <v>1.0600000000000005</v>
      </c>
      <c r="X6729" s="8">
        <v>3.5</v>
      </c>
      <c r="Y6729" s="8">
        <v>-0.10999999999999943</v>
      </c>
      <c r="Z6729" s="8">
        <v>0</v>
      </c>
      <c r="AA6729">
        <v>0</v>
      </c>
      <c r="AF6729" t="s">
        <v>6879</v>
      </c>
      <c r="AG6729" t="s">
        <v>1910</v>
      </c>
      <c r="AH6729" t="s">
        <v>1911</v>
      </c>
      <c r="AI6729" t="s">
        <v>1929</v>
      </c>
      <c r="AJ6729" s="7">
        <v>45565</v>
      </c>
      <c r="AK6729" t="s">
        <v>7338</v>
      </c>
      <c r="AL6729" t="s">
        <v>1908</v>
      </c>
      <c r="AM6729" t="s">
        <v>6880</v>
      </c>
      <c r="AN6729" t="s">
        <v>7355</v>
      </c>
      <c r="AO6729" t="str">
        <f>TEXT(A6729,"yyyy-mm-dd")</f>
        <v>2023-08-31</v>
      </c>
    </row>
    <row r="6730" spans="1:41">
      <c r="A6730" s="6" t="s">
        <v>7337</v>
      </c>
      <c r="B6730">
        <v>2023</v>
      </c>
      <c r="C6730">
        <v>8</v>
      </c>
      <c r="E6730" t="s">
        <v>1907</v>
      </c>
      <c r="F6730" t="s">
        <v>1908</v>
      </c>
      <c r="G6730" t="s">
        <v>102</v>
      </c>
      <c r="H6730" t="s">
        <v>6770</v>
      </c>
      <c r="I6730">
        <v>2024</v>
      </c>
      <c r="J6730">
        <v>2</v>
      </c>
      <c r="K6730" s="6">
        <v>45473</v>
      </c>
      <c r="L6730">
        <v>10</v>
      </c>
      <c r="M6730">
        <v>3</v>
      </c>
      <c r="N6730" t="s">
        <v>164</v>
      </c>
      <c r="O6730" s="8">
        <v>9.8000000000000007</v>
      </c>
      <c r="P6730" s="8">
        <v>9.8800000000000008</v>
      </c>
      <c r="Q6730" s="8">
        <v>9.25</v>
      </c>
      <c r="R6730" s="8">
        <v>10.25</v>
      </c>
      <c r="S6730" s="8">
        <v>8</v>
      </c>
      <c r="T6730" s="8">
        <v>11</v>
      </c>
      <c r="U6730" s="8">
        <v>0.71</v>
      </c>
      <c r="V6730" s="9">
        <v>32</v>
      </c>
      <c r="W6730" s="8">
        <v>1</v>
      </c>
      <c r="X6730" s="8">
        <v>3</v>
      </c>
      <c r="Y6730" s="8">
        <v>-8.0000000000000071E-2</v>
      </c>
      <c r="Z6730" s="8">
        <v>0.13000000000000078</v>
      </c>
      <c r="AA6730">
        <v>0.25</v>
      </c>
      <c r="AF6730" t="s">
        <v>6771</v>
      </c>
      <c r="AG6730" t="s">
        <v>1910</v>
      </c>
      <c r="AH6730" t="s">
        <v>1911</v>
      </c>
      <c r="AI6730" t="s">
        <v>1924</v>
      </c>
      <c r="AJ6730" s="7">
        <v>45473</v>
      </c>
      <c r="AK6730" t="s">
        <v>7338</v>
      </c>
      <c r="AL6730" t="s">
        <v>1908</v>
      </c>
      <c r="AM6730" t="s">
        <v>6772</v>
      </c>
      <c r="AN6730" t="s">
        <v>7354</v>
      </c>
      <c r="AO6730" t="str">
        <f>TEXT(A6730,"yyyy-mm-dd")</f>
        <v>2023-08-31</v>
      </c>
    </row>
    <row r="6731" spans="1:41">
      <c r="A6731" s="6" t="s">
        <v>7337</v>
      </c>
      <c r="B6731">
        <v>2023</v>
      </c>
      <c r="C6731">
        <v>8</v>
      </c>
      <c r="E6731" t="s">
        <v>1907</v>
      </c>
      <c r="F6731" t="s">
        <v>1908</v>
      </c>
      <c r="G6731" t="s">
        <v>102</v>
      </c>
      <c r="H6731" t="s">
        <v>6766</v>
      </c>
      <c r="I6731">
        <v>2024</v>
      </c>
      <c r="J6731">
        <v>1</v>
      </c>
      <c r="K6731" s="6">
        <v>45382</v>
      </c>
      <c r="L6731">
        <v>7</v>
      </c>
      <c r="M6731">
        <v>2</v>
      </c>
      <c r="N6731" t="s">
        <v>192</v>
      </c>
      <c r="O6731" s="8">
        <v>10.48</v>
      </c>
      <c r="P6731" s="8">
        <v>10.5</v>
      </c>
      <c r="Q6731" s="8">
        <v>10.25</v>
      </c>
      <c r="R6731" s="8">
        <v>10.75</v>
      </c>
      <c r="S6731" s="8">
        <v>9</v>
      </c>
      <c r="T6731" s="8">
        <v>11.25</v>
      </c>
      <c r="U6731" s="8">
        <v>0.51</v>
      </c>
      <c r="V6731" s="9">
        <v>32</v>
      </c>
      <c r="W6731" s="8">
        <v>0.5</v>
      </c>
      <c r="X6731" s="8">
        <v>2.25</v>
      </c>
      <c r="Y6731" s="8">
        <v>-1.9999999999999574E-2</v>
      </c>
      <c r="Z6731" s="8">
        <v>0.25</v>
      </c>
      <c r="AA6731">
        <v>-6.0000000000000497E-2</v>
      </c>
      <c r="AF6731" t="s">
        <v>6767</v>
      </c>
      <c r="AG6731" t="s">
        <v>1910</v>
      </c>
      <c r="AH6731" t="s">
        <v>1911</v>
      </c>
      <c r="AI6731" t="s">
        <v>1919</v>
      </c>
      <c r="AJ6731" s="7">
        <v>45382</v>
      </c>
      <c r="AK6731" t="s">
        <v>7338</v>
      </c>
      <c r="AL6731" t="s">
        <v>1908</v>
      </c>
      <c r="AM6731" t="s">
        <v>6768</v>
      </c>
      <c r="AN6731" t="s">
        <v>7353</v>
      </c>
      <c r="AO6731" t="str">
        <f>TEXT(A6731,"yyyy-mm-dd")</f>
        <v>2023-08-31</v>
      </c>
    </row>
    <row r="6732" spans="1:41">
      <c r="A6732" s="6" t="s">
        <v>7337</v>
      </c>
      <c r="B6732">
        <v>2023</v>
      </c>
      <c r="C6732">
        <v>8</v>
      </c>
      <c r="E6732" t="s">
        <v>1907</v>
      </c>
      <c r="F6732" t="s">
        <v>1908</v>
      </c>
      <c r="G6732" t="s">
        <v>102</v>
      </c>
      <c r="H6732" t="s">
        <v>6539</v>
      </c>
      <c r="I6732">
        <v>2023</v>
      </c>
      <c r="J6732">
        <v>4</v>
      </c>
      <c r="K6732" s="6">
        <v>45291</v>
      </c>
      <c r="L6732">
        <v>4</v>
      </c>
      <c r="M6732">
        <v>1</v>
      </c>
      <c r="N6732" t="s">
        <v>219</v>
      </c>
      <c r="O6732" s="8">
        <v>11.02</v>
      </c>
      <c r="P6732" s="8">
        <v>11</v>
      </c>
      <c r="Q6732" s="8">
        <v>11</v>
      </c>
      <c r="R6732" s="8">
        <v>11.25</v>
      </c>
      <c r="S6732" s="8">
        <v>10</v>
      </c>
      <c r="T6732" s="8">
        <v>11.25</v>
      </c>
      <c r="U6732" s="8">
        <v>0.26</v>
      </c>
      <c r="V6732" s="9">
        <v>32</v>
      </c>
      <c r="W6732" s="8">
        <v>0.25</v>
      </c>
      <c r="X6732" s="8">
        <v>1.25</v>
      </c>
      <c r="Y6732" s="8">
        <v>1.9999999999999574E-2</v>
      </c>
      <c r="Z6732" s="8">
        <v>0</v>
      </c>
      <c r="AA6732">
        <v>0</v>
      </c>
      <c r="AF6732" t="s">
        <v>6540</v>
      </c>
      <c r="AG6732" t="s">
        <v>1910</v>
      </c>
      <c r="AH6732" t="s">
        <v>1911</v>
      </c>
      <c r="AI6732" t="s">
        <v>1915</v>
      </c>
      <c r="AJ6732" s="7">
        <v>45291</v>
      </c>
      <c r="AK6732" t="s">
        <v>7338</v>
      </c>
      <c r="AL6732" t="s">
        <v>1908</v>
      </c>
      <c r="AM6732" t="s">
        <v>6541</v>
      </c>
      <c r="AN6732" t="s">
        <v>7352</v>
      </c>
      <c r="AO6732" t="str">
        <f>TEXT(A6732,"yyyy-mm-dd")</f>
        <v>2023-08-31</v>
      </c>
    </row>
    <row r="6733" spans="1:41">
      <c r="A6733" s="6" t="s">
        <v>7337</v>
      </c>
      <c r="B6733">
        <v>2023</v>
      </c>
      <c r="C6733">
        <v>8</v>
      </c>
      <c r="E6733" t="s">
        <v>1907</v>
      </c>
      <c r="F6733" t="s">
        <v>1908</v>
      </c>
      <c r="G6733" t="s">
        <v>102</v>
      </c>
      <c r="H6733" t="s">
        <v>6434</v>
      </c>
      <c r="I6733">
        <v>2023</v>
      </c>
      <c r="J6733">
        <v>3</v>
      </c>
      <c r="K6733" s="6">
        <v>45199</v>
      </c>
      <c r="L6733">
        <v>1</v>
      </c>
      <c r="M6733">
        <v>0</v>
      </c>
      <c r="N6733" t="s">
        <v>169</v>
      </c>
      <c r="O6733" s="8">
        <v>11.24</v>
      </c>
      <c r="P6733" s="8">
        <v>11.25</v>
      </c>
      <c r="Q6733" s="8">
        <v>11.25</v>
      </c>
      <c r="R6733" s="8">
        <v>11.25</v>
      </c>
      <c r="S6733" s="8">
        <v>10.75</v>
      </c>
      <c r="T6733" s="8">
        <v>11.5</v>
      </c>
      <c r="U6733" s="8">
        <v>0.1</v>
      </c>
      <c r="V6733" s="9">
        <v>32</v>
      </c>
      <c r="W6733" s="8">
        <v>0</v>
      </c>
      <c r="X6733" s="8">
        <v>0.75</v>
      </c>
      <c r="Y6733" s="8">
        <v>-9.9999999999997868E-3</v>
      </c>
      <c r="Z6733" s="8">
        <v>0</v>
      </c>
      <c r="AA6733">
        <v>0</v>
      </c>
      <c r="AF6733" t="s">
        <v>6435</v>
      </c>
      <c r="AG6733" t="s">
        <v>1910</v>
      </c>
      <c r="AH6733" t="s">
        <v>1911</v>
      </c>
      <c r="AI6733" t="s">
        <v>1912</v>
      </c>
      <c r="AJ6733" s="7">
        <v>45199</v>
      </c>
      <c r="AK6733" t="s">
        <v>7338</v>
      </c>
      <c r="AL6733" t="s">
        <v>1908</v>
      </c>
      <c r="AM6733" t="s">
        <v>6436</v>
      </c>
      <c r="AN6733" t="s">
        <v>7351</v>
      </c>
      <c r="AO6733" t="str">
        <f>TEXT(A6733,"yyyy-mm-dd")</f>
        <v>2023-08-31</v>
      </c>
    </row>
    <row r="6734" spans="1:41">
      <c r="A6734" s="6" t="s">
        <v>7337</v>
      </c>
      <c r="B6734">
        <v>2023</v>
      </c>
      <c r="C6734">
        <v>8</v>
      </c>
      <c r="E6734" t="s">
        <v>100</v>
      </c>
      <c r="F6734" t="s">
        <v>101</v>
      </c>
      <c r="G6734" t="s">
        <v>83</v>
      </c>
      <c r="H6734" t="s">
        <v>7036</v>
      </c>
      <c r="I6734">
        <v>2025</v>
      </c>
      <c r="K6734" s="6">
        <v>46022</v>
      </c>
      <c r="L6734">
        <v>28</v>
      </c>
      <c r="N6734" t="s">
        <v>593</v>
      </c>
      <c r="O6734" s="8">
        <v>2.17</v>
      </c>
      <c r="P6734" s="8">
        <v>2.1</v>
      </c>
      <c r="Q6734" s="8">
        <v>2</v>
      </c>
      <c r="R6734" s="8">
        <v>2.5</v>
      </c>
      <c r="S6734" s="8">
        <v>1</v>
      </c>
      <c r="T6734" s="8">
        <v>3.23</v>
      </c>
      <c r="U6734" s="8">
        <v>0.54</v>
      </c>
      <c r="V6734" s="9">
        <v>29</v>
      </c>
      <c r="W6734" s="8">
        <v>0.5</v>
      </c>
      <c r="X6734" s="8">
        <v>2.23</v>
      </c>
      <c r="Y6734" s="8">
        <v>6.999999999999984E-2</v>
      </c>
      <c r="Z6734" s="8">
        <v>0.10000000000000009</v>
      </c>
      <c r="AA6734">
        <v>-2.000000000000024E-2</v>
      </c>
      <c r="AF6734" t="s">
        <v>10450</v>
      </c>
      <c r="AG6734" t="s">
        <v>9655</v>
      </c>
      <c r="AH6734" t="s">
        <v>9656</v>
      </c>
      <c r="AI6734" t="s">
        <v>9708</v>
      </c>
      <c r="AJ6734" s="7">
        <v>46022</v>
      </c>
      <c r="AK6734" t="s">
        <v>7338</v>
      </c>
      <c r="AL6734" t="s">
        <v>109</v>
      </c>
      <c r="AM6734" t="s">
        <v>7038</v>
      </c>
      <c r="AN6734" t="s">
        <v>10459</v>
      </c>
    </row>
    <row r="6735" spans="1:41">
      <c r="A6735" s="6" t="s">
        <v>7337</v>
      </c>
      <c r="B6735">
        <v>2023</v>
      </c>
      <c r="C6735">
        <v>8</v>
      </c>
      <c r="E6735" t="s">
        <v>100</v>
      </c>
      <c r="F6735" t="s">
        <v>101</v>
      </c>
      <c r="G6735" t="s">
        <v>102</v>
      </c>
      <c r="H6735" t="s">
        <v>6983</v>
      </c>
      <c r="I6735">
        <v>2024</v>
      </c>
      <c r="J6735">
        <v>4</v>
      </c>
      <c r="K6735" s="6">
        <v>45657</v>
      </c>
      <c r="L6735">
        <v>16</v>
      </c>
      <c r="M6735">
        <v>5</v>
      </c>
      <c r="N6735" t="s">
        <v>222</v>
      </c>
      <c r="O6735" s="8">
        <v>1.98</v>
      </c>
      <c r="P6735" s="8">
        <v>1.9</v>
      </c>
      <c r="Q6735" s="8">
        <v>1.3</v>
      </c>
      <c r="R6735" s="8">
        <v>2.35</v>
      </c>
      <c r="S6735" s="8">
        <v>0.7</v>
      </c>
      <c r="T6735" s="8">
        <v>4.5999999999999996</v>
      </c>
      <c r="U6735" s="8">
        <v>0.88</v>
      </c>
      <c r="V6735" s="9">
        <v>27</v>
      </c>
      <c r="W6735" s="8">
        <v>1.05</v>
      </c>
      <c r="X6735" s="8">
        <v>3.8999999999999995</v>
      </c>
      <c r="Y6735" s="8">
        <v>8.0000000000000071E-2</v>
      </c>
      <c r="Z6735" s="8">
        <v>0</v>
      </c>
      <c r="AA6735">
        <v>0</v>
      </c>
      <c r="AF6735" t="s">
        <v>7055</v>
      </c>
      <c r="AG6735" t="s">
        <v>106</v>
      </c>
      <c r="AH6735" t="s">
        <v>107</v>
      </c>
      <c r="AI6735" t="s">
        <v>2667</v>
      </c>
      <c r="AJ6735" s="7">
        <v>45657</v>
      </c>
      <c r="AK6735" t="s">
        <v>7338</v>
      </c>
      <c r="AL6735" t="s">
        <v>109</v>
      </c>
      <c r="AM6735" t="s">
        <v>6985</v>
      </c>
      <c r="AN6735" t="s">
        <v>7350</v>
      </c>
      <c r="AO6735" t="str">
        <f>TEXT(A6735,"yyyy-mm-dd")</f>
        <v>2023-08-31</v>
      </c>
    </row>
    <row r="6736" spans="1:41">
      <c r="A6736" s="6" t="s">
        <v>7337</v>
      </c>
      <c r="B6736">
        <v>2023</v>
      </c>
      <c r="C6736">
        <v>8</v>
      </c>
      <c r="E6736" t="s">
        <v>100</v>
      </c>
      <c r="F6736" t="s">
        <v>101</v>
      </c>
      <c r="G6736" t="s">
        <v>83</v>
      </c>
      <c r="H6736" t="s">
        <v>6592</v>
      </c>
      <c r="I6736">
        <v>2024</v>
      </c>
      <c r="K6736" s="6">
        <v>45657</v>
      </c>
      <c r="L6736">
        <v>16</v>
      </c>
      <c r="N6736" t="s">
        <v>222</v>
      </c>
      <c r="O6736" s="8">
        <v>1.66</v>
      </c>
      <c r="P6736" s="8">
        <v>1.6</v>
      </c>
      <c r="Q6736" s="8">
        <v>1.35</v>
      </c>
      <c r="R6736" s="8">
        <v>1.93</v>
      </c>
      <c r="S6736" s="8">
        <v>0.8</v>
      </c>
      <c r="T6736" s="8">
        <v>2.99</v>
      </c>
      <c r="U6736" s="8">
        <v>0.46</v>
      </c>
      <c r="V6736" s="9">
        <v>35</v>
      </c>
      <c r="W6736" s="8">
        <v>0.57999999999999985</v>
      </c>
      <c r="X6736" s="8">
        <v>2.1900000000000004</v>
      </c>
      <c r="Y6736" s="8">
        <v>5.9999999999999831E-2</v>
      </c>
      <c r="Z6736" s="8">
        <v>0.10000000000000009</v>
      </c>
      <c r="AA6736">
        <v>7.9999999999999849E-2</v>
      </c>
      <c r="AF6736" t="s">
        <v>10411</v>
      </c>
      <c r="AG6736" t="s">
        <v>9655</v>
      </c>
      <c r="AH6736" t="s">
        <v>9656</v>
      </c>
      <c r="AI6736" t="s">
        <v>9669</v>
      </c>
      <c r="AJ6736" s="7">
        <v>45657</v>
      </c>
      <c r="AK6736" t="s">
        <v>7338</v>
      </c>
      <c r="AL6736" t="s">
        <v>109</v>
      </c>
      <c r="AM6736" t="s">
        <v>6594</v>
      </c>
      <c r="AN6736" t="s">
        <v>10432</v>
      </c>
    </row>
    <row r="6737" spans="1:41">
      <c r="A6737" s="6" t="s">
        <v>7337</v>
      </c>
      <c r="B6737">
        <v>2023</v>
      </c>
      <c r="C6737">
        <v>8</v>
      </c>
      <c r="E6737" t="s">
        <v>100</v>
      </c>
      <c r="F6737" t="s">
        <v>101</v>
      </c>
      <c r="G6737" t="s">
        <v>102</v>
      </c>
      <c r="H6737" t="s">
        <v>6878</v>
      </c>
      <c r="I6737">
        <v>2024</v>
      </c>
      <c r="J6737">
        <v>3</v>
      </c>
      <c r="K6737" s="6">
        <v>45565</v>
      </c>
      <c r="L6737">
        <v>13</v>
      </c>
      <c r="M6737">
        <v>4</v>
      </c>
      <c r="N6737" t="s">
        <v>252</v>
      </c>
      <c r="O6737" s="8">
        <v>1.58</v>
      </c>
      <c r="P6737" s="8">
        <v>1.4</v>
      </c>
      <c r="Q6737" s="8">
        <v>1.2</v>
      </c>
      <c r="R6737" s="8">
        <v>2</v>
      </c>
      <c r="S6737" s="8">
        <v>-0.04</v>
      </c>
      <c r="T6737" s="8">
        <v>3</v>
      </c>
      <c r="U6737" s="8">
        <v>0.66</v>
      </c>
      <c r="V6737" s="9">
        <v>27</v>
      </c>
      <c r="W6737" s="8">
        <v>0.8</v>
      </c>
      <c r="X6737" s="8">
        <v>3.04</v>
      </c>
      <c r="Y6737" s="8">
        <v>0.18000000000000016</v>
      </c>
      <c r="Z6737" s="8">
        <v>-0.20000000000000018</v>
      </c>
      <c r="AA6737">
        <v>9.000000000000008E-2</v>
      </c>
      <c r="AF6737" t="s">
        <v>7053</v>
      </c>
      <c r="AG6737" t="s">
        <v>106</v>
      </c>
      <c r="AH6737" t="s">
        <v>107</v>
      </c>
      <c r="AI6737" t="s">
        <v>502</v>
      </c>
      <c r="AJ6737" s="7">
        <v>45565</v>
      </c>
      <c r="AK6737" t="s">
        <v>7338</v>
      </c>
      <c r="AL6737" t="s">
        <v>109</v>
      </c>
      <c r="AM6737" t="s">
        <v>6880</v>
      </c>
      <c r="AN6737" t="s">
        <v>7349</v>
      </c>
      <c r="AO6737" t="str">
        <f>TEXT(A6737,"yyyy-mm-dd")</f>
        <v>2023-08-31</v>
      </c>
    </row>
    <row r="6738" spans="1:41">
      <c r="A6738" s="6" t="s">
        <v>7337</v>
      </c>
      <c r="B6738">
        <v>2023</v>
      </c>
      <c r="C6738">
        <v>8</v>
      </c>
      <c r="E6738" t="s">
        <v>100</v>
      </c>
      <c r="F6738" t="s">
        <v>101</v>
      </c>
      <c r="G6738" t="s">
        <v>102</v>
      </c>
      <c r="H6738" t="s">
        <v>6770</v>
      </c>
      <c r="I6738">
        <v>2024</v>
      </c>
      <c r="J6738">
        <v>2</v>
      </c>
      <c r="K6738" s="6">
        <v>45473</v>
      </c>
      <c r="L6738">
        <v>10</v>
      </c>
      <c r="M6738">
        <v>3</v>
      </c>
      <c r="N6738" t="s">
        <v>164</v>
      </c>
      <c r="O6738" s="8">
        <v>1.47</v>
      </c>
      <c r="P6738" s="8">
        <v>1.5</v>
      </c>
      <c r="Q6738" s="8">
        <v>1.03</v>
      </c>
      <c r="R6738" s="8">
        <v>1.85</v>
      </c>
      <c r="S6738" s="8">
        <v>-0.1</v>
      </c>
      <c r="T6738" s="8">
        <v>3.5</v>
      </c>
      <c r="U6738" s="8">
        <v>0.74</v>
      </c>
      <c r="V6738" s="9">
        <v>27</v>
      </c>
      <c r="W6738" s="8">
        <v>0.82000000000000006</v>
      </c>
      <c r="X6738" s="8">
        <v>3.6</v>
      </c>
      <c r="Y6738" s="8">
        <v>-3.0000000000000027E-2</v>
      </c>
      <c r="Z6738" s="8">
        <v>0.30000000000000004</v>
      </c>
      <c r="AA6738">
        <v>2.0000000000000018E-2</v>
      </c>
      <c r="AF6738" t="s">
        <v>7051</v>
      </c>
      <c r="AG6738" t="s">
        <v>106</v>
      </c>
      <c r="AH6738" t="s">
        <v>107</v>
      </c>
      <c r="AI6738" t="s">
        <v>497</v>
      </c>
      <c r="AJ6738" s="7">
        <v>45473</v>
      </c>
      <c r="AK6738" t="s">
        <v>7338</v>
      </c>
      <c r="AL6738" t="s">
        <v>109</v>
      </c>
      <c r="AM6738" t="s">
        <v>6772</v>
      </c>
      <c r="AN6738" t="s">
        <v>7348</v>
      </c>
      <c r="AO6738" t="str">
        <f>TEXT(A6738,"yyyy-mm-dd")</f>
        <v>2023-08-31</v>
      </c>
    </row>
    <row r="6739" spans="1:41">
      <c r="A6739" s="6" t="s">
        <v>7337</v>
      </c>
      <c r="B6739">
        <v>2023</v>
      </c>
      <c r="C6739">
        <v>8</v>
      </c>
      <c r="E6739" t="s">
        <v>100</v>
      </c>
      <c r="F6739" t="s">
        <v>101</v>
      </c>
      <c r="G6739" t="s">
        <v>102</v>
      </c>
      <c r="H6739" t="s">
        <v>6766</v>
      </c>
      <c r="I6739">
        <v>2024</v>
      </c>
      <c r="J6739">
        <v>1</v>
      </c>
      <c r="K6739" s="6">
        <v>45382</v>
      </c>
      <c r="L6739">
        <v>7</v>
      </c>
      <c r="M6739">
        <v>2</v>
      </c>
      <c r="N6739" t="s">
        <v>192</v>
      </c>
      <c r="O6739" s="8">
        <v>1.52</v>
      </c>
      <c r="P6739" s="8">
        <v>1.5</v>
      </c>
      <c r="Q6739" s="8">
        <v>1.2</v>
      </c>
      <c r="R6739" s="8">
        <v>1.92</v>
      </c>
      <c r="S6739" s="8">
        <v>-0.9</v>
      </c>
      <c r="T6739" s="8">
        <v>3.5</v>
      </c>
      <c r="U6739" s="8">
        <v>0.84</v>
      </c>
      <c r="V6739" s="9">
        <v>27</v>
      </c>
      <c r="W6739" s="8">
        <v>0.72</v>
      </c>
      <c r="X6739" s="8">
        <v>4.4000000000000004</v>
      </c>
      <c r="Y6739" s="8">
        <v>2.0000000000000018E-2</v>
      </c>
      <c r="Z6739" s="8">
        <v>0.39999999999999991</v>
      </c>
      <c r="AA6739">
        <v>-0.33000000000000007</v>
      </c>
      <c r="AF6739" t="s">
        <v>7049</v>
      </c>
      <c r="AG6739" t="s">
        <v>106</v>
      </c>
      <c r="AH6739" t="s">
        <v>107</v>
      </c>
      <c r="AI6739" t="s">
        <v>427</v>
      </c>
      <c r="AJ6739" s="7">
        <v>45382</v>
      </c>
      <c r="AK6739" t="s">
        <v>7338</v>
      </c>
      <c r="AL6739" t="s">
        <v>109</v>
      </c>
      <c r="AM6739" t="s">
        <v>6768</v>
      </c>
      <c r="AN6739" t="s">
        <v>7347</v>
      </c>
      <c r="AO6739" t="str">
        <f>TEXT(A6739,"yyyy-mm-dd")</f>
        <v>2023-08-31</v>
      </c>
    </row>
    <row r="6740" spans="1:41">
      <c r="A6740" s="6" t="s">
        <v>7337</v>
      </c>
      <c r="B6740">
        <v>2023</v>
      </c>
      <c r="C6740">
        <v>8</v>
      </c>
      <c r="E6740" t="s">
        <v>100</v>
      </c>
      <c r="F6740" t="s">
        <v>101</v>
      </c>
      <c r="G6740" t="s">
        <v>102</v>
      </c>
      <c r="H6740" t="s">
        <v>6539</v>
      </c>
      <c r="I6740">
        <v>2023</v>
      </c>
      <c r="J6740">
        <v>4</v>
      </c>
      <c r="K6740" s="6">
        <v>45291</v>
      </c>
      <c r="L6740">
        <v>4</v>
      </c>
      <c r="M6740">
        <v>1</v>
      </c>
      <c r="N6740" t="s">
        <v>219</v>
      </c>
      <c r="O6740" s="8">
        <v>2.12</v>
      </c>
      <c r="P6740" s="8">
        <v>2.13</v>
      </c>
      <c r="Q6740" s="8">
        <v>1.7</v>
      </c>
      <c r="R6740" s="8">
        <v>2.5</v>
      </c>
      <c r="S6740" s="8">
        <v>0.7</v>
      </c>
      <c r="T6740" s="8">
        <v>3.3</v>
      </c>
      <c r="U6740" s="8">
        <v>0.68</v>
      </c>
      <c r="V6740" s="9">
        <v>29</v>
      </c>
      <c r="W6740" s="8">
        <v>0.8</v>
      </c>
      <c r="X6740" s="8">
        <v>2.5999999999999996</v>
      </c>
      <c r="Y6740" s="8">
        <v>-9.9999999999997868E-3</v>
      </c>
      <c r="Z6740" s="8">
        <v>0.48</v>
      </c>
      <c r="AA6740">
        <v>-4.9999999999999822E-2</v>
      </c>
      <c r="AF6740" t="s">
        <v>6611</v>
      </c>
      <c r="AG6740" t="s">
        <v>106</v>
      </c>
      <c r="AH6740" t="s">
        <v>107</v>
      </c>
      <c r="AI6740" t="s">
        <v>340</v>
      </c>
      <c r="AJ6740" s="7">
        <v>45291</v>
      </c>
      <c r="AK6740" t="s">
        <v>7338</v>
      </c>
      <c r="AL6740" t="s">
        <v>109</v>
      </c>
      <c r="AM6740" t="s">
        <v>6541</v>
      </c>
      <c r="AN6740" t="s">
        <v>7346</v>
      </c>
      <c r="AO6740" t="str">
        <f>TEXT(A6740,"yyyy-mm-dd")</f>
        <v>2023-08-31</v>
      </c>
    </row>
    <row r="6741" spans="1:41">
      <c r="A6741" s="6" t="s">
        <v>7337</v>
      </c>
      <c r="B6741">
        <v>2023</v>
      </c>
      <c r="C6741">
        <v>8</v>
      </c>
      <c r="E6741" t="s">
        <v>100</v>
      </c>
      <c r="F6741" t="s">
        <v>101</v>
      </c>
      <c r="G6741" t="s">
        <v>83</v>
      </c>
      <c r="H6741" t="s">
        <v>6147</v>
      </c>
      <c r="I6741">
        <v>2023</v>
      </c>
      <c r="K6741" s="6">
        <v>45291</v>
      </c>
      <c r="L6741">
        <v>4</v>
      </c>
      <c r="N6741" t="s">
        <v>219</v>
      </c>
      <c r="O6741" s="8">
        <v>3.04</v>
      </c>
      <c r="P6741" s="8">
        <v>3</v>
      </c>
      <c r="Q6741" s="8">
        <v>2.9</v>
      </c>
      <c r="R6741" s="8">
        <v>3.2</v>
      </c>
      <c r="S6741" s="8">
        <v>2.56</v>
      </c>
      <c r="T6741" s="8">
        <v>3.5</v>
      </c>
      <c r="U6741" s="8">
        <v>0.24</v>
      </c>
      <c r="V6741" s="9">
        <v>36</v>
      </c>
      <c r="W6741" s="8">
        <v>0.30000000000000027</v>
      </c>
      <c r="X6741" s="8">
        <v>0.94</v>
      </c>
      <c r="Y6741" s="8">
        <v>4.0000000000000036E-2</v>
      </c>
      <c r="Z6741" s="8">
        <v>0.5</v>
      </c>
      <c r="AA6741">
        <v>-0.19999999999999973</v>
      </c>
      <c r="AF6741" t="s">
        <v>10372</v>
      </c>
      <c r="AG6741" t="s">
        <v>9655</v>
      </c>
      <c r="AH6741" t="s">
        <v>9656</v>
      </c>
      <c r="AI6741" t="s">
        <v>9657</v>
      </c>
      <c r="AJ6741" s="7">
        <v>45291</v>
      </c>
      <c r="AK6741" t="s">
        <v>7338</v>
      </c>
      <c r="AL6741" t="s">
        <v>109</v>
      </c>
      <c r="AM6741" t="s">
        <v>6149</v>
      </c>
      <c r="AN6741" t="s">
        <v>10405</v>
      </c>
    </row>
    <row r="6742" spans="1:41">
      <c r="A6742" s="6" t="s">
        <v>7337</v>
      </c>
      <c r="B6742">
        <v>2023</v>
      </c>
      <c r="C6742">
        <v>8</v>
      </c>
      <c r="E6742" t="s">
        <v>100</v>
      </c>
      <c r="F6742" t="s">
        <v>101</v>
      </c>
      <c r="G6742" t="s">
        <v>102</v>
      </c>
      <c r="H6742" t="s">
        <v>6434</v>
      </c>
      <c r="I6742">
        <v>2023</v>
      </c>
      <c r="J6742">
        <v>3</v>
      </c>
      <c r="K6742" s="6">
        <v>45199</v>
      </c>
      <c r="L6742">
        <v>1</v>
      </c>
      <c r="M6742">
        <v>0</v>
      </c>
      <c r="N6742" t="s">
        <v>169</v>
      </c>
      <c r="O6742" s="8">
        <v>2.8</v>
      </c>
      <c r="P6742" s="8">
        <v>2.9</v>
      </c>
      <c r="Q6742" s="8">
        <v>2.6</v>
      </c>
      <c r="R6742" s="8">
        <v>3.1</v>
      </c>
      <c r="S6742" s="8">
        <v>1.74</v>
      </c>
      <c r="T6742" s="8">
        <v>3.5</v>
      </c>
      <c r="U6742" s="8">
        <v>0.46</v>
      </c>
      <c r="V6742" s="9">
        <v>29</v>
      </c>
      <c r="W6742" s="8">
        <v>0.5</v>
      </c>
      <c r="X6742" s="8">
        <v>1.76</v>
      </c>
      <c r="Y6742" s="8">
        <v>-0.10000000000000009</v>
      </c>
      <c r="Z6742" s="8">
        <v>0.89999999999999991</v>
      </c>
      <c r="AA6742">
        <v>-0.38000000000000012</v>
      </c>
      <c r="AF6742" t="s">
        <v>6609</v>
      </c>
      <c r="AG6742" t="s">
        <v>106</v>
      </c>
      <c r="AH6742" t="s">
        <v>107</v>
      </c>
      <c r="AI6742" t="s">
        <v>108</v>
      </c>
      <c r="AJ6742" s="7">
        <v>45199</v>
      </c>
      <c r="AK6742" t="s">
        <v>7338</v>
      </c>
      <c r="AL6742" t="s">
        <v>109</v>
      </c>
      <c r="AM6742" t="s">
        <v>6436</v>
      </c>
      <c r="AN6742" t="s">
        <v>7345</v>
      </c>
      <c r="AO6742" t="str">
        <f>TEXT(A6742,"yyyy-mm-dd")</f>
        <v>2023-08-31</v>
      </c>
    </row>
    <row r="6743" spans="1:41">
      <c r="A6743" s="6" t="s">
        <v>7337</v>
      </c>
      <c r="B6743">
        <v>2023</v>
      </c>
      <c r="C6743">
        <v>8</v>
      </c>
      <c r="E6743" t="s">
        <v>2685</v>
      </c>
      <c r="F6743" t="s">
        <v>101</v>
      </c>
      <c r="G6743" t="s">
        <v>774</v>
      </c>
      <c r="H6743" t="s">
        <v>2686</v>
      </c>
      <c r="K6743" s="6"/>
      <c r="O6743" s="8">
        <v>2.21</v>
      </c>
      <c r="P6743" s="8">
        <v>2</v>
      </c>
      <c r="Q6743" s="8">
        <v>2</v>
      </c>
      <c r="R6743" s="8">
        <v>2.5</v>
      </c>
      <c r="S6743" s="8">
        <v>1.5</v>
      </c>
      <c r="T6743" s="8">
        <v>3.02</v>
      </c>
      <c r="U6743" s="8">
        <v>0.41</v>
      </c>
      <c r="V6743" s="9">
        <v>29</v>
      </c>
      <c r="W6743" s="8">
        <v>0.5</v>
      </c>
      <c r="X6743" s="8">
        <v>1.52</v>
      </c>
      <c r="Y6743" s="8">
        <v>0.20999999999999996</v>
      </c>
      <c r="Z6743" s="8">
        <v>-0.16000000000000014</v>
      </c>
      <c r="AA6743">
        <v>0</v>
      </c>
      <c r="AF6743" t="s">
        <v>2687</v>
      </c>
      <c r="AG6743" t="s">
        <v>2688</v>
      </c>
      <c r="AH6743" t="s">
        <v>2689</v>
      </c>
      <c r="AI6743" t="s">
        <v>2690</v>
      </c>
      <c r="AJ6743" s="7"/>
      <c r="AK6743" t="s">
        <v>7338</v>
      </c>
      <c r="AL6743" t="s">
        <v>109</v>
      </c>
      <c r="AM6743" t="s">
        <v>2686</v>
      </c>
      <c r="AN6743" t="s">
        <v>7364</v>
      </c>
      <c r="AO6743" t="str">
        <f>TEXT(A6743,"yyyy-mm-dd")</f>
        <v>2023-08-31</v>
      </c>
    </row>
    <row r="6744" spans="1:41">
      <c r="A6744" s="6" t="s">
        <v>7337</v>
      </c>
      <c r="B6744">
        <v>2023</v>
      </c>
      <c r="C6744">
        <v>8</v>
      </c>
      <c r="E6744" t="s">
        <v>81</v>
      </c>
      <c r="F6744" t="s">
        <v>82</v>
      </c>
      <c r="G6744" t="s">
        <v>83</v>
      </c>
      <c r="H6744" t="s">
        <v>7036</v>
      </c>
      <c r="I6744">
        <v>2025</v>
      </c>
      <c r="K6744" s="6">
        <v>46022</v>
      </c>
      <c r="L6744">
        <v>28</v>
      </c>
      <c r="N6744" t="s">
        <v>593</v>
      </c>
      <c r="O6744" s="8">
        <v>3.78</v>
      </c>
      <c r="P6744" s="8">
        <v>3.8</v>
      </c>
      <c r="Q6744" s="8">
        <v>3.62</v>
      </c>
      <c r="R6744" s="8">
        <v>4</v>
      </c>
      <c r="S6744" s="8">
        <v>3</v>
      </c>
      <c r="T6744" s="8">
        <v>4.2</v>
      </c>
      <c r="U6744" s="8">
        <v>0.26</v>
      </c>
      <c r="V6744" s="9">
        <v>32</v>
      </c>
      <c r="W6744" s="8">
        <v>0.37999999999999989</v>
      </c>
      <c r="X6744" s="8">
        <v>1.2000000000000002</v>
      </c>
      <c r="Y6744" s="8">
        <v>-2.0000000000000018E-2</v>
      </c>
      <c r="Z6744" s="8">
        <v>4.9999999999999822E-2</v>
      </c>
      <c r="AA6744">
        <v>-2.0000000000000018E-2</v>
      </c>
      <c r="AF6744" t="s">
        <v>7037</v>
      </c>
      <c r="AG6744" t="s">
        <v>87</v>
      </c>
      <c r="AH6744" t="s">
        <v>88</v>
      </c>
      <c r="AI6744" t="s">
        <v>359</v>
      </c>
      <c r="AJ6744" s="7">
        <v>46022</v>
      </c>
      <c r="AK6744" t="s">
        <v>7338</v>
      </c>
      <c r="AL6744" t="s">
        <v>91</v>
      </c>
      <c r="AM6744" t="s">
        <v>7038</v>
      </c>
      <c r="AN6744" t="s">
        <v>7341</v>
      </c>
      <c r="AO6744" t="str">
        <f>TEXT(A6744,"yyyy-mm-dd")</f>
        <v>2023-08-31</v>
      </c>
    </row>
    <row r="6745" spans="1:41">
      <c r="A6745" s="6" t="s">
        <v>7337</v>
      </c>
      <c r="B6745">
        <v>2023</v>
      </c>
      <c r="C6745">
        <v>8</v>
      </c>
      <c r="E6745" t="s">
        <v>392</v>
      </c>
      <c r="F6745" t="s">
        <v>82</v>
      </c>
      <c r="G6745" t="s">
        <v>83</v>
      </c>
      <c r="H6745" t="s">
        <v>7036</v>
      </c>
      <c r="I6745">
        <v>2025</v>
      </c>
      <c r="K6745" s="6">
        <v>46022</v>
      </c>
      <c r="L6745">
        <v>28</v>
      </c>
      <c r="N6745" t="s">
        <v>593</v>
      </c>
      <c r="O6745" s="8">
        <v>3.73</v>
      </c>
      <c r="P6745" s="8">
        <v>3.75</v>
      </c>
      <c r="Q6745" s="8">
        <v>3.6</v>
      </c>
      <c r="R6745" s="8">
        <v>3.98</v>
      </c>
      <c r="S6745" s="8">
        <v>3</v>
      </c>
      <c r="T6745" s="8">
        <v>4.5</v>
      </c>
      <c r="U6745" s="8">
        <v>0.35</v>
      </c>
      <c r="V6745" s="9">
        <v>29</v>
      </c>
      <c r="W6745" s="8">
        <v>0.37999999999999989</v>
      </c>
      <c r="X6745" s="8">
        <v>1.5</v>
      </c>
      <c r="Y6745" s="8">
        <v>-2.0000000000000018E-2</v>
      </c>
      <c r="Z6745" s="8">
        <v>4.9999999999999822E-2</v>
      </c>
      <c r="AA6745">
        <v>-7.0000000000000284E-2</v>
      </c>
      <c r="AF6745" t="s">
        <v>7037</v>
      </c>
      <c r="AG6745" t="s">
        <v>87</v>
      </c>
      <c r="AH6745" t="s">
        <v>88</v>
      </c>
      <c r="AI6745" t="s">
        <v>359</v>
      </c>
      <c r="AJ6745" s="7">
        <v>46022</v>
      </c>
      <c r="AK6745" t="s">
        <v>7338</v>
      </c>
      <c r="AL6745" t="s">
        <v>393</v>
      </c>
      <c r="AM6745" t="s">
        <v>7038</v>
      </c>
      <c r="AN6745" t="s">
        <v>7344</v>
      </c>
      <c r="AO6745" t="str">
        <f>TEXT(A6745,"yyyy-mm-dd")</f>
        <v>2023-08-31</v>
      </c>
    </row>
    <row r="6746" spans="1:41">
      <c r="A6746" s="6" t="s">
        <v>7337</v>
      </c>
      <c r="B6746">
        <v>2023</v>
      </c>
      <c r="C6746">
        <v>8</v>
      </c>
      <c r="E6746" t="s">
        <v>81</v>
      </c>
      <c r="F6746" t="s">
        <v>82</v>
      </c>
      <c r="G6746" t="s">
        <v>83</v>
      </c>
      <c r="H6746" t="s">
        <v>6592</v>
      </c>
      <c r="I6746">
        <v>2024</v>
      </c>
      <c r="K6746" s="6">
        <v>45657</v>
      </c>
      <c r="L6746">
        <v>16</v>
      </c>
      <c r="N6746" t="s">
        <v>222</v>
      </c>
      <c r="O6746" s="8">
        <v>3.98</v>
      </c>
      <c r="P6746" s="8">
        <v>4</v>
      </c>
      <c r="Q6746" s="8">
        <v>3.92</v>
      </c>
      <c r="R6746" s="8">
        <v>4.0999999999999996</v>
      </c>
      <c r="S6746" s="8">
        <v>3.22</v>
      </c>
      <c r="T6746" s="8">
        <v>4.6399999999999997</v>
      </c>
      <c r="U6746" s="8">
        <v>0.27</v>
      </c>
      <c r="V6746" s="9">
        <v>34</v>
      </c>
      <c r="W6746" s="8">
        <v>0.17999999999999972</v>
      </c>
      <c r="X6746" s="8">
        <v>1.4199999999999995</v>
      </c>
      <c r="Y6746" s="8">
        <v>-2.0000000000000018E-2</v>
      </c>
      <c r="Z6746" s="8">
        <v>-3.0000000000000249E-2</v>
      </c>
      <c r="AA6746">
        <v>-7.0000000000000728E-2</v>
      </c>
      <c r="AF6746" t="s">
        <v>6593</v>
      </c>
      <c r="AG6746" t="s">
        <v>87</v>
      </c>
      <c r="AH6746" t="s">
        <v>88</v>
      </c>
      <c r="AI6746" t="s">
        <v>97</v>
      </c>
      <c r="AJ6746" s="7">
        <v>45657</v>
      </c>
      <c r="AK6746" t="s">
        <v>7338</v>
      </c>
      <c r="AL6746" t="s">
        <v>91</v>
      </c>
      <c r="AM6746" t="s">
        <v>6594</v>
      </c>
      <c r="AN6746" t="s">
        <v>7340</v>
      </c>
      <c r="AO6746" t="str">
        <f>TEXT(A6746,"yyyy-mm-dd")</f>
        <v>2023-08-31</v>
      </c>
    </row>
    <row r="6747" spans="1:41">
      <c r="A6747" s="6" t="s">
        <v>7337</v>
      </c>
      <c r="B6747">
        <v>2023</v>
      </c>
      <c r="C6747">
        <v>8</v>
      </c>
      <c r="E6747" t="s">
        <v>392</v>
      </c>
      <c r="F6747" t="s">
        <v>82</v>
      </c>
      <c r="G6747" t="s">
        <v>83</v>
      </c>
      <c r="H6747" t="s">
        <v>6592</v>
      </c>
      <c r="I6747">
        <v>2024</v>
      </c>
      <c r="K6747" s="6">
        <v>45657</v>
      </c>
      <c r="L6747">
        <v>16</v>
      </c>
      <c r="N6747" t="s">
        <v>222</v>
      </c>
      <c r="O6747" s="8">
        <v>4.03</v>
      </c>
      <c r="P6747" s="8">
        <v>4.12</v>
      </c>
      <c r="Q6747" s="8">
        <v>3.74</v>
      </c>
      <c r="R6747" s="8">
        <v>4.21</v>
      </c>
      <c r="S6747" s="8">
        <v>3.36</v>
      </c>
      <c r="T6747" s="8">
        <v>5.5</v>
      </c>
      <c r="U6747" s="8">
        <v>0.44</v>
      </c>
      <c r="V6747" s="9">
        <v>31</v>
      </c>
      <c r="W6747" s="8">
        <v>0.46999999999999975</v>
      </c>
      <c r="X6747" s="8">
        <v>2.14</v>
      </c>
      <c r="Y6747" s="8">
        <v>-8.9999999999999858E-2</v>
      </c>
      <c r="Z6747" s="8">
        <v>-9.9999999999997868E-3</v>
      </c>
      <c r="AA6747">
        <v>-3.0000000000000249E-2</v>
      </c>
      <c r="AF6747" t="s">
        <v>6593</v>
      </c>
      <c r="AG6747" t="s">
        <v>87</v>
      </c>
      <c r="AH6747" t="s">
        <v>88</v>
      </c>
      <c r="AI6747" t="s">
        <v>97</v>
      </c>
      <c r="AJ6747" s="7">
        <v>45657</v>
      </c>
      <c r="AK6747" t="s">
        <v>7338</v>
      </c>
      <c r="AL6747" t="s">
        <v>393</v>
      </c>
      <c r="AM6747" t="s">
        <v>6594</v>
      </c>
      <c r="AN6747" t="s">
        <v>7343</v>
      </c>
      <c r="AO6747" t="str">
        <f>TEXT(A6747,"yyyy-mm-dd")</f>
        <v>2023-08-31</v>
      </c>
    </row>
    <row r="6748" spans="1:41">
      <c r="A6748" s="6" t="s">
        <v>7337</v>
      </c>
      <c r="B6748">
        <v>2023</v>
      </c>
      <c r="C6748">
        <v>8</v>
      </c>
      <c r="E6748" t="s">
        <v>81</v>
      </c>
      <c r="F6748" t="s">
        <v>82</v>
      </c>
      <c r="G6748" t="s">
        <v>83</v>
      </c>
      <c r="H6748" t="s">
        <v>6147</v>
      </c>
      <c r="I6748">
        <v>2023</v>
      </c>
      <c r="K6748" s="6">
        <v>45291</v>
      </c>
      <c r="L6748">
        <v>4</v>
      </c>
      <c r="N6748" t="s">
        <v>219</v>
      </c>
      <c r="O6748" s="8">
        <v>4.66</v>
      </c>
      <c r="P6748" s="8">
        <v>4.66</v>
      </c>
      <c r="Q6748" s="8">
        <v>4.59</v>
      </c>
      <c r="R6748" s="8">
        <v>4.74</v>
      </c>
      <c r="S6748" s="8">
        <v>4.01</v>
      </c>
      <c r="T6748" s="8">
        <v>5.3</v>
      </c>
      <c r="U6748" s="8">
        <v>0.22</v>
      </c>
      <c r="V6748" s="9">
        <v>35</v>
      </c>
      <c r="W6748" s="8">
        <v>0.15000000000000036</v>
      </c>
      <c r="X6748" s="8">
        <v>1.29</v>
      </c>
      <c r="Y6748" s="8">
        <v>0</v>
      </c>
      <c r="Z6748" s="8">
        <v>6.0000000000000497E-2</v>
      </c>
      <c r="AA6748">
        <v>-5.9999999999999609E-2</v>
      </c>
      <c r="AF6748" t="s">
        <v>6148</v>
      </c>
      <c r="AG6748" t="s">
        <v>87</v>
      </c>
      <c r="AH6748" t="s">
        <v>88</v>
      </c>
      <c r="AI6748" t="s">
        <v>89</v>
      </c>
      <c r="AJ6748" s="7">
        <v>45291</v>
      </c>
      <c r="AK6748" t="s">
        <v>7338</v>
      </c>
      <c r="AL6748" t="s">
        <v>91</v>
      </c>
      <c r="AM6748" t="s">
        <v>6149</v>
      </c>
      <c r="AN6748" t="s">
        <v>7339</v>
      </c>
      <c r="AO6748" t="str">
        <f>TEXT(A6748,"yyyy-mm-dd")</f>
        <v>2023-08-31</v>
      </c>
    </row>
    <row r="6749" spans="1:41">
      <c r="A6749" s="6" t="s">
        <v>7337</v>
      </c>
      <c r="B6749">
        <v>2023</v>
      </c>
      <c r="C6749">
        <v>8</v>
      </c>
      <c r="E6749" t="s">
        <v>392</v>
      </c>
      <c r="F6749" t="s">
        <v>82</v>
      </c>
      <c r="G6749" t="s">
        <v>83</v>
      </c>
      <c r="H6749" t="s">
        <v>6147</v>
      </c>
      <c r="I6749">
        <v>2023</v>
      </c>
      <c r="K6749" s="6">
        <v>45291</v>
      </c>
      <c r="L6749">
        <v>4</v>
      </c>
      <c r="N6749" t="s">
        <v>219</v>
      </c>
      <c r="O6749" s="8">
        <v>5.24</v>
      </c>
      <c r="P6749" s="8">
        <v>5.21</v>
      </c>
      <c r="Q6749" s="8">
        <v>5.04</v>
      </c>
      <c r="R6749" s="8">
        <v>5.31</v>
      </c>
      <c r="S6749" s="8">
        <v>4.84</v>
      </c>
      <c r="T6749" s="8">
        <v>6.48</v>
      </c>
      <c r="U6749" s="8">
        <v>0.32</v>
      </c>
      <c r="V6749" s="9">
        <v>32</v>
      </c>
      <c r="W6749" s="8">
        <v>0.26999999999999957</v>
      </c>
      <c r="X6749" s="8">
        <v>1.6400000000000006</v>
      </c>
      <c r="Y6749" s="8">
        <v>3.0000000000000249E-2</v>
      </c>
      <c r="Z6749" s="8">
        <v>9.9999999999997868E-3</v>
      </c>
      <c r="AA6749">
        <v>-3.0000000000000249E-2</v>
      </c>
      <c r="AF6749" t="s">
        <v>6148</v>
      </c>
      <c r="AG6749" t="s">
        <v>87</v>
      </c>
      <c r="AH6749" t="s">
        <v>88</v>
      </c>
      <c r="AI6749" t="s">
        <v>89</v>
      </c>
      <c r="AJ6749" s="7">
        <v>45291</v>
      </c>
      <c r="AK6749" t="s">
        <v>7338</v>
      </c>
      <c r="AL6749" t="s">
        <v>393</v>
      </c>
      <c r="AM6749" t="s">
        <v>6149</v>
      </c>
      <c r="AN6749" t="s">
        <v>7342</v>
      </c>
      <c r="AO6749" t="str">
        <f>TEXT(A6749,"yyyy-mm-dd")</f>
        <v>2023-08-31</v>
      </c>
    </row>
    <row r="6750" spans="1:41">
      <c r="A6750" s="6" t="s">
        <v>7337</v>
      </c>
      <c r="B6750">
        <v>2023</v>
      </c>
      <c r="C6750">
        <v>8</v>
      </c>
      <c r="E6750" t="s">
        <v>81</v>
      </c>
      <c r="F6750" t="s">
        <v>82</v>
      </c>
      <c r="G6750" t="s">
        <v>774</v>
      </c>
      <c r="H6750" t="s">
        <v>775</v>
      </c>
      <c r="K6750" s="6"/>
      <c r="O6750" s="8">
        <v>3.77</v>
      </c>
      <c r="P6750" s="8">
        <v>3.8</v>
      </c>
      <c r="Q6750" s="8">
        <v>3.68</v>
      </c>
      <c r="R6750" s="8">
        <v>3.91</v>
      </c>
      <c r="S6750" s="8">
        <v>3</v>
      </c>
      <c r="T6750" s="8">
        <v>4.4000000000000004</v>
      </c>
      <c r="U6750" s="8">
        <v>0.25</v>
      </c>
      <c r="V6750" s="9">
        <v>31</v>
      </c>
      <c r="W6750" s="8">
        <v>0.22999999999999998</v>
      </c>
      <c r="X6750" s="8">
        <v>1.4000000000000004</v>
      </c>
      <c r="Y6750" s="8">
        <v>-2.9999999999999805E-2</v>
      </c>
      <c r="Z6750" s="8">
        <v>0</v>
      </c>
      <c r="AA6750">
        <v>-4.9999999999999822E-2</v>
      </c>
      <c r="AF6750" t="s">
        <v>776</v>
      </c>
      <c r="AG6750" t="s">
        <v>777</v>
      </c>
      <c r="AH6750" t="s">
        <v>778</v>
      </c>
      <c r="AI6750" t="s">
        <v>779</v>
      </c>
      <c r="AJ6750" s="7"/>
      <c r="AK6750" t="s">
        <v>7338</v>
      </c>
      <c r="AL6750" t="s">
        <v>91</v>
      </c>
      <c r="AM6750" t="s">
        <v>775</v>
      </c>
      <c r="AN6750" t="s">
        <v>7360</v>
      </c>
      <c r="AO6750" t="str">
        <f>TEXT(A6750,"yyyy-mm-dd")</f>
        <v>2023-08-31</v>
      </c>
    </row>
    <row r="6751" spans="1:41">
      <c r="A6751" s="6" t="s">
        <v>7337</v>
      </c>
      <c r="B6751">
        <v>2023</v>
      </c>
      <c r="C6751">
        <v>8</v>
      </c>
      <c r="E6751" t="s">
        <v>81</v>
      </c>
      <c r="F6751" t="s">
        <v>82</v>
      </c>
      <c r="G6751" t="s">
        <v>774</v>
      </c>
      <c r="H6751" t="s">
        <v>1536</v>
      </c>
      <c r="K6751" s="6"/>
      <c r="O6751" s="8">
        <v>3.61</v>
      </c>
      <c r="P6751" s="8">
        <v>3.53</v>
      </c>
      <c r="Q6751" s="8">
        <v>3.5</v>
      </c>
      <c r="R6751" s="8">
        <v>3.73</v>
      </c>
      <c r="S6751" s="8">
        <v>3</v>
      </c>
      <c r="T6751" s="8">
        <v>4</v>
      </c>
      <c r="U6751" s="8">
        <v>0.23</v>
      </c>
      <c r="V6751" s="9">
        <v>30</v>
      </c>
      <c r="W6751" s="8">
        <v>0.22999999999999998</v>
      </c>
      <c r="X6751" s="8">
        <v>1</v>
      </c>
      <c r="Y6751" s="8">
        <v>8.0000000000000071E-2</v>
      </c>
      <c r="Z6751" s="8">
        <v>-7.0000000000000284E-2</v>
      </c>
      <c r="AA6751">
        <v>-6.999999999999984E-2</v>
      </c>
      <c r="AF6751" t="s">
        <v>1537</v>
      </c>
      <c r="AG6751" t="s">
        <v>777</v>
      </c>
      <c r="AH6751" t="s">
        <v>778</v>
      </c>
      <c r="AI6751" t="s">
        <v>1538</v>
      </c>
      <c r="AJ6751" s="7"/>
      <c r="AK6751" t="s">
        <v>7338</v>
      </c>
      <c r="AL6751" t="s">
        <v>91</v>
      </c>
      <c r="AM6751" t="s">
        <v>1536</v>
      </c>
      <c r="AN6751" t="s">
        <v>7361</v>
      </c>
      <c r="AO6751" t="str">
        <f>TEXT(A6751,"yyyy-mm-dd")</f>
        <v>2023-08-31</v>
      </c>
    </row>
    <row r="6752" spans="1:41">
      <c r="A6752" s="6" t="s">
        <v>7337</v>
      </c>
      <c r="B6752">
        <v>2023</v>
      </c>
      <c r="C6752">
        <v>8</v>
      </c>
      <c r="E6752" t="s">
        <v>392</v>
      </c>
      <c r="F6752" t="s">
        <v>82</v>
      </c>
      <c r="G6752" t="s">
        <v>774</v>
      </c>
      <c r="H6752" t="s">
        <v>775</v>
      </c>
      <c r="K6752" s="6"/>
      <c r="O6752" s="8">
        <v>3.81</v>
      </c>
      <c r="P6752" s="8">
        <v>3.79</v>
      </c>
      <c r="Q6752" s="8">
        <v>3.68</v>
      </c>
      <c r="R6752" s="8">
        <v>4</v>
      </c>
      <c r="S6752" s="8">
        <v>3.1</v>
      </c>
      <c r="T6752" s="8">
        <v>4.5</v>
      </c>
      <c r="U6752" s="8">
        <v>0.28999999999999998</v>
      </c>
      <c r="V6752" s="9">
        <v>28</v>
      </c>
      <c r="W6752" s="8">
        <v>0.31999999999999984</v>
      </c>
      <c r="X6752" s="8">
        <v>1.4</v>
      </c>
      <c r="Y6752" s="8">
        <v>2.0000000000000018E-2</v>
      </c>
      <c r="Z6752" s="8">
        <v>-9.9999999999997868E-3</v>
      </c>
      <c r="AA6752">
        <v>2.0000000000000018E-2</v>
      </c>
      <c r="AF6752" t="s">
        <v>776</v>
      </c>
      <c r="AG6752" t="s">
        <v>777</v>
      </c>
      <c r="AH6752" t="s">
        <v>778</v>
      </c>
      <c r="AI6752" t="s">
        <v>779</v>
      </c>
      <c r="AJ6752" s="7"/>
      <c r="AK6752" t="s">
        <v>7338</v>
      </c>
      <c r="AL6752" t="s">
        <v>393</v>
      </c>
      <c r="AM6752" t="s">
        <v>775</v>
      </c>
      <c r="AN6752" t="s">
        <v>7362</v>
      </c>
      <c r="AO6752" t="str">
        <f>TEXT(A6752,"yyyy-mm-dd")</f>
        <v>2023-08-31</v>
      </c>
    </row>
    <row r="6753" spans="1:41">
      <c r="A6753" s="6" t="s">
        <v>7337</v>
      </c>
      <c r="B6753">
        <v>2023</v>
      </c>
      <c r="C6753">
        <v>8</v>
      </c>
      <c r="E6753" t="s">
        <v>392</v>
      </c>
      <c r="F6753" t="s">
        <v>82</v>
      </c>
      <c r="G6753" t="s">
        <v>774</v>
      </c>
      <c r="H6753" t="s">
        <v>1536</v>
      </c>
      <c r="K6753" s="6"/>
      <c r="O6753" s="8">
        <v>3.6</v>
      </c>
      <c r="P6753" s="8">
        <v>3.6</v>
      </c>
      <c r="Q6753" s="8">
        <v>3.4</v>
      </c>
      <c r="R6753" s="8">
        <v>3.75</v>
      </c>
      <c r="S6753" s="8">
        <v>3</v>
      </c>
      <c r="T6753" s="8">
        <v>4.5</v>
      </c>
      <c r="U6753" s="8">
        <v>0.34</v>
      </c>
      <c r="V6753" s="9">
        <v>27</v>
      </c>
      <c r="W6753" s="8">
        <v>0.35000000000000009</v>
      </c>
      <c r="X6753" s="8">
        <v>1.5</v>
      </c>
      <c r="Y6753" s="8">
        <v>0</v>
      </c>
      <c r="Z6753" s="8">
        <v>0</v>
      </c>
      <c r="AA6753">
        <v>-4.9999999999999822E-2</v>
      </c>
      <c r="AF6753" t="s">
        <v>1537</v>
      </c>
      <c r="AG6753" t="s">
        <v>777</v>
      </c>
      <c r="AH6753" t="s">
        <v>778</v>
      </c>
      <c r="AI6753" t="s">
        <v>1538</v>
      </c>
      <c r="AJ6753" s="7"/>
      <c r="AK6753" t="s">
        <v>7338</v>
      </c>
      <c r="AL6753" t="s">
        <v>393</v>
      </c>
      <c r="AM6753" t="s">
        <v>1536</v>
      </c>
      <c r="AN6753" t="s">
        <v>7363</v>
      </c>
      <c r="AO6753" t="str">
        <f>TEXT(A6753,"yyyy-mm-dd")</f>
        <v>2023-08-31</v>
      </c>
    </row>
    <row r="6754" spans="1:41">
      <c r="A6754" s="6" t="s">
        <v>7337</v>
      </c>
      <c r="B6754">
        <v>2023</v>
      </c>
      <c r="C6754">
        <v>8</v>
      </c>
      <c r="E6754" t="s">
        <v>112</v>
      </c>
      <c r="F6754" t="s">
        <v>113</v>
      </c>
      <c r="G6754" t="s">
        <v>83</v>
      </c>
      <c r="H6754" t="s">
        <v>7036</v>
      </c>
      <c r="I6754">
        <v>2025</v>
      </c>
      <c r="K6754" s="6">
        <v>46022</v>
      </c>
      <c r="L6754">
        <v>28</v>
      </c>
      <c r="N6754" t="s">
        <v>593</v>
      </c>
      <c r="O6754" s="8">
        <v>7.38</v>
      </c>
      <c r="P6754" s="8">
        <v>7.23</v>
      </c>
      <c r="Q6754" s="8">
        <v>7</v>
      </c>
      <c r="R6754" s="8">
        <v>7.75</v>
      </c>
      <c r="S6754" s="8">
        <v>6.22</v>
      </c>
      <c r="T6754" s="8">
        <v>8.5500000000000007</v>
      </c>
      <c r="U6754" s="8">
        <v>0.6</v>
      </c>
      <c r="V6754" s="9">
        <v>25</v>
      </c>
      <c r="W6754" s="8">
        <v>0.75</v>
      </c>
      <c r="X6754" s="8">
        <v>2.330000000000001</v>
      </c>
      <c r="Y6754" s="8">
        <v>0.14999999999999947</v>
      </c>
      <c r="Z6754" s="8">
        <v>7.0000000000000284E-2</v>
      </c>
      <c r="AA6754">
        <v>9.9999999999999645E-2</v>
      </c>
      <c r="AF6754" t="s">
        <v>7074</v>
      </c>
      <c r="AG6754" t="s">
        <v>115</v>
      </c>
      <c r="AH6754" t="s">
        <v>116</v>
      </c>
      <c r="AI6754" t="s">
        <v>359</v>
      </c>
      <c r="AJ6754" s="7">
        <v>46022</v>
      </c>
      <c r="AK6754" t="s">
        <v>7338</v>
      </c>
      <c r="AL6754" t="s">
        <v>118</v>
      </c>
      <c r="AM6754" t="s">
        <v>7038</v>
      </c>
      <c r="AN6754" t="s">
        <v>7367</v>
      </c>
      <c r="AO6754" t="str">
        <f>TEXT(A6754,"yyyy-mm-dd")</f>
        <v>2023-08-31</v>
      </c>
    </row>
    <row r="6755" spans="1:41">
      <c r="A6755" s="6" t="s">
        <v>7337</v>
      </c>
      <c r="B6755">
        <v>2023</v>
      </c>
      <c r="C6755">
        <v>8</v>
      </c>
      <c r="E6755" t="s">
        <v>2881</v>
      </c>
      <c r="F6755" t="s">
        <v>113</v>
      </c>
      <c r="G6755" t="s">
        <v>83</v>
      </c>
      <c r="H6755" t="s">
        <v>7036</v>
      </c>
      <c r="I6755">
        <v>2025</v>
      </c>
      <c r="K6755" s="6">
        <v>46022</v>
      </c>
      <c r="L6755">
        <v>28</v>
      </c>
      <c r="N6755" t="s">
        <v>593</v>
      </c>
      <c r="O6755" s="8">
        <v>7.81</v>
      </c>
      <c r="P6755" s="8">
        <v>7.88</v>
      </c>
      <c r="Q6755" s="8">
        <v>7.43</v>
      </c>
      <c r="R6755" s="8">
        <v>8.2799999999999994</v>
      </c>
      <c r="S6755" s="8">
        <v>5.43</v>
      </c>
      <c r="T6755" s="8">
        <v>9.3000000000000007</v>
      </c>
      <c r="U6755" s="8">
        <v>0.8</v>
      </c>
      <c r="V6755" s="9">
        <v>22</v>
      </c>
      <c r="W6755" s="8">
        <v>0.84999999999999964</v>
      </c>
      <c r="X6755" s="8">
        <v>3.870000000000001</v>
      </c>
      <c r="Y6755" s="8">
        <v>-7.0000000000000284E-2</v>
      </c>
      <c r="Z6755" s="8">
        <v>-0.12000000000000011</v>
      </c>
      <c r="AA6755">
        <v>7.0000000000000284E-2</v>
      </c>
      <c r="AF6755" t="s">
        <v>7079</v>
      </c>
      <c r="AG6755" t="s">
        <v>2883</v>
      </c>
      <c r="AH6755" t="s">
        <v>2884</v>
      </c>
      <c r="AI6755" t="s">
        <v>359</v>
      </c>
      <c r="AJ6755" s="7">
        <v>46022</v>
      </c>
      <c r="AK6755" t="s">
        <v>7338</v>
      </c>
      <c r="AL6755" t="s">
        <v>2885</v>
      </c>
      <c r="AM6755" t="s">
        <v>7038</v>
      </c>
      <c r="AN6755" t="s">
        <v>7370</v>
      </c>
      <c r="AO6755" t="str">
        <f>TEXT(A6755,"yyyy-mm-dd")</f>
        <v>2023-08-31</v>
      </c>
    </row>
    <row r="6756" spans="1:41">
      <c r="A6756" s="6" t="s">
        <v>7337</v>
      </c>
      <c r="B6756">
        <v>2023</v>
      </c>
      <c r="C6756">
        <v>8</v>
      </c>
      <c r="E6756" t="s">
        <v>112</v>
      </c>
      <c r="F6756" t="s">
        <v>113</v>
      </c>
      <c r="G6756" t="s">
        <v>83</v>
      </c>
      <c r="H6756" t="s">
        <v>6592</v>
      </c>
      <c r="I6756">
        <v>2024</v>
      </c>
      <c r="K6756" s="6">
        <v>45657</v>
      </c>
      <c r="L6756">
        <v>16</v>
      </c>
      <c r="N6756" t="s">
        <v>222</v>
      </c>
      <c r="O6756" s="8">
        <v>8.6</v>
      </c>
      <c r="P6756" s="8">
        <v>8.5</v>
      </c>
      <c r="Q6756" s="8">
        <v>8.33</v>
      </c>
      <c r="R6756" s="8">
        <v>9</v>
      </c>
      <c r="S6756" s="8">
        <v>7.16</v>
      </c>
      <c r="T6756" s="8">
        <v>9.81</v>
      </c>
      <c r="U6756" s="8">
        <v>0.65</v>
      </c>
      <c r="V6756" s="9">
        <v>27</v>
      </c>
      <c r="W6756" s="8">
        <v>0.66999999999999993</v>
      </c>
      <c r="X6756" s="8">
        <v>2.6500000000000004</v>
      </c>
      <c r="Y6756" s="8">
        <v>9.9999999999999645E-2</v>
      </c>
      <c r="Z6756" s="8">
        <v>-5.0000000000000711E-2</v>
      </c>
      <c r="AA6756">
        <v>0.16000000000000014</v>
      </c>
      <c r="AF6756" t="s">
        <v>6630</v>
      </c>
      <c r="AG6756" t="s">
        <v>115</v>
      </c>
      <c r="AH6756" t="s">
        <v>116</v>
      </c>
      <c r="AI6756" t="s">
        <v>230</v>
      </c>
      <c r="AJ6756" s="7">
        <v>45657</v>
      </c>
      <c r="AK6756" t="s">
        <v>7338</v>
      </c>
      <c r="AL6756" t="s">
        <v>118</v>
      </c>
      <c r="AM6756" t="s">
        <v>6594</v>
      </c>
      <c r="AN6756" t="s">
        <v>7366</v>
      </c>
      <c r="AO6756" t="str">
        <f>TEXT(A6756,"yyyy-mm-dd")</f>
        <v>2023-08-31</v>
      </c>
    </row>
    <row r="6757" spans="1:41">
      <c r="A6757" s="6" t="s">
        <v>7337</v>
      </c>
      <c r="B6757">
        <v>2023</v>
      </c>
      <c r="C6757">
        <v>8</v>
      </c>
      <c r="E6757" t="s">
        <v>2881</v>
      </c>
      <c r="F6757" t="s">
        <v>113</v>
      </c>
      <c r="G6757" t="s">
        <v>83</v>
      </c>
      <c r="H6757" t="s">
        <v>6592</v>
      </c>
      <c r="I6757">
        <v>2024</v>
      </c>
      <c r="K6757" s="6">
        <v>45657</v>
      </c>
      <c r="L6757">
        <v>16</v>
      </c>
      <c r="N6757" t="s">
        <v>222</v>
      </c>
      <c r="O6757" s="8">
        <v>8.27</v>
      </c>
      <c r="P6757" s="8">
        <v>8.4499999999999993</v>
      </c>
      <c r="Q6757" s="8">
        <v>8.08</v>
      </c>
      <c r="R6757" s="8">
        <v>8.73</v>
      </c>
      <c r="S6757" s="8">
        <v>5.93</v>
      </c>
      <c r="T6757" s="8">
        <v>9.06</v>
      </c>
      <c r="U6757" s="8">
        <v>0.74</v>
      </c>
      <c r="V6757" s="9">
        <v>24</v>
      </c>
      <c r="W6757" s="8">
        <v>0.65000000000000036</v>
      </c>
      <c r="X6757" s="8">
        <v>3.1300000000000008</v>
      </c>
      <c r="Y6757" s="8">
        <v>-0.17999999999999972</v>
      </c>
      <c r="Z6757" s="8">
        <v>-0.10000000000000142</v>
      </c>
      <c r="AA6757">
        <v>0.14000000000000057</v>
      </c>
      <c r="AF6757" t="s">
        <v>6635</v>
      </c>
      <c r="AG6757" t="s">
        <v>2883</v>
      </c>
      <c r="AH6757" t="s">
        <v>2884</v>
      </c>
      <c r="AI6757" t="s">
        <v>230</v>
      </c>
      <c r="AJ6757" s="7">
        <v>45657</v>
      </c>
      <c r="AK6757" t="s">
        <v>7338</v>
      </c>
      <c r="AL6757" t="s">
        <v>2885</v>
      </c>
      <c r="AM6757" t="s">
        <v>6594</v>
      </c>
      <c r="AN6757" t="s">
        <v>7369</v>
      </c>
      <c r="AO6757" t="str">
        <f>TEXT(A6757,"yyyy-mm-dd")</f>
        <v>2023-08-31</v>
      </c>
    </row>
    <row r="6758" spans="1:41">
      <c r="A6758" s="6" t="s">
        <v>7337</v>
      </c>
      <c r="B6758">
        <v>2023</v>
      </c>
      <c r="C6758">
        <v>8</v>
      </c>
      <c r="E6758" t="s">
        <v>112</v>
      </c>
      <c r="F6758" t="s">
        <v>113</v>
      </c>
      <c r="G6758" t="s">
        <v>83</v>
      </c>
      <c r="H6758" t="s">
        <v>6147</v>
      </c>
      <c r="I6758">
        <v>2023</v>
      </c>
      <c r="K6758" s="6">
        <v>45291</v>
      </c>
      <c r="L6758">
        <v>4</v>
      </c>
      <c r="N6758" t="s">
        <v>219</v>
      </c>
      <c r="O6758" s="8">
        <v>11.09</v>
      </c>
      <c r="P6758" s="8">
        <v>11.11</v>
      </c>
      <c r="Q6758" s="8">
        <v>11</v>
      </c>
      <c r="R6758" s="8">
        <v>11.24</v>
      </c>
      <c r="S6758" s="8">
        <v>10.210000000000001</v>
      </c>
      <c r="T6758" s="8">
        <v>11.6</v>
      </c>
      <c r="U6758" s="8">
        <v>0.24</v>
      </c>
      <c r="V6758" s="9">
        <v>28</v>
      </c>
      <c r="W6758" s="8">
        <v>0.24000000000000021</v>
      </c>
      <c r="X6758" s="8">
        <v>1.3899999999999988</v>
      </c>
      <c r="Y6758" s="8">
        <v>-1.9999999999999574E-2</v>
      </c>
      <c r="Z6758" s="8">
        <v>0</v>
      </c>
      <c r="AA6758">
        <v>0</v>
      </c>
      <c r="AF6758" t="s">
        <v>6185</v>
      </c>
      <c r="AG6758" t="s">
        <v>115</v>
      </c>
      <c r="AH6758" t="s">
        <v>116</v>
      </c>
      <c r="AI6758" t="s">
        <v>117</v>
      </c>
      <c r="AJ6758" s="7">
        <v>45291</v>
      </c>
      <c r="AK6758" t="s">
        <v>7338</v>
      </c>
      <c r="AL6758" t="s">
        <v>118</v>
      </c>
      <c r="AM6758" t="s">
        <v>6149</v>
      </c>
      <c r="AN6758" t="s">
        <v>7365</v>
      </c>
      <c r="AO6758" t="str">
        <f>TEXT(A6758,"yyyy-mm-dd")</f>
        <v>2023-08-31</v>
      </c>
    </row>
    <row r="6759" spans="1:41">
      <c r="A6759" s="6" t="s">
        <v>7337</v>
      </c>
      <c r="B6759">
        <v>2023</v>
      </c>
      <c r="C6759">
        <v>8</v>
      </c>
      <c r="E6759" t="s">
        <v>2881</v>
      </c>
      <c r="F6759" t="s">
        <v>113</v>
      </c>
      <c r="G6759" t="s">
        <v>83</v>
      </c>
      <c r="H6759" t="s">
        <v>6147</v>
      </c>
      <c r="I6759">
        <v>2023</v>
      </c>
      <c r="K6759" s="6">
        <v>45291</v>
      </c>
      <c r="L6759">
        <v>4</v>
      </c>
      <c r="N6759" t="s">
        <v>219</v>
      </c>
      <c r="O6759" s="8">
        <v>9.11</v>
      </c>
      <c r="P6759" s="8">
        <v>8.9700000000000006</v>
      </c>
      <c r="Q6759" s="8">
        <v>8.75</v>
      </c>
      <c r="R6759" s="8">
        <v>9.33</v>
      </c>
      <c r="S6759" s="8">
        <v>8.25</v>
      </c>
      <c r="T6759" s="8">
        <v>10.9</v>
      </c>
      <c r="U6759" s="8">
        <v>0.61</v>
      </c>
      <c r="V6759" s="9">
        <v>24</v>
      </c>
      <c r="W6759" s="8">
        <v>0.58000000000000007</v>
      </c>
      <c r="X6759" s="8">
        <v>2.6500000000000004</v>
      </c>
      <c r="Y6759" s="8">
        <v>0.13999999999999879</v>
      </c>
      <c r="Z6759" s="8">
        <v>0.24000000000000021</v>
      </c>
      <c r="AA6759">
        <v>0.17999999999999972</v>
      </c>
      <c r="AF6759" t="s">
        <v>6190</v>
      </c>
      <c r="AG6759" t="s">
        <v>2883</v>
      </c>
      <c r="AH6759" t="s">
        <v>2884</v>
      </c>
      <c r="AI6759" t="s">
        <v>117</v>
      </c>
      <c r="AJ6759" s="7">
        <v>45291</v>
      </c>
      <c r="AK6759" t="s">
        <v>7338</v>
      </c>
      <c r="AL6759" t="s">
        <v>2885</v>
      </c>
      <c r="AM6759" t="s">
        <v>6149</v>
      </c>
      <c r="AN6759" t="s">
        <v>7368</v>
      </c>
      <c r="AO6759" t="str">
        <f>TEXT(A6759,"yyyy-mm-dd")</f>
        <v>2023-08-31</v>
      </c>
    </row>
    <row r="6760" spans="1:41">
      <c r="A6760" s="6" t="s">
        <v>7371</v>
      </c>
      <c r="B6760">
        <v>2023</v>
      </c>
      <c r="C6760">
        <v>9</v>
      </c>
      <c r="E6760" t="s">
        <v>1907</v>
      </c>
      <c r="F6760" t="s">
        <v>1908</v>
      </c>
      <c r="G6760" t="s">
        <v>102</v>
      </c>
      <c r="H6760" t="s">
        <v>7322</v>
      </c>
      <c r="I6760">
        <v>2025</v>
      </c>
      <c r="J6760">
        <v>3</v>
      </c>
      <c r="K6760" s="6">
        <v>45930</v>
      </c>
      <c r="L6760">
        <v>24</v>
      </c>
      <c r="M6760">
        <v>8</v>
      </c>
      <c r="N6760" t="s">
        <v>368</v>
      </c>
      <c r="O6760" s="8">
        <v>7.65</v>
      </c>
      <c r="P6760" s="8">
        <v>7.63</v>
      </c>
      <c r="Q6760" s="8">
        <v>7.19</v>
      </c>
      <c r="R6760" s="8">
        <v>8.06</v>
      </c>
      <c r="S6760" s="8">
        <v>6.25</v>
      </c>
      <c r="T6760" s="8">
        <v>9</v>
      </c>
      <c r="U6760" s="8">
        <v>0.75</v>
      </c>
      <c r="V6760" s="9">
        <v>24</v>
      </c>
      <c r="W6760" s="8">
        <v>0.87000000000000011</v>
      </c>
      <c r="X6760" s="8">
        <v>2.75</v>
      </c>
      <c r="Y6760" s="8">
        <v>2.0000000000000462E-2</v>
      </c>
      <c r="Z6760" s="8">
        <v>0.12999999999999989</v>
      </c>
      <c r="AA6760">
        <v>-0.32000000000000028</v>
      </c>
      <c r="AF6760" t="s">
        <v>7323</v>
      </c>
      <c r="AG6760" t="s">
        <v>1910</v>
      </c>
      <c r="AH6760" t="s">
        <v>1911</v>
      </c>
      <c r="AI6760" t="s">
        <v>1971</v>
      </c>
      <c r="AJ6760" s="7">
        <v>45930</v>
      </c>
      <c r="AK6760" t="s">
        <v>7372</v>
      </c>
      <c r="AL6760" t="s">
        <v>1908</v>
      </c>
      <c r="AM6760" t="s">
        <v>7324</v>
      </c>
      <c r="AN6760" t="s">
        <v>7393</v>
      </c>
      <c r="AO6760" t="str">
        <f>TEXT(A6760,"yyyy-mm-dd")</f>
        <v>2023-09-30</v>
      </c>
    </row>
    <row r="6761" spans="1:41">
      <c r="A6761" s="6" t="s">
        <v>7371</v>
      </c>
      <c r="B6761">
        <v>2023</v>
      </c>
      <c r="C6761">
        <v>9</v>
      </c>
      <c r="E6761" t="s">
        <v>1907</v>
      </c>
      <c r="F6761" t="s">
        <v>1908</v>
      </c>
      <c r="G6761" t="s">
        <v>102</v>
      </c>
      <c r="H6761" t="s">
        <v>7214</v>
      </c>
      <c r="I6761">
        <v>2025</v>
      </c>
      <c r="J6761">
        <v>2</v>
      </c>
      <c r="K6761" s="6">
        <v>45838</v>
      </c>
      <c r="L6761">
        <v>21</v>
      </c>
      <c r="M6761">
        <v>7</v>
      </c>
      <c r="N6761" t="s">
        <v>176</v>
      </c>
      <c r="O6761" s="8">
        <v>7.98</v>
      </c>
      <c r="P6761" s="8">
        <v>8</v>
      </c>
      <c r="Q6761" s="8">
        <v>7.44</v>
      </c>
      <c r="R6761" s="8">
        <v>8.5</v>
      </c>
      <c r="S6761" s="8">
        <v>6.5</v>
      </c>
      <c r="T6761" s="8">
        <v>9.5</v>
      </c>
      <c r="U6761" s="8">
        <v>0.76</v>
      </c>
      <c r="V6761" s="9">
        <v>24</v>
      </c>
      <c r="W6761" s="8">
        <v>1.0599999999999996</v>
      </c>
      <c r="X6761" s="8">
        <v>3</v>
      </c>
      <c r="Y6761" s="8">
        <v>-1.9999999999999574E-2</v>
      </c>
      <c r="Z6761" s="8">
        <v>0.25</v>
      </c>
      <c r="AA6761">
        <v>0.30999999999999961</v>
      </c>
      <c r="AF6761" t="s">
        <v>7215</v>
      </c>
      <c r="AG6761" t="s">
        <v>1910</v>
      </c>
      <c r="AH6761" t="s">
        <v>1911</v>
      </c>
      <c r="AI6761" t="s">
        <v>1944</v>
      </c>
      <c r="AJ6761" s="7">
        <v>45838</v>
      </c>
      <c r="AK6761" t="s">
        <v>7372</v>
      </c>
      <c r="AL6761" t="s">
        <v>1908</v>
      </c>
      <c r="AM6761" t="s">
        <v>7216</v>
      </c>
      <c r="AN6761" t="s">
        <v>7392</v>
      </c>
      <c r="AO6761" t="str">
        <f>TEXT(A6761,"yyyy-mm-dd")</f>
        <v>2023-09-30</v>
      </c>
    </row>
    <row r="6762" spans="1:41">
      <c r="A6762" s="6" t="s">
        <v>7371</v>
      </c>
      <c r="B6762">
        <v>2023</v>
      </c>
      <c r="C6762">
        <v>9</v>
      </c>
      <c r="E6762" t="s">
        <v>1907</v>
      </c>
      <c r="F6762" t="s">
        <v>1908</v>
      </c>
      <c r="G6762" t="s">
        <v>102</v>
      </c>
      <c r="H6762" t="s">
        <v>7210</v>
      </c>
      <c r="I6762">
        <v>2025</v>
      </c>
      <c r="J6762">
        <v>1</v>
      </c>
      <c r="K6762" s="6">
        <v>45747</v>
      </c>
      <c r="L6762">
        <v>18</v>
      </c>
      <c r="M6762">
        <v>6</v>
      </c>
      <c r="N6762" t="s">
        <v>206</v>
      </c>
      <c r="O6762" s="8">
        <v>8.44</v>
      </c>
      <c r="P6762" s="8">
        <v>8.3800000000000008</v>
      </c>
      <c r="Q6762" s="8">
        <v>8.19</v>
      </c>
      <c r="R6762" s="8">
        <v>8.75</v>
      </c>
      <c r="S6762" s="8">
        <v>7</v>
      </c>
      <c r="T6762" s="8">
        <v>10</v>
      </c>
      <c r="U6762" s="8">
        <v>0.75</v>
      </c>
      <c r="V6762" s="9">
        <v>24</v>
      </c>
      <c r="W6762" s="8">
        <v>0.5600000000000005</v>
      </c>
      <c r="X6762" s="8">
        <v>3</v>
      </c>
      <c r="Y6762" s="8">
        <v>5.9999999999998721E-2</v>
      </c>
      <c r="Z6762" s="8">
        <v>0.13000000000000078</v>
      </c>
      <c r="AA6762">
        <v>-5.9999999999999609E-2</v>
      </c>
      <c r="AF6762" t="s">
        <v>7211</v>
      </c>
      <c r="AG6762" t="s">
        <v>1910</v>
      </c>
      <c r="AH6762" t="s">
        <v>1911</v>
      </c>
      <c r="AI6762" t="s">
        <v>1939</v>
      </c>
      <c r="AJ6762" s="7">
        <v>45747</v>
      </c>
      <c r="AK6762" t="s">
        <v>7372</v>
      </c>
      <c r="AL6762" t="s">
        <v>1908</v>
      </c>
      <c r="AM6762" t="s">
        <v>7212</v>
      </c>
      <c r="AN6762" t="s">
        <v>7391</v>
      </c>
      <c r="AO6762" t="str">
        <f>TEXT(A6762,"yyyy-mm-dd")</f>
        <v>2023-09-30</v>
      </c>
    </row>
    <row r="6763" spans="1:41">
      <c r="A6763" s="6" t="s">
        <v>7371</v>
      </c>
      <c r="B6763">
        <v>2023</v>
      </c>
      <c r="C6763">
        <v>9</v>
      </c>
      <c r="E6763" t="s">
        <v>1907</v>
      </c>
      <c r="F6763" t="s">
        <v>1908</v>
      </c>
      <c r="G6763" t="s">
        <v>102</v>
      </c>
      <c r="H6763" t="s">
        <v>6983</v>
      </c>
      <c r="I6763">
        <v>2024</v>
      </c>
      <c r="J6763">
        <v>4</v>
      </c>
      <c r="K6763" s="6">
        <v>45657</v>
      </c>
      <c r="L6763">
        <v>15</v>
      </c>
      <c r="M6763">
        <v>5</v>
      </c>
      <c r="N6763" t="s">
        <v>236</v>
      </c>
      <c r="O6763" s="8">
        <v>8.8800000000000008</v>
      </c>
      <c r="P6763" s="8">
        <v>9</v>
      </c>
      <c r="Q6763" s="8">
        <v>8.5</v>
      </c>
      <c r="R6763" s="8">
        <v>9.25</v>
      </c>
      <c r="S6763" s="8">
        <v>7</v>
      </c>
      <c r="T6763" s="8">
        <v>11.1</v>
      </c>
      <c r="U6763" s="8">
        <v>0.77</v>
      </c>
      <c r="V6763" s="9">
        <v>29</v>
      </c>
      <c r="W6763" s="8">
        <v>0.75</v>
      </c>
      <c r="X6763" s="8">
        <v>4.0999999999999996</v>
      </c>
      <c r="Y6763" s="8">
        <v>-0.11999999999999922</v>
      </c>
      <c r="Z6763" s="8">
        <v>0.5</v>
      </c>
      <c r="AA6763">
        <v>0</v>
      </c>
      <c r="AF6763" t="s">
        <v>6984</v>
      </c>
      <c r="AG6763" t="s">
        <v>1910</v>
      </c>
      <c r="AH6763" t="s">
        <v>1911</v>
      </c>
      <c r="AI6763" t="s">
        <v>1934</v>
      </c>
      <c r="AJ6763" s="7">
        <v>45657</v>
      </c>
      <c r="AK6763" t="s">
        <v>7372</v>
      </c>
      <c r="AL6763" t="s">
        <v>1908</v>
      </c>
      <c r="AM6763" t="s">
        <v>6985</v>
      </c>
      <c r="AN6763" t="s">
        <v>7390</v>
      </c>
      <c r="AO6763" t="str">
        <f>TEXT(A6763,"yyyy-mm-dd")</f>
        <v>2023-09-30</v>
      </c>
    </row>
    <row r="6764" spans="1:41">
      <c r="A6764" s="6" t="s">
        <v>7371</v>
      </c>
      <c r="B6764">
        <v>2023</v>
      </c>
      <c r="C6764">
        <v>9</v>
      </c>
      <c r="E6764" t="s">
        <v>1907</v>
      </c>
      <c r="F6764" t="s">
        <v>1908</v>
      </c>
      <c r="G6764" t="s">
        <v>102</v>
      </c>
      <c r="H6764" t="s">
        <v>6878</v>
      </c>
      <c r="I6764">
        <v>2024</v>
      </c>
      <c r="J6764">
        <v>3</v>
      </c>
      <c r="K6764" s="6">
        <v>45565</v>
      </c>
      <c r="L6764">
        <v>12</v>
      </c>
      <c r="M6764">
        <v>4</v>
      </c>
      <c r="N6764" t="s">
        <v>261</v>
      </c>
      <c r="O6764" s="8">
        <v>9.51</v>
      </c>
      <c r="P6764" s="8">
        <v>9.75</v>
      </c>
      <c r="Q6764" s="8">
        <v>9.25</v>
      </c>
      <c r="R6764" s="8">
        <v>10</v>
      </c>
      <c r="S6764" s="8">
        <v>7</v>
      </c>
      <c r="T6764" s="8">
        <v>11.1</v>
      </c>
      <c r="U6764" s="8">
        <v>0.77</v>
      </c>
      <c r="V6764" s="9">
        <v>28</v>
      </c>
      <c r="W6764" s="8">
        <v>0.75</v>
      </c>
      <c r="X6764" s="8">
        <v>4.0999999999999996</v>
      </c>
      <c r="Y6764" s="8">
        <v>-0.24000000000000021</v>
      </c>
      <c r="Z6764" s="8">
        <v>0.5</v>
      </c>
      <c r="AA6764">
        <v>-0.3100000000000005</v>
      </c>
      <c r="AF6764" t="s">
        <v>6879</v>
      </c>
      <c r="AG6764" t="s">
        <v>1910</v>
      </c>
      <c r="AH6764" t="s">
        <v>1911</v>
      </c>
      <c r="AI6764" t="s">
        <v>1929</v>
      </c>
      <c r="AJ6764" s="7">
        <v>45565</v>
      </c>
      <c r="AK6764" t="s">
        <v>7372</v>
      </c>
      <c r="AL6764" t="s">
        <v>1908</v>
      </c>
      <c r="AM6764" t="s">
        <v>6880</v>
      </c>
      <c r="AN6764" t="s">
        <v>7389</v>
      </c>
      <c r="AO6764" t="str">
        <f>TEXT(A6764,"yyyy-mm-dd")</f>
        <v>2023-09-30</v>
      </c>
    </row>
    <row r="6765" spans="1:41">
      <c r="A6765" s="6" t="s">
        <v>7371</v>
      </c>
      <c r="B6765">
        <v>2023</v>
      </c>
      <c r="C6765">
        <v>9</v>
      </c>
      <c r="E6765" t="s">
        <v>1907</v>
      </c>
      <c r="F6765" t="s">
        <v>1908</v>
      </c>
      <c r="G6765" t="s">
        <v>102</v>
      </c>
      <c r="H6765" t="s">
        <v>6770</v>
      </c>
      <c r="I6765">
        <v>2024</v>
      </c>
      <c r="J6765">
        <v>2</v>
      </c>
      <c r="K6765" s="6">
        <v>45473</v>
      </c>
      <c r="L6765">
        <v>9</v>
      </c>
      <c r="M6765">
        <v>3</v>
      </c>
      <c r="N6765" t="s">
        <v>173</v>
      </c>
      <c r="O6765" s="8">
        <v>10.17</v>
      </c>
      <c r="P6765" s="8">
        <v>10.25</v>
      </c>
      <c r="Q6765" s="8">
        <v>9.94</v>
      </c>
      <c r="R6765" s="8">
        <v>10.5</v>
      </c>
      <c r="S6765" s="8">
        <v>8</v>
      </c>
      <c r="T6765" s="8">
        <v>11.2</v>
      </c>
      <c r="U6765" s="8">
        <v>0.63</v>
      </c>
      <c r="V6765" s="9">
        <v>28</v>
      </c>
      <c r="W6765" s="8">
        <v>0.5600000000000005</v>
      </c>
      <c r="X6765" s="8">
        <v>3.1999999999999993</v>
      </c>
      <c r="Y6765" s="8">
        <v>-8.0000000000000071E-2</v>
      </c>
      <c r="Z6765" s="8">
        <v>0.36999999999999922</v>
      </c>
      <c r="AA6765">
        <v>-0.4399999999999995</v>
      </c>
      <c r="AF6765" t="s">
        <v>6771</v>
      </c>
      <c r="AG6765" t="s">
        <v>1910</v>
      </c>
      <c r="AH6765" t="s">
        <v>1911</v>
      </c>
      <c r="AI6765" t="s">
        <v>1924</v>
      </c>
      <c r="AJ6765" s="7">
        <v>45473</v>
      </c>
      <c r="AK6765" t="s">
        <v>7372</v>
      </c>
      <c r="AL6765" t="s">
        <v>1908</v>
      </c>
      <c r="AM6765" t="s">
        <v>6772</v>
      </c>
      <c r="AN6765" t="s">
        <v>7388</v>
      </c>
      <c r="AO6765" t="str">
        <f>TEXT(A6765,"yyyy-mm-dd")</f>
        <v>2023-09-30</v>
      </c>
    </row>
    <row r="6766" spans="1:41">
      <c r="A6766" s="6" t="s">
        <v>7371</v>
      </c>
      <c r="B6766">
        <v>2023</v>
      </c>
      <c r="C6766">
        <v>9</v>
      </c>
      <c r="E6766" t="s">
        <v>1907</v>
      </c>
      <c r="F6766" t="s">
        <v>1908</v>
      </c>
      <c r="G6766" t="s">
        <v>102</v>
      </c>
      <c r="H6766" t="s">
        <v>6766</v>
      </c>
      <c r="I6766">
        <v>2024</v>
      </c>
      <c r="J6766">
        <v>1</v>
      </c>
      <c r="K6766" s="6">
        <v>45382</v>
      </c>
      <c r="L6766">
        <v>6</v>
      </c>
      <c r="M6766">
        <v>2</v>
      </c>
      <c r="N6766" t="s">
        <v>203</v>
      </c>
      <c r="O6766" s="8">
        <v>10.77</v>
      </c>
      <c r="P6766" s="8">
        <v>10.75</v>
      </c>
      <c r="Q6766" s="8">
        <v>10.69</v>
      </c>
      <c r="R6766" s="8">
        <v>11</v>
      </c>
      <c r="S6766" s="8">
        <v>9</v>
      </c>
      <c r="T6766" s="8">
        <v>11.25</v>
      </c>
      <c r="U6766" s="8">
        <v>0.44</v>
      </c>
      <c r="V6766" s="9">
        <v>28</v>
      </c>
      <c r="W6766" s="8">
        <v>0.3100000000000005</v>
      </c>
      <c r="X6766" s="8">
        <v>2.25</v>
      </c>
      <c r="Y6766" s="8">
        <v>1.9999999999999574E-2</v>
      </c>
      <c r="Z6766" s="8">
        <v>0.25</v>
      </c>
      <c r="AA6766">
        <v>-0.1899999999999995</v>
      </c>
      <c r="AF6766" t="s">
        <v>6767</v>
      </c>
      <c r="AG6766" t="s">
        <v>1910</v>
      </c>
      <c r="AH6766" t="s">
        <v>1911</v>
      </c>
      <c r="AI6766" t="s">
        <v>1919</v>
      </c>
      <c r="AJ6766" s="7">
        <v>45382</v>
      </c>
      <c r="AK6766" t="s">
        <v>7372</v>
      </c>
      <c r="AL6766" t="s">
        <v>1908</v>
      </c>
      <c r="AM6766" t="s">
        <v>6768</v>
      </c>
      <c r="AN6766" t="s">
        <v>7387</v>
      </c>
      <c r="AO6766" t="str">
        <f>TEXT(A6766,"yyyy-mm-dd")</f>
        <v>2023-09-30</v>
      </c>
    </row>
    <row r="6767" spans="1:41">
      <c r="A6767" s="6" t="s">
        <v>7371</v>
      </c>
      <c r="B6767">
        <v>2023</v>
      </c>
      <c r="C6767">
        <v>9</v>
      </c>
      <c r="E6767" t="s">
        <v>1907</v>
      </c>
      <c r="F6767" t="s">
        <v>1908</v>
      </c>
      <c r="G6767" t="s">
        <v>102</v>
      </c>
      <c r="H6767" t="s">
        <v>6539</v>
      </c>
      <c r="I6767">
        <v>2023</v>
      </c>
      <c r="J6767">
        <v>4</v>
      </c>
      <c r="K6767" s="6">
        <v>45291</v>
      </c>
      <c r="L6767">
        <v>3</v>
      </c>
      <c r="M6767">
        <v>1</v>
      </c>
      <c r="N6767" t="s">
        <v>233</v>
      </c>
      <c r="O6767" s="8">
        <v>11.19</v>
      </c>
      <c r="P6767" s="8">
        <v>11.25</v>
      </c>
      <c r="Q6767" s="8">
        <v>11.15</v>
      </c>
      <c r="R6767" s="8">
        <v>11.25</v>
      </c>
      <c r="S6767" s="8">
        <v>11</v>
      </c>
      <c r="T6767" s="8">
        <v>11.25</v>
      </c>
      <c r="U6767" s="8">
        <v>0.11</v>
      </c>
      <c r="V6767" s="9">
        <v>29</v>
      </c>
      <c r="W6767" s="8">
        <v>9.9999999999999645E-2</v>
      </c>
      <c r="X6767" s="8">
        <v>0.25</v>
      </c>
      <c r="Y6767" s="8">
        <v>-6.0000000000000497E-2</v>
      </c>
      <c r="Z6767" s="8">
        <v>0.25</v>
      </c>
      <c r="AA6767">
        <v>-0.15000000000000036</v>
      </c>
      <c r="AF6767" t="s">
        <v>6540</v>
      </c>
      <c r="AG6767" t="s">
        <v>1910</v>
      </c>
      <c r="AH6767" t="s">
        <v>1911</v>
      </c>
      <c r="AI6767" t="s">
        <v>1915</v>
      </c>
      <c r="AJ6767" s="7">
        <v>45291</v>
      </c>
      <c r="AK6767" t="s">
        <v>7372</v>
      </c>
      <c r="AL6767" t="s">
        <v>1908</v>
      </c>
      <c r="AM6767" t="s">
        <v>6541</v>
      </c>
      <c r="AN6767" t="s">
        <v>7386</v>
      </c>
      <c r="AO6767" t="str">
        <f>TEXT(A6767,"yyyy-mm-dd")</f>
        <v>2023-09-30</v>
      </c>
    </row>
    <row r="6768" spans="1:41">
      <c r="A6768" s="6" t="s">
        <v>7371</v>
      </c>
      <c r="B6768">
        <v>2023</v>
      </c>
      <c r="C6768">
        <v>9</v>
      </c>
      <c r="E6768" t="s">
        <v>1907</v>
      </c>
      <c r="F6768" t="s">
        <v>1908</v>
      </c>
      <c r="G6768" t="s">
        <v>102</v>
      </c>
      <c r="H6768" t="s">
        <v>6434</v>
      </c>
      <c r="I6768">
        <v>2023</v>
      </c>
      <c r="J6768">
        <v>3</v>
      </c>
      <c r="K6768" s="6">
        <v>45199</v>
      </c>
      <c r="L6768">
        <v>0</v>
      </c>
      <c r="M6768">
        <v>0</v>
      </c>
      <c r="N6768" t="s">
        <v>178</v>
      </c>
      <c r="O6768" s="8">
        <v>11.25</v>
      </c>
      <c r="P6768" s="8">
        <v>11.25</v>
      </c>
      <c r="Q6768" s="8">
        <v>11.25</v>
      </c>
      <c r="R6768" s="8">
        <v>11.25</v>
      </c>
      <c r="S6768" s="8">
        <v>11.25</v>
      </c>
      <c r="T6768" s="8">
        <v>11.25</v>
      </c>
      <c r="U6768" s="8">
        <v>0</v>
      </c>
      <c r="V6768" s="9">
        <v>28</v>
      </c>
      <c r="W6768" s="8">
        <v>0</v>
      </c>
      <c r="X6768" s="8">
        <v>0</v>
      </c>
      <c r="Y6768" s="8">
        <v>0</v>
      </c>
      <c r="Z6768" s="8">
        <v>0</v>
      </c>
      <c r="AA6768">
        <v>0</v>
      </c>
      <c r="AF6768" t="s">
        <v>6435</v>
      </c>
      <c r="AG6768" t="s">
        <v>1910</v>
      </c>
      <c r="AH6768" t="s">
        <v>1911</v>
      </c>
      <c r="AI6768" t="s">
        <v>1912</v>
      </c>
      <c r="AJ6768" s="7">
        <v>45199</v>
      </c>
      <c r="AK6768" t="s">
        <v>7372</v>
      </c>
      <c r="AL6768" t="s">
        <v>1908</v>
      </c>
      <c r="AM6768" t="s">
        <v>6436</v>
      </c>
      <c r="AN6768" t="s">
        <v>7385</v>
      </c>
      <c r="AO6768" t="str">
        <f>TEXT(A6768,"yyyy-mm-dd")</f>
        <v>2023-09-30</v>
      </c>
    </row>
    <row r="6769" spans="1:41">
      <c r="A6769" s="6" t="s">
        <v>7371</v>
      </c>
      <c r="B6769">
        <v>2023</v>
      </c>
      <c r="C6769">
        <v>9</v>
      </c>
      <c r="E6769" t="s">
        <v>100</v>
      </c>
      <c r="F6769" t="s">
        <v>101</v>
      </c>
      <c r="G6769" t="s">
        <v>83</v>
      </c>
      <c r="H6769" t="s">
        <v>7036</v>
      </c>
      <c r="I6769">
        <v>2025</v>
      </c>
      <c r="K6769" s="6">
        <v>46022</v>
      </c>
      <c r="L6769">
        <v>27</v>
      </c>
      <c r="N6769" t="s">
        <v>604</v>
      </c>
      <c r="O6769" s="8">
        <v>2.08</v>
      </c>
      <c r="P6769" s="8">
        <v>2</v>
      </c>
      <c r="Q6769" s="8">
        <v>1.7</v>
      </c>
      <c r="R6769" s="8">
        <v>2.4</v>
      </c>
      <c r="S6769" s="8">
        <v>1</v>
      </c>
      <c r="T6769" s="8">
        <v>3.2</v>
      </c>
      <c r="U6769" s="8">
        <v>0.53</v>
      </c>
      <c r="V6769" s="9">
        <v>29</v>
      </c>
      <c r="W6769" s="8">
        <v>0.7</v>
      </c>
      <c r="X6769" s="8">
        <v>2.2000000000000002</v>
      </c>
      <c r="Y6769" s="8">
        <v>8.0000000000000071E-2</v>
      </c>
      <c r="Z6769" s="8">
        <v>-0.10000000000000009</v>
      </c>
      <c r="AA6769">
        <v>0.19999999999999996</v>
      </c>
      <c r="AF6769" t="s">
        <v>10450</v>
      </c>
      <c r="AG6769" t="s">
        <v>9655</v>
      </c>
      <c r="AH6769" t="s">
        <v>9656</v>
      </c>
      <c r="AI6769" t="s">
        <v>9708</v>
      </c>
      <c r="AJ6769" s="7">
        <v>46022</v>
      </c>
      <c r="AK6769" t="s">
        <v>7372</v>
      </c>
      <c r="AL6769" t="s">
        <v>109</v>
      </c>
      <c r="AM6769" t="s">
        <v>7038</v>
      </c>
      <c r="AN6769" t="s">
        <v>10460</v>
      </c>
    </row>
    <row r="6770" spans="1:41">
      <c r="A6770" s="6" t="s">
        <v>7371</v>
      </c>
      <c r="B6770">
        <v>2023</v>
      </c>
      <c r="C6770">
        <v>9</v>
      </c>
      <c r="E6770" t="s">
        <v>100</v>
      </c>
      <c r="F6770" t="s">
        <v>101</v>
      </c>
      <c r="G6770" t="s">
        <v>102</v>
      </c>
      <c r="H6770" t="s">
        <v>6983</v>
      </c>
      <c r="I6770">
        <v>2024</v>
      </c>
      <c r="J6770">
        <v>4</v>
      </c>
      <c r="K6770" s="6">
        <v>45657</v>
      </c>
      <c r="L6770">
        <v>15</v>
      </c>
      <c r="M6770">
        <v>5</v>
      </c>
      <c r="N6770" t="s">
        <v>236</v>
      </c>
      <c r="O6770" s="8">
        <v>2.14</v>
      </c>
      <c r="P6770" s="8">
        <v>2.0499999999999998</v>
      </c>
      <c r="Q6770" s="8">
        <v>1.53</v>
      </c>
      <c r="R6770" s="8">
        <v>2.56</v>
      </c>
      <c r="S6770" s="8">
        <v>0.39</v>
      </c>
      <c r="T6770" s="8">
        <v>4.8</v>
      </c>
      <c r="U6770" s="8">
        <v>0.91</v>
      </c>
      <c r="V6770" s="9">
        <v>26</v>
      </c>
      <c r="W6770" s="8">
        <v>1.03</v>
      </c>
      <c r="X6770" s="8">
        <v>4.41</v>
      </c>
      <c r="Y6770" s="8">
        <v>9.0000000000000302E-2</v>
      </c>
      <c r="Z6770" s="8">
        <v>0.14999999999999991</v>
      </c>
      <c r="AA6770">
        <v>-2.0000000000000018E-2</v>
      </c>
      <c r="AF6770" t="s">
        <v>7055</v>
      </c>
      <c r="AG6770" t="s">
        <v>106</v>
      </c>
      <c r="AH6770" t="s">
        <v>107</v>
      </c>
      <c r="AI6770" t="s">
        <v>2667</v>
      </c>
      <c r="AJ6770" s="7">
        <v>45657</v>
      </c>
      <c r="AK6770" t="s">
        <v>7372</v>
      </c>
      <c r="AL6770" t="s">
        <v>109</v>
      </c>
      <c r="AM6770" t="s">
        <v>6985</v>
      </c>
      <c r="AN6770" t="s">
        <v>7384</v>
      </c>
      <c r="AO6770" t="str">
        <f>TEXT(A6770,"yyyy-mm-dd")</f>
        <v>2023-09-30</v>
      </c>
    </row>
    <row r="6771" spans="1:41">
      <c r="A6771" s="6" t="s">
        <v>7371</v>
      </c>
      <c r="B6771">
        <v>2023</v>
      </c>
      <c r="C6771">
        <v>9</v>
      </c>
      <c r="E6771" t="s">
        <v>100</v>
      </c>
      <c r="F6771" t="s">
        <v>101</v>
      </c>
      <c r="G6771" t="s">
        <v>83</v>
      </c>
      <c r="H6771" t="s">
        <v>6592</v>
      </c>
      <c r="I6771">
        <v>2024</v>
      </c>
      <c r="K6771" s="6">
        <v>45657</v>
      </c>
      <c r="L6771">
        <v>15</v>
      </c>
      <c r="N6771" t="s">
        <v>236</v>
      </c>
      <c r="O6771" s="8">
        <v>1.91</v>
      </c>
      <c r="P6771" s="8">
        <v>1.9</v>
      </c>
      <c r="Q6771" s="8">
        <v>1.61</v>
      </c>
      <c r="R6771" s="8">
        <v>2.1</v>
      </c>
      <c r="S6771" s="8">
        <v>1.3</v>
      </c>
      <c r="T6771" s="8">
        <v>3.4</v>
      </c>
      <c r="U6771" s="8">
        <v>0.43</v>
      </c>
      <c r="V6771" s="9">
        <v>34</v>
      </c>
      <c r="W6771" s="8">
        <v>0.49</v>
      </c>
      <c r="X6771" s="8">
        <v>2.0999999999999996</v>
      </c>
      <c r="Y6771" s="8">
        <v>1.0000000000000009E-2</v>
      </c>
      <c r="Z6771" s="8">
        <v>0.29999999999999982</v>
      </c>
      <c r="AA6771">
        <v>-8.9999999999999858E-2</v>
      </c>
      <c r="AF6771" t="s">
        <v>10411</v>
      </c>
      <c r="AG6771" t="s">
        <v>9655</v>
      </c>
      <c r="AH6771" t="s">
        <v>9656</v>
      </c>
      <c r="AI6771" t="s">
        <v>9669</v>
      </c>
      <c r="AJ6771" s="7">
        <v>45657</v>
      </c>
      <c r="AK6771" t="s">
        <v>7372</v>
      </c>
      <c r="AL6771" t="s">
        <v>109</v>
      </c>
      <c r="AM6771" t="s">
        <v>6594</v>
      </c>
      <c r="AN6771" t="s">
        <v>10433</v>
      </c>
    </row>
    <row r="6772" spans="1:41">
      <c r="A6772" s="6" t="s">
        <v>7371</v>
      </c>
      <c r="B6772">
        <v>2023</v>
      </c>
      <c r="C6772">
        <v>9</v>
      </c>
      <c r="E6772" t="s">
        <v>100</v>
      </c>
      <c r="F6772" t="s">
        <v>101</v>
      </c>
      <c r="G6772" t="s">
        <v>102</v>
      </c>
      <c r="H6772" t="s">
        <v>6878</v>
      </c>
      <c r="I6772">
        <v>2024</v>
      </c>
      <c r="J6772">
        <v>3</v>
      </c>
      <c r="K6772" s="6">
        <v>45565</v>
      </c>
      <c r="L6772">
        <v>12</v>
      </c>
      <c r="M6772">
        <v>4</v>
      </c>
      <c r="N6772" t="s">
        <v>261</v>
      </c>
      <c r="O6772" s="8">
        <v>1.72</v>
      </c>
      <c r="P6772" s="8">
        <v>1.65</v>
      </c>
      <c r="Q6772" s="8">
        <v>1.28</v>
      </c>
      <c r="R6772" s="8">
        <v>2.08</v>
      </c>
      <c r="S6772" s="8">
        <v>0.74</v>
      </c>
      <c r="T6772" s="8">
        <v>3.3</v>
      </c>
      <c r="U6772" s="8">
        <v>0.57999999999999996</v>
      </c>
      <c r="V6772" s="9">
        <v>26</v>
      </c>
      <c r="W6772" s="8">
        <v>0.8</v>
      </c>
      <c r="X6772" s="8">
        <v>2.5599999999999996</v>
      </c>
      <c r="Y6772" s="8">
        <v>7.0000000000000062E-2</v>
      </c>
      <c r="Z6772" s="8">
        <v>0.25</v>
      </c>
      <c r="AA6772">
        <v>0</v>
      </c>
      <c r="AF6772" t="s">
        <v>7053</v>
      </c>
      <c r="AG6772" t="s">
        <v>106</v>
      </c>
      <c r="AH6772" t="s">
        <v>107</v>
      </c>
      <c r="AI6772" t="s">
        <v>502</v>
      </c>
      <c r="AJ6772" s="7">
        <v>45565</v>
      </c>
      <c r="AK6772" t="s">
        <v>7372</v>
      </c>
      <c r="AL6772" t="s">
        <v>109</v>
      </c>
      <c r="AM6772" t="s">
        <v>6880</v>
      </c>
      <c r="AN6772" t="s">
        <v>7383</v>
      </c>
      <c r="AO6772" t="str">
        <f>TEXT(A6772,"yyyy-mm-dd")</f>
        <v>2023-09-30</v>
      </c>
    </row>
    <row r="6773" spans="1:41">
      <c r="A6773" s="6" t="s">
        <v>7371</v>
      </c>
      <c r="B6773">
        <v>2023</v>
      </c>
      <c r="C6773">
        <v>9</v>
      </c>
      <c r="E6773" t="s">
        <v>100</v>
      </c>
      <c r="F6773" t="s">
        <v>101</v>
      </c>
      <c r="G6773" t="s">
        <v>102</v>
      </c>
      <c r="H6773" t="s">
        <v>6770</v>
      </c>
      <c r="I6773">
        <v>2024</v>
      </c>
      <c r="J6773">
        <v>2</v>
      </c>
      <c r="K6773" s="6">
        <v>45473</v>
      </c>
      <c r="L6773">
        <v>9</v>
      </c>
      <c r="M6773">
        <v>3</v>
      </c>
      <c r="N6773" t="s">
        <v>173</v>
      </c>
      <c r="O6773" s="8">
        <v>1.9</v>
      </c>
      <c r="P6773" s="8">
        <v>2</v>
      </c>
      <c r="Q6773" s="8">
        <v>1.55</v>
      </c>
      <c r="R6773" s="8">
        <v>2.23</v>
      </c>
      <c r="S6773" s="8">
        <v>0.5</v>
      </c>
      <c r="T6773" s="8">
        <v>3.2</v>
      </c>
      <c r="U6773" s="8">
        <v>0.59</v>
      </c>
      <c r="V6773" s="9">
        <v>26</v>
      </c>
      <c r="W6773" s="8">
        <v>0.67999999999999994</v>
      </c>
      <c r="X6773" s="8">
        <v>2.7</v>
      </c>
      <c r="Y6773" s="8">
        <v>-0.10000000000000009</v>
      </c>
      <c r="Z6773" s="8">
        <v>0.5</v>
      </c>
      <c r="AA6773">
        <v>-0.14000000000000012</v>
      </c>
      <c r="AF6773" t="s">
        <v>7051</v>
      </c>
      <c r="AG6773" t="s">
        <v>106</v>
      </c>
      <c r="AH6773" t="s">
        <v>107</v>
      </c>
      <c r="AI6773" t="s">
        <v>497</v>
      </c>
      <c r="AJ6773" s="7">
        <v>45473</v>
      </c>
      <c r="AK6773" t="s">
        <v>7372</v>
      </c>
      <c r="AL6773" t="s">
        <v>109</v>
      </c>
      <c r="AM6773" t="s">
        <v>6772</v>
      </c>
      <c r="AN6773" t="s">
        <v>7382</v>
      </c>
      <c r="AO6773" t="str">
        <f>TEXT(A6773,"yyyy-mm-dd")</f>
        <v>2023-09-30</v>
      </c>
    </row>
    <row r="6774" spans="1:41">
      <c r="A6774" s="6" t="s">
        <v>7371</v>
      </c>
      <c r="B6774">
        <v>2023</v>
      </c>
      <c r="C6774">
        <v>9</v>
      </c>
      <c r="E6774" t="s">
        <v>100</v>
      </c>
      <c r="F6774" t="s">
        <v>101</v>
      </c>
      <c r="G6774" t="s">
        <v>102</v>
      </c>
      <c r="H6774" t="s">
        <v>6766</v>
      </c>
      <c r="I6774">
        <v>2024</v>
      </c>
      <c r="J6774">
        <v>1</v>
      </c>
      <c r="K6774" s="6">
        <v>45382</v>
      </c>
      <c r="L6774">
        <v>6</v>
      </c>
      <c r="M6774">
        <v>2</v>
      </c>
      <c r="N6774" t="s">
        <v>203</v>
      </c>
      <c r="O6774" s="8">
        <v>1.82</v>
      </c>
      <c r="P6774" s="8">
        <v>1.94</v>
      </c>
      <c r="Q6774" s="8">
        <v>1.53</v>
      </c>
      <c r="R6774" s="8">
        <v>2.29</v>
      </c>
      <c r="S6774" s="8">
        <v>-0.4</v>
      </c>
      <c r="T6774" s="8">
        <v>3</v>
      </c>
      <c r="U6774" s="8">
        <v>0.71</v>
      </c>
      <c r="V6774" s="9">
        <v>26</v>
      </c>
      <c r="W6774" s="8">
        <v>0.76</v>
      </c>
      <c r="X6774" s="8">
        <v>3.4</v>
      </c>
      <c r="Y6774" s="8">
        <v>-0.11999999999999988</v>
      </c>
      <c r="Z6774" s="8">
        <v>0.43999999999999995</v>
      </c>
      <c r="AA6774">
        <v>4.0000000000000036E-2</v>
      </c>
      <c r="AF6774" t="s">
        <v>7049</v>
      </c>
      <c r="AG6774" t="s">
        <v>106</v>
      </c>
      <c r="AH6774" t="s">
        <v>107</v>
      </c>
      <c r="AI6774" t="s">
        <v>427</v>
      </c>
      <c r="AJ6774" s="7">
        <v>45382</v>
      </c>
      <c r="AK6774" t="s">
        <v>7372</v>
      </c>
      <c r="AL6774" t="s">
        <v>109</v>
      </c>
      <c r="AM6774" t="s">
        <v>6768</v>
      </c>
      <c r="AN6774" t="s">
        <v>7381</v>
      </c>
      <c r="AO6774" t="str">
        <f>TEXT(A6774,"yyyy-mm-dd")</f>
        <v>2023-09-30</v>
      </c>
    </row>
    <row r="6775" spans="1:41">
      <c r="A6775" s="6" t="s">
        <v>7371</v>
      </c>
      <c r="B6775">
        <v>2023</v>
      </c>
      <c r="C6775">
        <v>9</v>
      </c>
      <c r="E6775" t="s">
        <v>100</v>
      </c>
      <c r="F6775" t="s">
        <v>101</v>
      </c>
      <c r="G6775" t="s">
        <v>102</v>
      </c>
      <c r="H6775" t="s">
        <v>6539</v>
      </c>
      <c r="I6775">
        <v>2023</v>
      </c>
      <c r="J6775">
        <v>4</v>
      </c>
      <c r="K6775" s="6">
        <v>45291</v>
      </c>
      <c r="L6775">
        <v>3</v>
      </c>
      <c r="M6775">
        <v>1</v>
      </c>
      <c r="N6775" t="s">
        <v>233</v>
      </c>
      <c r="O6775" s="8">
        <v>2.3199999999999998</v>
      </c>
      <c r="P6775" s="8">
        <v>2.4</v>
      </c>
      <c r="Q6775" s="8">
        <v>2</v>
      </c>
      <c r="R6775" s="8">
        <v>2.76</v>
      </c>
      <c r="S6775" s="8">
        <v>1.2</v>
      </c>
      <c r="T6775" s="8">
        <v>3.2</v>
      </c>
      <c r="U6775" s="8">
        <v>0.59</v>
      </c>
      <c r="V6775" s="9">
        <v>27</v>
      </c>
      <c r="W6775" s="8">
        <v>0.75999999999999979</v>
      </c>
      <c r="X6775" s="8">
        <v>2</v>
      </c>
      <c r="Y6775" s="8">
        <v>-8.0000000000000071E-2</v>
      </c>
      <c r="Z6775" s="8">
        <v>0.27</v>
      </c>
      <c r="AA6775">
        <v>-4.0000000000000258E-2</v>
      </c>
      <c r="AF6775" t="s">
        <v>6611</v>
      </c>
      <c r="AG6775" t="s">
        <v>106</v>
      </c>
      <c r="AH6775" t="s">
        <v>107</v>
      </c>
      <c r="AI6775" t="s">
        <v>340</v>
      </c>
      <c r="AJ6775" s="7">
        <v>45291</v>
      </c>
      <c r="AK6775" t="s">
        <v>7372</v>
      </c>
      <c r="AL6775" t="s">
        <v>109</v>
      </c>
      <c r="AM6775" t="s">
        <v>6541</v>
      </c>
      <c r="AN6775" t="s">
        <v>7380</v>
      </c>
      <c r="AO6775" t="str">
        <f>TEXT(A6775,"yyyy-mm-dd")</f>
        <v>2023-09-30</v>
      </c>
    </row>
    <row r="6776" spans="1:41">
      <c r="A6776" s="6" t="s">
        <v>7371</v>
      </c>
      <c r="B6776">
        <v>2023</v>
      </c>
      <c r="C6776">
        <v>9</v>
      </c>
      <c r="E6776" t="s">
        <v>100</v>
      </c>
      <c r="F6776" t="s">
        <v>101</v>
      </c>
      <c r="G6776" t="s">
        <v>83</v>
      </c>
      <c r="H6776" t="s">
        <v>6147</v>
      </c>
      <c r="I6776">
        <v>2023</v>
      </c>
      <c r="K6776" s="6">
        <v>45291</v>
      </c>
      <c r="L6776">
        <v>3</v>
      </c>
      <c r="N6776" t="s">
        <v>233</v>
      </c>
      <c r="O6776" s="8">
        <v>3.15</v>
      </c>
      <c r="P6776" s="8">
        <v>3.2</v>
      </c>
      <c r="Q6776" s="8">
        <v>3</v>
      </c>
      <c r="R6776" s="8">
        <v>3.26</v>
      </c>
      <c r="S6776" s="8">
        <v>2.8</v>
      </c>
      <c r="T6776" s="8">
        <v>3.5</v>
      </c>
      <c r="U6776" s="8">
        <v>0.19</v>
      </c>
      <c r="V6776" s="9">
        <v>35</v>
      </c>
      <c r="W6776" s="8">
        <v>0.25999999999999979</v>
      </c>
      <c r="X6776" s="8">
        <v>0.70000000000000018</v>
      </c>
      <c r="Y6776" s="8">
        <v>-5.0000000000000266E-2</v>
      </c>
      <c r="Z6776" s="8">
        <v>0.20000000000000018</v>
      </c>
      <c r="AA6776">
        <v>-4.000000000000048E-2</v>
      </c>
      <c r="AF6776" t="s">
        <v>10372</v>
      </c>
      <c r="AG6776" t="s">
        <v>9655</v>
      </c>
      <c r="AH6776" t="s">
        <v>9656</v>
      </c>
      <c r="AI6776" t="s">
        <v>9657</v>
      </c>
      <c r="AJ6776" s="7">
        <v>45291</v>
      </c>
      <c r="AK6776" t="s">
        <v>7372</v>
      </c>
      <c r="AL6776" t="s">
        <v>109</v>
      </c>
      <c r="AM6776" t="s">
        <v>6149</v>
      </c>
      <c r="AN6776" t="s">
        <v>10406</v>
      </c>
    </row>
    <row r="6777" spans="1:41">
      <c r="A6777" s="6" t="s">
        <v>7371</v>
      </c>
      <c r="B6777">
        <v>2023</v>
      </c>
      <c r="C6777">
        <v>9</v>
      </c>
      <c r="E6777" t="s">
        <v>100</v>
      </c>
      <c r="F6777" t="s">
        <v>101</v>
      </c>
      <c r="G6777" t="s">
        <v>102</v>
      </c>
      <c r="H6777" t="s">
        <v>6434</v>
      </c>
      <c r="I6777">
        <v>2023</v>
      </c>
      <c r="J6777">
        <v>3</v>
      </c>
      <c r="K6777" s="6">
        <v>45199</v>
      </c>
      <c r="L6777">
        <v>0</v>
      </c>
      <c r="M6777">
        <v>0</v>
      </c>
      <c r="N6777" t="s">
        <v>178</v>
      </c>
      <c r="O6777" s="8">
        <v>2.99</v>
      </c>
      <c r="P6777" s="8">
        <v>3</v>
      </c>
      <c r="Q6777" s="8">
        <v>2.8</v>
      </c>
      <c r="R6777" s="8">
        <v>3.2</v>
      </c>
      <c r="S6777" s="8">
        <v>2.2999999999999998</v>
      </c>
      <c r="T6777" s="8">
        <v>3.5</v>
      </c>
      <c r="U6777" s="8">
        <v>0.28999999999999998</v>
      </c>
      <c r="V6777" s="9">
        <v>28</v>
      </c>
      <c r="W6777" s="8">
        <v>0.40000000000000036</v>
      </c>
      <c r="X6777" s="8">
        <v>1.2000000000000002</v>
      </c>
      <c r="Y6777" s="8">
        <v>-9.9999999999997868E-3</v>
      </c>
      <c r="Z6777" s="8">
        <v>0.10000000000000009</v>
      </c>
      <c r="AA6777">
        <v>-9.9999999999999645E-2</v>
      </c>
      <c r="AF6777" t="s">
        <v>6609</v>
      </c>
      <c r="AG6777" t="s">
        <v>106</v>
      </c>
      <c r="AH6777" t="s">
        <v>107</v>
      </c>
      <c r="AI6777" t="s">
        <v>108</v>
      </c>
      <c r="AJ6777" s="7">
        <v>45199</v>
      </c>
      <c r="AK6777" t="s">
        <v>7372</v>
      </c>
      <c r="AL6777" t="s">
        <v>109</v>
      </c>
      <c r="AM6777" t="s">
        <v>6436</v>
      </c>
      <c r="AN6777" t="s">
        <v>7379</v>
      </c>
      <c r="AO6777" t="str">
        <f>TEXT(A6777,"yyyy-mm-dd")</f>
        <v>2023-09-30</v>
      </c>
    </row>
    <row r="6778" spans="1:41">
      <c r="A6778" s="6" t="s">
        <v>7371</v>
      </c>
      <c r="B6778">
        <v>2023</v>
      </c>
      <c r="C6778">
        <v>9</v>
      </c>
      <c r="E6778" t="s">
        <v>2685</v>
      </c>
      <c r="F6778" t="s">
        <v>101</v>
      </c>
      <c r="G6778" t="s">
        <v>774</v>
      </c>
      <c r="H6778" t="s">
        <v>2686</v>
      </c>
      <c r="K6778" s="6"/>
      <c r="O6778" s="8">
        <v>2.23</v>
      </c>
      <c r="P6778" s="8">
        <v>2.1</v>
      </c>
      <c r="Q6778" s="8">
        <v>2</v>
      </c>
      <c r="R6778" s="8">
        <v>2.5</v>
      </c>
      <c r="S6778" s="8">
        <v>1.6</v>
      </c>
      <c r="T6778" s="8">
        <v>3.33</v>
      </c>
      <c r="U6778" s="8">
        <v>0.41</v>
      </c>
      <c r="V6778" s="9">
        <v>29</v>
      </c>
      <c r="W6778" s="8">
        <v>0.5</v>
      </c>
      <c r="X6778" s="8">
        <v>1.73</v>
      </c>
      <c r="Y6778" s="8">
        <v>0.12999999999999989</v>
      </c>
      <c r="Z6778" s="8">
        <v>0.10000000000000009</v>
      </c>
      <c r="AA6778">
        <v>0</v>
      </c>
      <c r="AF6778" t="s">
        <v>2687</v>
      </c>
      <c r="AG6778" t="s">
        <v>2688</v>
      </c>
      <c r="AH6778" t="s">
        <v>2689</v>
      </c>
      <c r="AI6778" t="s">
        <v>2690</v>
      </c>
      <c r="AJ6778" s="7"/>
      <c r="AK6778" t="s">
        <v>7372</v>
      </c>
      <c r="AL6778" t="s">
        <v>109</v>
      </c>
      <c r="AM6778" t="s">
        <v>2686</v>
      </c>
      <c r="AN6778" t="s">
        <v>7398</v>
      </c>
      <c r="AO6778" t="str">
        <f>TEXT(A6778,"yyyy-mm-dd")</f>
        <v>2023-09-30</v>
      </c>
    </row>
    <row r="6779" spans="1:41">
      <c r="A6779" s="6" t="s">
        <v>7371</v>
      </c>
      <c r="B6779">
        <v>2023</v>
      </c>
      <c r="C6779">
        <v>9</v>
      </c>
      <c r="E6779" t="s">
        <v>81</v>
      </c>
      <c r="F6779" t="s">
        <v>82</v>
      </c>
      <c r="G6779" t="s">
        <v>83</v>
      </c>
      <c r="H6779" t="s">
        <v>7036</v>
      </c>
      <c r="I6779">
        <v>2025</v>
      </c>
      <c r="K6779" s="6">
        <v>46022</v>
      </c>
      <c r="L6779">
        <v>27</v>
      </c>
      <c r="N6779" t="s">
        <v>604</v>
      </c>
      <c r="O6779" s="8">
        <v>3.81</v>
      </c>
      <c r="P6779" s="8">
        <v>3.76</v>
      </c>
      <c r="Q6779" s="8">
        <v>3.61</v>
      </c>
      <c r="R6779" s="8">
        <v>3.93</v>
      </c>
      <c r="S6779" s="8">
        <v>3.39</v>
      </c>
      <c r="T6779" s="8">
        <v>4.5999999999999996</v>
      </c>
      <c r="U6779" s="8">
        <v>0.27</v>
      </c>
      <c r="V6779" s="9">
        <v>31</v>
      </c>
      <c r="W6779" s="8">
        <v>0.32000000000000028</v>
      </c>
      <c r="X6779" s="8">
        <v>1.2099999999999995</v>
      </c>
      <c r="Y6779" s="8">
        <v>5.0000000000000266E-2</v>
      </c>
      <c r="Z6779" s="8">
        <v>-4.0000000000000036E-2</v>
      </c>
      <c r="AA6779">
        <v>-5.9999999999999609E-2</v>
      </c>
      <c r="AF6779" t="s">
        <v>7037</v>
      </c>
      <c r="AG6779" t="s">
        <v>87</v>
      </c>
      <c r="AH6779" t="s">
        <v>88</v>
      </c>
      <c r="AI6779" t="s">
        <v>359</v>
      </c>
      <c r="AJ6779" s="7">
        <v>46022</v>
      </c>
      <c r="AK6779" t="s">
        <v>7372</v>
      </c>
      <c r="AL6779" t="s">
        <v>91</v>
      </c>
      <c r="AM6779" t="s">
        <v>7038</v>
      </c>
      <c r="AN6779" t="s">
        <v>7375</v>
      </c>
      <c r="AO6779" t="str">
        <f>TEXT(A6779,"yyyy-mm-dd")</f>
        <v>2023-09-30</v>
      </c>
    </row>
    <row r="6780" spans="1:41">
      <c r="A6780" s="6" t="s">
        <v>7371</v>
      </c>
      <c r="B6780">
        <v>2023</v>
      </c>
      <c r="C6780">
        <v>9</v>
      </c>
      <c r="E6780" t="s">
        <v>392</v>
      </c>
      <c r="F6780" t="s">
        <v>82</v>
      </c>
      <c r="G6780" t="s">
        <v>83</v>
      </c>
      <c r="H6780" t="s">
        <v>7036</v>
      </c>
      <c r="I6780">
        <v>2025</v>
      </c>
      <c r="K6780" s="6">
        <v>46022</v>
      </c>
      <c r="L6780">
        <v>27</v>
      </c>
      <c r="N6780" t="s">
        <v>604</v>
      </c>
      <c r="O6780" s="8">
        <v>3.75</v>
      </c>
      <c r="P6780" s="8">
        <v>3.75</v>
      </c>
      <c r="Q6780" s="8">
        <v>3.6</v>
      </c>
      <c r="R6780" s="8">
        <v>3.97</v>
      </c>
      <c r="S6780" s="8">
        <v>3.22</v>
      </c>
      <c r="T6780" s="8">
        <v>4.2</v>
      </c>
      <c r="U6780" s="8">
        <v>0.24</v>
      </c>
      <c r="V6780" s="9">
        <v>27</v>
      </c>
      <c r="W6780" s="8">
        <v>0.37000000000000011</v>
      </c>
      <c r="X6780" s="8">
        <v>0.98</v>
      </c>
      <c r="Y6780" s="8">
        <v>0</v>
      </c>
      <c r="Z6780" s="8">
        <v>0</v>
      </c>
      <c r="AA6780">
        <v>-9.9999999999997868E-3</v>
      </c>
      <c r="AF6780" t="s">
        <v>7037</v>
      </c>
      <c r="AG6780" t="s">
        <v>87</v>
      </c>
      <c r="AH6780" t="s">
        <v>88</v>
      </c>
      <c r="AI6780" t="s">
        <v>359</v>
      </c>
      <c r="AJ6780" s="7">
        <v>46022</v>
      </c>
      <c r="AK6780" t="s">
        <v>7372</v>
      </c>
      <c r="AL6780" t="s">
        <v>393</v>
      </c>
      <c r="AM6780" t="s">
        <v>7038</v>
      </c>
      <c r="AN6780" t="s">
        <v>7378</v>
      </c>
      <c r="AO6780" t="str">
        <f>TEXT(A6780,"yyyy-mm-dd")</f>
        <v>2023-09-30</v>
      </c>
    </row>
    <row r="6781" spans="1:41">
      <c r="A6781" s="6" t="s">
        <v>7371</v>
      </c>
      <c r="B6781">
        <v>2023</v>
      </c>
      <c r="C6781">
        <v>9</v>
      </c>
      <c r="E6781" t="s">
        <v>81</v>
      </c>
      <c r="F6781" t="s">
        <v>82</v>
      </c>
      <c r="G6781" t="s">
        <v>83</v>
      </c>
      <c r="H6781" t="s">
        <v>6592</v>
      </c>
      <c r="I6781">
        <v>2024</v>
      </c>
      <c r="K6781" s="6">
        <v>45657</v>
      </c>
      <c r="L6781">
        <v>15</v>
      </c>
      <c r="N6781" t="s">
        <v>236</v>
      </c>
      <c r="O6781" s="8">
        <v>3.95</v>
      </c>
      <c r="P6781" s="8">
        <v>4</v>
      </c>
      <c r="Q6781" s="8">
        <v>3.75</v>
      </c>
      <c r="R6781" s="8">
        <v>4.0999999999999996</v>
      </c>
      <c r="S6781" s="8">
        <v>3.22</v>
      </c>
      <c r="T6781" s="8">
        <v>4.5999999999999996</v>
      </c>
      <c r="U6781" s="8">
        <v>0.33</v>
      </c>
      <c r="V6781" s="9">
        <v>34</v>
      </c>
      <c r="W6781" s="8">
        <v>0.34999999999999964</v>
      </c>
      <c r="X6781" s="8">
        <v>1.3799999999999994</v>
      </c>
      <c r="Y6781" s="8">
        <v>-4.9999999999999822E-2</v>
      </c>
      <c r="Z6781" s="8">
        <v>0</v>
      </c>
      <c r="AA6781">
        <v>0.16999999999999993</v>
      </c>
      <c r="AF6781" t="s">
        <v>6593</v>
      </c>
      <c r="AG6781" t="s">
        <v>87</v>
      </c>
      <c r="AH6781" t="s">
        <v>88</v>
      </c>
      <c r="AI6781" t="s">
        <v>97</v>
      </c>
      <c r="AJ6781" s="7">
        <v>45657</v>
      </c>
      <c r="AK6781" t="s">
        <v>7372</v>
      </c>
      <c r="AL6781" t="s">
        <v>91</v>
      </c>
      <c r="AM6781" t="s">
        <v>6594</v>
      </c>
      <c r="AN6781" t="s">
        <v>7374</v>
      </c>
      <c r="AO6781" t="str">
        <f>TEXT(A6781,"yyyy-mm-dd")</f>
        <v>2023-09-30</v>
      </c>
    </row>
    <row r="6782" spans="1:41">
      <c r="A6782" s="6" t="s">
        <v>7371</v>
      </c>
      <c r="B6782">
        <v>2023</v>
      </c>
      <c r="C6782">
        <v>9</v>
      </c>
      <c r="E6782" t="s">
        <v>392</v>
      </c>
      <c r="F6782" t="s">
        <v>82</v>
      </c>
      <c r="G6782" t="s">
        <v>83</v>
      </c>
      <c r="H6782" t="s">
        <v>6592</v>
      </c>
      <c r="I6782">
        <v>2024</v>
      </c>
      <c r="K6782" s="6">
        <v>45657</v>
      </c>
      <c r="L6782">
        <v>15</v>
      </c>
      <c r="N6782" t="s">
        <v>236</v>
      </c>
      <c r="O6782" s="8">
        <v>4.01</v>
      </c>
      <c r="P6782" s="8">
        <v>4.04</v>
      </c>
      <c r="Q6782" s="8">
        <v>3.69</v>
      </c>
      <c r="R6782" s="8">
        <v>4.2</v>
      </c>
      <c r="S6782" s="8">
        <v>3.49</v>
      </c>
      <c r="T6782" s="8">
        <v>4.8</v>
      </c>
      <c r="U6782" s="8">
        <v>0.35</v>
      </c>
      <c r="V6782" s="9">
        <v>30</v>
      </c>
      <c r="W6782" s="8">
        <v>0.51000000000000023</v>
      </c>
      <c r="X6782" s="8">
        <v>1.3099999999999996</v>
      </c>
      <c r="Y6782" s="8">
        <v>-3.0000000000000249E-2</v>
      </c>
      <c r="Z6782" s="8">
        <v>-8.0000000000000071E-2</v>
      </c>
      <c r="AA6782">
        <v>4.000000000000048E-2</v>
      </c>
      <c r="AF6782" t="s">
        <v>6593</v>
      </c>
      <c r="AG6782" t="s">
        <v>87</v>
      </c>
      <c r="AH6782" t="s">
        <v>88</v>
      </c>
      <c r="AI6782" t="s">
        <v>97</v>
      </c>
      <c r="AJ6782" s="7">
        <v>45657</v>
      </c>
      <c r="AK6782" t="s">
        <v>7372</v>
      </c>
      <c r="AL6782" t="s">
        <v>393</v>
      </c>
      <c r="AM6782" t="s">
        <v>6594</v>
      </c>
      <c r="AN6782" t="s">
        <v>7377</v>
      </c>
      <c r="AO6782" t="str">
        <f>TEXT(A6782,"yyyy-mm-dd")</f>
        <v>2023-09-30</v>
      </c>
    </row>
    <row r="6783" spans="1:41">
      <c r="A6783" s="6" t="s">
        <v>7371</v>
      </c>
      <c r="B6783">
        <v>2023</v>
      </c>
      <c r="C6783">
        <v>9</v>
      </c>
      <c r="E6783" t="s">
        <v>81</v>
      </c>
      <c r="F6783" t="s">
        <v>82</v>
      </c>
      <c r="G6783" t="s">
        <v>83</v>
      </c>
      <c r="H6783" t="s">
        <v>6147</v>
      </c>
      <c r="I6783">
        <v>2023</v>
      </c>
      <c r="K6783" s="6">
        <v>45291</v>
      </c>
      <c r="L6783">
        <v>3</v>
      </c>
      <c r="N6783" t="s">
        <v>233</v>
      </c>
      <c r="O6783" s="8">
        <v>4.7</v>
      </c>
      <c r="P6783" s="8">
        <v>4.66</v>
      </c>
      <c r="Q6783" s="8">
        <v>4.57</v>
      </c>
      <c r="R6783" s="8">
        <v>4.75</v>
      </c>
      <c r="S6783" s="8">
        <v>4.3499999999999996</v>
      </c>
      <c r="T6783" s="8">
        <v>5.5</v>
      </c>
      <c r="U6783" s="8">
        <v>0.24</v>
      </c>
      <c r="V6783" s="9">
        <v>35</v>
      </c>
      <c r="W6783" s="8">
        <v>0.17999999999999972</v>
      </c>
      <c r="X6783" s="8">
        <v>1.1500000000000004</v>
      </c>
      <c r="Y6783" s="8">
        <v>4.0000000000000036E-2</v>
      </c>
      <c r="Z6783" s="8">
        <v>0</v>
      </c>
      <c r="AA6783">
        <v>2.9999999999999361E-2</v>
      </c>
      <c r="AF6783" t="s">
        <v>6148</v>
      </c>
      <c r="AG6783" t="s">
        <v>87</v>
      </c>
      <c r="AH6783" t="s">
        <v>88</v>
      </c>
      <c r="AI6783" t="s">
        <v>89</v>
      </c>
      <c r="AJ6783" s="7">
        <v>45291</v>
      </c>
      <c r="AK6783" t="s">
        <v>7372</v>
      </c>
      <c r="AL6783" t="s">
        <v>91</v>
      </c>
      <c r="AM6783" t="s">
        <v>6149</v>
      </c>
      <c r="AN6783" t="s">
        <v>7373</v>
      </c>
      <c r="AO6783" t="str">
        <f>TEXT(A6783,"yyyy-mm-dd")</f>
        <v>2023-09-30</v>
      </c>
    </row>
    <row r="6784" spans="1:41">
      <c r="A6784" s="6" t="s">
        <v>7371</v>
      </c>
      <c r="B6784">
        <v>2023</v>
      </c>
      <c r="C6784">
        <v>9</v>
      </c>
      <c r="E6784" t="s">
        <v>392</v>
      </c>
      <c r="F6784" t="s">
        <v>82</v>
      </c>
      <c r="G6784" t="s">
        <v>83</v>
      </c>
      <c r="H6784" t="s">
        <v>6147</v>
      </c>
      <c r="I6784">
        <v>2023</v>
      </c>
      <c r="K6784" s="6">
        <v>45291</v>
      </c>
      <c r="L6784">
        <v>3</v>
      </c>
      <c r="N6784" t="s">
        <v>233</v>
      </c>
      <c r="O6784" s="8">
        <v>5.12</v>
      </c>
      <c r="P6784" s="8">
        <v>5.09</v>
      </c>
      <c r="Q6784" s="8">
        <v>5</v>
      </c>
      <c r="R6784" s="8">
        <v>5.17</v>
      </c>
      <c r="S6784" s="8">
        <v>4.8</v>
      </c>
      <c r="T6784" s="8">
        <v>6.12</v>
      </c>
      <c r="U6784" s="8">
        <v>0.23</v>
      </c>
      <c r="V6784" s="9">
        <v>31</v>
      </c>
      <c r="W6784" s="8">
        <v>0.16999999999999993</v>
      </c>
      <c r="X6784" s="8">
        <v>1.3200000000000003</v>
      </c>
      <c r="Y6784" s="8">
        <v>3.0000000000000249E-2</v>
      </c>
      <c r="Z6784" s="8">
        <v>-0.12000000000000011</v>
      </c>
      <c r="AA6784">
        <v>-9.9999999999999645E-2</v>
      </c>
      <c r="AF6784" t="s">
        <v>6148</v>
      </c>
      <c r="AG6784" t="s">
        <v>87</v>
      </c>
      <c r="AH6784" t="s">
        <v>88</v>
      </c>
      <c r="AI6784" t="s">
        <v>89</v>
      </c>
      <c r="AJ6784" s="7">
        <v>45291</v>
      </c>
      <c r="AK6784" t="s">
        <v>7372</v>
      </c>
      <c r="AL6784" t="s">
        <v>393</v>
      </c>
      <c r="AM6784" t="s">
        <v>6149</v>
      </c>
      <c r="AN6784" t="s">
        <v>7376</v>
      </c>
      <c r="AO6784" t="str">
        <f>TEXT(A6784,"yyyy-mm-dd")</f>
        <v>2023-09-30</v>
      </c>
    </row>
    <row r="6785" spans="1:41">
      <c r="A6785" s="6" t="s">
        <v>7371</v>
      </c>
      <c r="B6785">
        <v>2023</v>
      </c>
      <c r="C6785">
        <v>9</v>
      </c>
      <c r="E6785" t="s">
        <v>81</v>
      </c>
      <c r="F6785" t="s">
        <v>82</v>
      </c>
      <c r="G6785" t="s">
        <v>774</v>
      </c>
      <c r="H6785" t="s">
        <v>775</v>
      </c>
      <c r="K6785" s="6"/>
      <c r="O6785" s="8">
        <v>3.76</v>
      </c>
      <c r="P6785" s="8">
        <v>3.8</v>
      </c>
      <c r="Q6785" s="8">
        <v>3.69</v>
      </c>
      <c r="R6785" s="8">
        <v>3.9</v>
      </c>
      <c r="S6785" s="8">
        <v>3</v>
      </c>
      <c r="T6785" s="8">
        <v>4.4000000000000004</v>
      </c>
      <c r="U6785" s="8">
        <v>0.24</v>
      </c>
      <c r="V6785" s="9">
        <v>31</v>
      </c>
      <c r="W6785" s="8">
        <v>0.20999999999999996</v>
      </c>
      <c r="X6785" s="8">
        <v>1.4000000000000004</v>
      </c>
      <c r="Y6785" s="8">
        <v>-4.0000000000000036E-2</v>
      </c>
      <c r="Z6785" s="8">
        <v>0</v>
      </c>
      <c r="AA6785">
        <v>-2.0000000000000018E-2</v>
      </c>
      <c r="AF6785" t="s">
        <v>776</v>
      </c>
      <c r="AG6785" t="s">
        <v>777</v>
      </c>
      <c r="AH6785" t="s">
        <v>778</v>
      </c>
      <c r="AI6785" t="s">
        <v>779</v>
      </c>
      <c r="AJ6785" s="7"/>
      <c r="AK6785" t="s">
        <v>7372</v>
      </c>
      <c r="AL6785" t="s">
        <v>91</v>
      </c>
      <c r="AM6785" t="s">
        <v>775</v>
      </c>
      <c r="AN6785" t="s">
        <v>7394</v>
      </c>
      <c r="AO6785" t="str">
        <f>TEXT(A6785,"yyyy-mm-dd")</f>
        <v>2023-09-30</v>
      </c>
    </row>
    <row r="6786" spans="1:41">
      <c r="A6786" s="6" t="s">
        <v>7371</v>
      </c>
      <c r="B6786">
        <v>2023</v>
      </c>
      <c r="C6786">
        <v>9</v>
      </c>
      <c r="E6786" t="s">
        <v>81</v>
      </c>
      <c r="F6786" t="s">
        <v>82</v>
      </c>
      <c r="G6786" t="s">
        <v>774</v>
      </c>
      <c r="H6786" t="s">
        <v>1536</v>
      </c>
      <c r="K6786" s="6"/>
      <c r="O6786" s="8">
        <v>3.63</v>
      </c>
      <c r="P6786" s="8">
        <v>3.6</v>
      </c>
      <c r="Q6786" s="8">
        <v>3.5</v>
      </c>
      <c r="R6786" s="8">
        <v>3.75</v>
      </c>
      <c r="S6786" s="8">
        <v>3</v>
      </c>
      <c r="T6786" s="8">
        <v>4</v>
      </c>
      <c r="U6786" s="8">
        <v>0.23</v>
      </c>
      <c r="V6786" s="9">
        <v>28</v>
      </c>
      <c r="W6786" s="8">
        <v>0.25</v>
      </c>
      <c r="X6786" s="8">
        <v>1</v>
      </c>
      <c r="Y6786" s="8">
        <v>2.9999999999999805E-2</v>
      </c>
      <c r="Z6786" s="8">
        <v>7.0000000000000284E-2</v>
      </c>
      <c r="AA6786">
        <v>2.0000000000000018E-2</v>
      </c>
      <c r="AF6786" t="s">
        <v>1537</v>
      </c>
      <c r="AG6786" t="s">
        <v>777</v>
      </c>
      <c r="AH6786" t="s">
        <v>778</v>
      </c>
      <c r="AI6786" t="s">
        <v>1538</v>
      </c>
      <c r="AJ6786" s="7"/>
      <c r="AK6786" t="s">
        <v>7372</v>
      </c>
      <c r="AL6786" t="s">
        <v>91</v>
      </c>
      <c r="AM6786" t="s">
        <v>1536</v>
      </c>
      <c r="AN6786" t="s">
        <v>7395</v>
      </c>
      <c r="AO6786" t="str">
        <f>TEXT(A6786,"yyyy-mm-dd")</f>
        <v>2023-09-30</v>
      </c>
    </row>
    <row r="6787" spans="1:41">
      <c r="A6787" s="6" t="s">
        <v>7371</v>
      </c>
      <c r="B6787">
        <v>2023</v>
      </c>
      <c r="C6787">
        <v>9</v>
      </c>
      <c r="E6787" t="s">
        <v>392</v>
      </c>
      <c r="F6787" t="s">
        <v>82</v>
      </c>
      <c r="G6787" t="s">
        <v>774</v>
      </c>
      <c r="H6787" t="s">
        <v>775</v>
      </c>
      <c r="K6787" s="6"/>
      <c r="O6787" s="8">
        <v>3.8</v>
      </c>
      <c r="P6787" s="8">
        <v>3.75</v>
      </c>
      <c r="Q6787" s="8">
        <v>3.66</v>
      </c>
      <c r="R6787" s="8">
        <v>4</v>
      </c>
      <c r="S6787" s="8">
        <v>3.32</v>
      </c>
      <c r="T6787" s="8">
        <v>4.3</v>
      </c>
      <c r="U6787" s="8">
        <v>0.24</v>
      </c>
      <c r="V6787" s="9">
        <v>27</v>
      </c>
      <c r="W6787" s="8">
        <v>0.33999999999999986</v>
      </c>
      <c r="X6787" s="8">
        <v>0.98</v>
      </c>
      <c r="Y6787" s="8">
        <v>4.9999999999999822E-2</v>
      </c>
      <c r="Z6787" s="8">
        <v>-4.0000000000000036E-2</v>
      </c>
      <c r="AA6787">
        <v>2.0000000000000018E-2</v>
      </c>
      <c r="AF6787" t="s">
        <v>776</v>
      </c>
      <c r="AG6787" t="s">
        <v>777</v>
      </c>
      <c r="AH6787" t="s">
        <v>778</v>
      </c>
      <c r="AI6787" t="s">
        <v>779</v>
      </c>
      <c r="AJ6787" s="7"/>
      <c r="AK6787" t="s">
        <v>7372</v>
      </c>
      <c r="AL6787" t="s">
        <v>393</v>
      </c>
      <c r="AM6787" t="s">
        <v>775</v>
      </c>
      <c r="AN6787" t="s">
        <v>7396</v>
      </c>
      <c r="AO6787" t="str">
        <f>TEXT(A6787,"yyyy-mm-dd")</f>
        <v>2023-09-30</v>
      </c>
    </row>
    <row r="6788" spans="1:41">
      <c r="A6788" s="6" t="s">
        <v>7371</v>
      </c>
      <c r="B6788">
        <v>2023</v>
      </c>
      <c r="C6788">
        <v>9</v>
      </c>
      <c r="E6788" t="s">
        <v>392</v>
      </c>
      <c r="F6788" t="s">
        <v>82</v>
      </c>
      <c r="G6788" t="s">
        <v>774</v>
      </c>
      <c r="H6788" t="s">
        <v>1536</v>
      </c>
      <c r="K6788" s="6"/>
      <c r="O6788" s="8">
        <v>3.61</v>
      </c>
      <c r="P6788" s="8">
        <v>3.54</v>
      </c>
      <c r="Q6788" s="8">
        <v>3.46</v>
      </c>
      <c r="R6788" s="8">
        <v>3.85</v>
      </c>
      <c r="S6788" s="8">
        <v>3</v>
      </c>
      <c r="T6788" s="8">
        <v>4.0599999999999996</v>
      </c>
      <c r="U6788" s="8">
        <v>0.27</v>
      </c>
      <c r="V6788" s="9">
        <v>26</v>
      </c>
      <c r="W6788" s="8">
        <v>0.39000000000000012</v>
      </c>
      <c r="X6788" s="8">
        <v>1.0599999999999996</v>
      </c>
      <c r="Y6788" s="8">
        <v>6.999999999999984E-2</v>
      </c>
      <c r="Z6788" s="8">
        <v>-6.0000000000000053E-2</v>
      </c>
      <c r="AA6788">
        <v>4.0000000000000036E-2</v>
      </c>
      <c r="AF6788" t="s">
        <v>1537</v>
      </c>
      <c r="AG6788" t="s">
        <v>777</v>
      </c>
      <c r="AH6788" t="s">
        <v>778</v>
      </c>
      <c r="AI6788" t="s">
        <v>1538</v>
      </c>
      <c r="AJ6788" s="7"/>
      <c r="AK6788" t="s">
        <v>7372</v>
      </c>
      <c r="AL6788" t="s">
        <v>393</v>
      </c>
      <c r="AM6788" t="s">
        <v>1536</v>
      </c>
      <c r="AN6788" t="s">
        <v>7397</v>
      </c>
      <c r="AO6788" t="str">
        <f>TEXT(A6788,"yyyy-mm-dd")</f>
        <v>2023-09-30</v>
      </c>
    </row>
    <row r="6789" spans="1:41">
      <c r="A6789" s="6" t="s">
        <v>7371</v>
      </c>
      <c r="B6789">
        <v>2023</v>
      </c>
      <c r="C6789">
        <v>9</v>
      </c>
      <c r="E6789" t="s">
        <v>112</v>
      </c>
      <c r="F6789" t="s">
        <v>113</v>
      </c>
      <c r="G6789" t="s">
        <v>83</v>
      </c>
      <c r="H6789" t="s">
        <v>7036</v>
      </c>
      <c r="I6789">
        <v>2025</v>
      </c>
      <c r="K6789" s="6">
        <v>46022</v>
      </c>
      <c r="L6789">
        <v>27</v>
      </c>
      <c r="N6789" t="s">
        <v>604</v>
      </c>
      <c r="O6789" s="8">
        <v>7.48</v>
      </c>
      <c r="P6789" s="8">
        <v>7.5</v>
      </c>
      <c r="Q6789" s="8">
        <v>7.09</v>
      </c>
      <c r="R6789" s="8">
        <v>7.9</v>
      </c>
      <c r="S6789" s="8">
        <v>6.31</v>
      </c>
      <c r="T6789" s="8">
        <v>8.5500000000000007</v>
      </c>
      <c r="U6789" s="8">
        <v>0.63</v>
      </c>
      <c r="V6789" s="9">
        <v>23</v>
      </c>
      <c r="W6789" s="8">
        <v>0.8100000000000005</v>
      </c>
      <c r="X6789" s="8">
        <v>2.2400000000000011</v>
      </c>
      <c r="Y6789" s="8">
        <v>-1.9999999999999574E-2</v>
      </c>
      <c r="Z6789" s="8">
        <v>0.26999999999999957</v>
      </c>
      <c r="AA6789">
        <v>6.0000000000000497E-2</v>
      </c>
      <c r="AF6789" t="s">
        <v>7074</v>
      </c>
      <c r="AG6789" t="s">
        <v>115</v>
      </c>
      <c r="AH6789" t="s">
        <v>116</v>
      </c>
      <c r="AI6789" t="s">
        <v>359</v>
      </c>
      <c r="AJ6789" s="7">
        <v>46022</v>
      </c>
      <c r="AK6789" t="s">
        <v>7372</v>
      </c>
      <c r="AL6789" t="s">
        <v>118</v>
      </c>
      <c r="AM6789" t="s">
        <v>7038</v>
      </c>
      <c r="AN6789" t="s">
        <v>7401</v>
      </c>
      <c r="AO6789" t="str">
        <f>TEXT(A6789,"yyyy-mm-dd")</f>
        <v>2023-09-30</v>
      </c>
    </row>
    <row r="6790" spans="1:41">
      <c r="A6790" s="6" t="s">
        <v>7371</v>
      </c>
      <c r="B6790">
        <v>2023</v>
      </c>
      <c r="C6790">
        <v>9</v>
      </c>
      <c r="E6790" t="s">
        <v>2881</v>
      </c>
      <c r="F6790" t="s">
        <v>113</v>
      </c>
      <c r="G6790" t="s">
        <v>83</v>
      </c>
      <c r="H6790" t="s">
        <v>7036</v>
      </c>
      <c r="I6790">
        <v>2025</v>
      </c>
      <c r="K6790" s="6">
        <v>46022</v>
      </c>
      <c r="L6790">
        <v>27</v>
      </c>
      <c r="N6790" t="s">
        <v>604</v>
      </c>
      <c r="O6790" s="8">
        <v>8.0399999999999991</v>
      </c>
      <c r="P6790" s="8">
        <v>8.1999999999999993</v>
      </c>
      <c r="Q6790" s="8">
        <v>7.71</v>
      </c>
      <c r="R6790" s="8">
        <v>8.5</v>
      </c>
      <c r="S6790" s="8">
        <v>5.43</v>
      </c>
      <c r="T6790" s="8">
        <v>9.3000000000000007</v>
      </c>
      <c r="U6790" s="8">
        <v>0.87</v>
      </c>
      <c r="V6790" s="9">
        <v>21</v>
      </c>
      <c r="W6790" s="8">
        <v>0.79</v>
      </c>
      <c r="X6790" s="8">
        <v>3.870000000000001</v>
      </c>
      <c r="Y6790" s="8">
        <v>-0.16000000000000014</v>
      </c>
      <c r="Z6790" s="8">
        <v>0.3199999999999994</v>
      </c>
      <c r="AA6790">
        <v>-5.9999999999999609E-2</v>
      </c>
      <c r="AF6790" t="s">
        <v>7079</v>
      </c>
      <c r="AG6790" t="s">
        <v>2883</v>
      </c>
      <c r="AH6790" t="s">
        <v>2884</v>
      </c>
      <c r="AI6790" t="s">
        <v>359</v>
      </c>
      <c r="AJ6790" s="7">
        <v>46022</v>
      </c>
      <c r="AK6790" t="s">
        <v>7372</v>
      </c>
      <c r="AL6790" t="s">
        <v>2885</v>
      </c>
      <c r="AM6790" t="s">
        <v>7038</v>
      </c>
      <c r="AN6790" t="s">
        <v>7404</v>
      </c>
      <c r="AO6790" t="str">
        <f>TEXT(A6790,"yyyy-mm-dd")</f>
        <v>2023-09-30</v>
      </c>
    </row>
    <row r="6791" spans="1:41">
      <c r="A6791" s="6" t="s">
        <v>7371</v>
      </c>
      <c r="B6791">
        <v>2023</v>
      </c>
      <c r="C6791">
        <v>9</v>
      </c>
      <c r="E6791" t="s">
        <v>112</v>
      </c>
      <c r="F6791" t="s">
        <v>113</v>
      </c>
      <c r="G6791" t="s">
        <v>83</v>
      </c>
      <c r="H6791" t="s">
        <v>6592</v>
      </c>
      <c r="I6791">
        <v>2024</v>
      </c>
      <c r="K6791" s="6">
        <v>45657</v>
      </c>
      <c r="L6791">
        <v>15</v>
      </c>
      <c r="N6791" t="s">
        <v>236</v>
      </c>
      <c r="O6791" s="8">
        <v>8.68</v>
      </c>
      <c r="P6791" s="8">
        <v>8.5500000000000007</v>
      </c>
      <c r="Q6791" s="8">
        <v>8.35</v>
      </c>
      <c r="R6791" s="8">
        <v>9.1300000000000008</v>
      </c>
      <c r="S6791" s="8">
        <v>7.16</v>
      </c>
      <c r="T6791" s="8">
        <v>9.81</v>
      </c>
      <c r="U6791" s="8">
        <v>0.66</v>
      </c>
      <c r="V6791" s="9">
        <v>24</v>
      </c>
      <c r="W6791" s="8">
        <v>0.78000000000000114</v>
      </c>
      <c r="X6791" s="8">
        <v>2.6500000000000004</v>
      </c>
      <c r="Y6791" s="8">
        <v>0.12999999999999901</v>
      </c>
      <c r="Z6791" s="8">
        <v>5.0000000000000711E-2</v>
      </c>
      <c r="AA6791">
        <v>0.11000000000000121</v>
      </c>
      <c r="AF6791" t="s">
        <v>6630</v>
      </c>
      <c r="AG6791" t="s">
        <v>115</v>
      </c>
      <c r="AH6791" t="s">
        <v>116</v>
      </c>
      <c r="AI6791" t="s">
        <v>230</v>
      </c>
      <c r="AJ6791" s="7">
        <v>45657</v>
      </c>
      <c r="AK6791" t="s">
        <v>7372</v>
      </c>
      <c r="AL6791" t="s">
        <v>118</v>
      </c>
      <c r="AM6791" t="s">
        <v>6594</v>
      </c>
      <c r="AN6791" t="s">
        <v>7400</v>
      </c>
      <c r="AO6791" t="str">
        <f>TEXT(A6791,"yyyy-mm-dd")</f>
        <v>2023-09-30</v>
      </c>
    </row>
    <row r="6792" spans="1:41">
      <c r="A6792" s="6" t="s">
        <v>7371</v>
      </c>
      <c r="B6792">
        <v>2023</v>
      </c>
      <c r="C6792">
        <v>9</v>
      </c>
      <c r="E6792" t="s">
        <v>2881</v>
      </c>
      <c r="F6792" t="s">
        <v>113</v>
      </c>
      <c r="G6792" t="s">
        <v>83</v>
      </c>
      <c r="H6792" t="s">
        <v>6592</v>
      </c>
      <c r="I6792">
        <v>2024</v>
      </c>
      <c r="K6792" s="6">
        <v>45657</v>
      </c>
      <c r="L6792">
        <v>15</v>
      </c>
      <c r="N6792" t="s">
        <v>236</v>
      </c>
      <c r="O6792" s="8">
        <v>8.67</v>
      </c>
      <c r="P6792" s="8">
        <v>8.7899999999999991</v>
      </c>
      <c r="Q6792" s="8">
        <v>8.4499999999999993</v>
      </c>
      <c r="R6792" s="8">
        <v>9.08</v>
      </c>
      <c r="S6792" s="8">
        <v>5.93</v>
      </c>
      <c r="T6792" s="8">
        <v>9.9</v>
      </c>
      <c r="U6792" s="8">
        <v>0.78</v>
      </c>
      <c r="V6792" s="9">
        <v>22</v>
      </c>
      <c r="W6792" s="8">
        <v>0.63000000000000078</v>
      </c>
      <c r="X6792" s="8">
        <v>3.9700000000000006</v>
      </c>
      <c r="Y6792" s="8">
        <v>-0.11999999999999922</v>
      </c>
      <c r="Z6792" s="8">
        <v>0.33999999999999986</v>
      </c>
      <c r="AA6792">
        <v>-1.9999999999999574E-2</v>
      </c>
      <c r="AF6792" t="s">
        <v>6635</v>
      </c>
      <c r="AG6792" t="s">
        <v>2883</v>
      </c>
      <c r="AH6792" t="s">
        <v>2884</v>
      </c>
      <c r="AI6792" t="s">
        <v>230</v>
      </c>
      <c r="AJ6792" s="7">
        <v>45657</v>
      </c>
      <c r="AK6792" t="s">
        <v>7372</v>
      </c>
      <c r="AL6792" t="s">
        <v>2885</v>
      </c>
      <c r="AM6792" t="s">
        <v>6594</v>
      </c>
      <c r="AN6792" t="s">
        <v>7403</v>
      </c>
      <c r="AO6792" t="str">
        <f>TEXT(A6792,"yyyy-mm-dd")</f>
        <v>2023-09-30</v>
      </c>
    </row>
    <row r="6793" spans="1:41">
      <c r="A6793" s="6" t="s">
        <v>7371</v>
      </c>
      <c r="B6793">
        <v>2023</v>
      </c>
      <c r="C6793">
        <v>9</v>
      </c>
      <c r="E6793" t="s">
        <v>112</v>
      </c>
      <c r="F6793" t="s">
        <v>113</v>
      </c>
      <c r="G6793" t="s">
        <v>83</v>
      </c>
      <c r="H6793" t="s">
        <v>6147</v>
      </c>
      <c r="I6793">
        <v>2023</v>
      </c>
      <c r="K6793" s="6">
        <v>45291</v>
      </c>
      <c r="L6793">
        <v>3</v>
      </c>
      <c r="N6793" t="s">
        <v>233</v>
      </c>
      <c r="O6793" s="8">
        <v>11.2</v>
      </c>
      <c r="P6793" s="8">
        <v>11.2</v>
      </c>
      <c r="Q6793" s="8">
        <v>11.11</v>
      </c>
      <c r="R6793" s="8">
        <v>11.25</v>
      </c>
      <c r="S6793" s="8">
        <v>10.87</v>
      </c>
      <c r="T6793" s="8">
        <v>11.6</v>
      </c>
      <c r="U6793" s="8">
        <v>0.15</v>
      </c>
      <c r="V6793" s="9">
        <v>25</v>
      </c>
      <c r="W6793" s="8">
        <v>0.14000000000000057</v>
      </c>
      <c r="X6793" s="8">
        <v>0.73000000000000043</v>
      </c>
      <c r="Y6793" s="8">
        <v>0</v>
      </c>
      <c r="Z6793" s="8">
        <v>8.9999999999999858E-2</v>
      </c>
      <c r="AA6793">
        <v>-9.9999999999999645E-2</v>
      </c>
      <c r="AF6793" t="s">
        <v>6185</v>
      </c>
      <c r="AG6793" t="s">
        <v>115</v>
      </c>
      <c r="AH6793" t="s">
        <v>116</v>
      </c>
      <c r="AI6793" t="s">
        <v>117</v>
      </c>
      <c r="AJ6793" s="7">
        <v>45291</v>
      </c>
      <c r="AK6793" t="s">
        <v>7372</v>
      </c>
      <c r="AL6793" t="s">
        <v>118</v>
      </c>
      <c r="AM6793" t="s">
        <v>6149</v>
      </c>
      <c r="AN6793" t="s">
        <v>7399</v>
      </c>
      <c r="AO6793" t="str">
        <f>TEXT(A6793,"yyyy-mm-dd")</f>
        <v>2023-09-30</v>
      </c>
    </row>
    <row r="6794" spans="1:41">
      <c r="A6794" s="6" t="s">
        <v>7371</v>
      </c>
      <c r="B6794">
        <v>2023</v>
      </c>
      <c r="C6794">
        <v>9</v>
      </c>
      <c r="E6794" t="s">
        <v>2881</v>
      </c>
      <c r="F6794" t="s">
        <v>113</v>
      </c>
      <c r="G6794" t="s">
        <v>83</v>
      </c>
      <c r="H6794" t="s">
        <v>6147</v>
      </c>
      <c r="I6794">
        <v>2023</v>
      </c>
      <c r="K6794" s="6">
        <v>45291</v>
      </c>
      <c r="L6794">
        <v>3</v>
      </c>
      <c r="N6794" t="s">
        <v>233</v>
      </c>
      <c r="O6794" s="8">
        <v>9.52</v>
      </c>
      <c r="P6794" s="8">
        <v>9.4</v>
      </c>
      <c r="Q6794" s="8">
        <v>9.18</v>
      </c>
      <c r="R6794" s="8">
        <v>9.7899999999999991</v>
      </c>
      <c r="S6794" s="8">
        <v>8.5</v>
      </c>
      <c r="T6794" s="8">
        <v>10.98</v>
      </c>
      <c r="U6794" s="8">
        <v>0.61</v>
      </c>
      <c r="V6794" s="9">
        <v>22</v>
      </c>
      <c r="W6794" s="8">
        <v>0.60999999999999943</v>
      </c>
      <c r="X6794" s="8">
        <v>2.4800000000000004</v>
      </c>
      <c r="Y6794" s="8">
        <v>0.11999999999999922</v>
      </c>
      <c r="Z6794" s="8">
        <v>0.42999999999999972</v>
      </c>
      <c r="AA6794">
        <v>2.9999999999999361E-2</v>
      </c>
      <c r="AF6794" t="s">
        <v>6190</v>
      </c>
      <c r="AG6794" t="s">
        <v>2883</v>
      </c>
      <c r="AH6794" t="s">
        <v>2884</v>
      </c>
      <c r="AI6794" t="s">
        <v>117</v>
      </c>
      <c r="AJ6794" s="7">
        <v>45291</v>
      </c>
      <c r="AK6794" t="s">
        <v>7372</v>
      </c>
      <c r="AL6794" t="s">
        <v>2885</v>
      </c>
      <c r="AM6794" t="s">
        <v>6149</v>
      </c>
      <c r="AN6794" t="s">
        <v>7402</v>
      </c>
      <c r="AO6794" t="str">
        <f>TEXT(A6794,"yyyy-mm-dd")</f>
        <v>2023-09-30</v>
      </c>
    </row>
    <row r="6795" spans="1:41">
      <c r="A6795" s="6" t="s">
        <v>7405</v>
      </c>
      <c r="B6795">
        <v>2023</v>
      </c>
      <c r="C6795">
        <v>10</v>
      </c>
      <c r="E6795" t="s">
        <v>1907</v>
      </c>
      <c r="F6795" t="s">
        <v>1908</v>
      </c>
      <c r="G6795" t="s">
        <v>102</v>
      </c>
      <c r="H6795" t="s">
        <v>7427</v>
      </c>
      <c r="I6795">
        <v>2025</v>
      </c>
      <c r="J6795">
        <v>4</v>
      </c>
      <c r="K6795" s="6">
        <v>46022</v>
      </c>
      <c r="L6795">
        <v>26</v>
      </c>
      <c r="M6795">
        <v>9</v>
      </c>
      <c r="N6795" t="s">
        <v>463</v>
      </c>
      <c r="O6795" s="8">
        <v>7.52</v>
      </c>
      <c r="P6795" s="8">
        <v>7.5</v>
      </c>
      <c r="Q6795" s="8">
        <v>7</v>
      </c>
      <c r="R6795" s="8">
        <v>8</v>
      </c>
      <c r="S6795" s="8">
        <v>5.5</v>
      </c>
      <c r="T6795" s="8">
        <v>9</v>
      </c>
      <c r="U6795" s="8">
        <v>0.92</v>
      </c>
      <c r="V6795" s="9">
        <v>29</v>
      </c>
      <c r="W6795" s="8">
        <v>1</v>
      </c>
      <c r="X6795" s="8">
        <v>3.5</v>
      </c>
      <c r="Y6795" s="8">
        <v>1.9999999999999574E-2</v>
      </c>
      <c r="Z6795" s="8"/>
      <c r="AF6795" t="s">
        <v>7428</v>
      </c>
      <c r="AG6795" t="s">
        <v>1910</v>
      </c>
      <c r="AH6795" t="s">
        <v>1911</v>
      </c>
      <c r="AI6795" t="s">
        <v>1971</v>
      </c>
      <c r="AJ6795" s="7">
        <v>46022</v>
      </c>
      <c r="AK6795" t="s">
        <v>7406</v>
      </c>
      <c r="AL6795" t="s">
        <v>1908</v>
      </c>
      <c r="AM6795" t="s">
        <v>7429</v>
      </c>
      <c r="AN6795" t="s">
        <v>7430</v>
      </c>
      <c r="AO6795" t="str">
        <f>TEXT(A6795,"yyyy-mm-dd")</f>
        <v>2023-10-31</v>
      </c>
    </row>
    <row r="6796" spans="1:41">
      <c r="A6796" s="6" t="s">
        <v>7405</v>
      </c>
      <c r="B6796">
        <v>2023</v>
      </c>
      <c r="C6796">
        <v>10</v>
      </c>
      <c r="E6796" t="s">
        <v>1907</v>
      </c>
      <c r="F6796" t="s">
        <v>1908</v>
      </c>
      <c r="G6796" t="s">
        <v>102</v>
      </c>
      <c r="H6796" t="s">
        <v>7322</v>
      </c>
      <c r="I6796">
        <v>2025</v>
      </c>
      <c r="J6796">
        <v>3</v>
      </c>
      <c r="K6796" s="6">
        <v>45930</v>
      </c>
      <c r="L6796">
        <v>23</v>
      </c>
      <c r="M6796">
        <v>8</v>
      </c>
      <c r="N6796" t="s">
        <v>95</v>
      </c>
      <c r="O6796" s="8">
        <v>7.77</v>
      </c>
      <c r="P6796" s="8">
        <v>8</v>
      </c>
      <c r="Q6796" s="8">
        <v>7.25</v>
      </c>
      <c r="R6796" s="8">
        <v>8.5</v>
      </c>
      <c r="S6796" s="8">
        <v>6</v>
      </c>
      <c r="T6796" s="8">
        <v>9.25</v>
      </c>
      <c r="U6796" s="8">
        <v>0.91</v>
      </c>
      <c r="V6796" s="9">
        <v>29</v>
      </c>
      <c r="W6796" s="8">
        <v>1.25</v>
      </c>
      <c r="X6796" s="8">
        <v>3.25</v>
      </c>
      <c r="Y6796" s="8">
        <v>-0.23000000000000043</v>
      </c>
      <c r="Z6796" s="8">
        <v>0.37000000000000011</v>
      </c>
      <c r="AA6796">
        <v>0.37999999999999989</v>
      </c>
      <c r="AF6796" t="s">
        <v>7323</v>
      </c>
      <c r="AG6796" t="s">
        <v>1910</v>
      </c>
      <c r="AH6796" t="s">
        <v>1911</v>
      </c>
      <c r="AI6796" t="s">
        <v>1944</v>
      </c>
      <c r="AJ6796" s="7">
        <v>45930</v>
      </c>
      <c r="AK6796" t="s">
        <v>7406</v>
      </c>
      <c r="AL6796" t="s">
        <v>1908</v>
      </c>
      <c r="AM6796" t="s">
        <v>7324</v>
      </c>
      <c r="AN6796" t="s">
        <v>7426</v>
      </c>
      <c r="AO6796" t="str">
        <f>TEXT(A6796,"yyyy-mm-dd")</f>
        <v>2023-10-31</v>
      </c>
    </row>
    <row r="6797" spans="1:41">
      <c r="A6797" s="6" t="s">
        <v>7405</v>
      </c>
      <c r="B6797">
        <v>2023</v>
      </c>
      <c r="C6797">
        <v>10</v>
      </c>
      <c r="E6797" t="s">
        <v>1907</v>
      </c>
      <c r="F6797" t="s">
        <v>1908</v>
      </c>
      <c r="G6797" t="s">
        <v>102</v>
      </c>
      <c r="H6797" t="s">
        <v>7214</v>
      </c>
      <c r="I6797">
        <v>2025</v>
      </c>
      <c r="J6797">
        <v>2</v>
      </c>
      <c r="K6797" s="6">
        <v>45838</v>
      </c>
      <c r="L6797">
        <v>20</v>
      </c>
      <c r="M6797">
        <v>7</v>
      </c>
      <c r="N6797" t="s">
        <v>185</v>
      </c>
      <c r="O6797" s="8">
        <v>8.18</v>
      </c>
      <c r="P6797" s="8">
        <v>8.25</v>
      </c>
      <c r="Q6797" s="8">
        <v>7.5</v>
      </c>
      <c r="R6797" s="8">
        <v>9</v>
      </c>
      <c r="S6797" s="8">
        <v>6.25</v>
      </c>
      <c r="T6797" s="8">
        <v>9.5</v>
      </c>
      <c r="U6797" s="8">
        <v>0.86</v>
      </c>
      <c r="V6797" s="9">
        <v>29</v>
      </c>
      <c r="W6797" s="8">
        <v>1.5</v>
      </c>
      <c r="X6797" s="8">
        <v>3.25</v>
      </c>
      <c r="Y6797" s="8">
        <v>-7.0000000000000284E-2</v>
      </c>
      <c r="Z6797" s="8">
        <v>0.25</v>
      </c>
      <c r="AA6797">
        <v>0.44000000000000039</v>
      </c>
      <c r="AF6797" t="s">
        <v>7215</v>
      </c>
      <c r="AG6797" t="s">
        <v>1910</v>
      </c>
      <c r="AH6797" t="s">
        <v>1911</v>
      </c>
      <c r="AI6797" t="s">
        <v>1939</v>
      </c>
      <c r="AJ6797" s="7">
        <v>45838</v>
      </c>
      <c r="AK6797" t="s">
        <v>7406</v>
      </c>
      <c r="AL6797" t="s">
        <v>1908</v>
      </c>
      <c r="AM6797" t="s">
        <v>7216</v>
      </c>
      <c r="AN6797" t="s">
        <v>7425</v>
      </c>
      <c r="AO6797" t="str">
        <f>TEXT(A6797,"yyyy-mm-dd")</f>
        <v>2023-10-31</v>
      </c>
    </row>
    <row r="6798" spans="1:41">
      <c r="A6798" s="6" t="s">
        <v>7405</v>
      </c>
      <c r="B6798">
        <v>2023</v>
      </c>
      <c r="C6798">
        <v>10</v>
      </c>
      <c r="E6798" t="s">
        <v>1907</v>
      </c>
      <c r="F6798" t="s">
        <v>1908</v>
      </c>
      <c r="G6798" t="s">
        <v>102</v>
      </c>
      <c r="H6798" t="s">
        <v>7210</v>
      </c>
      <c r="I6798">
        <v>2025</v>
      </c>
      <c r="J6798">
        <v>1</v>
      </c>
      <c r="K6798" s="6">
        <v>45747</v>
      </c>
      <c r="L6798">
        <v>17</v>
      </c>
      <c r="M6798">
        <v>6</v>
      </c>
      <c r="N6798" t="s">
        <v>214</v>
      </c>
      <c r="O6798" s="8">
        <v>8.69</v>
      </c>
      <c r="P6798" s="8">
        <v>9</v>
      </c>
      <c r="Q6798" s="8">
        <v>8.25</v>
      </c>
      <c r="R6798" s="8">
        <v>9.25</v>
      </c>
      <c r="S6798" s="8">
        <v>7</v>
      </c>
      <c r="T6798" s="8">
        <v>9.75</v>
      </c>
      <c r="U6798" s="8">
        <v>0.76</v>
      </c>
      <c r="V6798" s="9">
        <v>29</v>
      </c>
      <c r="W6798" s="8">
        <v>1</v>
      </c>
      <c r="X6798" s="8">
        <v>2.75</v>
      </c>
      <c r="Y6798" s="8">
        <v>-0.3100000000000005</v>
      </c>
      <c r="Z6798" s="8">
        <v>0.61999999999999922</v>
      </c>
      <c r="AA6798">
        <v>0.4399999999999995</v>
      </c>
      <c r="AF6798" t="s">
        <v>7211</v>
      </c>
      <c r="AG6798" t="s">
        <v>1910</v>
      </c>
      <c r="AH6798" t="s">
        <v>1911</v>
      </c>
      <c r="AI6798" t="s">
        <v>1934</v>
      </c>
      <c r="AJ6798" s="7">
        <v>45747</v>
      </c>
      <c r="AK6798" t="s">
        <v>7406</v>
      </c>
      <c r="AL6798" t="s">
        <v>1908</v>
      </c>
      <c r="AM6798" t="s">
        <v>7212</v>
      </c>
      <c r="AN6798" t="s">
        <v>7424</v>
      </c>
      <c r="AO6798" t="str">
        <f>TEXT(A6798,"yyyy-mm-dd")</f>
        <v>2023-10-31</v>
      </c>
    </row>
    <row r="6799" spans="1:41">
      <c r="A6799" s="6" t="s">
        <v>7405</v>
      </c>
      <c r="B6799">
        <v>2023</v>
      </c>
      <c r="C6799">
        <v>10</v>
      </c>
      <c r="E6799" t="s">
        <v>1907</v>
      </c>
      <c r="F6799" t="s">
        <v>1908</v>
      </c>
      <c r="G6799" t="s">
        <v>102</v>
      </c>
      <c r="H6799" t="s">
        <v>6983</v>
      </c>
      <c r="I6799">
        <v>2024</v>
      </c>
      <c r="J6799">
        <v>4</v>
      </c>
      <c r="K6799" s="6">
        <v>45657</v>
      </c>
      <c r="L6799">
        <v>14</v>
      </c>
      <c r="M6799">
        <v>5</v>
      </c>
      <c r="N6799" t="s">
        <v>244</v>
      </c>
      <c r="O6799" s="8">
        <v>9.23</v>
      </c>
      <c r="P6799" s="8">
        <v>9.25</v>
      </c>
      <c r="Q6799" s="8">
        <v>8.75</v>
      </c>
      <c r="R6799" s="8">
        <v>9.75</v>
      </c>
      <c r="S6799" s="8">
        <v>7</v>
      </c>
      <c r="T6799" s="8">
        <v>10.25</v>
      </c>
      <c r="U6799" s="8">
        <v>0.67</v>
      </c>
      <c r="V6799" s="9">
        <v>33</v>
      </c>
      <c r="W6799" s="8">
        <v>1</v>
      </c>
      <c r="X6799" s="8">
        <v>3.25</v>
      </c>
      <c r="Y6799" s="8">
        <v>-1.9999999999999574E-2</v>
      </c>
      <c r="Z6799" s="8">
        <v>0.25</v>
      </c>
      <c r="AA6799">
        <v>0.25</v>
      </c>
      <c r="AF6799" t="s">
        <v>6984</v>
      </c>
      <c r="AG6799" t="s">
        <v>1910</v>
      </c>
      <c r="AH6799" t="s">
        <v>1911</v>
      </c>
      <c r="AI6799" t="s">
        <v>1929</v>
      </c>
      <c r="AJ6799" s="7">
        <v>45657</v>
      </c>
      <c r="AK6799" t="s">
        <v>7406</v>
      </c>
      <c r="AL6799" t="s">
        <v>1908</v>
      </c>
      <c r="AM6799" t="s">
        <v>6985</v>
      </c>
      <c r="AN6799" t="s">
        <v>7423</v>
      </c>
      <c r="AO6799" t="str">
        <f>TEXT(A6799,"yyyy-mm-dd")</f>
        <v>2023-10-31</v>
      </c>
    </row>
    <row r="6800" spans="1:41">
      <c r="A6800" s="6" t="s">
        <v>7405</v>
      </c>
      <c r="B6800">
        <v>2023</v>
      </c>
      <c r="C6800">
        <v>10</v>
      </c>
      <c r="E6800" t="s">
        <v>1907</v>
      </c>
      <c r="F6800" t="s">
        <v>1908</v>
      </c>
      <c r="G6800" t="s">
        <v>102</v>
      </c>
      <c r="H6800" t="s">
        <v>6878</v>
      </c>
      <c r="I6800">
        <v>2024</v>
      </c>
      <c r="J6800">
        <v>3</v>
      </c>
      <c r="K6800" s="6">
        <v>45565</v>
      </c>
      <c r="L6800">
        <v>11</v>
      </c>
      <c r="M6800">
        <v>4</v>
      </c>
      <c r="N6800" t="s">
        <v>85</v>
      </c>
      <c r="O6800" s="8">
        <v>9.89</v>
      </c>
      <c r="P6800" s="8">
        <v>10</v>
      </c>
      <c r="Q6800" s="8">
        <v>9.75</v>
      </c>
      <c r="R6800" s="8">
        <v>10.25</v>
      </c>
      <c r="S6800" s="8">
        <v>8</v>
      </c>
      <c r="T6800" s="8">
        <v>10.5</v>
      </c>
      <c r="U6800" s="8">
        <v>0.54</v>
      </c>
      <c r="V6800" s="9">
        <v>33</v>
      </c>
      <c r="W6800" s="8">
        <v>0.5</v>
      </c>
      <c r="X6800" s="8">
        <v>2.5</v>
      </c>
      <c r="Y6800" s="8">
        <v>-0.10999999999999943</v>
      </c>
      <c r="Z6800" s="8">
        <v>0.25</v>
      </c>
      <c r="AA6800">
        <v>-0.25</v>
      </c>
      <c r="AF6800" t="s">
        <v>6879</v>
      </c>
      <c r="AG6800" t="s">
        <v>1910</v>
      </c>
      <c r="AH6800" t="s">
        <v>1911</v>
      </c>
      <c r="AI6800" t="s">
        <v>1924</v>
      </c>
      <c r="AJ6800" s="7">
        <v>45565</v>
      </c>
      <c r="AK6800" t="s">
        <v>7406</v>
      </c>
      <c r="AL6800" t="s">
        <v>1908</v>
      </c>
      <c r="AM6800" t="s">
        <v>6880</v>
      </c>
      <c r="AN6800" t="s">
        <v>7422</v>
      </c>
      <c r="AO6800" t="str">
        <f>TEXT(A6800,"yyyy-mm-dd")</f>
        <v>2023-10-31</v>
      </c>
    </row>
    <row r="6801" spans="1:41">
      <c r="A6801" s="6" t="s">
        <v>7405</v>
      </c>
      <c r="B6801">
        <v>2023</v>
      </c>
      <c r="C6801">
        <v>10</v>
      </c>
      <c r="E6801" t="s">
        <v>1907</v>
      </c>
      <c r="F6801" t="s">
        <v>1908</v>
      </c>
      <c r="G6801" t="s">
        <v>102</v>
      </c>
      <c r="H6801" t="s">
        <v>6770</v>
      </c>
      <c r="I6801">
        <v>2024</v>
      </c>
      <c r="J6801">
        <v>2</v>
      </c>
      <c r="K6801" s="6">
        <v>45473</v>
      </c>
      <c r="L6801">
        <v>8</v>
      </c>
      <c r="M6801">
        <v>3</v>
      </c>
      <c r="N6801" t="s">
        <v>182</v>
      </c>
      <c r="O6801" s="8">
        <v>10.54</v>
      </c>
      <c r="P6801" s="8">
        <v>10.5</v>
      </c>
      <c r="Q6801" s="8">
        <v>10.5</v>
      </c>
      <c r="R6801" s="8">
        <v>10.75</v>
      </c>
      <c r="S6801" s="8">
        <v>9</v>
      </c>
      <c r="T6801" s="8">
        <v>11</v>
      </c>
      <c r="U6801" s="8">
        <v>0.42</v>
      </c>
      <c r="V6801" s="9">
        <v>33</v>
      </c>
      <c r="W6801" s="8">
        <v>0.25</v>
      </c>
      <c r="X6801" s="8">
        <v>2</v>
      </c>
      <c r="Y6801" s="8">
        <v>3.9999999999999147E-2</v>
      </c>
      <c r="Z6801" s="8">
        <v>0.25</v>
      </c>
      <c r="AA6801">
        <v>-0.3100000000000005</v>
      </c>
      <c r="AF6801" t="s">
        <v>6771</v>
      </c>
      <c r="AG6801" t="s">
        <v>1910</v>
      </c>
      <c r="AH6801" t="s">
        <v>1911</v>
      </c>
      <c r="AI6801" t="s">
        <v>1919</v>
      </c>
      <c r="AJ6801" s="7">
        <v>45473</v>
      </c>
      <c r="AK6801" t="s">
        <v>7406</v>
      </c>
      <c r="AL6801" t="s">
        <v>1908</v>
      </c>
      <c r="AM6801" t="s">
        <v>6772</v>
      </c>
      <c r="AN6801" t="s">
        <v>7421</v>
      </c>
      <c r="AO6801" t="str">
        <f>TEXT(A6801,"yyyy-mm-dd")</f>
        <v>2023-10-31</v>
      </c>
    </row>
    <row r="6802" spans="1:41">
      <c r="A6802" s="6" t="s">
        <v>7405</v>
      </c>
      <c r="B6802">
        <v>2023</v>
      </c>
      <c r="C6802">
        <v>10</v>
      </c>
      <c r="E6802" t="s">
        <v>1907</v>
      </c>
      <c r="F6802" t="s">
        <v>1908</v>
      </c>
      <c r="G6802" t="s">
        <v>102</v>
      </c>
      <c r="H6802" t="s">
        <v>6766</v>
      </c>
      <c r="I6802">
        <v>2024</v>
      </c>
      <c r="J6802">
        <v>1</v>
      </c>
      <c r="K6802" s="6">
        <v>45382</v>
      </c>
      <c r="L6802">
        <v>5</v>
      </c>
      <c r="M6802">
        <v>2</v>
      </c>
      <c r="N6802" t="s">
        <v>211</v>
      </c>
      <c r="O6802" s="8">
        <v>11.09</v>
      </c>
      <c r="P6802" s="8">
        <v>11.25</v>
      </c>
      <c r="Q6802" s="8">
        <v>11</v>
      </c>
      <c r="R6802" s="8">
        <v>11.25</v>
      </c>
      <c r="S6802" s="8">
        <v>10.5</v>
      </c>
      <c r="T6802" s="8">
        <v>11.25</v>
      </c>
      <c r="U6802" s="8">
        <v>0.21</v>
      </c>
      <c r="V6802" s="9">
        <v>33</v>
      </c>
      <c r="W6802" s="8">
        <v>0.25</v>
      </c>
      <c r="X6802" s="8">
        <v>0.75</v>
      </c>
      <c r="Y6802" s="8">
        <v>-0.16000000000000014</v>
      </c>
      <c r="Z6802" s="8">
        <v>0.5</v>
      </c>
      <c r="AA6802">
        <v>-6.0000000000000497E-2</v>
      </c>
      <c r="AF6802" t="s">
        <v>6767</v>
      </c>
      <c r="AG6802" t="s">
        <v>1910</v>
      </c>
      <c r="AH6802" t="s">
        <v>1911</v>
      </c>
      <c r="AI6802" t="s">
        <v>1915</v>
      </c>
      <c r="AJ6802" s="7">
        <v>45382</v>
      </c>
      <c r="AK6802" t="s">
        <v>7406</v>
      </c>
      <c r="AL6802" t="s">
        <v>1908</v>
      </c>
      <c r="AM6802" t="s">
        <v>6768</v>
      </c>
      <c r="AN6802" t="s">
        <v>7420</v>
      </c>
      <c r="AO6802" t="str">
        <f>TEXT(A6802,"yyyy-mm-dd")</f>
        <v>2023-10-31</v>
      </c>
    </row>
    <row r="6803" spans="1:41">
      <c r="A6803" s="6" t="s">
        <v>7405</v>
      </c>
      <c r="B6803">
        <v>2023</v>
      </c>
      <c r="C6803">
        <v>10</v>
      </c>
      <c r="E6803" t="s">
        <v>1907</v>
      </c>
      <c r="F6803" t="s">
        <v>1908</v>
      </c>
      <c r="G6803" t="s">
        <v>102</v>
      </c>
      <c r="H6803" t="s">
        <v>6539</v>
      </c>
      <c r="I6803">
        <v>2023</v>
      </c>
      <c r="J6803">
        <v>4</v>
      </c>
      <c r="K6803" s="6">
        <v>45291</v>
      </c>
      <c r="L6803">
        <v>2</v>
      </c>
      <c r="M6803">
        <v>1</v>
      </c>
      <c r="N6803" t="s">
        <v>104</v>
      </c>
      <c r="O6803" s="8">
        <v>11.25</v>
      </c>
      <c r="P6803" s="8">
        <v>11.25</v>
      </c>
      <c r="Q6803" s="8">
        <v>11.25</v>
      </c>
      <c r="R6803" s="8">
        <v>11.25</v>
      </c>
      <c r="S6803" s="8">
        <v>11</v>
      </c>
      <c r="T6803" s="8">
        <v>11.5</v>
      </c>
      <c r="U6803" s="8">
        <v>0.06</v>
      </c>
      <c r="V6803" s="9">
        <v>33</v>
      </c>
      <c r="W6803" s="8">
        <v>0</v>
      </c>
      <c r="X6803" s="8">
        <v>0.5</v>
      </c>
      <c r="Y6803" s="8">
        <v>0</v>
      </c>
      <c r="Z6803" s="8">
        <v>0</v>
      </c>
      <c r="AA6803">
        <v>-9.9999999999999645E-2</v>
      </c>
      <c r="AF6803" t="s">
        <v>6540</v>
      </c>
      <c r="AG6803" t="s">
        <v>1910</v>
      </c>
      <c r="AH6803" t="s">
        <v>1911</v>
      </c>
      <c r="AI6803" t="s">
        <v>1912</v>
      </c>
      <c r="AJ6803" s="7">
        <v>45291</v>
      </c>
      <c r="AK6803" t="s">
        <v>7406</v>
      </c>
      <c r="AL6803" t="s">
        <v>1908</v>
      </c>
      <c r="AM6803" t="s">
        <v>6541</v>
      </c>
      <c r="AN6803" t="s">
        <v>7419</v>
      </c>
      <c r="AO6803" t="str">
        <f>TEXT(A6803,"yyyy-mm-dd")</f>
        <v>2023-10-31</v>
      </c>
    </row>
    <row r="6804" spans="1:41">
      <c r="A6804" s="6" t="s">
        <v>7405</v>
      </c>
      <c r="B6804">
        <v>2023</v>
      </c>
      <c r="C6804">
        <v>10</v>
      </c>
      <c r="E6804" t="s">
        <v>100</v>
      </c>
      <c r="F6804" t="s">
        <v>101</v>
      </c>
      <c r="G6804" t="s">
        <v>83</v>
      </c>
      <c r="H6804" t="s">
        <v>7036</v>
      </c>
      <c r="I6804">
        <v>2025</v>
      </c>
      <c r="K6804" s="6">
        <v>46022</v>
      </c>
      <c r="L6804">
        <v>26</v>
      </c>
      <c r="N6804" t="s">
        <v>463</v>
      </c>
      <c r="O6804" s="8">
        <v>2.06</v>
      </c>
      <c r="P6804" s="8">
        <v>2</v>
      </c>
      <c r="Q6804" s="8">
        <v>1.78</v>
      </c>
      <c r="R6804" s="8">
        <v>2.4</v>
      </c>
      <c r="S6804" s="8">
        <v>0.46</v>
      </c>
      <c r="T6804" s="8">
        <v>3.23</v>
      </c>
      <c r="U6804" s="8">
        <v>0.56000000000000005</v>
      </c>
      <c r="V6804" s="9">
        <v>32</v>
      </c>
      <c r="W6804" s="8">
        <v>0.61999999999999988</v>
      </c>
      <c r="X6804" s="8">
        <v>2.77</v>
      </c>
      <c r="Y6804" s="8">
        <v>6.0000000000000053E-2</v>
      </c>
      <c r="Z6804" s="8">
        <v>0</v>
      </c>
      <c r="AA6804">
        <v>-8.0000000000000071E-2</v>
      </c>
      <c r="AF6804" t="s">
        <v>10450</v>
      </c>
      <c r="AG6804" t="s">
        <v>9655</v>
      </c>
      <c r="AH6804" t="s">
        <v>9656</v>
      </c>
      <c r="AI6804" t="s">
        <v>9708</v>
      </c>
      <c r="AJ6804" s="7">
        <v>46022</v>
      </c>
      <c r="AK6804" t="s">
        <v>7406</v>
      </c>
      <c r="AL6804" t="s">
        <v>109</v>
      </c>
      <c r="AM6804" t="s">
        <v>7038</v>
      </c>
      <c r="AN6804" t="s">
        <v>10461</v>
      </c>
    </row>
    <row r="6805" spans="1:41">
      <c r="A6805" s="6" t="s">
        <v>7405</v>
      </c>
      <c r="B6805">
        <v>2023</v>
      </c>
      <c r="C6805">
        <v>10</v>
      </c>
      <c r="E6805" t="s">
        <v>100</v>
      </c>
      <c r="F6805" t="s">
        <v>101</v>
      </c>
      <c r="G6805" t="s">
        <v>102</v>
      </c>
      <c r="H6805" t="s">
        <v>6983</v>
      </c>
      <c r="I6805">
        <v>2024</v>
      </c>
      <c r="J6805">
        <v>4</v>
      </c>
      <c r="K6805" s="6">
        <v>45657</v>
      </c>
      <c r="L6805">
        <v>14</v>
      </c>
      <c r="M6805">
        <v>5</v>
      </c>
      <c r="N6805" t="s">
        <v>244</v>
      </c>
      <c r="O6805" s="8">
        <v>1.83</v>
      </c>
      <c r="P6805" s="8">
        <v>2</v>
      </c>
      <c r="Q6805" s="8">
        <v>1.38</v>
      </c>
      <c r="R6805" s="8">
        <v>2.2999999999999998</v>
      </c>
      <c r="S6805" s="8">
        <v>-1.0900000000000001</v>
      </c>
      <c r="T6805" s="8">
        <v>3.6</v>
      </c>
      <c r="U6805" s="8">
        <v>0.94</v>
      </c>
      <c r="V6805" s="9">
        <v>31</v>
      </c>
      <c r="W6805" s="8">
        <v>0.91999999999999993</v>
      </c>
      <c r="X6805" s="8">
        <v>4.6900000000000004</v>
      </c>
      <c r="Y6805" s="8">
        <v>-0.16999999999999993</v>
      </c>
      <c r="Z6805" s="8">
        <v>-4.9999999999999822E-2</v>
      </c>
      <c r="AA6805">
        <v>-0.1100000000000001</v>
      </c>
      <c r="AF6805" t="s">
        <v>7055</v>
      </c>
      <c r="AG6805" t="s">
        <v>106</v>
      </c>
      <c r="AH6805" t="s">
        <v>107</v>
      </c>
      <c r="AI6805" t="s">
        <v>502</v>
      </c>
      <c r="AJ6805" s="7">
        <v>45657</v>
      </c>
      <c r="AK6805" t="s">
        <v>7406</v>
      </c>
      <c r="AL6805" t="s">
        <v>109</v>
      </c>
      <c r="AM6805" t="s">
        <v>6985</v>
      </c>
      <c r="AN6805" t="s">
        <v>7418</v>
      </c>
      <c r="AO6805" t="str">
        <f>TEXT(A6805,"yyyy-mm-dd")</f>
        <v>2023-10-31</v>
      </c>
    </row>
    <row r="6806" spans="1:41">
      <c r="A6806" s="6" t="s">
        <v>7405</v>
      </c>
      <c r="B6806">
        <v>2023</v>
      </c>
      <c r="C6806">
        <v>10</v>
      </c>
      <c r="E6806" t="s">
        <v>100</v>
      </c>
      <c r="F6806" t="s">
        <v>101</v>
      </c>
      <c r="G6806" t="s">
        <v>83</v>
      </c>
      <c r="H6806" t="s">
        <v>6592</v>
      </c>
      <c r="I6806">
        <v>2024</v>
      </c>
      <c r="K6806" s="6">
        <v>45657</v>
      </c>
      <c r="L6806">
        <v>14</v>
      </c>
      <c r="N6806" t="s">
        <v>244</v>
      </c>
      <c r="O6806" s="8">
        <v>2.02</v>
      </c>
      <c r="P6806" s="8">
        <v>2</v>
      </c>
      <c r="Q6806" s="8">
        <v>1.8</v>
      </c>
      <c r="R6806" s="8">
        <v>2.2999999999999998</v>
      </c>
      <c r="S6806" s="8">
        <v>1.27</v>
      </c>
      <c r="T6806" s="8">
        <v>3.1</v>
      </c>
      <c r="U6806" s="8">
        <v>0.43</v>
      </c>
      <c r="V6806" s="9">
        <v>36</v>
      </c>
      <c r="W6806" s="8">
        <v>0.49999999999999978</v>
      </c>
      <c r="X6806" s="8">
        <v>1.83</v>
      </c>
      <c r="Y6806" s="8">
        <v>2.0000000000000018E-2</v>
      </c>
      <c r="Z6806" s="8">
        <v>0.10000000000000009</v>
      </c>
      <c r="AA6806">
        <v>9.9999999999997868E-3</v>
      </c>
      <c r="AF6806" t="s">
        <v>10411</v>
      </c>
      <c r="AG6806" t="s">
        <v>9655</v>
      </c>
      <c r="AH6806" t="s">
        <v>9656</v>
      </c>
      <c r="AI6806" t="s">
        <v>9669</v>
      </c>
      <c r="AJ6806" s="7">
        <v>45657</v>
      </c>
      <c r="AK6806" t="s">
        <v>7406</v>
      </c>
      <c r="AL6806" t="s">
        <v>109</v>
      </c>
      <c r="AM6806" t="s">
        <v>6594</v>
      </c>
      <c r="AN6806" t="s">
        <v>10434</v>
      </c>
    </row>
    <row r="6807" spans="1:41">
      <c r="A6807" s="6" t="s">
        <v>7405</v>
      </c>
      <c r="B6807">
        <v>2023</v>
      </c>
      <c r="C6807">
        <v>10</v>
      </c>
      <c r="E6807" t="s">
        <v>100</v>
      </c>
      <c r="F6807" t="s">
        <v>101</v>
      </c>
      <c r="G6807" t="s">
        <v>102</v>
      </c>
      <c r="H6807" t="s">
        <v>6878</v>
      </c>
      <c r="I6807">
        <v>2024</v>
      </c>
      <c r="J6807">
        <v>3</v>
      </c>
      <c r="K6807" s="6">
        <v>45565</v>
      </c>
      <c r="L6807">
        <v>11</v>
      </c>
      <c r="M6807">
        <v>4</v>
      </c>
      <c r="N6807" t="s">
        <v>85</v>
      </c>
      <c r="O6807" s="8">
        <v>1.83</v>
      </c>
      <c r="P6807" s="8">
        <v>1.8</v>
      </c>
      <c r="Q6807" s="8">
        <v>1.38</v>
      </c>
      <c r="R6807" s="8">
        <v>2.23</v>
      </c>
      <c r="S6807" s="8">
        <v>0.78</v>
      </c>
      <c r="T6807" s="8">
        <v>3</v>
      </c>
      <c r="U6807" s="8">
        <v>0.56999999999999995</v>
      </c>
      <c r="V6807" s="9">
        <v>31</v>
      </c>
      <c r="W6807" s="8">
        <v>0.85000000000000009</v>
      </c>
      <c r="X6807" s="8">
        <v>2.2199999999999998</v>
      </c>
      <c r="Y6807" s="8">
        <v>3.0000000000000027E-2</v>
      </c>
      <c r="Z6807" s="8">
        <v>0.15000000000000013</v>
      </c>
      <c r="AA6807">
        <v>5.0000000000000044E-2</v>
      </c>
      <c r="AF6807" t="s">
        <v>7053</v>
      </c>
      <c r="AG6807" t="s">
        <v>106</v>
      </c>
      <c r="AH6807" t="s">
        <v>107</v>
      </c>
      <c r="AI6807" t="s">
        <v>497</v>
      </c>
      <c r="AJ6807" s="7">
        <v>45565</v>
      </c>
      <c r="AK6807" t="s">
        <v>7406</v>
      </c>
      <c r="AL6807" t="s">
        <v>109</v>
      </c>
      <c r="AM6807" t="s">
        <v>6880</v>
      </c>
      <c r="AN6807" t="s">
        <v>7417</v>
      </c>
      <c r="AO6807" t="str">
        <f>TEXT(A6807,"yyyy-mm-dd")</f>
        <v>2023-10-31</v>
      </c>
    </row>
    <row r="6808" spans="1:41">
      <c r="A6808" s="6" t="s">
        <v>7405</v>
      </c>
      <c r="B6808">
        <v>2023</v>
      </c>
      <c r="C6808">
        <v>10</v>
      </c>
      <c r="E6808" t="s">
        <v>100</v>
      </c>
      <c r="F6808" t="s">
        <v>101</v>
      </c>
      <c r="G6808" t="s">
        <v>102</v>
      </c>
      <c r="H6808" t="s">
        <v>6770</v>
      </c>
      <c r="I6808">
        <v>2024</v>
      </c>
      <c r="J6808">
        <v>2</v>
      </c>
      <c r="K6808" s="6">
        <v>45473</v>
      </c>
      <c r="L6808">
        <v>8</v>
      </c>
      <c r="M6808">
        <v>3</v>
      </c>
      <c r="N6808" t="s">
        <v>182</v>
      </c>
      <c r="O6808" s="8">
        <v>2.16</v>
      </c>
      <c r="P6808" s="8">
        <v>2</v>
      </c>
      <c r="Q6808" s="8">
        <v>1.7</v>
      </c>
      <c r="R6808" s="8">
        <v>2.4500000000000002</v>
      </c>
      <c r="S6808" s="8">
        <v>-0.5</v>
      </c>
      <c r="T6808" s="8">
        <v>4.9000000000000004</v>
      </c>
      <c r="U6808" s="8">
        <v>0.98</v>
      </c>
      <c r="V6808" s="9">
        <v>31</v>
      </c>
      <c r="W6808" s="8">
        <v>0.75000000000000022</v>
      </c>
      <c r="X6808" s="8">
        <v>5.4</v>
      </c>
      <c r="Y6808" s="8">
        <v>0.16000000000000014</v>
      </c>
      <c r="Z6808" s="8">
        <v>0</v>
      </c>
      <c r="AA6808">
        <v>7.0000000000000284E-2</v>
      </c>
      <c r="AF6808" t="s">
        <v>7051</v>
      </c>
      <c r="AG6808" t="s">
        <v>106</v>
      </c>
      <c r="AH6808" t="s">
        <v>107</v>
      </c>
      <c r="AI6808" t="s">
        <v>427</v>
      </c>
      <c r="AJ6808" s="7">
        <v>45473</v>
      </c>
      <c r="AK6808" t="s">
        <v>7406</v>
      </c>
      <c r="AL6808" t="s">
        <v>109</v>
      </c>
      <c r="AM6808" t="s">
        <v>6772</v>
      </c>
      <c r="AN6808" t="s">
        <v>7416</v>
      </c>
      <c r="AO6808" t="str">
        <f>TEXT(A6808,"yyyy-mm-dd")</f>
        <v>2023-10-31</v>
      </c>
    </row>
    <row r="6809" spans="1:41">
      <c r="A6809" s="6" t="s">
        <v>7405</v>
      </c>
      <c r="B6809">
        <v>2023</v>
      </c>
      <c r="C6809">
        <v>10</v>
      </c>
      <c r="E6809" t="s">
        <v>100</v>
      </c>
      <c r="F6809" t="s">
        <v>101</v>
      </c>
      <c r="G6809" t="s">
        <v>102</v>
      </c>
      <c r="H6809" t="s">
        <v>6766</v>
      </c>
      <c r="I6809">
        <v>2024</v>
      </c>
      <c r="J6809">
        <v>1</v>
      </c>
      <c r="K6809" s="6">
        <v>45382</v>
      </c>
      <c r="L6809">
        <v>5</v>
      </c>
      <c r="M6809">
        <v>2</v>
      </c>
      <c r="N6809" t="s">
        <v>211</v>
      </c>
      <c r="O6809" s="8">
        <v>2.31</v>
      </c>
      <c r="P6809" s="8">
        <v>2.2000000000000002</v>
      </c>
      <c r="Q6809" s="8">
        <v>1.75</v>
      </c>
      <c r="R6809" s="8">
        <v>2.5299999999999998</v>
      </c>
      <c r="S6809" s="8">
        <v>0.6</v>
      </c>
      <c r="T6809" s="8">
        <v>4</v>
      </c>
      <c r="U6809" s="8">
        <v>0.88</v>
      </c>
      <c r="V6809" s="9">
        <v>31</v>
      </c>
      <c r="W6809" s="8">
        <v>0.7799999999999998</v>
      </c>
      <c r="X6809" s="8">
        <v>3.4</v>
      </c>
      <c r="Y6809" s="8">
        <v>0.10999999999999988</v>
      </c>
      <c r="Z6809" s="8">
        <v>0.26000000000000023</v>
      </c>
      <c r="AA6809">
        <v>1.9999999999999796E-2</v>
      </c>
      <c r="AF6809" t="s">
        <v>7049</v>
      </c>
      <c r="AG6809" t="s">
        <v>106</v>
      </c>
      <c r="AH6809" t="s">
        <v>107</v>
      </c>
      <c r="AI6809" t="s">
        <v>340</v>
      </c>
      <c r="AJ6809" s="7">
        <v>45382</v>
      </c>
      <c r="AK6809" t="s">
        <v>7406</v>
      </c>
      <c r="AL6809" t="s">
        <v>109</v>
      </c>
      <c r="AM6809" t="s">
        <v>6768</v>
      </c>
      <c r="AN6809" t="s">
        <v>7415</v>
      </c>
      <c r="AO6809" t="str">
        <f>TEXT(A6809,"yyyy-mm-dd")</f>
        <v>2023-10-31</v>
      </c>
    </row>
    <row r="6810" spans="1:41">
      <c r="A6810" s="6" t="s">
        <v>7405</v>
      </c>
      <c r="B6810">
        <v>2023</v>
      </c>
      <c r="C6810">
        <v>10</v>
      </c>
      <c r="E6810" t="s">
        <v>100</v>
      </c>
      <c r="F6810" t="s">
        <v>101</v>
      </c>
      <c r="G6810" t="s">
        <v>102</v>
      </c>
      <c r="H6810" t="s">
        <v>6539</v>
      </c>
      <c r="I6810">
        <v>2023</v>
      </c>
      <c r="J6810">
        <v>4</v>
      </c>
      <c r="K6810" s="6">
        <v>45291</v>
      </c>
      <c r="L6810">
        <v>2</v>
      </c>
      <c r="M6810">
        <v>1</v>
      </c>
      <c r="N6810" t="s">
        <v>104</v>
      </c>
      <c r="O6810" s="8">
        <v>2.63</v>
      </c>
      <c r="P6810" s="8">
        <v>2.7</v>
      </c>
      <c r="Q6810" s="8">
        <v>2.5</v>
      </c>
      <c r="R6810" s="8">
        <v>2.9</v>
      </c>
      <c r="S6810" s="8">
        <v>1.4</v>
      </c>
      <c r="T6810" s="8">
        <v>3.62</v>
      </c>
      <c r="U6810" s="8">
        <v>0.48</v>
      </c>
      <c r="V6810" s="9">
        <v>31</v>
      </c>
      <c r="W6810" s="8">
        <v>0.39999999999999991</v>
      </c>
      <c r="X6810" s="8">
        <v>2.2200000000000002</v>
      </c>
      <c r="Y6810" s="8">
        <v>-7.0000000000000284E-2</v>
      </c>
      <c r="Z6810" s="8">
        <v>0.30000000000000027</v>
      </c>
      <c r="AA6810">
        <v>-0.35999999999999988</v>
      </c>
      <c r="AF6810" t="s">
        <v>6611</v>
      </c>
      <c r="AG6810" t="s">
        <v>106</v>
      </c>
      <c r="AH6810" t="s">
        <v>107</v>
      </c>
      <c r="AI6810" t="s">
        <v>108</v>
      </c>
      <c r="AJ6810" s="7">
        <v>45291</v>
      </c>
      <c r="AK6810" t="s">
        <v>7406</v>
      </c>
      <c r="AL6810" t="s">
        <v>109</v>
      </c>
      <c r="AM6810" t="s">
        <v>6541</v>
      </c>
      <c r="AN6810" t="s">
        <v>7414</v>
      </c>
      <c r="AO6810" t="str">
        <f>TEXT(A6810,"yyyy-mm-dd")</f>
        <v>2023-10-31</v>
      </c>
    </row>
    <row r="6811" spans="1:41">
      <c r="A6811" s="6" t="s">
        <v>7405</v>
      </c>
      <c r="B6811">
        <v>2023</v>
      </c>
      <c r="C6811">
        <v>10</v>
      </c>
      <c r="E6811" t="s">
        <v>100</v>
      </c>
      <c r="F6811" t="s">
        <v>101</v>
      </c>
      <c r="G6811" t="s">
        <v>83</v>
      </c>
      <c r="H6811" t="s">
        <v>6147</v>
      </c>
      <c r="I6811">
        <v>2023</v>
      </c>
      <c r="K6811" s="6">
        <v>45291</v>
      </c>
      <c r="L6811">
        <v>2</v>
      </c>
      <c r="N6811" t="s">
        <v>104</v>
      </c>
      <c r="O6811" s="8">
        <v>3.25</v>
      </c>
      <c r="P6811" s="8">
        <v>3.29</v>
      </c>
      <c r="Q6811" s="8">
        <v>3.2</v>
      </c>
      <c r="R6811" s="8">
        <v>3.38</v>
      </c>
      <c r="S6811" s="8">
        <v>2.9</v>
      </c>
      <c r="T6811" s="8">
        <v>3.56</v>
      </c>
      <c r="U6811" s="8">
        <v>0.16</v>
      </c>
      <c r="V6811" s="9">
        <v>36</v>
      </c>
      <c r="W6811" s="8">
        <v>0.17999999999999972</v>
      </c>
      <c r="X6811" s="8">
        <v>0.66000000000000014</v>
      </c>
      <c r="Y6811" s="8">
        <v>-4.0000000000000036E-2</v>
      </c>
      <c r="Z6811" s="8">
        <v>8.9999999999999858E-2</v>
      </c>
      <c r="AA6811">
        <v>-8.0000000000000071E-2</v>
      </c>
      <c r="AF6811" t="s">
        <v>10372</v>
      </c>
      <c r="AG6811" t="s">
        <v>9655</v>
      </c>
      <c r="AH6811" t="s">
        <v>9656</v>
      </c>
      <c r="AI6811" t="s">
        <v>9657</v>
      </c>
      <c r="AJ6811" s="7">
        <v>45291</v>
      </c>
      <c r="AK6811" t="s">
        <v>7406</v>
      </c>
      <c r="AL6811" t="s">
        <v>109</v>
      </c>
      <c r="AM6811" t="s">
        <v>6149</v>
      </c>
      <c r="AN6811" t="s">
        <v>10407</v>
      </c>
    </row>
    <row r="6812" spans="1:41">
      <c r="A6812" s="6" t="s">
        <v>7405</v>
      </c>
      <c r="B6812">
        <v>2023</v>
      </c>
      <c r="C6812">
        <v>10</v>
      </c>
      <c r="E6812" t="s">
        <v>100</v>
      </c>
      <c r="F6812" t="s">
        <v>101</v>
      </c>
      <c r="G6812" t="s">
        <v>102</v>
      </c>
      <c r="H6812" t="s">
        <v>6434</v>
      </c>
      <c r="I6812">
        <v>2023</v>
      </c>
      <c r="J6812">
        <v>3</v>
      </c>
      <c r="K6812" s="6">
        <v>45199</v>
      </c>
      <c r="L6812">
        <v>-1</v>
      </c>
      <c r="M6812">
        <v>0</v>
      </c>
      <c r="N6812" t="s">
        <v>187</v>
      </c>
      <c r="O6812" s="8">
        <v>3.14</v>
      </c>
      <c r="P6812" s="8">
        <v>3.2</v>
      </c>
      <c r="Q6812" s="8">
        <v>3</v>
      </c>
      <c r="R6812" s="8">
        <v>3.3</v>
      </c>
      <c r="S6812" s="8">
        <v>2.61</v>
      </c>
      <c r="T6812" s="8">
        <v>3.5</v>
      </c>
      <c r="U6812" s="8">
        <v>0.24</v>
      </c>
      <c r="V6812" s="9">
        <v>31</v>
      </c>
      <c r="W6812" s="8">
        <v>0.29999999999999982</v>
      </c>
      <c r="X6812" s="8">
        <v>0.89000000000000012</v>
      </c>
      <c r="Y6812" s="8">
        <v>-6.0000000000000053E-2</v>
      </c>
      <c r="Z6812" s="8">
        <v>0.20000000000000018</v>
      </c>
      <c r="AA6812">
        <v>-0.10000000000000053</v>
      </c>
      <c r="AF6812" t="s">
        <v>6609</v>
      </c>
      <c r="AG6812" t="s">
        <v>106</v>
      </c>
      <c r="AH6812" t="s">
        <v>107</v>
      </c>
      <c r="AI6812" t="s">
        <v>188</v>
      </c>
      <c r="AJ6812" s="7">
        <v>45199</v>
      </c>
      <c r="AK6812" t="s">
        <v>7406</v>
      </c>
      <c r="AL6812" t="s">
        <v>109</v>
      </c>
      <c r="AM6812" t="s">
        <v>6436</v>
      </c>
      <c r="AN6812" t="s">
        <v>7413</v>
      </c>
      <c r="AO6812" t="str">
        <f>TEXT(A6812,"yyyy-mm-dd")</f>
        <v>2023-10-31</v>
      </c>
    </row>
    <row r="6813" spans="1:41">
      <c r="A6813" s="6" t="s">
        <v>7405</v>
      </c>
      <c r="B6813">
        <v>2023</v>
      </c>
      <c r="C6813">
        <v>10</v>
      </c>
      <c r="E6813" t="s">
        <v>2685</v>
      </c>
      <c r="F6813" t="s">
        <v>101</v>
      </c>
      <c r="G6813" t="s">
        <v>774</v>
      </c>
      <c r="H6813" t="s">
        <v>2686</v>
      </c>
      <c r="K6813" s="6"/>
      <c r="O6813" s="8">
        <v>2.2799999999999998</v>
      </c>
      <c r="P6813" s="8">
        <v>2.2000000000000002</v>
      </c>
      <c r="Q6813" s="8">
        <v>2</v>
      </c>
      <c r="R6813" s="8">
        <v>2.5</v>
      </c>
      <c r="S6813" s="8">
        <v>1.6</v>
      </c>
      <c r="T6813" s="8">
        <v>3.33</v>
      </c>
      <c r="U6813" s="8">
        <v>0.41</v>
      </c>
      <c r="V6813" s="9">
        <v>32</v>
      </c>
      <c r="W6813" s="8">
        <v>0.5</v>
      </c>
      <c r="X6813" s="8">
        <v>1.73</v>
      </c>
      <c r="Y6813" s="8">
        <v>7.9999999999999627E-2</v>
      </c>
      <c r="Z6813" s="8">
        <v>0.10000000000000009</v>
      </c>
      <c r="AA6813">
        <v>0</v>
      </c>
      <c r="AF6813" t="s">
        <v>2687</v>
      </c>
      <c r="AG6813" t="s">
        <v>2688</v>
      </c>
      <c r="AH6813" t="s">
        <v>2689</v>
      </c>
      <c r="AI6813" t="s">
        <v>2690</v>
      </c>
      <c r="AJ6813" s="7"/>
      <c r="AK6813" t="s">
        <v>7406</v>
      </c>
      <c r="AL6813" t="s">
        <v>109</v>
      </c>
      <c r="AM6813" t="s">
        <v>2686</v>
      </c>
      <c r="AN6813" t="s">
        <v>7435</v>
      </c>
      <c r="AO6813" t="str">
        <f>TEXT(A6813,"yyyy-mm-dd")</f>
        <v>2023-10-31</v>
      </c>
    </row>
    <row r="6814" spans="1:41">
      <c r="A6814" s="6" t="s">
        <v>7405</v>
      </c>
      <c r="B6814">
        <v>2023</v>
      </c>
      <c r="C6814">
        <v>10</v>
      </c>
      <c r="E6814" t="s">
        <v>81</v>
      </c>
      <c r="F6814" t="s">
        <v>82</v>
      </c>
      <c r="G6814" t="s">
        <v>83</v>
      </c>
      <c r="H6814" t="s">
        <v>7036</v>
      </c>
      <c r="I6814">
        <v>2025</v>
      </c>
      <c r="K6814" s="6">
        <v>46022</v>
      </c>
      <c r="L6814">
        <v>26</v>
      </c>
      <c r="N6814" t="s">
        <v>463</v>
      </c>
      <c r="O6814" s="8">
        <v>3.77</v>
      </c>
      <c r="P6814" s="8">
        <v>3.76</v>
      </c>
      <c r="Q6814" s="8">
        <v>3.62</v>
      </c>
      <c r="R6814" s="8">
        <v>3.9</v>
      </c>
      <c r="S6814" s="8">
        <v>3.39</v>
      </c>
      <c r="T6814" s="8">
        <v>4.3</v>
      </c>
      <c r="U6814" s="8">
        <v>0.21</v>
      </c>
      <c r="V6814" s="9">
        <v>32</v>
      </c>
      <c r="W6814" s="8">
        <v>0.2799999999999998</v>
      </c>
      <c r="X6814" s="8">
        <v>0.9099999999999997</v>
      </c>
      <c r="Y6814" s="8">
        <v>1.0000000000000231E-2</v>
      </c>
      <c r="Z6814" s="8">
        <v>0</v>
      </c>
      <c r="AA6814">
        <v>-4.000000000000048E-2</v>
      </c>
      <c r="AF6814" t="s">
        <v>7037</v>
      </c>
      <c r="AG6814" t="s">
        <v>87</v>
      </c>
      <c r="AH6814" t="s">
        <v>88</v>
      </c>
      <c r="AI6814" t="s">
        <v>359</v>
      </c>
      <c r="AJ6814" s="7">
        <v>46022</v>
      </c>
      <c r="AK6814" t="s">
        <v>7406</v>
      </c>
      <c r="AL6814" t="s">
        <v>91</v>
      </c>
      <c r="AM6814" t="s">
        <v>7038</v>
      </c>
      <c r="AN6814" t="s">
        <v>7409</v>
      </c>
      <c r="AO6814" t="str">
        <f>TEXT(A6814,"yyyy-mm-dd")</f>
        <v>2023-10-31</v>
      </c>
    </row>
    <row r="6815" spans="1:41">
      <c r="A6815" s="6" t="s">
        <v>7405</v>
      </c>
      <c r="B6815">
        <v>2023</v>
      </c>
      <c r="C6815">
        <v>10</v>
      </c>
      <c r="E6815" t="s">
        <v>392</v>
      </c>
      <c r="F6815" t="s">
        <v>82</v>
      </c>
      <c r="G6815" t="s">
        <v>83</v>
      </c>
      <c r="H6815" t="s">
        <v>7036</v>
      </c>
      <c r="I6815">
        <v>2025</v>
      </c>
      <c r="K6815" s="6">
        <v>46022</v>
      </c>
      <c r="L6815">
        <v>26</v>
      </c>
      <c r="N6815" t="s">
        <v>463</v>
      </c>
      <c r="O6815" s="8">
        <v>3.75</v>
      </c>
      <c r="P6815" s="8">
        <v>3.78</v>
      </c>
      <c r="Q6815" s="8">
        <v>3.6</v>
      </c>
      <c r="R6815" s="8">
        <v>4</v>
      </c>
      <c r="S6815" s="8">
        <v>3.2</v>
      </c>
      <c r="T6815" s="8">
        <v>4.5</v>
      </c>
      <c r="U6815" s="8">
        <v>0.32</v>
      </c>
      <c r="V6815" s="9">
        <v>28</v>
      </c>
      <c r="W6815" s="8">
        <v>0.39999999999999991</v>
      </c>
      <c r="X6815" s="8">
        <v>1.2999999999999998</v>
      </c>
      <c r="Y6815" s="8">
        <v>-2.9999999999999805E-2</v>
      </c>
      <c r="Z6815" s="8">
        <v>2.9999999999999805E-2</v>
      </c>
      <c r="AA6815">
        <v>2.9999999999999805E-2</v>
      </c>
      <c r="AF6815" t="s">
        <v>7037</v>
      </c>
      <c r="AG6815" t="s">
        <v>87</v>
      </c>
      <c r="AH6815" t="s">
        <v>88</v>
      </c>
      <c r="AI6815" t="s">
        <v>359</v>
      </c>
      <c r="AJ6815" s="7">
        <v>46022</v>
      </c>
      <c r="AK6815" t="s">
        <v>7406</v>
      </c>
      <c r="AL6815" t="s">
        <v>393</v>
      </c>
      <c r="AM6815" t="s">
        <v>7038</v>
      </c>
      <c r="AN6815" t="s">
        <v>7412</v>
      </c>
      <c r="AO6815" t="str">
        <f>TEXT(A6815,"yyyy-mm-dd")</f>
        <v>2023-10-31</v>
      </c>
    </row>
    <row r="6816" spans="1:41">
      <c r="A6816" s="6" t="s">
        <v>7405</v>
      </c>
      <c r="B6816">
        <v>2023</v>
      </c>
      <c r="C6816">
        <v>10</v>
      </c>
      <c r="E6816" t="s">
        <v>81</v>
      </c>
      <c r="F6816" t="s">
        <v>82</v>
      </c>
      <c r="G6816" t="s">
        <v>83</v>
      </c>
      <c r="H6816" t="s">
        <v>6592</v>
      </c>
      <c r="I6816">
        <v>2024</v>
      </c>
      <c r="K6816" s="6">
        <v>45657</v>
      </c>
      <c r="L6816">
        <v>14</v>
      </c>
      <c r="N6816" t="s">
        <v>244</v>
      </c>
      <c r="O6816" s="8">
        <v>4.01</v>
      </c>
      <c r="P6816" s="8">
        <v>4</v>
      </c>
      <c r="Q6816" s="8">
        <v>3.88</v>
      </c>
      <c r="R6816" s="8">
        <v>4.13</v>
      </c>
      <c r="S6816" s="8">
        <v>3.4</v>
      </c>
      <c r="T6816" s="8">
        <v>4.6399999999999997</v>
      </c>
      <c r="U6816" s="8">
        <v>0.3</v>
      </c>
      <c r="V6816" s="9">
        <v>37</v>
      </c>
      <c r="W6816" s="8">
        <v>0.25</v>
      </c>
      <c r="X6816" s="8">
        <v>1.2399999999999998</v>
      </c>
      <c r="Y6816" s="8">
        <v>9.9999999999997868E-3</v>
      </c>
      <c r="Z6816" s="8">
        <v>0</v>
      </c>
      <c r="AA6816">
        <v>-9.9999999999999645E-2</v>
      </c>
      <c r="AF6816" t="s">
        <v>6593</v>
      </c>
      <c r="AG6816" t="s">
        <v>87</v>
      </c>
      <c r="AH6816" t="s">
        <v>88</v>
      </c>
      <c r="AI6816" t="s">
        <v>97</v>
      </c>
      <c r="AJ6816" s="7">
        <v>45657</v>
      </c>
      <c r="AK6816" t="s">
        <v>7406</v>
      </c>
      <c r="AL6816" t="s">
        <v>91</v>
      </c>
      <c r="AM6816" t="s">
        <v>6594</v>
      </c>
      <c r="AN6816" t="s">
        <v>7408</v>
      </c>
      <c r="AO6816" t="str">
        <f>TEXT(A6816,"yyyy-mm-dd")</f>
        <v>2023-10-31</v>
      </c>
    </row>
    <row r="6817" spans="1:41">
      <c r="A6817" s="6" t="s">
        <v>7405</v>
      </c>
      <c r="B6817">
        <v>2023</v>
      </c>
      <c r="C6817">
        <v>10</v>
      </c>
      <c r="E6817" t="s">
        <v>392</v>
      </c>
      <c r="F6817" t="s">
        <v>82</v>
      </c>
      <c r="G6817" t="s">
        <v>83</v>
      </c>
      <c r="H6817" t="s">
        <v>6592</v>
      </c>
      <c r="I6817">
        <v>2024</v>
      </c>
      <c r="K6817" s="6">
        <v>45657</v>
      </c>
      <c r="L6817">
        <v>14</v>
      </c>
      <c r="N6817" t="s">
        <v>244</v>
      </c>
      <c r="O6817" s="8">
        <v>4.05</v>
      </c>
      <c r="P6817" s="8">
        <v>4.1100000000000003</v>
      </c>
      <c r="Q6817" s="8">
        <v>3.77</v>
      </c>
      <c r="R6817" s="8">
        <v>4.2300000000000004</v>
      </c>
      <c r="S6817" s="8">
        <v>3.39</v>
      </c>
      <c r="T6817" s="8">
        <v>5.01</v>
      </c>
      <c r="U6817" s="8">
        <v>0.38</v>
      </c>
      <c r="V6817" s="9">
        <v>34</v>
      </c>
      <c r="W6817" s="8">
        <v>0.46000000000000041</v>
      </c>
      <c r="X6817" s="8">
        <v>1.6199999999999997</v>
      </c>
      <c r="Y6817" s="8">
        <v>-6.0000000000000497E-2</v>
      </c>
      <c r="Z6817" s="8">
        <v>7.0000000000000284E-2</v>
      </c>
      <c r="AA6817">
        <v>-4.9999999999999822E-2</v>
      </c>
      <c r="AF6817" t="s">
        <v>6593</v>
      </c>
      <c r="AG6817" t="s">
        <v>87</v>
      </c>
      <c r="AH6817" t="s">
        <v>88</v>
      </c>
      <c r="AI6817" t="s">
        <v>97</v>
      </c>
      <c r="AJ6817" s="7">
        <v>45657</v>
      </c>
      <c r="AK6817" t="s">
        <v>7406</v>
      </c>
      <c r="AL6817" t="s">
        <v>393</v>
      </c>
      <c r="AM6817" t="s">
        <v>6594</v>
      </c>
      <c r="AN6817" t="s">
        <v>7411</v>
      </c>
      <c r="AO6817" t="str">
        <f>TEXT(A6817,"yyyy-mm-dd")</f>
        <v>2023-10-31</v>
      </c>
    </row>
    <row r="6818" spans="1:41">
      <c r="A6818" s="6" t="s">
        <v>7405</v>
      </c>
      <c r="B6818">
        <v>2023</v>
      </c>
      <c r="C6818">
        <v>10</v>
      </c>
      <c r="E6818" t="s">
        <v>81</v>
      </c>
      <c r="F6818" t="s">
        <v>82</v>
      </c>
      <c r="G6818" t="s">
        <v>83</v>
      </c>
      <c r="H6818" t="s">
        <v>6147</v>
      </c>
      <c r="I6818">
        <v>2023</v>
      </c>
      <c r="K6818" s="6">
        <v>45291</v>
      </c>
      <c r="L6818">
        <v>2</v>
      </c>
      <c r="N6818" t="s">
        <v>104</v>
      </c>
      <c r="O6818" s="8">
        <v>4.6100000000000003</v>
      </c>
      <c r="P6818" s="8">
        <v>4.5999999999999996</v>
      </c>
      <c r="Q6818" s="8">
        <v>4.49</v>
      </c>
      <c r="R6818" s="8">
        <v>4.7300000000000004</v>
      </c>
      <c r="S6818" s="8">
        <v>3.98</v>
      </c>
      <c r="T6818" s="8">
        <v>5</v>
      </c>
      <c r="U6818" s="8">
        <v>0.22</v>
      </c>
      <c r="V6818" s="9">
        <v>37</v>
      </c>
      <c r="W6818" s="8">
        <v>0.24000000000000021</v>
      </c>
      <c r="X6818" s="8">
        <v>1.02</v>
      </c>
      <c r="Y6818" s="8">
        <v>1.0000000000000675E-2</v>
      </c>
      <c r="Z6818" s="8">
        <v>-6.0000000000000497E-2</v>
      </c>
      <c r="AA6818">
        <v>6.0000000000000497E-2</v>
      </c>
      <c r="AF6818" t="s">
        <v>6148</v>
      </c>
      <c r="AG6818" t="s">
        <v>87</v>
      </c>
      <c r="AH6818" t="s">
        <v>88</v>
      </c>
      <c r="AI6818" t="s">
        <v>89</v>
      </c>
      <c r="AJ6818" s="7">
        <v>45291</v>
      </c>
      <c r="AK6818" t="s">
        <v>7406</v>
      </c>
      <c r="AL6818" t="s">
        <v>91</v>
      </c>
      <c r="AM6818" t="s">
        <v>6149</v>
      </c>
      <c r="AN6818" t="s">
        <v>7407</v>
      </c>
      <c r="AO6818" t="str">
        <f>TEXT(A6818,"yyyy-mm-dd")</f>
        <v>2023-10-31</v>
      </c>
    </row>
    <row r="6819" spans="1:41">
      <c r="A6819" s="6" t="s">
        <v>7405</v>
      </c>
      <c r="B6819">
        <v>2023</v>
      </c>
      <c r="C6819">
        <v>10</v>
      </c>
      <c r="E6819" t="s">
        <v>392</v>
      </c>
      <c r="F6819" t="s">
        <v>82</v>
      </c>
      <c r="G6819" t="s">
        <v>83</v>
      </c>
      <c r="H6819" t="s">
        <v>6147</v>
      </c>
      <c r="I6819">
        <v>2023</v>
      </c>
      <c r="K6819" s="6">
        <v>45291</v>
      </c>
      <c r="L6819">
        <v>2</v>
      </c>
      <c r="N6819" t="s">
        <v>104</v>
      </c>
      <c r="O6819" s="8">
        <v>5.13</v>
      </c>
      <c r="P6819" s="8">
        <v>5.1100000000000003</v>
      </c>
      <c r="Q6819" s="8">
        <v>5.04</v>
      </c>
      <c r="R6819" s="8">
        <v>5.16</v>
      </c>
      <c r="S6819" s="8">
        <v>4.9000000000000004</v>
      </c>
      <c r="T6819" s="8">
        <v>5.8</v>
      </c>
      <c r="U6819" s="8">
        <v>0.16</v>
      </c>
      <c r="V6819" s="9">
        <v>34</v>
      </c>
      <c r="W6819" s="8">
        <v>0.12000000000000011</v>
      </c>
      <c r="X6819" s="8">
        <v>0.89999999999999947</v>
      </c>
      <c r="Y6819" s="8">
        <v>1.9999999999999574E-2</v>
      </c>
      <c r="Z6819" s="8">
        <v>2.0000000000000462E-2</v>
      </c>
      <c r="AA6819">
        <v>-4.9999999999999822E-2</v>
      </c>
      <c r="AF6819" t="s">
        <v>6148</v>
      </c>
      <c r="AG6819" t="s">
        <v>87</v>
      </c>
      <c r="AH6819" t="s">
        <v>88</v>
      </c>
      <c r="AI6819" t="s">
        <v>89</v>
      </c>
      <c r="AJ6819" s="7">
        <v>45291</v>
      </c>
      <c r="AK6819" t="s">
        <v>7406</v>
      </c>
      <c r="AL6819" t="s">
        <v>393</v>
      </c>
      <c r="AM6819" t="s">
        <v>6149</v>
      </c>
      <c r="AN6819" t="s">
        <v>7410</v>
      </c>
      <c r="AO6819" t="str">
        <f>TEXT(A6819,"yyyy-mm-dd")</f>
        <v>2023-10-31</v>
      </c>
    </row>
    <row r="6820" spans="1:41">
      <c r="A6820" s="6" t="s">
        <v>7405</v>
      </c>
      <c r="B6820">
        <v>2023</v>
      </c>
      <c r="C6820">
        <v>10</v>
      </c>
      <c r="E6820" t="s">
        <v>81</v>
      </c>
      <c r="F6820" t="s">
        <v>82</v>
      </c>
      <c r="G6820" t="s">
        <v>774</v>
      </c>
      <c r="H6820" t="s">
        <v>775</v>
      </c>
      <c r="K6820" s="6"/>
      <c r="O6820" s="8">
        <v>3.75</v>
      </c>
      <c r="P6820" s="8">
        <v>3.8</v>
      </c>
      <c r="Q6820" s="8">
        <v>3.6</v>
      </c>
      <c r="R6820" s="8">
        <v>3.89</v>
      </c>
      <c r="S6820" s="8">
        <v>3</v>
      </c>
      <c r="T6820" s="8">
        <v>4.4000000000000004</v>
      </c>
      <c r="U6820" s="8">
        <v>0.24</v>
      </c>
      <c r="V6820" s="9">
        <v>35</v>
      </c>
      <c r="W6820" s="8">
        <v>0.29000000000000004</v>
      </c>
      <c r="X6820" s="8">
        <v>1.4000000000000004</v>
      </c>
      <c r="Y6820" s="8">
        <v>-4.9999999999999822E-2</v>
      </c>
      <c r="Z6820" s="8">
        <v>0</v>
      </c>
      <c r="AA6820">
        <v>8.0000000000000071E-2</v>
      </c>
      <c r="AF6820" t="s">
        <v>776</v>
      </c>
      <c r="AG6820" t="s">
        <v>777</v>
      </c>
      <c r="AH6820" t="s">
        <v>778</v>
      </c>
      <c r="AI6820" t="s">
        <v>779</v>
      </c>
      <c r="AJ6820" s="7"/>
      <c r="AK6820" t="s">
        <v>7406</v>
      </c>
      <c r="AL6820" t="s">
        <v>91</v>
      </c>
      <c r="AM6820" t="s">
        <v>775</v>
      </c>
      <c r="AN6820" t="s">
        <v>7431</v>
      </c>
      <c r="AO6820" t="str">
        <f>TEXT(A6820,"yyyy-mm-dd")</f>
        <v>2023-10-31</v>
      </c>
    </row>
    <row r="6821" spans="1:41">
      <c r="A6821" s="6" t="s">
        <v>7405</v>
      </c>
      <c r="B6821">
        <v>2023</v>
      </c>
      <c r="C6821">
        <v>10</v>
      </c>
      <c r="E6821" t="s">
        <v>81</v>
      </c>
      <c r="F6821" t="s">
        <v>82</v>
      </c>
      <c r="G6821" t="s">
        <v>774</v>
      </c>
      <c r="H6821" t="s">
        <v>1536</v>
      </c>
      <c r="K6821" s="6"/>
      <c r="O6821" s="8">
        <v>3.61</v>
      </c>
      <c r="P6821" s="8">
        <v>3.6</v>
      </c>
      <c r="Q6821" s="8">
        <v>3.5</v>
      </c>
      <c r="R6821" s="8">
        <v>3.73</v>
      </c>
      <c r="S6821" s="8">
        <v>3</v>
      </c>
      <c r="T6821" s="8">
        <v>4.0999999999999996</v>
      </c>
      <c r="U6821" s="8">
        <v>0.25</v>
      </c>
      <c r="V6821" s="9">
        <v>34</v>
      </c>
      <c r="W6821" s="8">
        <v>0.22999999999999998</v>
      </c>
      <c r="X6821" s="8">
        <v>1.0999999999999996</v>
      </c>
      <c r="Y6821" s="8">
        <v>9.9999999999997868E-3</v>
      </c>
      <c r="Z6821" s="8">
        <v>0</v>
      </c>
      <c r="AA6821">
        <v>-2.0000000000000018E-2</v>
      </c>
      <c r="AF6821" t="s">
        <v>1537</v>
      </c>
      <c r="AG6821" t="s">
        <v>777</v>
      </c>
      <c r="AH6821" t="s">
        <v>778</v>
      </c>
      <c r="AI6821" t="s">
        <v>1538</v>
      </c>
      <c r="AJ6821" s="7"/>
      <c r="AK6821" t="s">
        <v>7406</v>
      </c>
      <c r="AL6821" t="s">
        <v>91</v>
      </c>
      <c r="AM6821" t="s">
        <v>1536</v>
      </c>
      <c r="AN6821" t="s">
        <v>7432</v>
      </c>
      <c r="AO6821" t="str">
        <f>TEXT(A6821,"yyyy-mm-dd")</f>
        <v>2023-10-31</v>
      </c>
    </row>
    <row r="6822" spans="1:41">
      <c r="A6822" s="6" t="s">
        <v>7405</v>
      </c>
      <c r="B6822">
        <v>2023</v>
      </c>
      <c r="C6822">
        <v>10</v>
      </c>
      <c r="E6822" t="s">
        <v>392</v>
      </c>
      <c r="F6822" t="s">
        <v>82</v>
      </c>
      <c r="G6822" t="s">
        <v>774</v>
      </c>
      <c r="H6822" t="s">
        <v>775</v>
      </c>
      <c r="K6822" s="6"/>
      <c r="O6822" s="8">
        <v>3.76</v>
      </c>
      <c r="P6822" s="8">
        <v>3.78</v>
      </c>
      <c r="Q6822" s="8">
        <v>3.6</v>
      </c>
      <c r="R6822" s="8">
        <v>4</v>
      </c>
      <c r="S6822" s="8">
        <v>3</v>
      </c>
      <c r="T6822" s="8">
        <v>4.2</v>
      </c>
      <c r="U6822" s="8">
        <v>0.28000000000000003</v>
      </c>
      <c r="V6822" s="9">
        <v>32</v>
      </c>
      <c r="W6822" s="8">
        <v>0.39999999999999991</v>
      </c>
      <c r="X6822" s="8">
        <v>1.2000000000000002</v>
      </c>
      <c r="Y6822" s="8">
        <v>-2.0000000000000018E-2</v>
      </c>
      <c r="Z6822" s="8">
        <v>2.9999999999999805E-2</v>
      </c>
      <c r="AA6822">
        <v>6.0000000000000053E-2</v>
      </c>
      <c r="AF6822" t="s">
        <v>776</v>
      </c>
      <c r="AG6822" t="s">
        <v>777</v>
      </c>
      <c r="AH6822" t="s">
        <v>778</v>
      </c>
      <c r="AI6822" t="s">
        <v>779</v>
      </c>
      <c r="AJ6822" s="7"/>
      <c r="AK6822" t="s">
        <v>7406</v>
      </c>
      <c r="AL6822" t="s">
        <v>393</v>
      </c>
      <c r="AM6822" t="s">
        <v>775</v>
      </c>
      <c r="AN6822" t="s">
        <v>7433</v>
      </c>
      <c r="AO6822" t="str">
        <f>TEXT(A6822,"yyyy-mm-dd")</f>
        <v>2023-10-31</v>
      </c>
    </row>
    <row r="6823" spans="1:41">
      <c r="A6823" s="6" t="s">
        <v>7405</v>
      </c>
      <c r="B6823">
        <v>2023</v>
      </c>
      <c r="C6823">
        <v>10</v>
      </c>
      <c r="E6823" t="s">
        <v>392</v>
      </c>
      <c r="F6823" t="s">
        <v>82</v>
      </c>
      <c r="G6823" t="s">
        <v>774</v>
      </c>
      <c r="H6823" t="s">
        <v>1536</v>
      </c>
      <c r="K6823" s="6"/>
      <c r="O6823" s="8">
        <v>3.63</v>
      </c>
      <c r="P6823" s="8">
        <v>3.59</v>
      </c>
      <c r="Q6823" s="8">
        <v>3.5</v>
      </c>
      <c r="R6823" s="8">
        <v>3.8</v>
      </c>
      <c r="S6823" s="8">
        <v>3.1</v>
      </c>
      <c r="T6823" s="8">
        <v>4.2</v>
      </c>
      <c r="U6823" s="8">
        <v>0.27</v>
      </c>
      <c r="V6823" s="9">
        <v>30</v>
      </c>
      <c r="W6823" s="8">
        <v>0.29999999999999982</v>
      </c>
      <c r="X6823" s="8">
        <v>1.1000000000000001</v>
      </c>
      <c r="Y6823" s="8">
        <v>4.0000000000000036E-2</v>
      </c>
      <c r="Z6823" s="8">
        <v>4.9999999999999822E-2</v>
      </c>
      <c r="AA6823">
        <v>-9.0000000000000302E-2</v>
      </c>
      <c r="AF6823" t="s">
        <v>1537</v>
      </c>
      <c r="AG6823" t="s">
        <v>777</v>
      </c>
      <c r="AH6823" t="s">
        <v>778</v>
      </c>
      <c r="AI6823" t="s">
        <v>1538</v>
      </c>
      <c r="AJ6823" s="7"/>
      <c r="AK6823" t="s">
        <v>7406</v>
      </c>
      <c r="AL6823" t="s">
        <v>393</v>
      </c>
      <c r="AM6823" t="s">
        <v>1536</v>
      </c>
      <c r="AN6823" t="s">
        <v>7434</v>
      </c>
      <c r="AO6823" t="str">
        <f>TEXT(A6823,"yyyy-mm-dd")</f>
        <v>2023-10-31</v>
      </c>
    </row>
    <row r="6824" spans="1:41">
      <c r="A6824" s="6" t="s">
        <v>7405</v>
      </c>
      <c r="B6824">
        <v>2023</v>
      </c>
      <c r="C6824">
        <v>10</v>
      </c>
      <c r="E6824" t="s">
        <v>112</v>
      </c>
      <c r="F6824" t="s">
        <v>113</v>
      </c>
      <c r="G6824" t="s">
        <v>83</v>
      </c>
      <c r="H6824" t="s">
        <v>7036</v>
      </c>
      <c r="I6824">
        <v>2025</v>
      </c>
      <c r="K6824" s="6">
        <v>46022</v>
      </c>
      <c r="L6824">
        <v>26</v>
      </c>
      <c r="N6824" t="s">
        <v>463</v>
      </c>
      <c r="O6824" s="8">
        <v>7.53</v>
      </c>
      <c r="P6824" s="8">
        <v>7.65</v>
      </c>
      <c r="Q6824" s="8">
        <v>7.09</v>
      </c>
      <c r="R6824" s="8">
        <v>8</v>
      </c>
      <c r="S6824" s="8">
        <v>5.6</v>
      </c>
      <c r="T6824" s="8">
        <v>8.6</v>
      </c>
      <c r="U6824" s="8">
        <v>0.82</v>
      </c>
      <c r="V6824" s="9">
        <v>24</v>
      </c>
      <c r="W6824" s="8">
        <v>0.91000000000000014</v>
      </c>
      <c r="X6824" s="8">
        <v>3</v>
      </c>
      <c r="Y6824" s="8">
        <v>-0.12000000000000011</v>
      </c>
      <c r="Z6824" s="8">
        <v>0.15000000000000036</v>
      </c>
      <c r="AA6824">
        <v>9.9999999999999645E-2</v>
      </c>
      <c r="AF6824" t="s">
        <v>7074</v>
      </c>
      <c r="AG6824" t="s">
        <v>115</v>
      </c>
      <c r="AH6824" t="s">
        <v>116</v>
      </c>
      <c r="AI6824" t="s">
        <v>359</v>
      </c>
      <c r="AJ6824" s="7">
        <v>46022</v>
      </c>
      <c r="AK6824" t="s">
        <v>7406</v>
      </c>
      <c r="AL6824" t="s">
        <v>118</v>
      </c>
      <c r="AM6824" t="s">
        <v>7038</v>
      </c>
      <c r="AN6824" t="s">
        <v>7438</v>
      </c>
      <c r="AO6824" t="str">
        <f>TEXT(A6824,"yyyy-mm-dd")</f>
        <v>2023-10-31</v>
      </c>
    </row>
    <row r="6825" spans="1:41">
      <c r="A6825" s="6" t="s">
        <v>7405</v>
      </c>
      <c r="B6825">
        <v>2023</v>
      </c>
      <c r="C6825">
        <v>10</v>
      </c>
      <c r="E6825" t="s">
        <v>2881</v>
      </c>
      <c r="F6825" t="s">
        <v>113</v>
      </c>
      <c r="G6825" t="s">
        <v>83</v>
      </c>
      <c r="H6825" t="s">
        <v>7036</v>
      </c>
      <c r="I6825">
        <v>2025</v>
      </c>
      <c r="K6825" s="6">
        <v>46022</v>
      </c>
      <c r="L6825">
        <v>26</v>
      </c>
      <c r="N6825" t="s">
        <v>463</v>
      </c>
      <c r="O6825" s="8">
        <v>8.2100000000000009</v>
      </c>
      <c r="P6825" s="8">
        <v>8.4499999999999993</v>
      </c>
      <c r="Q6825" s="8">
        <v>7.71</v>
      </c>
      <c r="R6825" s="8">
        <v>8.6999999999999993</v>
      </c>
      <c r="S6825" s="8">
        <v>5.43</v>
      </c>
      <c r="T6825" s="8">
        <v>10</v>
      </c>
      <c r="U6825" s="8">
        <v>0.96</v>
      </c>
      <c r="V6825" s="9">
        <v>21</v>
      </c>
      <c r="W6825" s="8">
        <v>0.98999999999999932</v>
      </c>
      <c r="X6825" s="8">
        <v>4.57</v>
      </c>
      <c r="Y6825" s="8">
        <v>-0.23999999999999844</v>
      </c>
      <c r="Z6825" s="8">
        <v>0.25</v>
      </c>
      <c r="AA6825">
        <v>0.19999999999999929</v>
      </c>
      <c r="AF6825" t="s">
        <v>7079</v>
      </c>
      <c r="AG6825" t="s">
        <v>2883</v>
      </c>
      <c r="AH6825" t="s">
        <v>2884</v>
      </c>
      <c r="AI6825" t="s">
        <v>359</v>
      </c>
      <c r="AJ6825" s="7">
        <v>46022</v>
      </c>
      <c r="AK6825" t="s">
        <v>7406</v>
      </c>
      <c r="AL6825" t="s">
        <v>2885</v>
      </c>
      <c r="AM6825" t="s">
        <v>7038</v>
      </c>
      <c r="AN6825" t="s">
        <v>7441</v>
      </c>
      <c r="AO6825" t="str">
        <f>TEXT(A6825,"yyyy-mm-dd")</f>
        <v>2023-10-31</v>
      </c>
    </row>
    <row r="6826" spans="1:41">
      <c r="A6826" s="6" t="s">
        <v>7405</v>
      </c>
      <c r="B6826">
        <v>2023</v>
      </c>
      <c r="C6826">
        <v>10</v>
      </c>
      <c r="E6826" t="s">
        <v>112</v>
      </c>
      <c r="F6826" t="s">
        <v>113</v>
      </c>
      <c r="G6826" t="s">
        <v>83</v>
      </c>
      <c r="H6826" t="s">
        <v>6592</v>
      </c>
      <c r="I6826">
        <v>2024</v>
      </c>
      <c r="K6826" s="6">
        <v>45657</v>
      </c>
      <c r="L6826">
        <v>14</v>
      </c>
      <c r="N6826" t="s">
        <v>244</v>
      </c>
      <c r="O6826" s="8">
        <v>9.26</v>
      </c>
      <c r="P6826" s="8">
        <v>9.33</v>
      </c>
      <c r="Q6826" s="8">
        <v>8.8800000000000008</v>
      </c>
      <c r="R6826" s="8">
        <v>9.6</v>
      </c>
      <c r="S6826" s="8">
        <v>8.3000000000000007</v>
      </c>
      <c r="T6826" s="8">
        <v>10.199999999999999</v>
      </c>
      <c r="U6826" s="8">
        <v>0.54</v>
      </c>
      <c r="V6826" s="9">
        <v>27</v>
      </c>
      <c r="W6826" s="8">
        <v>0.71999999999999886</v>
      </c>
      <c r="X6826" s="8">
        <v>1.8999999999999986</v>
      </c>
      <c r="Y6826" s="8">
        <v>-7.0000000000000284E-2</v>
      </c>
      <c r="Z6826" s="8">
        <v>0.77999999999999936</v>
      </c>
      <c r="AA6826">
        <v>-6.0000000000002274E-2</v>
      </c>
      <c r="AF6826" t="s">
        <v>6630</v>
      </c>
      <c r="AG6826" t="s">
        <v>115</v>
      </c>
      <c r="AH6826" t="s">
        <v>116</v>
      </c>
      <c r="AI6826" t="s">
        <v>230</v>
      </c>
      <c r="AJ6826" s="7">
        <v>45657</v>
      </c>
      <c r="AK6826" t="s">
        <v>7406</v>
      </c>
      <c r="AL6826" t="s">
        <v>118</v>
      </c>
      <c r="AM6826" t="s">
        <v>6594</v>
      </c>
      <c r="AN6826" t="s">
        <v>7437</v>
      </c>
      <c r="AO6826" t="str">
        <f>TEXT(A6826,"yyyy-mm-dd")</f>
        <v>2023-10-31</v>
      </c>
    </row>
    <row r="6827" spans="1:41">
      <c r="A6827" s="6" t="s">
        <v>7405</v>
      </c>
      <c r="B6827">
        <v>2023</v>
      </c>
      <c r="C6827">
        <v>10</v>
      </c>
      <c r="E6827" t="s">
        <v>2881</v>
      </c>
      <c r="F6827" t="s">
        <v>113</v>
      </c>
      <c r="G6827" t="s">
        <v>83</v>
      </c>
      <c r="H6827" t="s">
        <v>6592</v>
      </c>
      <c r="I6827">
        <v>2024</v>
      </c>
      <c r="K6827" s="6">
        <v>45657</v>
      </c>
      <c r="L6827">
        <v>14</v>
      </c>
      <c r="N6827" t="s">
        <v>244</v>
      </c>
      <c r="O6827" s="8">
        <v>9.01</v>
      </c>
      <c r="P6827" s="8">
        <v>9</v>
      </c>
      <c r="Q6827" s="8">
        <v>8.5</v>
      </c>
      <c r="R6827" s="8">
        <v>9.3800000000000008</v>
      </c>
      <c r="S6827" s="8">
        <v>7.43</v>
      </c>
      <c r="T6827" s="8">
        <v>10.75</v>
      </c>
      <c r="U6827" s="8">
        <v>0.8</v>
      </c>
      <c r="V6827" s="9">
        <v>23</v>
      </c>
      <c r="W6827" s="8">
        <v>0.88000000000000078</v>
      </c>
      <c r="X6827" s="8">
        <v>3.3200000000000003</v>
      </c>
      <c r="Y6827" s="8">
        <v>9.9999999999997868E-3</v>
      </c>
      <c r="Z6827" s="8">
        <v>0.21000000000000085</v>
      </c>
      <c r="AA6827">
        <v>0.25</v>
      </c>
      <c r="AF6827" t="s">
        <v>6635</v>
      </c>
      <c r="AG6827" t="s">
        <v>2883</v>
      </c>
      <c r="AH6827" t="s">
        <v>2884</v>
      </c>
      <c r="AI6827" t="s">
        <v>230</v>
      </c>
      <c r="AJ6827" s="7">
        <v>45657</v>
      </c>
      <c r="AK6827" t="s">
        <v>7406</v>
      </c>
      <c r="AL6827" t="s">
        <v>2885</v>
      </c>
      <c r="AM6827" t="s">
        <v>6594</v>
      </c>
      <c r="AN6827" t="s">
        <v>7440</v>
      </c>
      <c r="AO6827" t="str">
        <f>TEXT(A6827,"yyyy-mm-dd")</f>
        <v>2023-10-31</v>
      </c>
    </row>
    <row r="6828" spans="1:41">
      <c r="A6828" s="6" t="s">
        <v>7405</v>
      </c>
      <c r="B6828">
        <v>2023</v>
      </c>
      <c r="C6828">
        <v>10</v>
      </c>
      <c r="E6828" t="s">
        <v>112</v>
      </c>
      <c r="F6828" t="s">
        <v>113</v>
      </c>
      <c r="G6828" t="s">
        <v>83</v>
      </c>
      <c r="H6828" t="s">
        <v>6147</v>
      </c>
      <c r="I6828">
        <v>2023</v>
      </c>
      <c r="K6828" s="6">
        <v>45291</v>
      </c>
      <c r="L6828">
        <v>2</v>
      </c>
      <c r="N6828" t="s">
        <v>104</v>
      </c>
      <c r="O6828" s="8">
        <v>11.24</v>
      </c>
      <c r="P6828" s="8">
        <v>11.25</v>
      </c>
      <c r="Q6828" s="8">
        <v>11.17</v>
      </c>
      <c r="R6828" s="8">
        <v>11.3</v>
      </c>
      <c r="S6828" s="8">
        <v>11.03</v>
      </c>
      <c r="T6828" s="8">
        <v>11.6</v>
      </c>
      <c r="U6828" s="8">
        <v>0.13</v>
      </c>
      <c r="V6828" s="9">
        <v>27</v>
      </c>
      <c r="W6828" s="8">
        <v>0.13000000000000078</v>
      </c>
      <c r="X6828" s="8">
        <v>0.57000000000000028</v>
      </c>
      <c r="Y6828" s="8">
        <v>-9.9999999999997868E-3</v>
      </c>
      <c r="Z6828" s="8">
        <v>5.0000000000000711E-2</v>
      </c>
      <c r="AA6828">
        <v>-9.9999999999997868E-3</v>
      </c>
      <c r="AF6828" t="s">
        <v>6185</v>
      </c>
      <c r="AG6828" t="s">
        <v>115</v>
      </c>
      <c r="AH6828" t="s">
        <v>116</v>
      </c>
      <c r="AI6828" t="s">
        <v>117</v>
      </c>
      <c r="AJ6828" s="7">
        <v>45291</v>
      </c>
      <c r="AK6828" t="s">
        <v>7406</v>
      </c>
      <c r="AL6828" t="s">
        <v>118</v>
      </c>
      <c r="AM6828" t="s">
        <v>6149</v>
      </c>
      <c r="AN6828" t="s">
        <v>7436</v>
      </c>
      <c r="AO6828" t="str">
        <f>TEXT(A6828,"yyyy-mm-dd")</f>
        <v>2023-10-31</v>
      </c>
    </row>
    <row r="6829" spans="1:41">
      <c r="A6829" s="6" t="s">
        <v>7405</v>
      </c>
      <c r="B6829">
        <v>2023</v>
      </c>
      <c r="C6829">
        <v>10</v>
      </c>
      <c r="E6829" t="s">
        <v>2881</v>
      </c>
      <c r="F6829" t="s">
        <v>113</v>
      </c>
      <c r="G6829" t="s">
        <v>83</v>
      </c>
      <c r="H6829" t="s">
        <v>6147</v>
      </c>
      <c r="I6829">
        <v>2023</v>
      </c>
      <c r="K6829" s="6">
        <v>45291</v>
      </c>
      <c r="L6829">
        <v>2</v>
      </c>
      <c r="N6829" t="s">
        <v>104</v>
      </c>
      <c r="O6829" s="8">
        <v>9.73</v>
      </c>
      <c r="P6829" s="8">
        <v>9.8000000000000007</v>
      </c>
      <c r="Q6829" s="8">
        <v>9.25</v>
      </c>
      <c r="R6829" s="8">
        <v>10.029999999999999</v>
      </c>
      <c r="S6829" s="8">
        <v>8.5</v>
      </c>
      <c r="T6829" s="8">
        <v>11.1</v>
      </c>
      <c r="U6829" s="8">
        <v>0.55000000000000004</v>
      </c>
      <c r="V6829" s="9">
        <v>23</v>
      </c>
      <c r="W6829" s="8">
        <v>0.77999999999999936</v>
      </c>
      <c r="X6829" s="8">
        <v>2.5999999999999996</v>
      </c>
      <c r="Y6829" s="8">
        <v>-7.0000000000000284E-2</v>
      </c>
      <c r="Z6829" s="8">
        <v>0.40000000000000036</v>
      </c>
      <c r="AA6829">
        <v>0.16999999999999993</v>
      </c>
      <c r="AF6829" t="s">
        <v>6190</v>
      </c>
      <c r="AG6829" t="s">
        <v>2883</v>
      </c>
      <c r="AH6829" t="s">
        <v>2884</v>
      </c>
      <c r="AI6829" t="s">
        <v>117</v>
      </c>
      <c r="AJ6829" s="7">
        <v>45291</v>
      </c>
      <c r="AK6829" t="s">
        <v>7406</v>
      </c>
      <c r="AL6829" t="s">
        <v>2885</v>
      </c>
      <c r="AM6829" t="s">
        <v>6149</v>
      </c>
      <c r="AN6829" t="s">
        <v>7439</v>
      </c>
      <c r="AO6829" t="str">
        <f>TEXT(A6829,"yyyy-mm-dd")</f>
        <v>2023-10-31</v>
      </c>
    </row>
    <row r="6830" spans="1:41">
      <c r="A6830" s="6" t="s">
        <v>7442</v>
      </c>
      <c r="B6830">
        <v>2023</v>
      </c>
      <c r="C6830">
        <v>11</v>
      </c>
      <c r="E6830" t="s">
        <v>1907</v>
      </c>
      <c r="F6830" t="s">
        <v>1908</v>
      </c>
      <c r="G6830" t="s">
        <v>102</v>
      </c>
      <c r="H6830" t="s">
        <v>7427</v>
      </c>
      <c r="I6830">
        <v>2025</v>
      </c>
      <c r="J6830">
        <v>4</v>
      </c>
      <c r="K6830" s="6">
        <v>46022</v>
      </c>
      <c r="L6830">
        <v>25</v>
      </c>
      <c r="M6830">
        <v>8</v>
      </c>
      <c r="N6830" t="s">
        <v>357</v>
      </c>
      <c r="O6830" s="8">
        <v>7.41</v>
      </c>
      <c r="P6830" s="8">
        <v>7.5</v>
      </c>
      <c r="Q6830" s="8">
        <v>7</v>
      </c>
      <c r="R6830" s="8">
        <v>8</v>
      </c>
      <c r="S6830" s="8">
        <v>5.5</v>
      </c>
      <c r="T6830" s="8">
        <v>8.5</v>
      </c>
      <c r="U6830" s="8">
        <v>0.72</v>
      </c>
      <c r="V6830" s="9">
        <v>28</v>
      </c>
      <c r="W6830" s="8">
        <v>1</v>
      </c>
      <c r="X6830" s="8">
        <v>3</v>
      </c>
      <c r="Y6830" s="8">
        <v>-8.9999999999999858E-2</v>
      </c>
      <c r="Z6830" s="8">
        <v>0</v>
      </c>
      <c r="AA6830">
        <v>0</v>
      </c>
      <c r="AF6830" t="s">
        <v>7428</v>
      </c>
      <c r="AG6830" t="s">
        <v>1910</v>
      </c>
      <c r="AH6830" t="s">
        <v>1911</v>
      </c>
      <c r="AI6830" t="s">
        <v>1971</v>
      </c>
      <c r="AJ6830" s="7">
        <v>46022</v>
      </c>
      <c r="AK6830" t="s">
        <v>7443</v>
      </c>
      <c r="AL6830" t="s">
        <v>1908</v>
      </c>
      <c r="AM6830" t="s">
        <v>7429</v>
      </c>
      <c r="AN6830" t="s">
        <v>7463</v>
      </c>
      <c r="AO6830" t="str">
        <f>TEXT(A6830,"yyyy-mm-dd")</f>
        <v>2023-11-30</v>
      </c>
    </row>
    <row r="6831" spans="1:41">
      <c r="A6831" s="6" t="s">
        <v>7442</v>
      </c>
      <c r="B6831">
        <v>2023</v>
      </c>
      <c r="C6831">
        <v>11</v>
      </c>
      <c r="E6831" t="s">
        <v>1907</v>
      </c>
      <c r="F6831" t="s">
        <v>1908</v>
      </c>
      <c r="G6831" t="s">
        <v>102</v>
      </c>
      <c r="H6831" t="s">
        <v>7322</v>
      </c>
      <c r="I6831">
        <v>2025</v>
      </c>
      <c r="J6831">
        <v>3</v>
      </c>
      <c r="K6831" s="6">
        <v>45930</v>
      </c>
      <c r="L6831">
        <v>22</v>
      </c>
      <c r="M6831">
        <v>7</v>
      </c>
      <c r="N6831" t="s">
        <v>167</v>
      </c>
      <c r="O6831" s="8">
        <v>7.66</v>
      </c>
      <c r="P6831" s="8">
        <v>7.75</v>
      </c>
      <c r="Q6831" s="8">
        <v>7.25</v>
      </c>
      <c r="R6831" s="8">
        <v>8</v>
      </c>
      <c r="S6831" s="8">
        <v>6</v>
      </c>
      <c r="T6831" s="8">
        <v>8.75</v>
      </c>
      <c r="U6831" s="8">
        <v>0.71</v>
      </c>
      <c r="V6831" s="9">
        <v>27</v>
      </c>
      <c r="W6831" s="8">
        <v>0.75</v>
      </c>
      <c r="X6831" s="8">
        <v>2.75</v>
      </c>
      <c r="Y6831" s="8">
        <v>-8.9999999999999858E-2</v>
      </c>
      <c r="Z6831" s="8">
        <v>-0.25</v>
      </c>
      <c r="AA6831">
        <v>-0.5</v>
      </c>
      <c r="AF6831" t="s">
        <v>7323</v>
      </c>
      <c r="AG6831" t="s">
        <v>1910</v>
      </c>
      <c r="AH6831" t="s">
        <v>1911</v>
      </c>
      <c r="AI6831" t="s">
        <v>1944</v>
      </c>
      <c r="AJ6831" s="7">
        <v>45930</v>
      </c>
      <c r="AK6831" t="s">
        <v>7443</v>
      </c>
      <c r="AL6831" t="s">
        <v>1908</v>
      </c>
      <c r="AM6831" t="s">
        <v>7324</v>
      </c>
      <c r="AN6831" t="s">
        <v>7462</v>
      </c>
      <c r="AO6831" t="str">
        <f>TEXT(A6831,"yyyy-mm-dd")</f>
        <v>2023-11-30</v>
      </c>
    </row>
    <row r="6832" spans="1:41">
      <c r="A6832" s="6" t="s">
        <v>7442</v>
      </c>
      <c r="B6832">
        <v>2023</v>
      </c>
      <c r="C6832">
        <v>11</v>
      </c>
      <c r="E6832" t="s">
        <v>1907</v>
      </c>
      <c r="F6832" t="s">
        <v>1908</v>
      </c>
      <c r="G6832" t="s">
        <v>102</v>
      </c>
      <c r="H6832" t="s">
        <v>7214</v>
      </c>
      <c r="I6832">
        <v>2025</v>
      </c>
      <c r="J6832">
        <v>2</v>
      </c>
      <c r="K6832" s="6">
        <v>45838</v>
      </c>
      <c r="L6832">
        <v>19</v>
      </c>
      <c r="M6832">
        <v>6</v>
      </c>
      <c r="N6832" t="s">
        <v>195</v>
      </c>
      <c r="O6832" s="8">
        <v>8.06</v>
      </c>
      <c r="P6832" s="8">
        <v>8</v>
      </c>
      <c r="Q6832" s="8">
        <v>7.75</v>
      </c>
      <c r="R6832" s="8">
        <v>8.5</v>
      </c>
      <c r="S6832" s="8">
        <v>6.25</v>
      </c>
      <c r="T6832" s="8">
        <v>9.25</v>
      </c>
      <c r="U6832" s="8">
        <v>0.78</v>
      </c>
      <c r="V6832" s="9">
        <v>27</v>
      </c>
      <c r="W6832" s="8">
        <v>0.75</v>
      </c>
      <c r="X6832" s="8">
        <v>3</v>
      </c>
      <c r="Y6832" s="8">
        <v>6.0000000000000497E-2</v>
      </c>
      <c r="Z6832" s="8">
        <v>-0.25</v>
      </c>
      <c r="AA6832">
        <v>-0.75</v>
      </c>
      <c r="AF6832" t="s">
        <v>7215</v>
      </c>
      <c r="AG6832" t="s">
        <v>1910</v>
      </c>
      <c r="AH6832" t="s">
        <v>1911</v>
      </c>
      <c r="AI6832" t="s">
        <v>1939</v>
      </c>
      <c r="AJ6832" s="7">
        <v>45838</v>
      </c>
      <c r="AK6832" t="s">
        <v>7443</v>
      </c>
      <c r="AL6832" t="s">
        <v>1908</v>
      </c>
      <c r="AM6832" t="s">
        <v>7216</v>
      </c>
      <c r="AN6832" t="s">
        <v>7461</v>
      </c>
      <c r="AO6832" t="str">
        <f>TEXT(A6832,"yyyy-mm-dd")</f>
        <v>2023-11-30</v>
      </c>
    </row>
    <row r="6833" spans="1:41">
      <c r="A6833" s="6" t="s">
        <v>7442</v>
      </c>
      <c r="B6833">
        <v>2023</v>
      </c>
      <c r="C6833">
        <v>11</v>
      </c>
      <c r="E6833" t="s">
        <v>1907</v>
      </c>
      <c r="F6833" t="s">
        <v>1908</v>
      </c>
      <c r="G6833" t="s">
        <v>102</v>
      </c>
      <c r="H6833" t="s">
        <v>7210</v>
      </c>
      <c r="I6833">
        <v>2025</v>
      </c>
      <c r="J6833">
        <v>1</v>
      </c>
      <c r="K6833" s="6">
        <v>45747</v>
      </c>
      <c r="L6833">
        <v>16</v>
      </c>
      <c r="M6833">
        <v>5</v>
      </c>
      <c r="N6833" t="s">
        <v>222</v>
      </c>
      <c r="O6833" s="8">
        <v>8.56</v>
      </c>
      <c r="P6833" s="8">
        <v>8.5</v>
      </c>
      <c r="Q6833" s="8">
        <v>8.25</v>
      </c>
      <c r="R6833" s="8">
        <v>9</v>
      </c>
      <c r="S6833" s="8">
        <v>7</v>
      </c>
      <c r="T6833" s="8">
        <v>9.75</v>
      </c>
      <c r="U6833" s="8">
        <v>0.72</v>
      </c>
      <c r="V6833" s="9">
        <v>27</v>
      </c>
      <c r="W6833" s="8">
        <v>0.75</v>
      </c>
      <c r="X6833" s="8">
        <v>2.75</v>
      </c>
      <c r="Y6833" s="8">
        <v>6.0000000000000497E-2</v>
      </c>
      <c r="Z6833" s="8">
        <v>-0.5</v>
      </c>
      <c r="AA6833">
        <v>-0.25</v>
      </c>
      <c r="AF6833" t="s">
        <v>7211</v>
      </c>
      <c r="AG6833" t="s">
        <v>1910</v>
      </c>
      <c r="AH6833" t="s">
        <v>1911</v>
      </c>
      <c r="AI6833" t="s">
        <v>1934</v>
      </c>
      <c r="AJ6833" s="7">
        <v>45747</v>
      </c>
      <c r="AK6833" t="s">
        <v>7443</v>
      </c>
      <c r="AL6833" t="s">
        <v>1908</v>
      </c>
      <c r="AM6833" t="s">
        <v>7212</v>
      </c>
      <c r="AN6833" t="s">
        <v>7460</v>
      </c>
      <c r="AO6833" t="str">
        <f>TEXT(A6833,"yyyy-mm-dd")</f>
        <v>2023-11-30</v>
      </c>
    </row>
    <row r="6834" spans="1:41">
      <c r="A6834" s="6" t="s">
        <v>7442</v>
      </c>
      <c r="B6834">
        <v>2023</v>
      </c>
      <c r="C6834">
        <v>11</v>
      </c>
      <c r="E6834" t="s">
        <v>1907</v>
      </c>
      <c r="F6834" t="s">
        <v>1908</v>
      </c>
      <c r="G6834" t="s">
        <v>102</v>
      </c>
      <c r="H6834" t="s">
        <v>6983</v>
      </c>
      <c r="I6834">
        <v>2024</v>
      </c>
      <c r="J6834">
        <v>4</v>
      </c>
      <c r="K6834" s="6">
        <v>45657</v>
      </c>
      <c r="L6834">
        <v>13</v>
      </c>
      <c r="M6834">
        <v>4</v>
      </c>
      <c r="N6834" t="s">
        <v>252</v>
      </c>
      <c r="O6834" s="8">
        <v>9.17</v>
      </c>
      <c r="P6834" s="8">
        <v>9.25</v>
      </c>
      <c r="Q6834" s="8">
        <v>8.75</v>
      </c>
      <c r="R6834" s="8">
        <v>9.5</v>
      </c>
      <c r="S6834" s="8">
        <v>8</v>
      </c>
      <c r="T6834" s="8">
        <v>10.25</v>
      </c>
      <c r="U6834" s="8">
        <v>0.54</v>
      </c>
      <c r="V6834" s="9">
        <v>32</v>
      </c>
      <c r="W6834" s="8">
        <v>0.75</v>
      </c>
      <c r="X6834" s="8">
        <v>2.25</v>
      </c>
      <c r="Y6834" s="8">
        <v>-8.0000000000000071E-2</v>
      </c>
      <c r="Z6834" s="8">
        <v>0</v>
      </c>
      <c r="AA6834">
        <v>-0.25</v>
      </c>
      <c r="AF6834" t="s">
        <v>6984</v>
      </c>
      <c r="AG6834" t="s">
        <v>1910</v>
      </c>
      <c r="AH6834" t="s">
        <v>1911</v>
      </c>
      <c r="AI6834" t="s">
        <v>1929</v>
      </c>
      <c r="AJ6834" s="7">
        <v>45657</v>
      </c>
      <c r="AK6834" t="s">
        <v>7443</v>
      </c>
      <c r="AL6834" t="s">
        <v>1908</v>
      </c>
      <c r="AM6834" t="s">
        <v>6985</v>
      </c>
      <c r="AN6834" t="s">
        <v>7459</v>
      </c>
      <c r="AO6834" t="str">
        <f>TEXT(A6834,"yyyy-mm-dd")</f>
        <v>2023-11-30</v>
      </c>
    </row>
    <row r="6835" spans="1:41">
      <c r="A6835" s="6" t="s">
        <v>7442</v>
      </c>
      <c r="B6835">
        <v>2023</v>
      </c>
      <c r="C6835">
        <v>11</v>
      </c>
      <c r="E6835" t="s">
        <v>1907</v>
      </c>
      <c r="F6835" t="s">
        <v>1908</v>
      </c>
      <c r="G6835" t="s">
        <v>102</v>
      </c>
      <c r="H6835" t="s">
        <v>6878</v>
      </c>
      <c r="I6835">
        <v>2024</v>
      </c>
      <c r="J6835">
        <v>3</v>
      </c>
      <c r="K6835" s="6">
        <v>45565</v>
      </c>
      <c r="L6835">
        <v>10</v>
      </c>
      <c r="M6835">
        <v>3</v>
      </c>
      <c r="N6835" t="s">
        <v>164</v>
      </c>
      <c r="O6835" s="8">
        <v>9.9</v>
      </c>
      <c r="P6835" s="8">
        <v>10</v>
      </c>
      <c r="Q6835" s="8">
        <v>9.75</v>
      </c>
      <c r="R6835" s="8">
        <v>10.130000000000001</v>
      </c>
      <c r="S6835" s="8">
        <v>9</v>
      </c>
      <c r="T6835" s="8">
        <v>10.5</v>
      </c>
      <c r="U6835" s="8">
        <v>0.38</v>
      </c>
      <c r="V6835" s="9">
        <v>31</v>
      </c>
      <c r="W6835" s="8">
        <v>0.38000000000000078</v>
      </c>
      <c r="X6835" s="8">
        <v>1.5</v>
      </c>
      <c r="Y6835" s="8">
        <v>-9.9999999999999645E-2</v>
      </c>
      <c r="Z6835" s="8">
        <v>0</v>
      </c>
      <c r="AA6835">
        <v>-0.11999999999999922</v>
      </c>
      <c r="AF6835" t="s">
        <v>6879</v>
      </c>
      <c r="AG6835" t="s">
        <v>1910</v>
      </c>
      <c r="AH6835" t="s">
        <v>1911</v>
      </c>
      <c r="AI6835" t="s">
        <v>1924</v>
      </c>
      <c r="AJ6835" s="7">
        <v>45565</v>
      </c>
      <c r="AK6835" t="s">
        <v>7443</v>
      </c>
      <c r="AL6835" t="s">
        <v>1908</v>
      </c>
      <c r="AM6835" t="s">
        <v>6880</v>
      </c>
      <c r="AN6835" t="s">
        <v>7458</v>
      </c>
      <c r="AO6835" t="str">
        <f>TEXT(A6835,"yyyy-mm-dd")</f>
        <v>2023-11-30</v>
      </c>
    </row>
    <row r="6836" spans="1:41">
      <c r="A6836" s="6" t="s">
        <v>7442</v>
      </c>
      <c r="B6836">
        <v>2023</v>
      </c>
      <c r="C6836">
        <v>11</v>
      </c>
      <c r="E6836" t="s">
        <v>1907</v>
      </c>
      <c r="F6836" t="s">
        <v>1908</v>
      </c>
      <c r="G6836" t="s">
        <v>102</v>
      </c>
      <c r="H6836" t="s">
        <v>6770</v>
      </c>
      <c r="I6836">
        <v>2024</v>
      </c>
      <c r="J6836">
        <v>2</v>
      </c>
      <c r="K6836" s="6">
        <v>45473</v>
      </c>
      <c r="L6836">
        <v>7</v>
      </c>
      <c r="M6836">
        <v>2</v>
      </c>
      <c r="N6836" t="s">
        <v>192</v>
      </c>
      <c r="O6836" s="8">
        <v>10.53</v>
      </c>
      <c r="P6836" s="8">
        <v>10.5</v>
      </c>
      <c r="Q6836" s="8">
        <v>10.5</v>
      </c>
      <c r="R6836" s="8">
        <v>10.75</v>
      </c>
      <c r="S6836" s="8">
        <v>10</v>
      </c>
      <c r="T6836" s="8">
        <v>11</v>
      </c>
      <c r="U6836" s="8">
        <v>0.22</v>
      </c>
      <c r="V6836" s="9">
        <v>31</v>
      </c>
      <c r="W6836" s="8">
        <v>0.25</v>
      </c>
      <c r="X6836" s="8">
        <v>1</v>
      </c>
      <c r="Y6836" s="8">
        <v>2.9999999999999361E-2</v>
      </c>
      <c r="Z6836" s="8">
        <v>0</v>
      </c>
      <c r="AA6836">
        <v>0</v>
      </c>
      <c r="AF6836" t="s">
        <v>6771</v>
      </c>
      <c r="AG6836" t="s">
        <v>1910</v>
      </c>
      <c r="AH6836" t="s">
        <v>1911</v>
      </c>
      <c r="AI6836" t="s">
        <v>1919</v>
      </c>
      <c r="AJ6836" s="7">
        <v>45473</v>
      </c>
      <c r="AK6836" t="s">
        <v>7443</v>
      </c>
      <c r="AL6836" t="s">
        <v>1908</v>
      </c>
      <c r="AM6836" t="s">
        <v>6772</v>
      </c>
      <c r="AN6836" t="s">
        <v>7457</v>
      </c>
      <c r="AO6836" t="str">
        <f>TEXT(A6836,"yyyy-mm-dd")</f>
        <v>2023-11-30</v>
      </c>
    </row>
    <row r="6837" spans="1:41">
      <c r="A6837" s="6" t="s">
        <v>7442</v>
      </c>
      <c r="B6837">
        <v>2023</v>
      </c>
      <c r="C6837">
        <v>11</v>
      </c>
      <c r="E6837" t="s">
        <v>1907</v>
      </c>
      <c r="F6837" t="s">
        <v>1908</v>
      </c>
      <c r="G6837" t="s">
        <v>102</v>
      </c>
      <c r="H6837" t="s">
        <v>6766</v>
      </c>
      <c r="I6837">
        <v>2024</v>
      </c>
      <c r="J6837">
        <v>1</v>
      </c>
      <c r="K6837" s="6">
        <v>45382</v>
      </c>
      <c r="L6837">
        <v>4</v>
      </c>
      <c r="M6837">
        <v>1</v>
      </c>
      <c r="N6837" t="s">
        <v>219</v>
      </c>
      <c r="O6837" s="8">
        <v>11.03</v>
      </c>
      <c r="P6837" s="8">
        <v>11</v>
      </c>
      <c r="Q6837" s="8">
        <v>11</v>
      </c>
      <c r="R6837" s="8">
        <v>11.13</v>
      </c>
      <c r="S6837" s="8">
        <v>10.75</v>
      </c>
      <c r="T6837" s="8">
        <v>11.25</v>
      </c>
      <c r="U6837" s="8">
        <v>0.15</v>
      </c>
      <c r="V6837" s="9">
        <v>31</v>
      </c>
      <c r="W6837" s="8">
        <v>0.13000000000000078</v>
      </c>
      <c r="X6837" s="8">
        <v>0.5</v>
      </c>
      <c r="Y6837" s="8">
        <v>2.9999999999999361E-2</v>
      </c>
      <c r="Z6837" s="8">
        <v>-0.25</v>
      </c>
      <c r="AA6837">
        <v>-0.11999999999999922</v>
      </c>
      <c r="AF6837" t="s">
        <v>6767</v>
      </c>
      <c r="AG6837" t="s">
        <v>1910</v>
      </c>
      <c r="AH6837" t="s">
        <v>1911</v>
      </c>
      <c r="AI6837" t="s">
        <v>1915</v>
      </c>
      <c r="AJ6837" s="7">
        <v>45382</v>
      </c>
      <c r="AK6837" t="s">
        <v>7443</v>
      </c>
      <c r="AL6837" t="s">
        <v>1908</v>
      </c>
      <c r="AM6837" t="s">
        <v>6768</v>
      </c>
      <c r="AN6837" t="s">
        <v>7456</v>
      </c>
      <c r="AO6837" t="str">
        <f>TEXT(A6837,"yyyy-mm-dd")</f>
        <v>2023-11-30</v>
      </c>
    </row>
    <row r="6838" spans="1:41">
      <c r="A6838" s="6" t="s">
        <v>7442</v>
      </c>
      <c r="B6838">
        <v>2023</v>
      </c>
      <c r="C6838">
        <v>11</v>
      </c>
      <c r="E6838" t="s">
        <v>1907</v>
      </c>
      <c r="F6838" t="s">
        <v>1908</v>
      </c>
      <c r="G6838" t="s">
        <v>102</v>
      </c>
      <c r="H6838" t="s">
        <v>6539</v>
      </c>
      <c r="I6838">
        <v>2023</v>
      </c>
      <c r="J6838">
        <v>4</v>
      </c>
      <c r="K6838" s="6">
        <v>45291</v>
      </c>
      <c r="L6838">
        <v>1</v>
      </c>
      <c r="M6838">
        <v>0</v>
      </c>
      <c r="N6838" t="s">
        <v>169</v>
      </c>
      <c r="O6838" s="8">
        <v>11.25</v>
      </c>
      <c r="P6838" s="8">
        <v>11.25</v>
      </c>
      <c r="Q6838" s="8">
        <v>11.25</v>
      </c>
      <c r="R6838" s="8">
        <v>11.25</v>
      </c>
      <c r="S6838" s="8">
        <v>11.25</v>
      </c>
      <c r="T6838" s="8">
        <v>11.25</v>
      </c>
      <c r="U6838" s="8">
        <v>0</v>
      </c>
      <c r="V6838" s="9">
        <v>32</v>
      </c>
      <c r="W6838" s="8">
        <v>0</v>
      </c>
      <c r="X6838" s="8">
        <v>0</v>
      </c>
      <c r="Y6838" s="8">
        <v>0</v>
      </c>
      <c r="Z6838" s="8">
        <v>0</v>
      </c>
      <c r="AA6838">
        <v>0</v>
      </c>
      <c r="AF6838" t="s">
        <v>6540</v>
      </c>
      <c r="AG6838" t="s">
        <v>1910</v>
      </c>
      <c r="AH6838" t="s">
        <v>1911</v>
      </c>
      <c r="AI6838" t="s">
        <v>1912</v>
      </c>
      <c r="AJ6838" s="7">
        <v>45291</v>
      </c>
      <c r="AK6838" t="s">
        <v>7443</v>
      </c>
      <c r="AL6838" t="s">
        <v>1908</v>
      </c>
      <c r="AM6838" t="s">
        <v>6541</v>
      </c>
      <c r="AN6838" t="s">
        <v>7455</v>
      </c>
      <c r="AO6838" t="str">
        <f>TEXT(A6838,"yyyy-mm-dd")</f>
        <v>2023-11-30</v>
      </c>
    </row>
    <row r="6839" spans="1:41">
      <c r="A6839" s="6" t="s">
        <v>7442</v>
      </c>
      <c r="B6839">
        <v>2023</v>
      </c>
      <c r="C6839">
        <v>11</v>
      </c>
      <c r="E6839" t="s">
        <v>100</v>
      </c>
      <c r="F6839" t="s">
        <v>101</v>
      </c>
      <c r="G6839" t="s">
        <v>83</v>
      </c>
      <c r="H6839" t="s">
        <v>7036</v>
      </c>
      <c r="I6839">
        <v>2025</v>
      </c>
      <c r="K6839" s="6">
        <v>46022</v>
      </c>
      <c r="L6839">
        <v>25</v>
      </c>
      <c r="N6839" t="s">
        <v>357</v>
      </c>
      <c r="O6839" s="8">
        <v>2.02</v>
      </c>
      <c r="P6839" s="8">
        <v>2</v>
      </c>
      <c r="Q6839" s="8">
        <v>1.73</v>
      </c>
      <c r="R6839" s="8">
        <v>2.38</v>
      </c>
      <c r="S6839" s="8">
        <v>0.5</v>
      </c>
      <c r="T6839" s="8">
        <v>2.9</v>
      </c>
      <c r="U6839" s="8">
        <v>0.52</v>
      </c>
      <c r="V6839" s="9">
        <v>30</v>
      </c>
      <c r="W6839" s="8">
        <v>0.64999999999999991</v>
      </c>
      <c r="X6839" s="8">
        <v>2.4</v>
      </c>
      <c r="Y6839" s="8">
        <v>2.0000000000000018E-2</v>
      </c>
      <c r="Z6839" s="8">
        <v>0</v>
      </c>
      <c r="AA6839">
        <v>3.0000000000000027E-2</v>
      </c>
      <c r="AF6839" t="s">
        <v>10450</v>
      </c>
      <c r="AG6839" t="s">
        <v>9655</v>
      </c>
      <c r="AH6839" t="s">
        <v>9656</v>
      </c>
      <c r="AI6839" t="s">
        <v>9708</v>
      </c>
      <c r="AJ6839" s="7">
        <v>46022</v>
      </c>
      <c r="AK6839" t="s">
        <v>7443</v>
      </c>
      <c r="AL6839" t="s">
        <v>109</v>
      </c>
      <c r="AM6839" t="s">
        <v>7038</v>
      </c>
      <c r="AN6839" t="s">
        <v>10462</v>
      </c>
    </row>
    <row r="6840" spans="1:41">
      <c r="A6840" s="6" t="s">
        <v>7442</v>
      </c>
      <c r="B6840">
        <v>2023</v>
      </c>
      <c r="C6840">
        <v>11</v>
      </c>
      <c r="E6840" t="s">
        <v>100</v>
      </c>
      <c r="F6840" t="s">
        <v>101</v>
      </c>
      <c r="G6840" t="s">
        <v>102</v>
      </c>
      <c r="H6840" t="s">
        <v>6983</v>
      </c>
      <c r="I6840">
        <v>2024</v>
      </c>
      <c r="J6840">
        <v>4</v>
      </c>
      <c r="K6840" s="6">
        <v>45657</v>
      </c>
      <c r="L6840">
        <v>13</v>
      </c>
      <c r="M6840">
        <v>4</v>
      </c>
      <c r="N6840" t="s">
        <v>252</v>
      </c>
      <c r="O6840" s="8">
        <v>1.79</v>
      </c>
      <c r="P6840" s="8">
        <v>2</v>
      </c>
      <c r="Q6840" s="8">
        <v>1.48</v>
      </c>
      <c r="R6840" s="8">
        <v>2.2000000000000002</v>
      </c>
      <c r="S6840" s="8">
        <v>-1.02</v>
      </c>
      <c r="T6840" s="8">
        <v>4.0999999999999996</v>
      </c>
      <c r="U6840" s="8">
        <v>0.95</v>
      </c>
      <c r="V6840" s="9">
        <v>28</v>
      </c>
      <c r="W6840" s="8">
        <v>0.7200000000000002</v>
      </c>
      <c r="X6840" s="8">
        <v>5.1199999999999992</v>
      </c>
      <c r="Y6840" s="8">
        <v>-0.20999999999999996</v>
      </c>
      <c r="Z6840" s="8">
        <v>0</v>
      </c>
      <c r="AA6840">
        <v>-0.19999999999999973</v>
      </c>
      <c r="AF6840" t="s">
        <v>7055</v>
      </c>
      <c r="AG6840" t="s">
        <v>106</v>
      </c>
      <c r="AH6840" t="s">
        <v>107</v>
      </c>
      <c r="AI6840" t="s">
        <v>502</v>
      </c>
      <c r="AJ6840" s="7">
        <v>45657</v>
      </c>
      <c r="AK6840" t="s">
        <v>7443</v>
      </c>
      <c r="AL6840" t="s">
        <v>109</v>
      </c>
      <c r="AM6840" t="s">
        <v>6985</v>
      </c>
      <c r="AN6840" t="s">
        <v>7454</v>
      </c>
      <c r="AO6840" t="str">
        <f>TEXT(A6840,"yyyy-mm-dd")</f>
        <v>2023-11-30</v>
      </c>
    </row>
    <row r="6841" spans="1:41">
      <c r="A6841" s="6" t="s">
        <v>7442</v>
      </c>
      <c r="B6841">
        <v>2023</v>
      </c>
      <c r="C6841">
        <v>11</v>
      </c>
      <c r="E6841" t="s">
        <v>100</v>
      </c>
      <c r="F6841" t="s">
        <v>101</v>
      </c>
      <c r="G6841" t="s">
        <v>83</v>
      </c>
      <c r="H6841" t="s">
        <v>6592</v>
      </c>
      <c r="I6841">
        <v>2024</v>
      </c>
      <c r="K6841" s="6">
        <v>45657</v>
      </c>
      <c r="L6841">
        <v>13</v>
      </c>
      <c r="N6841" t="s">
        <v>252</v>
      </c>
      <c r="O6841" s="8">
        <v>2.1800000000000002</v>
      </c>
      <c r="P6841" s="8">
        <v>2.1</v>
      </c>
      <c r="Q6841" s="8">
        <v>2</v>
      </c>
      <c r="R6841" s="8">
        <v>2.4</v>
      </c>
      <c r="S6841" s="8">
        <v>1.4</v>
      </c>
      <c r="T6841" s="8">
        <v>3.1</v>
      </c>
      <c r="U6841" s="8">
        <v>0.43</v>
      </c>
      <c r="V6841" s="9">
        <v>34</v>
      </c>
      <c r="W6841" s="8">
        <v>0.39999999999999991</v>
      </c>
      <c r="X6841" s="8">
        <v>1.7000000000000002</v>
      </c>
      <c r="Y6841" s="8">
        <v>8.0000000000000071E-2</v>
      </c>
      <c r="Z6841" s="8">
        <v>0.10000000000000009</v>
      </c>
      <c r="AA6841">
        <v>-9.9999999999999867E-2</v>
      </c>
      <c r="AF6841" t="s">
        <v>10411</v>
      </c>
      <c r="AG6841" t="s">
        <v>9655</v>
      </c>
      <c r="AH6841" t="s">
        <v>9656</v>
      </c>
      <c r="AI6841" t="s">
        <v>9669</v>
      </c>
      <c r="AJ6841" s="7">
        <v>45657</v>
      </c>
      <c r="AK6841" t="s">
        <v>7443</v>
      </c>
      <c r="AL6841" t="s">
        <v>109</v>
      </c>
      <c r="AM6841" t="s">
        <v>6594</v>
      </c>
      <c r="AN6841" t="s">
        <v>10435</v>
      </c>
    </row>
    <row r="6842" spans="1:41">
      <c r="A6842" s="6" t="s">
        <v>7442</v>
      </c>
      <c r="B6842">
        <v>2023</v>
      </c>
      <c r="C6842">
        <v>11</v>
      </c>
      <c r="E6842" t="s">
        <v>100</v>
      </c>
      <c r="F6842" t="s">
        <v>101</v>
      </c>
      <c r="G6842" t="s">
        <v>102</v>
      </c>
      <c r="H6842" t="s">
        <v>6878</v>
      </c>
      <c r="I6842">
        <v>2024</v>
      </c>
      <c r="J6842">
        <v>3</v>
      </c>
      <c r="K6842" s="6">
        <v>45565</v>
      </c>
      <c r="L6842">
        <v>10</v>
      </c>
      <c r="M6842">
        <v>3</v>
      </c>
      <c r="N6842" t="s">
        <v>164</v>
      </c>
      <c r="O6842" s="8">
        <v>1.79</v>
      </c>
      <c r="P6842" s="8">
        <v>1.88</v>
      </c>
      <c r="Q6842" s="8">
        <v>1.5</v>
      </c>
      <c r="R6842" s="8">
        <v>2.2000000000000002</v>
      </c>
      <c r="S6842" s="8">
        <v>0.6</v>
      </c>
      <c r="T6842" s="8">
        <v>2.5</v>
      </c>
      <c r="U6842" s="8">
        <v>0.53</v>
      </c>
      <c r="V6842" s="9">
        <v>28</v>
      </c>
      <c r="W6842" s="8">
        <v>0.70000000000000018</v>
      </c>
      <c r="X6842" s="8">
        <v>1.9</v>
      </c>
      <c r="Y6842" s="8">
        <v>-8.9999999999999858E-2</v>
      </c>
      <c r="Z6842" s="8">
        <v>7.9999999999999849E-2</v>
      </c>
      <c r="AA6842">
        <v>-0.14999999999999991</v>
      </c>
      <c r="AF6842" t="s">
        <v>7053</v>
      </c>
      <c r="AG6842" t="s">
        <v>106</v>
      </c>
      <c r="AH6842" t="s">
        <v>107</v>
      </c>
      <c r="AI6842" t="s">
        <v>497</v>
      </c>
      <c r="AJ6842" s="7">
        <v>45565</v>
      </c>
      <c r="AK6842" t="s">
        <v>7443</v>
      </c>
      <c r="AL6842" t="s">
        <v>109</v>
      </c>
      <c r="AM6842" t="s">
        <v>6880</v>
      </c>
      <c r="AN6842" t="s">
        <v>7453</v>
      </c>
      <c r="AO6842" t="str">
        <f>TEXT(A6842,"yyyy-mm-dd")</f>
        <v>2023-11-30</v>
      </c>
    </row>
    <row r="6843" spans="1:41">
      <c r="A6843" s="6" t="s">
        <v>7442</v>
      </c>
      <c r="B6843">
        <v>2023</v>
      </c>
      <c r="C6843">
        <v>11</v>
      </c>
      <c r="E6843" t="s">
        <v>100</v>
      </c>
      <c r="F6843" t="s">
        <v>101</v>
      </c>
      <c r="G6843" t="s">
        <v>102</v>
      </c>
      <c r="H6843" t="s">
        <v>6770</v>
      </c>
      <c r="I6843">
        <v>2024</v>
      </c>
      <c r="J6843">
        <v>2</v>
      </c>
      <c r="K6843" s="6">
        <v>45473</v>
      </c>
      <c r="L6843">
        <v>7</v>
      </c>
      <c r="M6843">
        <v>2</v>
      </c>
      <c r="N6843" t="s">
        <v>192</v>
      </c>
      <c r="O6843" s="8">
        <v>2.48</v>
      </c>
      <c r="P6843" s="8">
        <v>2.27</v>
      </c>
      <c r="Q6843" s="8">
        <v>2.08</v>
      </c>
      <c r="R6843" s="8">
        <v>2.73</v>
      </c>
      <c r="S6843" s="8">
        <v>0.5</v>
      </c>
      <c r="T6843" s="8">
        <v>4.9000000000000004</v>
      </c>
      <c r="U6843" s="8">
        <v>0.89</v>
      </c>
      <c r="V6843" s="9">
        <v>28</v>
      </c>
      <c r="W6843" s="8">
        <v>0.64999999999999991</v>
      </c>
      <c r="X6843" s="8">
        <v>4.4000000000000004</v>
      </c>
      <c r="Y6843" s="8">
        <v>0.20999999999999996</v>
      </c>
      <c r="Z6843" s="8">
        <v>0.27</v>
      </c>
      <c r="AA6843">
        <v>-0.10000000000000031</v>
      </c>
      <c r="AF6843" t="s">
        <v>7051</v>
      </c>
      <c r="AG6843" t="s">
        <v>106</v>
      </c>
      <c r="AH6843" t="s">
        <v>107</v>
      </c>
      <c r="AI6843" t="s">
        <v>427</v>
      </c>
      <c r="AJ6843" s="7">
        <v>45473</v>
      </c>
      <c r="AK6843" t="s">
        <v>7443</v>
      </c>
      <c r="AL6843" t="s">
        <v>109</v>
      </c>
      <c r="AM6843" t="s">
        <v>6772</v>
      </c>
      <c r="AN6843" t="s">
        <v>7452</v>
      </c>
      <c r="AO6843" t="str">
        <f>TEXT(A6843,"yyyy-mm-dd")</f>
        <v>2023-11-30</v>
      </c>
    </row>
    <row r="6844" spans="1:41">
      <c r="A6844" s="6" t="s">
        <v>7442</v>
      </c>
      <c r="B6844">
        <v>2023</v>
      </c>
      <c r="C6844">
        <v>11</v>
      </c>
      <c r="E6844" t="s">
        <v>100</v>
      </c>
      <c r="F6844" t="s">
        <v>101</v>
      </c>
      <c r="G6844" t="s">
        <v>102</v>
      </c>
      <c r="H6844" t="s">
        <v>6766</v>
      </c>
      <c r="I6844">
        <v>2024</v>
      </c>
      <c r="J6844">
        <v>1</v>
      </c>
      <c r="K6844" s="6">
        <v>45382</v>
      </c>
      <c r="L6844">
        <v>4</v>
      </c>
      <c r="M6844">
        <v>1</v>
      </c>
      <c r="N6844" t="s">
        <v>219</v>
      </c>
      <c r="O6844" s="8">
        <v>2.7</v>
      </c>
      <c r="P6844" s="8">
        <v>2.7</v>
      </c>
      <c r="Q6844" s="8">
        <v>2.2799999999999998</v>
      </c>
      <c r="R6844" s="8">
        <v>3.02</v>
      </c>
      <c r="S6844" s="8">
        <v>1.1000000000000001</v>
      </c>
      <c r="T6844" s="8">
        <v>3.9</v>
      </c>
      <c r="U6844" s="8">
        <v>0.7</v>
      </c>
      <c r="V6844" s="9">
        <v>28</v>
      </c>
      <c r="W6844" s="8">
        <v>0.74000000000000021</v>
      </c>
      <c r="X6844" s="8">
        <v>2.8</v>
      </c>
      <c r="Y6844" s="8">
        <v>0</v>
      </c>
      <c r="Z6844" s="8">
        <v>0.5</v>
      </c>
      <c r="AA6844">
        <v>-3.9999999999999591E-2</v>
      </c>
      <c r="AF6844" t="s">
        <v>7049</v>
      </c>
      <c r="AG6844" t="s">
        <v>106</v>
      </c>
      <c r="AH6844" t="s">
        <v>107</v>
      </c>
      <c r="AI6844" t="s">
        <v>340</v>
      </c>
      <c r="AJ6844" s="7">
        <v>45382</v>
      </c>
      <c r="AK6844" t="s">
        <v>7443</v>
      </c>
      <c r="AL6844" t="s">
        <v>109</v>
      </c>
      <c r="AM6844" t="s">
        <v>6768</v>
      </c>
      <c r="AN6844" t="s">
        <v>7451</v>
      </c>
      <c r="AO6844" t="str">
        <f>TEXT(A6844,"yyyy-mm-dd")</f>
        <v>2023-11-30</v>
      </c>
    </row>
    <row r="6845" spans="1:41">
      <c r="A6845" s="6" t="s">
        <v>7442</v>
      </c>
      <c r="B6845">
        <v>2023</v>
      </c>
      <c r="C6845">
        <v>11</v>
      </c>
      <c r="E6845" t="s">
        <v>100</v>
      </c>
      <c r="F6845" t="s">
        <v>101</v>
      </c>
      <c r="G6845" t="s">
        <v>102</v>
      </c>
      <c r="H6845" t="s">
        <v>6539</v>
      </c>
      <c r="I6845">
        <v>2023</v>
      </c>
      <c r="J6845">
        <v>4</v>
      </c>
      <c r="K6845" s="6">
        <v>45291</v>
      </c>
      <c r="L6845">
        <v>1</v>
      </c>
      <c r="M6845">
        <v>0</v>
      </c>
      <c r="N6845" t="s">
        <v>169</v>
      </c>
      <c r="O6845" s="8">
        <v>3.06</v>
      </c>
      <c r="P6845" s="8">
        <v>3.09</v>
      </c>
      <c r="Q6845" s="8">
        <v>2.8</v>
      </c>
      <c r="R6845" s="8">
        <v>3.4</v>
      </c>
      <c r="S6845" s="8">
        <v>1.9</v>
      </c>
      <c r="T6845" s="8">
        <v>3.74</v>
      </c>
      <c r="U6845" s="8">
        <v>0.42</v>
      </c>
      <c r="V6845" s="9">
        <v>28</v>
      </c>
      <c r="W6845" s="8">
        <v>0.60000000000000009</v>
      </c>
      <c r="X6845" s="8">
        <v>1.8400000000000003</v>
      </c>
      <c r="Y6845" s="8">
        <v>-2.9999999999999805E-2</v>
      </c>
      <c r="Z6845" s="8">
        <v>0.38999999999999968</v>
      </c>
      <c r="AA6845">
        <v>0.20000000000000018</v>
      </c>
      <c r="AF6845" t="s">
        <v>6611</v>
      </c>
      <c r="AG6845" t="s">
        <v>106</v>
      </c>
      <c r="AH6845" t="s">
        <v>107</v>
      </c>
      <c r="AI6845" t="s">
        <v>108</v>
      </c>
      <c r="AJ6845" s="7">
        <v>45291</v>
      </c>
      <c r="AK6845" t="s">
        <v>7443</v>
      </c>
      <c r="AL6845" t="s">
        <v>109</v>
      </c>
      <c r="AM6845" t="s">
        <v>6541</v>
      </c>
      <c r="AN6845" t="s">
        <v>7450</v>
      </c>
      <c r="AO6845" t="str">
        <f>TEXT(A6845,"yyyy-mm-dd")</f>
        <v>2023-11-30</v>
      </c>
    </row>
    <row r="6846" spans="1:41">
      <c r="A6846" s="6" t="s">
        <v>7442</v>
      </c>
      <c r="B6846">
        <v>2023</v>
      </c>
      <c r="C6846">
        <v>11</v>
      </c>
      <c r="E6846" t="s">
        <v>100</v>
      </c>
      <c r="F6846" t="s">
        <v>101</v>
      </c>
      <c r="G6846" t="s">
        <v>83</v>
      </c>
      <c r="H6846" t="s">
        <v>6147</v>
      </c>
      <c r="I6846">
        <v>2023</v>
      </c>
      <c r="K6846" s="6">
        <v>45291</v>
      </c>
      <c r="L6846">
        <v>1</v>
      </c>
      <c r="N6846" t="s">
        <v>169</v>
      </c>
      <c r="O6846" s="8">
        <v>3.37</v>
      </c>
      <c r="P6846" s="8">
        <v>3.4</v>
      </c>
      <c r="Q6846" s="8">
        <v>3.3</v>
      </c>
      <c r="R6846" s="8">
        <v>3.43</v>
      </c>
      <c r="S6846" s="8">
        <v>3</v>
      </c>
      <c r="T6846" s="8">
        <v>3.53</v>
      </c>
      <c r="U6846" s="8">
        <v>0.11</v>
      </c>
      <c r="V6846" s="9">
        <v>34</v>
      </c>
      <c r="W6846" s="8">
        <v>0.13000000000000034</v>
      </c>
      <c r="X6846" s="8">
        <v>0.5299999999999998</v>
      </c>
      <c r="Y6846" s="8">
        <v>-2.9999999999999805E-2</v>
      </c>
      <c r="Z6846" s="8">
        <v>0.10999999999999988</v>
      </c>
      <c r="AA6846">
        <v>-4.9999999999999378E-2</v>
      </c>
      <c r="AF6846" t="s">
        <v>10372</v>
      </c>
      <c r="AG6846" t="s">
        <v>9655</v>
      </c>
      <c r="AH6846" t="s">
        <v>9656</v>
      </c>
      <c r="AI6846" t="s">
        <v>9657</v>
      </c>
      <c r="AJ6846" s="7">
        <v>45291</v>
      </c>
      <c r="AK6846" t="s">
        <v>7443</v>
      </c>
      <c r="AL6846" t="s">
        <v>109</v>
      </c>
      <c r="AM6846" t="s">
        <v>6149</v>
      </c>
      <c r="AN6846" t="s">
        <v>10408</v>
      </c>
    </row>
    <row r="6847" spans="1:41">
      <c r="A6847" s="6" t="s">
        <v>7442</v>
      </c>
      <c r="B6847">
        <v>2023</v>
      </c>
      <c r="C6847">
        <v>11</v>
      </c>
      <c r="E6847" t="s">
        <v>2685</v>
      </c>
      <c r="F6847" t="s">
        <v>101</v>
      </c>
      <c r="G6847" t="s">
        <v>774</v>
      </c>
      <c r="H6847" t="s">
        <v>2686</v>
      </c>
      <c r="K6847" s="6"/>
      <c r="O6847" s="8">
        <v>2.3199999999999998</v>
      </c>
      <c r="P6847" s="8">
        <v>2.2999999999999998</v>
      </c>
      <c r="Q6847" s="8">
        <v>2</v>
      </c>
      <c r="R6847" s="8">
        <v>2.5</v>
      </c>
      <c r="S6847" s="8">
        <v>1.6</v>
      </c>
      <c r="T6847" s="8">
        <v>3.33</v>
      </c>
      <c r="U6847" s="8">
        <v>0.41</v>
      </c>
      <c r="V6847" s="9">
        <v>26</v>
      </c>
      <c r="W6847" s="8">
        <v>0.5</v>
      </c>
      <c r="X6847" s="8">
        <v>1.73</v>
      </c>
      <c r="Y6847" s="8">
        <v>2.0000000000000018E-2</v>
      </c>
      <c r="Z6847" s="8">
        <v>9.9999999999999645E-2</v>
      </c>
      <c r="AA6847">
        <v>0</v>
      </c>
      <c r="AF6847" t="s">
        <v>2687</v>
      </c>
      <c r="AG6847" t="s">
        <v>2688</v>
      </c>
      <c r="AH6847" t="s">
        <v>2689</v>
      </c>
      <c r="AI6847" t="s">
        <v>2690</v>
      </c>
      <c r="AJ6847" s="7"/>
      <c r="AK6847" t="s">
        <v>7443</v>
      </c>
      <c r="AL6847" t="s">
        <v>109</v>
      </c>
      <c r="AM6847" t="s">
        <v>2686</v>
      </c>
      <c r="AN6847" t="s">
        <v>7468</v>
      </c>
      <c r="AO6847" t="str">
        <f>TEXT(A6847,"yyyy-mm-dd")</f>
        <v>2023-11-30</v>
      </c>
    </row>
    <row r="6848" spans="1:41">
      <c r="A6848" s="6" t="s">
        <v>7442</v>
      </c>
      <c r="B6848">
        <v>2023</v>
      </c>
      <c r="C6848">
        <v>11</v>
      </c>
      <c r="E6848" t="s">
        <v>81</v>
      </c>
      <c r="F6848" t="s">
        <v>82</v>
      </c>
      <c r="G6848" t="s">
        <v>83</v>
      </c>
      <c r="H6848" t="s">
        <v>7036</v>
      </c>
      <c r="I6848">
        <v>2025</v>
      </c>
      <c r="K6848" s="6">
        <v>46022</v>
      </c>
      <c r="L6848">
        <v>25</v>
      </c>
      <c r="N6848" t="s">
        <v>357</v>
      </c>
      <c r="O6848" s="8">
        <v>3.76</v>
      </c>
      <c r="P6848" s="8">
        <v>3.74</v>
      </c>
      <c r="Q6848" s="8">
        <v>3.62</v>
      </c>
      <c r="R6848" s="8">
        <v>3.9</v>
      </c>
      <c r="S6848" s="8">
        <v>3.39</v>
      </c>
      <c r="T6848" s="8">
        <v>4.3</v>
      </c>
      <c r="U6848" s="8">
        <v>0.21</v>
      </c>
      <c r="V6848" s="9">
        <v>34</v>
      </c>
      <c r="W6848" s="8">
        <v>0.2799999999999998</v>
      </c>
      <c r="X6848" s="8">
        <v>0.9099999999999997</v>
      </c>
      <c r="Y6848" s="8">
        <v>1.9999999999999574E-2</v>
      </c>
      <c r="Z6848" s="8">
        <v>-1.9999999999999574E-2</v>
      </c>
      <c r="AA6848">
        <v>0</v>
      </c>
      <c r="AF6848" t="s">
        <v>7037</v>
      </c>
      <c r="AG6848" t="s">
        <v>87</v>
      </c>
      <c r="AH6848" t="s">
        <v>88</v>
      </c>
      <c r="AI6848" t="s">
        <v>359</v>
      </c>
      <c r="AJ6848" s="7">
        <v>46022</v>
      </c>
      <c r="AK6848" t="s">
        <v>7443</v>
      </c>
      <c r="AL6848" t="s">
        <v>91</v>
      </c>
      <c r="AM6848" t="s">
        <v>7038</v>
      </c>
      <c r="AN6848" t="s">
        <v>7446</v>
      </c>
      <c r="AO6848" t="str">
        <f>TEXT(A6848,"yyyy-mm-dd")</f>
        <v>2023-11-30</v>
      </c>
    </row>
    <row r="6849" spans="1:41">
      <c r="A6849" s="6" t="s">
        <v>7442</v>
      </c>
      <c r="B6849">
        <v>2023</v>
      </c>
      <c r="C6849">
        <v>11</v>
      </c>
      <c r="E6849" t="s">
        <v>392</v>
      </c>
      <c r="F6849" t="s">
        <v>82</v>
      </c>
      <c r="G6849" t="s">
        <v>83</v>
      </c>
      <c r="H6849" t="s">
        <v>7036</v>
      </c>
      <c r="I6849">
        <v>2025</v>
      </c>
      <c r="K6849" s="6">
        <v>46022</v>
      </c>
      <c r="L6849">
        <v>25</v>
      </c>
      <c r="N6849" t="s">
        <v>357</v>
      </c>
      <c r="O6849" s="8">
        <v>3.76</v>
      </c>
      <c r="P6849" s="8">
        <v>3.76</v>
      </c>
      <c r="Q6849" s="8">
        <v>3.6</v>
      </c>
      <c r="R6849" s="8">
        <v>3.91</v>
      </c>
      <c r="S6849" s="8">
        <v>3.2</v>
      </c>
      <c r="T6849" s="8">
        <v>4.5</v>
      </c>
      <c r="U6849" s="8">
        <v>0.28000000000000003</v>
      </c>
      <c r="V6849" s="9">
        <v>28</v>
      </c>
      <c r="W6849" s="8">
        <v>0.31000000000000005</v>
      </c>
      <c r="X6849" s="8">
        <v>1.2999999999999998</v>
      </c>
      <c r="Y6849" s="8">
        <v>0</v>
      </c>
      <c r="Z6849" s="8">
        <v>-2.0000000000000018E-2</v>
      </c>
      <c r="AA6849">
        <v>-8.9999999999999858E-2</v>
      </c>
      <c r="AF6849" t="s">
        <v>7037</v>
      </c>
      <c r="AG6849" t="s">
        <v>87</v>
      </c>
      <c r="AH6849" t="s">
        <v>88</v>
      </c>
      <c r="AI6849" t="s">
        <v>359</v>
      </c>
      <c r="AJ6849" s="7">
        <v>46022</v>
      </c>
      <c r="AK6849" t="s">
        <v>7443</v>
      </c>
      <c r="AL6849" t="s">
        <v>393</v>
      </c>
      <c r="AM6849" t="s">
        <v>7038</v>
      </c>
      <c r="AN6849" t="s">
        <v>7449</v>
      </c>
      <c r="AO6849" t="str">
        <f>TEXT(A6849,"yyyy-mm-dd")</f>
        <v>2023-11-30</v>
      </c>
    </row>
    <row r="6850" spans="1:41">
      <c r="A6850" s="6" t="s">
        <v>7442</v>
      </c>
      <c r="B6850">
        <v>2023</v>
      </c>
      <c r="C6850">
        <v>11</v>
      </c>
      <c r="E6850" t="s">
        <v>81</v>
      </c>
      <c r="F6850" t="s">
        <v>82</v>
      </c>
      <c r="G6850" t="s">
        <v>83</v>
      </c>
      <c r="H6850" t="s">
        <v>6592</v>
      </c>
      <c r="I6850">
        <v>2024</v>
      </c>
      <c r="K6850" s="6">
        <v>45657</v>
      </c>
      <c r="L6850">
        <v>13</v>
      </c>
      <c r="N6850" t="s">
        <v>252</v>
      </c>
      <c r="O6850" s="8">
        <v>4.01</v>
      </c>
      <c r="P6850" s="8">
        <v>4</v>
      </c>
      <c r="Q6850" s="8">
        <v>3.85</v>
      </c>
      <c r="R6850" s="8">
        <v>4.2</v>
      </c>
      <c r="S6850" s="8">
        <v>3.36</v>
      </c>
      <c r="T6850" s="8">
        <v>4.7</v>
      </c>
      <c r="U6850" s="8">
        <v>0.32</v>
      </c>
      <c r="V6850" s="9">
        <v>37</v>
      </c>
      <c r="W6850" s="8">
        <v>0.35000000000000009</v>
      </c>
      <c r="X6850" s="8">
        <v>1.3400000000000003</v>
      </c>
      <c r="Y6850" s="8">
        <v>9.9999999999997868E-3</v>
      </c>
      <c r="Z6850" s="8">
        <v>0</v>
      </c>
      <c r="AA6850">
        <v>0.10000000000000009</v>
      </c>
      <c r="AF6850" t="s">
        <v>6593</v>
      </c>
      <c r="AG6850" t="s">
        <v>87</v>
      </c>
      <c r="AH6850" t="s">
        <v>88</v>
      </c>
      <c r="AI6850" t="s">
        <v>97</v>
      </c>
      <c r="AJ6850" s="7">
        <v>45657</v>
      </c>
      <c r="AK6850" t="s">
        <v>7443</v>
      </c>
      <c r="AL6850" t="s">
        <v>91</v>
      </c>
      <c r="AM6850" t="s">
        <v>6594</v>
      </c>
      <c r="AN6850" t="s">
        <v>7445</v>
      </c>
      <c r="AO6850" t="str">
        <f>TEXT(A6850,"yyyy-mm-dd")</f>
        <v>2023-11-30</v>
      </c>
    </row>
    <row r="6851" spans="1:41">
      <c r="A6851" s="6" t="s">
        <v>7442</v>
      </c>
      <c r="B6851">
        <v>2023</v>
      </c>
      <c r="C6851">
        <v>11</v>
      </c>
      <c r="E6851" t="s">
        <v>392</v>
      </c>
      <c r="F6851" t="s">
        <v>82</v>
      </c>
      <c r="G6851" t="s">
        <v>83</v>
      </c>
      <c r="H6851" t="s">
        <v>6592</v>
      </c>
      <c r="I6851">
        <v>2024</v>
      </c>
      <c r="K6851" s="6">
        <v>45657</v>
      </c>
      <c r="L6851">
        <v>13</v>
      </c>
      <c r="N6851" t="s">
        <v>252</v>
      </c>
      <c r="O6851" s="8">
        <v>4.0999999999999996</v>
      </c>
      <c r="P6851" s="8">
        <v>4.0999999999999996</v>
      </c>
      <c r="Q6851" s="8">
        <v>3.85</v>
      </c>
      <c r="R6851" s="8">
        <v>4.3</v>
      </c>
      <c r="S6851" s="8">
        <v>3.4</v>
      </c>
      <c r="T6851" s="8">
        <v>5.05</v>
      </c>
      <c r="U6851" s="8">
        <v>0.39</v>
      </c>
      <c r="V6851" s="9">
        <v>33</v>
      </c>
      <c r="W6851" s="8">
        <v>0.44999999999999973</v>
      </c>
      <c r="X6851" s="8">
        <v>1.65</v>
      </c>
      <c r="Y6851" s="8">
        <v>0</v>
      </c>
      <c r="Z6851" s="8">
        <v>-1.0000000000000675E-2</v>
      </c>
      <c r="AA6851">
        <v>-1.0000000000000675E-2</v>
      </c>
      <c r="AF6851" t="s">
        <v>6593</v>
      </c>
      <c r="AG6851" t="s">
        <v>87</v>
      </c>
      <c r="AH6851" t="s">
        <v>88</v>
      </c>
      <c r="AI6851" t="s">
        <v>97</v>
      </c>
      <c r="AJ6851" s="7">
        <v>45657</v>
      </c>
      <c r="AK6851" t="s">
        <v>7443</v>
      </c>
      <c r="AL6851" t="s">
        <v>393</v>
      </c>
      <c r="AM6851" t="s">
        <v>6594</v>
      </c>
      <c r="AN6851" t="s">
        <v>7448</v>
      </c>
      <c r="AO6851" t="str">
        <f>TEXT(A6851,"yyyy-mm-dd")</f>
        <v>2023-11-30</v>
      </c>
    </row>
    <row r="6852" spans="1:41">
      <c r="A6852" s="6" t="s">
        <v>7442</v>
      </c>
      <c r="B6852">
        <v>2023</v>
      </c>
      <c r="C6852">
        <v>11</v>
      </c>
      <c r="E6852" t="s">
        <v>81</v>
      </c>
      <c r="F6852" t="s">
        <v>82</v>
      </c>
      <c r="G6852" t="s">
        <v>83</v>
      </c>
      <c r="H6852" t="s">
        <v>6147</v>
      </c>
      <c r="I6852">
        <v>2023</v>
      </c>
      <c r="K6852" s="6">
        <v>45291</v>
      </c>
      <c r="L6852">
        <v>1</v>
      </c>
      <c r="N6852" t="s">
        <v>169</v>
      </c>
      <c r="O6852" s="8">
        <v>4.57</v>
      </c>
      <c r="P6852" s="8">
        <v>4.54</v>
      </c>
      <c r="Q6852" s="8">
        <v>4.4800000000000004</v>
      </c>
      <c r="R6852" s="8">
        <v>4.6500000000000004</v>
      </c>
      <c r="S6852" s="8">
        <v>4.28</v>
      </c>
      <c r="T6852" s="8">
        <v>5.5</v>
      </c>
      <c r="U6852" s="8">
        <v>0.2</v>
      </c>
      <c r="V6852" s="9">
        <v>37</v>
      </c>
      <c r="W6852" s="8">
        <v>0.16999999999999993</v>
      </c>
      <c r="X6852" s="8">
        <v>1.2199999999999998</v>
      </c>
      <c r="Y6852" s="8">
        <v>3.0000000000000249E-2</v>
      </c>
      <c r="Z6852" s="8">
        <v>-5.9999999999999609E-2</v>
      </c>
      <c r="AA6852">
        <v>-7.0000000000000284E-2</v>
      </c>
      <c r="AF6852" t="s">
        <v>6148</v>
      </c>
      <c r="AG6852" t="s">
        <v>87</v>
      </c>
      <c r="AH6852" t="s">
        <v>88</v>
      </c>
      <c r="AI6852" t="s">
        <v>89</v>
      </c>
      <c r="AJ6852" s="7">
        <v>45291</v>
      </c>
      <c r="AK6852" t="s">
        <v>7443</v>
      </c>
      <c r="AL6852" t="s">
        <v>91</v>
      </c>
      <c r="AM6852" t="s">
        <v>6149</v>
      </c>
      <c r="AN6852" t="s">
        <v>7444</v>
      </c>
      <c r="AO6852" t="str">
        <f>TEXT(A6852,"yyyy-mm-dd")</f>
        <v>2023-11-30</v>
      </c>
    </row>
    <row r="6853" spans="1:41">
      <c r="A6853" s="6" t="s">
        <v>7442</v>
      </c>
      <c r="B6853">
        <v>2023</v>
      </c>
      <c r="C6853">
        <v>11</v>
      </c>
      <c r="E6853" t="s">
        <v>392</v>
      </c>
      <c r="F6853" t="s">
        <v>82</v>
      </c>
      <c r="G6853" t="s">
        <v>83</v>
      </c>
      <c r="H6853" t="s">
        <v>6147</v>
      </c>
      <c r="I6853">
        <v>2023</v>
      </c>
      <c r="K6853" s="6">
        <v>45291</v>
      </c>
      <c r="L6853">
        <v>1</v>
      </c>
      <c r="N6853" t="s">
        <v>169</v>
      </c>
      <c r="O6853" s="8">
        <v>5.14</v>
      </c>
      <c r="P6853" s="8">
        <v>5.16</v>
      </c>
      <c r="Q6853" s="8">
        <v>5.1100000000000003</v>
      </c>
      <c r="R6853" s="8">
        <v>5.2</v>
      </c>
      <c r="S6853" s="8">
        <v>4.8899999999999997</v>
      </c>
      <c r="T6853" s="8">
        <v>5.3</v>
      </c>
      <c r="U6853" s="8">
        <v>0.08</v>
      </c>
      <c r="V6853" s="9">
        <v>33</v>
      </c>
      <c r="W6853" s="8">
        <v>8.9999999999999858E-2</v>
      </c>
      <c r="X6853" s="8">
        <v>0.41000000000000014</v>
      </c>
      <c r="Y6853" s="8">
        <v>-2.0000000000000462E-2</v>
      </c>
      <c r="Z6853" s="8">
        <v>4.9999999999999822E-2</v>
      </c>
      <c r="AA6853">
        <v>-3.0000000000000249E-2</v>
      </c>
      <c r="AF6853" t="s">
        <v>6148</v>
      </c>
      <c r="AG6853" t="s">
        <v>87</v>
      </c>
      <c r="AH6853" t="s">
        <v>88</v>
      </c>
      <c r="AI6853" t="s">
        <v>89</v>
      </c>
      <c r="AJ6853" s="7">
        <v>45291</v>
      </c>
      <c r="AK6853" t="s">
        <v>7443</v>
      </c>
      <c r="AL6853" t="s">
        <v>393</v>
      </c>
      <c r="AM6853" t="s">
        <v>6149</v>
      </c>
      <c r="AN6853" t="s">
        <v>7447</v>
      </c>
      <c r="AO6853" t="str">
        <f>TEXT(A6853,"yyyy-mm-dd")</f>
        <v>2023-11-30</v>
      </c>
    </row>
    <row r="6854" spans="1:41">
      <c r="A6854" s="6" t="s">
        <v>7442</v>
      </c>
      <c r="B6854">
        <v>2023</v>
      </c>
      <c r="C6854">
        <v>11</v>
      </c>
      <c r="E6854" t="s">
        <v>81</v>
      </c>
      <c r="F6854" t="s">
        <v>82</v>
      </c>
      <c r="G6854" t="s">
        <v>774</v>
      </c>
      <c r="H6854" t="s">
        <v>775</v>
      </c>
      <c r="K6854" s="6"/>
      <c r="O6854" s="8">
        <v>3.75</v>
      </c>
      <c r="P6854" s="8">
        <v>3.76</v>
      </c>
      <c r="Q6854" s="8">
        <v>3.6</v>
      </c>
      <c r="R6854" s="8">
        <v>3.84</v>
      </c>
      <c r="S6854" s="8">
        <v>3.5</v>
      </c>
      <c r="T6854" s="8">
        <v>4.4000000000000004</v>
      </c>
      <c r="U6854" s="8">
        <v>0.2</v>
      </c>
      <c r="V6854" s="9">
        <v>32</v>
      </c>
      <c r="W6854" s="8">
        <v>0.23999999999999977</v>
      </c>
      <c r="X6854" s="8">
        <v>0.90000000000000036</v>
      </c>
      <c r="Y6854" s="8">
        <v>-9.9999999999997868E-3</v>
      </c>
      <c r="Z6854" s="8">
        <v>-4.0000000000000036E-2</v>
      </c>
      <c r="AA6854">
        <v>-5.0000000000000266E-2</v>
      </c>
      <c r="AF6854" t="s">
        <v>776</v>
      </c>
      <c r="AG6854" t="s">
        <v>777</v>
      </c>
      <c r="AH6854" t="s">
        <v>778</v>
      </c>
      <c r="AI6854" t="s">
        <v>779</v>
      </c>
      <c r="AJ6854" s="7"/>
      <c r="AK6854" t="s">
        <v>7443</v>
      </c>
      <c r="AL6854" t="s">
        <v>91</v>
      </c>
      <c r="AM6854" t="s">
        <v>775</v>
      </c>
      <c r="AN6854" t="s">
        <v>7464</v>
      </c>
      <c r="AO6854" t="str">
        <f>TEXT(A6854,"yyyy-mm-dd")</f>
        <v>2023-11-30</v>
      </c>
    </row>
    <row r="6855" spans="1:41">
      <c r="A6855" s="6" t="s">
        <v>7442</v>
      </c>
      <c r="B6855">
        <v>2023</v>
      </c>
      <c r="C6855">
        <v>11</v>
      </c>
      <c r="E6855" t="s">
        <v>81</v>
      </c>
      <c r="F6855" t="s">
        <v>82</v>
      </c>
      <c r="G6855" t="s">
        <v>774</v>
      </c>
      <c r="H6855" t="s">
        <v>1536</v>
      </c>
      <c r="K6855" s="6"/>
      <c r="O6855" s="8">
        <v>3.56</v>
      </c>
      <c r="P6855" s="8">
        <v>3.5</v>
      </c>
      <c r="Q6855" s="8">
        <v>3.5</v>
      </c>
      <c r="R6855" s="8">
        <v>3.7</v>
      </c>
      <c r="S6855" s="8">
        <v>3</v>
      </c>
      <c r="T6855" s="8">
        <v>4</v>
      </c>
      <c r="U6855" s="8">
        <v>0.23</v>
      </c>
      <c r="V6855" s="9">
        <v>31</v>
      </c>
      <c r="W6855" s="8">
        <v>0.20000000000000018</v>
      </c>
      <c r="X6855" s="8">
        <v>1</v>
      </c>
      <c r="Y6855" s="8">
        <v>6.0000000000000053E-2</v>
      </c>
      <c r="Z6855" s="8">
        <v>-0.10000000000000009</v>
      </c>
      <c r="AA6855">
        <v>-2.9999999999999805E-2</v>
      </c>
      <c r="AF6855" t="s">
        <v>1537</v>
      </c>
      <c r="AG6855" t="s">
        <v>777</v>
      </c>
      <c r="AH6855" t="s">
        <v>778</v>
      </c>
      <c r="AI6855" t="s">
        <v>1538</v>
      </c>
      <c r="AJ6855" s="7"/>
      <c r="AK6855" t="s">
        <v>7443</v>
      </c>
      <c r="AL6855" t="s">
        <v>91</v>
      </c>
      <c r="AM6855" t="s">
        <v>1536</v>
      </c>
      <c r="AN6855" t="s">
        <v>7465</v>
      </c>
      <c r="AO6855" t="str">
        <f>TEXT(A6855,"yyyy-mm-dd")</f>
        <v>2023-11-30</v>
      </c>
    </row>
    <row r="6856" spans="1:41">
      <c r="A6856" s="6" t="s">
        <v>7442</v>
      </c>
      <c r="B6856">
        <v>2023</v>
      </c>
      <c r="C6856">
        <v>11</v>
      </c>
      <c r="E6856" t="s">
        <v>392</v>
      </c>
      <c r="F6856" t="s">
        <v>82</v>
      </c>
      <c r="G6856" t="s">
        <v>774</v>
      </c>
      <c r="H6856" t="s">
        <v>775</v>
      </c>
      <c r="K6856" s="6"/>
      <c r="O6856" s="8">
        <v>3.79</v>
      </c>
      <c r="P6856" s="8">
        <v>3.77</v>
      </c>
      <c r="Q6856" s="8">
        <v>3.68</v>
      </c>
      <c r="R6856" s="8">
        <v>4</v>
      </c>
      <c r="S6856" s="8">
        <v>3.3</v>
      </c>
      <c r="T6856" s="8">
        <v>4.2</v>
      </c>
      <c r="U6856" s="8">
        <v>0.22</v>
      </c>
      <c r="V6856" s="9">
        <v>28</v>
      </c>
      <c r="W6856" s="8">
        <v>0.31999999999999984</v>
      </c>
      <c r="X6856" s="8">
        <v>0.90000000000000036</v>
      </c>
      <c r="Y6856" s="8">
        <v>2.0000000000000018E-2</v>
      </c>
      <c r="Z6856" s="8">
        <v>-9.9999999999997868E-3</v>
      </c>
      <c r="AA6856">
        <v>-8.0000000000000071E-2</v>
      </c>
      <c r="AF6856" t="s">
        <v>776</v>
      </c>
      <c r="AG6856" t="s">
        <v>777</v>
      </c>
      <c r="AH6856" t="s">
        <v>778</v>
      </c>
      <c r="AI6856" t="s">
        <v>779</v>
      </c>
      <c r="AJ6856" s="7"/>
      <c r="AK6856" t="s">
        <v>7443</v>
      </c>
      <c r="AL6856" t="s">
        <v>393</v>
      </c>
      <c r="AM6856" t="s">
        <v>775</v>
      </c>
      <c r="AN6856" t="s">
        <v>7466</v>
      </c>
      <c r="AO6856" t="str">
        <f>TEXT(A6856,"yyyy-mm-dd")</f>
        <v>2023-11-30</v>
      </c>
    </row>
    <row r="6857" spans="1:41">
      <c r="A6857" s="6" t="s">
        <v>7442</v>
      </c>
      <c r="B6857">
        <v>2023</v>
      </c>
      <c r="C6857">
        <v>11</v>
      </c>
      <c r="E6857" t="s">
        <v>392</v>
      </c>
      <c r="F6857" t="s">
        <v>82</v>
      </c>
      <c r="G6857" t="s">
        <v>774</v>
      </c>
      <c r="H6857" t="s">
        <v>1536</v>
      </c>
      <c r="K6857" s="6"/>
      <c r="O6857" s="8">
        <v>3.59</v>
      </c>
      <c r="P6857" s="8">
        <v>3.5</v>
      </c>
      <c r="Q6857" s="8">
        <v>3.5</v>
      </c>
      <c r="R6857" s="8">
        <v>3.7</v>
      </c>
      <c r="S6857" s="8">
        <v>3.1</v>
      </c>
      <c r="T6857" s="8">
        <v>4</v>
      </c>
      <c r="U6857" s="8">
        <v>0.22</v>
      </c>
      <c r="V6857" s="9">
        <v>27</v>
      </c>
      <c r="W6857" s="8">
        <v>0.20000000000000018</v>
      </c>
      <c r="X6857" s="8">
        <v>0.89999999999999991</v>
      </c>
      <c r="Y6857" s="8">
        <v>8.9999999999999858E-2</v>
      </c>
      <c r="Z6857" s="8">
        <v>-8.9999999999999858E-2</v>
      </c>
      <c r="AA6857">
        <v>-9.9999999999999645E-2</v>
      </c>
      <c r="AF6857" t="s">
        <v>1537</v>
      </c>
      <c r="AG6857" t="s">
        <v>777</v>
      </c>
      <c r="AH6857" t="s">
        <v>778</v>
      </c>
      <c r="AI6857" t="s">
        <v>1538</v>
      </c>
      <c r="AJ6857" s="7"/>
      <c r="AK6857" t="s">
        <v>7443</v>
      </c>
      <c r="AL6857" t="s">
        <v>393</v>
      </c>
      <c r="AM6857" t="s">
        <v>1536</v>
      </c>
      <c r="AN6857" t="s">
        <v>7467</v>
      </c>
      <c r="AO6857" t="str">
        <f>TEXT(A6857,"yyyy-mm-dd")</f>
        <v>2023-11-30</v>
      </c>
    </row>
    <row r="6858" spans="1:41">
      <c r="A6858" s="6" t="s">
        <v>7442</v>
      </c>
      <c r="B6858">
        <v>2023</v>
      </c>
      <c r="C6858">
        <v>11</v>
      </c>
      <c r="E6858" t="s">
        <v>112</v>
      </c>
      <c r="F6858" t="s">
        <v>113</v>
      </c>
      <c r="G6858" t="s">
        <v>83</v>
      </c>
      <c r="H6858" t="s">
        <v>7036</v>
      </c>
      <c r="I6858">
        <v>2025</v>
      </c>
      <c r="K6858" s="6">
        <v>46022</v>
      </c>
      <c r="L6858">
        <v>25</v>
      </c>
      <c r="N6858" t="s">
        <v>357</v>
      </c>
      <c r="O6858" s="8">
        <v>7.43</v>
      </c>
      <c r="P6858" s="8">
        <v>7.51</v>
      </c>
      <c r="Q6858" s="8">
        <v>7.03</v>
      </c>
      <c r="R6858" s="8">
        <v>8</v>
      </c>
      <c r="S6858" s="8">
        <v>5.6</v>
      </c>
      <c r="T6858" s="8">
        <v>8.5500000000000007</v>
      </c>
      <c r="U6858" s="8">
        <v>0.73</v>
      </c>
      <c r="V6858" s="9">
        <v>23</v>
      </c>
      <c r="W6858" s="8">
        <v>0.96999999999999975</v>
      </c>
      <c r="X6858" s="8">
        <v>2.9500000000000011</v>
      </c>
      <c r="Y6858" s="8">
        <v>-8.0000000000000071E-2</v>
      </c>
      <c r="Z6858" s="8">
        <v>-0.14000000000000057</v>
      </c>
      <c r="AA6858">
        <v>5.9999999999999609E-2</v>
      </c>
      <c r="AF6858" t="s">
        <v>7074</v>
      </c>
      <c r="AG6858" t="s">
        <v>115</v>
      </c>
      <c r="AH6858" t="s">
        <v>116</v>
      </c>
      <c r="AI6858" t="s">
        <v>359</v>
      </c>
      <c r="AJ6858" s="7">
        <v>46022</v>
      </c>
      <c r="AK6858" t="s">
        <v>7443</v>
      </c>
      <c r="AL6858" t="s">
        <v>118</v>
      </c>
      <c r="AM6858" t="s">
        <v>7038</v>
      </c>
      <c r="AN6858" t="s">
        <v>7471</v>
      </c>
      <c r="AO6858" t="str">
        <f>TEXT(A6858,"yyyy-mm-dd")</f>
        <v>2023-11-30</v>
      </c>
    </row>
    <row r="6859" spans="1:41">
      <c r="A6859" s="6" t="s">
        <v>7442</v>
      </c>
      <c r="B6859">
        <v>2023</v>
      </c>
      <c r="C6859">
        <v>11</v>
      </c>
      <c r="E6859" t="s">
        <v>2881</v>
      </c>
      <c r="F6859" t="s">
        <v>113</v>
      </c>
      <c r="G6859" t="s">
        <v>83</v>
      </c>
      <c r="H6859" t="s">
        <v>7036</v>
      </c>
      <c r="I6859">
        <v>2025</v>
      </c>
      <c r="K6859" s="6">
        <v>46022</v>
      </c>
      <c r="L6859">
        <v>25</v>
      </c>
      <c r="N6859" t="s">
        <v>357</v>
      </c>
      <c r="O6859" s="8">
        <v>7.89</v>
      </c>
      <c r="P6859" s="8">
        <v>8.1999999999999993</v>
      </c>
      <c r="Q6859" s="8">
        <v>7.7</v>
      </c>
      <c r="R6859" s="8">
        <v>8.5</v>
      </c>
      <c r="S6859" s="8">
        <v>5.25</v>
      </c>
      <c r="T6859" s="8">
        <v>9.17</v>
      </c>
      <c r="U6859" s="8">
        <v>1.02</v>
      </c>
      <c r="V6859" s="9">
        <v>21</v>
      </c>
      <c r="W6859" s="8">
        <v>0.79999999999999982</v>
      </c>
      <c r="X6859" s="8">
        <v>3.92</v>
      </c>
      <c r="Y6859" s="8">
        <v>-0.30999999999999961</v>
      </c>
      <c r="Z6859" s="8">
        <v>-0.25</v>
      </c>
      <c r="AA6859">
        <v>-0.1899999999999995</v>
      </c>
      <c r="AF6859" t="s">
        <v>7079</v>
      </c>
      <c r="AG6859" t="s">
        <v>2883</v>
      </c>
      <c r="AH6859" t="s">
        <v>2884</v>
      </c>
      <c r="AI6859" t="s">
        <v>359</v>
      </c>
      <c r="AJ6859" s="7">
        <v>46022</v>
      </c>
      <c r="AK6859" t="s">
        <v>7443</v>
      </c>
      <c r="AL6859" t="s">
        <v>2885</v>
      </c>
      <c r="AM6859" t="s">
        <v>7038</v>
      </c>
      <c r="AN6859" t="s">
        <v>7474</v>
      </c>
      <c r="AO6859" t="str">
        <f>TEXT(A6859,"yyyy-mm-dd")</f>
        <v>2023-11-30</v>
      </c>
    </row>
    <row r="6860" spans="1:41">
      <c r="A6860" s="6" t="s">
        <v>7442</v>
      </c>
      <c r="B6860">
        <v>2023</v>
      </c>
      <c r="C6860">
        <v>11</v>
      </c>
      <c r="E6860" t="s">
        <v>112</v>
      </c>
      <c r="F6860" t="s">
        <v>113</v>
      </c>
      <c r="G6860" t="s">
        <v>83</v>
      </c>
      <c r="H6860" t="s">
        <v>6592</v>
      </c>
      <c r="I6860">
        <v>2024</v>
      </c>
      <c r="K6860" s="6">
        <v>45657</v>
      </c>
      <c r="L6860">
        <v>13</v>
      </c>
      <c r="N6860" t="s">
        <v>252</v>
      </c>
      <c r="O6860" s="8">
        <v>9.1999999999999993</v>
      </c>
      <c r="P6860" s="8">
        <v>9.18</v>
      </c>
      <c r="Q6860" s="8">
        <v>9</v>
      </c>
      <c r="R6860" s="8">
        <v>9.4499999999999993</v>
      </c>
      <c r="S6860" s="8">
        <v>8.25</v>
      </c>
      <c r="T6860" s="8">
        <v>10.29</v>
      </c>
      <c r="U6860" s="8">
        <v>0.48</v>
      </c>
      <c r="V6860" s="9">
        <v>26</v>
      </c>
      <c r="W6860" s="8">
        <v>0.44999999999999929</v>
      </c>
      <c r="X6860" s="8">
        <v>2.0399999999999991</v>
      </c>
      <c r="Y6860" s="8">
        <v>1.9999999999999574E-2</v>
      </c>
      <c r="Z6860" s="8">
        <v>-0.15000000000000036</v>
      </c>
      <c r="AA6860">
        <v>-0.26999999999999957</v>
      </c>
      <c r="AF6860" t="s">
        <v>6630</v>
      </c>
      <c r="AG6860" t="s">
        <v>115</v>
      </c>
      <c r="AH6860" t="s">
        <v>116</v>
      </c>
      <c r="AI6860" t="s">
        <v>230</v>
      </c>
      <c r="AJ6860" s="7">
        <v>45657</v>
      </c>
      <c r="AK6860" t="s">
        <v>7443</v>
      </c>
      <c r="AL6860" t="s">
        <v>118</v>
      </c>
      <c r="AM6860" t="s">
        <v>6594</v>
      </c>
      <c r="AN6860" t="s">
        <v>7470</v>
      </c>
      <c r="AO6860" t="str">
        <f>TEXT(A6860,"yyyy-mm-dd")</f>
        <v>2023-11-30</v>
      </c>
    </row>
    <row r="6861" spans="1:41">
      <c r="A6861" s="6" t="s">
        <v>7442</v>
      </c>
      <c r="B6861">
        <v>2023</v>
      </c>
      <c r="C6861">
        <v>11</v>
      </c>
      <c r="E6861" t="s">
        <v>2881</v>
      </c>
      <c r="F6861" t="s">
        <v>113</v>
      </c>
      <c r="G6861" t="s">
        <v>83</v>
      </c>
      <c r="H6861" t="s">
        <v>6592</v>
      </c>
      <c r="I6861">
        <v>2024</v>
      </c>
      <c r="K6861" s="6">
        <v>45657</v>
      </c>
      <c r="L6861">
        <v>13</v>
      </c>
      <c r="N6861" t="s">
        <v>252</v>
      </c>
      <c r="O6861" s="8">
        <v>8.7899999999999991</v>
      </c>
      <c r="P6861" s="8">
        <v>8.8000000000000007</v>
      </c>
      <c r="Q6861" s="8">
        <v>8.57</v>
      </c>
      <c r="R6861" s="8">
        <v>9.25</v>
      </c>
      <c r="S6861" s="8">
        <v>7.43</v>
      </c>
      <c r="T6861" s="8">
        <v>9.9</v>
      </c>
      <c r="U6861" s="8">
        <v>0.68</v>
      </c>
      <c r="V6861" s="9">
        <v>23</v>
      </c>
      <c r="W6861" s="8">
        <v>0.67999999999999972</v>
      </c>
      <c r="X6861" s="8">
        <v>2.4700000000000006</v>
      </c>
      <c r="Y6861" s="8">
        <v>-1.0000000000001563E-2</v>
      </c>
      <c r="Z6861" s="8">
        <v>-0.19999999999999929</v>
      </c>
      <c r="AA6861">
        <v>-0.20000000000000107</v>
      </c>
      <c r="AF6861" t="s">
        <v>6635</v>
      </c>
      <c r="AG6861" t="s">
        <v>2883</v>
      </c>
      <c r="AH6861" t="s">
        <v>2884</v>
      </c>
      <c r="AI6861" t="s">
        <v>230</v>
      </c>
      <c r="AJ6861" s="7">
        <v>45657</v>
      </c>
      <c r="AK6861" t="s">
        <v>7443</v>
      </c>
      <c r="AL6861" t="s">
        <v>2885</v>
      </c>
      <c r="AM6861" t="s">
        <v>6594</v>
      </c>
      <c r="AN6861" t="s">
        <v>7473</v>
      </c>
      <c r="AO6861" t="str">
        <f>TEXT(A6861,"yyyy-mm-dd")</f>
        <v>2023-11-30</v>
      </c>
    </row>
    <row r="6862" spans="1:41">
      <c r="A6862" s="6" t="s">
        <v>7442</v>
      </c>
      <c r="B6862">
        <v>2023</v>
      </c>
      <c r="C6862">
        <v>11</v>
      </c>
      <c r="E6862" t="s">
        <v>112</v>
      </c>
      <c r="F6862" t="s">
        <v>113</v>
      </c>
      <c r="G6862" t="s">
        <v>83</v>
      </c>
      <c r="H6862" t="s">
        <v>6147</v>
      </c>
      <c r="I6862">
        <v>2023</v>
      </c>
      <c r="K6862" s="6">
        <v>45291</v>
      </c>
      <c r="L6862">
        <v>1</v>
      </c>
      <c r="N6862" t="s">
        <v>169</v>
      </c>
      <c r="O6862" s="8">
        <v>11.18</v>
      </c>
      <c r="P6862" s="8">
        <v>11.21</v>
      </c>
      <c r="Q6862" s="8">
        <v>11.1</v>
      </c>
      <c r="R6862" s="8">
        <v>11.25</v>
      </c>
      <c r="S6862" s="8">
        <v>10.75</v>
      </c>
      <c r="T6862" s="8">
        <v>11.56</v>
      </c>
      <c r="U6862" s="8">
        <v>0.19</v>
      </c>
      <c r="V6862" s="9">
        <v>26</v>
      </c>
      <c r="W6862" s="8">
        <v>0.15000000000000036</v>
      </c>
      <c r="X6862" s="8">
        <v>0.8100000000000005</v>
      </c>
      <c r="Y6862" s="8">
        <v>-3.0000000000001137E-2</v>
      </c>
      <c r="Z6862" s="8">
        <v>-3.9999999999999147E-2</v>
      </c>
      <c r="AA6862">
        <v>1.9999999999999574E-2</v>
      </c>
      <c r="AF6862" t="s">
        <v>6185</v>
      </c>
      <c r="AG6862" t="s">
        <v>115</v>
      </c>
      <c r="AH6862" t="s">
        <v>116</v>
      </c>
      <c r="AI6862" t="s">
        <v>117</v>
      </c>
      <c r="AJ6862" s="7">
        <v>45291</v>
      </c>
      <c r="AK6862" t="s">
        <v>7443</v>
      </c>
      <c r="AL6862" t="s">
        <v>118</v>
      </c>
      <c r="AM6862" t="s">
        <v>6149</v>
      </c>
      <c r="AN6862" t="s">
        <v>7469</v>
      </c>
      <c r="AO6862" t="str">
        <f>TEXT(A6862,"yyyy-mm-dd")</f>
        <v>2023-11-30</v>
      </c>
    </row>
    <row r="6863" spans="1:41">
      <c r="A6863" s="6" t="s">
        <v>7442</v>
      </c>
      <c r="B6863">
        <v>2023</v>
      </c>
      <c r="C6863">
        <v>11</v>
      </c>
      <c r="E6863" t="s">
        <v>2881</v>
      </c>
      <c r="F6863" t="s">
        <v>113</v>
      </c>
      <c r="G6863" t="s">
        <v>83</v>
      </c>
      <c r="H6863" t="s">
        <v>6147</v>
      </c>
      <c r="I6863">
        <v>2023</v>
      </c>
      <c r="K6863" s="6">
        <v>45291</v>
      </c>
      <c r="L6863">
        <v>1</v>
      </c>
      <c r="N6863" t="s">
        <v>169</v>
      </c>
      <c r="O6863" s="8">
        <v>9.75</v>
      </c>
      <c r="P6863" s="8">
        <v>9.6300000000000008</v>
      </c>
      <c r="Q6863" s="8">
        <v>9.5</v>
      </c>
      <c r="R6863" s="8">
        <v>9.85</v>
      </c>
      <c r="S6863" s="8">
        <v>9</v>
      </c>
      <c r="T6863" s="8">
        <v>11.94</v>
      </c>
      <c r="U6863" s="8">
        <v>0.63</v>
      </c>
      <c r="V6863" s="9">
        <v>23</v>
      </c>
      <c r="W6863" s="8">
        <v>0.34999999999999964</v>
      </c>
      <c r="X6863" s="8">
        <v>2.9399999999999995</v>
      </c>
      <c r="Y6863" s="8">
        <v>0.11999999999999922</v>
      </c>
      <c r="Z6863" s="8">
        <v>-0.16999999999999993</v>
      </c>
      <c r="AA6863">
        <v>-0.42999999999999972</v>
      </c>
      <c r="AF6863" t="s">
        <v>6190</v>
      </c>
      <c r="AG6863" t="s">
        <v>2883</v>
      </c>
      <c r="AH6863" t="s">
        <v>2884</v>
      </c>
      <c r="AI6863" t="s">
        <v>117</v>
      </c>
      <c r="AJ6863" s="7">
        <v>45291</v>
      </c>
      <c r="AK6863" t="s">
        <v>7443</v>
      </c>
      <c r="AL6863" t="s">
        <v>2885</v>
      </c>
      <c r="AM6863" t="s">
        <v>6149</v>
      </c>
      <c r="AN6863" t="s">
        <v>7472</v>
      </c>
      <c r="AO6863" t="str">
        <f>TEXT(A6863,"yyyy-mm-dd")</f>
        <v>2023-11-30</v>
      </c>
    </row>
    <row r="6864" spans="1:41">
      <c r="A6864" s="6" t="s">
        <v>7475</v>
      </c>
      <c r="B6864">
        <v>2023</v>
      </c>
      <c r="C6864">
        <v>12</v>
      </c>
      <c r="E6864" t="s">
        <v>1907</v>
      </c>
      <c r="F6864" t="s">
        <v>1908</v>
      </c>
      <c r="G6864" t="s">
        <v>102</v>
      </c>
      <c r="H6864" t="s">
        <v>7427</v>
      </c>
      <c r="I6864">
        <v>2025</v>
      </c>
      <c r="J6864">
        <v>4</v>
      </c>
      <c r="K6864" s="6">
        <v>46022</v>
      </c>
      <c r="L6864">
        <v>24</v>
      </c>
      <c r="M6864">
        <v>8</v>
      </c>
      <c r="N6864" t="s">
        <v>368</v>
      </c>
      <c r="O6864" s="8">
        <v>7.43</v>
      </c>
      <c r="P6864" s="8">
        <v>7.5</v>
      </c>
      <c r="Q6864" s="8">
        <v>7</v>
      </c>
      <c r="R6864" s="8">
        <v>8</v>
      </c>
      <c r="S6864" s="8">
        <v>5.5</v>
      </c>
      <c r="T6864" s="8">
        <v>8.5</v>
      </c>
      <c r="U6864" s="8">
        <v>0.71</v>
      </c>
      <c r="V6864" s="9">
        <v>29</v>
      </c>
      <c r="W6864" s="8">
        <v>1</v>
      </c>
      <c r="X6864" s="8">
        <v>3</v>
      </c>
      <c r="Y6864" s="8">
        <v>-7.0000000000000284E-2</v>
      </c>
      <c r="Z6864" s="8">
        <v>0</v>
      </c>
      <c r="AA6864">
        <v>0</v>
      </c>
      <c r="AF6864" t="s">
        <v>7428</v>
      </c>
      <c r="AG6864" t="s">
        <v>1910</v>
      </c>
      <c r="AH6864" t="s">
        <v>1911</v>
      </c>
      <c r="AI6864" t="s">
        <v>1971</v>
      </c>
      <c r="AJ6864" s="7">
        <v>46022</v>
      </c>
      <c r="AK6864" t="s">
        <v>7476</v>
      </c>
      <c r="AL6864" t="s">
        <v>1908</v>
      </c>
      <c r="AM6864" t="s">
        <v>7429</v>
      </c>
      <c r="AN6864" t="s">
        <v>7509</v>
      </c>
      <c r="AO6864" t="str">
        <f>TEXT(A6864,"yyyy-mm-dd")</f>
        <v>2023-12-31</v>
      </c>
    </row>
    <row r="6865" spans="1:41">
      <c r="A6865" s="6" t="s">
        <v>7475</v>
      </c>
      <c r="B6865">
        <v>2023</v>
      </c>
      <c r="C6865">
        <v>12</v>
      </c>
      <c r="E6865" t="s">
        <v>1907</v>
      </c>
      <c r="F6865" t="s">
        <v>1908</v>
      </c>
      <c r="G6865" t="s">
        <v>102</v>
      </c>
      <c r="H6865" t="s">
        <v>7322</v>
      </c>
      <c r="I6865">
        <v>2025</v>
      </c>
      <c r="J6865">
        <v>3</v>
      </c>
      <c r="K6865" s="6">
        <v>45930</v>
      </c>
      <c r="L6865">
        <v>21</v>
      </c>
      <c r="M6865">
        <v>7</v>
      </c>
      <c r="N6865" t="s">
        <v>176</v>
      </c>
      <c r="O6865" s="8">
        <v>7.72</v>
      </c>
      <c r="P6865" s="8">
        <v>7.75</v>
      </c>
      <c r="Q6865" s="8">
        <v>7.25</v>
      </c>
      <c r="R6865" s="8">
        <v>8.25</v>
      </c>
      <c r="S6865" s="8">
        <v>6</v>
      </c>
      <c r="T6865" s="8">
        <v>8.75</v>
      </c>
      <c r="U6865" s="8">
        <v>0.7</v>
      </c>
      <c r="V6865" s="9">
        <v>29</v>
      </c>
      <c r="W6865" s="8">
        <v>1</v>
      </c>
      <c r="X6865" s="8">
        <v>2.75</v>
      </c>
      <c r="Y6865" s="8">
        <v>-3.0000000000000249E-2</v>
      </c>
      <c r="Z6865" s="8">
        <v>0</v>
      </c>
      <c r="AA6865">
        <v>0.25</v>
      </c>
      <c r="AF6865" t="s">
        <v>7323</v>
      </c>
      <c r="AG6865" t="s">
        <v>1910</v>
      </c>
      <c r="AH6865" t="s">
        <v>1911</v>
      </c>
      <c r="AI6865" t="s">
        <v>1944</v>
      </c>
      <c r="AJ6865" s="7">
        <v>45930</v>
      </c>
      <c r="AK6865" t="s">
        <v>7476</v>
      </c>
      <c r="AL6865" t="s">
        <v>1908</v>
      </c>
      <c r="AM6865" t="s">
        <v>7324</v>
      </c>
      <c r="AN6865" t="s">
        <v>7508</v>
      </c>
      <c r="AO6865" t="str">
        <f>TEXT(A6865,"yyyy-mm-dd")</f>
        <v>2023-12-31</v>
      </c>
    </row>
    <row r="6866" spans="1:41">
      <c r="A6866" s="6" t="s">
        <v>7475</v>
      </c>
      <c r="B6866">
        <v>2023</v>
      </c>
      <c r="C6866">
        <v>12</v>
      </c>
      <c r="E6866" t="s">
        <v>1907</v>
      </c>
      <c r="F6866" t="s">
        <v>1908</v>
      </c>
      <c r="G6866" t="s">
        <v>102</v>
      </c>
      <c r="H6866" t="s">
        <v>7214</v>
      </c>
      <c r="I6866">
        <v>2025</v>
      </c>
      <c r="J6866">
        <v>2</v>
      </c>
      <c r="K6866" s="6">
        <v>45838</v>
      </c>
      <c r="L6866">
        <v>18</v>
      </c>
      <c r="M6866">
        <v>6</v>
      </c>
      <c r="N6866" t="s">
        <v>206</v>
      </c>
      <c r="O6866" s="8">
        <v>8.14</v>
      </c>
      <c r="P6866" s="8">
        <v>8.25</v>
      </c>
      <c r="Q6866" s="8">
        <v>7.75</v>
      </c>
      <c r="R6866" s="8">
        <v>8.5</v>
      </c>
      <c r="S6866" s="8">
        <v>6.25</v>
      </c>
      <c r="T6866" s="8">
        <v>9.5</v>
      </c>
      <c r="U6866" s="8">
        <v>0.79</v>
      </c>
      <c r="V6866" s="9">
        <v>29</v>
      </c>
      <c r="W6866" s="8">
        <v>0.75</v>
      </c>
      <c r="X6866" s="8">
        <v>3.25</v>
      </c>
      <c r="Y6866" s="8">
        <v>-0.10999999999999943</v>
      </c>
      <c r="Z6866" s="8">
        <v>0.25</v>
      </c>
      <c r="AA6866">
        <v>0</v>
      </c>
      <c r="AF6866" t="s">
        <v>7215</v>
      </c>
      <c r="AG6866" t="s">
        <v>1910</v>
      </c>
      <c r="AH6866" t="s">
        <v>1911</v>
      </c>
      <c r="AI6866" t="s">
        <v>1939</v>
      </c>
      <c r="AJ6866" s="7">
        <v>45838</v>
      </c>
      <c r="AK6866" t="s">
        <v>7476</v>
      </c>
      <c r="AL6866" t="s">
        <v>1908</v>
      </c>
      <c r="AM6866" t="s">
        <v>7216</v>
      </c>
      <c r="AN6866" t="s">
        <v>7507</v>
      </c>
      <c r="AO6866" t="str">
        <f>TEXT(A6866,"yyyy-mm-dd")</f>
        <v>2023-12-31</v>
      </c>
    </row>
    <row r="6867" spans="1:41">
      <c r="A6867" s="6" t="s">
        <v>7475</v>
      </c>
      <c r="B6867">
        <v>2023</v>
      </c>
      <c r="C6867">
        <v>12</v>
      </c>
      <c r="E6867" t="s">
        <v>1907</v>
      </c>
      <c r="F6867" t="s">
        <v>1908</v>
      </c>
      <c r="G6867" t="s">
        <v>102</v>
      </c>
      <c r="H6867" t="s">
        <v>7210</v>
      </c>
      <c r="I6867">
        <v>2025</v>
      </c>
      <c r="J6867">
        <v>1</v>
      </c>
      <c r="K6867" s="6">
        <v>45747</v>
      </c>
      <c r="L6867">
        <v>15</v>
      </c>
      <c r="M6867">
        <v>5</v>
      </c>
      <c r="N6867" t="s">
        <v>236</v>
      </c>
      <c r="O6867" s="8">
        <v>8.6300000000000008</v>
      </c>
      <c r="P6867" s="8">
        <v>8.75</v>
      </c>
      <c r="Q6867" s="8">
        <v>8.25</v>
      </c>
      <c r="R6867" s="8">
        <v>9</v>
      </c>
      <c r="S6867" s="8">
        <v>7</v>
      </c>
      <c r="T6867" s="8">
        <v>10</v>
      </c>
      <c r="U6867" s="8">
        <v>0.74</v>
      </c>
      <c r="V6867" s="9">
        <v>29</v>
      </c>
      <c r="W6867" s="8">
        <v>0.75</v>
      </c>
      <c r="X6867" s="8">
        <v>3</v>
      </c>
      <c r="Y6867" s="8">
        <v>-0.11999999999999922</v>
      </c>
      <c r="Z6867" s="8">
        <v>0.25</v>
      </c>
      <c r="AA6867">
        <v>0</v>
      </c>
      <c r="AF6867" t="s">
        <v>7211</v>
      </c>
      <c r="AG6867" t="s">
        <v>1910</v>
      </c>
      <c r="AH6867" t="s">
        <v>1911</v>
      </c>
      <c r="AI6867" t="s">
        <v>1934</v>
      </c>
      <c r="AJ6867" s="7">
        <v>45747</v>
      </c>
      <c r="AK6867" t="s">
        <v>7476</v>
      </c>
      <c r="AL6867" t="s">
        <v>1908</v>
      </c>
      <c r="AM6867" t="s">
        <v>7212</v>
      </c>
      <c r="AN6867" t="s">
        <v>7506</v>
      </c>
      <c r="AO6867" t="str">
        <f>TEXT(A6867,"yyyy-mm-dd")</f>
        <v>2023-12-31</v>
      </c>
    </row>
    <row r="6868" spans="1:41">
      <c r="A6868" s="6" t="s">
        <v>7475</v>
      </c>
      <c r="B6868">
        <v>2023</v>
      </c>
      <c r="C6868">
        <v>12</v>
      </c>
      <c r="E6868" t="s">
        <v>1907</v>
      </c>
      <c r="F6868" t="s">
        <v>1908</v>
      </c>
      <c r="G6868" t="s">
        <v>102</v>
      </c>
      <c r="H6868" t="s">
        <v>6983</v>
      </c>
      <c r="I6868">
        <v>2024</v>
      </c>
      <c r="J6868">
        <v>4</v>
      </c>
      <c r="K6868" s="6">
        <v>45657</v>
      </c>
      <c r="L6868">
        <v>12</v>
      </c>
      <c r="M6868">
        <v>4</v>
      </c>
      <c r="N6868" t="s">
        <v>261</v>
      </c>
      <c r="O6868" s="8">
        <v>9.24</v>
      </c>
      <c r="P6868" s="8">
        <v>9.25</v>
      </c>
      <c r="Q6868" s="8">
        <v>8.94</v>
      </c>
      <c r="R6868" s="8">
        <v>9.5</v>
      </c>
      <c r="S6868" s="8">
        <v>8</v>
      </c>
      <c r="T6868" s="8">
        <v>10.5</v>
      </c>
      <c r="U6868" s="8">
        <v>0.56000000000000005</v>
      </c>
      <c r="V6868" s="9">
        <v>32</v>
      </c>
      <c r="W6868" s="8">
        <v>0.5600000000000005</v>
      </c>
      <c r="X6868" s="8">
        <v>2.5</v>
      </c>
      <c r="Y6868" s="8">
        <v>-9.9999999999997868E-3</v>
      </c>
      <c r="Z6868" s="8">
        <v>0</v>
      </c>
      <c r="AA6868">
        <v>-0.1899999999999995</v>
      </c>
      <c r="AF6868" t="s">
        <v>6984</v>
      </c>
      <c r="AG6868" t="s">
        <v>1910</v>
      </c>
      <c r="AH6868" t="s">
        <v>1911</v>
      </c>
      <c r="AI6868" t="s">
        <v>1929</v>
      </c>
      <c r="AJ6868" s="7">
        <v>45657</v>
      </c>
      <c r="AK6868" t="s">
        <v>7476</v>
      </c>
      <c r="AL6868" t="s">
        <v>1908</v>
      </c>
      <c r="AM6868" t="s">
        <v>6985</v>
      </c>
      <c r="AN6868" t="s">
        <v>7505</v>
      </c>
      <c r="AO6868" t="str">
        <f>TEXT(A6868,"yyyy-mm-dd")</f>
        <v>2023-12-31</v>
      </c>
    </row>
    <row r="6869" spans="1:41">
      <c r="A6869" s="6" t="s">
        <v>7475</v>
      </c>
      <c r="B6869">
        <v>2023</v>
      </c>
      <c r="C6869">
        <v>12</v>
      </c>
      <c r="E6869" t="s">
        <v>1907</v>
      </c>
      <c r="F6869" t="s">
        <v>1908</v>
      </c>
      <c r="G6869" t="s">
        <v>102</v>
      </c>
      <c r="H6869" t="s">
        <v>6878</v>
      </c>
      <c r="I6869">
        <v>2024</v>
      </c>
      <c r="J6869">
        <v>3</v>
      </c>
      <c r="K6869" s="6">
        <v>45565</v>
      </c>
      <c r="L6869">
        <v>9</v>
      </c>
      <c r="M6869">
        <v>3</v>
      </c>
      <c r="N6869" t="s">
        <v>173</v>
      </c>
      <c r="O6869" s="8">
        <v>9.92</v>
      </c>
      <c r="P6869" s="8">
        <v>10</v>
      </c>
      <c r="Q6869" s="8">
        <v>9.75</v>
      </c>
      <c r="R6869" s="8">
        <v>10.06</v>
      </c>
      <c r="S6869" s="8">
        <v>9</v>
      </c>
      <c r="T6869" s="8">
        <v>10.75</v>
      </c>
      <c r="U6869" s="8">
        <v>0.37</v>
      </c>
      <c r="V6869" s="9">
        <v>32</v>
      </c>
      <c r="W6869" s="8">
        <v>0.3100000000000005</v>
      </c>
      <c r="X6869" s="8">
        <v>1.75</v>
      </c>
      <c r="Y6869" s="8">
        <v>-8.0000000000000071E-2</v>
      </c>
      <c r="Z6869" s="8">
        <v>0</v>
      </c>
      <c r="AA6869">
        <v>-7.0000000000000284E-2</v>
      </c>
      <c r="AF6869" t="s">
        <v>6879</v>
      </c>
      <c r="AG6869" t="s">
        <v>1910</v>
      </c>
      <c r="AH6869" t="s">
        <v>1911</v>
      </c>
      <c r="AI6869" t="s">
        <v>1924</v>
      </c>
      <c r="AJ6869" s="7">
        <v>45565</v>
      </c>
      <c r="AK6869" t="s">
        <v>7476</v>
      </c>
      <c r="AL6869" t="s">
        <v>1908</v>
      </c>
      <c r="AM6869" t="s">
        <v>6880</v>
      </c>
      <c r="AN6869" t="s">
        <v>7504</v>
      </c>
      <c r="AO6869" t="str">
        <f>TEXT(A6869,"yyyy-mm-dd")</f>
        <v>2023-12-31</v>
      </c>
    </row>
    <row r="6870" spans="1:41">
      <c r="A6870" s="6" t="s">
        <v>7475</v>
      </c>
      <c r="B6870">
        <v>2023</v>
      </c>
      <c r="C6870">
        <v>12</v>
      </c>
      <c r="E6870" t="s">
        <v>1907</v>
      </c>
      <c r="F6870" t="s">
        <v>1908</v>
      </c>
      <c r="G6870" t="s">
        <v>102</v>
      </c>
      <c r="H6870" t="s">
        <v>6770</v>
      </c>
      <c r="I6870">
        <v>2024</v>
      </c>
      <c r="J6870">
        <v>2</v>
      </c>
      <c r="K6870" s="6">
        <v>45473</v>
      </c>
      <c r="L6870">
        <v>6</v>
      </c>
      <c r="M6870">
        <v>2</v>
      </c>
      <c r="N6870" t="s">
        <v>203</v>
      </c>
      <c r="O6870" s="8">
        <v>10.53</v>
      </c>
      <c r="P6870" s="8">
        <v>10.5</v>
      </c>
      <c r="Q6870" s="8">
        <v>10.5</v>
      </c>
      <c r="R6870" s="8">
        <v>10.75</v>
      </c>
      <c r="S6870" s="8">
        <v>10</v>
      </c>
      <c r="T6870" s="8">
        <v>10.75</v>
      </c>
      <c r="U6870" s="8">
        <v>0.2</v>
      </c>
      <c r="V6870" s="9">
        <v>32</v>
      </c>
      <c r="W6870" s="8">
        <v>0.25</v>
      </c>
      <c r="X6870" s="8">
        <v>0.75</v>
      </c>
      <c r="Y6870" s="8">
        <v>2.9999999999999361E-2</v>
      </c>
      <c r="Z6870" s="8">
        <v>0</v>
      </c>
      <c r="AA6870">
        <v>0</v>
      </c>
      <c r="AF6870" t="s">
        <v>6771</v>
      </c>
      <c r="AG6870" t="s">
        <v>1910</v>
      </c>
      <c r="AH6870" t="s">
        <v>1911</v>
      </c>
      <c r="AI6870" t="s">
        <v>1919</v>
      </c>
      <c r="AJ6870" s="7">
        <v>45473</v>
      </c>
      <c r="AK6870" t="s">
        <v>7476</v>
      </c>
      <c r="AL6870" t="s">
        <v>1908</v>
      </c>
      <c r="AM6870" t="s">
        <v>6772</v>
      </c>
      <c r="AN6870" t="s">
        <v>7503</v>
      </c>
      <c r="AO6870" t="str">
        <f>TEXT(A6870,"yyyy-mm-dd")</f>
        <v>2023-12-31</v>
      </c>
    </row>
    <row r="6871" spans="1:41">
      <c r="A6871" s="6" t="s">
        <v>7475</v>
      </c>
      <c r="B6871">
        <v>2023</v>
      </c>
      <c r="C6871">
        <v>12</v>
      </c>
      <c r="E6871" t="s">
        <v>1907</v>
      </c>
      <c r="F6871" t="s">
        <v>1908</v>
      </c>
      <c r="G6871" t="s">
        <v>102</v>
      </c>
      <c r="H6871" t="s">
        <v>6766</v>
      </c>
      <c r="I6871">
        <v>2024</v>
      </c>
      <c r="J6871">
        <v>1</v>
      </c>
      <c r="K6871" s="6">
        <v>45382</v>
      </c>
      <c r="L6871">
        <v>3</v>
      </c>
      <c r="M6871">
        <v>1</v>
      </c>
      <c r="N6871" t="s">
        <v>233</v>
      </c>
      <c r="O6871" s="8">
        <v>10.99</v>
      </c>
      <c r="P6871" s="8">
        <v>11</v>
      </c>
      <c r="Q6871" s="8">
        <v>11</v>
      </c>
      <c r="R6871" s="8">
        <v>11</v>
      </c>
      <c r="S6871" s="8">
        <v>10.75</v>
      </c>
      <c r="T6871" s="8">
        <v>11.25</v>
      </c>
      <c r="U6871" s="8">
        <v>0.13</v>
      </c>
      <c r="V6871" s="9">
        <v>32</v>
      </c>
      <c r="W6871" s="8">
        <v>0</v>
      </c>
      <c r="X6871" s="8">
        <v>0.5</v>
      </c>
      <c r="Y6871" s="8">
        <v>-9.9999999999997868E-3</v>
      </c>
      <c r="Z6871" s="8">
        <v>0</v>
      </c>
      <c r="AA6871">
        <v>-0.13000000000000078</v>
      </c>
      <c r="AF6871" t="s">
        <v>6767</v>
      </c>
      <c r="AG6871" t="s">
        <v>1910</v>
      </c>
      <c r="AH6871" t="s">
        <v>1911</v>
      </c>
      <c r="AI6871" t="s">
        <v>1915</v>
      </c>
      <c r="AJ6871" s="7">
        <v>45382</v>
      </c>
      <c r="AK6871" t="s">
        <v>7476</v>
      </c>
      <c r="AL6871" t="s">
        <v>1908</v>
      </c>
      <c r="AM6871" t="s">
        <v>6768</v>
      </c>
      <c r="AN6871" t="s">
        <v>7502</v>
      </c>
      <c r="AO6871" t="str">
        <f>TEXT(A6871,"yyyy-mm-dd")</f>
        <v>2023-12-31</v>
      </c>
    </row>
    <row r="6872" spans="1:41">
      <c r="A6872" s="6" t="s">
        <v>7475</v>
      </c>
      <c r="B6872">
        <v>2023</v>
      </c>
      <c r="C6872">
        <v>12</v>
      </c>
      <c r="E6872" t="s">
        <v>1907</v>
      </c>
      <c r="F6872" t="s">
        <v>1908</v>
      </c>
      <c r="G6872" t="s">
        <v>102</v>
      </c>
      <c r="H6872" t="s">
        <v>6539</v>
      </c>
      <c r="I6872">
        <v>2023</v>
      </c>
      <c r="J6872">
        <v>4</v>
      </c>
      <c r="K6872" s="6">
        <v>45291</v>
      </c>
      <c r="L6872">
        <v>0</v>
      </c>
      <c r="M6872">
        <v>0</v>
      </c>
      <c r="N6872" t="s">
        <v>178</v>
      </c>
      <c r="O6872" s="8">
        <v>11.25</v>
      </c>
      <c r="P6872" s="8">
        <v>11.25</v>
      </c>
      <c r="Q6872" s="8">
        <v>11.25</v>
      </c>
      <c r="R6872" s="8">
        <v>11.25</v>
      </c>
      <c r="S6872" s="8">
        <v>11.25</v>
      </c>
      <c r="T6872" s="8">
        <v>11.25</v>
      </c>
      <c r="U6872" s="8">
        <v>0</v>
      </c>
      <c r="V6872" s="9">
        <v>32</v>
      </c>
      <c r="W6872" s="8">
        <v>0</v>
      </c>
      <c r="X6872" s="8">
        <v>0</v>
      </c>
      <c r="Y6872" s="8">
        <v>0</v>
      </c>
      <c r="Z6872" s="8">
        <v>0</v>
      </c>
      <c r="AA6872">
        <v>0</v>
      </c>
      <c r="AF6872" t="s">
        <v>6540</v>
      </c>
      <c r="AG6872" t="s">
        <v>1910</v>
      </c>
      <c r="AH6872" t="s">
        <v>1911</v>
      </c>
      <c r="AI6872" t="s">
        <v>1912</v>
      </c>
      <c r="AJ6872" s="7">
        <v>45291</v>
      </c>
      <c r="AK6872" t="s">
        <v>7476</v>
      </c>
      <c r="AL6872" t="s">
        <v>1908</v>
      </c>
      <c r="AM6872" t="s">
        <v>6541</v>
      </c>
      <c r="AN6872" t="s">
        <v>7501</v>
      </c>
      <c r="AO6872" t="str">
        <f>TEXT(A6872,"yyyy-mm-dd")</f>
        <v>2023-12-31</v>
      </c>
    </row>
    <row r="6873" spans="1:41">
      <c r="A6873" s="6" t="s">
        <v>7475</v>
      </c>
      <c r="B6873">
        <v>2023</v>
      </c>
      <c r="C6873">
        <v>12</v>
      </c>
      <c r="E6873" t="s">
        <v>100</v>
      </c>
      <c r="F6873" t="s">
        <v>101</v>
      </c>
      <c r="G6873" t="s">
        <v>83</v>
      </c>
      <c r="H6873" t="s">
        <v>7480</v>
      </c>
      <c r="I6873">
        <v>2026</v>
      </c>
      <c r="K6873" s="6">
        <v>46387</v>
      </c>
      <c r="L6873">
        <v>36</v>
      </c>
      <c r="N6873" t="s">
        <v>924</v>
      </c>
      <c r="O6873" s="8">
        <v>2.41</v>
      </c>
      <c r="P6873" s="8">
        <v>2.5</v>
      </c>
      <c r="Q6873" s="8">
        <v>2</v>
      </c>
      <c r="R6873" s="8">
        <v>2.65</v>
      </c>
      <c r="S6873" s="8">
        <v>1.5</v>
      </c>
      <c r="T6873" s="8">
        <v>3.53</v>
      </c>
      <c r="U6873" s="8">
        <v>0.5</v>
      </c>
      <c r="V6873" s="9">
        <v>23</v>
      </c>
      <c r="W6873" s="8">
        <v>0.64999999999999991</v>
      </c>
      <c r="X6873" s="8">
        <v>2.0299999999999998</v>
      </c>
      <c r="Y6873" s="8">
        <v>-8.9999999999999858E-2</v>
      </c>
      <c r="Z6873" s="8"/>
      <c r="AF6873" t="s">
        <v>10489</v>
      </c>
      <c r="AG6873" t="s">
        <v>9655</v>
      </c>
      <c r="AH6873" t="s">
        <v>9656</v>
      </c>
      <c r="AI6873" t="s">
        <v>10099</v>
      </c>
      <c r="AJ6873" s="7">
        <v>46387</v>
      </c>
      <c r="AK6873" t="s">
        <v>7476</v>
      </c>
      <c r="AL6873" t="s">
        <v>109</v>
      </c>
      <c r="AM6873" t="s">
        <v>7482</v>
      </c>
      <c r="AN6873" t="s">
        <v>10490</v>
      </c>
    </row>
    <row r="6874" spans="1:41">
      <c r="A6874" s="6" t="s">
        <v>7475</v>
      </c>
      <c r="B6874">
        <v>2023</v>
      </c>
      <c r="C6874">
        <v>12</v>
      </c>
      <c r="E6874" t="s">
        <v>100</v>
      </c>
      <c r="F6874" t="s">
        <v>101</v>
      </c>
      <c r="G6874" t="s">
        <v>102</v>
      </c>
      <c r="H6874" t="s">
        <v>7427</v>
      </c>
      <c r="I6874">
        <v>2025</v>
      </c>
      <c r="J6874">
        <v>4</v>
      </c>
      <c r="K6874" s="6">
        <v>46022</v>
      </c>
      <c r="L6874">
        <v>24</v>
      </c>
      <c r="M6874">
        <v>8</v>
      </c>
      <c r="N6874" t="s">
        <v>368</v>
      </c>
      <c r="O6874" s="8">
        <v>2.2799999999999998</v>
      </c>
      <c r="P6874" s="8">
        <v>2.35</v>
      </c>
      <c r="Q6874" s="8">
        <v>1.85</v>
      </c>
      <c r="R6874" s="8">
        <v>2.79</v>
      </c>
      <c r="S6874" s="8">
        <v>0.4</v>
      </c>
      <c r="T6874" s="8">
        <v>3.6</v>
      </c>
      <c r="U6874" s="8">
        <v>0.76</v>
      </c>
      <c r="V6874" s="9">
        <v>24</v>
      </c>
      <c r="W6874" s="8">
        <v>0.94</v>
      </c>
      <c r="X6874" s="8">
        <v>3.2</v>
      </c>
      <c r="Y6874" s="8">
        <v>-7.0000000000000284E-2</v>
      </c>
      <c r="Z6874" s="8"/>
      <c r="AF6874" t="s">
        <v>7499</v>
      </c>
      <c r="AG6874" t="s">
        <v>106</v>
      </c>
      <c r="AH6874" t="s">
        <v>107</v>
      </c>
      <c r="AI6874" t="s">
        <v>3039</v>
      </c>
      <c r="AJ6874" s="7">
        <v>46022</v>
      </c>
      <c r="AK6874" t="s">
        <v>7476</v>
      </c>
      <c r="AL6874" t="s">
        <v>109</v>
      </c>
      <c r="AM6874" t="s">
        <v>7429</v>
      </c>
      <c r="AN6874" t="s">
        <v>7500</v>
      </c>
      <c r="AO6874" t="str">
        <f>TEXT(A6874,"yyyy-mm-dd")</f>
        <v>2023-12-31</v>
      </c>
    </row>
    <row r="6875" spans="1:41">
      <c r="A6875" s="6" t="s">
        <v>7475</v>
      </c>
      <c r="B6875">
        <v>2023</v>
      </c>
      <c r="C6875">
        <v>12</v>
      </c>
      <c r="E6875" t="s">
        <v>100</v>
      </c>
      <c r="F6875" t="s">
        <v>101</v>
      </c>
      <c r="G6875" t="s">
        <v>83</v>
      </c>
      <c r="H6875" t="s">
        <v>7036</v>
      </c>
      <c r="I6875">
        <v>2025</v>
      </c>
      <c r="K6875" s="6">
        <v>46022</v>
      </c>
      <c r="L6875">
        <v>24</v>
      </c>
      <c r="N6875" t="s">
        <v>368</v>
      </c>
      <c r="O6875" s="8">
        <v>2.0299999999999998</v>
      </c>
      <c r="P6875" s="8">
        <v>2</v>
      </c>
      <c r="Q6875" s="8">
        <v>1.65</v>
      </c>
      <c r="R6875" s="8">
        <v>2.4</v>
      </c>
      <c r="S6875" s="8">
        <v>0.5</v>
      </c>
      <c r="T6875" s="8">
        <v>3.23</v>
      </c>
      <c r="U6875" s="8">
        <v>0.56999999999999995</v>
      </c>
      <c r="V6875" s="9">
        <v>31</v>
      </c>
      <c r="W6875" s="8">
        <v>0.75</v>
      </c>
      <c r="X6875" s="8">
        <v>2.73</v>
      </c>
      <c r="Y6875" s="8">
        <v>2.9999999999999805E-2</v>
      </c>
      <c r="Z6875" s="8">
        <v>0</v>
      </c>
      <c r="AA6875">
        <v>0.10000000000000009</v>
      </c>
      <c r="AF6875" t="s">
        <v>10450</v>
      </c>
      <c r="AG6875" t="s">
        <v>9655</v>
      </c>
      <c r="AH6875" t="s">
        <v>9656</v>
      </c>
      <c r="AI6875" t="s">
        <v>9708</v>
      </c>
      <c r="AJ6875" s="7">
        <v>46022</v>
      </c>
      <c r="AK6875" t="s">
        <v>7476</v>
      </c>
      <c r="AL6875" t="s">
        <v>109</v>
      </c>
      <c r="AM6875" t="s">
        <v>7038</v>
      </c>
      <c r="AN6875" t="s">
        <v>10463</v>
      </c>
    </row>
    <row r="6876" spans="1:41">
      <c r="A6876" s="6" t="s">
        <v>7475</v>
      </c>
      <c r="B6876">
        <v>2023</v>
      </c>
      <c r="C6876">
        <v>12</v>
      </c>
      <c r="E6876" t="s">
        <v>100</v>
      </c>
      <c r="F6876" t="s">
        <v>101</v>
      </c>
      <c r="G6876" t="s">
        <v>102</v>
      </c>
      <c r="H6876" t="s">
        <v>7322</v>
      </c>
      <c r="I6876">
        <v>2025</v>
      </c>
      <c r="J6876">
        <v>3</v>
      </c>
      <c r="K6876" s="6">
        <v>45930</v>
      </c>
      <c r="L6876">
        <v>21</v>
      </c>
      <c r="M6876">
        <v>7</v>
      </c>
      <c r="N6876" t="s">
        <v>176</v>
      </c>
      <c r="O6876" s="8">
        <v>2.16</v>
      </c>
      <c r="P6876" s="8">
        <v>2.25</v>
      </c>
      <c r="Q6876" s="8">
        <v>1.68</v>
      </c>
      <c r="R6876" s="8">
        <v>2.63</v>
      </c>
      <c r="S6876" s="8">
        <v>1.1000000000000001</v>
      </c>
      <c r="T6876" s="8">
        <v>3.3</v>
      </c>
      <c r="U6876" s="8">
        <v>0.65</v>
      </c>
      <c r="V6876" s="9">
        <v>24</v>
      </c>
      <c r="W6876" s="8">
        <v>0.95</v>
      </c>
      <c r="X6876" s="8">
        <v>2.1999999999999997</v>
      </c>
      <c r="Y6876" s="8">
        <v>-8.9999999999999858E-2</v>
      </c>
      <c r="Z6876" s="8"/>
      <c r="AF6876" t="s">
        <v>7497</v>
      </c>
      <c r="AG6876" t="s">
        <v>106</v>
      </c>
      <c r="AH6876" t="s">
        <v>107</v>
      </c>
      <c r="AI6876" t="s">
        <v>2673</v>
      </c>
      <c r="AJ6876" s="7">
        <v>45930</v>
      </c>
      <c r="AK6876" t="s">
        <v>7476</v>
      </c>
      <c r="AL6876" t="s">
        <v>109</v>
      </c>
      <c r="AM6876" t="s">
        <v>7324</v>
      </c>
      <c r="AN6876" t="s">
        <v>7498</v>
      </c>
      <c r="AO6876" t="str">
        <f>TEXT(A6876,"yyyy-mm-dd")</f>
        <v>2023-12-31</v>
      </c>
    </row>
    <row r="6877" spans="1:41">
      <c r="A6877" s="6" t="s">
        <v>7475</v>
      </c>
      <c r="B6877">
        <v>2023</v>
      </c>
      <c r="C6877">
        <v>12</v>
      </c>
      <c r="E6877" t="s">
        <v>100</v>
      </c>
      <c r="F6877" t="s">
        <v>101</v>
      </c>
      <c r="G6877" t="s">
        <v>102</v>
      </c>
      <c r="H6877" t="s">
        <v>7214</v>
      </c>
      <c r="I6877">
        <v>2025</v>
      </c>
      <c r="J6877">
        <v>2</v>
      </c>
      <c r="K6877" s="6">
        <v>45838</v>
      </c>
      <c r="L6877">
        <v>18</v>
      </c>
      <c r="M6877">
        <v>6</v>
      </c>
      <c r="N6877" t="s">
        <v>206</v>
      </c>
      <c r="O6877" s="8">
        <v>1.81</v>
      </c>
      <c r="P6877" s="8">
        <v>1.95</v>
      </c>
      <c r="Q6877" s="8">
        <v>1.18</v>
      </c>
      <c r="R6877" s="8">
        <v>2.39</v>
      </c>
      <c r="S6877" s="8">
        <v>-1.66</v>
      </c>
      <c r="T6877" s="8">
        <v>4.3</v>
      </c>
      <c r="U6877" s="8">
        <v>1.1299999999999999</v>
      </c>
      <c r="V6877" s="9">
        <v>24</v>
      </c>
      <c r="W6877" s="8">
        <v>1.2100000000000002</v>
      </c>
      <c r="X6877" s="8">
        <v>5.96</v>
      </c>
      <c r="Y6877" s="8">
        <v>-0.1399999999999999</v>
      </c>
      <c r="Z6877" s="8"/>
      <c r="AF6877" t="s">
        <v>7495</v>
      </c>
      <c r="AG6877" t="s">
        <v>106</v>
      </c>
      <c r="AH6877" t="s">
        <v>107</v>
      </c>
      <c r="AI6877" t="s">
        <v>2670</v>
      </c>
      <c r="AJ6877" s="7">
        <v>45838</v>
      </c>
      <c r="AK6877" t="s">
        <v>7476</v>
      </c>
      <c r="AL6877" t="s">
        <v>109</v>
      </c>
      <c r="AM6877" t="s">
        <v>7216</v>
      </c>
      <c r="AN6877" t="s">
        <v>7496</v>
      </c>
      <c r="AO6877" t="str">
        <f>TEXT(A6877,"yyyy-mm-dd")</f>
        <v>2023-12-31</v>
      </c>
    </row>
    <row r="6878" spans="1:41">
      <c r="A6878" s="6" t="s">
        <v>7475</v>
      </c>
      <c r="B6878">
        <v>2023</v>
      </c>
      <c r="C6878">
        <v>12</v>
      </c>
      <c r="E6878" t="s">
        <v>100</v>
      </c>
      <c r="F6878" t="s">
        <v>101</v>
      </c>
      <c r="G6878" t="s">
        <v>102</v>
      </c>
      <c r="H6878" t="s">
        <v>7210</v>
      </c>
      <c r="I6878">
        <v>2025</v>
      </c>
      <c r="J6878">
        <v>1</v>
      </c>
      <c r="K6878" s="6">
        <v>45747</v>
      </c>
      <c r="L6878">
        <v>15</v>
      </c>
      <c r="M6878">
        <v>5</v>
      </c>
      <c r="N6878" t="s">
        <v>236</v>
      </c>
      <c r="O6878" s="8">
        <v>1.93</v>
      </c>
      <c r="P6878" s="8">
        <v>2.2000000000000002</v>
      </c>
      <c r="Q6878" s="8">
        <v>1.7</v>
      </c>
      <c r="R6878" s="8">
        <v>2.4</v>
      </c>
      <c r="S6878" s="8">
        <v>-0.82</v>
      </c>
      <c r="T6878" s="8">
        <v>2.9</v>
      </c>
      <c r="U6878" s="8">
        <v>0.89</v>
      </c>
      <c r="V6878" s="9">
        <v>24</v>
      </c>
      <c r="W6878" s="8">
        <v>0.7</v>
      </c>
      <c r="X6878" s="8">
        <v>3.7199999999999998</v>
      </c>
      <c r="Y6878" s="8">
        <v>-0.27000000000000024</v>
      </c>
      <c r="Z6878" s="8"/>
      <c r="AF6878" t="s">
        <v>7493</v>
      </c>
      <c r="AG6878" t="s">
        <v>106</v>
      </c>
      <c r="AH6878" t="s">
        <v>107</v>
      </c>
      <c r="AI6878" t="s">
        <v>2667</v>
      </c>
      <c r="AJ6878" s="7">
        <v>45747</v>
      </c>
      <c r="AK6878" t="s">
        <v>7476</v>
      </c>
      <c r="AL6878" t="s">
        <v>109</v>
      </c>
      <c r="AM6878" t="s">
        <v>7212</v>
      </c>
      <c r="AN6878" t="s">
        <v>7494</v>
      </c>
      <c r="AO6878" t="str">
        <f>TEXT(A6878,"yyyy-mm-dd")</f>
        <v>2023-12-31</v>
      </c>
    </row>
    <row r="6879" spans="1:41">
      <c r="A6879" s="6" t="s">
        <v>7475</v>
      </c>
      <c r="B6879">
        <v>2023</v>
      </c>
      <c r="C6879">
        <v>12</v>
      </c>
      <c r="E6879" t="s">
        <v>100</v>
      </c>
      <c r="F6879" t="s">
        <v>101</v>
      </c>
      <c r="G6879" t="s">
        <v>102</v>
      </c>
      <c r="H6879" t="s">
        <v>6983</v>
      </c>
      <c r="I6879">
        <v>2024</v>
      </c>
      <c r="J6879">
        <v>4</v>
      </c>
      <c r="K6879" s="6">
        <v>45657</v>
      </c>
      <c r="L6879">
        <v>12</v>
      </c>
      <c r="M6879">
        <v>4</v>
      </c>
      <c r="N6879" t="s">
        <v>261</v>
      </c>
      <c r="O6879" s="8">
        <v>1.93</v>
      </c>
      <c r="P6879" s="8">
        <v>2.0499999999999998</v>
      </c>
      <c r="Q6879" s="8">
        <v>1.73</v>
      </c>
      <c r="R6879" s="8">
        <v>2.38</v>
      </c>
      <c r="S6879" s="8">
        <v>-1.02</v>
      </c>
      <c r="T6879" s="8">
        <v>4.0999999999999996</v>
      </c>
      <c r="U6879" s="8">
        <v>0.95</v>
      </c>
      <c r="V6879" s="9">
        <v>30</v>
      </c>
      <c r="W6879" s="8">
        <v>0.64999999999999991</v>
      </c>
      <c r="X6879" s="8">
        <v>5.1199999999999992</v>
      </c>
      <c r="Y6879" s="8">
        <v>-0.11999999999999988</v>
      </c>
      <c r="Z6879" s="8">
        <v>4.9999999999999822E-2</v>
      </c>
      <c r="AA6879">
        <v>-7.0000000000000284E-2</v>
      </c>
      <c r="AF6879" t="s">
        <v>7055</v>
      </c>
      <c r="AG6879" t="s">
        <v>106</v>
      </c>
      <c r="AH6879" t="s">
        <v>107</v>
      </c>
      <c r="AI6879" t="s">
        <v>502</v>
      </c>
      <c r="AJ6879" s="7">
        <v>45657</v>
      </c>
      <c r="AK6879" t="s">
        <v>7476</v>
      </c>
      <c r="AL6879" t="s">
        <v>109</v>
      </c>
      <c r="AM6879" t="s">
        <v>6985</v>
      </c>
      <c r="AN6879" t="s">
        <v>7492</v>
      </c>
      <c r="AO6879" t="str">
        <f>TEXT(A6879,"yyyy-mm-dd")</f>
        <v>2023-12-31</v>
      </c>
    </row>
    <row r="6880" spans="1:41">
      <c r="A6880" s="6" t="s">
        <v>7475</v>
      </c>
      <c r="B6880">
        <v>2023</v>
      </c>
      <c r="C6880">
        <v>12</v>
      </c>
      <c r="E6880" t="s">
        <v>100</v>
      </c>
      <c r="F6880" t="s">
        <v>101</v>
      </c>
      <c r="G6880" t="s">
        <v>83</v>
      </c>
      <c r="H6880" t="s">
        <v>6592</v>
      </c>
      <c r="I6880">
        <v>2024</v>
      </c>
      <c r="K6880" s="6">
        <v>45657</v>
      </c>
      <c r="L6880">
        <v>12</v>
      </c>
      <c r="N6880" t="s">
        <v>261</v>
      </c>
      <c r="O6880" s="8">
        <v>2.29</v>
      </c>
      <c r="P6880" s="8">
        <v>2.29</v>
      </c>
      <c r="Q6880" s="8">
        <v>2.0499999999999998</v>
      </c>
      <c r="R6880" s="8">
        <v>2.48</v>
      </c>
      <c r="S6880" s="8">
        <v>1.5</v>
      </c>
      <c r="T6880" s="8">
        <v>3.1</v>
      </c>
      <c r="U6880" s="8">
        <v>0.38</v>
      </c>
      <c r="V6880" s="9">
        <v>35</v>
      </c>
      <c r="W6880" s="8">
        <v>0.43000000000000016</v>
      </c>
      <c r="X6880" s="8">
        <v>1.6</v>
      </c>
      <c r="Y6880" s="8">
        <v>0</v>
      </c>
      <c r="Z6880" s="8">
        <v>0.18999999999999995</v>
      </c>
      <c r="AA6880">
        <v>3.0000000000000249E-2</v>
      </c>
      <c r="AF6880" t="s">
        <v>10411</v>
      </c>
      <c r="AG6880" t="s">
        <v>9655</v>
      </c>
      <c r="AH6880" t="s">
        <v>9656</v>
      </c>
      <c r="AI6880" t="s">
        <v>9669</v>
      </c>
      <c r="AJ6880" s="7">
        <v>45657</v>
      </c>
      <c r="AK6880" t="s">
        <v>7476</v>
      </c>
      <c r="AL6880" t="s">
        <v>109</v>
      </c>
      <c r="AM6880" t="s">
        <v>6594</v>
      </c>
      <c r="AN6880" t="s">
        <v>10436</v>
      </c>
    </row>
    <row r="6881" spans="1:41">
      <c r="A6881" s="6" t="s">
        <v>7475</v>
      </c>
      <c r="B6881">
        <v>2023</v>
      </c>
      <c r="C6881">
        <v>12</v>
      </c>
      <c r="E6881" t="s">
        <v>100</v>
      </c>
      <c r="F6881" t="s">
        <v>101</v>
      </c>
      <c r="G6881" t="s">
        <v>102</v>
      </c>
      <c r="H6881" t="s">
        <v>6878</v>
      </c>
      <c r="I6881">
        <v>2024</v>
      </c>
      <c r="J6881">
        <v>3</v>
      </c>
      <c r="K6881" s="6">
        <v>45565</v>
      </c>
      <c r="L6881">
        <v>9</v>
      </c>
      <c r="M6881">
        <v>3</v>
      </c>
      <c r="N6881" t="s">
        <v>173</v>
      </c>
      <c r="O6881" s="8">
        <v>1.95</v>
      </c>
      <c r="P6881" s="8">
        <v>2</v>
      </c>
      <c r="Q6881" s="8">
        <v>1.82</v>
      </c>
      <c r="R6881" s="8">
        <v>2.38</v>
      </c>
      <c r="S6881" s="8">
        <v>0.56000000000000005</v>
      </c>
      <c r="T6881" s="8">
        <v>2.68</v>
      </c>
      <c r="U6881" s="8">
        <v>0.55000000000000004</v>
      </c>
      <c r="V6881" s="9">
        <v>30</v>
      </c>
      <c r="W6881" s="8">
        <v>0.55999999999999983</v>
      </c>
      <c r="X6881" s="8">
        <v>2.12</v>
      </c>
      <c r="Y6881" s="8">
        <v>-5.0000000000000044E-2</v>
      </c>
      <c r="Z6881" s="8">
        <v>0.12000000000000011</v>
      </c>
      <c r="AA6881">
        <v>-0.14000000000000035</v>
      </c>
      <c r="AF6881" t="s">
        <v>7053</v>
      </c>
      <c r="AG6881" t="s">
        <v>106</v>
      </c>
      <c r="AH6881" t="s">
        <v>107</v>
      </c>
      <c r="AI6881" t="s">
        <v>497</v>
      </c>
      <c r="AJ6881" s="7">
        <v>45565</v>
      </c>
      <c r="AK6881" t="s">
        <v>7476</v>
      </c>
      <c r="AL6881" t="s">
        <v>109</v>
      </c>
      <c r="AM6881" t="s">
        <v>6880</v>
      </c>
      <c r="AN6881" t="s">
        <v>7491</v>
      </c>
      <c r="AO6881" t="str">
        <f>TEXT(A6881,"yyyy-mm-dd")</f>
        <v>2023-12-31</v>
      </c>
    </row>
    <row r="6882" spans="1:41">
      <c r="A6882" s="6" t="s">
        <v>7475</v>
      </c>
      <c r="B6882">
        <v>2023</v>
      </c>
      <c r="C6882">
        <v>12</v>
      </c>
      <c r="E6882" t="s">
        <v>100</v>
      </c>
      <c r="F6882" t="s">
        <v>101</v>
      </c>
      <c r="G6882" t="s">
        <v>102</v>
      </c>
      <c r="H6882" t="s">
        <v>6770</v>
      </c>
      <c r="I6882">
        <v>2024</v>
      </c>
      <c r="J6882">
        <v>2</v>
      </c>
      <c r="K6882" s="6">
        <v>45473</v>
      </c>
      <c r="L6882">
        <v>6</v>
      </c>
      <c r="M6882">
        <v>2</v>
      </c>
      <c r="N6882" t="s">
        <v>203</v>
      </c>
      <c r="O6882" s="8">
        <v>2.66</v>
      </c>
      <c r="P6882" s="8">
        <v>2.4300000000000002</v>
      </c>
      <c r="Q6882" s="8">
        <v>2.13</v>
      </c>
      <c r="R6882" s="8">
        <v>3</v>
      </c>
      <c r="S6882" s="8">
        <v>0.7</v>
      </c>
      <c r="T6882" s="8">
        <v>4.9000000000000004</v>
      </c>
      <c r="U6882" s="8">
        <v>0.84</v>
      </c>
      <c r="V6882" s="9">
        <v>30</v>
      </c>
      <c r="W6882" s="8">
        <v>0.87000000000000011</v>
      </c>
      <c r="X6882" s="8">
        <v>4.2</v>
      </c>
      <c r="Y6882" s="8">
        <v>0.22999999999999998</v>
      </c>
      <c r="Z6882" s="8">
        <v>0.16000000000000014</v>
      </c>
      <c r="AA6882">
        <v>0.2200000000000002</v>
      </c>
      <c r="AF6882" t="s">
        <v>7051</v>
      </c>
      <c r="AG6882" t="s">
        <v>106</v>
      </c>
      <c r="AH6882" t="s">
        <v>107</v>
      </c>
      <c r="AI6882" t="s">
        <v>427</v>
      </c>
      <c r="AJ6882" s="7">
        <v>45473</v>
      </c>
      <c r="AK6882" t="s">
        <v>7476</v>
      </c>
      <c r="AL6882" t="s">
        <v>109</v>
      </c>
      <c r="AM6882" t="s">
        <v>6772</v>
      </c>
      <c r="AN6882" t="s">
        <v>7490</v>
      </c>
      <c r="AO6882" t="str">
        <f>TEXT(A6882,"yyyy-mm-dd")</f>
        <v>2023-12-31</v>
      </c>
    </row>
    <row r="6883" spans="1:41">
      <c r="A6883" s="6" t="s">
        <v>7475</v>
      </c>
      <c r="B6883">
        <v>2023</v>
      </c>
      <c r="C6883">
        <v>12</v>
      </c>
      <c r="E6883" t="s">
        <v>100</v>
      </c>
      <c r="F6883" t="s">
        <v>101</v>
      </c>
      <c r="G6883" t="s">
        <v>102</v>
      </c>
      <c r="H6883" t="s">
        <v>6766</v>
      </c>
      <c r="I6883">
        <v>2024</v>
      </c>
      <c r="J6883">
        <v>1</v>
      </c>
      <c r="K6883" s="6">
        <v>45382</v>
      </c>
      <c r="L6883">
        <v>3</v>
      </c>
      <c r="M6883">
        <v>1</v>
      </c>
      <c r="N6883" t="s">
        <v>233</v>
      </c>
      <c r="O6883" s="8">
        <v>2.81</v>
      </c>
      <c r="P6883" s="8">
        <v>2.75</v>
      </c>
      <c r="Q6883" s="8">
        <v>2.39</v>
      </c>
      <c r="R6883" s="8">
        <v>3.18</v>
      </c>
      <c r="S6883" s="8">
        <v>1.6</v>
      </c>
      <c r="T6883" s="8">
        <v>3.9</v>
      </c>
      <c r="U6883" s="8">
        <v>0.57999999999999996</v>
      </c>
      <c r="V6883" s="9">
        <v>30</v>
      </c>
      <c r="W6883" s="8">
        <v>0.79</v>
      </c>
      <c r="X6883" s="8">
        <v>2.2999999999999998</v>
      </c>
      <c r="Y6883" s="8">
        <v>6.0000000000000053E-2</v>
      </c>
      <c r="Z6883" s="8">
        <v>4.9999999999999822E-2</v>
      </c>
      <c r="AA6883">
        <v>4.9999999999999822E-2</v>
      </c>
      <c r="AF6883" t="s">
        <v>7049</v>
      </c>
      <c r="AG6883" t="s">
        <v>106</v>
      </c>
      <c r="AH6883" t="s">
        <v>107</v>
      </c>
      <c r="AI6883" t="s">
        <v>340</v>
      </c>
      <c r="AJ6883" s="7">
        <v>45382</v>
      </c>
      <c r="AK6883" t="s">
        <v>7476</v>
      </c>
      <c r="AL6883" t="s">
        <v>109</v>
      </c>
      <c r="AM6883" t="s">
        <v>6768</v>
      </c>
      <c r="AN6883" t="s">
        <v>7489</v>
      </c>
      <c r="AO6883" t="str">
        <f>TEXT(A6883,"yyyy-mm-dd")</f>
        <v>2023-12-31</v>
      </c>
    </row>
    <row r="6884" spans="1:41">
      <c r="A6884" s="6" t="s">
        <v>7475</v>
      </c>
      <c r="B6884">
        <v>2023</v>
      </c>
      <c r="C6884">
        <v>12</v>
      </c>
      <c r="E6884" t="s">
        <v>100</v>
      </c>
      <c r="F6884" t="s">
        <v>101</v>
      </c>
      <c r="G6884" t="s">
        <v>102</v>
      </c>
      <c r="H6884" t="s">
        <v>6539</v>
      </c>
      <c r="I6884">
        <v>2023</v>
      </c>
      <c r="J6884">
        <v>4</v>
      </c>
      <c r="K6884" s="6">
        <v>45291</v>
      </c>
      <c r="L6884">
        <v>0</v>
      </c>
      <c r="M6884">
        <v>0</v>
      </c>
      <c r="N6884" t="s">
        <v>178</v>
      </c>
      <c r="O6884" s="8">
        <v>3.09</v>
      </c>
      <c r="P6884" s="8">
        <v>3.07</v>
      </c>
      <c r="Q6884" s="8">
        <v>2.8</v>
      </c>
      <c r="R6884" s="8">
        <v>3.3</v>
      </c>
      <c r="S6884" s="8">
        <v>2.52</v>
      </c>
      <c r="T6884" s="8">
        <v>3.87</v>
      </c>
      <c r="U6884" s="8">
        <v>0.33</v>
      </c>
      <c r="V6884" s="9">
        <v>29</v>
      </c>
      <c r="W6884" s="8">
        <v>0.5</v>
      </c>
      <c r="X6884" s="8">
        <v>1.35</v>
      </c>
      <c r="Y6884" s="8">
        <v>2.0000000000000018E-2</v>
      </c>
      <c r="Z6884" s="8">
        <v>-2.0000000000000018E-2</v>
      </c>
      <c r="AA6884">
        <v>-0.10000000000000009</v>
      </c>
      <c r="AF6884" t="s">
        <v>6611</v>
      </c>
      <c r="AG6884" t="s">
        <v>106</v>
      </c>
      <c r="AH6884" t="s">
        <v>107</v>
      </c>
      <c r="AI6884" t="s">
        <v>108</v>
      </c>
      <c r="AJ6884" s="7">
        <v>45291</v>
      </c>
      <c r="AK6884" t="s">
        <v>7476</v>
      </c>
      <c r="AL6884" t="s">
        <v>109</v>
      </c>
      <c r="AM6884" t="s">
        <v>6541</v>
      </c>
      <c r="AN6884" t="s">
        <v>7488</v>
      </c>
      <c r="AO6884" t="str">
        <f>TEXT(A6884,"yyyy-mm-dd")</f>
        <v>2023-12-31</v>
      </c>
    </row>
    <row r="6885" spans="1:41">
      <c r="A6885" s="6" t="s">
        <v>7475</v>
      </c>
      <c r="B6885">
        <v>2023</v>
      </c>
      <c r="C6885">
        <v>12</v>
      </c>
      <c r="E6885" t="s">
        <v>100</v>
      </c>
      <c r="F6885" t="s">
        <v>101</v>
      </c>
      <c r="G6885" t="s">
        <v>83</v>
      </c>
      <c r="H6885" t="s">
        <v>6147</v>
      </c>
      <c r="I6885">
        <v>2023</v>
      </c>
      <c r="K6885" s="6">
        <v>45291</v>
      </c>
      <c r="L6885">
        <v>0</v>
      </c>
      <c r="N6885" t="s">
        <v>178</v>
      </c>
      <c r="O6885" s="8">
        <v>3.37</v>
      </c>
      <c r="P6885" s="8">
        <v>3.4</v>
      </c>
      <c r="Q6885" s="8">
        <v>3.3</v>
      </c>
      <c r="R6885" s="8">
        <v>3.4</v>
      </c>
      <c r="S6885" s="8">
        <v>3.19</v>
      </c>
      <c r="T6885" s="8">
        <v>3.54</v>
      </c>
      <c r="U6885" s="8">
        <v>0.08</v>
      </c>
      <c r="V6885" s="9">
        <v>35</v>
      </c>
      <c r="W6885" s="8">
        <v>0.10000000000000009</v>
      </c>
      <c r="X6885" s="8">
        <v>0.35000000000000009</v>
      </c>
      <c r="Y6885" s="8">
        <v>-2.9999999999999805E-2</v>
      </c>
      <c r="Z6885" s="8">
        <v>0</v>
      </c>
      <c r="AA6885">
        <v>-3.0000000000000249E-2</v>
      </c>
      <c r="AF6885" t="s">
        <v>10372</v>
      </c>
      <c r="AG6885" t="s">
        <v>9655</v>
      </c>
      <c r="AH6885" t="s">
        <v>9656</v>
      </c>
      <c r="AI6885" t="s">
        <v>9657</v>
      </c>
      <c r="AJ6885" s="7">
        <v>45291</v>
      </c>
      <c r="AK6885" t="s">
        <v>7476</v>
      </c>
      <c r="AL6885" t="s">
        <v>109</v>
      </c>
      <c r="AM6885" t="s">
        <v>6149</v>
      </c>
      <c r="AN6885" t="s">
        <v>10409</v>
      </c>
    </row>
    <row r="6886" spans="1:41">
      <c r="A6886" s="6" t="s">
        <v>7475</v>
      </c>
      <c r="B6886">
        <v>2023</v>
      </c>
      <c r="C6886">
        <v>12</v>
      </c>
      <c r="E6886" t="s">
        <v>2685</v>
      </c>
      <c r="F6886" t="s">
        <v>101</v>
      </c>
      <c r="G6886" t="s">
        <v>774</v>
      </c>
      <c r="H6886" t="s">
        <v>2686</v>
      </c>
      <c r="K6886" s="6"/>
      <c r="O6886" s="8">
        <v>2.3199999999999998</v>
      </c>
      <c r="P6886" s="8">
        <v>2.2999999999999998</v>
      </c>
      <c r="Q6886" s="8">
        <v>2</v>
      </c>
      <c r="R6886" s="8">
        <v>2.52</v>
      </c>
      <c r="S6886" s="8">
        <v>1.6</v>
      </c>
      <c r="T6886" s="8">
        <v>3.33</v>
      </c>
      <c r="U6886" s="8">
        <v>0.41</v>
      </c>
      <c r="V6886" s="9">
        <v>31</v>
      </c>
      <c r="W6886" s="8">
        <v>0.52</v>
      </c>
      <c r="X6886" s="8">
        <v>1.73</v>
      </c>
      <c r="Y6886" s="8">
        <v>2.0000000000000018E-2</v>
      </c>
      <c r="Z6886" s="8">
        <v>0</v>
      </c>
      <c r="AA6886">
        <v>2.0000000000000018E-2</v>
      </c>
      <c r="AF6886" t="s">
        <v>2687</v>
      </c>
      <c r="AG6886" t="s">
        <v>2688</v>
      </c>
      <c r="AH6886" t="s">
        <v>2689</v>
      </c>
      <c r="AI6886" t="s">
        <v>2690</v>
      </c>
      <c r="AJ6886" s="7"/>
      <c r="AK6886" t="s">
        <v>7476</v>
      </c>
      <c r="AL6886" t="s">
        <v>109</v>
      </c>
      <c r="AM6886" t="s">
        <v>2686</v>
      </c>
      <c r="AN6886" t="s">
        <v>7514</v>
      </c>
      <c r="AO6886" t="str">
        <f>TEXT(A6886,"yyyy-mm-dd")</f>
        <v>2023-12-31</v>
      </c>
    </row>
    <row r="6887" spans="1:41">
      <c r="A6887" s="6" t="s">
        <v>7475</v>
      </c>
      <c r="B6887">
        <v>2023</v>
      </c>
      <c r="C6887">
        <v>12</v>
      </c>
      <c r="E6887" t="s">
        <v>81</v>
      </c>
      <c r="F6887" t="s">
        <v>82</v>
      </c>
      <c r="G6887" t="s">
        <v>83</v>
      </c>
      <c r="H6887" t="s">
        <v>7480</v>
      </c>
      <c r="I6887">
        <v>2026</v>
      </c>
      <c r="K6887" s="6">
        <v>46387</v>
      </c>
      <c r="L6887">
        <v>36</v>
      </c>
      <c r="N6887" t="s">
        <v>924</v>
      </c>
      <c r="O6887" s="8">
        <v>3.65</v>
      </c>
      <c r="P6887" s="8">
        <v>3.54</v>
      </c>
      <c r="Q6887" s="8">
        <v>3.5</v>
      </c>
      <c r="R6887" s="8">
        <v>3.78</v>
      </c>
      <c r="S6887" s="8">
        <v>3.15</v>
      </c>
      <c r="T6887" s="8">
        <v>4.7</v>
      </c>
      <c r="U6887" s="8">
        <v>0.28999999999999998</v>
      </c>
      <c r="V6887" s="9">
        <v>28</v>
      </c>
      <c r="W6887" s="8">
        <v>0.2799999999999998</v>
      </c>
      <c r="X6887" s="8">
        <v>1.5500000000000003</v>
      </c>
      <c r="Y6887" s="8">
        <v>0.10999999999999988</v>
      </c>
      <c r="Z6887" s="8"/>
      <c r="AF6887" t="s">
        <v>7481</v>
      </c>
      <c r="AG6887" t="s">
        <v>87</v>
      </c>
      <c r="AH6887" t="s">
        <v>88</v>
      </c>
      <c r="AI6887" t="s">
        <v>926</v>
      </c>
      <c r="AJ6887" s="7">
        <v>46387</v>
      </c>
      <c r="AK6887" t="s">
        <v>7476</v>
      </c>
      <c r="AL6887" t="s">
        <v>91</v>
      </c>
      <c r="AM6887" t="s">
        <v>7482</v>
      </c>
      <c r="AN6887" t="s">
        <v>7483</v>
      </c>
      <c r="AO6887" t="str">
        <f>TEXT(A6887,"yyyy-mm-dd")</f>
        <v>2023-12-31</v>
      </c>
    </row>
    <row r="6888" spans="1:41">
      <c r="A6888" s="6" t="s">
        <v>7475</v>
      </c>
      <c r="B6888">
        <v>2023</v>
      </c>
      <c r="C6888">
        <v>12</v>
      </c>
      <c r="E6888" t="s">
        <v>392</v>
      </c>
      <c r="F6888" t="s">
        <v>82</v>
      </c>
      <c r="G6888" t="s">
        <v>83</v>
      </c>
      <c r="H6888" t="s">
        <v>7480</v>
      </c>
      <c r="I6888">
        <v>2026</v>
      </c>
      <c r="K6888" s="6">
        <v>46387</v>
      </c>
      <c r="L6888">
        <v>36</v>
      </c>
      <c r="N6888" t="s">
        <v>924</v>
      </c>
      <c r="O6888" s="8">
        <v>3.62</v>
      </c>
      <c r="P6888" s="8">
        <v>3.53</v>
      </c>
      <c r="Q6888" s="8">
        <v>3.48</v>
      </c>
      <c r="R6888" s="8">
        <v>3.9</v>
      </c>
      <c r="S6888" s="8">
        <v>3.2</v>
      </c>
      <c r="T6888" s="8">
        <v>4.3</v>
      </c>
      <c r="U6888" s="8">
        <v>0.3</v>
      </c>
      <c r="V6888" s="9">
        <v>24</v>
      </c>
      <c r="W6888" s="8">
        <v>0.41999999999999993</v>
      </c>
      <c r="X6888" s="8">
        <v>1.0999999999999996</v>
      </c>
      <c r="Y6888" s="8">
        <v>9.0000000000000302E-2</v>
      </c>
      <c r="Z6888" s="8"/>
      <c r="AF6888" t="s">
        <v>7481</v>
      </c>
      <c r="AG6888" t="s">
        <v>87</v>
      </c>
      <c r="AH6888" t="s">
        <v>88</v>
      </c>
      <c r="AI6888" t="s">
        <v>926</v>
      </c>
      <c r="AJ6888" s="7">
        <v>46387</v>
      </c>
      <c r="AK6888" t="s">
        <v>7476</v>
      </c>
      <c r="AL6888" t="s">
        <v>393</v>
      </c>
      <c r="AM6888" t="s">
        <v>7482</v>
      </c>
      <c r="AN6888" t="s">
        <v>7487</v>
      </c>
      <c r="AO6888" t="str">
        <f>TEXT(A6888,"yyyy-mm-dd")</f>
        <v>2023-12-31</v>
      </c>
    </row>
    <row r="6889" spans="1:41">
      <c r="A6889" s="6" t="s">
        <v>7475</v>
      </c>
      <c r="B6889">
        <v>2023</v>
      </c>
      <c r="C6889">
        <v>12</v>
      </c>
      <c r="E6889" t="s">
        <v>81</v>
      </c>
      <c r="F6889" t="s">
        <v>82</v>
      </c>
      <c r="G6889" t="s">
        <v>83</v>
      </c>
      <c r="H6889" t="s">
        <v>7036</v>
      </c>
      <c r="I6889">
        <v>2025</v>
      </c>
      <c r="K6889" s="6">
        <v>46022</v>
      </c>
      <c r="L6889">
        <v>24</v>
      </c>
      <c r="N6889" t="s">
        <v>368</v>
      </c>
      <c r="O6889" s="8">
        <v>3.76</v>
      </c>
      <c r="P6889" s="8">
        <v>3.72</v>
      </c>
      <c r="Q6889" s="8">
        <v>3.6</v>
      </c>
      <c r="R6889" s="8">
        <v>3.9</v>
      </c>
      <c r="S6889" s="8">
        <v>3.3</v>
      </c>
      <c r="T6889" s="8">
        <v>4.4000000000000004</v>
      </c>
      <c r="U6889" s="8">
        <v>0.24</v>
      </c>
      <c r="V6889" s="9">
        <v>31</v>
      </c>
      <c r="W6889" s="8">
        <v>0.29999999999999982</v>
      </c>
      <c r="X6889" s="8">
        <v>1.1000000000000005</v>
      </c>
      <c r="Y6889" s="8">
        <v>3.9999999999999591E-2</v>
      </c>
      <c r="Z6889" s="8">
        <v>-2.0000000000000018E-2</v>
      </c>
      <c r="AA6889">
        <v>2.0000000000000018E-2</v>
      </c>
      <c r="AF6889" t="s">
        <v>7037</v>
      </c>
      <c r="AG6889" t="s">
        <v>87</v>
      </c>
      <c r="AH6889" t="s">
        <v>88</v>
      </c>
      <c r="AI6889" t="s">
        <v>359</v>
      </c>
      <c r="AJ6889" s="7">
        <v>46022</v>
      </c>
      <c r="AK6889" t="s">
        <v>7476</v>
      </c>
      <c r="AL6889" t="s">
        <v>91</v>
      </c>
      <c r="AM6889" t="s">
        <v>7038</v>
      </c>
      <c r="AN6889" t="s">
        <v>7479</v>
      </c>
      <c r="AO6889" t="str">
        <f>TEXT(A6889,"yyyy-mm-dd")</f>
        <v>2023-12-31</v>
      </c>
    </row>
    <row r="6890" spans="1:41">
      <c r="A6890" s="6" t="s">
        <v>7475</v>
      </c>
      <c r="B6890">
        <v>2023</v>
      </c>
      <c r="C6890">
        <v>12</v>
      </c>
      <c r="E6890" t="s">
        <v>392</v>
      </c>
      <c r="F6890" t="s">
        <v>82</v>
      </c>
      <c r="G6890" t="s">
        <v>83</v>
      </c>
      <c r="H6890" t="s">
        <v>7036</v>
      </c>
      <c r="I6890">
        <v>2025</v>
      </c>
      <c r="K6890" s="6">
        <v>46022</v>
      </c>
      <c r="L6890">
        <v>24</v>
      </c>
      <c r="N6890" t="s">
        <v>368</v>
      </c>
      <c r="O6890" s="8">
        <v>3.71</v>
      </c>
      <c r="P6890" s="8">
        <v>3.73</v>
      </c>
      <c r="Q6890" s="8">
        <v>3.5</v>
      </c>
      <c r="R6890" s="8">
        <v>3.91</v>
      </c>
      <c r="S6890" s="8">
        <v>3.2</v>
      </c>
      <c r="T6890" s="8">
        <v>4.2</v>
      </c>
      <c r="U6890" s="8">
        <v>0.28000000000000003</v>
      </c>
      <c r="V6890" s="9">
        <v>29</v>
      </c>
      <c r="W6890" s="8">
        <v>0.41000000000000014</v>
      </c>
      <c r="X6890" s="8">
        <v>1</v>
      </c>
      <c r="Y6890" s="8">
        <v>-2.0000000000000018E-2</v>
      </c>
      <c r="Z6890" s="8">
        <v>-2.9999999999999805E-2</v>
      </c>
      <c r="AA6890">
        <v>0.10000000000000009</v>
      </c>
      <c r="AF6890" t="s">
        <v>7037</v>
      </c>
      <c r="AG6890" t="s">
        <v>87</v>
      </c>
      <c r="AH6890" t="s">
        <v>88</v>
      </c>
      <c r="AI6890" t="s">
        <v>359</v>
      </c>
      <c r="AJ6890" s="7">
        <v>46022</v>
      </c>
      <c r="AK6890" t="s">
        <v>7476</v>
      </c>
      <c r="AL6890" t="s">
        <v>393</v>
      </c>
      <c r="AM6890" t="s">
        <v>7038</v>
      </c>
      <c r="AN6890" t="s">
        <v>7486</v>
      </c>
      <c r="AO6890" t="str">
        <f>TEXT(A6890,"yyyy-mm-dd")</f>
        <v>2023-12-31</v>
      </c>
    </row>
    <row r="6891" spans="1:41">
      <c r="A6891" s="6" t="s">
        <v>7475</v>
      </c>
      <c r="B6891">
        <v>2023</v>
      </c>
      <c r="C6891">
        <v>12</v>
      </c>
      <c r="E6891" t="s">
        <v>81</v>
      </c>
      <c r="F6891" t="s">
        <v>82</v>
      </c>
      <c r="G6891" t="s">
        <v>83</v>
      </c>
      <c r="H6891" t="s">
        <v>6592</v>
      </c>
      <c r="I6891">
        <v>2024</v>
      </c>
      <c r="K6891" s="6">
        <v>45657</v>
      </c>
      <c r="L6891">
        <v>12</v>
      </c>
      <c r="N6891" t="s">
        <v>261</v>
      </c>
      <c r="O6891" s="8">
        <v>4.0199999999999996</v>
      </c>
      <c r="P6891" s="8">
        <v>4</v>
      </c>
      <c r="Q6891" s="8">
        <v>3.86</v>
      </c>
      <c r="R6891" s="8">
        <v>4.2</v>
      </c>
      <c r="S6891" s="8">
        <v>3.44</v>
      </c>
      <c r="T6891" s="8">
        <v>4.6900000000000004</v>
      </c>
      <c r="U6891" s="8">
        <v>0.31</v>
      </c>
      <c r="V6891" s="9">
        <v>35</v>
      </c>
      <c r="W6891" s="8">
        <v>0.3400000000000003</v>
      </c>
      <c r="X6891" s="8">
        <v>1.2500000000000004</v>
      </c>
      <c r="Y6891" s="8">
        <v>1.9999999999999574E-2</v>
      </c>
      <c r="Z6891" s="8">
        <v>0</v>
      </c>
      <c r="AA6891">
        <v>-9.9999999999997868E-3</v>
      </c>
      <c r="AF6891" t="s">
        <v>6593</v>
      </c>
      <c r="AG6891" t="s">
        <v>87</v>
      </c>
      <c r="AH6891" t="s">
        <v>88</v>
      </c>
      <c r="AI6891" t="s">
        <v>97</v>
      </c>
      <c r="AJ6891" s="7">
        <v>45657</v>
      </c>
      <c r="AK6891" t="s">
        <v>7476</v>
      </c>
      <c r="AL6891" t="s">
        <v>91</v>
      </c>
      <c r="AM6891" t="s">
        <v>6594</v>
      </c>
      <c r="AN6891" t="s">
        <v>7478</v>
      </c>
      <c r="AO6891" t="str">
        <f>TEXT(A6891,"yyyy-mm-dd")</f>
        <v>2023-12-31</v>
      </c>
    </row>
    <row r="6892" spans="1:41">
      <c r="A6892" s="6" t="s">
        <v>7475</v>
      </c>
      <c r="B6892">
        <v>2023</v>
      </c>
      <c r="C6892">
        <v>12</v>
      </c>
      <c r="E6892" t="s">
        <v>392</v>
      </c>
      <c r="F6892" t="s">
        <v>82</v>
      </c>
      <c r="G6892" t="s">
        <v>83</v>
      </c>
      <c r="H6892" t="s">
        <v>6592</v>
      </c>
      <c r="I6892">
        <v>2024</v>
      </c>
      <c r="K6892" s="6">
        <v>45657</v>
      </c>
      <c r="L6892">
        <v>12</v>
      </c>
      <c r="N6892" t="s">
        <v>261</v>
      </c>
      <c r="O6892" s="8">
        <v>4.04</v>
      </c>
      <c r="P6892" s="8">
        <v>4.0599999999999996</v>
      </c>
      <c r="Q6892" s="8">
        <v>3.84</v>
      </c>
      <c r="R6892" s="8">
        <v>4.25</v>
      </c>
      <c r="S6892" s="8">
        <v>3.39</v>
      </c>
      <c r="T6892" s="8">
        <v>4.55</v>
      </c>
      <c r="U6892" s="8">
        <v>0.33</v>
      </c>
      <c r="V6892" s="9">
        <v>32</v>
      </c>
      <c r="W6892" s="8">
        <v>0.41000000000000014</v>
      </c>
      <c r="X6892" s="8">
        <v>1.1599999999999997</v>
      </c>
      <c r="Y6892" s="8">
        <v>-1.9999999999999574E-2</v>
      </c>
      <c r="Z6892" s="8">
        <v>-4.0000000000000036E-2</v>
      </c>
      <c r="AA6892">
        <v>-3.9999999999999591E-2</v>
      </c>
      <c r="AF6892" t="s">
        <v>6593</v>
      </c>
      <c r="AG6892" t="s">
        <v>87</v>
      </c>
      <c r="AH6892" t="s">
        <v>88</v>
      </c>
      <c r="AI6892" t="s">
        <v>97</v>
      </c>
      <c r="AJ6892" s="7">
        <v>45657</v>
      </c>
      <c r="AK6892" t="s">
        <v>7476</v>
      </c>
      <c r="AL6892" t="s">
        <v>393</v>
      </c>
      <c r="AM6892" t="s">
        <v>6594</v>
      </c>
      <c r="AN6892" t="s">
        <v>7485</v>
      </c>
      <c r="AO6892" t="str">
        <f>TEXT(A6892,"yyyy-mm-dd")</f>
        <v>2023-12-31</v>
      </c>
    </row>
    <row r="6893" spans="1:41">
      <c r="A6893" s="6" t="s">
        <v>7475</v>
      </c>
      <c r="B6893">
        <v>2023</v>
      </c>
      <c r="C6893">
        <v>12</v>
      </c>
      <c r="E6893" t="s">
        <v>81</v>
      </c>
      <c r="F6893" t="s">
        <v>82</v>
      </c>
      <c r="G6893" t="s">
        <v>83</v>
      </c>
      <c r="H6893" t="s">
        <v>6147</v>
      </c>
      <c r="I6893">
        <v>2023</v>
      </c>
      <c r="K6893" s="6">
        <v>45291</v>
      </c>
      <c r="L6893">
        <v>0</v>
      </c>
      <c r="N6893" t="s">
        <v>178</v>
      </c>
      <c r="O6893" s="8">
        <v>4.4400000000000004</v>
      </c>
      <c r="P6893" s="8">
        <v>4.4400000000000004</v>
      </c>
      <c r="Q6893" s="8">
        <v>4.37</v>
      </c>
      <c r="R6893" s="8">
        <v>4.4800000000000004</v>
      </c>
      <c r="S6893" s="8">
        <v>4.2</v>
      </c>
      <c r="T6893" s="8">
        <v>4.7</v>
      </c>
      <c r="U6893" s="8">
        <v>0.11</v>
      </c>
      <c r="V6893" s="9">
        <v>35</v>
      </c>
      <c r="W6893" s="8">
        <v>0.11000000000000032</v>
      </c>
      <c r="X6893" s="8">
        <v>0.5</v>
      </c>
      <c r="Y6893" s="8">
        <v>0</v>
      </c>
      <c r="Z6893" s="8">
        <v>-9.9999999999999645E-2</v>
      </c>
      <c r="AA6893">
        <v>-5.9999999999999609E-2</v>
      </c>
      <c r="AF6893" t="s">
        <v>6148</v>
      </c>
      <c r="AG6893" t="s">
        <v>87</v>
      </c>
      <c r="AH6893" t="s">
        <v>88</v>
      </c>
      <c r="AI6893" t="s">
        <v>89</v>
      </c>
      <c r="AJ6893" s="7">
        <v>45291</v>
      </c>
      <c r="AK6893" t="s">
        <v>7476</v>
      </c>
      <c r="AL6893" t="s">
        <v>91</v>
      </c>
      <c r="AM6893" t="s">
        <v>6149</v>
      </c>
      <c r="AN6893" t="s">
        <v>7477</v>
      </c>
      <c r="AO6893" t="str">
        <f>TEXT(A6893,"yyyy-mm-dd")</f>
        <v>2023-12-31</v>
      </c>
    </row>
    <row r="6894" spans="1:41">
      <c r="A6894" s="6" t="s">
        <v>7475</v>
      </c>
      <c r="B6894">
        <v>2023</v>
      </c>
      <c r="C6894">
        <v>12</v>
      </c>
      <c r="E6894" t="s">
        <v>392</v>
      </c>
      <c r="F6894" t="s">
        <v>82</v>
      </c>
      <c r="G6894" t="s">
        <v>83</v>
      </c>
      <c r="H6894" t="s">
        <v>6147</v>
      </c>
      <c r="I6894">
        <v>2023</v>
      </c>
      <c r="K6894" s="6">
        <v>45291</v>
      </c>
      <c r="L6894">
        <v>0</v>
      </c>
      <c r="N6894" t="s">
        <v>178</v>
      </c>
      <c r="O6894" s="8">
        <v>5.1100000000000003</v>
      </c>
      <c r="P6894" s="8">
        <v>5.0999999999999996</v>
      </c>
      <c r="Q6894" s="8">
        <v>5.0599999999999996</v>
      </c>
      <c r="R6894" s="8">
        <v>5.17</v>
      </c>
      <c r="S6894" s="8">
        <v>4.79</v>
      </c>
      <c r="T6894" s="8">
        <v>5.3</v>
      </c>
      <c r="U6894" s="8">
        <v>0.09</v>
      </c>
      <c r="V6894" s="9">
        <v>32</v>
      </c>
      <c r="W6894" s="8">
        <v>0.11000000000000032</v>
      </c>
      <c r="X6894" s="8">
        <v>0.50999999999999979</v>
      </c>
      <c r="Y6894" s="8">
        <v>1.0000000000000675E-2</v>
      </c>
      <c r="Z6894" s="8">
        <v>-6.0000000000000497E-2</v>
      </c>
      <c r="AA6894">
        <v>2.0000000000000462E-2</v>
      </c>
      <c r="AF6894" t="s">
        <v>6148</v>
      </c>
      <c r="AG6894" t="s">
        <v>87</v>
      </c>
      <c r="AH6894" t="s">
        <v>88</v>
      </c>
      <c r="AI6894" t="s">
        <v>89</v>
      </c>
      <c r="AJ6894" s="7">
        <v>45291</v>
      </c>
      <c r="AK6894" t="s">
        <v>7476</v>
      </c>
      <c r="AL6894" t="s">
        <v>393</v>
      </c>
      <c r="AM6894" t="s">
        <v>6149</v>
      </c>
      <c r="AN6894" t="s">
        <v>7484</v>
      </c>
      <c r="AO6894" t="str">
        <f>TEXT(A6894,"yyyy-mm-dd")</f>
        <v>2023-12-31</v>
      </c>
    </row>
    <row r="6895" spans="1:41">
      <c r="A6895" s="6" t="s">
        <v>7475</v>
      </c>
      <c r="B6895">
        <v>2023</v>
      </c>
      <c r="C6895">
        <v>12</v>
      </c>
      <c r="E6895" t="s">
        <v>81</v>
      </c>
      <c r="F6895" t="s">
        <v>82</v>
      </c>
      <c r="G6895" t="s">
        <v>774</v>
      </c>
      <c r="H6895" t="s">
        <v>775</v>
      </c>
      <c r="K6895" s="6"/>
      <c r="O6895" s="8">
        <v>3.73</v>
      </c>
      <c r="P6895" s="8">
        <v>3.72</v>
      </c>
      <c r="Q6895" s="8">
        <v>3.61</v>
      </c>
      <c r="R6895" s="8">
        <v>3.8</v>
      </c>
      <c r="S6895" s="8">
        <v>3</v>
      </c>
      <c r="T6895" s="8">
        <v>4.4000000000000004</v>
      </c>
      <c r="U6895" s="8">
        <v>0.24</v>
      </c>
      <c r="V6895" s="9">
        <v>34</v>
      </c>
      <c r="W6895" s="8">
        <v>0.18999999999999995</v>
      </c>
      <c r="X6895" s="8">
        <v>1.4000000000000004</v>
      </c>
      <c r="Y6895" s="8">
        <v>9.9999999999997868E-3</v>
      </c>
      <c r="Z6895" s="8">
        <v>-3.9999999999999591E-2</v>
      </c>
      <c r="AA6895">
        <v>-4.9999999999999822E-2</v>
      </c>
      <c r="AF6895" t="s">
        <v>776</v>
      </c>
      <c r="AG6895" t="s">
        <v>777</v>
      </c>
      <c r="AH6895" t="s">
        <v>778</v>
      </c>
      <c r="AI6895" t="s">
        <v>779</v>
      </c>
      <c r="AJ6895" s="7"/>
      <c r="AK6895" t="s">
        <v>7476</v>
      </c>
      <c r="AL6895" t="s">
        <v>91</v>
      </c>
      <c r="AM6895" t="s">
        <v>775</v>
      </c>
      <c r="AN6895" t="s">
        <v>7510</v>
      </c>
      <c r="AO6895" t="str">
        <f>TEXT(A6895,"yyyy-mm-dd")</f>
        <v>2023-12-31</v>
      </c>
    </row>
    <row r="6896" spans="1:41">
      <c r="A6896" s="6" t="s">
        <v>7475</v>
      </c>
      <c r="B6896">
        <v>2023</v>
      </c>
      <c r="C6896">
        <v>12</v>
      </c>
      <c r="E6896" t="s">
        <v>81</v>
      </c>
      <c r="F6896" t="s">
        <v>82</v>
      </c>
      <c r="G6896" t="s">
        <v>774</v>
      </c>
      <c r="H6896" t="s">
        <v>1536</v>
      </c>
      <c r="K6896" s="6"/>
      <c r="O6896" s="8">
        <v>3.56</v>
      </c>
      <c r="P6896" s="8">
        <v>3.6</v>
      </c>
      <c r="Q6896" s="8">
        <v>3.5</v>
      </c>
      <c r="R6896" s="8">
        <v>3.7</v>
      </c>
      <c r="S6896" s="8">
        <v>3</v>
      </c>
      <c r="T6896" s="8">
        <v>4</v>
      </c>
      <c r="U6896" s="8">
        <v>0.26</v>
      </c>
      <c r="V6896" s="9">
        <v>33</v>
      </c>
      <c r="W6896" s="8">
        <v>0.20000000000000018</v>
      </c>
      <c r="X6896" s="8">
        <v>1</v>
      </c>
      <c r="Y6896" s="8">
        <v>-4.0000000000000036E-2</v>
      </c>
      <c r="Z6896" s="8">
        <v>0.10000000000000009</v>
      </c>
      <c r="AA6896">
        <v>0</v>
      </c>
      <c r="AF6896" t="s">
        <v>1537</v>
      </c>
      <c r="AG6896" t="s">
        <v>777</v>
      </c>
      <c r="AH6896" t="s">
        <v>778</v>
      </c>
      <c r="AI6896" t="s">
        <v>1538</v>
      </c>
      <c r="AJ6896" s="7"/>
      <c r="AK6896" t="s">
        <v>7476</v>
      </c>
      <c r="AL6896" t="s">
        <v>91</v>
      </c>
      <c r="AM6896" t="s">
        <v>1536</v>
      </c>
      <c r="AN6896" t="s">
        <v>7511</v>
      </c>
      <c r="AO6896" t="str">
        <f>TEXT(A6896,"yyyy-mm-dd")</f>
        <v>2023-12-31</v>
      </c>
    </row>
    <row r="6897" spans="1:41">
      <c r="A6897" s="6" t="s">
        <v>7475</v>
      </c>
      <c r="B6897">
        <v>2023</v>
      </c>
      <c r="C6897">
        <v>12</v>
      </c>
      <c r="E6897" t="s">
        <v>392</v>
      </c>
      <c r="F6897" t="s">
        <v>82</v>
      </c>
      <c r="G6897" t="s">
        <v>774</v>
      </c>
      <c r="H6897" t="s">
        <v>775</v>
      </c>
      <c r="K6897" s="6"/>
      <c r="O6897" s="8">
        <v>3.72</v>
      </c>
      <c r="P6897" s="8">
        <v>3.7</v>
      </c>
      <c r="Q6897" s="8">
        <v>3.59</v>
      </c>
      <c r="R6897" s="8">
        <v>3.94</v>
      </c>
      <c r="S6897" s="8">
        <v>3</v>
      </c>
      <c r="T6897" s="8">
        <v>4.3</v>
      </c>
      <c r="U6897" s="8">
        <v>0.27</v>
      </c>
      <c r="V6897" s="9">
        <v>31</v>
      </c>
      <c r="W6897" s="8">
        <v>0.35000000000000009</v>
      </c>
      <c r="X6897" s="8">
        <v>1.2999999999999998</v>
      </c>
      <c r="Y6897" s="8">
        <v>2.0000000000000018E-2</v>
      </c>
      <c r="Z6897" s="8">
        <v>-6.999999999999984E-2</v>
      </c>
      <c r="AA6897">
        <v>3.0000000000000249E-2</v>
      </c>
      <c r="AF6897" t="s">
        <v>776</v>
      </c>
      <c r="AG6897" t="s">
        <v>777</v>
      </c>
      <c r="AH6897" t="s">
        <v>778</v>
      </c>
      <c r="AI6897" t="s">
        <v>779</v>
      </c>
      <c r="AJ6897" s="7"/>
      <c r="AK6897" t="s">
        <v>7476</v>
      </c>
      <c r="AL6897" t="s">
        <v>393</v>
      </c>
      <c r="AM6897" t="s">
        <v>775</v>
      </c>
      <c r="AN6897" t="s">
        <v>7512</v>
      </c>
      <c r="AO6897" t="str">
        <f>TEXT(A6897,"yyyy-mm-dd")</f>
        <v>2023-12-31</v>
      </c>
    </row>
    <row r="6898" spans="1:41">
      <c r="A6898" s="6" t="s">
        <v>7475</v>
      </c>
      <c r="B6898">
        <v>2023</v>
      </c>
      <c r="C6898">
        <v>12</v>
      </c>
      <c r="E6898" t="s">
        <v>392</v>
      </c>
      <c r="F6898" t="s">
        <v>82</v>
      </c>
      <c r="G6898" t="s">
        <v>774</v>
      </c>
      <c r="H6898" t="s">
        <v>1536</v>
      </c>
      <c r="K6898" s="6"/>
      <c r="O6898" s="8">
        <v>3.52</v>
      </c>
      <c r="P6898" s="8">
        <v>3.5</v>
      </c>
      <c r="Q6898" s="8">
        <v>3.35</v>
      </c>
      <c r="R6898" s="8">
        <v>3.7</v>
      </c>
      <c r="S6898" s="8">
        <v>3</v>
      </c>
      <c r="T6898" s="8">
        <v>4</v>
      </c>
      <c r="U6898" s="8">
        <v>0.28000000000000003</v>
      </c>
      <c r="V6898" s="9">
        <v>30</v>
      </c>
      <c r="W6898" s="8">
        <v>0.35000000000000009</v>
      </c>
      <c r="X6898" s="8">
        <v>1</v>
      </c>
      <c r="Y6898" s="8">
        <v>2.0000000000000018E-2</v>
      </c>
      <c r="Z6898" s="8">
        <v>0</v>
      </c>
      <c r="AA6898">
        <v>0.14999999999999991</v>
      </c>
      <c r="AF6898" t="s">
        <v>1537</v>
      </c>
      <c r="AG6898" t="s">
        <v>777</v>
      </c>
      <c r="AH6898" t="s">
        <v>778</v>
      </c>
      <c r="AI6898" t="s">
        <v>1538</v>
      </c>
      <c r="AJ6898" s="7"/>
      <c r="AK6898" t="s">
        <v>7476</v>
      </c>
      <c r="AL6898" t="s">
        <v>393</v>
      </c>
      <c r="AM6898" t="s">
        <v>1536</v>
      </c>
      <c r="AN6898" t="s">
        <v>7513</v>
      </c>
      <c r="AO6898" t="str">
        <f>TEXT(A6898,"yyyy-mm-dd")</f>
        <v>2023-12-31</v>
      </c>
    </row>
    <row r="6899" spans="1:41">
      <c r="A6899" s="6" t="s">
        <v>7475</v>
      </c>
      <c r="B6899">
        <v>2023</v>
      </c>
      <c r="C6899">
        <v>12</v>
      </c>
      <c r="E6899" t="s">
        <v>112</v>
      </c>
      <c r="F6899" t="s">
        <v>113</v>
      </c>
      <c r="G6899" t="s">
        <v>83</v>
      </c>
      <c r="H6899" t="s">
        <v>7480</v>
      </c>
      <c r="I6899">
        <v>2026</v>
      </c>
      <c r="K6899" s="6">
        <v>46387</v>
      </c>
      <c r="L6899">
        <v>36</v>
      </c>
      <c r="N6899" t="s">
        <v>924</v>
      </c>
      <c r="O6899" s="8">
        <v>6.97</v>
      </c>
      <c r="P6899" s="8">
        <v>6.96</v>
      </c>
      <c r="Q6899" s="8">
        <v>6.31</v>
      </c>
      <c r="R6899" s="8">
        <v>7.5</v>
      </c>
      <c r="S6899" s="8">
        <v>5.18</v>
      </c>
      <c r="T6899" s="8">
        <v>9.5299999999999994</v>
      </c>
      <c r="U6899" s="8">
        <v>1.08</v>
      </c>
      <c r="V6899" s="9">
        <v>18</v>
      </c>
      <c r="W6899" s="8">
        <v>1.1900000000000004</v>
      </c>
      <c r="X6899" s="8">
        <v>4.3499999999999996</v>
      </c>
      <c r="Y6899" s="8">
        <v>9.9999999999997868E-3</v>
      </c>
      <c r="Z6899" s="8"/>
      <c r="AF6899" t="s">
        <v>7518</v>
      </c>
      <c r="AG6899" t="s">
        <v>115</v>
      </c>
      <c r="AH6899" t="s">
        <v>116</v>
      </c>
      <c r="AI6899" t="s">
        <v>926</v>
      </c>
      <c r="AJ6899" s="7">
        <v>46387</v>
      </c>
      <c r="AK6899" t="s">
        <v>7476</v>
      </c>
      <c r="AL6899" t="s">
        <v>118</v>
      </c>
      <c r="AM6899" t="s">
        <v>7482</v>
      </c>
      <c r="AN6899" t="s">
        <v>7519</v>
      </c>
      <c r="AO6899" t="str">
        <f>TEXT(A6899,"yyyy-mm-dd")</f>
        <v>2023-12-31</v>
      </c>
    </row>
    <row r="6900" spans="1:41">
      <c r="A6900" s="6" t="s">
        <v>7475</v>
      </c>
      <c r="B6900">
        <v>2023</v>
      </c>
      <c r="C6900">
        <v>12</v>
      </c>
      <c r="E6900" t="s">
        <v>2881</v>
      </c>
      <c r="F6900" t="s">
        <v>113</v>
      </c>
      <c r="G6900" t="s">
        <v>83</v>
      </c>
      <c r="H6900" t="s">
        <v>7480</v>
      </c>
      <c r="I6900">
        <v>2026</v>
      </c>
      <c r="K6900" s="6">
        <v>46387</v>
      </c>
      <c r="L6900">
        <v>36</v>
      </c>
      <c r="N6900" t="s">
        <v>924</v>
      </c>
      <c r="O6900" s="8">
        <v>7.79</v>
      </c>
      <c r="P6900" s="8">
        <v>8</v>
      </c>
      <c r="Q6900" s="8">
        <v>7.12</v>
      </c>
      <c r="R6900" s="8">
        <v>8.35</v>
      </c>
      <c r="S6900" s="8">
        <v>6</v>
      </c>
      <c r="T6900" s="8">
        <v>9.16</v>
      </c>
      <c r="U6900" s="8">
        <v>0.9</v>
      </c>
      <c r="V6900" s="9">
        <v>16</v>
      </c>
      <c r="W6900" s="8">
        <v>1.2299999999999995</v>
      </c>
      <c r="X6900" s="8">
        <v>3.16</v>
      </c>
      <c r="Y6900" s="8">
        <v>-0.20999999999999996</v>
      </c>
      <c r="Z6900" s="8"/>
      <c r="AF6900" t="s">
        <v>7523</v>
      </c>
      <c r="AG6900" t="s">
        <v>2883</v>
      </c>
      <c r="AH6900" t="s">
        <v>2884</v>
      </c>
      <c r="AI6900" t="s">
        <v>926</v>
      </c>
      <c r="AJ6900" s="7">
        <v>46387</v>
      </c>
      <c r="AK6900" t="s">
        <v>7476</v>
      </c>
      <c r="AL6900" t="s">
        <v>2885</v>
      </c>
      <c r="AM6900" t="s">
        <v>7482</v>
      </c>
      <c r="AN6900" t="s">
        <v>7524</v>
      </c>
      <c r="AO6900" t="str">
        <f>TEXT(A6900,"yyyy-mm-dd")</f>
        <v>2023-12-31</v>
      </c>
    </row>
    <row r="6901" spans="1:41">
      <c r="A6901" s="6" t="s">
        <v>7475</v>
      </c>
      <c r="B6901">
        <v>2023</v>
      </c>
      <c r="C6901">
        <v>12</v>
      </c>
      <c r="E6901" t="s">
        <v>112</v>
      </c>
      <c r="F6901" t="s">
        <v>113</v>
      </c>
      <c r="G6901" t="s">
        <v>83</v>
      </c>
      <c r="H6901" t="s">
        <v>7036</v>
      </c>
      <c r="I6901">
        <v>2025</v>
      </c>
      <c r="K6901" s="6">
        <v>46022</v>
      </c>
      <c r="L6901">
        <v>24</v>
      </c>
      <c r="N6901" t="s">
        <v>368</v>
      </c>
      <c r="O6901" s="8">
        <v>7.45</v>
      </c>
      <c r="P6901" s="8">
        <v>7.58</v>
      </c>
      <c r="Q6901" s="8">
        <v>7.07</v>
      </c>
      <c r="R6901" s="8">
        <v>7.95</v>
      </c>
      <c r="S6901" s="8">
        <v>5.6</v>
      </c>
      <c r="T6901" s="8">
        <v>8.5</v>
      </c>
      <c r="U6901" s="8">
        <v>0.73</v>
      </c>
      <c r="V6901" s="9">
        <v>22</v>
      </c>
      <c r="W6901" s="8">
        <v>0.87999999999999989</v>
      </c>
      <c r="X6901" s="8">
        <v>2.9000000000000004</v>
      </c>
      <c r="Y6901" s="8">
        <v>-0.12999999999999989</v>
      </c>
      <c r="Z6901" s="8">
        <v>7.0000000000000284E-2</v>
      </c>
      <c r="AA6901">
        <v>-8.9999999999999858E-2</v>
      </c>
      <c r="AF6901" t="s">
        <v>7074</v>
      </c>
      <c r="AG6901" t="s">
        <v>115</v>
      </c>
      <c r="AH6901" t="s">
        <v>116</v>
      </c>
      <c r="AI6901" t="s">
        <v>359</v>
      </c>
      <c r="AJ6901" s="7">
        <v>46022</v>
      </c>
      <c r="AK6901" t="s">
        <v>7476</v>
      </c>
      <c r="AL6901" t="s">
        <v>118</v>
      </c>
      <c r="AM6901" t="s">
        <v>7038</v>
      </c>
      <c r="AN6901" t="s">
        <v>7517</v>
      </c>
      <c r="AO6901" t="str">
        <f>TEXT(A6901,"yyyy-mm-dd")</f>
        <v>2023-12-31</v>
      </c>
    </row>
    <row r="6902" spans="1:41">
      <c r="A6902" s="6" t="s">
        <v>7475</v>
      </c>
      <c r="B6902">
        <v>2023</v>
      </c>
      <c r="C6902">
        <v>12</v>
      </c>
      <c r="E6902" t="s">
        <v>2881</v>
      </c>
      <c r="F6902" t="s">
        <v>113</v>
      </c>
      <c r="G6902" t="s">
        <v>83</v>
      </c>
      <c r="H6902" t="s">
        <v>7036</v>
      </c>
      <c r="I6902">
        <v>2025</v>
      </c>
      <c r="K6902" s="6">
        <v>46022</v>
      </c>
      <c r="L6902">
        <v>24</v>
      </c>
      <c r="N6902" t="s">
        <v>368</v>
      </c>
      <c r="O6902" s="8">
        <v>8.01</v>
      </c>
      <c r="P6902" s="8">
        <v>8.0399999999999991</v>
      </c>
      <c r="Q6902" s="8">
        <v>7.7</v>
      </c>
      <c r="R6902" s="8">
        <v>8.4</v>
      </c>
      <c r="S6902" s="8">
        <v>6.6</v>
      </c>
      <c r="T6902" s="8">
        <v>9.27</v>
      </c>
      <c r="U6902" s="8">
        <v>0.66</v>
      </c>
      <c r="V6902" s="9">
        <v>21</v>
      </c>
      <c r="W6902" s="8">
        <v>0.70000000000000018</v>
      </c>
      <c r="X6902" s="8">
        <v>2.67</v>
      </c>
      <c r="Y6902" s="8">
        <v>-2.9999999999999361E-2</v>
      </c>
      <c r="Z6902" s="8">
        <v>-0.16000000000000014</v>
      </c>
      <c r="AA6902">
        <v>-9.9999999999999645E-2</v>
      </c>
      <c r="AF6902" t="s">
        <v>7079</v>
      </c>
      <c r="AG6902" t="s">
        <v>2883</v>
      </c>
      <c r="AH6902" t="s">
        <v>2884</v>
      </c>
      <c r="AI6902" t="s">
        <v>359</v>
      </c>
      <c r="AJ6902" s="7">
        <v>46022</v>
      </c>
      <c r="AK6902" t="s">
        <v>7476</v>
      </c>
      <c r="AL6902" t="s">
        <v>2885</v>
      </c>
      <c r="AM6902" t="s">
        <v>7038</v>
      </c>
      <c r="AN6902" t="s">
        <v>7522</v>
      </c>
      <c r="AO6902" t="str">
        <f>TEXT(A6902,"yyyy-mm-dd")</f>
        <v>2023-12-31</v>
      </c>
    </row>
    <row r="6903" spans="1:41">
      <c r="A6903" s="6" t="s">
        <v>7475</v>
      </c>
      <c r="B6903">
        <v>2023</v>
      </c>
      <c r="C6903">
        <v>12</v>
      </c>
      <c r="E6903" t="s">
        <v>112</v>
      </c>
      <c r="F6903" t="s">
        <v>113</v>
      </c>
      <c r="G6903" t="s">
        <v>83</v>
      </c>
      <c r="H6903" t="s">
        <v>6592</v>
      </c>
      <c r="I6903">
        <v>2024</v>
      </c>
      <c r="K6903" s="6">
        <v>45657</v>
      </c>
      <c r="L6903">
        <v>12</v>
      </c>
      <c r="N6903" t="s">
        <v>261</v>
      </c>
      <c r="O6903" s="8">
        <v>9.19</v>
      </c>
      <c r="P6903" s="8">
        <v>9.14</v>
      </c>
      <c r="Q6903" s="8">
        <v>9</v>
      </c>
      <c r="R6903" s="8">
        <v>9.35</v>
      </c>
      <c r="S6903" s="8">
        <v>8.25</v>
      </c>
      <c r="T6903" s="8">
        <v>10.29</v>
      </c>
      <c r="U6903" s="8">
        <v>0.47</v>
      </c>
      <c r="V6903" s="9">
        <v>25</v>
      </c>
      <c r="W6903" s="8">
        <v>0.34999999999999964</v>
      </c>
      <c r="X6903" s="8">
        <v>2.0399999999999991</v>
      </c>
      <c r="Y6903" s="8">
        <v>4.9999999999998934E-2</v>
      </c>
      <c r="Z6903" s="8">
        <v>-3.9999999999999147E-2</v>
      </c>
      <c r="AA6903">
        <v>-9.9999999999999645E-2</v>
      </c>
      <c r="AF6903" t="s">
        <v>6630</v>
      </c>
      <c r="AG6903" t="s">
        <v>115</v>
      </c>
      <c r="AH6903" t="s">
        <v>116</v>
      </c>
      <c r="AI6903" t="s">
        <v>230</v>
      </c>
      <c r="AJ6903" s="7">
        <v>45657</v>
      </c>
      <c r="AK6903" t="s">
        <v>7476</v>
      </c>
      <c r="AL6903" t="s">
        <v>118</v>
      </c>
      <c r="AM6903" t="s">
        <v>6594</v>
      </c>
      <c r="AN6903" t="s">
        <v>7516</v>
      </c>
      <c r="AO6903" t="str">
        <f>TEXT(A6903,"yyyy-mm-dd")</f>
        <v>2023-12-31</v>
      </c>
    </row>
    <row r="6904" spans="1:41">
      <c r="A6904" s="6" t="s">
        <v>7475</v>
      </c>
      <c r="B6904">
        <v>2023</v>
      </c>
      <c r="C6904">
        <v>12</v>
      </c>
      <c r="E6904" t="s">
        <v>2881</v>
      </c>
      <c r="F6904" t="s">
        <v>113</v>
      </c>
      <c r="G6904" t="s">
        <v>83</v>
      </c>
      <c r="H6904" t="s">
        <v>6592</v>
      </c>
      <c r="I6904">
        <v>2024</v>
      </c>
      <c r="K6904" s="6">
        <v>45657</v>
      </c>
      <c r="L6904">
        <v>12</v>
      </c>
      <c r="N6904" t="s">
        <v>261</v>
      </c>
      <c r="O6904" s="8">
        <v>8.75</v>
      </c>
      <c r="P6904" s="8">
        <v>8.8000000000000007</v>
      </c>
      <c r="Q6904" s="8">
        <v>8.35</v>
      </c>
      <c r="R6904" s="8">
        <v>9.24</v>
      </c>
      <c r="S6904" s="8">
        <v>7.5</v>
      </c>
      <c r="T6904" s="8">
        <v>9.9</v>
      </c>
      <c r="U6904" s="8">
        <v>0.63</v>
      </c>
      <c r="V6904" s="9">
        <v>22</v>
      </c>
      <c r="W6904" s="8">
        <v>0.89000000000000057</v>
      </c>
      <c r="X6904" s="8">
        <v>2.4000000000000004</v>
      </c>
      <c r="Y6904" s="8">
        <v>-5.0000000000000711E-2</v>
      </c>
      <c r="Z6904" s="8">
        <v>0</v>
      </c>
      <c r="AA6904">
        <v>0.21000000000000085</v>
      </c>
      <c r="AF6904" t="s">
        <v>6635</v>
      </c>
      <c r="AG6904" t="s">
        <v>2883</v>
      </c>
      <c r="AH6904" t="s">
        <v>2884</v>
      </c>
      <c r="AI6904" t="s">
        <v>230</v>
      </c>
      <c r="AJ6904" s="7">
        <v>45657</v>
      </c>
      <c r="AK6904" t="s">
        <v>7476</v>
      </c>
      <c r="AL6904" t="s">
        <v>2885</v>
      </c>
      <c r="AM6904" t="s">
        <v>6594</v>
      </c>
      <c r="AN6904" t="s">
        <v>7521</v>
      </c>
      <c r="AO6904" t="str">
        <f>TEXT(A6904,"yyyy-mm-dd")</f>
        <v>2023-12-31</v>
      </c>
    </row>
    <row r="6905" spans="1:41">
      <c r="A6905" s="6" t="s">
        <v>7475</v>
      </c>
      <c r="B6905">
        <v>2023</v>
      </c>
      <c r="C6905">
        <v>12</v>
      </c>
      <c r="E6905" t="s">
        <v>112</v>
      </c>
      <c r="F6905" t="s">
        <v>113</v>
      </c>
      <c r="G6905" t="s">
        <v>83</v>
      </c>
      <c r="H6905" t="s">
        <v>6147</v>
      </c>
      <c r="I6905">
        <v>2023</v>
      </c>
      <c r="K6905" s="6">
        <v>45291</v>
      </c>
      <c r="L6905">
        <v>0</v>
      </c>
      <c r="N6905" t="s">
        <v>178</v>
      </c>
      <c r="O6905" s="8">
        <v>11.16</v>
      </c>
      <c r="P6905" s="8">
        <v>11.2</v>
      </c>
      <c r="Q6905" s="8">
        <v>11.1</v>
      </c>
      <c r="R6905" s="8">
        <v>11.25</v>
      </c>
      <c r="S6905" s="8">
        <v>9.9600000000000009</v>
      </c>
      <c r="T6905" s="8">
        <v>11.6</v>
      </c>
      <c r="U6905" s="8">
        <v>0.3</v>
      </c>
      <c r="V6905" s="9">
        <v>25</v>
      </c>
      <c r="W6905" s="8">
        <v>0.15000000000000036</v>
      </c>
      <c r="X6905" s="8">
        <v>1.6399999999999988</v>
      </c>
      <c r="Y6905" s="8">
        <v>-3.9999999999999147E-2</v>
      </c>
      <c r="Z6905" s="8">
        <v>-1.0000000000001563E-2</v>
      </c>
      <c r="AA6905">
        <v>0</v>
      </c>
      <c r="AF6905" t="s">
        <v>6185</v>
      </c>
      <c r="AG6905" t="s">
        <v>115</v>
      </c>
      <c r="AH6905" t="s">
        <v>116</v>
      </c>
      <c r="AI6905" t="s">
        <v>117</v>
      </c>
      <c r="AJ6905" s="7">
        <v>45291</v>
      </c>
      <c r="AK6905" t="s">
        <v>7476</v>
      </c>
      <c r="AL6905" t="s">
        <v>118</v>
      </c>
      <c r="AM6905" t="s">
        <v>6149</v>
      </c>
      <c r="AN6905" t="s">
        <v>7515</v>
      </c>
      <c r="AO6905" t="str">
        <f>TEXT(A6905,"yyyy-mm-dd")</f>
        <v>2023-12-31</v>
      </c>
    </row>
    <row r="6906" spans="1:41">
      <c r="A6906" s="6" t="s">
        <v>7475</v>
      </c>
      <c r="B6906">
        <v>2023</v>
      </c>
      <c r="C6906">
        <v>12</v>
      </c>
      <c r="E6906" t="s">
        <v>2881</v>
      </c>
      <c r="F6906" t="s">
        <v>113</v>
      </c>
      <c r="G6906" t="s">
        <v>83</v>
      </c>
      <c r="H6906" t="s">
        <v>6147</v>
      </c>
      <c r="I6906">
        <v>2023</v>
      </c>
      <c r="K6906" s="6">
        <v>45291</v>
      </c>
      <c r="L6906">
        <v>0</v>
      </c>
      <c r="N6906" t="s">
        <v>178</v>
      </c>
      <c r="O6906" s="8">
        <v>9.75</v>
      </c>
      <c r="P6906" s="8">
        <v>9.64</v>
      </c>
      <c r="Q6906" s="8">
        <v>9.3000000000000007</v>
      </c>
      <c r="R6906" s="8">
        <v>9.85</v>
      </c>
      <c r="S6906" s="8">
        <v>9</v>
      </c>
      <c r="T6906" s="8">
        <v>11.94</v>
      </c>
      <c r="U6906" s="8">
        <v>0.64</v>
      </c>
      <c r="V6906" s="9">
        <v>22</v>
      </c>
      <c r="W6906" s="8">
        <v>0.54999999999999893</v>
      </c>
      <c r="X6906" s="8">
        <v>2.9399999999999995</v>
      </c>
      <c r="Y6906" s="8">
        <v>0.10999999999999943</v>
      </c>
      <c r="Z6906" s="8">
        <v>9.9999999999997868E-3</v>
      </c>
      <c r="AA6906">
        <v>0.19999999999999929</v>
      </c>
      <c r="AF6906" t="s">
        <v>6190</v>
      </c>
      <c r="AG6906" t="s">
        <v>2883</v>
      </c>
      <c r="AH6906" t="s">
        <v>2884</v>
      </c>
      <c r="AI6906" t="s">
        <v>117</v>
      </c>
      <c r="AJ6906" s="7">
        <v>45291</v>
      </c>
      <c r="AK6906" t="s">
        <v>7476</v>
      </c>
      <c r="AL6906" t="s">
        <v>2885</v>
      </c>
      <c r="AM6906" t="s">
        <v>6149</v>
      </c>
      <c r="AN6906" t="s">
        <v>7520</v>
      </c>
      <c r="AO6906" t="str">
        <f>TEXT(A6906,"yyyy-mm-dd")</f>
        <v>2023-12-31</v>
      </c>
    </row>
    <row r="6907" spans="1:41">
      <c r="A6907" s="6" t="s">
        <v>7525</v>
      </c>
      <c r="B6907">
        <v>2024</v>
      </c>
      <c r="C6907">
        <v>1</v>
      </c>
      <c r="E6907" t="s">
        <v>1907</v>
      </c>
      <c r="F6907" t="s">
        <v>1908</v>
      </c>
      <c r="G6907" t="s">
        <v>102</v>
      </c>
      <c r="H6907" t="s">
        <v>7427</v>
      </c>
      <c r="I6907">
        <v>2025</v>
      </c>
      <c r="J6907">
        <v>4</v>
      </c>
      <c r="K6907" s="6">
        <v>46022</v>
      </c>
      <c r="L6907">
        <v>23</v>
      </c>
      <c r="M6907">
        <v>8</v>
      </c>
      <c r="N6907" t="s">
        <v>95</v>
      </c>
      <c r="O6907" s="8">
        <v>7.52</v>
      </c>
      <c r="P6907" s="8">
        <v>7.5</v>
      </c>
      <c r="Q6907" s="8">
        <v>7.25</v>
      </c>
      <c r="R6907" s="8">
        <v>8</v>
      </c>
      <c r="S6907" s="8">
        <v>5.5</v>
      </c>
      <c r="T6907" s="8">
        <v>9.5</v>
      </c>
      <c r="U6907" s="8">
        <v>0.73</v>
      </c>
      <c r="V6907" s="9">
        <v>31</v>
      </c>
      <c r="W6907" s="8">
        <v>0.75</v>
      </c>
      <c r="X6907" s="8">
        <v>4</v>
      </c>
      <c r="Y6907" s="8">
        <v>1.9999999999999574E-2</v>
      </c>
      <c r="Z6907" s="8">
        <v>0</v>
      </c>
      <c r="AA6907">
        <v>-0.25</v>
      </c>
      <c r="AF6907" t="s">
        <v>7428</v>
      </c>
      <c r="AG6907" t="s">
        <v>1910</v>
      </c>
      <c r="AH6907" t="s">
        <v>1911</v>
      </c>
      <c r="AI6907" t="s">
        <v>1944</v>
      </c>
      <c r="AJ6907" s="7">
        <v>46022</v>
      </c>
      <c r="AK6907" t="s">
        <v>7526</v>
      </c>
      <c r="AL6907" t="s">
        <v>1908</v>
      </c>
      <c r="AM6907" t="s">
        <v>7429</v>
      </c>
      <c r="AN6907" t="s">
        <v>7549</v>
      </c>
      <c r="AO6907" t="str">
        <f>TEXT(A6907,"yyyy-mm-dd")</f>
        <v>2024-01-31</v>
      </c>
    </row>
    <row r="6908" spans="1:41">
      <c r="A6908" s="6" t="s">
        <v>7525</v>
      </c>
      <c r="B6908">
        <v>2024</v>
      </c>
      <c r="C6908">
        <v>1</v>
      </c>
      <c r="E6908" t="s">
        <v>1907</v>
      </c>
      <c r="F6908" t="s">
        <v>1908</v>
      </c>
      <c r="G6908" t="s">
        <v>102</v>
      </c>
      <c r="H6908" t="s">
        <v>7322</v>
      </c>
      <c r="I6908">
        <v>2025</v>
      </c>
      <c r="J6908">
        <v>3</v>
      </c>
      <c r="K6908" s="6">
        <v>45930</v>
      </c>
      <c r="L6908">
        <v>20</v>
      </c>
      <c r="M6908">
        <v>7</v>
      </c>
      <c r="N6908" t="s">
        <v>185</v>
      </c>
      <c r="O6908" s="8">
        <v>7.82</v>
      </c>
      <c r="P6908" s="8">
        <v>7.88</v>
      </c>
      <c r="Q6908" s="8">
        <v>7.5</v>
      </c>
      <c r="R6908" s="8">
        <v>8.25</v>
      </c>
      <c r="S6908" s="8">
        <v>6</v>
      </c>
      <c r="T6908" s="8">
        <v>9.75</v>
      </c>
      <c r="U6908" s="8">
        <v>0.77</v>
      </c>
      <c r="V6908" s="9">
        <v>30</v>
      </c>
      <c r="W6908" s="8">
        <v>0.75</v>
      </c>
      <c r="X6908" s="8">
        <v>3.75</v>
      </c>
      <c r="Y6908" s="8">
        <v>-5.9999999999999609E-2</v>
      </c>
      <c r="Z6908" s="8">
        <v>0.12999999999999989</v>
      </c>
      <c r="AA6908">
        <v>-0.25</v>
      </c>
      <c r="AF6908" t="s">
        <v>7323</v>
      </c>
      <c r="AG6908" t="s">
        <v>1910</v>
      </c>
      <c r="AH6908" t="s">
        <v>1911</v>
      </c>
      <c r="AI6908" t="s">
        <v>1939</v>
      </c>
      <c r="AJ6908" s="7">
        <v>45930</v>
      </c>
      <c r="AK6908" t="s">
        <v>7526</v>
      </c>
      <c r="AL6908" t="s">
        <v>1908</v>
      </c>
      <c r="AM6908" t="s">
        <v>7324</v>
      </c>
      <c r="AN6908" t="s">
        <v>7548</v>
      </c>
      <c r="AO6908" t="str">
        <f>TEXT(A6908,"yyyy-mm-dd")</f>
        <v>2024-01-31</v>
      </c>
    </row>
    <row r="6909" spans="1:41">
      <c r="A6909" s="6" t="s">
        <v>7525</v>
      </c>
      <c r="B6909">
        <v>2024</v>
      </c>
      <c r="C6909">
        <v>1</v>
      </c>
      <c r="E6909" t="s">
        <v>1907</v>
      </c>
      <c r="F6909" t="s">
        <v>1908</v>
      </c>
      <c r="G6909" t="s">
        <v>102</v>
      </c>
      <c r="H6909" t="s">
        <v>7214</v>
      </c>
      <c r="I6909">
        <v>2025</v>
      </c>
      <c r="J6909">
        <v>2</v>
      </c>
      <c r="K6909" s="6">
        <v>45838</v>
      </c>
      <c r="L6909">
        <v>17</v>
      </c>
      <c r="M6909">
        <v>6</v>
      </c>
      <c r="N6909" t="s">
        <v>214</v>
      </c>
      <c r="O6909" s="8">
        <v>8.2200000000000006</v>
      </c>
      <c r="P6909" s="8">
        <v>8.25</v>
      </c>
      <c r="Q6909" s="8">
        <v>7.81</v>
      </c>
      <c r="R6909" s="8">
        <v>8.75</v>
      </c>
      <c r="S6909" s="8">
        <v>6.25</v>
      </c>
      <c r="T6909" s="8">
        <v>10</v>
      </c>
      <c r="U6909" s="8">
        <v>0.81</v>
      </c>
      <c r="V6909" s="9">
        <v>30</v>
      </c>
      <c r="W6909" s="8">
        <v>0.94000000000000039</v>
      </c>
      <c r="X6909" s="8">
        <v>3.75</v>
      </c>
      <c r="Y6909" s="8">
        <v>-2.9999999999999361E-2</v>
      </c>
      <c r="Z6909" s="8">
        <v>0</v>
      </c>
      <c r="AA6909">
        <v>0.19000000000000039</v>
      </c>
      <c r="AF6909" t="s">
        <v>7215</v>
      </c>
      <c r="AG6909" t="s">
        <v>1910</v>
      </c>
      <c r="AH6909" t="s">
        <v>1911</v>
      </c>
      <c r="AI6909" t="s">
        <v>1934</v>
      </c>
      <c r="AJ6909" s="7">
        <v>45838</v>
      </c>
      <c r="AK6909" t="s">
        <v>7526</v>
      </c>
      <c r="AL6909" t="s">
        <v>1908</v>
      </c>
      <c r="AM6909" t="s">
        <v>7216</v>
      </c>
      <c r="AN6909" t="s">
        <v>7547</v>
      </c>
      <c r="AO6909" t="str">
        <f>TEXT(A6909,"yyyy-mm-dd")</f>
        <v>2024-01-31</v>
      </c>
    </row>
    <row r="6910" spans="1:41">
      <c r="A6910" s="6" t="s">
        <v>7525</v>
      </c>
      <c r="B6910">
        <v>2024</v>
      </c>
      <c r="C6910">
        <v>1</v>
      </c>
      <c r="E6910" t="s">
        <v>1907</v>
      </c>
      <c r="F6910" t="s">
        <v>1908</v>
      </c>
      <c r="G6910" t="s">
        <v>102</v>
      </c>
      <c r="H6910" t="s">
        <v>7210</v>
      </c>
      <c r="I6910">
        <v>2025</v>
      </c>
      <c r="J6910">
        <v>1</v>
      </c>
      <c r="K6910" s="6">
        <v>45747</v>
      </c>
      <c r="L6910">
        <v>14</v>
      </c>
      <c r="M6910">
        <v>5</v>
      </c>
      <c r="N6910" t="s">
        <v>244</v>
      </c>
      <c r="O6910" s="8">
        <v>8.7799999999999994</v>
      </c>
      <c r="P6910" s="8">
        <v>8.75</v>
      </c>
      <c r="Q6910" s="8">
        <v>8.5</v>
      </c>
      <c r="R6910" s="8">
        <v>9.25</v>
      </c>
      <c r="S6910" s="8">
        <v>7</v>
      </c>
      <c r="T6910" s="8">
        <v>10.25</v>
      </c>
      <c r="U6910" s="8">
        <v>0.74</v>
      </c>
      <c r="V6910" s="9">
        <v>30</v>
      </c>
      <c r="W6910" s="8">
        <v>0.75</v>
      </c>
      <c r="X6910" s="8">
        <v>3.25</v>
      </c>
      <c r="Y6910" s="8">
        <v>2.9999999999999361E-2</v>
      </c>
      <c r="Z6910" s="8">
        <v>0</v>
      </c>
      <c r="AA6910">
        <v>0</v>
      </c>
      <c r="AF6910" t="s">
        <v>7211</v>
      </c>
      <c r="AG6910" t="s">
        <v>1910</v>
      </c>
      <c r="AH6910" t="s">
        <v>1911</v>
      </c>
      <c r="AI6910" t="s">
        <v>1929</v>
      </c>
      <c r="AJ6910" s="7">
        <v>45747</v>
      </c>
      <c r="AK6910" t="s">
        <v>7526</v>
      </c>
      <c r="AL6910" t="s">
        <v>1908</v>
      </c>
      <c r="AM6910" t="s">
        <v>7212</v>
      </c>
      <c r="AN6910" t="s">
        <v>7546</v>
      </c>
      <c r="AO6910" t="str">
        <f>TEXT(A6910,"yyyy-mm-dd")</f>
        <v>2024-01-31</v>
      </c>
    </row>
    <row r="6911" spans="1:41">
      <c r="A6911" s="6" t="s">
        <v>7525</v>
      </c>
      <c r="B6911">
        <v>2024</v>
      </c>
      <c r="C6911">
        <v>1</v>
      </c>
      <c r="E6911" t="s">
        <v>1907</v>
      </c>
      <c r="F6911" t="s">
        <v>1908</v>
      </c>
      <c r="G6911" t="s">
        <v>102</v>
      </c>
      <c r="H6911" t="s">
        <v>6983</v>
      </c>
      <c r="I6911">
        <v>2024</v>
      </c>
      <c r="J6911">
        <v>4</v>
      </c>
      <c r="K6911" s="6">
        <v>45657</v>
      </c>
      <c r="L6911">
        <v>11</v>
      </c>
      <c r="M6911">
        <v>4</v>
      </c>
      <c r="N6911" t="s">
        <v>85</v>
      </c>
      <c r="O6911" s="8">
        <v>9.36</v>
      </c>
      <c r="P6911" s="8">
        <v>9.25</v>
      </c>
      <c r="Q6911" s="8">
        <v>9.19</v>
      </c>
      <c r="R6911" s="8">
        <v>9.75</v>
      </c>
      <c r="S6911" s="8">
        <v>8</v>
      </c>
      <c r="T6911" s="8">
        <v>10.75</v>
      </c>
      <c r="U6911" s="8">
        <v>0.61</v>
      </c>
      <c r="V6911" s="9">
        <v>32</v>
      </c>
      <c r="W6911" s="8">
        <v>0.5600000000000005</v>
      </c>
      <c r="X6911" s="8">
        <v>2.75</v>
      </c>
      <c r="Y6911" s="8">
        <v>0.10999999999999943</v>
      </c>
      <c r="Z6911" s="8">
        <v>0</v>
      </c>
      <c r="AA6911">
        <v>0</v>
      </c>
      <c r="AF6911" t="s">
        <v>6984</v>
      </c>
      <c r="AG6911" t="s">
        <v>1910</v>
      </c>
      <c r="AH6911" t="s">
        <v>1911</v>
      </c>
      <c r="AI6911" t="s">
        <v>1924</v>
      </c>
      <c r="AJ6911" s="7">
        <v>45657</v>
      </c>
      <c r="AK6911" t="s">
        <v>7526</v>
      </c>
      <c r="AL6911" t="s">
        <v>1908</v>
      </c>
      <c r="AM6911" t="s">
        <v>6985</v>
      </c>
      <c r="AN6911" t="s">
        <v>7545</v>
      </c>
      <c r="AO6911" t="str">
        <f>TEXT(A6911,"yyyy-mm-dd")</f>
        <v>2024-01-31</v>
      </c>
    </row>
    <row r="6912" spans="1:41">
      <c r="A6912" s="6" t="s">
        <v>7525</v>
      </c>
      <c r="B6912">
        <v>2024</v>
      </c>
      <c r="C6912">
        <v>1</v>
      </c>
      <c r="E6912" t="s">
        <v>1907</v>
      </c>
      <c r="F6912" t="s">
        <v>1908</v>
      </c>
      <c r="G6912" t="s">
        <v>102</v>
      </c>
      <c r="H6912" t="s">
        <v>6878</v>
      </c>
      <c r="I6912">
        <v>2024</v>
      </c>
      <c r="J6912">
        <v>3</v>
      </c>
      <c r="K6912" s="6">
        <v>45565</v>
      </c>
      <c r="L6912">
        <v>8</v>
      </c>
      <c r="M6912">
        <v>3</v>
      </c>
      <c r="N6912" t="s">
        <v>182</v>
      </c>
      <c r="O6912" s="8">
        <v>10.02</v>
      </c>
      <c r="P6912" s="8">
        <v>10</v>
      </c>
      <c r="Q6912" s="8">
        <v>9.75</v>
      </c>
      <c r="R6912" s="8">
        <v>10.25</v>
      </c>
      <c r="S6912" s="8">
        <v>9</v>
      </c>
      <c r="T6912" s="8">
        <v>11</v>
      </c>
      <c r="U6912" s="8">
        <v>0.43</v>
      </c>
      <c r="V6912" s="9">
        <v>31</v>
      </c>
      <c r="W6912" s="8">
        <v>0.5</v>
      </c>
      <c r="X6912" s="8">
        <v>2</v>
      </c>
      <c r="Y6912" s="8">
        <v>1.9999999999999574E-2</v>
      </c>
      <c r="Z6912" s="8">
        <v>0</v>
      </c>
      <c r="AA6912">
        <v>0.1899999999999995</v>
      </c>
      <c r="AF6912" t="s">
        <v>6879</v>
      </c>
      <c r="AG6912" t="s">
        <v>1910</v>
      </c>
      <c r="AH6912" t="s">
        <v>1911</v>
      </c>
      <c r="AI6912" t="s">
        <v>1919</v>
      </c>
      <c r="AJ6912" s="7">
        <v>45565</v>
      </c>
      <c r="AK6912" t="s">
        <v>7526</v>
      </c>
      <c r="AL6912" t="s">
        <v>1908</v>
      </c>
      <c r="AM6912" t="s">
        <v>6880</v>
      </c>
      <c r="AN6912" t="s">
        <v>7544</v>
      </c>
      <c r="AO6912" t="str">
        <f>TEXT(A6912,"yyyy-mm-dd")</f>
        <v>2024-01-31</v>
      </c>
    </row>
    <row r="6913" spans="1:41">
      <c r="A6913" s="6" t="s">
        <v>7525</v>
      </c>
      <c r="B6913">
        <v>2024</v>
      </c>
      <c r="C6913">
        <v>1</v>
      </c>
      <c r="E6913" t="s">
        <v>1907</v>
      </c>
      <c r="F6913" t="s">
        <v>1908</v>
      </c>
      <c r="G6913" t="s">
        <v>102</v>
      </c>
      <c r="H6913" t="s">
        <v>6770</v>
      </c>
      <c r="I6913">
        <v>2024</v>
      </c>
      <c r="J6913">
        <v>2</v>
      </c>
      <c r="K6913" s="6">
        <v>45473</v>
      </c>
      <c r="L6913">
        <v>5</v>
      </c>
      <c r="M6913">
        <v>2</v>
      </c>
      <c r="N6913" t="s">
        <v>211</v>
      </c>
      <c r="O6913" s="8">
        <v>10.61</v>
      </c>
      <c r="P6913" s="8">
        <v>10.5</v>
      </c>
      <c r="Q6913" s="8">
        <v>10.5</v>
      </c>
      <c r="R6913" s="8">
        <v>10.75</v>
      </c>
      <c r="S6913" s="8">
        <v>10</v>
      </c>
      <c r="T6913" s="8">
        <v>11.25</v>
      </c>
      <c r="U6913" s="8">
        <v>0.26</v>
      </c>
      <c r="V6913" s="9">
        <v>31</v>
      </c>
      <c r="W6913" s="8">
        <v>0.25</v>
      </c>
      <c r="X6913" s="8">
        <v>1.25</v>
      </c>
      <c r="Y6913" s="8">
        <v>0.10999999999999943</v>
      </c>
      <c r="Z6913" s="8">
        <v>0</v>
      </c>
      <c r="AA6913">
        <v>0</v>
      </c>
      <c r="AF6913" t="s">
        <v>6771</v>
      </c>
      <c r="AG6913" t="s">
        <v>1910</v>
      </c>
      <c r="AH6913" t="s">
        <v>1911</v>
      </c>
      <c r="AI6913" t="s">
        <v>1915</v>
      </c>
      <c r="AJ6913" s="7">
        <v>45473</v>
      </c>
      <c r="AK6913" t="s">
        <v>7526</v>
      </c>
      <c r="AL6913" t="s">
        <v>1908</v>
      </c>
      <c r="AM6913" t="s">
        <v>6772</v>
      </c>
      <c r="AN6913" t="s">
        <v>7543</v>
      </c>
      <c r="AO6913" t="str">
        <f>TEXT(A6913,"yyyy-mm-dd")</f>
        <v>2024-01-31</v>
      </c>
    </row>
    <row r="6914" spans="1:41">
      <c r="A6914" s="6" t="s">
        <v>7525</v>
      </c>
      <c r="B6914">
        <v>2024</v>
      </c>
      <c r="C6914">
        <v>1</v>
      </c>
      <c r="E6914" t="s">
        <v>1907</v>
      </c>
      <c r="F6914" t="s">
        <v>1908</v>
      </c>
      <c r="G6914" t="s">
        <v>102</v>
      </c>
      <c r="H6914" t="s">
        <v>6766</v>
      </c>
      <c r="I6914">
        <v>2024</v>
      </c>
      <c r="J6914">
        <v>1</v>
      </c>
      <c r="K6914" s="6">
        <v>45382</v>
      </c>
      <c r="L6914">
        <v>2</v>
      </c>
      <c r="M6914">
        <v>1</v>
      </c>
      <c r="N6914" t="s">
        <v>104</v>
      </c>
      <c r="O6914" s="8">
        <v>11.02</v>
      </c>
      <c r="P6914" s="8">
        <v>11</v>
      </c>
      <c r="Q6914" s="8">
        <v>11</v>
      </c>
      <c r="R6914" s="8">
        <v>11</v>
      </c>
      <c r="S6914" s="8">
        <v>10.75</v>
      </c>
      <c r="T6914" s="8">
        <v>11.25</v>
      </c>
      <c r="U6914" s="8">
        <v>0.14000000000000001</v>
      </c>
      <c r="V6914" s="9">
        <v>31</v>
      </c>
      <c r="W6914" s="8">
        <v>0</v>
      </c>
      <c r="X6914" s="8">
        <v>0.5</v>
      </c>
      <c r="Y6914" s="8">
        <v>1.9999999999999574E-2</v>
      </c>
      <c r="Z6914" s="8">
        <v>0</v>
      </c>
      <c r="AA6914">
        <v>0</v>
      </c>
      <c r="AF6914" t="s">
        <v>6767</v>
      </c>
      <c r="AG6914" t="s">
        <v>1910</v>
      </c>
      <c r="AH6914" t="s">
        <v>1911</v>
      </c>
      <c r="AI6914" t="s">
        <v>1912</v>
      </c>
      <c r="AJ6914" s="7">
        <v>45382</v>
      </c>
      <c r="AK6914" t="s">
        <v>7526</v>
      </c>
      <c r="AL6914" t="s">
        <v>1908</v>
      </c>
      <c r="AM6914" t="s">
        <v>6768</v>
      </c>
      <c r="AN6914" t="s">
        <v>7542</v>
      </c>
      <c r="AO6914" t="str">
        <f>TEXT(A6914,"yyyy-mm-dd")</f>
        <v>2024-01-31</v>
      </c>
    </row>
    <row r="6915" spans="1:41">
      <c r="A6915" s="6" t="s">
        <v>7525</v>
      </c>
      <c r="B6915">
        <v>2024</v>
      </c>
      <c r="C6915">
        <v>1</v>
      </c>
      <c r="E6915" t="s">
        <v>100</v>
      </c>
      <c r="F6915" t="s">
        <v>101</v>
      </c>
      <c r="G6915" t="s">
        <v>83</v>
      </c>
      <c r="H6915" t="s">
        <v>7480</v>
      </c>
      <c r="I6915">
        <v>2026</v>
      </c>
      <c r="K6915" s="6">
        <v>46387</v>
      </c>
      <c r="L6915">
        <v>35</v>
      </c>
      <c r="N6915" t="s">
        <v>943</v>
      </c>
      <c r="O6915" s="8">
        <v>2.38</v>
      </c>
      <c r="P6915" s="8">
        <v>2.2000000000000002</v>
      </c>
      <c r="Q6915" s="8">
        <v>2</v>
      </c>
      <c r="R6915" s="8">
        <v>2.63</v>
      </c>
      <c r="S6915" s="8">
        <v>1.7</v>
      </c>
      <c r="T6915" s="8">
        <v>3.5</v>
      </c>
      <c r="U6915" s="8">
        <v>0.47</v>
      </c>
      <c r="V6915" s="9">
        <v>24</v>
      </c>
      <c r="W6915" s="8">
        <v>0.62999999999999989</v>
      </c>
      <c r="X6915" s="8">
        <v>1.8</v>
      </c>
      <c r="Y6915" s="8">
        <v>0.17999999999999972</v>
      </c>
      <c r="Z6915" s="8">
        <v>-0.29999999999999982</v>
      </c>
      <c r="AA6915">
        <v>-2.0000000000000018E-2</v>
      </c>
      <c r="AF6915" t="s">
        <v>10489</v>
      </c>
      <c r="AG6915" t="s">
        <v>9655</v>
      </c>
      <c r="AH6915" t="s">
        <v>9656</v>
      </c>
      <c r="AI6915" t="s">
        <v>9708</v>
      </c>
      <c r="AJ6915" s="7">
        <v>46387</v>
      </c>
      <c r="AK6915" t="s">
        <v>7526</v>
      </c>
      <c r="AL6915" t="s">
        <v>109</v>
      </c>
      <c r="AM6915" t="s">
        <v>7482</v>
      </c>
      <c r="AN6915" t="s">
        <v>10491</v>
      </c>
    </row>
    <row r="6916" spans="1:41">
      <c r="A6916" s="6" t="s">
        <v>7525</v>
      </c>
      <c r="B6916">
        <v>2024</v>
      </c>
      <c r="C6916">
        <v>1</v>
      </c>
      <c r="E6916" t="s">
        <v>100</v>
      </c>
      <c r="F6916" t="s">
        <v>101</v>
      </c>
      <c r="G6916" t="s">
        <v>102</v>
      </c>
      <c r="H6916" t="s">
        <v>7427</v>
      </c>
      <c r="I6916">
        <v>2025</v>
      </c>
      <c r="J6916">
        <v>4</v>
      </c>
      <c r="K6916" s="6">
        <v>46022</v>
      </c>
      <c r="L6916">
        <v>23</v>
      </c>
      <c r="M6916">
        <v>8</v>
      </c>
      <c r="N6916" t="s">
        <v>95</v>
      </c>
      <c r="O6916" s="8">
        <v>2.21</v>
      </c>
      <c r="P6916" s="8">
        <v>2.1</v>
      </c>
      <c r="Q6916" s="8">
        <v>1.85</v>
      </c>
      <c r="R6916" s="8">
        <v>2.79</v>
      </c>
      <c r="S6916" s="8">
        <v>0.6</v>
      </c>
      <c r="T6916" s="8">
        <v>3.6</v>
      </c>
      <c r="U6916" s="8">
        <v>0.76</v>
      </c>
      <c r="V6916" s="9">
        <v>24</v>
      </c>
      <c r="W6916" s="8">
        <v>0.94</v>
      </c>
      <c r="X6916" s="8">
        <v>3</v>
      </c>
      <c r="Y6916" s="8">
        <v>0.10999999999999988</v>
      </c>
      <c r="Z6916" s="8">
        <v>-0.25</v>
      </c>
      <c r="AA6916">
        <v>0</v>
      </c>
      <c r="AF6916" t="s">
        <v>7499</v>
      </c>
      <c r="AG6916" t="s">
        <v>106</v>
      </c>
      <c r="AH6916" t="s">
        <v>107</v>
      </c>
      <c r="AI6916" t="s">
        <v>2673</v>
      </c>
      <c r="AJ6916" s="7">
        <v>46022</v>
      </c>
      <c r="AK6916" t="s">
        <v>7526</v>
      </c>
      <c r="AL6916" t="s">
        <v>109</v>
      </c>
      <c r="AM6916" t="s">
        <v>7429</v>
      </c>
      <c r="AN6916" t="s">
        <v>7541</v>
      </c>
      <c r="AO6916" t="str">
        <f>TEXT(A6916,"yyyy-mm-dd")</f>
        <v>2024-01-31</v>
      </c>
    </row>
    <row r="6917" spans="1:41">
      <c r="A6917" s="6" t="s">
        <v>7525</v>
      </c>
      <c r="B6917">
        <v>2024</v>
      </c>
      <c r="C6917">
        <v>1</v>
      </c>
      <c r="E6917" t="s">
        <v>100</v>
      </c>
      <c r="F6917" t="s">
        <v>101</v>
      </c>
      <c r="G6917" t="s">
        <v>83</v>
      </c>
      <c r="H6917" t="s">
        <v>7036</v>
      </c>
      <c r="I6917">
        <v>2025</v>
      </c>
      <c r="K6917" s="6">
        <v>46022</v>
      </c>
      <c r="L6917">
        <v>23</v>
      </c>
      <c r="N6917" t="s">
        <v>95</v>
      </c>
      <c r="O6917" s="8">
        <v>2.0099999999999998</v>
      </c>
      <c r="P6917" s="8">
        <v>1.94</v>
      </c>
      <c r="Q6917" s="8">
        <v>1.65</v>
      </c>
      <c r="R6917" s="8">
        <v>2.4</v>
      </c>
      <c r="S6917" s="8">
        <v>0.97</v>
      </c>
      <c r="T6917" s="8">
        <v>3.2</v>
      </c>
      <c r="U6917" s="8">
        <v>0.52</v>
      </c>
      <c r="V6917" s="9">
        <v>35</v>
      </c>
      <c r="W6917" s="8">
        <v>0.75</v>
      </c>
      <c r="X6917" s="8">
        <v>2.2300000000000004</v>
      </c>
      <c r="Y6917" s="8">
        <v>6.999999999999984E-2</v>
      </c>
      <c r="Z6917" s="8">
        <v>-6.0000000000000053E-2</v>
      </c>
      <c r="AA6917">
        <v>0</v>
      </c>
      <c r="AF6917" t="s">
        <v>10450</v>
      </c>
      <c r="AG6917" t="s">
        <v>9655</v>
      </c>
      <c r="AH6917" t="s">
        <v>9656</v>
      </c>
      <c r="AI6917" t="s">
        <v>9669</v>
      </c>
      <c r="AJ6917" s="7">
        <v>46022</v>
      </c>
      <c r="AK6917" t="s">
        <v>7526</v>
      </c>
      <c r="AL6917" t="s">
        <v>109</v>
      </c>
      <c r="AM6917" t="s">
        <v>7038</v>
      </c>
      <c r="AN6917" t="s">
        <v>10464</v>
      </c>
    </row>
    <row r="6918" spans="1:41">
      <c r="A6918" s="6" t="s">
        <v>7525</v>
      </c>
      <c r="B6918">
        <v>2024</v>
      </c>
      <c r="C6918">
        <v>1</v>
      </c>
      <c r="E6918" t="s">
        <v>100</v>
      </c>
      <c r="F6918" t="s">
        <v>101</v>
      </c>
      <c r="G6918" t="s">
        <v>102</v>
      </c>
      <c r="H6918" t="s">
        <v>7322</v>
      </c>
      <c r="I6918">
        <v>2025</v>
      </c>
      <c r="J6918">
        <v>3</v>
      </c>
      <c r="K6918" s="6">
        <v>45930</v>
      </c>
      <c r="L6918">
        <v>20</v>
      </c>
      <c r="M6918">
        <v>7</v>
      </c>
      <c r="N6918" t="s">
        <v>185</v>
      </c>
      <c r="O6918" s="8">
        <v>2.1</v>
      </c>
      <c r="P6918" s="8">
        <v>2</v>
      </c>
      <c r="Q6918" s="8">
        <v>1.68</v>
      </c>
      <c r="R6918" s="8">
        <v>2.6</v>
      </c>
      <c r="S6918" s="8">
        <v>1.1000000000000001</v>
      </c>
      <c r="T6918" s="8">
        <v>3.3</v>
      </c>
      <c r="U6918" s="8">
        <v>0.62</v>
      </c>
      <c r="V6918" s="9">
        <v>24</v>
      </c>
      <c r="W6918" s="8">
        <v>0.92000000000000015</v>
      </c>
      <c r="X6918" s="8">
        <v>2.1999999999999997</v>
      </c>
      <c r="Y6918" s="8">
        <v>0.10000000000000009</v>
      </c>
      <c r="Z6918" s="8">
        <v>-0.25</v>
      </c>
      <c r="AA6918">
        <v>-2.9999999999999805E-2</v>
      </c>
      <c r="AF6918" t="s">
        <v>7497</v>
      </c>
      <c r="AG6918" t="s">
        <v>106</v>
      </c>
      <c r="AH6918" t="s">
        <v>107</v>
      </c>
      <c r="AI6918" t="s">
        <v>2670</v>
      </c>
      <c r="AJ6918" s="7">
        <v>45930</v>
      </c>
      <c r="AK6918" t="s">
        <v>7526</v>
      </c>
      <c r="AL6918" t="s">
        <v>109</v>
      </c>
      <c r="AM6918" t="s">
        <v>7324</v>
      </c>
      <c r="AN6918" t="s">
        <v>7540</v>
      </c>
      <c r="AO6918" t="str">
        <f>TEXT(A6918,"yyyy-mm-dd")</f>
        <v>2024-01-31</v>
      </c>
    </row>
    <row r="6919" spans="1:41">
      <c r="A6919" s="6" t="s">
        <v>7525</v>
      </c>
      <c r="B6919">
        <v>2024</v>
      </c>
      <c r="C6919">
        <v>1</v>
      </c>
      <c r="E6919" t="s">
        <v>100</v>
      </c>
      <c r="F6919" t="s">
        <v>101</v>
      </c>
      <c r="G6919" t="s">
        <v>102</v>
      </c>
      <c r="H6919" t="s">
        <v>7214</v>
      </c>
      <c r="I6919">
        <v>2025</v>
      </c>
      <c r="J6919">
        <v>2</v>
      </c>
      <c r="K6919" s="6">
        <v>45838</v>
      </c>
      <c r="L6919">
        <v>17</v>
      </c>
      <c r="M6919">
        <v>6</v>
      </c>
      <c r="N6919" t="s">
        <v>214</v>
      </c>
      <c r="O6919" s="8">
        <v>1.77</v>
      </c>
      <c r="P6919" s="8">
        <v>1.85</v>
      </c>
      <c r="Q6919" s="8">
        <v>1.2</v>
      </c>
      <c r="R6919" s="8">
        <v>2.17</v>
      </c>
      <c r="S6919" s="8">
        <v>-0.74</v>
      </c>
      <c r="T6919" s="8">
        <v>3.8</v>
      </c>
      <c r="U6919" s="8">
        <v>0.92</v>
      </c>
      <c r="V6919" s="9">
        <v>24</v>
      </c>
      <c r="W6919" s="8">
        <v>0.97</v>
      </c>
      <c r="X6919" s="8">
        <v>4.54</v>
      </c>
      <c r="Y6919" s="8">
        <v>-8.0000000000000071E-2</v>
      </c>
      <c r="Z6919" s="8">
        <v>-9.9999999999999867E-2</v>
      </c>
      <c r="AA6919">
        <v>-0.24000000000000021</v>
      </c>
      <c r="AF6919" t="s">
        <v>7495</v>
      </c>
      <c r="AG6919" t="s">
        <v>106</v>
      </c>
      <c r="AH6919" t="s">
        <v>107</v>
      </c>
      <c r="AI6919" t="s">
        <v>2667</v>
      </c>
      <c r="AJ6919" s="7">
        <v>45838</v>
      </c>
      <c r="AK6919" t="s">
        <v>7526</v>
      </c>
      <c r="AL6919" t="s">
        <v>109</v>
      </c>
      <c r="AM6919" t="s">
        <v>7216</v>
      </c>
      <c r="AN6919" t="s">
        <v>7539</v>
      </c>
      <c r="AO6919" t="str">
        <f>TEXT(A6919,"yyyy-mm-dd")</f>
        <v>2024-01-31</v>
      </c>
    </row>
    <row r="6920" spans="1:41">
      <c r="A6920" s="6" t="s">
        <v>7525</v>
      </c>
      <c r="B6920">
        <v>2024</v>
      </c>
      <c r="C6920">
        <v>1</v>
      </c>
      <c r="E6920" t="s">
        <v>100</v>
      </c>
      <c r="F6920" t="s">
        <v>101</v>
      </c>
      <c r="G6920" t="s">
        <v>102</v>
      </c>
      <c r="H6920" t="s">
        <v>7210</v>
      </c>
      <c r="I6920">
        <v>2025</v>
      </c>
      <c r="J6920">
        <v>1</v>
      </c>
      <c r="K6920" s="6">
        <v>45747</v>
      </c>
      <c r="L6920">
        <v>14</v>
      </c>
      <c r="M6920">
        <v>5</v>
      </c>
      <c r="N6920" t="s">
        <v>244</v>
      </c>
      <c r="O6920" s="8">
        <v>1.92</v>
      </c>
      <c r="P6920" s="8">
        <v>2.0499999999999998</v>
      </c>
      <c r="Q6920" s="8">
        <v>1.57</v>
      </c>
      <c r="R6920" s="8">
        <v>2.35</v>
      </c>
      <c r="S6920" s="8">
        <v>-0.05</v>
      </c>
      <c r="T6920" s="8">
        <v>3</v>
      </c>
      <c r="U6920" s="8">
        <v>0.83</v>
      </c>
      <c r="V6920" s="9">
        <v>24</v>
      </c>
      <c r="W6920" s="8">
        <v>0.78</v>
      </c>
      <c r="X6920" s="8">
        <v>3.05</v>
      </c>
      <c r="Y6920" s="8">
        <v>-0.12999999999999989</v>
      </c>
      <c r="Z6920" s="8">
        <v>-0.15000000000000036</v>
      </c>
      <c r="AA6920">
        <v>8.0000000000000071E-2</v>
      </c>
      <c r="AF6920" t="s">
        <v>7493</v>
      </c>
      <c r="AG6920" t="s">
        <v>106</v>
      </c>
      <c r="AH6920" t="s">
        <v>107</v>
      </c>
      <c r="AI6920" t="s">
        <v>502</v>
      </c>
      <c r="AJ6920" s="7">
        <v>45747</v>
      </c>
      <c r="AK6920" t="s">
        <v>7526</v>
      </c>
      <c r="AL6920" t="s">
        <v>109</v>
      </c>
      <c r="AM6920" t="s">
        <v>7212</v>
      </c>
      <c r="AN6920" t="s">
        <v>7538</v>
      </c>
      <c r="AO6920" t="str">
        <f>TEXT(A6920,"yyyy-mm-dd")</f>
        <v>2024-01-31</v>
      </c>
    </row>
    <row r="6921" spans="1:41">
      <c r="A6921" s="6" t="s">
        <v>7525</v>
      </c>
      <c r="B6921">
        <v>2024</v>
      </c>
      <c r="C6921">
        <v>1</v>
      </c>
      <c r="E6921" t="s">
        <v>100</v>
      </c>
      <c r="F6921" t="s">
        <v>101</v>
      </c>
      <c r="G6921" t="s">
        <v>102</v>
      </c>
      <c r="H6921" t="s">
        <v>6983</v>
      </c>
      <c r="I6921">
        <v>2024</v>
      </c>
      <c r="J6921">
        <v>4</v>
      </c>
      <c r="K6921" s="6">
        <v>45657</v>
      </c>
      <c r="L6921">
        <v>11</v>
      </c>
      <c r="M6921">
        <v>4</v>
      </c>
      <c r="N6921" t="s">
        <v>85</v>
      </c>
      <c r="O6921" s="8">
        <v>1.89</v>
      </c>
      <c r="P6921" s="8">
        <v>2</v>
      </c>
      <c r="Q6921" s="8">
        <v>1.7</v>
      </c>
      <c r="R6921" s="8">
        <v>2.42</v>
      </c>
      <c r="S6921" s="8">
        <v>-0.8</v>
      </c>
      <c r="T6921" s="8">
        <v>3.3</v>
      </c>
      <c r="U6921" s="8">
        <v>0.88</v>
      </c>
      <c r="V6921" s="9">
        <v>30</v>
      </c>
      <c r="W6921" s="8">
        <v>0.72</v>
      </c>
      <c r="X6921" s="8">
        <v>4.0999999999999996</v>
      </c>
      <c r="Y6921" s="8">
        <v>-0.1100000000000001</v>
      </c>
      <c r="Z6921" s="8">
        <v>-4.9999999999999822E-2</v>
      </c>
      <c r="AA6921">
        <v>7.0000000000000062E-2</v>
      </c>
      <c r="AF6921" t="s">
        <v>7055</v>
      </c>
      <c r="AG6921" t="s">
        <v>106</v>
      </c>
      <c r="AH6921" t="s">
        <v>107</v>
      </c>
      <c r="AI6921" t="s">
        <v>497</v>
      </c>
      <c r="AJ6921" s="7">
        <v>45657</v>
      </c>
      <c r="AK6921" t="s">
        <v>7526</v>
      </c>
      <c r="AL6921" t="s">
        <v>109</v>
      </c>
      <c r="AM6921" t="s">
        <v>6985</v>
      </c>
      <c r="AN6921" t="s">
        <v>7537</v>
      </c>
      <c r="AO6921" t="str">
        <f>TEXT(A6921,"yyyy-mm-dd")</f>
        <v>2024-01-31</v>
      </c>
    </row>
    <row r="6922" spans="1:41">
      <c r="A6922" s="6" t="s">
        <v>7525</v>
      </c>
      <c r="B6922">
        <v>2024</v>
      </c>
      <c r="C6922">
        <v>1</v>
      </c>
      <c r="E6922" t="s">
        <v>100</v>
      </c>
      <c r="F6922" t="s">
        <v>101</v>
      </c>
      <c r="G6922" t="s">
        <v>83</v>
      </c>
      <c r="H6922" t="s">
        <v>6592</v>
      </c>
      <c r="I6922">
        <v>2024</v>
      </c>
      <c r="K6922" s="6">
        <v>45657</v>
      </c>
      <c r="L6922">
        <v>11</v>
      </c>
      <c r="N6922" t="s">
        <v>85</v>
      </c>
      <c r="O6922" s="8">
        <v>2.37</v>
      </c>
      <c r="P6922" s="8">
        <v>2.4</v>
      </c>
      <c r="Q6922" s="8">
        <v>2.15</v>
      </c>
      <c r="R6922" s="8">
        <v>2.7</v>
      </c>
      <c r="S6922" s="8">
        <v>1.5</v>
      </c>
      <c r="T6922" s="8">
        <v>3.1</v>
      </c>
      <c r="U6922" s="8">
        <v>0.36</v>
      </c>
      <c r="V6922" s="9">
        <v>37</v>
      </c>
      <c r="W6922" s="8">
        <v>0.55000000000000027</v>
      </c>
      <c r="X6922" s="8">
        <v>1.6</v>
      </c>
      <c r="Y6922" s="8">
        <v>-2.9999999999999805E-2</v>
      </c>
      <c r="Z6922" s="8">
        <v>0.10999999999999988</v>
      </c>
      <c r="AA6922">
        <v>0.12000000000000011</v>
      </c>
      <c r="AF6922" t="s">
        <v>10411</v>
      </c>
      <c r="AG6922" t="s">
        <v>9655</v>
      </c>
      <c r="AH6922" t="s">
        <v>9656</v>
      </c>
      <c r="AI6922" t="s">
        <v>9657</v>
      </c>
      <c r="AJ6922" s="7">
        <v>45657</v>
      </c>
      <c r="AK6922" t="s">
        <v>7526</v>
      </c>
      <c r="AL6922" t="s">
        <v>109</v>
      </c>
      <c r="AM6922" t="s">
        <v>6594</v>
      </c>
      <c r="AN6922" t="s">
        <v>10437</v>
      </c>
    </row>
    <row r="6923" spans="1:41">
      <c r="A6923" s="6" t="s">
        <v>7525</v>
      </c>
      <c r="B6923">
        <v>2024</v>
      </c>
      <c r="C6923">
        <v>1</v>
      </c>
      <c r="E6923" t="s">
        <v>100</v>
      </c>
      <c r="F6923" t="s">
        <v>101</v>
      </c>
      <c r="G6923" t="s">
        <v>102</v>
      </c>
      <c r="H6923" t="s">
        <v>6878</v>
      </c>
      <c r="I6923">
        <v>2024</v>
      </c>
      <c r="J6923">
        <v>3</v>
      </c>
      <c r="K6923" s="6">
        <v>45565</v>
      </c>
      <c r="L6923">
        <v>8</v>
      </c>
      <c r="M6923">
        <v>3</v>
      </c>
      <c r="N6923" t="s">
        <v>182</v>
      </c>
      <c r="O6923" s="8">
        <v>1.99</v>
      </c>
      <c r="P6923" s="8">
        <v>2</v>
      </c>
      <c r="Q6923" s="8">
        <v>1.75</v>
      </c>
      <c r="R6923" s="8">
        <v>2.4</v>
      </c>
      <c r="S6923" s="8">
        <v>0.9</v>
      </c>
      <c r="T6923" s="8">
        <v>3</v>
      </c>
      <c r="U6923" s="8">
        <v>0.5</v>
      </c>
      <c r="V6923" s="9">
        <v>30</v>
      </c>
      <c r="W6923" s="8">
        <v>0.64999999999999991</v>
      </c>
      <c r="X6923" s="8">
        <v>2.1</v>
      </c>
      <c r="Y6923" s="8">
        <v>-1.0000000000000009E-2</v>
      </c>
      <c r="Z6923" s="8">
        <v>0</v>
      </c>
      <c r="AA6923">
        <v>9.000000000000008E-2</v>
      </c>
      <c r="AF6923" t="s">
        <v>7053</v>
      </c>
      <c r="AG6923" t="s">
        <v>106</v>
      </c>
      <c r="AH6923" t="s">
        <v>107</v>
      </c>
      <c r="AI6923" t="s">
        <v>427</v>
      </c>
      <c r="AJ6923" s="7">
        <v>45565</v>
      </c>
      <c r="AK6923" t="s">
        <v>7526</v>
      </c>
      <c r="AL6923" t="s">
        <v>109</v>
      </c>
      <c r="AM6923" t="s">
        <v>6880</v>
      </c>
      <c r="AN6923" t="s">
        <v>7536</v>
      </c>
      <c r="AO6923" t="str">
        <f>TEXT(A6923,"yyyy-mm-dd")</f>
        <v>2024-01-31</v>
      </c>
    </row>
    <row r="6924" spans="1:41">
      <c r="A6924" s="6" t="s">
        <v>7525</v>
      </c>
      <c r="B6924">
        <v>2024</v>
      </c>
      <c r="C6924">
        <v>1</v>
      </c>
      <c r="E6924" t="s">
        <v>100</v>
      </c>
      <c r="F6924" t="s">
        <v>101</v>
      </c>
      <c r="G6924" t="s">
        <v>102</v>
      </c>
      <c r="H6924" t="s">
        <v>6770</v>
      </c>
      <c r="I6924">
        <v>2024</v>
      </c>
      <c r="J6924">
        <v>2</v>
      </c>
      <c r="K6924" s="6">
        <v>45473</v>
      </c>
      <c r="L6924">
        <v>5</v>
      </c>
      <c r="M6924">
        <v>2</v>
      </c>
      <c r="N6924" t="s">
        <v>211</v>
      </c>
      <c r="O6924" s="8">
        <v>2.74</v>
      </c>
      <c r="P6924" s="8">
        <v>2.6</v>
      </c>
      <c r="Q6924" s="8">
        <v>2.2999999999999998</v>
      </c>
      <c r="R6924" s="8">
        <v>3.04</v>
      </c>
      <c r="S6924" s="8">
        <v>1.3</v>
      </c>
      <c r="T6924" s="8">
        <v>4.9000000000000004</v>
      </c>
      <c r="U6924" s="8">
        <v>0.73</v>
      </c>
      <c r="V6924" s="9">
        <v>30</v>
      </c>
      <c r="W6924" s="8">
        <v>0.74000000000000021</v>
      </c>
      <c r="X6924" s="8">
        <v>3.6000000000000005</v>
      </c>
      <c r="Y6924" s="8">
        <v>0.14000000000000012</v>
      </c>
      <c r="Z6924" s="8">
        <v>0.16999999999999993</v>
      </c>
      <c r="AA6924">
        <v>-0.12999999999999989</v>
      </c>
      <c r="AF6924" t="s">
        <v>7051</v>
      </c>
      <c r="AG6924" t="s">
        <v>106</v>
      </c>
      <c r="AH6924" t="s">
        <v>107</v>
      </c>
      <c r="AI6924" t="s">
        <v>340</v>
      </c>
      <c r="AJ6924" s="7">
        <v>45473</v>
      </c>
      <c r="AK6924" t="s">
        <v>7526</v>
      </c>
      <c r="AL6924" t="s">
        <v>109</v>
      </c>
      <c r="AM6924" t="s">
        <v>6772</v>
      </c>
      <c r="AN6924" t="s">
        <v>7535</v>
      </c>
      <c r="AO6924" t="str">
        <f>TEXT(A6924,"yyyy-mm-dd")</f>
        <v>2024-01-31</v>
      </c>
    </row>
    <row r="6925" spans="1:41">
      <c r="A6925" s="6" t="s">
        <v>7525</v>
      </c>
      <c r="B6925">
        <v>2024</v>
      </c>
      <c r="C6925">
        <v>1</v>
      </c>
      <c r="E6925" t="s">
        <v>100</v>
      </c>
      <c r="F6925" t="s">
        <v>101</v>
      </c>
      <c r="G6925" t="s">
        <v>102</v>
      </c>
      <c r="H6925" t="s">
        <v>6766</v>
      </c>
      <c r="I6925">
        <v>2024</v>
      </c>
      <c r="J6925">
        <v>1</v>
      </c>
      <c r="K6925" s="6">
        <v>45382</v>
      </c>
      <c r="L6925">
        <v>2</v>
      </c>
      <c r="M6925">
        <v>1</v>
      </c>
      <c r="N6925" t="s">
        <v>104</v>
      </c>
      <c r="O6925" s="8">
        <v>2.87</v>
      </c>
      <c r="P6925" s="8">
        <v>2.85</v>
      </c>
      <c r="Q6925" s="8">
        <v>2.6</v>
      </c>
      <c r="R6925" s="8">
        <v>3.21</v>
      </c>
      <c r="S6925" s="8">
        <v>2</v>
      </c>
      <c r="T6925" s="8">
        <v>3.8</v>
      </c>
      <c r="U6925" s="8">
        <v>0.48</v>
      </c>
      <c r="V6925" s="9">
        <v>30</v>
      </c>
      <c r="W6925" s="8">
        <v>0.60999999999999988</v>
      </c>
      <c r="X6925" s="8">
        <v>1.7999999999999998</v>
      </c>
      <c r="Y6925" s="8">
        <v>2.0000000000000018E-2</v>
      </c>
      <c r="Z6925" s="8">
        <v>0.10000000000000009</v>
      </c>
      <c r="AA6925">
        <v>-0.18000000000000016</v>
      </c>
      <c r="AF6925" t="s">
        <v>7049</v>
      </c>
      <c r="AG6925" t="s">
        <v>106</v>
      </c>
      <c r="AH6925" t="s">
        <v>107</v>
      </c>
      <c r="AI6925" t="s">
        <v>108</v>
      </c>
      <c r="AJ6925" s="7">
        <v>45382</v>
      </c>
      <c r="AK6925" t="s">
        <v>7526</v>
      </c>
      <c r="AL6925" t="s">
        <v>109</v>
      </c>
      <c r="AM6925" t="s">
        <v>6768</v>
      </c>
      <c r="AN6925" t="s">
        <v>7534</v>
      </c>
      <c r="AO6925" t="str">
        <f>TEXT(A6925,"yyyy-mm-dd")</f>
        <v>2024-01-31</v>
      </c>
    </row>
    <row r="6926" spans="1:41">
      <c r="A6926" s="6" t="s">
        <v>7525</v>
      </c>
      <c r="B6926">
        <v>2024</v>
      </c>
      <c r="C6926">
        <v>1</v>
      </c>
      <c r="E6926" t="s">
        <v>100</v>
      </c>
      <c r="F6926" t="s">
        <v>101</v>
      </c>
      <c r="G6926" t="s">
        <v>102</v>
      </c>
      <c r="H6926" t="s">
        <v>6539</v>
      </c>
      <c r="I6926">
        <v>2023</v>
      </c>
      <c r="J6926">
        <v>4</v>
      </c>
      <c r="K6926" s="6">
        <v>45291</v>
      </c>
      <c r="L6926">
        <v>-1</v>
      </c>
      <c r="M6926">
        <v>0</v>
      </c>
      <c r="N6926" t="s">
        <v>187</v>
      </c>
      <c r="O6926" s="8">
        <v>3.1</v>
      </c>
      <c r="P6926" s="8">
        <v>3.1</v>
      </c>
      <c r="Q6926" s="8">
        <v>2.9</v>
      </c>
      <c r="R6926" s="8">
        <v>3.2</v>
      </c>
      <c r="S6926" s="8">
        <v>2.6</v>
      </c>
      <c r="T6926" s="8">
        <v>4.0999999999999996</v>
      </c>
      <c r="U6926" s="8">
        <v>0.3</v>
      </c>
      <c r="V6926" s="9">
        <v>30</v>
      </c>
      <c r="W6926" s="8">
        <v>0.30000000000000027</v>
      </c>
      <c r="X6926" s="8">
        <v>1.4999999999999996</v>
      </c>
      <c r="Y6926" s="8">
        <v>0</v>
      </c>
      <c r="Z6926" s="8">
        <v>3.0000000000000249E-2</v>
      </c>
      <c r="AA6926">
        <v>-0.19999999999999973</v>
      </c>
      <c r="AF6926" t="s">
        <v>6611</v>
      </c>
      <c r="AG6926" t="s">
        <v>106</v>
      </c>
      <c r="AH6926" t="s">
        <v>107</v>
      </c>
      <c r="AI6926" t="s">
        <v>188</v>
      </c>
      <c r="AJ6926" s="7">
        <v>45291</v>
      </c>
      <c r="AK6926" t="s">
        <v>7526</v>
      </c>
      <c r="AL6926" t="s">
        <v>109</v>
      </c>
      <c r="AM6926" t="s">
        <v>6541</v>
      </c>
      <c r="AN6926" t="s">
        <v>7533</v>
      </c>
      <c r="AO6926" t="str">
        <f>TEXT(A6926,"yyyy-mm-dd")</f>
        <v>2024-01-31</v>
      </c>
    </row>
    <row r="6927" spans="1:41">
      <c r="A6927" s="6" t="s">
        <v>7525</v>
      </c>
      <c r="B6927">
        <v>2024</v>
      </c>
      <c r="C6927">
        <v>1</v>
      </c>
      <c r="E6927" t="s">
        <v>100</v>
      </c>
      <c r="F6927" t="s">
        <v>101</v>
      </c>
      <c r="G6927" t="s">
        <v>83</v>
      </c>
      <c r="H6927" t="s">
        <v>6147</v>
      </c>
      <c r="I6927">
        <v>2023</v>
      </c>
      <c r="K6927" s="6">
        <v>45291</v>
      </c>
      <c r="L6927">
        <v>-1</v>
      </c>
      <c r="N6927" t="s">
        <v>187</v>
      </c>
      <c r="O6927" s="8">
        <v>3.37</v>
      </c>
      <c r="P6927" s="8">
        <v>3.4</v>
      </c>
      <c r="Q6927" s="8">
        <v>3.3</v>
      </c>
      <c r="R6927" s="8">
        <v>3.4</v>
      </c>
      <c r="S6927" s="8">
        <v>3.2</v>
      </c>
      <c r="T6927" s="8">
        <v>3.59</v>
      </c>
      <c r="U6927" s="8">
        <v>7.0000000000000007E-2</v>
      </c>
      <c r="V6927" s="9">
        <v>36</v>
      </c>
      <c r="W6927" s="8">
        <v>0.10000000000000009</v>
      </c>
      <c r="X6927" s="8">
        <v>0.38999999999999968</v>
      </c>
      <c r="Y6927" s="8">
        <v>-2.9999999999999805E-2</v>
      </c>
      <c r="Z6927" s="8">
        <v>0</v>
      </c>
      <c r="AA6927">
        <v>0</v>
      </c>
      <c r="AF6927" t="s">
        <v>10372</v>
      </c>
      <c r="AG6927" t="s">
        <v>9655</v>
      </c>
      <c r="AH6927" t="s">
        <v>9656</v>
      </c>
      <c r="AI6927" t="s">
        <v>9841</v>
      </c>
      <c r="AJ6927" s="7">
        <v>45291</v>
      </c>
      <c r="AK6927" t="s">
        <v>7526</v>
      </c>
      <c r="AL6927" t="s">
        <v>109</v>
      </c>
      <c r="AM6927" t="s">
        <v>6149</v>
      </c>
      <c r="AN6927" t="s">
        <v>10410</v>
      </c>
    </row>
    <row r="6928" spans="1:41">
      <c r="A6928" s="6" t="s">
        <v>7525</v>
      </c>
      <c r="B6928">
        <v>2024</v>
      </c>
      <c r="C6928">
        <v>1</v>
      </c>
      <c r="E6928" t="s">
        <v>2685</v>
      </c>
      <c r="F6928" t="s">
        <v>101</v>
      </c>
      <c r="G6928" t="s">
        <v>774</v>
      </c>
      <c r="H6928" t="s">
        <v>2686</v>
      </c>
      <c r="K6928" s="6"/>
      <c r="O6928" s="8">
        <v>2.27</v>
      </c>
      <c r="P6928" s="8">
        <v>2.2000000000000002</v>
      </c>
      <c r="Q6928" s="8">
        <v>2</v>
      </c>
      <c r="R6928" s="8">
        <v>2.5</v>
      </c>
      <c r="S6928" s="8">
        <v>1.6</v>
      </c>
      <c r="T6928" s="8">
        <v>3.33</v>
      </c>
      <c r="U6928" s="8">
        <v>0.4</v>
      </c>
      <c r="V6928" s="9">
        <v>29</v>
      </c>
      <c r="W6928" s="8">
        <v>0.5</v>
      </c>
      <c r="X6928" s="8">
        <v>1.73</v>
      </c>
      <c r="Y6928" s="8">
        <v>6.999999999999984E-2</v>
      </c>
      <c r="Z6928" s="8">
        <v>-9.9999999999999645E-2</v>
      </c>
      <c r="AA6928">
        <v>-2.0000000000000018E-2</v>
      </c>
      <c r="AF6928" t="s">
        <v>2687</v>
      </c>
      <c r="AG6928" t="s">
        <v>2688</v>
      </c>
      <c r="AH6928" t="s">
        <v>2689</v>
      </c>
      <c r="AI6928" t="s">
        <v>2690</v>
      </c>
      <c r="AJ6928" s="7"/>
      <c r="AK6928" t="s">
        <v>7526</v>
      </c>
      <c r="AL6928" t="s">
        <v>109</v>
      </c>
      <c r="AM6928" t="s">
        <v>2686</v>
      </c>
      <c r="AN6928" t="s">
        <v>7554</v>
      </c>
      <c r="AO6928" t="str">
        <f>TEXT(A6928,"yyyy-mm-dd")</f>
        <v>2024-01-31</v>
      </c>
    </row>
    <row r="6929" spans="1:41">
      <c r="A6929" s="6" t="s">
        <v>7525</v>
      </c>
      <c r="B6929">
        <v>2024</v>
      </c>
      <c r="C6929">
        <v>1</v>
      </c>
      <c r="E6929" t="s">
        <v>81</v>
      </c>
      <c r="F6929" t="s">
        <v>82</v>
      </c>
      <c r="G6929" t="s">
        <v>83</v>
      </c>
      <c r="H6929" t="s">
        <v>7480</v>
      </c>
      <c r="I6929">
        <v>2026</v>
      </c>
      <c r="K6929" s="6">
        <v>46387</v>
      </c>
      <c r="L6929">
        <v>35</v>
      </c>
      <c r="N6929" t="s">
        <v>943</v>
      </c>
      <c r="O6929" s="8">
        <v>3.66</v>
      </c>
      <c r="P6929" s="8">
        <v>3.57</v>
      </c>
      <c r="Q6929" s="8">
        <v>3.5</v>
      </c>
      <c r="R6929" s="8">
        <v>3.78</v>
      </c>
      <c r="S6929" s="8">
        <v>3.28</v>
      </c>
      <c r="T6929" s="8">
        <v>4.7</v>
      </c>
      <c r="U6929" s="8">
        <v>0.3</v>
      </c>
      <c r="V6929" s="9">
        <v>28</v>
      </c>
      <c r="W6929" s="8">
        <v>0.2799999999999998</v>
      </c>
      <c r="X6929" s="8">
        <v>1.4200000000000004</v>
      </c>
      <c r="Y6929" s="8">
        <v>9.0000000000000302E-2</v>
      </c>
      <c r="Z6929" s="8">
        <v>2.9999999999999805E-2</v>
      </c>
      <c r="AA6929">
        <v>0</v>
      </c>
      <c r="AF6929" t="s">
        <v>7481</v>
      </c>
      <c r="AG6929" t="s">
        <v>87</v>
      </c>
      <c r="AH6929" t="s">
        <v>88</v>
      </c>
      <c r="AI6929" t="s">
        <v>359</v>
      </c>
      <c r="AJ6929" s="7">
        <v>46387</v>
      </c>
      <c r="AK6929" t="s">
        <v>7526</v>
      </c>
      <c r="AL6929" t="s">
        <v>91</v>
      </c>
      <c r="AM6929" t="s">
        <v>7482</v>
      </c>
      <c r="AN6929" t="s">
        <v>7529</v>
      </c>
      <c r="AO6929" t="str">
        <f>TEXT(A6929,"yyyy-mm-dd")</f>
        <v>2024-01-31</v>
      </c>
    </row>
    <row r="6930" spans="1:41">
      <c r="A6930" s="6" t="s">
        <v>7525</v>
      </c>
      <c r="B6930">
        <v>2024</v>
      </c>
      <c r="C6930">
        <v>1</v>
      </c>
      <c r="E6930" t="s">
        <v>392</v>
      </c>
      <c r="F6930" t="s">
        <v>82</v>
      </c>
      <c r="G6930" t="s">
        <v>83</v>
      </c>
      <c r="H6930" t="s">
        <v>7480</v>
      </c>
      <c r="I6930">
        <v>2026</v>
      </c>
      <c r="K6930" s="6">
        <v>46387</v>
      </c>
      <c r="L6930">
        <v>35</v>
      </c>
      <c r="N6930" t="s">
        <v>943</v>
      </c>
      <c r="O6930" s="8">
        <v>3.6</v>
      </c>
      <c r="P6930" s="8">
        <v>3.55</v>
      </c>
      <c r="Q6930" s="8">
        <v>3.5</v>
      </c>
      <c r="R6930" s="8">
        <v>3.7</v>
      </c>
      <c r="S6930" s="8">
        <v>3.2</v>
      </c>
      <c r="T6930" s="8">
        <v>4.2</v>
      </c>
      <c r="U6930" s="8">
        <v>0.26</v>
      </c>
      <c r="V6930" s="9">
        <v>25</v>
      </c>
      <c r="W6930" s="8">
        <v>0.20000000000000018</v>
      </c>
      <c r="X6930" s="8">
        <v>1</v>
      </c>
      <c r="Y6930" s="8">
        <v>5.0000000000000266E-2</v>
      </c>
      <c r="Z6930" s="8">
        <v>2.0000000000000018E-2</v>
      </c>
      <c r="AA6930">
        <v>-0.21999999999999975</v>
      </c>
      <c r="AF6930" t="s">
        <v>7481</v>
      </c>
      <c r="AG6930" t="s">
        <v>87</v>
      </c>
      <c r="AH6930" t="s">
        <v>88</v>
      </c>
      <c r="AI6930" t="s">
        <v>359</v>
      </c>
      <c r="AJ6930" s="7">
        <v>46387</v>
      </c>
      <c r="AK6930" t="s">
        <v>7526</v>
      </c>
      <c r="AL6930" t="s">
        <v>393</v>
      </c>
      <c r="AM6930" t="s">
        <v>7482</v>
      </c>
      <c r="AN6930" t="s">
        <v>7532</v>
      </c>
      <c r="AO6930" t="str">
        <f>TEXT(A6930,"yyyy-mm-dd")</f>
        <v>2024-01-31</v>
      </c>
    </row>
    <row r="6931" spans="1:41">
      <c r="A6931" s="6" t="s">
        <v>7525</v>
      </c>
      <c r="B6931">
        <v>2024</v>
      </c>
      <c r="C6931">
        <v>1</v>
      </c>
      <c r="E6931" t="s">
        <v>81</v>
      </c>
      <c r="F6931" t="s">
        <v>82</v>
      </c>
      <c r="G6931" t="s">
        <v>83</v>
      </c>
      <c r="H6931" t="s">
        <v>7036</v>
      </c>
      <c r="I6931">
        <v>2025</v>
      </c>
      <c r="K6931" s="6">
        <v>46022</v>
      </c>
      <c r="L6931">
        <v>23</v>
      </c>
      <c r="N6931" t="s">
        <v>95</v>
      </c>
      <c r="O6931" s="8">
        <v>3.73</v>
      </c>
      <c r="P6931" s="8">
        <v>3.71</v>
      </c>
      <c r="Q6931" s="8">
        <v>3.59</v>
      </c>
      <c r="R6931" s="8">
        <v>3.8</v>
      </c>
      <c r="S6931" s="8">
        <v>3.29</v>
      </c>
      <c r="T6931" s="8">
        <v>4.4400000000000004</v>
      </c>
      <c r="U6931" s="8">
        <v>0.26</v>
      </c>
      <c r="V6931" s="9">
        <v>35</v>
      </c>
      <c r="W6931" s="8">
        <v>0.20999999999999996</v>
      </c>
      <c r="X6931" s="8">
        <v>1.1500000000000004</v>
      </c>
      <c r="Y6931" s="8">
        <v>2.0000000000000018E-2</v>
      </c>
      <c r="Z6931" s="8">
        <v>-1.0000000000000231E-2</v>
      </c>
      <c r="AA6931">
        <v>-8.9999999999999858E-2</v>
      </c>
      <c r="AF6931" t="s">
        <v>7037</v>
      </c>
      <c r="AG6931" t="s">
        <v>87</v>
      </c>
      <c r="AH6931" t="s">
        <v>88</v>
      </c>
      <c r="AI6931" t="s">
        <v>97</v>
      </c>
      <c r="AJ6931" s="7">
        <v>46022</v>
      </c>
      <c r="AK6931" t="s">
        <v>7526</v>
      </c>
      <c r="AL6931" t="s">
        <v>91</v>
      </c>
      <c r="AM6931" t="s">
        <v>7038</v>
      </c>
      <c r="AN6931" t="s">
        <v>7528</v>
      </c>
      <c r="AO6931" t="str">
        <f>TEXT(A6931,"yyyy-mm-dd")</f>
        <v>2024-01-31</v>
      </c>
    </row>
    <row r="6932" spans="1:41">
      <c r="A6932" s="6" t="s">
        <v>7525</v>
      </c>
      <c r="B6932">
        <v>2024</v>
      </c>
      <c r="C6932">
        <v>1</v>
      </c>
      <c r="E6932" t="s">
        <v>392</v>
      </c>
      <c r="F6932" t="s">
        <v>82</v>
      </c>
      <c r="G6932" t="s">
        <v>83</v>
      </c>
      <c r="H6932" t="s">
        <v>7036</v>
      </c>
      <c r="I6932">
        <v>2025</v>
      </c>
      <c r="K6932" s="6">
        <v>46022</v>
      </c>
      <c r="L6932">
        <v>23</v>
      </c>
      <c r="N6932" t="s">
        <v>95</v>
      </c>
      <c r="O6932" s="8">
        <v>3.67</v>
      </c>
      <c r="P6932" s="8">
        <v>3.72</v>
      </c>
      <c r="Q6932" s="8">
        <v>3.5</v>
      </c>
      <c r="R6932" s="8">
        <v>3.86</v>
      </c>
      <c r="S6932" s="8">
        <v>3.2</v>
      </c>
      <c r="T6932" s="8">
        <v>4.25</v>
      </c>
      <c r="U6932" s="8">
        <v>0.28000000000000003</v>
      </c>
      <c r="V6932" s="9">
        <v>30</v>
      </c>
      <c r="W6932" s="8">
        <v>0.35999999999999988</v>
      </c>
      <c r="X6932" s="8">
        <v>1.0499999999999998</v>
      </c>
      <c r="Y6932" s="8">
        <v>-5.0000000000000266E-2</v>
      </c>
      <c r="Z6932" s="8">
        <v>-9.9999999999997868E-3</v>
      </c>
      <c r="AA6932">
        <v>-5.0000000000000266E-2</v>
      </c>
      <c r="AF6932" t="s">
        <v>7037</v>
      </c>
      <c r="AG6932" t="s">
        <v>87</v>
      </c>
      <c r="AH6932" t="s">
        <v>88</v>
      </c>
      <c r="AI6932" t="s">
        <v>97</v>
      </c>
      <c r="AJ6932" s="7">
        <v>46022</v>
      </c>
      <c r="AK6932" t="s">
        <v>7526</v>
      </c>
      <c r="AL6932" t="s">
        <v>393</v>
      </c>
      <c r="AM6932" t="s">
        <v>7038</v>
      </c>
      <c r="AN6932" t="s">
        <v>7531</v>
      </c>
      <c r="AO6932" t="str">
        <f>TEXT(A6932,"yyyy-mm-dd")</f>
        <v>2024-01-31</v>
      </c>
    </row>
    <row r="6933" spans="1:41">
      <c r="A6933" s="6" t="s">
        <v>7525</v>
      </c>
      <c r="B6933">
        <v>2024</v>
      </c>
      <c r="C6933">
        <v>1</v>
      </c>
      <c r="E6933" t="s">
        <v>81</v>
      </c>
      <c r="F6933" t="s">
        <v>82</v>
      </c>
      <c r="G6933" t="s">
        <v>83</v>
      </c>
      <c r="H6933" t="s">
        <v>6592</v>
      </c>
      <c r="I6933">
        <v>2024</v>
      </c>
      <c r="K6933" s="6">
        <v>45657</v>
      </c>
      <c r="L6933">
        <v>11</v>
      </c>
      <c r="N6933" t="s">
        <v>85</v>
      </c>
      <c r="O6933" s="8">
        <v>4.13</v>
      </c>
      <c r="P6933" s="8">
        <v>4.17</v>
      </c>
      <c r="Q6933" s="8">
        <v>3.99</v>
      </c>
      <c r="R6933" s="8">
        <v>4.33</v>
      </c>
      <c r="S6933" s="8">
        <v>3.18</v>
      </c>
      <c r="T6933" s="8">
        <v>4.66</v>
      </c>
      <c r="U6933" s="8">
        <v>0.3</v>
      </c>
      <c r="V6933" s="9">
        <v>37</v>
      </c>
      <c r="W6933" s="8">
        <v>0.33999999999999986</v>
      </c>
      <c r="X6933" s="8">
        <v>1.48</v>
      </c>
      <c r="Y6933" s="8">
        <v>-4.0000000000000036E-2</v>
      </c>
      <c r="Z6933" s="8">
        <v>0.16999999999999993</v>
      </c>
      <c r="AA6933">
        <v>-4.4408920985006262E-16</v>
      </c>
      <c r="AF6933" t="s">
        <v>6593</v>
      </c>
      <c r="AG6933" t="s">
        <v>87</v>
      </c>
      <c r="AH6933" t="s">
        <v>88</v>
      </c>
      <c r="AI6933" t="s">
        <v>89</v>
      </c>
      <c r="AJ6933" s="7">
        <v>45657</v>
      </c>
      <c r="AK6933" t="s">
        <v>7526</v>
      </c>
      <c r="AL6933" t="s">
        <v>91</v>
      </c>
      <c r="AM6933" t="s">
        <v>6594</v>
      </c>
      <c r="AN6933" t="s">
        <v>7527</v>
      </c>
      <c r="AO6933" t="str">
        <f>TEXT(A6933,"yyyy-mm-dd")</f>
        <v>2024-01-31</v>
      </c>
    </row>
    <row r="6934" spans="1:41">
      <c r="A6934" s="6" t="s">
        <v>7525</v>
      </c>
      <c r="B6934">
        <v>2024</v>
      </c>
      <c r="C6934">
        <v>1</v>
      </c>
      <c r="E6934" t="s">
        <v>392</v>
      </c>
      <c r="F6934" t="s">
        <v>82</v>
      </c>
      <c r="G6934" t="s">
        <v>83</v>
      </c>
      <c r="H6934" t="s">
        <v>6592</v>
      </c>
      <c r="I6934">
        <v>2024</v>
      </c>
      <c r="K6934" s="6">
        <v>45657</v>
      </c>
      <c r="L6934">
        <v>11</v>
      </c>
      <c r="N6934" t="s">
        <v>85</v>
      </c>
      <c r="O6934" s="8">
        <v>4.0599999999999996</v>
      </c>
      <c r="P6934" s="8">
        <v>4.0599999999999996</v>
      </c>
      <c r="Q6934" s="8">
        <v>3.85</v>
      </c>
      <c r="R6934" s="8">
        <v>4.16</v>
      </c>
      <c r="S6934" s="8">
        <v>3.44</v>
      </c>
      <c r="T6934" s="8">
        <v>5.34</v>
      </c>
      <c r="U6934" s="8">
        <v>0.38</v>
      </c>
      <c r="V6934" s="9">
        <v>32</v>
      </c>
      <c r="W6934" s="8">
        <v>0.31000000000000005</v>
      </c>
      <c r="X6934" s="8">
        <v>1.9</v>
      </c>
      <c r="Y6934" s="8">
        <v>0</v>
      </c>
      <c r="Z6934" s="8">
        <v>0</v>
      </c>
      <c r="AA6934">
        <v>-0.10000000000000009</v>
      </c>
      <c r="AF6934" t="s">
        <v>6593</v>
      </c>
      <c r="AG6934" t="s">
        <v>87</v>
      </c>
      <c r="AH6934" t="s">
        <v>88</v>
      </c>
      <c r="AI6934" t="s">
        <v>89</v>
      </c>
      <c r="AJ6934" s="7">
        <v>45657</v>
      </c>
      <c r="AK6934" t="s">
        <v>7526</v>
      </c>
      <c r="AL6934" t="s">
        <v>393</v>
      </c>
      <c r="AM6934" t="s">
        <v>6594</v>
      </c>
      <c r="AN6934" t="s">
        <v>7530</v>
      </c>
      <c r="AO6934" t="str">
        <f>TEXT(A6934,"yyyy-mm-dd")</f>
        <v>2024-01-31</v>
      </c>
    </row>
    <row r="6935" spans="1:41">
      <c r="A6935" s="6" t="s">
        <v>7525</v>
      </c>
      <c r="B6935">
        <v>2024</v>
      </c>
      <c r="C6935">
        <v>1</v>
      </c>
      <c r="E6935" t="s">
        <v>81</v>
      </c>
      <c r="F6935" t="s">
        <v>82</v>
      </c>
      <c r="G6935" t="s">
        <v>774</v>
      </c>
      <c r="H6935" t="s">
        <v>775</v>
      </c>
      <c r="K6935" s="6"/>
      <c r="O6935" s="8">
        <v>3.7</v>
      </c>
      <c r="P6935" s="8">
        <v>3.7</v>
      </c>
      <c r="Q6935" s="8">
        <v>3.5</v>
      </c>
      <c r="R6935" s="8">
        <v>3.8</v>
      </c>
      <c r="S6935" s="8">
        <v>3.25</v>
      </c>
      <c r="T6935" s="8">
        <v>4.4000000000000004</v>
      </c>
      <c r="U6935" s="8">
        <v>0.24</v>
      </c>
      <c r="V6935" s="9">
        <v>32</v>
      </c>
      <c r="W6935" s="8">
        <v>0.29999999999999982</v>
      </c>
      <c r="X6935" s="8">
        <v>1.1500000000000004</v>
      </c>
      <c r="Y6935" s="8">
        <v>0</v>
      </c>
      <c r="Z6935" s="8">
        <v>-2.0000000000000018E-2</v>
      </c>
      <c r="AA6935">
        <v>0.10999999999999988</v>
      </c>
      <c r="AF6935" t="s">
        <v>776</v>
      </c>
      <c r="AG6935" t="s">
        <v>777</v>
      </c>
      <c r="AH6935" t="s">
        <v>778</v>
      </c>
      <c r="AI6935" t="s">
        <v>779</v>
      </c>
      <c r="AJ6935" s="7"/>
      <c r="AK6935" t="s">
        <v>7526</v>
      </c>
      <c r="AL6935" t="s">
        <v>91</v>
      </c>
      <c r="AM6935" t="s">
        <v>775</v>
      </c>
      <c r="AN6935" t="s">
        <v>7550</v>
      </c>
      <c r="AO6935" t="str">
        <f>TEXT(A6935,"yyyy-mm-dd")</f>
        <v>2024-01-31</v>
      </c>
    </row>
    <row r="6936" spans="1:41">
      <c r="A6936" s="6" t="s">
        <v>7525</v>
      </c>
      <c r="B6936">
        <v>2024</v>
      </c>
      <c r="C6936">
        <v>1</v>
      </c>
      <c r="E6936" t="s">
        <v>81</v>
      </c>
      <c r="F6936" t="s">
        <v>82</v>
      </c>
      <c r="G6936" t="s">
        <v>774</v>
      </c>
      <c r="H6936" t="s">
        <v>1536</v>
      </c>
      <c r="K6936" s="6"/>
      <c r="O6936" s="8">
        <v>3.56</v>
      </c>
      <c r="P6936" s="8">
        <v>3.5</v>
      </c>
      <c r="Q6936" s="8">
        <v>3.5</v>
      </c>
      <c r="R6936" s="8">
        <v>3.7</v>
      </c>
      <c r="S6936" s="8">
        <v>3</v>
      </c>
      <c r="T6936" s="8">
        <v>4</v>
      </c>
      <c r="U6936" s="8">
        <v>0.25</v>
      </c>
      <c r="V6936" s="9">
        <v>31</v>
      </c>
      <c r="W6936" s="8">
        <v>0.20000000000000018</v>
      </c>
      <c r="X6936" s="8">
        <v>1</v>
      </c>
      <c r="Y6936" s="8">
        <v>6.0000000000000053E-2</v>
      </c>
      <c r="Z6936" s="8">
        <v>-0.10000000000000009</v>
      </c>
      <c r="AA6936">
        <v>0</v>
      </c>
      <c r="AF6936" t="s">
        <v>1537</v>
      </c>
      <c r="AG6936" t="s">
        <v>777</v>
      </c>
      <c r="AH6936" t="s">
        <v>778</v>
      </c>
      <c r="AI6936" t="s">
        <v>1538</v>
      </c>
      <c r="AJ6936" s="7"/>
      <c r="AK6936" t="s">
        <v>7526</v>
      </c>
      <c r="AL6936" t="s">
        <v>91</v>
      </c>
      <c r="AM6936" t="s">
        <v>1536</v>
      </c>
      <c r="AN6936" t="s">
        <v>7551</v>
      </c>
      <c r="AO6936" t="str">
        <f>TEXT(A6936,"yyyy-mm-dd")</f>
        <v>2024-01-31</v>
      </c>
    </row>
    <row r="6937" spans="1:41">
      <c r="A6937" s="6" t="s">
        <v>7525</v>
      </c>
      <c r="B6937">
        <v>2024</v>
      </c>
      <c r="C6937">
        <v>1</v>
      </c>
      <c r="E6937" t="s">
        <v>392</v>
      </c>
      <c r="F6937" t="s">
        <v>82</v>
      </c>
      <c r="G6937" t="s">
        <v>774</v>
      </c>
      <c r="H6937" t="s">
        <v>775</v>
      </c>
      <c r="K6937" s="6"/>
      <c r="O6937" s="8">
        <v>3.68</v>
      </c>
      <c r="P6937" s="8">
        <v>3.7</v>
      </c>
      <c r="Q6937" s="8">
        <v>3.5</v>
      </c>
      <c r="R6937" s="8">
        <v>3.8</v>
      </c>
      <c r="S6937" s="8">
        <v>3.2</v>
      </c>
      <c r="T6937" s="8">
        <v>4.4000000000000004</v>
      </c>
      <c r="U6937" s="8">
        <v>0.27</v>
      </c>
      <c r="V6937" s="9">
        <v>29</v>
      </c>
      <c r="W6937" s="8">
        <v>0.29999999999999982</v>
      </c>
      <c r="X6937" s="8">
        <v>1.2000000000000002</v>
      </c>
      <c r="Y6937" s="8">
        <v>-2.0000000000000018E-2</v>
      </c>
      <c r="Z6937" s="8">
        <v>0</v>
      </c>
      <c r="AA6937">
        <v>-5.0000000000000266E-2</v>
      </c>
      <c r="AF6937" t="s">
        <v>776</v>
      </c>
      <c r="AG6937" t="s">
        <v>777</v>
      </c>
      <c r="AH6937" t="s">
        <v>778</v>
      </c>
      <c r="AI6937" t="s">
        <v>779</v>
      </c>
      <c r="AJ6937" s="7"/>
      <c r="AK6937" t="s">
        <v>7526</v>
      </c>
      <c r="AL6937" t="s">
        <v>393</v>
      </c>
      <c r="AM6937" t="s">
        <v>775</v>
      </c>
      <c r="AN6937" t="s">
        <v>7552</v>
      </c>
      <c r="AO6937" t="str">
        <f>TEXT(A6937,"yyyy-mm-dd")</f>
        <v>2024-01-31</v>
      </c>
    </row>
    <row r="6938" spans="1:41">
      <c r="A6938" s="6" t="s">
        <v>7525</v>
      </c>
      <c r="B6938">
        <v>2024</v>
      </c>
      <c r="C6938">
        <v>1</v>
      </c>
      <c r="E6938" t="s">
        <v>392</v>
      </c>
      <c r="F6938" t="s">
        <v>82</v>
      </c>
      <c r="G6938" t="s">
        <v>774</v>
      </c>
      <c r="H6938" t="s">
        <v>1536</v>
      </c>
      <c r="K6938" s="6"/>
      <c r="O6938" s="8">
        <v>3.53</v>
      </c>
      <c r="P6938" s="8">
        <v>3.5</v>
      </c>
      <c r="Q6938" s="8">
        <v>3.34</v>
      </c>
      <c r="R6938" s="8">
        <v>3.71</v>
      </c>
      <c r="S6938" s="8">
        <v>3</v>
      </c>
      <c r="T6938" s="8">
        <v>4</v>
      </c>
      <c r="U6938" s="8">
        <v>0.28000000000000003</v>
      </c>
      <c r="V6938" s="9">
        <v>28</v>
      </c>
      <c r="W6938" s="8">
        <v>0.37000000000000011</v>
      </c>
      <c r="X6938" s="8">
        <v>1</v>
      </c>
      <c r="Y6938" s="8">
        <v>2.9999999999999805E-2</v>
      </c>
      <c r="Z6938" s="8">
        <v>0</v>
      </c>
      <c r="AA6938">
        <v>2.0000000000000018E-2</v>
      </c>
      <c r="AF6938" t="s">
        <v>1537</v>
      </c>
      <c r="AG6938" t="s">
        <v>777</v>
      </c>
      <c r="AH6938" t="s">
        <v>778</v>
      </c>
      <c r="AI6938" t="s">
        <v>1538</v>
      </c>
      <c r="AJ6938" s="7"/>
      <c r="AK6938" t="s">
        <v>7526</v>
      </c>
      <c r="AL6938" t="s">
        <v>393</v>
      </c>
      <c r="AM6938" t="s">
        <v>1536</v>
      </c>
      <c r="AN6938" t="s">
        <v>7553</v>
      </c>
      <c r="AO6938" t="str">
        <f>TEXT(A6938,"yyyy-mm-dd")</f>
        <v>2024-01-31</v>
      </c>
    </row>
    <row r="6939" spans="1:41">
      <c r="A6939" s="6" t="s">
        <v>7525</v>
      </c>
      <c r="B6939">
        <v>2024</v>
      </c>
      <c r="C6939">
        <v>1</v>
      </c>
      <c r="E6939" t="s">
        <v>112</v>
      </c>
      <c r="F6939" t="s">
        <v>113</v>
      </c>
      <c r="G6939" t="s">
        <v>83</v>
      </c>
      <c r="H6939" t="s">
        <v>7480</v>
      </c>
      <c r="I6939">
        <v>2026</v>
      </c>
      <c r="K6939" s="6">
        <v>46387</v>
      </c>
      <c r="L6939">
        <v>35</v>
      </c>
      <c r="N6939" t="s">
        <v>943</v>
      </c>
      <c r="O6939" s="8">
        <v>6.93</v>
      </c>
      <c r="P6939" s="8">
        <v>6.92</v>
      </c>
      <c r="Q6939" s="8">
        <v>6.5</v>
      </c>
      <c r="R6939" s="8">
        <v>7.5</v>
      </c>
      <c r="S6939" s="8">
        <v>5.18</v>
      </c>
      <c r="T6939" s="8">
        <v>8.68</v>
      </c>
      <c r="U6939" s="8">
        <v>0.92</v>
      </c>
      <c r="V6939" s="9">
        <v>18</v>
      </c>
      <c r="W6939" s="8">
        <v>1</v>
      </c>
      <c r="X6939" s="8">
        <v>3.5</v>
      </c>
      <c r="Y6939" s="8">
        <v>9.9999999999997868E-3</v>
      </c>
      <c r="Z6939" s="8">
        <v>-4.0000000000000036E-2</v>
      </c>
      <c r="AA6939">
        <v>-0.19000000000000039</v>
      </c>
      <c r="AF6939" t="s">
        <v>7518</v>
      </c>
      <c r="AG6939" t="s">
        <v>115</v>
      </c>
      <c r="AH6939" t="s">
        <v>116</v>
      </c>
      <c r="AI6939" t="s">
        <v>359</v>
      </c>
      <c r="AJ6939" s="7">
        <v>46387</v>
      </c>
      <c r="AK6939" t="s">
        <v>7526</v>
      </c>
      <c r="AL6939" t="s">
        <v>118</v>
      </c>
      <c r="AM6939" t="s">
        <v>7482</v>
      </c>
      <c r="AN6939" t="s">
        <v>7557</v>
      </c>
      <c r="AO6939" t="str">
        <f>TEXT(A6939,"yyyy-mm-dd")</f>
        <v>2024-01-31</v>
      </c>
    </row>
    <row r="6940" spans="1:41">
      <c r="A6940" s="6" t="s">
        <v>7525</v>
      </c>
      <c r="B6940">
        <v>2024</v>
      </c>
      <c r="C6940">
        <v>1</v>
      </c>
      <c r="E6940" t="s">
        <v>2881</v>
      </c>
      <c r="F6940" t="s">
        <v>113</v>
      </c>
      <c r="G6940" t="s">
        <v>83</v>
      </c>
      <c r="H6940" t="s">
        <v>7480</v>
      </c>
      <c r="I6940">
        <v>2026</v>
      </c>
      <c r="K6940" s="6">
        <v>46387</v>
      </c>
      <c r="L6940">
        <v>35</v>
      </c>
      <c r="N6940" t="s">
        <v>943</v>
      </c>
      <c r="O6940" s="8">
        <v>7.75</v>
      </c>
      <c r="P6940" s="8">
        <v>8</v>
      </c>
      <c r="Q6940" s="8">
        <v>7.16</v>
      </c>
      <c r="R6940" s="8">
        <v>8.3000000000000007</v>
      </c>
      <c r="S6940" s="8">
        <v>6</v>
      </c>
      <c r="T6940" s="8">
        <v>9.16</v>
      </c>
      <c r="U6940" s="8">
        <v>0.94</v>
      </c>
      <c r="V6940" s="9">
        <v>17</v>
      </c>
      <c r="W6940" s="8">
        <v>1.1400000000000006</v>
      </c>
      <c r="X6940" s="8">
        <v>3.16</v>
      </c>
      <c r="Y6940" s="8">
        <v>-0.25</v>
      </c>
      <c r="Z6940" s="8">
        <v>0</v>
      </c>
      <c r="AA6940">
        <v>-8.999999999999897E-2</v>
      </c>
      <c r="AF6940" t="s">
        <v>7523</v>
      </c>
      <c r="AG6940" t="s">
        <v>2883</v>
      </c>
      <c r="AH6940" t="s">
        <v>2884</v>
      </c>
      <c r="AI6940" t="s">
        <v>359</v>
      </c>
      <c r="AJ6940" s="7">
        <v>46387</v>
      </c>
      <c r="AK6940" t="s">
        <v>7526</v>
      </c>
      <c r="AL6940" t="s">
        <v>2885</v>
      </c>
      <c r="AM6940" t="s">
        <v>7482</v>
      </c>
      <c r="AN6940" t="s">
        <v>7560</v>
      </c>
      <c r="AO6940" t="str">
        <f>TEXT(A6940,"yyyy-mm-dd")</f>
        <v>2024-01-31</v>
      </c>
    </row>
    <row r="6941" spans="1:41">
      <c r="A6941" s="6" t="s">
        <v>7525</v>
      </c>
      <c r="B6941">
        <v>2024</v>
      </c>
      <c r="C6941">
        <v>1</v>
      </c>
      <c r="E6941" t="s">
        <v>112</v>
      </c>
      <c r="F6941" t="s">
        <v>113</v>
      </c>
      <c r="G6941" t="s">
        <v>83</v>
      </c>
      <c r="H6941" t="s">
        <v>7036</v>
      </c>
      <c r="I6941">
        <v>2025</v>
      </c>
      <c r="K6941" s="6">
        <v>46022</v>
      </c>
      <c r="L6941">
        <v>23</v>
      </c>
      <c r="N6941" t="s">
        <v>95</v>
      </c>
      <c r="O6941" s="8">
        <v>7.42</v>
      </c>
      <c r="P6941" s="8">
        <v>7.48</v>
      </c>
      <c r="Q6941" s="8">
        <v>7.1</v>
      </c>
      <c r="R6941" s="8">
        <v>7.97</v>
      </c>
      <c r="S6941" s="8">
        <v>5.6</v>
      </c>
      <c r="T6941" s="8">
        <v>8.5</v>
      </c>
      <c r="U6941" s="8">
        <v>0.66</v>
      </c>
      <c r="V6941" s="9">
        <v>24</v>
      </c>
      <c r="W6941" s="8">
        <v>0.87000000000000011</v>
      </c>
      <c r="X6941" s="8">
        <v>2.9000000000000004</v>
      </c>
      <c r="Y6941" s="8">
        <v>-6.0000000000000497E-2</v>
      </c>
      <c r="Z6941" s="8">
        <v>-9.9999999999999645E-2</v>
      </c>
      <c r="AA6941">
        <v>-9.9999999999997868E-3</v>
      </c>
      <c r="AF6941" t="s">
        <v>7074</v>
      </c>
      <c r="AG6941" t="s">
        <v>115</v>
      </c>
      <c r="AH6941" t="s">
        <v>116</v>
      </c>
      <c r="AI6941" t="s">
        <v>230</v>
      </c>
      <c r="AJ6941" s="7">
        <v>46022</v>
      </c>
      <c r="AK6941" t="s">
        <v>7526</v>
      </c>
      <c r="AL6941" t="s">
        <v>118</v>
      </c>
      <c r="AM6941" t="s">
        <v>7038</v>
      </c>
      <c r="AN6941" t="s">
        <v>7556</v>
      </c>
      <c r="AO6941" t="str">
        <f>TEXT(A6941,"yyyy-mm-dd")</f>
        <v>2024-01-31</v>
      </c>
    </row>
    <row r="6942" spans="1:41">
      <c r="A6942" s="6" t="s">
        <v>7525</v>
      </c>
      <c r="B6942">
        <v>2024</v>
      </c>
      <c r="C6942">
        <v>1</v>
      </c>
      <c r="E6942" t="s">
        <v>2881</v>
      </c>
      <c r="F6942" t="s">
        <v>113</v>
      </c>
      <c r="G6942" t="s">
        <v>83</v>
      </c>
      <c r="H6942" t="s">
        <v>7036</v>
      </c>
      <c r="I6942">
        <v>2025</v>
      </c>
      <c r="K6942" s="6">
        <v>46022</v>
      </c>
      <c r="L6942">
        <v>23</v>
      </c>
      <c r="N6942" t="s">
        <v>95</v>
      </c>
      <c r="O6942" s="8">
        <v>7.94</v>
      </c>
      <c r="P6942" s="8">
        <v>8.1999999999999993</v>
      </c>
      <c r="Q6942" s="8">
        <v>7.73</v>
      </c>
      <c r="R6942" s="8">
        <v>8.56</v>
      </c>
      <c r="S6942" s="8">
        <v>5.7</v>
      </c>
      <c r="T6942" s="8">
        <v>8.9</v>
      </c>
      <c r="U6942" s="8">
        <v>0.84</v>
      </c>
      <c r="V6942" s="9">
        <v>23</v>
      </c>
      <c r="W6942" s="8">
        <v>0.83000000000000007</v>
      </c>
      <c r="X6942" s="8">
        <v>3.2</v>
      </c>
      <c r="Y6942" s="8">
        <v>-0.2599999999999989</v>
      </c>
      <c r="Z6942" s="8">
        <v>0.16000000000000014</v>
      </c>
      <c r="AA6942">
        <v>0.12999999999999989</v>
      </c>
      <c r="AF6942" t="s">
        <v>7079</v>
      </c>
      <c r="AG6942" t="s">
        <v>2883</v>
      </c>
      <c r="AH6942" t="s">
        <v>2884</v>
      </c>
      <c r="AI6942" t="s">
        <v>230</v>
      </c>
      <c r="AJ6942" s="7">
        <v>46022</v>
      </c>
      <c r="AK6942" t="s">
        <v>7526</v>
      </c>
      <c r="AL6942" t="s">
        <v>2885</v>
      </c>
      <c r="AM6942" t="s">
        <v>7038</v>
      </c>
      <c r="AN6942" t="s">
        <v>7559</v>
      </c>
      <c r="AO6942" t="str">
        <f>TEXT(A6942,"yyyy-mm-dd")</f>
        <v>2024-01-31</v>
      </c>
    </row>
    <row r="6943" spans="1:41">
      <c r="A6943" s="6" t="s">
        <v>7525</v>
      </c>
      <c r="B6943">
        <v>2024</v>
      </c>
      <c r="C6943">
        <v>1</v>
      </c>
      <c r="E6943" t="s">
        <v>112</v>
      </c>
      <c r="F6943" t="s">
        <v>113</v>
      </c>
      <c r="G6943" t="s">
        <v>83</v>
      </c>
      <c r="H6943" t="s">
        <v>6592</v>
      </c>
      <c r="I6943">
        <v>2024</v>
      </c>
      <c r="K6943" s="6">
        <v>45657</v>
      </c>
      <c r="L6943">
        <v>11</v>
      </c>
      <c r="N6943" t="s">
        <v>85</v>
      </c>
      <c r="O6943" s="8">
        <v>9.31</v>
      </c>
      <c r="P6943" s="8">
        <v>9.23</v>
      </c>
      <c r="Q6943" s="8">
        <v>9.0299999999999994</v>
      </c>
      <c r="R6943" s="8">
        <v>9.58</v>
      </c>
      <c r="S6943" s="8">
        <v>8.25</v>
      </c>
      <c r="T6943" s="8">
        <v>10.48</v>
      </c>
      <c r="U6943" s="8">
        <v>0.53</v>
      </c>
      <c r="V6943" s="9">
        <v>26</v>
      </c>
      <c r="W6943" s="8">
        <v>0.55000000000000071</v>
      </c>
      <c r="X6943" s="8">
        <v>2.2300000000000004</v>
      </c>
      <c r="Y6943" s="8">
        <v>8.0000000000000071E-2</v>
      </c>
      <c r="Z6943" s="8">
        <v>8.9999999999999858E-2</v>
      </c>
      <c r="AA6943">
        <v>0.20000000000000107</v>
      </c>
      <c r="AF6943" t="s">
        <v>6630</v>
      </c>
      <c r="AG6943" t="s">
        <v>115</v>
      </c>
      <c r="AH6943" t="s">
        <v>116</v>
      </c>
      <c r="AI6943" t="s">
        <v>117</v>
      </c>
      <c r="AJ6943" s="7">
        <v>45657</v>
      </c>
      <c r="AK6943" t="s">
        <v>7526</v>
      </c>
      <c r="AL6943" t="s">
        <v>118</v>
      </c>
      <c r="AM6943" t="s">
        <v>6594</v>
      </c>
      <c r="AN6943" t="s">
        <v>7555</v>
      </c>
      <c r="AO6943" t="str">
        <f>TEXT(A6943,"yyyy-mm-dd")</f>
        <v>2024-01-31</v>
      </c>
    </row>
    <row r="6944" spans="1:41">
      <c r="A6944" s="6" t="s">
        <v>7525</v>
      </c>
      <c r="B6944">
        <v>2024</v>
      </c>
      <c r="C6944">
        <v>1</v>
      </c>
      <c r="E6944" t="s">
        <v>2881</v>
      </c>
      <c r="F6944" t="s">
        <v>113</v>
      </c>
      <c r="G6944" t="s">
        <v>83</v>
      </c>
      <c r="H6944" t="s">
        <v>6592</v>
      </c>
      <c r="I6944">
        <v>2024</v>
      </c>
      <c r="K6944" s="6">
        <v>45657</v>
      </c>
      <c r="L6944">
        <v>11</v>
      </c>
      <c r="N6944" t="s">
        <v>85</v>
      </c>
      <c r="O6944" s="8">
        <v>8.7899999999999991</v>
      </c>
      <c r="P6944" s="8">
        <v>8.81</v>
      </c>
      <c r="Q6944" s="8">
        <v>8.51</v>
      </c>
      <c r="R6944" s="8">
        <v>9.2100000000000009</v>
      </c>
      <c r="S6944" s="8">
        <v>7.2</v>
      </c>
      <c r="T6944" s="8">
        <v>9.9</v>
      </c>
      <c r="U6944" s="8">
        <v>0.66</v>
      </c>
      <c r="V6944" s="9">
        <v>24</v>
      </c>
      <c r="W6944" s="8">
        <v>0.70000000000000107</v>
      </c>
      <c r="X6944" s="8">
        <v>2.7</v>
      </c>
      <c r="Y6944" s="8">
        <v>-2.000000000000135E-2</v>
      </c>
      <c r="Z6944" s="8">
        <v>9.9999999999997868E-3</v>
      </c>
      <c r="AA6944">
        <v>-0.1899999999999995</v>
      </c>
      <c r="AF6944" t="s">
        <v>6635</v>
      </c>
      <c r="AG6944" t="s">
        <v>2883</v>
      </c>
      <c r="AH6944" t="s">
        <v>2884</v>
      </c>
      <c r="AI6944" t="s">
        <v>117</v>
      </c>
      <c r="AJ6944" s="7">
        <v>45657</v>
      </c>
      <c r="AK6944" t="s">
        <v>7526</v>
      </c>
      <c r="AL6944" t="s">
        <v>2885</v>
      </c>
      <c r="AM6944" t="s">
        <v>6594</v>
      </c>
      <c r="AN6944" t="s">
        <v>7558</v>
      </c>
      <c r="AO6944" t="str">
        <f>TEXT(A6944,"yyyy-mm-dd")</f>
        <v>2024-01-31</v>
      </c>
    </row>
    <row r="6945" spans="1:41">
      <c r="A6945" s="6" t="s">
        <v>7561</v>
      </c>
      <c r="B6945">
        <v>2024</v>
      </c>
      <c r="C6945">
        <v>2</v>
      </c>
      <c r="E6945" t="s">
        <v>1907</v>
      </c>
      <c r="F6945" t="s">
        <v>1908</v>
      </c>
      <c r="G6945" t="s">
        <v>102</v>
      </c>
      <c r="H6945" t="s">
        <v>7427</v>
      </c>
      <c r="I6945">
        <v>2025</v>
      </c>
      <c r="J6945">
        <v>4</v>
      </c>
      <c r="K6945" s="6">
        <v>46022</v>
      </c>
      <c r="L6945">
        <v>22</v>
      </c>
      <c r="M6945">
        <v>7</v>
      </c>
      <c r="N6945" t="s">
        <v>167</v>
      </c>
      <c r="O6945" s="8">
        <v>7.47</v>
      </c>
      <c r="P6945" s="8">
        <v>7.5</v>
      </c>
      <c r="Q6945" s="8">
        <v>7.13</v>
      </c>
      <c r="R6945" s="8">
        <v>7.88</v>
      </c>
      <c r="S6945" s="8">
        <v>5.5</v>
      </c>
      <c r="T6945" s="8">
        <v>9.25</v>
      </c>
      <c r="U6945" s="8">
        <v>0.75</v>
      </c>
      <c r="V6945" s="9">
        <v>35</v>
      </c>
      <c r="W6945" s="8">
        <v>0.75</v>
      </c>
      <c r="X6945" s="8">
        <v>3.75</v>
      </c>
      <c r="Y6945" s="8">
        <v>-3.0000000000000249E-2</v>
      </c>
      <c r="Z6945" s="8">
        <v>0</v>
      </c>
      <c r="AA6945">
        <v>0</v>
      </c>
      <c r="AF6945" t="s">
        <v>7428</v>
      </c>
      <c r="AG6945" t="s">
        <v>1910</v>
      </c>
      <c r="AH6945" t="s">
        <v>1911</v>
      </c>
      <c r="AI6945" t="s">
        <v>1944</v>
      </c>
      <c r="AJ6945" s="7">
        <v>46022</v>
      </c>
      <c r="AK6945" t="s">
        <v>7562</v>
      </c>
      <c r="AL6945" t="s">
        <v>1908</v>
      </c>
      <c r="AM6945" t="s">
        <v>7429</v>
      </c>
      <c r="AN6945" t="s">
        <v>7584</v>
      </c>
      <c r="AO6945" t="str">
        <f>TEXT(A6945,"yyyy-mm-dd")</f>
        <v>2024-02-29</v>
      </c>
    </row>
    <row r="6946" spans="1:41">
      <c r="A6946" s="6" t="s">
        <v>7561</v>
      </c>
      <c r="B6946">
        <v>2024</v>
      </c>
      <c r="C6946">
        <v>2</v>
      </c>
      <c r="E6946" t="s">
        <v>1907</v>
      </c>
      <c r="F6946" t="s">
        <v>1908</v>
      </c>
      <c r="G6946" t="s">
        <v>102</v>
      </c>
      <c r="H6946" t="s">
        <v>7322</v>
      </c>
      <c r="I6946">
        <v>2025</v>
      </c>
      <c r="J6946">
        <v>3</v>
      </c>
      <c r="K6946" s="6">
        <v>45930</v>
      </c>
      <c r="L6946">
        <v>19</v>
      </c>
      <c r="M6946">
        <v>6</v>
      </c>
      <c r="N6946" t="s">
        <v>195</v>
      </c>
      <c r="O6946" s="8">
        <v>7.76</v>
      </c>
      <c r="P6946" s="8">
        <v>7.75</v>
      </c>
      <c r="Q6946" s="8">
        <v>7.5</v>
      </c>
      <c r="R6946" s="8">
        <v>8.19</v>
      </c>
      <c r="S6946" s="8">
        <v>6</v>
      </c>
      <c r="T6946" s="8">
        <v>9.5</v>
      </c>
      <c r="U6946" s="8">
        <v>0.82</v>
      </c>
      <c r="V6946" s="9">
        <v>34</v>
      </c>
      <c r="W6946" s="8">
        <v>0.6899999999999995</v>
      </c>
      <c r="X6946" s="8">
        <v>3.5</v>
      </c>
      <c r="Y6946" s="8">
        <v>9.9999999999997868E-3</v>
      </c>
      <c r="Z6946" s="8">
        <v>-0.12999999999999989</v>
      </c>
      <c r="AA6946">
        <v>-6.0000000000000497E-2</v>
      </c>
      <c r="AF6946" t="s">
        <v>7323</v>
      </c>
      <c r="AG6946" t="s">
        <v>1910</v>
      </c>
      <c r="AH6946" t="s">
        <v>1911</v>
      </c>
      <c r="AI6946" t="s">
        <v>1939</v>
      </c>
      <c r="AJ6946" s="7">
        <v>45930</v>
      </c>
      <c r="AK6946" t="s">
        <v>7562</v>
      </c>
      <c r="AL6946" t="s">
        <v>1908</v>
      </c>
      <c r="AM6946" t="s">
        <v>7324</v>
      </c>
      <c r="AN6946" t="s">
        <v>7583</v>
      </c>
      <c r="AO6946" t="str">
        <f>TEXT(A6946,"yyyy-mm-dd")</f>
        <v>2024-02-29</v>
      </c>
    </row>
    <row r="6947" spans="1:41">
      <c r="A6947" s="6" t="s">
        <v>7561</v>
      </c>
      <c r="B6947">
        <v>2024</v>
      </c>
      <c r="C6947">
        <v>2</v>
      </c>
      <c r="E6947" t="s">
        <v>1907</v>
      </c>
      <c r="F6947" t="s">
        <v>1908</v>
      </c>
      <c r="G6947" t="s">
        <v>102</v>
      </c>
      <c r="H6947" t="s">
        <v>7214</v>
      </c>
      <c r="I6947">
        <v>2025</v>
      </c>
      <c r="J6947">
        <v>2</v>
      </c>
      <c r="K6947" s="6">
        <v>45838</v>
      </c>
      <c r="L6947">
        <v>16</v>
      </c>
      <c r="M6947">
        <v>5</v>
      </c>
      <c r="N6947" t="s">
        <v>222</v>
      </c>
      <c r="O6947" s="8">
        <v>8.1999999999999993</v>
      </c>
      <c r="P6947" s="8">
        <v>8.25</v>
      </c>
      <c r="Q6947" s="8">
        <v>7.75</v>
      </c>
      <c r="R6947" s="8">
        <v>8.75</v>
      </c>
      <c r="S6947" s="8">
        <v>6.25</v>
      </c>
      <c r="T6947" s="8">
        <v>10</v>
      </c>
      <c r="U6947" s="8">
        <v>0.86</v>
      </c>
      <c r="V6947" s="9">
        <v>34</v>
      </c>
      <c r="W6947" s="8">
        <v>1</v>
      </c>
      <c r="X6947" s="8">
        <v>3.75</v>
      </c>
      <c r="Y6947" s="8">
        <v>-5.0000000000000711E-2</v>
      </c>
      <c r="Z6947" s="8">
        <v>0</v>
      </c>
      <c r="AA6947">
        <v>5.9999999999999609E-2</v>
      </c>
      <c r="AF6947" t="s">
        <v>7215</v>
      </c>
      <c r="AG6947" t="s">
        <v>1910</v>
      </c>
      <c r="AH6947" t="s">
        <v>1911</v>
      </c>
      <c r="AI6947" t="s">
        <v>1934</v>
      </c>
      <c r="AJ6947" s="7">
        <v>45838</v>
      </c>
      <c r="AK6947" t="s">
        <v>7562</v>
      </c>
      <c r="AL6947" t="s">
        <v>1908</v>
      </c>
      <c r="AM6947" t="s">
        <v>7216</v>
      </c>
      <c r="AN6947" t="s">
        <v>7582</v>
      </c>
      <c r="AO6947" t="str">
        <f>TEXT(A6947,"yyyy-mm-dd")</f>
        <v>2024-02-29</v>
      </c>
    </row>
    <row r="6948" spans="1:41">
      <c r="A6948" s="6" t="s">
        <v>7561</v>
      </c>
      <c r="B6948">
        <v>2024</v>
      </c>
      <c r="C6948">
        <v>2</v>
      </c>
      <c r="E6948" t="s">
        <v>1907</v>
      </c>
      <c r="F6948" t="s">
        <v>1908</v>
      </c>
      <c r="G6948" t="s">
        <v>102</v>
      </c>
      <c r="H6948" t="s">
        <v>7210</v>
      </c>
      <c r="I6948">
        <v>2025</v>
      </c>
      <c r="J6948">
        <v>1</v>
      </c>
      <c r="K6948" s="6">
        <v>45747</v>
      </c>
      <c r="L6948">
        <v>13</v>
      </c>
      <c r="M6948">
        <v>4</v>
      </c>
      <c r="N6948" t="s">
        <v>252</v>
      </c>
      <c r="O6948" s="8">
        <v>8.74</v>
      </c>
      <c r="P6948" s="8">
        <v>8.75</v>
      </c>
      <c r="Q6948" s="8">
        <v>8.5</v>
      </c>
      <c r="R6948" s="8">
        <v>9.25</v>
      </c>
      <c r="S6948" s="8">
        <v>7</v>
      </c>
      <c r="T6948" s="8">
        <v>10.25</v>
      </c>
      <c r="U6948" s="8">
        <v>0.78</v>
      </c>
      <c r="V6948" s="9">
        <v>34</v>
      </c>
      <c r="W6948" s="8">
        <v>0.75</v>
      </c>
      <c r="X6948" s="8">
        <v>3.25</v>
      </c>
      <c r="Y6948" s="8">
        <v>-9.9999999999997868E-3</v>
      </c>
      <c r="Z6948" s="8">
        <v>0</v>
      </c>
      <c r="AA6948">
        <v>0</v>
      </c>
      <c r="AF6948" t="s">
        <v>7211</v>
      </c>
      <c r="AG6948" t="s">
        <v>1910</v>
      </c>
      <c r="AH6948" t="s">
        <v>1911</v>
      </c>
      <c r="AI6948" t="s">
        <v>1929</v>
      </c>
      <c r="AJ6948" s="7">
        <v>45747</v>
      </c>
      <c r="AK6948" t="s">
        <v>7562</v>
      </c>
      <c r="AL6948" t="s">
        <v>1908</v>
      </c>
      <c r="AM6948" t="s">
        <v>7212</v>
      </c>
      <c r="AN6948" t="s">
        <v>7581</v>
      </c>
      <c r="AO6948" t="str">
        <f>TEXT(A6948,"yyyy-mm-dd")</f>
        <v>2024-02-29</v>
      </c>
    </row>
    <row r="6949" spans="1:41">
      <c r="A6949" s="6" t="s">
        <v>7561</v>
      </c>
      <c r="B6949">
        <v>2024</v>
      </c>
      <c r="C6949">
        <v>2</v>
      </c>
      <c r="E6949" t="s">
        <v>1907</v>
      </c>
      <c r="F6949" t="s">
        <v>1908</v>
      </c>
      <c r="G6949" t="s">
        <v>102</v>
      </c>
      <c r="H6949" t="s">
        <v>6983</v>
      </c>
      <c r="I6949">
        <v>2024</v>
      </c>
      <c r="J6949">
        <v>4</v>
      </c>
      <c r="K6949" s="6">
        <v>45657</v>
      </c>
      <c r="L6949">
        <v>10</v>
      </c>
      <c r="M6949">
        <v>3</v>
      </c>
      <c r="N6949" t="s">
        <v>164</v>
      </c>
      <c r="O6949" s="8">
        <v>9.4</v>
      </c>
      <c r="P6949" s="8">
        <v>9.5</v>
      </c>
      <c r="Q6949" s="8">
        <v>9</v>
      </c>
      <c r="R6949" s="8">
        <v>9.75</v>
      </c>
      <c r="S6949" s="8">
        <v>8</v>
      </c>
      <c r="T6949" s="8">
        <v>10.5</v>
      </c>
      <c r="U6949" s="8">
        <v>0.65</v>
      </c>
      <c r="V6949" s="9">
        <v>36</v>
      </c>
      <c r="W6949" s="8">
        <v>0.75</v>
      </c>
      <c r="X6949" s="8">
        <v>2.5</v>
      </c>
      <c r="Y6949" s="8">
        <v>-9.9999999999999645E-2</v>
      </c>
      <c r="Z6949" s="8">
        <v>0.25</v>
      </c>
      <c r="AA6949">
        <v>0.1899999999999995</v>
      </c>
      <c r="AF6949" t="s">
        <v>6984</v>
      </c>
      <c r="AG6949" t="s">
        <v>1910</v>
      </c>
      <c r="AH6949" t="s">
        <v>1911</v>
      </c>
      <c r="AI6949" t="s">
        <v>1924</v>
      </c>
      <c r="AJ6949" s="7">
        <v>45657</v>
      </c>
      <c r="AK6949" t="s">
        <v>7562</v>
      </c>
      <c r="AL6949" t="s">
        <v>1908</v>
      </c>
      <c r="AM6949" t="s">
        <v>6985</v>
      </c>
      <c r="AN6949" t="s">
        <v>7580</v>
      </c>
      <c r="AO6949" t="str">
        <f>TEXT(A6949,"yyyy-mm-dd")</f>
        <v>2024-02-29</v>
      </c>
    </row>
    <row r="6950" spans="1:41">
      <c r="A6950" s="6" t="s">
        <v>7561</v>
      </c>
      <c r="B6950">
        <v>2024</v>
      </c>
      <c r="C6950">
        <v>2</v>
      </c>
      <c r="E6950" t="s">
        <v>1907</v>
      </c>
      <c r="F6950" t="s">
        <v>1908</v>
      </c>
      <c r="G6950" t="s">
        <v>102</v>
      </c>
      <c r="H6950" t="s">
        <v>6878</v>
      </c>
      <c r="I6950">
        <v>2024</v>
      </c>
      <c r="J6950">
        <v>3</v>
      </c>
      <c r="K6950" s="6">
        <v>45565</v>
      </c>
      <c r="L6950">
        <v>7</v>
      </c>
      <c r="M6950">
        <v>2</v>
      </c>
      <c r="N6950" t="s">
        <v>192</v>
      </c>
      <c r="O6950" s="8">
        <v>10.11</v>
      </c>
      <c r="P6950" s="8">
        <v>10.25</v>
      </c>
      <c r="Q6950" s="8">
        <v>10</v>
      </c>
      <c r="R6950" s="8">
        <v>10.38</v>
      </c>
      <c r="S6950" s="8">
        <v>9</v>
      </c>
      <c r="T6950" s="8">
        <v>10.75</v>
      </c>
      <c r="U6950" s="8">
        <v>0.42</v>
      </c>
      <c r="V6950" s="9">
        <v>35</v>
      </c>
      <c r="W6950" s="8">
        <v>0.38000000000000078</v>
      </c>
      <c r="X6950" s="8">
        <v>1.75</v>
      </c>
      <c r="Y6950" s="8">
        <v>-0.14000000000000057</v>
      </c>
      <c r="Z6950" s="8">
        <v>0.25</v>
      </c>
      <c r="AA6950">
        <v>-0.11999999999999922</v>
      </c>
      <c r="AF6950" t="s">
        <v>6879</v>
      </c>
      <c r="AG6950" t="s">
        <v>1910</v>
      </c>
      <c r="AH6950" t="s">
        <v>1911</v>
      </c>
      <c r="AI6950" t="s">
        <v>1919</v>
      </c>
      <c r="AJ6950" s="7">
        <v>45565</v>
      </c>
      <c r="AK6950" t="s">
        <v>7562</v>
      </c>
      <c r="AL6950" t="s">
        <v>1908</v>
      </c>
      <c r="AM6950" t="s">
        <v>6880</v>
      </c>
      <c r="AN6950" t="s">
        <v>7579</v>
      </c>
      <c r="AO6950" t="str">
        <f>TEXT(A6950,"yyyy-mm-dd")</f>
        <v>2024-02-29</v>
      </c>
    </row>
    <row r="6951" spans="1:41">
      <c r="A6951" s="6" t="s">
        <v>7561</v>
      </c>
      <c r="B6951">
        <v>2024</v>
      </c>
      <c r="C6951">
        <v>2</v>
      </c>
      <c r="E6951" t="s">
        <v>1907</v>
      </c>
      <c r="F6951" t="s">
        <v>1908</v>
      </c>
      <c r="G6951" t="s">
        <v>102</v>
      </c>
      <c r="H6951" t="s">
        <v>6770</v>
      </c>
      <c r="I6951">
        <v>2024</v>
      </c>
      <c r="J6951">
        <v>2</v>
      </c>
      <c r="K6951" s="6">
        <v>45473</v>
      </c>
      <c r="L6951">
        <v>4</v>
      </c>
      <c r="M6951">
        <v>1</v>
      </c>
      <c r="N6951" t="s">
        <v>219</v>
      </c>
      <c r="O6951" s="8">
        <v>10.66</v>
      </c>
      <c r="P6951" s="8">
        <v>10.75</v>
      </c>
      <c r="Q6951" s="8">
        <v>10.5</v>
      </c>
      <c r="R6951" s="8">
        <v>10.75</v>
      </c>
      <c r="S6951" s="8">
        <v>10</v>
      </c>
      <c r="T6951" s="8">
        <v>11</v>
      </c>
      <c r="U6951" s="8">
        <v>0.25</v>
      </c>
      <c r="V6951" s="9">
        <v>35</v>
      </c>
      <c r="W6951" s="8">
        <v>0.25</v>
      </c>
      <c r="X6951" s="8">
        <v>1</v>
      </c>
      <c r="Y6951" s="8">
        <v>-8.9999999999999858E-2</v>
      </c>
      <c r="Z6951" s="8">
        <v>0.25</v>
      </c>
      <c r="AA6951">
        <v>0</v>
      </c>
      <c r="AF6951" t="s">
        <v>6771</v>
      </c>
      <c r="AG6951" t="s">
        <v>1910</v>
      </c>
      <c r="AH6951" t="s">
        <v>1911</v>
      </c>
      <c r="AI6951" t="s">
        <v>1915</v>
      </c>
      <c r="AJ6951" s="7">
        <v>45473</v>
      </c>
      <c r="AK6951" t="s">
        <v>7562</v>
      </c>
      <c r="AL6951" t="s">
        <v>1908</v>
      </c>
      <c r="AM6951" t="s">
        <v>6772</v>
      </c>
      <c r="AN6951" t="s">
        <v>7578</v>
      </c>
      <c r="AO6951" t="str">
        <f>TEXT(A6951,"yyyy-mm-dd")</f>
        <v>2024-02-29</v>
      </c>
    </row>
    <row r="6952" spans="1:41">
      <c r="A6952" s="6" t="s">
        <v>7561</v>
      </c>
      <c r="B6952">
        <v>2024</v>
      </c>
      <c r="C6952">
        <v>2</v>
      </c>
      <c r="E6952" t="s">
        <v>1907</v>
      </c>
      <c r="F6952" t="s">
        <v>1908</v>
      </c>
      <c r="G6952" t="s">
        <v>102</v>
      </c>
      <c r="H6952" t="s">
        <v>6766</v>
      </c>
      <c r="I6952">
        <v>2024</v>
      </c>
      <c r="J6952">
        <v>1</v>
      </c>
      <c r="K6952" s="6">
        <v>45382</v>
      </c>
      <c r="L6952">
        <v>1</v>
      </c>
      <c r="M6952">
        <v>0</v>
      </c>
      <c r="N6952" t="s">
        <v>169</v>
      </c>
      <c r="O6952" s="8">
        <v>11.04</v>
      </c>
      <c r="P6952" s="8">
        <v>11</v>
      </c>
      <c r="Q6952" s="8">
        <v>11</v>
      </c>
      <c r="R6952" s="8">
        <v>11</v>
      </c>
      <c r="S6952" s="8">
        <v>10.75</v>
      </c>
      <c r="T6952" s="8">
        <v>11.25</v>
      </c>
      <c r="U6952" s="8">
        <v>0.11</v>
      </c>
      <c r="V6952" s="9">
        <v>35</v>
      </c>
      <c r="W6952" s="8">
        <v>0</v>
      </c>
      <c r="X6952" s="8">
        <v>0.5</v>
      </c>
      <c r="Y6952" s="8">
        <v>3.9999999999999147E-2</v>
      </c>
      <c r="Z6952" s="8">
        <v>0</v>
      </c>
      <c r="AA6952">
        <v>0</v>
      </c>
      <c r="AF6952" t="s">
        <v>6767</v>
      </c>
      <c r="AG6952" t="s">
        <v>1910</v>
      </c>
      <c r="AH6952" t="s">
        <v>1911</v>
      </c>
      <c r="AI6952" t="s">
        <v>1912</v>
      </c>
      <c r="AJ6952" s="7">
        <v>45382</v>
      </c>
      <c r="AK6952" t="s">
        <v>7562</v>
      </c>
      <c r="AL6952" t="s">
        <v>1908</v>
      </c>
      <c r="AM6952" t="s">
        <v>6768</v>
      </c>
      <c r="AN6952" t="s">
        <v>7577</v>
      </c>
      <c r="AO6952" t="str">
        <f>TEXT(A6952,"yyyy-mm-dd")</f>
        <v>2024-02-29</v>
      </c>
    </row>
    <row r="6953" spans="1:41">
      <c r="A6953" s="6" t="s">
        <v>7561</v>
      </c>
      <c r="B6953">
        <v>2024</v>
      </c>
      <c r="C6953">
        <v>2</v>
      </c>
      <c r="E6953" t="s">
        <v>100</v>
      </c>
      <c r="F6953" t="s">
        <v>101</v>
      </c>
      <c r="G6953" t="s">
        <v>83</v>
      </c>
      <c r="H6953" t="s">
        <v>7480</v>
      </c>
      <c r="I6953">
        <v>2026</v>
      </c>
      <c r="K6953" s="6">
        <v>46387</v>
      </c>
      <c r="L6953">
        <v>34</v>
      </c>
      <c r="N6953" t="s">
        <v>789</v>
      </c>
      <c r="O6953" s="8">
        <v>2.2999999999999998</v>
      </c>
      <c r="P6953" s="8">
        <v>2.2999999999999998</v>
      </c>
      <c r="Q6953" s="8">
        <v>2</v>
      </c>
      <c r="R6953" s="8">
        <v>2.5499999999999998</v>
      </c>
      <c r="S6953" s="8">
        <v>1.5</v>
      </c>
      <c r="T6953" s="8">
        <v>3.53</v>
      </c>
      <c r="U6953" s="8">
        <v>0.44</v>
      </c>
      <c r="V6953" s="9">
        <v>29</v>
      </c>
      <c r="W6953" s="8">
        <v>0.54999999999999982</v>
      </c>
      <c r="X6953" s="8">
        <v>2.0299999999999998</v>
      </c>
      <c r="Y6953" s="8">
        <v>0</v>
      </c>
      <c r="Z6953" s="8">
        <v>9.9999999999999645E-2</v>
      </c>
      <c r="AA6953">
        <v>-8.0000000000000071E-2</v>
      </c>
      <c r="AF6953" t="s">
        <v>10489</v>
      </c>
      <c r="AG6953" t="s">
        <v>9655</v>
      </c>
      <c r="AH6953" t="s">
        <v>9656</v>
      </c>
      <c r="AI6953" t="s">
        <v>9708</v>
      </c>
      <c r="AJ6953" s="7">
        <v>46387</v>
      </c>
      <c r="AK6953" t="s">
        <v>7562</v>
      </c>
      <c r="AL6953" t="s">
        <v>109</v>
      </c>
      <c r="AM6953" t="s">
        <v>7482</v>
      </c>
      <c r="AN6953" t="s">
        <v>10492</v>
      </c>
    </row>
    <row r="6954" spans="1:41">
      <c r="A6954" s="6" t="s">
        <v>7561</v>
      </c>
      <c r="B6954">
        <v>2024</v>
      </c>
      <c r="C6954">
        <v>2</v>
      </c>
      <c r="E6954" t="s">
        <v>100</v>
      </c>
      <c r="F6954" t="s">
        <v>101</v>
      </c>
      <c r="G6954" t="s">
        <v>102</v>
      </c>
      <c r="H6954" t="s">
        <v>7427</v>
      </c>
      <c r="I6954">
        <v>2025</v>
      </c>
      <c r="J6954">
        <v>4</v>
      </c>
      <c r="K6954" s="6">
        <v>46022</v>
      </c>
      <c r="L6954">
        <v>22</v>
      </c>
      <c r="M6954">
        <v>7</v>
      </c>
      <c r="N6954" t="s">
        <v>167</v>
      </c>
      <c r="O6954" s="8">
        <v>2.15</v>
      </c>
      <c r="P6954" s="8">
        <v>2.11</v>
      </c>
      <c r="Q6954" s="8">
        <v>1.8</v>
      </c>
      <c r="R6954" s="8">
        <v>2.5299999999999998</v>
      </c>
      <c r="S6954" s="8">
        <v>0</v>
      </c>
      <c r="T6954" s="8">
        <v>3.6</v>
      </c>
      <c r="U6954" s="8">
        <v>0.77</v>
      </c>
      <c r="V6954" s="9">
        <v>32</v>
      </c>
      <c r="W6954" s="8">
        <v>0.72999999999999976</v>
      </c>
      <c r="X6954" s="8">
        <v>3.6</v>
      </c>
      <c r="Y6954" s="8">
        <v>4.0000000000000036E-2</v>
      </c>
      <c r="Z6954" s="8">
        <v>9.9999999999997868E-3</v>
      </c>
      <c r="AA6954">
        <v>-0.21000000000000019</v>
      </c>
      <c r="AF6954" t="s">
        <v>7499</v>
      </c>
      <c r="AG6954" t="s">
        <v>106</v>
      </c>
      <c r="AH6954" t="s">
        <v>107</v>
      </c>
      <c r="AI6954" t="s">
        <v>2673</v>
      </c>
      <c r="AJ6954" s="7">
        <v>46022</v>
      </c>
      <c r="AK6954" t="s">
        <v>7562</v>
      </c>
      <c r="AL6954" t="s">
        <v>109</v>
      </c>
      <c r="AM6954" t="s">
        <v>7429</v>
      </c>
      <c r="AN6954" t="s">
        <v>7576</v>
      </c>
      <c r="AO6954" t="str">
        <f>TEXT(A6954,"yyyy-mm-dd")</f>
        <v>2024-02-29</v>
      </c>
    </row>
    <row r="6955" spans="1:41">
      <c r="A6955" s="6" t="s">
        <v>7561</v>
      </c>
      <c r="B6955">
        <v>2024</v>
      </c>
      <c r="C6955">
        <v>2</v>
      </c>
      <c r="E6955" t="s">
        <v>100</v>
      </c>
      <c r="F6955" t="s">
        <v>101</v>
      </c>
      <c r="G6955" t="s">
        <v>83</v>
      </c>
      <c r="H6955" t="s">
        <v>7036</v>
      </c>
      <c r="I6955">
        <v>2025</v>
      </c>
      <c r="K6955" s="6">
        <v>46022</v>
      </c>
      <c r="L6955">
        <v>22</v>
      </c>
      <c r="N6955" t="s">
        <v>167</v>
      </c>
      <c r="O6955" s="8">
        <v>1.94</v>
      </c>
      <c r="P6955" s="8">
        <v>1.8</v>
      </c>
      <c r="Q6955" s="8">
        <v>1.6</v>
      </c>
      <c r="R6955" s="8">
        <v>2.2000000000000002</v>
      </c>
      <c r="S6955" s="8">
        <v>0.98</v>
      </c>
      <c r="T6955" s="8">
        <v>3.23</v>
      </c>
      <c r="U6955" s="8">
        <v>0.51</v>
      </c>
      <c r="V6955" s="9">
        <v>38</v>
      </c>
      <c r="W6955" s="8">
        <v>0.60000000000000009</v>
      </c>
      <c r="X6955" s="8">
        <v>2.25</v>
      </c>
      <c r="Y6955" s="8">
        <v>0.1399999999999999</v>
      </c>
      <c r="Z6955" s="8">
        <v>-0.1399999999999999</v>
      </c>
      <c r="AA6955">
        <v>-0.14999999999999991</v>
      </c>
      <c r="AF6955" t="s">
        <v>10450</v>
      </c>
      <c r="AG6955" t="s">
        <v>9655</v>
      </c>
      <c r="AH6955" t="s">
        <v>9656</v>
      </c>
      <c r="AI6955" t="s">
        <v>9669</v>
      </c>
      <c r="AJ6955" s="7">
        <v>46022</v>
      </c>
      <c r="AK6955" t="s">
        <v>7562</v>
      </c>
      <c r="AL6955" t="s">
        <v>109</v>
      </c>
      <c r="AM6955" t="s">
        <v>7038</v>
      </c>
      <c r="AN6955" t="s">
        <v>10465</v>
      </c>
    </row>
    <row r="6956" spans="1:41">
      <c r="A6956" s="6" t="s">
        <v>7561</v>
      </c>
      <c r="B6956">
        <v>2024</v>
      </c>
      <c r="C6956">
        <v>2</v>
      </c>
      <c r="E6956" t="s">
        <v>100</v>
      </c>
      <c r="F6956" t="s">
        <v>101</v>
      </c>
      <c r="G6956" t="s">
        <v>102</v>
      </c>
      <c r="H6956" t="s">
        <v>7322</v>
      </c>
      <c r="I6956">
        <v>2025</v>
      </c>
      <c r="J6956">
        <v>3</v>
      </c>
      <c r="K6956" s="6">
        <v>45930</v>
      </c>
      <c r="L6956">
        <v>19</v>
      </c>
      <c r="M6956">
        <v>6</v>
      </c>
      <c r="N6956" t="s">
        <v>195</v>
      </c>
      <c r="O6956" s="8">
        <v>1.94</v>
      </c>
      <c r="P6956" s="8">
        <v>1.92</v>
      </c>
      <c r="Q6956" s="8">
        <v>1.68</v>
      </c>
      <c r="R6956" s="8">
        <v>2.15</v>
      </c>
      <c r="S6956" s="8">
        <v>0.6</v>
      </c>
      <c r="T6956" s="8">
        <v>3.3</v>
      </c>
      <c r="U6956" s="8">
        <v>0.56000000000000005</v>
      </c>
      <c r="V6956" s="9">
        <v>32</v>
      </c>
      <c r="W6956" s="8">
        <v>0.47</v>
      </c>
      <c r="X6956" s="8">
        <v>2.6999999999999997</v>
      </c>
      <c r="Y6956" s="8">
        <v>2.0000000000000018E-2</v>
      </c>
      <c r="Z6956" s="8">
        <v>-8.0000000000000071E-2</v>
      </c>
      <c r="AA6956">
        <v>-0.45000000000000018</v>
      </c>
      <c r="AF6956" t="s">
        <v>7497</v>
      </c>
      <c r="AG6956" t="s">
        <v>106</v>
      </c>
      <c r="AH6956" t="s">
        <v>107</v>
      </c>
      <c r="AI6956" t="s">
        <v>2670</v>
      </c>
      <c r="AJ6956" s="7">
        <v>45930</v>
      </c>
      <c r="AK6956" t="s">
        <v>7562</v>
      </c>
      <c r="AL6956" t="s">
        <v>109</v>
      </c>
      <c r="AM6956" t="s">
        <v>7324</v>
      </c>
      <c r="AN6956" t="s">
        <v>7575</v>
      </c>
      <c r="AO6956" t="str">
        <f>TEXT(A6956,"yyyy-mm-dd")</f>
        <v>2024-02-29</v>
      </c>
    </row>
    <row r="6957" spans="1:41">
      <c r="A6957" s="6" t="s">
        <v>7561</v>
      </c>
      <c r="B6957">
        <v>2024</v>
      </c>
      <c r="C6957">
        <v>2</v>
      </c>
      <c r="E6957" t="s">
        <v>100</v>
      </c>
      <c r="F6957" t="s">
        <v>101</v>
      </c>
      <c r="G6957" t="s">
        <v>102</v>
      </c>
      <c r="H6957" t="s">
        <v>7214</v>
      </c>
      <c r="I6957">
        <v>2025</v>
      </c>
      <c r="J6957">
        <v>2</v>
      </c>
      <c r="K6957" s="6">
        <v>45838</v>
      </c>
      <c r="L6957">
        <v>16</v>
      </c>
      <c r="M6957">
        <v>5</v>
      </c>
      <c r="N6957" t="s">
        <v>222</v>
      </c>
      <c r="O6957" s="8">
        <v>1.65</v>
      </c>
      <c r="P6957" s="8">
        <v>1.65</v>
      </c>
      <c r="Q6957" s="8">
        <v>1.38</v>
      </c>
      <c r="R6957" s="8">
        <v>2</v>
      </c>
      <c r="S6957" s="8">
        <v>-0.74</v>
      </c>
      <c r="T6957" s="8">
        <v>3.1</v>
      </c>
      <c r="U6957" s="8">
        <v>0.77</v>
      </c>
      <c r="V6957" s="9">
        <v>32</v>
      </c>
      <c r="W6957" s="8">
        <v>0.62000000000000011</v>
      </c>
      <c r="X6957" s="8">
        <v>3.84</v>
      </c>
      <c r="Y6957" s="8">
        <v>0</v>
      </c>
      <c r="Z6957" s="8">
        <v>-0.20000000000000018</v>
      </c>
      <c r="AA6957">
        <v>-0.34999999999999987</v>
      </c>
      <c r="AF6957" t="s">
        <v>7495</v>
      </c>
      <c r="AG6957" t="s">
        <v>106</v>
      </c>
      <c r="AH6957" t="s">
        <v>107</v>
      </c>
      <c r="AI6957" t="s">
        <v>2667</v>
      </c>
      <c r="AJ6957" s="7">
        <v>45838</v>
      </c>
      <c r="AK6957" t="s">
        <v>7562</v>
      </c>
      <c r="AL6957" t="s">
        <v>109</v>
      </c>
      <c r="AM6957" t="s">
        <v>7216</v>
      </c>
      <c r="AN6957" t="s">
        <v>7574</v>
      </c>
      <c r="AO6957" t="str">
        <f>TEXT(A6957,"yyyy-mm-dd")</f>
        <v>2024-02-29</v>
      </c>
    </row>
    <row r="6958" spans="1:41">
      <c r="A6958" s="6" t="s">
        <v>7561</v>
      </c>
      <c r="B6958">
        <v>2024</v>
      </c>
      <c r="C6958">
        <v>2</v>
      </c>
      <c r="E6958" t="s">
        <v>100</v>
      </c>
      <c r="F6958" t="s">
        <v>101</v>
      </c>
      <c r="G6958" t="s">
        <v>102</v>
      </c>
      <c r="H6958" t="s">
        <v>7210</v>
      </c>
      <c r="I6958">
        <v>2025</v>
      </c>
      <c r="J6958">
        <v>1</v>
      </c>
      <c r="K6958" s="6">
        <v>45747</v>
      </c>
      <c r="L6958">
        <v>13</v>
      </c>
      <c r="M6958">
        <v>4</v>
      </c>
      <c r="N6958" t="s">
        <v>252</v>
      </c>
      <c r="O6958" s="8">
        <v>1.83</v>
      </c>
      <c r="P6958" s="8">
        <v>1.8</v>
      </c>
      <c r="Q6958" s="8">
        <v>1.48</v>
      </c>
      <c r="R6958" s="8">
        <v>2.2000000000000002</v>
      </c>
      <c r="S6958" s="8">
        <v>-0.16</v>
      </c>
      <c r="T6958" s="8">
        <v>3</v>
      </c>
      <c r="U6958" s="8">
        <v>0.78</v>
      </c>
      <c r="V6958" s="9">
        <v>32</v>
      </c>
      <c r="W6958" s="8">
        <v>0.7200000000000002</v>
      </c>
      <c r="X6958" s="8">
        <v>3.16</v>
      </c>
      <c r="Y6958" s="8">
        <v>3.0000000000000027E-2</v>
      </c>
      <c r="Z6958" s="8">
        <v>-0.24999999999999978</v>
      </c>
      <c r="AA6958">
        <v>-5.9999999999999831E-2</v>
      </c>
      <c r="AF6958" t="s">
        <v>7493</v>
      </c>
      <c r="AG6958" t="s">
        <v>106</v>
      </c>
      <c r="AH6958" t="s">
        <v>107</v>
      </c>
      <c r="AI6958" t="s">
        <v>502</v>
      </c>
      <c r="AJ6958" s="7">
        <v>45747</v>
      </c>
      <c r="AK6958" t="s">
        <v>7562</v>
      </c>
      <c r="AL6958" t="s">
        <v>109</v>
      </c>
      <c r="AM6958" t="s">
        <v>7212</v>
      </c>
      <c r="AN6958" t="s">
        <v>7573</v>
      </c>
      <c r="AO6958" t="str">
        <f>TEXT(A6958,"yyyy-mm-dd")</f>
        <v>2024-02-29</v>
      </c>
    </row>
    <row r="6959" spans="1:41">
      <c r="A6959" s="6" t="s">
        <v>7561</v>
      </c>
      <c r="B6959">
        <v>2024</v>
      </c>
      <c r="C6959">
        <v>2</v>
      </c>
      <c r="E6959" t="s">
        <v>100</v>
      </c>
      <c r="F6959" t="s">
        <v>101</v>
      </c>
      <c r="G6959" t="s">
        <v>102</v>
      </c>
      <c r="H6959" t="s">
        <v>6983</v>
      </c>
      <c r="I6959">
        <v>2024</v>
      </c>
      <c r="J6959">
        <v>4</v>
      </c>
      <c r="K6959" s="6">
        <v>45657</v>
      </c>
      <c r="L6959">
        <v>10</v>
      </c>
      <c r="M6959">
        <v>3</v>
      </c>
      <c r="N6959" t="s">
        <v>164</v>
      </c>
      <c r="O6959" s="8">
        <v>2.06</v>
      </c>
      <c r="P6959" s="8">
        <v>2</v>
      </c>
      <c r="Q6959" s="8">
        <v>1.7</v>
      </c>
      <c r="R6959" s="8">
        <v>2.5299999999999998</v>
      </c>
      <c r="S6959" s="8">
        <v>0.1</v>
      </c>
      <c r="T6959" s="8">
        <v>3.51</v>
      </c>
      <c r="U6959" s="8">
        <v>0.79</v>
      </c>
      <c r="V6959" s="9">
        <v>36</v>
      </c>
      <c r="W6959" s="8">
        <v>0.82999999999999985</v>
      </c>
      <c r="X6959" s="8">
        <v>3.4099999999999997</v>
      </c>
      <c r="Y6959" s="8">
        <v>6.0000000000000053E-2</v>
      </c>
      <c r="Z6959" s="8">
        <v>0</v>
      </c>
      <c r="AA6959">
        <v>0.10999999999999988</v>
      </c>
      <c r="AF6959" t="s">
        <v>7055</v>
      </c>
      <c r="AG6959" t="s">
        <v>106</v>
      </c>
      <c r="AH6959" t="s">
        <v>107</v>
      </c>
      <c r="AI6959" t="s">
        <v>497</v>
      </c>
      <c r="AJ6959" s="7">
        <v>45657</v>
      </c>
      <c r="AK6959" t="s">
        <v>7562</v>
      </c>
      <c r="AL6959" t="s">
        <v>109</v>
      </c>
      <c r="AM6959" t="s">
        <v>6985</v>
      </c>
      <c r="AN6959" t="s">
        <v>7572</v>
      </c>
      <c r="AO6959" t="str">
        <f>TEXT(A6959,"yyyy-mm-dd")</f>
        <v>2024-02-29</v>
      </c>
    </row>
    <row r="6960" spans="1:41">
      <c r="A6960" s="6" t="s">
        <v>7561</v>
      </c>
      <c r="B6960">
        <v>2024</v>
      </c>
      <c r="C6960">
        <v>2</v>
      </c>
      <c r="E6960" t="s">
        <v>100</v>
      </c>
      <c r="F6960" t="s">
        <v>101</v>
      </c>
      <c r="G6960" t="s">
        <v>83</v>
      </c>
      <c r="H6960" t="s">
        <v>6592</v>
      </c>
      <c r="I6960">
        <v>2024</v>
      </c>
      <c r="K6960" s="6">
        <v>45657</v>
      </c>
      <c r="L6960">
        <v>10</v>
      </c>
      <c r="N6960" t="s">
        <v>164</v>
      </c>
      <c r="O6960" s="8">
        <v>2.39</v>
      </c>
      <c r="P6960" s="8">
        <v>2.4</v>
      </c>
      <c r="Q6960" s="8">
        <v>2.2000000000000002</v>
      </c>
      <c r="R6960" s="8">
        <v>2.63</v>
      </c>
      <c r="S6960" s="8">
        <v>1.4</v>
      </c>
      <c r="T6960" s="8">
        <v>3.2</v>
      </c>
      <c r="U6960" s="8">
        <v>0.38</v>
      </c>
      <c r="V6960" s="9">
        <v>40</v>
      </c>
      <c r="W6960" s="8">
        <v>0.42999999999999972</v>
      </c>
      <c r="X6960" s="8">
        <v>1.8000000000000003</v>
      </c>
      <c r="Y6960" s="8">
        <v>-9.9999999999997868E-3</v>
      </c>
      <c r="Z6960" s="8">
        <v>0</v>
      </c>
      <c r="AA6960">
        <v>-0.12000000000000055</v>
      </c>
      <c r="AF6960" t="s">
        <v>10411</v>
      </c>
      <c r="AG6960" t="s">
        <v>9655</v>
      </c>
      <c r="AH6960" t="s">
        <v>9656</v>
      </c>
      <c r="AI6960" t="s">
        <v>9657</v>
      </c>
      <c r="AJ6960" s="7">
        <v>45657</v>
      </c>
      <c r="AK6960" t="s">
        <v>7562</v>
      </c>
      <c r="AL6960" t="s">
        <v>109</v>
      </c>
      <c r="AM6960" t="s">
        <v>6594</v>
      </c>
      <c r="AN6960" t="s">
        <v>10438</v>
      </c>
    </row>
    <row r="6961" spans="1:41">
      <c r="A6961" s="6" t="s">
        <v>7561</v>
      </c>
      <c r="B6961">
        <v>2024</v>
      </c>
      <c r="C6961">
        <v>2</v>
      </c>
      <c r="E6961" t="s">
        <v>100</v>
      </c>
      <c r="F6961" t="s">
        <v>101</v>
      </c>
      <c r="G6961" t="s">
        <v>102</v>
      </c>
      <c r="H6961" t="s">
        <v>6878</v>
      </c>
      <c r="I6961">
        <v>2024</v>
      </c>
      <c r="J6961">
        <v>3</v>
      </c>
      <c r="K6961" s="6">
        <v>45565</v>
      </c>
      <c r="L6961">
        <v>7</v>
      </c>
      <c r="M6961">
        <v>2</v>
      </c>
      <c r="N6961" t="s">
        <v>192</v>
      </c>
      <c r="O6961" s="8">
        <v>2.0099999999999998</v>
      </c>
      <c r="P6961" s="8">
        <v>2</v>
      </c>
      <c r="Q6961" s="8">
        <v>1.78</v>
      </c>
      <c r="R6961" s="8">
        <v>2.41</v>
      </c>
      <c r="S6961" s="8">
        <v>0.8</v>
      </c>
      <c r="T6961" s="8">
        <v>3.2</v>
      </c>
      <c r="U6961" s="8">
        <v>0.51</v>
      </c>
      <c r="V6961" s="9">
        <v>36</v>
      </c>
      <c r="W6961" s="8">
        <v>0.63000000000000012</v>
      </c>
      <c r="X6961" s="8">
        <v>2.4000000000000004</v>
      </c>
      <c r="Y6961" s="8">
        <v>9.9999999999997868E-3</v>
      </c>
      <c r="Z6961" s="8">
        <v>0</v>
      </c>
      <c r="AA6961">
        <v>-1.9999999999999796E-2</v>
      </c>
      <c r="AF6961" t="s">
        <v>7053</v>
      </c>
      <c r="AG6961" t="s">
        <v>106</v>
      </c>
      <c r="AH6961" t="s">
        <v>107</v>
      </c>
      <c r="AI6961" t="s">
        <v>427</v>
      </c>
      <c r="AJ6961" s="7">
        <v>45565</v>
      </c>
      <c r="AK6961" t="s">
        <v>7562</v>
      </c>
      <c r="AL6961" t="s">
        <v>109</v>
      </c>
      <c r="AM6961" t="s">
        <v>6880</v>
      </c>
      <c r="AN6961" t="s">
        <v>7571</v>
      </c>
      <c r="AO6961" t="str">
        <f>TEXT(A6961,"yyyy-mm-dd")</f>
        <v>2024-02-29</v>
      </c>
    </row>
    <row r="6962" spans="1:41">
      <c r="A6962" s="6" t="s">
        <v>7561</v>
      </c>
      <c r="B6962">
        <v>2024</v>
      </c>
      <c r="C6962">
        <v>2</v>
      </c>
      <c r="E6962" t="s">
        <v>100</v>
      </c>
      <c r="F6962" t="s">
        <v>101</v>
      </c>
      <c r="G6962" t="s">
        <v>102</v>
      </c>
      <c r="H6962" t="s">
        <v>6770</v>
      </c>
      <c r="I6962">
        <v>2024</v>
      </c>
      <c r="J6962">
        <v>2</v>
      </c>
      <c r="K6962" s="6">
        <v>45473</v>
      </c>
      <c r="L6962">
        <v>4</v>
      </c>
      <c r="M6962">
        <v>1</v>
      </c>
      <c r="N6962" t="s">
        <v>219</v>
      </c>
      <c r="O6962" s="8">
        <v>2.73</v>
      </c>
      <c r="P6962" s="8">
        <v>2.6</v>
      </c>
      <c r="Q6962" s="8">
        <v>2.2000000000000002</v>
      </c>
      <c r="R6962" s="8">
        <v>2.92</v>
      </c>
      <c r="S6962" s="8">
        <v>1.8</v>
      </c>
      <c r="T6962" s="8">
        <v>4.7</v>
      </c>
      <c r="U6962" s="8">
        <v>0.63</v>
      </c>
      <c r="V6962" s="9">
        <v>36</v>
      </c>
      <c r="W6962" s="8">
        <v>0.71999999999999975</v>
      </c>
      <c r="X6962" s="8">
        <v>2.9000000000000004</v>
      </c>
      <c r="Y6962" s="8">
        <v>0.12999999999999989</v>
      </c>
      <c r="Z6962" s="8">
        <v>0</v>
      </c>
      <c r="AA6962">
        <v>-2.0000000000000462E-2</v>
      </c>
      <c r="AF6962" t="s">
        <v>7051</v>
      </c>
      <c r="AG6962" t="s">
        <v>106</v>
      </c>
      <c r="AH6962" t="s">
        <v>107</v>
      </c>
      <c r="AI6962" t="s">
        <v>340</v>
      </c>
      <c r="AJ6962" s="7">
        <v>45473</v>
      </c>
      <c r="AK6962" t="s">
        <v>7562</v>
      </c>
      <c r="AL6962" t="s">
        <v>109</v>
      </c>
      <c r="AM6962" t="s">
        <v>6772</v>
      </c>
      <c r="AN6962" t="s">
        <v>7570</v>
      </c>
      <c r="AO6962" t="str">
        <f>TEXT(A6962,"yyyy-mm-dd")</f>
        <v>2024-02-29</v>
      </c>
    </row>
    <row r="6963" spans="1:41">
      <c r="A6963" s="6" t="s">
        <v>7561</v>
      </c>
      <c r="B6963">
        <v>2024</v>
      </c>
      <c r="C6963">
        <v>2</v>
      </c>
      <c r="E6963" t="s">
        <v>100</v>
      </c>
      <c r="F6963" t="s">
        <v>101</v>
      </c>
      <c r="G6963" t="s">
        <v>102</v>
      </c>
      <c r="H6963" t="s">
        <v>6766</v>
      </c>
      <c r="I6963">
        <v>2024</v>
      </c>
      <c r="J6963">
        <v>1</v>
      </c>
      <c r="K6963" s="6">
        <v>45382</v>
      </c>
      <c r="L6963">
        <v>1</v>
      </c>
      <c r="M6963">
        <v>0</v>
      </c>
      <c r="N6963" t="s">
        <v>169</v>
      </c>
      <c r="O6963" s="8">
        <v>2.73</v>
      </c>
      <c r="P6963" s="8">
        <v>2.75</v>
      </c>
      <c r="Q6963" s="8">
        <v>2.4</v>
      </c>
      <c r="R6963" s="8">
        <v>3.03</v>
      </c>
      <c r="S6963" s="8">
        <v>1.9</v>
      </c>
      <c r="T6963" s="8">
        <v>3.8</v>
      </c>
      <c r="U6963" s="8">
        <v>0.46</v>
      </c>
      <c r="V6963" s="9">
        <v>36</v>
      </c>
      <c r="W6963" s="8">
        <v>0.62999999999999989</v>
      </c>
      <c r="X6963" s="8">
        <v>1.9</v>
      </c>
      <c r="Y6963" s="8">
        <v>-2.0000000000000018E-2</v>
      </c>
      <c r="Z6963" s="8">
        <v>-0.10000000000000009</v>
      </c>
      <c r="AA6963">
        <v>2.0000000000000018E-2</v>
      </c>
      <c r="AF6963" t="s">
        <v>7049</v>
      </c>
      <c r="AG6963" t="s">
        <v>106</v>
      </c>
      <c r="AH6963" t="s">
        <v>107</v>
      </c>
      <c r="AI6963" t="s">
        <v>108</v>
      </c>
      <c r="AJ6963" s="7">
        <v>45382</v>
      </c>
      <c r="AK6963" t="s">
        <v>7562</v>
      </c>
      <c r="AL6963" t="s">
        <v>109</v>
      </c>
      <c r="AM6963" t="s">
        <v>6768</v>
      </c>
      <c r="AN6963" t="s">
        <v>7569</v>
      </c>
      <c r="AO6963" t="str">
        <f>TEXT(A6963,"yyyy-mm-dd")</f>
        <v>2024-02-29</v>
      </c>
    </row>
    <row r="6964" spans="1:41">
      <c r="A6964" s="6" t="s">
        <v>7561</v>
      </c>
      <c r="B6964">
        <v>2024</v>
      </c>
      <c r="C6964">
        <v>2</v>
      </c>
      <c r="E6964" t="s">
        <v>2685</v>
      </c>
      <c r="F6964" t="s">
        <v>101</v>
      </c>
      <c r="G6964" t="s">
        <v>774</v>
      </c>
      <c r="H6964" t="s">
        <v>2686</v>
      </c>
      <c r="K6964" s="6"/>
      <c r="O6964" s="8">
        <v>2.21</v>
      </c>
      <c r="P6964" s="8">
        <v>2</v>
      </c>
      <c r="Q6964" s="8">
        <v>2</v>
      </c>
      <c r="R6964" s="8">
        <v>2.5</v>
      </c>
      <c r="S6964" s="8">
        <v>1.5</v>
      </c>
      <c r="T6964" s="8">
        <v>3.33</v>
      </c>
      <c r="U6964" s="8">
        <v>0.41</v>
      </c>
      <c r="V6964" s="9">
        <v>33</v>
      </c>
      <c r="W6964" s="8">
        <v>0.5</v>
      </c>
      <c r="X6964" s="8">
        <v>1.83</v>
      </c>
      <c r="Y6964" s="8">
        <v>0.20999999999999996</v>
      </c>
      <c r="Z6964" s="8">
        <v>-0.20000000000000018</v>
      </c>
      <c r="AA6964">
        <v>0</v>
      </c>
      <c r="AF6964" t="s">
        <v>2687</v>
      </c>
      <c r="AG6964" t="s">
        <v>2688</v>
      </c>
      <c r="AH6964" t="s">
        <v>2689</v>
      </c>
      <c r="AI6964" t="s">
        <v>2690</v>
      </c>
      <c r="AJ6964" s="7"/>
      <c r="AK6964" t="s">
        <v>7562</v>
      </c>
      <c r="AL6964" t="s">
        <v>109</v>
      </c>
      <c r="AM6964" t="s">
        <v>2686</v>
      </c>
      <c r="AN6964" t="s">
        <v>7589</v>
      </c>
      <c r="AO6964" t="str">
        <f>TEXT(A6964,"yyyy-mm-dd")</f>
        <v>2024-02-29</v>
      </c>
    </row>
    <row r="6965" spans="1:41">
      <c r="A6965" s="6" t="s">
        <v>7561</v>
      </c>
      <c r="B6965">
        <v>2024</v>
      </c>
      <c r="C6965">
        <v>2</v>
      </c>
      <c r="E6965" t="s">
        <v>81</v>
      </c>
      <c r="F6965" t="s">
        <v>82</v>
      </c>
      <c r="G6965" t="s">
        <v>83</v>
      </c>
      <c r="H6965" t="s">
        <v>7480</v>
      </c>
      <c r="I6965">
        <v>2026</v>
      </c>
      <c r="K6965" s="6">
        <v>46387</v>
      </c>
      <c r="L6965">
        <v>34</v>
      </c>
      <c r="N6965" t="s">
        <v>789</v>
      </c>
      <c r="O6965" s="8">
        <v>3.67</v>
      </c>
      <c r="P6965" s="8">
        <v>3.54</v>
      </c>
      <c r="Q6965" s="8">
        <v>3.5</v>
      </c>
      <c r="R6965" s="8">
        <v>3.83</v>
      </c>
      <c r="S6965" s="8">
        <v>3.25</v>
      </c>
      <c r="T6965" s="8">
        <v>4.8</v>
      </c>
      <c r="U6965" s="8">
        <v>0.3</v>
      </c>
      <c r="V6965" s="9">
        <v>34</v>
      </c>
      <c r="W6965" s="8">
        <v>0.33000000000000007</v>
      </c>
      <c r="X6965" s="8">
        <v>1.5499999999999998</v>
      </c>
      <c r="Y6965" s="8">
        <v>0.12999999999999989</v>
      </c>
      <c r="Z6965" s="8">
        <v>-2.9999999999999805E-2</v>
      </c>
      <c r="AA6965">
        <v>5.0000000000000266E-2</v>
      </c>
      <c r="AF6965" t="s">
        <v>7481</v>
      </c>
      <c r="AG6965" t="s">
        <v>87</v>
      </c>
      <c r="AH6965" t="s">
        <v>88</v>
      </c>
      <c r="AI6965" t="s">
        <v>359</v>
      </c>
      <c r="AJ6965" s="7">
        <v>46387</v>
      </c>
      <c r="AK6965" t="s">
        <v>7562</v>
      </c>
      <c r="AL6965" t="s">
        <v>91</v>
      </c>
      <c r="AM6965" t="s">
        <v>7482</v>
      </c>
      <c r="AN6965" t="s">
        <v>7565</v>
      </c>
      <c r="AO6965" t="str">
        <f>TEXT(A6965,"yyyy-mm-dd")</f>
        <v>2024-02-29</v>
      </c>
    </row>
    <row r="6966" spans="1:41">
      <c r="A6966" s="6" t="s">
        <v>7561</v>
      </c>
      <c r="B6966">
        <v>2024</v>
      </c>
      <c r="C6966">
        <v>2</v>
      </c>
      <c r="E6966" t="s">
        <v>392</v>
      </c>
      <c r="F6966" t="s">
        <v>82</v>
      </c>
      <c r="G6966" t="s">
        <v>83</v>
      </c>
      <c r="H6966" t="s">
        <v>7480</v>
      </c>
      <c r="I6966">
        <v>2026</v>
      </c>
      <c r="K6966" s="6">
        <v>46387</v>
      </c>
      <c r="L6966">
        <v>34</v>
      </c>
      <c r="N6966" t="s">
        <v>789</v>
      </c>
      <c r="O6966" s="8">
        <v>3.57</v>
      </c>
      <c r="P6966" s="8">
        <v>3.5</v>
      </c>
      <c r="Q6966" s="8">
        <v>3.3</v>
      </c>
      <c r="R6966" s="8">
        <v>3.8</v>
      </c>
      <c r="S6966" s="8">
        <v>2.96</v>
      </c>
      <c r="T6966" s="8">
        <v>4.3</v>
      </c>
      <c r="U6966" s="8">
        <v>0.32</v>
      </c>
      <c r="V6966" s="9">
        <v>31</v>
      </c>
      <c r="W6966" s="8">
        <v>0.5</v>
      </c>
      <c r="X6966" s="8">
        <v>1.3399999999999999</v>
      </c>
      <c r="Y6966" s="8">
        <v>6.999999999999984E-2</v>
      </c>
      <c r="Z6966" s="8">
        <v>-4.9999999999999822E-2</v>
      </c>
      <c r="AA6966">
        <v>0.29999999999999982</v>
      </c>
      <c r="AF6966" t="s">
        <v>7481</v>
      </c>
      <c r="AG6966" t="s">
        <v>87</v>
      </c>
      <c r="AH6966" t="s">
        <v>88</v>
      </c>
      <c r="AI6966" t="s">
        <v>359</v>
      </c>
      <c r="AJ6966" s="7">
        <v>46387</v>
      </c>
      <c r="AK6966" t="s">
        <v>7562</v>
      </c>
      <c r="AL6966" t="s">
        <v>393</v>
      </c>
      <c r="AM6966" t="s">
        <v>7482</v>
      </c>
      <c r="AN6966" t="s">
        <v>7568</v>
      </c>
      <c r="AO6966" t="str">
        <f>TEXT(A6966,"yyyy-mm-dd")</f>
        <v>2024-02-29</v>
      </c>
    </row>
    <row r="6967" spans="1:41">
      <c r="A6967" s="6" t="s">
        <v>7561</v>
      </c>
      <c r="B6967">
        <v>2024</v>
      </c>
      <c r="C6967">
        <v>2</v>
      </c>
      <c r="E6967" t="s">
        <v>81</v>
      </c>
      <c r="F6967" t="s">
        <v>82</v>
      </c>
      <c r="G6967" t="s">
        <v>83</v>
      </c>
      <c r="H6967" t="s">
        <v>7036</v>
      </c>
      <c r="I6967">
        <v>2025</v>
      </c>
      <c r="K6967" s="6">
        <v>46022</v>
      </c>
      <c r="L6967">
        <v>22</v>
      </c>
      <c r="N6967" t="s">
        <v>167</v>
      </c>
      <c r="O6967" s="8">
        <v>3.7</v>
      </c>
      <c r="P6967" s="8">
        <v>3.7</v>
      </c>
      <c r="Q6967" s="8">
        <v>3.5</v>
      </c>
      <c r="R6967" s="8">
        <v>3.78</v>
      </c>
      <c r="S6967" s="8">
        <v>3.29</v>
      </c>
      <c r="T6967" s="8">
        <v>4.5</v>
      </c>
      <c r="U6967" s="8">
        <v>0.26</v>
      </c>
      <c r="V6967" s="9">
        <v>39</v>
      </c>
      <c r="W6967" s="8">
        <v>0.2799999999999998</v>
      </c>
      <c r="X6967" s="8">
        <v>1.21</v>
      </c>
      <c r="Y6967" s="8">
        <v>0</v>
      </c>
      <c r="Z6967" s="8">
        <v>-9.9999999999997868E-3</v>
      </c>
      <c r="AA6967">
        <v>6.999999999999984E-2</v>
      </c>
      <c r="AF6967" t="s">
        <v>7037</v>
      </c>
      <c r="AG6967" t="s">
        <v>87</v>
      </c>
      <c r="AH6967" t="s">
        <v>88</v>
      </c>
      <c r="AI6967" t="s">
        <v>97</v>
      </c>
      <c r="AJ6967" s="7">
        <v>46022</v>
      </c>
      <c r="AK6967" t="s">
        <v>7562</v>
      </c>
      <c r="AL6967" t="s">
        <v>91</v>
      </c>
      <c r="AM6967" t="s">
        <v>7038</v>
      </c>
      <c r="AN6967" t="s">
        <v>7564</v>
      </c>
      <c r="AO6967" t="str">
        <f>TEXT(A6967,"yyyy-mm-dd")</f>
        <v>2024-02-29</v>
      </c>
    </row>
    <row r="6968" spans="1:41">
      <c r="A6968" s="6" t="s">
        <v>7561</v>
      </c>
      <c r="B6968">
        <v>2024</v>
      </c>
      <c r="C6968">
        <v>2</v>
      </c>
      <c r="E6968" t="s">
        <v>392</v>
      </c>
      <c r="F6968" t="s">
        <v>82</v>
      </c>
      <c r="G6968" t="s">
        <v>83</v>
      </c>
      <c r="H6968" t="s">
        <v>7036</v>
      </c>
      <c r="I6968">
        <v>2025</v>
      </c>
      <c r="K6968" s="6">
        <v>46022</v>
      </c>
      <c r="L6968">
        <v>22</v>
      </c>
      <c r="N6968" t="s">
        <v>167</v>
      </c>
      <c r="O6968" s="8">
        <v>3.66</v>
      </c>
      <c r="P6968" s="8">
        <v>3.69</v>
      </c>
      <c r="Q6968" s="8">
        <v>3.5</v>
      </c>
      <c r="R6968" s="8">
        <v>3.87</v>
      </c>
      <c r="S6968" s="8">
        <v>3.07</v>
      </c>
      <c r="T6968" s="8">
        <v>4.24</v>
      </c>
      <c r="U6968" s="8">
        <v>0.27</v>
      </c>
      <c r="V6968" s="9">
        <v>34</v>
      </c>
      <c r="W6968" s="8">
        <v>0.37000000000000011</v>
      </c>
      <c r="X6968" s="8">
        <v>1.1700000000000004</v>
      </c>
      <c r="Y6968" s="8">
        <v>-2.9999999999999805E-2</v>
      </c>
      <c r="Z6968" s="8">
        <v>-3.0000000000000249E-2</v>
      </c>
      <c r="AA6968">
        <v>1.0000000000000231E-2</v>
      </c>
      <c r="AF6968" t="s">
        <v>7037</v>
      </c>
      <c r="AG6968" t="s">
        <v>87</v>
      </c>
      <c r="AH6968" t="s">
        <v>88</v>
      </c>
      <c r="AI6968" t="s">
        <v>97</v>
      </c>
      <c r="AJ6968" s="7">
        <v>46022</v>
      </c>
      <c r="AK6968" t="s">
        <v>7562</v>
      </c>
      <c r="AL6968" t="s">
        <v>393</v>
      </c>
      <c r="AM6968" t="s">
        <v>7038</v>
      </c>
      <c r="AN6968" t="s">
        <v>7567</v>
      </c>
      <c r="AO6968" t="str">
        <f>TEXT(A6968,"yyyy-mm-dd")</f>
        <v>2024-02-29</v>
      </c>
    </row>
    <row r="6969" spans="1:41">
      <c r="A6969" s="6" t="s">
        <v>7561</v>
      </c>
      <c r="B6969">
        <v>2024</v>
      </c>
      <c r="C6969">
        <v>2</v>
      </c>
      <c r="E6969" t="s">
        <v>81</v>
      </c>
      <c r="F6969" t="s">
        <v>82</v>
      </c>
      <c r="G6969" t="s">
        <v>83</v>
      </c>
      <c r="H6969" t="s">
        <v>6592</v>
      </c>
      <c r="I6969">
        <v>2024</v>
      </c>
      <c r="K6969" s="6">
        <v>45657</v>
      </c>
      <c r="L6969">
        <v>10</v>
      </c>
      <c r="N6969" t="s">
        <v>164</v>
      </c>
      <c r="O6969" s="8">
        <v>4.1399999999999997</v>
      </c>
      <c r="P6969" s="8">
        <v>4.0999999999999996</v>
      </c>
      <c r="Q6969" s="8">
        <v>4</v>
      </c>
      <c r="R6969" s="8">
        <v>4.2</v>
      </c>
      <c r="S6969" s="8">
        <v>3.6</v>
      </c>
      <c r="T6969" s="8">
        <v>5.03</v>
      </c>
      <c r="U6969" s="8">
        <v>0.28000000000000003</v>
      </c>
      <c r="V6969" s="9">
        <v>41</v>
      </c>
      <c r="W6969" s="8">
        <v>0.20000000000000018</v>
      </c>
      <c r="X6969" s="8">
        <v>1.4300000000000002</v>
      </c>
      <c r="Y6969" s="8">
        <v>4.0000000000000036E-2</v>
      </c>
      <c r="Z6969" s="8">
        <v>-7.0000000000000284E-2</v>
      </c>
      <c r="AA6969">
        <v>-0.13999999999999968</v>
      </c>
      <c r="AF6969" t="s">
        <v>6593</v>
      </c>
      <c r="AG6969" t="s">
        <v>87</v>
      </c>
      <c r="AH6969" t="s">
        <v>88</v>
      </c>
      <c r="AI6969" t="s">
        <v>89</v>
      </c>
      <c r="AJ6969" s="7">
        <v>45657</v>
      </c>
      <c r="AK6969" t="s">
        <v>7562</v>
      </c>
      <c r="AL6969" t="s">
        <v>91</v>
      </c>
      <c r="AM6969" t="s">
        <v>6594</v>
      </c>
      <c r="AN6969" t="s">
        <v>7563</v>
      </c>
      <c r="AO6969" t="str">
        <f>TEXT(A6969,"yyyy-mm-dd")</f>
        <v>2024-02-29</v>
      </c>
    </row>
    <row r="6970" spans="1:41">
      <c r="A6970" s="6" t="s">
        <v>7561</v>
      </c>
      <c r="B6970">
        <v>2024</v>
      </c>
      <c r="C6970">
        <v>2</v>
      </c>
      <c r="E6970" t="s">
        <v>392</v>
      </c>
      <c r="F6970" t="s">
        <v>82</v>
      </c>
      <c r="G6970" t="s">
        <v>83</v>
      </c>
      <c r="H6970" t="s">
        <v>6592</v>
      </c>
      <c r="I6970">
        <v>2024</v>
      </c>
      <c r="K6970" s="6">
        <v>45657</v>
      </c>
      <c r="L6970">
        <v>10</v>
      </c>
      <c r="N6970" t="s">
        <v>164</v>
      </c>
      <c r="O6970" s="8">
        <v>4.08</v>
      </c>
      <c r="P6970" s="8">
        <v>4.0599999999999996</v>
      </c>
      <c r="Q6970" s="8">
        <v>3.9</v>
      </c>
      <c r="R6970" s="8">
        <v>4.2</v>
      </c>
      <c r="S6970" s="8">
        <v>3.5</v>
      </c>
      <c r="T6970" s="8">
        <v>5.48</v>
      </c>
      <c r="U6970" s="8">
        <v>0.38</v>
      </c>
      <c r="V6970" s="9">
        <v>36</v>
      </c>
      <c r="W6970" s="8">
        <v>0.30000000000000027</v>
      </c>
      <c r="X6970" s="8">
        <v>1.9800000000000004</v>
      </c>
      <c r="Y6970" s="8">
        <v>2.0000000000000462E-2</v>
      </c>
      <c r="Z6970" s="8">
        <v>0</v>
      </c>
      <c r="AA6970">
        <v>-9.9999999999997868E-3</v>
      </c>
      <c r="AF6970" t="s">
        <v>6593</v>
      </c>
      <c r="AG6970" t="s">
        <v>87</v>
      </c>
      <c r="AH6970" t="s">
        <v>88</v>
      </c>
      <c r="AI6970" t="s">
        <v>89</v>
      </c>
      <c r="AJ6970" s="7">
        <v>45657</v>
      </c>
      <c r="AK6970" t="s">
        <v>7562</v>
      </c>
      <c r="AL6970" t="s">
        <v>393</v>
      </c>
      <c r="AM6970" t="s">
        <v>6594</v>
      </c>
      <c r="AN6970" t="s">
        <v>7566</v>
      </c>
      <c r="AO6970" t="str">
        <f>TEXT(A6970,"yyyy-mm-dd")</f>
        <v>2024-02-29</v>
      </c>
    </row>
    <row r="6971" spans="1:41">
      <c r="A6971" s="6" t="s">
        <v>7561</v>
      </c>
      <c r="B6971">
        <v>2024</v>
      </c>
      <c r="C6971">
        <v>2</v>
      </c>
      <c r="E6971" t="s">
        <v>81</v>
      </c>
      <c r="F6971" t="s">
        <v>82</v>
      </c>
      <c r="G6971" t="s">
        <v>774</v>
      </c>
      <c r="H6971" t="s">
        <v>775</v>
      </c>
      <c r="K6971" s="6"/>
      <c r="O6971" s="8">
        <v>3.66</v>
      </c>
      <c r="P6971" s="8">
        <v>3.68</v>
      </c>
      <c r="Q6971" s="8">
        <v>3.5</v>
      </c>
      <c r="R6971" s="8">
        <v>3.8</v>
      </c>
      <c r="S6971" s="8">
        <v>3.1</v>
      </c>
      <c r="T6971" s="8">
        <v>4.3</v>
      </c>
      <c r="U6971" s="8">
        <v>0.24</v>
      </c>
      <c r="V6971" s="9">
        <v>37</v>
      </c>
      <c r="W6971" s="8">
        <v>0.29999999999999982</v>
      </c>
      <c r="X6971" s="8">
        <v>1.1999999999999997</v>
      </c>
      <c r="Y6971" s="8">
        <v>-2.0000000000000018E-2</v>
      </c>
      <c r="Z6971" s="8">
        <v>-2.0000000000000018E-2</v>
      </c>
      <c r="AA6971">
        <v>0</v>
      </c>
      <c r="AF6971" t="s">
        <v>776</v>
      </c>
      <c r="AG6971" t="s">
        <v>777</v>
      </c>
      <c r="AH6971" t="s">
        <v>778</v>
      </c>
      <c r="AI6971" t="s">
        <v>779</v>
      </c>
      <c r="AJ6971" s="7"/>
      <c r="AK6971" t="s">
        <v>7562</v>
      </c>
      <c r="AL6971" t="s">
        <v>91</v>
      </c>
      <c r="AM6971" t="s">
        <v>775</v>
      </c>
      <c r="AN6971" t="s">
        <v>7585</v>
      </c>
      <c r="AO6971" t="str">
        <f>TEXT(A6971,"yyyy-mm-dd")</f>
        <v>2024-02-29</v>
      </c>
    </row>
    <row r="6972" spans="1:41">
      <c r="A6972" s="6" t="s">
        <v>7561</v>
      </c>
      <c r="B6972">
        <v>2024</v>
      </c>
      <c r="C6972">
        <v>2</v>
      </c>
      <c r="E6972" t="s">
        <v>81</v>
      </c>
      <c r="F6972" t="s">
        <v>82</v>
      </c>
      <c r="G6972" t="s">
        <v>774</v>
      </c>
      <c r="H6972" t="s">
        <v>1536</v>
      </c>
      <c r="K6972" s="6"/>
      <c r="O6972" s="8">
        <v>3.53</v>
      </c>
      <c r="P6972" s="8">
        <v>3.5</v>
      </c>
      <c r="Q6972" s="8">
        <v>3.43</v>
      </c>
      <c r="R6972" s="8">
        <v>3.7</v>
      </c>
      <c r="S6972" s="8">
        <v>3</v>
      </c>
      <c r="T6972" s="8">
        <v>4</v>
      </c>
      <c r="U6972" s="8">
        <v>0.27</v>
      </c>
      <c r="V6972" s="9">
        <v>36</v>
      </c>
      <c r="W6972" s="8">
        <v>0.27</v>
      </c>
      <c r="X6972" s="8">
        <v>1</v>
      </c>
      <c r="Y6972" s="8">
        <v>2.9999999999999805E-2</v>
      </c>
      <c r="Z6972" s="8">
        <v>0</v>
      </c>
      <c r="AA6972">
        <v>6.999999999999984E-2</v>
      </c>
      <c r="AF6972" t="s">
        <v>1537</v>
      </c>
      <c r="AG6972" t="s">
        <v>777</v>
      </c>
      <c r="AH6972" t="s">
        <v>778</v>
      </c>
      <c r="AI6972" t="s">
        <v>1538</v>
      </c>
      <c r="AJ6972" s="7"/>
      <c r="AK6972" t="s">
        <v>7562</v>
      </c>
      <c r="AL6972" t="s">
        <v>91</v>
      </c>
      <c r="AM6972" t="s">
        <v>1536</v>
      </c>
      <c r="AN6972" t="s">
        <v>7586</v>
      </c>
      <c r="AO6972" t="str">
        <f>TEXT(A6972,"yyyy-mm-dd")</f>
        <v>2024-02-29</v>
      </c>
    </row>
    <row r="6973" spans="1:41">
      <c r="A6973" s="6" t="s">
        <v>7561</v>
      </c>
      <c r="B6973">
        <v>2024</v>
      </c>
      <c r="C6973">
        <v>2</v>
      </c>
      <c r="E6973" t="s">
        <v>392</v>
      </c>
      <c r="F6973" t="s">
        <v>82</v>
      </c>
      <c r="G6973" t="s">
        <v>774</v>
      </c>
      <c r="H6973" t="s">
        <v>775</v>
      </c>
      <c r="K6973" s="6"/>
      <c r="O6973" s="8">
        <v>3.62</v>
      </c>
      <c r="P6973" s="8">
        <v>3.68</v>
      </c>
      <c r="Q6973" s="8">
        <v>3.43</v>
      </c>
      <c r="R6973" s="8">
        <v>3.8</v>
      </c>
      <c r="S6973" s="8">
        <v>3.05</v>
      </c>
      <c r="T6973" s="8">
        <v>4</v>
      </c>
      <c r="U6973" s="8">
        <v>0.26</v>
      </c>
      <c r="V6973" s="9">
        <v>34</v>
      </c>
      <c r="W6973" s="8">
        <v>0.36999999999999966</v>
      </c>
      <c r="X6973" s="8">
        <v>0.95000000000000018</v>
      </c>
      <c r="Y6973" s="8">
        <v>-6.0000000000000053E-2</v>
      </c>
      <c r="Z6973" s="8">
        <v>-2.0000000000000018E-2</v>
      </c>
      <c r="AA6973">
        <v>6.999999999999984E-2</v>
      </c>
      <c r="AF6973" t="s">
        <v>776</v>
      </c>
      <c r="AG6973" t="s">
        <v>777</v>
      </c>
      <c r="AH6973" t="s">
        <v>778</v>
      </c>
      <c r="AI6973" t="s">
        <v>779</v>
      </c>
      <c r="AJ6973" s="7"/>
      <c r="AK6973" t="s">
        <v>7562</v>
      </c>
      <c r="AL6973" t="s">
        <v>393</v>
      </c>
      <c r="AM6973" t="s">
        <v>775</v>
      </c>
      <c r="AN6973" t="s">
        <v>7587</v>
      </c>
      <c r="AO6973" t="str">
        <f>TEXT(A6973,"yyyy-mm-dd")</f>
        <v>2024-02-29</v>
      </c>
    </row>
    <row r="6974" spans="1:41">
      <c r="A6974" s="6" t="s">
        <v>7561</v>
      </c>
      <c r="B6974">
        <v>2024</v>
      </c>
      <c r="C6974">
        <v>2</v>
      </c>
      <c r="E6974" t="s">
        <v>392</v>
      </c>
      <c r="F6974" t="s">
        <v>82</v>
      </c>
      <c r="G6974" t="s">
        <v>774</v>
      </c>
      <c r="H6974" t="s">
        <v>1536</v>
      </c>
      <c r="K6974" s="6"/>
      <c r="O6974" s="8">
        <v>3.49</v>
      </c>
      <c r="P6974" s="8">
        <v>3.5</v>
      </c>
      <c r="Q6974" s="8">
        <v>3.35</v>
      </c>
      <c r="R6974" s="8">
        <v>3.6</v>
      </c>
      <c r="S6974" s="8">
        <v>3</v>
      </c>
      <c r="T6974" s="8">
        <v>4</v>
      </c>
      <c r="U6974" s="8">
        <v>0.28000000000000003</v>
      </c>
      <c r="V6974" s="9">
        <v>33</v>
      </c>
      <c r="W6974" s="8">
        <v>0.25</v>
      </c>
      <c r="X6974" s="8">
        <v>1</v>
      </c>
      <c r="Y6974" s="8">
        <v>-9.9999999999997868E-3</v>
      </c>
      <c r="Z6974" s="8">
        <v>0</v>
      </c>
      <c r="AA6974">
        <v>-0.12000000000000011</v>
      </c>
      <c r="AF6974" t="s">
        <v>1537</v>
      </c>
      <c r="AG6974" t="s">
        <v>777</v>
      </c>
      <c r="AH6974" t="s">
        <v>778</v>
      </c>
      <c r="AI6974" t="s">
        <v>1538</v>
      </c>
      <c r="AJ6974" s="7"/>
      <c r="AK6974" t="s">
        <v>7562</v>
      </c>
      <c r="AL6974" t="s">
        <v>393</v>
      </c>
      <c r="AM6974" t="s">
        <v>1536</v>
      </c>
      <c r="AN6974" t="s">
        <v>7588</v>
      </c>
      <c r="AO6974" t="str">
        <f>TEXT(A6974,"yyyy-mm-dd")</f>
        <v>2024-02-29</v>
      </c>
    </row>
    <row r="6975" spans="1:41">
      <c r="A6975" s="6" t="s">
        <v>7561</v>
      </c>
      <c r="B6975">
        <v>2024</v>
      </c>
      <c r="C6975">
        <v>2</v>
      </c>
      <c r="E6975" t="s">
        <v>112</v>
      </c>
      <c r="F6975" t="s">
        <v>113</v>
      </c>
      <c r="G6975" t="s">
        <v>83</v>
      </c>
      <c r="H6975" t="s">
        <v>7480</v>
      </c>
      <c r="I6975">
        <v>2026</v>
      </c>
      <c r="K6975" s="6">
        <v>46387</v>
      </c>
      <c r="L6975">
        <v>34</v>
      </c>
      <c r="N6975" t="s">
        <v>789</v>
      </c>
      <c r="O6975" s="8">
        <v>6.89</v>
      </c>
      <c r="P6975" s="8">
        <v>7</v>
      </c>
      <c r="Q6975" s="8">
        <v>6.47</v>
      </c>
      <c r="R6975" s="8">
        <v>7.25</v>
      </c>
      <c r="S6975" s="8">
        <v>5.18</v>
      </c>
      <c r="T6975" s="8">
        <v>8.6</v>
      </c>
      <c r="U6975" s="8">
        <v>0.75</v>
      </c>
      <c r="V6975" s="9">
        <v>23</v>
      </c>
      <c r="W6975" s="8">
        <v>0.78000000000000025</v>
      </c>
      <c r="X6975" s="8">
        <v>3.42</v>
      </c>
      <c r="Y6975" s="8">
        <v>-0.11000000000000032</v>
      </c>
      <c r="Z6975" s="8">
        <v>8.0000000000000071E-2</v>
      </c>
      <c r="AA6975">
        <v>-0.21999999999999975</v>
      </c>
      <c r="AF6975" t="s">
        <v>7518</v>
      </c>
      <c r="AG6975" t="s">
        <v>115</v>
      </c>
      <c r="AH6975" t="s">
        <v>116</v>
      </c>
      <c r="AI6975" t="s">
        <v>359</v>
      </c>
      <c r="AJ6975" s="7">
        <v>46387</v>
      </c>
      <c r="AK6975" t="s">
        <v>7562</v>
      </c>
      <c r="AL6975" t="s">
        <v>118</v>
      </c>
      <c r="AM6975" t="s">
        <v>7482</v>
      </c>
      <c r="AN6975" t="s">
        <v>7592</v>
      </c>
      <c r="AO6975" t="str">
        <f>TEXT(A6975,"yyyy-mm-dd")</f>
        <v>2024-02-29</v>
      </c>
    </row>
    <row r="6976" spans="1:41">
      <c r="A6976" s="6" t="s">
        <v>7561</v>
      </c>
      <c r="B6976">
        <v>2024</v>
      </c>
      <c r="C6976">
        <v>2</v>
      </c>
      <c r="E6976" t="s">
        <v>2881</v>
      </c>
      <c r="F6976" t="s">
        <v>113</v>
      </c>
      <c r="G6976" t="s">
        <v>83</v>
      </c>
      <c r="H6976" t="s">
        <v>7480</v>
      </c>
      <c r="I6976">
        <v>2026</v>
      </c>
      <c r="K6976" s="6">
        <v>46387</v>
      </c>
      <c r="L6976">
        <v>34</v>
      </c>
      <c r="N6976" t="s">
        <v>789</v>
      </c>
      <c r="O6976" s="8">
        <v>7.64</v>
      </c>
      <c r="P6976" s="8">
        <v>8.1</v>
      </c>
      <c r="Q6976" s="8">
        <v>7.1</v>
      </c>
      <c r="R6976" s="8">
        <v>8.36</v>
      </c>
      <c r="S6976" s="8">
        <v>5.9</v>
      </c>
      <c r="T6976" s="8">
        <v>8.7799999999999994</v>
      </c>
      <c r="U6976" s="8">
        <v>0.92</v>
      </c>
      <c r="V6976" s="9">
        <v>21</v>
      </c>
      <c r="W6976" s="8">
        <v>1.2599999999999998</v>
      </c>
      <c r="X6976" s="8">
        <v>2.879999999999999</v>
      </c>
      <c r="Y6976" s="8">
        <v>-0.45999999999999996</v>
      </c>
      <c r="Z6976" s="8">
        <v>9.9999999999999645E-2</v>
      </c>
      <c r="AA6976">
        <v>0.11999999999999922</v>
      </c>
      <c r="AF6976" t="s">
        <v>7523</v>
      </c>
      <c r="AG6976" t="s">
        <v>2883</v>
      </c>
      <c r="AH6976" t="s">
        <v>2884</v>
      </c>
      <c r="AI6976" t="s">
        <v>359</v>
      </c>
      <c r="AJ6976" s="7">
        <v>46387</v>
      </c>
      <c r="AK6976" t="s">
        <v>7562</v>
      </c>
      <c r="AL6976" t="s">
        <v>2885</v>
      </c>
      <c r="AM6976" t="s">
        <v>7482</v>
      </c>
      <c r="AN6976" t="s">
        <v>7595</v>
      </c>
      <c r="AO6976" t="str">
        <f>TEXT(A6976,"yyyy-mm-dd")</f>
        <v>2024-02-29</v>
      </c>
    </row>
    <row r="6977" spans="1:41">
      <c r="A6977" s="6" t="s">
        <v>7561</v>
      </c>
      <c r="B6977">
        <v>2024</v>
      </c>
      <c r="C6977">
        <v>2</v>
      </c>
      <c r="E6977" t="s">
        <v>112</v>
      </c>
      <c r="F6977" t="s">
        <v>113</v>
      </c>
      <c r="G6977" t="s">
        <v>83</v>
      </c>
      <c r="H6977" t="s">
        <v>7036</v>
      </c>
      <c r="I6977">
        <v>2025</v>
      </c>
      <c r="K6977" s="6">
        <v>46022</v>
      </c>
      <c r="L6977">
        <v>22</v>
      </c>
      <c r="N6977" t="s">
        <v>167</v>
      </c>
      <c r="O6977" s="8">
        <v>7.47</v>
      </c>
      <c r="P6977" s="8">
        <v>7.56</v>
      </c>
      <c r="Q6977" s="8">
        <v>7.11</v>
      </c>
      <c r="R6977" s="8">
        <v>7.85</v>
      </c>
      <c r="S6977" s="8">
        <v>5.6</v>
      </c>
      <c r="T6977" s="8">
        <v>9.1999999999999993</v>
      </c>
      <c r="U6977" s="8">
        <v>0.76</v>
      </c>
      <c r="V6977" s="9">
        <v>28</v>
      </c>
      <c r="W6977" s="8">
        <v>0.73999999999999932</v>
      </c>
      <c r="X6977" s="8">
        <v>3.5999999999999996</v>
      </c>
      <c r="Y6977" s="8">
        <v>-8.9999999999999858E-2</v>
      </c>
      <c r="Z6977" s="8">
        <v>7.9999999999999183E-2</v>
      </c>
      <c r="AA6977">
        <v>-0.13000000000000078</v>
      </c>
      <c r="AF6977" t="s">
        <v>7074</v>
      </c>
      <c r="AG6977" t="s">
        <v>115</v>
      </c>
      <c r="AH6977" t="s">
        <v>116</v>
      </c>
      <c r="AI6977" t="s">
        <v>230</v>
      </c>
      <c r="AJ6977" s="7">
        <v>46022</v>
      </c>
      <c r="AK6977" t="s">
        <v>7562</v>
      </c>
      <c r="AL6977" t="s">
        <v>118</v>
      </c>
      <c r="AM6977" t="s">
        <v>7038</v>
      </c>
      <c r="AN6977" t="s">
        <v>7591</v>
      </c>
      <c r="AO6977" t="str">
        <f>TEXT(A6977,"yyyy-mm-dd")</f>
        <v>2024-02-29</v>
      </c>
    </row>
    <row r="6978" spans="1:41">
      <c r="A6978" s="6" t="s">
        <v>7561</v>
      </c>
      <c r="B6978">
        <v>2024</v>
      </c>
      <c r="C6978">
        <v>2</v>
      </c>
      <c r="E6978" t="s">
        <v>2881</v>
      </c>
      <c r="F6978" t="s">
        <v>113</v>
      </c>
      <c r="G6978" t="s">
        <v>83</v>
      </c>
      <c r="H6978" t="s">
        <v>7036</v>
      </c>
      <c r="I6978">
        <v>2025</v>
      </c>
      <c r="K6978" s="6">
        <v>46022</v>
      </c>
      <c r="L6978">
        <v>22</v>
      </c>
      <c r="N6978" t="s">
        <v>167</v>
      </c>
      <c r="O6978" s="8">
        <v>8.0299999999999994</v>
      </c>
      <c r="P6978" s="8">
        <v>8.23</v>
      </c>
      <c r="Q6978" s="8">
        <v>7.74</v>
      </c>
      <c r="R6978" s="8">
        <v>8.58</v>
      </c>
      <c r="S6978" s="8">
        <v>6</v>
      </c>
      <c r="T6978" s="8">
        <v>8.9</v>
      </c>
      <c r="U6978" s="8">
        <v>0.71</v>
      </c>
      <c r="V6978" s="9">
        <v>26</v>
      </c>
      <c r="W6978" s="8">
        <v>0.83999999999999986</v>
      </c>
      <c r="X6978" s="8">
        <v>2.9000000000000004</v>
      </c>
      <c r="Y6978" s="8">
        <v>-0.20000000000000107</v>
      </c>
      <c r="Z6978" s="8">
        <v>3.0000000000001137E-2</v>
      </c>
      <c r="AA6978">
        <v>9.9999999999997868E-3</v>
      </c>
      <c r="AF6978" t="s">
        <v>7079</v>
      </c>
      <c r="AG6978" t="s">
        <v>2883</v>
      </c>
      <c r="AH6978" t="s">
        <v>2884</v>
      </c>
      <c r="AI6978" t="s">
        <v>230</v>
      </c>
      <c r="AJ6978" s="7">
        <v>46022</v>
      </c>
      <c r="AK6978" t="s">
        <v>7562</v>
      </c>
      <c r="AL6978" t="s">
        <v>2885</v>
      </c>
      <c r="AM6978" t="s">
        <v>7038</v>
      </c>
      <c r="AN6978" t="s">
        <v>7594</v>
      </c>
      <c r="AO6978" t="str">
        <f>TEXT(A6978,"yyyy-mm-dd")</f>
        <v>2024-02-29</v>
      </c>
    </row>
    <row r="6979" spans="1:41">
      <c r="A6979" s="6" t="s">
        <v>7561</v>
      </c>
      <c r="B6979">
        <v>2024</v>
      </c>
      <c r="C6979">
        <v>2</v>
      </c>
      <c r="E6979" t="s">
        <v>112</v>
      </c>
      <c r="F6979" t="s">
        <v>113</v>
      </c>
      <c r="G6979" t="s">
        <v>83</v>
      </c>
      <c r="H6979" t="s">
        <v>6592</v>
      </c>
      <c r="I6979">
        <v>2024</v>
      </c>
      <c r="K6979" s="6">
        <v>45657</v>
      </c>
      <c r="L6979">
        <v>10</v>
      </c>
      <c r="N6979" t="s">
        <v>164</v>
      </c>
      <c r="O6979" s="8">
        <v>9.48</v>
      </c>
      <c r="P6979" s="8">
        <v>9.5</v>
      </c>
      <c r="Q6979" s="8">
        <v>9.11</v>
      </c>
      <c r="R6979" s="8">
        <v>9.94</v>
      </c>
      <c r="S6979" s="8">
        <v>8.24</v>
      </c>
      <c r="T6979" s="8">
        <v>10.48</v>
      </c>
      <c r="U6979" s="8">
        <v>0.57999999999999996</v>
      </c>
      <c r="V6979" s="9">
        <v>30</v>
      </c>
      <c r="W6979" s="8">
        <v>0.83000000000000007</v>
      </c>
      <c r="X6979" s="8">
        <v>2.2400000000000002</v>
      </c>
      <c r="Y6979" s="8">
        <v>-1.9999999999999574E-2</v>
      </c>
      <c r="Z6979" s="8">
        <v>0.26999999999999957</v>
      </c>
      <c r="AA6979">
        <v>0.27999999999999936</v>
      </c>
      <c r="AF6979" t="s">
        <v>6630</v>
      </c>
      <c r="AG6979" t="s">
        <v>115</v>
      </c>
      <c r="AH6979" t="s">
        <v>116</v>
      </c>
      <c r="AI6979" t="s">
        <v>117</v>
      </c>
      <c r="AJ6979" s="7">
        <v>45657</v>
      </c>
      <c r="AK6979" t="s">
        <v>7562</v>
      </c>
      <c r="AL6979" t="s">
        <v>118</v>
      </c>
      <c r="AM6979" t="s">
        <v>6594</v>
      </c>
      <c r="AN6979" t="s">
        <v>7590</v>
      </c>
      <c r="AO6979" t="str">
        <f>TEXT(A6979,"yyyy-mm-dd")</f>
        <v>2024-02-29</v>
      </c>
    </row>
    <row r="6980" spans="1:41">
      <c r="A6980" s="6" t="s">
        <v>7561</v>
      </c>
      <c r="B6980">
        <v>2024</v>
      </c>
      <c r="C6980">
        <v>2</v>
      </c>
      <c r="E6980" t="s">
        <v>2881</v>
      </c>
      <c r="F6980" t="s">
        <v>113</v>
      </c>
      <c r="G6980" t="s">
        <v>83</v>
      </c>
      <c r="H6980" t="s">
        <v>6592</v>
      </c>
      <c r="I6980">
        <v>2024</v>
      </c>
      <c r="K6980" s="6">
        <v>45657</v>
      </c>
      <c r="L6980">
        <v>10</v>
      </c>
      <c r="N6980" t="s">
        <v>164</v>
      </c>
      <c r="O6980" s="8">
        <v>8.7899999999999991</v>
      </c>
      <c r="P6980" s="8">
        <v>8.75</v>
      </c>
      <c r="Q6980" s="8">
        <v>8.5</v>
      </c>
      <c r="R6980" s="8">
        <v>9.18</v>
      </c>
      <c r="S6980" s="8">
        <v>7.5</v>
      </c>
      <c r="T6980" s="8">
        <v>10</v>
      </c>
      <c r="U6980" s="8">
        <v>0.52</v>
      </c>
      <c r="V6980" s="9">
        <v>27</v>
      </c>
      <c r="W6980" s="8">
        <v>0.67999999999999972</v>
      </c>
      <c r="X6980" s="8">
        <v>2.5</v>
      </c>
      <c r="Y6980" s="8">
        <v>3.9999999999999147E-2</v>
      </c>
      <c r="Z6980" s="8">
        <v>-6.0000000000000497E-2</v>
      </c>
      <c r="AA6980">
        <v>-2.000000000000135E-2</v>
      </c>
      <c r="AF6980" t="s">
        <v>6635</v>
      </c>
      <c r="AG6980" t="s">
        <v>2883</v>
      </c>
      <c r="AH6980" t="s">
        <v>2884</v>
      </c>
      <c r="AI6980" t="s">
        <v>117</v>
      </c>
      <c r="AJ6980" s="7">
        <v>45657</v>
      </c>
      <c r="AK6980" t="s">
        <v>7562</v>
      </c>
      <c r="AL6980" t="s">
        <v>2885</v>
      </c>
      <c r="AM6980" t="s">
        <v>6594</v>
      </c>
      <c r="AN6980" t="s">
        <v>7593</v>
      </c>
      <c r="AO6980" t="str">
        <f>TEXT(A6980,"yyyy-mm-dd")</f>
        <v>2024-02-29</v>
      </c>
    </row>
    <row r="6981" spans="1:41">
      <c r="A6981" s="6" t="s">
        <v>7596</v>
      </c>
      <c r="B6981">
        <v>2024</v>
      </c>
      <c r="C6981">
        <v>3</v>
      </c>
      <c r="E6981" t="s">
        <v>1907</v>
      </c>
      <c r="F6981" t="s">
        <v>1908</v>
      </c>
      <c r="G6981" t="s">
        <v>102</v>
      </c>
      <c r="H6981" t="s">
        <v>7427</v>
      </c>
      <c r="I6981">
        <v>2025</v>
      </c>
      <c r="J6981">
        <v>4</v>
      </c>
      <c r="K6981" s="6">
        <v>46022</v>
      </c>
      <c r="L6981">
        <v>21</v>
      </c>
      <c r="M6981">
        <v>7</v>
      </c>
      <c r="N6981" t="s">
        <v>176</v>
      </c>
      <c r="O6981" s="8">
        <v>7.52</v>
      </c>
      <c r="P6981" s="8">
        <v>7.5</v>
      </c>
      <c r="Q6981" s="8">
        <v>7.25</v>
      </c>
      <c r="R6981" s="8">
        <v>7.94</v>
      </c>
      <c r="S6981" s="8">
        <v>5.75</v>
      </c>
      <c r="T6981" s="8">
        <v>9</v>
      </c>
      <c r="U6981" s="8">
        <v>0.68</v>
      </c>
      <c r="V6981" s="9">
        <v>34</v>
      </c>
      <c r="W6981" s="8">
        <v>0.69000000000000039</v>
      </c>
      <c r="X6981" s="8">
        <v>3.25</v>
      </c>
      <c r="Y6981" s="8">
        <v>1.9999999999999574E-2</v>
      </c>
      <c r="Z6981" s="8">
        <v>0</v>
      </c>
      <c r="AA6981">
        <v>-5.9999999999999609E-2</v>
      </c>
      <c r="AF6981" t="s">
        <v>7428</v>
      </c>
      <c r="AG6981" t="s">
        <v>1910</v>
      </c>
      <c r="AH6981" t="s">
        <v>1911</v>
      </c>
      <c r="AI6981" t="s">
        <v>1944</v>
      </c>
      <c r="AJ6981" s="7">
        <v>46022</v>
      </c>
      <c r="AK6981" t="s">
        <v>7597</v>
      </c>
      <c r="AL6981" t="s">
        <v>1908</v>
      </c>
      <c r="AM6981" t="s">
        <v>7429</v>
      </c>
      <c r="AN6981" t="s">
        <v>7619</v>
      </c>
      <c r="AO6981" t="str">
        <f>TEXT(A6981,"yyyy-mm-dd")</f>
        <v>2024-03-31</v>
      </c>
    </row>
    <row r="6982" spans="1:41">
      <c r="A6982" s="6" t="s">
        <v>7596</v>
      </c>
      <c r="B6982">
        <v>2024</v>
      </c>
      <c r="C6982">
        <v>3</v>
      </c>
      <c r="E6982" t="s">
        <v>1907</v>
      </c>
      <c r="F6982" t="s">
        <v>1908</v>
      </c>
      <c r="G6982" t="s">
        <v>102</v>
      </c>
      <c r="H6982" t="s">
        <v>7322</v>
      </c>
      <c r="I6982">
        <v>2025</v>
      </c>
      <c r="J6982">
        <v>3</v>
      </c>
      <c r="K6982" s="6">
        <v>45930</v>
      </c>
      <c r="L6982">
        <v>18</v>
      </c>
      <c r="M6982">
        <v>6</v>
      </c>
      <c r="N6982" t="s">
        <v>206</v>
      </c>
      <c r="O6982" s="8">
        <v>7.86</v>
      </c>
      <c r="P6982" s="8">
        <v>8</v>
      </c>
      <c r="Q6982" s="8">
        <v>7.5</v>
      </c>
      <c r="R6982" s="8">
        <v>8.25</v>
      </c>
      <c r="S6982" s="8">
        <v>6</v>
      </c>
      <c r="T6982" s="8">
        <v>9.25</v>
      </c>
      <c r="U6982" s="8">
        <v>0.76</v>
      </c>
      <c r="V6982" s="9">
        <v>33</v>
      </c>
      <c r="W6982" s="8">
        <v>0.75</v>
      </c>
      <c r="X6982" s="8">
        <v>3.25</v>
      </c>
      <c r="Y6982" s="8">
        <v>-0.13999999999999968</v>
      </c>
      <c r="Z6982" s="8">
        <v>0.25</v>
      </c>
      <c r="AA6982">
        <v>6.0000000000000497E-2</v>
      </c>
      <c r="AF6982" t="s">
        <v>7323</v>
      </c>
      <c r="AG6982" t="s">
        <v>1910</v>
      </c>
      <c r="AH6982" t="s">
        <v>1911</v>
      </c>
      <c r="AI6982" t="s">
        <v>1939</v>
      </c>
      <c r="AJ6982" s="7">
        <v>45930</v>
      </c>
      <c r="AK6982" t="s">
        <v>7597</v>
      </c>
      <c r="AL6982" t="s">
        <v>1908</v>
      </c>
      <c r="AM6982" t="s">
        <v>7324</v>
      </c>
      <c r="AN6982" t="s">
        <v>7618</v>
      </c>
      <c r="AO6982" t="str">
        <f>TEXT(A6982,"yyyy-mm-dd")</f>
        <v>2024-03-31</v>
      </c>
    </row>
    <row r="6983" spans="1:41">
      <c r="A6983" s="6" t="s">
        <v>7596</v>
      </c>
      <c r="B6983">
        <v>2024</v>
      </c>
      <c r="C6983">
        <v>3</v>
      </c>
      <c r="E6983" t="s">
        <v>1907</v>
      </c>
      <c r="F6983" t="s">
        <v>1908</v>
      </c>
      <c r="G6983" t="s">
        <v>102</v>
      </c>
      <c r="H6983" t="s">
        <v>7214</v>
      </c>
      <c r="I6983">
        <v>2025</v>
      </c>
      <c r="J6983">
        <v>2</v>
      </c>
      <c r="K6983" s="6">
        <v>45838</v>
      </c>
      <c r="L6983">
        <v>15</v>
      </c>
      <c r="M6983">
        <v>5</v>
      </c>
      <c r="N6983" t="s">
        <v>236</v>
      </c>
      <c r="O6983" s="8">
        <v>8.35</v>
      </c>
      <c r="P6983" s="8">
        <v>8.5</v>
      </c>
      <c r="Q6983" s="8">
        <v>8</v>
      </c>
      <c r="R6983" s="8">
        <v>8.75</v>
      </c>
      <c r="S6983" s="8">
        <v>6.25</v>
      </c>
      <c r="T6983" s="8">
        <v>9.75</v>
      </c>
      <c r="U6983" s="8">
        <v>0.83</v>
      </c>
      <c r="V6983" s="9">
        <v>33</v>
      </c>
      <c r="W6983" s="8">
        <v>0.75</v>
      </c>
      <c r="X6983" s="8">
        <v>3.5</v>
      </c>
      <c r="Y6983" s="8">
        <v>-0.15000000000000036</v>
      </c>
      <c r="Z6983" s="8">
        <v>0.25</v>
      </c>
      <c r="AA6983">
        <v>-0.25</v>
      </c>
      <c r="AF6983" t="s">
        <v>7215</v>
      </c>
      <c r="AG6983" t="s">
        <v>1910</v>
      </c>
      <c r="AH6983" t="s">
        <v>1911</v>
      </c>
      <c r="AI6983" t="s">
        <v>1934</v>
      </c>
      <c r="AJ6983" s="7">
        <v>45838</v>
      </c>
      <c r="AK6983" t="s">
        <v>7597</v>
      </c>
      <c r="AL6983" t="s">
        <v>1908</v>
      </c>
      <c r="AM6983" t="s">
        <v>7216</v>
      </c>
      <c r="AN6983" t="s">
        <v>7617</v>
      </c>
      <c r="AO6983" t="str">
        <f>TEXT(A6983,"yyyy-mm-dd")</f>
        <v>2024-03-31</v>
      </c>
    </row>
    <row r="6984" spans="1:41">
      <c r="A6984" s="6" t="s">
        <v>7596</v>
      </c>
      <c r="B6984">
        <v>2024</v>
      </c>
      <c r="C6984">
        <v>3</v>
      </c>
      <c r="E6984" t="s">
        <v>1907</v>
      </c>
      <c r="F6984" t="s">
        <v>1908</v>
      </c>
      <c r="G6984" t="s">
        <v>102</v>
      </c>
      <c r="H6984" t="s">
        <v>7210</v>
      </c>
      <c r="I6984">
        <v>2025</v>
      </c>
      <c r="J6984">
        <v>1</v>
      </c>
      <c r="K6984" s="6">
        <v>45747</v>
      </c>
      <c r="L6984">
        <v>12</v>
      </c>
      <c r="M6984">
        <v>4</v>
      </c>
      <c r="N6984" t="s">
        <v>261</v>
      </c>
      <c r="O6984" s="8">
        <v>8.89</v>
      </c>
      <c r="P6984" s="8">
        <v>9</v>
      </c>
      <c r="Q6984" s="8">
        <v>8.5</v>
      </c>
      <c r="R6984" s="8">
        <v>9.25</v>
      </c>
      <c r="S6984" s="8">
        <v>7</v>
      </c>
      <c r="T6984" s="8">
        <v>10</v>
      </c>
      <c r="U6984" s="8">
        <v>0.76</v>
      </c>
      <c r="V6984" s="9">
        <v>33</v>
      </c>
      <c r="W6984" s="8">
        <v>0.75</v>
      </c>
      <c r="X6984" s="8">
        <v>3</v>
      </c>
      <c r="Y6984" s="8">
        <v>-0.10999999999999943</v>
      </c>
      <c r="Z6984" s="8">
        <v>0.25</v>
      </c>
      <c r="AA6984">
        <v>0</v>
      </c>
      <c r="AF6984" t="s">
        <v>7211</v>
      </c>
      <c r="AG6984" t="s">
        <v>1910</v>
      </c>
      <c r="AH6984" t="s">
        <v>1911</v>
      </c>
      <c r="AI6984" t="s">
        <v>1929</v>
      </c>
      <c r="AJ6984" s="7">
        <v>45747</v>
      </c>
      <c r="AK6984" t="s">
        <v>7597</v>
      </c>
      <c r="AL6984" t="s">
        <v>1908</v>
      </c>
      <c r="AM6984" t="s">
        <v>7212</v>
      </c>
      <c r="AN6984" t="s">
        <v>7616</v>
      </c>
      <c r="AO6984" t="str">
        <f>TEXT(A6984,"yyyy-mm-dd")</f>
        <v>2024-03-31</v>
      </c>
    </row>
    <row r="6985" spans="1:41">
      <c r="A6985" s="6" t="s">
        <v>7596</v>
      </c>
      <c r="B6985">
        <v>2024</v>
      </c>
      <c r="C6985">
        <v>3</v>
      </c>
      <c r="E6985" t="s">
        <v>1907</v>
      </c>
      <c r="F6985" t="s">
        <v>1908</v>
      </c>
      <c r="G6985" t="s">
        <v>102</v>
      </c>
      <c r="H6985" t="s">
        <v>6983</v>
      </c>
      <c r="I6985">
        <v>2024</v>
      </c>
      <c r="J6985">
        <v>4</v>
      </c>
      <c r="K6985" s="6">
        <v>45657</v>
      </c>
      <c r="L6985">
        <v>9</v>
      </c>
      <c r="M6985">
        <v>3</v>
      </c>
      <c r="N6985" t="s">
        <v>173</v>
      </c>
      <c r="O6985" s="8">
        <v>9.5399999999999991</v>
      </c>
      <c r="P6985" s="8">
        <v>9.5</v>
      </c>
      <c r="Q6985" s="8">
        <v>9.3800000000000008</v>
      </c>
      <c r="R6985" s="8">
        <v>10</v>
      </c>
      <c r="S6985" s="8">
        <v>8</v>
      </c>
      <c r="T6985" s="8">
        <v>10.5</v>
      </c>
      <c r="U6985" s="8">
        <v>0.59</v>
      </c>
      <c r="V6985" s="9">
        <v>35</v>
      </c>
      <c r="W6985" s="8">
        <v>0.61999999999999922</v>
      </c>
      <c r="X6985" s="8">
        <v>2.5</v>
      </c>
      <c r="Y6985" s="8">
        <v>3.9999999999999147E-2</v>
      </c>
      <c r="Z6985" s="8">
        <v>0</v>
      </c>
      <c r="AA6985">
        <v>-0.13000000000000078</v>
      </c>
      <c r="AF6985" t="s">
        <v>6984</v>
      </c>
      <c r="AG6985" t="s">
        <v>1910</v>
      </c>
      <c r="AH6985" t="s">
        <v>1911</v>
      </c>
      <c r="AI6985" t="s">
        <v>1924</v>
      </c>
      <c r="AJ6985" s="7">
        <v>45657</v>
      </c>
      <c r="AK6985" t="s">
        <v>7597</v>
      </c>
      <c r="AL6985" t="s">
        <v>1908</v>
      </c>
      <c r="AM6985" t="s">
        <v>6985</v>
      </c>
      <c r="AN6985" t="s">
        <v>7615</v>
      </c>
      <c r="AO6985" t="str">
        <f>TEXT(A6985,"yyyy-mm-dd")</f>
        <v>2024-03-31</v>
      </c>
    </row>
    <row r="6986" spans="1:41">
      <c r="A6986" s="6" t="s">
        <v>7596</v>
      </c>
      <c r="B6986">
        <v>2024</v>
      </c>
      <c r="C6986">
        <v>3</v>
      </c>
      <c r="E6986" t="s">
        <v>1907</v>
      </c>
      <c r="F6986" t="s">
        <v>1908</v>
      </c>
      <c r="G6986" t="s">
        <v>102</v>
      </c>
      <c r="H6986" t="s">
        <v>6878</v>
      </c>
      <c r="I6986">
        <v>2024</v>
      </c>
      <c r="J6986">
        <v>3</v>
      </c>
      <c r="K6986" s="6">
        <v>45565</v>
      </c>
      <c r="L6986">
        <v>6</v>
      </c>
      <c r="M6986">
        <v>2</v>
      </c>
      <c r="N6986" t="s">
        <v>203</v>
      </c>
      <c r="O6986" s="8">
        <v>10.16</v>
      </c>
      <c r="P6986" s="8">
        <v>10.25</v>
      </c>
      <c r="Q6986" s="8">
        <v>10</v>
      </c>
      <c r="R6986" s="8">
        <v>10.44</v>
      </c>
      <c r="S6986" s="8">
        <v>9.25</v>
      </c>
      <c r="T6986" s="8">
        <v>10.75</v>
      </c>
      <c r="U6986" s="8">
        <v>0.36</v>
      </c>
      <c r="V6986" s="9">
        <v>34</v>
      </c>
      <c r="W6986" s="8">
        <v>0.4399999999999995</v>
      </c>
      <c r="X6986" s="8">
        <v>1.5</v>
      </c>
      <c r="Y6986" s="8">
        <v>-8.9999999999999858E-2</v>
      </c>
      <c r="Z6986" s="8">
        <v>0</v>
      </c>
      <c r="AA6986">
        <v>5.9999999999998721E-2</v>
      </c>
      <c r="AF6986" t="s">
        <v>6879</v>
      </c>
      <c r="AG6986" t="s">
        <v>1910</v>
      </c>
      <c r="AH6986" t="s">
        <v>1911</v>
      </c>
      <c r="AI6986" t="s">
        <v>1919</v>
      </c>
      <c r="AJ6986" s="7">
        <v>45565</v>
      </c>
      <c r="AK6986" t="s">
        <v>7597</v>
      </c>
      <c r="AL6986" t="s">
        <v>1908</v>
      </c>
      <c r="AM6986" t="s">
        <v>6880</v>
      </c>
      <c r="AN6986" t="s">
        <v>7614</v>
      </c>
      <c r="AO6986" t="str">
        <f>TEXT(A6986,"yyyy-mm-dd")</f>
        <v>2024-03-31</v>
      </c>
    </row>
    <row r="6987" spans="1:41">
      <c r="A6987" s="6" t="s">
        <v>7596</v>
      </c>
      <c r="B6987">
        <v>2024</v>
      </c>
      <c r="C6987">
        <v>3</v>
      </c>
      <c r="E6987" t="s">
        <v>1907</v>
      </c>
      <c r="F6987" t="s">
        <v>1908</v>
      </c>
      <c r="G6987" t="s">
        <v>102</v>
      </c>
      <c r="H6987" t="s">
        <v>6770</v>
      </c>
      <c r="I6987">
        <v>2024</v>
      </c>
      <c r="J6987">
        <v>2</v>
      </c>
      <c r="K6987" s="6">
        <v>45473</v>
      </c>
      <c r="L6987">
        <v>3</v>
      </c>
      <c r="M6987">
        <v>1</v>
      </c>
      <c r="N6987" t="s">
        <v>233</v>
      </c>
      <c r="O6987" s="8">
        <v>10.65</v>
      </c>
      <c r="P6987" s="8">
        <v>10.63</v>
      </c>
      <c r="Q6987" s="8">
        <v>10.5</v>
      </c>
      <c r="R6987" s="8">
        <v>10.75</v>
      </c>
      <c r="S6987" s="8">
        <v>10.25</v>
      </c>
      <c r="T6987" s="8">
        <v>11</v>
      </c>
      <c r="U6987" s="8">
        <v>0.21</v>
      </c>
      <c r="V6987" s="9">
        <v>34</v>
      </c>
      <c r="W6987" s="8">
        <v>0.25</v>
      </c>
      <c r="X6987" s="8">
        <v>0.75</v>
      </c>
      <c r="Y6987" s="8">
        <v>1.9999999999999574E-2</v>
      </c>
      <c r="Z6987" s="8">
        <v>-0.11999999999999922</v>
      </c>
      <c r="AA6987">
        <v>0</v>
      </c>
      <c r="AF6987" t="s">
        <v>6771</v>
      </c>
      <c r="AG6987" t="s">
        <v>1910</v>
      </c>
      <c r="AH6987" t="s">
        <v>1911</v>
      </c>
      <c r="AI6987" t="s">
        <v>1915</v>
      </c>
      <c r="AJ6987" s="7">
        <v>45473</v>
      </c>
      <c r="AK6987" t="s">
        <v>7597</v>
      </c>
      <c r="AL6987" t="s">
        <v>1908</v>
      </c>
      <c r="AM6987" t="s">
        <v>6772</v>
      </c>
      <c r="AN6987" t="s">
        <v>7613</v>
      </c>
      <c r="AO6987" t="str">
        <f>TEXT(A6987,"yyyy-mm-dd")</f>
        <v>2024-03-31</v>
      </c>
    </row>
    <row r="6988" spans="1:41">
      <c r="A6988" s="6" t="s">
        <v>7596</v>
      </c>
      <c r="B6988">
        <v>2024</v>
      </c>
      <c r="C6988">
        <v>3</v>
      </c>
      <c r="E6988" t="s">
        <v>1907</v>
      </c>
      <c r="F6988" t="s">
        <v>1908</v>
      </c>
      <c r="G6988" t="s">
        <v>102</v>
      </c>
      <c r="H6988" t="s">
        <v>6766</v>
      </c>
      <c r="I6988">
        <v>2024</v>
      </c>
      <c r="J6988">
        <v>1</v>
      </c>
      <c r="K6988" s="6">
        <v>45382</v>
      </c>
      <c r="L6988">
        <v>0</v>
      </c>
      <c r="M6988">
        <v>0</v>
      </c>
      <c r="N6988" t="s">
        <v>178</v>
      </c>
      <c r="O6988" s="8">
        <v>11.02</v>
      </c>
      <c r="P6988" s="8">
        <v>11</v>
      </c>
      <c r="Q6988" s="8">
        <v>11</v>
      </c>
      <c r="R6988" s="8">
        <v>11</v>
      </c>
      <c r="S6988" s="8">
        <v>11</v>
      </c>
      <c r="T6988" s="8">
        <v>11.25</v>
      </c>
      <c r="U6988" s="8">
        <v>7.0000000000000007E-2</v>
      </c>
      <c r="V6988" s="9">
        <v>34</v>
      </c>
      <c r="W6988" s="8">
        <v>0</v>
      </c>
      <c r="X6988" s="8">
        <v>0.25</v>
      </c>
      <c r="Y6988" s="8">
        <v>1.9999999999999574E-2</v>
      </c>
      <c r="Z6988" s="8">
        <v>0</v>
      </c>
      <c r="AA6988">
        <v>0</v>
      </c>
      <c r="AF6988" t="s">
        <v>6767</v>
      </c>
      <c r="AG6988" t="s">
        <v>1910</v>
      </c>
      <c r="AH6988" t="s">
        <v>1911</v>
      </c>
      <c r="AI6988" t="s">
        <v>1912</v>
      </c>
      <c r="AJ6988" s="7">
        <v>45382</v>
      </c>
      <c r="AK6988" t="s">
        <v>7597</v>
      </c>
      <c r="AL6988" t="s">
        <v>1908</v>
      </c>
      <c r="AM6988" t="s">
        <v>6768</v>
      </c>
      <c r="AN6988" t="s">
        <v>7612</v>
      </c>
      <c r="AO6988" t="str">
        <f>TEXT(A6988,"yyyy-mm-dd")</f>
        <v>2024-03-31</v>
      </c>
    </row>
    <row r="6989" spans="1:41">
      <c r="A6989" s="6" t="s">
        <v>7596</v>
      </c>
      <c r="B6989">
        <v>2024</v>
      </c>
      <c r="C6989">
        <v>3</v>
      </c>
      <c r="E6989" t="s">
        <v>100</v>
      </c>
      <c r="F6989" t="s">
        <v>101</v>
      </c>
      <c r="G6989" t="s">
        <v>83</v>
      </c>
      <c r="H6989" t="s">
        <v>7480</v>
      </c>
      <c r="I6989">
        <v>2026</v>
      </c>
      <c r="K6989" s="6">
        <v>46387</v>
      </c>
      <c r="L6989">
        <v>33</v>
      </c>
      <c r="N6989" t="s">
        <v>810</v>
      </c>
      <c r="O6989" s="8">
        <v>2.31</v>
      </c>
      <c r="P6989" s="8">
        <v>2.2999999999999998</v>
      </c>
      <c r="Q6989" s="8">
        <v>2</v>
      </c>
      <c r="R6989" s="8">
        <v>2.5</v>
      </c>
      <c r="S6989" s="8">
        <v>1.6</v>
      </c>
      <c r="T6989" s="8">
        <v>3.8</v>
      </c>
      <c r="U6989" s="8">
        <v>0.49</v>
      </c>
      <c r="V6989" s="9">
        <v>30</v>
      </c>
      <c r="W6989" s="8">
        <v>0.5</v>
      </c>
      <c r="X6989" s="8">
        <v>2.1999999999999997</v>
      </c>
      <c r="Y6989" s="8">
        <v>1.0000000000000231E-2</v>
      </c>
      <c r="Z6989" s="8">
        <v>0</v>
      </c>
      <c r="AA6989">
        <v>-4.9999999999999822E-2</v>
      </c>
      <c r="AF6989" t="s">
        <v>10489</v>
      </c>
      <c r="AG6989" t="s">
        <v>9655</v>
      </c>
      <c r="AH6989" t="s">
        <v>9656</v>
      </c>
      <c r="AI6989" t="s">
        <v>9708</v>
      </c>
      <c r="AJ6989" s="7">
        <v>46387</v>
      </c>
      <c r="AK6989" t="s">
        <v>7597</v>
      </c>
      <c r="AL6989" t="s">
        <v>109</v>
      </c>
      <c r="AM6989" t="s">
        <v>7482</v>
      </c>
      <c r="AN6989" t="s">
        <v>10493</v>
      </c>
    </row>
    <row r="6990" spans="1:41">
      <c r="A6990" s="6" t="s">
        <v>7596</v>
      </c>
      <c r="B6990">
        <v>2024</v>
      </c>
      <c r="C6990">
        <v>3</v>
      </c>
      <c r="E6990" t="s">
        <v>100</v>
      </c>
      <c r="F6990" t="s">
        <v>101</v>
      </c>
      <c r="G6990" t="s">
        <v>102</v>
      </c>
      <c r="H6990" t="s">
        <v>7427</v>
      </c>
      <c r="I6990">
        <v>2025</v>
      </c>
      <c r="J6990">
        <v>4</v>
      </c>
      <c r="K6990" s="6">
        <v>46022</v>
      </c>
      <c r="L6990">
        <v>21</v>
      </c>
      <c r="M6990">
        <v>7</v>
      </c>
      <c r="N6990" t="s">
        <v>176</v>
      </c>
      <c r="O6990" s="8">
        <v>2.1</v>
      </c>
      <c r="P6990" s="8">
        <v>2.2000000000000002</v>
      </c>
      <c r="Q6990" s="8">
        <v>1.68</v>
      </c>
      <c r="R6990" s="8">
        <v>2.4500000000000002</v>
      </c>
      <c r="S6990" s="8">
        <v>0</v>
      </c>
      <c r="T6990" s="8">
        <v>3.6</v>
      </c>
      <c r="U6990" s="8">
        <v>0.76</v>
      </c>
      <c r="V6990" s="9">
        <v>31</v>
      </c>
      <c r="W6990" s="8">
        <v>0.77000000000000024</v>
      </c>
      <c r="X6990" s="8">
        <v>3.6</v>
      </c>
      <c r="Y6990" s="8">
        <v>-0.10000000000000009</v>
      </c>
      <c r="Z6990" s="8">
        <v>9.0000000000000302E-2</v>
      </c>
      <c r="AA6990">
        <v>4.000000000000048E-2</v>
      </c>
      <c r="AF6990" t="s">
        <v>7499</v>
      </c>
      <c r="AG6990" t="s">
        <v>106</v>
      </c>
      <c r="AH6990" t="s">
        <v>107</v>
      </c>
      <c r="AI6990" t="s">
        <v>2673</v>
      </c>
      <c r="AJ6990" s="7">
        <v>46022</v>
      </c>
      <c r="AK6990" t="s">
        <v>7597</v>
      </c>
      <c r="AL6990" t="s">
        <v>109</v>
      </c>
      <c r="AM6990" t="s">
        <v>7429</v>
      </c>
      <c r="AN6990" t="s">
        <v>7611</v>
      </c>
      <c r="AO6990" t="str">
        <f>TEXT(A6990,"yyyy-mm-dd")</f>
        <v>2024-03-31</v>
      </c>
    </row>
    <row r="6991" spans="1:41">
      <c r="A6991" s="6" t="s">
        <v>7596</v>
      </c>
      <c r="B6991">
        <v>2024</v>
      </c>
      <c r="C6991">
        <v>3</v>
      </c>
      <c r="E6991" t="s">
        <v>100</v>
      </c>
      <c r="F6991" t="s">
        <v>101</v>
      </c>
      <c r="G6991" t="s">
        <v>83</v>
      </c>
      <c r="H6991" t="s">
        <v>7036</v>
      </c>
      <c r="I6991">
        <v>2025</v>
      </c>
      <c r="K6991" s="6">
        <v>46022</v>
      </c>
      <c r="L6991">
        <v>21</v>
      </c>
      <c r="N6991" t="s">
        <v>176</v>
      </c>
      <c r="O6991" s="8">
        <v>1.92</v>
      </c>
      <c r="P6991" s="8">
        <v>1.8</v>
      </c>
      <c r="Q6991" s="8">
        <v>1.6</v>
      </c>
      <c r="R6991" s="8">
        <v>2.2000000000000002</v>
      </c>
      <c r="S6991" s="8">
        <v>0.98</v>
      </c>
      <c r="T6991" s="8">
        <v>3.23</v>
      </c>
      <c r="U6991" s="8">
        <v>0.45</v>
      </c>
      <c r="V6991" s="9">
        <v>37</v>
      </c>
      <c r="W6991" s="8">
        <v>0.60000000000000009</v>
      </c>
      <c r="X6991" s="8">
        <v>2.25</v>
      </c>
      <c r="Y6991" s="8">
        <v>0.11999999999999988</v>
      </c>
      <c r="Z6991" s="8">
        <v>0</v>
      </c>
      <c r="AA6991">
        <v>0</v>
      </c>
      <c r="AF6991" t="s">
        <v>10450</v>
      </c>
      <c r="AG6991" t="s">
        <v>9655</v>
      </c>
      <c r="AH6991" t="s">
        <v>9656</v>
      </c>
      <c r="AI6991" t="s">
        <v>9669</v>
      </c>
      <c r="AJ6991" s="7">
        <v>46022</v>
      </c>
      <c r="AK6991" t="s">
        <v>7597</v>
      </c>
      <c r="AL6991" t="s">
        <v>109</v>
      </c>
      <c r="AM6991" t="s">
        <v>7038</v>
      </c>
      <c r="AN6991" t="s">
        <v>10466</v>
      </c>
    </row>
    <row r="6992" spans="1:41">
      <c r="A6992" s="6" t="s">
        <v>7596</v>
      </c>
      <c r="B6992">
        <v>2024</v>
      </c>
      <c r="C6992">
        <v>3</v>
      </c>
      <c r="E6992" t="s">
        <v>100</v>
      </c>
      <c r="F6992" t="s">
        <v>101</v>
      </c>
      <c r="G6992" t="s">
        <v>102</v>
      </c>
      <c r="H6992" t="s">
        <v>7322</v>
      </c>
      <c r="I6992">
        <v>2025</v>
      </c>
      <c r="J6992">
        <v>3</v>
      </c>
      <c r="K6992" s="6">
        <v>45930</v>
      </c>
      <c r="L6992">
        <v>18</v>
      </c>
      <c r="M6992">
        <v>6</v>
      </c>
      <c r="N6992" t="s">
        <v>206</v>
      </c>
      <c r="O6992" s="8">
        <v>1.9</v>
      </c>
      <c r="P6992" s="8">
        <v>1.94</v>
      </c>
      <c r="Q6992" s="8">
        <v>1.7</v>
      </c>
      <c r="R6992" s="8">
        <v>2.17</v>
      </c>
      <c r="S6992" s="8">
        <v>0.7</v>
      </c>
      <c r="T6992" s="8">
        <v>3.3</v>
      </c>
      <c r="U6992" s="8">
        <v>0.52</v>
      </c>
      <c r="V6992" s="9">
        <v>31</v>
      </c>
      <c r="W6992" s="8">
        <v>0.47</v>
      </c>
      <c r="X6992" s="8">
        <v>2.5999999999999996</v>
      </c>
      <c r="Y6992" s="8">
        <v>-4.0000000000000036E-2</v>
      </c>
      <c r="Z6992" s="8">
        <v>2.0000000000000018E-2</v>
      </c>
      <c r="AA6992">
        <v>0</v>
      </c>
      <c r="AF6992" t="s">
        <v>7497</v>
      </c>
      <c r="AG6992" t="s">
        <v>106</v>
      </c>
      <c r="AH6992" t="s">
        <v>107</v>
      </c>
      <c r="AI6992" t="s">
        <v>2670</v>
      </c>
      <c r="AJ6992" s="7">
        <v>45930</v>
      </c>
      <c r="AK6992" t="s">
        <v>7597</v>
      </c>
      <c r="AL6992" t="s">
        <v>109</v>
      </c>
      <c r="AM6992" t="s">
        <v>7324</v>
      </c>
      <c r="AN6992" t="s">
        <v>7610</v>
      </c>
      <c r="AO6992" t="str">
        <f>TEXT(A6992,"yyyy-mm-dd")</f>
        <v>2024-03-31</v>
      </c>
    </row>
    <row r="6993" spans="1:41">
      <c r="A6993" s="6" t="s">
        <v>7596</v>
      </c>
      <c r="B6993">
        <v>2024</v>
      </c>
      <c r="C6993">
        <v>3</v>
      </c>
      <c r="E6993" t="s">
        <v>100</v>
      </c>
      <c r="F6993" t="s">
        <v>101</v>
      </c>
      <c r="G6993" t="s">
        <v>102</v>
      </c>
      <c r="H6993" t="s">
        <v>7214</v>
      </c>
      <c r="I6993">
        <v>2025</v>
      </c>
      <c r="J6993">
        <v>2</v>
      </c>
      <c r="K6993" s="6">
        <v>45838</v>
      </c>
      <c r="L6993">
        <v>15</v>
      </c>
      <c r="M6993">
        <v>5</v>
      </c>
      <c r="N6993" t="s">
        <v>236</v>
      </c>
      <c r="O6993" s="8">
        <v>1.6</v>
      </c>
      <c r="P6993" s="8">
        <v>1.6</v>
      </c>
      <c r="Q6993" s="8">
        <v>1.4</v>
      </c>
      <c r="R6993" s="8">
        <v>2</v>
      </c>
      <c r="S6993" s="8">
        <v>-0.74</v>
      </c>
      <c r="T6993" s="8">
        <v>3.1</v>
      </c>
      <c r="U6993" s="8">
        <v>0.72</v>
      </c>
      <c r="V6993" s="9">
        <v>31</v>
      </c>
      <c r="W6993" s="8">
        <v>0.60000000000000009</v>
      </c>
      <c r="X6993" s="8">
        <v>3.84</v>
      </c>
      <c r="Y6993" s="8">
        <v>0</v>
      </c>
      <c r="Z6993" s="8">
        <v>-4.9999999999999822E-2</v>
      </c>
      <c r="AA6993">
        <v>-2.0000000000000018E-2</v>
      </c>
      <c r="AF6993" t="s">
        <v>7495</v>
      </c>
      <c r="AG6993" t="s">
        <v>106</v>
      </c>
      <c r="AH6993" t="s">
        <v>107</v>
      </c>
      <c r="AI6993" t="s">
        <v>2667</v>
      </c>
      <c r="AJ6993" s="7">
        <v>45838</v>
      </c>
      <c r="AK6993" t="s">
        <v>7597</v>
      </c>
      <c r="AL6993" t="s">
        <v>109</v>
      </c>
      <c r="AM6993" t="s">
        <v>7216</v>
      </c>
      <c r="AN6993" t="s">
        <v>7609</v>
      </c>
      <c r="AO6993" t="str">
        <f>TEXT(A6993,"yyyy-mm-dd")</f>
        <v>2024-03-31</v>
      </c>
    </row>
    <row r="6994" spans="1:41">
      <c r="A6994" s="6" t="s">
        <v>7596</v>
      </c>
      <c r="B6994">
        <v>2024</v>
      </c>
      <c r="C6994">
        <v>3</v>
      </c>
      <c r="E6994" t="s">
        <v>100</v>
      </c>
      <c r="F6994" t="s">
        <v>101</v>
      </c>
      <c r="G6994" t="s">
        <v>102</v>
      </c>
      <c r="H6994" t="s">
        <v>7210</v>
      </c>
      <c r="I6994">
        <v>2025</v>
      </c>
      <c r="J6994">
        <v>1</v>
      </c>
      <c r="K6994" s="6">
        <v>45747</v>
      </c>
      <c r="L6994">
        <v>12</v>
      </c>
      <c r="M6994">
        <v>4</v>
      </c>
      <c r="N6994" t="s">
        <v>261</v>
      </c>
      <c r="O6994" s="8">
        <v>1.9</v>
      </c>
      <c r="P6994" s="8">
        <v>2</v>
      </c>
      <c r="Q6994" s="8">
        <v>1.67</v>
      </c>
      <c r="R6994" s="8">
        <v>2.25</v>
      </c>
      <c r="S6994" s="8">
        <v>-0.2</v>
      </c>
      <c r="T6994" s="8">
        <v>3.3</v>
      </c>
      <c r="U6994" s="8">
        <v>0.79</v>
      </c>
      <c r="V6994" s="9">
        <v>31</v>
      </c>
      <c r="W6994" s="8">
        <v>0.58000000000000007</v>
      </c>
      <c r="X6994" s="8">
        <v>3.5</v>
      </c>
      <c r="Y6994" s="8">
        <v>-0.10000000000000009</v>
      </c>
      <c r="Z6994" s="8">
        <v>0.19999999999999996</v>
      </c>
      <c r="AA6994">
        <v>-0.14000000000000012</v>
      </c>
      <c r="AF6994" t="s">
        <v>7493</v>
      </c>
      <c r="AG6994" t="s">
        <v>106</v>
      </c>
      <c r="AH6994" t="s">
        <v>107</v>
      </c>
      <c r="AI6994" t="s">
        <v>502</v>
      </c>
      <c r="AJ6994" s="7">
        <v>45747</v>
      </c>
      <c r="AK6994" t="s">
        <v>7597</v>
      </c>
      <c r="AL6994" t="s">
        <v>109</v>
      </c>
      <c r="AM6994" t="s">
        <v>7212</v>
      </c>
      <c r="AN6994" t="s">
        <v>7608</v>
      </c>
      <c r="AO6994" t="str">
        <f>TEXT(A6994,"yyyy-mm-dd")</f>
        <v>2024-03-31</v>
      </c>
    </row>
    <row r="6995" spans="1:41">
      <c r="A6995" s="6" t="s">
        <v>7596</v>
      </c>
      <c r="B6995">
        <v>2024</v>
      </c>
      <c r="C6995">
        <v>3</v>
      </c>
      <c r="E6995" t="s">
        <v>100</v>
      </c>
      <c r="F6995" t="s">
        <v>101</v>
      </c>
      <c r="G6995" t="s">
        <v>102</v>
      </c>
      <c r="H6995" t="s">
        <v>6983</v>
      </c>
      <c r="I6995">
        <v>2024</v>
      </c>
      <c r="J6995">
        <v>4</v>
      </c>
      <c r="K6995" s="6">
        <v>45657</v>
      </c>
      <c r="L6995">
        <v>9</v>
      </c>
      <c r="M6995">
        <v>3</v>
      </c>
      <c r="N6995" t="s">
        <v>173</v>
      </c>
      <c r="O6995" s="8">
        <v>2.08</v>
      </c>
      <c r="P6995" s="8">
        <v>2.1</v>
      </c>
      <c r="Q6995" s="8">
        <v>1.63</v>
      </c>
      <c r="R6995" s="8">
        <v>2.61</v>
      </c>
      <c r="S6995" s="8">
        <v>0.1</v>
      </c>
      <c r="T6995" s="8">
        <v>3.4</v>
      </c>
      <c r="U6995" s="8">
        <v>0.8</v>
      </c>
      <c r="V6995" s="9">
        <v>35</v>
      </c>
      <c r="W6995" s="8">
        <v>0.98</v>
      </c>
      <c r="X6995" s="8">
        <v>3.3</v>
      </c>
      <c r="Y6995" s="8">
        <v>-2.0000000000000018E-2</v>
      </c>
      <c r="Z6995" s="8">
        <v>0.10000000000000009</v>
      </c>
      <c r="AA6995">
        <v>0.15000000000000013</v>
      </c>
      <c r="AF6995" t="s">
        <v>7055</v>
      </c>
      <c r="AG6995" t="s">
        <v>106</v>
      </c>
      <c r="AH6995" t="s">
        <v>107</v>
      </c>
      <c r="AI6995" t="s">
        <v>497</v>
      </c>
      <c r="AJ6995" s="7">
        <v>45657</v>
      </c>
      <c r="AK6995" t="s">
        <v>7597</v>
      </c>
      <c r="AL6995" t="s">
        <v>109</v>
      </c>
      <c r="AM6995" t="s">
        <v>6985</v>
      </c>
      <c r="AN6995" t="s">
        <v>7607</v>
      </c>
      <c r="AO6995" t="str">
        <f>TEXT(A6995,"yyyy-mm-dd")</f>
        <v>2024-03-31</v>
      </c>
    </row>
    <row r="6996" spans="1:41">
      <c r="A6996" s="6" t="s">
        <v>7596</v>
      </c>
      <c r="B6996">
        <v>2024</v>
      </c>
      <c r="C6996">
        <v>3</v>
      </c>
      <c r="E6996" t="s">
        <v>100</v>
      </c>
      <c r="F6996" t="s">
        <v>101</v>
      </c>
      <c r="G6996" t="s">
        <v>83</v>
      </c>
      <c r="H6996" t="s">
        <v>6592</v>
      </c>
      <c r="I6996">
        <v>2024</v>
      </c>
      <c r="K6996" s="6">
        <v>45657</v>
      </c>
      <c r="L6996">
        <v>9</v>
      </c>
      <c r="N6996" t="s">
        <v>173</v>
      </c>
      <c r="O6996" s="8">
        <v>2.36</v>
      </c>
      <c r="P6996" s="8">
        <v>2.4</v>
      </c>
      <c r="Q6996" s="8">
        <v>2.13</v>
      </c>
      <c r="R6996" s="8">
        <v>2.6</v>
      </c>
      <c r="S6996" s="8">
        <v>1.4</v>
      </c>
      <c r="T6996" s="8">
        <v>3.2</v>
      </c>
      <c r="U6996" s="8">
        <v>0.39</v>
      </c>
      <c r="V6996" s="9">
        <v>39</v>
      </c>
      <c r="W6996" s="8">
        <v>0.4700000000000002</v>
      </c>
      <c r="X6996" s="8">
        <v>1.8000000000000003</v>
      </c>
      <c r="Y6996" s="8">
        <v>-4.0000000000000036E-2</v>
      </c>
      <c r="Z6996" s="8">
        <v>0</v>
      </c>
      <c r="AA6996">
        <v>4.000000000000048E-2</v>
      </c>
      <c r="AF6996" t="s">
        <v>10411</v>
      </c>
      <c r="AG6996" t="s">
        <v>9655</v>
      </c>
      <c r="AH6996" t="s">
        <v>9656</v>
      </c>
      <c r="AI6996" t="s">
        <v>9657</v>
      </c>
      <c r="AJ6996" s="7">
        <v>45657</v>
      </c>
      <c r="AK6996" t="s">
        <v>7597</v>
      </c>
      <c r="AL6996" t="s">
        <v>109</v>
      </c>
      <c r="AM6996" t="s">
        <v>6594</v>
      </c>
      <c r="AN6996" t="s">
        <v>10439</v>
      </c>
    </row>
    <row r="6997" spans="1:41">
      <c r="A6997" s="6" t="s">
        <v>7596</v>
      </c>
      <c r="B6997">
        <v>2024</v>
      </c>
      <c r="C6997">
        <v>3</v>
      </c>
      <c r="E6997" t="s">
        <v>100</v>
      </c>
      <c r="F6997" t="s">
        <v>101</v>
      </c>
      <c r="G6997" t="s">
        <v>102</v>
      </c>
      <c r="H6997" t="s">
        <v>6878</v>
      </c>
      <c r="I6997">
        <v>2024</v>
      </c>
      <c r="J6997">
        <v>3</v>
      </c>
      <c r="K6997" s="6">
        <v>45565</v>
      </c>
      <c r="L6997">
        <v>6</v>
      </c>
      <c r="M6997">
        <v>2</v>
      </c>
      <c r="N6997" t="s">
        <v>203</v>
      </c>
      <c r="O6997" s="8">
        <v>2.0299999999999998</v>
      </c>
      <c r="P6997" s="8">
        <v>2</v>
      </c>
      <c r="Q6997" s="8">
        <v>1.75</v>
      </c>
      <c r="R6997" s="8">
        <v>2.39</v>
      </c>
      <c r="S6997" s="8">
        <v>1.1000000000000001</v>
      </c>
      <c r="T6997" s="8">
        <v>3.3</v>
      </c>
      <c r="U6997" s="8">
        <v>0.5</v>
      </c>
      <c r="V6997" s="9">
        <v>35</v>
      </c>
      <c r="W6997" s="8">
        <v>0.64000000000000012</v>
      </c>
      <c r="X6997" s="8">
        <v>2.1999999999999997</v>
      </c>
      <c r="Y6997" s="8">
        <v>2.9999999999999805E-2</v>
      </c>
      <c r="Z6997" s="8">
        <v>0</v>
      </c>
      <c r="AA6997">
        <v>1.0000000000000009E-2</v>
      </c>
      <c r="AF6997" t="s">
        <v>7053</v>
      </c>
      <c r="AG6997" t="s">
        <v>106</v>
      </c>
      <c r="AH6997" t="s">
        <v>107</v>
      </c>
      <c r="AI6997" t="s">
        <v>427</v>
      </c>
      <c r="AJ6997" s="7">
        <v>45565</v>
      </c>
      <c r="AK6997" t="s">
        <v>7597</v>
      </c>
      <c r="AL6997" t="s">
        <v>109</v>
      </c>
      <c r="AM6997" t="s">
        <v>6880</v>
      </c>
      <c r="AN6997" t="s">
        <v>7606</v>
      </c>
      <c r="AO6997" t="str">
        <f>TEXT(A6997,"yyyy-mm-dd")</f>
        <v>2024-03-31</v>
      </c>
    </row>
    <row r="6998" spans="1:41">
      <c r="A6998" s="6" t="s">
        <v>7596</v>
      </c>
      <c r="B6998">
        <v>2024</v>
      </c>
      <c r="C6998">
        <v>3</v>
      </c>
      <c r="E6998" t="s">
        <v>100</v>
      </c>
      <c r="F6998" t="s">
        <v>101</v>
      </c>
      <c r="G6998" t="s">
        <v>102</v>
      </c>
      <c r="H6998" t="s">
        <v>6770</v>
      </c>
      <c r="I6998">
        <v>2024</v>
      </c>
      <c r="J6998">
        <v>2</v>
      </c>
      <c r="K6998" s="6">
        <v>45473</v>
      </c>
      <c r="L6998">
        <v>3</v>
      </c>
      <c r="M6998">
        <v>1</v>
      </c>
      <c r="N6998" t="s">
        <v>233</v>
      </c>
      <c r="O6998" s="8">
        <v>2.71</v>
      </c>
      <c r="P6998" s="8">
        <v>2.6</v>
      </c>
      <c r="Q6998" s="8">
        <v>2.25</v>
      </c>
      <c r="R6998" s="8">
        <v>3.05</v>
      </c>
      <c r="S6998" s="8">
        <v>1.6</v>
      </c>
      <c r="T6998" s="8">
        <v>4.7</v>
      </c>
      <c r="U6998" s="8">
        <v>0.69</v>
      </c>
      <c r="V6998" s="9">
        <v>35</v>
      </c>
      <c r="W6998" s="8">
        <v>0.79999999999999982</v>
      </c>
      <c r="X6998" s="8">
        <v>3.1</v>
      </c>
      <c r="Y6998" s="8">
        <v>0.10999999999999988</v>
      </c>
      <c r="Z6998" s="8">
        <v>0</v>
      </c>
      <c r="AA6998">
        <v>8.0000000000000071E-2</v>
      </c>
      <c r="AF6998" t="s">
        <v>7051</v>
      </c>
      <c r="AG6998" t="s">
        <v>106</v>
      </c>
      <c r="AH6998" t="s">
        <v>107</v>
      </c>
      <c r="AI6998" t="s">
        <v>340</v>
      </c>
      <c r="AJ6998" s="7">
        <v>45473</v>
      </c>
      <c r="AK6998" t="s">
        <v>7597</v>
      </c>
      <c r="AL6998" t="s">
        <v>109</v>
      </c>
      <c r="AM6998" t="s">
        <v>6772</v>
      </c>
      <c r="AN6998" t="s">
        <v>7605</v>
      </c>
      <c r="AO6998" t="str">
        <f>TEXT(A6998,"yyyy-mm-dd")</f>
        <v>2024-03-31</v>
      </c>
    </row>
    <row r="6999" spans="1:41">
      <c r="A6999" s="6" t="s">
        <v>7596</v>
      </c>
      <c r="B6999">
        <v>2024</v>
      </c>
      <c r="C6999">
        <v>3</v>
      </c>
      <c r="E6999" t="s">
        <v>100</v>
      </c>
      <c r="F6999" t="s">
        <v>101</v>
      </c>
      <c r="G6999" t="s">
        <v>102</v>
      </c>
      <c r="H6999" t="s">
        <v>6766</v>
      </c>
      <c r="I6999">
        <v>2024</v>
      </c>
      <c r="J6999">
        <v>1</v>
      </c>
      <c r="K6999" s="6">
        <v>45382</v>
      </c>
      <c r="L6999">
        <v>0</v>
      </c>
      <c r="M6999">
        <v>0</v>
      </c>
      <c r="N6999" t="s">
        <v>178</v>
      </c>
      <c r="O6999" s="8">
        <v>2.54</v>
      </c>
      <c r="P6999" s="8">
        <v>2.48</v>
      </c>
      <c r="Q6999" s="8">
        <v>2.2000000000000002</v>
      </c>
      <c r="R6999" s="8">
        <v>2.89</v>
      </c>
      <c r="S6999" s="8">
        <v>1.2</v>
      </c>
      <c r="T6999" s="8">
        <v>3.8</v>
      </c>
      <c r="U6999" s="8">
        <v>0.55000000000000004</v>
      </c>
      <c r="V6999" s="9">
        <v>35</v>
      </c>
      <c r="W6999" s="8">
        <v>0.69</v>
      </c>
      <c r="X6999" s="8">
        <v>2.5999999999999996</v>
      </c>
      <c r="Y6999" s="8">
        <v>6.0000000000000053E-2</v>
      </c>
      <c r="Z6999" s="8">
        <v>-0.27</v>
      </c>
      <c r="AA6999">
        <v>6.0000000000000053E-2</v>
      </c>
      <c r="AF6999" t="s">
        <v>7049</v>
      </c>
      <c r="AG6999" t="s">
        <v>106</v>
      </c>
      <c r="AH6999" t="s">
        <v>107</v>
      </c>
      <c r="AI6999" t="s">
        <v>108</v>
      </c>
      <c r="AJ6999" s="7">
        <v>45382</v>
      </c>
      <c r="AK6999" t="s">
        <v>7597</v>
      </c>
      <c r="AL6999" t="s">
        <v>109</v>
      </c>
      <c r="AM6999" t="s">
        <v>6768</v>
      </c>
      <c r="AN6999" t="s">
        <v>7604</v>
      </c>
      <c r="AO6999" t="str">
        <f>TEXT(A6999,"yyyy-mm-dd")</f>
        <v>2024-03-31</v>
      </c>
    </row>
    <row r="7000" spans="1:41">
      <c r="A7000" s="6" t="s">
        <v>7596</v>
      </c>
      <c r="B7000">
        <v>2024</v>
      </c>
      <c r="C7000">
        <v>3</v>
      </c>
      <c r="E7000" t="s">
        <v>2685</v>
      </c>
      <c r="F7000" t="s">
        <v>101</v>
      </c>
      <c r="G7000" t="s">
        <v>774</v>
      </c>
      <c r="H7000" t="s">
        <v>2686</v>
      </c>
      <c r="K7000" s="6"/>
      <c r="O7000" s="8">
        <v>2.25</v>
      </c>
      <c r="P7000" s="8">
        <v>2.1</v>
      </c>
      <c r="Q7000" s="8">
        <v>2</v>
      </c>
      <c r="R7000" s="8">
        <v>2.46</v>
      </c>
      <c r="S7000" s="8">
        <v>1.8</v>
      </c>
      <c r="T7000" s="8">
        <v>3.33</v>
      </c>
      <c r="U7000" s="8">
        <v>0.37</v>
      </c>
      <c r="V7000" s="9">
        <v>33</v>
      </c>
      <c r="W7000" s="8">
        <v>0.45999999999999996</v>
      </c>
      <c r="X7000" s="8">
        <v>1.53</v>
      </c>
      <c r="Y7000" s="8">
        <v>0.14999999999999991</v>
      </c>
      <c r="Z7000" s="8">
        <v>0.10000000000000009</v>
      </c>
      <c r="AA7000">
        <v>-4.0000000000000036E-2</v>
      </c>
      <c r="AF7000" t="s">
        <v>2687</v>
      </c>
      <c r="AG7000" t="s">
        <v>2688</v>
      </c>
      <c r="AH7000" t="s">
        <v>2689</v>
      </c>
      <c r="AI7000" t="s">
        <v>2690</v>
      </c>
      <c r="AJ7000" s="7"/>
      <c r="AK7000" t="s">
        <v>7597</v>
      </c>
      <c r="AL7000" t="s">
        <v>109</v>
      </c>
      <c r="AM7000" t="s">
        <v>2686</v>
      </c>
      <c r="AN7000" t="s">
        <v>7624</v>
      </c>
      <c r="AO7000" t="str">
        <f>TEXT(A7000,"yyyy-mm-dd")</f>
        <v>2024-03-31</v>
      </c>
    </row>
    <row r="7001" spans="1:41">
      <c r="A7001" s="6" t="s">
        <v>7596</v>
      </c>
      <c r="B7001">
        <v>2024</v>
      </c>
      <c r="C7001">
        <v>3</v>
      </c>
      <c r="E7001" t="s">
        <v>81</v>
      </c>
      <c r="F7001" t="s">
        <v>82</v>
      </c>
      <c r="G7001" t="s">
        <v>83</v>
      </c>
      <c r="H7001" t="s">
        <v>7480</v>
      </c>
      <c r="I7001">
        <v>2026</v>
      </c>
      <c r="K7001" s="6">
        <v>46387</v>
      </c>
      <c r="L7001">
        <v>33</v>
      </c>
      <c r="N7001" t="s">
        <v>810</v>
      </c>
      <c r="O7001" s="8">
        <v>3.74</v>
      </c>
      <c r="P7001" s="8">
        <v>3.64</v>
      </c>
      <c r="Q7001" s="8">
        <v>3.5</v>
      </c>
      <c r="R7001" s="8">
        <v>3.9</v>
      </c>
      <c r="S7001" s="8">
        <v>3.3</v>
      </c>
      <c r="T7001" s="8">
        <v>4.79</v>
      </c>
      <c r="U7001" s="8">
        <v>0.34</v>
      </c>
      <c r="V7001" s="9">
        <v>34</v>
      </c>
      <c r="W7001" s="8">
        <v>0.39999999999999991</v>
      </c>
      <c r="X7001" s="8">
        <v>1.4900000000000002</v>
      </c>
      <c r="Y7001" s="8">
        <v>0.10000000000000009</v>
      </c>
      <c r="Z7001" s="8">
        <v>0.10000000000000009</v>
      </c>
      <c r="AA7001">
        <v>6.999999999999984E-2</v>
      </c>
      <c r="AF7001" t="s">
        <v>7481</v>
      </c>
      <c r="AG7001" t="s">
        <v>87</v>
      </c>
      <c r="AH7001" t="s">
        <v>88</v>
      </c>
      <c r="AI7001" t="s">
        <v>359</v>
      </c>
      <c r="AJ7001" s="7">
        <v>46387</v>
      </c>
      <c r="AK7001" t="s">
        <v>7597</v>
      </c>
      <c r="AL7001" t="s">
        <v>91</v>
      </c>
      <c r="AM7001" t="s">
        <v>7482</v>
      </c>
      <c r="AN7001" t="s">
        <v>7600</v>
      </c>
      <c r="AO7001" t="str">
        <f>TEXT(A7001,"yyyy-mm-dd")</f>
        <v>2024-03-31</v>
      </c>
    </row>
    <row r="7002" spans="1:41">
      <c r="A7002" s="6" t="s">
        <v>7596</v>
      </c>
      <c r="B7002">
        <v>2024</v>
      </c>
      <c r="C7002">
        <v>3</v>
      </c>
      <c r="E7002" t="s">
        <v>392</v>
      </c>
      <c r="F7002" t="s">
        <v>82</v>
      </c>
      <c r="G7002" t="s">
        <v>83</v>
      </c>
      <c r="H7002" t="s">
        <v>7480</v>
      </c>
      <c r="I7002">
        <v>2026</v>
      </c>
      <c r="K7002" s="6">
        <v>46387</v>
      </c>
      <c r="L7002">
        <v>33</v>
      </c>
      <c r="N7002" t="s">
        <v>810</v>
      </c>
      <c r="O7002" s="8">
        <v>3.65</v>
      </c>
      <c r="P7002" s="8">
        <v>3.65</v>
      </c>
      <c r="Q7002" s="8">
        <v>3.44</v>
      </c>
      <c r="R7002" s="8">
        <v>3.84</v>
      </c>
      <c r="S7002" s="8">
        <v>3.2</v>
      </c>
      <c r="T7002" s="8">
        <v>4.32</v>
      </c>
      <c r="U7002" s="8">
        <v>0.3</v>
      </c>
      <c r="V7002" s="9">
        <v>30</v>
      </c>
      <c r="W7002" s="8">
        <v>0.39999999999999991</v>
      </c>
      <c r="X7002" s="8">
        <v>1.1200000000000001</v>
      </c>
      <c r="Y7002" s="8">
        <v>0</v>
      </c>
      <c r="Z7002" s="8">
        <v>0.14999999999999991</v>
      </c>
      <c r="AA7002">
        <v>-0.10000000000000009</v>
      </c>
      <c r="AF7002" t="s">
        <v>7481</v>
      </c>
      <c r="AG7002" t="s">
        <v>87</v>
      </c>
      <c r="AH7002" t="s">
        <v>88</v>
      </c>
      <c r="AI7002" t="s">
        <v>359</v>
      </c>
      <c r="AJ7002" s="7">
        <v>46387</v>
      </c>
      <c r="AK7002" t="s">
        <v>7597</v>
      </c>
      <c r="AL7002" t="s">
        <v>393</v>
      </c>
      <c r="AM7002" t="s">
        <v>7482</v>
      </c>
      <c r="AN7002" t="s">
        <v>7603</v>
      </c>
      <c r="AO7002" t="str">
        <f>TEXT(A7002,"yyyy-mm-dd")</f>
        <v>2024-03-31</v>
      </c>
    </row>
    <row r="7003" spans="1:41">
      <c r="A7003" s="6" t="s">
        <v>7596</v>
      </c>
      <c r="B7003">
        <v>2024</v>
      </c>
      <c r="C7003">
        <v>3</v>
      </c>
      <c r="E7003" t="s">
        <v>81</v>
      </c>
      <c r="F7003" t="s">
        <v>82</v>
      </c>
      <c r="G7003" t="s">
        <v>83</v>
      </c>
      <c r="H7003" t="s">
        <v>7036</v>
      </c>
      <c r="I7003">
        <v>2025</v>
      </c>
      <c r="K7003" s="6">
        <v>46022</v>
      </c>
      <c r="L7003">
        <v>21</v>
      </c>
      <c r="N7003" t="s">
        <v>176</v>
      </c>
      <c r="O7003" s="8">
        <v>3.73</v>
      </c>
      <c r="P7003" s="8">
        <v>3.7</v>
      </c>
      <c r="Q7003" s="8">
        <v>3.57</v>
      </c>
      <c r="R7003" s="8">
        <v>3.84</v>
      </c>
      <c r="S7003" s="8">
        <v>3.29</v>
      </c>
      <c r="T7003" s="8">
        <v>4.4400000000000004</v>
      </c>
      <c r="U7003" s="8">
        <v>0.25</v>
      </c>
      <c r="V7003" s="9">
        <v>38</v>
      </c>
      <c r="W7003" s="8">
        <v>0.27</v>
      </c>
      <c r="X7003" s="8">
        <v>1.1500000000000004</v>
      </c>
      <c r="Y7003" s="8">
        <v>2.9999999999999805E-2</v>
      </c>
      <c r="Z7003" s="8">
        <v>0</v>
      </c>
      <c r="AA7003">
        <v>-9.9999999999997868E-3</v>
      </c>
      <c r="AF7003" t="s">
        <v>7037</v>
      </c>
      <c r="AG7003" t="s">
        <v>87</v>
      </c>
      <c r="AH7003" t="s">
        <v>88</v>
      </c>
      <c r="AI7003" t="s">
        <v>97</v>
      </c>
      <c r="AJ7003" s="7">
        <v>46022</v>
      </c>
      <c r="AK7003" t="s">
        <v>7597</v>
      </c>
      <c r="AL7003" t="s">
        <v>91</v>
      </c>
      <c r="AM7003" t="s">
        <v>7038</v>
      </c>
      <c r="AN7003" t="s">
        <v>7599</v>
      </c>
      <c r="AO7003" t="str">
        <f>TEXT(A7003,"yyyy-mm-dd")</f>
        <v>2024-03-31</v>
      </c>
    </row>
    <row r="7004" spans="1:41">
      <c r="A7004" s="6" t="s">
        <v>7596</v>
      </c>
      <c r="B7004">
        <v>2024</v>
      </c>
      <c r="C7004">
        <v>3</v>
      </c>
      <c r="E7004" t="s">
        <v>392</v>
      </c>
      <c r="F7004" t="s">
        <v>82</v>
      </c>
      <c r="G7004" t="s">
        <v>83</v>
      </c>
      <c r="H7004" t="s">
        <v>7036</v>
      </c>
      <c r="I7004">
        <v>2025</v>
      </c>
      <c r="K7004" s="6">
        <v>46022</v>
      </c>
      <c r="L7004">
        <v>21</v>
      </c>
      <c r="N7004" t="s">
        <v>176</v>
      </c>
      <c r="O7004" s="8">
        <v>3.7</v>
      </c>
      <c r="P7004" s="8">
        <v>3.72</v>
      </c>
      <c r="Q7004" s="8">
        <v>3.55</v>
      </c>
      <c r="R7004" s="8">
        <v>3.9</v>
      </c>
      <c r="S7004" s="8">
        <v>3.2</v>
      </c>
      <c r="T7004" s="8">
        <v>4.24</v>
      </c>
      <c r="U7004" s="8">
        <v>0.25</v>
      </c>
      <c r="V7004" s="9">
        <v>34</v>
      </c>
      <c r="W7004" s="8">
        <v>0.35000000000000009</v>
      </c>
      <c r="X7004" s="8">
        <v>1.04</v>
      </c>
      <c r="Y7004" s="8">
        <v>-2.0000000000000018E-2</v>
      </c>
      <c r="Z7004" s="8">
        <v>3.0000000000000249E-2</v>
      </c>
      <c r="AA7004">
        <v>-2.0000000000000018E-2</v>
      </c>
      <c r="AF7004" t="s">
        <v>7037</v>
      </c>
      <c r="AG7004" t="s">
        <v>87</v>
      </c>
      <c r="AH7004" t="s">
        <v>88</v>
      </c>
      <c r="AI7004" t="s">
        <v>97</v>
      </c>
      <c r="AJ7004" s="7">
        <v>46022</v>
      </c>
      <c r="AK7004" t="s">
        <v>7597</v>
      </c>
      <c r="AL7004" t="s">
        <v>393</v>
      </c>
      <c r="AM7004" t="s">
        <v>7038</v>
      </c>
      <c r="AN7004" t="s">
        <v>7602</v>
      </c>
      <c r="AO7004" t="str">
        <f>TEXT(A7004,"yyyy-mm-dd")</f>
        <v>2024-03-31</v>
      </c>
    </row>
    <row r="7005" spans="1:41">
      <c r="A7005" s="6" t="s">
        <v>7596</v>
      </c>
      <c r="B7005">
        <v>2024</v>
      </c>
      <c r="C7005">
        <v>3</v>
      </c>
      <c r="E7005" t="s">
        <v>81</v>
      </c>
      <c r="F7005" t="s">
        <v>82</v>
      </c>
      <c r="G7005" t="s">
        <v>83</v>
      </c>
      <c r="H7005" t="s">
        <v>6592</v>
      </c>
      <c r="I7005">
        <v>2024</v>
      </c>
      <c r="K7005" s="6">
        <v>45657</v>
      </c>
      <c r="L7005">
        <v>9</v>
      </c>
      <c r="N7005" t="s">
        <v>173</v>
      </c>
      <c r="O7005" s="8">
        <v>4.0999999999999996</v>
      </c>
      <c r="P7005" s="8">
        <v>4.0999999999999996</v>
      </c>
      <c r="Q7005" s="8">
        <v>3.99</v>
      </c>
      <c r="R7005" s="8">
        <v>4.22</v>
      </c>
      <c r="S7005" s="8">
        <v>3.57</v>
      </c>
      <c r="T7005" s="8">
        <v>4.5999999999999996</v>
      </c>
      <c r="U7005" s="8">
        <v>0.25</v>
      </c>
      <c r="V7005" s="9">
        <v>40</v>
      </c>
      <c r="W7005" s="8">
        <v>0.22999999999999954</v>
      </c>
      <c r="X7005" s="8">
        <v>1.0299999999999998</v>
      </c>
      <c r="Y7005" s="8">
        <v>0</v>
      </c>
      <c r="Z7005" s="8">
        <v>0</v>
      </c>
      <c r="AA7005">
        <v>2.9999999999999361E-2</v>
      </c>
      <c r="AF7005" t="s">
        <v>6593</v>
      </c>
      <c r="AG7005" t="s">
        <v>87</v>
      </c>
      <c r="AH7005" t="s">
        <v>88</v>
      </c>
      <c r="AI7005" t="s">
        <v>89</v>
      </c>
      <c r="AJ7005" s="7">
        <v>45657</v>
      </c>
      <c r="AK7005" t="s">
        <v>7597</v>
      </c>
      <c r="AL7005" t="s">
        <v>91</v>
      </c>
      <c r="AM7005" t="s">
        <v>6594</v>
      </c>
      <c r="AN7005" t="s">
        <v>7598</v>
      </c>
      <c r="AO7005" t="str">
        <f>TEXT(A7005,"yyyy-mm-dd")</f>
        <v>2024-03-31</v>
      </c>
    </row>
    <row r="7006" spans="1:41">
      <c r="A7006" s="6" t="s">
        <v>7596</v>
      </c>
      <c r="B7006">
        <v>2024</v>
      </c>
      <c r="C7006">
        <v>3</v>
      </c>
      <c r="E7006" t="s">
        <v>392</v>
      </c>
      <c r="F7006" t="s">
        <v>82</v>
      </c>
      <c r="G7006" t="s">
        <v>83</v>
      </c>
      <c r="H7006" t="s">
        <v>6592</v>
      </c>
      <c r="I7006">
        <v>2024</v>
      </c>
      <c r="K7006" s="6">
        <v>45657</v>
      </c>
      <c r="L7006">
        <v>9</v>
      </c>
      <c r="N7006" t="s">
        <v>173</v>
      </c>
      <c r="O7006" s="8">
        <v>4.1900000000000004</v>
      </c>
      <c r="P7006" s="8">
        <v>4.1500000000000004</v>
      </c>
      <c r="Q7006" s="8">
        <v>4.01</v>
      </c>
      <c r="R7006" s="8">
        <v>4.34</v>
      </c>
      <c r="S7006" s="8">
        <v>3.58</v>
      </c>
      <c r="T7006" s="8">
        <v>5.16</v>
      </c>
      <c r="U7006" s="8">
        <v>0.35</v>
      </c>
      <c r="V7006" s="9">
        <v>36</v>
      </c>
      <c r="W7006" s="8">
        <v>0.33000000000000007</v>
      </c>
      <c r="X7006" s="8">
        <v>1.58</v>
      </c>
      <c r="Y7006" s="8">
        <v>4.0000000000000036E-2</v>
      </c>
      <c r="Z7006" s="8">
        <v>9.0000000000000746E-2</v>
      </c>
      <c r="AA7006">
        <v>2.9999999999999805E-2</v>
      </c>
      <c r="AF7006" t="s">
        <v>6593</v>
      </c>
      <c r="AG7006" t="s">
        <v>87</v>
      </c>
      <c r="AH7006" t="s">
        <v>88</v>
      </c>
      <c r="AI7006" t="s">
        <v>89</v>
      </c>
      <c r="AJ7006" s="7">
        <v>45657</v>
      </c>
      <c r="AK7006" t="s">
        <v>7597</v>
      </c>
      <c r="AL7006" t="s">
        <v>393</v>
      </c>
      <c r="AM7006" t="s">
        <v>6594</v>
      </c>
      <c r="AN7006" t="s">
        <v>7601</v>
      </c>
      <c r="AO7006" t="str">
        <f>TEXT(A7006,"yyyy-mm-dd")</f>
        <v>2024-03-31</v>
      </c>
    </row>
    <row r="7007" spans="1:41">
      <c r="A7007" s="6" t="s">
        <v>7596</v>
      </c>
      <c r="B7007">
        <v>2024</v>
      </c>
      <c r="C7007">
        <v>3</v>
      </c>
      <c r="E7007" t="s">
        <v>81</v>
      </c>
      <c r="F7007" t="s">
        <v>82</v>
      </c>
      <c r="G7007" t="s">
        <v>774</v>
      </c>
      <c r="H7007" t="s">
        <v>775</v>
      </c>
      <c r="K7007" s="6"/>
      <c r="O7007" s="8">
        <v>3.7</v>
      </c>
      <c r="P7007" s="8">
        <v>3.7</v>
      </c>
      <c r="Q7007" s="8">
        <v>3.5</v>
      </c>
      <c r="R7007" s="8">
        <v>3.8</v>
      </c>
      <c r="S7007" s="8">
        <v>3.2</v>
      </c>
      <c r="T7007" s="8">
        <v>4.4000000000000004</v>
      </c>
      <c r="U7007" s="8">
        <v>0.26</v>
      </c>
      <c r="V7007" s="9">
        <v>34</v>
      </c>
      <c r="W7007" s="8">
        <v>0.29999999999999982</v>
      </c>
      <c r="X7007" s="8">
        <v>1.2000000000000002</v>
      </c>
      <c r="Y7007" s="8">
        <v>0</v>
      </c>
      <c r="Z7007" s="8">
        <v>2.0000000000000018E-2</v>
      </c>
      <c r="AA7007">
        <v>0</v>
      </c>
      <c r="AF7007" t="s">
        <v>776</v>
      </c>
      <c r="AG7007" t="s">
        <v>777</v>
      </c>
      <c r="AH7007" t="s">
        <v>778</v>
      </c>
      <c r="AI7007" t="s">
        <v>779</v>
      </c>
      <c r="AJ7007" s="7"/>
      <c r="AK7007" t="s">
        <v>7597</v>
      </c>
      <c r="AL7007" t="s">
        <v>91</v>
      </c>
      <c r="AM7007" t="s">
        <v>775</v>
      </c>
      <c r="AN7007" t="s">
        <v>7620</v>
      </c>
      <c r="AO7007" t="str">
        <f>TEXT(A7007,"yyyy-mm-dd")</f>
        <v>2024-03-31</v>
      </c>
    </row>
    <row r="7008" spans="1:41">
      <c r="A7008" s="6" t="s">
        <v>7596</v>
      </c>
      <c r="B7008">
        <v>2024</v>
      </c>
      <c r="C7008">
        <v>3</v>
      </c>
      <c r="E7008" t="s">
        <v>81</v>
      </c>
      <c r="F7008" t="s">
        <v>82</v>
      </c>
      <c r="G7008" t="s">
        <v>774</v>
      </c>
      <c r="H7008" t="s">
        <v>1536</v>
      </c>
      <c r="K7008" s="6"/>
      <c r="O7008" s="8">
        <v>3.57</v>
      </c>
      <c r="P7008" s="8">
        <v>3.5</v>
      </c>
      <c r="Q7008" s="8">
        <v>3.42</v>
      </c>
      <c r="R7008" s="8">
        <v>3.7</v>
      </c>
      <c r="S7008" s="8">
        <v>3</v>
      </c>
      <c r="T7008" s="8">
        <v>4.22</v>
      </c>
      <c r="U7008" s="8">
        <v>0.27</v>
      </c>
      <c r="V7008" s="9">
        <v>32</v>
      </c>
      <c r="W7008" s="8">
        <v>0.28000000000000025</v>
      </c>
      <c r="X7008" s="8">
        <v>1.2199999999999998</v>
      </c>
      <c r="Y7008" s="8">
        <v>6.999999999999984E-2</v>
      </c>
      <c r="Z7008" s="8">
        <v>0</v>
      </c>
      <c r="AA7008">
        <v>1.0000000000000231E-2</v>
      </c>
      <c r="AF7008" t="s">
        <v>1537</v>
      </c>
      <c r="AG7008" t="s">
        <v>777</v>
      </c>
      <c r="AH7008" t="s">
        <v>778</v>
      </c>
      <c r="AI7008" t="s">
        <v>1538</v>
      </c>
      <c r="AJ7008" s="7"/>
      <c r="AK7008" t="s">
        <v>7597</v>
      </c>
      <c r="AL7008" t="s">
        <v>91</v>
      </c>
      <c r="AM7008" t="s">
        <v>1536</v>
      </c>
      <c r="AN7008" t="s">
        <v>7621</v>
      </c>
      <c r="AO7008" t="str">
        <f>TEXT(A7008,"yyyy-mm-dd")</f>
        <v>2024-03-31</v>
      </c>
    </row>
    <row r="7009" spans="1:41">
      <c r="A7009" s="6" t="s">
        <v>7596</v>
      </c>
      <c r="B7009">
        <v>2024</v>
      </c>
      <c r="C7009">
        <v>3</v>
      </c>
      <c r="E7009" t="s">
        <v>392</v>
      </c>
      <c r="F7009" t="s">
        <v>82</v>
      </c>
      <c r="G7009" t="s">
        <v>774</v>
      </c>
      <c r="H7009" t="s">
        <v>775</v>
      </c>
      <c r="K7009" s="6"/>
      <c r="O7009" s="8">
        <v>3.67</v>
      </c>
      <c r="P7009" s="8">
        <v>3.7</v>
      </c>
      <c r="Q7009" s="8">
        <v>3.5</v>
      </c>
      <c r="R7009" s="8">
        <v>3.85</v>
      </c>
      <c r="S7009" s="8">
        <v>3.2</v>
      </c>
      <c r="T7009" s="8">
        <v>4.03</v>
      </c>
      <c r="U7009" s="8">
        <v>0.24</v>
      </c>
      <c r="V7009" s="9">
        <v>31</v>
      </c>
      <c r="W7009" s="8">
        <v>0.35000000000000009</v>
      </c>
      <c r="X7009" s="8">
        <v>0.83000000000000007</v>
      </c>
      <c r="Y7009" s="8">
        <v>-3.0000000000000249E-2</v>
      </c>
      <c r="Z7009" s="8">
        <v>2.0000000000000018E-2</v>
      </c>
      <c r="AA7009">
        <v>-1.9999999999999574E-2</v>
      </c>
      <c r="AF7009" t="s">
        <v>776</v>
      </c>
      <c r="AG7009" t="s">
        <v>777</v>
      </c>
      <c r="AH7009" t="s">
        <v>778</v>
      </c>
      <c r="AI7009" t="s">
        <v>779</v>
      </c>
      <c r="AJ7009" s="7"/>
      <c r="AK7009" t="s">
        <v>7597</v>
      </c>
      <c r="AL7009" t="s">
        <v>393</v>
      </c>
      <c r="AM7009" t="s">
        <v>775</v>
      </c>
      <c r="AN7009" t="s">
        <v>7622</v>
      </c>
      <c r="AO7009" t="str">
        <f>TEXT(A7009,"yyyy-mm-dd")</f>
        <v>2024-03-31</v>
      </c>
    </row>
    <row r="7010" spans="1:41">
      <c r="A7010" s="6" t="s">
        <v>7596</v>
      </c>
      <c r="B7010">
        <v>2024</v>
      </c>
      <c r="C7010">
        <v>3</v>
      </c>
      <c r="E7010" t="s">
        <v>392</v>
      </c>
      <c r="F7010" t="s">
        <v>82</v>
      </c>
      <c r="G7010" t="s">
        <v>774</v>
      </c>
      <c r="H7010" t="s">
        <v>1536</v>
      </c>
      <c r="K7010" s="6"/>
      <c r="O7010" s="8">
        <v>3.57</v>
      </c>
      <c r="P7010" s="8">
        <v>3.5</v>
      </c>
      <c r="Q7010" s="8">
        <v>3.43</v>
      </c>
      <c r="R7010" s="8">
        <v>3.76</v>
      </c>
      <c r="S7010" s="8">
        <v>3</v>
      </c>
      <c r="T7010" s="8">
        <v>4.1399999999999997</v>
      </c>
      <c r="U7010" s="8">
        <v>0.27</v>
      </c>
      <c r="V7010" s="9">
        <v>30</v>
      </c>
      <c r="W7010" s="8">
        <v>0.32999999999999963</v>
      </c>
      <c r="X7010" s="8">
        <v>1.1399999999999997</v>
      </c>
      <c r="Y7010" s="8">
        <v>6.999999999999984E-2</v>
      </c>
      <c r="Z7010" s="8">
        <v>0</v>
      </c>
      <c r="AA7010">
        <v>7.9999999999999627E-2</v>
      </c>
      <c r="AF7010" t="s">
        <v>1537</v>
      </c>
      <c r="AG7010" t="s">
        <v>777</v>
      </c>
      <c r="AH7010" t="s">
        <v>778</v>
      </c>
      <c r="AI7010" t="s">
        <v>1538</v>
      </c>
      <c r="AJ7010" s="7"/>
      <c r="AK7010" t="s">
        <v>7597</v>
      </c>
      <c r="AL7010" t="s">
        <v>393</v>
      </c>
      <c r="AM7010" t="s">
        <v>1536</v>
      </c>
      <c r="AN7010" t="s">
        <v>7623</v>
      </c>
      <c r="AO7010" t="str">
        <f>TEXT(A7010,"yyyy-mm-dd")</f>
        <v>2024-03-31</v>
      </c>
    </row>
    <row r="7011" spans="1:41">
      <c r="A7011" s="6" t="s">
        <v>7596</v>
      </c>
      <c r="B7011">
        <v>2024</v>
      </c>
      <c r="C7011">
        <v>3</v>
      </c>
      <c r="E7011" t="s">
        <v>112</v>
      </c>
      <c r="F7011" t="s">
        <v>113</v>
      </c>
      <c r="G7011" t="s">
        <v>83</v>
      </c>
      <c r="H7011" t="s">
        <v>7480</v>
      </c>
      <c r="I7011">
        <v>2026</v>
      </c>
      <c r="K7011" s="6">
        <v>46387</v>
      </c>
      <c r="L7011">
        <v>33</v>
      </c>
      <c r="N7011" t="s">
        <v>810</v>
      </c>
      <c r="O7011" s="8">
        <v>6.88</v>
      </c>
      <c r="P7011" s="8">
        <v>7</v>
      </c>
      <c r="Q7011" s="8">
        <v>6.49</v>
      </c>
      <c r="R7011" s="8">
        <v>7.29</v>
      </c>
      <c r="S7011" s="8">
        <v>5.18</v>
      </c>
      <c r="T7011" s="8">
        <v>8.5</v>
      </c>
      <c r="U7011" s="8">
        <v>0.71</v>
      </c>
      <c r="V7011" s="9">
        <v>24</v>
      </c>
      <c r="W7011" s="8">
        <v>0.79999999999999982</v>
      </c>
      <c r="X7011" s="8">
        <v>3.3200000000000003</v>
      </c>
      <c r="Y7011" s="8">
        <v>-0.12000000000000011</v>
      </c>
      <c r="Z7011" s="8">
        <v>0</v>
      </c>
      <c r="AA7011">
        <v>1.9999999999999574E-2</v>
      </c>
      <c r="AF7011" t="s">
        <v>7518</v>
      </c>
      <c r="AG7011" t="s">
        <v>115</v>
      </c>
      <c r="AH7011" t="s">
        <v>116</v>
      </c>
      <c r="AI7011" t="s">
        <v>359</v>
      </c>
      <c r="AJ7011" s="7">
        <v>46387</v>
      </c>
      <c r="AK7011" t="s">
        <v>7597</v>
      </c>
      <c r="AL7011" t="s">
        <v>118</v>
      </c>
      <c r="AM7011" t="s">
        <v>7482</v>
      </c>
      <c r="AN7011" t="s">
        <v>7627</v>
      </c>
      <c r="AO7011" t="str">
        <f>TEXT(A7011,"yyyy-mm-dd")</f>
        <v>2024-03-31</v>
      </c>
    </row>
    <row r="7012" spans="1:41">
      <c r="A7012" s="6" t="s">
        <v>7596</v>
      </c>
      <c r="B7012">
        <v>2024</v>
      </c>
      <c r="C7012">
        <v>3</v>
      </c>
      <c r="E7012" t="s">
        <v>2881</v>
      </c>
      <c r="F7012" t="s">
        <v>113</v>
      </c>
      <c r="G7012" t="s">
        <v>83</v>
      </c>
      <c r="H7012" t="s">
        <v>7480</v>
      </c>
      <c r="I7012">
        <v>2026</v>
      </c>
      <c r="K7012" s="6">
        <v>46387</v>
      </c>
      <c r="L7012">
        <v>33</v>
      </c>
      <c r="N7012" t="s">
        <v>810</v>
      </c>
      <c r="O7012" s="8">
        <v>7.67</v>
      </c>
      <c r="P7012" s="8">
        <v>8</v>
      </c>
      <c r="Q7012" s="8">
        <v>7.1</v>
      </c>
      <c r="R7012" s="8">
        <v>8.1999999999999993</v>
      </c>
      <c r="S7012" s="8">
        <v>6</v>
      </c>
      <c r="T7012" s="8">
        <v>9.75</v>
      </c>
      <c r="U7012" s="8">
        <v>0.99</v>
      </c>
      <c r="V7012" s="9">
        <v>21</v>
      </c>
      <c r="W7012" s="8">
        <v>1.0999999999999996</v>
      </c>
      <c r="X7012" s="8">
        <v>3.75</v>
      </c>
      <c r="Y7012" s="8">
        <v>-0.33000000000000007</v>
      </c>
      <c r="Z7012" s="8">
        <v>-9.9999999999999645E-2</v>
      </c>
      <c r="AA7012">
        <v>-0.16000000000000014</v>
      </c>
      <c r="AF7012" t="s">
        <v>7523</v>
      </c>
      <c r="AG7012" t="s">
        <v>2883</v>
      </c>
      <c r="AH7012" t="s">
        <v>2884</v>
      </c>
      <c r="AI7012" t="s">
        <v>359</v>
      </c>
      <c r="AJ7012" s="7">
        <v>46387</v>
      </c>
      <c r="AK7012" t="s">
        <v>7597</v>
      </c>
      <c r="AL7012" t="s">
        <v>2885</v>
      </c>
      <c r="AM7012" t="s">
        <v>7482</v>
      </c>
      <c r="AN7012" t="s">
        <v>7630</v>
      </c>
      <c r="AO7012" t="str">
        <f>TEXT(A7012,"yyyy-mm-dd")</f>
        <v>2024-03-31</v>
      </c>
    </row>
    <row r="7013" spans="1:41">
      <c r="A7013" s="6" t="s">
        <v>7596</v>
      </c>
      <c r="B7013">
        <v>2024</v>
      </c>
      <c r="C7013">
        <v>3</v>
      </c>
      <c r="E7013" t="s">
        <v>112</v>
      </c>
      <c r="F7013" t="s">
        <v>113</v>
      </c>
      <c r="G7013" t="s">
        <v>83</v>
      </c>
      <c r="H7013" t="s">
        <v>7036</v>
      </c>
      <c r="I7013">
        <v>2025</v>
      </c>
      <c r="K7013" s="6">
        <v>46022</v>
      </c>
      <c r="L7013">
        <v>21</v>
      </c>
      <c r="N7013" t="s">
        <v>176</v>
      </c>
      <c r="O7013" s="8">
        <v>7.46</v>
      </c>
      <c r="P7013" s="8">
        <v>7.43</v>
      </c>
      <c r="Q7013" s="8">
        <v>7.11</v>
      </c>
      <c r="R7013" s="8">
        <v>8</v>
      </c>
      <c r="S7013" s="8">
        <v>5.6</v>
      </c>
      <c r="T7013" s="8">
        <v>9.1</v>
      </c>
      <c r="U7013" s="8">
        <v>0.72</v>
      </c>
      <c r="V7013" s="9">
        <v>28</v>
      </c>
      <c r="W7013" s="8">
        <v>0.88999999999999968</v>
      </c>
      <c r="X7013" s="8">
        <v>3.5</v>
      </c>
      <c r="Y7013" s="8">
        <v>3.0000000000000249E-2</v>
      </c>
      <c r="Z7013" s="8">
        <v>-0.12999999999999989</v>
      </c>
      <c r="AA7013">
        <v>0.15000000000000036</v>
      </c>
      <c r="AF7013" t="s">
        <v>7074</v>
      </c>
      <c r="AG7013" t="s">
        <v>115</v>
      </c>
      <c r="AH7013" t="s">
        <v>116</v>
      </c>
      <c r="AI7013" t="s">
        <v>230</v>
      </c>
      <c r="AJ7013" s="7">
        <v>46022</v>
      </c>
      <c r="AK7013" t="s">
        <v>7597</v>
      </c>
      <c r="AL7013" t="s">
        <v>118</v>
      </c>
      <c r="AM7013" t="s">
        <v>7038</v>
      </c>
      <c r="AN7013" t="s">
        <v>7626</v>
      </c>
      <c r="AO7013" t="str">
        <f>TEXT(A7013,"yyyy-mm-dd")</f>
        <v>2024-03-31</v>
      </c>
    </row>
    <row r="7014" spans="1:41">
      <c r="A7014" s="6" t="s">
        <v>7596</v>
      </c>
      <c r="B7014">
        <v>2024</v>
      </c>
      <c r="C7014">
        <v>3</v>
      </c>
      <c r="E7014" t="s">
        <v>2881</v>
      </c>
      <c r="F7014" t="s">
        <v>113</v>
      </c>
      <c r="G7014" t="s">
        <v>83</v>
      </c>
      <c r="H7014" t="s">
        <v>7036</v>
      </c>
      <c r="I7014">
        <v>2025</v>
      </c>
      <c r="K7014" s="6">
        <v>46022</v>
      </c>
      <c r="L7014">
        <v>21</v>
      </c>
      <c r="N7014" t="s">
        <v>176</v>
      </c>
      <c r="O7014" s="8">
        <v>8.01</v>
      </c>
      <c r="P7014" s="8">
        <v>8.11</v>
      </c>
      <c r="Q7014" s="8">
        <v>7.73</v>
      </c>
      <c r="R7014" s="8">
        <v>8.5</v>
      </c>
      <c r="S7014" s="8">
        <v>5.43</v>
      </c>
      <c r="T7014" s="8">
        <v>9.5500000000000007</v>
      </c>
      <c r="U7014" s="8">
        <v>0.82</v>
      </c>
      <c r="V7014" s="9">
        <v>25</v>
      </c>
      <c r="W7014" s="8">
        <v>0.76999999999999957</v>
      </c>
      <c r="X7014" s="8">
        <v>4.120000000000001</v>
      </c>
      <c r="Y7014" s="8">
        <v>-9.9999999999999645E-2</v>
      </c>
      <c r="Z7014" s="8">
        <v>-0.12000000000000099</v>
      </c>
      <c r="AA7014">
        <v>-7.0000000000000284E-2</v>
      </c>
      <c r="AF7014" t="s">
        <v>7079</v>
      </c>
      <c r="AG7014" t="s">
        <v>2883</v>
      </c>
      <c r="AH7014" t="s">
        <v>2884</v>
      </c>
      <c r="AI7014" t="s">
        <v>230</v>
      </c>
      <c r="AJ7014" s="7">
        <v>46022</v>
      </c>
      <c r="AK7014" t="s">
        <v>7597</v>
      </c>
      <c r="AL7014" t="s">
        <v>2885</v>
      </c>
      <c r="AM7014" t="s">
        <v>7038</v>
      </c>
      <c r="AN7014" t="s">
        <v>7629</v>
      </c>
      <c r="AO7014" t="str">
        <f>TEXT(A7014,"yyyy-mm-dd")</f>
        <v>2024-03-31</v>
      </c>
    </row>
    <row r="7015" spans="1:41">
      <c r="A7015" s="6" t="s">
        <v>7596</v>
      </c>
      <c r="B7015">
        <v>2024</v>
      </c>
      <c r="C7015">
        <v>3</v>
      </c>
      <c r="E7015" t="s">
        <v>112</v>
      </c>
      <c r="F7015" t="s">
        <v>113</v>
      </c>
      <c r="G7015" t="s">
        <v>83</v>
      </c>
      <c r="H7015" t="s">
        <v>6592</v>
      </c>
      <c r="I7015">
        <v>2024</v>
      </c>
      <c r="K7015" s="6">
        <v>45657</v>
      </c>
      <c r="L7015">
        <v>9</v>
      </c>
      <c r="N7015" t="s">
        <v>173</v>
      </c>
      <c r="O7015" s="8">
        <v>9.56</v>
      </c>
      <c r="P7015" s="8">
        <v>9.5399999999999991</v>
      </c>
      <c r="Q7015" s="8">
        <v>9.26</v>
      </c>
      <c r="R7015" s="8">
        <v>10</v>
      </c>
      <c r="S7015" s="8">
        <v>8.2899999999999991</v>
      </c>
      <c r="T7015" s="8">
        <v>10.48</v>
      </c>
      <c r="U7015" s="8">
        <v>0.51</v>
      </c>
      <c r="V7015" s="9">
        <v>30</v>
      </c>
      <c r="W7015" s="8">
        <v>0.74000000000000021</v>
      </c>
      <c r="X7015" s="8">
        <v>2.1900000000000013</v>
      </c>
      <c r="Y7015" s="8">
        <v>2.000000000000135E-2</v>
      </c>
      <c r="Z7015" s="8">
        <v>3.9999999999999147E-2</v>
      </c>
      <c r="AA7015">
        <v>-8.9999999999999858E-2</v>
      </c>
      <c r="AF7015" t="s">
        <v>6630</v>
      </c>
      <c r="AG7015" t="s">
        <v>115</v>
      </c>
      <c r="AH7015" t="s">
        <v>116</v>
      </c>
      <c r="AI7015" t="s">
        <v>117</v>
      </c>
      <c r="AJ7015" s="7">
        <v>45657</v>
      </c>
      <c r="AK7015" t="s">
        <v>7597</v>
      </c>
      <c r="AL7015" t="s">
        <v>118</v>
      </c>
      <c r="AM7015" t="s">
        <v>6594</v>
      </c>
      <c r="AN7015" t="s">
        <v>7625</v>
      </c>
      <c r="AO7015" t="str">
        <f>TEXT(A7015,"yyyy-mm-dd")</f>
        <v>2024-03-31</v>
      </c>
    </row>
    <row r="7016" spans="1:41">
      <c r="A7016" s="6" t="s">
        <v>7596</v>
      </c>
      <c r="B7016">
        <v>2024</v>
      </c>
      <c r="C7016">
        <v>3</v>
      </c>
      <c r="E7016" t="s">
        <v>2881</v>
      </c>
      <c r="F7016" t="s">
        <v>113</v>
      </c>
      <c r="G7016" t="s">
        <v>83</v>
      </c>
      <c r="H7016" t="s">
        <v>6592</v>
      </c>
      <c r="I7016">
        <v>2024</v>
      </c>
      <c r="K7016" s="6">
        <v>45657</v>
      </c>
      <c r="L7016">
        <v>9</v>
      </c>
      <c r="N7016" t="s">
        <v>173</v>
      </c>
      <c r="O7016" s="8">
        <v>8.8800000000000008</v>
      </c>
      <c r="P7016" s="8">
        <v>8.8000000000000007</v>
      </c>
      <c r="Q7016" s="8">
        <v>8.67</v>
      </c>
      <c r="R7016" s="8">
        <v>9.19</v>
      </c>
      <c r="S7016" s="8">
        <v>7.43</v>
      </c>
      <c r="T7016" s="8">
        <v>10</v>
      </c>
      <c r="U7016" s="8">
        <v>0.52</v>
      </c>
      <c r="V7016" s="9">
        <v>26</v>
      </c>
      <c r="W7016" s="8">
        <v>0.51999999999999957</v>
      </c>
      <c r="X7016" s="8">
        <v>2.5700000000000003</v>
      </c>
      <c r="Y7016" s="8">
        <v>8.0000000000000071E-2</v>
      </c>
      <c r="Z7016" s="8">
        <v>5.0000000000000711E-2</v>
      </c>
      <c r="AA7016">
        <v>-0.16000000000000014</v>
      </c>
      <c r="AF7016" t="s">
        <v>6635</v>
      </c>
      <c r="AG7016" t="s">
        <v>2883</v>
      </c>
      <c r="AH7016" t="s">
        <v>2884</v>
      </c>
      <c r="AI7016" t="s">
        <v>117</v>
      </c>
      <c r="AJ7016" s="7">
        <v>45657</v>
      </c>
      <c r="AK7016" t="s">
        <v>7597</v>
      </c>
      <c r="AL7016" t="s">
        <v>2885</v>
      </c>
      <c r="AM7016" t="s">
        <v>6594</v>
      </c>
      <c r="AN7016" t="s">
        <v>7628</v>
      </c>
      <c r="AO7016" t="str">
        <f>TEXT(A7016,"yyyy-mm-dd")</f>
        <v>2024-03-31</v>
      </c>
    </row>
    <row r="7017" spans="1:41">
      <c r="A7017" s="6" t="s">
        <v>7631</v>
      </c>
      <c r="B7017">
        <v>2024</v>
      </c>
      <c r="C7017">
        <v>4</v>
      </c>
      <c r="E7017" t="s">
        <v>1907</v>
      </c>
      <c r="F7017" t="s">
        <v>1908</v>
      </c>
      <c r="G7017" t="s">
        <v>102</v>
      </c>
      <c r="H7017" t="s">
        <v>7658</v>
      </c>
      <c r="I7017">
        <v>2026</v>
      </c>
      <c r="J7017">
        <v>2</v>
      </c>
      <c r="K7017" s="6">
        <v>46203</v>
      </c>
      <c r="L7017">
        <v>26</v>
      </c>
      <c r="M7017">
        <v>9</v>
      </c>
      <c r="N7017" t="s">
        <v>463</v>
      </c>
      <c r="O7017" s="8">
        <v>7.24</v>
      </c>
      <c r="P7017" s="8">
        <v>7.25</v>
      </c>
      <c r="Q7017" s="8">
        <v>6.75</v>
      </c>
      <c r="R7017" s="8">
        <v>7.5</v>
      </c>
      <c r="S7017" s="8">
        <v>6</v>
      </c>
      <c r="T7017" s="8">
        <v>8.75</v>
      </c>
      <c r="U7017" s="8">
        <v>0.71</v>
      </c>
      <c r="V7017" s="9">
        <v>23</v>
      </c>
      <c r="W7017" s="8">
        <v>0.75</v>
      </c>
      <c r="X7017" s="8">
        <v>2.75</v>
      </c>
      <c r="Y7017" s="8">
        <v>-9.9999999999997868E-3</v>
      </c>
      <c r="Z7017" s="8"/>
      <c r="AF7017" t="s">
        <v>7659</v>
      </c>
      <c r="AG7017" t="s">
        <v>1910</v>
      </c>
      <c r="AH7017" t="s">
        <v>1911</v>
      </c>
      <c r="AI7017" t="s">
        <v>1971</v>
      </c>
      <c r="AJ7017" s="7">
        <v>46203</v>
      </c>
      <c r="AK7017" t="s">
        <v>7632</v>
      </c>
      <c r="AL7017" t="s">
        <v>1908</v>
      </c>
      <c r="AM7017" t="s">
        <v>7660</v>
      </c>
      <c r="AN7017" t="s">
        <v>7661</v>
      </c>
      <c r="AO7017" t="str">
        <f>TEXT(A7017,"yyyy-mm-dd")</f>
        <v>2024-04-30</v>
      </c>
    </row>
    <row r="7018" spans="1:41">
      <c r="A7018" s="6" t="s">
        <v>7631</v>
      </c>
      <c r="B7018">
        <v>2024</v>
      </c>
      <c r="C7018">
        <v>4</v>
      </c>
      <c r="E7018" t="s">
        <v>1907</v>
      </c>
      <c r="F7018" t="s">
        <v>1908</v>
      </c>
      <c r="G7018" t="s">
        <v>102</v>
      </c>
      <c r="H7018" t="s">
        <v>7654</v>
      </c>
      <c r="I7018">
        <v>2026</v>
      </c>
      <c r="J7018">
        <v>1</v>
      </c>
      <c r="K7018" s="6">
        <v>46112</v>
      </c>
      <c r="L7018">
        <v>23</v>
      </c>
      <c r="M7018">
        <v>8</v>
      </c>
      <c r="N7018" t="s">
        <v>95</v>
      </c>
      <c r="O7018" s="8">
        <v>7.43</v>
      </c>
      <c r="P7018" s="8">
        <v>7.5</v>
      </c>
      <c r="Q7018" s="8">
        <v>6.88</v>
      </c>
      <c r="R7018" s="8">
        <v>7.88</v>
      </c>
      <c r="S7018" s="8">
        <v>6</v>
      </c>
      <c r="T7018" s="8">
        <v>9</v>
      </c>
      <c r="U7018" s="8">
        <v>0.77</v>
      </c>
      <c r="V7018" s="9">
        <v>23</v>
      </c>
      <c r="W7018" s="8">
        <v>1</v>
      </c>
      <c r="X7018" s="8">
        <v>3</v>
      </c>
      <c r="Y7018" s="8">
        <v>-7.0000000000000284E-2</v>
      </c>
      <c r="Z7018" s="8"/>
      <c r="AF7018" t="s">
        <v>7655</v>
      </c>
      <c r="AG7018" t="s">
        <v>1910</v>
      </c>
      <c r="AH7018" t="s">
        <v>1911</v>
      </c>
      <c r="AI7018" t="s">
        <v>1944</v>
      </c>
      <c r="AJ7018" s="7">
        <v>46112</v>
      </c>
      <c r="AK7018" t="s">
        <v>7632</v>
      </c>
      <c r="AL7018" t="s">
        <v>1908</v>
      </c>
      <c r="AM7018" t="s">
        <v>7656</v>
      </c>
      <c r="AN7018" t="s">
        <v>7657</v>
      </c>
      <c r="AO7018" t="str">
        <f>TEXT(A7018,"yyyy-mm-dd")</f>
        <v>2024-04-30</v>
      </c>
    </row>
    <row r="7019" spans="1:41">
      <c r="A7019" s="6" t="s">
        <v>7631</v>
      </c>
      <c r="B7019">
        <v>2024</v>
      </c>
      <c r="C7019">
        <v>4</v>
      </c>
      <c r="E7019" t="s">
        <v>1907</v>
      </c>
      <c r="F7019" t="s">
        <v>1908</v>
      </c>
      <c r="G7019" t="s">
        <v>102</v>
      </c>
      <c r="H7019" t="s">
        <v>7427</v>
      </c>
      <c r="I7019">
        <v>2025</v>
      </c>
      <c r="J7019">
        <v>4</v>
      </c>
      <c r="K7019" s="6">
        <v>46022</v>
      </c>
      <c r="L7019">
        <v>20</v>
      </c>
      <c r="M7019">
        <v>7</v>
      </c>
      <c r="N7019" t="s">
        <v>185</v>
      </c>
      <c r="O7019" s="8">
        <v>7.72</v>
      </c>
      <c r="P7019" s="8">
        <v>7.75</v>
      </c>
      <c r="Q7019" s="8">
        <v>7.31</v>
      </c>
      <c r="R7019" s="8">
        <v>8</v>
      </c>
      <c r="S7019" s="8">
        <v>6</v>
      </c>
      <c r="T7019" s="8">
        <v>9.5</v>
      </c>
      <c r="U7019" s="8">
        <v>0.65</v>
      </c>
      <c r="V7019" s="9">
        <v>34</v>
      </c>
      <c r="W7019" s="8">
        <v>0.69000000000000039</v>
      </c>
      <c r="X7019" s="8">
        <v>3.5</v>
      </c>
      <c r="Y7019" s="8">
        <v>-3.0000000000000249E-2</v>
      </c>
      <c r="Z7019" s="8">
        <v>0.25</v>
      </c>
      <c r="AA7019">
        <v>0</v>
      </c>
      <c r="AF7019" t="s">
        <v>7428</v>
      </c>
      <c r="AG7019" t="s">
        <v>1910</v>
      </c>
      <c r="AH7019" t="s">
        <v>1911</v>
      </c>
      <c r="AI7019" t="s">
        <v>1939</v>
      </c>
      <c r="AJ7019" s="7">
        <v>46022</v>
      </c>
      <c r="AK7019" t="s">
        <v>7632</v>
      </c>
      <c r="AL7019" t="s">
        <v>1908</v>
      </c>
      <c r="AM7019" t="s">
        <v>7429</v>
      </c>
      <c r="AN7019" t="s">
        <v>7653</v>
      </c>
      <c r="AO7019" t="str">
        <f>TEXT(A7019,"yyyy-mm-dd")</f>
        <v>2024-04-30</v>
      </c>
    </row>
    <row r="7020" spans="1:41">
      <c r="A7020" s="6" t="s">
        <v>7631</v>
      </c>
      <c r="B7020">
        <v>2024</v>
      </c>
      <c r="C7020">
        <v>4</v>
      </c>
      <c r="E7020" t="s">
        <v>1907</v>
      </c>
      <c r="F7020" t="s">
        <v>1908</v>
      </c>
      <c r="G7020" t="s">
        <v>102</v>
      </c>
      <c r="H7020" t="s">
        <v>7322</v>
      </c>
      <c r="I7020">
        <v>2025</v>
      </c>
      <c r="J7020">
        <v>3</v>
      </c>
      <c r="K7020" s="6">
        <v>45930</v>
      </c>
      <c r="L7020">
        <v>17</v>
      </c>
      <c r="M7020">
        <v>6</v>
      </c>
      <c r="N7020" t="s">
        <v>214</v>
      </c>
      <c r="O7020" s="8">
        <v>8.08</v>
      </c>
      <c r="P7020" s="8">
        <v>8.25</v>
      </c>
      <c r="Q7020" s="8">
        <v>7.5</v>
      </c>
      <c r="R7020" s="8">
        <v>8.5</v>
      </c>
      <c r="S7020" s="8">
        <v>6</v>
      </c>
      <c r="T7020" s="8">
        <v>9.75</v>
      </c>
      <c r="U7020" s="8">
        <v>0.76</v>
      </c>
      <c r="V7020" s="9">
        <v>33</v>
      </c>
      <c r="W7020" s="8">
        <v>1</v>
      </c>
      <c r="X7020" s="8">
        <v>3.75</v>
      </c>
      <c r="Y7020" s="8">
        <v>-0.16999999999999993</v>
      </c>
      <c r="Z7020" s="8">
        <v>0.25</v>
      </c>
      <c r="AA7020">
        <v>0.25</v>
      </c>
      <c r="AF7020" t="s">
        <v>7323</v>
      </c>
      <c r="AG7020" t="s">
        <v>1910</v>
      </c>
      <c r="AH7020" t="s">
        <v>1911</v>
      </c>
      <c r="AI7020" t="s">
        <v>1934</v>
      </c>
      <c r="AJ7020" s="7">
        <v>45930</v>
      </c>
      <c r="AK7020" t="s">
        <v>7632</v>
      </c>
      <c r="AL7020" t="s">
        <v>1908</v>
      </c>
      <c r="AM7020" t="s">
        <v>7324</v>
      </c>
      <c r="AN7020" t="s">
        <v>7652</v>
      </c>
      <c r="AO7020" t="str">
        <f>TEXT(A7020,"yyyy-mm-dd")</f>
        <v>2024-04-30</v>
      </c>
    </row>
    <row r="7021" spans="1:41">
      <c r="A7021" s="6" t="s">
        <v>7631</v>
      </c>
      <c r="B7021">
        <v>2024</v>
      </c>
      <c r="C7021">
        <v>4</v>
      </c>
      <c r="E7021" t="s">
        <v>1907</v>
      </c>
      <c r="F7021" t="s">
        <v>1908</v>
      </c>
      <c r="G7021" t="s">
        <v>102</v>
      </c>
      <c r="H7021" t="s">
        <v>7214</v>
      </c>
      <c r="I7021">
        <v>2025</v>
      </c>
      <c r="J7021">
        <v>2</v>
      </c>
      <c r="K7021" s="6">
        <v>45838</v>
      </c>
      <c r="L7021">
        <v>14</v>
      </c>
      <c r="M7021">
        <v>5</v>
      </c>
      <c r="N7021" t="s">
        <v>244</v>
      </c>
      <c r="O7021" s="8">
        <v>8.59</v>
      </c>
      <c r="P7021" s="8">
        <v>8.75</v>
      </c>
      <c r="Q7021" s="8">
        <v>8.25</v>
      </c>
      <c r="R7021" s="8">
        <v>9</v>
      </c>
      <c r="S7021" s="8">
        <v>6.5</v>
      </c>
      <c r="T7021" s="8">
        <v>10.25</v>
      </c>
      <c r="U7021" s="8">
        <v>0.77</v>
      </c>
      <c r="V7021" s="9">
        <v>33</v>
      </c>
      <c r="W7021" s="8">
        <v>0.75</v>
      </c>
      <c r="X7021" s="8">
        <v>3.75</v>
      </c>
      <c r="Y7021" s="8">
        <v>-0.16000000000000014</v>
      </c>
      <c r="Z7021" s="8">
        <v>0.25</v>
      </c>
      <c r="AA7021">
        <v>0</v>
      </c>
      <c r="AF7021" t="s">
        <v>7215</v>
      </c>
      <c r="AG7021" t="s">
        <v>1910</v>
      </c>
      <c r="AH7021" t="s">
        <v>1911</v>
      </c>
      <c r="AI7021" t="s">
        <v>1929</v>
      </c>
      <c r="AJ7021" s="7">
        <v>45838</v>
      </c>
      <c r="AK7021" t="s">
        <v>7632</v>
      </c>
      <c r="AL7021" t="s">
        <v>1908</v>
      </c>
      <c r="AM7021" t="s">
        <v>7216</v>
      </c>
      <c r="AN7021" t="s">
        <v>7651</v>
      </c>
      <c r="AO7021" t="str">
        <f>TEXT(A7021,"yyyy-mm-dd")</f>
        <v>2024-04-30</v>
      </c>
    </row>
    <row r="7022" spans="1:41">
      <c r="A7022" s="6" t="s">
        <v>7631</v>
      </c>
      <c r="B7022">
        <v>2024</v>
      </c>
      <c r="C7022">
        <v>4</v>
      </c>
      <c r="E7022" t="s">
        <v>1907</v>
      </c>
      <c r="F7022" t="s">
        <v>1908</v>
      </c>
      <c r="G7022" t="s">
        <v>102</v>
      </c>
      <c r="H7022" t="s">
        <v>7210</v>
      </c>
      <c r="I7022">
        <v>2025</v>
      </c>
      <c r="J7022">
        <v>1</v>
      </c>
      <c r="K7022" s="6">
        <v>45747</v>
      </c>
      <c r="L7022">
        <v>11</v>
      </c>
      <c r="M7022">
        <v>4</v>
      </c>
      <c r="N7022" t="s">
        <v>85</v>
      </c>
      <c r="O7022" s="8">
        <v>9.1999999999999993</v>
      </c>
      <c r="P7022" s="8">
        <v>9.25</v>
      </c>
      <c r="Q7022" s="8">
        <v>9</v>
      </c>
      <c r="R7022" s="8">
        <v>9.5</v>
      </c>
      <c r="S7022" s="8">
        <v>7.25</v>
      </c>
      <c r="T7022" s="8">
        <v>10.5</v>
      </c>
      <c r="U7022" s="8">
        <v>0.65</v>
      </c>
      <c r="V7022" s="9">
        <v>33</v>
      </c>
      <c r="W7022" s="8">
        <v>0.5</v>
      </c>
      <c r="X7022" s="8">
        <v>3.25</v>
      </c>
      <c r="Y7022" s="8">
        <v>-5.0000000000000711E-2</v>
      </c>
      <c r="Z7022" s="8">
        <v>0.25</v>
      </c>
      <c r="AA7022">
        <v>-0.25</v>
      </c>
      <c r="AF7022" t="s">
        <v>7211</v>
      </c>
      <c r="AG7022" t="s">
        <v>1910</v>
      </c>
      <c r="AH7022" t="s">
        <v>1911</v>
      </c>
      <c r="AI7022" t="s">
        <v>1924</v>
      </c>
      <c r="AJ7022" s="7">
        <v>45747</v>
      </c>
      <c r="AK7022" t="s">
        <v>7632</v>
      </c>
      <c r="AL7022" t="s">
        <v>1908</v>
      </c>
      <c r="AM7022" t="s">
        <v>7212</v>
      </c>
      <c r="AN7022" t="s">
        <v>7650</v>
      </c>
      <c r="AO7022" t="str">
        <f>TEXT(A7022,"yyyy-mm-dd")</f>
        <v>2024-04-30</v>
      </c>
    </row>
    <row r="7023" spans="1:41">
      <c r="A7023" s="6" t="s">
        <v>7631</v>
      </c>
      <c r="B7023">
        <v>2024</v>
      </c>
      <c r="C7023">
        <v>4</v>
      </c>
      <c r="E7023" t="s">
        <v>1907</v>
      </c>
      <c r="F7023" t="s">
        <v>1908</v>
      </c>
      <c r="G7023" t="s">
        <v>102</v>
      </c>
      <c r="H7023" t="s">
        <v>6983</v>
      </c>
      <c r="I7023">
        <v>2024</v>
      </c>
      <c r="J7023">
        <v>4</v>
      </c>
      <c r="K7023" s="6">
        <v>45657</v>
      </c>
      <c r="L7023">
        <v>8</v>
      </c>
      <c r="M7023">
        <v>3</v>
      </c>
      <c r="N7023" t="s">
        <v>182</v>
      </c>
      <c r="O7023" s="8">
        <v>9.85</v>
      </c>
      <c r="P7023" s="8">
        <v>10</v>
      </c>
      <c r="Q7023" s="8">
        <v>9.56</v>
      </c>
      <c r="R7023" s="8">
        <v>10</v>
      </c>
      <c r="S7023" s="8">
        <v>8.75</v>
      </c>
      <c r="T7023" s="8">
        <v>10.5</v>
      </c>
      <c r="U7023" s="8">
        <v>0.44</v>
      </c>
      <c r="V7023" s="9">
        <v>34</v>
      </c>
      <c r="W7023" s="8">
        <v>0.4399999999999995</v>
      </c>
      <c r="X7023" s="8">
        <v>1.75</v>
      </c>
      <c r="Y7023" s="8">
        <v>-0.15000000000000036</v>
      </c>
      <c r="Z7023" s="8">
        <v>0.5</v>
      </c>
      <c r="AA7023">
        <v>-0.17999999999999972</v>
      </c>
      <c r="AF7023" t="s">
        <v>6984</v>
      </c>
      <c r="AG7023" t="s">
        <v>1910</v>
      </c>
      <c r="AH7023" t="s">
        <v>1911</v>
      </c>
      <c r="AI7023" t="s">
        <v>1919</v>
      </c>
      <c r="AJ7023" s="7">
        <v>45657</v>
      </c>
      <c r="AK7023" t="s">
        <v>7632</v>
      </c>
      <c r="AL7023" t="s">
        <v>1908</v>
      </c>
      <c r="AM7023" t="s">
        <v>6985</v>
      </c>
      <c r="AN7023" t="s">
        <v>7649</v>
      </c>
      <c r="AO7023" t="str">
        <f>TEXT(A7023,"yyyy-mm-dd")</f>
        <v>2024-04-30</v>
      </c>
    </row>
    <row r="7024" spans="1:41">
      <c r="A7024" s="6" t="s">
        <v>7631</v>
      </c>
      <c r="B7024">
        <v>2024</v>
      </c>
      <c r="C7024">
        <v>4</v>
      </c>
      <c r="E7024" t="s">
        <v>1907</v>
      </c>
      <c r="F7024" t="s">
        <v>1908</v>
      </c>
      <c r="G7024" t="s">
        <v>102</v>
      </c>
      <c r="H7024" t="s">
        <v>6878</v>
      </c>
      <c r="I7024">
        <v>2024</v>
      </c>
      <c r="J7024">
        <v>3</v>
      </c>
      <c r="K7024" s="6">
        <v>45565</v>
      </c>
      <c r="L7024">
        <v>5</v>
      </c>
      <c r="M7024">
        <v>2</v>
      </c>
      <c r="N7024" t="s">
        <v>211</v>
      </c>
      <c r="O7024" s="8">
        <v>10.38</v>
      </c>
      <c r="P7024" s="8">
        <v>10.5</v>
      </c>
      <c r="Q7024" s="8">
        <v>10.25</v>
      </c>
      <c r="R7024" s="8">
        <v>10.5</v>
      </c>
      <c r="S7024" s="8">
        <v>9.5</v>
      </c>
      <c r="T7024" s="8">
        <v>11</v>
      </c>
      <c r="U7024" s="8">
        <v>0.3</v>
      </c>
      <c r="V7024" s="9">
        <v>33</v>
      </c>
      <c r="W7024" s="8">
        <v>0.25</v>
      </c>
      <c r="X7024" s="8">
        <v>1.5</v>
      </c>
      <c r="Y7024" s="8">
        <v>-0.11999999999999922</v>
      </c>
      <c r="Z7024" s="8">
        <v>0.25</v>
      </c>
      <c r="AA7024">
        <v>-0.1899999999999995</v>
      </c>
      <c r="AF7024" t="s">
        <v>6879</v>
      </c>
      <c r="AG7024" t="s">
        <v>1910</v>
      </c>
      <c r="AH7024" t="s">
        <v>1911</v>
      </c>
      <c r="AI7024" t="s">
        <v>1915</v>
      </c>
      <c r="AJ7024" s="7">
        <v>45565</v>
      </c>
      <c r="AK7024" t="s">
        <v>7632</v>
      </c>
      <c r="AL7024" t="s">
        <v>1908</v>
      </c>
      <c r="AM7024" t="s">
        <v>6880</v>
      </c>
      <c r="AN7024" t="s">
        <v>7648</v>
      </c>
      <c r="AO7024" t="str">
        <f>TEXT(A7024,"yyyy-mm-dd")</f>
        <v>2024-04-30</v>
      </c>
    </row>
    <row r="7025" spans="1:41">
      <c r="A7025" s="6" t="s">
        <v>7631</v>
      </c>
      <c r="B7025">
        <v>2024</v>
      </c>
      <c r="C7025">
        <v>4</v>
      </c>
      <c r="E7025" t="s">
        <v>1907</v>
      </c>
      <c r="F7025" t="s">
        <v>1908</v>
      </c>
      <c r="G7025" t="s">
        <v>102</v>
      </c>
      <c r="H7025" t="s">
        <v>6770</v>
      </c>
      <c r="I7025">
        <v>2024</v>
      </c>
      <c r="J7025">
        <v>2</v>
      </c>
      <c r="K7025" s="6">
        <v>45473</v>
      </c>
      <c r="L7025">
        <v>2</v>
      </c>
      <c r="M7025">
        <v>1</v>
      </c>
      <c r="N7025" t="s">
        <v>104</v>
      </c>
      <c r="O7025" s="8">
        <v>10.76</v>
      </c>
      <c r="P7025" s="8">
        <v>10.75</v>
      </c>
      <c r="Q7025" s="8">
        <v>10.75</v>
      </c>
      <c r="R7025" s="8">
        <v>10.75</v>
      </c>
      <c r="S7025" s="8">
        <v>10.5</v>
      </c>
      <c r="T7025" s="8">
        <v>11</v>
      </c>
      <c r="U7025" s="8">
        <v>0.16</v>
      </c>
      <c r="V7025" s="9">
        <v>33</v>
      </c>
      <c r="W7025" s="8">
        <v>0</v>
      </c>
      <c r="X7025" s="8">
        <v>0.5</v>
      </c>
      <c r="Y7025" s="8">
        <v>9.9999999999997868E-3</v>
      </c>
      <c r="Z7025" s="8">
        <v>0.11999999999999922</v>
      </c>
      <c r="AA7025">
        <v>-0.25</v>
      </c>
      <c r="AF7025" t="s">
        <v>6771</v>
      </c>
      <c r="AG7025" t="s">
        <v>1910</v>
      </c>
      <c r="AH7025" t="s">
        <v>1911</v>
      </c>
      <c r="AI7025" t="s">
        <v>1912</v>
      </c>
      <c r="AJ7025" s="7">
        <v>45473</v>
      </c>
      <c r="AK7025" t="s">
        <v>7632</v>
      </c>
      <c r="AL7025" t="s">
        <v>1908</v>
      </c>
      <c r="AM7025" t="s">
        <v>6772</v>
      </c>
      <c r="AN7025" t="s">
        <v>7647</v>
      </c>
      <c r="AO7025" t="str">
        <f>TEXT(A7025,"yyyy-mm-dd")</f>
        <v>2024-04-30</v>
      </c>
    </row>
    <row r="7026" spans="1:41">
      <c r="A7026" s="6" t="s">
        <v>7631</v>
      </c>
      <c r="B7026">
        <v>2024</v>
      </c>
      <c r="C7026">
        <v>4</v>
      </c>
      <c r="E7026" t="s">
        <v>100</v>
      </c>
      <c r="F7026" t="s">
        <v>101</v>
      </c>
      <c r="G7026" t="s">
        <v>83</v>
      </c>
      <c r="H7026" t="s">
        <v>7480</v>
      </c>
      <c r="I7026">
        <v>2026</v>
      </c>
      <c r="K7026" s="6">
        <v>46387</v>
      </c>
      <c r="L7026">
        <v>32</v>
      </c>
      <c r="N7026" t="s">
        <v>823</v>
      </c>
      <c r="O7026" s="8">
        <v>2.23</v>
      </c>
      <c r="P7026" s="8">
        <v>2.2000000000000002</v>
      </c>
      <c r="Q7026" s="8">
        <v>2</v>
      </c>
      <c r="R7026" s="8">
        <v>2.4300000000000002</v>
      </c>
      <c r="S7026" s="8">
        <v>1.5</v>
      </c>
      <c r="T7026" s="8">
        <v>3.53</v>
      </c>
      <c r="U7026" s="8">
        <v>0.39</v>
      </c>
      <c r="V7026" s="9">
        <v>28</v>
      </c>
      <c r="W7026" s="8">
        <v>0.43000000000000016</v>
      </c>
      <c r="X7026" s="8">
        <v>2.0299999999999998</v>
      </c>
      <c r="Y7026" s="8">
        <v>2.9999999999999805E-2</v>
      </c>
      <c r="Z7026" s="8">
        <v>-9.9999999999999645E-2</v>
      </c>
      <c r="AA7026">
        <v>-6.999999999999984E-2</v>
      </c>
      <c r="AF7026" t="s">
        <v>10489</v>
      </c>
      <c r="AG7026" t="s">
        <v>9655</v>
      </c>
      <c r="AH7026" t="s">
        <v>9656</v>
      </c>
      <c r="AI7026" t="s">
        <v>9708</v>
      </c>
      <c r="AJ7026" s="7">
        <v>46387</v>
      </c>
      <c r="AK7026" t="s">
        <v>7632</v>
      </c>
      <c r="AL7026" t="s">
        <v>109</v>
      </c>
      <c r="AM7026" t="s">
        <v>7482</v>
      </c>
      <c r="AN7026" t="s">
        <v>10494</v>
      </c>
    </row>
    <row r="7027" spans="1:41">
      <c r="A7027" s="6" t="s">
        <v>7631</v>
      </c>
      <c r="B7027">
        <v>2024</v>
      </c>
      <c r="C7027">
        <v>4</v>
      </c>
      <c r="E7027" t="s">
        <v>100</v>
      </c>
      <c r="F7027" t="s">
        <v>101</v>
      </c>
      <c r="G7027" t="s">
        <v>102</v>
      </c>
      <c r="H7027" t="s">
        <v>7427</v>
      </c>
      <c r="I7027">
        <v>2025</v>
      </c>
      <c r="J7027">
        <v>4</v>
      </c>
      <c r="K7027" s="6">
        <v>46022</v>
      </c>
      <c r="L7027">
        <v>20</v>
      </c>
      <c r="M7027">
        <v>7</v>
      </c>
      <c r="N7027" t="s">
        <v>185</v>
      </c>
      <c r="O7027" s="8">
        <v>1.99</v>
      </c>
      <c r="P7027" s="8">
        <v>2</v>
      </c>
      <c r="Q7027" s="8">
        <v>1.55</v>
      </c>
      <c r="R7027" s="8">
        <v>2.25</v>
      </c>
      <c r="S7027" s="8">
        <v>0.3</v>
      </c>
      <c r="T7027" s="8">
        <v>4.0999999999999996</v>
      </c>
      <c r="U7027" s="8">
        <v>0.81</v>
      </c>
      <c r="V7027" s="9">
        <v>31</v>
      </c>
      <c r="W7027" s="8">
        <v>0.7</v>
      </c>
      <c r="X7027" s="8">
        <v>3.8</v>
      </c>
      <c r="Y7027" s="8">
        <v>-1.0000000000000009E-2</v>
      </c>
      <c r="Z7027" s="8">
        <v>-0.20000000000000018</v>
      </c>
      <c r="AA7027">
        <v>-7.0000000000000284E-2</v>
      </c>
      <c r="AF7027" t="s">
        <v>7499</v>
      </c>
      <c r="AG7027" t="s">
        <v>106</v>
      </c>
      <c r="AH7027" t="s">
        <v>107</v>
      </c>
      <c r="AI7027" t="s">
        <v>2670</v>
      </c>
      <c r="AJ7027" s="7">
        <v>46022</v>
      </c>
      <c r="AK7027" t="s">
        <v>7632</v>
      </c>
      <c r="AL7027" t="s">
        <v>109</v>
      </c>
      <c r="AM7027" t="s">
        <v>7429</v>
      </c>
      <c r="AN7027" t="s">
        <v>7646</v>
      </c>
      <c r="AO7027" t="str">
        <f>TEXT(A7027,"yyyy-mm-dd")</f>
        <v>2024-04-30</v>
      </c>
    </row>
    <row r="7028" spans="1:41">
      <c r="A7028" s="6" t="s">
        <v>7631</v>
      </c>
      <c r="B7028">
        <v>2024</v>
      </c>
      <c r="C7028">
        <v>4</v>
      </c>
      <c r="E7028" t="s">
        <v>100</v>
      </c>
      <c r="F7028" t="s">
        <v>101</v>
      </c>
      <c r="G7028" t="s">
        <v>83</v>
      </c>
      <c r="H7028" t="s">
        <v>7036</v>
      </c>
      <c r="I7028">
        <v>2025</v>
      </c>
      <c r="K7028" s="6">
        <v>46022</v>
      </c>
      <c r="L7028">
        <v>20</v>
      </c>
      <c r="N7028" t="s">
        <v>185</v>
      </c>
      <c r="O7028" s="8">
        <v>1.85</v>
      </c>
      <c r="P7028" s="8">
        <v>1.8</v>
      </c>
      <c r="Q7028" s="8">
        <v>1.6</v>
      </c>
      <c r="R7028" s="8">
        <v>2.0299999999999998</v>
      </c>
      <c r="S7028" s="8">
        <v>0.97</v>
      </c>
      <c r="T7028" s="8">
        <v>3.23</v>
      </c>
      <c r="U7028" s="8">
        <v>0.4</v>
      </c>
      <c r="V7028" s="9">
        <v>40</v>
      </c>
      <c r="W7028" s="8">
        <v>0.42999999999999972</v>
      </c>
      <c r="X7028" s="8">
        <v>2.2599999999999998</v>
      </c>
      <c r="Y7028" s="8">
        <v>5.0000000000000044E-2</v>
      </c>
      <c r="Z7028" s="8">
        <v>0</v>
      </c>
      <c r="AA7028">
        <v>-0.17000000000000037</v>
      </c>
      <c r="AF7028" t="s">
        <v>10450</v>
      </c>
      <c r="AG7028" t="s">
        <v>9655</v>
      </c>
      <c r="AH7028" t="s">
        <v>9656</v>
      </c>
      <c r="AI7028" t="s">
        <v>9669</v>
      </c>
      <c r="AJ7028" s="7">
        <v>46022</v>
      </c>
      <c r="AK7028" t="s">
        <v>7632</v>
      </c>
      <c r="AL7028" t="s">
        <v>109</v>
      </c>
      <c r="AM7028" t="s">
        <v>7038</v>
      </c>
      <c r="AN7028" t="s">
        <v>10467</v>
      </c>
    </row>
    <row r="7029" spans="1:41">
      <c r="A7029" s="6" t="s">
        <v>7631</v>
      </c>
      <c r="B7029">
        <v>2024</v>
      </c>
      <c r="C7029">
        <v>4</v>
      </c>
      <c r="E7029" t="s">
        <v>100</v>
      </c>
      <c r="F7029" t="s">
        <v>101</v>
      </c>
      <c r="G7029" t="s">
        <v>102</v>
      </c>
      <c r="H7029" t="s">
        <v>7322</v>
      </c>
      <c r="I7029">
        <v>2025</v>
      </c>
      <c r="J7029">
        <v>3</v>
      </c>
      <c r="K7029" s="6">
        <v>45930</v>
      </c>
      <c r="L7029">
        <v>17</v>
      </c>
      <c r="M7029">
        <v>6</v>
      </c>
      <c r="N7029" t="s">
        <v>214</v>
      </c>
      <c r="O7029" s="8">
        <v>1.75</v>
      </c>
      <c r="P7029" s="8">
        <v>1.7</v>
      </c>
      <c r="Q7029" s="8">
        <v>1.4</v>
      </c>
      <c r="R7029" s="8">
        <v>2</v>
      </c>
      <c r="S7029" s="8">
        <v>0.9</v>
      </c>
      <c r="T7029" s="8">
        <v>3.3</v>
      </c>
      <c r="U7029" s="8">
        <v>0.48</v>
      </c>
      <c r="V7029" s="9">
        <v>31</v>
      </c>
      <c r="W7029" s="8">
        <v>0.60000000000000009</v>
      </c>
      <c r="X7029" s="8">
        <v>2.4</v>
      </c>
      <c r="Y7029" s="8">
        <v>5.0000000000000044E-2</v>
      </c>
      <c r="Z7029" s="8">
        <v>-0.24</v>
      </c>
      <c r="AA7029">
        <v>0.13000000000000012</v>
      </c>
      <c r="AF7029" t="s">
        <v>7497</v>
      </c>
      <c r="AG7029" t="s">
        <v>106</v>
      </c>
      <c r="AH7029" t="s">
        <v>107</v>
      </c>
      <c r="AI7029" t="s">
        <v>2667</v>
      </c>
      <c r="AJ7029" s="7">
        <v>45930</v>
      </c>
      <c r="AK7029" t="s">
        <v>7632</v>
      </c>
      <c r="AL7029" t="s">
        <v>109</v>
      </c>
      <c r="AM7029" t="s">
        <v>7324</v>
      </c>
      <c r="AN7029" t="s">
        <v>7645</v>
      </c>
      <c r="AO7029" t="str">
        <f>TEXT(A7029,"yyyy-mm-dd")</f>
        <v>2024-04-30</v>
      </c>
    </row>
    <row r="7030" spans="1:41">
      <c r="A7030" s="6" t="s">
        <v>7631</v>
      </c>
      <c r="B7030">
        <v>2024</v>
      </c>
      <c r="C7030">
        <v>4</v>
      </c>
      <c r="E7030" t="s">
        <v>100</v>
      </c>
      <c r="F7030" t="s">
        <v>101</v>
      </c>
      <c r="G7030" t="s">
        <v>102</v>
      </c>
      <c r="H7030" t="s">
        <v>7214</v>
      </c>
      <c r="I7030">
        <v>2025</v>
      </c>
      <c r="J7030">
        <v>2</v>
      </c>
      <c r="K7030" s="6">
        <v>45838</v>
      </c>
      <c r="L7030">
        <v>14</v>
      </c>
      <c r="M7030">
        <v>5</v>
      </c>
      <c r="N7030" t="s">
        <v>244</v>
      </c>
      <c r="O7030" s="8">
        <v>1.58</v>
      </c>
      <c r="P7030" s="8">
        <v>1.6</v>
      </c>
      <c r="Q7030" s="8">
        <v>1.35</v>
      </c>
      <c r="R7030" s="8">
        <v>1.9</v>
      </c>
      <c r="S7030" s="8">
        <v>-0.74</v>
      </c>
      <c r="T7030" s="8">
        <v>3.1</v>
      </c>
      <c r="U7030" s="8">
        <v>0.71</v>
      </c>
      <c r="V7030" s="9">
        <v>31</v>
      </c>
      <c r="W7030" s="8">
        <v>0.54999999999999982</v>
      </c>
      <c r="X7030" s="8">
        <v>3.84</v>
      </c>
      <c r="Y7030" s="8">
        <v>-2.0000000000000018E-2</v>
      </c>
      <c r="Z7030" s="8">
        <v>0</v>
      </c>
      <c r="AA7030">
        <v>-5.0000000000000266E-2</v>
      </c>
      <c r="AF7030" t="s">
        <v>7495</v>
      </c>
      <c r="AG7030" t="s">
        <v>106</v>
      </c>
      <c r="AH7030" t="s">
        <v>107</v>
      </c>
      <c r="AI7030" t="s">
        <v>502</v>
      </c>
      <c r="AJ7030" s="7">
        <v>45838</v>
      </c>
      <c r="AK7030" t="s">
        <v>7632</v>
      </c>
      <c r="AL7030" t="s">
        <v>109</v>
      </c>
      <c r="AM7030" t="s">
        <v>7216</v>
      </c>
      <c r="AN7030" t="s">
        <v>7644</v>
      </c>
      <c r="AO7030" t="str">
        <f>TEXT(A7030,"yyyy-mm-dd")</f>
        <v>2024-04-30</v>
      </c>
    </row>
    <row r="7031" spans="1:41">
      <c r="A7031" s="6" t="s">
        <v>7631</v>
      </c>
      <c r="B7031">
        <v>2024</v>
      </c>
      <c r="C7031">
        <v>4</v>
      </c>
      <c r="E7031" t="s">
        <v>100</v>
      </c>
      <c r="F7031" t="s">
        <v>101</v>
      </c>
      <c r="G7031" t="s">
        <v>102</v>
      </c>
      <c r="H7031" t="s">
        <v>7210</v>
      </c>
      <c r="I7031">
        <v>2025</v>
      </c>
      <c r="J7031">
        <v>1</v>
      </c>
      <c r="K7031" s="6">
        <v>45747</v>
      </c>
      <c r="L7031">
        <v>11</v>
      </c>
      <c r="M7031">
        <v>4</v>
      </c>
      <c r="N7031" t="s">
        <v>85</v>
      </c>
      <c r="O7031" s="8">
        <v>2.1</v>
      </c>
      <c r="P7031" s="8">
        <v>2</v>
      </c>
      <c r="Q7031" s="8">
        <v>1.7</v>
      </c>
      <c r="R7031" s="8">
        <v>2.68</v>
      </c>
      <c r="S7031" s="8">
        <v>-0.05</v>
      </c>
      <c r="T7031" s="8">
        <v>3.5</v>
      </c>
      <c r="U7031" s="8">
        <v>0.77</v>
      </c>
      <c r="V7031" s="9">
        <v>31</v>
      </c>
      <c r="W7031" s="8">
        <v>0.9800000000000002</v>
      </c>
      <c r="X7031" s="8">
        <v>3.55</v>
      </c>
      <c r="Y7031" s="8">
        <v>0.10000000000000009</v>
      </c>
      <c r="Z7031" s="8">
        <v>0</v>
      </c>
      <c r="AA7031">
        <v>0.40000000000000013</v>
      </c>
      <c r="AF7031" t="s">
        <v>7493</v>
      </c>
      <c r="AG7031" t="s">
        <v>106</v>
      </c>
      <c r="AH7031" t="s">
        <v>107</v>
      </c>
      <c r="AI7031" t="s">
        <v>497</v>
      </c>
      <c r="AJ7031" s="7">
        <v>45747</v>
      </c>
      <c r="AK7031" t="s">
        <v>7632</v>
      </c>
      <c r="AL7031" t="s">
        <v>109</v>
      </c>
      <c r="AM7031" t="s">
        <v>7212</v>
      </c>
      <c r="AN7031" t="s">
        <v>7643</v>
      </c>
      <c r="AO7031" t="str">
        <f>TEXT(A7031,"yyyy-mm-dd")</f>
        <v>2024-04-30</v>
      </c>
    </row>
    <row r="7032" spans="1:41">
      <c r="A7032" s="6" t="s">
        <v>7631</v>
      </c>
      <c r="B7032">
        <v>2024</v>
      </c>
      <c r="C7032">
        <v>4</v>
      </c>
      <c r="E7032" t="s">
        <v>100</v>
      </c>
      <c r="F7032" t="s">
        <v>101</v>
      </c>
      <c r="G7032" t="s">
        <v>102</v>
      </c>
      <c r="H7032" t="s">
        <v>6983</v>
      </c>
      <c r="I7032">
        <v>2024</v>
      </c>
      <c r="J7032">
        <v>4</v>
      </c>
      <c r="K7032" s="6">
        <v>45657</v>
      </c>
      <c r="L7032">
        <v>8</v>
      </c>
      <c r="M7032">
        <v>3</v>
      </c>
      <c r="N7032" t="s">
        <v>182</v>
      </c>
      <c r="O7032" s="8">
        <v>2.17</v>
      </c>
      <c r="P7032" s="8">
        <v>2.17</v>
      </c>
      <c r="Q7032" s="8">
        <v>1.83</v>
      </c>
      <c r="R7032" s="8">
        <v>2.5</v>
      </c>
      <c r="S7032" s="8">
        <v>0.1</v>
      </c>
      <c r="T7032" s="8">
        <v>3.5</v>
      </c>
      <c r="U7032" s="8">
        <v>0.71</v>
      </c>
      <c r="V7032" s="9">
        <v>34</v>
      </c>
      <c r="W7032" s="8">
        <v>0.66999999999999993</v>
      </c>
      <c r="X7032" s="8">
        <v>3.4</v>
      </c>
      <c r="Y7032" s="8">
        <v>0</v>
      </c>
      <c r="Z7032" s="8">
        <v>6.999999999999984E-2</v>
      </c>
      <c r="AA7032">
        <v>-0.31000000000000005</v>
      </c>
      <c r="AF7032" t="s">
        <v>7055</v>
      </c>
      <c r="AG7032" t="s">
        <v>106</v>
      </c>
      <c r="AH7032" t="s">
        <v>107</v>
      </c>
      <c r="AI7032" t="s">
        <v>427</v>
      </c>
      <c r="AJ7032" s="7">
        <v>45657</v>
      </c>
      <c r="AK7032" t="s">
        <v>7632</v>
      </c>
      <c r="AL7032" t="s">
        <v>109</v>
      </c>
      <c r="AM7032" t="s">
        <v>6985</v>
      </c>
      <c r="AN7032" t="s">
        <v>7642</v>
      </c>
      <c r="AO7032" t="str">
        <f>TEXT(A7032,"yyyy-mm-dd")</f>
        <v>2024-04-30</v>
      </c>
    </row>
    <row r="7033" spans="1:41">
      <c r="A7033" s="6" t="s">
        <v>7631</v>
      </c>
      <c r="B7033">
        <v>2024</v>
      </c>
      <c r="C7033">
        <v>4</v>
      </c>
      <c r="E7033" t="s">
        <v>100</v>
      </c>
      <c r="F7033" t="s">
        <v>101</v>
      </c>
      <c r="G7033" t="s">
        <v>83</v>
      </c>
      <c r="H7033" t="s">
        <v>6592</v>
      </c>
      <c r="I7033">
        <v>2024</v>
      </c>
      <c r="K7033" s="6">
        <v>45657</v>
      </c>
      <c r="L7033">
        <v>8</v>
      </c>
      <c r="N7033" t="s">
        <v>182</v>
      </c>
      <c r="O7033" s="8">
        <v>2.2599999999999998</v>
      </c>
      <c r="P7033" s="8">
        <v>2.25</v>
      </c>
      <c r="Q7033" s="8">
        <v>2.08</v>
      </c>
      <c r="R7033" s="8">
        <v>2.4500000000000002</v>
      </c>
      <c r="S7033" s="8">
        <v>1.3</v>
      </c>
      <c r="T7033" s="8">
        <v>3.1</v>
      </c>
      <c r="U7033" s="8">
        <v>0.33</v>
      </c>
      <c r="V7033" s="9">
        <v>40</v>
      </c>
      <c r="W7033" s="8">
        <v>0.37000000000000011</v>
      </c>
      <c r="X7033" s="8">
        <v>1.8</v>
      </c>
      <c r="Y7033" s="8">
        <v>9.9999999999997868E-3</v>
      </c>
      <c r="Z7033" s="8">
        <v>-0.14999999999999991</v>
      </c>
      <c r="AA7033">
        <v>-0.10000000000000009</v>
      </c>
      <c r="AF7033" t="s">
        <v>10411</v>
      </c>
      <c r="AG7033" t="s">
        <v>9655</v>
      </c>
      <c r="AH7033" t="s">
        <v>9656</v>
      </c>
      <c r="AI7033" t="s">
        <v>9657</v>
      </c>
      <c r="AJ7033" s="7">
        <v>45657</v>
      </c>
      <c r="AK7033" t="s">
        <v>7632</v>
      </c>
      <c r="AL7033" t="s">
        <v>109</v>
      </c>
      <c r="AM7033" t="s">
        <v>6594</v>
      </c>
      <c r="AN7033" t="s">
        <v>10440</v>
      </c>
    </row>
    <row r="7034" spans="1:41">
      <c r="A7034" s="6" t="s">
        <v>7631</v>
      </c>
      <c r="B7034">
        <v>2024</v>
      </c>
      <c r="C7034">
        <v>4</v>
      </c>
      <c r="E7034" t="s">
        <v>100</v>
      </c>
      <c r="F7034" t="s">
        <v>101</v>
      </c>
      <c r="G7034" t="s">
        <v>102</v>
      </c>
      <c r="H7034" t="s">
        <v>6878</v>
      </c>
      <c r="I7034">
        <v>2024</v>
      </c>
      <c r="J7034">
        <v>3</v>
      </c>
      <c r="K7034" s="6">
        <v>45565</v>
      </c>
      <c r="L7034">
        <v>5</v>
      </c>
      <c r="M7034">
        <v>2</v>
      </c>
      <c r="N7034" t="s">
        <v>211</v>
      </c>
      <c r="O7034" s="8">
        <v>2</v>
      </c>
      <c r="P7034" s="8">
        <v>1.95</v>
      </c>
      <c r="Q7034" s="8">
        <v>1.7</v>
      </c>
      <c r="R7034" s="8">
        <v>2.2999999999999998</v>
      </c>
      <c r="S7034" s="8">
        <v>0.8</v>
      </c>
      <c r="T7034" s="8">
        <v>3.4</v>
      </c>
      <c r="U7034" s="8">
        <v>0.49</v>
      </c>
      <c r="V7034" s="9">
        <v>34</v>
      </c>
      <c r="W7034" s="8">
        <v>0.59999999999999987</v>
      </c>
      <c r="X7034" s="8">
        <v>2.5999999999999996</v>
      </c>
      <c r="Y7034" s="8">
        <v>5.0000000000000044E-2</v>
      </c>
      <c r="Z7034" s="8">
        <v>-5.0000000000000044E-2</v>
      </c>
      <c r="AA7034">
        <v>-4.0000000000000258E-2</v>
      </c>
      <c r="AF7034" t="s">
        <v>7053</v>
      </c>
      <c r="AG7034" t="s">
        <v>106</v>
      </c>
      <c r="AH7034" t="s">
        <v>107</v>
      </c>
      <c r="AI7034" t="s">
        <v>340</v>
      </c>
      <c r="AJ7034" s="7">
        <v>45565</v>
      </c>
      <c r="AK7034" t="s">
        <v>7632</v>
      </c>
      <c r="AL7034" t="s">
        <v>109</v>
      </c>
      <c r="AM7034" t="s">
        <v>6880</v>
      </c>
      <c r="AN7034" t="s">
        <v>7641</v>
      </c>
      <c r="AO7034" t="str">
        <f>TEXT(A7034,"yyyy-mm-dd")</f>
        <v>2024-04-30</v>
      </c>
    </row>
    <row r="7035" spans="1:41">
      <c r="A7035" s="6" t="s">
        <v>7631</v>
      </c>
      <c r="B7035">
        <v>2024</v>
      </c>
      <c r="C7035">
        <v>4</v>
      </c>
      <c r="E7035" t="s">
        <v>100</v>
      </c>
      <c r="F7035" t="s">
        <v>101</v>
      </c>
      <c r="G7035" t="s">
        <v>102</v>
      </c>
      <c r="H7035" t="s">
        <v>6770</v>
      </c>
      <c r="I7035">
        <v>2024</v>
      </c>
      <c r="J7035">
        <v>2</v>
      </c>
      <c r="K7035" s="6">
        <v>45473</v>
      </c>
      <c r="L7035">
        <v>2</v>
      </c>
      <c r="M7035">
        <v>1</v>
      </c>
      <c r="N7035" t="s">
        <v>104</v>
      </c>
      <c r="O7035" s="8">
        <v>2.57</v>
      </c>
      <c r="P7035" s="8">
        <v>2.5</v>
      </c>
      <c r="Q7035" s="8">
        <v>2.2000000000000002</v>
      </c>
      <c r="R7035" s="8">
        <v>2.88</v>
      </c>
      <c r="S7035" s="8">
        <v>1.6</v>
      </c>
      <c r="T7035" s="8">
        <v>4.4000000000000004</v>
      </c>
      <c r="U7035" s="8">
        <v>0.6</v>
      </c>
      <c r="V7035" s="9">
        <v>34</v>
      </c>
      <c r="W7035" s="8">
        <v>0.67999999999999972</v>
      </c>
      <c r="X7035" s="8">
        <v>2.8000000000000003</v>
      </c>
      <c r="Y7035" s="8">
        <v>6.999999999999984E-2</v>
      </c>
      <c r="Z7035" s="8">
        <v>-0.10000000000000009</v>
      </c>
      <c r="AA7035">
        <v>-0.12000000000000011</v>
      </c>
      <c r="AF7035" t="s">
        <v>7051</v>
      </c>
      <c r="AG7035" t="s">
        <v>106</v>
      </c>
      <c r="AH7035" t="s">
        <v>107</v>
      </c>
      <c r="AI7035" t="s">
        <v>108</v>
      </c>
      <c r="AJ7035" s="7">
        <v>45473</v>
      </c>
      <c r="AK7035" t="s">
        <v>7632</v>
      </c>
      <c r="AL7035" t="s">
        <v>109</v>
      </c>
      <c r="AM7035" t="s">
        <v>6772</v>
      </c>
      <c r="AN7035" t="s">
        <v>7640</v>
      </c>
      <c r="AO7035" t="str">
        <f>TEXT(A7035,"yyyy-mm-dd")</f>
        <v>2024-04-30</v>
      </c>
    </row>
    <row r="7036" spans="1:41">
      <c r="A7036" s="6" t="s">
        <v>7631</v>
      </c>
      <c r="B7036">
        <v>2024</v>
      </c>
      <c r="C7036">
        <v>4</v>
      </c>
      <c r="E7036" t="s">
        <v>100</v>
      </c>
      <c r="F7036" t="s">
        <v>101</v>
      </c>
      <c r="G7036" t="s">
        <v>102</v>
      </c>
      <c r="H7036" t="s">
        <v>6766</v>
      </c>
      <c r="I7036">
        <v>2024</v>
      </c>
      <c r="J7036">
        <v>1</v>
      </c>
      <c r="K7036" s="6">
        <v>45382</v>
      </c>
      <c r="L7036">
        <v>-1</v>
      </c>
      <c r="M7036">
        <v>0</v>
      </c>
      <c r="N7036" t="s">
        <v>187</v>
      </c>
      <c r="O7036" s="8">
        <v>2.2999999999999998</v>
      </c>
      <c r="P7036" s="8">
        <v>2.2000000000000002</v>
      </c>
      <c r="Q7036" s="8">
        <v>1.92</v>
      </c>
      <c r="R7036" s="8">
        <v>2.4700000000000002</v>
      </c>
      <c r="S7036" s="8">
        <v>1.4</v>
      </c>
      <c r="T7036" s="8">
        <v>3.55</v>
      </c>
      <c r="U7036" s="8">
        <v>0.49</v>
      </c>
      <c r="V7036" s="9">
        <v>34</v>
      </c>
      <c r="W7036" s="8">
        <v>0.55000000000000027</v>
      </c>
      <c r="X7036" s="8">
        <v>2.15</v>
      </c>
      <c r="Y7036" s="8">
        <v>9.9999999999999645E-2</v>
      </c>
      <c r="Z7036" s="8">
        <v>-0.2799999999999998</v>
      </c>
      <c r="AA7036">
        <v>-0.13999999999999968</v>
      </c>
      <c r="AF7036" t="s">
        <v>7049</v>
      </c>
      <c r="AG7036" t="s">
        <v>106</v>
      </c>
      <c r="AH7036" t="s">
        <v>107</v>
      </c>
      <c r="AI7036" t="s">
        <v>188</v>
      </c>
      <c r="AJ7036" s="7">
        <v>45382</v>
      </c>
      <c r="AK7036" t="s">
        <v>7632</v>
      </c>
      <c r="AL7036" t="s">
        <v>109</v>
      </c>
      <c r="AM7036" t="s">
        <v>6768</v>
      </c>
      <c r="AN7036" t="s">
        <v>7639</v>
      </c>
      <c r="AO7036" t="str">
        <f>TEXT(A7036,"yyyy-mm-dd")</f>
        <v>2024-04-30</v>
      </c>
    </row>
    <row r="7037" spans="1:41">
      <c r="A7037" s="6" t="s">
        <v>7631</v>
      </c>
      <c r="B7037">
        <v>2024</v>
      </c>
      <c r="C7037">
        <v>4</v>
      </c>
      <c r="E7037" t="s">
        <v>2685</v>
      </c>
      <c r="F7037" t="s">
        <v>101</v>
      </c>
      <c r="G7037" t="s">
        <v>774</v>
      </c>
      <c r="H7037" t="s">
        <v>2686</v>
      </c>
      <c r="K7037" s="6"/>
      <c r="O7037" s="8">
        <v>2.16</v>
      </c>
      <c r="P7037" s="8">
        <v>2</v>
      </c>
      <c r="Q7037" s="8">
        <v>2</v>
      </c>
      <c r="R7037" s="8">
        <v>2.38</v>
      </c>
      <c r="S7037" s="8">
        <v>1.5</v>
      </c>
      <c r="T7037" s="8">
        <v>2.8</v>
      </c>
      <c r="U7037" s="8">
        <v>0.33</v>
      </c>
      <c r="V7037" s="9">
        <v>30</v>
      </c>
      <c r="W7037" s="8">
        <v>0.37999999999999989</v>
      </c>
      <c r="X7037" s="8">
        <v>1.2999999999999998</v>
      </c>
      <c r="Y7037" s="8">
        <v>0.16000000000000014</v>
      </c>
      <c r="Z7037" s="8">
        <v>-0.10000000000000009</v>
      </c>
      <c r="AA7037">
        <v>-8.0000000000000071E-2</v>
      </c>
      <c r="AF7037" t="s">
        <v>2687</v>
      </c>
      <c r="AG7037" t="s">
        <v>2688</v>
      </c>
      <c r="AH7037" t="s">
        <v>2689</v>
      </c>
      <c r="AI7037" t="s">
        <v>2690</v>
      </c>
      <c r="AJ7037" s="7"/>
      <c r="AK7037" t="s">
        <v>7632</v>
      </c>
      <c r="AL7037" t="s">
        <v>109</v>
      </c>
      <c r="AM7037" t="s">
        <v>2686</v>
      </c>
      <c r="AN7037" t="s">
        <v>7666</v>
      </c>
      <c r="AO7037" t="str">
        <f>TEXT(A7037,"yyyy-mm-dd")</f>
        <v>2024-04-30</v>
      </c>
    </row>
    <row r="7038" spans="1:41">
      <c r="A7038" s="6" t="s">
        <v>7631</v>
      </c>
      <c r="B7038">
        <v>2024</v>
      </c>
      <c r="C7038">
        <v>4</v>
      </c>
      <c r="E7038" t="s">
        <v>81</v>
      </c>
      <c r="F7038" t="s">
        <v>82</v>
      </c>
      <c r="G7038" t="s">
        <v>83</v>
      </c>
      <c r="H7038" t="s">
        <v>7480</v>
      </c>
      <c r="I7038">
        <v>2026</v>
      </c>
      <c r="K7038" s="6">
        <v>46387</v>
      </c>
      <c r="L7038">
        <v>32</v>
      </c>
      <c r="N7038" t="s">
        <v>823</v>
      </c>
      <c r="O7038" s="8">
        <v>3.74</v>
      </c>
      <c r="P7038" s="8">
        <v>3.63</v>
      </c>
      <c r="Q7038" s="8">
        <v>3.5</v>
      </c>
      <c r="R7038" s="8">
        <v>3.97</v>
      </c>
      <c r="S7038" s="8">
        <v>3.04</v>
      </c>
      <c r="T7038" s="8">
        <v>4.8099999999999996</v>
      </c>
      <c r="U7038" s="8">
        <v>0.37</v>
      </c>
      <c r="V7038" s="9">
        <v>34</v>
      </c>
      <c r="W7038" s="8">
        <v>0.4700000000000002</v>
      </c>
      <c r="X7038" s="8">
        <v>1.7699999999999996</v>
      </c>
      <c r="Y7038" s="8">
        <v>0.11000000000000032</v>
      </c>
      <c r="Z7038" s="8">
        <v>-1.0000000000000231E-2</v>
      </c>
      <c r="AA7038">
        <v>7.0000000000000284E-2</v>
      </c>
      <c r="AF7038" t="s">
        <v>7481</v>
      </c>
      <c r="AG7038" t="s">
        <v>87</v>
      </c>
      <c r="AH7038" t="s">
        <v>88</v>
      </c>
      <c r="AI7038" t="s">
        <v>359</v>
      </c>
      <c r="AJ7038" s="7">
        <v>46387</v>
      </c>
      <c r="AK7038" t="s">
        <v>7632</v>
      </c>
      <c r="AL7038" t="s">
        <v>91</v>
      </c>
      <c r="AM7038" t="s">
        <v>7482</v>
      </c>
      <c r="AN7038" t="s">
        <v>7635</v>
      </c>
      <c r="AO7038" t="str">
        <f>TEXT(A7038,"yyyy-mm-dd")</f>
        <v>2024-04-30</v>
      </c>
    </row>
    <row r="7039" spans="1:41">
      <c r="A7039" s="6" t="s">
        <v>7631</v>
      </c>
      <c r="B7039">
        <v>2024</v>
      </c>
      <c r="C7039">
        <v>4</v>
      </c>
      <c r="E7039" t="s">
        <v>392</v>
      </c>
      <c r="F7039" t="s">
        <v>82</v>
      </c>
      <c r="G7039" t="s">
        <v>83</v>
      </c>
      <c r="H7039" t="s">
        <v>7480</v>
      </c>
      <c r="I7039">
        <v>2026</v>
      </c>
      <c r="K7039" s="6">
        <v>46387</v>
      </c>
      <c r="L7039">
        <v>32</v>
      </c>
      <c r="N7039" t="s">
        <v>823</v>
      </c>
      <c r="O7039" s="8">
        <v>3.65</v>
      </c>
      <c r="P7039" s="8">
        <v>3.66</v>
      </c>
      <c r="Q7039" s="8">
        <v>3.36</v>
      </c>
      <c r="R7039" s="8">
        <v>3.9</v>
      </c>
      <c r="S7039" s="8">
        <v>2.67</v>
      </c>
      <c r="T7039" s="8">
        <v>4.3600000000000003</v>
      </c>
      <c r="U7039" s="8">
        <v>0.38</v>
      </c>
      <c r="V7039" s="9">
        <v>30</v>
      </c>
      <c r="W7039" s="8">
        <v>0.54</v>
      </c>
      <c r="X7039" s="8">
        <v>1.6900000000000004</v>
      </c>
      <c r="Y7039" s="8">
        <v>-1.0000000000000231E-2</v>
      </c>
      <c r="Z7039" s="8">
        <v>1.0000000000000231E-2</v>
      </c>
      <c r="AA7039">
        <v>0.14000000000000012</v>
      </c>
      <c r="AF7039" t="s">
        <v>7481</v>
      </c>
      <c r="AG7039" t="s">
        <v>87</v>
      </c>
      <c r="AH7039" t="s">
        <v>88</v>
      </c>
      <c r="AI7039" t="s">
        <v>359</v>
      </c>
      <c r="AJ7039" s="7">
        <v>46387</v>
      </c>
      <c r="AK7039" t="s">
        <v>7632</v>
      </c>
      <c r="AL7039" t="s">
        <v>393</v>
      </c>
      <c r="AM7039" t="s">
        <v>7482</v>
      </c>
      <c r="AN7039" t="s">
        <v>7638</v>
      </c>
      <c r="AO7039" t="str">
        <f>TEXT(A7039,"yyyy-mm-dd")</f>
        <v>2024-04-30</v>
      </c>
    </row>
    <row r="7040" spans="1:41">
      <c r="A7040" s="6" t="s">
        <v>7631</v>
      </c>
      <c r="B7040">
        <v>2024</v>
      </c>
      <c r="C7040">
        <v>4</v>
      </c>
      <c r="E7040" t="s">
        <v>81</v>
      </c>
      <c r="F7040" t="s">
        <v>82</v>
      </c>
      <c r="G7040" t="s">
        <v>83</v>
      </c>
      <c r="H7040" t="s">
        <v>7036</v>
      </c>
      <c r="I7040">
        <v>2025</v>
      </c>
      <c r="K7040" s="6">
        <v>46022</v>
      </c>
      <c r="L7040">
        <v>20</v>
      </c>
      <c r="N7040" t="s">
        <v>185</v>
      </c>
      <c r="O7040" s="8">
        <v>3.73</v>
      </c>
      <c r="P7040" s="8">
        <v>3.71</v>
      </c>
      <c r="Q7040" s="8">
        <v>3.53</v>
      </c>
      <c r="R7040" s="8">
        <v>3.89</v>
      </c>
      <c r="S7040" s="8">
        <v>3.18</v>
      </c>
      <c r="T7040" s="8">
        <v>4.43</v>
      </c>
      <c r="U7040" s="8">
        <v>0.27</v>
      </c>
      <c r="V7040" s="9">
        <v>40</v>
      </c>
      <c r="W7040" s="8">
        <v>0.36000000000000032</v>
      </c>
      <c r="X7040" s="8">
        <v>1.2499999999999996</v>
      </c>
      <c r="Y7040" s="8">
        <v>2.0000000000000018E-2</v>
      </c>
      <c r="Z7040" s="8">
        <v>9.9999999999997868E-3</v>
      </c>
      <c r="AA7040">
        <v>9.0000000000000302E-2</v>
      </c>
      <c r="AF7040" t="s">
        <v>7037</v>
      </c>
      <c r="AG7040" t="s">
        <v>87</v>
      </c>
      <c r="AH7040" t="s">
        <v>88</v>
      </c>
      <c r="AI7040" t="s">
        <v>97</v>
      </c>
      <c r="AJ7040" s="7">
        <v>46022</v>
      </c>
      <c r="AK7040" t="s">
        <v>7632</v>
      </c>
      <c r="AL7040" t="s">
        <v>91</v>
      </c>
      <c r="AM7040" t="s">
        <v>7038</v>
      </c>
      <c r="AN7040" t="s">
        <v>7634</v>
      </c>
      <c r="AO7040" t="str">
        <f>TEXT(A7040,"yyyy-mm-dd")</f>
        <v>2024-04-30</v>
      </c>
    </row>
    <row r="7041" spans="1:41">
      <c r="A7041" s="6" t="s">
        <v>7631</v>
      </c>
      <c r="B7041">
        <v>2024</v>
      </c>
      <c r="C7041">
        <v>4</v>
      </c>
      <c r="E7041" t="s">
        <v>392</v>
      </c>
      <c r="F7041" t="s">
        <v>82</v>
      </c>
      <c r="G7041" t="s">
        <v>83</v>
      </c>
      <c r="H7041" t="s">
        <v>7036</v>
      </c>
      <c r="I7041">
        <v>2025</v>
      </c>
      <c r="K7041" s="6">
        <v>46022</v>
      </c>
      <c r="L7041">
        <v>20</v>
      </c>
      <c r="N7041" t="s">
        <v>185</v>
      </c>
      <c r="O7041" s="8">
        <v>3.67</v>
      </c>
      <c r="P7041" s="8">
        <v>3.72</v>
      </c>
      <c r="Q7041" s="8">
        <v>3.5</v>
      </c>
      <c r="R7041" s="8">
        <v>3.88</v>
      </c>
      <c r="S7041" s="8">
        <v>2.81</v>
      </c>
      <c r="T7041" s="8">
        <v>4.24</v>
      </c>
      <c r="U7041" s="8">
        <v>0.28999999999999998</v>
      </c>
      <c r="V7041" s="9">
        <v>36</v>
      </c>
      <c r="W7041" s="8">
        <v>0.37999999999999989</v>
      </c>
      <c r="X7041" s="8">
        <v>1.4300000000000002</v>
      </c>
      <c r="Y7041" s="8">
        <v>-5.0000000000000266E-2</v>
      </c>
      <c r="Z7041" s="8">
        <v>0</v>
      </c>
      <c r="AA7041">
        <v>2.9999999999999805E-2</v>
      </c>
      <c r="AF7041" t="s">
        <v>7037</v>
      </c>
      <c r="AG7041" t="s">
        <v>87</v>
      </c>
      <c r="AH7041" t="s">
        <v>88</v>
      </c>
      <c r="AI7041" t="s">
        <v>97</v>
      </c>
      <c r="AJ7041" s="7">
        <v>46022</v>
      </c>
      <c r="AK7041" t="s">
        <v>7632</v>
      </c>
      <c r="AL7041" t="s">
        <v>393</v>
      </c>
      <c r="AM7041" t="s">
        <v>7038</v>
      </c>
      <c r="AN7041" t="s">
        <v>7637</v>
      </c>
      <c r="AO7041" t="str">
        <f>TEXT(A7041,"yyyy-mm-dd")</f>
        <v>2024-04-30</v>
      </c>
    </row>
    <row r="7042" spans="1:41">
      <c r="A7042" s="6" t="s">
        <v>7631</v>
      </c>
      <c r="B7042">
        <v>2024</v>
      </c>
      <c r="C7042">
        <v>4</v>
      </c>
      <c r="E7042" t="s">
        <v>81</v>
      </c>
      <c r="F7042" t="s">
        <v>82</v>
      </c>
      <c r="G7042" t="s">
        <v>83</v>
      </c>
      <c r="H7042" t="s">
        <v>6592</v>
      </c>
      <c r="I7042">
        <v>2024</v>
      </c>
      <c r="K7042" s="6">
        <v>45657</v>
      </c>
      <c r="L7042">
        <v>8</v>
      </c>
      <c r="N7042" t="s">
        <v>182</v>
      </c>
      <c r="O7042" s="8">
        <v>4.16</v>
      </c>
      <c r="P7042" s="8">
        <v>4.2</v>
      </c>
      <c r="Q7042" s="8">
        <v>4</v>
      </c>
      <c r="R7042" s="8">
        <v>4.32</v>
      </c>
      <c r="S7042" s="8">
        <v>3.48</v>
      </c>
      <c r="T7042" s="8">
        <v>4.5999999999999996</v>
      </c>
      <c r="U7042" s="8">
        <v>0.23</v>
      </c>
      <c r="V7042" s="9">
        <v>41</v>
      </c>
      <c r="W7042" s="8">
        <v>0.32000000000000028</v>
      </c>
      <c r="X7042" s="8">
        <v>1.1199999999999997</v>
      </c>
      <c r="Y7042" s="8">
        <v>-4.0000000000000036E-2</v>
      </c>
      <c r="Z7042" s="8">
        <v>0.10000000000000053</v>
      </c>
      <c r="AA7042">
        <v>9.0000000000000746E-2</v>
      </c>
      <c r="AF7042" t="s">
        <v>6593</v>
      </c>
      <c r="AG7042" t="s">
        <v>87</v>
      </c>
      <c r="AH7042" t="s">
        <v>88</v>
      </c>
      <c r="AI7042" t="s">
        <v>89</v>
      </c>
      <c r="AJ7042" s="7">
        <v>45657</v>
      </c>
      <c r="AK7042" t="s">
        <v>7632</v>
      </c>
      <c r="AL7042" t="s">
        <v>91</v>
      </c>
      <c r="AM7042" t="s">
        <v>6594</v>
      </c>
      <c r="AN7042" t="s">
        <v>7633</v>
      </c>
      <c r="AO7042" t="str">
        <f>TEXT(A7042,"yyyy-mm-dd")</f>
        <v>2024-04-30</v>
      </c>
    </row>
    <row r="7043" spans="1:41">
      <c r="A7043" s="6" t="s">
        <v>7631</v>
      </c>
      <c r="B7043">
        <v>2024</v>
      </c>
      <c r="C7043">
        <v>4</v>
      </c>
      <c r="E7043" t="s">
        <v>392</v>
      </c>
      <c r="F7043" t="s">
        <v>82</v>
      </c>
      <c r="G7043" t="s">
        <v>83</v>
      </c>
      <c r="H7043" t="s">
        <v>6592</v>
      </c>
      <c r="I7043">
        <v>2024</v>
      </c>
      <c r="K7043" s="6">
        <v>45657</v>
      </c>
      <c r="L7043">
        <v>8</v>
      </c>
      <c r="N7043" t="s">
        <v>182</v>
      </c>
      <c r="O7043" s="8">
        <v>4.09</v>
      </c>
      <c r="P7043" s="8">
        <v>4.0999999999999996</v>
      </c>
      <c r="Q7043" s="8">
        <v>3.92</v>
      </c>
      <c r="R7043" s="8">
        <v>4.25</v>
      </c>
      <c r="S7043" s="8">
        <v>3.62</v>
      </c>
      <c r="T7043" s="8">
        <v>5.01</v>
      </c>
      <c r="U7043" s="8">
        <v>0.28999999999999998</v>
      </c>
      <c r="V7043" s="9">
        <v>37</v>
      </c>
      <c r="W7043" s="8">
        <v>0.33000000000000007</v>
      </c>
      <c r="X7043" s="8">
        <v>1.3899999999999997</v>
      </c>
      <c r="Y7043" s="8">
        <v>-9.9999999999997868E-3</v>
      </c>
      <c r="Z7043" s="8">
        <v>-5.0000000000000711E-2</v>
      </c>
      <c r="AA7043">
        <v>0</v>
      </c>
      <c r="AF7043" t="s">
        <v>6593</v>
      </c>
      <c r="AG7043" t="s">
        <v>87</v>
      </c>
      <c r="AH7043" t="s">
        <v>88</v>
      </c>
      <c r="AI7043" t="s">
        <v>89</v>
      </c>
      <c r="AJ7043" s="7">
        <v>45657</v>
      </c>
      <c r="AK7043" t="s">
        <v>7632</v>
      </c>
      <c r="AL7043" t="s">
        <v>393</v>
      </c>
      <c r="AM7043" t="s">
        <v>6594</v>
      </c>
      <c r="AN7043" t="s">
        <v>7636</v>
      </c>
      <c r="AO7043" t="str">
        <f>TEXT(A7043,"yyyy-mm-dd")</f>
        <v>2024-04-30</v>
      </c>
    </row>
    <row r="7044" spans="1:41">
      <c r="A7044" s="6" t="s">
        <v>7631</v>
      </c>
      <c r="B7044">
        <v>2024</v>
      </c>
      <c r="C7044">
        <v>4</v>
      </c>
      <c r="E7044" t="s">
        <v>81</v>
      </c>
      <c r="F7044" t="s">
        <v>82</v>
      </c>
      <c r="G7044" t="s">
        <v>774</v>
      </c>
      <c r="H7044" t="s">
        <v>775</v>
      </c>
      <c r="K7044" s="6"/>
      <c r="O7044" s="8">
        <v>3.7</v>
      </c>
      <c r="P7044" s="8">
        <v>3.68</v>
      </c>
      <c r="Q7044" s="8">
        <v>3.5</v>
      </c>
      <c r="R7044" s="8">
        <v>3.8</v>
      </c>
      <c r="S7044" s="8">
        <v>3.3</v>
      </c>
      <c r="T7044" s="8">
        <v>4.47</v>
      </c>
      <c r="U7044" s="8">
        <v>0.26</v>
      </c>
      <c r="V7044" s="9">
        <v>36</v>
      </c>
      <c r="W7044" s="8">
        <v>0.29999999999999982</v>
      </c>
      <c r="X7044" s="8">
        <v>1.17</v>
      </c>
      <c r="Y7044" s="8">
        <v>2.0000000000000018E-2</v>
      </c>
      <c r="Z7044" s="8">
        <v>-2.0000000000000018E-2</v>
      </c>
      <c r="AA7044">
        <v>0</v>
      </c>
      <c r="AF7044" t="s">
        <v>776</v>
      </c>
      <c r="AG7044" t="s">
        <v>777</v>
      </c>
      <c r="AH7044" t="s">
        <v>778</v>
      </c>
      <c r="AI7044" t="s">
        <v>779</v>
      </c>
      <c r="AJ7044" s="7"/>
      <c r="AK7044" t="s">
        <v>7632</v>
      </c>
      <c r="AL7044" t="s">
        <v>91</v>
      </c>
      <c r="AM7044" t="s">
        <v>775</v>
      </c>
      <c r="AN7044" t="s">
        <v>7662</v>
      </c>
      <c r="AO7044" t="str">
        <f>TEXT(A7044,"yyyy-mm-dd")</f>
        <v>2024-04-30</v>
      </c>
    </row>
    <row r="7045" spans="1:41">
      <c r="A7045" s="6" t="s">
        <v>7631</v>
      </c>
      <c r="B7045">
        <v>2024</v>
      </c>
      <c r="C7045">
        <v>4</v>
      </c>
      <c r="E7045" t="s">
        <v>81</v>
      </c>
      <c r="F7045" t="s">
        <v>82</v>
      </c>
      <c r="G7045" t="s">
        <v>774</v>
      </c>
      <c r="H7045" t="s">
        <v>1536</v>
      </c>
      <c r="K7045" s="6"/>
      <c r="O7045" s="8">
        <v>3.58</v>
      </c>
      <c r="P7045" s="8">
        <v>3.5</v>
      </c>
      <c r="Q7045" s="8">
        <v>3.5</v>
      </c>
      <c r="R7045" s="8">
        <v>3.7</v>
      </c>
      <c r="S7045" s="8">
        <v>3</v>
      </c>
      <c r="T7045" s="8">
        <v>4.2</v>
      </c>
      <c r="U7045" s="8">
        <v>0.27</v>
      </c>
      <c r="V7045" s="9">
        <v>35</v>
      </c>
      <c r="W7045" s="8">
        <v>0.20000000000000018</v>
      </c>
      <c r="X7045" s="8">
        <v>1.2000000000000002</v>
      </c>
      <c r="Y7045" s="8">
        <v>8.0000000000000071E-2</v>
      </c>
      <c r="Z7045" s="8">
        <v>0</v>
      </c>
      <c r="AA7045">
        <v>-8.0000000000000071E-2</v>
      </c>
      <c r="AF7045" t="s">
        <v>1537</v>
      </c>
      <c r="AG7045" t="s">
        <v>777</v>
      </c>
      <c r="AH7045" t="s">
        <v>778</v>
      </c>
      <c r="AI7045" t="s">
        <v>1538</v>
      </c>
      <c r="AJ7045" s="7"/>
      <c r="AK7045" t="s">
        <v>7632</v>
      </c>
      <c r="AL7045" t="s">
        <v>91</v>
      </c>
      <c r="AM7045" t="s">
        <v>1536</v>
      </c>
      <c r="AN7045" t="s">
        <v>7663</v>
      </c>
      <c r="AO7045" t="str">
        <f>TEXT(A7045,"yyyy-mm-dd")</f>
        <v>2024-04-30</v>
      </c>
    </row>
    <row r="7046" spans="1:41">
      <c r="A7046" s="6" t="s">
        <v>7631</v>
      </c>
      <c r="B7046">
        <v>2024</v>
      </c>
      <c r="C7046">
        <v>4</v>
      </c>
      <c r="E7046" t="s">
        <v>392</v>
      </c>
      <c r="F7046" t="s">
        <v>82</v>
      </c>
      <c r="G7046" t="s">
        <v>774</v>
      </c>
      <c r="H7046" t="s">
        <v>775</v>
      </c>
      <c r="K7046" s="6"/>
      <c r="O7046" s="8">
        <v>3.63</v>
      </c>
      <c r="P7046" s="8">
        <v>3.63</v>
      </c>
      <c r="Q7046" s="8">
        <v>3.5</v>
      </c>
      <c r="R7046" s="8">
        <v>3.8</v>
      </c>
      <c r="S7046" s="8">
        <v>2.9</v>
      </c>
      <c r="T7046" s="8">
        <v>4.22</v>
      </c>
      <c r="U7046" s="8">
        <v>0.28000000000000003</v>
      </c>
      <c r="V7046" s="9">
        <v>32</v>
      </c>
      <c r="W7046" s="8">
        <v>0.29999999999999982</v>
      </c>
      <c r="X7046" s="8">
        <v>1.3199999999999998</v>
      </c>
      <c r="Y7046" s="8">
        <v>0</v>
      </c>
      <c r="Z7046" s="8">
        <v>-7.0000000000000284E-2</v>
      </c>
      <c r="AA7046">
        <v>-5.0000000000000266E-2</v>
      </c>
      <c r="AF7046" t="s">
        <v>776</v>
      </c>
      <c r="AG7046" t="s">
        <v>777</v>
      </c>
      <c r="AH7046" t="s">
        <v>778</v>
      </c>
      <c r="AI7046" t="s">
        <v>779</v>
      </c>
      <c r="AJ7046" s="7"/>
      <c r="AK7046" t="s">
        <v>7632</v>
      </c>
      <c r="AL7046" t="s">
        <v>393</v>
      </c>
      <c r="AM7046" t="s">
        <v>775</v>
      </c>
      <c r="AN7046" t="s">
        <v>7664</v>
      </c>
      <c r="AO7046" t="str">
        <f>TEXT(A7046,"yyyy-mm-dd")</f>
        <v>2024-04-30</v>
      </c>
    </row>
    <row r="7047" spans="1:41">
      <c r="A7047" s="6" t="s">
        <v>7631</v>
      </c>
      <c r="B7047">
        <v>2024</v>
      </c>
      <c r="C7047">
        <v>4</v>
      </c>
      <c r="E7047" t="s">
        <v>392</v>
      </c>
      <c r="F7047" t="s">
        <v>82</v>
      </c>
      <c r="G7047" t="s">
        <v>774</v>
      </c>
      <c r="H7047" t="s">
        <v>1536</v>
      </c>
      <c r="K7047" s="6"/>
      <c r="O7047" s="8">
        <v>3.54</v>
      </c>
      <c r="P7047" s="8">
        <v>3.5</v>
      </c>
      <c r="Q7047" s="8">
        <v>3.41</v>
      </c>
      <c r="R7047" s="8">
        <v>3.7</v>
      </c>
      <c r="S7047" s="8">
        <v>3</v>
      </c>
      <c r="T7047" s="8">
        <v>4.0999999999999996</v>
      </c>
      <c r="U7047" s="8">
        <v>0.26</v>
      </c>
      <c r="V7047" s="9">
        <v>31</v>
      </c>
      <c r="W7047" s="8">
        <v>0.29000000000000004</v>
      </c>
      <c r="X7047" s="8">
        <v>1.0999999999999996</v>
      </c>
      <c r="Y7047" s="8">
        <v>4.0000000000000036E-2</v>
      </c>
      <c r="Z7047" s="8">
        <v>0</v>
      </c>
      <c r="AA7047">
        <v>-3.9999999999999591E-2</v>
      </c>
      <c r="AF7047" t="s">
        <v>1537</v>
      </c>
      <c r="AG7047" t="s">
        <v>777</v>
      </c>
      <c r="AH7047" t="s">
        <v>778</v>
      </c>
      <c r="AI7047" t="s">
        <v>1538</v>
      </c>
      <c r="AJ7047" s="7"/>
      <c r="AK7047" t="s">
        <v>7632</v>
      </c>
      <c r="AL7047" t="s">
        <v>393</v>
      </c>
      <c r="AM7047" t="s">
        <v>1536</v>
      </c>
      <c r="AN7047" t="s">
        <v>7665</v>
      </c>
      <c r="AO7047" t="str">
        <f>TEXT(A7047,"yyyy-mm-dd")</f>
        <v>2024-04-30</v>
      </c>
    </row>
    <row r="7048" spans="1:41">
      <c r="A7048" s="6" t="s">
        <v>7631</v>
      </c>
      <c r="B7048">
        <v>2024</v>
      </c>
      <c r="C7048">
        <v>4</v>
      </c>
      <c r="E7048" t="s">
        <v>112</v>
      </c>
      <c r="F7048" t="s">
        <v>113</v>
      </c>
      <c r="G7048" t="s">
        <v>83</v>
      </c>
      <c r="H7048" t="s">
        <v>7480</v>
      </c>
      <c r="I7048">
        <v>2026</v>
      </c>
      <c r="K7048" s="6">
        <v>46387</v>
      </c>
      <c r="L7048">
        <v>32</v>
      </c>
      <c r="N7048" t="s">
        <v>823</v>
      </c>
      <c r="O7048" s="8">
        <v>7.1</v>
      </c>
      <c r="P7048" s="8">
        <v>7.15</v>
      </c>
      <c r="Q7048" s="8">
        <v>6.68</v>
      </c>
      <c r="R7048" s="8">
        <v>7.44</v>
      </c>
      <c r="S7048" s="8">
        <v>5.95</v>
      </c>
      <c r="T7048" s="8">
        <v>8.5</v>
      </c>
      <c r="U7048" s="8">
        <v>0.63</v>
      </c>
      <c r="V7048" s="9">
        <v>23</v>
      </c>
      <c r="W7048" s="8">
        <v>0.76000000000000068</v>
      </c>
      <c r="X7048" s="8">
        <v>2.5499999999999998</v>
      </c>
      <c r="Y7048" s="8">
        <v>-5.0000000000000711E-2</v>
      </c>
      <c r="Z7048" s="8">
        <v>0.15000000000000036</v>
      </c>
      <c r="AA7048">
        <v>-3.9999999999999147E-2</v>
      </c>
      <c r="AF7048" t="s">
        <v>7518</v>
      </c>
      <c r="AG7048" t="s">
        <v>115</v>
      </c>
      <c r="AH7048" t="s">
        <v>116</v>
      </c>
      <c r="AI7048" t="s">
        <v>359</v>
      </c>
      <c r="AJ7048" s="7">
        <v>46387</v>
      </c>
      <c r="AK7048" t="s">
        <v>7632</v>
      </c>
      <c r="AL7048" t="s">
        <v>118</v>
      </c>
      <c r="AM7048" t="s">
        <v>7482</v>
      </c>
      <c r="AN7048" t="s">
        <v>7669</v>
      </c>
      <c r="AO7048" t="str">
        <f>TEXT(A7048,"yyyy-mm-dd")</f>
        <v>2024-04-30</v>
      </c>
    </row>
    <row r="7049" spans="1:41">
      <c r="A7049" s="6" t="s">
        <v>7631</v>
      </c>
      <c r="B7049">
        <v>2024</v>
      </c>
      <c r="C7049">
        <v>4</v>
      </c>
      <c r="E7049" t="s">
        <v>2881</v>
      </c>
      <c r="F7049" t="s">
        <v>113</v>
      </c>
      <c r="G7049" t="s">
        <v>83</v>
      </c>
      <c r="H7049" t="s">
        <v>7480</v>
      </c>
      <c r="I7049">
        <v>2026</v>
      </c>
      <c r="K7049" s="6">
        <v>46387</v>
      </c>
      <c r="L7049">
        <v>32</v>
      </c>
      <c r="N7049" t="s">
        <v>823</v>
      </c>
      <c r="O7049" s="8">
        <v>7.81</v>
      </c>
      <c r="P7049" s="8">
        <v>8</v>
      </c>
      <c r="Q7049" s="8">
        <v>7.25</v>
      </c>
      <c r="R7049" s="8">
        <v>8.25</v>
      </c>
      <c r="S7049" s="8">
        <v>6.51</v>
      </c>
      <c r="T7049" s="8">
        <v>9</v>
      </c>
      <c r="U7049" s="8">
        <v>0.69</v>
      </c>
      <c r="V7049" s="9">
        <v>21</v>
      </c>
      <c r="W7049" s="8">
        <v>1</v>
      </c>
      <c r="X7049" s="8">
        <v>2.4900000000000002</v>
      </c>
      <c r="Y7049" s="8">
        <v>-0.19000000000000039</v>
      </c>
      <c r="Z7049" s="8">
        <v>0</v>
      </c>
      <c r="AA7049">
        <v>-9.9999999999999645E-2</v>
      </c>
      <c r="AF7049" t="s">
        <v>7523</v>
      </c>
      <c r="AG7049" t="s">
        <v>2883</v>
      </c>
      <c r="AH7049" t="s">
        <v>2884</v>
      </c>
      <c r="AI7049" t="s">
        <v>359</v>
      </c>
      <c r="AJ7049" s="7">
        <v>46387</v>
      </c>
      <c r="AK7049" t="s">
        <v>7632</v>
      </c>
      <c r="AL7049" t="s">
        <v>2885</v>
      </c>
      <c r="AM7049" t="s">
        <v>7482</v>
      </c>
      <c r="AN7049" t="s">
        <v>7672</v>
      </c>
      <c r="AO7049" t="str">
        <f>TEXT(A7049,"yyyy-mm-dd")</f>
        <v>2024-04-30</v>
      </c>
    </row>
    <row r="7050" spans="1:41">
      <c r="A7050" s="6" t="s">
        <v>7631</v>
      </c>
      <c r="B7050">
        <v>2024</v>
      </c>
      <c r="C7050">
        <v>4</v>
      </c>
      <c r="E7050" t="s">
        <v>112</v>
      </c>
      <c r="F7050" t="s">
        <v>113</v>
      </c>
      <c r="G7050" t="s">
        <v>83</v>
      </c>
      <c r="H7050" t="s">
        <v>7036</v>
      </c>
      <c r="I7050">
        <v>2025</v>
      </c>
      <c r="K7050" s="6">
        <v>46022</v>
      </c>
      <c r="L7050">
        <v>20</v>
      </c>
      <c r="N7050" t="s">
        <v>185</v>
      </c>
      <c r="O7050" s="8">
        <v>7.7</v>
      </c>
      <c r="P7050" s="8">
        <v>7.67</v>
      </c>
      <c r="Q7050" s="8">
        <v>7.29</v>
      </c>
      <c r="R7050" s="8">
        <v>8</v>
      </c>
      <c r="S7050" s="8">
        <v>6.1</v>
      </c>
      <c r="T7050" s="8">
        <v>8.9</v>
      </c>
      <c r="U7050" s="8">
        <v>0.6</v>
      </c>
      <c r="V7050" s="9">
        <v>29</v>
      </c>
      <c r="W7050" s="8">
        <v>0.71</v>
      </c>
      <c r="X7050" s="8">
        <v>2.8000000000000007</v>
      </c>
      <c r="Y7050" s="8">
        <v>3.0000000000000249E-2</v>
      </c>
      <c r="Z7050" s="8">
        <v>0.24000000000000021</v>
      </c>
      <c r="AA7050">
        <v>-0.17999999999999972</v>
      </c>
      <c r="AF7050" t="s">
        <v>7074</v>
      </c>
      <c r="AG7050" t="s">
        <v>115</v>
      </c>
      <c r="AH7050" t="s">
        <v>116</v>
      </c>
      <c r="AI7050" t="s">
        <v>230</v>
      </c>
      <c r="AJ7050" s="7">
        <v>46022</v>
      </c>
      <c r="AK7050" t="s">
        <v>7632</v>
      </c>
      <c r="AL7050" t="s">
        <v>118</v>
      </c>
      <c r="AM7050" t="s">
        <v>7038</v>
      </c>
      <c r="AN7050" t="s">
        <v>7668</v>
      </c>
      <c r="AO7050" t="str">
        <f>TEXT(A7050,"yyyy-mm-dd")</f>
        <v>2024-04-30</v>
      </c>
    </row>
    <row r="7051" spans="1:41">
      <c r="A7051" s="6" t="s">
        <v>7631</v>
      </c>
      <c r="B7051">
        <v>2024</v>
      </c>
      <c r="C7051">
        <v>4</v>
      </c>
      <c r="E7051" t="s">
        <v>2881</v>
      </c>
      <c r="F7051" t="s">
        <v>113</v>
      </c>
      <c r="G7051" t="s">
        <v>83</v>
      </c>
      <c r="H7051" t="s">
        <v>7036</v>
      </c>
      <c r="I7051">
        <v>2025</v>
      </c>
      <c r="K7051" s="6">
        <v>46022</v>
      </c>
      <c r="L7051">
        <v>20</v>
      </c>
      <c r="N7051" t="s">
        <v>185</v>
      </c>
      <c r="O7051" s="8">
        <v>8.34</v>
      </c>
      <c r="P7051" s="8">
        <v>8.44</v>
      </c>
      <c r="Q7051" s="8">
        <v>8</v>
      </c>
      <c r="R7051" s="8">
        <v>8.74</v>
      </c>
      <c r="S7051" s="8">
        <v>7</v>
      </c>
      <c r="T7051" s="8">
        <v>9.7200000000000006</v>
      </c>
      <c r="U7051" s="8">
        <v>0.59</v>
      </c>
      <c r="V7051" s="9">
        <v>26</v>
      </c>
      <c r="W7051" s="8">
        <v>0.74000000000000021</v>
      </c>
      <c r="X7051" s="8">
        <v>2.7200000000000006</v>
      </c>
      <c r="Y7051" s="8">
        <v>-9.9999999999999645E-2</v>
      </c>
      <c r="Z7051" s="8">
        <v>0.33000000000000007</v>
      </c>
      <c r="AA7051">
        <v>-2.9999999999999361E-2</v>
      </c>
      <c r="AF7051" t="s">
        <v>7079</v>
      </c>
      <c r="AG7051" t="s">
        <v>2883</v>
      </c>
      <c r="AH7051" t="s">
        <v>2884</v>
      </c>
      <c r="AI7051" t="s">
        <v>230</v>
      </c>
      <c r="AJ7051" s="7">
        <v>46022</v>
      </c>
      <c r="AK7051" t="s">
        <v>7632</v>
      </c>
      <c r="AL7051" t="s">
        <v>2885</v>
      </c>
      <c r="AM7051" t="s">
        <v>7038</v>
      </c>
      <c r="AN7051" t="s">
        <v>7671</v>
      </c>
      <c r="AO7051" t="str">
        <f>TEXT(A7051,"yyyy-mm-dd")</f>
        <v>2024-04-30</v>
      </c>
    </row>
    <row r="7052" spans="1:41">
      <c r="A7052" s="6" t="s">
        <v>7631</v>
      </c>
      <c r="B7052">
        <v>2024</v>
      </c>
      <c r="C7052">
        <v>4</v>
      </c>
      <c r="E7052" t="s">
        <v>112</v>
      </c>
      <c r="F7052" t="s">
        <v>113</v>
      </c>
      <c r="G7052" t="s">
        <v>83</v>
      </c>
      <c r="H7052" t="s">
        <v>6592</v>
      </c>
      <c r="I7052">
        <v>2024</v>
      </c>
      <c r="K7052" s="6">
        <v>45657</v>
      </c>
      <c r="L7052">
        <v>8</v>
      </c>
      <c r="N7052" t="s">
        <v>182</v>
      </c>
      <c r="O7052" s="8">
        <v>9.9</v>
      </c>
      <c r="P7052" s="8">
        <v>10</v>
      </c>
      <c r="Q7052" s="8">
        <v>9.6300000000000008</v>
      </c>
      <c r="R7052" s="8">
        <v>10</v>
      </c>
      <c r="S7052" s="8">
        <v>9.3000000000000007</v>
      </c>
      <c r="T7052" s="8">
        <v>11</v>
      </c>
      <c r="U7052" s="8">
        <v>0.37</v>
      </c>
      <c r="V7052" s="9">
        <v>30</v>
      </c>
      <c r="W7052" s="8">
        <v>0.36999999999999922</v>
      </c>
      <c r="X7052" s="8">
        <v>1.6999999999999993</v>
      </c>
      <c r="Y7052" s="8">
        <v>-9.9999999999999645E-2</v>
      </c>
      <c r="Z7052" s="8">
        <v>0.46000000000000085</v>
      </c>
      <c r="AA7052">
        <v>-0.37000000000000099</v>
      </c>
      <c r="AF7052" t="s">
        <v>6630</v>
      </c>
      <c r="AG7052" t="s">
        <v>115</v>
      </c>
      <c r="AH7052" t="s">
        <v>116</v>
      </c>
      <c r="AI7052" t="s">
        <v>117</v>
      </c>
      <c r="AJ7052" s="7">
        <v>45657</v>
      </c>
      <c r="AK7052" t="s">
        <v>7632</v>
      </c>
      <c r="AL7052" t="s">
        <v>118</v>
      </c>
      <c r="AM7052" t="s">
        <v>6594</v>
      </c>
      <c r="AN7052" t="s">
        <v>7667</v>
      </c>
      <c r="AO7052" t="str">
        <f>TEXT(A7052,"yyyy-mm-dd")</f>
        <v>2024-04-30</v>
      </c>
    </row>
    <row r="7053" spans="1:41">
      <c r="A7053" s="6" t="s">
        <v>7631</v>
      </c>
      <c r="B7053">
        <v>2024</v>
      </c>
      <c r="C7053">
        <v>4</v>
      </c>
      <c r="E7053" t="s">
        <v>2881</v>
      </c>
      <c r="F7053" t="s">
        <v>113</v>
      </c>
      <c r="G7053" t="s">
        <v>83</v>
      </c>
      <c r="H7053" t="s">
        <v>6592</v>
      </c>
      <c r="I7053">
        <v>2024</v>
      </c>
      <c r="K7053" s="6">
        <v>45657</v>
      </c>
      <c r="L7053">
        <v>8</v>
      </c>
      <c r="N7053" t="s">
        <v>182</v>
      </c>
      <c r="O7053" s="8">
        <v>9.2100000000000009</v>
      </c>
      <c r="P7053" s="8">
        <v>9</v>
      </c>
      <c r="Q7053" s="8">
        <v>8.7799999999999994</v>
      </c>
      <c r="R7053" s="8">
        <v>9.4499999999999993</v>
      </c>
      <c r="S7053" s="8">
        <v>8.1</v>
      </c>
      <c r="T7053" s="8">
        <v>11.59</v>
      </c>
      <c r="U7053" s="8">
        <v>0.7</v>
      </c>
      <c r="V7053" s="9">
        <v>27</v>
      </c>
      <c r="W7053" s="8">
        <v>0.66999999999999993</v>
      </c>
      <c r="X7053" s="8">
        <v>3.49</v>
      </c>
      <c r="Y7053" s="8">
        <v>0.21000000000000085</v>
      </c>
      <c r="Z7053" s="8">
        <v>0.19999999999999929</v>
      </c>
      <c r="AA7053">
        <v>0.15000000000000036</v>
      </c>
      <c r="AF7053" t="s">
        <v>6635</v>
      </c>
      <c r="AG7053" t="s">
        <v>2883</v>
      </c>
      <c r="AH7053" t="s">
        <v>2884</v>
      </c>
      <c r="AI7053" t="s">
        <v>117</v>
      </c>
      <c r="AJ7053" s="7">
        <v>45657</v>
      </c>
      <c r="AK7053" t="s">
        <v>7632</v>
      </c>
      <c r="AL7053" t="s">
        <v>2885</v>
      </c>
      <c r="AM7053" t="s">
        <v>6594</v>
      </c>
      <c r="AN7053" t="s">
        <v>7670</v>
      </c>
      <c r="AO7053" t="str">
        <f>TEXT(A7053,"yyyy-mm-dd")</f>
        <v>2024-04-30</v>
      </c>
    </row>
    <row r="7054" spans="1:41">
      <c r="A7054" s="6" t="s">
        <v>7673</v>
      </c>
      <c r="B7054">
        <v>2024</v>
      </c>
      <c r="C7054">
        <v>5</v>
      </c>
      <c r="E7054" t="s">
        <v>1907</v>
      </c>
      <c r="F7054" t="s">
        <v>1908</v>
      </c>
      <c r="G7054" t="s">
        <v>102</v>
      </c>
      <c r="H7054" t="s">
        <v>7658</v>
      </c>
      <c r="I7054">
        <v>2026</v>
      </c>
      <c r="J7054">
        <v>2</v>
      </c>
      <c r="K7054" s="6">
        <v>46203</v>
      </c>
      <c r="L7054">
        <v>25</v>
      </c>
      <c r="M7054">
        <v>8</v>
      </c>
      <c r="N7054" t="s">
        <v>357</v>
      </c>
      <c r="O7054" s="8">
        <v>7.38</v>
      </c>
      <c r="P7054" s="8">
        <v>7.5</v>
      </c>
      <c r="Q7054" s="8">
        <v>6.75</v>
      </c>
      <c r="R7054" s="8">
        <v>7.56</v>
      </c>
      <c r="S7054" s="8">
        <v>6</v>
      </c>
      <c r="T7054" s="8">
        <v>9.25</v>
      </c>
      <c r="U7054" s="8">
        <v>0.73</v>
      </c>
      <c r="V7054" s="9">
        <v>28</v>
      </c>
      <c r="W7054" s="8">
        <v>0.80999999999999961</v>
      </c>
      <c r="X7054" s="8">
        <v>3.25</v>
      </c>
      <c r="Y7054" s="8">
        <v>-0.12000000000000011</v>
      </c>
      <c r="Z7054" s="8">
        <v>0.25</v>
      </c>
      <c r="AA7054">
        <v>5.9999999999999609E-2</v>
      </c>
      <c r="AF7054" t="s">
        <v>7659</v>
      </c>
      <c r="AG7054" t="s">
        <v>1910</v>
      </c>
      <c r="AH7054" t="s">
        <v>1911</v>
      </c>
      <c r="AI7054" t="s">
        <v>1971</v>
      </c>
      <c r="AJ7054" s="7">
        <v>46203</v>
      </c>
      <c r="AK7054" t="s">
        <v>7674</v>
      </c>
      <c r="AL7054" t="s">
        <v>1908</v>
      </c>
      <c r="AM7054" t="s">
        <v>7660</v>
      </c>
      <c r="AN7054" t="s">
        <v>7696</v>
      </c>
      <c r="AO7054" t="str">
        <f>TEXT(A7054,"yyyy-mm-dd")</f>
        <v>2024-05-31</v>
      </c>
    </row>
    <row r="7055" spans="1:41">
      <c r="A7055" s="6" t="s">
        <v>7673</v>
      </c>
      <c r="B7055">
        <v>2024</v>
      </c>
      <c r="C7055">
        <v>5</v>
      </c>
      <c r="E7055" t="s">
        <v>1907</v>
      </c>
      <c r="F7055" t="s">
        <v>1908</v>
      </c>
      <c r="G7055" t="s">
        <v>102</v>
      </c>
      <c r="H7055" t="s">
        <v>7654</v>
      </c>
      <c r="I7055">
        <v>2026</v>
      </c>
      <c r="J7055">
        <v>1</v>
      </c>
      <c r="K7055" s="6">
        <v>46112</v>
      </c>
      <c r="L7055">
        <v>22</v>
      </c>
      <c r="M7055">
        <v>7</v>
      </c>
      <c r="N7055" t="s">
        <v>167</v>
      </c>
      <c r="O7055" s="8">
        <v>7.58</v>
      </c>
      <c r="P7055" s="8">
        <v>7.5</v>
      </c>
      <c r="Q7055" s="8">
        <v>7.19</v>
      </c>
      <c r="R7055" s="8">
        <v>8</v>
      </c>
      <c r="S7055" s="8">
        <v>6</v>
      </c>
      <c r="T7055" s="8">
        <v>9.5</v>
      </c>
      <c r="U7055" s="8">
        <v>0.76</v>
      </c>
      <c r="V7055" s="9">
        <v>28</v>
      </c>
      <c r="W7055" s="8">
        <v>0.80999999999999961</v>
      </c>
      <c r="X7055" s="8">
        <v>3.5</v>
      </c>
      <c r="Y7055" s="8">
        <v>8.0000000000000071E-2</v>
      </c>
      <c r="Z7055" s="8">
        <v>0</v>
      </c>
      <c r="AA7055">
        <v>-0.19000000000000039</v>
      </c>
      <c r="AF7055" t="s">
        <v>7655</v>
      </c>
      <c r="AG7055" t="s">
        <v>1910</v>
      </c>
      <c r="AH7055" t="s">
        <v>1911</v>
      </c>
      <c r="AI7055" t="s">
        <v>1944</v>
      </c>
      <c r="AJ7055" s="7">
        <v>46112</v>
      </c>
      <c r="AK7055" t="s">
        <v>7674</v>
      </c>
      <c r="AL7055" t="s">
        <v>1908</v>
      </c>
      <c r="AM7055" t="s">
        <v>7656</v>
      </c>
      <c r="AN7055" t="s">
        <v>7695</v>
      </c>
      <c r="AO7055" t="str">
        <f>TEXT(A7055,"yyyy-mm-dd")</f>
        <v>2024-05-31</v>
      </c>
    </row>
    <row r="7056" spans="1:41">
      <c r="A7056" s="6" t="s">
        <v>7673</v>
      </c>
      <c r="B7056">
        <v>2024</v>
      </c>
      <c r="C7056">
        <v>5</v>
      </c>
      <c r="E7056" t="s">
        <v>1907</v>
      </c>
      <c r="F7056" t="s">
        <v>1908</v>
      </c>
      <c r="G7056" t="s">
        <v>102</v>
      </c>
      <c r="H7056" t="s">
        <v>7427</v>
      </c>
      <c r="I7056">
        <v>2025</v>
      </c>
      <c r="J7056">
        <v>4</v>
      </c>
      <c r="K7056" s="6">
        <v>46022</v>
      </c>
      <c r="L7056">
        <v>19</v>
      </c>
      <c r="M7056">
        <v>6</v>
      </c>
      <c r="N7056" t="s">
        <v>195</v>
      </c>
      <c r="O7056" s="8">
        <v>7.79</v>
      </c>
      <c r="P7056" s="8">
        <v>7.75</v>
      </c>
      <c r="Q7056" s="8">
        <v>7.5</v>
      </c>
      <c r="R7056" s="8">
        <v>8</v>
      </c>
      <c r="S7056" s="8">
        <v>6</v>
      </c>
      <c r="T7056" s="8">
        <v>9.75</v>
      </c>
      <c r="U7056" s="8">
        <v>0.65</v>
      </c>
      <c r="V7056" s="9">
        <v>35</v>
      </c>
      <c r="W7056" s="8">
        <v>0.5</v>
      </c>
      <c r="X7056" s="8">
        <v>3.75</v>
      </c>
      <c r="Y7056" s="8">
        <v>4.0000000000000036E-2</v>
      </c>
      <c r="Z7056" s="8">
        <v>0</v>
      </c>
      <c r="AA7056">
        <v>-0.19000000000000039</v>
      </c>
      <c r="AF7056" t="s">
        <v>7428</v>
      </c>
      <c r="AG7056" t="s">
        <v>1910</v>
      </c>
      <c r="AH7056" t="s">
        <v>1911</v>
      </c>
      <c r="AI7056" t="s">
        <v>1939</v>
      </c>
      <c r="AJ7056" s="7">
        <v>46022</v>
      </c>
      <c r="AK7056" t="s">
        <v>7674</v>
      </c>
      <c r="AL7056" t="s">
        <v>1908</v>
      </c>
      <c r="AM7056" t="s">
        <v>7429</v>
      </c>
      <c r="AN7056" t="s">
        <v>7694</v>
      </c>
      <c r="AO7056" t="str">
        <f>TEXT(A7056,"yyyy-mm-dd")</f>
        <v>2024-05-31</v>
      </c>
    </row>
    <row r="7057" spans="1:41">
      <c r="A7057" s="6" t="s">
        <v>7673</v>
      </c>
      <c r="B7057">
        <v>2024</v>
      </c>
      <c r="C7057">
        <v>5</v>
      </c>
      <c r="E7057" t="s">
        <v>1907</v>
      </c>
      <c r="F7057" t="s">
        <v>1908</v>
      </c>
      <c r="G7057" t="s">
        <v>102</v>
      </c>
      <c r="H7057" t="s">
        <v>7322</v>
      </c>
      <c r="I7057">
        <v>2025</v>
      </c>
      <c r="J7057">
        <v>3</v>
      </c>
      <c r="K7057" s="6">
        <v>45930</v>
      </c>
      <c r="L7057">
        <v>16</v>
      </c>
      <c r="M7057">
        <v>5</v>
      </c>
      <c r="N7057" t="s">
        <v>222</v>
      </c>
      <c r="O7057" s="8">
        <v>8.2100000000000009</v>
      </c>
      <c r="P7057" s="8">
        <v>8.25</v>
      </c>
      <c r="Q7057" s="8">
        <v>7.81</v>
      </c>
      <c r="R7057" s="8">
        <v>8.5</v>
      </c>
      <c r="S7057" s="8">
        <v>6</v>
      </c>
      <c r="T7057" s="8">
        <v>10</v>
      </c>
      <c r="U7057" s="8">
        <v>0.73</v>
      </c>
      <c r="V7057" s="9">
        <v>34</v>
      </c>
      <c r="W7057" s="8">
        <v>0.69000000000000039</v>
      </c>
      <c r="X7057" s="8">
        <v>4</v>
      </c>
      <c r="Y7057" s="8">
        <v>-3.9999999999999147E-2</v>
      </c>
      <c r="Z7057" s="8">
        <v>0</v>
      </c>
      <c r="AA7057">
        <v>-0.30999999999999961</v>
      </c>
      <c r="AF7057" t="s">
        <v>7323</v>
      </c>
      <c r="AG7057" t="s">
        <v>1910</v>
      </c>
      <c r="AH7057" t="s">
        <v>1911</v>
      </c>
      <c r="AI7057" t="s">
        <v>1934</v>
      </c>
      <c r="AJ7057" s="7">
        <v>45930</v>
      </c>
      <c r="AK7057" t="s">
        <v>7674</v>
      </c>
      <c r="AL7057" t="s">
        <v>1908</v>
      </c>
      <c r="AM7057" t="s">
        <v>7324</v>
      </c>
      <c r="AN7057" t="s">
        <v>7693</v>
      </c>
      <c r="AO7057" t="str">
        <f>TEXT(A7057,"yyyy-mm-dd")</f>
        <v>2024-05-31</v>
      </c>
    </row>
    <row r="7058" spans="1:41">
      <c r="A7058" s="6" t="s">
        <v>7673</v>
      </c>
      <c r="B7058">
        <v>2024</v>
      </c>
      <c r="C7058">
        <v>5</v>
      </c>
      <c r="E7058" t="s">
        <v>1907</v>
      </c>
      <c r="F7058" t="s">
        <v>1908</v>
      </c>
      <c r="G7058" t="s">
        <v>102</v>
      </c>
      <c r="H7058" t="s">
        <v>7214</v>
      </c>
      <c r="I7058">
        <v>2025</v>
      </c>
      <c r="J7058">
        <v>2</v>
      </c>
      <c r="K7058" s="6">
        <v>45838</v>
      </c>
      <c r="L7058">
        <v>13</v>
      </c>
      <c r="M7058">
        <v>4</v>
      </c>
      <c r="N7058" t="s">
        <v>252</v>
      </c>
      <c r="O7058" s="8">
        <v>8.74</v>
      </c>
      <c r="P7058" s="8">
        <v>8.75</v>
      </c>
      <c r="Q7058" s="8">
        <v>8.5</v>
      </c>
      <c r="R7058" s="8">
        <v>9</v>
      </c>
      <c r="S7058" s="8">
        <v>6.75</v>
      </c>
      <c r="T7058" s="8">
        <v>10.25</v>
      </c>
      <c r="U7058" s="8">
        <v>0.7</v>
      </c>
      <c r="V7058" s="9">
        <v>34</v>
      </c>
      <c r="W7058" s="8">
        <v>0.5</v>
      </c>
      <c r="X7058" s="8">
        <v>3.5</v>
      </c>
      <c r="Y7058" s="8">
        <v>-9.9999999999997868E-3</v>
      </c>
      <c r="Z7058" s="8">
        <v>0</v>
      </c>
      <c r="AA7058">
        <v>-0.25</v>
      </c>
      <c r="AF7058" t="s">
        <v>7215</v>
      </c>
      <c r="AG7058" t="s">
        <v>1910</v>
      </c>
      <c r="AH7058" t="s">
        <v>1911</v>
      </c>
      <c r="AI7058" t="s">
        <v>1929</v>
      </c>
      <c r="AJ7058" s="7">
        <v>45838</v>
      </c>
      <c r="AK7058" t="s">
        <v>7674</v>
      </c>
      <c r="AL7058" t="s">
        <v>1908</v>
      </c>
      <c r="AM7058" t="s">
        <v>7216</v>
      </c>
      <c r="AN7058" t="s">
        <v>7692</v>
      </c>
      <c r="AO7058" t="str">
        <f>TEXT(A7058,"yyyy-mm-dd")</f>
        <v>2024-05-31</v>
      </c>
    </row>
    <row r="7059" spans="1:41">
      <c r="A7059" s="6" t="s">
        <v>7673</v>
      </c>
      <c r="B7059">
        <v>2024</v>
      </c>
      <c r="C7059">
        <v>5</v>
      </c>
      <c r="E7059" t="s">
        <v>1907</v>
      </c>
      <c r="F7059" t="s">
        <v>1908</v>
      </c>
      <c r="G7059" t="s">
        <v>102</v>
      </c>
      <c r="H7059" t="s">
        <v>7210</v>
      </c>
      <c r="I7059">
        <v>2025</v>
      </c>
      <c r="J7059">
        <v>1</v>
      </c>
      <c r="K7059" s="6">
        <v>45747</v>
      </c>
      <c r="L7059">
        <v>10</v>
      </c>
      <c r="M7059">
        <v>3</v>
      </c>
      <c r="N7059" t="s">
        <v>164</v>
      </c>
      <c r="O7059" s="8">
        <v>9.33</v>
      </c>
      <c r="P7059" s="8">
        <v>9.3800000000000008</v>
      </c>
      <c r="Q7059" s="8">
        <v>9.25</v>
      </c>
      <c r="R7059" s="8">
        <v>9.5</v>
      </c>
      <c r="S7059" s="8">
        <v>7.5</v>
      </c>
      <c r="T7059" s="8">
        <v>10.5</v>
      </c>
      <c r="U7059" s="8">
        <v>0.56999999999999995</v>
      </c>
      <c r="V7059" s="9">
        <v>34</v>
      </c>
      <c r="W7059" s="8">
        <v>0.25</v>
      </c>
      <c r="X7059" s="8">
        <v>3</v>
      </c>
      <c r="Y7059" s="8">
        <v>-5.0000000000000711E-2</v>
      </c>
      <c r="Z7059" s="8">
        <v>0.13000000000000078</v>
      </c>
      <c r="AA7059">
        <v>-0.25</v>
      </c>
      <c r="AF7059" t="s">
        <v>7211</v>
      </c>
      <c r="AG7059" t="s">
        <v>1910</v>
      </c>
      <c r="AH7059" t="s">
        <v>1911</v>
      </c>
      <c r="AI7059" t="s">
        <v>1924</v>
      </c>
      <c r="AJ7059" s="7">
        <v>45747</v>
      </c>
      <c r="AK7059" t="s">
        <v>7674</v>
      </c>
      <c r="AL7059" t="s">
        <v>1908</v>
      </c>
      <c r="AM7059" t="s">
        <v>7212</v>
      </c>
      <c r="AN7059" t="s">
        <v>7691</v>
      </c>
      <c r="AO7059" t="str">
        <f>TEXT(A7059,"yyyy-mm-dd")</f>
        <v>2024-05-31</v>
      </c>
    </row>
    <row r="7060" spans="1:41">
      <c r="A7060" s="6" t="s">
        <v>7673</v>
      </c>
      <c r="B7060">
        <v>2024</v>
      </c>
      <c r="C7060">
        <v>5</v>
      </c>
      <c r="E7060" t="s">
        <v>1907</v>
      </c>
      <c r="F7060" t="s">
        <v>1908</v>
      </c>
      <c r="G7060" t="s">
        <v>102</v>
      </c>
      <c r="H7060" t="s">
        <v>6983</v>
      </c>
      <c r="I7060">
        <v>2024</v>
      </c>
      <c r="J7060">
        <v>4</v>
      </c>
      <c r="K7060" s="6">
        <v>45657</v>
      </c>
      <c r="L7060">
        <v>7</v>
      </c>
      <c r="M7060">
        <v>2</v>
      </c>
      <c r="N7060" t="s">
        <v>192</v>
      </c>
      <c r="O7060" s="8">
        <v>9.9600000000000009</v>
      </c>
      <c r="P7060" s="8">
        <v>10</v>
      </c>
      <c r="Q7060" s="8">
        <v>9.75</v>
      </c>
      <c r="R7060" s="8">
        <v>10.25</v>
      </c>
      <c r="S7060" s="8">
        <v>9</v>
      </c>
      <c r="T7060" s="8">
        <v>10.75</v>
      </c>
      <c r="U7060" s="8">
        <v>0.35</v>
      </c>
      <c r="V7060" s="9">
        <v>35</v>
      </c>
      <c r="W7060" s="8">
        <v>0.5</v>
      </c>
      <c r="X7060" s="8">
        <v>1.75</v>
      </c>
      <c r="Y7060" s="8">
        <v>-3.9999999999999147E-2</v>
      </c>
      <c r="Z7060" s="8">
        <v>0</v>
      </c>
      <c r="AA7060">
        <v>6.0000000000000497E-2</v>
      </c>
      <c r="AF7060" t="s">
        <v>6984</v>
      </c>
      <c r="AG7060" t="s">
        <v>1910</v>
      </c>
      <c r="AH7060" t="s">
        <v>1911</v>
      </c>
      <c r="AI7060" t="s">
        <v>1919</v>
      </c>
      <c r="AJ7060" s="7">
        <v>45657</v>
      </c>
      <c r="AK7060" t="s">
        <v>7674</v>
      </c>
      <c r="AL7060" t="s">
        <v>1908</v>
      </c>
      <c r="AM7060" t="s">
        <v>6985</v>
      </c>
      <c r="AN7060" t="s">
        <v>7690</v>
      </c>
      <c r="AO7060" t="str">
        <f>TEXT(A7060,"yyyy-mm-dd")</f>
        <v>2024-05-31</v>
      </c>
    </row>
    <row r="7061" spans="1:41">
      <c r="A7061" s="6" t="s">
        <v>7673</v>
      </c>
      <c r="B7061">
        <v>2024</v>
      </c>
      <c r="C7061">
        <v>5</v>
      </c>
      <c r="E7061" t="s">
        <v>1907</v>
      </c>
      <c r="F7061" t="s">
        <v>1908</v>
      </c>
      <c r="G7061" t="s">
        <v>102</v>
      </c>
      <c r="H7061" t="s">
        <v>6878</v>
      </c>
      <c r="I7061">
        <v>2024</v>
      </c>
      <c r="J7061">
        <v>3</v>
      </c>
      <c r="K7061" s="6">
        <v>45565</v>
      </c>
      <c r="L7061">
        <v>4</v>
      </c>
      <c r="M7061">
        <v>1</v>
      </c>
      <c r="N7061" t="s">
        <v>219</v>
      </c>
      <c r="O7061" s="8">
        <v>10.46</v>
      </c>
      <c r="P7061" s="8">
        <v>10.5</v>
      </c>
      <c r="Q7061" s="8">
        <v>10.25</v>
      </c>
      <c r="R7061" s="8">
        <v>10.5</v>
      </c>
      <c r="S7061" s="8">
        <v>10</v>
      </c>
      <c r="T7061" s="8">
        <v>11</v>
      </c>
      <c r="U7061" s="8">
        <v>0.23</v>
      </c>
      <c r="V7061" s="9">
        <v>34</v>
      </c>
      <c r="W7061" s="8">
        <v>0.25</v>
      </c>
      <c r="X7061" s="8">
        <v>1</v>
      </c>
      <c r="Y7061" s="8">
        <v>-3.9999999999999147E-2</v>
      </c>
      <c r="Z7061" s="8">
        <v>0</v>
      </c>
      <c r="AA7061">
        <v>0</v>
      </c>
      <c r="AF7061" t="s">
        <v>6879</v>
      </c>
      <c r="AG7061" t="s">
        <v>1910</v>
      </c>
      <c r="AH7061" t="s">
        <v>1911</v>
      </c>
      <c r="AI7061" t="s">
        <v>1915</v>
      </c>
      <c r="AJ7061" s="7">
        <v>45565</v>
      </c>
      <c r="AK7061" t="s">
        <v>7674</v>
      </c>
      <c r="AL7061" t="s">
        <v>1908</v>
      </c>
      <c r="AM7061" t="s">
        <v>6880</v>
      </c>
      <c r="AN7061" t="s">
        <v>7689</v>
      </c>
      <c r="AO7061" t="str">
        <f>TEXT(A7061,"yyyy-mm-dd")</f>
        <v>2024-05-31</v>
      </c>
    </row>
    <row r="7062" spans="1:41">
      <c r="A7062" s="6" t="s">
        <v>7673</v>
      </c>
      <c r="B7062">
        <v>2024</v>
      </c>
      <c r="C7062">
        <v>5</v>
      </c>
      <c r="E7062" t="s">
        <v>1907</v>
      </c>
      <c r="F7062" t="s">
        <v>1908</v>
      </c>
      <c r="G7062" t="s">
        <v>102</v>
      </c>
      <c r="H7062" t="s">
        <v>6770</v>
      </c>
      <c r="I7062">
        <v>2024</v>
      </c>
      <c r="J7062">
        <v>2</v>
      </c>
      <c r="K7062" s="6">
        <v>45473</v>
      </c>
      <c r="L7062">
        <v>1</v>
      </c>
      <c r="M7062">
        <v>0</v>
      </c>
      <c r="N7062" t="s">
        <v>169</v>
      </c>
      <c r="O7062" s="8">
        <v>10.79</v>
      </c>
      <c r="P7062" s="8">
        <v>10.75</v>
      </c>
      <c r="Q7062" s="8">
        <v>10.75</v>
      </c>
      <c r="R7062" s="8">
        <v>10.75</v>
      </c>
      <c r="S7062" s="8">
        <v>10.5</v>
      </c>
      <c r="T7062" s="8">
        <v>11</v>
      </c>
      <c r="U7062" s="8">
        <v>0.11</v>
      </c>
      <c r="V7062" s="9">
        <v>34</v>
      </c>
      <c r="W7062" s="8">
        <v>0</v>
      </c>
      <c r="X7062" s="8">
        <v>0.5</v>
      </c>
      <c r="Y7062" s="8">
        <v>3.9999999999999147E-2</v>
      </c>
      <c r="Z7062" s="8">
        <v>0</v>
      </c>
      <c r="AA7062">
        <v>0</v>
      </c>
      <c r="AF7062" t="s">
        <v>6771</v>
      </c>
      <c r="AG7062" t="s">
        <v>1910</v>
      </c>
      <c r="AH7062" t="s">
        <v>1911</v>
      </c>
      <c r="AI7062" t="s">
        <v>1912</v>
      </c>
      <c r="AJ7062" s="7">
        <v>45473</v>
      </c>
      <c r="AK7062" t="s">
        <v>7674</v>
      </c>
      <c r="AL7062" t="s">
        <v>1908</v>
      </c>
      <c r="AM7062" t="s">
        <v>6772</v>
      </c>
      <c r="AN7062" t="s">
        <v>7688</v>
      </c>
      <c r="AO7062" t="str">
        <f>TEXT(A7062,"yyyy-mm-dd")</f>
        <v>2024-05-31</v>
      </c>
    </row>
    <row r="7063" spans="1:41">
      <c r="A7063" s="6" t="s">
        <v>7673</v>
      </c>
      <c r="B7063">
        <v>2024</v>
      </c>
      <c r="C7063">
        <v>5</v>
      </c>
      <c r="E7063" t="s">
        <v>100</v>
      </c>
      <c r="F7063" t="s">
        <v>101</v>
      </c>
      <c r="G7063" t="s">
        <v>83</v>
      </c>
      <c r="H7063" t="s">
        <v>7480</v>
      </c>
      <c r="I7063">
        <v>2026</v>
      </c>
      <c r="K7063" s="6">
        <v>46387</v>
      </c>
      <c r="L7063">
        <v>31</v>
      </c>
      <c r="N7063" t="s">
        <v>837</v>
      </c>
      <c r="O7063" s="8">
        <v>2.2999999999999998</v>
      </c>
      <c r="P7063" s="8">
        <v>2.2999999999999998</v>
      </c>
      <c r="Q7063" s="8">
        <v>2</v>
      </c>
      <c r="R7063" s="8">
        <v>2.5</v>
      </c>
      <c r="S7063" s="8">
        <v>1.7</v>
      </c>
      <c r="T7063" s="8">
        <v>3.53</v>
      </c>
      <c r="U7063" s="8">
        <v>0.39</v>
      </c>
      <c r="V7063" s="9">
        <v>29</v>
      </c>
      <c r="W7063" s="8">
        <v>0.5</v>
      </c>
      <c r="X7063" s="8">
        <v>1.8299999999999998</v>
      </c>
      <c r="Y7063" s="8">
        <v>0</v>
      </c>
      <c r="Z7063" s="8">
        <v>9.9999999999999645E-2</v>
      </c>
      <c r="AA7063">
        <v>6.999999999999984E-2</v>
      </c>
      <c r="AF7063" t="s">
        <v>10489</v>
      </c>
      <c r="AG7063" t="s">
        <v>9655</v>
      </c>
      <c r="AH7063" t="s">
        <v>9656</v>
      </c>
      <c r="AI7063" t="s">
        <v>9708</v>
      </c>
      <c r="AJ7063" s="7">
        <v>46387</v>
      </c>
      <c r="AK7063" t="s">
        <v>7674</v>
      </c>
      <c r="AL7063" t="s">
        <v>109</v>
      </c>
      <c r="AM7063" t="s">
        <v>7482</v>
      </c>
      <c r="AN7063" t="s">
        <v>10495</v>
      </c>
    </row>
    <row r="7064" spans="1:41">
      <c r="A7064" s="6" t="s">
        <v>7673</v>
      </c>
      <c r="B7064">
        <v>2024</v>
      </c>
      <c r="C7064">
        <v>5</v>
      </c>
      <c r="E7064" t="s">
        <v>100</v>
      </c>
      <c r="F7064" t="s">
        <v>101</v>
      </c>
      <c r="G7064" t="s">
        <v>102</v>
      </c>
      <c r="H7064" t="s">
        <v>7427</v>
      </c>
      <c r="I7064">
        <v>2025</v>
      </c>
      <c r="J7064">
        <v>4</v>
      </c>
      <c r="K7064" s="6">
        <v>46022</v>
      </c>
      <c r="L7064">
        <v>19</v>
      </c>
      <c r="M7064">
        <v>6</v>
      </c>
      <c r="N7064" t="s">
        <v>195</v>
      </c>
      <c r="O7064" s="8">
        <v>1.99</v>
      </c>
      <c r="P7064" s="8">
        <v>2</v>
      </c>
      <c r="Q7064" s="8">
        <v>1.77</v>
      </c>
      <c r="R7064" s="8">
        <v>2.2799999999999998</v>
      </c>
      <c r="S7064" s="8">
        <v>0.3</v>
      </c>
      <c r="T7064" s="8">
        <v>3.6</v>
      </c>
      <c r="U7064" s="8">
        <v>0.67</v>
      </c>
      <c r="V7064" s="9">
        <v>34</v>
      </c>
      <c r="W7064" s="8">
        <v>0.50999999999999979</v>
      </c>
      <c r="X7064" s="8">
        <v>3.3000000000000003</v>
      </c>
      <c r="Y7064" s="8">
        <v>-1.0000000000000009E-2</v>
      </c>
      <c r="Z7064" s="8">
        <v>0</v>
      </c>
      <c r="AA7064">
        <v>-0.19000000000000017</v>
      </c>
      <c r="AF7064" t="s">
        <v>7499</v>
      </c>
      <c r="AG7064" t="s">
        <v>106</v>
      </c>
      <c r="AH7064" t="s">
        <v>107</v>
      </c>
      <c r="AI7064" t="s">
        <v>2670</v>
      </c>
      <c r="AJ7064" s="7">
        <v>46022</v>
      </c>
      <c r="AK7064" t="s">
        <v>7674</v>
      </c>
      <c r="AL7064" t="s">
        <v>109</v>
      </c>
      <c r="AM7064" t="s">
        <v>7429</v>
      </c>
      <c r="AN7064" t="s">
        <v>7687</v>
      </c>
      <c r="AO7064" t="str">
        <f>TEXT(A7064,"yyyy-mm-dd")</f>
        <v>2024-05-31</v>
      </c>
    </row>
    <row r="7065" spans="1:41">
      <c r="A7065" s="6" t="s">
        <v>7673</v>
      </c>
      <c r="B7065">
        <v>2024</v>
      </c>
      <c r="C7065">
        <v>5</v>
      </c>
      <c r="E7065" t="s">
        <v>100</v>
      </c>
      <c r="F7065" t="s">
        <v>101</v>
      </c>
      <c r="G7065" t="s">
        <v>83</v>
      </c>
      <c r="H7065" t="s">
        <v>7036</v>
      </c>
      <c r="I7065">
        <v>2025</v>
      </c>
      <c r="K7065" s="6">
        <v>46022</v>
      </c>
      <c r="L7065">
        <v>19</v>
      </c>
      <c r="N7065" t="s">
        <v>195</v>
      </c>
      <c r="O7065" s="8">
        <v>1.84</v>
      </c>
      <c r="P7065" s="8">
        <v>1.8</v>
      </c>
      <c r="Q7065" s="8">
        <v>1.6</v>
      </c>
      <c r="R7065" s="8">
        <v>1.97</v>
      </c>
      <c r="S7065" s="8">
        <v>0.97</v>
      </c>
      <c r="T7065" s="8">
        <v>3.23</v>
      </c>
      <c r="U7065" s="8">
        <v>0.39</v>
      </c>
      <c r="V7065" s="9">
        <v>40</v>
      </c>
      <c r="W7065" s="8">
        <v>0.36999999999999988</v>
      </c>
      <c r="X7065" s="8">
        <v>2.2599999999999998</v>
      </c>
      <c r="Y7065" s="8">
        <v>4.0000000000000036E-2</v>
      </c>
      <c r="Z7065" s="8">
        <v>0</v>
      </c>
      <c r="AA7065">
        <v>-5.9999999999999831E-2</v>
      </c>
      <c r="AF7065" t="s">
        <v>10450</v>
      </c>
      <c r="AG7065" t="s">
        <v>9655</v>
      </c>
      <c r="AH7065" t="s">
        <v>9656</v>
      </c>
      <c r="AI7065" t="s">
        <v>9669</v>
      </c>
      <c r="AJ7065" s="7">
        <v>46022</v>
      </c>
      <c r="AK7065" t="s">
        <v>7674</v>
      </c>
      <c r="AL7065" t="s">
        <v>109</v>
      </c>
      <c r="AM7065" t="s">
        <v>7038</v>
      </c>
      <c r="AN7065" t="s">
        <v>10468</v>
      </c>
    </row>
    <row r="7066" spans="1:41">
      <c r="A7066" s="6" t="s">
        <v>7673</v>
      </c>
      <c r="B7066">
        <v>2024</v>
      </c>
      <c r="C7066">
        <v>5</v>
      </c>
      <c r="E7066" t="s">
        <v>100</v>
      </c>
      <c r="F7066" t="s">
        <v>101</v>
      </c>
      <c r="G7066" t="s">
        <v>102</v>
      </c>
      <c r="H7066" t="s">
        <v>7322</v>
      </c>
      <c r="I7066">
        <v>2025</v>
      </c>
      <c r="J7066">
        <v>3</v>
      </c>
      <c r="K7066" s="6">
        <v>45930</v>
      </c>
      <c r="L7066">
        <v>16</v>
      </c>
      <c r="M7066">
        <v>5</v>
      </c>
      <c r="N7066" t="s">
        <v>222</v>
      </c>
      <c r="O7066" s="8">
        <v>1.8</v>
      </c>
      <c r="P7066" s="8">
        <v>1.75</v>
      </c>
      <c r="Q7066" s="8">
        <v>1.5</v>
      </c>
      <c r="R7066" s="8">
        <v>2</v>
      </c>
      <c r="S7066" s="8">
        <v>0.9</v>
      </c>
      <c r="T7066" s="8">
        <v>3.3</v>
      </c>
      <c r="U7066" s="8">
        <v>0.5</v>
      </c>
      <c r="V7066" s="9">
        <v>34</v>
      </c>
      <c r="W7066" s="8">
        <v>0.5</v>
      </c>
      <c r="X7066" s="8">
        <v>2.4</v>
      </c>
      <c r="Y7066" s="8">
        <v>5.0000000000000044E-2</v>
      </c>
      <c r="Z7066" s="8">
        <v>5.0000000000000044E-2</v>
      </c>
      <c r="AA7066">
        <v>-0.10000000000000009</v>
      </c>
      <c r="AF7066" t="s">
        <v>7497</v>
      </c>
      <c r="AG7066" t="s">
        <v>106</v>
      </c>
      <c r="AH7066" t="s">
        <v>107</v>
      </c>
      <c r="AI7066" t="s">
        <v>2667</v>
      </c>
      <c r="AJ7066" s="7">
        <v>45930</v>
      </c>
      <c r="AK7066" t="s">
        <v>7674</v>
      </c>
      <c r="AL7066" t="s">
        <v>109</v>
      </c>
      <c r="AM7066" t="s">
        <v>7324</v>
      </c>
      <c r="AN7066" t="s">
        <v>7686</v>
      </c>
      <c r="AO7066" t="str">
        <f>TEXT(A7066,"yyyy-mm-dd")</f>
        <v>2024-05-31</v>
      </c>
    </row>
    <row r="7067" spans="1:41">
      <c r="A7067" s="6" t="s">
        <v>7673</v>
      </c>
      <c r="B7067">
        <v>2024</v>
      </c>
      <c r="C7067">
        <v>5</v>
      </c>
      <c r="E7067" t="s">
        <v>100</v>
      </c>
      <c r="F7067" t="s">
        <v>101</v>
      </c>
      <c r="G7067" t="s">
        <v>102</v>
      </c>
      <c r="H7067" t="s">
        <v>7214</v>
      </c>
      <c r="I7067">
        <v>2025</v>
      </c>
      <c r="J7067">
        <v>2</v>
      </c>
      <c r="K7067" s="6">
        <v>45838</v>
      </c>
      <c r="L7067">
        <v>13</v>
      </c>
      <c r="M7067">
        <v>4</v>
      </c>
      <c r="N7067" t="s">
        <v>252</v>
      </c>
      <c r="O7067" s="8">
        <v>1.55</v>
      </c>
      <c r="P7067" s="8">
        <v>1.74</v>
      </c>
      <c r="Q7067" s="8">
        <v>1.1599999999999999</v>
      </c>
      <c r="R7067" s="8">
        <v>1.9</v>
      </c>
      <c r="S7067" s="8">
        <v>-0.74</v>
      </c>
      <c r="T7067" s="8">
        <v>3.1</v>
      </c>
      <c r="U7067" s="8">
        <v>0.71</v>
      </c>
      <c r="V7067" s="9">
        <v>34</v>
      </c>
      <c r="W7067" s="8">
        <v>0.74</v>
      </c>
      <c r="X7067" s="8">
        <v>3.84</v>
      </c>
      <c r="Y7067" s="8">
        <v>-0.18999999999999995</v>
      </c>
      <c r="Z7067" s="8">
        <v>0.1399999999999999</v>
      </c>
      <c r="AA7067">
        <v>0.19000000000000017</v>
      </c>
      <c r="AF7067" t="s">
        <v>7495</v>
      </c>
      <c r="AG7067" t="s">
        <v>106</v>
      </c>
      <c r="AH7067" t="s">
        <v>107</v>
      </c>
      <c r="AI7067" t="s">
        <v>502</v>
      </c>
      <c r="AJ7067" s="7">
        <v>45838</v>
      </c>
      <c r="AK7067" t="s">
        <v>7674</v>
      </c>
      <c r="AL7067" t="s">
        <v>109</v>
      </c>
      <c r="AM7067" t="s">
        <v>7216</v>
      </c>
      <c r="AN7067" t="s">
        <v>7685</v>
      </c>
      <c r="AO7067" t="str">
        <f>TEXT(A7067,"yyyy-mm-dd")</f>
        <v>2024-05-31</v>
      </c>
    </row>
    <row r="7068" spans="1:41">
      <c r="A7068" s="6" t="s">
        <v>7673</v>
      </c>
      <c r="B7068">
        <v>2024</v>
      </c>
      <c r="C7068">
        <v>5</v>
      </c>
      <c r="E7068" t="s">
        <v>100</v>
      </c>
      <c r="F7068" t="s">
        <v>101</v>
      </c>
      <c r="G7068" t="s">
        <v>102</v>
      </c>
      <c r="H7068" t="s">
        <v>7210</v>
      </c>
      <c r="I7068">
        <v>2025</v>
      </c>
      <c r="J7068">
        <v>1</v>
      </c>
      <c r="K7068" s="6">
        <v>45747</v>
      </c>
      <c r="L7068">
        <v>10</v>
      </c>
      <c r="M7068">
        <v>3</v>
      </c>
      <c r="N7068" t="s">
        <v>164</v>
      </c>
      <c r="O7068" s="8">
        <v>2.12</v>
      </c>
      <c r="P7068" s="8">
        <v>2.1</v>
      </c>
      <c r="Q7068" s="8">
        <v>1.8</v>
      </c>
      <c r="R7068" s="8">
        <v>2.2999999999999998</v>
      </c>
      <c r="S7068" s="8">
        <v>-0.05</v>
      </c>
      <c r="T7068" s="8">
        <v>3.9</v>
      </c>
      <c r="U7068" s="8">
        <v>0.74</v>
      </c>
      <c r="V7068" s="9">
        <v>34</v>
      </c>
      <c r="W7068" s="8">
        <v>0.49999999999999978</v>
      </c>
      <c r="X7068" s="8">
        <v>3.9499999999999997</v>
      </c>
      <c r="Y7068" s="8">
        <v>2.0000000000000018E-2</v>
      </c>
      <c r="Z7068" s="8">
        <v>0.10000000000000009</v>
      </c>
      <c r="AA7068">
        <v>-0.48000000000000043</v>
      </c>
      <c r="AF7068" t="s">
        <v>7493</v>
      </c>
      <c r="AG7068" t="s">
        <v>106</v>
      </c>
      <c r="AH7068" t="s">
        <v>107</v>
      </c>
      <c r="AI7068" t="s">
        <v>497</v>
      </c>
      <c r="AJ7068" s="7">
        <v>45747</v>
      </c>
      <c r="AK7068" t="s">
        <v>7674</v>
      </c>
      <c r="AL7068" t="s">
        <v>109</v>
      </c>
      <c r="AM7068" t="s">
        <v>7212</v>
      </c>
      <c r="AN7068" t="s">
        <v>7684</v>
      </c>
      <c r="AO7068" t="str">
        <f>TEXT(A7068,"yyyy-mm-dd")</f>
        <v>2024-05-31</v>
      </c>
    </row>
    <row r="7069" spans="1:41">
      <c r="A7069" s="6" t="s">
        <v>7673</v>
      </c>
      <c r="B7069">
        <v>2024</v>
      </c>
      <c r="C7069">
        <v>5</v>
      </c>
      <c r="E7069" t="s">
        <v>100</v>
      </c>
      <c r="F7069" t="s">
        <v>101</v>
      </c>
      <c r="G7069" t="s">
        <v>102</v>
      </c>
      <c r="H7069" t="s">
        <v>6983</v>
      </c>
      <c r="I7069">
        <v>2024</v>
      </c>
      <c r="J7069">
        <v>4</v>
      </c>
      <c r="K7069" s="6">
        <v>45657</v>
      </c>
      <c r="L7069">
        <v>7</v>
      </c>
      <c r="M7069">
        <v>2</v>
      </c>
      <c r="N7069" t="s">
        <v>192</v>
      </c>
      <c r="O7069" s="8">
        <v>2.13</v>
      </c>
      <c r="P7069" s="8">
        <v>2.1</v>
      </c>
      <c r="Q7069" s="8">
        <v>1.8</v>
      </c>
      <c r="R7069" s="8">
        <v>2.5099999999999998</v>
      </c>
      <c r="S7069" s="8">
        <v>0.1</v>
      </c>
      <c r="T7069" s="8">
        <v>3.3</v>
      </c>
      <c r="U7069" s="8">
        <v>0.6</v>
      </c>
      <c r="V7069" s="9">
        <v>36</v>
      </c>
      <c r="W7069" s="8">
        <v>0.70999999999999974</v>
      </c>
      <c r="X7069" s="8">
        <v>3.1999999999999997</v>
      </c>
      <c r="Y7069" s="8">
        <v>2.9999999999999805E-2</v>
      </c>
      <c r="Z7069" s="8">
        <v>-6.999999999999984E-2</v>
      </c>
      <c r="AA7069">
        <v>3.9999999999999813E-2</v>
      </c>
      <c r="AF7069" t="s">
        <v>7055</v>
      </c>
      <c r="AG7069" t="s">
        <v>106</v>
      </c>
      <c r="AH7069" t="s">
        <v>107</v>
      </c>
      <c r="AI7069" t="s">
        <v>427</v>
      </c>
      <c r="AJ7069" s="7">
        <v>45657</v>
      </c>
      <c r="AK7069" t="s">
        <v>7674</v>
      </c>
      <c r="AL7069" t="s">
        <v>109</v>
      </c>
      <c r="AM7069" t="s">
        <v>6985</v>
      </c>
      <c r="AN7069" t="s">
        <v>7683</v>
      </c>
      <c r="AO7069" t="str">
        <f>TEXT(A7069,"yyyy-mm-dd")</f>
        <v>2024-05-31</v>
      </c>
    </row>
    <row r="7070" spans="1:41">
      <c r="A7070" s="6" t="s">
        <v>7673</v>
      </c>
      <c r="B7070">
        <v>2024</v>
      </c>
      <c r="C7070">
        <v>5</v>
      </c>
      <c r="E7070" t="s">
        <v>100</v>
      </c>
      <c r="F7070" t="s">
        <v>101</v>
      </c>
      <c r="G7070" t="s">
        <v>83</v>
      </c>
      <c r="H7070" t="s">
        <v>6592</v>
      </c>
      <c r="I7070">
        <v>2024</v>
      </c>
      <c r="K7070" s="6">
        <v>45657</v>
      </c>
      <c r="L7070">
        <v>7</v>
      </c>
      <c r="N7070" t="s">
        <v>192</v>
      </c>
      <c r="O7070" s="8">
        <v>2.06</v>
      </c>
      <c r="P7070" s="8">
        <v>2.1</v>
      </c>
      <c r="Q7070" s="8">
        <v>1.85</v>
      </c>
      <c r="R7070" s="8">
        <v>2.27</v>
      </c>
      <c r="S7070" s="8">
        <v>1.4</v>
      </c>
      <c r="T7070" s="8">
        <v>2.6</v>
      </c>
      <c r="U7070" s="8">
        <v>0.28000000000000003</v>
      </c>
      <c r="V7070" s="9">
        <v>40</v>
      </c>
      <c r="W7070" s="8">
        <v>0.41999999999999993</v>
      </c>
      <c r="X7070" s="8">
        <v>1.2000000000000002</v>
      </c>
      <c r="Y7070" s="8">
        <v>-4.0000000000000036E-2</v>
      </c>
      <c r="Z7070" s="8">
        <v>-0.14999999999999991</v>
      </c>
      <c r="AA7070">
        <v>4.9999999999999822E-2</v>
      </c>
      <c r="AF7070" t="s">
        <v>10411</v>
      </c>
      <c r="AG7070" t="s">
        <v>9655</v>
      </c>
      <c r="AH7070" t="s">
        <v>9656</v>
      </c>
      <c r="AI7070" t="s">
        <v>9657</v>
      </c>
      <c r="AJ7070" s="7">
        <v>45657</v>
      </c>
      <c r="AK7070" t="s">
        <v>7674</v>
      </c>
      <c r="AL7070" t="s">
        <v>109</v>
      </c>
      <c r="AM7070" t="s">
        <v>6594</v>
      </c>
      <c r="AN7070" t="s">
        <v>10441</v>
      </c>
    </row>
    <row r="7071" spans="1:41">
      <c r="A7071" s="6" t="s">
        <v>7673</v>
      </c>
      <c r="B7071">
        <v>2024</v>
      </c>
      <c r="C7071">
        <v>5</v>
      </c>
      <c r="E7071" t="s">
        <v>100</v>
      </c>
      <c r="F7071" t="s">
        <v>101</v>
      </c>
      <c r="G7071" t="s">
        <v>102</v>
      </c>
      <c r="H7071" t="s">
        <v>6878</v>
      </c>
      <c r="I7071">
        <v>2024</v>
      </c>
      <c r="J7071">
        <v>3</v>
      </c>
      <c r="K7071" s="6">
        <v>45565</v>
      </c>
      <c r="L7071">
        <v>4</v>
      </c>
      <c r="M7071">
        <v>1</v>
      </c>
      <c r="N7071" t="s">
        <v>219</v>
      </c>
      <c r="O7071" s="8">
        <v>1.95</v>
      </c>
      <c r="P7071" s="8">
        <v>2</v>
      </c>
      <c r="Q7071" s="8">
        <v>1.61</v>
      </c>
      <c r="R7071" s="8">
        <v>2.29</v>
      </c>
      <c r="S7071" s="8">
        <v>1</v>
      </c>
      <c r="T7071" s="8">
        <v>2.7</v>
      </c>
      <c r="U7071" s="8">
        <v>0.47</v>
      </c>
      <c r="V7071" s="9">
        <v>36</v>
      </c>
      <c r="W7071" s="8">
        <v>0.67999999999999994</v>
      </c>
      <c r="X7071" s="8">
        <v>1.7000000000000002</v>
      </c>
      <c r="Y7071" s="8">
        <v>-5.0000000000000044E-2</v>
      </c>
      <c r="Z7071" s="8">
        <v>5.0000000000000044E-2</v>
      </c>
      <c r="AA7071">
        <v>8.0000000000000071E-2</v>
      </c>
      <c r="AF7071" t="s">
        <v>7053</v>
      </c>
      <c r="AG7071" t="s">
        <v>106</v>
      </c>
      <c r="AH7071" t="s">
        <v>107</v>
      </c>
      <c r="AI7071" t="s">
        <v>340</v>
      </c>
      <c r="AJ7071" s="7">
        <v>45565</v>
      </c>
      <c r="AK7071" t="s">
        <v>7674</v>
      </c>
      <c r="AL7071" t="s">
        <v>109</v>
      </c>
      <c r="AM7071" t="s">
        <v>6880</v>
      </c>
      <c r="AN7071" t="s">
        <v>7682</v>
      </c>
      <c r="AO7071" t="str">
        <f>TEXT(A7071,"yyyy-mm-dd")</f>
        <v>2024-05-31</v>
      </c>
    </row>
    <row r="7072" spans="1:41">
      <c r="A7072" s="6" t="s">
        <v>7673</v>
      </c>
      <c r="B7072">
        <v>2024</v>
      </c>
      <c r="C7072">
        <v>5</v>
      </c>
      <c r="E7072" t="s">
        <v>100</v>
      </c>
      <c r="F7072" t="s">
        <v>101</v>
      </c>
      <c r="G7072" t="s">
        <v>102</v>
      </c>
      <c r="H7072" t="s">
        <v>6770</v>
      </c>
      <c r="I7072">
        <v>2024</v>
      </c>
      <c r="J7072">
        <v>2</v>
      </c>
      <c r="K7072" s="6">
        <v>45473</v>
      </c>
      <c r="L7072">
        <v>1</v>
      </c>
      <c r="M7072">
        <v>0</v>
      </c>
      <c r="N7072" t="s">
        <v>169</v>
      </c>
      <c r="O7072" s="8">
        <v>2.37</v>
      </c>
      <c r="P7072" s="8">
        <v>2.25</v>
      </c>
      <c r="Q7072" s="8">
        <v>1.9</v>
      </c>
      <c r="R7072" s="8">
        <v>2.8</v>
      </c>
      <c r="S7072" s="8">
        <v>0.3</v>
      </c>
      <c r="T7072" s="8">
        <v>4.5</v>
      </c>
      <c r="U7072" s="8">
        <v>0.81</v>
      </c>
      <c r="V7072" s="9">
        <v>36</v>
      </c>
      <c r="W7072" s="8">
        <v>0.89999999999999991</v>
      </c>
      <c r="X7072" s="8">
        <v>4.2</v>
      </c>
      <c r="Y7072" s="8">
        <v>0.12000000000000011</v>
      </c>
      <c r="Z7072" s="8">
        <v>-0.25</v>
      </c>
      <c r="AA7072">
        <v>0.2200000000000002</v>
      </c>
      <c r="AF7072" t="s">
        <v>7051</v>
      </c>
      <c r="AG7072" t="s">
        <v>106</v>
      </c>
      <c r="AH7072" t="s">
        <v>107</v>
      </c>
      <c r="AI7072" t="s">
        <v>108</v>
      </c>
      <c r="AJ7072" s="7">
        <v>45473</v>
      </c>
      <c r="AK7072" t="s">
        <v>7674</v>
      </c>
      <c r="AL7072" t="s">
        <v>109</v>
      </c>
      <c r="AM7072" t="s">
        <v>6772</v>
      </c>
      <c r="AN7072" t="s">
        <v>7681</v>
      </c>
      <c r="AO7072" t="str">
        <f>TEXT(A7072,"yyyy-mm-dd")</f>
        <v>2024-05-31</v>
      </c>
    </row>
    <row r="7073" spans="1:41">
      <c r="A7073" s="6" t="s">
        <v>7673</v>
      </c>
      <c r="B7073">
        <v>2024</v>
      </c>
      <c r="C7073">
        <v>5</v>
      </c>
      <c r="E7073" t="s">
        <v>2685</v>
      </c>
      <c r="F7073" t="s">
        <v>101</v>
      </c>
      <c r="G7073" t="s">
        <v>774</v>
      </c>
      <c r="H7073" t="s">
        <v>2686</v>
      </c>
      <c r="K7073" s="6"/>
      <c r="O7073" s="8">
        <v>2.2400000000000002</v>
      </c>
      <c r="P7073" s="8">
        <v>2.1</v>
      </c>
      <c r="Q7073" s="8">
        <v>2</v>
      </c>
      <c r="R7073" s="8">
        <v>2.4</v>
      </c>
      <c r="S7073" s="8">
        <v>1.8</v>
      </c>
      <c r="T7073" s="8">
        <v>3.33</v>
      </c>
      <c r="U7073" s="8">
        <v>0.35</v>
      </c>
      <c r="V7073" s="9">
        <v>31</v>
      </c>
      <c r="W7073" s="8">
        <v>0.39999999999999991</v>
      </c>
      <c r="X7073" s="8">
        <v>1.53</v>
      </c>
      <c r="Y7073" s="8">
        <v>0.14000000000000012</v>
      </c>
      <c r="Z7073" s="8">
        <v>0.10000000000000009</v>
      </c>
      <c r="AA7073">
        <v>2.0000000000000018E-2</v>
      </c>
      <c r="AF7073" t="s">
        <v>2687</v>
      </c>
      <c r="AG7073" t="s">
        <v>2688</v>
      </c>
      <c r="AH7073" t="s">
        <v>2689</v>
      </c>
      <c r="AI7073" t="s">
        <v>2690</v>
      </c>
      <c r="AJ7073" s="7"/>
      <c r="AK7073" t="s">
        <v>7674</v>
      </c>
      <c r="AL7073" t="s">
        <v>109</v>
      </c>
      <c r="AM7073" t="s">
        <v>2686</v>
      </c>
      <c r="AN7073" t="s">
        <v>7701</v>
      </c>
      <c r="AO7073" t="str">
        <f>TEXT(A7073,"yyyy-mm-dd")</f>
        <v>2024-05-31</v>
      </c>
    </row>
    <row r="7074" spans="1:41">
      <c r="A7074" s="6" t="s">
        <v>7673</v>
      </c>
      <c r="B7074">
        <v>2024</v>
      </c>
      <c r="C7074">
        <v>5</v>
      </c>
      <c r="E7074" t="s">
        <v>81</v>
      </c>
      <c r="F7074" t="s">
        <v>82</v>
      </c>
      <c r="G7074" t="s">
        <v>83</v>
      </c>
      <c r="H7074" t="s">
        <v>7480</v>
      </c>
      <c r="I7074">
        <v>2026</v>
      </c>
      <c r="K7074" s="6">
        <v>46387</v>
      </c>
      <c r="L7074">
        <v>31</v>
      </c>
      <c r="N7074" t="s">
        <v>837</v>
      </c>
      <c r="O7074" s="8">
        <v>3.71</v>
      </c>
      <c r="P7074" s="8">
        <v>3.64</v>
      </c>
      <c r="Q7074" s="8">
        <v>3.5</v>
      </c>
      <c r="R7074" s="8">
        <v>3.88</v>
      </c>
      <c r="S7074" s="8">
        <v>2.95</v>
      </c>
      <c r="T7074" s="8">
        <v>4.57</v>
      </c>
      <c r="U7074" s="8">
        <v>0.31</v>
      </c>
      <c r="V7074" s="9">
        <v>37</v>
      </c>
      <c r="W7074" s="8">
        <v>0.37999999999999989</v>
      </c>
      <c r="X7074" s="8">
        <v>1.62</v>
      </c>
      <c r="Y7074" s="8">
        <v>6.999999999999984E-2</v>
      </c>
      <c r="Z7074" s="8">
        <v>1.0000000000000231E-2</v>
      </c>
      <c r="AA7074">
        <v>-9.0000000000000302E-2</v>
      </c>
      <c r="AF7074" t="s">
        <v>7481</v>
      </c>
      <c r="AG7074" t="s">
        <v>87</v>
      </c>
      <c r="AH7074" t="s">
        <v>88</v>
      </c>
      <c r="AI7074" t="s">
        <v>359</v>
      </c>
      <c r="AJ7074" s="7">
        <v>46387</v>
      </c>
      <c r="AK7074" t="s">
        <v>7674</v>
      </c>
      <c r="AL7074" t="s">
        <v>91</v>
      </c>
      <c r="AM7074" t="s">
        <v>7482</v>
      </c>
      <c r="AN7074" t="s">
        <v>7677</v>
      </c>
      <c r="AO7074" t="str">
        <f>TEXT(A7074,"yyyy-mm-dd")</f>
        <v>2024-05-31</v>
      </c>
    </row>
    <row r="7075" spans="1:41">
      <c r="A7075" s="6" t="s">
        <v>7673</v>
      </c>
      <c r="B7075">
        <v>2024</v>
      </c>
      <c r="C7075">
        <v>5</v>
      </c>
      <c r="E7075" t="s">
        <v>392</v>
      </c>
      <c r="F7075" t="s">
        <v>82</v>
      </c>
      <c r="G7075" t="s">
        <v>83</v>
      </c>
      <c r="H7075" t="s">
        <v>7480</v>
      </c>
      <c r="I7075">
        <v>2026</v>
      </c>
      <c r="K7075" s="6">
        <v>46387</v>
      </c>
      <c r="L7075">
        <v>31</v>
      </c>
      <c r="N7075" t="s">
        <v>837</v>
      </c>
      <c r="O7075" s="8">
        <v>3.62</v>
      </c>
      <c r="P7075" s="8">
        <v>3.6</v>
      </c>
      <c r="Q7075" s="8">
        <v>3.4</v>
      </c>
      <c r="R7075" s="8">
        <v>3.9</v>
      </c>
      <c r="S7075" s="8">
        <v>2.5499999999999998</v>
      </c>
      <c r="T7075" s="8">
        <v>4.3600000000000003</v>
      </c>
      <c r="U7075" s="8">
        <v>0.36</v>
      </c>
      <c r="V7075" s="9">
        <v>33</v>
      </c>
      <c r="W7075" s="8">
        <v>0.5</v>
      </c>
      <c r="X7075" s="8">
        <v>1.8100000000000005</v>
      </c>
      <c r="Y7075" s="8">
        <v>2.0000000000000018E-2</v>
      </c>
      <c r="Z7075" s="8">
        <v>-6.0000000000000053E-2</v>
      </c>
      <c r="AA7075">
        <v>-4.0000000000000036E-2</v>
      </c>
      <c r="AF7075" t="s">
        <v>7481</v>
      </c>
      <c r="AG7075" t="s">
        <v>87</v>
      </c>
      <c r="AH7075" t="s">
        <v>88</v>
      </c>
      <c r="AI7075" t="s">
        <v>359</v>
      </c>
      <c r="AJ7075" s="7">
        <v>46387</v>
      </c>
      <c r="AK7075" t="s">
        <v>7674</v>
      </c>
      <c r="AL7075" t="s">
        <v>393</v>
      </c>
      <c r="AM7075" t="s">
        <v>7482</v>
      </c>
      <c r="AN7075" t="s">
        <v>7680</v>
      </c>
      <c r="AO7075" t="str">
        <f>TEXT(A7075,"yyyy-mm-dd")</f>
        <v>2024-05-31</v>
      </c>
    </row>
    <row r="7076" spans="1:41">
      <c r="A7076" s="6" t="s">
        <v>7673</v>
      </c>
      <c r="B7076">
        <v>2024</v>
      </c>
      <c r="C7076">
        <v>5</v>
      </c>
      <c r="E7076" t="s">
        <v>81</v>
      </c>
      <c r="F7076" t="s">
        <v>82</v>
      </c>
      <c r="G7076" t="s">
        <v>83</v>
      </c>
      <c r="H7076" t="s">
        <v>7036</v>
      </c>
      <c r="I7076">
        <v>2025</v>
      </c>
      <c r="K7076" s="6">
        <v>46022</v>
      </c>
      <c r="L7076">
        <v>19</v>
      </c>
      <c r="N7076" t="s">
        <v>195</v>
      </c>
      <c r="O7076" s="8">
        <v>3.73</v>
      </c>
      <c r="P7076" s="8">
        <v>3.71</v>
      </c>
      <c r="Q7076" s="8">
        <v>3.54</v>
      </c>
      <c r="R7076" s="8">
        <v>3.89</v>
      </c>
      <c r="S7076" s="8">
        <v>3.1</v>
      </c>
      <c r="T7076" s="8">
        <v>4.41</v>
      </c>
      <c r="U7076" s="8">
        <v>0.25</v>
      </c>
      <c r="V7076" s="9">
        <v>41</v>
      </c>
      <c r="W7076" s="8">
        <v>0.35000000000000009</v>
      </c>
      <c r="X7076" s="8">
        <v>1.31</v>
      </c>
      <c r="Y7076" s="8">
        <v>2.0000000000000018E-2</v>
      </c>
      <c r="Z7076" s="8">
        <v>0</v>
      </c>
      <c r="AA7076">
        <v>-1.0000000000000231E-2</v>
      </c>
      <c r="AF7076" t="s">
        <v>7037</v>
      </c>
      <c r="AG7076" t="s">
        <v>87</v>
      </c>
      <c r="AH7076" t="s">
        <v>88</v>
      </c>
      <c r="AI7076" t="s">
        <v>97</v>
      </c>
      <c r="AJ7076" s="7">
        <v>46022</v>
      </c>
      <c r="AK7076" t="s">
        <v>7674</v>
      </c>
      <c r="AL7076" t="s">
        <v>91</v>
      </c>
      <c r="AM7076" t="s">
        <v>7038</v>
      </c>
      <c r="AN7076" t="s">
        <v>7676</v>
      </c>
      <c r="AO7076" t="str">
        <f>TEXT(A7076,"yyyy-mm-dd")</f>
        <v>2024-05-31</v>
      </c>
    </row>
    <row r="7077" spans="1:41">
      <c r="A7077" s="6" t="s">
        <v>7673</v>
      </c>
      <c r="B7077">
        <v>2024</v>
      </c>
      <c r="C7077">
        <v>5</v>
      </c>
      <c r="E7077" t="s">
        <v>392</v>
      </c>
      <c r="F7077" t="s">
        <v>82</v>
      </c>
      <c r="G7077" t="s">
        <v>83</v>
      </c>
      <c r="H7077" t="s">
        <v>7036</v>
      </c>
      <c r="I7077">
        <v>2025</v>
      </c>
      <c r="K7077" s="6">
        <v>46022</v>
      </c>
      <c r="L7077">
        <v>19</v>
      </c>
      <c r="N7077" t="s">
        <v>195</v>
      </c>
      <c r="O7077" s="8">
        <v>3.67</v>
      </c>
      <c r="P7077" s="8">
        <v>3.7</v>
      </c>
      <c r="Q7077" s="8">
        <v>3.5</v>
      </c>
      <c r="R7077" s="8">
        <v>3.87</v>
      </c>
      <c r="S7077" s="8">
        <v>2.71</v>
      </c>
      <c r="T7077" s="8">
        <v>4.22</v>
      </c>
      <c r="U7077" s="8">
        <v>0.28999999999999998</v>
      </c>
      <c r="V7077" s="9">
        <v>37</v>
      </c>
      <c r="W7077" s="8">
        <v>0.37000000000000011</v>
      </c>
      <c r="X7077" s="8">
        <v>1.5099999999999998</v>
      </c>
      <c r="Y7077" s="8">
        <v>-3.0000000000000249E-2</v>
      </c>
      <c r="Z7077" s="8">
        <v>-2.0000000000000018E-2</v>
      </c>
      <c r="AA7077">
        <v>-9.9999999999997868E-3</v>
      </c>
      <c r="AF7077" t="s">
        <v>7037</v>
      </c>
      <c r="AG7077" t="s">
        <v>87</v>
      </c>
      <c r="AH7077" t="s">
        <v>88</v>
      </c>
      <c r="AI7077" t="s">
        <v>97</v>
      </c>
      <c r="AJ7077" s="7">
        <v>46022</v>
      </c>
      <c r="AK7077" t="s">
        <v>7674</v>
      </c>
      <c r="AL7077" t="s">
        <v>393</v>
      </c>
      <c r="AM7077" t="s">
        <v>7038</v>
      </c>
      <c r="AN7077" t="s">
        <v>7679</v>
      </c>
      <c r="AO7077" t="str">
        <f>TEXT(A7077,"yyyy-mm-dd")</f>
        <v>2024-05-31</v>
      </c>
    </row>
    <row r="7078" spans="1:41">
      <c r="A7078" s="6" t="s">
        <v>7673</v>
      </c>
      <c r="B7078">
        <v>2024</v>
      </c>
      <c r="C7078">
        <v>5</v>
      </c>
      <c r="E7078" t="s">
        <v>81</v>
      </c>
      <c r="F7078" t="s">
        <v>82</v>
      </c>
      <c r="G7078" t="s">
        <v>83</v>
      </c>
      <c r="H7078" t="s">
        <v>6592</v>
      </c>
      <c r="I7078">
        <v>2024</v>
      </c>
      <c r="K7078" s="6">
        <v>45657</v>
      </c>
      <c r="L7078">
        <v>7</v>
      </c>
      <c r="N7078" t="s">
        <v>192</v>
      </c>
      <c r="O7078" s="8">
        <v>4.2699999999999996</v>
      </c>
      <c r="P7078" s="8">
        <v>4.2699999999999996</v>
      </c>
      <c r="Q7078" s="8">
        <v>4.1100000000000003</v>
      </c>
      <c r="R7078" s="8">
        <v>4.3600000000000003</v>
      </c>
      <c r="S7078" s="8">
        <v>3.8</v>
      </c>
      <c r="T7078" s="8">
        <v>5.38</v>
      </c>
      <c r="U7078" s="8">
        <v>0.27</v>
      </c>
      <c r="V7078" s="9">
        <v>42</v>
      </c>
      <c r="W7078" s="8">
        <v>0.25</v>
      </c>
      <c r="X7078" s="8">
        <v>1.58</v>
      </c>
      <c r="Y7078" s="8">
        <v>0</v>
      </c>
      <c r="Z7078" s="8">
        <v>6.9999999999999396E-2</v>
      </c>
      <c r="AA7078">
        <v>-7.0000000000000284E-2</v>
      </c>
      <c r="AF7078" t="s">
        <v>6593</v>
      </c>
      <c r="AG7078" t="s">
        <v>87</v>
      </c>
      <c r="AH7078" t="s">
        <v>88</v>
      </c>
      <c r="AI7078" t="s">
        <v>89</v>
      </c>
      <c r="AJ7078" s="7">
        <v>45657</v>
      </c>
      <c r="AK7078" t="s">
        <v>7674</v>
      </c>
      <c r="AL7078" t="s">
        <v>91</v>
      </c>
      <c r="AM7078" t="s">
        <v>6594</v>
      </c>
      <c r="AN7078" t="s">
        <v>7675</v>
      </c>
      <c r="AO7078" t="str">
        <f>TEXT(A7078,"yyyy-mm-dd")</f>
        <v>2024-05-31</v>
      </c>
    </row>
    <row r="7079" spans="1:41">
      <c r="A7079" s="6" t="s">
        <v>7673</v>
      </c>
      <c r="B7079">
        <v>2024</v>
      </c>
      <c r="C7079">
        <v>5</v>
      </c>
      <c r="E7079" t="s">
        <v>392</v>
      </c>
      <c r="F7079" t="s">
        <v>82</v>
      </c>
      <c r="G7079" t="s">
        <v>83</v>
      </c>
      <c r="H7079" t="s">
        <v>6592</v>
      </c>
      <c r="I7079">
        <v>2024</v>
      </c>
      <c r="K7079" s="6">
        <v>45657</v>
      </c>
      <c r="L7079">
        <v>7</v>
      </c>
      <c r="N7079" t="s">
        <v>192</v>
      </c>
      <c r="O7079" s="8">
        <v>4.07</v>
      </c>
      <c r="P7079" s="8">
        <v>4.07</v>
      </c>
      <c r="Q7079" s="8">
        <v>3.93</v>
      </c>
      <c r="R7079" s="8">
        <v>4.1399999999999997</v>
      </c>
      <c r="S7079" s="8">
        <v>3.63</v>
      </c>
      <c r="T7079" s="8">
        <v>5.72</v>
      </c>
      <c r="U7079" s="8">
        <v>0.33</v>
      </c>
      <c r="V7079" s="9">
        <v>38</v>
      </c>
      <c r="W7079" s="8">
        <v>0.20999999999999952</v>
      </c>
      <c r="X7079" s="8">
        <v>2.09</v>
      </c>
      <c r="Y7079" s="8">
        <v>0</v>
      </c>
      <c r="Z7079" s="8">
        <v>-2.9999999999999361E-2</v>
      </c>
      <c r="AA7079">
        <v>-0.12000000000000055</v>
      </c>
      <c r="AF7079" t="s">
        <v>6593</v>
      </c>
      <c r="AG7079" t="s">
        <v>87</v>
      </c>
      <c r="AH7079" t="s">
        <v>88</v>
      </c>
      <c r="AI7079" t="s">
        <v>89</v>
      </c>
      <c r="AJ7079" s="7">
        <v>45657</v>
      </c>
      <c r="AK7079" t="s">
        <v>7674</v>
      </c>
      <c r="AL7079" t="s">
        <v>393</v>
      </c>
      <c r="AM7079" t="s">
        <v>6594</v>
      </c>
      <c r="AN7079" t="s">
        <v>7678</v>
      </c>
      <c r="AO7079" t="str">
        <f>TEXT(A7079,"yyyy-mm-dd")</f>
        <v>2024-05-31</v>
      </c>
    </row>
    <row r="7080" spans="1:41">
      <c r="A7080" s="6" t="s">
        <v>7673</v>
      </c>
      <c r="B7080">
        <v>2024</v>
      </c>
      <c r="C7080">
        <v>5</v>
      </c>
      <c r="E7080" t="s">
        <v>81</v>
      </c>
      <c r="F7080" t="s">
        <v>82</v>
      </c>
      <c r="G7080" t="s">
        <v>774</v>
      </c>
      <c r="H7080" t="s">
        <v>775</v>
      </c>
      <c r="K7080" s="6"/>
      <c r="O7080" s="8">
        <v>3.7</v>
      </c>
      <c r="P7080" s="8">
        <v>3.7</v>
      </c>
      <c r="Q7080" s="8">
        <v>3.5</v>
      </c>
      <c r="R7080" s="8">
        <v>3.8</v>
      </c>
      <c r="S7080" s="8">
        <v>3.2</v>
      </c>
      <c r="T7080" s="8">
        <v>4.46</v>
      </c>
      <c r="U7080" s="8">
        <v>0.27</v>
      </c>
      <c r="V7080" s="9">
        <v>34</v>
      </c>
      <c r="W7080" s="8">
        <v>0.29999999999999982</v>
      </c>
      <c r="X7080" s="8">
        <v>1.2599999999999998</v>
      </c>
      <c r="Y7080" s="8">
        <v>0</v>
      </c>
      <c r="Z7080" s="8">
        <v>2.0000000000000018E-2</v>
      </c>
      <c r="AA7080">
        <v>0</v>
      </c>
      <c r="AF7080" t="s">
        <v>776</v>
      </c>
      <c r="AG7080" t="s">
        <v>777</v>
      </c>
      <c r="AH7080" t="s">
        <v>778</v>
      </c>
      <c r="AI7080" t="s">
        <v>779</v>
      </c>
      <c r="AJ7080" s="7"/>
      <c r="AK7080" t="s">
        <v>7674</v>
      </c>
      <c r="AL7080" t="s">
        <v>91</v>
      </c>
      <c r="AM7080" t="s">
        <v>775</v>
      </c>
      <c r="AN7080" t="s">
        <v>7697</v>
      </c>
      <c r="AO7080" t="str">
        <f>TEXT(A7080,"yyyy-mm-dd")</f>
        <v>2024-05-31</v>
      </c>
    </row>
    <row r="7081" spans="1:41">
      <c r="A7081" s="6" t="s">
        <v>7673</v>
      </c>
      <c r="B7081">
        <v>2024</v>
      </c>
      <c r="C7081">
        <v>5</v>
      </c>
      <c r="E7081" t="s">
        <v>81</v>
      </c>
      <c r="F7081" t="s">
        <v>82</v>
      </c>
      <c r="G7081" t="s">
        <v>774</v>
      </c>
      <c r="H7081" t="s">
        <v>1536</v>
      </c>
      <c r="K7081" s="6"/>
      <c r="O7081" s="8">
        <v>3.6</v>
      </c>
      <c r="P7081" s="8">
        <v>3.55</v>
      </c>
      <c r="Q7081" s="8">
        <v>3.5</v>
      </c>
      <c r="R7081" s="8">
        <v>3.75</v>
      </c>
      <c r="S7081" s="8">
        <v>3</v>
      </c>
      <c r="T7081" s="8">
        <v>4.2</v>
      </c>
      <c r="U7081" s="8">
        <v>0.27</v>
      </c>
      <c r="V7081" s="9">
        <v>33</v>
      </c>
      <c r="W7081" s="8">
        <v>0.25</v>
      </c>
      <c r="X7081" s="8">
        <v>1.2000000000000002</v>
      </c>
      <c r="Y7081" s="8">
        <v>5.0000000000000266E-2</v>
      </c>
      <c r="Z7081" s="8">
        <v>4.9999999999999822E-2</v>
      </c>
      <c r="AA7081">
        <v>4.9999999999999822E-2</v>
      </c>
      <c r="AF7081" t="s">
        <v>1537</v>
      </c>
      <c r="AG7081" t="s">
        <v>777</v>
      </c>
      <c r="AH7081" t="s">
        <v>778</v>
      </c>
      <c r="AI7081" t="s">
        <v>1538</v>
      </c>
      <c r="AJ7081" s="7"/>
      <c r="AK7081" t="s">
        <v>7674</v>
      </c>
      <c r="AL7081" t="s">
        <v>91</v>
      </c>
      <c r="AM7081" t="s">
        <v>1536</v>
      </c>
      <c r="AN7081" t="s">
        <v>7698</v>
      </c>
      <c r="AO7081" t="str">
        <f>TEXT(A7081,"yyyy-mm-dd")</f>
        <v>2024-05-31</v>
      </c>
    </row>
    <row r="7082" spans="1:41">
      <c r="A7082" s="6" t="s">
        <v>7673</v>
      </c>
      <c r="B7082">
        <v>2024</v>
      </c>
      <c r="C7082">
        <v>5</v>
      </c>
      <c r="E7082" t="s">
        <v>392</v>
      </c>
      <c r="F7082" t="s">
        <v>82</v>
      </c>
      <c r="G7082" t="s">
        <v>774</v>
      </c>
      <c r="H7082" t="s">
        <v>775</v>
      </c>
      <c r="K7082" s="6"/>
      <c r="O7082" s="8">
        <v>3.62</v>
      </c>
      <c r="P7082" s="8">
        <v>3.6</v>
      </c>
      <c r="Q7082" s="8">
        <v>3.5</v>
      </c>
      <c r="R7082" s="8">
        <v>3.8</v>
      </c>
      <c r="S7082" s="8">
        <v>2.8</v>
      </c>
      <c r="T7082" s="8">
        <v>4.22</v>
      </c>
      <c r="U7082" s="8">
        <v>0.27</v>
      </c>
      <c r="V7082" s="9">
        <v>32</v>
      </c>
      <c r="W7082" s="8">
        <v>0.29999999999999982</v>
      </c>
      <c r="X7082" s="8">
        <v>1.42</v>
      </c>
      <c r="Y7082" s="8">
        <v>2.0000000000000018E-2</v>
      </c>
      <c r="Z7082" s="8">
        <v>-2.9999999999999805E-2</v>
      </c>
      <c r="AA7082">
        <v>0</v>
      </c>
      <c r="AF7082" t="s">
        <v>776</v>
      </c>
      <c r="AG7082" t="s">
        <v>777</v>
      </c>
      <c r="AH7082" t="s">
        <v>778</v>
      </c>
      <c r="AI7082" t="s">
        <v>779</v>
      </c>
      <c r="AJ7082" s="7"/>
      <c r="AK7082" t="s">
        <v>7674</v>
      </c>
      <c r="AL7082" t="s">
        <v>393</v>
      </c>
      <c r="AM7082" t="s">
        <v>775</v>
      </c>
      <c r="AN7082" t="s">
        <v>7699</v>
      </c>
      <c r="AO7082" t="str">
        <f>TEXT(A7082,"yyyy-mm-dd")</f>
        <v>2024-05-31</v>
      </c>
    </row>
    <row r="7083" spans="1:41">
      <c r="A7083" s="6" t="s">
        <v>7673</v>
      </c>
      <c r="B7083">
        <v>2024</v>
      </c>
      <c r="C7083">
        <v>5</v>
      </c>
      <c r="E7083" t="s">
        <v>392</v>
      </c>
      <c r="F7083" t="s">
        <v>82</v>
      </c>
      <c r="G7083" t="s">
        <v>774</v>
      </c>
      <c r="H7083" t="s">
        <v>1536</v>
      </c>
      <c r="K7083" s="6"/>
      <c r="O7083" s="8">
        <v>3.53</v>
      </c>
      <c r="P7083" s="8">
        <v>3.5</v>
      </c>
      <c r="Q7083" s="8">
        <v>3.33</v>
      </c>
      <c r="R7083" s="8">
        <v>3.7</v>
      </c>
      <c r="S7083" s="8">
        <v>3</v>
      </c>
      <c r="T7083" s="8">
        <v>4.0999999999999996</v>
      </c>
      <c r="U7083" s="8">
        <v>0.27</v>
      </c>
      <c r="V7083" s="9">
        <v>31</v>
      </c>
      <c r="W7083" s="8">
        <v>0.37000000000000011</v>
      </c>
      <c r="X7083" s="8">
        <v>1.0999999999999996</v>
      </c>
      <c r="Y7083" s="8">
        <v>2.9999999999999805E-2</v>
      </c>
      <c r="Z7083" s="8">
        <v>0</v>
      </c>
      <c r="AA7083">
        <v>8.0000000000000071E-2</v>
      </c>
      <c r="AF7083" t="s">
        <v>1537</v>
      </c>
      <c r="AG7083" t="s">
        <v>777</v>
      </c>
      <c r="AH7083" t="s">
        <v>778</v>
      </c>
      <c r="AI7083" t="s">
        <v>1538</v>
      </c>
      <c r="AJ7083" s="7"/>
      <c r="AK7083" t="s">
        <v>7674</v>
      </c>
      <c r="AL7083" t="s">
        <v>393</v>
      </c>
      <c r="AM7083" t="s">
        <v>1536</v>
      </c>
      <c r="AN7083" t="s">
        <v>7700</v>
      </c>
      <c r="AO7083" t="str">
        <f>TEXT(A7083,"yyyy-mm-dd")</f>
        <v>2024-05-31</v>
      </c>
    </row>
    <row r="7084" spans="1:41">
      <c r="A7084" s="6" t="s">
        <v>7673</v>
      </c>
      <c r="B7084">
        <v>2024</v>
      </c>
      <c r="C7084">
        <v>5</v>
      </c>
      <c r="E7084" t="s">
        <v>112</v>
      </c>
      <c r="F7084" t="s">
        <v>113</v>
      </c>
      <c r="G7084" t="s">
        <v>83</v>
      </c>
      <c r="H7084" t="s">
        <v>7480</v>
      </c>
      <c r="I7084">
        <v>2026</v>
      </c>
      <c r="K7084" s="6">
        <v>46387</v>
      </c>
      <c r="L7084">
        <v>31</v>
      </c>
      <c r="N7084" t="s">
        <v>837</v>
      </c>
      <c r="O7084" s="8">
        <v>7.18</v>
      </c>
      <c r="P7084" s="8">
        <v>7.15</v>
      </c>
      <c r="Q7084" s="8">
        <v>6.68</v>
      </c>
      <c r="R7084" s="8">
        <v>7.59</v>
      </c>
      <c r="S7084" s="8">
        <v>5.9</v>
      </c>
      <c r="T7084" s="8">
        <v>8.75</v>
      </c>
      <c r="U7084" s="8">
        <v>0.7</v>
      </c>
      <c r="V7084" s="9">
        <v>27</v>
      </c>
      <c r="W7084" s="8">
        <v>0.91000000000000014</v>
      </c>
      <c r="X7084" s="8">
        <v>2.8499999999999996</v>
      </c>
      <c r="Y7084" s="8">
        <v>2.9999999999999361E-2</v>
      </c>
      <c r="Z7084" s="8">
        <v>0</v>
      </c>
      <c r="AA7084">
        <v>0.14999999999999947</v>
      </c>
      <c r="AF7084" t="s">
        <v>7518</v>
      </c>
      <c r="AG7084" t="s">
        <v>115</v>
      </c>
      <c r="AH7084" t="s">
        <v>116</v>
      </c>
      <c r="AI7084" t="s">
        <v>359</v>
      </c>
      <c r="AJ7084" s="7">
        <v>46387</v>
      </c>
      <c r="AK7084" t="s">
        <v>7674</v>
      </c>
      <c r="AL7084" t="s">
        <v>118</v>
      </c>
      <c r="AM7084" t="s">
        <v>7482</v>
      </c>
      <c r="AN7084" t="s">
        <v>7704</v>
      </c>
      <c r="AO7084" t="str">
        <f>TEXT(A7084,"yyyy-mm-dd")</f>
        <v>2024-05-31</v>
      </c>
    </row>
    <row r="7085" spans="1:41">
      <c r="A7085" s="6" t="s">
        <v>7673</v>
      </c>
      <c r="B7085">
        <v>2024</v>
      </c>
      <c r="C7085">
        <v>5</v>
      </c>
      <c r="E7085" t="s">
        <v>2881</v>
      </c>
      <c r="F7085" t="s">
        <v>113</v>
      </c>
      <c r="G7085" t="s">
        <v>83</v>
      </c>
      <c r="H7085" t="s">
        <v>7480</v>
      </c>
      <c r="I7085">
        <v>2026</v>
      </c>
      <c r="K7085" s="6">
        <v>46387</v>
      </c>
      <c r="L7085">
        <v>31</v>
      </c>
      <c r="N7085" t="s">
        <v>837</v>
      </c>
      <c r="O7085" s="8">
        <v>7.82</v>
      </c>
      <c r="P7085" s="8">
        <v>8</v>
      </c>
      <c r="Q7085" s="8">
        <v>7.25</v>
      </c>
      <c r="R7085" s="8">
        <v>8.32</v>
      </c>
      <c r="S7085" s="8">
        <v>6.51</v>
      </c>
      <c r="T7085" s="8">
        <v>9</v>
      </c>
      <c r="U7085" s="8">
        <v>0.74</v>
      </c>
      <c r="V7085" s="9">
        <v>25</v>
      </c>
      <c r="W7085" s="8">
        <v>1.0700000000000003</v>
      </c>
      <c r="X7085" s="8">
        <v>2.4900000000000002</v>
      </c>
      <c r="Y7085" s="8">
        <v>-0.17999999999999972</v>
      </c>
      <c r="Z7085" s="8">
        <v>0</v>
      </c>
      <c r="AA7085">
        <v>7.0000000000000284E-2</v>
      </c>
      <c r="AF7085" t="s">
        <v>7523</v>
      </c>
      <c r="AG7085" t="s">
        <v>2883</v>
      </c>
      <c r="AH7085" t="s">
        <v>2884</v>
      </c>
      <c r="AI7085" t="s">
        <v>359</v>
      </c>
      <c r="AJ7085" s="7">
        <v>46387</v>
      </c>
      <c r="AK7085" t="s">
        <v>7674</v>
      </c>
      <c r="AL7085" t="s">
        <v>2885</v>
      </c>
      <c r="AM7085" t="s">
        <v>7482</v>
      </c>
      <c r="AN7085" t="s">
        <v>7707</v>
      </c>
      <c r="AO7085" t="str">
        <f>TEXT(A7085,"yyyy-mm-dd")</f>
        <v>2024-05-31</v>
      </c>
    </row>
    <row r="7086" spans="1:41">
      <c r="A7086" s="6" t="s">
        <v>7673</v>
      </c>
      <c r="B7086">
        <v>2024</v>
      </c>
      <c r="C7086">
        <v>5</v>
      </c>
      <c r="E7086" t="s">
        <v>112</v>
      </c>
      <c r="F7086" t="s">
        <v>113</v>
      </c>
      <c r="G7086" t="s">
        <v>83</v>
      </c>
      <c r="H7086" t="s">
        <v>7036</v>
      </c>
      <c r="I7086">
        <v>2025</v>
      </c>
      <c r="K7086" s="6">
        <v>46022</v>
      </c>
      <c r="L7086">
        <v>19</v>
      </c>
      <c r="N7086" t="s">
        <v>195</v>
      </c>
      <c r="O7086" s="8">
        <v>7.84</v>
      </c>
      <c r="P7086" s="8">
        <v>7.83</v>
      </c>
      <c r="Q7086" s="8">
        <v>7.51</v>
      </c>
      <c r="R7086" s="8">
        <v>8.1</v>
      </c>
      <c r="S7086" s="8">
        <v>6.1</v>
      </c>
      <c r="T7086" s="8">
        <v>9.75</v>
      </c>
      <c r="U7086" s="8">
        <v>0.68</v>
      </c>
      <c r="V7086" s="9">
        <v>30</v>
      </c>
      <c r="W7086" s="8">
        <v>0.58999999999999986</v>
      </c>
      <c r="X7086" s="8">
        <v>3.6500000000000004</v>
      </c>
      <c r="Y7086" s="8">
        <v>9.9999999999997868E-3</v>
      </c>
      <c r="Z7086" s="8">
        <v>0.16000000000000014</v>
      </c>
      <c r="AA7086">
        <v>-0.12000000000000011</v>
      </c>
      <c r="AF7086" t="s">
        <v>7074</v>
      </c>
      <c r="AG7086" t="s">
        <v>115</v>
      </c>
      <c r="AH7086" t="s">
        <v>116</v>
      </c>
      <c r="AI7086" t="s">
        <v>230</v>
      </c>
      <c r="AJ7086" s="7">
        <v>46022</v>
      </c>
      <c r="AK7086" t="s">
        <v>7674</v>
      </c>
      <c r="AL7086" t="s">
        <v>118</v>
      </c>
      <c r="AM7086" t="s">
        <v>7038</v>
      </c>
      <c r="AN7086" t="s">
        <v>7703</v>
      </c>
      <c r="AO7086" t="str">
        <f>TEXT(A7086,"yyyy-mm-dd")</f>
        <v>2024-05-31</v>
      </c>
    </row>
    <row r="7087" spans="1:41">
      <c r="A7087" s="6" t="s">
        <v>7673</v>
      </c>
      <c r="B7087">
        <v>2024</v>
      </c>
      <c r="C7087">
        <v>5</v>
      </c>
      <c r="E7087" t="s">
        <v>2881</v>
      </c>
      <c r="F7087" t="s">
        <v>113</v>
      </c>
      <c r="G7087" t="s">
        <v>83</v>
      </c>
      <c r="H7087" t="s">
        <v>7036</v>
      </c>
      <c r="I7087">
        <v>2025</v>
      </c>
      <c r="K7087" s="6">
        <v>46022</v>
      </c>
      <c r="L7087">
        <v>19</v>
      </c>
      <c r="N7087" t="s">
        <v>195</v>
      </c>
      <c r="O7087" s="8">
        <v>8.3000000000000007</v>
      </c>
      <c r="P7087" s="8">
        <v>8.4</v>
      </c>
      <c r="Q7087" s="8">
        <v>8</v>
      </c>
      <c r="R7087" s="8">
        <v>8.75</v>
      </c>
      <c r="S7087" s="8">
        <v>7</v>
      </c>
      <c r="T7087" s="8">
        <v>9.8000000000000007</v>
      </c>
      <c r="U7087" s="8">
        <v>0.61</v>
      </c>
      <c r="V7087" s="9">
        <v>27</v>
      </c>
      <c r="W7087" s="8">
        <v>0.75</v>
      </c>
      <c r="X7087" s="8">
        <v>2.8000000000000007</v>
      </c>
      <c r="Y7087" s="8">
        <v>-9.9999999999999645E-2</v>
      </c>
      <c r="Z7087" s="8">
        <v>-3.9999999999999147E-2</v>
      </c>
      <c r="AA7087">
        <v>9.9999999999997868E-3</v>
      </c>
      <c r="AF7087" t="s">
        <v>7079</v>
      </c>
      <c r="AG7087" t="s">
        <v>2883</v>
      </c>
      <c r="AH7087" t="s">
        <v>2884</v>
      </c>
      <c r="AI7087" t="s">
        <v>230</v>
      </c>
      <c r="AJ7087" s="7">
        <v>46022</v>
      </c>
      <c r="AK7087" t="s">
        <v>7674</v>
      </c>
      <c r="AL7087" t="s">
        <v>2885</v>
      </c>
      <c r="AM7087" t="s">
        <v>7038</v>
      </c>
      <c r="AN7087" t="s">
        <v>7706</v>
      </c>
      <c r="AO7087" t="str">
        <f>TEXT(A7087,"yyyy-mm-dd")</f>
        <v>2024-05-31</v>
      </c>
    </row>
    <row r="7088" spans="1:41">
      <c r="A7088" s="6" t="s">
        <v>7673</v>
      </c>
      <c r="B7088">
        <v>2024</v>
      </c>
      <c r="C7088">
        <v>5</v>
      </c>
      <c r="E7088" t="s">
        <v>112</v>
      </c>
      <c r="F7088" t="s">
        <v>113</v>
      </c>
      <c r="G7088" t="s">
        <v>83</v>
      </c>
      <c r="H7088" t="s">
        <v>6592</v>
      </c>
      <c r="I7088">
        <v>2024</v>
      </c>
      <c r="K7088" s="6">
        <v>45657</v>
      </c>
      <c r="L7088">
        <v>7</v>
      </c>
      <c r="N7088" t="s">
        <v>192</v>
      </c>
      <c r="O7088" s="8">
        <v>10.01</v>
      </c>
      <c r="P7088" s="8">
        <v>10</v>
      </c>
      <c r="Q7088" s="8">
        <v>9.82</v>
      </c>
      <c r="R7088" s="8">
        <v>10.199999999999999</v>
      </c>
      <c r="S7088" s="8">
        <v>9.3000000000000007</v>
      </c>
      <c r="T7088" s="8">
        <v>10.75</v>
      </c>
      <c r="U7088" s="8">
        <v>0.31</v>
      </c>
      <c r="V7088" s="9">
        <v>31</v>
      </c>
      <c r="W7088" s="8">
        <v>0.37999999999999901</v>
      </c>
      <c r="X7088" s="8">
        <v>1.4499999999999993</v>
      </c>
      <c r="Y7088" s="8">
        <v>9.9999999999997868E-3</v>
      </c>
      <c r="Z7088" s="8">
        <v>0</v>
      </c>
      <c r="AA7088">
        <v>9.9999999999997868E-3</v>
      </c>
      <c r="AF7088" t="s">
        <v>6630</v>
      </c>
      <c r="AG7088" t="s">
        <v>115</v>
      </c>
      <c r="AH7088" t="s">
        <v>116</v>
      </c>
      <c r="AI7088" t="s">
        <v>117</v>
      </c>
      <c r="AJ7088" s="7">
        <v>45657</v>
      </c>
      <c r="AK7088" t="s">
        <v>7674</v>
      </c>
      <c r="AL7088" t="s">
        <v>118</v>
      </c>
      <c r="AM7088" t="s">
        <v>6594</v>
      </c>
      <c r="AN7088" t="s">
        <v>7702</v>
      </c>
      <c r="AO7088" t="str">
        <f>TEXT(A7088,"yyyy-mm-dd")</f>
        <v>2024-05-31</v>
      </c>
    </row>
    <row r="7089" spans="1:41">
      <c r="A7089" s="6" t="s">
        <v>7673</v>
      </c>
      <c r="B7089">
        <v>2024</v>
      </c>
      <c r="C7089">
        <v>5</v>
      </c>
      <c r="E7089" t="s">
        <v>2881</v>
      </c>
      <c r="F7089" t="s">
        <v>113</v>
      </c>
      <c r="G7089" t="s">
        <v>83</v>
      </c>
      <c r="H7089" t="s">
        <v>6592</v>
      </c>
      <c r="I7089">
        <v>2024</v>
      </c>
      <c r="K7089" s="6">
        <v>45657</v>
      </c>
      <c r="L7089">
        <v>7</v>
      </c>
      <c r="N7089" t="s">
        <v>192</v>
      </c>
      <c r="O7089" s="8">
        <v>9.23</v>
      </c>
      <c r="P7089" s="8">
        <v>9.08</v>
      </c>
      <c r="Q7089" s="8">
        <v>8.81</v>
      </c>
      <c r="R7089" s="8">
        <v>9.5299999999999994</v>
      </c>
      <c r="S7089" s="8">
        <v>8.1999999999999993</v>
      </c>
      <c r="T7089" s="8">
        <v>11.23</v>
      </c>
      <c r="U7089" s="8">
        <v>0.66</v>
      </c>
      <c r="V7089" s="9">
        <v>28</v>
      </c>
      <c r="W7089" s="8">
        <v>0.71999999999999886</v>
      </c>
      <c r="X7089" s="8">
        <v>3.0300000000000011</v>
      </c>
      <c r="Y7089" s="8">
        <v>0.15000000000000036</v>
      </c>
      <c r="Z7089" s="8">
        <v>8.0000000000000071E-2</v>
      </c>
      <c r="AA7089">
        <v>4.9999999999998934E-2</v>
      </c>
      <c r="AF7089" t="s">
        <v>6635</v>
      </c>
      <c r="AG7089" t="s">
        <v>2883</v>
      </c>
      <c r="AH7089" t="s">
        <v>2884</v>
      </c>
      <c r="AI7089" t="s">
        <v>117</v>
      </c>
      <c r="AJ7089" s="7">
        <v>45657</v>
      </c>
      <c r="AK7089" t="s">
        <v>7674</v>
      </c>
      <c r="AL7089" t="s">
        <v>2885</v>
      </c>
      <c r="AM7089" t="s">
        <v>6594</v>
      </c>
      <c r="AN7089" t="s">
        <v>7705</v>
      </c>
      <c r="AO7089" t="str">
        <f>TEXT(A7089,"yyyy-mm-dd")</f>
        <v>2024-05-31</v>
      </c>
    </row>
    <row r="7090" spans="1:41">
      <c r="A7090" s="6" t="s">
        <v>7708</v>
      </c>
      <c r="B7090">
        <v>2024</v>
      </c>
      <c r="C7090">
        <v>6</v>
      </c>
      <c r="E7090" t="s">
        <v>1907</v>
      </c>
      <c r="F7090" t="s">
        <v>1908</v>
      </c>
      <c r="G7090" t="s">
        <v>102</v>
      </c>
      <c r="H7090" t="s">
        <v>7658</v>
      </c>
      <c r="I7090">
        <v>2026</v>
      </c>
      <c r="J7090">
        <v>2</v>
      </c>
      <c r="K7090" s="6">
        <v>46203</v>
      </c>
      <c r="L7090">
        <v>24</v>
      </c>
      <c r="M7090">
        <v>8</v>
      </c>
      <c r="N7090" t="s">
        <v>368</v>
      </c>
      <c r="O7090" s="8">
        <v>7.68</v>
      </c>
      <c r="P7090" s="8">
        <v>7.5</v>
      </c>
      <c r="Q7090" s="8">
        <v>7.19</v>
      </c>
      <c r="R7090" s="8">
        <v>8.06</v>
      </c>
      <c r="S7090" s="8">
        <v>6</v>
      </c>
      <c r="T7090" s="8">
        <v>9.5</v>
      </c>
      <c r="U7090" s="8">
        <v>0.95</v>
      </c>
      <c r="V7090" s="9">
        <v>24</v>
      </c>
      <c r="W7090" s="8">
        <v>0.87000000000000011</v>
      </c>
      <c r="X7090" s="8">
        <v>3.5</v>
      </c>
      <c r="Y7090" s="8">
        <v>0.17999999999999972</v>
      </c>
      <c r="Z7090" s="8">
        <v>0</v>
      </c>
      <c r="AA7090">
        <v>6.0000000000000497E-2</v>
      </c>
      <c r="AF7090" t="s">
        <v>7659</v>
      </c>
      <c r="AG7090" t="s">
        <v>1910</v>
      </c>
      <c r="AH7090" t="s">
        <v>1911</v>
      </c>
      <c r="AI7090" t="s">
        <v>1971</v>
      </c>
      <c r="AJ7090" s="7">
        <v>46203</v>
      </c>
      <c r="AK7090" t="s">
        <v>7709</v>
      </c>
      <c r="AL7090" t="s">
        <v>1908</v>
      </c>
      <c r="AM7090" t="s">
        <v>7660</v>
      </c>
      <c r="AN7090" t="s">
        <v>7731</v>
      </c>
      <c r="AO7090" t="str">
        <f>TEXT(A7090,"yyyy-mm-dd")</f>
        <v>2024-06-30</v>
      </c>
    </row>
    <row r="7091" spans="1:41">
      <c r="A7091" s="6" t="s">
        <v>7708</v>
      </c>
      <c r="B7091">
        <v>2024</v>
      </c>
      <c r="C7091">
        <v>6</v>
      </c>
      <c r="E7091" t="s">
        <v>1907</v>
      </c>
      <c r="F7091" t="s">
        <v>1908</v>
      </c>
      <c r="G7091" t="s">
        <v>102</v>
      </c>
      <c r="H7091" t="s">
        <v>7654</v>
      </c>
      <c r="I7091">
        <v>2026</v>
      </c>
      <c r="J7091">
        <v>1</v>
      </c>
      <c r="K7091" s="6">
        <v>46112</v>
      </c>
      <c r="L7091">
        <v>21</v>
      </c>
      <c r="M7091">
        <v>7</v>
      </c>
      <c r="N7091" t="s">
        <v>176</v>
      </c>
      <c r="O7091" s="8">
        <v>7.92</v>
      </c>
      <c r="P7091" s="8">
        <v>7.88</v>
      </c>
      <c r="Q7091" s="8">
        <v>7.44</v>
      </c>
      <c r="R7091" s="8">
        <v>8.06</v>
      </c>
      <c r="S7091" s="8">
        <v>6.5</v>
      </c>
      <c r="T7091" s="8">
        <v>9.75</v>
      </c>
      <c r="U7091" s="8">
        <v>0.92</v>
      </c>
      <c r="V7091" s="9">
        <v>24</v>
      </c>
      <c r="W7091" s="8">
        <v>0.62000000000000011</v>
      </c>
      <c r="X7091" s="8">
        <v>3.25</v>
      </c>
      <c r="Y7091" s="8">
        <v>4.0000000000000036E-2</v>
      </c>
      <c r="Z7091" s="8">
        <v>0.37999999999999989</v>
      </c>
      <c r="AA7091">
        <v>-0.1899999999999995</v>
      </c>
      <c r="AF7091" t="s">
        <v>7655</v>
      </c>
      <c r="AG7091" t="s">
        <v>1910</v>
      </c>
      <c r="AH7091" t="s">
        <v>1911</v>
      </c>
      <c r="AI7091" t="s">
        <v>1944</v>
      </c>
      <c r="AJ7091" s="7">
        <v>46112</v>
      </c>
      <c r="AK7091" t="s">
        <v>7709</v>
      </c>
      <c r="AL7091" t="s">
        <v>1908</v>
      </c>
      <c r="AM7091" t="s">
        <v>7656</v>
      </c>
      <c r="AN7091" t="s">
        <v>7730</v>
      </c>
      <c r="AO7091" t="str">
        <f>TEXT(A7091,"yyyy-mm-dd")</f>
        <v>2024-06-30</v>
      </c>
    </row>
    <row r="7092" spans="1:41">
      <c r="A7092" s="6" t="s">
        <v>7708</v>
      </c>
      <c r="B7092">
        <v>2024</v>
      </c>
      <c r="C7092">
        <v>6</v>
      </c>
      <c r="E7092" t="s">
        <v>1907</v>
      </c>
      <c r="F7092" t="s">
        <v>1908</v>
      </c>
      <c r="G7092" t="s">
        <v>102</v>
      </c>
      <c r="H7092" t="s">
        <v>7427</v>
      </c>
      <c r="I7092">
        <v>2025</v>
      </c>
      <c r="J7092">
        <v>4</v>
      </c>
      <c r="K7092" s="6">
        <v>46022</v>
      </c>
      <c r="L7092">
        <v>18</v>
      </c>
      <c r="M7092">
        <v>6</v>
      </c>
      <c r="N7092" t="s">
        <v>206</v>
      </c>
      <c r="O7092" s="8">
        <v>8.39</v>
      </c>
      <c r="P7092" s="8">
        <v>8.25</v>
      </c>
      <c r="Q7092" s="8">
        <v>8</v>
      </c>
      <c r="R7092" s="8">
        <v>9</v>
      </c>
      <c r="S7092" s="8">
        <v>7</v>
      </c>
      <c r="T7092" s="8">
        <v>10</v>
      </c>
      <c r="U7092" s="8">
        <v>0.76</v>
      </c>
      <c r="V7092" s="9">
        <v>35</v>
      </c>
      <c r="W7092" s="8">
        <v>1</v>
      </c>
      <c r="X7092" s="8">
        <v>3</v>
      </c>
      <c r="Y7092" s="8">
        <v>0.14000000000000057</v>
      </c>
      <c r="Z7092" s="8">
        <v>0.5</v>
      </c>
      <c r="AA7092">
        <v>0.5</v>
      </c>
      <c r="AF7092" t="s">
        <v>7428</v>
      </c>
      <c r="AG7092" t="s">
        <v>1910</v>
      </c>
      <c r="AH7092" t="s">
        <v>1911</v>
      </c>
      <c r="AI7092" t="s">
        <v>1939</v>
      </c>
      <c r="AJ7092" s="7">
        <v>46022</v>
      </c>
      <c r="AK7092" t="s">
        <v>7709</v>
      </c>
      <c r="AL7092" t="s">
        <v>1908</v>
      </c>
      <c r="AM7092" t="s">
        <v>7429</v>
      </c>
      <c r="AN7092" t="s">
        <v>7729</v>
      </c>
      <c r="AO7092" t="str">
        <f>TEXT(A7092,"yyyy-mm-dd")</f>
        <v>2024-06-30</v>
      </c>
    </row>
    <row r="7093" spans="1:41">
      <c r="A7093" s="6" t="s">
        <v>7708</v>
      </c>
      <c r="B7093">
        <v>2024</v>
      </c>
      <c r="C7093">
        <v>6</v>
      </c>
      <c r="E7093" t="s">
        <v>1907</v>
      </c>
      <c r="F7093" t="s">
        <v>1908</v>
      </c>
      <c r="G7093" t="s">
        <v>102</v>
      </c>
      <c r="H7093" t="s">
        <v>7322</v>
      </c>
      <c r="I7093">
        <v>2025</v>
      </c>
      <c r="J7093">
        <v>3</v>
      </c>
      <c r="K7093" s="6">
        <v>45930</v>
      </c>
      <c r="L7093">
        <v>15</v>
      </c>
      <c r="M7093">
        <v>5</v>
      </c>
      <c r="N7093" t="s">
        <v>236</v>
      </c>
      <c r="O7093" s="8">
        <v>8.7899999999999991</v>
      </c>
      <c r="P7093" s="8">
        <v>8.75</v>
      </c>
      <c r="Q7093" s="8">
        <v>8.5</v>
      </c>
      <c r="R7093" s="8">
        <v>9.25</v>
      </c>
      <c r="S7093" s="8">
        <v>7.5</v>
      </c>
      <c r="T7093" s="8">
        <v>10.25</v>
      </c>
      <c r="U7093" s="8">
        <v>0.67</v>
      </c>
      <c r="V7093" s="9">
        <v>34</v>
      </c>
      <c r="W7093" s="8">
        <v>0.75</v>
      </c>
      <c r="X7093" s="8">
        <v>2.75</v>
      </c>
      <c r="Y7093" s="8">
        <v>3.9999999999999147E-2</v>
      </c>
      <c r="Z7093" s="8">
        <v>0.5</v>
      </c>
      <c r="AA7093">
        <v>5.9999999999999609E-2</v>
      </c>
      <c r="AF7093" t="s">
        <v>7323</v>
      </c>
      <c r="AG7093" t="s">
        <v>1910</v>
      </c>
      <c r="AH7093" t="s">
        <v>1911</v>
      </c>
      <c r="AI7093" t="s">
        <v>1934</v>
      </c>
      <c r="AJ7093" s="7">
        <v>45930</v>
      </c>
      <c r="AK7093" t="s">
        <v>7709</v>
      </c>
      <c r="AL7093" t="s">
        <v>1908</v>
      </c>
      <c r="AM7093" t="s">
        <v>7324</v>
      </c>
      <c r="AN7093" t="s">
        <v>7728</v>
      </c>
      <c r="AO7093" t="str">
        <f>TEXT(A7093,"yyyy-mm-dd")</f>
        <v>2024-06-30</v>
      </c>
    </row>
    <row r="7094" spans="1:41">
      <c r="A7094" s="6" t="s">
        <v>7708</v>
      </c>
      <c r="B7094">
        <v>2024</v>
      </c>
      <c r="C7094">
        <v>6</v>
      </c>
      <c r="E7094" t="s">
        <v>1907</v>
      </c>
      <c r="F7094" t="s">
        <v>1908</v>
      </c>
      <c r="G7094" t="s">
        <v>102</v>
      </c>
      <c r="H7094" t="s">
        <v>7214</v>
      </c>
      <c r="I7094">
        <v>2025</v>
      </c>
      <c r="J7094">
        <v>2</v>
      </c>
      <c r="K7094" s="6">
        <v>45838</v>
      </c>
      <c r="L7094">
        <v>12</v>
      </c>
      <c r="M7094">
        <v>4</v>
      </c>
      <c r="N7094" t="s">
        <v>261</v>
      </c>
      <c r="O7094" s="8">
        <v>9.2899999999999991</v>
      </c>
      <c r="P7094" s="8">
        <v>9.25</v>
      </c>
      <c r="Q7094" s="8">
        <v>9</v>
      </c>
      <c r="R7094" s="8">
        <v>9.5</v>
      </c>
      <c r="S7094" s="8">
        <v>8.25</v>
      </c>
      <c r="T7094" s="8">
        <v>10.5</v>
      </c>
      <c r="U7094" s="8">
        <v>0.56999999999999995</v>
      </c>
      <c r="V7094" s="9">
        <v>34</v>
      </c>
      <c r="W7094" s="8">
        <v>0.5</v>
      </c>
      <c r="X7094" s="8">
        <v>2.25</v>
      </c>
      <c r="Y7094" s="8">
        <v>3.9999999999999147E-2</v>
      </c>
      <c r="Z7094" s="8">
        <v>0.5</v>
      </c>
      <c r="AA7094">
        <v>0</v>
      </c>
      <c r="AF7094" t="s">
        <v>7215</v>
      </c>
      <c r="AG7094" t="s">
        <v>1910</v>
      </c>
      <c r="AH7094" t="s">
        <v>1911</v>
      </c>
      <c r="AI7094" t="s">
        <v>1929</v>
      </c>
      <c r="AJ7094" s="7">
        <v>45838</v>
      </c>
      <c r="AK7094" t="s">
        <v>7709</v>
      </c>
      <c r="AL7094" t="s">
        <v>1908</v>
      </c>
      <c r="AM7094" t="s">
        <v>7216</v>
      </c>
      <c r="AN7094" t="s">
        <v>7727</v>
      </c>
      <c r="AO7094" t="str">
        <f>TEXT(A7094,"yyyy-mm-dd")</f>
        <v>2024-06-30</v>
      </c>
    </row>
    <row r="7095" spans="1:41">
      <c r="A7095" s="6" t="s">
        <v>7708</v>
      </c>
      <c r="B7095">
        <v>2024</v>
      </c>
      <c r="C7095">
        <v>6</v>
      </c>
      <c r="E7095" t="s">
        <v>1907</v>
      </c>
      <c r="F7095" t="s">
        <v>1908</v>
      </c>
      <c r="G7095" t="s">
        <v>102</v>
      </c>
      <c r="H7095" t="s">
        <v>7210</v>
      </c>
      <c r="I7095">
        <v>2025</v>
      </c>
      <c r="J7095">
        <v>1</v>
      </c>
      <c r="K7095" s="6">
        <v>45747</v>
      </c>
      <c r="L7095">
        <v>9</v>
      </c>
      <c r="M7095">
        <v>3</v>
      </c>
      <c r="N7095" t="s">
        <v>173</v>
      </c>
      <c r="O7095" s="8">
        <v>9.84</v>
      </c>
      <c r="P7095" s="8">
        <v>9.75</v>
      </c>
      <c r="Q7095" s="8">
        <v>9.5</v>
      </c>
      <c r="R7095" s="8">
        <v>10</v>
      </c>
      <c r="S7095" s="8">
        <v>9.25</v>
      </c>
      <c r="T7095" s="8">
        <v>10.75</v>
      </c>
      <c r="U7095" s="8">
        <v>0.42</v>
      </c>
      <c r="V7095" s="9">
        <v>34</v>
      </c>
      <c r="W7095" s="8">
        <v>0.5</v>
      </c>
      <c r="X7095" s="8">
        <v>1.5</v>
      </c>
      <c r="Y7095" s="8">
        <v>8.9999999999999858E-2</v>
      </c>
      <c r="Z7095" s="8">
        <v>0.36999999999999922</v>
      </c>
      <c r="AA7095">
        <v>0.25</v>
      </c>
      <c r="AF7095" t="s">
        <v>7211</v>
      </c>
      <c r="AG7095" t="s">
        <v>1910</v>
      </c>
      <c r="AH7095" t="s">
        <v>1911</v>
      </c>
      <c r="AI7095" t="s">
        <v>1924</v>
      </c>
      <c r="AJ7095" s="7">
        <v>45747</v>
      </c>
      <c r="AK7095" t="s">
        <v>7709</v>
      </c>
      <c r="AL7095" t="s">
        <v>1908</v>
      </c>
      <c r="AM7095" t="s">
        <v>7212</v>
      </c>
      <c r="AN7095" t="s">
        <v>7726</v>
      </c>
      <c r="AO7095" t="str">
        <f>TEXT(A7095,"yyyy-mm-dd")</f>
        <v>2024-06-30</v>
      </c>
    </row>
    <row r="7096" spans="1:41">
      <c r="A7096" s="6" t="s">
        <v>7708</v>
      </c>
      <c r="B7096">
        <v>2024</v>
      </c>
      <c r="C7096">
        <v>6</v>
      </c>
      <c r="E7096" t="s">
        <v>1907</v>
      </c>
      <c r="F7096" t="s">
        <v>1908</v>
      </c>
      <c r="G7096" t="s">
        <v>102</v>
      </c>
      <c r="H7096" t="s">
        <v>6983</v>
      </c>
      <c r="I7096">
        <v>2024</v>
      </c>
      <c r="J7096">
        <v>4</v>
      </c>
      <c r="K7096" s="6">
        <v>45657</v>
      </c>
      <c r="L7096">
        <v>6</v>
      </c>
      <c r="M7096">
        <v>2</v>
      </c>
      <c r="N7096" t="s">
        <v>203</v>
      </c>
      <c r="O7096" s="8">
        <v>10.35</v>
      </c>
      <c r="P7096" s="8">
        <v>10.25</v>
      </c>
      <c r="Q7096" s="8">
        <v>10.25</v>
      </c>
      <c r="R7096" s="8">
        <v>10.5</v>
      </c>
      <c r="S7096" s="8">
        <v>9.75</v>
      </c>
      <c r="T7096" s="8">
        <v>11</v>
      </c>
      <c r="U7096" s="8">
        <v>0.28999999999999998</v>
      </c>
      <c r="V7096" s="9">
        <v>35</v>
      </c>
      <c r="W7096" s="8">
        <v>0.25</v>
      </c>
      <c r="X7096" s="8">
        <v>1.25</v>
      </c>
      <c r="Y7096" s="8">
        <v>9.9999999999999645E-2</v>
      </c>
      <c r="Z7096" s="8">
        <v>0.25</v>
      </c>
      <c r="AA7096">
        <v>-0.25</v>
      </c>
      <c r="AF7096" t="s">
        <v>6984</v>
      </c>
      <c r="AG7096" t="s">
        <v>1910</v>
      </c>
      <c r="AH7096" t="s">
        <v>1911</v>
      </c>
      <c r="AI7096" t="s">
        <v>1919</v>
      </c>
      <c r="AJ7096" s="7">
        <v>45657</v>
      </c>
      <c r="AK7096" t="s">
        <v>7709</v>
      </c>
      <c r="AL7096" t="s">
        <v>1908</v>
      </c>
      <c r="AM7096" t="s">
        <v>6985</v>
      </c>
      <c r="AN7096" t="s">
        <v>7725</v>
      </c>
      <c r="AO7096" t="str">
        <f>TEXT(A7096,"yyyy-mm-dd")</f>
        <v>2024-06-30</v>
      </c>
    </row>
    <row r="7097" spans="1:41">
      <c r="A7097" s="6" t="s">
        <v>7708</v>
      </c>
      <c r="B7097">
        <v>2024</v>
      </c>
      <c r="C7097">
        <v>6</v>
      </c>
      <c r="E7097" t="s">
        <v>1907</v>
      </c>
      <c r="F7097" t="s">
        <v>1908</v>
      </c>
      <c r="G7097" t="s">
        <v>102</v>
      </c>
      <c r="H7097" t="s">
        <v>6878</v>
      </c>
      <c r="I7097">
        <v>2024</v>
      </c>
      <c r="J7097">
        <v>3</v>
      </c>
      <c r="K7097" s="6">
        <v>45565</v>
      </c>
      <c r="L7097">
        <v>3</v>
      </c>
      <c r="M7097">
        <v>1</v>
      </c>
      <c r="N7097" t="s">
        <v>233</v>
      </c>
      <c r="O7097" s="8">
        <v>10.74</v>
      </c>
      <c r="P7097" s="8">
        <v>10.75</v>
      </c>
      <c r="Q7097" s="8">
        <v>10.56</v>
      </c>
      <c r="R7097" s="8">
        <v>10.94</v>
      </c>
      <c r="S7097" s="8">
        <v>10.25</v>
      </c>
      <c r="T7097" s="8">
        <v>11</v>
      </c>
      <c r="U7097" s="8">
        <v>0.21</v>
      </c>
      <c r="V7097" s="9">
        <v>34</v>
      </c>
      <c r="W7097" s="8">
        <v>0.37999999999999901</v>
      </c>
      <c r="X7097" s="8">
        <v>0.75</v>
      </c>
      <c r="Y7097" s="8">
        <v>-9.9999999999997868E-3</v>
      </c>
      <c r="Z7097" s="8">
        <v>0.25</v>
      </c>
      <c r="AA7097">
        <v>0.12999999999999901</v>
      </c>
      <c r="AF7097" t="s">
        <v>6879</v>
      </c>
      <c r="AG7097" t="s">
        <v>1910</v>
      </c>
      <c r="AH7097" t="s">
        <v>1911</v>
      </c>
      <c r="AI7097" t="s">
        <v>1915</v>
      </c>
      <c r="AJ7097" s="7">
        <v>45565</v>
      </c>
      <c r="AK7097" t="s">
        <v>7709</v>
      </c>
      <c r="AL7097" t="s">
        <v>1908</v>
      </c>
      <c r="AM7097" t="s">
        <v>6880</v>
      </c>
      <c r="AN7097" t="s">
        <v>7724</v>
      </c>
      <c r="AO7097" t="str">
        <f>TEXT(A7097,"yyyy-mm-dd")</f>
        <v>2024-06-30</v>
      </c>
    </row>
    <row r="7098" spans="1:41">
      <c r="A7098" s="6" t="s">
        <v>7708</v>
      </c>
      <c r="B7098">
        <v>2024</v>
      </c>
      <c r="C7098">
        <v>6</v>
      </c>
      <c r="E7098" t="s">
        <v>1907</v>
      </c>
      <c r="F7098" t="s">
        <v>1908</v>
      </c>
      <c r="G7098" t="s">
        <v>102</v>
      </c>
      <c r="H7098" t="s">
        <v>6770</v>
      </c>
      <c r="I7098">
        <v>2024</v>
      </c>
      <c r="J7098">
        <v>2</v>
      </c>
      <c r="K7098" s="6">
        <v>45473</v>
      </c>
      <c r="L7098">
        <v>0</v>
      </c>
      <c r="M7098">
        <v>0</v>
      </c>
      <c r="N7098" t="s">
        <v>178</v>
      </c>
      <c r="O7098" s="8">
        <v>10.96</v>
      </c>
      <c r="P7098" s="8">
        <v>11</v>
      </c>
      <c r="Q7098" s="8">
        <v>11</v>
      </c>
      <c r="R7098" s="8">
        <v>11</v>
      </c>
      <c r="S7098" s="8">
        <v>10.75</v>
      </c>
      <c r="T7098" s="8">
        <v>11.25</v>
      </c>
      <c r="U7098" s="8">
        <v>0.11</v>
      </c>
      <c r="V7098" s="9">
        <v>34</v>
      </c>
      <c r="W7098" s="8">
        <v>0</v>
      </c>
      <c r="X7098" s="8">
        <v>0.5</v>
      </c>
      <c r="Y7098" s="8">
        <v>-3.9999999999999147E-2</v>
      </c>
      <c r="Z7098" s="8">
        <v>0.25</v>
      </c>
      <c r="AA7098">
        <v>0</v>
      </c>
      <c r="AF7098" t="s">
        <v>6771</v>
      </c>
      <c r="AG7098" t="s">
        <v>1910</v>
      </c>
      <c r="AH7098" t="s">
        <v>1911</v>
      </c>
      <c r="AI7098" t="s">
        <v>1912</v>
      </c>
      <c r="AJ7098" s="7">
        <v>45473</v>
      </c>
      <c r="AK7098" t="s">
        <v>7709</v>
      </c>
      <c r="AL7098" t="s">
        <v>1908</v>
      </c>
      <c r="AM7098" t="s">
        <v>6772</v>
      </c>
      <c r="AN7098" t="s">
        <v>7723</v>
      </c>
      <c r="AO7098" t="str">
        <f>TEXT(A7098,"yyyy-mm-dd")</f>
        <v>2024-06-30</v>
      </c>
    </row>
    <row r="7099" spans="1:41">
      <c r="A7099" s="6" t="s">
        <v>7708</v>
      </c>
      <c r="B7099">
        <v>2024</v>
      </c>
      <c r="C7099">
        <v>6</v>
      </c>
      <c r="E7099" t="s">
        <v>100</v>
      </c>
      <c r="F7099" t="s">
        <v>101</v>
      </c>
      <c r="G7099" t="s">
        <v>83</v>
      </c>
      <c r="H7099" t="s">
        <v>7480</v>
      </c>
      <c r="I7099">
        <v>2026</v>
      </c>
      <c r="K7099" s="6">
        <v>46387</v>
      </c>
      <c r="L7099">
        <v>30</v>
      </c>
      <c r="N7099" t="s">
        <v>567</v>
      </c>
      <c r="O7099" s="8">
        <v>2.0499999999999998</v>
      </c>
      <c r="P7099" s="8">
        <v>2.11</v>
      </c>
      <c r="Q7099" s="8">
        <v>1.9</v>
      </c>
      <c r="R7099" s="8">
        <v>2.2999999999999998</v>
      </c>
      <c r="S7099" s="8">
        <v>1.3</v>
      </c>
      <c r="T7099" s="8">
        <v>2.7</v>
      </c>
      <c r="U7099" s="8">
        <v>0.32</v>
      </c>
      <c r="V7099" s="9">
        <v>27</v>
      </c>
      <c r="W7099" s="8">
        <v>0.39999999999999991</v>
      </c>
      <c r="X7099" s="8">
        <v>1.4000000000000001</v>
      </c>
      <c r="Y7099" s="8">
        <v>-6.0000000000000053E-2</v>
      </c>
      <c r="Z7099" s="8">
        <v>-0.18999999999999995</v>
      </c>
      <c r="AA7099">
        <v>-0.10000000000000009</v>
      </c>
      <c r="AF7099" t="s">
        <v>10489</v>
      </c>
      <c r="AG7099" t="s">
        <v>9655</v>
      </c>
      <c r="AH7099" t="s">
        <v>9656</v>
      </c>
      <c r="AI7099" t="s">
        <v>9708</v>
      </c>
      <c r="AJ7099" s="7">
        <v>46387</v>
      </c>
      <c r="AK7099" t="s">
        <v>7709</v>
      </c>
      <c r="AL7099" t="s">
        <v>109</v>
      </c>
      <c r="AM7099" t="s">
        <v>7482</v>
      </c>
      <c r="AN7099" t="s">
        <v>10496</v>
      </c>
    </row>
    <row r="7100" spans="1:41">
      <c r="A7100" s="6" t="s">
        <v>7708</v>
      </c>
      <c r="B7100">
        <v>2024</v>
      </c>
      <c r="C7100">
        <v>6</v>
      </c>
      <c r="E7100" t="s">
        <v>100</v>
      </c>
      <c r="F7100" t="s">
        <v>101</v>
      </c>
      <c r="G7100" t="s">
        <v>102</v>
      </c>
      <c r="H7100" t="s">
        <v>7427</v>
      </c>
      <c r="I7100">
        <v>2025</v>
      </c>
      <c r="J7100">
        <v>4</v>
      </c>
      <c r="K7100" s="6">
        <v>46022</v>
      </c>
      <c r="L7100">
        <v>18</v>
      </c>
      <c r="M7100">
        <v>6</v>
      </c>
      <c r="N7100" t="s">
        <v>206</v>
      </c>
      <c r="O7100" s="8">
        <v>1.61</v>
      </c>
      <c r="P7100" s="8">
        <v>1.77</v>
      </c>
      <c r="Q7100" s="8">
        <v>1.23</v>
      </c>
      <c r="R7100" s="8">
        <v>2.06</v>
      </c>
      <c r="S7100" s="8">
        <v>0.5</v>
      </c>
      <c r="T7100" s="8">
        <v>2.7</v>
      </c>
      <c r="U7100" s="8">
        <v>0.61</v>
      </c>
      <c r="V7100" s="9">
        <v>31</v>
      </c>
      <c r="W7100" s="8">
        <v>0.83000000000000007</v>
      </c>
      <c r="X7100" s="8">
        <v>2.2000000000000002</v>
      </c>
      <c r="Y7100" s="8">
        <v>-0.15999999999999992</v>
      </c>
      <c r="Z7100" s="8">
        <v>-0.22999999999999998</v>
      </c>
      <c r="AA7100">
        <v>0.32000000000000028</v>
      </c>
      <c r="AF7100" t="s">
        <v>7499</v>
      </c>
      <c r="AG7100" t="s">
        <v>106</v>
      </c>
      <c r="AH7100" t="s">
        <v>107</v>
      </c>
      <c r="AI7100" t="s">
        <v>2670</v>
      </c>
      <c r="AJ7100" s="7">
        <v>46022</v>
      </c>
      <c r="AK7100" t="s">
        <v>7709</v>
      </c>
      <c r="AL7100" t="s">
        <v>109</v>
      </c>
      <c r="AM7100" t="s">
        <v>7429</v>
      </c>
      <c r="AN7100" t="s">
        <v>7722</v>
      </c>
      <c r="AO7100" t="str">
        <f>TEXT(A7100,"yyyy-mm-dd")</f>
        <v>2024-06-30</v>
      </c>
    </row>
    <row r="7101" spans="1:41">
      <c r="A7101" s="6" t="s">
        <v>7708</v>
      </c>
      <c r="B7101">
        <v>2024</v>
      </c>
      <c r="C7101">
        <v>6</v>
      </c>
      <c r="E7101" t="s">
        <v>100</v>
      </c>
      <c r="F7101" t="s">
        <v>101</v>
      </c>
      <c r="G7101" t="s">
        <v>83</v>
      </c>
      <c r="H7101" t="s">
        <v>7036</v>
      </c>
      <c r="I7101">
        <v>2025</v>
      </c>
      <c r="K7101" s="6">
        <v>46022</v>
      </c>
      <c r="L7101">
        <v>18</v>
      </c>
      <c r="N7101" t="s">
        <v>206</v>
      </c>
      <c r="O7101" s="8">
        <v>1.68</v>
      </c>
      <c r="P7101" s="8">
        <v>1.78</v>
      </c>
      <c r="Q7101" s="8">
        <v>1.5</v>
      </c>
      <c r="R7101" s="8">
        <v>1.9</v>
      </c>
      <c r="S7101" s="8">
        <v>0.8</v>
      </c>
      <c r="T7101" s="8">
        <v>2.2000000000000002</v>
      </c>
      <c r="U7101" s="8">
        <v>0.31</v>
      </c>
      <c r="V7101" s="9">
        <v>38</v>
      </c>
      <c r="W7101" s="8">
        <v>0.39999999999999991</v>
      </c>
      <c r="X7101" s="8">
        <v>1.4000000000000001</v>
      </c>
      <c r="Y7101" s="8">
        <v>-0.10000000000000009</v>
      </c>
      <c r="Z7101" s="8">
        <v>-2.0000000000000018E-2</v>
      </c>
      <c r="AA7101">
        <v>3.0000000000000027E-2</v>
      </c>
      <c r="AF7101" t="s">
        <v>10450</v>
      </c>
      <c r="AG7101" t="s">
        <v>9655</v>
      </c>
      <c r="AH7101" t="s">
        <v>9656</v>
      </c>
      <c r="AI7101" t="s">
        <v>9669</v>
      </c>
      <c r="AJ7101" s="7">
        <v>46022</v>
      </c>
      <c r="AK7101" t="s">
        <v>7709</v>
      </c>
      <c r="AL7101" t="s">
        <v>109</v>
      </c>
      <c r="AM7101" t="s">
        <v>7038</v>
      </c>
      <c r="AN7101" t="s">
        <v>10469</v>
      </c>
    </row>
    <row r="7102" spans="1:41">
      <c r="A7102" s="6" t="s">
        <v>7708</v>
      </c>
      <c r="B7102">
        <v>2024</v>
      </c>
      <c r="C7102">
        <v>6</v>
      </c>
      <c r="E7102" t="s">
        <v>100</v>
      </c>
      <c r="F7102" t="s">
        <v>101</v>
      </c>
      <c r="G7102" t="s">
        <v>102</v>
      </c>
      <c r="H7102" t="s">
        <v>7322</v>
      </c>
      <c r="I7102">
        <v>2025</v>
      </c>
      <c r="J7102">
        <v>3</v>
      </c>
      <c r="K7102" s="6">
        <v>45930</v>
      </c>
      <c r="L7102">
        <v>15</v>
      </c>
      <c r="M7102">
        <v>5</v>
      </c>
      <c r="N7102" t="s">
        <v>236</v>
      </c>
      <c r="O7102" s="8">
        <v>1.57</v>
      </c>
      <c r="P7102" s="8">
        <v>1.65</v>
      </c>
      <c r="Q7102" s="8">
        <v>1.38</v>
      </c>
      <c r="R7102" s="8">
        <v>1.78</v>
      </c>
      <c r="S7102" s="8">
        <v>0.7</v>
      </c>
      <c r="T7102" s="8">
        <v>2.4</v>
      </c>
      <c r="U7102" s="8">
        <v>0.4</v>
      </c>
      <c r="V7102" s="9">
        <v>31</v>
      </c>
      <c r="W7102" s="8">
        <v>0.40000000000000013</v>
      </c>
      <c r="X7102" s="8">
        <v>1.7</v>
      </c>
      <c r="Y7102" s="8">
        <v>-7.9999999999999849E-2</v>
      </c>
      <c r="Z7102" s="8">
        <v>-0.10000000000000009</v>
      </c>
      <c r="AA7102">
        <v>-9.9999999999999867E-2</v>
      </c>
      <c r="AF7102" t="s">
        <v>7497</v>
      </c>
      <c r="AG7102" t="s">
        <v>106</v>
      </c>
      <c r="AH7102" t="s">
        <v>107</v>
      </c>
      <c r="AI7102" t="s">
        <v>2667</v>
      </c>
      <c r="AJ7102" s="7">
        <v>45930</v>
      </c>
      <c r="AK7102" t="s">
        <v>7709</v>
      </c>
      <c r="AL7102" t="s">
        <v>109</v>
      </c>
      <c r="AM7102" t="s">
        <v>7324</v>
      </c>
      <c r="AN7102" t="s">
        <v>7721</v>
      </c>
      <c r="AO7102" t="str">
        <f>TEXT(A7102,"yyyy-mm-dd")</f>
        <v>2024-06-30</v>
      </c>
    </row>
    <row r="7103" spans="1:41">
      <c r="A7103" s="6" t="s">
        <v>7708</v>
      </c>
      <c r="B7103">
        <v>2024</v>
      </c>
      <c r="C7103">
        <v>6</v>
      </c>
      <c r="E7103" t="s">
        <v>100</v>
      </c>
      <c r="F7103" t="s">
        <v>101</v>
      </c>
      <c r="G7103" t="s">
        <v>102</v>
      </c>
      <c r="H7103" t="s">
        <v>7214</v>
      </c>
      <c r="I7103">
        <v>2025</v>
      </c>
      <c r="J7103">
        <v>2</v>
      </c>
      <c r="K7103" s="6">
        <v>45838</v>
      </c>
      <c r="L7103">
        <v>12</v>
      </c>
      <c r="M7103">
        <v>4</v>
      </c>
      <c r="N7103" t="s">
        <v>261</v>
      </c>
      <c r="O7103" s="8">
        <v>1.55</v>
      </c>
      <c r="P7103" s="8">
        <v>1.6</v>
      </c>
      <c r="Q7103" s="8">
        <v>1.38</v>
      </c>
      <c r="R7103" s="8">
        <v>1.81</v>
      </c>
      <c r="S7103" s="8">
        <v>0.4</v>
      </c>
      <c r="T7103" s="8">
        <v>2.7</v>
      </c>
      <c r="U7103" s="8">
        <v>0.54</v>
      </c>
      <c r="V7103" s="9">
        <v>31</v>
      </c>
      <c r="W7103" s="8">
        <v>0.43000000000000016</v>
      </c>
      <c r="X7103" s="8">
        <v>2.3000000000000003</v>
      </c>
      <c r="Y7103" s="8">
        <v>-5.0000000000000044E-2</v>
      </c>
      <c r="Z7103" s="8">
        <v>-0.1399999999999999</v>
      </c>
      <c r="AA7103">
        <v>-0.30999999999999983</v>
      </c>
      <c r="AF7103" t="s">
        <v>7495</v>
      </c>
      <c r="AG7103" t="s">
        <v>106</v>
      </c>
      <c r="AH7103" t="s">
        <v>107</v>
      </c>
      <c r="AI7103" t="s">
        <v>502</v>
      </c>
      <c r="AJ7103" s="7">
        <v>45838</v>
      </c>
      <c r="AK7103" t="s">
        <v>7709</v>
      </c>
      <c r="AL7103" t="s">
        <v>109</v>
      </c>
      <c r="AM7103" t="s">
        <v>7216</v>
      </c>
      <c r="AN7103" t="s">
        <v>7720</v>
      </c>
      <c r="AO7103" t="str">
        <f>TEXT(A7103,"yyyy-mm-dd")</f>
        <v>2024-06-30</v>
      </c>
    </row>
    <row r="7104" spans="1:41">
      <c r="A7104" s="6" t="s">
        <v>7708</v>
      </c>
      <c r="B7104">
        <v>2024</v>
      </c>
      <c r="C7104">
        <v>6</v>
      </c>
      <c r="E7104" t="s">
        <v>100</v>
      </c>
      <c r="F7104" t="s">
        <v>101</v>
      </c>
      <c r="G7104" t="s">
        <v>102</v>
      </c>
      <c r="H7104" t="s">
        <v>7210</v>
      </c>
      <c r="I7104">
        <v>2025</v>
      </c>
      <c r="J7104">
        <v>1</v>
      </c>
      <c r="K7104" s="6">
        <v>45747</v>
      </c>
      <c r="L7104">
        <v>9</v>
      </c>
      <c r="M7104">
        <v>3</v>
      </c>
      <c r="N7104" t="s">
        <v>173</v>
      </c>
      <c r="O7104" s="8">
        <v>1.94</v>
      </c>
      <c r="P7104" s="8">
        <v>1.99</v>
      </c>
      <c r="Q7104" s="8">
        <v>1.68</v>
      </c>
      <c r="R7104" s="8">
        <v>2.2000000000000002</v>
      </c>
      <c r="S7104" s="8">
        <v>0.4</v>
      </c>
      <c r="T7104" s="8">
        <v>3.29</v>
      </c>
      <c r="U7104" s="8">
        <v>0.57999999999999996</v>
      </c>
      <c r="V7104" s="9">
        <v>31</v>
      </c>
      <c r="W7104" s="8">
        <v>0.52000000000000024</v>
      </c>
      <c r="X7104" s="8">
        <v>2.89</v>
      </c>
      <c r="Y7104" s="8">
        <v>-5.0000000000000044E-2</v>
      </c>
      <c r="Z7104" s="8">
        <v>-0.1100000000000001</v>
      </c>
      <c r="AA7104">
        <v>2.0000000000000462E-2</v>
      </c>
      <c r="AF7104" t="s">
        <v>7493</v>
      </c>
      <c r="AG7104" t="s">
        <v>106</v>
      </c>
      <c r="AH7104" t="s">
        <v>107</v>
      </c>
      <c r="AI7104" t="s">
        <v>497</v>
      </c>
      <c r="AJ7104" s="7">
        <v>45747</v>
      </c>
      <c r="AK7104" t="s">
        <v>7709</v>
      </c>
      <c r="AL7104" t="s">
        <v>109</v>
      </c>
      <c r="AM7104" t="s">
        <v>7212</v>
      </c>
      <c r="AN7104" t="s">
        <v>7719</v>
      </c>
      <c r="AO7104" t="str">
        <f>TEXT(A7104,"yyyy-mm-dd")</f>
        <v>2024-06-30</v>
      </c>
    </row>
    <row r="7105" spans="1:41">
      <c r="A7105" s="6" t="s">
        <v>7708</v>
      </c>
      <c r="B7105">
        <v>2024</v>
      </c>
      <c r="C7105">
        <v>6</v>
      </c>
      <c r="E7105" t="s">
        <v>100</v>
      </c>
      <c r="F7105" t="s">
        <v>101</v>
      </c>
      <c r="G7105" t="s">
        <v>102</v>
      </c>
      <c r="H7105" t="s">
        <v>6983</v>
      </c>
      <c r="I7105">
        <v>2024</v>
      </c>
      <c r="J7105">
        <v>4</v>
      </c>
      <c r="K7105" s="6">
        <v>45657</v>
      </c>
      <c r="L7105">
        <v>6</v>
      </c>
      <c r="M7105">
        <v>2</v>
      </c>
      <c r="N7105" t="s">
        <v>203</v>
      </c>
      <c r="O7105" s="8">
        <v>2.0699999999999998</v>
      </c>
      <c r="P7105" s="8">
        <v>1.98</v>
      </c>
      <c r="Q7105" s="8">
        <v>1.8</v>
      </c>
      <c r="R7105" s="8">
        <v>2.37</v>
      </c>
      <c r="S7105" s="8">
        <v>0.5</v>
      </c>
      <c r="T7105" s="8">
        <v>3.2</v>
      </c>
      <c r="U7105" s="8">
        <v>0.53</v>
      </c>
      <c r="V7105" s="9">
        <v>32</v>
      </c>
      <c r="W7105" s="8">
        <v>0.57000000000000006</v>
      </c>
      <c r="X7105" s="8">
        <v>2.7</v>
      </c>
      <c r="Y7105" s="8">
        <v>8.9999999999999858E-2</v>
      </c>
      <c r="Z7105" s="8">
        <v>-0.12000000000000011</v>
      </c>
      <c r="AA7105">
        <v>-0.13999999999999968</v>
      </c>
      <c r="AF7105" t="s">
        <v>7055</v>
      </c>
      <c r="AG7105" t="s">
        <v>106</v>
      </c>
      <c r="AH7105" t="s">
        <v>107</v>
      </c>
      <c r="AI7105" t="s">
        <v>427</v>
      </c>
      <c r="AJ7105" s="7">
        <v>45657</v>
      </c>
      <c r="AK7105" t="s">
        <v>7709</v>
      </c>
      <c r="AL7105" t="s">
        <v>109</v>
      </c>
      <c r="AM7105" t="s">
        <v>6985</v>
      </c>
      <c r="AN7105" t="s">
        <v>7718</v>
      </c>
      <c r="AO7105" t="str">
        <f>TEXT(A7105,"yyyy-mm-dd")</f>
        <v>2024-06-30</v>
      </c>
    </row>
    <row r="7106" spans="1:41">
      <c r="A7106" s="6" t="s">
        <v>7708</v>
      </c>
      <c r="B7106">
        <v>2024</v>
      </c>
      <c r="C7106">
        <v>6</v>
      </c>
      <c r="E7106" t="s">
        <v>100</v>
      </c>
      <c r="F7106" t="s">
        <v>101</v>
      </c>
      <c r="G7106" t="s">
        <v>83</v>
      </c>
      <c r="H7106" t="s">
        <v>6592</v>
      </c>
      <c r="I7106">
        <v>2024</v>
      </c>
      <c r="K7106" s="6">
        <v>45657</v>
      </c>
      <c r="L7106">
        <v>6</v>
      </c>
      <c r="N7106" t="s">
        <v>203</v>
      </c>
      <c r="O7106" s="8">
        <v>2</v>
      </c>
      <c r="P7106" s="8">
        <v>2</v>
      </c>
      <c r="Q7106" s="8">
        <v>1.81</v>
      </c>
      <c r="R7106" s="8">
        <v>2.2000000000000002</v>
      </c>
      <c r="S7106" s="8">
        <v>1</v>
      </c>
      <c r="T7106" s="8">
        <v>2.5</v>
      </c>
      <c r="U7106" s="8">
        <v>0.3</v>
      </c>
      <c r="V7106" s="9">
        <v>38</v>
      </c>
      <c r="W7106" s="8">
        <v>0.39000000000000012</v>
      </c>
      <c r="X7106" s="8">
        <v>1.5</v>
      </c>
      <c r="Y7106" s="8">
        <v>0</v>
      </c>
      <c r="Z7106" s="8">
        <v>-0.10000000000000009</v>
      </c>
      <c r="AA7106">
        <v>-2.9999999999999805E-2</v>
      </c>
      <c r="AF7106" t="s">
        <v>10411</v>
      </c>
      <c r="AG7106" t="s">
        <v>9655</v>
      </c>
      <c r="AH7106" t="s">
        <v>9656</v>
      </c>
      <c r="AI7106" t="s">
        <v>9657</v>
      </c>
      <c r="AJ7106" s="7">
        <v>45657</v>
      </c>
      <c r="AK7106" t="s">
        <v>7709</v>
      </c>
      <c r="AL7106" t="s">
        <v>109</v>
      </c>
      <c r="AM7106" t="s">
        <v>6594</v>
      </c>
      <c r="AN7106" t="s">
        <v>10442</v>
      </c>
    </row>
    <row r="7107" spans="1:41">
      <c r="A7107" s="6" t="s">
        <v>7708</v>
      </c>
      <c r="B7107">
        <v>2024</v>
      </c>
      <c r="C7107">
        <v>6</v>
      </c>
      <c r="E7107" t="s">
        <v>100</v>
      </c>
      <c r="F7107" t="s">
        <v>101</v>
      </c>
      <c r="G7107" t="s">
        <v>102</v>
      </c>
      <c r="H7107" t="s">
        <v>6878</v>
      </c>
      <c r="I7107">
        <v>2024</v>
      </c>
      <c r="J7107">
        <v>3</v>
      </c>
      <c r="K7107" s="6">
        <v>45565</v>
      </c>
      <c r="L7107">
        <v>3</v>
      </c>
      <c r="M7107">
        <v>1</v>
      </c>
      <c r="N7107" t="s">
        <v>233</v>
      </c>
      <c r="O7107" s="8">
        <v>1.86</v>
      </c>
      <c r="P7107" s="8">
        <v>1.85</v>
      </c>
      <c r="Q7107" s="8">
        <v>1.59</v>
      </c>
      <c r="R7107" s="8">
        <v>2.1</v>
      </c>
      <c r="S7107" s="8">
        <v>0.6</v>
      </c>
      <c r="T7107" s="8">
        <v>2.7</v>
      </c>
      <c r="U7107" s="8">
        <v>0.43</v>
      </c>
      <c r="V7107" s="9">
        <v>32</v>
      </c>
      <c r="W7107" s="8">
        <v>0.51</v>
      </c>
      <c r="X7107" s="8">
        <v>2.1</v>
      </c>
      <c r="Y7107" s="8">
        <v>1.0000000000000009E-2</v>
      </c>
      <c r="Z7107" s="8">
        <v>-0.14999999999999991</v>
      </c>
      <c r="AA7107">
        <v>-0.16999999999999993</v>
      </c>
      <c r="AF7107" t="s">
        <v>7053</v>
      </c>
      <c r="AG7107" t="s">
        <v>106</v>
      </c>
      <c r="AH7107" t="s">
        <v>107</v>
      </c>
      <c r="AI7107" t="s">
        <v>340</v>
      </c>
      <c r="AJ7107" s="7">
        <v>45565</v>
      </c>
      <c r="AK7107" t="s">
        <v>7709</v>
      </c>
      <c r="AL7107" t="s">
        <v>109</v>
      </c>
      <c r="AM7107" t="s">
        <v>6880</v>
      </c>
      <c r="AN7107" t="s">
        <v>7717</v>
      </c>
      <c r="AO7107" t="str">
        <f>TEXT(A7107,"yyyy-mm-dd")</f>
        <v>2024-06-30</v>
      </c>
    </row>
    <row r="7108" spans="1:41">
      <c r="A7108" s="6" t="s">
        <v>7708</v>
      </c>
      <c r="B7108">
        <v>2024</v>
      </c>
      <c r="C7108">
        <v>6</v>
      </c>
      <c r="E7108" t="s">
        <v>100</v>
      </c>
      <c r="F7108" t="s">
        <v>101</v>
      </c>
      <c r="G7108" t="s">
        <v>102</v>
      </c>
      <c r="H7108" t="s">
        <v>6770</v>
      </c>
      <c r="I7108">
        <v>2024</v>
      </c>
      <c r="J7108">
        <v>2</v>
      </c>
      <c r="K7108" s="6">
        <v>45473</v>
      </c>
      <c r="L7108">
        <v>0</v>
      </c>
      <c r="M7108">
        <v>0</v>
      </c>
      <c r="N7108" t="s">
        <v>178</v>
      </c>
      <c r="O7108" s="8">
        <v>2.16</v>
      </c>
      <c r="P7108" s="8">
        <v>2.1</v>
      </c>
      <c r="Q7108" s="8">
        <v>1.64</v>
      </c>
      <c r="R7108" s="8">
        <v>2.41</v>
      </c>
      <c r="S7108" s="8">
        <v>1.2</v>
      </c>
      <c r="T7108" s="8">
        <v>4.5</v>
      </c>
      <c r="U7108" s="8">
        <v>0.7</v>
      </c>
      <c r="V7108" s="9">
        <v>32</v>
      </c>
      <c r="W7108" s="8">
        <v>0.77000000000000024</v>
      </c>
      <c r="X7108" s="8">
        <v>3.3</v>
      </c>
      <c r="Y7108" s="8">
        <v>6.0000000000000053E-2</v>
      </c>
      <c r="Z7108" s="8">
        <v>-0.14999999999999991</v>
      </c>
      <c r="AA7108">
        <v>-0.12999999999999967</v>
      </c>
      <c r="AF7108" t="s">
        <v>7051</v>
      </c>
      <c r="AG7108" t="s">
        <v>106</v>
      </c>
      <c r="AH7108" t="s">
        <v>107</v>
      </c>
      <c r="AI7108" t="s">
        <v>108</v>
      </c>
      <c r="AJ7108" s="7">
        <v>45473</v>
      </c>
      <c r="AK7108" t="s">
        <v>7709</v>
      </c>
      <c r="AL7108" t="s">
        <v>109</v>
      </c>
      <c r="AM7108" t="s">
        <v>6772</v>
      </c>
      <c r="AN7108" t="s">
        <v>7716</v>
      </c>
      <c r="AO7108" t="str">
        <f>TEXT(A7108,"yyyy-mm-dd")</f>
        <v>2024-06-30</v>
      </c>
    </row>
    <row r="7109" spans="1:41">
      <c r="A7109" s="6" t="s">
        <v>7708</v>
      </c>
      <c r="B7109">
        <v>2024</v>
      </c>
      <c r="C7109">
        <v>6</v>
      </c>
      <c r="E7109" t="s">
        <v>2685</v>
      </c>
      <c r="F7109" t="s">
        <v>101</v>
      </c>
      <c r="G7109" t="s">
        <v>774</v>
      </c>
      <c r="H7109" t="s">
        <v>2686</v>
      </c>
      <c r="K7109" s="6"/>
      <c r="O7109" s="8">
        <v>2.14</v>
      </c>
      <c r="P7109" s="8">
        <v>2</v>
      </c>
      <c r="Q7109" s="8">
        <v>2</v>
      </c>
      <c r="R7109" s="8">
        <v>2.2000000000000002</v>
      </c>
      <c r="S7109" s="8">
        <v>1.8</v>
      </c>
      <c r="T7109" s="8">
        <v>3.02</v>
      </c>
      <c r="U7109" s="8">
        <v>0.33</v>
      </c>
      <c r="V7109" s="9">
        <v>29</v>
      </c>
      <c r="W7109" s="8">
        <v>0.20000000000000018</v>
      </c>
      <c r="X7109" s="8">
        <v>1.22</v>
      </c>
      <c r="Y7109" s="8">
        <v>0.14000000000000012</v>
      </c>
      <c r="Z7109" s="8">
        <v>-0.10000000000000009</v>
      </c>
      <c r="AA7109">
        <v>-0.19999999999999973</v>
      </c>
      <c r="AF7109" t="s">
        <v>2687</v>
      </c>
      <c r="AG7109" t="s">
        <v>2688</v>
      </c>
      <c r="AH7109" t="s">
        <v>2689</v>
      </c>
      <c r="AI7109" t="s">
        <v>2690</v>
      </c>
      <c r="AJ7109" s="7"/>
      <c r="AK7109" t="s">
        <v>7709</v>
      </c>
      <c r="AL7109" t="s">
        <v>109</v>
      </c>
      <c r="AM7109" t="s">
        <v>2686</v>
      </c>
      <c r="AN7109" t="s">
        <v>7736</v>
      </c>
      <c r="AO7109" t="str">
        <f>TEXT(A7109,"yyyy-mm-dd")</f>
        <v>2024-06-30</v>
      </c>
    </row>
    <row r="7110" spans="1:41">
      <c r="A7110" s="6" t="s">
        <v>7708</v>
      </c>
      <c r="B7110">
        <v>2024</v>
      </c>
      <c r="C7110">
        <v>6</v>
      </c>
      <c r="E7110" t="s">
        <v>81</v>
      </c>
      <c r="F7110" t="s">
        <v>82</v>
      </c>
      <c r="G7110" t="s">
        <v>83</v>
      </c>
      <c r="H7110" t="s">
        <v>7480</v>
      </c>
      <c r="I7110">
        <v>2026</v>
      </c>
      <c r="K7110" s="6">
        <v>46387</v>
      </c>
      <c r="L7110">
        <v>30</v>
      </c>
      <c r="N7110" t="s">
        <v>567</v>
      </c>
      <c r="O7110" s="8">
        <v>3.75</v>
      </c>
      <c r="P7110" s="8">
        <v>3.65</v>
      </c>
      <c r="Q7110" s="8">
        <v>3.52</v>
      </c>
      <c r="R7110" s="8">
        <v>3.85</v>
      </c>
      <c r="S7110" s="8">
        <v>3.33</v>
      </c>
      <c r="T7110" s="8">
        <v>4.68</v>
      </c>
      <c r="U7110" s="8">
        <v>0.32</v>
      </c>
      <c r="V7110" s="9">
        <v>35</v>
      </c>
      <c r="W7110" s="8">
        <v>0.33000000000000007</v>
      </c>
      <c r="X7110" s="8">
        <v>1.3499999999999996</v>
      </c>
      <c r="Y7110" s="8">
        <v>0.10000000000000009</v>
      </c>
      <c r="Z7110" s="8">
        <v>9.9999999999997868E-3</v>
      </c>
      <c r="AA7110">
        <v>-4.9999999999999822E-2</v>
      </c>
      <c r="AF7110" t="s">
        <v>7481</v>
      </c>
      <c r="AG7110" t="s">
        <v>87</v>
      </c>
      <c r="AH7110" t="s">
        <v>88</v>
      </c>
      <c r="AI7110" t="s">
        <v>359</v>
      </c>
      <c r="AJ7110" s="7">
        <v>46387</v>
      </c>
      <c r="AK7110" t="s">
        <v>7709</v>
      </c>
      <c r="AL7110" t="s">
        <v>91</v>
      </c>
      <c r="AM7110" t="s">
        <v>7482</v>
      </c>
      <c r="AN7110" t="s">
        <v>7712</v>
      </c>
      <c r="AO7110" t="str">
        <f>TEXT(A7110,"yyyy-mm-dd")</f>
        <v>2024-06-30</v>
      </c>
    </row>
    <row r="7111" spans="1:41">
      <c r="A7111" s="6" t="s">
        <v>7708</v>
      </c>
      <c r="B7111">
        <v>2024</v>
      </c>
      <c r="C7111">
        <v>6</v>
      </c>
      <c r="E7111" t="s">
        <v>392</v>
      </c>
      <c r="F7111" t="s">
        <v>82</v>
      </c>
      <c r="G7111" t="s">
        <v>83</v>
      </c>
      <c r="H7111" t="s">
        <v>7480</v>
      </c>
      <c r="I7111">
        <v>2026</v>
      </c>
      <c r="K7111" s="6">
        <v>46387</v>
      </c>
      <c r="L7111">
        <v>30</v>
      </c>
      <c r="N7111" t="s">
        <v>567</v>
      </c>
      <c r="O7111" s="8">
        <v>3.66</v>
      </c>
      <c r="P7111" s="8">
        <v>3.6</v>
      </c>
      <c r="Q7111" s="8">
        <v>3.44</v>
      </c>
      <c r="R7111" s="8">
        <v>3.93</v>
      </c>
      <c r="S7111" s="8">
        <v>3.06</v>
      </c>
      <c r="T7111" s="8">
        <v>4.3499999999999996</v>
      </c>
      <c r="U7111" s="8">
        <v>0.32</v>
      </c>
      <c r="V7111" s="9">
        <v>32</v>
      </c>
      <c r="W7111" s="8">
        <v>0.49000000000000021</v>
      </c>
      <c r="X7111" s="8">
        <v>1.2899999999999996</v>
      </c>
      <c r="Y7111" s="8">
        <v>6.0000000000000053E-2</v>
      </c>
      <c r="Z7111" s="8">
        <v>0</v>
      </c>
      <c r="AA7111">
        <v>-9.9999999999997868E-3</v>
      </c>
      <c r="AF7111" t="s">
        <v>7481</v>
      </c>
      <c r="AG7111" t="s">
        <v>87</v>
      </c>
      <c r="AH7111" t="s">
        <v>88</v>
      </c>
      <c r="AI7111" t="s">
        <v>359</v>
      </c>
      <c r="AJ7111" s="7">
        <v>46387</v>
      </c>
      <c r="AK7111" t="s">
        <v>7709</v>
      </c>
      <c r="AL7111" t="s">
        <v>393</v>
      </c>
      <c r="AM7111" t="s">
        <v>7482</v>
      </c>
      <c r="AN7111" t="s">
        <v>7715</v>
      </c>
      <c r="AO7111" t="str">
        <f>TEXT(A7111,"yyyy-mm-dd")</f>
        <v>2024-06-30</v>
      </c>
    </row>
    <row r="7112" spans="1:41">
      <c r="A7112" s="6" t="s">
        <v>7708</v>
      </c>
      <c r="B7112">
        <v>2024</v>
      </c>
      <c r="C7112">
        <v>6</v>
      </c>
      <c r="E7112" t="s">
        <v>81</v>
      </c>
      <c r="F7112" t="s">
        <v>82</v>
      </c>
      <c r="G7112" t="s">
        <v>83</v>
      </c>
      <c r="H7112" t="s">
        <v>7036</v>
      </c>
      <c r="I7112">
        <v>2025</v>
      </c>
      <c r="K7112" s="6">
        <v>46022</v>
      </c>
      <c r="L7112">
        <v>18</v>
      </c>
      <c r="N7112" t="s">
        <v>206</v>
      </c>
      <c r="O7112" s="8">
        <v>3.81</v>
      </c>
      <c r="P7112" s="8">
        <v>3.76</v>
      </c>
      <c r="Q7112" s="8">
        <v>3.67</v>
      </c>
      <c r="R7112" s="8">
        <v>3.91</v>
      </c>
      <c r="S7112" s="8">
        <v>3.29</v>
      </c>
      <c r="T7112" s="8">
        <v>5.04</v>
      </c>
      <c r="U7112" s="8">
        <v>0.3</v>
      </c>
      <c r="V7112" s="9">
        <v>40</v>
      </c>
      <c r="W7112" s="8">
        <v>0.24000000000000021</v>
      </c>
      <c r="X7112" s="8">
        <v>1.75</v>
      </c>
      <c r="Y7112" s="8">
        <v>5.0000000000000266E-2</v>
      </c>
      <c r="Z7112" s="8">
        <v>4.9999999999999822E-2</v>
      </c>
      <c r="AA7112">
        <v>-0.10999999999999988</v>
      </c>
      <c r="AF7112" t="s">
        <v>7037</v>
      </c>
      <c r="AG7112" t="s">
        <v>87</v>
      </c>
      <c r="AH7112" t="s">
        <v>88</v>
      </c>
      <c r="AI7112" t="s">
        <v>97</v>
      </c>
      <c r="AJ7112" s="7">
        <v>46022</v>
      </c>
      <c r="AK7112" t="s">
        <v>7709</v>
      </c>
      <c r="AL7112" t="s">
        <v>91</v>
      </c>
      <c r="AM7112" t="s">
        <v>7038</v>
      </c>
      <c r="AN7112" t="s">
        <v>7711</v>
      </c>
      <c r="AO7112" t="str">
        <f>TEXT(A7112,"yyyy-mm-dd")</f>
        <v>2024-06-30</v>
      </c>
    </row>
    <row r="7113" spans="1:41">
      <c r="A7113" s="6" t="s">
        <v>7708</v>
      </c>
      <c r="B7113">
        <v>2024</v>
      </c>
      <c r="C7113">
        <v>6</v>
      </c>
      <c r="E7113" t="s">
        <v>392</v>
      </c>
      <c r="F7113" t="s">
        <v>82</v>
      </c>
      <c r="G7113" t="s">
        <v>83</v>
      </c>
      <c r="H7113" t="s">
        <v>7036</v>
      </c>
      <c r="I7113">
        <v>2025</v>
      </c>
      <c r="K7113" s="6">
        <v>46022</v>
      </c>
      <c r="L7113">
        <v>18</v>
      </c>
      <c r="N7113" t="s">
        <v>206</v>
      </c>
      <c r="O7113" s="8">
        <v>3.76</v>
      </c>
      <c r="P7113" s="8">
        <v>3.78</v>
      </c>
      <c r="Q7113" s="8">
        <v>3.6</v>
      </c>
      <c r="R7113" s="8">
        <v>3.88</v>
      </c>
      <c r="S7113" s="8">
        <v>3.2</v>
      </c>
      <c r="T7113" s="8">
        <v>5.33</v>
      </c>
      <c r="U7113" s="8">
        <v>0.35</v>
      </c>
      <c r="V7113" s="9">
        <v>37</v>
      </c>
      <c r="W7113" s="8">
        <v>0.2799999999999998</v>
      </c>
      <c r="X7113" s="8">
        <v>2.13</v>
      </c>
      <c r="Y7113" s="8">
        <v>-2.0000000000000018E-2</v>
      </c>
      <c r="Z7113" s="8">
        <v>7.9999999999999627E-2</v>
      </c>
      <c r="AA7113">
        <v>-9.0000000000000302E-2</v>
      </c>
      <c r="AF7113" t="s">
        <v>7037</v>
      </c>
      <c r="AG7113" t="s">
        <v>87</v>
      </c>
      <c r="AH7113" t="s">
        <v>88</v>
      </c>
      <c r="AI7113" t="s">
        <v>97</v>
      </c>
      <c r="AJ7113" s="7">
        <v>46022</v>
      </c>
      <c r="AK7113" t="s">
        <v>7709</v>
      </c>
      <c r="AL7113" t="s">
        <v>393</v>
      </c>
      <c r="AM7113" t="s">
        <v>7038</v>
      </c>
      <c r="AN7113" t="s">
        <v>7714</v>
      </c>
      <c r="AO7113" t="str">
        <f>TEXT(A7113,"yyyy-mm-dd")</f>
        <v>2024-06-30</v>
      </c>
    </row>
    <row r="7114" spans="1:41">
      <c r="A7114" s="6" t="s">
        <v>7708</v>
      </c>
      <c r="B7114">
        <v>2024</v>
      </c>
      <c r="C7114">
        <v>6</v>
      </c>
      <c r="E7114" t="s">
        <v>81</v>
      </c>
      <c r="F7114" t="s">
        <v>82</v>
      </c>
      <c r="G7114" t="s">
        <v>83</v>
      </c>
      <c r="H7114" t="s">
        <v>6592</v>
      </c>
      <c r="I7114">
        <v>2024</v>
      </c>
      <c r="K7114" s="6">
        <v>45657</v>
      </c>
      <c r="L7114">
        <v>6</v>
      </c>
      <c r="N7114" t="s">
        <v>203</v>
      </c>
      <c r="O7114" s="8">
        <v>4.25</v>
      </c>
      <c r="P7114" s="8">
        <v>4.2300000000000004</v>
      </c>
      <c r="Q7114" s="8">
        <v>4.0999999999999996</v>
      </c>
      <c r="R7114" s="8">
        <v>4.32</v>
      </c>
      <c r="S7114" s="8">
        <v>3.8</v>
      </c>
      <c r="T7114" s="8">
        <v>5.51</v>
      </c>
      <c r="U7114" s="8">
        <v>0.28999999999999998</v>
      </c>
      <c r="V7114" s="9">
        <v>40</v>
      </c>
      <c r="W7114" s="8">
        <v>0.22000000000000064</v>
      </c>
      <c r="X7114" s="8">
        <v>1.71</v>
      </c>
      <c r="Y7114" s="8">
        <v>1.9999999999999574E-2</v>
      </c>
      <c r="Z7114" s="8">
        <v>-3.9999999999999147E-2</v>
      </c>
      <c r="AA7114">
        <v>-2.9999999999999361E-2</v>
      </c>
      <c r="AF7114" t="s">
        <v>6593</v>
      </c>
      <c r="AG7114" t="s">
        <v>87</v>
      </c>
      <c r="AH7114" t="s">
        <v>88</v>
      </c>
      <c r="AI7114" t="s">
        <v>89</v>
      </c>
      <c r="AJ7114" s="7">
        <v>45657</v>
      </c>
      <c r="AK7114" t="s">
        <v>7709</v>
      </c>
      <c r="AL7114" t="s">
        <v>91</v>
      </c>
      <c r="AM7114" t="s">
        <v>6594</v>
      </c>
      <c r="AN7114" t="s">
        <v>7710</v>
      </c>
      <c r="AO7114" t="str">
        <f>TEXT(A7114,"yyyy-mm-dd")</f>
        <v>2024-06-30</v>
      </c>
    </row>
    <row r="7115" spans="1:41">
      <c r="A7115" s="6" t="s">
        <v>7708</v>
      </c>
      <c r="B7115">
        <v>2024</v>
      </c>
      <c r="C7115">
        <v>6</v>
      </c>
      <c r="E7115" t="s">
        <v>392</v>
      </c>
      <c r="F7115" t="s">
        <v>82</v>
      </c>
      <c r="G7115" t="s">
        <v>83</v>
      </c>
      <c r="H7115" t="s">
        <v>6592</v>
      </c>
      <c r="I7115">
        <v>2024</v>
      </c>
      <c r="K7115" s="6">
        <v>45657</v>
      </c>
      <c r="L7115">
        <v>6</v>
      </c>
      <c r="N7115" t="s">
        <v>203</v>
      </c>
      <c r="O7115" s="8">
        <v>4.04</v>
      </c>
      <c r="P7115" s="8">
        <v>4.01</v>
      </c>
      <c r="Q7115" s="8">
        <v>3.86</v>
      </c>
      <c r="R7115" s="8">
        <v>4.0999999999999996</v>
      </c>
      <c r="S7115" s="8">
        <v>3.55</v>
      </c>
      <c r="T7115" s="8">
        <v>5.68</v>
      </c>
      <c r="U7115" s="8">
        <v>0.35</v>
      </c>
      <c r="V7115" s="9">
        <v>37</v>
      </c>
      <c r="W7115" s="8">
        <v>0.23999999999999977</v>
      </c>
      <c r="X7115" s="8">
        <v>2.13</v>
      </c>
      <c r="Y7115" s="8">
        <v>3.0000000000000249E-2</v>
      </c>
      <c r="Z7115" s="8">
        <v>-6.0000000000000497E-2</v>
      </c>
      <c r="AA7115">
        <v>3.0000000000000249E-2</v>
      </c>
      <c r="AF7115" t="s">
        <v>6593</v>
      </c>
      <c r="AG7115" t="s">
        <v>87</v>
      </c>
      <c r="AH7115" t="s">
        <v>88</v>
      </c>
      <c r="AI7115" t="s">
        <v>89</v>
      </c>
      <c r="AJ7115" s="7">
        <v>45657</v>
      </c>
      <c r="AK7115" t="s">
        <v>7709</v>
      </c>
      <c r="AL7115" t="s">
        <v>393</v>
      </c>
      <c r="AM7115" t="s">
        <v>6594</v>
      </c>
      <c r="AN7115" t="s">
        <v>7713</v>
      </c>
      <c r="AO7115" t="str">
        <f>TEXT(A7115,"yyyy-mm-dd")</f>
        <v>2024-06-30</v>
      </c>
    </row>
    <row r="7116" spans="1:41">
      <c r="A7116" s="6" t="s">
        <v>7708</v>
      </c>
      <c r="B7116">
        <v>2024</v>
      </c>
      <c r="C7116">
        <v>6</v>
      </c>
      <c r="E7116" t="s">
        <v>81</v>
      </c>
      <c r="F7116" t="s">
        <v>82</v>
      </c>
      <c r="G7116" t="s">
        <v>774</v>
      </c>
      <c r="H7116" t="s">
        <v>775</v>
      </c>
      <c r="K7116" s="6"/>
      <c r="O7116" s="8">
        <v>3.74</v>
      </c>
      <c r="P7116" s="8">
        <v>3.7</v>
      </c>
      <c r="Q7116" s="8">
        <v>3.5</v>
      </c>
      <c r="R7116" s="8">
        <v>3.84</v>
      </c>
      <c r="S7116" s="8">
        <v>3.3</v>
      </c>
      <c r="T7116" s="8">
        <v>4.45</v>
      </c>
      <c r="U7116" s="8">
        <v>0.27</v>
      </c>
      <c r="V7116" s="9">
        <v>33</v>
      </c>
      <c r="W7116" s="8">
        <v>0.33999999999999986</v>
      </c>
      <c r="X7116" s="8">
        <v>1.1500000000000004</v>
      </c>
      <c r="Y7116" s="8">
        <v>4.0000000000000036E-2</v>
      </c>
      <c r="Z7116" s="8">
        <v>0</v>
      </c>
      <c r="AA7116">
        <v>4.0000000000000036E-2</v>
      </c>
      <c r="AF7116" t="s">
        <v>776</v>
      </c>
      <c r="AG7116" t="s">
        <v>777</v>
      </c>
      <c r="AH7116" t="s">
        <v>778</v>
      </c>
      <c r="AI7116" t="s">
        <v>779</v>
      </c>
      <c r="AJ7116" s="7"/>
      <c r="AK7116" t="s">
        <v>7709</v>
      </c>
      <c r="AL7116" t="s">
        <v>91</v>
      </c>
      <c r="AM7116" t="s">
        <v>775</v>
      </c>
      <c r="AN7116" t="s">
        <v>7732</v>
      </c>
      <c r="AO7116" t="str">
        <f>TEXT(A7116,"yyyy-mm-dd")</f>
        <v>2024-06-30</v>
      </c>
    </row>
    <row r="7117" spans="1:41">
      <c r="A7117" s="6" t="s">
        <v>7708</v>
      </c>
      <c r="B7117">
        <v>2024</v>
      </c>
      <c r="C7117">
        <v>6</v>
      </c>
      <c r="E7117" t="s">
        <v>81</v>
      </c>
      <c r="F7117" t="s">
        <v>82</v>
      </c>
      <c r="G7117" t="s">
        <v>774</v>
      </c>
      <c r="H7117" t="s">
        <v>1536</v>
      </c>
      <c r="K7117" s="6"/>
      <c r="O7117" s="8">
        <v>3.61</v>
      </c>
      <c r="P7117" s="8">
        <v>3.6</v>
      </c>
      <c r="Q7117" s="8">
        <v>3.5</v>
      </c>
      <c r="R7117" s="8">
        <v>3.71</v>
      </c>
      <c r="S7117" s="8">
        <v>3</v>
      </c>
      <c r="T7117" s="8">
        <v>4.2</v>
      </c>
      <c r="U7117" s="8">
        <v>0.25</v>
      </c>
      <c r="V7117" s="9">
        <v>31</v>
      </c>
      <c r="W7117" s="8">
        <v>0.20999999999999996</v>
      </c>
      <c r="X7117" s="8">
        <v>1.2000000000000002</v>
      </c>
      <c r="Y7117" s="8">
        <v>9.9999999999997868E-3</v>
      </c>
      <c r="Z7117" s="8">
        <v>5.0000000000000266E-2</v>
      </c>
      <c r="AA7117">
        <v>-4.0000000000000036E-2</v>
      </c>
      <c r="AF7117" t="s">
        <v>1537</v>
      </c>
      <c r="AG7117" t="s">
        <v>777</v>
      </c>
      <c r="AH7117" t="s">
        <v>778</v>
      </c>
      <c r="AI7117" t="s">
        <v>1538</v>
      </c>
      <c r="AJ7117" s="7"/>
      <c r="AK7117" t="s">
        <v>7709</v>
      </c>
      <c r="AL7117" t="s">
        <v>91</v>
      </c>
      <c r="AM7117" t="s">
        <v>1536</v>
      </c>
      <c r="AN7117" t="s">
        <v>7733</v>
      </c>
      <c r="AO7117" t="str">
        <f>TEXT(A7117,"yyyy-mm-dd")</f>
        <v>2024-06-30</v>
      </c>
    </row>
    <row r="7118" spans="1:41">
      <c r="A7118" s="6" t="s">
        <v>7708</v>
      </c>
      <c r="B7118">
        <v>2024</v>
      </c>
      <c r="C7118">
        <v>6</v>
      </c>
      <c r="E7118" t="s">
        <v>392</v>
      </c>
      <c r="F7118" t="s">
        <v>82</v>
      </c>
      <c r="G7118" t="s">
        <v>774</v>
      </c>
      <c r="H7118" t="s">
        <v>775</v>
      </c>
      <c r="K7118" s="6"/>
      <c r="O7118" s="8">
        <v>3.65</v>
      </c>
      <c r="P7118" s="8">
        <v>3.6</v>
      </c>
      <c r="Q7118" s="8">
        <v>3.5</v>
      </c>
      <c r="R7118" s="8">
        <v>3.8</v>
      </c>
      <c r="S7118" s="8">
        <v>3.1</v>
      </c>
      <c r="T7118" s="8">
        <v>4.2</v>
      </c>
      <c r="U7118" s="8">
        <v>0.24</v>
      </c>
      <c r="V7118" s="9">
        <v>31</v>
      </c>
      <c r="W7118" s="8">
        <v>0.29999999999999982</v>
      </c>
      <c r="X7118" s="8">
        <v>1.1000000000000001</v>
      </c>
      <c r="Y7118" s="8">
        <v>4.9999999999999822E-2</v>
      </c>
      <c r="Z7118" s="8">
        <v>0</v>
      </c>
      <c r="AA7118">
        <v>0</v>
      </c>
      <c r="AF7118" t="s">
        <v>776</v>
      </c>
      <c r="AG7118" t="s">
        <v>777</v>
      </c>
      <c r="AH7118" t="s">
        <v>778</v>
      </c>
      <c r="AI7118" t="s">
        <v>779</v>
      </c>
      <c r="AJ7118" s="7"/>
      <c r="AK7118" t="s">
        <v>7709</v>
      </c>
      <c r="AL7118" t="s">
        <v>393</v>
      </c>
      <c r="AM7118" t="s">
        <v>775</v>
      </c>
      <c r="AN7118" t="s">
        <v>7734</v>
      </c>
      <c r="AO7118" t="str">
        <f>TEXT(A7118,"yyyy-mm-dd")</f>
        <v>2024-06-30</v>
      </c>
    </row>
    <row r="7119" spans="1:41">
      <c r="A7119" s="6" t="s">
        <v>7708</v>
      </c>
      <c r="B7119">
        <v>2024</v>
      </c>
      <c r="C7119">
        <v>6</v>
      </c>
      <c r="E7119" t="s">
        <v>392</v>
      </c>
      <c r="F7119" t="s">
        <v>82</v>
      </c>
      <c r="G7119" t="s">
        <v>774</v>
      </c>
      <c r="H7119" t="s">
        <v>1536</v>
      </c>
      <c r="K7119" s="6"/>
      <c r="O7119" s="8">
        <v>3.54</v>
      </c>
      <c r="P7119" s="8">
        <v>3.5</v>
      </c>
      <c r="Q7119" s="8">
        <v>3.35</v>
      </c>
      <c r="R7119" s="8">
        <v>3.69</v>
      </c>
      <c r="S7119" s="8">
        <v>3</v>
      </c>
      <c r="T7119" s="8">
        <v>4.0999999999999996</v>
      </c>
      <c r="U7119" s="8">
        <v>0.25</v>
      </c>
      <c r="V7119" s="9">
        <v>29</v>
      </c>
      <c r="W7119" s="8">
        <v>0.33999999999999986</v>
      </c>
      <c r="X7119" s="8">
        <v>1.0999999999999996</v>
      </c>
      <c r="Y7119" s="8">
        <v>4.0000000000000036E-2</v>
      </c>
      <c r="Z7119" s="8">
        <v>0</v>
      </c>
      <c r="AA7119">
        <v>-3.0000000000000249E-2</v>
      </c>
      <c r="AF7119" t="s">
        <v>1537</v>
      </c>
      <c r="AG7119" t="s">
        <v>777</v>
      </c>
      <c r="AH7119" t="s">
        <v>778</v>
      </c>
      <c r="AI7119" t="s">
        <v>1538</v>
      </c>
      <c r="AJ7119" s="7"/>
      <c r="AK7119" t="s">
        <v>7709</v>
      </c>
      <c r="AL7119" t="s">
        <v>393</v>
      </c>
      <c r="AM7119" t="s">
        <v>1536</v>
      </c>
      <c r="AN7119" t="s">
        <v>7735</v>
      </c>
      <c r="AO7119" t="str">
        <f>TEXT(A7119,"yyyy-mm-dd")</f>
        <v>2024-06-30</v>
      </c>
    </row>
    <row r="7120" spans="1:41">
      <c r="A7120" s="6" t="s">
        <v>7708</v>
      </c>
      <c r="B7120">
        <v>2024</v>
      </c>
      <c r="C7120">
        <v>6</v>
      </c>
      <c r="E7120" t="s">
        <v>112</v>
      </c>
      <c r="F7120" t="s">
        <v>113</v>
      </c>
      <c r="G7120" t="s">
        <v>83</v>
      </c>
      <c r="H7120" t="s">
        <v>7480</v>
      </c>
      <c r="I7120">
        <v>2026</v>
      </c>
      <c r="K7120" s="6">
        <v>46387</v>
      </c>
      <c r="L7120">
        <v>30</v>
      </c>
      <c r="N7120" t="s">
        <v>567</v>
      </c>
      <c r="O7120" s="8">
        <v>7.28</v>
      </c>
      <c r="P7120" s="8">
        <v>7.23</v>
      </c>
      <c r="Q7120" s="8">
        <v>6.81</v>
      </c>
      <c r="R7120" s="8">
        <v>7.75</v>
      </c>
      <c r="S7120" s="8">
        <v>6</v>
      </c>
      <c r="T7120" s="8">
        <v>8.6</v>
      </c>
      <c r="U7120" s="8">
        <v>0.72</v>
      </c>
      <c r="V7120" s="9">
        <v>23</v>
      </c>
      <c r="W7120" s="8">
        <v>0.94000000000000039</v>
      </c>
      <c r="X7120" s="8">
        <v>2.5999999999999996</v>
      </c>
      <c r="Y7120" s="8">
        <v>4.9999999999999822E-2</v>
      </c>
      <c r="Z7120" s="8">
        <v>8.0000000000000071E-2</v>
      </c>
      <c r="AA7120">
        <v>3.0000000000000249E-2</v>
      </c>
      <c r="AF7120" t="s">
        <v>7518</v>
      </c>
      <c r="AG7120" t="s">
        <v>115</v>
      </c>
      <c r="AH7120" t="s">
        <v>116</v>
      </c>
      <c r="AI7120" t="s">
        <v>359</v>
      </c>
      <c r="AJ7120" s="7">
        <v>46387</v>
      </c>
      <c r="AK7120" t="s">
        <v>7709</v>
      </c>
      <c r="AL7120" t="s">
        <v>118</v>
      </c>
      <c r="AM7120" t="s">
        <v>7482</v>
      </c>
      <c r="AN7120" t="s">
        <v>7739</v>
      </c>
      <c r="AO7120" t="str">
        <f>TEXT(A7120,"yyyy-mm-dd")</f>
        <v>2024-06-30</v>
      </c>
    </row>
    <row r="7121" spans="1:41">
      <c r="A7121" s="6" t="s">
        <v>7708</v>
      </c>
      <c r="B7121">
        <v>2024</v>
      </c>
      <c r="C7121">
        <v>6</v>
      </c>
      <c r="E7121" t="s">
        <v>2881</v>
      </c>
      <c r="F7121" t="s">
        <v>113</v>
      </c>
      <c r="G7121" t="s">
        <v>83</v>
      </c>
      <c r="H7121" t="s">
        <v>7480</v>
      </c>
      <c r="I7121">
        <v>2026</v>
      </c>
      <c r="K7121" s="6">
        <v>46387</v>
      </c>
      <c r="L7121">
        <v>30</v>
      </c>
      <c r="N7121" t="s">
        <v>567</v>
      </c>
      <c r="O7121" s="8">
        <v>8</v>
      </c>
      <c r="P7121" s="8">
        <v>8</v>
      </c>
      <c r="Q7121" s="8">
        <v>7.5</v>
      </c>
      <c r="R7121" s="8">
        <v>8.3699999999999992</v>
      </c>
      <c r="S7121" s="8">
        <v>6.6</v>
      </c>
      <c r="T7121" s="8">
        <v>9.5</v>
      </c>
      <c r="U7121" s="8">
        <v>0.78</v>
      </c>
      <c r="V7121" s="9">
        <v>20</v>
      </c>
      <c r="W7121" s="8">
        <v>0.86999999999999922</v>
      </c>
      <c r="X7121" s="8">
        <v>2.9000000000000004</v>
      </c>
      <c r="Y7121" s="8">
        <v>0</v>
      </c>
      <c r="Z7121" s="8">
        <v>0</v>
      </c>
      <c r="AA7121">
        <v>-0.20000000000000107</v>
      </c>
      <c r="AF7121" t="s">
        <v>7523</v>
      </c>
      <c r="AG7121" t="s">
        <v>2883</v>
      </c>
      <c r="AH7121" t="s">
        <v>2884</v>
      </c>
      <c r="AI7121" t="s">
        <v>359</v>
      </c>
      <c r="AJ7121" s="7">
        <v>46387</v>
      </c>
      <c r="AK7121" t="s">
        <v>7709</v>
      </c>
      <c r="AL7121" t="s">
        <v>2885</v>
      </c>
      <c r="AM7121" t="s">
        <v>7482</v>
      </c>
      <c r="AN7121" t="s">
        <v>7742</v>
      </c>
      <c r="AO7121" t="str">
        <f>TEXT(A7121,"yyyy-mm-dd")</f>
        <v>2024-06-30</v>
      </c>
    </row>
    <row r="7122" spans="1:41">
      <c r="A7122" s="6" t="s">
        <v>7708</v>
      </c>
      <c r="B7122">
        <v>2024</v>
      </c>
      <c r="C7122">
        <v>6</v>
      </c>
      <c r="E7122" t="s">
        <v>112</v>
      </c>
      <c r="F7122" t="s">
        <v>113</v>
      </c>
      <c r="G7122" t="s">
        <v>83</v>
      </c>
      <c r="H7122" t="s">
        <v>7036</v>
      </c>
      <c r="I7122">
        <v>2025</v>
      </c>
      <c r="K7122" s="6">
        <v>46022</v>
      </c>
      <c r="L7122">
        <v>18</v>
      </c>
      <c r="N7122" t="s">
        <v>206</v>
      </c>
      <c r="O7122" s="8">
        <v>8.25</v>
      </c>
      <c r="P7122" s="8">
        <v>8.07</v>
      </c>
      <c r="Q7122" s="8">
        <v>7.79</v>
      </c>
      <c r="R7122" s="8">
        <v>8.61</v>
      </c>
      <c r="S7122" s="8">
        <v>6.97</v>
      </c>
      <c r="T7122" s="8">
        <v>9.6</v>
      </c>
      <c r="U7122" s="8">
        <v>0.69</v>
      </c>
      <c r="V7122" s="9">
        <v>28</v>
      </c>
      <c r="W7122" s="8">
        <v>0.8199999999999994</v>
      </c>
      <c r="X7122" s="8">
        <v>2.63</v>
      </c>
      <c r="Y7122" s="8">
        <v>0.17999999999999972</v>
      </c>
      <c r="Z7122" s="8">
        <v>0.24000000000000021</v>
      </c>
      <c r="AA7122">
        <v>0.22999999999999954</v>
      </c>
      <c r="AF7122" t="s">
        <v>7074</v>
      </c>
      <c r="AG7122" t="s">
        <v>115</v>
      </c>
      <c r="AH7122" t="s">
        <v>116</v>
      </c>
      <c r="AI7122" t="s">
        <v>230</v>
      </c>
      <c r="AJ7122" s="7">
        <v>46022</v>
      </c>
      <c r="AK7122" t="s">
        <v>7709</v>
      </c>
      <c r="AL7122" t="s">
        <v>118</v>
      </c>
      <c r="AM7122" t="s">
        <v>7038</v>
      </c>
      <c r="AN7122" t="s">
        <v>7738</v>
      </c>
      <c r="AO7122" t="str">
        <f>TEXT(A7122,"yyyy-mm-dd")</f>
        <v>2024-06-30</v>
      </c>
    </row>
    <row r="7123" spans="1:41">
      <c r="A7123" s="6" t="s">
        <v>7708</v>
      </c>
      <c r="B7123">
        <v>2024</v>
      </c>
      <c r="C7123">
        <v>6</v>
      </c>
      <c r="E7123" t="s">
        <v>2881</v>
      </c>
      <c r="F7123" t="s">
        <v>113</v>
      </c>
      <c r="G7123" t="s">
        <v>83</v>
      </c>
      <c r="H7123" t="s">
        <v>7036</v>
      </c>
      <c r="I7123">
        <v>2025</v>
      </c>
      <c r="K7123" s="6">
        <v>46022</v>
      </c>
      <c r="L7123">
        <v>18</v>
      </c>
      <c r="N7123" t="s">
        <v>206</v>
      </c>
      <c r="O7123" s="8">
        <v>8.65</v>
      </c>
      <c r="P7123" s="8">
        <v>8.5</v>
      </c>
      <c r="Q7123" s="8">
        <v>8.1999999999999993</v>
      </c>
      <c r="R7123" s="8">
        <v>9.0500000000000007</v>
      </c>
      <c r="S7123" s="8">
        <v>7.4</v>
      </c>
      <c r="T7123" s="8">
        <v>10.5</v>
      </c>
      <c r="U7123" s="8">
        <v>0.79</v>
      </c>
      <c r="V7123" s="9">
        <v>24</v>
      </c>
      <c r="W7123" s="8">
        <v>0.85000000000000142</v>
      </c>
      <c r="X7123" s="8">
        <v>3.0999999999999996</v>
      </c>
      <c r="Y7123" s="8">
        <v>0.15000000000000036</v>
      </c>
      <c r="Z7123" s="8">
        <v>9.9999999999999645E-2</v>
      </c>
      <c r="AA7123">
        <v>0.10000000000000142</v>
      </c>
      <c r="AF7123" t="s">
        <v>7079</v>
      </c>
      <c r="AG7123" t="s">
        <v>2883</v>
      </c>
      <c r="AH7123" t="s">
        <v>2884</v>
      </c>
      <c r="AI7123" t="s">
        <v>230</v>
      </c>
      <c r="AJ7123" s="7">
        <v>46022</v>
      </c>
      <c r="AK7123" t="s">
        <v>7709</v>
      </c>
      <c r="AL7123" t="s">
        <v>2885</v>
      </c>
      <c r="AM7123" t="s">
        <v>7038</v>
      </c>
      <c r="AN7123" t="s">
        <v>7741</v>
      </c>
      <c r="AO7123" t="str">
        <f>TEXT(A7123,"yyyy-mm-dd")</f>
        <v>2024-06-30</v>
      </c>
    </row>
    <row r="7124" spans="1:41">
      <c r="A7124" s="6" t="s">
        <v>7708</v>
      </c>
      <c r="B7124">
        <v>2024</v>
      </c>
      <c r="C7124">
        <v>6</v>
      </c>
      <c r="E7124" t="s">
        <v>112</v>
      </c>
      <c r="F7124" t="s">
        <v>113</v>
      </c>
      <c r="G7124" t="s">
        <v>83</v>
      </c>
      <c r="H7124" t="s">
        <v>6592</v>
      </c>
      <c r="I7124">
        <v>2024</v>
      </c>
      <c r="K7124" s="6">
        <v>45657</v>
      </c>
      <c r="L7124">
        <v>6</v>
      </c>
      <c r="N7124" t="s">
        <v>203</v>
      </c>
      <c r="O7124" s="8">
        <v>10.33</v>
      </c>
      <c r="P7124" s="8">
        <v>10.25</v>
      </c>
      <c r="Q7124" s="8">
        <v>10.07</v>
      </c>
      <c r="R7124" s="8">
        <v>10.6</v>
      </c>
      <c r="S7124" s="8">
        <v>9.6999999999999993</v>
      </c>
      <c r="T7124" s="8">
        <v>11.09</v>
      </c>
      <c r="U7124" s="8">
        <v>0.34</v>
      </c>
      <c r="V7124" s="9">
        <v>29</v>
      </c>
      <c r="W7124" s="8">
        <v>0.52999999999999936</v>
      </c>
      <c r="X7124" s="8">
        <v>1.3900000000000006</v>
      </c>
      <c r="Y7124" s="8">
        <v>8.0000000000000071E-2</v>
      </c>
      <c r="Z7124" s="8">
        <v>0.25</v>
      </c>
      <c r="AA7124">
        <v>0.15000000000000036</v>
      </c>
      <c r="AF7124" t="s">
        <v>6630</v>
      </c>
      <c r="AG7124" t="s">
        <v>115</v>
      </c>
      <c r="AH7124" t="s">
        <v>116</v>
      </c>
      <c r="AI7124" t="s">
        <v>117</v>
      </c>
      <c r="AJ7124" s="7">
        <v>45657</v>
      </c>
      <c r="AK7124" t="s">
        <v>7709</v>
      </c>
      <c r="AL7124" t="s">
        <v>118</v>
      </c>
      <c r="AM7124" t="s">
        <v>6594</v>
      </c>
      <c r="AN7124" t="s">
        <v>7737</v>
      </c>
      <c r="AO7124" t="str">
        <f>TEXT(A7124,"yyyy-mm-dd")</f>
        <v>2024-06-30</v>
      </c>
    </row>
    <row r="7125" spans="1:41">
      <c r="A7125" s="6" t="s">
        <v>7708</v>
      </c>
      <c r="B7125">
        <v>2024</v>
      </c>
      <c r="C7125">
        <v>6</v>
      </c>
      <c r="E7125" t="s">
        <v>2881</v>
      </c>
      <c r="F7125" t="s">
        <v>113</v>
      </c>
      <c r="G7125" t="s">
        <v>83</v>
      </c>
      <c r="H7125" t="s">
        <v>6592</v>
      </c>
      <c r="I7125">
        <v>2024</v>
      </c>
      <c r="K7125" s="6">
        <v>45657</v>
      </c>
      <c r="L7125">
        <v>6</v>
      </c>
      <c r="N7125" t="s">
        <v>203</v>
      </c>
      <c r="O7125" s="8">
        <v>9.5500000000000007</v>
      </c>
      <c r="P7125" s="8">
        <v>9.4</v>
      </c>
      <c r="Q7125" s="8">
        <v>9.08</v>
      </c>
      <c r="R7125" s="8">
        <v>9.9</v>
      </c>
      <c r="S7125" s="8">
        <v>8.3800000000000008</v>
      </c>
      <c r="T7125" s="8">
        <v>11.48</v>
      </c>
      <c r="U7125" s="8">
        <v>0.74</v>
      </c>
      <c r="V7125" s="9">
        <v>25</v>
      </c>
      <c r="W7125" s="8">
        <v>0.82000000000000028</v>
      </c>
      <c r="X7125" s="8">
        <v>3.0999999999999996</v>
      </c>
      <c r="Y7125" s="8">
        <v>0.15000000000000036</v>
      </c>
      <c r="Z7125" s="8">
        <v>0.32000000000000028</v>
      </c>
      <c r="AA7125">
        <v>0.10000000000000142</v>
      </c>
      <c r="AF7125" t="s">
        <v>6635</v>
      </c>
      <c r="AG7125" t="s">
        <v>2883</v>
      </c>
      <c r="AH7125" t="s">
        <v>2884</v>
      </c>
      <c r="AI7125" t="s">
        <v>117</v>
      </c>
      <c r="AJ7125" s="7">
        <v>45657</v>
      </c>
      <c r="AK7125" t="s">
        <v>7709</v>
      </c>
      <c r="AL7125" t="s">
        <v>2885</v>
      </c>
      <c r="AM7125" t="s">
        <v>6594</v>
      </c>
      <c r="AN7125" t="s">
        <v>7740</v>
      </c>
      <c r="AO7125" t="str">
        <f>TEXT(A7125,"yyyy-mm-dd")</f>
        <v>2024-06-30</v>
      </c>
    </row>
    <row r="7126" spans="1:41">
      <c r="A7126" s="6" t="s">
        <v>7743</v>
      </c>
      <c r="B7126">
        <v>2024</v>
      </c>
      <c r="C7126">
        <v>7</v>
      </c>
      <c r="E7126" t="s">
        <v>1907</v>
      </c>
      <c r="F7126" t="s">
        <v>1908</v>
      </c>
      <c r="G7126" t="s">
        <v>102</v>
      </c>
      <c r="H7126" t="s">
        <v>7766</v>
      </c>
      <c r="I7126">
        <v>2026</v>
      </c>
      <c r="J7126">
        <v>3</v>
      </c>
      <c r="K7126" s="6">
        <v>46295</v>
      </c>
      <c r="L7126">
        <v>26</v>
      </c>
      <c r="M7126">
        <v>9</v>
      </c>
      <c r="N7126" t="s">
        <v>463</v>
      </c>
      <c r="O7126" s="8">
        <v>7.6</v>
      </c>
      <c r="P7126" s="8">
        <v>7.5</v>
      </c>
      <c r="Q7126" s="8">
        <v>7.25</v>
      </c>
      <c r="R7126" s="8">
        <v>8</v>
      </c>
      <c r="S7126" s="8">
        <v>6</v>
      </c>
      <c r="T7126" s="8">
        <v>9.25</v>
      </c>
      <c r="U7126" s="8">
        <v>0.72</v>
      </c>
      <c r="V7126" s="9">
        <v>24</v>
      </c>
      <c r="W7126" s="8">
        <v>0.75</v>
      </c>
      <c r="X7126" s="8">
        <v>3.25</v>
      </c>
      <c r="Y7126" s="8">
        <v>9.9999999999999645E-2</v>
      </c>
      <c r="Z7126" s="8"/>
      <c r="AF7126" t="s">
        <v>7767</v>
      </c>
      <c r="AG7126" t="s">
        <v>1910</v>
      </c>
      <c r="AH7126" t="s">
        <v>1911</v>
      </c>
      <c r="AI7126" t="s">
        <v>1971</v>
      </c>
      <c r="AJ7126" s="7">
        <v>46295</v>
      </c>
      <c r="AK7126" t="s">
        <v>7744</v>
      </c>
      <c r="AL7126" t="s">
        <v>1908</v>
      </c>
      <c r="AM7126" t="s">
        <v>7768</v>
      </c>
      <c r="AN7126" t="s">
        <v>7769</v>
      </c>
      <c r="AO7126" t="str">
        <f>TEXT(A7126,"yyyy-mm-dd")</f>
        <v>2024-07-31</v>
      </c>
    </row>
    <row r="7127" spans="1:41">
      <c r="A7127" s="6" t="s">
        <v>7743</v>
      </c>
      <c r="B7127">
        <v>2024</v>
      </c>
      <c r="C7127">
        <v>7</v>
      </c>
      <c r="E7127" t="s">
        <v>1907</v>
      </c>
      <c r="F7127" t="s">
        <v>1908</v>
      </c>
      <c r="G7127" t="s">
        <v>102</v>
      </c>
      <c r="H7127" t="s">
        <v>7658</v>
      </c>
      <c r="I7127">
        <v>2026</v>
      </c>
      <c r="J7127">
        <v>2</v>
      </c>
      <c r="K7127" s="6">
        <v>46203</v>
      </c>
      <c r="L7127">
        <v>23</v>
      </c>
      <c r="M7127">
        <v>8</v>
      </c>
      <c r="N7127" t="s">
        <v>95</v>
      </c>
      <c r="O7127" s="8">
        <v>7.77</v>
      </c>
      <c r="P7127" s="8">
        <v>7.63</v>
      </c>
      <c r="Q7127" s="8">
        <v>7.44</v>
      </c>
      <c r="R7127" s="8">
        <v>8.25</v>
      </c>
      <c r="S7127" s="8">
        <v>6</v>
      </c>
      <c r="T7127" s="8">
        <v>9.5</v>
      </c>
      <c r="U7127" s="8">
        <v>0.79</v>
      </c>
      <c r="V7127" s="9">
        <v>24</v>
      </c>
      <c r="W7127" s="8">
        <v>0.80999999999999961</v>
      </c>
      <c r="X7127" s="8">
        <v>3.5</v>
      </c>
      <c r="Y7127" s="8">
        <v>0.13999999999999968</v>
      </c>
      <c r="Z7127" s="8">
        <v>0.12999999999999989</v>
      </c>
      <c r="AA7127">
        <v>-6.0000000000000497E-2</v>
      </c>
      <c r="AF7127" t="s">
        <v>7659</v>
      </c>
      <c r="AG7127" t="s">
        <v>1910</v>
      </c>
      <c r="AH7127" t="s">
        <v>1911</v>
      </c>
      <c r="AI7127" t="s">
        <v>1944</v>
      </c>
      <c r="AJ7127" s="7">
        <v>46203</v>
      </c>
      <c r="AK7127" t="s">
        <v>7744</v>
      </c>
      <c r="AL7127" t="s">
        <v>1908</v>
      </c>
      <c r="AM7127" t="s">
        <v>7660</v>
      </c>
      <c r="AN7127" t="s">
        <v>7765</v>
      </c>
      <c r="AO7127" t="str">
        <f>TEXT(A7127,"yyyy-mm-dd")</f>
        <v>2024-07-31</v>
      </c>
    </row>
    <row r="7128" spans="1:41">
      <c r="A7128" s="6" t="s">
        <v>7743</v>
      </c>
      <c r="B7128">
        <v>2024</v>
      </c>
      <c r="C7128">
        <v>7</v>
      </c>
      <c r="E7128" t="s">
        <v>1907</v>
      </c>
      <c r="F7128" t="s">
        <v>1908</v>
      </c>
      <c r="G7128" t="s">
        <v>102</v>
      </c>
      <c r="H7128" t="s">
        <v>7654</v>
      </c>
      <c r="I7128">
        <v>2026</v>
      </c>
      <c r="J7128">
        <v>1</v>
      </c>
      <c r="K7128" s="6">
        <v>46112</v>
      </c>
      <c r="L7128">
        <v>20</v>
      </c>
      <c r="M7128">
        <v>7</v>
      </c>
      <c r="N7128" t="s">
        <v>185</v>
      </c>
      <c r="O7128" s="8">
        <v>8.0500000000000007</v>
      </c>
      <c r="P7128" s="8">
        <v>8</v>
      </c>
      <c r="Q7128" s="8">
        <v>7.5</v>
      </c>
      <c r="R7128" s="8">
        <v>8.5</v>
      </c>
      <c r="S7128" s="8">
        <v>6.5</v>
      </c>
      <c r="T7128" s="8">
        <v>10</v>
      </c>
      <c r="U7128" s="8">
        <v>0.82</v>
      </c>
      <c r="V7128" s="9">
        <v>24</v>
      </c>
      <c r="W7128" s="8">
        <v>1</v>
      </c>
      <c r="X7128" s="8">
        <v>3.5</v>
      </c>
      <c r="Y7128" s="8">
        <v>5.0000000000000711E-2</v>
      </c>
      <c r="Z7128" s="8">
        <v>0.12000000000000011</v>
      </c>
      <c r="AA7128">
        <v>0.37999999999999989</v>
      </c>
      <c r="AF7128" t="s">
        <v>7655</v>
      </c>
      <c r="AG7128" t="s">
        <v>1910</v>
      </c>
      <c r="AH7128" t="s">
        <v>1911</v>
      </c>
      <c r="AI7128" t="s">
        <v>1939</v>
      </c>
      <c r="AJ7128" s="7">
        <v>46112</v>
      </c>
      <c r="AK7128" t="s">
        <v>7744</v>
      </c>
      <c r="AL7128" t="s">
        <v>1908</v>
      </c>
      <c r="AM7128" t="s">
        <v>7656</v>
      </c>
      <c r="AN7128" t="s">
        <v>7764</v>
      </c>
      <c r="AO7128" t="str">
        <f>TEXT(A7128,"yyyy-mm-dd")</f>
        <v>2024-07-31</v>
      </c>
    </row>
    <row r="7129" spans="1:41">
      <c r="A7129" s="6" t="s">
        <v>7743</v>
      </c>
      <c r="B7129">
        <v>2024</v>
      </c>
      <c r="C7129">
        <v>7</v>
      </c>
      <c r="E7129" t="s">
        <v>1907</v>
      </c>
      <c r="F7129" t="s">
        <v>1908</v>
      </c>
      <c r="G7129" t="s">
        <v>102</v>
      </c>
      <c r="H7129" t="s">
        <v>7427</v>
      </c>
      <c r="I7129">
        <v>2025</v>
      </c>
      <c r="J7129">
        <v>4</v>
      </c>
      <c r="K7129" s="6">
        <v>46022</v>
      </c>
      <c r="L7129">
        <v>17</v>
      </c>
      <c r="M7129">
        <v>6</v>
      </c>
      <c r="N7129" t="s">
        <v>214</v>
      </c>
      <c r="O7129" s="8">
        <v>8.58</v>
      </c>
      <c r="P7129" s="8">
        <v>8.5</v>
      </c>
      <c r="Q7129" s="8">
        <v>8</v>
      </c>
      <c r="R7129" s="8">
        <v>9</v>
      </c>
      <c r="S7129" s="8">
        <v>7</v>
      </c>
      <c r="T7129" s="8">
        <v>10.25</v>
      </c>
      <c r="U7129" s="8">
        <v>0.69</v>
      </c>
      <c r="V7129" s="9">
        <v>35</v>
      </c>
      <c r="W7129" s="8">
        <v>1</v>
      </c>
      <c r="X7129" s="8">
        <v>3.25</v>
      </c>
      <c r="Y7129" s="8">
        <v>8.0000000000000071E-2</v>
      </c>
      <c r="Z7129" s="8">
        <v>0.25</v>
      </c>
      <c r="AA7129">
        <v>0</v>
      </c>
      <c r="AF7129" t="s">
        <v>7428</v>
      </c>
      <c r="AG7129" t="s">
        <v>1910</v>
      </c>
      <c r="AH7129" t="s">
        <v>1911</v>
      </c>
      <c r="AI7129" t="s">
        <v>1934</v>
      </c>
      <c r="AJ7129" s="7">
        <v>46022</v>
      </c>
      <c r="AK7129" t="s">
        <v>7744</v>
      </c>
      <c r="AL7129" t="s">
        <v>1908</v>
      </c>
      <c r="AM7129" t="s">
        <v>7429</v>
      </c>
      <c r="AN7129" t="s">
        <v>7763</v>
      </c>
      <c r="AO7129" t="str">
        <f>TEXT(A7129,"yyyy-mm-dd")</f>
        <v>2024-07-31</v>
      </c>
    </row>
    <row r="7130" spans="1:41">
      <c r="A7130" s="6" t="s">
        <v>7743</v>
      </c>
      <c r="B7130">
        <v>2024</v>
      </c>
      <c r="C7130">
        <v>7</v>
      </c>
      <c r="E7130" t="s">
        <v>1907</v>
      </c>
      <c r="F7130" t="s">
        <v>1908</v>
      </c>
      <c r="G7130" t="s">
        <v>102</v>
      </c>
      <c r="H7130" t="s">
        <v>7322</v>
      </c>
      <c r="I7130">
        <v>2025</v>
      </c>
      <c r="J7130">
        <v>3</v>
      </c>
      <c r="K7130" s="6">
        <v>45930</v>
      </c>
      <c r="L7130">
        <v>14</v>
      </c>
      <c r="M7130">
        <v>5</v>
      </c>
      <c r="N7130" t="s">
        <v>244</v>
      </c>
      <c r="O7130" s="8">
        <v>8.99</v>
      </c>
      <c r="P7130" s="8">
        <v>9</v>
      </c>
      <c r="Q7130" s="8">
        <v>8.56</v>
      </c>
      <c r="R7130" s="8">
        <v>9.5</v>
      </c>
      <c r="S7130" s="8">
        <v>7.75</v>
      </c>
      <c r="T7130" s="8">
        <v>10.5</v>
      </c>
      <c r="U7130" s="8">
        <v>0.62</v>
      </c>
      <c r="V7130" s="9">
        <v>34</v>
      </c>
      <c r="W7130" s="8">
        <v>0.9399999999999995</v>
      </c>
      <c r="X7130" s="8">
        <v>2.75</v>
      </c>
      <c r="Y7130" s="8">
        <v>-9.9999999999997868E-3</v>
      </c>
      <c r="Z7130" s="8">
        <v>0.25</v>
      </c>
      <c r="AA7130">
        <v>0.1899999999999995</v>
      </c>
      <c r="AF7130" t="s">
        <v>7323</v>
      </c>
      <c r="AG7130" t="s">
        <v>1910</v>
      </c>
      <c r="AH7130" t="s">
        <v>1911</v>
      </c>
      <c r="AI7130" t="s">
        <v>1929</v>
      </c>
      <c r="AJ7130" s="7">
        <v>45930</v>
      </c>
      <c r="AK7130" t="s">
        <v>7744</v>
      </c>
      <c r="AL7130" t="s">
        <v>1908</v>
      </c>
      <c r="AM7130" t="s">
        <v>7324</v>
      </c>
      <c r="AN7130" t="s">
        <v>7762</v>
      </c>
      <c r="AO7130" t="str">
        <f>TEXT(A7130,"yyyy-mm-dd")</f>
        <v>2024-07-31</v>
      </c>
    </row>
    <row r="7131" spans="1:41">
      <c r="A7131" s="6" t="s">
        <v>7743</v>
      </c>
      <c r="B7131">
        <v>2024</v>
      </c>
      <c r="C7131">
        <v>7</v>
      </c>
      <c r="E7131" t="s">
        <v>1907</v>
      </c>
      <c r="F7131" t="s">
        <v>1908</v>
      </c>
      <c r="G7131" t="s">
        <v>102</v>
      </c>
      <c r="H7131" t="s">
        <v>7214</v>
      </c>
      <c r="I7131">
        <v>2025</v>
      </c>
      <c r="J7131">
        <v>2</v>
      </c>
      <c r="K7131" s="6">
        <v>45838</v>
      </c>
      <c r="L7131">
        <v>11</v>
      </c>
      <c r="M7131">
        <v>4</v>
      </c>
      <c r="N7131" t="s">
        <v>85</v>
      </c>
      <c r="O7131" s="8">
        <v>9.49</v>
      </c>
      <c r="P7131" s="8">
        <v>9.5</v>
      </c>
      <c r="Q7131" s="8">
        <v>9.25</v>
      </c>
      <c r="R7131" s="8">
        <v>9.94</v>
      </c>
      <c r="S7131" s="8">
        <v>8.25</v>
      </c>
      <c r="T7131" s="8">
        <v>10.75</v>
      </c>
      <c r="U7131" s="8">
        <v>0.5</v>
      </c>
      <c r="V7131" s="9">
        <v>34</v>
      </c>
      <c r="W7131" s="8">
        <v>0.6899999999999995</v>
      </c>
      <c r="X7131" s="8">
        <v>2.5</v>
      </c>
      <c r="Y7131" s="8">
        <v>-9.9999999999997868E-3</v>
      </c>
      <c r="Z7131" s="8">
        <v>0.25</v>
      </c>
      <c r="AA7131">
        <v>0.1899999999999995</v>
      </c>
      <c r="AF7131" t="s">
        <v>7215</v>
      </c>
      <c r="AG7131" t="s">
        <v>1910</v>
      </c>
      <c r="AH7131" t="s">
        <v>1911</v>
      </c>
      <c r="AI7131" t="s">
        <v>1924</v>
      </c>
      <c r="AJ7131" s="7">
        <v>45838</v>
      </c>
      <c r="AK7131" t="s">
        <v>7744</v>
      </c>
      <c r="AL7131" t="s">
        <v>1908</v>
      </c>
      <c r="AM7131" t="s">
        <v>7216</v>
      </c>
      <c r="AN7131" t="s">
        <v>7761</v>
      </c>
      <c r="AO7131" t="str">
        <f>TEXT(A7131,"yyyy-mm-dd")</f>
        <v>2024-07-31</v>
      </c>
    </row>
    <row r="7132" spans="1:41">
      <c r="A7132" s="6" t="s">
        <v>7743</v>
      </c>
      <c r="B7132">
        <v>2024</v>
      </c>
      <c r="C7132">
        <v>7</v>
      </c>
      <c r="E7132" t="s">
        <v>1907</v>
      </c>
      <c r="F7132" t="s">
        <v>1908</v>
      </c>
      <c r="G7132" t="s">
        <v>102</v>
      </c>
      <c r="H7132" t="s">
        <v>7210</v>
      </c>
      <c r="I7132">
        <v>2025</v>
      </c>
      <c r="J7132">
        <v>1</v>
      </c>
      <c r="K7132" s="6">
        <v>45747</v>
      </c>
      <c r="L7132">
        <v>8</v>
      </c>
      <c r="M7132">
        <v>3</v>
      </c>
      <c r="N7132" t="s">
        <v>182</v>
      </c>
      <c r="O7132" s="8">
        <v>9.9700000000000006</v>
      </c>
      <c r="P7132" s="8">
        <v>10</v>
      </c>
      <c r="Q7132" s="8">
        <v>9.75</v>
      </c>
      <c r="R7132" s="8">
        <v>10.19</v>
      </c>
      <c r="S7132" s="8">
        <v>9.25</v>
      </c>
      <c r="T7132" s="8">
        <v>10.75</v>
      </c>
      <c r="U7132" s="8">
        <v>0.28999999999999998</v>
      </c>
      <c r="V7132" s="9">
        <v>34</v>
      </c>
      <c r="W7132" s="8">
        <v>0.4399999999999995</v>
      </c>
      <c r="X7132" s="8">
        <v>1.5</v>
      </c>
      <c r="Y7132" s="8">
        <v>-2.9999999999999361E-2</v>
      </c>
      <c r="Z7132" s="8">
        <v>0.25</v>
      </c>
      <c r="AA7132">
        <v>-6.0000000000000497E-2</v>
      </c>
      <c r="AF7132" t="s">
        <v>7211</v>
      </c>
      <c r="AG7132" t="s">
        <v>1910</v>
      </c>
      <c r="AH7132" t="s">
        <v>1911</v>
      </c>
      <c r="AI7132" t="s">
        <v>1919</v>
      </c>
      <c r="AJ7132" s="7">
        <v>45747</v>
      </c>
      <c r="AK7132" t="s">
        <v>7744</v>
      </c>
      <c r="AL7132" t="s">
        <v>1908</v>
      </c>
      <c r="AM7132" t="s">
        <v>7212</v>
      </c>
      <c r="AN7132" t="s">
        <v>7760</v>
      </c>
      <c r="AO7132" t="str">
        <f>TEXT(A7132,"yyyy-mm-dd")</f>
        <v>2024-07-31</v>
      </c>
    </row>
    <row r="7133" spans="1:41">
      <c r="A7133" s="6" t="s">
        <v>7743</v>
      </c>
      <c r="B7133">
        <v>2024</v>
      </c>
      <c r="C7133">
        <v>7</v>
      </c>
      <c r="E7133" t="s">
        <v>1907</v>
      </c>
      <c r="F7133" t="s">
        <v>1908</v>
      </c>
      <c r="G7133" t="s">
        <v>102</v>
      </c>
      <c r="H7133" t="s">
        <v>6983</v>
      </c>
      <c r="I7133">
        <v>2024</v>
      </c>
      <c r="J7133">
        <v>4</v>
      </c>
      <c r="K7133" s="6">
        <v>45657</v>
      </c>
      <c r="L7133">
        <v>5</v>
      </c>
      <c r="M7133">
        <v>2</v>
      </c>
      <c r="N7133" t="s">
        <v>211</v>
      </c>
      <c r="O7133" s="8">
        <v>10.45</v>
      </c>
      <c r="P7133" s="8">
        <v>10.5</v>
      </c>
      <c r="Q7133" s="8">
        <v>10.25</v>
      </c>
      <c r="R7133" s="8">
        <v>10.5</v>
      </c>
      <c r="S7133" s="8">
        <v>10</v>
      </c>
      <c r="T7133" s="8">
        <v>11</v>
      </c>
      <c r="U7133" s="8">
        <v>0.2</v>
      </c>
      <c r="V7133" s="9">
        <v>35</v>
      </c>
      <c r="W7133" s="8">
        <v>0.25</v>
      </c>
      <c r="X7133" s="8">
        <v>1</v>
      </c>
      <c r="Y7133" s="8">
        <v>-5.0000000000000711E-2</v>
      </c>
      <c r="Z7133" s="8">
        <v>0.25</v>
      </c>
      <c r="AA7133">
        <v>0</v>
      </c>
      <c r="AF7133" t="s">
        <v>6984</v>
      </c>
      <c r="AG7133" t="s">
        <v>1910</v>
      </c>
      <c r="AH7133" t="s">
        <v>1911</v>
      </c>
      <c r="AI7133" t="s">
        <v>1915</v>
      </c>
      <c r="AJ7133" s="7">
        <v>45657</v>
      </c>
      <c r="AK7133" t="s">
        <v>7744</v>
      </c>
      <c r="AL7133" t="s">
        <v>1908</v>
      </c>
      <c r="AM7133" t="s">
        <v>6985</v>
      </c>
      <c r="AN7133" t="s">
        <v>7759</v>
      </c>
      <c r="AO7133" t="str">
        <f>TEXT(A7133,"yyyy-mm-dd")</f>
        <v>2024-07-31</v>
      </c>
    </row>
    <row r="7134" spans="1:41">
      <c r="A7134" s="6" t="s">
        <v>7743</v>
      </c>
      <c r="B7134">
        <v>2024</v>
      </c>
      <c r="C7134">
        <v>7</v>
      </c>
      <c r="E7134" t="s">
        <v>1907</v>
      </c>
      <c r="F7134" t="s">
        <v>1908</v>
      </c>
      <c r="G7134" t="s">
        <v>102</v>
      </c>
      <c r="H7134" t="s">
        <v>6878</v>
      </c>
      <c r="I7134">
        <v>2024</v>
      </c>
      <c r="J7134">
        <v>3</v>
      </c>
      <c r="K7134" s="6">
        <v>45565</v>
      </c>
      <c r="L7134">
        <v>2</v>
      </c>
      <c r="M7134">
        <v>1</v>
      </c>
      <c r="N7134" t="s">
        <v>104</v>
      </c>
      <c r="O7134" s="8">
        <v>10.79</v>
      </c>
      <c r="P7134" s="8">
        <v>10.75</v>
      </c>
      <c r="Q7134" s="8">
        <v>10.75</v>
      </c>
      <c r="R7134" s="8">
        <v>10.75</v>
      </c>
      <c r="S7134" s="8">
        <v>10.5</v>
      </c>
      <c r="T7134" s="8">
        <v>11</v>
      </c>
      <c r="U7134" s="8">
        <v>0.14000000000000001</v>
      </c>
      <c r="V7134" s="9">
        <v>34</v>
      </c>
      <c r="W7134" s="8">
        <v>0</v>
      </c>
      <c r="X7134" s="8">
        <v>0.5</v>
      </c>
      <c r="Y7134" s="8">
        <v>3.9999999999999147E-2</v>
      </c>
      <c r="Z7134" s="8">
        <v>0</v>
      </c>
      <c r="AA7134">
        <v>-0.37999999999999901</v>
      </c>
      <c r="AF7134" t="s">
        <v>6879</v>
      </c>
      <c r="AG7134" t="s">
        <v>1910</v>
      </c>
      <c r="AH7134" t="s">
        <v>1911</v>
      </c>
      <c r="AI7134" t="s">
        <v>1912</v>
      </c>
      <c r="AJ7134" s="7">
        <v>45565</v>
      </c>
      <c r="AK7134" t="s">
        <v>7744</v>
      </c>
      <c r="AL7134" t="s">
        <v>1908</v>
      </c>
      <c r="AM7134" t="s">
        <v>6880</v>
      </c>
      <c r="AN7134" t="s">
        <v>7758</v>
      </c>
      <c r="AO7134" t="str">
        <f>TEXT(A7134,"yyyy-mm-dd")</f>
        <v>2024-07-31</v>
      </c>
    </row>
    <row r="7135" spans="1:41">
      <c r="A7135" s="6" t="s">
        <v>7743</v>
      </c>
      <c r="B7135">
        <v>2024</v>
      </c>
      <c r="C7135">
        <v>7</v>
      </c>
      <c r="E7135" t="s">
        <v>100</v>
      </c>
      <c r="F7135" t="s">
        <v>101</v>
      </c>
      <c r="G7135" t="s">
        <v>83</v>
      </c>
      <c r="H7135" t="s">
        <v>7480</v>
      </c>
      <c r="I7135">
        <v>2026</v>
      </c>
      <c r="K7135" s="6">
        <v>46387</v>
      </c>
      <c r="L7135">
        <v>29</v>
      </c>
      <c r="N7135" t="s">
        <v>581</v>
      </c>
      <c r="O7135" s="8">
        <v>2.06</v>
      </c>
      <c r="P7135" s="8">
        <v>2.0499999999999998</v>
      </c>
      <c r="Q7135" s="8">
        <v>1.93</v>
      </c>
      <c r="R7135" s="8">
        <v>2.2799999999999998</v>
      </c>
      <c r="S7135" s="8">
        <v>1.24</v>
      </c>
      <c r="T7135" s="8">
        <v>2.6</v>
      </c>
      <c r="U7135" s="8">
        <v>0.32</v>
      </c>
      <c r="V7135" s="9">
        <v>26</v>
      </c>
      <c r="W7135" s="8">
        <v>0.34999999999999987</v>
      </c>
      <c r="X7135" s="8">
        <v>1.36</v>
      </c>
      <c r="Y7135" s="8">
        <v>1.0000000000000231E-2</v>
      </c>
      <c r="Z7135" s="8">
        <v>-6.0000000000000053E-2</v>
      </c>
      <c r="AA7135">
        <v>-5.0000000000000044E-2</v>
      </c>
      <c r="AF7135" t="s">
        <v>10489</v>
      </c>
      <c r="AG7135" t="s">
        <v>9655</v>
      </c>
      <c r="AH7135" t="s">
        <v>9656</v>
      </c>
      <c r="AI7135" t="s">
        <v>9708</v>
      </c>
      <c r="AJ7135" s="7">
        <v>46387</v>
      </c>
      <c r="AK7135" t="s">
        <v>7744</v>
      </c>
      <c r="AL7135" t="s">
        <v>109</v>
      </c>
      <c r="AM7135" t="s">
        <v>7482</v>
      </c>
      <c r="AN7135" t="s">
        <v>10497</v>
      </c>
    </row>
    <row r="7136" spans="1:41">
      <c r="A7136" s="6" t="s">
        <v>7743</v>
      </c>
      <c r="B7136">
        <v>2024</v>
      </c>
      <c r="C7136">
        <v>7</v>
      </c>
      <c r="E7136" t="s">
        <v>100</v>
      </c>
      <c r="F7136" t="s">
        <v>101</v>
      </c>
      <c r="G7136" t="s">
        <v>102</v>
      </c>
      <c r="H7136" t="s">
        <v>7427</v>
      </c>
      <c r="I7136">
        <v>2025</v>
      </c>
      <c r="J7136">
        <v>4</v>
      </c>
      <c r="K7136" s="6">
        <v>46022</v>
      </c>
      <c r="L7136">
        <v>17</v>
      </c>
      <c r="M7136">
        <v>6</v>
      </c>
      <c r="N7136" t="s">
        <v>214</v>
      </c>
      <c r="O7136" s="8">
        <v>1.54</v>
      </c>
      <c r="P7136" s="8">
        <v>1.6</v>
      </c>
      <c r="Q7136" s="8">
        <v>1.23</v>
      </c>
      <c r="R7136" s="8">
        <v>1.88</v>
      </c>
      <c r="S7136" s="8">
        <v>0.5</v>
      </c>
      <c r="T7136" s="8">
        <v>2.7</v>
      </c>
      <c r="U7136" s="8">
        <v>0.54</v>
      </c>
      <c r="V7136" s="9">
        <v>35</v>
      </c>
      <c r="W7136" s="8">
        <v>0.64999999999999991</v>
      </c>
      <c r="X7136" s="8">
        <v>2.2000000000000002</v>
      </c>
      <c r="Y7136" s="8">
        <v>-6.0000000000000053E-2</v>
      </c>
      <c r="Z7136" s="8">
        <v>-0.16999999999999993</v>
      </c>
      <c r="AA7136">
        <v>-0.18000000000000016</v>
      </c>
      <c r="AF7136" t="s">
        <v>7499</v>
      </c>
      <c r="AG7136" t="s">
        <v>106</v>
      </c>
      <c r="AH7136" t="s">
        <v>107</v>
      </c>
      <c r="AI7136" t="s">
        <v>2667</v>
      </c>
      <c r="AJ7136" s="7">
        <v>46022</v>
      </c>
      <c r="AK7136" t="s">
        <v>7744</v>
      </c>
      <c r="AL7136" t="s">
        <v>109</v>
      </c>
      <c r="AM7136" t="s">
        <v>7429</v>
      </c>
      <c r="AN7136" t="s">
        <v>7757</v>
      </c>
      <c r="AO7136" t="str">
        <f>TEXT(A7136,"yyyy-mm-dd")</f>
        <v>2024-07-31</v>
      </c>
    </row>
    <row r="7137" spans="1:41">
      <c r="A7137" s="6" t="s">
        <v>7743</v>
      </c>
      <c r="B7137">
        <v>2024</v>
      </c>
      <c r="C7137">
        <v>7</v>
      </c>
      <c r="E7137" t="s">
        <v>100</v>
      </c>
      <c r="F7137" t="s">
        <v>101</v>
      </c>
      <c r="G7137" t="s">
        <v>83</v>
      </c>
      <c r="H7137" t="s">
        <v>7036</v>
      </c>
      <c r="I7137">
        <v>2025</v>
      </c>
      <c r="K7137" s="6">
        <v>46022</v>
      </c>
      <c r="L7137">
        <v>17</v>
      </c>
      <c r="N7137" t="s">
        <v>214</v>
      </c>
      <c r="O7137" s="8">
        <v>1.59</v>
      </c>
      <c r="P7137" s="8">
        <v>1.61</v>
      </c>
      <c r="Q7137" s="8">
        <v>1.38</v>
      </c>
      <c r="R7137" s="8">
        <v>1.89</v>
      </c>
      <c r="S7137" s="8">
        <v>0.8</v>
      </c>
      <c r="T7137" s="8">
        <v>2.1</v>
      </c>
      <c r="U7137" s="8">
        <v>0.33</v>
      </c>
      <c r="V7137" s="9">
        <v>38</v>
      </c>
      <c r="W7137" s="8">
        <v>0.51</v>
      </c>
      <c r="X7137" s="8">
        <v>1.3</v>
      </c>
      <c r="Y7137" s="8">
        <v>-2.0000000000000018E-2</v>
      </c>
      <c r="Z7137" s="8">
        <v>-0.16999999999999993</v>
      </c>
      <c r="AA7137">
        <v>0.1100000000000001</v>
      </c>
      <c r="AF7137" t="s">
        <v>10450</v>
      </c>
      <c r="AG7137" t="s">
        <v>9655</v>
      </c>
      <c r="AH7137" t="s">
        <v>9656</v>
      </c>
      <c r="AI7137" t="s">
        <v>9669</v>
      </c>
      <c r="AJ7137" s="7">
        <v>46022</v>
      </c>
      <c r="AK7137" t="s">
        <v>7744</v>
      </c>
      <c r="AL7137" t="s">
        <v>109</v>
      </c>
      <c r="AM7137" t="s">
        <v>7038</v>
      </c>
      <c r="AN7137" t="s">
        <v>10470</v>
      </c>
    </row>
    <row r="7138" spans="1:41">
      <c r="A7138" s="6" t="s">
        <v>7743</v>
      </c>
      <c r="B7138">
        <v>2024</v>
      </c>
      <c r="C7138">
        <v>7</v>
      </c>
      <c r="E7138" t="s">
        <v>100</v>
      </c>
      <c r="F7138" t="s">
        <v>101</v>
      </c>
      <c r="G7138" t="s">
        <v>102</v>
      </c>
      <c r="H7138" t="s">
        <v>7322</v>
      </c>
      <c r="I7138">
        <v>2025</v>
      </c>
      <c r="J7138">
        <v>3</v>
      </c>
      <c r="K7138" s="6">
        <v>45930</v>
      </c>
      <c r="L7138">
        <v>14</v>
      </c>
      <c r="M7138">
        <v>5</v>
      </c>
      <c r="N7138" t="s">
        <v>244</v>
      </c>
      <c r="O7138" s="8">
        <v>1.47</v>
      </c>
      <c r="P7138" s="8">
        <v>1.6</v>
      </c>
      <c r="Q7138" s="8">
        <v>1.18</v>
      </c>
      <c r="R7138" s="8">
        <v>1.7</v>
      </c>
      <c r="S7138" s="8">
        <v>0.7</v>
      </c>
      <c r="T7138" s="8">
        <v>2.2000000000000002</v>
      </c>
      <c r="U7138" s="8">
        <v>0.41</v>
      </c>
      <c r="V7138" s="9">
        <v>35</v>
      </c>
      <c r="W7138" s="8">
        <v>0.52</v>
      </c>
      <c r="X7138" s="8">
        <v>1.5000000000000002</v>
      </c>
      <c r="Y7138" s="8">
        <v>-0.13000000000000012</v>
      </c>
      <c r="Z7138" s="8">
        <v>-4.9999999999999822E-2</v>
      </c>
      <c r="AA7138">
        <v>0.11999999999999988</v>
      </c>
      <c r="AF7138" t="s">
        <v>7497</v>
      </c>
      <c r="AG7138" t="s">
        <v>106</v>
      </c>
      <c r="AH7138" t="s">
        <v>107</v>
      </c>
      <c r="AI7138" t="s">
        <v>502</v>
      </c>
      <c r="AJ7138" s="7">
        <v>45930</v>
      </c>
      <c r="AK7138" t="s">
        <v>7744</v>
      </c>
      <c r="AL7138" t="s">
        <v>109</v>
      </c>
      <c r="AM7138" t="s">
        <v>7324</v>
      </c>
      <c r="AN7138" t="s">
        <v>7756</v>
      </c>
      <c r="AO7138" t="str">
        <f>TEXT(A7138,"yyyy-mm-dd")</f>
        <v>2024-07-31</v>
      </c>
    </row>
    <row r="7139" spans="1:41">
      <c r="A7139" s="6" t="s">
        <v>7743</v>
      </c>
      <c r="B7139">
        <v>2024</v>
      </c>
      <c r="C7139">
        <v>7</v>
      </c>
      <c r="E7139" t="s">
        <v>100</v>
      </c>
      <c r="F7139" t="s">
        <v>101</v>
      </c>
      <c r="G7139" t="s">
        <v>102</v>
      </c>
      <c r="H7139" t="s">
        <v>7214</v>
      </c>
      <c r="I7139">
        <v>2025</v>
      </c>
      <c r="J7139">
        <v>2</v>
      </c>
      <c r="K7139" s="6">
        <v>45838</v>
      </c>
      <c r="L7139">
        <v>11</v>
      </c>
      <c r="M7139">
        <v>4</v>
      </c>
      <c r="N7139" t="s">
        <v>85</v>
      </c>
      <c r="O7139" s="8">
        <v>1.42</v>
      </c>
      <c r="P7139" s="8">
        <v>1.58</v>
      </c>
      <c r="Q7139" s="8">
        <v>1.18</v>
      </c>
      <c r="R7139" s="8">
        <v>1.7</v>
      </c>
      <c r="S7139" s="8">
        <v>-0.3</v>
      </c>
      <c r="T7139" s="8">
        <v>2.1</v>
      </c>
      <c r="U7139" s="8">
        <v>0.49</v>
      </c>
      <c r="V7139" s="9">
        <v>35</v>
      </c>
      <c r="W7139" s="8">
        <v>0.52</v>
      </c>
      <c r="X7139" s="8">
        <v>2.4</v>
      </c>
      <c r="Y7139" s="8">
        <v>-0.16000000000000014</v>
      </c>
      <c r="Z7139" s="8">
        <v>-2.0000000000000018E-2</v>
      </c>
      <c r="AA7139">
        <v>8.9999999999999858E-2</v>
      </c>
      <c r="AF7139" t="s">
        <v>7495</v>
      </c>
      <c r="AG7139" t="s">
        <v>106</v>
      </c>
      <c r="AH7139" t="s">
        <v>107</v>
      </c>
      <c r="AI7139" t="s">
        <v>497</v>
      </c>
      <c r="AJ7139" s="7">
        <v>45838</v>
      </c>
      <c r="AK7139" t="s">
        <v>7744</v>
      </c>
      <c r="AL7139" t="s">
        <v>109</v>
      </c>
      <c r="AM7139" t="s">
        <v>7216</v>
      </c>
      <c r="AN7139" t="s">
        <v>7755</v>
      </c>
      <c r="AO7139" t="str">
        <f>TEXT(A7139,"yyyy-mm-dd")</f>
        <v>2024-07-31</v>
      </c>
    </row>
    <row r="7140" spans="1:41">
      <c r="A7140" s="6" t="s">
        <v>7743</v>
      </c>
      <c r="B7140">
        <v>2024</v>
      </c>
      <c r="C7140">
        <v>7</v>
      </c>
      <c r="E7140" t="s">
        <v>100</v>
      </c>
      <c r="F7140" t="s">
        <v>101</v>
      </c>
      <c r="G7140" t="s">
        <v>102</v>
      </c>
      <c r="H7140" t="s">
        <v>7210</v>
      </c>
      <c r="I7140">
        <v>2025</v>
      </c>
      <c r="J7140">
        <v>1</v>
      </c>
      <c r="K7140" s="6">
        <v>45747</v>
      </c>
      <c r="L7140">
        <v>8</v>
      </c>
      <c r="M7140">
        <v>3</v>
      </c>
      <c r="N7140" t="s">
        <v>182</v>
      </c>
      <c r="O7140" s="8">
        <v>1.89</v>
      </c>
      <c r="P7140" s="8">
        <v>1.97</v>
      </c>
      <c r="Q7140" s="8">
        <v>1.7</v>
      </c>
      <c r="R7140" s="8">
        <v>2.15</v>
      </c>
      <c r="S7140" s="8">
        <v>0.5</v>
      </c>
      <c r="T7140" s="8">
        <v>2.9</v>
      </c>
      <c r="U7140" s="8">
        <v>0.46</v>
      </c>
      <c r="V7140" s="9">
        <v>35</v>
      </c>
      <c r="W7140" s="8">
        <v>0.44999999999999996</v>
      </c>
      <c r="X7140" s="8">
        <v>2.4</v>
      </c>
      <c r="Y7140" s="8">
        <v>-8.0000000000000071E-2</v>
      </c>
      <c r="Z7140" s="8">
        <v>-2.0000000000000018E-2</v>
      </c>
      <c r="AA7140">
        <v>-7.0000000000000284E-2</v>
      </c>
      <c r="AF7140" t="s">
        <v>7493</v>
      </c>
      <c r="AG7140" t="s">
        <v>106</v>
      </c>
      <c r="AH7140" t="s">
        <v>107</v>
      </c>
      <c r="AI7140" t="s">
        <v>427</v>
      </c>
      <c r="AJ7140" s="7">
        <v>45747</v>
      </c>
      <c r="AK7140" t="s">
        <v>7744</v>
      </c>
      <c r="AL7140" t="s">
        <v>109</v>
      </c>
      <c r="AM7140" t="s">
        <v>7212</v>
      </c>
      <c r="AN7140" t="s">
        <v>7754</v>
      </c>
      <c r="AO7140" t="str">
        <f>TEXT(A7140,"yyyy-mm-dd")</f>
        <v>2024-07-31</v>
      </c>
    </row>
    <row r="7141" spans="1:41">
      <c r="A7141" s="6" t="s">
        <v>7743</v>
      </c>
      <c r="B7141">
        <v>2024</v>
      </c>
      <c r="C7141">
        <v>7</v>
      </c>
      <c r="E7141" t="s">
        <v>100</v>
      </c>
      <c r="F7141" t="s">
        <v>101</v>
      </c>
      <c r="G7141" t="s">
        <v>102</v>
      </c>
      <c r="H7141" t="s">
        <v>6983</v>
      </c>
      <c r="I7141">
        <v>2024</v>
      </c>
      <c r="J7141">
        <v>4</v>
      </c>
      <c r="K7141" s="6">
        <v>45657</v>
      </c>
      <c r="L7141">
        <v>5</v>
      </c>
      <c r="M7141">
        <v>2</v>
      </c>
      <c r="N7141" t="s">
        <v>211</v>
      </c>
      <c r="O7141" s="8">
        <v>1.87</v>
      </c>
      <c r="P7141" s="8">
        <v>1.9</v>
      </c>
      <c r="Q7141" s="8">
        <v>1.67</v>
      </c>
      <c r="R7141" s="8">
        <v>2.02</v>
      </c>
      <c r="S7141" s="8">
        <v>0.6</v>
      </c>
      <c r="T7141" s="8">
        <v>2.5</v>
      </c>
      <c r="U7141" s="8">
        <v>0.37</v>
      </c>
      <c r="V7141" s="9">
        <v>35</v>
      </c>
      <c r="W7141" s="8">
        <v>0.35000000000000009</v>
      </c>
      <c r="X7141" s="8">
        <v>1.9</v>
      </c>
      <c r="Y7141" s="8">
        <v>-2.9999999999999805E-2</v>
      </c>
      <c r="Z7141" s="8">
        <v>-8.0000000000000071E-2</v>
      </c>
      <c r="AA7141">
        <v>-0.21999999999999997</v>
      </c>
      <c r="AF7141" t="s">
        <v>7055</v>
      </c>
      <c r="AG7141" t="s">
        <v>106</v>
      </c>
      <c r="AH7141" t="s">
        <v>107</v>
      </c>
      <c r="AI7141" t="s">
        <v>340</v>
      </c>
      <c r="AJ7141" s="7">
        <v>45657</v>
      </c>
      <c r="AK7141" t="s">
        <v>7744</v>
      </c>
      <c r="AL7141" t="s">
        <v>109</v>
      </c>
      <c r="AM7141" t="s">
        <v>6985</v>
      </c>
      <c r="AN7141" t="s">
        <v>7753</v>
      </c>
      <c r="AO7141" t="str">
        <f>TEXT(A7141,"yyyy-mm-dd")</f>
        <v>2024-07-31</v>
      </c>
    </row>
    <row r="7142" spans="1:41">
      <c r="A7142" s="6" t="s">
        <v>7743</v>
      </c>
      <c r="B7142">
        <v>2024</v>
      </c>
      <c r="C7142">
        <v>7</v>
      </c>
      <c r="E7142" t="s">
        <v>100</v>
      </c>
      <c r="F7142" t="s">
        <v>101</v>
      </c>
      <c r="G7142" t="s">
        <v>83</v>
      </c>
      <c r="H7142" t="s">
        <v>6592</v>
      </c>
      <c r="I7142">
        <v>2024</v>
      </c>
      <c r="K7142" s="6">
        <v>45657</v>
      </c>
      <c r="L7142">
        <v>5</v>
      </c>
      <c r="N7142" t="s">
        <v>211</v>
      </c>
      <c r="O7142" s="8">
        <v>1.8</v>
      </c>
      <c r="P7142" s="8">
        <v>1.8</v>
      </c>
      <c r="Q7142" s="8">
        <v>1.7</v>
      </c>
      <c r="R7142" s="8">
        <v>1.9</v>
      </c>
      <c r="S7142" s="8">
        <v>1</v>
      </c>
      <c r="T7142" s="8">
        <v>2.2000000000000002</v>
      </c>
      <c r="U7142" s="8">
        <v>0.22</v>
      </c>
      <c r="V7142" s="9">
        <v>38</v>
      </c>
      <c r="W7142" s="8">
        <v>0.19999999999999996</v>
      </c>
      <c r="X7142" s="8">
        <v>1.2000000000000002</v>
      </c>
      <c r="Y7142" s="8">
        <v>0</v>
      </c>
      <c r="Z7142" s="8">
        <v>-0.19999999999999996</v>
      </c>
      <c r="AA7142">
        <v>-0.19000000000000017</v>
      </c>
      <c r="AF7142" t="s">
        <v>10411</v>
      </c>
      <c r="AG7142" t="s">
        <v>9655</v>
      </c>
      <c r="AH7142" t="s">
        <v>9656</v>
      </c>
      <c r="AI7142" t="s">
        <v>9657</v>
      </c>
      <c r="AJ7142" s="7">
        <v>45657</v>
      </c>
      <c r="AK7142" t="s">
        <v>7744</v>
      </c>
      <c r="AL7142" t="s">
        <v>109</v>
      </c>
      <c r="AM7142" t="s">
        <v>6594</v>
      </c>
      <c r="AN7142" t="s">
        <v>10443</v>
      </c>
    </row>
    <row r="7143" spans="1:41">
      <c r="A7143" s="6" t="s">
        <v>7743</v>
      </c>
      <c r="B7143">
        <v>2024</v>
      </c>
      <c r="C7143">
        <v>7</v>
      </c>
      <c r="E7143" t="s">
        <v>100</v>
      </c>
      <c r="F7143" t="s">
        <v>101</v>
      </c>
      <c r="G7143" t="s">
        <v>102</v>
      </c>
      <c r="H7143" t="s">
        <v>6878</v>
      </c>
      <c r="I7143">
        <v>2024</v>
      </c>
      <c r="J7143">
        <v>3</v>
      </c>
      <c r="K7143" s="6">
        <v>45565</v>
      </c>
      <c r="L7143">
        <v>2</v>
      </c>
      <c r="M7143">
        <v>1</v>
      </c>
      <c r="N7143" t="s">
        <v>104</v>
      </c>
      <c r="O7143" s="8">
        <v>1.65</v>
      </c>
      <c r="P7143" s="8">
        <v>1.61</v>
      </c>
      <c r="Q7143" s="8">
        <v>1.44</v>
      </c>
      <c r="R7143" s="8">
        <v>1.8</v>
      </c>
      <c r="S7143" s="8">
        <v>0.7</v>
      </c>
      <c r="T7143" s="8">
        <v>2.5</v>
      </c>
      <c r="U7143" s="8">
        <v>0.33</v>
      </c>
      <c r="V7143" s="9">
        <v>35</v>
      </c>
      <c r="W7143" s="8">
        <v>0.3600000000000001</v>
      </c>
      <c r="X7143" s="8">
        <v>1.8</v>
      </c>
      <c r="Y7143" s="8">
        <v>3.9999999999999813E-2</v>
      </c>
      <c r="Z7143" s="8">
        <v>-0.24</v>
      </c>
      <c r="AA7143">
        <v>-0.14999999999999991</v>
      </c>
      <c r="AF7143" t="s">
        <v>7053</v>
      </c>
      <c r="AG7143" t="s">
        <v>106</v>
      </c>
      <c r="AH7143" t="s">
        <v>107</v>
      </c>
      <c r="AI7143" t="s">
        <v>108</v>
      </c>
      <c r="AJ7143" s="7">
        <v>45565</v>
      </c>
      <c r="AK7143" t="s">
        <v>7744</v>
      </c>
      <c r="AL7143" t="s">
        <v>109</v>
      </c>
      <c r="AM7143" t="s">
        <v>6880</v>
      </c>
      <c r="AN7143" t="s">
        <v>7752</v>
      </c>
      <c r="AO7143" t="str">
        <f>TEXT(A7143,"yyyy-mm-dd")</f>
        <v>2024-07-31</v>
      </c>
    </row>
    <row r="7144" spans="1:41">
      <c r="A7144" s="6" t="s">
        <v>7743</v>
      </c>
      <c r="B7144">
        <v>2024</v>
      </c>
      <c r="C7144">
        <v>7</v>
      </c>
      <c r="E7144" t="s">
        <v>100</v>
      </c>
      <c r="F7144" t="s">
        <v>101</v>
      </c>
      <c r="G7144" t="s">
        <v>102</v>
      </c>
      <c r="H7144" t="s">
        <v>6770</v>
      </c>
      <c r="I7144">
        <v>2024</v>
      </c>
      <c r="J7144">
        <v>2</v>
      </c>
      <c r="K7144" s="6">
        <v>45473</v>
      </c>
      <c r="L7144">
        <v>-1</v>
      </c>
      <c r="M7144">
        <v>0</v>
      </c>
      <c r="N7144" t="s">
        <v>187</v>
      </c>
      <c r="O7144" s="8">
        <v>1.95</v>
      </c>
      <c r="P7144" s="8">
        <v>1.86</v>
      </c>
      <c r="Q7144" s="8">
        <v>1.69</v>
      </c>
      <c r="R7144" s="8">
        <v>2.2000000000000002</v>
      </c>
      <c r="S7144" s="8">
        <v>1.2</v>
      </c>
      <c r="T7144" s="8">
        <v>3</v>
      </c>
      <c r="U7144" s="8">
        <v>0.48</v>
      </c>
      <c r="V7144" s="9">
        <v>35</v>
      </c>
      <c r="W7144" s="8">
        <v>0.51000000000000023</v>
      </c>
      <c r="X7144" s="8">
        <v>1.8</v>
      </c>
      <c r="Y7144" s="8">
        <v>8.9999999999999858E-2</v>
      </c>
      <c r="Z7144" s="8">
        <v>-0.24</v>
      </c>
      <c r="AA7144">
        <v>-0.26</v>
      </c>
      <c r="AF7144" t="s">
        <v>7051</v>
      </c>
      <c r="AG7144" t="s">
        <v>106</v>
      </c>
      <c r="AH7144" t="s">
        <v>107</v>
      </c>
      <c r="AI7144" t="s">
        <v>188</v>
      </c>
      <c r="AJ7144" s="7">
        <v>45473</v>
      </c>
      <c r="AK7144" t="s">
        <v>7744</v>
      </c>
      <c r="AL7144" t="s">
        <v>109</v>
      </c>
      <c r="AM7144" t="s">
        <v>6772</v>
      </c>
      <c r="AN7144" t="s">
        <v>7751</v>
      </c>
      <c r="AO7144" t="str">
        <f>TEXT(A7144,"yyyy-mm-dd")</f>
        <v>2024-07-31</v>
      </c>
    </row>
    <row r="7145" spans="1:41">
      <c r="A7145" s="6" t="s">
        <v>7743</v>
      </c>
      <c r="B7145">
        <v>2024</v>
      </c>
      <c r="C7145">
        <v>7</v>
      </c>
      <c r="E7145" t="s">
        <v>2685</v>
      </c>
      <c r="F7145" t="s">
        <v>101</v>
      </c>
      <c r="G7145" t="s">
        <v>774</v>
      </c>
      <c r="H7145" t="s">
        <v>2686</v>
      </c>
      <c r="K7145" s="6"/>
      <c r="O7145" s="8">
        <v>2.14</v>
      </c>
      <c r="P7145" s="8">
        <v>2</v>
      </c>
      <c r="Q7145" s="8">
        <v>1.98</v>
      </c>
      <c r="R7145" s="8">
        <v>2.2999999999999998</v>
      </c>
      <c r="S7145" s="8">
        <v>1.6</v>
      </c>
      <c r="T7145" s="8">
        <v>3.02</v>
      </c>
      <c r="U7145" s="8">
        <v>0.36</v>
      </c>
      <c r="V7145" s="9">
        <v>28</v>
      </c>
      <c r="W7145" s="8">
        <v>0.31999999999999984</v>
      </c>
      <c r="X7145" s="8">
        <v>1.42</v>
      </c>
      <c r="Y7145" s="8">
        <v>0.14000000000000012</v>
      </c>
      <c r="Z7145" s="8">
        <v>0</v>
      </c>
      <c r="AA7145">
        <v>0.11999999999999966</v>
      </c>
      <c r="AF7145" t="s">
        <v>2687</v>
      </c>
      <c r="AG7145" t="s">
        <v>2688</v>
      </c>
      <c r="AH7145" t="s">
        <v>2689</v>
      </c>
      <c r="AI7145" t="s">
        <v>2690</v>
      </c>
      <c r="AJ7145" s="7"/>
      <c r="AK7145" t="s">
        <v>7744</v>
      </c>
      <c r="AL7145" t="s">
        <v>109</v>
      </c>
      <c r="AM7145" t="s">
        <v>2686</v>
      </c>
      <c r="AN7145" t="s">
        <v>7774</v>
      </c>
      <c r="AO7145" t="str">
        <f>TEXT(A7145,"yyyy-mm-dd")</f>
        <v>2024-07-31</v>
      </c>
    </row>
    <row r="7146" spans="1:41">
      <c r="A7146" s="6" t="s">
        <v>7743</v>
      </c>
      <c r="B7146">
        <v>2024</v>
      </c>
      <c r="C7146">
        <v>7</v>
      </c>
      <c r="E7146" t="s">
        <v>81</v>
      </c>
      <c r="F7146" t="s">
        <v>82</v>
      </c>
      <c r="G7146" t="s">
        <v>83</v>
      </c>
      <c r="H7146" t="s">
        <v>7480</v>
      </c>
      <c r="I7146">
        <v>2026</v>
      </c>
      <c r="K7146" s="6">
        <v>46387</v>
      </c>
      <c r="L7146">
        <v>29</v>
      </c>
      <c r="N7146" t="s">
        <v>581</v>
      </c>
      <c r="O7146" s="8">
        <v>3.82</v>
      </c>
      <c r="P7146" s="8">
        <v>3.72</v>
      </c>
      <c r="Q7146" s="8">
        <v>3.6</v>
      </c>
      <c r="R7146" s="8">
        <v>3.99</v>
      </c>
      <c r="S7146" s="8">
        <v>3.2</v>
      </c>
      <c r="T7146" s="8">
        <v>4.9000000000000004</v>
      </c>
      <c r="U7146" s="8">
        <v>0.36</v>
      </c>
      <c r="V7146" s="9">
        <v>33</v>
      </c>
      <c r="W7146" s="8">
        <v>0.39000000000000012</v>
      </c>
      <c r="X7146" s="8">
        <v>1.7000000000000002</v>
      </c>
      <c r="Y7146" s="8">
        <v>9.9999999999999645E-2</v>
      </c>
      <c r="Z7146" s="8">
        <v>7.0000000000000284E-2</v>
      </c>
      <c r="AA7146">
        <v>6.0000000000000053E-2</v>
      </c>
      <c r="AF7146" t="s">
        <v>7481</v>
      </c>
      <c r="AG7146" t="s">
        <v>87</v>
      </c>
      <c r="AH7146" t="s">
        <v>88</v>
      </c>
      <c r="AI7146" t="s">
        <v>359</v>
      </c>
      <c r="AJ7146" s="7">
        <v>46387</v>
      </c>
      <c r="AK7146" t="s">
        <v>7744</v>
      </c>
      <c r="AL7146" t="s">
        <v>91</v>
      </c>
      <c r="AM7146" t="s">
        <v>7482</v>
      </c>
      <c r="AN7146" t="s">
        <v>7747</v>
      </c>
      <c r="AO7146" t="str">
        <f>TEXT(A7146,"yyyy-mm-dd")</f>
        <v>2024-07-31</v>
      </c>
    </row>
    <row r="7147" spans="1:41">
      <c r="A7147" s="6" t="s">
        <v>7743</v>
      </c>
      <c r="B7147">
        <v>2024</v>
      </c>
      <c r="C7147">
        <v>7</v>
      </c>
      <c r="E7147" t="s">
        <v>392</v>
      </c>
      <c r="F7147" t="s">
        <v>82</v>
      </c>
      <c r="G7147" t="s">
        <v>83</v>
      </c>
      <c r="H7147" t="s">
        <v>7480</v>
      </c>
      <c r="I7147">
        <v>2026</v>
      </c>
      <c r="K7147" s="6">
        <v>46387</v>
      </c>
      <c r="L7147">
        <v>29</v>
      </c>
      <c r="N7147" t="s">
        <v>581</v>
      </c>
      <c r="O7147" s="8">
        <v>3.65</v>
      </c>
      <c r="P7147" s="8">
        <v>3.6</v>
      </c>
      <c r="Q7147" s="8">
        <v>3.42</v>
      </c>
      <c r="R7147" s="8">
        <v>3.87</v>
      </c>
      <c r="S7147" s="8">
        <v>3.2</v>
      </c>
      <c r="T7147" s="8">
        <v>4.26</v>
      </c>
      <c r="U7147" s="8">
        <v>0.26</v>
      </c>
      <c r="V7147" s="9">
        <v>29</v>
      </c>
      <c r="W7147" s="8">
        <v>0.45000000000000018</v>
      </c>
      <c r="X7147" s="8">
        <v>1.0599999999999996</v>
      </c>
      <c r="Y7147" s="8">
        <v>4.9999999999999822E-2</v>
      </c>
      <c r="Z7147" s="8">
        <v>0</v>
      </c>
      <c r="AA7147">
        <v>-4.0000000000000036E-2</v>
      </c>
      <c r="AF7147" t="s">
        <v>7481</v>
      </c>
      <c r="AG7147" t="s">
        <v>87</v>
      </c>
      <c r="AH7147" t="s">
        <v>88</v>
      </c>
      <c r="AI7147" t="s">
        <v>359</v>
      </c>
      <c r="AJ7147" s="7">
        <v>46387</v>
      </c>
      <c r="AK7147" t="s">
        <v>7744</v>
      </c>
      <c r="AL7147" t="s">
        <v>393</v>
      </c>
      <c r="AM7147" t="s">
        <v>7482</v>
      </c>
      <c r="AN7147" t="s">
        <v>7750</v>
      </c>
      <c r="AO7147" t="str">
        <f>TEXT(A7147,"yyyy-mm-dd")</f>
        <v>2024-07-31</v>
      </c>
    </row>
    <row r="7148" spans="1:41">
      <c r="A7148" s="6" t="s">
        <v>7743</v>
      </c>
      <c r="B7148">
        <v>2024</v>
      </c>
      <c r="C7148">
        <v>7</v>
      </c>
      <c r="E7148" t="s">
        <v>81</v>
      </c>
      <c r="F7148" t="s">
        <v>82</v>
      </c>
      <c r="G7148" t="s">
        <v>83</v>
      </c>
      <c r="H7148" t="s">
        <v>7036</v>
      </c>
      <c r="I7148">
        <v>2025</v>
      </c>
      <c r="K7148" s="6">
        <v>46022</v>
      </c>
      <c r="L7148">
        <v>17</v>
      </c>
      <c r="N7148" t="s">
        <v>214</v>
      </c>
      <c r="O7148" s="8">
        <v>3.85</v>
      </c>
      <c r="P7148" s="8">
        <v>3.83</v>
      </c>
      <c r="Q7148" s="8">
        <v>3.67</v>
      </c>
      <c r="R7148" s="8">
        <v>4.01</v>
      </c>
      <c r="S7148" s="8">
        <v>3.27</v>
      </c>
      <c r="T7148" s="8">
        <v>5.09</v>
      </c>
      <c r="U7148" s="8">
        <v>0.33</v>
      </c>
      <c r="V7148" s="9">
        <v>40</v>
      </c>
      <c r="W7148" s="8">
        <v>0.33999999999999986</v>
      </c>
      <c r="X7148" s="8">
        <v>1.8199999999999998</v>
      </c>
      <c r="Y7148" s="8">
        <v>2.0000000000000018E-2</v>
      </c>
      <c r="Z7148" s="8">
        <v>7.0000000000000284E-2</v>
      </c>
      <c r="AA7148">
        <v>9.9999999999999645E-2</v>
      </c>
      <c r="AF7148" t="s">
        <v>7037</v>
      </c>
      <c r="AG7148" t="s">
        <v>87</v>
      </c>
      <c r="AH7148" t="s">
        <v>88</v>
      </c>
      <c r="AI7148" t="s">
        <v>97</v>
      </c>
      <c r="AJ7148" s="7">
        <v>46022</v>
      </c>
      <c r="AK7148" t="s">
        <v>7744</v>
      </c>
      <c r="AL7148" t="s">
        <v>91</v>
      </c>
      <c r="AM7148" t="s">
        <v>7038</v>
      </c>
      <c r="AN7148" t="s">
        <v>7746</v>
      </c>
      <c r="AO7148" t="str">
        <f>TEXT(A7148,"yyyy-mm-dd")</f>
        <v>2024-07-31</v>
      </c>
    </row>
    <row r="7149" spans="1:41">
      <c r="A7149" s="6" t="s">
        <v>7743</v>
      </c>
      <c r="B7149">
        <v>2024</v>
      </c>
      <c r="C7149">
        <v>7</v>
      </c>
      <c r="E7149" t="s">
        <v>392</v>
      </c>
      <c r="F7149" t="s">
        <v>82</v>
      </c>
      <c r="G7149" t="s">
        <v>83</v>
      </c>
      <c r="H7149" t="s">
        <v>7036</v>
      </c>
      <c r="I7149">
        <v>2025</v>
      </c>
      <c r="K7149" s="6">
        <v>46022</v>
      </c>
      <c r="L7149">
        <v>17</v>
      </c>
      <c r="N7149" t="s">
        <v>214</v>
      </c>
      <c r="O7149" s="8">
        <v>3.75</v>
      </c>
      <c r="P7149" s="8">
        <v>3.71</v>
      </c>
      <c r="Q7149" s="8">
        <v>3.6</v>
      </c>
      <c r="R7149" s="8">
        <v>3.83</v>
      </c>
      <c r="S7149" s="8">
        <v>3.2</v>
      </c>
      <c r="T7149" s="8">
        <v>4.24</v>
      </c>
      <c r="U7149" s="8">
        <v>0.24</v>
      </c>
      <c r="V7149" s="9">
        <v>36</v>
      </c>
      <c r="W7149" s="8">
        <v>0.22999999999999998</v>
      </c>
      <c r="X7149" s="8">
        <v>1.04</v>
      </c>
      <c r="Y7149" s="8">
        <v>4.0000000000000036E-2</v>
      </c>
      <c r="Z7149" s="8">
        <v>-6.999999999999984E-2</v>
      </c>
      <c r="AA7149">
        <v>-4.9999999999999822E-2</v>
      </c>
      <c r="AF7149" t="s">
        <v>7037</v>
      </c>
      <c r="AG7149" t="s">
        <v>87</v>
      </c>
      <c r="AH7149" t="s">
        <v>88</v>
      </c>
      <c r="AI7149" t="s">
        <v>97</v>
      </c>
      <c r="AJ7149" s="7">
        <v>46022</v>
      </c>
      <c r="AK7149" t="s">
        <v>7744</v>
      </c>
      <c r="AL7149" t="s">
        <v>393</v>
      </c>
      <c r="AM7149" t="s">
        <v>7038</v>
      </c>
      <c r="AN7149" t="s">
        <v>7749</v>
      </c>
      <c r="AO7149" t="str">
        <f>TEXT(A7149,"yyyy-mm-dd")</f>
        <v>2024-07-31</v>
      </c>
    </row>
    <row r="7150" spans="1:41">
      <c r="A7150" s="6" t="s">
        <v>7743</v>
      </c>
      <c r="B7150">
        <v>2024</v>
      </c>
      <c r="C7150">
        <v>7</v>
      </c>
      <c r="E7150" t="s">
        <v>81</v>
      </c>
      <c r="F7150" t="s">
        <v>82</v>
      </c>
      <c r="G7150" t="s">
        <v>83</v>
      </c>
      <c r="H7150" t="s">
        <v>6592</v>
      </c>
      <c r="I7150">
        <v>2024</v>
      </c>
      <c r="K7150" s="6">
        <v>45657</v>
      </c>
      <c r="L7150">
        <v>5</v>
      </c>
      <c r="N7150" t="s">
        <v>211</v>
      </c>
      <c r="O7150" s="8">
        <v>4.6500000000000004</v>
      </c>
      <c r="P7150" s="8">
        <v>4.58</v>
      </c>
      <c r="Q7150" s="8">
        <v>4.38</v>
      </c>
      <c r="R7150" s="8">
        <v>4.8899999999999997</v>
      </c>
      <c r="S7150" s="8">
        <v>3.9</v>
      </c>
      <c r="T7150" s="8">
        <v>5.79</v>
      </c>
      <c r="U7150" s="8">
        <v>0.41</v>
      </c>
      <c r="V7150" s="9">
        <v>40</v>
      </c>
      <c r="W7150" s="8">
        <v>0.50999999999999979</v>
      </c>
      <c r="X7150" s="8">
        <v>1.8900000000000001</v>
      </c>
      <c r="Y7150" s="8">
        <v>7.0000000000000284E-2</v>
      </c>
      <c r="Z7150" s="8">
        <v>0.34999999999999964</v>
      </c>
      <c r="AA7150">
        <v>0.28999999999999915</v>
      </c>
      <c r="AF7150" t="s">
        <v>6593</v>
      </c>
      <c r="AG7150" t="s">
        <v>87</v>
      </c>
      <c r="AH7150" t="s">
        <v>88</v>
      </c>
      <c r="AI7150" t="s">
        <v>89</v>
      </c>
      <c r="AJ7150" s="7">
        <v>45657</v>
      </c>
      <c r="AK7150" t="s">
        <v>7744</v>
      </c>
      <c r="AL7150" t="s">
        <v>91</v>
      </c>
      <c r="AM7150" t="s">
        <v>6594</v>
      </c>
      <c r="AN7150" t="s">
        <v>7745</v>
      </c>
      <c r="AO7150" t="str">
        <f>TEXT(A7150,"yyyy-mm-dd")</f>
        <v>2024-07-31</v>
      </c>
    </row>
    <row r="7151" spans="1:41">
      <c r="A7151" s="6" t="s">
        <v>7743</v>
      </c>
      <c r="B7151">
        <v>2024</v>
      </c>
      <c r="C7151">
        <v>7</v>
      </c>
      <c r="E7151" t="s">
        <v>392</v>
      </c>
      <c r="F7151" t="s">
        <v>82</v>
      </c>
      <c r="G7151" t="s">
        <v>83</v>
      </c>
      <c r="H7151" t="s">
        <v>6592</v>
      </c>
      <c r="I7151">
        <v>2024</v>
      </c>
      <c r="K7151" s="6">
        <v>45657</v>
      </c>
      <c r="L7151">
        <v>5</v>
      </c>
      <c r="N7151" t="s">
        <v>211</v>
      </c>
      <c r="O7151" s="8">
        <v>4</v>
      </c>
      <c r="P7151" s="8">
        <v>3.97</v>
      </c>
      <c r="Q7151" s="8">
        <v>3.85</v>
      </c>
      <c r="R7151" s="8">
        <v>4.0599999999999996</v>
      </c>
      <c r="S7151" s="8">
        <v>3.47</v>
      </c>
      <c r="T7151" s="8">
        <v>5.25</v>
      </c>
      <c r="U7151" s="8">
        <v>0.31</v>
      </c>
      <c r="V7151" s="9">
        <v>36</v>
      </c>
      <c r="W7151" s="8">
        <v>0.20999999999999952</v>
      </c>
      <c r="X7151" s="8">
        <v>1.7799999999999998</v>
      </c>
      <c r="Y7151" s="8">
        <v>2.9999999999999805E-2</v>
      </c>
      <c r="Z7151" s="8">
        <v>-3.9999999999999591E-2</v>
      </c>
      <c r="AA7151">
        <v>-3.0000000000000249E-2</v>
      </c>
      <c r="AF7151" t="s">
        <v>6593</v>
      </c>
      <c r="AG7151" t="s">
        <v>87</v>
      </c>
      <c r="AH7151" t="s">
        <v>88</v>
      </c>
      <c r="AI7151" t="s">
        <v>89</v>
      </c>
      <c r="AJ7151" s="7">
        <v>45657</v>
      </c>
      <c r="AK7151" t="s">
        <v>7744</v>
      </c>
      <c r="AL7151" t="s">
        <v>393</v>
      </c>
      <c r="AM7151" t="s">
        <v>6594</v>
      </c>
      <c r="AN7151" t="s">
        <v>7748</v>
      </c>
      <c r="AO7151" t="str">
        <f>TEXT(A7151,"yyyy-mm-dd")</f>
        <v>2024-07-31</v>
      </c>
    </row>
    <row r="7152" spans="1:41">
      <c r="A7152" s="6" t="s">
        <v>7743</v>
      </c>
      <c r="B7152">
        <v>2024</v>
      </c>
      <c r="C7152">
        <v>7</v>
      </c>
      <c r="E7152" t="s">
        <v>81</v>
      </c>
      <c r="F7152" t="s">
        <v>82</v>
      </c>
      <c r="G7152" t="s">
        <v>774</v>
      </c>
      <c r="H7152" t="s">
        <v>775</v>
      </c>
      <c r="K7152" s="6"/>
      <c r="O7152" s="8">
        <v>3.71</v>
      </c>
      <c r="P7152" s="8">
        <v>3.7</v>
      </c>
      <c r="Q7152" s="8">
        <v>3.6</v>
      </c>
      <c r="R7152" s="8">
        <v>3.87</v>
      </c>
      <c r="S7152" s="8">
        <v>2.7</v>
      </c>
      <c r="T7152" s="8">
        <v>4.24</v>
      </c>
      <c r="U7152" s="8">
        <v>0.28999999999999998</v>
      </c>
      <c r="V7152" s="9">
        <v>32</v>
      </c>
      <c r="W7152" s="8">
        <v>0.27</v>
      </c>
      <c r="X7152" s="8">
        <v>1.54</v>
      </c>
      <c r="Y7152" s="8">
        <v>9.9999999999997868E-3</v>
      </c>
      <c r="Z7152" s="8">
        <v>0</v>
      </c>
      <c r="AA7152">
        <v>-6.999999999999984E-2</v>
      </c>
      <c r="AF7152" t="s">
        <v>776</v>
      </c>
      <c r="AG7152" t="s">
        <v>777</v>
      </c>
      <c r="AH7152" t="s">
        <v>778</v>
      </c>
      <c r="AI7152" t="s">
        <v>779</v>
      </c>
      <c r="AJ7152" s="7"/>
      <c r="AK7152" t="s">
        <v>7744</v>
      </c>
      <c r="AL7152" t="s">
        <v>91</v>
      </c>
      <c r="AM7152" t="s">
        <v>775</v>
      </c>
      <c r="AN7152" t="s">
        <v>7770</v>
      </c>
      <c r="AO7152" t="str">
        <f>TEXT(A7152,"yyyy-mm-dd")</f>
        <v>2024-07-31</v>
      </c>
    </row>
    <row r="7153" spans="1:41">
      <c r="A7153" s="6" t="s">
        <v>7743</v>
      </c>
      <c r="B7153">
        <v>2024</v>
      </c>
      <c r="C7153">
        <v>7</v>
      </c>
      <c r="E7153" t="s">
        <v>81</v>
      </c>
      <c r="F7153" t="s">
        <v>82</v>
      </c>
      <c r="G7153" t="s">
        <v>774</v>
      </c>
      <c r="H7153" t="s">
        <v>1536</v>
      </c>
      <c r="K7153" s="6"/>
      <c r="O7153" s="8">
        <v>3.59</v>
      </c>
      <c r="P7153" s="8">
        <v>3.6</v>
      </c>
      <c r="Q7153" s="8">
        <v>3.5</v>
      </c>
      <c r="R7153" s="8">
        <v>3.75</v>
      </c>
      <c r="S7153" s="8">
        <v>3</v>
      </c>
      <c r="T7153" s="8">
        <v>4</v>
      </c>
      <c r="U7153" s="8">
        <v>0.26</v>
      </c>
      <c r="V7153" s="9">
        <v>31</v>
      </c>
      <c r="W7153" s="8">
        <v>0.25</v>
      </c>
      <c r="X7153" s="8">
        <v>1</v>
      </c>
      <c r="Y7153" s="8">
        <v>-1.0000000000000231E-2</v>
      </c>
      <c r="Z7153" s="8">
        <v>0</v>
      </c>
      <c r="AA7153">
        <v>4.0000000000000036E-2</v>
      </c>
      <c r="AF7153" t="s">
        <v>1537</v>
      </c>
      <c r="AG7153" t="s">
        <v>777</v>
      </c>
      <c r="AH7153" t="s">
        <v>778</v>
      </c>
      <c r="AI7153" t="s">
        <v>1538</v>
      </c>
      <c r="AJ7153" s="7"/>
      <c r="AK7153" t="s">
        <v>7744</v>
      </c>
      <c r="AL7153" t="s">
        <v>91</v>
      </c>
      <c r="AM7153" t="s">
        <v>1536</v>
      </c>
      <c r="AN7153" t="s">
        <v>7771</v>
      </c>
      <c r="AO7153" t="str">
        <f>TEXT(A7153,"yyyy-mm-dd")</f>
        <v>2024-07-31</v>
      </c>
    </row>
    <row r="7154" spans="1:41">
      <c r="A7154" s="6" t="s">
        <v>7743</v>
      </c>
      <c r="B7154">
        <v>2024</v>
      </c>
      <c r="C7154">
        <v>7</v>
      </c>
      <c r="E7154" t="s">
        <v>392</v>
      </c>
      <c r="F7154" t="s">
        <v>82</v>
      </c>
      <c r="G7154" t="s">
        <v>774</v>
      </c>
      <c r="H7154" t="s">
        <v>775</v>
      </c>
      <c r="K7154" s="6"/>
      <c r="O7154" s="8">
        <v>3.6</v>
      </c>
      <c r="P7154" s="8">
        <v>3.64</v>
      </c>
      <c r="Q7154" s="8">
        <v>3.44</v>
      </c>
      <c r="R7154" s="8">
        <v>3.8</v>
      </c>
      <c r="S7154" s="8">
        <v>2.7</v>
      </c>
      <c r="T7154" s="8">
        <v>4</v>
      </c>
      <c r="U7154" s="8">
        <v>0.28999999999999998</v>
      </c>
      <c r="V7154" s="9">
        <v>30</v>
      </c>
      <c r="W7154" s="8">
        <v>0.35999999999999988</v>
      </c>
      <c r="X7154" s="8">
        <v>1.2999999999999998</v>
      </c>
      <c r="Y7154" s="8">
        <v>-4.0000000000000036E-2</v>
      </c>
      <c r="Z7154" s="8">
        <v>4.0000000000000036E-2</v>
      </c>
      <c r="AA7154">
        <v>6.0000000000000053E-2</v>
      </c>
      <c r="AF7154" t="s">
        <v>776</v>
      </c>
      <c r="AG7154" t="s">
        <v>777</v>
      </c>
      <c r="AH7154" t="s">
        <v>778</v>
      </c>
      <c r="AI7154" t="s">
        <v>779</v>
      </c>
      <c r="AJ7154" s="7"/>
      <c r="AK7154" t="s">
        <v>7744</v>
      </c>
      <c r="AL7154" t="s">
        <v>393</v>
      </c>
      <c r="AM7154" t="s">
        <v>775</v>
      </c>
      <c r="AN7154" t="s">
        <v>7772</v>
      </c>
      <c r="AO7154" t="str">
        <f>TEXT(A7154,"yyyy-mm-dd")</f>
        <v>2024-07-31</v>
      </c>
    </row>
    <row r="7155" spans="1:41">
      <c r="A7155" s="6" t="s">
        <v>7743</v>
      </c>
      <c r="B7155">
        <v>2024</v>
      </c>
      <c r="C7155">
        <v>7</v>
      </c>
      <c r="E7155" t="s">
        <v>392</v>
      </c>
      <c r="F7155" t="s">
        <v>82</v>
      </c>
      <c r="G7155" t="s">
        <v>774</v>
      </c>
      <c r="H7155" t="s">
        <v>1536</v>
      </c>
      <c r="K7155" s="6"/>
      <c r="O7155" s="8">
        <v>3.52</v>
      </c>
      <c r="P7155" s="8">
        <v>3.5</v>
      </c>
      <c r="Q7155" s="8">
        <v>3.35</v>
      </c>
      <c r="R7155" s="8">
        <v>3.7</v>
      </c>
      <c r="S7155" s="8">
        <v>3</v>
      </c>
      <c r="T7155" s="8">
        <v>4</v>
      </c>
      <c r="U7155" s="8">
        <v>0.26</v>
      </c>
      <c r="V7155" s="9">
        <v>29</v>
      </c>
      <c r="W7155" s="8">
        <v>0.35000000000000009</v>
      </c>
      <c r="X7155" s="8">
        <v>1</v>
      </c>
      <c r="Y7155" s="8">
        <v>2.0000000000000018E-2</v>
      </c>
      <c r="Z7155" s="8">
        <v>0</v>
      </c>
      <c r="AA7155">
        <v>1.0000000000000231E-2</v>
      </c>
      <c r="AF7155" t="s">
        <v>1537</v>
      </c>
      <c r="AG7155" t="s">
        <v>777</v>
      </c>
      <c r="AH7155" t="s">
        <v>778</v>
      </c>
      <c r="AI7155" t="s">
        <v>1538</v>
      </c>
      <c r="AJ7155" s="7"/>
      <c r="AK7155" t="s">
        <v>7744</v>
      </c>
      <c r="AL7155" t="s">
        <v>393</v>
      </c>
      <c r="AM7155" t="s">
        <v>1536</v>
      </c>
      <c r="AN7155" t="s">
        <v>7773</v>
      </c>
      <c r="AO7155" t="str">
        <f>TEXT(A7155,"yyyy-mm-dd")</f>
        <v>2024-07-31</v>
      </c>
    </row>
    <row r="7156" spans="1:41">
      <c r="A7156" s="6" t="s">
        <v>7743</v>
      </c>
      <c r="B7156">
        <v>2024</v>
      </c>
      <c r="C7156">
        <v>7</v>
      </c>
      <c r="E7156" t="s">
        <v>112</v>
      </c>
      <c r="F7156" t="s">
        <v>113</v>
      </c>
      <c r="G7156" t="s">
        <v>83</v>
      </c>
      <c r="H7156" t="s">
        <v>7480</v>
      </c>
      <c r="I7156">
        <v>2026</v>
      </c>
      <c r="K7156" s="6">
        <v>46387</v>
      </c>
      <c r="L7156">
        <v>29</v>
      </c>
      <c r="N7156" t="s">
        <v>581</v>
      </c>
      <c r="O7156" s="8">
        <v>7.51</v>
      </c>
      <c r="P7156" s="8">
        <v>7.38</v>
      </c>
      <c r="Q7156" s="8">
        <v>7.14</v>
      </c>
      <c r="R7156" s="8">
        <v>8</v>
      </c>
      <c r="S7156" s="8">
        <v>6.1</v>
      </c>
      <c r="T7156" s="8">
        <v>9.2799999999999994</v>
      </c>
      <c r="U7156" s="8">
        <v>0.75</v>
      </c>
      <c r="V7156" s="9">
        <v>23</v>
      </c>
      <c r="W7156" s="8">
        <v>0.86000000000000032</v>
      </c>
      <c r="X7156" s="8">
        <v>3.1799999999999997</v>
      </c>
      <c r="Y7156" s="8">
        <v>0.12999999999999989</v>
      </c>
      <c r="Z7156" s="8">
        <v>0.14999999999999947</v>
      </c>
      <c r="AA7156">
        <v>-8.0000000000000071E-2</v>
      </c>
      <c r="AF7156" t="s">
        <v>7518</v>
      </c>
      <c r="AG7156" t="s">
        <v>115</v>
      </c>
      <c r="AH7156" t="s">
        <v>116</v>
      </c>
      <c r="AI7156" t="s">
        <v>359</v>
      </c>
      <c r="AJ7156" s="7">
        <v>46387</v>
      </c>
      <c r="AK7156" t="s">
        <v>7744</v>
      </c>
      <c r="AL7156" t="s">
        <v>118</v>
      </c>
      <c r="AM7156" t="s">
        <v>7482</v>
      </c>
      <c r="AN7156" t="s">
        <v>7777</v>
      </c>
      <c r="AO7156" t="str">
        <f>TEXT(A7156,"yyyy-mm-dd")</f>
        <v>2024-07-31</v>
      </c>
    </row>
    <row r="7157" spans="1:41">
      <c r="A7157" s="6" t="s">
        <v>7743</v>
      </c>
      <c r="B7157">
        <v>2024</v>
      </c>
      <c r="C7157">
        <v>7</v>
      </c>
      <c r="E7157" t="s">
        <v>2881</v>
      </c>
      <c r="F7157" t="s">
        <v>113</v>
      </c>
      <c r="G7157" t="s">
        <v>83</v>
      </c>
      <c r="H7157" t="s">
        <v>7480</v>
      </c>
      <c r="I7157">
        <v>2026</v>
      </c>
      <c r="K7157" s="6">
        <v>46387</v>
      </c>
      <c r="L7157">
        <v>29</v>
      </c>
      <c r="N7157" t="s">
        <v>581</v>
      </c>
      <c r="O7157" s="8">
        <v>7.99</v>
      </c>
      <c r="P7157" s="8">
        <v>8.1300000000000008</v>
      </c>
      <c r="Q7157" s="8">
        <v>7.35</v>
      </c>
      <c r="R7157" s="8">
        <v>8.5</v>
      </c>
      <c r="S7157" s="8">
        <v>6.26</v>
      </c>
      <c r="T7157" s="8">
        <v>9.9600000000000009</v>
      </c>
      <c r="U7157" s="8">
        <v>0.91</v>
      </c>
      <c r="V7157" s="9">
        <v>22</v>
      </c>
      <c r="W7157" s="8">
        <v>1.1500000000000004</v>
      </c>
      <c r="X7157" s="8">
        <v>3.7000000000000011</v>
      </c>
      <c r="Y7157" s="8">
        <v>-0.14000000000000057</v>
      </c>
      <c r="Z7157" s="8">
        <v>0.13000000000000078</v>
      </c>
      <c r="AA7157">
        <v>0.28000000000000114</v>
      </c>
      <c r="AF7157" t="s">
        <v>7523</v>
      </c>
      <c r="AG7157" t="s">
        <v>2883</v>
      </c>
      <c r="AH7157" t="s">
        <v>2884</v>
      </c>
      <c r="AI7157" t="s">
        <v>359</v>
      </c>
      <c r="AJ7157" s="7">
        <v>46387</v>
      </c>
      <c r="AK7157" t="s">
        <v>7744</v>
      </c>
      <c r="AL7157" t="s">
        <v>2885</v>
      </c>
      <c r="AM7157" t="s">
        <v>7482</v>
      </c>
      <c r="AN7157" t="s">
        <v>7780</v>
      </c>
      <c r="AO7157" t="str">
        <f>TEXT(A7157,"yyyy-mm-dd")</f>
        <v>2024-07-31</v>
      </c>
    </row>
    <row r="7158" spans="1:41">
      <c r="A7158" s="6" t="s">
        <v>7743</v>
      </c>
      <c r="B7158">
        <v>2024</v>
      </c>
      <c r="C7158">
        <v>7</v>
      </c>
      <c r="E7158" t="s">
        <v>112</v>
      </c>
      <c r="F7158" t="s">
        <v>113</v>
      </c>
      <c r="G7158" t="s">
        <v>83</v>
      </c>
      <c r="H7158" t="s">
        <v>7036</v>
      </c>
      <c r="I7158">
        <v>2025</v>
      </c>
      <c r="K7158" s="6">
        <v>46022</v>
      </c>
      <c r="L7158">
        <v>17</v>
      </c>
      <c r="N7158" t="s">
        <v>214</v>
      </c>
      <c r="O7158" s="8">
        <v>8.5</v>
      </c>
      <c r="P7158" s="8">
        <v>8.42</v>
      </c>
      <c r="Q7158" s="8">
        <v>8.07</v>
      </c>
      <c r="R7158" s="8">
        <v>8.7899999999999991</v>
      </c>
      <c r="S7158" s="8">
        <v>7.7</v>
      </c>
      <c r="T7158" s="8">
        <v>10.28</v>
      </c>
      <c r="U7158" s="8">
        <v>0.63</v>
      </c>
      <c r="V7158" s="9">
        <v>27</v>
      </c>
      <c r="W7158" s="8">
        <v>0.71999999999999886</v>
      </c>
      <c r="X7158" s="8">
        <v>2.5799999999999992</v>
      </c>
      <c r="Y7158" s="8">
        <v>8.0000000000000071E-2</v>
      </c>
      <c r="Z7158" s="8">
        <v>0.34999999999999964</v>
      </c>
      <c r="AA7158">
        <v>-0.10000000000000053</v>
      </c>
      <c r="AF7158" t="s">
        <v>7074</v>
      </c>
      <c r="AG7158" t="s">
        <v>115</v>
      </c>
      <c r="AH7158" t="s">
        <v>116</v>
      </c>
      <c r="AI7158" t="s">
        <v>230</v>
      </c>
      <c r="AJ7158" s="7">
        <v>46022</v>
      </c>
      <c r="AK7158" t="s">
        <v>7744</v>
      </c>
      <c r="AL7158" t="s">
        <v>118</v>
      </c>
      <c r="AM7158" t="s">
        <v>7038</v>
      </c>
      <c r="AN7158" t="s">
        <v>7776</v>
      </c>
      <c r="AO7158" t="str">
        <f>TEXT(A7158,"yyyy-mm-dd")</f>
        <v>2024-07-31</v>
      </c>
    </row>
    <row r="7159" spans="1:41">
      <c r="A7159" s="6" t="s">
        <v>7743</v>
      </c>
      <c r="B7159">
        <v>2024</v>
      </c>
      <c r="C7159">
        <v>7</v>
      </c>
      <c r="E7159" t="s">
        <v>2881</v>
      </c>
      <c r="F7159" t="s">
        <v>113</v>
      </c>
      <c r="G7159" t="s">
        <v>83</v>
      </c>
      <c r="H7159" t="s">
        <v>7036</v>
      </c>
      <c r="I7159">
        <v>2025</v>
      </c>
      <c r="K7159" s="6">
        <v>46022</v>
      </c>
      <c r="L7159">
        <v>17</v>
      </c>
      <c r="N7159" t="s">
        <v>214</v>
      </c>
      <c r="O7159" s="8">
        <v>8.73</v>
      </c>
      <c r="P7159" s="8">
        <v>8.7200000000000006</v>
      </c>
      <c r="Q7159" s="8">
        <v>8.26</v>
      </c>
      <c r="R7159" s="8">
        <v>9.1999999999999993</v>
      </c>
      <c r="S7159" s="8">
        <v>6.93</v>
      </c>
      <c r="T7159" s="8">
        <v>10.5</v>
      </c>
      <c r="U7159" s="8">
        <v>0.83</v>
      </c>
      <c r="V7159" s="9">
        <v>26</v>
      </c>
      <c r="W7159" s="8">
        <v>0.9399999999999995</v>
      </c>
      <c r="X7159" s="8">
        <v>3.5700000000000003</v>
      </c>
      <c r="Y7159" s="8">
        <v>9.9999999999997868E-3</v>
      </c>
      <c r="Z7159" s="8">
        <v>0.22000000000000064</v>
      </c>
      <c r="AA7159">
        <v>8.9999999999998082E-2</v>
      </c>
      <c r="AF7159" t="s">
        <v>7079</v>
      </c>
      <c r="AG7159" t="s">
        <v>2883</v>
      </c>
      <c r="AH7159" t="s">
        <v>2884</v>
      </c>
      <c r="AI7159" t="s">
        <v>230</v>
      </c>
      <c r="AJ7159" s="7">
        <v>46022</v>
      </c>
      <c r="AK7159" t="s">
        <v>7744</v>
      </c>
      <c r="AL7159" t="s">
        <v>2885</v>
      </c>
      <c r="AM7159" t="s">
        <v>7038</v>
      </c>
      <c r="AN7159" t="s">
        <v>7779</v>
      </c>
      <c r="AO7159" t="str">
        <f>TEXT(A7159,"yyyy-mm-dd")</f>
        <v>2024-07-31</v>
      </c>
    </row>
    <row r="7160" spans="1:41">
      <c r="A7160" s="6" t="s">
        <v>7743</v>
      </c>
      <c r="B7160">
        <v>2024</v>
      </c>
      <c r="C7160">
        <v>7</v>
      </c>
      <c r="E7160" t="s">
        <v>112</v>
      </c>
      <c r="F7160" t="s">
        <v>113</v>
      </c>
      <c r="G7160" t="s">
        <v>83</v>
      </c>
      <c r="H7160" t="s">
        <v>6592</v>
      </c>
      <c r="I7160">
        <v>2024</v>
      </c>
      <c r="K7160" s="6">
        <v>45657</v>
      </c>
      <c r="L7160">
        <v>5</v>
      </c>
      <c r="N7160" t="s">
        <v>211</v>
      </c>
      <c r="O7160" s="8">
        <v>10.5</v>
      </c>
      <c r="P7160" s="8">
        <v>10.48</v>
      </c>
      <c r="Q7160" s="8">
        <v>10.24</v>
      </c>
      <c r="R7160" s="8">
        <v>10.72</v>
      </c>
      <c r="S7160" s="8">
        <v>10</v>
      </c>
      <c r="T7160" s="8">
        <v>11.14</v>
      </c>
      <c r="U7160" s="8">
        <v>0.32</v>
      </c>
      <c r="V7160" s="9">
        <v>28</v>
      </c>
      <c r="W7160" s="8">
        <v>0.48000000000000043</v>
      </c>
      <c r="X7160" s="8">
        <v>1.1400000000000006</v>
      </c>
      <c r="Y7160" s="8">
        <v>1.9999999999999574E-2</v>
      </c>
      <c r="Z7160" s="8">
        <v>0.23000000000000043</v>
      </c>
      <c r="AA7160">
        <v>-4.9999999999998934E-2</v>
      </c>
      <c r="AF7160" t="s">
        <v>6630</v>
      </c>
      <c r="AG7160" t="s">
        <v>115</v>
      </c>
      <c r="AH7160" t="s">
        <v>116</v>
      </c>
      <c r="AI7160" t="s">
        <v>117</v>
      </c>
      <c r="AJ7160" s="7">
        <v>45657</v>
      </c>
      <c r="AK7160" t="s">
        <v>7744</v>
      </c>
      <c r="AL7160" t="s">
        <v>118</v>
      </c>
      <c r="AM7160" t="s">
        <v>6594</v>
      </c>
      <c r="AN7160" t="s">
        <v>7775</v>
      </c>
      <c r="AO7160" t="str">
        <f>TEXT(A7160,"yyyy-mm-dd")</f>
        <v>2024-07-31</v>
      </c>
    </row>
    <row r="7161" spans="1:41">
      <c r="A7161" s="6" t="s">
        <v>7743</v>
      </c>
      <c r="B7161">
        <v>2024</v>
      </c>
      <c r="C7161">
        <v>7</v>
      </c>
      <c r="E7161" t="s">
        <v>2881</v>
      </c>
      <c r="F7161" t="s">
        <v>113</v>
      </c>
      <c r="G7161" t="s">
        <v>83</v>
      </c>
      <c r="H7161" t="s">
        <v>6592</v>
      </c>
      <c r="I7161">
        <v>2024</v>
      </c>
      <c r="K7161" s="6">
        <v>45657</v>
      </c>
      <c r="L7161">
        <v>5</v>
      </c>
      <c r="N7161" t="s">
        <v>211</v>
      </c>
      <c r="O7161" s="8">
        <v>9.61</v>
      </c>
      <c r="P7161" s="8">
        <v>9.5</v>
      </c>
      <c r="Q7161" s="8">
        <v>9.23</v>
      </c>
      <c r="R7161" s="8">
        <v>9.66</v>
      </c>
      <c r="S7161" s="8">
        <v>8.6</v>
      </c>
      <c r="T7161" s="8">
        <v>12.17</v>
      </c>
      <c r="U7161" s="8">
        <v>0.74</v>
      </c>
      <c r="V7161" s="9">
        <v>26</v>
      </c>
      <c r="W7161" s="8">
        <v>0.42999999999999972</v>
      </c>
      <c r="X7161" s="8">
        <v>3.5700000000000003</v>
      </c>
      <c r="Y7161" s="8">
        <v>0.10999999999999943</v>
      </c>
      <c r="Z7161" s="8">
        <v>9.9999999999999645E-2</v>
      </c>
      <c r="AA7161">
        <v>-0.39000000000000057</v>
      </c>
      <c r="AF7161" t="s">
        <v>6635</v>
      </c>
      <c r="AG7161" t="s">
        <v>2883</v>
      </c>
      <c r="AH7161" t="s">
        <v>2884</v>
      </c>
      <c r="AI7161" t="s">
        <v>117</v>
      </c>
      <c r="AJ7161" s="7">
        <v>45657</v>
      </c>
      <c r="AK7161" t="s">
        <v>7744</v>
      </c>
      <c r="AL7161" t="s">
        <v>2885</v>
      </c>
      <c r="AM7161" t="s">
        <v>6594</v>
      </c>
      <c r="AN7161" t="s">
        <v>7778</v>
      </c>
      <c r="AO7161" t="str">
        <f>TEXT(A7161,"yyyy-mm-dd")</f>
        <v>2024-07-31</v>
      </c>
    </row>
    <row r="7162" spans="1:41">
      <c r="A7162" s="6" t="s">
        <v>7781</v>
      </c>
      <c r="B7162">
        <v>2024</v>
      </c>
      <c r="C7162">
        <v>8</v>
      </c>
      <c r="E7162" t="s">
        <v>1907</v>
      </c>
      <c r="F7162" t="s">
        <v>1908</v>
      </c>
      <c r="G7162" t="s">
        <v>102</v>
      </c>
      <c r="H7162" t="s">
        <v>7766</v>
      </c>
      <c r="I7162">
        <v>2026</v>
      </c>
      <c r="J7162">
        <v>3</v>
      </c>
      <c r="K7162" s="6">
        <v>46295</v>
      </c>
      <c r="L7162">
        <v>25</v>
      </c>
      <c r="M7162">
        <v>8</v>
      </c>
      <c r="N7162" t="s">
        <v>357</v>
      </c>
      <c r="O7162" s="8">
        <v>7.44</v>
      </c>
      <c r="P7162" s="8">
        <v>7.5</v>
      </c>
      <c r="Q7162" s="8">
        <v>7</v>
      </c>
      <c r="R7162" s="8">
        <v>8</v>
      </c>
      <c r="S7162" s="8">
        <v>5.75</v>
      </c>
      <c r="T7162" s="8">
        <v>9.25</v>
      </c>
      <c r="U7162" s="8">
        <v>0.83</v>
      </c>
      <c r="V7162" s="9">
        <v>29</v>
      </c>
      <c r="W7162" s="8">
        <v>1</v>
      </c>
      <c r="X7162" s="8">
        <v>3.5</v>
      </c>
      <c r="Y7162" s="8">
        <v>-5.9999999999999609E-2</v>
      </c>
      <c r="Z7162" s="8">
        <v>0</v>
      </c>
      <c r="AA7162">
        <v>0.25</v>
      </c>
      <c r="AF7162" t="s">
        <v>7767</v>
      </c>
      <c r="AG7162" t="s">
        <v>1910</v>
      </c>
      <c r="AH7162" t="s">
        <v>1911</v>
      </c>
      <c r="AI7162" t="s">
        <v>1971</v>
      </c>
      <c r="AJ7162" s="7">
        <v>46295</v>
      </c>
      <c r="AK7162" t="s">
        <v>7782</v>
      </c>
      <c r="AL7162" t="s">
        <v>1908</v>
      </c>
      <c r="AM7162" t="s">
        <v>7768</v>
      </c>
      <c r="AN7162" t="s">
        <v>7803</v>
      </c>
      <c r="AO7162" t="str">
        <f>TEXT(A7162,"yyyy-mm-dd")</f>
        <v>2024-08-31</v>
      </c>
    </row>
    <row r="7163" spans="1:41">
      <c r="A7163" s="6" t="s">
        <v>7781</v>
      </c>
      <c r="B7163">
        <v>2024</v>
      </c>
      <c r="C7163">
        <v>8</v>
      </c>
      <c r="E7163" t="s">
        <v>1907</v>
      </c>
      <c r="F7163" t="s">
        <v>1908</v>
      </c>
      <c r="G7163" t="s">
        <v>102</v>
      </c>
      <c r="H7163" t="s">
        <v>7658</v>
      </c>
      <c r="I7163">
        <v>2026</v>
      </c>
      <c r="J7163">
        <v>2</v>
      </c>
      <c r="K7163" s="6">
        <v>46203</v>
      </c>
      <c r="L7163">
        <v>22</v>
      </c>
      <c r="M7163">
        <v>7</v>
      </c>
      <c r="N7163" t="s">
        <v>167</v>
      </c>
      <c r="O7163" s="8">
        <v>7.58</v>
      </c>
      <c r="P7163" s="8">
        <v>7.5</v>
      </c>
      <c r="Q7163" s="8">
        <v>7</v>
      </c>
      <c r="R7163" s="8">
        <v>8</v>
      </c>
      <c r="S7163" s="8">
        <v>5.75</v>
      </c>
      <c r="T7163" s="8">
        <v>9.5</v>
      </c>
      <c r="U7163" s="8">
        <v>0.86</v>
      </c>
      <c r="V7163" s="9">
        <v>29</v>
      </c>
      <c r="W7163" s="8">
        <v>1</v>
      </c>
      <c r="X7163" s="8">
        <v>3.75</v>
      </c>
      <c r="Y7163" s="8">
        <v>8.0000000000000071E-2</v>
      </c>
      <c r="Z7163" s="8">
        <v>-0.12999999999999989</v>
      </c>
      <c r="AA7163">
        <v>0.19000000000000039</v>
      </c>
      <c r="AF7163" t="s">
        <v>7659</v>
      </c>
      <c r="AG7163" t="s">
        <v>1910</v>
      </c>
      <c r="AH7163" t="s">
        <v>1911</v>
      </c>
      <c r="AI7163" t="s">
        <v>1944</v>
      </c>
      <c r="AJ7163" s="7">
        <v>46203</v>
      </c>
      <c r="AK7163" t="s">
        <v>7782</v>
      </c>
      <c r="AL7163" t="s">
        <v>1908</v>
      </c>
      <c r="AM7163" t="s">
        <v>7660</v>
      </c>
      <c r="AN7163" t="s">
        <v>7802</v>
      </c>
      <c r="AO7163" t="str">
        <f>TEXT(A7163,"yyyy-mm-dd")</f>
        <v>2024-08-31</v>
      </c>
    </row>
    <row r="7164" spans="1:41">
      <c r="A7164" s="6" t="s">
        <v>7781</v>
      </c>
      <c r="B7164">
        <v>2024</v>
      </c>
      <c r="C7164">
        <v>8</v>
      </c>
      <c r="E7164" t="s">
        <v>1907</v>
      </c>
      <c r="F7164" t="s">
        <v>1908</v>
      </c>
      <c r="G7164" t="s">
        <v>102</v>
      </c>
      <c r="H7164" t="s">
        <v>7654</v>
      </c>
      <c r="I7164">
        <v>2026</v>
      </c>
      <c r="J7164">
        <v>1</v>
      </c>
      <c r="K7164" s="6">
        <v>46112</v>
      </c>
      <c r="L7164">
        <v>19</v>
      </c>
      <c r="M7164">
        <v>6</v>
      </c>
      <c r="N7164" t="s">
        <v>195</v>
      </c>
      <c r="O7164" s="8">
        <v>7.8</v>
      </c>
      <c r="P7164" s="8">
        <v>7.75</v>
      </c>
      <c r="Q7164" s="8">
        <v>7.5</v>
      </c>
      <c r="R7164" s="8">
        <v>8.25</v>
      </c>
      <c r="S7164" s="8">
        <v>5.75</v>
      </c>
      <c r="T7164" s="8">
        <v>9.5</v>
      </c>
      <c r="U7164" s="8">
        <v>0.8</v>
      </c>
      <c r="V7164" s="9">
        <v>29</v>
      </c>
      <c r="W7164" s="8">
        <v>0.75</v>
      </c>
      <c r="X7164" s="8">
        <v>3.75</v>
      </c>
      <c r="Y7164" s="8">
        <v>4.9999999999999822E-2</v>
      </c>
      <c r="Z7164" s="8">
        <v>-0.25</v>
      </c>
      <c r="AA7164">
        <v>-0.25</v>
      </c>
      <c r="AF7164" t="s">
        <v>7655</v>
      </c>
      <c r="AG7164" t="s">
        <v>1910</v>
      </c>
      <c r="AH7164" t="s">
        <v>1911</v>
      </c>
      <c r="AI7164" t="s">
        <v>1939</v>
      </c>
      <c r="AJ7164" s="7">
        <v>46112</v>
      </c>
      <c r="AK7164" t="s">
        <v>7782</v>
      </c>
      <c r="AL7164" t="s">
        <v>1908</v>
      </c>
      <c r="AM7164" t="s">
        <v>7656</v>
      </c>
      <c r="AN7164" t="s">
        <v>7801</v>
      </c>
      <c r="AO7164" t="str">
        <f>TEXT(A7164,"yyyy-mm-dd")</f>
        <v>2024-08-31</v>
      </c>
    </row>
    <row r="7165" spans="1:41">
      <c r="A7165" s="6" t="s">
        <v>7781</v>
      </c>
      <c r="B7165">
        <v>2024</v>
      </c>
      <c r="C7165">
        <v>8</v>
      </c>
      <c r="E7165" t="s">
        <v>1907</v>
      </c>
      <c r="F7165" t="s">
        <v>1908</v>
      </c>
      <c r="G7165" t="s">
        <v>102</v>
      </c>
      <c r="H7165" t="s">
        <v>7427</v>
      </c>
      <c r="I7165">
        <v>2025</v>
      </c>
      <c r="J7165">
        <v>4</v>
      </c>
      <c r="K7165" s="6">
        <v>46022</v>
      </c>
      <c r="L7165">
        <v>16</v>
      </c>
      <c r="M7165">
        <v>5</v>
      </c>
      <c r="N7165" t="s">
        <v>222</v>
      </c>
      <c r="O7165" s="8">
        <v>8.24</v>
      </c>
      <c r="P7165" s="8">
        <v>8.25</v>
      </c>
      <c r="Q7165" s="8">
        <v>8</v>
      </c>
      <c r="R7165" s="8">
        <v>8.5</v>
      </c>
      <c r="S7165" s="8">
        <v>5.75</v>
      </c>
      <c r="T7165" s="8">
        <v>9.75</v>
      </c>
      <c r="U7165" s="8">
        <v>0.72</v>
      </c>
      <c r="V7165" s="9">
        <v>37</v>
      </c>
      <c r="W7165" s="8">
        <v>0.5</v>
      </c>
      <c r="X7165" s="8">
        <v>4</v>
      </c>
      <c r="Y7165" s="8">
        <v>-9.9999999999997868E-3</v>
      </c>
      <c r="Z7165" s="8">
        <v>-0.25</v>
      </c>
      <c r="AA7165">
        <v>-0.5</v>
      </c>
      <c r="AF7165" t="s">
        <v>7428</v>
      </c>
      <c r="AG7165" t="s">
        <v>1910</v>
      </c>
      <c r="AH7165" t="s">
        <v>1911</v>
      </c>
      <c r="AI7165" t="s">
        <v>1934</v>
      </c>
      <c r="AJ7165" s="7">
        <v>46022</v>
      </c>
      <c r="AK7165" t="s">
        <v>7782</v>
      </c>
      <c r="AL7165" t="s">
        <v>1908</v>
      </c>
      <c r="AM7165" t="s">
        <v>7429</v>
      </c>
      <c r="AN7165" t="s">
        <v>7800</v>
      </c>
      <c r="AO7165" t="str">
        <f>TEXT(A7165,"yyyy-mm-dd")</f>
        <v>2024-08-31</v>
      </c>
    </row>
    <row r="7166" spans="1:41">
      <c r="A7166" s="6" t="s">
        <v>7781</v>
      </c>
      <c r="B7166">
        <v>2024</v>
      </c>
      <c r="C7166">
        <v>8</v>
      </c>
      <c r="E7166" t="s">
        <v>1907</v>
      </c>
      <c r="F7166" t="s">
        <v>1908</v>
      </c>
      <c r="G7166" t="s">
        <v>102</v>
      </c>
      <c r="H7166" t="s">
        <v>7322</v>
      </c>
      <c r="I7166">
        <v>2025</v>
      </c>
      <c r="J7166">
        <v>3</v>
      </c>
      <c r="K7166" s="6">
        <v>45930</v>
      </c>
      <c r="L7166">
        <v>13</v>
      </c>
      <c r="M7166">
        <v>4</v>
      </c>
      <c r="N7166" t="s">
        <v>252</v>
      </c>
      <c r="O7166" s="8">
        <v>8.65</v>
      </c>
      <c r="P7166" s="8">
        <v>8.5</v>
      </c>
      <c r="Q7166" s="8">
        <v>8.5</v>
      </c>
      <c r="R7166" s="8">
        <v>8.75</v>
      </c>
      <c r="S7166" s="8">
        <v>6.5</v>
      </c>
      <c r="T7166" s="8">
        <v>10</v>
      </c>
      <c r="U7166" s="8">
        <v>0.63</v>
      </c>
      <c r="V7166" s="9">
        <v>36</v>
      </c>
      <c r="W7166" s="8">
        <v>0.25</v>
      </c>
      <c r="X7166" s="8">
        <v>3.5</v>
      </c>
      <c r="Y7166" s="8">
        <v>0.15000000000000036</v>
      </c>
      <c r="Z7166" s="8">
        <v>-0.5</v>
      </c>
      <c r="AA7166">
        <v>-0.6899999999999995</v>
      </c>
      <c r="AF7166" t="s">
        <v>7323</v>
      </c>
      <c r="AG7166" t="s">
        <v>1910</v>
      </c>
      <c r="AH7166" t="s">
        <v>1911</v>
      </c>
      <c r="AI7166" t="s">
        <v>1929</v>
      </c>
      <c r="AJ7166" s="7">
        <v>45930</v>
      </c>
      <c r="AK7166" t="s">
        <v>7782</v>
      </c>
      <c r="AL7166" t="s">
        <v>1908</v>
      </c>
      <c r="AM7166" t="s">
        <v>7324</v>
      </c>
      <c r="AN7166" t="s">
        <v>7799</v>
      </c>
      <c r="AO7166" t="str">
        <f>TEXT(A7166,"yyyy-mm-dd")</f>
        <v>2024-08-31</v>
      </c>
    </row>
    <row r="7167" spans="1:41">
      <c r="A7167" s="6" t="s">
        <v>7781</v>
      </c>
      <c r="B7167">
        <v>2024</v>
      </c>
      <c r="C7167">
        <v>8</v>
      </c>
      <c r="E7167" t="s">
        <v>1907</v>
      </c>
      <c r="F7167" t="s">
        <v>1908</v>
      </c>
      <c r="G7167" t="s">
        <v>102</v>
      </c>
      <c r="H7167" t="s">
        <v>7214</v>
      </c>
      <c r="I7167">
        <v>2025</v>
      </c>
      <c r="J7167">
        <v>2</v>
      </c>
      <c r="K7167" s="6">
        <v>45838</v>
      </c>
      <c r="L7167">
        <v>10</v>
      </c>
      <c r="M7167">
        <v>3</v>
      </c>
      <c r="N7167" t="s">
        <v>164</v>
      </c>
      <c r="O7167" s="8">
        <v>9.17</v>
      </c>
      <c r="P7167" s="8">
        <v>9.1300000000000008</v>
      </c>
      <c r="Q7167" s="8">
        <v>9</v>
      </c>
      <c r="R7167" s="8">
        <v>9.5</v>
      </c>
      <c r="S7167" s="8">
        <v>7</v>
      </c>
      <c r="T7167" s="8">
        <v>10.25</v>
      </c>
      <c r="U7167" s="8">
        <v>0.56999999999999995</v>
      </c>
      <c r="V7167" s="9">
        <v>36</v>
      </c>
      <c r="W7167" s="8">
        <v>0.5</v>
      </c>
      <c r="X7167" s="8">
        <v>3.25</v>
      </c>
      <c r="Y7167" s="8">
        <v>3.9999999999999147E-2</v>
      </c>
      <c r="Z7167" s="8">
        <v>-0.36999999999999922</v>
      </c>
      <c r="AA7167">
        <v>-0.1899999999999995</v>
      </c>
      <c r="AF7167" t="s">
        <v>7215</v>
      </c>
      <c r="AG7167" t="s">
        <v>1910</v>
      </c>
      <c r="AH7167" t="s">
        <v>1911</v>
      </c>
      <c r="AI7167" t="s">
        <v>1924</v>
      </c>
      <c r="AJ7167" s="7">
        <v>45838</v>
      </c>
      <c r="AK7167" t="s">
        <v>7782</v>
      </c>
      <c r="AL7167" t="s">
        <v>1908</v>
      </c>
      <c r="AM7167" t="s">
        <v>7216</v>
      </c>
      <c r="AN7167" t="s">
        <v>7798</v>
      </c>
      <c r="AO7167" t="str">
        <f>TEXT(A7167,"yyyy-mm-dd")</f>
        <v>2024-08-31</v>
      </c>
    </row>
    <row r="7168" spans="1:41">
      <c r="A7168" s="6" t="s">
        <v>7781</v>
      </c>
      <c r="B7168">
        <v>2024</v>
      </c>
      <c r="C7168">
        <v>8</v>
      </c>
      <c r="E7168" t="s">
        <v>1907</v>
      </c>
      <c r="F7168" t="s">
        <v>1908</v>
      </c>
      <c r="G7168" t="s">
        <v>102</v>
      </c>
      <c r="H7168" t="s">
        <v>7210</v>
      </c>
      <c r="I7168">
        <v>2025</v>
      </c>
      <c r="J7168">
        <v>1</v>
      </c>
      <c r="K7168" s="6">
        <v>45747</v>
      </c>
      <c r="L7168">
        <v>7</v>
      </c>
      <c r="M7168">
        <v>2</v>
      </c>
      <c r="N7168" t="s">
        <v>192</v>
      </c>
      <c r="O7168" s="8">
        <v>9.67</v>
      </c>
      <c r="P7168" s="8">
        <v>9.75</v>
      </c>
      <c r="Q7168" s="8">
        <v>9.5</v>
      </c>
      <c r="R7168" s="8">
        <v>10</v>
      </c>
      <c r="S7168" s="8">
        <v>7.5</v>
      </c>
      <c r="T7168" s="8">
        <v>10.5</v>
      </c>
      <c r="U7168" s="8">
        <v>0.48</v>
      </c>
      <c r="V7168" s="9">
        <v>36</v>
      </c>
      <c r="W7168" s="8">
        <v>0.5</v>
      </c>
      <c r="X7168" s="8">
        <v>3</v>
      </c>
      <c r="Y7168" s="8">
        <v>-8.0000000000000071E-2</v>
      </c>
      <c r="Z7168" s="8">
        <v>-0.25</v>
      </c>
      <c r="AA7168">
        <v>6.0000000000000497E-2</v>
      </c>
      <c r="AF7168" t="s">
        <v>7211</v>
      </c>
      <c r="AG7168" t="s">
        <v>1910</v>
      </c>
      <c r="AH7168" t="s">
        <v>1911</v>
      </c>
      <c r="AI7168" t="s">
        <v>1919</v>
      </c>
      <c r="AJ7168" s="7">
        <v>45747</v>
      </c>
      <c r="AK7168" t="s">
        <v>7782</v>
      </c>
      <c r="AL7168" t="s">
        <v>1908</v>
      </c>
      <c r="AM7168" t="s">
        <v>7212</v>
      </c>
      <c r="AN7168" t="s">
        <v>7797</v>
      </c>
      <c r="AO7168" t="str">
        <f>TEXT(A7168,"yyyy-mm-dd")</f>
        <v>2024-08-31</v>
      </c>
    </row>
    <row r="7169" spans="1:41">
      <c r="A7169" s="6" t="s">
        <v>7781</v>
      </c>
      <c r="B7169">
        <v>2024</v>
      </c>
      <c r="C7169">
        <v>8</v>
      </c>
      <c r="E7169" t="s">
        <v>1907</v>
      </c>
      <c r="F7169" t="s">
        <v>1908</v>
      </c>
      <c r="G7169" t="s">
        <v>102</v>
      </c>
      <c r="H7169" t="s">
        <v>6983</v>
      </c>
      <c r="I7169">
        <v>2024</v>
      </c>
      <c r="J7169">
        <v>4</v>
      </c>
      <c r="K7169" s="6">
        <v>45657</v>
      </c>
      <c r="L7169">
        <v>4</v>
      </c>
      <c r="M7169">
        <v>1</v>
      </c>
      <c r="N7169" t="s">
        <v>219</v>
      </c>
      <c r="O7169" s="8">
        <v>10.199999999999999</v>
      </c>
      <c r="P7169" s="8">
        <v>10.25</v>
      </c>
      <c r="Q7169" s="8">
        <v>10</v>
      </c>
      <c r="R7169" s="8">
        <v>10.25</v>
      </c>
      <c r="S7169" s="8">
        <v>10</v>
      </c>
      <c r="T7169" s="8">
        <v>10.5</v>
      </c>
      <c r="U7169" s="8">
        <v>0.19</v>
      </c>
      <c r="V7169" s="9">
        <v>37</v>
      </c>
      <c r="W7169" s="8">
        <v>0.25</v>
      </c>
      <c r="X7169" s="8">
        <v>0.5</v>
      </c>
      <c r="Y7169" s="8">
        <v>-5.0000000000000711E-2</v>
      </c>
      <c r="Z7169" s="8">
        <v>-0.25</v>
      </c>
      <c r="AA7169">
        <v>0</v>
      </c>
      <c r="AF7169" t="s">
        <v>6984</v>
      </c>
      <c r="AG7169" t="s">
        <v>1910</v>
      </c>
      <c r="AH7169" t="s">
        <v>1911</v>
      </c>
      <c r="AI7169" t="s">
        <v>1915</v>
      </c>
      <c r="AJ7169" s="7">
        <v>45657</v>
      </c>
      <c r="AK7169" t="s">
        <v>7782</v>
      </c>
      <c r="AL7169" t="s">
        <v>1908</v>
      </c>
      <c r="AM7169" t="s">
        <v>6985</v>
      </c>
      <c r="AN7169" t="s">
        <v>7796</v>
      </c>
      <c r="AO7169" t="str">
        <f>TEXT(A7169,"yyyy-mm-dd")</f>
        <v>2024-08-31</v>
      </c>
    </row>
    <row r="7170" spans="1:41">
      <c r="A7170" s="6" t="s">
        <v>7781</v>
      </c>
      <c r="B7170">
        <v>2024</v>
      </c>
      <c r="C7170">
        <v>8</v>
      </c>
      <c r="E7170" t="s">
        <v>1907</v>
      </c>
      <c r="F7170" t="s">
        <v>1908</v>
      </c>
      <c r="G7170" t="s">
        <v>102</v>
      </c>
      <c r="H7170" t="s">
        <v>6878</v>
      </c>
      <c r="I7170">
        <v>2024</v>
      </c>
      <c r="J7170">
        <v>3</v>
      </c>
      <c r="K7170" s="6">
        <v>45565</v>
      </c>
      <c r="L7170">
        <v>1</v>
      </c>
      <c r="M7170">
        <v>0</v>
      </c>
      <c r="N7170" t="s">
        <v>169</v>
      </c>
      <c r="O7170" s="8">
        <v>10.6</v>
      </c>
      <c r="P7170" s="8">
        <v>10.5</v>
      </c>
      <c r="Q7170" s="8">
        <v>10.5</v>
      </c>
      <c r="R7170" s="8">
        <v>10.75</v>
      </c>
      <c r="S7170" s="8">
        <v>10.5</v>
      </c>
      <c r="T7170" s="8">
        <v>10.75</v>
      </c>
      <c r="U7170" s="8">
        <v>0.12</v>
      </c>
      <c r="V7170" s="9">
        <v>36</v>
      </c>
      <c r="W7170" s="8">
        <v>0.25</v>
      </c>
      <c r="X7170" s="8">
        <v>0.25</v>
      </c>
      <c r="Y7170" s="8">
        <v>9.9999999999999645E-2</v>
      </c>
      <c r="Z7170" s="8">
        <v>-0.25</v>
      </c>
      <c r="AA7170">
        <v>0.25</v>
      </c>
      <c r="AF7170" t="s">
        <v>6879</v>
      </c>
      <c r="AG7170" t="s">
        <v>1910</v>
      </c>
      <c r="AH7170" t="s">
        <v>1911</v>
      </c>
      <c r="AI7170" t="s">
        <v>1912</v>
      </c>
      <c r="AJ7170" s="7">
        <v>45565</v>
      </c>
      <c r="AK7170" t="s">
        <v>7782</v>
      </c>
      <c r="AL7170" t="s">
        <v>1908</v>
      </c>
      <c r="AM7170" t="s">
        <v>6880</v>
      </c>
      <c r="AN7170" t="s">
        <v>7795</v>
      </c>
      <c r="AO7170" t="str">
        <f>TEXT(A7170,"yyyy-mm-dd")</f>
        <v>2024-08-31</v>
      </c>
    </row>
    <row r="7171" spans="1:41">
      <c r="A7171" s="6" t="s">
        <v>7781</v>
      </c>
      <c r="B7171">
        <v>2024</v>
      </c>
      <c r="C7171">
        <v>8</v>
      </c>
      <c r="E7171" t="s">
        <v>100</v>
      </c>
      <c r="F7171" t="s">
        <v>101</v>
      </c>
      <c r="G7171" t="s">
        <v>83</v>
      </c>
      <c r="H7171" t="s">
        <v>7480</v>
      </c>
      <c r="I7171">
        <v>2026</v>
      </c>
      <c r="K7171" s="6">
        <v>46387</v>
      </c>
      <c r="L7171">
        <v>28</v>
      </c>
      <c r="N7171" t="s">
        <v>593</v>
      </c>
      <c r="O7171" s="8">
        <v>2.0499999999999998</v>
      </c>
      <c r="P7171" s="8">
        <v>2</v>
      </c>
      <c r="Q7171" s="8">
        <v>1.9</v>
      </c>
      <c r="R7171" s="8">
        <v>2.25</v>
      </c>
      <c r="S7171" s="8">
        <v>1.2</v>
      </c>
      <c r="T7171" s="8">
        <v>3</v>
      </c>
      <c r="U7171" s="8">
        <v>0.35</v>
      </c>
      <c r="V7171" s="9">
        <v>27</v>
      </c>
      <c r="W7171" s="8">
        <v>0.35000000000000009</v>
      </c>
      <c r="X7171" s="8">
        <v>1.8</v>
      </c>
      <c r="Y7171" s="8">
        <v>4.9999999999999822E-2</v>
      </c>
      <c r="Z7171" s="8">
        <v>-4.9999999999999822E-2</v>
      </c>
      <c r="AA7171">
        <v>2.2204460492503131E-16</v>
      </c>
      <c r="AF7171" t="s">
        <v>10489</v>
      </c>
      <c r="AG7171" t="s">
        <v>9655</v>
      </c>
      <c r="AH7171" t="s">
        <v>9656</v>
      </c>
      <c r="AI7171" t="s">
        <v>9708</v>
      </c>
      <c r="AJ7171" s="7">
        <v>46387</v>
      </c>
      <c r="AK7171" t="s">
        <v>7782</v>
      </c>
      <c r="AL7171" t="s">
        <v>109</v>
      </c>
      <c r="AM7171" t="s">
        <v>7482</v>
      </c>
      <c r="AN7171" t="s">
        <v>10498</v>
      </c>
    </row>
    <row r="7172" spans="1:41">
      <c r="A7172" s="6" t="s">
        <v>7781</v>
      </c>
      <c r="B7172">
        <v>2024</v>
      </c>
      <c r="C7172">
        <v>8</v>
      </c>
      <c r="E7172" t="s">
        <v>100</v>
      </c>
      <c r="F7172" t="s">
        <v>101</v>
      </c>
      <c r="G7172" t="s">
        <v>102</v>
      </c>
      <c r="H7172" t="s">
        <v>7427</v>
      </c>
      <c r="I7172">
        <v>2025</v>
      </c>
      <c r="J7172">
        <v>4</v>
      </c>
      <c r="K7172" s="6">
        <v>46022</v>
      </c>
      <c r="L7172">
        <v>16</v>
      </c>
      <c r="M7172">
        <v>5</v>
      </c>
      <c r="N7172" t="s">
        <v>222</v>
      </c>
      <c r="O7172" s="8">
        <v>1.5</v>
      </c>
      <c r="P7172" s="8">
        <v>1.4</v>
      </c>
      <c r="Q7172" s="8">
        <v>1.23</v>
      </c>
      <c r="R7172" s="8">
        <v>1.69</v>
      </c>
      <c r="S7172" s="8">
        <v>0.6</v>
      </c>
      <c r="T7172" s="8">
        <v>3.31</v>
      </c>
      <c r="U7172" s="8">
        <v>0.5</v>
      </c>
      <c r="V7172" s="9">
        <v>34</v>
      </c>
      <c r="W7172" s="8">
        <v>0.45999999999999996</v>
      </c>
      <c r="X7172" s="8">
        <v>2.71</v>
      </c>
      <c r="Y7172" s="8">
        <v>0.10000000000000009</v>
      </c>
      <c r="Z7172" s="8">
        <v>-0.20000000000000018</v>
      </c>
      <c r="AA7172">
        <v>-0.18999999999999995</v>
      </c>
      <c r="AF7172" t="s">
        <v>7499</v>
      </c>
      <c r="AG7172" t="s">
        <v>106</v>
      </c>
      <c r="AH7172" t="s">
        <v>107</v>
      </c>
      <c r="AI7172" t="s">
        <v>2667</v>
      </c>
      <c r="AJ7172" s="7">
        <v>46022</v>
      </c>
      <c r="AK7172" t="s">
        <v>7782</v>
      </c>
      <c r="AL7172" t="s">
        <v>109</v>
      </c>
      <c r="AM7172" t="s">
        <v>7429</v>
      </c>
      <c r="AN7172" t="s">
        <v>7794</v>
      </c>
      <c r="AO7172" t="str">
        <f>TEXT(A7172,"yyyy-mm-dd")</f>
        <v>2024-08-31</v>
      </c>
    </row>
    <row r="7173" spans="1:41">
      <c r="A7173" s="6" t="s">
        <v>7781</v>
      </c>
      <c r="B7173">
        <v>2024</v>
      </c>
      <c r="C7173">
        <v>8</v>
      </c>
      <c r="E7173" t="s">
        <v>100</v>
      </c>
      <c r="F7173" t="s">
        <v>101</v>
      </c>
      <c r="G7173" t="s">
        <v>83</v>
      </c>
      <c r="H7173" t="s">
        <v>7036</v>
      </c>
      <c r="I7173">
        <v>2025</v>
      </c>
      <c r="K7173" s="6">
        <v>46022</v>
      </c>
      <c r="L7173">
        <v>16</v>
      </c>
      <c r="N7173" t="s">
        <v>222</v>
      </c>
      <c r="O7173" s="8">
        <v>1.48</v>
      </c>
      <c r="P7173" s="8">
        <v>1.5</v>
      </c>
      <c r="Q7173" s="8">
        <v>1.3</v>
      </c>
      <c r="R7173" s="8">
        <v>1.7</v>
      </c>
      <c r="S7173" s="8">
        <v>0.8</v>
      </c>
      <c r="T7173" s="8">
        <v>2.15</v>
      </c>
      <c r="U7173" s="8">
        <v>0.31</v>
      </c>
      <c r="V7173" s="9">
        <v>39</v>
      </c>
      <c r="W7173" s="8">
        <v>0.39999999999999991</v>
      </c>
      <c r="X7173" s="8">
        <v>1.3499999999999999</v>
      </c>
      <c r="Y7173" s="8">
        <v>-2.0000000000000018E-2</v>
      </c>
      <c r="Z7173" s="8">
        <v>-0.1100000000000001</v>
      </c>
      <c r="AA7173">
        <v>-0.1100000000000001</v>
      </c>
      <c r="AF7173" t="s">
        <v>10450</v>
      </c>
      <c r="AG7173" t="s">
        <v>9655</v>
      </c>
      <c r="AH7173" t="s">
        <v>9656</v>
      </c>
      <c r="AI7173" t="s">
        <v>9669</v>
      </c>
      <c r="AJ7173" s="7">
        <v>46022</v>
      </c>
      <c r="AK7173" t="s">
        <v>7782</v>
      </c>
      <c r="AL7173" t="s">
        <v>109</v>
      </c>
      <c r="AM7173" t="s">
        <v>7038</v>
      </c>
      <c r="AN7173" t="s">
        <v>10471</v>
      </c>
    </row>
    <row r="7174" spans="1:41">
      <c r="A7174" s="6" t="s">
        <v>7781</v>
      </c>
      <c r="B7174">
        <v>2024</v>
      </c>
      <c r="C7174">
        <v>8</v>
      </c>
      <c r="E7174" t="s">
        <v>100</v>
      </c>
      <c r="F7174" t="s">
        <v>101</v>
      </c>
      <c r="G7174" t="s">
        <v>102</v>
      </c>
      <c r="H7174" t="s">
        <v>7322</v>
      </c>
      <c r="I7174">
        <v>2025</v>
      </c>
      <c r="J7174">
        <v>3</v>
      </c>
      <c r="K7174" s="6">
        <v>45930</v>
      </c>
      <c r="L7174">
        <v>13</v>
      </c>
      <c r="M7174">
        <v>4</v>
      </c>
      <c r="N7174" t="s">
        <v>252</v>
      </c>
      <c r="O7174" s="8">
        <v>1.43</v>
      </c>
      <c r="P7174" s="8">
        <v>1.44</v>
      </c>
      <c r="Q7174" s="8">
        <v>1.21</v>
      </c>
      <c r="R7174" s="8">
        <v>1.6</v>
      </c>
      <c r="S7174" s="8">
        <v>0.8</v>
      </c>
      <c r="T7174" s="8">
        <v>2.5</v>
      </c>
      <c r="U7174" s="8">
        <v>0.36</v>
      </c>
      <c r="V7174" s="9">
        <v>34</v>
      </c>
      <c r="W7174" s="8">
        <v>0.39000000000000012</v>
      </c>
      <c r="X7174" s="8">
        <v>1.7</v>
      </c>
      <c r="Y7174" s="8">
        <v>-1.0000000000000009E-2</v>
      </c>
      <c r="Z7174" s="8">
        <v>-0.16000000000000014</v>
      </c>
      <c r="AA7174">
        <v>-0.12999999999999989</v>
      </c>
      <c r="AF7174" t="s">
        <v>7497</v>
      </c>
      <c r="AG7174" t="s">
        <v>106</v>
      </c>
      <c r="AH7174" t="s">
        <v>107</v>
      </c>
      <c r="AI7174" t="s">
        <v>502</v>
      </c>
      <c r="AJ7174" s="7">
        <v>45930</v>
      </c>
      <c r="AK7174" t="s">
        <v>7782</v>
      </c>
      <c r="AL7174" t="s">
        <v>109</v>
      </c>
      <c r="AM7174" t="s">
        <v>7324</v>
      </c>
      <c r="AN7174" t="s">
        <v>7793</v>
      </c>
      <c r="AO7174" t="str">
        <f>TEXT(A7174,"yyyy-mm-dd")</f>
        <v>2024-08-31</v>
      </c>
    </row>
    <row r="7175" spans="1:41">
      <c r="A7175" s="6" t="s">
        <v>7781</v>
      </c>
      <c r="B7175">
        <v>2024</v>
      </c>
      <c r="C7175">
        <v>8</v>
      </c>
      <c r="E7175" t="s">
        <v>100</v>
      </c>
      <c r="F7175" t="s">
        <v>101</v>
      </c>
      <c r="G7175" t="s">
        <v>102</v>
      </c>
      <c r="H7175" t="s">
        <v>7214</v>
      </c>
      <c r="I7175">
        <v>2025</v>
      </c>
      <c r="J7175">
        <v>2</v>
      </c>
      <c r="K7175" s="6">
        <v>45838</v>
      </c>
      <c r="L7175">
        <v>10</v>
      </c>
      <c r="M7175">
        <v>3</v>
      </c>
      <c r="N7175" t="s">
        <v>164</v>
      </c>
      <c r="O7175" s="8">
        <v>1.27</v>
      </c>
      <c r="P7175" s="8">
        <v>1.33</v>
      </c>
      <c r="Q7175" s="8">
        <v>1.03</v>
      </c>
      <c r="R7175" s="8">
        <v>1.7</v>
      </c>
      <c r="S7175" s="8">
        <v>-0.74</v>
      </c>
      <c r="T7175" s="8">
        <v>2.2999999999999998</v>
      </c>
      <c r="U7175" s="8">
        <v>0.66</v>
      </c>
      <c r="V7175" s="9">
        <v>34</v>
      </c>
      <c r="W7175" s="8">
        <v>0.66999999999999993</v>
      </c>
      <c r="X7175" s="8">
        <v>3.04</v>
      </c>
      <c r="Y7175" s="8">
        <v>-6.0000000000000053E-2</v>
      </c>
      <c r="Z7175" s="8">
        <v>-0.25</v>
      </c>
      <c r="AA7175">
        <v>0.14999999999999991</v>
      </c>
      <c r="AF7175" t="s">
        <v>7495</v>
      </c>
      <c r="AG7175" t="s">
        <v>106</v>
      </c>
      <c r="AH7175" t="s">
        <v>107</v>
      </c>
      <c r="AI7175" t="s">
        <v>497</v>
      </c>
      <c r="AJ7175" s="7">
        <v>45838</v>
      </c>
      <c r="AK7175" t="s">
        <v>7782</v>
      </c>
      <c r="AL7175" t="s">
        <v>109</v>
      </c>
      <c r="AM7175" t="s">
        <v>7216</v>
      </c>
      <c r="AN7175" t="s">
        <v>7792</v>
      </c>
      <c r="AO7175" t="str">
        <f>TEXT(A7175,"yyyy-mm-dd")</f>
        <v>2024-08-31</v>
      </c>
    </row>
    <row r="7176" spans="1:41">
      <c r="A7176" s="6" t="s">
        <v>7781</v>
      </c>
      <c r="B7176">
        <v>2024</v>
      </c>
      <c r="C7176">
        <v>8</v>
      </c>
      <c r="E7176" t="s">
        <v>100</v>
      </c>
      <c r="F7176" t="s">
        <v>101</v>
      </c>
      <c r="G7176" t="s">
        <v>102</v>
      </c>
      <c r="H7176" t="s">
        <v>7210</v>
      </c>
      <c r="I7176">
        <v>2025</v>
      </c>
      <c r="J7176">
        <v>1</v>
      </c>
      <c r="K7176" s="6">
        <v>45747</v>
      </c>
      <c r="L7176">
        <v>7</v>
      </c>
      <c r="M7176">
        <v>2</v>
      </c>
      <c r="N7176" t="s">
        <v>192</v>
      </c>
      <c r="O7176" s="8">
        <v>1.68</v>
      </c>
      <c r="P7176" s="8">
        <v>1.71</v>
      </c>
      <c r="Q7176" s="8">
        <v>1.44</v>
      </c>
      <c r="R7176" s="8">
        <v>1.9</v>
      </c>
      <c r="S7176" s="8">
        <v>0.4</v>
      </c>
      <c r="T7176" s="8">
        <v>2.9</v>
      </c>
      <c r="U7176" s="8">
        <v>0.53</v>
      </c>
      <c r="V7176" s="9">
        <v>34</v>
      </c>
      <c r="W7176" s="8">
        <v>0.45999999999999996</v>
      </c>
      <c r="X7176" s="8">
        <v>2.5</v>
      </c>
      <c r="Y7176" s="8">
        <v>-3.0000000000000027E-2</v>
      </c>
      <c r="Z7176" s="8">
        <v>-0.26</v>
      </c>
      <c r="AA7176">
        <v>1.0000000000000009E-2</v>
      </c>
      <c r="AF7176" t="s">
        <v>7493</v>
      </c>
      <c r="AG7176" t="s">
        <v>106</v>
      </c>
      <c r="AH7176" t="s">
        <v>107</v>
      </c>
      <c r="AI7176" t="s">
        <v>427</v>
      </c>
      <c r="AJ7176" s="7">
        <v>45747</v>
      </c>
      <c r="AK7176" t="s">
        <v>7782</v>
      </c>
      <c r="AL7176" t="s">
        <v>109</v>
      </c>
      <c r="AM7176" t="s">
        <v>7212</v>
      </c>
      <c r="AN7176" t="s">
        <v>7791</v>
      </c>
      <c r="AO7176" t="str">
        <f>TEXT(A7176,"yyyy-mm-dd")</f>
        <v>2024-08-31</v>
      </c>
    </row>
    <row r="7177" spans="1:41">
      <c r="A7177" s="6" t="s">
        <v>7781</v>
      </c>
      <c r="B7177">
        <v>2024</v>
      </c>
      <c r="C7177">
        <v>8</v>
      </c>
      <c r="E7177" t="s">
        <v>100</v>
      </c>
      <c r="F7177" t="s">
        <v>101</v>
      </c>
      <c r="G7177" t="s">
        <v>102</v>
      </c>
      <c r="H7177" t="s">
        <v>6983</v>
      </c>
      <c r="I7177">
        <v>2024</v>
      </c>
      <c r="J7177">
        <v>4</v>
      </c>
      <c r="K7177" s="6">
        <v>45657</v>
      </c>
      <c r="L7177">
        <v>4</v>
      </c>
      <c r="M7177">
        <v>1</v>
      </c>
      <c r="N7177" t="s">
        <v>219</v>
      </c>
      <c r="O7177" s="8">
        <v>1.46</v>
      </c>
      <c r="P7177" s="8">
        <v>1.6</v>
      </c>
      <c r="Q7177" s="8">
        <v>1.1499999999999999</v>
      </c>
      <c r="R7177" s="8">
        <v>1.85</v>
      </c>
      <c r="S7177" s="8">
        <v>0.13</v>
      </c>
      <c r="T7177" s="8">
        <v>2.4</v>
      </c>
      <c r="U7177" s="8">
        <v>0.53</v>
      </c>
      <c r="V7177" s="9">
        <v>34</v>
      </c>
      <c r="W7177" s="8">
        <v>0.70000000000000018</v>
      </c>
      <c r="X7177" s="8">
        <v>2.27</v>
      </c>
      <c r="Y7177" s="8">
        <v>-0.14000000000000012</v>
      </c>
      <c r="Z7177" s="8">
        <v>-0.29999999999999982</v>
      </c>
      <c r="AA7177">
        <v>0.35000000000000009</v>
      </c>
      <c r="AF7177" t="s">
        <v>7055</v>
      </c>
      <c r="AG7177" t="s">
        <v>106</v>
      </c>
      <c r="AH7177" t="s">
        <v>107</v>
      </c>
      <c r="AI7177" t="s">
        <v>340</v>
      </c>
      <c r="AJ7177" s="7">
        <v>45657</v>
      </c>
      <c r="AK7177" t="s">
        <v>7782</v>
      </c>
      <c r="AL7177" t="s">
        <v>109</v>
      </c>
      <c r="AM7177" t="s">
        <v>6985</v>
      </c>
      <c r="AN7177" t="s">
        <v>7790</v>
      </c>
      <c r="AO7177" t="str">
        <f>TEXT(A7177,"yyyy-mm-dd")</f>
        <v>2024-08-31</v>
      </c>
    </row>
    <row r="7178" spans="1:41">
      <c r="A7178" s="6" t="s">
        <v>7781</v>
      </c>
      <c r="B7178">
        <v>2024</v>
      </c>
      <c r="C7178">
        <v>8</v>
      </c>
      <c r="E7178" t="s">
        <v>100</v>
      </c>
      <c r="F7178" t="s">
        <v>101</v>
      </c>
      <c r="G7178" t="s">
        <v>83</v>
      </c>
      <c r="H7178" t="s">
        <v>6592</v>
      </c>
      <c r="I7178">
        <v>2024</v>
      </c>
      <c r="K7178" s="6">
        <v>45657</v>
      </c>
      <c r="L7178">
        <v>4</v>
      </c>
      <c r="N7178" t="s">
        <v>219</v>
      </c>
      <c r="O7178" s="8">
        <v>1.57</v>
      </c>
      <c r="P7178" s="8">
        <v>1.6</v>
      </c>
      <c r="Q7178" s="8">
        <v>1.41</v>
      </c>
      <c r="R7178" s="8">
        <v>1.72</v>
      </c>
      <c r="S7178" s="8">
        <v>1</v>
      </c>
      <c r="T7178" s="8">
        <v>2</v>
      </c>
      <c r="U7178" s="8">
        <v>0.23</v>
      </c>
      <c r="V7178" s="9">
        <v>39</v>
      </c>
      <c r="W7178" s="8">
        <v>0.31000000000000005</v>
      </c>
      <c r="X7178" s="8">
        <v>1</v>
      </c>
      <c r="Y7178" s="8">
        <v>-3.0000000000000027E-2</v>
      </c>
      <c r="Z7178" s="8">
        <v>-0.19999999999999996</v>
      </c>
      <c r="AA7178">
        <v>0.1100000000000001</v>
      </c>
      <c r="AF7178" t="s">
        <v>10411</v>
      </c>
      <c r="AG7178" t="s">
        <v>9655</v>
      </c>
      <c r="AH7178" t="s">
        <v>9656</v>
      </c>
      <c r="AI7178" t="s">
        <v>9657</v>
      </c>
      <c r="AJ7178" s="7">
        <v>45657</v>
      </c>
      <c r="AK7178" t="s">
        <v>7782</v>
      </c>
      <c r="AL7178" t="s">
        <v>109</v>
      </c>
      <c r="AM7178" t="s">
        <v>6594</v>
      </c>
      <c r="AN7178" t="s">
        <v>10444</v>
      </c>
    </row>
    <row r="7179" spans="1:41">
      <c r="A7179" s="6" t="s">
        <v>7781</v>
      </c>
      <c r="B7179">
        <v>2024</v>
      </c>
      <c r="C7179">
        <v>8</v>
      </c>
      <c r="E7179" t="s">
        <v>100</v>
      </c>
      <c r="F7179" t="s">
        <v>101</v>
      </c>
      <c r="G7179" t="s">
        <v>102</v>
      </c>
      <c r="H7179" t="s">
        <v>6878</v>
      </c>
      <c r="I7179">
        <v>2024</v>
      </c>
      <c r="J7179">
        <v>3</v>
      </c>
      <c r="K7179" s="6">
        <v>45565</v>
      </c>
      <c r="L7179">
        <v>1</v>
      </c>
      <c r="M7179">
        <v>0</v>
      </c>
      <c r="N7179" t="s">
        <v>169</v>
      </c>
      <c r="O7179" s="8">
        <v>1.29</v>
      </c>
      <c r="P7179" s="8">
        <v>1.4</v>
      </c>
      <c r="Q7179" s="8">
        <v>1.05</v>
      </c>
      <c r="R7179" s="8">
        <v>1.58</v>
      </c>
      <c r="S7179" s="8">
        <v>0.3</v>
      </c>
      <c r="T7179" s="8">
        <v>1.9</v>
      </c>
      <c r="U7179" s="8">
        <v>0.36</v>
      </c>
      <c r="V7179" s="9">
        <v>34</v>
      </c>
      <c r="W7179" s="8">
        <v>0.53</v>
      </c>
      <c r="X7179" s="8">
        <v>1.5999999999999999</v>
      </c>
      <c r="Y7179" s="8">
        <v>-0.10999999999999988</v>
      </c>
      <c r="Z7179" s="8">
        <v>-0.21000000000000019</v>
      </c>
      <c r="AA7179">
        <v>0.16999999999999993</v>
      </c>
      <c r="AF7179" t="s">
        <v>7053</v>
      </c>
      <c r="AG7179" t="s">
        <v>106</v>
      </c>
      <c r="AH7179" t="s">
        <v>107</v>
      </c>
      <c r="AI7179" t="s">
        <v>108</v>
      </c>
      <c r="AJ7179" s="7">
        <v>45565</v>
      </c>
      <c r="AK7179" t="s">
        <v>7782</v>
      </c>
      <c r="AL7179" t="s">
        <v>109</v>
      </c>
      <c r="AM7179" t="s">
        <v>6880</v>
      </c>
      <c r="AN7179" t="s">
        <v>7789</v>
      </c>
      <c r="AO7179" t="str">
        <f>TEXT(A7179,"yyyy-mm-dd")</f>
        <v>2024-08-31</v>
      </c>
    </row>
    <row r="7180" spans="1:41">
      <c r="A7180" s="6" t="s">
        <v>7781</v>
      </c>
      <c r="B7180">
        <v>2024</v>
      </c>
      <c r="C7180">
        <v>8</v>
      </c>
      <c r="E7180" t="s">
        <v>2685</v>
      </c>
      <c r="F7180" t="s">
        <v>101</v>
      </c>
      <c r="G7180" t="s">
        <v>774</v>
      </c>
      <c r="H7180" t="s">
        <v>2686</v>
      </c>
      <c r="K7180" s="6"/>
      <c r="O7180" s="8">
        <v>2.0699999999999998</v>
      </c>
      <c r="P7180" s="8">
        <v>2</v>
      </c>
      <c r="Q7180" s="8">
        <v>1.9</v>
      </c>
      <c r="R7180" s="8">
        <v>2.2000000000000002</v>
      </c>
      <c r="S7180" s="8">
        <v>1.6</v>
      </c>
      <c r="T7180" s="8">
        <v>3.02</v>
      </c>
      <c r="U7180" s="8">
        <v>0.33</v>
      </c>
      <c r="V7180" s="9">
        <v>30</v>
      </c>
      <c r="W7180" s="8">
        <v>0.30000000000000027</v>
      </c>
      <c r="X7180" s="8">
        <v>1.42</v>
      </c>
      <c r="Y7180" s="8">
        <v>6.999999999999984E-2</v>
      </c>
      <c r="Z7180" s="8">
        <v>0</v>
      </c>
      <c r="AA7180">
        <v>-1.9999999999999574E-2</v>
      </c>
      <c r="AF7180" t="s">
        <v>2687</v>
      </c>
      <c r="AG7180" t="s">
        <v>2688</v>
      </c>
      <c r="AH7180" t="s">
        <v>2689</v>
      </c>
      <c r="AI7180" t="s">
        <v>2690</v>
      </c>
      <c r="AJ7180" s="7"/>
      <c r="AK7180" t="s">
        <v>7782</v>
      </c>
      <c r="AL7180" t="s">
        <v>109</v>
      </c>
      <c r="AM7180" t="s">
        <v>2686</v>
      </c>
      <c r="AN7180" t="s">
        <v>7808</v>
      </c>
      <c r="AO7180" t="str">
        <f>TEXT(A7180,"yyyy-mm-dd")</f>
        <v>2024-08-31</v>
      </c>
    </row>
    <row r="7181" spans="1:41">
      <c r="A7181" s="6" t="s">
        <v>7781</v>
      </c>
      <c r="B7181">
        <v>2024</v>
      </c>
      <c r="C7181">
        <v>8</v>
      </c>
      <c r="E7181" t="s">
        <v>81</v>
      </c>
      <c r="F7181" t="s">
        <v>82</v>
      </c>
      <c r="G7181" t="s">
        <v>83</v>
      </c>
      <c r="H7181" t="s">
        <v>7480</v>
      </c>
      <c r="I7181">
        <v>2026</v>
      </c>
      <c r="K7181" s="6">
        <v>46387</v>
      </c>
      <c r="L7181">
        <v>28</v>
      </c>
      <c r="N7181" t="s">
        <v>593</v>
      </c>
      <c r="O7181" s="8">
        <v>3.8</v>
      </c>
      <c r="P7181" s="8">
        <v>3.71</v>
      </c>
      <c r="Q7181" s="8">
        <v>3.58</v>
      </c>
      <c r="R7181" s="8">
        <v>4</v>
      </c>
      <c r="S7181" s="8">
        <v>3.3</v>
      </c>
      <c r="T7181" s="8">
        <v>4.66</v>
      </c>
      <c r="U7181" s="8">
        <v>0.34</v>
      </c>
      <c r="V7181" s="9">
        <v>35</v>
      </c>
      <c r="W7181" s="8">
        <v>0.41999999999999993</v>
      </c>
      <c r="X7181" s="8">
        <v>1.3600000000000003</v>
      </c>
      <c r="Y7181" s="8">
        <v>8.9999999999999858E-2</v>
      </c>
      <c r="Z7181" s="8">
        <v>-1.0000000000000231E-2</v>
      </c>
      <c r="AA7181">
        <v>2.9999999999999805E-2</v>
      </c>
      <c r="AF7181" t="s">
        <v>7481</v>
      </c>
      <c r="AG7181" t="s">
        <v>87</v>
      </c>
      <c r="AH7181" t="s">
        <v>88</v>
      </c>
      <c r="AI7181" t="s">
        <v>359</v>
      </c>
      <c r="AJ7181" s="7">
        <v>46387</v>
      </c>
      <c r="AK7181" t="s">
        <v>7782</v>
      </c>
      <c r="AL7181" t="s">
        <v>91</v>
      </c>
      <c r="AM7181" t="s">
        <v>7482</v>
      </c>
      <c r="AN7181" t="s">
        <v>7785</v>
      </c>
      <c r="AO7181" t="str">
        <f>TEXT(A7181,"yyyy-mm-dd")</f>
        <v>2024-08-31</v>
      </c>
    </row>
    <row r="7182" spans="1:41">
      <c r="A7182" s="6" t="s">
        <v>7781</v>
      </c>
      <c r="B7182">
        <v>2024</v>
      </c>
      <c r="C7182">
        <v>8</v>
      </c>
      <c r="E7182" t="s">
        <v>392</v>
      </c>
      <c r="F7182" t="s">
        <v>82</v>
      </c>
      <c r="G7182" t="s">
        <v>83</v>
      </c>
      <c r="H7182" t="s">
        <v>7480</v>
      </c>
      <c r="I7182">
        <v>2026</v>
      </c>
      <c r="K7182" s="6">
        <v>46387</v>
      </c>
      <c r="L7182">
        <v>28</v>
      </c>
      <c r="N7182" t="s">
        <v>593</v>
      </c>
      <c r="O7182" s="8">
        <v>3.64</v>
      </c>
      <c r="P7182" s="8">
        <v>3.58</v>
      </c>
      <c r="Q7182" s="8">
        <v>3.4</v>
      </c>
      <c r="R7182" s="8">
        <v>3.9</v>
      </c>
      <c r="S7182" s="8">
        <v>3.03</v>
      </c>
      <c r="T7182" s="8">
        <v>4.5</v>
      </c>
      <c r="U7182" s="8">
        <v>0.34</v>
      </c>
      <c r="V7182" s="9">
        <v>32</v>
      </c>
      <c r="W7182" s="8">
        <v>0.5</v>
      </c>
      <c r="X7182" s="8">
        <v>1.4700000000000002</v>
      </c>
      <c r="Y7182" s="8">
        <v>6.0000000000000053E-2</v>
      </c>
      <c r="Z7182" s="8">
        <v>-2.0000000000000018E-2</v>
      </c>
      <c r="AA7182">
        <v>4.9999999999999822E-2</v>
      </c>
      <c r="AF7182" t="s">
        <v>7481</v>
      </c>
      <c r="AG7182" t="s">
        <v>87</v>
      </c>
      <c r="AH7182" t="s">
        <v>88</v>
      </c>
      <c r="AI7182" t="s">
        <v>359</v>
      </c>
      <c r="AJ7182" s="7">
        <v>46387</v>
      </c>
      <c r="AK7182" t="s">
        <v>7782</v>
      </c>
      <c r="AL7182" t="s">
        <v>393</v>
      </c>
      <c r="AM7182" t="s">
        <v>7482</v>
      </c>
      <c r="AN7182" t="s">
        <v>7788</v>
      </c>
      <c r="AO7182" t="str">
        <f>TEXT(A7182,"yyyy-mm-dd")</f>
        <v>2024-08-31</v>
      </c>
    </row>
    <row r="7183" spans="1:41">
      <c r="A7183" s="6" t="s">
        <v>7781</v>
      </c>
      <c r="B7183">
        <v>2024</v>
      </c>
      <c r="C7183">
        <v>8</v>
      </c>
      <c r="E7183" t="s">
        <v>81</v>
      </c>
      <c r="F7183" t="s">
        <v>82</v>
      </c>
      <c r="G7183" t="s">
        <v>83</v>
      </c>
      <c r="H7183" t="s">
        <v>7036</v>
      </c>
      <c r="I7183">
        <v>2025</v>
      </c>
      <c r="K7183" s="6">
        <v>46022</v>
      </c>
      <c r="L7183">
        <v>16</v>
      </c>
      <c r="N7183" t="s">
        <v>222</v>
      </c>
      <c r="O7183" s="8">
        <v>3.85</v>
      </c>
      <c r="P7183" s="8">
        <v>3.8</v>
      </c>
      <c r="Q7183" s="8">
        <v>3.7</v>
      </c>
      <c r="R7183" s="8">
        <v>3.96</v>
      </c>
      <c r="S7183" s="8">
        <v>3.25</v>
      </c>
      <c r="T7183" s="8">
        <v>4.99</v>
      </c>
      <c r="U7183" s="8">
        <v>0.31</v>
      </c>
      <c r="V7183" s="9">
        <v>41</v>
      </c>
      <c r="W7183" s="8">
        <v>0.25999999999999979</v>
      </c>
      <c r="X7183" s="8">
        <v>1.7400000000000002</v>
      </c>
      <c r="Y7183" s="8">
        <v>5.0000000000000266E-2</v>
      </c>
      <c r="Z7183" s="8">
        <v>-3.0000000000000249E-2</v>
      </c>
      <c r="AA7183">
        <v>-8.0000000000000071E-2</v>
      </c>
      <c r="AF7183" t="s">
        <v>7037</v>
      </c>
      <c r="AG7183" t="s">
        <v>87</v>
      </c>
      <c r="AH7183" t="s">
        <v>88</v>
      </c>
      <c r="AI7183" t="s">
        <v>97</v>
      </c>
      <c r="AJ7183" s="7">
        <v>46022</v>
      </c>
      <c r="AK7183" t="s">
        <v>7782</v>
      </c>
      <c r="AL7183" t="s">
        <v>91</v>
      </c>
      <c r="AM7183" t="s">
        <v>7038</v>
      </c>
      <c r="AN7183" t="s">
        <v>7784</v>
      </c>
      <c r="AO7183" t="str">
        <f>TEXT(A7183,"yyyy-mm-dd")</f>
        <v>2024-08-31</v>
      </c>
    </row>
    <row r="7184" spans="1:41">
      <c r="A7184" s="6" t="s">
        <v>7781</v>
      </c>
      <c r="B7184">
        <v>2024</v>
      </c>
      <c r="C7184">
        <v>8</v>
      </c>
      <c r="E7184" t="s">
        <v>392</v>
      </c>
      <c r="F7184" t="s">
        <v>82</v>
      </c>
      <c r="G7184" t="s">
        <v>83</v>
      </c>
      <c r="H7184" t="s">
        <v>7036</v>
      </c>
      <c r="I7184">
        <v>2025</v>
      </c>
      <c r="K7184" s="6">
        <v>46022</v>
      </c>
      <c r="L7184">
        <v>16</v>
      </c>
      <c r="N7184" t="s">
        <v>222</v>
      </c>
      <c r="O7184" s="8">
        <v>3.71</v>
      </c>
      <c r="P7184" s="8">
        <v>3.72</v>
      </c>
      <c r="Q7184" s="8">
        <v>3.51</v>
      </c>
      <c r="R7184" s="8">
        <v>3.87</v>
      </c>
      <c r="S7184" s="8">
        <v>3.22</v>
      </c>
      <c r="T7184" s="8">
        <v>4.2300000000000004</v>
      </c>
      <c r="U7184" s="8">
        <v>0.24</v>
      </c>
      <c r="V7184" s="9">
        <v>38</v>
      </c>
      <c r="W7184" s="8">
        <v>0.36000000000000032</v>
      </c>
      <c r="X7184" s="8">
        <v>1.0100000000000002</v>
      </c>
      <c r="Y7184" s="8">
        <v>-1.0000000000000231E-2</v>
      </c>
      <c r="Z7184" s="8">
        <v>1.0000000000000231E-2</v>
      </c>
      <c r="AA7184">
        <v>0.13000000000000034</v>
      </c>
      <c r="AF7184" t="s">
        <v>7037</v>
      </c>
      <c r="AG7184" t="s">
        <v>87</v>
      </c>
      <c r="AH7184" t="s">
        <v>88</v>
      </c>
      <c r="AI7184" t="s">
        <v>97</v>
      </c>
      <c r="AJ7184" s="7">
        <v>46022</v>
      </c>
      <c r="AK7184" t="s">
        <v>7782</v>
      </c>
      <c r="AL7184" t="s">
        <v>393</v>
      </c>
      <c r="AM7184" t="s">
        <v>7038</v>
      </c>
      <c r="AN7184" t="s">
        <v>7787</v>
      </c>
      <c r="AO7184" t="str">
        <f>TEXT(A7184,"yyyy-mm-dd")</f>
        <v>2024-08-31</v>
      </c>
    </row>
    <row r="7185" spans="1:41">
      <c r="A7185" s="6" t="s">
        <v>7781</v>
      </c>
      <c r="B7185">
        <v>2024</v>
      </c>
      <c r="C7185">
        <v>8</v>
      </c>
      <c r="E7185" t="s">
        <v>81</v>
      </c>
      <c r="F7185" t="s">
        <v>82</v>
      </c>
      <c r="G7185" t="s">
        <v>83</v>
      </c>
      <c r="H7185" t="s">
        <v>6592</v>
      </c>
      <c r="I7185">
        <v>2024</v>
      </c>
      <c r="K7185" s="6">
        <v>45657</v>
      </c>
      <c r="L7185">
        <v>4</v>
      </c>
      <c r="N7185" t="s">
        <v>219</v>
      </c>
      <c r="O7185" s="8">
        <v>4.6900000000000004</v>
      </c>
      <c r="P7185" s="8">
        <v>4.6399999999999997</v>
      </c>
      <c r="Q7185" s="8">
        <v>4.5</v>
      </c>
      <c r="R7185" s="8">
        <v>4.9000000000000004</v>
      </c>
      <c r="S7185" s="8">
        <v>4.2</v>
      </c>
      <c r="T7185" s="8">
        <v>5.84</v>
      </c>
      <c r="U7185" s="8">
        <v>0.32</v>
      </c>
      <c r="V7185" s="9">
        <v>41</v>
      </c>
      <c r="W7185" s="8">
        <v>0.40000000000000036</v>
      </c>
      <c r="X7185" s="8">
        <v>1.6399999999999997</v>
      </c>
      <c r="Y7185" s="8">
        <v>5.0000000000000711E-2</v>
      </c>
      <c r="Z7185" s="8">
        <v>5.9999999999999609E-2</v>
      </c>
      <c r="AA7185">
        <v>-0.10999999999999943</v>
      </c>
      <c r="AF7185" t="s">
        <v>6593</v>
      </c>
      <c r="AG7185" t="s">
        <v>87</v>
      </c>
      <c r="AH7185" t="s">
        <v>88</v>
      </c>
      <c r="AI7185" t="s">
        <v>89</v>
      </c>
      <c r="AJ7185" s="7">
        <v>45657</v>
      </c>
      <c r="AK7185" t="s">
        <v>7782</v>
      </c>
      <c r="AL7185" t="s">
        <v>91</v>
      </c>
      <c r="AM7185" t="s">
        <v>6594</v>
      </c>
      <c r="AN7185" t="s">
        <v>7783</v>
      </c>
      <c r="AO7185" t="str">
        <f>TEXT(A7185,"yyyy-mm-dd")</f>
        <v>2024-08-31</v>
      </c>
    </row>
    <row r="7186" spans="1:41">
      <c r="A7186" s="6" t="s">
        <v>7781</v>
      </c>
      <c r="B7186">
        <v>2024</v>
      </c>
      <c r="C7186">
        <v>8</v>
      </c>
      <c r="E7186" t="s">
        <v>392</v>
      </c>
      <c r="F7186" t="s">
        <v>82</v>
      </c>
      <c r="G7186" t="s">
        <v>83</v>
      </c>
      <c r="H7186" t="s">
        <v>6592</v>
      </c>
      <c r="I7186">
        <v>2024</v>
      </c>
      <c r="K7186" s="6">
        <v>45657</v>
      </c>
      <c r="L7186">
        <v>4</v>
      </c>
      <c r="N7186" t="s">
        <v>219</v>
      </c>
      <c r="O7186" s="8">
        <v>3.94</v>
      </c>
      <c r="P7186" s="8">
        <v>3.9</v>
      </c>
      <c r="Q7186" s="8">
        <v>3.83</v>
      </c>
      <c r="R7186" s="8">
        <v>4</v>
      </c>
      <c r="S7186" s="8">
        <v>3.7</v>
      </c>
      <c r="T7186" s="8">
        <v>5.25</v>
      </c>
      <c r="U7186" s="8">
        <v>0.25</v>
      </c>
      <c r="V7186" s="9">
        <v>38</v>
      </c>
      <c r="W7186" s="8">
        <v>0.16999999999999993</v>
      </c>
      <c r="X7186" s="8">
        <v>1.5499999999999998</v>
      </c>
      <c r="Y7186" s="8">
        <v>4.0000000000000036E-2</v>
      </c>
      <c r="Z7186" s="8">
        <v>-7.0000000000000284E-2</v>
      </c>
      <c r="AA7186">
        <v>-3.9999999999999591E-2</v>
      </c>
      <c r="AF7186" t="s">
        <v>6593</v>
      </c>
      <c r="AG7186" t="s">
        <v>87</v>
      </c>
      <c r="AH7186" t="s">
        <v>88</v>
      </c>
      <c r="AI7186" t="s">
        <v>89</v>
      </c>
      <c r="AJ7186" s="7">
        <v>45657</v>
      </c>
      <c r="AK7186" t="s">
        <v>7782</v>
      </c>
      <c r="AL7186" t="s">
        <v>393</v>
      </c>
      <c r="AM7186" t="s">
        <v>6594</v>
      </c>
      <c r="AN7186" t="s">
        <v>7786</v>
      </c>
      <c r="AO7186" t="str">
        <f>TEXT(A7186,"yyyy-mm-dd")</f>
        <v>2024-08-31</v>
      </c>
    </row>
    <row r="7187" spans="1:41">
      <c r="A7187" s="6" t="s">
        <v>7781</v>
      </c>
      <c r="B7187">
        <v>2024</v>
      </c>
      <c r="C7187">
        <v>8</v>
      </c>
      <c r="E7187" t="s">
        <v>81</v>
      </c>
      <c r="F7187" t="s">
        <v>82</v>
      </c>
      <c r="G7187" t="s">
        <v>774</v>
      </c>
      <c r="H7187" t="s">
        <v>775</v>
      </c>
      <c r="K7187" s="6"/>
      <c r="O7187" s="8">
        <v>3.75</v>
      </c>
      <c r="P7187" s="8">
        <v>3.75</v>
      </c>
      <c r="Q7187" s="8">
        <v>3.6</v>
      </c>
      <c r="R7187" s="8">
        <v>3.9</v>
      </c>
      <c r="S7187" s="8">
        <v>3.2</v>
      </c>
      <c r="T7187" s="8">
        <v>4.45</v>
      </c>
      <c r="U7187" s="8">
        <v>0.25</v>
      </c>
      <c r="V7187" s="9">
        <v>33</v>
      </c>
      <c r="W7187" s="8">
        <v>0.29999999999999982</v>
      </c>
      <c r="X7187" s="8">
        <v>1.25</v>
      </c>
      <c r="Y7187" s="8">
        <v>0</v>
      </c>
      <c r="Z7187" s="8">
        <v>4.9999999999999822E-2</v>
      </c>
      <c r="AA7187">
        <v>2.9999999999999805E-2</v>
      </c>
      <c r="AF7187" t="s">
        <v>776</v>
      </c>
      <c r="AG7187" t="s">
        <v>777</v>
      </c>
      <c r="AH7187" t="s">
        <v>778</v>
      </c>
      <c r="AI7187" t="s">
        <v>779</v>
      </c>
      <c r="AJ7187" s="7"/>
      <c r="AK7187" t="s">
        <v>7782</v>
      </c>
      <c r="AL7187" t="s">
        <v>91</v>
      </c>
      <c r="AM7187" t="s">
        <v>775</v>
      </c>
      <c r="AN7187" t="s">
        <v>7804</v>
      </c>
      <c r="AO7187" t="str">
        <f>TEXT(A7187,"yyyy-mm-dd")</f>
        <v>2024-08-31</v>
      </c>
    </row>
    <row r="7188" spans="1:41">
      <c r="A7188" s="6" t="s">
        <v>7781</v>
      </c>
      <c r="B7188">
        <v>2024</v>
      </c>
      <c r="C7188">
        <v>8</v>
      </c>
      <c r="E7188" t="s">
        <v>81</v>
      </c>
      <c r="F7188" t="s">
        <v>82</v>
      </c>
      <c r="G7188" t="s">
        <v>774</v>
      </c>
      <c r="H7188" t="s">
        <v>1536</v>
      </c>
      <c r="K7188" s="6"/>
      <c r="O7188" s="8">
        <v>3.63</v>
      </c>
      <c r="P7188" s="8">
        <v>3.6</v>
      </c>
      <c r="Q7188" s="8">
        <v>3.5</v>
      </c>
      <c r="R7188" s="8">
        <v>3.73</v>
      </c>
      <c r="S7188" s="8">
        <v>3</v>
      </c>
      <c r="T7188" s="8">
        <v>4.2</v>
      </c>
      <c r="U7188" s="8">
        <v>0.26</v>
      </c>
      <c r="V7188" s="9">
        <v>32</v>
      </c>
      <c r="W7188" s="8">
        <v>0.22999999999999998</v>
      </c>
      <c r="X7188" s="8">
        <v>1.2000000000000002</v>
      </c>
      <c r="Y7188" s="8">
        <v>2.9999999999999805E-2</v>
      </c>
      <c r="Z7188" s="8">
        <v>0</v>
      </c>
      <c r="AA7188">
        <v>-2.0000000000000018E-2</v>
      </c>
      <c r="AF7188" t="s">
        <v>1537</v>
      </c>
      <c r="AG7188" t="s">
        <v>777</v>
      </c>
      <c r="AH7188" t="s">
        <v>778</v>
      </c>
      <c r="AI7188" t="s">
        <v>1538</v>
      </c>
      <c r="AJ7188" s="7"/>
      <c r="AK7188" t="s">
        <v>7782</v>
      </c>
      <c r="AL7188" t="s">
        <v>91</v>
      </c>
      <c r="AM7188" t="s">
        <v>1536</v>
      </c>
      <c r="AN7188" t="s">
        <v>7805</v>
      </c>
      <c r="AO7188" t="str">
        <f>TEXT(A7188,"yyyy-mm-dd")</f>
        <v>2024-08-31</v>
      </c>
    </row>
    <row r="7189" spans="1:41">
      <c r="A7189" s="6" t="s">
        <v>7781</v>
      </c>
      <c r="B7189">
        <v>2024</v>
      </c>
      <c r="C7189">
        <v>8</v>
      </c>
      <c r="E7189" t="s">
        <v>392</v>
      </c>
      <c r="F7189" t="s">
        <v>82</v>
      </c>
      <c r="G7189" t="s">
        <v>774</v>
      </c>
      <c r="H7189" t="s">
        <v>775</v>
      </c>
      <c r="K7189" s="6"/>
      <c r="O7189" s="8">
        <v>3.62</v>
      </c>
      <c r="P7189" s="8">
        <v>3.62</v>
      </c>
      <c r="Q7189" s="8">
        <v>3.49</v>
      </c>
      <c r="R7189" s="8">
        <v>3.8</v>
      </c>
      <c r="S7189" s="8">
        <v>3</v>
      </c>
      <c r="T7189" s="8">
        <v>4.2</v>
      </c>
      <c r="U7189" s="8">
        <v>0.27</v>
      </c>
      <c r="V7189" s="9">
        <v>30</v>
      </c>
      <c r="W7189" s="8">
        <v>0.30999999999999961</v>
      </c>
      <c r="X7189" s="8">
        <v>1.2000000000000002</v>
      </c>
      <c r="Y7189" s="8">
        <v>0</v>
      </c>
      <c r="Z7189" s="8">
        <v>-2.0000000000000018E-2</v>
      </c>
      <c r="AA7189">
        <v>-5.0000000000000266E-2</v>
      </c>
      <c r="AF7189" t="s">
        <v>776</v>
      </c>
      <c r="AG7189" t="s">
        <v>777</v>
      </c>
      <c r="AH7189" t="s">
        <v>778</v>
      </c>
      <c r="AI7189" t="s">
        <v>779</v>
      </c>
      <c r="AJ7189" s="7"/>
      <c r="AK7189" t="s">
        <v>7782</v>
      </c>
      <c r="AL7189" t="s">
        <v>393</v>
      </c>
      <c r="AM7189" t="s">
        <v>775</v>
      </c>
      <c r="AN7189" t="s">
        <v>7806</v>
      </c>
      <c r="AO7189" t="str">
        <f>TEXT(A7189,"yyyy-mm-dd")</f>
        <v>2024-08-31</v>
      </c>
    </row>
    <row r="7190" spans="1:41">
      <c r="A7190" s="6" t="s">
        <v>7781</v>
      </c>
      <c r="B7190">
        <v>2024</v>
      </c>
      <c r="C7190">
        <v>8</v>
      </c>
      <c r="E7190" t="s">
        <v>392</v>
      </c>
      <c r="F7190" t="s">
        <v>82</v>
      </c>
      <c r="G7190" t="s">
        <v>774</v>
      </c>
      <c r="H7190" t="s">
        <v>1536</v>
      </c>
      <c r="K7190" s="6"/>
      <c r="O7190" s="8">
        <v>3.52</v>
      </c>
      <c r="P7190" s="8">
        <v>3.5</v>
      </c>
      <c r="Q7190" s="8">
        <v>3.35</v>
      </c>
      <c r="R7190" s="8">
        <v>3.7</v>
      </c>
      <c r="S7190" s="8">
        <v>3</v>
      </c>
      <c r="T7190" s="8">
        <v>4.0999999999999996</v>
      </c>
      <c r="U7190" s="8">
        <v>0.28000000000000003</v>
      </c>
      <c r="V7190" s="9">
        <v>29</v>
      </c>
      <c r="W7190" s="8">
        <v>0.35000000000000009</v>
      </c>
      <c r="X7190" s="8">
        <v>1.0999999999999996</v>
      </c>
      <c r="Y7190" s="8">
        <v>2.0000000000000018E-2</v>
      </c>
      <c r="Z7190" s="8">
        <v>0</v>
      </c>
      <c r="AA7190">
        <v>0</v>
      </c>
      <c r="AF7190" t="s">
        <v>1537</v>
      </c>
      <c r="AG7190" t="s">
        <v>777</v>
      </c>
      <c r="AH7190" t="s">
        <v>778</v>
      </c>
      <c r="AI7190" t="s">
        <v>1538</v>
      </c>
      <c r="AJ7190" s="7"/>
      <c r="AK7190" t="s">
        <v>7782</v>
      </c>
      <c r="AL7190" t="s">
        <v>393</v>
      </c>
      <c r="AM7190" t="s">
        <v>1536</v>
      </c>
      <c r="AN7190" t="s">
        <v>7807</v>
      </c>
      <c r="AO7190" t="str">
        <f>TEXT(A7190,"yyyy-mm-dd")</f>
        <v>2024-08-31</v>
      </c>
    </row>
    <row r="7191" spans="1:41">
      <c r="A7191" s="6" t="s">
        <v>7781</v>
      </c>
      <c r="B7191">
        <v>2024</v>
      </c>
      <c r="C7191">
        <v>8</v>
      </c>
      <c r="E7191" t="s">
        <v>112</v>
      </c>
      <c r="F7191" t="s">
        <v>113</v>
      </c>
      <c r="G7191" t="s">
        <v>83</v>
      </c>
      <c r="H7191" t="s">
        <v>7480</v>
      </c>
      <c r="I7191">
        <v>2026</v>
      </c>
      <c r="K7191" s="6">
        <v>46387</v>
      </c>
      <c r="L7191">
        <v>28</v>
      </c>
      <c r="N7191" t="s">
        <v>593</v>
      </c>
      <c r="O7191" s="8">
        <v>7.24</v>
      </c>
      <c r="P7191" s="8">
        <v>7.21</v>
      </c>
      <c r="Q7191" s="8">
        <v>6.98</v>
      </c>
      <c r="R7191" s="8">
        <v>7.73</v>
      </c>
      <c r="S7191" s="8">
        <v>5.95</v>
      </c>
      <c r="T7191" s="8">
        <v>9.1</v>
      </c>
      <c r="U7191" s="8">
        <v>0.71</v>
      </c>
      <c r="V7191" s="9">
        <v>26</v>
      </c>
      <c r="W7191" s="8">
        <v>0.75</v>
      </c>
      <c r="X7191" s="8">
        <v>3.1499999999999995</v>
      </c>
      <c r="Y7191" s="8">
        <v>3.0000000000000249E-2</v>
      </c>
      <c r="Z7191" s="8">
        <v>-0.16999999999999993</v>
      </c>
      <c r="AA7191">
        <v>-0.11000000000000032</v>
      </c>
      <c r="AF7191" t="s">
        <v>7518</v>
      </c>
      <c r="AG7191" t="s">
        <v>115</v>
      </c>
      <c r="AH7191" t="s">
        <v>116</v>
      </c>
      <c r="AI7191" t="s">
        <v>359</v>
      </c>
      <c r="AJ7191" s="7">
        <v>46387</v>
      </c>
      <c r="AK7191" t="s">
        <v>7782</v>
      </c>
      <c r="AL7191" t="s">
        <v>118</v>
      </c>
      <c r="AM7191" t="s">
        <v>7482</v>
      </c>
      <c r="AN7191" t="s">
        <v>7811</v>
      </c>
      <c r="AO7191" t="str">
        <f>TEXT(A7191,"yyyy-mm-dd")</f>
        <v>2024-08-31</v>
      </c>
    </row>
    <row r="7192" spans="1:41">
      <c r="A7192" s="6" t="s">
        <v>7781</v>
      </c>
      <c r="B7192">
        <v>2024</v>
      </c>
      <c r="C7192">
        <v>8</v>
      </c>
      <c r="E7192" t="s">
        <v>2881</v>
      </c>
      <c r="F7192" t="s">
        <v>113</v>
      </c>
      <c r="G7192" t="s">
        <v>83</v>
      </c>
      <c r="H7192" t="s">
        <v>7480</v>
      </c>
      <c r="I7192">
        <v>2026</v>
      </c>
      <c r="K7192" s="6">
        <v>46387</v>
      </c>
      <c r="L7192">
        <v>28</v>
      </c>
      <c r="N7192" t="s">
        <v>593</v>
      </c>
      <c r="O7192" s="8">
        <v>8.1199999999999992</v>
      </c>
      <c r="P7192" s="8">
        <v>8.1999999999999993</v>
      </c>
      <c r="Q7192" s="8">
        <v>7.5</v>
      </c>
      <c r="R7192" s="8">
        <v>8.6999999999999993</v>
      </c>
      <c r="S7192" s="8">
        <v>6.6</v>
      </c>
      <c r="T7192" s="8">
        <v>9.6</v>
      </c>
      <c r="U7192" s="8">
        <v>0.82</v>
      </c>
      <c r="V7192" s="9">
        <v>25</v>
      </c>
      <c r="W7192" s="8">
        <v>1.1999999999999993</v>
      </c>
      <c r="X7192" s="8">
        <v>3</v>
      </c>
      <c r="Y7192" s="8">
        <v>-8.0000000000000071E-2</v>
      </c>
      <c r="Z7192" s="8">
        <v>6.9999999999998508E-2</v>
      </c>
      <c r="AA7192">
        <v>4.9999999999998934E-2</v>
      </c>
      <c r="AF7192" t="s">
        <v>7523</v>
      </c>
      <c r="AG7192" t="s">
        <v>2883</v>
      </c>
      <c r="AH7192" t="s">
        <v>2884</v>
      </c>
      <c r="AI7192" t="s">
        <v>359</v>
      </c>
      <c r="AJ7192" s="7">
        <v>46387</v>
      </c>
      <c r="AK7192" t="s">
        <v>7782</v>
      </c>
      <c r="AL7192" t="s">
        <v>2885</v>
      </c>
      <c r="AM7192" t="s">
        <v>7482</v>
      </c>
      <c r="AN7192" t="s">
        <v>7814</v>
      </c>
      <c r="AO7192" t="str">
        <f>TEXT(A7192,"yyyy-mm-dd")</f>
        <v>2024-08-31</v>
      </c>
    </row>
    <row r="7193" spans="1:41">
      <c r="A7193" s="6" t="s">
        <v>7781</v>
      </c>
      <c r="B7193">
        <v>2024</v>
      </c>
      <c r="C7193">
        <v>8</v>
      </c>
      <c r="E7193" t="s">
        <v>112</v>
      </c>
      <c r="F7193" t="s">
        <v>113</v>
      </c>
      <c r="G7193" t="s">
        <v>83</v>
      </c>
      <c r="H7193" t="s">
        <v>7036</v>
      </c>
      <c r="I7193">
        <v>2025</v>
      </c>
      <c r="K7193" s="6">
        <v>46022</v>
      </c>
      <c r="L7193">
        <v>16</v>
      </c>
      <c r="N7193" t="s">
        <v>222</v>
      </c>
      <c r="O7193" s="8">
        <v>8.32</v>
      </c>
      <c r="P7193" s="8">
        <v>8.1999999999999993</v>
      </c>
      <c r="Q7193" s="8">
        <v>8</v>
      </c>
      <c r="R7193" s="8">
        <v>8.5</v>
      </c>
      <c r="S7193" s="8">
        <v>7.5</v>
      </c>
      <c r="T7193" s="8">
        <v>10.199999999999999</v>
      </c>
      <c r="U7193" s="8">
        <v>0.55000000000000004</v>
      </c>
      <c r="V7193" s="9">
        <v>29</v>
      </c>
      <c r="W7193" s="8">
        <v>0.5</v>
      </c>
      <c r="X7193" s="8">
        <v>2.6999999999999993</v>
      </c>
      <c r="Y7193" s="8">
        <v>0.12000000000000099</v>
      </c>
      <c r="Z7193" s="8">
        <v>-0.22000000000000064</v>
      </c>
      <c r="AA7193">
        <v>-0.21999999999999886</v>
      </c>
      <c r="AF7193" t="s">
        <v>7074</v>
      </c>
      <c r="AG7193" t="s">
        <v>115</v>
      </c>
      <c r="AH7193" t="s">
        <v>116</v>
      </c>
      <c r="AI7193" t="s">
        <v>230</v>
      </c>
      <c r="AJ7193" s="7">
        <v>46022</v>
      </c>
      <c r="AK7193" t="s">
        <v>7782</v>
      </c>
      <c r="AL7193" t="s">
        <v>118</v>
      </c>
      <c r="AM7193" t="s">
        <v>7038</v>
      </c>
      <c r="AN7193" t="s">
        <v>7810</v>
      </c>
      <c r="AO7193" t="str">
        <f>TEXT(A7193,"yyyy-mm-dd")</f>
        <v>2024-08-31</v>
      </c>
    </row>
    <row r="7194" spans="1:41">
      <c r="A7194" s="6" t="s">
        <v>7781</v>
      </c>
      <c r="B7194">
        <v>2024</v>
      </c>
      <c r="C7194">
        <v>8</v>
      </c>
      <c r="E7194" t="s">
        <v>2881</v>
      </c>
      <c r="F7194" t="s">
        <v>113</v>
      </c>
      <c r="G7194" t="s">
        <v>83</v>
      </c>
      <c r="H7194" t="s">
        <v>7036</v>
      </c>
      <c r="I7194">
        <v>2025</v>
      </c>
      <c r="K7194" s="6">
        <v>46022</v>
      </c>
      <c r="L7194">
        <v>16</v>
      </c>
      <c r="N7194" t="s">
        <v>222</v>
      </c>
      <c r="O7194" s="8">
        <v>8.77</v>
      </c>
      <c r="P7194" s="8">
        <v>8.8000000000000007</v>
      </c>
      <c r="Q7194" s="8">
        <v>8.3800000000000008</v>
      </c>
      <c r="R7194" s="8">
        <v>9.2799999999999994</v>
      </c>
      <c r="S7194" s="8">
        <v>7.4</v>
      </c>
      <c r="T7194" s="8">
        <v>9.8000000000000007</v>
      </c>
      <c r="U7194" s="8">
        <v>0.67</v>
      </c>
      <c r="V7194" s="9">
        <v>28</v>
      </c>
      <c r="W7194" s="8">
        <v>0.89999999999999858</v>
      </c>
      <c r="X7194" s="8">
        <v>2.4000000000000004</v>
      </c>
      <c r="Y7194" s="8">
        <v>-3.0000000000001137E-2</v>
      </c>
      <c r="Z7194" s="8">
        <v>8.0000000000000071E-2</v>
      </c>
      <c r="AA7194">
        <v>-4.0000000000000924E-2</v>
      </c>
      <c r="AF7194" t="s">
        <v>7079</v>
      </c>
      <c r="AG7194" t="s">
        <v>2883</v>
      </c>
      <c r="AH7194" t="s">
        <v>2884</v>
      </c>
      <c r="AI7194" t="s">
        <v>230</v>
      </c>
      <c r="AJ7194" s="7">
        <v>46022</v>
      </c>
      <c r="AK7194" t="s">
        <v>7782</v>
      </c>
      <c r="AL7194" t="s">
        <v>2885</v>
      </c>
      <c r="AM7194" t="s">
        <v>7038</v>
      </c>
      <c r="AN7194" t="s">
        <v>7813</v>
      </c>
      <c r="AO7194" t="str">
        <f>TEXT(A7194,"yyyy-mm-dd")</f>
        <v>2024-08-31</v>
      </c>
    </row>
    <row r="7195" spans="1:41">
      <c r="A7195" s="6" t="s">
        <v>7781</v>
      </c>
      <c r="B7195">
        <v>2024</v>
      </c>
      <c r="C7195">
        <v>8</v>
      </c>
      <c r="E7195" t="s">
        <v>112</v>
      </c>
      <c r="F7195" t="s">
        <v>113</v>
      </c>
      <c r="G7195" t="s">
        <v>83</v>
      </c>
      <c r="H7195" t="s">
        <v>6592</v>
      </c>
      <c r="I7195">
        <v>2024</v>
      </c>
      <c r="K7195" s="6">
        <v>45657</v>
      </c>
      <c r="L7195">
        <v>4</v>
      </c>
      <c r="N7195" t="s">
        <v>219</v>
      </c>
      <c r="O7195" s="8">
        <v>10.26</v>
      </c>
      <c r="P7195" s="8">
        <v>10.25</v>
      </c>
      <c r="Q7195" s="8">
        <v>10.050000000000001</v>
      </c>
      <c r="R7195" s="8">
        <v>10.48</v>
      </c>
      <c r="S7195" s="8">
        <v>9.8000000000000007</v>
      </c>
      <c r="T7195" s="8">
        <v>10.75</v>
      </c>
      <c r="U7195" s="8">
        <v>0.25</v>
      </c>
      <c r="V7195" s="9">
        <v>30</v>
      </c>
      <c r="W7195" s="8">
        <v>0.42999999999999972</v>
      </c>
      <c r="X7195" s="8">
        <v>0.94999999999999929</v>
      </c>
      <c r="Y7195" s="8">
        <v>9.9999999999997868E-3</v>
      </c>
      <c r="Z7195" s="8">
        <v>-0.23000000000000043</v>
      </c>
      <c r="AA7195">
        <v>-5.0000000000000711E-2</v>
      </c>
      <c r="AF7195" t="s">
        <v>6630</v>
      </c>
      <c r="AG7195" t="s">
        <v>115</v>
      </c>
      <c r="AH7195" t="s">
        <v>116</v>
      </c>
      <c r="AI7195" t="s">
        <v>117</v>
      </c>
      <c r="AJ7195" s="7">
        <v>45657</v>
      </c>
      <c r="AK7195" t="s">
        <v>7782</v>
      </c>
      <c r="AL7195" t="s">
        <v>118</v>
      </c>
      <c r="AM7195" t="s">
        <v>6594</v>
      </c>
      <c r="AN7195" t="s">
        <v>7809</v>
      </c>
      <c r="AO7195" t="str">
        <f>TEXT(A7195,"yyyy-mm-dd")</f>
        <v>2024-08-31</v>
      </c>
    </row>
    <row r="7196" spans="1:41">
      <c r="A7196" s="6" t="s">
        <v>7781</v>
      </c>
      <c r="B7196">
        <v>2024</v>
      </c>
      <c r="C7196">
        <v>8</v>
      </c>
      <c r="E7196" t="s">
        <v>2881</v>
      </c>
      <c r="F7196" t="s">
        <v>113</v>
      </c>
      <c r="G7196" t="s">
        <v>83</v>
      </c>
      <c r="H7196" t="s">
        <v>6592</v>
      </c>
      <c r="I7196">
        <v>2024</v>
      </c>
      <c r="K7196" s="6">
        <v>45657</v>
      </c>
      <c r="L7196">
        <v>4</v>
      </c>
      <c r="N7196" t="s">
        <v>219</v>
      </c>
      <c r="O7196" s="8">
        <v>9.5500000000000007</v>
      </c>
      <c r="P7196" s="8">
        <v>9.4600000000000009</v>
      </c>
      <c r="Q7196" s="8">
        <v>9.23</v>
      </c>
      <c r="R7196" s="8">
        <v>9.83</v>
      </c>
      <c r="S7196" s="8">
        <v>8.6</v>
      </c>
      <c r="T7196" s="8">
        <v>11.6</v>
      </c>
      <c r="U7196" s="8">
        <v>0.57999999999999996</v>
      </c>
      <c r="V7196" s="9">
        <v>28</v>
      </c>
      <c r="W7196" s="8">
        <v>0.59999999999999964</v>
      </c>
      <c r="X7196" s="8">
        <v>3</v>
      </c>
      <c r="Y7196" s="8">
        <v>8.9999999999999858E-2</v>
      </c>
      <c r="Z7196" s="8">
        <v>-3.9999999999999147E-2</v>
      </c>
      <c r="AA7196">
        <v>0.16999999999999993</v>
      </c>
      <c r="AF7196" t="s">
        <v>6635</v>
      </c>
      <c r="AG7196" t="s">
        <v>2883</v>
      </c>
      <c r="AH7196" t="s">
        <v>2884</v>
      </c>
      <c r="AI7196" t="s">
        <v>117</v>
      </c>
      <c r="AJ7196" s="7">
        <v>45657</v>
      </c>
      <c r="AK7196" t="s">
        <v>7782</v>
      </c>
      <c r="AL7196" t="s">
        <v>2885</v>
      </c>
      <c r="AM7196" t="s">
        <v>6594</v>
      </c>
      <c r="AN7196" t="s">
        <v>7812</v>
      </c>
      <c r="AO7196" t="str">
        <f>TEXT(A7196,"yyyy-mm-dd")</f>
        <v>2024-08-31</v>
      </c>
    </row>
    <row r="7197" spans="1:41">
      <c r="A7197" s="6" t="s">
        <v>7815</v>
      </c>
      <c r="B7197">
        <v>2024</v>
      </c>
      <c r="C7197">
        <v>9</v>
      </c>
      <c r="E7197" t="s">
        <v>1907</v>
      </c>
      <c r="F7197" t="s">
        <v>1908</v>
      </c>
      <c r="G7197" t="s">
        <v>102</v>
      </c>
      <c r="H7197" t="s">
        <v>7766</v>
      </c>
      <c r="I7197">
        <v>2026</v>
      </c>
      <c r="J7197">
        <v>3</v>
      </c>
      <c r="K7197" s="6">
        <v>46295</v>
      </c>
      <c r="L7197">
        <v>24</v>
      </c>
      <c r="M7197">
        <v>8</v>
      </c>
      <c r="N7197" t="s">
        <v>368</v>
      </c>
      <c r="O7197" s="8">
        <v>7.38</v>
      </c>
      <c r="P7197" s="8">
        <v>7.5</v>
      </c>
      <c r="Q7197" s="8">
        <v>7</v>
      </c>
      <c r="R7197" s="8">
        <v>7.88</v>
      </c>
      <c r="S7197" s="8">
        <v>6</v>
      </c>
      <c r="T7197" s="8">
        <v>8.5</v>
      </c>
      <c r="U7197" s="8">
        <v>0.67</v>
      </c>
      <c r="V7197" s="9">
        <v>27</v>
      </c>
      <c r="W7197" s="8">
        <v>0.87999999999999989</v>
      </c>
      <c r="X7197" s="8">
        <v>2.5</v>
      </c>
      <c r="Y7197" s="8">
        <v>-0.12000000000000011</v>
      </c>
      <c r="Z7197" s="8">
        <v>0</v>
      </c>
      <c r="AA7197">
        <v>-0.12000000000000011</v>
      </c>
      <c r="AF7197" t="s">
        <v>7767</v>
      </c>
      <c r="AG7197" t="s">
        <v>1910</v>
      </c>
      <c r="AH7197" t="s">
        <v>1911</v>
      </c>
      <c r="AI7197" t="s">
        <v>1971</v>
      </c>
      <c r="AJ7197" s="7">
        <v>46295</v>
      </c>
      <c r="AK7197" t="s">
        <v>7816</v>
      </c>
      <c r="AL7197" t="s">
        <v>1908</v>
      </c>
      <c r="AM7197" t="s">
        <v>7768</v>
      </c>
      <c r="AN7197" t="s">
        <v>7837</v>
      </c>
      <c r="AO7197" t="str">
        <f>TEXT(A7197,"yyyy-mm-dd")</f>
        <v>2024-09-30</v>
      </c>
    </row>
    <row r="7198" spans="1:41">
      <c r="A7198" s="6" t="s">
        <v>7815</v>
      </c>
      <c r="B7198">
        <v>2024</v>
      </c>
      <c r="C7198">
        <v>9</v>
      </c>
      <c r="E7198" t="s">
        <v>1907</v>
      </c>
      <c r="F7198" t="s">
        <v>1908</v>
      </c>
      <c r="G7198" t="s">
        <v>102</v>
      </c>
      <c r="H7198" t="s">
        <v>7658</v>
      </c>
      <c r="I7198">
        <v>2026</v>
      </c>
      <c r="J7198">
        <v>2</v>
      </c>
      <c r="K7198" s="6">
        <v>46203</v>
      </c>
      <c r="L7198">
        <v>21</v>
      </c>
      <c r="M7198">
        <v>7</v>
      </c>
      <c r="N7198" t="s">
        <v>176</v>
      </c>
      <c r="O7198" s="8">
        <v>7.5</v>
      </c>
      <c r="P7198" s="8">
        <v>7.5</v>
      </c>
      <c r="Q7198" s="8">
        <v>7</v>
      </c>
      <c r="R7198" s="8">
        <v>8</v>
      </c>
      <c r="S7198" s="8">
        <v>6</v>
      </c>
      <c r="T7198" s="8">
        <v>9</v>
      </c>
      <c r="U7198" s="8">
        <v>0.66</v>
      </c>
      <c r="V7198" s="9">
        <v>27</v>
      </c>
      <c r="W7198" s="8">
        <v>1</v>
      </c>
      <c r="X7198" s="8">
        <v>3</v>
      </c>
      <c r="Y7198" s="8">
        <v>0</v>
      </c>
      <c r="Z7198" s="8">
        <v>0</v>
      </c>
      <c r="AA7198">
        <v>0</v>
      </c>
      <c r="AF7198" t="s">
        <v>7659</v>
      </c>
      <c r="AG7198" t="s">
        <v>1910</v>
      </c>
      <c r="AH7198" t="s">
        <v>1911</v>
      </c>
      <c r="AI7198" t="s">
        <v>1944</v>
      </c>
      <c r="AJ7198" s="7">
        <v>46203</v>
      </c>
      <c r="AK7198" t="s">
        <v>7816</v>
      </c>
      <c r="AL7198" t="s">
        <v>1908</v>
      </c>
      <c r="AM7198" t="s">
        <v>7660</v>
      </c>
      <c r="AN7198" t="s">
        <v>7836</v>
      </c>
      <c r="AO7198" t="str">
        <f>TEXT(A7198,"yyyy-mm-dd")</f>
        <v>2024-09-30</v>
      </c>
    </row>
    <row r="7199" spans="1:41">
      <c r="A7199" s="6" t="s">
        <v>7815</v>
      </c>
      <c r="B7199">
        <v>2024</v>
      </c>
      <c r="C7199">
        <v>9</v>
      </c>
      <c r="E7199" t="s">
        <v>1907</v>
      </c>
      <c r="F7199" t="s">
        <v>1908</v>
      </c>
      <c r="G7199" t="s">
        <v>102</v>
      </c>
      <c r="H7199" t="s">
        <v>7654</v>
      </c>
      <c r="I7199">
        <v>2026</v>
      </c>
      <c r="J7199">
        <v>1</v>
      </c>
      <c r="K7199" s="6">
        <v>46112</v>
      </c>
      <c r="L7199">
        <v>18</v>
      </c>
      <c r="M7199">
        <v>6</v>
      </c>
      <c r="N7199" t="s">
        <v>206</v>
      </c>
      <c r="O7199" s="8">
        <v>7.73</v>
      </c>
      <c r="P7199" s="8">
        <v>7.75</v>
      </c>
      <c r="Q7199" s="8">
        <v>7.5</v>
      </c>
      <c r="R7199" s="8">
        <v>8</v>
      </c>
      <c r="S7199" s="8">
        <v>6.5</v>
      </c>
      <c r="T7199" s="8">
        <v>9.5</v>
      </c>
      <c r="U7199" s="8">
        <v>0.6</v>
      </c>
      <c r="V7199" s="9">
        <v>27</v>
      </c>
      <c r="W7199" s="8">
        <v>0.5</v>
      </c>
      <c r="X7199" s="8">
        <v>3</v>
      </c>
      <c r="Y7199" s="8">
        <v>-1.9999999999999574E-2</v>
      </c>
      <c r="Z7199" s="8">
        <v>0</v>
      </c>
      <c r="AA7199">
        <v>-0.25</v>
      </c>
      <c r="AF7199" t="s">
        <v>7655</v>
      </c>
      <c r="AG7199" t="s">
        <v>1910</v>
      </c>
      <c r="AH7199" t="s">
        <v>1911</v>
      </c>
      <c r="AI7199" t="s">
        <v>1939</v>
      </c>
      <c r="AJ7199" s="7">
        <v>46112</v>
      </c>
      <c r="AK7199" t="s">
        <v>7816</v>
      </c>
      <c r="AL7199" t="s">
        <v>1908</v>
      </c>
      <c r="AM7199" t="s">
        <v>7656</v>
      </c>
      <c r="AN7199" t="s">
        <v>7835</v>
      </c>
      <c r="AO7199" t="str">
        <f>TEXT(A7199,"yyyy-mm-dd")</f>
        <v>2024-09-30</v>
      </c>
    </row>
    <row r="7200" spans="1:41">
      <c r="A7200" s="6" t="s">
        <v>7815</v>
      </c>
      <c r="B7200">
        <v>2024</v>
      </c>
      <c r="C7200">
        <v>9</v>
      </c>
      <c r="E7200" t="s">
        <v>1907</v>
      </c>
      <c r="F7200" t="s">
        <v>1908</v>
      </c>
      <c r="G7200" t="s">
        <v>102</v>
      </c>
      <c r="H7200" t="s">
        <v>7427</v>
      </c>
      <c r="I7200">
        <v>2025</v>
      </c>
      <c r="J7200">
        <v>4</v>
      </c>
      <c r="K7200" s="6">
        <v>46022</v>
      </c>
      <c r="L7200">
        <v>15</v>
      </c>
      <c r="M7200">
        <v>5</v>
      </c>
      <c r="N7200" t="s">
        <v>236</v>
      </c>
      <c r="O7200" s="8">
        <v>8.09</v>
      </c>
      <c r="P7200" s="8">
        <v>8</v>
      </c>
      <c r="Q7200" s="8">
        <v>8</v>
      </c>
      <c r="R7200" s="8">
        <v>8.25</v>
      </c>
      <c r="S7200" s="8">
        <v>7</v>
      </c>
      <c r="T7200" s="8">
        <v>9.5</v>
      </c>
      <c r="U7200" s="8">
        <v>0.46</v>
      </c>
      <c r="V7200" s="9">
        <v>35</v>
      </c>
      <c r="W7200" s="8">
        <v>0.25</v>
      </c>
      <c r="X7200" s="8">
        <v>2.5</v>
      </c>
      <c r="Y7200" s="8">
        <v>8.9999999999999858E-2</v>
      </c>
      <c r="Z7200" s="8">
        <v>-0.25</v>
      </c>
      <c r="AA7200">
        <v>-0.25</v>
      </c>
      <c r="AF7200" t="s">
        <v>7428</v>
      </c>
      <c r="AG7200" t="s">
        <v>1910</v>
      </c>
      <c r="AH7200" t="s">
        <v>1911</v>
      </c>
      <c r="AI7200" t="s">
        <v>1934</v>
      </c>
      <c r="AJ7200" s="7">
        <v>46022</v>
      </c>
      <c r="AK7200" t="s">
        <v>7816</v>
      </c>
      <c r="AL7200" t="s">
        <v>1908</v>
      </c>
      <c r="AM7200" t="s">
        <v>7429</v>
      </c>
      <c r="AN7200" t="s">
        <v>7834</v>
      </c>
      <c r="AO7200" t="str">
        <f>TEXT(A7200,"yyyy-mm-dd")</f>
        <v>2024-09-30</v>
      </c>
    </row>
    <row r="7201" spans="1:41">
      <c r="A7201" s="6" t="s">
        <v>7815</v>
      </c>
      <c r="B7201">
        <v>2024</v>
      </c>
      <c r="C7201">
        <v>9</v>
      </c>
      <c r="E7201" t="s">
        <v>1907</v>
      </c>
      <c r="F7201" t="s">
        <v>1908</v>
      </c>
      <c r="G7201" t="s">
        <v>102</v>
      </c>
      <c r="H7201" t="s">
        <v>7322</v>
      </c>
      <c r="I7201">
        <v>2025</v>
      </c>
      <c r="J7201">
        <v>3</v>
      </c>
      <c r="K7201" s="6">
        <v>45930</v>
      </c>
      <c r="L7201">
        <v>12</v>
      </c>
      <c r="M7201">
        <v>4</v>
      </c>
      <c r="N7201" t="s">
        <v>261</v>
      </c>
      <c r="O7201" s="8">
        <v>8.5399999999999991</v>
      </c>
      <c r="P7201" s="8">
        <v>8.5</v>
      </c>
      <c r="Q7201" s="8">
        <v>8.25</v>
      </c>
      <c r="R7201" s="8">
        <v>8.75</v>
      </c>
      <c r="S7201" s="8">
        <v>7.5</v>
      </c>
      <c r="T7201" s="8">
        <v>9.75</v>
      </c>
      <c r="U7201" s="8">
        <v>0.44</v>
      </c>
      <c r="V7201" s="9">
        <v>34</v>
      </c>
      <c r="W7201" s="8">
        <v>0.5</v>
      </c>
      <c r="X7201" s="8">
        <v>2.25</v>
      </c>
      <c r="Y7201" s="8">
        <v>3.9999999999999147E-2</v>
      </c>
      <c r="Z7201" s="8">
        <v>0</v>
      </c>
      <c r="AA7201">
        <v>0.25</v>
      </c>
      <c r="AF7201" t="s">
        <v>7323</v>
      </c>
      <c r="AG7201" t="s">
        <v>1910</v>
      </c>
      <c r="AH7201" t="s">
        <v>1911</v>
      </c>
      <c r="AI7201" t="s">
        <v>1929</v>
      </c>
      <c r="AJ7201" s="7">
        <v>45930</v>
      </c>
      <c r="AK7201" t="s">
        <v>7816</v>
      </c>
      <c r="AL7201" t="s">
        <v>1908</v>
      </c>
      <c r="AM7201" t="s">
        <v>7324</v>
      </c>
      <c r="AN7201" t="s">
        <v>7833</v>
      </c>
      <c r="AO7201" t="str">
        <f>TEXT(A7201,"yyyy-mm-dd")</f>
        <v>2024-09-30</v>
      </c>
    </row>
    <row r="7202" spans="1:41">
      <c r="A7202" s="6" t="s">
        <v>7815</v>
      </c>
      <c r="B7202">
        <v>2024</v>
      </c>
      <c r="C7202">
        <v>9</v>
      </c>
      <c r="E7202" t="s">
        <v>1907</v>
      </c>
      <c r="F7202" t="s">
        <v>1908</v>
      </c>
      <c r="G7202" t="s">
        <v>102</v>
      </c>
      <c r="H7202" t="s">
        <v>7214</v>
      </c>
      <c r="I7202">
        <v>2025</v>
      </c>
      <c r="J7202">
        <v>2</v>
      </c>
      <c r="K7202" s="6">
        <v>45838</v>
      </c>
      <c r="L7202">
        <v>9</v>
      </c>
      <c r="M7202">
        <v>3</v>
      </c>
      <c r="N7202" t="s">
        <v>173</v>
      </c>
      <c r="O7202" s="8">
        <v>9.0399999999999991</v>
      </c>
      <c r="P7202" s="8">
        <v>9</v>
      </c>
      <c r="Q7202" s="8">
        <v>9</v>
      </c>
      <c r="R7202" s="8">
        <v>9.25</v>
      </c>
      <c r="S7202" s="8">
        <v>7.75</v>
      </c>
      <c r="T7202" s="8">
        <v>10</v>
      </c>
      <c r="U7202" s="8">
        <v>0.43</v>
      </c>
      <c r="V7202" s="9">
        <v>34</v>
      </c>
      <c r="W7202" s="8">
        <v>0.25</v>
      </c>
      <c r="X7202" s="8">
        <v>2.25</v>
      </c>
      <c r="Y7202" s="8">
        <v>3.9999999999999147E-2</v>
      </c>
      <c r="Z7202" s="8">
        <v>-0.13000000000000078</v>
      </c>
      <c r="AA7202">
        <v>-0.25</v>
      </c>
      <c r="AF7202" t="s">
        <v>7215</v>
      </c>
      <c r="AG7202" t="s">
        <v>1910</v>
      </c>
      <c r="AH7202" t="s">
        <v>1911</v>
      </c>
      <c r="AI7202" t="s">
        <v>1924</v>
      </c>
      <c r="AJ7202" s="7">
        <v>45838</v>
      </c>
      <c r="AK7202" t="s">
        <v>7816</v>
      </c>
      <c r="AL7202" t="s">
        <v>1908</v>
      </c>
      <c r="AM7202" t="s">
        <v>7216</v>
      </c>
      <c r="AN7202" t="s">
        <v>7832</v>
      </c>
      <c r="AO7202" t="str">
        <f>TEXT(A7202,"yyyy-mm-dd")</f>
        <v>2024-09-30</v>
      </c>
    </row>
    <row r="7203" spans="1:41">
      <c r="A7203" s="6" t="s">
        <v>7815</v>
      </c>
      <c r="B7203">
        <v>2024</v>
      </c>
      <c r="C7203">
        <v>9</v>
      </c>
      <c r="E7203" t="s">
        <v>1907</v>
      </c>
      <c r="F7203" t="s">
        <v>1908</v>
      </c>
      <c r="G7203" t="s">
        <v>102</v>
      </c>
      <c r="H7203" t="s">
        <v>7210</v>
      </c>
      <c r="I7203">
        <v>2025</v>
      </c>
      <c r="J7203">
        <v>1</v>
      </c>
      <c r="K7203" s="6">
        <v>45747</v>
      </c>
      <c r="L7203">
        <v>6</v>
      </c>
      <c r="M7203">
        <v>2</v>
      </c>
      <c r="N7203" t="s">
        <v>203</v>
      </c>
      <c r="O7203" s="8">
        <v>9.57</v>
      </c>
      <c r="P7203" s="8">
        <v>9.5</v>
      </c>
      <c r="Q7203" s="8">
        <v>9.5</v>
      </c>
      <c r="R7203" s="8">
        <v>9.75</v>
      </c>
      <c r="S7203" s="8">
        <v>8.75</v>
      </c>
      <c r="T7203" s="8">
        <v>10.25</v>
      </c>
      <c r="U7203" s="8">
        <v>0.3</v>
      </c>
      <c r="V7203" s="9">
        <v>34</v>
      </c>
      <c r="W7203" s="8">
        <v>0.25</v>
      </c>
      <c r="X7203" s="8">
        <v>1.5</v>
      </c>
      <c r="Y7203" s="8">
        <v>7.0000000000000284E-2</v>
      </c>
      <c r="Z7203" s="8">
        <v>-0.25</v>
      </c>
      <c r="AA7203">
        <v>-0.25</v>
      </c>
      <c r="AF7203" t="s">
        <v>7211</v>
      </c>
      <c r="AG7203" t="s">
        <v>1910</v>
      </c>
      <c r="AH7203" t="s">
        <v>1911</v>
      </c>
      <c r="AI7203" t="s">
        <v>1919</v>
      </c>
      <c r="AJ7203" s="7">
        <v>45747</v>
      </c>
      <c r="AK7203" t="s">
        <v>7816</v>
      </c>
      <c r="AL7203" t="s">
        <v>1908</v>
      </c>
      <c r="AM7203" t="s">
        <v>7212</v>
      </c>
      <c r="AN7203" t="s">
        <v>7831</v>
      </c>
      <c r="AO7203" t="str">
        <f>TEXT(A7203,"yyyy-mm-dd")</f>
        <v>2024-09-30</v>
      </c>
    </row>
    <row r="7204" spans="1:41">
      <c r="A7204" s="6" t="s">
        <v>7815</v>
      </c>
      <c r="B7204">
        <v>2024</v>
      </c>
      <c r="C7204">
        <v>9</v>
      </c>
      <c r="E7204" t="s">
        <v>1907</v>
      </c>
      <c r="F7204" t="s">
        <v>1908</v>
      </c>
      <c r="G7204" t="s">
        <v>102</v>
      </c>
      <c r="H7204" t="s">
        <v>6983</v>
      </c>
      <c r="I7204">
        <v>2024</v>
      </c>
      <c r="J7204">
        <v>4</v>
      </c>
      <c r="K7204" s="6">
        <v>45657</v>
      </c>
      <c r="L7204">
        <v>3</v>
      </c>
      <c r="M7204">
        <v>1</v>
      </c>
      <c r="N7204" t="s">
        <v>233</v>
      </c>
      <c r="O7204" s="8">
        <v>10.06</v>
      </c>
      <c r="P7204" s="8">
        <v>10</v>
      </c>
      <c r="Q7204" s="8">
        <v>10</v>
      </c>
      <c r="R7204" s="8">
        <v>10.25</v>
      </c>
      <c r="S7204" s="8">
        <v>9.75</v>
      </c>
      <c r="T7204" s="8">
        <v>10.5</v>
      </c>
      <c r="U7204" s="8">
        <v>0.2</v>
      </c>
      <c r="V7204" s="9">
        <v>35</v>
      </c>
      <c r="W7204" s="8">
        <v>0.25</v>
      </c>
      <c r="X7204" s="8">
        <v>0.75</v>
      </c>
      <c r="Y7204" s="8">
        <v>6.0000000000000497E-2</v>
      </c>
      <c r="Z7204" s="8">
        <v>-0.25</v>
      </c>
      <c r="AA7204">
        <v>0</v>
      </c>
      <c r="AF7204" t="s">
        <v>6984</v>
      </c>
      <c r="AG7204" t="s">
        <v>1910</v>
      </c>
      <c r="AH7204" t="s">
        <v>1911</v>
      </c>
      <c r="AI7204" t="s">
        <v>1915</v>
      </c>
      <c r="AJ7204" s="7">
        <v>45657</v>
      </c>
      <c r="AK7204" t="s">
        <v>7816</v>
      </c>
      <c r="AL7204" t="s">
        <v>1908</v>
      </c>
      <c r="AM7204" t="s">
        <v>6985</v>
      </c>
      <c r="AN7204" t="s">
        <v>7830</v>
      </c>
      <c r="AO7204" t="str">
        <f>TEXT(A7204,"yyyy-mm-dd")</f>
        <v>2024-09-30</v>
      </c>
    </row>
    <row r="7205" spans="1:41">
      <c r="A7205" s="6" t="s">
        <v>7815</v>
      </c>
      <c r="B7205">
        <v>2024</v>
      </c>
      <c r="C7205">
        <v>9</v>
      </c>
      <c r="E7205" t="s">
        <v>1907</v>
      </c>
      <c r="F7205" t="s">
        <v>1908</v>
      </c>
      <c r="G7205" t="s">
        <v>102</v>
      </c>
      <c r="H7205" t="s">
        <v>6878</v>
      </c>
      <c r="I7205">
        <v>2024</v>
      </c>
      <c r="J7205">
        <v>3</v>
      </c>
      <c r="K7205" s="6">
        <v>45565</v>
      </c>
      <c r="L7205">
        <v>0</v>
      </c>
      <c r="M7205">
        <v>0</v>
      </c>
      <c r="N7205" t="s">
        <v>178</v>
      </c>
      <c r="O7205" s="8">
        <v>10.49</v>
      </c>
      <c r="P7205" s="8">
        <v>10.5</v>
      </c>
      <c r="Q7205" s="8">
        <v>10.5</v>
      </c>
      <c r="R7205" s="8">
        <v>10.5</v>
      </c>
      <c r="S7205" s="8">
        <v>10.25</v>
      </c>
      <c r="T7205" s="8">
        <v>10.75</v>
      </c>
      <c r="U7205" s="8">
        <v>0.14000000000000001</v>
      </c>
      <c r="V7205" s="9">
        <v>34</v>
      </c>
      <c r="W7205" s="8">
        <v>0</v>
      </c>
      <c r="X7205" s="8">
        <v>0.5</v>
      </c>
      <c r="Y7205" s="8">
        <v>-9.9999999999997868E-3</v>
      </c>
      <c r="Z7205" s="8">
        <v>0</v>
      </c>
      <c r="AA7205">
        <v>-0.25</v>
      </c>
      <c r="AF7205" t="s">
        <v>6879</v>
      </c>
      <c r="AG7205" t="s">
        <v>1910</v>
      </c>
      <c r="AH7205" t="s">
        <v>1911</v>
      </c>
      <c r="AI7205" t="s">
        <v>1912</v>
      </c>
      <c r="AJ7205" s="7">
        <v>45565</v>
      </c>
      <c r="AK7205" t="s">
        <v>7816</v>
      </c>
      <c r="AL7205" t="s">
        <v>1908</v>
      </c>
      <c r="AM7205" t="s">
        <v>6880</v>
      </c>
      <c r="AN7205" t="s">
        <v>7829</v>
      </c>
      <c r="AO7205" t="str">
        <f>TEXT(A7205,"yyyy-mm-dd")</f>
        <v>2024-09-30</v>
      </c>
    </row>
    <row r="7206" spans="1:41">
      <c r="A7206" s="6" t="s">
        <v>7815</v>
      </c>
      <c r="B7206">
        <v>2024</v>
      </c>
      <c r="C7206">
        <v>9</v>
      </c>
      <c r="E7206" t="s">
        <v>100</v>
      </c>
      <c r="F7206" t="s">
        <v>101</v>
      </c>
      <c r="G7206" t="s">
        <v>83</v>
      </c>
      <c r="H7206" t="s">
        <v>7480</v>
      </c>
      <c r="I7206">
        <v>2026</v>
      </c>
      <c r="K7206" s="6">
        <v>46387</v>
      </c>
      <c r="L7206">
        <v>27</v>
      </c>
      <c r="N7206" t="s">
        <v>604</v>
      </c>
      <c r="O7206" s="8">
        <v>1.97</v>
      </c>
      <c r="P7206" s="8">
        <v>2</v>
      </c>
      <c r="Q7206" s="8">
        <v>1.8</v>
      </c>
      <c r="R7206" s="8">
        <v>2.1</v>
      </c>
      <c r="S7206" s="8">
        <v>1.2</v>
      </c>
      <c r="T7206" s="8">
        <v>3</v>
      </c>
      <c r="U7206" s="8">
        <v>0.35</v>
      </c>
      <c r="V7206" s="9">
        <v>29</v>
      </c>
      <c r="W7206" s="8">
        <v>0.30000000000000004</v>
      </c>
      <c r="X7206" s="8">
        <v>1.8</v>
      </c>
      <c r="Y7206" s="8">
        <v>-3.0000000000000027E-2</v>
      </c>
      <c r="Z7206" s="8">
        <v>0</v>
      </c>
      <c r="AA7206">
        <v>-5.0000000000000044E-2</v>
      </c>
      <c r="AF7206" t="s">
        <v>10489</v>
      </c>
      <c r="AG7206" t="s">
        <v>9655</v>
      </c>
      <c r="AH7206" t="s">
        <v>9656</v>
      </c>
      <c r="AI7206" t="s">
        <v>9708</v>
      </c>
      <c r="AJ7206" s="7">
        <v>46387</v>
      </c>
      <c r="AK7206" t="s">
        <v>7816</v>
      </c>
      <c r="AL7206" t="s">
        <v>109</v>
      </c>
      <c r="AM7206" t="s">
        <v>7482</v>
      </c>
      <c r="AN7206" t="s">
        <v>10499</v>
      </c>
    </row>
    <row r="7207" spans="1:41">
      <c r="A7207" s="6" t="s">
        <v>7815</v>
      </c>
      <c r="B7207">
        <v>2024</v>
      </c>
      <c r="C7207">
        <v>9</v>
      </c>
      <c r="E7207" t="s">
        <v>100</v>
      </c>
      <c r="F7207" t="s">
        <v>101</v>
      </c>
      <c r="G7207" t="s">
        <v>102</v>
      </c>
      <c r="H7207" t="s">
        <v>7427</v>
      </c>
      <c r="I7207">
        <v>2025</v>
      </c>
      <c r="J7207">
        <v>4</v>
      </c>
      <c r="K7207" s="6">
        <v>46022</v>
      </c>
      <c r="L7207">
        <v>15</v>
      </c>
      <c r="M7207">
        <v>5</v>
      </c>
      <c r="N7207" t="s">
        <v>236</v>
      </c>
      <c r="O7207" s="8">
        <v>1.3</v>
      </c>
      <c r="P7207" s="8">
        <v>1.4</v>
      </c>
      <c r="Q7207" s="8">
        <v>0.9</v>
      </c>
      <c r="R7207" s="8">
        <v>1.6</v>
      </c>
      <c r="S7207" s="8">
        <v>0.6</v>
      </c>
      <c r="T7207" s="8">
        <v>2.12</v>
      </c>
      <c r="U7207" s="8">
        <v>0.39</v>
      </c>
      <c r="V7207" s="9">
        <v>32</v>
      </c>
      <c r="W7207" s="8">
        <v>0.70000000000000007</v>
      </c>
      <c r="X7207" s="8">
        <v>1.52</v>
      </c>
      <c r="Y7207" s="8">
        <v>-9.9999999999999867E-2</v>
      </c>
      <c r="Z7207" s="8">
        <v>0</v>
      </c>
      <c r="AA7207">
        <v>0.2400000000000001</v>
      </c>
      <c r="AF7207" t="s">
        <v>7499</v>
      </c>
      <c r="AG7207" t="s">
        <v>106</v>
      </c>
      <c r="AH7207" t="s">
        <v>107</v>
      </c>
      <c r="AI7207" t="s">
        <v>2667</v>
      </c>
      <c r="AJ7207" s="7">
        <v>46022</v>
      </c>
      <c r="AK7207" t="s">
        <v>7816</v>
      </c>
      <c r="AL7207" t="s">
        <v>109</v>
      </c>
      <c r="AM7207" t="s">
        <v>7429</v>
      </c>
      <c r="AN7207" t="s">
        <v>7828</v>
      </c>
      <c r="AO7207" t="str">
        <f>TEXT(A7207,"yyyy-mm-dd")</f>
        <v>2024-09-30</v>
      </c>
    </row>
    <row r="7208" spans="1:41">
      <c r="A7208" s="6" t="s">
        <v>7815</v>
      </c>
      <c r="B7208">
        <v>2024</v>
      </c>
      <c r="C7208">
        <v>9</v>
      </c>
      <c r="E7208" t="s">
        <v>100</v>
      </c>
      <c r="F7208" t="s">
        <v>101</v>
      </c>
      <c r="G7208" t="s">
        <v>83</v>
      </c>
      <c r="H7208" t="s">
        <v>7036</v>
      </c>
      <c r="I7208">
        <v>2025</v>
      </c>
      <c r="K7208" s="6">
        <v>46022</v>
      </c>
      <c r="L7208">
        <v>15</v>
      </c>
      <c r="N7208" t="s">
        <v>236</v>
      </c>
      <c r="O7208" s="8">
        <v>1.28</v>
      </c>
      <c r="P7208" s="8">
        <v>1.2</v>
      </c>
      <c r="Q7208" s="8">
        <v>1</v>
      </c>
      <c r="R7208" s="8">
        <v>1.5</v>
      </c>
      <c r="S7208" s="8">
        <v>0.8</v>
      </c>
      <c r="T7208" s="8">
        <v>2.15</v>
      </c>
      <c r="U7208" s="8">
        <v>0.34</v>
      </c>
      <c r="V7208" s="9">
        <v>39</v>
      </c>
      <c r="W7208" s="8">
        <v>0.5</v>
      </c>
      <c r="X7208" s="8">
        <v>1.3499999999999999</v>
      </c>
      <c r="Y7208" s="8">
        <v>8.0000000000000071E-2</v>
      </c>
      <c r="Z7208" s="8">
        <v>-0.30000000000000004</v>
      </c>
      <c r="AA7208">
        <v>0.10000000000000009</v>
      </c>
      <c r="AF7208" t="s">
        <v>10450</v>
      </c>
      <c r="AG7208" t="s">
        <v>9655</v>
      </c>
      <c r="AH7208" t="s">
        <v>9656</v>
      </c>
      <c r="AI7208" t="s">
        <v>9669</v>
      </c>
      <c r="AJ7208" s="7">
        <v>46022</v>
      </c>
      <c r="AK7208" t="s">
        <v>7816</v>
      </c>
      <c r="AL7208" t="s">
        <v>109</v>
      </c>
      <c r="AM7208" t="s">
        <v>7038</v>
      </c>
      <c r="AN7208" t="s">
        <v>10472</v>
      </c>
    </row>
    <row r="7209" spans="1:41">
      <c r="A7209" s="6" t="s">
        <v>7815</v>
      </c>
      <c r="B7209">
        <v>2024</v>
      </c>
      <c r="C7209">
        <v>9</v>
      </c>
      <c r="E7209" t="s">
        <v>100</v>
      </c>
      <c r="F7209" t="s">
        <v>101</v>
      </c>
      <c r="G7209" t="s">
        <v>102</v>
      </c>
      <c r="H7209" t="s">
        <v>7322</v>
      </c>
      <c r="I7209">
        <v>2025</v>
      </c>
      <c r="J7209">
        <v>3</v>
      </c>
      <c r="K7209" s="6">
        <v>45930</v>
      </c>
      <c r="L7209">
        <v>12</v>
      </c>
      <c r="M7209">
        <v>4</v>
      </c>
      <c r="N7209" t="s">
        <v>261</v>
      </c>
      <c r="O7209" s="8">
        <v>1.22</v>
      </c>
      <c r="P7209" s="8">
        <v>1.2</v>
      </c>
      <c r="Q7209" s="8">
        <v>1</v>
      </c>
      <c r="R7209" s="8">
        <v>1.52</v>
      </c>
      <c r="S7209" s="8">
        <v>0.6</v>
      </c>
      <c r="T7209" s="8">
        <v>2</v>
      </c>
      <c r="U7209" s="8">
        <v>0.37</v>
      </c>
      <c r="V7209" s="9">
        <v>32</v>
      </c>
      <c r="W7209" s="8">
        <v>0.52</v>
      </c>
      <c r="X7209" s="8">
        <v>1.4</v>
      </c>
      <c r="Y7209" s="8">
        <v>2.0000000000000018E-2</v>
      </c>
      <c r="Z7209" s="8">
        <v>-0.24</v>
      </c>
      <c r="AA7209">
        <v>0.12999999999999989</v>
      </c>
      <c r="AF7209" t="s">
        <v>7497</v>
      </c>
      <c r="AG7209" t="s">
        <v>106</v>
      </c>
      <c r="AH7209" t="s">
        <v>107</v>
      </c>
      <c r="AI7209" t="s">
        <v>502</v>
      </c>
      <c r="AJ7209" s="7">
        <v>45930</v>
      </c>
      <c r="AK7209" t="s">
        <v>7816</v>
      </c>
      <c r="AL7209" t="s">
        <v>109</v>
      </c>
      <c r="AM7209" t="s">
        <v>7324</v>
      </c>
      <c r="AN7209" t="s">
        <v>7827</v>
      </c>
      <c r="AO7209" t="str">
        <f>TEXT(A7209,"yyyy-mm-dd")</f>
        <v>2024-09-30</v>
      </c>
    </row>
    <row r="7210" spans="1:41">
      <c r="A7210" s="6" t="s">
        <v>7815</v>
      </c>
      <c r="B7210">
        <v>2024</v>
      </c>
      <c r="C7210">
        <v>9</v>
      </c>
      <c r="E7210" t="s">
        <v>100</v>
      </c>
      <c r="F7210" t="s">
        <v>101</v>
      </c>
      <c r="G7210" t="s">
        <v>102</v>
      </c>
      <c r="H7210" t="s">
        <v>7214</v>
      </c>
      <c r="I7210">
        <v>2025</v>
      </c>
      <c r="J7210">
        <v>2</v>
      </c>
      <c r="K7210" s="6">
        <v>45838</v>
      </c>
      <c r="L7210">
        <v>9</v>
      </c>
      <c r="M7210">
        <v>3</v>
      </c>
      <c r="N7210" t="s">
        <v>173</v>
      </c>
      <c r="O7210" s="8">
        <v>1.1000000000000001</v>
      </c>
      <c r="P7210" s="8">
        <v>1.2</v>
      </c>
      <c r="Q7210" s="8">
        <v>0.74</v>
      </c>
      <c r="R7210" s="8">
        <v>1.62</v>
      </c>
      <c r="S7210" s="8">
        <v>-0.2</v>
      </c>
      <c r="T7210" s="8">
        <v>1.88</v>
      </c>
      <c r="U7210" s="8">
        <v>0.59</v>
      </c>
      <c r="V7210" s="9">
        <v>32</v>
      </c>
      <c r="W7210" s="8">
        <v>0.88000000000000012</v>
      </c>
      <c r="X7210" s="8">
        <v>2.08</v>
      </c>
      <c r="Y7210" s="8">
        <v>-9.9999999999999867E-2</v>
      </c>
      <c r="Z7210" s="8">
        <v>-0.13000000000000012</v>
      </c>
      <c r="AA7210">
        <v>0.21000000000000019</v>
      </c>
      <c r="AF7210" t="s">
        <v>7495</v>
      </c>
      <c r="AG7210" t="s">
        <v>106</v>
      </c>
      <c r="AH7210" t="s">
        <v>107</v>
      </c>
      <c r="AI7210" t="s">
        <v>497</v>
      </c>
      <c r="AJ7210" s="7">
        <v>45838</v>
      </c>
      <c r="AK7210" t="s">
        <v>7816</v>
      </c>
      <c r="AL7210" t="s">
        <v>109</v>
      </c>
      <c r="AM7210" t="s">
        <v>7216</v>
      </c>
      <c r="AN7210" t="s">
        <v>7826</v>
      </c>
      <c r="AO7210" t="str">
        <f>TEXT(A7210,"yyyy-mm-dd")</f>
        <v>2024-09-30</v>
      </c>
    </row>
    <row r="7211" spans="1:41">
      <c r="A7211" s="6" t="s">
        <v>7815</v>
      </c>
      <c r="B7211">
        <v>2024</v>
      </c>
      <c r="C7211">
        <v>9</v>
      </c>
      <c r="E7211" t="s">
        <v>100</v>
      </c>
      <c r="F7211" t="s">
        <v>101</v>
      </c>
      <c r="G7211" t="s">
        <v>102</v>
      </c>
      <c r="H7211" t="s">
        <v>7210</v>
      </c>
      <c r="I7211">
        <v>2025</v>
      </c>
      <c r="J7211">
        <v>1</v>
      </c>
      <c r="K7211" s="6">
        <v>45747</v>
      </c>
      <c r="L7211">
        <v>6</v>
      </c>
      <c r="M7211">
        <v>2</v>
      </c>
      <c r="N7211" t="s">
        <v>203</v>
      </c>
      <c r="O7211" s="8">
        <v>1.48</v>
      </c>
      <c r="P7211" s="8">
        <v>1.5</v>
      </c>
      <c r="Q7211" s="8">
        <v>1.19</v>
      </c>
      <c r="R7211" s="8">
        <v>1.74</v>
      </c>
      <c r="S7211" s="8">
        <v>0.5</v>
      </c>
      <c r="T7211" s="8">
        <v>2.9</v>
      </c>
      <c r="U7211" s="8">
        <v>0.47</v>
      </c>
      <c r="V7211" s="9">
        <v>32</v>
      </c>
      <c r="W7211" s="8">
        <v>0.55000000000000004</v>
      </c>
      <c r="X7211" s="8">
        <v>2.4</v>
      </c>
      <c r="Y7211" s="8">
        <v>-2.0000000000000018E-2</v>
      </c>
      <c r="Z7211" s="8">
        <v>-0.20999999999999996</v>
      </c>
      <c r="AA7211">
        <v>9.000000000000008E-2</v>
      </c>
      <c r="AF7211" t="s">
        <v>7493</v>
      </c>
      <c r="AG7211" t="s">
        <v>106</v>
      </c>
      <c r="AH7211" t="s">
        <v>107</v>
      </c>
      <c r="AI7211" t="s">
        <v>427</v>
      </c>
      <c r="AJ7211" s="7">
        <v>45747</v>
      </c>
      <c r="AK7211" t="s">
        <v>7816</v>
      </c>
      <c r="AL7211" t="s">
        <v>109</v>
      </c>
      <c r="AM7211" t="s">
        <v>7212</v>
      </c>
      <c r="AN7211" t="s">
        <v>7825</v>
      </c>
      <c r="AO7211" t="str">
        <f>TEXT(A7211,"yyyy-mm-dd")</f>
        <v>2024-09-30</v>
      </c>
    </row>
    <row r="7212" spans="1:41">
      <c r="A7212" s="6" t="s">
        <v>7815</v>
      </c>
      <c r="B7212">
        <v>2024</v>
      </c>
      <c r="C7212">
        <v>9</v>
      </c>
      <c r="E7212" t="s">
        <v>100</v>
      </c>
      <c r="F7212" t="s">
        <v>101</v>
      </c>
      <c r="G7212" t="s">
        <v>102</v>
      </c>
      <c r="H7212" t="s">
        <v>6983</v>
      </c>
      <c r="I7212">
        <v>2024</v>
      </c>
      <c r="J7212">
        <v>4</v>
      </c>
      <c r="K7212" s="6">
        <v>45657</v>
      </c>
      <c r="L7212">
        <v>3</v>
      </c>
      <c r="M7212">
        <v>1</v>
      </c>
      <c r="N7212" t="s">
        <v>233</v>
      </c>
      <c r="O7212" s="8">
        <v>1.2</v>
      </c>
      <c r="P7212" s="8">
        <v>1.3</v>
      </c>
      <c r="Q7212" s="8">
        <v>0.97</v>
      </c>
      <c r="R7212" s="8">
        <v>1.5</v>
      </c>
      <c r="S7212" s="8">
        <v>-0.1</v>
      </c>
      <c r="T7212" s="8">
        <v>1.96</v>
      </c>
      <c r="U7212" s="8">
        <v>0.47</v>
      </c>
      <c r="V7212" s="9">
        <v>32</v>
      </c>
      <c r="W7212" s="8">
        <v>0.53</v>
      </c>
      <c r="X7212" s="8">
        <v>2.06</v>
      </c>
      <c r="Y7212" s="8">
        <v>-0.10000000000000009</v>
      </c>
      <c r="Z7212" s="8">
        <v>-0.30000000000000004</v>
      </c>
      <c r="AA7212">
        <v>-0.17000000000000015</v>
      </c>
      <c r="AF7212" t="s">
        <v>7055</v>
      </c>
      <c r="AG7212" t="s">
        <v>106</v>
      </c>
      <c r="AH7212" t="s">
        <v>107</v>
      </c>
      <c r="AI7212" t="s">
        <v>340</v>
      </c>
      <c r="AJ7212" s="7">
        <v>45657</v>
      </c>
      <c r="AK7212" t="s">
        <v>7816</v>
      </c>
      <c r="AL7212" t="s">
        <v>109</v>
      </c>
      <c r="AM7212" t="s">
        <v>6985</v>
      </c>
      <c r="AN7212" t="s">
        <v>7824</v>
      </c>
      <c r="AO7212" t="str">
        <f>TEXT(A7212,"yyyy-mm-dd")</f>
        <v>2024-09-30</v>
      </c>
    </row>
    <row r="7213" spans="1:41">
      <c r="A7213" s="6" t="s">
        <v>7815</v>
      </c>
      <c r="B7213">
        <v>2024</v>
      </c>
      <c r="C7213">
        <v>9</v>
      </c>
      <c r="E7213" t="s">
        <v>100</v>
      </c>
      <c r="F7213" t="s">
        <v>101</v>
      </c>
      <c r="G7213" t="s">
        <v>83</v>
      </c>
      <c r="H7213" t="s">
        <v>6592</v>
      </c>
      <c r="I7213">
        <v>2024</v>
      </c>
      <c r="K7213" s="6">
        <v>45657</v>
      </c>
      <c r="L7213">
        <v>3</v>
      </c>
      <c r="N7213" t="s">
        <v>233</v>
      </c>
      <c r="O7213" s="8">
        <v>1.45</v>
      </c>
      <c r="P7213" s="8">
        <v>1.46</v>
      </c>
      <c r="Q7213" s="8">
        <v>1.3</v>
      </c>
      <c r="R7213" s="8">
        <v>1.65</v>
      </c>
      <c r="S7213" s="8">
        <v>0.9</v>
      </c>
      <c r="T7213" s="8">
        <v>1.8</v>
      </c>
      <c r="U7213" s="8">
        <v>0.21</v>
      </c>
      <c r="V7213" s="9">
        <v>39</v>
      </c>
      <c r="W7213" s="8">
        <v>0.34999999999999987</v>
      </c>
      <c r="X7213" s="8">
        <v>0.9</v>
      </c>
      <c r="Y7213" s="8">
        <v>-1.0000000000000009E-2</v>
      </c>
      <c r="Z7213" s="8">
        <v>-0.14000000000000012</v>
      </c>
      <c r="AA7213">
        <v>3.9999999999999813E-2</v>
      </c>
      <c r="AF7213" t="s">
        <v>10411</v>
      </c>
      <c r="AG7213" t="s">
        <v>9655</v>
      </c>
      <c r="AH7213" t="s">
        <v>9656</v>
      </c>
      <c r="AI7213" t="s">
        <v>9657</v>
      </c>
      <c r="AJ7213" s="7">
        <v>45657</v>
      </c>
      <c r="AK7213" t="s">
        <v>7816</v>
      </c>
      <c r="AL7213" t="s">
        <v>109</v>
      </c>
      <c r="AM7213" t="s">
        <v>6594</v>
      </c>
      <c r="AN7213" t="s">
        <v>10445</v>
      </c>
    </row>
    <row r="7214" spans="1:41">
      <c r="A7214" s="6" t="s">
        <v>7815</v>
      </c>
      <c r="B7214">
        <v>2024</v>
      </c>
      <c r="C7214">
        <v>9</v>
      </c>
      <c r="E7214" t="s">
        <v>100</v>
      </c>
      <c r="F7214" t="s">
        <v>101</v>
      </c>
      <c r="G7214" t="s">
        <v>102</v>
      </c>
      <c r="H7214" t="s">
        <v>6878</v>
      </c>
      <c r="I7214">
        <v>2024</v>
      </c>
      <c r="J7214">
        <v>3</v>
      </c>
      <c r="K7214" s="6">
        <v>45565</v>
      </c>
      <c r="L7214">
        <v>0</v>
      </c>
      <c r="M7214">
        <v>0</v>
      </c>
      <c r="N7214" t="s">
        <v>178</v>
      </c>
      <c r="O7214" s="8">
        <v>1.19</v>
      </c>
      <c r="P7214" s="8">
        <v>1.1499999999999999</v>
      </c>
      <c r="Q7214" s="8">
        <v>0.93</v>
      </c>
      <c r="R7214" s="8">
        <v>1.49</v>
      </c>
      <c r="S7214" s="8">
        <v>0.6</v>
      </c>
      <c r="T7214" s="8">
        <v>1.8</v>
      </c>
      <c r="U7214" s="8">
        <v>0.36</v>
      </c>
      <c r="V7214" s="9">
        <v>32</v>
      </c>
      <c r="W7214" s="8">
        <v>0.55999999999999994</v>
      </c>
      <c r="X7214" s="8">
        <v>1.2000000000000002</v>
      </c>
      <c r="Y7214" s="8">
        <v>4.0000000000000036E-2</v>
      </c>
      <c r="Z7214" s="8">
        <v>-0.25</v>
      </c>
      <c r="AA7214">
        <v>2.9999999999999916E-2</v>
      </c>
      <c r="AF7214" t="s">
        <v>7053</v>
      </c>
      <c r="AG7214" t="s">
        <v>106</v>
      </c>
      <c r="AH7214" t="s">
        <v>107</v>
      </c>
      <c r="AI7214" t="s">
        <v>108</v>
      </c>
      <c r="AJ7214" s="7">
        <v>45565</v>
      </c>
      <c r="AK7214" t="s">
        <v>7816</v>
      </c>
      <c r="AL7214" t="s">
        <v>109</v>
      </c>
      <c r="AM7214" t="s">
        <v>6880</v>
      </c>
      <c r="AN7214" t="s">
        <v>7823</v>
      </c>
      <c r="AO7214" t="str">
        <f>TEXT(A7214,"yyyy-mm-dd")</f>
        <v>2024-09-30</v>
      </c>
    </row>
    <row r="7215" spans="1:41">
      <c r="A7215" s="6" t="s">
        <v>7815</v>
      </c>
      <c r="B7215">
        <v>2024</v>
      </c>
      <c r="C7215">
        <v>9</v>
      </c>
      <c r="E7215" t="s">
        <v>2685</v>
      </c>
      <c r="F7215" t="s">
        <v>101</v>
      </c>
      <c r="G7215" t="s">
        <v>774</v>
      </c>
      <c r="H7215" t="s">
        <v>2686</v>
      </c>
      <c r="K7215" s="6"/>
      <c r="O7215" s="8">
        <v>2.0299999999999998</v>
      </c>
      <c r="P7215" s="8">
        <v>1.9</v>
      </c>
      <c r="Q7215" s="8">
        <v>1.8</v>
      </c>
      <c r="R7215" s="8">
        <v>2</v>
      </c>
      <c r="S7215" s="8">
        <v>1.6</v>
      </c>
      <c r="T7215" s="8">
        <v>3.33</v>
      </c>
      <c r="U7215" s="8">
        <v>0.35</v>
      </c>
      <c r="V7215" s="9">
        <v>29</v>
      </c>
      <c r="W7215" s="8">
        <v>0.19999999999999996</v>
      </c>
      <c r="X7215" s="8">
        <v>1.73</v>
      </c>
      <c r="Y7215" s="8">
        <v>0.12999999999999989</v>
      </c>
      <c r="Z7215" s="8">
        <v>-0.10000000000000009</v>
      </c>
      <c r="AA7215">
        <v>-0.10000000000000031</v>
      </c>
      <c r="AF7215" t="s">
        <v>2687</v>
      </c>
      <c r="AG7215" t="s">
        <v>2688</v>
      </c>
      <c r="AH7215" t="s">
        <v>2689</v>
      </c>
      <c r="AI7215" t="s">
        <v>2690</v>
      </c>
      <c r="AJ7215" s="7"/>
      <c r="AK7215" t="s">
        <v>7816</v>
      </c>
      <c r="AL7215" t="s">
        <v>109</v>
      </c>
      <c r="AM7215" t="s">
        <v>2686</v>
      </c>
      <c r="AN7215" t="s">
        <v>7842</v>
      </c>
      <c r="AO7215" t="str">
        <f>TEXT(A7215,"yyyy-mm-dd")</f>
        <v>2024-09-30</v>
      </c>
    </row>
    <row r="7216" spans="1:41">
      <c r="A7216" s="6" t="s">
        <v>7815</v>
      </c>
      <c r="B7216">
        <v>2024</v>
      </c>
      <c r="C7216">
        <v>9</v>
      </c>
      <c r="E7216" t="s">
        <v>81</v>
      </c>
      <c r="F7216" t="s">
        <v>82</v>
      </c>
      <c r="G7216" t="s">
        <v>83</v>
      </c>
      <c r="H7216" t="s">
        <v>7480</v>
      </c>
      <c r="I7216">
        <v>2026</v>
      </c>
      <c r="K7216" s="6">
        <v>46387</v>
      </c>
      <c r="L7216">
        <v>27</v>
      </c>
      <c r="N7216" t="s">
        <v>604</v>
      </c>
      <c r="O7216" s="8">
        <v>3.81</v>
      </c>
      <c r="P7216" s="8">
        <v>3.72</v>
      </c>
      <c r="Q7216" s="8">
        <v>3.6</v>
      </c>
      <c r="R7216" s="8">
        <v>4</v>
      </c>
      <c r="S7216" s="8">
        <v>3.39</v>
      </c>
      <c r="T7216" s="8">
        <v>4.59</v>
      </c>
      <c r="U7216" s="8">
        <v>0.31</v>
      </c>
      <c r="V7216" s="9">
        <v>33</v>
      </c>
      <c r="W7216" s="8">
        <v>0.39999999999999991</v>
      </c>
      <c r="X7216" s="8">
        <v>1.1999999999999997</v>
      </c>
      <c r="Y7216" s="8">
        <v>8.9999999999999858E-2</v>
      </c>
      <c r="Z7216" s="8">
        <v>1.0000000000000231E-2</v>
      </c>
      <c r="AA7216">
        <v>-2.0000000000000018E-2</v>
      </c>
      <c r="AF7216" t="s">
        <v>7481</v>
      </c>
      <c r="AG7216" t="s">
        <v>87</v>
      </c>
      <c r="AH7216" t="s">
        <v>88</v>
      </c>
      <c r="AI7216" t="s">
        <v>359</v>
      </c>
      <c r="AJ7216" s="7">
        <v>46387</v>
      </c>
      <c r="AK7216" t="s">
        <v>7816</v>
      </c>
      <c r="AL7216" t="s">
        <v>91</v>
      </c>
      <c r="AM7216" t="s">
        <v>7482</v>
      </c>
      <c r="AN7216" t="s">
        <v>7819</v>
      </c>
      <c r="AO7216" t="str">
        <f>TEXT(A7216,"yyyy-mm-dd")</f>
        <v>2024-09-30</v>
      </c>
    </row>
    <row r="7217" spans="1:41">
      <c r="A7217" s="6" t="s">
        <v>7815</v>
      </c>
      <c r="B7217">
        <v>2024</v>
      </c>
      <c r="C7217">
        <v>9</v>
      </c>
      <c r="E7217" t="s">
        <v>392</v>
      </c>
      <c r="F7217" t="s">
        <v>82</v>
      </c>
      <c r="G7217" t="s">
        <v>83</v>
      </c>
      <c r="H7217" t="s">
        <v>7480</v>
      </c>
      <c r="I7217">
        <v>2026</v>
      </c>
      <c r="K7217" s="6">
        <v>46387</v>
      </c>
      <c r="L7217">
        <v>27</v>
      </c>
      <c r="N7217" t="s">
        <v>604</v>
      </c>
      <c r="O7217" s="8">
        <v>3.66</v>
      </c>
      <c r="P7217" s="8">
        <v>3.6</v>
      </c>
      <c r="Q7217" s="8">
        <v>3.5</v>
      </c>
      <c r="R7217" s="8">
        <v>3.8</v>
      </c>
      <c r="S7217" s="8">
        <v>3.2</v>
      </c>
      <c r="T7217" s="8">
        <v>4.5</v>
      </c>
      <c r="U7217" s="8">
        <v>0.28999999999999998</v>
      </c>
      <c r="V7217" s="9">
        <v>30</v>
      </c>
      <c r="W7217" s="8">
        <v>0.29999999999999982</v>
      </c>
      <c r="X7217" s="8">
        <v>1.2999999999999998</v>
      </c>
      <c r="Y7217" s="8">
        <v>6.0000000000000053E-2</v>
      </c>
      <c r="Z7217" s="8">
        <v>2.0000000000000018E-2</v>
      </c>
      <c r="AA7217">
        <v>-0.20000000000000018</v>
      </c>
      <c r="AF7217" t="s">
        <v>7481</v>
      </c>
      <c r="AG7217" t="s">
        <v>87</v>
      </c>
      <c r="AH7217" t="s">
        <v>88</v>
      </c>
      <c r="AI7217" t="s">
        <v>359</v>
      </c>
      <c r="AJ7217" s="7">
        <v>46387</v>
      </c>
      <c r="AK7217" t="s">
        <v>7816</v>
      </c>
      <c r="AL7217" t="s">
        <v>393</v>
      </c>
      <c r="AM7217" t="s">
        <v>7482</v>
      </c>
      <c r="AN7217" t="s">
        <v>7822</v>
      </c>
      <c r="AO7217" t="str">
        <f>TEXT(A7217,"yyyy-mm-dd")</f>
        <v>2024-09-30</v>
      </c>
    </row>
    <row r="7218" spans="1:41">
      <c r="A7218" s="6" t="s">
        <v>7815</v>
      </c>
      <c r="B7218">
        <v>2024</v>
      </c>
      <c r="C7218">
        <v>9</v>
      </c>
      <c r="E7218" t="s">
        <v>81</v>
      </c>
      <c r="F7218" t="s">
        <v>82</v>
      </c>
      <c r="G7218" t="s">
        <v>83</v>
      </c>
      <c r="H7218" t="s">
        <v>7036</v>
      </c>
      <c r="I7218">
        <v>2025</v>
      </c>
      <c r="K7218" s="6">
        <v>46022</v>
      </c>
      <c r="L7218">
        <v>15</v>
      </c>
      <c r="N7218" t="s">
        <v>236</v>
      </c>
      <c r="O7218" s="8">
        <v>3.86</v>
      </c>
      <c r="P7218" s="8">
        <v>3.8</v>
      </c>
      <c r="Q7218" s="8">
        <v>3.7</v>
      </c>
      <c r="R7218" s="8">
        <v>3.96</v>
      </c>
      <c r="S7218" s="8">
        <v>3.22</v>
      </c>
      <c r="T7218" s="8">
        <v>5.54</v>
      </c>
      <c r="U7218" s="8">
        <v>0.36</v>
      </c>
      <c r="V7218" s="9">
        <v>40</v>
      </c>
      <c r="W7218" s="8">
        <v>0.25999999999999979</v>
      </c>
      <c r="X7218" s="8">
        <v>2.3199999999999998</v>
      </c>
      <c r="Y7218" s="8">
        <v>6.0000000000000053E-2</v>
      </c>
      <c r="Z7218" s="8">
        <v>0</v>
      </c>
      <c r="AA7218">
        <v>0</v>
      </c>
      <c r="AF7218" t="s">
        <v>7037</v>
      </c>
      <c r="AG7218" t="s">
        <v>87</v>
      </c>
      <c r="AH7218" t="s">
        <v>88</v>
      </c>
      <c r="AI7218" t="s">
        <v>97</v>
      </c>
      <c r="AJ7218" s="7">
        <v>46022</v>
      </c>
      <c r="AK7218" t="s">
        <v>7816</v>
      </c>
      <c r="AL7218" t="s">
        <v>91</v>
      </c>
      <c r="AM7218" t="s">
        <v>7038</v>
      </c>
      <c r="AN7218" t="s">
        <v>7818</v>
      </c>
      <c r="AO7218" t="str">
        <f>TEXT(A7218,"yyyy-mm-dd")</f>
        <v>2024-09-30</v>
      </c>
    </row>
    <row r="7219" spans="1:41">
      <c r="A7219" s="6" t="s">
        <v>7815</v>
      </c>
      <c r="B7219">
        <v>2024</v>
      </c>
      <c r="C7219">
        <v>9</v>
      </c>
      <c r="E7219" t="s">
        <v>392</v>
      </c>
      <c r="F7219" t="s">
        <v>82</v>
      </c>
      <c r="G7219" t="s">
        <v>83</v>
      </c>
      <c r="H7219" t="s">
        <v>7036</v>
      </c>
      <c r="I7219">
        <v>2025</v>
      </c>
      <c r="K7219" s="6">
        <v>46022</v>
      </c>
      <c r="L7219">
        <v>15</v>
      </c>
      <c r="N7219" t="s">
        <v>236</v>
      </c>
      <c r="O7219" s="8">
        <v>3.67</v>
      </c>
      <c r="P7219" s="8">
        <v>3.7</v>
      </c>
      <c r="Q7219" s="8">
        <v>3.57</v>
      </c>
      <c r="R7219" s="8">
        <v>3.78</v>
      </c>
      <c r="S7219" s="8">
        <v>3.24</v>
      </c>
      <c r="T7219" s="8">
        <v>4.01</v>
      </c>
      <c r="U7219" s="8">
        <v>0.19</v>
      </c>
      <c r="V7219" s="9">
        <v>37</v>
      </c>
      <c r="W7219" s="8">
        <v>0.20999999999999996</v>
      </c>
      <c r="X7219" s="8">
        <v>0.76999999999999957</v>
      </c>
      <c r="Y7219" s="8">
        <v>-3.0000000000000249E-2</v>
      </c>
      <c r="Z7219" s="8">
        <v>-2.0000000000000018E-2</v>
      </c>
      <c r="AA7219">
        <v>-0.15000000000000036</v>
      </c>
      <c r="AF7219" t="s">
        <v>7037</v>
      </c>
      <c r="AG7219" t="s">
        <v>87</v>
      </c>
      <c r="AH7219" t="s">
        <v>88</v>
      </c>
      <c r="AI7219" t="s">
        <v>97</v>
      </c>
      <c r="AJ7219" s="7">
        <v>46022</v>
      </c>
      <c r="AK7219" t="s">
        <v>7816</v>
      </c>
      <c r="AL7219" t="s">
        <v>393</v>
      </c>
      <c r="AM7219" t="s">
        <v>7038</v>
      </c>
      <c r="AN7219" t="s">
        <v>7821</v>
      </c>
      <c r="AO7219" t="str">
        <f>TEXT(A7219,"yyyy-mm-dd")</f>
        <v>2024-09-30</v>
      </c>
    </row>
    <row r="7220" spans="1:41">
      <c r="A7220" s="6" t="s">
        <v>7815</v>
      </c>
      <c r="B7220">
        <v>2024</v>
      </c>
      <c r="C7220">
        <v>9</v>
      </c>
      <c r="E7220" t="s">
        <v>81</v>
      </c>
      <c r="F7220" t="s">
        <v>82</v>
      </c>
      <c r="G7220" t="s">
        <v>83</v>
      </c>
      <c r="H7220" t="s">
        <v>6592</v>
      </c>
      <c r="I7220">
        <v>2024</v>
      </c>
      <c r="K7220" s="6">
        <v>45657</v>
      </c>
      <c r="L7220">
        <v>3</v>
      </c>
      <c r="N7220" t="s">
        <v>233</v>
      </c>
      <c r="O7220" s="8">
        <v>4.4800000000000004</v>
      </c>
      <c r="P7220" s="8">
        <v>4.4400000000000004</v>
      </c>
      <c r="Q7220" s="8">
        <v>4.32</v>
      </c>
      <c r="R7220" s="8">
        <v>4.59</v>
      </c>
      <c r="S7220" s="8">
        <v>3.96</v>
      </c>
      <c r="T7220" s="8">
        <v>5.04</v>
      </c>
      <c r="U7220" s="8">
        <v>0.25</v>
      </c>
      <c r="V7220" s="9">
        <v>40</v>
      </c>
      <c r="W7220" s="8">
        <v>0.26999999999999957</v>
      </c>
      <c r="X7220" s="8">
        <v>1.08</v>
      </c>
      <c r="Y7220" s="8">
        <v>4.0000000000000036E-2</v>
      </c>
      <c r="Z7220" s="8">
        <v>-0.19999999999999929</v>
      </c>
      <c r="AA7220">
        <v>-0.13000000000000078</v>
      </c>
      <c r="AF7220" t="s">
        <v>6593</v>
      </c>
      <c r="AG7220" t="s">
        <v>87</v>
      </c>
      <c r="AH7220" t="s">
        <v>88</v>
      </c>
      <c r="AI7220" t="s">
        <v>89</v>
      </c>
      <c r="AJ7220" s="7">
        <v>45657</v>
      </c>
      <c r="AK7220" t="s">
        <v>7816</v>
      </c>
      <c r="AL7220" t="s">
        <v>91</v>
      </c>
      <c r="AM7220" t="s">
        <v>6594</v>
      </c>
      <c r="AN7220" t="s">
        <v>7817</v>
      </c>
      <c r="AO7220" t="str">
        <f>TEXT(A7220,"yyyy-mm-dd")</f>
        <v>2024-09-30</v>
      </c>
    </row>
    <row r="7221" spans="1:41">
      <c r="A7221" s="6" t="s">
        <v>7815</v>
      </c>
      <c r="B7221">
        <v>2024</v>
      </c>
      <c r="C7221">
        <v>9</v>
      </c>
      <c r="E7221" t="s">
        <v>392</v>
      </c>
      <c r="F7221" t="s">
        <v>82</v>
      </c>
      <c r="G7221" t="s">
        <v>83</v>
      </c>
      <c r="H7221" t="s">
        <v>6592</v>
      </c>
      <c r="I7221">
        <v>2024</v>
      </c>
      <c r="K7221" s="6">
        <v>45657</v>
      </c>
      <c r="L7221">
        <v>3</v>
      </c>
      <c r="N7221" t="s">
        <v>233</v>
      </c>
      <c r="O7221" s="8">
        <v>3.84</v>
      </c>
      <c r="P7221" s="8">
        <v>3.83</v>
      </c>
      <c r="Q7221" s="8">
        <v>3.78</v>
      </c>
      <c r="R7221" s="8">
        <v>3.92</v>
      </c>
      <c r="S7221" s="8">
        <v>3.3</v>
      </c>
      <c r="T7221" s="8">
        <v>4.3600000000000003</v>
      </c>
      <c r="U7221" s="8">
        <v>0.17</v>
      </c>
      <c r="V7221" s="9">
        <v>37</v>
      </c>
      <c r="W7221" s="8">
        <v>0.14000000000000012</v>
      </c>
      <c r="X7221" s="8">
        <v>1.0600000000000005</v>
      </c>
      <c r="Y7221" s="8">
        <v>9.9999999999997868E-3</v>
      </c>
      <c r="Z7221" s="8">
        <v>-6.999999999999984E-2</v>
      </c>
      <c r="AA7221">
        <v>-2.9999999999999805E-2</v>
      </c>
      <c r="AF7221" t="s">
        <v>6593</v>
      </c>
      <c r="AG7221" t="s">
        <v>87</v>
      </c>
      <c r="AH7221" t="s">
        <v>88</v>
      </c>
      <c r="AI7221" t="s">
        <v>89</v>
      </c>
      <c r="AJ7221" s="7">
        <v>45657</v>
      </c>
      <c r="AK7221" t="s">
        <v>7816</v>
      </c>
      <c r="AL7221" t="s">
        <v>393</v>
      </c>
      <c r="AM7221" t="s">
        <v>6594</v>
      </c>
      <c r="AN7221" t="s">
        <v>7820</v>
      </c>
      <c r="AO7221" t="str">
        <f>TEXT(A7221,"yyyy-mm-dd")</f>
        <v>2024-09-30</v>
      </c>
    </row>
    <row r="7222" spans="1:41">
      <c r="A7222" s="6" t="s">
        <v>7815</v>
      </c>
      <c r="B7222">
        <v>2024</v>
      </c>
      <c r="C7222">
        <v>9</v>
      </c>
      <c r="E7222" t="s">
        <v>81</v>
      </c>
      <c r="F7222" t="s">
        <v>82</v>
      </c>
      <c r="G7222" t="s">
        <v>774</v>
      </c>
      <c r="H7222" t="s">
        <v>775</v>
      </c>
      <c r="K7222" s="6"/>
      <c r="O7222" s="8">
        <v>3.75</v>
      </c>
      <c r="P7222" s="8">
        <v>3.7</v>
      </c>
      <c r="Q7222" s="8">
        <v>3.6</v>
      </c>
      <c r="R7222" s="8">
        <v>3.81</v>
      </c>
      <c r="S7222" s="8">
        <v>3.44</v>
      </c>
      <c r="T7222" s="8">
        <v>4.4000000000000004</v>
      </c>
      <c r="U7222" s="8">
        <v>0.21</v>
      </c>
      <c r="V7222" s="9">
        <v>33</v>
      </c>
      <c r="W7222" s="8">
        <v>0.20999999999999996</v>
      </c>
      <c r="X7222" s="8">
        <v>0.96000000000000041</v>
      </c>
      <c r="Y7222" s="8">
        <v>4.9999999999999822E-2</v>
      </c>
      <c r="Z7222" s="8">
        <v>-4.9999999999999822E-2</v>
      </c>
      <c r="AA7222">
        <v>-8.9999999999999858E-2</v>
      </c>
      <c r="AF7222" t="s">
        <v>776</v>
      </c>
      <c r="AG7222" t="s">
        <v>777</v>
      </c>
      <c r="AH7222" t="s">
        <v>778</v>
      </c>
      <c r="AI7222" t="s">
        <v>779</v>
      </c>
      <c r="AJ7222" s="7"/>
      <c r="AK7222" t="s">
        <v>7816</v>
      </c>
      <c r="AL7222" t="s">
        <v>91</v>
      </c>
      <c r="AM7222" t="s">
        <v>775</v>
      </c>
      <c r="AN7222" t="s">
        <v>7838</v>
      </c>
      <c r="AO7222" t="str">
        <f>TEXT(A7222,"yyyy-mm-dd")</f>
        <v>2024-09-30</v>
      </c>
    </row>
    <row r="7223" spans="1:41">
      <c r="A7223" s="6" t="s">
        <v>7815</v>
      </c>
      <c r="B7223">
        <v>2024</v>
      </c>
      <c r="C7223">
        <v>9</v>
      </c>
      <c r="E7223" t="s">
        <v>81</v>
      </c>
      <c r="F7223" t="s">
        <v>82</v>
      </c>
      <c r="G7223" t="s">
        <v>774</v>
      </c>
      <c r="H7223" t="s">
        <v>1536</v>
      </c>
      <c r="K7223" s="6"/>
      <c r="O7223" s="8">
        <v>3.66</v>
      </c>
      <c r="P7223" s="8">
        <v>3.65</v>
      </c>
      <c r="Q7223" s="8">
        <v>3.5</v>
      </c>
      <c r="R7223" s="8">
        <v>3.75</v>
      </c>
      <c r="S7223" s="8">
        <v>3</v>
      </c>
      <c r="T7223" s="8">
        <v>4.2</v>
      </c>
      <c r="U7223" s="8">
        <v>0.26</v>
      </c>
      <c r="V7223" s="9">
        <v>32</v>
      </c>
      <c r="W7223" s="8">
        <v>0.25</v>
      </c>
      <c r="X7223" s="8">
        <v>1.2000000000000002</v>
      </c>
      <c r="Y7223" s="8">
        <v>1.0000000000000231E-2</v>
      </c>
      <c r="Z7223" s="8">
        <v>4.9999999999999822E-2</v>
      </c>
      <c r="AA7223">
        <v>2.0000000000000018E-2</v>
      </c>
      <c r="AF7223" t="s">
        <v>1537</v>
      </c>
      <c r="AG7223" t="s">
        <v>777</v>
      </c>
      <c r="AH7223" t="s">
        <v>778</v>
      </c>
      <c r="AI7223" t="s">
        <v>1538</v>
      </c>
      <c r="AJ7223" s="7"/>
      <c r="AK7223" t="s">
        <v>7816</v>
      </c>
      <c r="AL7223" t="s">
        <v>91</v>
      </c>
      <c r="AM7223" t="s">
        <v>1536</v>
      </c>
      <c r="AN7223" t="s">
        <v>7839</v>
      </c>
      <c r="AO7223" t="str">
        <f>TEXT(A7223,"yyyy-mm-dd")</f>
        <v>2024-09-30</v>
      </c>
    </row>
    <row r="7224" spans="1:41">
      <c r="A7224" s="6" t="s">
        <v>7815</v>
      </c>
      <c r="B7224">
        <v>2024</v>
      </c>
      <c r="C7224">
        <v>9</v>
      </c>
      <c r="E7224" t="s">
        <v>392</v>
      </c>
      <c r="F7224" t="s">
        <v>82</v>
      </c>
      <c r="G7224" t="s">
        <v>774</v>
      </c>
      <c r="H7224" t="s">
        <v>775</v>
      </c>
      <c r="K7224" s="6"/>
      <c r="O7224" s="8">
        <v>3.65</v>
      </c>
      <c r="P7224" s="8">
        <v>3.6</v>
      </c>
      <c r="Q7224" s="8">
        <v>3.5</v>
      </c>
      <c r="R7224" s="8">
        <v>3.75</v>
      </c>
      <c r="S7224" s="8">
        <v>3.25</v>
      </c>
      <c r="T7224" s="8">
        <v>4.2</v>
      </c>
      <c r="U7224" s="8">
        <v>0.21</v>
      </c>
      <c r="V7224" s="9">
        <v>31</v>
      </c>
      <c r="W7224" s="8">
        <v>0.25</v>
      </c>
      <c r="X7224" s="8">
        <v>0.95000000000000018</v>
      </c>
      <c r="Y7224" s="8">
        <v>4.9999999999999822E-2</v>
      </c>
      <c r="Z7224" s="8">
        <v>-2.0000000000000018E-2</v>
      </c>
      <c r="AA7224">
        <v>-5.9999999999999609E-2</v>
      </c>
      <c r="AF7224" t="s">
        <v>776</v>
      </c>
      <c r="AG7224" t="s">
        <v>777</v>
      </c>
      <c r="AH7224" t="s">
        <v>778</v>
      </c>
      <c r="AI7224" t="s">
        <v>779</v>
      </c>
      <c r="AJ7224" s="7"/>
      <c r="AK7224" t="s">
        <v>7816</v>
      </c>
      <c r="AL7224" t="s">
        <v>393</v>
      </c>
      <c r="AM7224" t="s">
        <v>775</v>
      </c>
      <c r="AN7224" t="s">
        <v>7840</v>
      </c>
      <c r="AO7224" t="str">
        <f>TEXT(A7224,"yyyy-mm-dd")</f>
        <v>2024-09-30</v>
      </c>
    </row>
    <row r="7225" spans="1:41">
      <c r="A7225" s="6" t="s">
        <v>7815</v>
      </c>
      <c r="B7225">
        <v>2024</v>
      </c>
      <c r="C7225">
        <v>9</v>
      </c>
      <c r="E7225" t="s">
        <v>392</v>
      </c>
      <c r="F7225" t="s">
        <v>82</v>
      </c>
      <c r="G7225" t="s">
        <v>774</v>
      </c>
      <c r="H7225" t="s">
        <v>1536</v>
      </c>
      <c r="K7225" s="6"/>
      <c r="O7225" s="8">
        <v>3.58</v>
      </c>
      <c r="P7225" s="8">
        <v>3.6</v>
      </c>
      <c r="Q7225" s="8">
        <v>3.5</v>
      </c>
      <c r="R7225" s="8">
        <v>3.7</v>
      </c>
      <c r="S7225" s="8">
        <v>3</v>
      </c>
      <c r="T7225" s="8">
        <v>4.0999999999999996</v>
      </c>
      <c r="U7225" s="8">
        <v>0.25</v>
      </c>
      <c r="V7225" s="9">
        <v>30</v>
      </c>
      <c r="W7225" s="8">
        <v>0.20000000000000018</v>
      </c>
      <c r="X7225" s="8">
        <v>1.0999999999999996</v>
      </c>
      <c r="Y7225" s="8">
        <v>-2.0000000000000018E-2</v>
      </c>
      <c r="Z7225" s="8">
        <v>0.10000000000000009</v>
      </c>
      <c r="AA7225">
        <v>-0.14999999999999991</v>
      </c>
      <c r="AF7225" t="s">
        <v>1537</v>
      </c>
      <c r="AG7225" t="s">
        <v>777</v>
      </c>
      <c r="AH7225" t="s">
        <v>778</v>
      </c>
      <c r="AI7225" t="s">
        <v>1538</v>
      </c>
      <c r="AJ7225" s="7"/>
      <c r="AK7225" t="s">
        <v>7816</v>
      </c>
      <c r="AL7225" t="s">
        <v>393</v>
      </c>
      <c r="AM7225" t="s">
        <v>1536</v>
      </c>
      <c r="AN7225" t="s">
        <v>7841</v>
      </c>
      <c r="AO7225" t="str">
        <f>TEXT(A7225,"yyyy-mm-dd")</f>
        <v>2024-09-30</v>
      </c>
    </row>
    <row r="7226" spans="1:41">
      <c r="A7226" s="6" t="s">
        <v>7815</v>
      </c>
      <c r="B7226">
        <v>2024</v>
      </c>
      <c r="C7226">
        <v>9</v>
      </c>
      <c r="E7226" t="s">
        <v>112</v>
      </c>
      <c r="F7226" t="s">
        <v>113</v>
      </c>
      <c r="G7226" t="s">
        <v>83</v>
      </c>
      <c r="H7226" t="s">
        <v>7480</v>
      </c>
      <c r="I7226">
        <v>2026</v>
      </c>
      <c r="K7226" s="6">
        <v>46387</v>
      </c>
      <c r="L7226">
        <v>27</v>
      </c>
      <c r="N7226" t="s">
        <v>604</v>
      </c>
      <c r="O7226" s="8">
        <v>7.29</v>
      </c>
      <c r="P7226" s="8">
        <v>7.31</v>
      </c>
      <c r="Q7226" s="8">
        <v>7</v>
      </c>
      <c r="R7226" s="8">
        <v>7.72</v>
      </c>
      <c r="S7226" s="8">
        <v>6</v>
      </c>
      <c r="T7226" s="8">
        <v>8.56</v>
      </c>
      <c r="U7226" s="8">
        <v>0.68</v>
      </c>
      <c r="V7226" s="9">
        <v>26</v>
      </c>
      <c r="W7226" s="8">
        <v>0.71999999999999975</v>
      </c>
      <c r="X7226" s="8">
        <v>2.5600000000000005</v>
      </c>
      <c r="Y7226" s="8">
        <v>-1.9999999999999574E-2</v>
      </c>
      <c r="Z7226" s="8">
        <v>9.9999999999999645E-2</v>
      </c>
      <c r="AA7226">
        <v>-3.0000000000000249E-2</v>
      </c>
      <c r="AF7226" t="s">
        <v>7518</v>
      </c>
      <c r="AG7226" t="s">
        <v>115</v>
      </c>
      <c r="AH7226" t="s">
        <v>116</v>
      </c>
      <c r="AI7226" t="s">
        <v>359</v>
      </c>
      <c r="AJ7226" s="7">
        <v>46387</v>
      </c>
      <c r="AK7226" t="s">
        <v>7816</v>
      </c>
      <c r="AL7226" t="s">
        <v>118</v>
      </c>
      <c r="AM7226" t="s">
        <v>7482</v>
      </c>
      <c r="AN7226" t="s">
        <v>7845</v>
      </c>
      <c r="AO7226" t="str">
        <f>TEXT(A7226,"yyyy-mm-dd")</f>
        <v>2024-09-30</v>
      </c>
    </row>
    <row r="7227" spans="1:41">
      <c r="A7227" s="6" t="s">
        <v>7815</v>
      </c>
      <c r="B7227">
        <v>2024</v>
      </c>
      <c r="C7227">
        <v>9</v>
      </c>
      <c r="E7227" t="s">
        <v>2881</v>
      </c>
      <c r="F7227" t="s">
        <v>113</v>
      </c>
      <c r="G7227" t="s">
        <v>83</v>
      </c>
      <c r="H7227" t="s">
        <v>7480</v>
      </c>
      <c r="I7227">
        <v>2026</v>
      </c>
      <c r="K7227" s="6">
        <v>46387</v>
      </c>
      <c r="L7227">
        <v>27</v>
      </c>
      <c r="N7227" t="s">
        <v>604</v>
      </c>
      <c r="O7227" s="8">
        <v>8.16</v>
      </c>
      <c r="P7227" s="8">
        <v>8.23</v>
      </c>
      <c r="Q7227" s="8">
        <v>7.45</v>
      </c>
      <c r="R7227" s="8">
        <v>9</v>
      </c>
      <c r="S7227" s="8">
        <v>6.26</v>
      </c>
      <c r="T7227" s="8">
        <v>9.6</v>
      </c>
      <c r="U7227" s="8">
        <v>0.95</v>
      </c>
      <c r="V7227" s="9">
        <v>24</v>
      </c>
      <c r="W7227" s="8">
        <v>1.5499999999999998</v>
      </c>
      <c r="X7227" s="8">
        <v>3.34</v>
      </c>
      <c r="Y7227" s="8">
        <v>-7.0000000000000284E-2</v>
      </c>
      <c r="Z7227" s="8">
        <v>3.0000000000001137E-2</v>
      </c>
      <c r="AA7227">
        <v>0.35000000000000053</v>
      </c>
      <c r="AF7227" t="s">
        <v>7523</v>
      </c>
      <c r="AG7227" t="s">
        <v>2883</v>
      </c>
      <c r="AH7227" t="s">
        <v>2884</v>
      </c>
      <c r="AI7227" t="s">
        <v>359</v>
      </c>
      <c r="AJ7227" s="7">
        <v>46387</v>
      </c>
      <c r="AK7227" t="s">
        <v>7816</v>
      </c>
      <c r="AL7227" t="s">
        <v>2885</v>
      </c>
      <c r="AM7227" t="s">
        <v>7482</v>
      </c>
      <c r="AN7227" t="s">
        <v>7848</v>
      </c>
      <c r="AO7227" t="str">
        <f>TEXT(A7227,"yyyy-mm-dd")</f>
        <v>2024-09-30</v>
      </c>
    </row>
    <row r="7228" spans="1:41">
      <c r="A7228" s="6" t="s">
        <v>7815</v>
      </c>
      <c r="B7228">
        <v>2024</v>
      </c>
      <c r="C7228">
        <v>9</v>
      </c>
      <c r="E7228" t="s">
        <v>112</v>
      </c>
      <c r="F7228" t="s">
        <v>113</v>
      </c>
      <c r="G7228" t="s">
        <v>83</v>
      </c>
      <c r="H7228" t="s">
        <v>7036</v>
      </c>
      <c r="I7228">
        <v>2025</v>
      </c>
      <c r="K7228" s="6">
        <v>46022</v>
      </c>
      <c r="L7228">
        <v>15</v>
      </c>
      <c r="N7228" t="s">
        <v>236</v>
      </c>
      <c r="O7228" s="8">
        <v>8.1300000000000008</v>
      </c>
      <c r="P7228" s="8">
        <v>8.1</v>
      </c>
      <c r="Q7228" s="8">
        <v>7.94</v>
      </c>
      <c r="R7228" s="8">
        <v>8.5</v>
      </c>
      <c r="S7228" s="8">
        <v>7</v>
      </c>
      <c r="T7228" s="8">
        <v>9.5500000000000007</v>
      </c>
      <c r="U7228" s="8">
        <v>0.48</v>
      </c>
      <c r="V7228" s="9">
        <v>29</v>
      </c>
      <c r="W7228" s="8">
        <v>0.55999999999999961</v>
      </c>
      <c r="X7228" s="8">
        <v>2.5500000000000007</v>
      </c>
      <c r="Y7228" s="8">
        <v>3.0000000000001137E-2</v>
      </c>
      <c r="Z7228" s="8">
        <v>-9.9999999999999645E-2</v>
      </c>
      <c r="AA7228">
        <v>5.9999999999999609E-2</v>
      </c>
      <c r="AF7228" t="s">
        <v>7074</v>
      </c>
      <c r="AG7228" t="s">
        <v>115</v>
      </c>
      <c r="AH7228" t="s">
        <v>116</v>
      </c>
      <c r="AI7228" t="s">
        <v>230</v>
      </c>
      <c r="AJ7228" s="7">
        <v>46022</v>
      </c>
      <c r="AK7228" t="s">
        <v>7816</v>
      </c>
      <c r="AL7228" t="s">
        <v>118</v>
      </c>
      <c r="AM7228" t="s">
        <v>7038</v>
      </c>
      <c r="AN7228" t="s">
        <v>7844</v>
      </c>
      <c r="AO7228" t="str">
        <f>TEXT(A7228,"yyyy-mm-dd")</f>
        <v>2024-09-30</v>
      </c>
    </row>
    <row r="7229" spans="1:41">
      <c r="A7229" s="6" t="s">
        <v>7815</v>
      </c>
      <c r="B7229">
        <v>2024</v>
      </c>
      <c r="C7229">
        <v>9</v>
      </c>
      <c r="E7229" t="s">
        <v>2881</v>
      </c>
      <c r="F7229" t="s">
        <v>113</v>
      </c>
      <c r="G7229" t="s">
        <v>83</v>
      </c>
      <c r="H7229" t="s">
        <v>7036</v>
      </c>
      <c r="I7229">
        <v>2025</v>
      </c>
      <c r="K7229" s="6">
        <v>46022</v>
      </c>
      <c r="L7229">
        <v>15</v>
      </c>
      <c r="N7229" t="s">
        <v>236</v>
      </c>
      <c r="O7229" s="8">
        <v>8.68</v>
      </c>
      <c r="P7229" s="8">
        <v>8.76</v>
      </c>
      <c r="Q7229" s="8">
        <v>8.25</v>
      </c>
      <c r="R7229" s="8">
        <v>9.25</v>
      </c>
      <c r="S7229" s="8">
        <v>6.93</v>
      </c>
      <c r="T7229" s="8">
        <v>9.8000000000000007</v>
      </c>
      <c r="U7229" s="8">
        <v>0.72</v>
      </c>
      <c r="V7229" s="9">
        <v>27</v>
      </c>
      <c r="W7229" s="8">
        <v>1</v>
      </c>
      <c r="X7229" s="8">
        <v>2.870000000000001</v>
      </c>
      <c r="Y7229" s="8">
        <v>-8.0000000000000071E-2</v>
      </c>
      <c r="Z7229" s="8">
        <v>-4.0000000000000924E-2</v>
      </c>
      <c r="AA7229">
        <v>0.10000000000000142</v>
      </c>
      <c r="AF7229" t="s">
        <v>7079</v>
      </c>
      <c r="AG7229" t="s">
        <v>2883</v>
      </c>
      <c r="AH7229" t="s">
        <v>2884</v>
      </c>
      <c r="AI7229" t="s">
        <v>230</v>
      </c>
      <c r="AJ7229" s="7">
        <v>46022</v>
      </c>
      <c r="AK7229" t="s">
        <v>7816</v>
      </c>
      <c r="AL7229" t="s">
        <v>2885</v>
      </c>
      <c r="AM7229" t="s">
        <v>7038</v>
      </c>
      <c r="AN7229" t="s">
        <v>7847</v>
      </c>
      <c r="AO7229" t="str">
        <f>TEXT(A7229,"yyyy-mm-dd")</f>
        <v>2024-09-30</v>
      </c>
    </row>
    <row r="7230" spans="1:41">
      <c r="A7230" s="6" t="s">
        <v>7815</v>
      </c>
      <c r="B7230">
        <v>2024</v>
      </c>
      <c r="C7230">
        <v>9</v>
      </c>
      <c r="E7230" t="s">
        <v>112</v>
      </c>
      <c r="F7230" t="s">
        <v>113</v>
      </c>
      <c r="G7230" t="s">
        <v>83</v>
      </c>
      <c r="H7230" t="s">
        <v>6592</v>
      </c>
      <c r="I7230">
        <v>2024</v>
      </c>
      <c r="K7230" s="6">
        <v>45657</v>
      </c>
      <c r="L7230">
        <v>3</v>
      </c>
      <c r="N7230" t="s">
        <v>233</v>
      </c>
      <c r="O7230" s="8">
        <v>10.07</v>
      </c>
      <c r="P7230" s="8">
        <v>10.06</v>
      </c>
      <c r="Q7230" s="8">
        <v>9.99</v>
      </c>
      <c r="R7230" s="8">
        <v>10.14</v>
      </c>
      <c r="S7230" s="8">
        <v>9.75</v>
      </c>
      <c r="T7230" s="8">
        <v>10.65</v>
      </c>
      <c r="U7230" s="8">
        <v>0.2</v>
      </c>
      <c r="V7230" s="9">
        <v>30</v>
      </c>
      <c r="W7230" s="8">
        <v>0.15000000000000036</v>
      </c>
      <c r="X7230" s="8">
        <v>0.90000000000000036</v>
      </c>
      <c r="Y7230" s="8">
        <v>9.9999999999997868E-3</v>
      </c>
      <c r="Z7230" s="8">
        <v>-0.1899999999999995</v>
      </c>
      <c r="AA7230">
        <v>-0.27999999999999936</v>
      </c>
      <c r="AF7230" t="s">
        <v>6630</v>
      </c>
      <c r="AG7230" t="s">
        <v>115</v>
      </c>
      <c r="AH7230" t="s">
        <v>116</v>
      </c>
      <c r="AI7230" t="s">
        <v>117</v>
      </c>
      <c r="AJ7230" s="7">
        <v>45657</v>
      </c>
      <c r="AK7230" t="s">
        <v>7816</v>
      </c>
      <c r="AL7230" t="s">
        <v>118</v>
      </c>
      <c r="AM7230" t="s">
        <v>6594</v>
      </c>
      <c r="AN7230" t="s">
        <v>7843</v>
      </c>
      <c r="AO7230" t="str">
        <f>TEXT(A7230,"yyyy-mm-dd")</f>
        <v>2024-09-30</v>
      </c>
    </row>
    <row r="7231" spans="1:41">
      <c r="A7231" s="6" t="s">
        <v>7815</v>
      </c>
      <c r="B7231">
        <v>2024</v>
      </c>
      <c r="C7231">
        <v>9</v>
      </c>
      <c r="E7231" t="s">
        <v>2881</v>
      </c>
      <c r="F7231" t="s">
        <v>113</v>
      </c>
      <c r="G7231" t="s">
        <v>83</v>
      </c>
      <c r="H7231" t="s">
        <v>6592</v>
      </c>
      <c r="I7231">
        <v>2024</v>
      </c>
      <c r="K7231" s="6">
        <v>45657</v>
      </c>
      <c r="L7231">
        <v>3</v>
      </c>
      <c r="N7231" t="s">
        <v>233</v>
      </c>
      <c r="O7231" s="8">
        <v>9.39</v>
      </c>
      <c r="P7231" s="8">
        <v>9.35</v>
      </c>
      <c r="Q7231" s="8">
        <v>9.0500000000000007</v>
      </c>
      <c r="R7231" s="8">
        <v>9.58</v>
      </c>
      <c r="S7231" s="8">
        <v>8.5</v>
      </c>
      <c r="T7231" s="8">
        <v>11.48</v>
      </c>
      <c r="U7231" s="8">
        <v>0.55000000000000004</v>
      </c>
      <c r="V7231" s="9">
        <v>27</v>
      </c>
      <c r="W7231" s="8">
        <v>0.52999999999999936</v>
      </c>
      <c r="X7231" s="8">
        <v>2.9800000000000004</v>
      </c>
      <c r="Y7231" s="8">
        <v>4.0000000000000924E-2</v>
      </c>
      <c r="Z7231" s="8">
        <v>-0.11000000000000121</v>
      </c>
      <c r="AA7231">
        <v>-7.0000000000000284E-2</v>
      </c>
      <c r="AF7231" t="s">
        <v>6635</v>
      </c>
      <c r="AG7231" t="s">
        <v>2883</v>
      </c>
      <c r="AH7231" t="s">
        <v>2884</v>
      </c>
      <c r="AI7231" t="s">
        <v>117</v>
      </c>
      <c r="AJ7231" s="7">
        <v>45657</v>
      </c>
      <c r="AK7231" t="s">
        <v>7816</v>
      </c>
      <c r="AL7231" t="s">
        <v>2885</v>
      </c>
      <c r="AM7231" t="s">
        <v>6594</v>
      </c>
      <c r="AN7231" t="s">
        <v>7846</v>
      </c>
      <c r="AO7231" t="str">
        <f>TEXT(A7231,"yyyy-mm-dd")</f>
        <v>2024-09-30</v>
      </c>
    </row>
    <row r="7232" spans="1:41">
      <c r="A7232" s="6" t="s">
        <v>7849</v>
      </c>
      <c r="B7232">
        <v>2024</v>
      </c>
      <c r="C7232">
        <v>10</v>
      </c>
      <c r="E7232" t="s">
        <v>1907</v>
      </c>
      <c r="F7232" t="s">
        <v>1908</v>
      </c>
      <c r="G7232" t="s">
        <v>102</v>
      </c>
      <c r="H7232" t="s">
        <v>7871</v>
      </c>
      <c r="I7232">
        <v>2026</v>
      </c>
      <c r="J7232">
        <v>4</v>
      </c>
      <c r="K7232" s="6">
        <v>46387</v>
      </c>
      <c r="L7232">
        <v>26</v>
      </c>
      <c r="M7232">
        <v>9</v>
      </c>
      <c r="N7232" t="s">
        <v>463</v>
      </c>
      <c r="O7232" s="8">
        <v>7.35</v>
      </c>
      <c r="P7232" s="8">
        <v>7.25</v>
      </c>
      <c r="Q7232" s="8">
        <v>7</v>
      </c>
      <c r="R7232" s="8">
        <v>7.94</v>
      </c>
      <c r="S7232" s="8">
        <v>6</v>
      </c>
      <c r="T7232" s="8">
        <v>8.75</v>
      </c>
      <c r="U7232" s="8">
        <v>0.69</v>
      </c>
      <c r="V7232" s="9">
        <v>26</v>
      </c>
      <c r="W7232" s="8">
        <v>0.94000000000000039</v>
      </c>
      <c r="X7232" s="8">
        <v>2.75</v>
      </c>
      <c r="Y7232" s="8">
        <v>9.9999999999999645E-2</v>
      </c>
      <c r="Z7232" s="8"/>
      <c r="AF7232" t="s">
        <v>7872</v>
      </c>
      <c r="AG7232" t="s">
        <v>1910</v>
      </c>
      <c r="AH7232" t="s">
        <v>1911</v>
      </c>
      <c r="AI7232" t="s">
        <v>1971</v>
      </c>
      <c r="AJ7232" s="7">
        <v>46387</v>
      </c>
      <c r="AK7232" t="s">
        <v>7850</v>
      </c>
      <c r="AL7232" t="s">
        <v>1908</v>
      </c>
      <c r="AM7232" t="s">
        <v>7873</v>
      </c>
      <c r="AN7232" t="s">
        <v>7874</v>
      </c>
      <c r="AO7232" t="str">
        <f>TEXT(A7232,"yyyy-mm-dd")</f>
        <v>2024-10-31</v>
      </c>
    </row>
    <row r="7233" spans="1:41">
      <c r="A7233" s="6" t="s">
        <v>7849</v>
      </c>
      <c r="B7233">
        <v>2024</v>
      </c>
      <c r="C7233">
        <v>10</v>
      </c>
      <c r="E7233" t="s">
        <v>1907</v>
      </c>
      <c r="F7233" t="s">
        <v>1908</v>
      </c>
      <c r="G7233" t="s">
        <v>102</v>
      </c>
      <c r="H7233" t="s">
        <v>7766</v>
      </c>
      <c r="I7233">
        <v>2026</v>
      </c>
      <c r="J7233">
        <v>3</v>
      </c>
      <c r="K7233" s="6">
        <v>46295</v>
      </c>
      <c r="L7233">
        <v>23</v>
      </c>
      <c r="M7233">
        <v>8</v>
      </c>
      <c r="N7233" t="s">
        <v>95</v>
      </c>
      <c r="O7233" s="8">
        <v>7.39</v>
      </c>
      <c r="P7233" s="8">
        <v>7.38</v>
      </c>
      <c r="Q7233" s="8">
        <v>7</v>
      </c>
      <c r="R7233" s="8">
        <v>8</v>
      </c>
      <c r="S7233" s="8">
        <v>6</v>
      </c>
      <c r="T7233" s="8">
        <v>8.75</v>
      </c>
      <c r="U7233" s="8">
        <v>0.69</v>
      </c>
      <c r="V7233" s="9">
        <v>26</v>
      </c>
      <c r="W7233" s="8">
        <v>1</v>
      </c>
      <c r="X7233" s="8">
        <v>2.75</v>
      </c>
      <c r="Y7233" s="8">
        <v>9.9999999999997868E-3</v>
      </c>
      <c r="Z7233" s="8">
        <v>-0.12000000000000011</v>
      </c>
      <c r="AA7233">
        <v>0.12000000000000011</v>
      </c>
      <c r="AF7233" t="s">
        <v>7767</v>
      </c>
      <c r="AG7233" t="s">
        <v>1910</v>
      </c>
      <c r="AH7233" t="s">
        <v>1911</v>
      </c>
      <c r="AI7233" t="s">
        <v>1944</v>
      </c>
      <c r="AJ7233" s="7">
        <v>46295</v>
      </c>
      <c r="AK7233" t="s">
        <v>7850</v>
      </c>
      <c r="AL7233" t="s">
        <v>1908</v>
      </c>
      <c r="AM7233" t="s">
        <v>7768</v>
      </c>
      <c r="AN7233" t="s">
        <v>7870</v>
      </c>
      <c r="AO7233" t="str">
        <f>TEXT(A7233,"yyyy-mm-dd")</f>
        <v>2024-10-31</v>
      </c>
    </row>
    <row r="7234" spans="1:41">
      <c r="A7234" s="6" t="s">
        <v>7849</v>
      </c>
      <c r="B7234">
        <v>2024</v>
      </c>
      <c r="C7234">
        <v>10</v>
      </c>
      <c r="E7234" t="s">
        <v>1907</v>
      </c>
      <c r="F7234" t="s">
        <v>1908</v>
      </c>
      <c r="G7234" t="s">
        <v>102</v>
      </c>
      <c r="H7234" t="s">
        <v>7658</v>
      </c>
      <c r="I7234">
        <v>2026</v>
      </c>
      <c r="J7234">
        <v>2</v>
      </c>
      <c r="K7234" s="6">
        <v>46203</v>
      </c>
      <c r="L7234">
        <v>20</v>
      </c>
      <c r="M7234">
        <v>7</v>
      </c>
      <c r="N7234" t="s">
        <v>185</v>
      </c>
      <c r="O7234" s="8">
        <v>7.54</v>
      </c>
      <c r="P7234" s="8">
        <v>7.5</v>
      </c>
      <c r="Q7234" s="8">
        <v>7</v>
      </c>
      <c r="R7234" s="8">
        <v>8</v>
      </c>
      <c r="S7234" s="8">
        <v>6</v>
      </c>
      <c r="T7234" s="8">
        <v>9</v>
      </c>
      <c r="U7234" s="8">
        <v>0.69</v>
      </c>
      <c r="V7234" s="9">
        <v>26</v>
      </c>
      <c r="W7234" s="8">
        <v>1</v>
      </c>
      <c r="X7234" s="8">
        <v>3</v>
      </c>
      <c r="Y7234" s="8">
        <v>4.0000000000000036E-2</v>
      </c>
      <c r="Z7234" s="8">
        <v>0</v>
      </c>
      <c r="AA7234">
        <v>0</v>
      </c>
      <c r="AF7234" t="s">
        <v>7659</v>
      </c>
      <c r="AG7234" t="s">
        <v>1910</v>
      </c>
      <c r="AH7234" t="s">
        <v>1911</v>
      </c>
      <c r="AI7234" t="s">
        <v>1939</v>
      </c>
      <c r="AJ7234" s="7">
        <v>46203</v>
      </c>
      <c r="AK7234" t="s">
        <v>7850</v>
      </c>
      <c r="AL7234" t="s">
        <v>1908</v>
      </c>
      <c r="AM7234" t="s">
        <v>7660</v>
      </c>
      <c r="AN7234" t="s">
        <v>7869</v>
      </c>
      <c r="AO7234" t="str">
        <f>TEXT(A7234,"yyyy-mm-dd")</f>
        <v>2024-10-31</v>
      </c>
    </row>
    <row r="7235" spans="1:41">
      <c r="A7235" s="6" t="s">
        <v>7849</v>
      </c>
      <c r="B7235">
        <v>2024</v>
      </c>
      <c r="C7235">
        <v>10</v>
      </c>
      <c r="E7235" t="s">
        <v>1907</v>
      </c>
      <c r="F7235" t="s">
        <v>1908</v>
      </c>
      <c r="G7235" t="s">
        <v>102</v>
      </c>
      <c r="H7235" t="s">
        <v>7654</v>
      </c>
      <c r="I7235">
        <v>2026</v>
      </c>
      <c r="J7235">
        <v>1</v>
      </c>
      <c r="K7235" s="6">
        <v>46112</v>
      </c>
      <c r="L7235">
        <v>17</v>
      </c>
      <c r="M7235">
        <v>6</v>
      </c>
      <c r="N7235" t="s">
        <v>214</v>
      </c>
      <c r="O7235" s="8">
        <v>7.78</v>
      </c>
      <c r="P7235" s="8">
        <v>7.63</v>
      </c>
      <c r="Q7235" s="8">
        <v>7.5</v>
      </c>
      <c r="R7235" s="8">
        <v>8</v>
      </c>
      <c r="S7235" s="8">
        <v>6.5</v>
      </c>
      <c r="T7235" s="8">
        <v>9.5</v>
      </c>
      <c r="U7235" s="8">
        <v>0.63</v>
      </c>
      <c r="V7235" s="9">
        <v>26</v>
      </c>
      <c r="W7235" s="8">
        <v>0.5</v>
      </c>
      <c r="X7235" s="8">
        <v>3</v>
      </c>
      <c r="Y7235" s="8">
        <v>0.15000000000000036</v>
      </c>
      <c r="Z7235" s="8">
        <v>-0.12000000000000011</v>
      </c>
      <c r="AA7235">
        <v>0</v>
      </c>
      <c r="AF7235" t="s">
        <v>7655</v>
      </c>
      <c r="AG7235" t="s">
        <v>1910</v>
      </c>
      <c r="AH7235" t="s">
        <v>1911</v>
      </c>
      <c r="AI7235" t="s">
        <v>1934</v>
      </c>
      <c r="AJ7235" s="7">
        <v>46112</v>
      </c>
      <c r="AK7235" t="s">
        <v>7850</v>
      </c>
      <c r="AL7235" t="s">
        <v>1908</v>
      </c>
      <c r="AM7235" t="s">
        <v>7656</v>
      </c>
      <c r="AN7235" t="s">
        <v>7868</v>
      </c>
      <c r="AO7235" t="str">
        <f>TEXT(A7235,"yyyy-mm-dd")</f>
        <v>2024-10-31</v>
      </c>
    </row>
    <row r="7236" spans="1:41">
      <c r="A7236" s="6" t="s">
        <v>7849</v>
      </c>
      <c r="B7236">
        <v>2024</v>
      </c>
      <c r="C7236">
        <v>10</v>
      </c>
      <c r="E7236" t="s">
        <v>1907</v>
      </c>
      <c r="F7236" t="s">
        <v>1908</v>
      </c>
      <c r="G7236" t="s">
        <v>102</v>
      </c>
      <c r="H7236" t="s">
        <v>7427</v>
      </c>
      <c r="I7236">
        <v>2025</v>
      </c>
      <c r="J7236">
        <v>4</v>
      </c>
      <c r="K7236" s="6">
        <v>46022</v>
      </c>
      <c r="L7236">
        <v>14</v>
      </c>
      <c r="M7236">
        <v>5</v>
      </c>
      <c r="N7236" t="s">
        <v>244</v>
      </c>
      <c r="O7236" s="8">
        <v>8.1199999999999992</v>
      </c>
      <c r="P7236" s="8">
        <v>8</v>
      </c>
      <c r="Q7236" s="8">
        <v>8</v>
      </c>
      <c r="R7236" s="8">
        <v>8.5</v>
      </c>
      <c r="S7236" s="8">
        <v>7</v>
      </c>
      <c r="T7236" s="8">
        <v>9.75</v>
      </c>
      <c r="U7236" s="8">
        <v>0.53</v>
      </c>
      <c r="V7236" s="9">
        <v>35</v>
      </c>
      <c r="W7236" s="8">
        <v>0.5</v>
      </c>
      <c r="X7236" s="8">
        <v>2.75</v>
      </c>
      <c r="Y7236" s="8">
        <v>0.11999999999999922</v>
      </c>
      <c r="Z7236" s="8">
        <v>0</v>
      </c>
      <c r="AA7236">
        <v>0.25</v>
      </c>
      <c r="AF7236" t="s">
        <v>7428</v>
      </c>
      <c r="AG7236" t="s">
        <v>1910</v>
      </c>
      <c r="AH7236" t="s">
        <v>1911</v>
      </c>
      <c r="AI7236" t="s">
        <v>1929</v>
      </c>
      <c r="AJ7236" s="7">
        <v>46022</v>
      </c>
      <c r="AK7236" t="s">
        <v>7850</v>
      </c>
      <c r="AL7236" t="s">
        <v>1908</v>
      </c>
      <c r="AM7236" t="s">
        <v>7429</v>
      </c>
      <c r="AN7236" t="s">
        <v>7867</v>
      </c>
      <c r="AO7236" t="str">
        <f>TEXT(A7236,"yyyy-mm-dd")</f>
        <v>2024-10-31</v>
      </c>
    </row>
    <row r="7237" spans="1:41">
      <c r="A7237" s="6" t="s">
        <v>7849</v>
      </c>
      <c r="B7237">
        <v>2024</v>
      </c>
      <c r="C7237">
        <v>10</v>
      </c>
      <c r="E7237" t="s">
        <v>1907</v>
      </c>
      <c r="F7237" t="s">
        <v>1908</v>
      </c>
      <c r="G7237" t="s">
        <v>102</v>
      </c>
      <c r="H7237" t="s">
        <v>7322</v>
      </c>
      <c r="I7237">
        <v>2025</v>
      </c>
      <c r="J7237">
        <v>3</v>
      </c>
      <c r="K7237" s="6">
        <v>45930</v>
      </c>
      <c r="L7237">
        <v>11</v>
      </c>
      <c r="M7237">
        <v>4</v>
      </c>
      <c r="N7237" t="s">
        <v>85</v>
      </c>
      <c r="O7237" s="8">
        <v>8.51</v>
      </c>
      <c r="P7237" s="8">
        <v>8.5</v>
      </c>
      <c r="Q7237" s="8">
        <v>8.31</v>
      </c>
      <c r="R7237" s="8">
        <v>8.69</v>
      </c>
      <c r="S7237" s="8">
        <v>7.5</v>
      </c>
      <c r="T7237" s="8">
        <v>10</v>
      </c>
      <c r="U7237" s="8">
        <v>0.53</v>
      </c>
      <c r="V7237" s="9">
        <v>34</v>
      </c>
      <c r="W7237" s="8">
        <v>0.37999999999999901</v>
      </c>
      <c r="X7237" s="8">
        <v>2.5</v>
      </c>
      <c r="Y7237" s="8">
        <v>9.9999999999997868E-3</v>
      </c>
      <c r="Z7237" s="8">
        <v>0</v>
      </c>
      <c r="AA7237">
        <v>-0.12000000000000099</v>
      </c>
      <c r="AF7237" t="s">
        <v>7323</v>
      </c>
      <c r="AG7237" t="s">
        <v>1910</v>
      </c>
      <c r="AH7237" t="s">
        <v>1911</v>
      </c>
      <c r="AI7237" t="s">
        <v>1924</v>
      </c>
      <c r="AJ7237" s="7">
        <v>45930</v>
      </c>
      <c r="AK7237" t="s">
        <v>7850</v>
      </c>
      <c r="AL7237" t="s">
        <v>1908</v>
      </c>
      <c r="AM7237" t="s">
        <v>7324</v>
      </c>
      <c r="AN7237" t="s">
        <v>7866</v>
      </c>
      <c r="AO7237" t="str">
        <f>TEXT(A7237,"yyyy-mm-dd")</f>
        <v>2024-10-31</v>
      </c>
    </row>
    <row r="7238" spans="1:41">
      <c r="A7238" s="6" t="s">
        <v>7849</v>
      </c>
      <c r="B7238">
        <v>2024</v>
      </c>
      <c r="C7238">
        <v>10</v>
      </c>
      <c r="E7238" t="s">
        <v>1907</v>
      </c>
      <c r="F7238" t="s">
        <v>1908</v>
      </c>
      <c r="G7238" t="s">
        <v>102</v>
      </c>
      <c r="H7238" t="s">
        <v>7214</v>
      </c>
      <c r="I7238">
        <v>2025</v>
      </c>
      <c r="J7238">
        <v>2</v>
      </c>
      <c r="K7238" s="6">
        <v>45838</v>
      </c>
      <c r="L7238">
        <v>8</v>
      </c>
      <c r="M7238">
        <v>3</v>
      </c>
      <c r="N7238" t="s">
        <v>182</v>
      </c>
      <c r="O7238" s="8">
        <v>8.9600000000000009</v>
      </c>
      <c r="P7238" s="8">
        <v>9</v>
      </c>
      <c r="Q7238" s="8">
        <v>8.81</v>
      </c>
      <c r="R7238" s="8">
        <v>9.19</v>
      </c>
      <c r="S7238" s="8">
        <v>7.75</v>
      </c>
      <c r="T7238" s="8">
        <v>10.25</v>
      </c>
      <c r="U7238" s="8">
        <v>0.49</v>
      </c>
      <c r="V7238" s="9">
        <v>34</v>
      </c>
      <c r="W7238" s="8">
        <v>0.37999999999999901</v>
      </c>
      <c r="X7238" s="8">
        <v>2.5</v>
      </c>
      <c r="Y7238" s="8">
        <v>-3.9999999999999147E-2</v>
      </c>
      <c r="Z7238" s="8">
        <v>0</v>
      </c>
      <c r="AA7238">
        <v>0.12999999999999901</v>
      </c>
      <c r="AF7238" t="s">
        <v>7215</v>
      </c>
      <c r="AG7238" t="s">
        <v>1910</v>
      </c>
      <c r="AH7238" t="s">
        <v>1911</v>
      </c>
      <c r="AI7238" t="s">
        <v>1919</v>
      </c>
      <c r="AJ7238" s="7">
        <v>45838</v>
      </c>
      <c r="AK7238" t="s">
        <v>7850</v>
      </c>
      <c r="AL7238" t="s">
        <v>1908</v>
      </c>
      <c r="AM7238" t="s">
        <v>7216</v>
      </c>
      <c r="AN7238" t="s">
        <v>7865</v>
      </c>
      <c r="AO7238" t="str">
        <f>TEXT(A7238,"yyyy-mm-dd")</f>
        <v>2024-10-31</v>
      </c>
    </row>
    <row r="7239" spans="1:41">
      <c r="A7239" s="6" t="s">
        <v>7849</v>
      </c>
      <c r="B7239">
        <v>2024</v>
      </c>
      <c r="C7239">
        <v>10</v>
      </c>
      <c r="E7239" t="s">
        <v>1907</v>
      </c>
      <c r="F7239" t="s">
        <v>1908</v>
      </c>
      <c r="G7239" t="s">
        <v>102</v>
      </c>
      <c r="H7239" t="s">
        <v>7210</v>
      </c>
      <c r="I7239">
        <v>2025</v>
      </c>
      <c r="J7239">
        <v>1</v>
      </c>
      <c r="K7239" s="6">
        <v>45747</v>
      </c>
      <c r="L7239">
        <v>5</v>
      </c>
      <c r="M7239">
        <v>2</v>
      </c>
      <c r="N7239" t="s">
        <v>211</v>
      </c>
      <c r="O7239" s="8">
        <v>9.51</v>
      </c>
      <c r="P7239" s="8">
        <v>9.5</v>
      </c>
      <c r="Q7239" s="8">
        <v>9.5</v>
      </c>
      <c r="R7239" s="8">
        <v>9.5</v>
      </c>
      <c r="S7239" s="8">
        <v>8.75</v>
      </c>
      <c r="T7239" s="8">
        <v>10.25</v>
      </c>
      <c r="U7239" s="8">
        <v>0.32</v>
      </c>
      <c r="V7239" s="9">
        <v>34</v>
      </c>
      <c r="W7239" s="8">
        <v>0</v>
      </c>
      <c r="X7239" s="8">
        <v>1.5</v>
      </c>
      <c r="Y7239" s="8">
        <v>9.9999999999997868E-3</v>
      </c>
      <c r="Z7239" s="8">
        <v>0</v>
      </c>
      <c r="AA7239">
        <v>-0.25</v>
      </c>
      <c r="AF7239" t="s">
        <v>7211</v>
      </c>
      <c r="AG7239" t="s">
        <v>1910</v>
      </c>
      <c r="AH7239" t="s">
        <v>1911</v>
      </c>
      <c r="AI7239" t="s">
        <v>1915</v>
      </c>
      <c r="AJ7239" s="7">
        <v>45747</v>
      </c>
      <c r="AK7239" t="s">
        <v>7850</v>
      </c>
      <c r="AL7239" t="s">
        <v>1908</v>
      </c>
      <c r="AM7239" t="s">
        <v>7212</v>
      </c>
      <c r="AN7239" t="s">
        <v>7864</v>
      </c>
      <c r="AO7239" t="str">
        <f>TEXT(A7239,"yyyy-mm-dd")</f>
        <v>2024-10-31</v>
      </c>
    </row>
    <row r="7240" spans="1:41">
      <c r="A7240" s="6" t="s">
        <v>7849</v>
      </c>
      <c r="B7240">
        <v>2024</v>
      </c>
      <c r="C7240">
        <v>10</v>
      </c>
      <c r="E7240" t="s">
        <v>1907</v>
      </c>
      <c r="F7240" t="s">
        <v>1908</v>
      </c>
      <c r="G7240" t="s">
        <v>102</v>
      </c>
      <c r="H7240" t="s">
        <v>6983</v>
      </c>
      <c r="I7240">
        <v>2024</v>
      </c>
      <c r="J7240">
        <v>4</v>
      </c>
      <c r="K7240" s="6">
        <v>45657</v>
      </c>
      <c r="L7240">
        <v>2</v>
      </c>
      <c r="M7240">
        <v>1</v>
      </c>
      <c r="N7240" t="s">
        <v>104</v>
      </c>
      <c r="O7240" s="8">
        <v>10.02</v>
      </c>
      <c r="P7240" s="8">
        <v>10</v>
      </c>
      <c r="Q7240" s="8">
        <v>10</v>
      </c>
      <c r="R7240" s="8">
        <v>10</v>
      </c>
      <c r="S7240" s="8">
        <v>9.75</v>
      </c>
      <c r="T7240" s="8">
        <v>10.5</v>
      </c>
      <c r="U7240" s="8">
        <v>0.15</v>
      </c>
      <c r="V7240" s="9">
        <v>36</v>
      </c>
      <c r="W7240" s="8">
        <v>0</v>
      </c>
      <c r="X7240" s="8">
        <v>0.75</v>
      </c>
      <c r="Y7240" s="8">
        <v>1.9999999999999574E-2</v>
      </c>
      <c r="Z7240" s="8">
        <v>0</v>
      </c>
      <c r="AA7240">
        <v>-0.25</v>
      </c>
      <c r="AF7240" t="s">
        <v>6984</v>
      </c>
      <c r="AG7240" t="s">
        <v>1910</v>
      </c>
      <c r="AH7240" t="s">
        <v>1911</v>
      </c>
      <c r="AI7240" t="s">
        <v>1912</v>
      </c>
      <c r="AJ7240" s="7">
        <v>45657</v>
      </c>
      <c r="AK7240" t="s">
        <v>7850</v>
      </c>
      <c r="AL7240" t="s">
        <v>1908</v>
      </c>
      <c r="AM7240" t="s">
        <v>6985</v>
      </c>
      <c r="AN7240" t="s">
        <v>7863</v>
      </c>
      <c r="AO7240" t="str">
        <f>TEXT(A7240,"yyyy-mm-dd")</f>
        <v>2024-10-31</v>
      </c>
    </row>
    <row r="7241" spans="1:41">
      <c r="A7241" s="6" t="s">
        <v>7849</v>
      </c>
      <c r="B7241">
        <v>2024</v>
      </c>
      <c r="C7241">
        <v>10</v>
      </c>
      <c r="E7241" t="s">
        <v>100</v>
      </c>
      <c r="F7241" t="s">
        <v>101</v>
      </c>
      <c r="G7241" t="s">
        <v>83</v>
      </c>
      <c r="H7241" t="s">
        <v>7480</v>
      </c>
      <c r="I7241">
        <v>2026</v>
      </c>
      <c r="K7241" s="6">
        <v>46387</v>
      </c>
      <c r="L7241">
        <v>26</v>
      </c>
      <c r="N7241" t="s">
        <v>463</v>
      </c>
      <c r="O7241" s="8">
        <v>2.0099999999999998</v>
      </c>
      <c r="P7241" s="8">
        <v>2</v>
      </c>
      <c r="Q7241" s="8">
        <v>1.8</v>
      </c>
      <c r="R7241" s="8">
        <v>2.2000000000000002</v>
      </c>
      <c r="S7241" s="8">
        <v>1.2</v>
      </c>
      <c r="T7241" s="8">
        <v>3.5</v>
      </c>
      <c r="U7241" s="8">
        <v>0.42</v>
      </c>
      <c r="V7241" s="9">
        <v>29</v>
      </c>
      <c r="W7241" s="8">
        <v>0.40000000000000013</v>
      </c>
      <c r="X7241" s="8">
        <v>2.2999999999999998</v>
      </c>
      <c r="Y7241" s="8">
        <v>9.9999999999997868E-3</v>
      </c>
      <c r="Z7241" s="8">
        <v>0</v>
      </c>
      <c r="AA7241">
        <v>0.10000000000000009</v>
      </c>
      <c r="AF7241" t="s">
        <v>10489</v>
      </c>
      <c r="AG7241" t="s">
        <v>9655</v>
      </c>
      <c r="AH7241" t="s">
        <v>9656</v>
      </c>
      <c r="AI7241" t="s">
        <v>9708</v>
      </c>
      <c r="AJ7241" s="7">
        <v>46387</v>
      </c>
      <c r="AK7241" t="s">
        <v>7850</v>
      </c>
      <c r="AL7241" t="s">
        <v>109</v>
      </c>
      <c r="AM7241" t="s">
        <v>7482</v>
      </c>
      <c r="AN7241" t="s">
        <v>10500</v>
      </c>
    </row>
    <row r="7242" spans="1:41">
      <c r="A7242" s="6" t="s">
        <v>7849</v>
      </c>
      <c r="B7242">
        <v>2024</v>
      </c>
      <c r="C7242">
        <v>10</v>
      </c>
      <c r="E7242" t="s">
        <v>100</v>
      </c>
      <c r="F7242" t="s">
        <v>101</v>
      </c>
      <c r="G7242" t="s">
        <v>102</v>
      </c>
      <c r="H7242" t="s">
        <v>7427</v>
      </c>
      <c r="I7242">
        <v>2025</v>
      </c>
      <c r="J7242">
        <v>4</v>
      </c>
      <c r="K7242" s="6">
        <v>46022</v>
      </c>
      <c r="L7242">
        <v>14</v>
      </c>
      <c r="M7242">
        <v>5</v>
      </c>
      <c r="N7242" t="s">
        <v>244</v>
      </c>
      <c r="O7242" s="8">
        <v>1.27</v>
      </c>
      <c r="P7242" s="8">
        <v>1.3</v>
      </c>
      <c r="Q7242" s="8">
        <v>0.99</v>
      </c>
      <c r="R7242" s="8">
        <v>1.58</v>
      </c>
      <c r="S7242" s="8">
        <v>0.21</v>
      </c>
      <c r="T7242" s="8">
        <v>2.1</v>
      </c>
      <c r="U7242" s="8">
        <v>0.46</v>
      </c>
      <c r="V7242" s="9">
        <v>34</v>
      </c>
      <c r="W7242" s="8">
        <v>0.59000000000000008</v>
      </c>
      <c r="X7242" s="8">
        <v>1.8900000000000001</v>
      </c>
      <c r="Y7242" s="8">
        <v>-3.0000000000000027E-2</v>
      </c>
      <c r="Z7242" s="8">
        <v>-9.9999999999999867E-2</v>
      </c>
      <c r="AA7242">
        <v>-0.10999999999999999</v>
      </c>
      <c r="AF7242" t="s">
        <v>7499</v>
      </c>
      <c r="AG7242" t="s">
        <v>106</v>
      </c>
      <c r="AH7242" t="s">
        <v>107</v>
      </c>
      <c r="AI7242" t="s">
        <v>502</v>
      </c>
      <c r="AJ7242" s="7">
        <v>46022</v>
      </c>
      <c r="AK7242" t="s">
        <v>7850</v>
      </c>
      <c r="AL7242" t="s">
        <v>109</v>
      </c>
      <c r="AM7242" t="s">
        <v>7429</v>
      </c>
      <c r="AN7242" t="s">
        <v>7862</v>
      </c>
      <c r="AO7242" t="str">
        <f>TEXT(A7242,"yyyy-mm-dd")</f>
        <v>2024-10-31</v>
      </c>
    </row>
    <row r="7243" spans="1:41">
      <c r="A7243" s="6" t="s">
        <v>7849</v>
      </c>
      <c r="B7243">
        <v>2024</v>
      </c>
      <c r="C7243">
        <v>10</v>
      </c>
      <c r="E7243" t="s">
        <v>100</v>
      </c>
      <c r="F7243" t="s">
        <v>101</v>
      </c>
      <c r="G7243" t="s">
        <v>83</v>
      </c>
      <c r="H7243" t="s">
        <v>7036</v>
      </c>
      <c r="I7243">
        <v>2025</v>
      </c>
      <c r="K7243" s="6">
        <v>46022</v>
      </c>
      <c r="L7243">
        <v>14</v>
      </c>
      <c r="N7243" t="s">
        <v>244</v>
      </c>
      <c r="O7243" s="8">
        <v>1.22</v>
      </c>
      <c r="P7243" s="8">
        <v>1.17</v>
      </c>
      <c r="Q7243" s="8">
        <v>1</v>
      </c>
      <c r="R7243" s="8">
        <v>1.41</v>
      </c>
      <c r="S7243" s="8">
        <v>0.7</v>
      </c>
      <c r="T7243" s="8">
        <v>2.15</v>
      </c>
      <c r="U7243" s="8">
        <v>0.32</v>
      </c>
      <c r="V7243" s="9">
        <v>40</v>
      </c>
      <c r="W7243" s="8">
        <v>0.40999999999999992</v>
      </c>
      <c r="X7243" s="8">
        <v>1.45</v>
      </c>
      <c r="Y7243" s="8">
        <v>5.0000000000000044E-2</v>
      </c>
      <c r="Z7243" s="8">
        <v>-3.0000000000000027E-2</v>
      </c>
      <c r="AA7243">
        <v>-9.000000000000008E-2</v>
      </c>
      <c r="AF7243" t="s">
        <v>10450</v>
      </c>
      <c r="AG7243" t="s">
        <v>9655</v>
      </c>
      <c r="AH7243" t="s">
        <v>9656</v>
      </c>
      <c r="AI7243" t="s">
        <v>9669</v>
      </c>
      <c r="AJ7243" s="7">
        <v>46022</v>
      </c>
      <c r="AK7243" t="s">
        <v>7850</v>
      </c>
      <c r="AL7243" t="s">
        <v>109</v>
      </c>
      <c r="AM7243" t="s">
        <v>7038</v>
      </c>
      <c r="AN7243" t="s">
        <v>10473</v>
      </c>
    </row>
    <row r="7244" spans="1:41">
      <c r="A7244" s="6" t="s">
        <v>7849</v>
      </c>
      <c r="B7244">
        <v>2024</v>
      </c>
      <c r="C7244">
        <v>10</v>
      </c>
      <c r="E7244" t="s">
        <v>100</v>
      </c>
      <c r="F7244" t="s">
        <v>101</v>
      </c>
      <c r="G7244" t="s">
        <v>102</v>
      </c>
      <c r="H7244" t="s">
        <v>7322</v>
      </c>
      <c r="I7244">
        <v>2025</v>
      </c>
      <c r="J7244">
        <v>3</v>
      </c>
      <c r="K7244" s="6">
        <v>45930</v>
      </c>
      <c r="L7244">
        <v>11</v>
      </c>
      <c r="M7244">
        <v>4</v>
      </c>
      <c r="N7244" t="s">
        <v>85</v>
      </c>
      <c r="O7244" s="8">
        <v>1.17</v>
      </c>
      <c r="P7244" s="8">
        <v>1.17</v>
      </c>
      <c r="Q7244" s="8">
        <v>0.91</v>
      </c>
      <c r="R7244" s="8">
        <v>1.44</v>
      </c>
      <c r="S7244" s="8">
        <v>0.2</v>
      </c>
      <c r="T7244" s="8">
        <v>2</v>
      </c>
      <c r="U7244" s="8">
        <v>0.41</v>
      </c>
      <c r="V7244" s="9">
        <v>34</v>
      </c>
      <c r="W7244" s="8">
        <v>0.52999999999999992</v>
      </c>
      <c r="X7244" s="8">
        <v>1.8</v>
      </c>
      <c r="Y7244" s="8">
        <v>0</v>
      </c>
      <c r="Z7244" s="8">
        <v>-3.0000000000000027E-2</v>
      </c>
      <c r="AA7244">
        <v>9.9999999999998979E-3</v>
      </c>
      <c r="AF7244" t="s">
        <v>7497</v>
      </c>
      <c r="AG7244" t="s">
        <v>106</v>
      </c>
      <c r="AH7244" t="s">
        <v>107</v>
      </c>
      <c r="AI7244" t="s">
        <v>497</v>
      </c>
      <c r="AJ7244" s="7">
        <v>45930</v>
      </c>
      <c r="AK7244" t="s">
        <v>7850</v>
      </c>
      <c r="AL7244" t="s">
        <v>109</v>
      </c>
      <c r="AM7244" t="s">
        <v>7324</v>
      </c>
      <c r="AN7244" t="s">
        <v>7861</v>
      </c>
      <c r="AO7244" t="str">
        <f>TEXT(A7244,"yyyy-mm-dd")</f>
        <v>2024-10-31</v>
      </c>
    </row>
    <row r="7245" spans="1:41">
      <c r="A7245" s="6" t="s">
        <v>7849</v>
      </c>
      <c r="B7245">
        <v>2024</v>
      </c>
      <c r="C7245">
        <v>10</v>
      </c>
      <c r="E7245" t="s">
        <v>100</v>
      </c>
      <c r="F7245" t="s">
        <v>101</v>
      </c>
      <c r="G7245" t="s">
        <v>102</v>
      </c>
      <c r="H7245" t="s">
        <v>7214</v>
      </c>
      <c r="I7245">
        <v>2025</v>
      </c>
      <c r="J7245">
        <v>2</v>
      </c>
      <c r="K7245" s="6">
        <v>45838</v>
      </c>
      <c r="L7245">
        <v>8</v>
      </c>
      <c r="M7245">
        <v>3</v>
      </c>
      <c r="N7245" t="s">
        <v>182</v>
      </c>
      <c r="O7245" s="8">
        <v>1.01</v>
      </c>
      <c r="P7245" s="8">
        <v>1.0900000000000001</v>
      </c>
      <c r="Q7245" s="8">
        <v>0.61</v>
      </c>
      <c r="R7245" s="8">
        <v>1.5</v>
      </c>
      <c r="S7245" s="8">
        <v>-0.2</v>
      </c>
      <c r="T7245" s="8">
        <v>1.88</v>
      </c>
      <c r="U7245" s="8">
        <v>0.6</v>
      </c>
      <c r="V7245" s="9">
        <v>34</v>
      </c>
      <c r="W7245" s="8">
        <v>0.89</v>
      </c>
      <c r="X7245" s="8">
        <v>2.08</v>
      </c>
      <c r="Y7245" s="8">
        <v>-8.0000000000000071E-2</v>
      </c>
      <c r="Z7245" s="8">
        <v>-0.10999999999999988</v>
      </c>
      <c r="AA7245">
        <v>9.9999999999998979E-3</v>
      </c>
      <c r="AF7245" t="s">
        <v>7495</v>
      </c>
      <c r="AG7245" t="s">
        <v>106</v>
      </c>
      <c r="AH7245" t="s">
        <v>107</v>
      </c>
      <c r="AI7245" t="s">
        <v>427</v>
      </c>
      <c r="AJ7245" s="7">
        <v>45838</v>
      </c>
      <c r="AK7245" t="s">
        <v>7850</v>
      </c>
      <c r="AL7245" t="s">
        <v>109</v>
      </c>
      <c r="AM7245" t="s">
        <v>7216</v>
      </c>
      <c r="AN7245" t="s">
        <v>7860</v>
      </c>
      <c r="AO7245" t="str">
        <f>TEXT(A7245,"yyyy-mm-dd")</f>
        <v>2024-10-31</v>
      </c>
    </row>
    <row r="7246" spans="1:41">
      <c r="A7246" s="6" t="s">
        <v>7849</v>
      </c>
      <c r="B7246">
        <v>2024</v>
      </c>
      <c r="C7246">
        <v>10</v>
      </c>
      <c r="E7246" t="s">
        <v>100</v>
      </c>
      <c r="F7246" t="s">
        <v>101</v>
      </c>
      <c r="G7246" t="s">
        <v>102</v>
      </c>
      <c r="H7246" t="s">
        <v>7210</v>
      </c>
      <c r="I7246">
        <v>2025</v>
      </c>
      <c r="J7246">
        <v>1</v>
      </c>
      <c r="K7246" s="6">
        <v>45747</v>
      </c>
      <c r="L7246">
        <v>5</v>
      </c>
      <c r="M7246">
        <v>2</v>
      </c>
      <c r="N7246" t="s">
        <v>211</v>
      </c>
      <c r="O7246" s="8">
        <v>1.25</v>
      </c>
      <c r="P7246" s="8">
        <v>1.4</v>
      </c>
      <c r="Q7246" s="8">
        <v>0.86</v>
      </c>
      <c r="R7246" s="8">
        <v>1.6</v>
      </c>
      <c r="S7246" s="8">
        <v>0.08</v>
      </c>
      <c r="T7246" s="8">
        <v>2</v>
      </c>
      <c r="U7246" s="8">
        <v>0.51</v>
      </c>
      <c r="V7246" s="9">
        <v>34</v>
      </c>
      <c r="W7246" s="8">
        <v>0.7400000000000001</v>
      </c>
      <c r="X7246" s="8">
        <v>1.92</v>
      </c>
      <c r="Y7246" s="8">
        <v>-0.14999999999999991</v>
      </c>
      <c r="Z7246" s="8">
        <v>-0.10000000000000009</v>
      </c>
      <c r="AA7246">
        <v>0.19000000000000006</v>
      </c>
      <c r="AF7246" t="s">
        <v>7493</v>
      </c>
      <c r="AG7246" t="s">
        <v>106</v>
      </c>
      <c r="AH7246" t="s">
        <v>107</v>
      </c>
      <c r="AI7246" t="s">
        <v>340</v>
      </c>
      <c r="AJ7246" s="7">
        <v>45747</v>
      </c>
      <c r="AK7246" t="s">
        <v>7850</v>
      </c>
      <c r="AL7246" t="s">
        <v>109</v>
      </c>
      <c r="AM7246" t="s">
        <v>7212</v>
      </c>
      <c r="AN7246" t="s">
        <v>7859</v>
      </c>
      <c r="AO7246" t="str">
        <f>TEXT(A7246,"yyyy-mm-dd")</f>
        <v>2024-10-31</v>
      </c>
    </row>
    <row r="7247" spans="1:41">
      <c r="A7247" s="6" t="s">
        <v>7849</v>
      </c>
      <c r="B7247">
        <v>2024</v>
      </c>
      <c r="C7247">
        <v>10</v>
      </c>
      <c r="E7247" t="s">
        <v>100</v>
      </c>
      <c r="F7247" t="s">
        <v>101</v>
      </c>
      <c r="G7247" t="s">
        <v>102</v>
      </c>
      <c r="H7247" t="s">
        <v>6983</v>
      </c>
      <c r="I7247">
        <v>2024</v>
      </c>
      <c r="J7247">
        <v>4</v>
      </c>
      <c r="K7247" s="6">
        <v>45657</v>
      </c>
      <c r="L7247">
        <v>2</v>
      </c>
      <c r="M7247">
        <v>1</v>
      </c>
      <c r="N7247" t="s">
        <v>104</v>
      </c>
      <c r="O7247" s="8">
        <v>1.0900000000000001</v>
      </c>
      <c r="P7247" s="8">
        <v>1</v>
      </c>
      <c r="Q7247" s="8">
        <v>0.76</v>
      </c>
      <c r="R7247" s="8">
        <v>1.35</v>
      </c>
      <c r="S7247" s="8">
        <v>0.4</v>
      </c>
      <c r="T7247" s="8">
        <v>1.96</v>
      </c>
      <c r="U7247" s="8">
        <v>0.44</v>
      </c>
      <c r="V7247" s="9">
        <v>34</v>
      </c>
      <c r="W7247" s="8">
        <v>0.59000000000000008</v>
      </c>
      <c r="X7247" s="8">
        <v>1.56</v>
      </c>
      <c r="Y7247" s="8">
        <v>9.000000000000008E-2</v>
      </c>
      <c r="Z7247" s="8">
        <v>-0.30000000000000004</v>
      </c>
      <c r="AA7247">
        <v>6.0000000000000053E-2</v>
      </c>
      <c r="AF7247" t="s">
        <v>7055</v>
      </c>
      <c r="AG7247" t="s">
        <v>106</v>
      </c>
      <c r="AH7247" t="s">
        <v>107</v>
      </c>
      <c r="AI7247" t="s">
        <v>108</v>
      </c>
      <c r="AJ7247" s="7">
        <v>45657</v>
      </c>
      <c r="AK7247" t="s">
        <v>7850</v>
      </c>
      <c r="AL7247" t="s">
        <v>109</v>
      </c>
      <c r="AM7247" t="s">
        <v>6985</v>
      </c>
      <c r="AN7247" t="s">
        <v>7858</v>
      </c>
      <c r="AO7247" t="str">
        <f>TEXT(A7247,"yyyy-mm-dd")</f>
        <v>2024-10-31</v>
      </c>
    </row>
    <row r="7248" spans="1:41">
      <c r="A7248" s="6" t="s">
        <v>7849</v>
      </c>
      <c r="B7248">
        <v>2024</v>
      </c>
      <c r="C7248">
        <v>10</v>
      </c>
      <c r="E7248" t="s">
        <v>100</v>
      </c>
      <c r="F7248" t="s">
        <v>101</v>
      </c>
      <c r="G7248" t="s">
        <v>83</v>
      </c>
      <c r="H7248" t="s">
        <v>6592</v>
      </c>
      <c r="I7248">
        <v>2024</v>
      </c>
      <c r="K7248" s="6">
        <v>45657</v>
      </c>
      <c r="L7248">
        <v>2</v>
      </c>
      <c r="N7248" t="s">
        <v>104</v>
      </c>
      <c r="O7248" s="8">
        <v>1.41</v>
      </c>
      <c r="P7248" s="8">
        <v>1.4</v>
      </c>
      <c r="Q7248" s="8">
        <v>1.29</v>
      </c>
      <c r="R7248" s="8">
        <v>1.52</v>
      </c>
      <c r="S7248" s="8">
        <v>1.1000000000000001</v>
      </c>
      <c r="T7248" s="8">
        <v>1.8</v>
      </c>
      <c r="U7248" s="8">
        <v>0.19</v>
      </c>
      <c r="V7248" s="9">
        <v>40</v>
      </c>
      <c r="W7248" s="8">
        <v>0.22999999999999998</v>
      </c>
      <c r="X7248" s="8">
        <v>0.7</v>
      </c>
      <c r="Y7248" s="8">
        <v>1.0000000000000009E-2</v>
      </c>
      <c r="Z7248" s="8">
        <v>-6.0000000000000053E-2</v>
      </c>
      <c r="AA7248">
        <v>-0.11999999999999988</v>
      </c>
      <c r="AF7248" t="s">
        <v>10411</v>
      </c>
      <c r="AG7248" t="s">
        <v>9655</v>
      </c>
      <c r="AH7248" t="s">
        <v>9656</v>
      </c>
      <c r="AI7248" t="s">
        <v>9657</v>
      </c>
      <c r="AJ7248" s="7">
        <v>45657</v>
      </c>
      <c r="AK7248" t="s">
        <v>7850</v>
      </c>
      <c r="AL7248" t="s">
        <v>109</v>
      </c>
      <c r="AM7248" t="s">
        <v>6594</v>
      </c>
      <c r="AN7248" t="s">
        <v>10446</v>
      </c>
    </row>
    <row r="7249" spans="1:41">
      <c r="A7249" s="6" t="s">
        <v>7849</v>
      </c>
      <c r="B7249">
        <v>2024</v>
      </c>
      <c r="C7249">
        <v>10</v>
      </c>
      <c r="E7249" t="s">
        <v>100</v>
      </c>
      <c r="F7249" t="s">
        <v>101</v>
      </c>
      <c r="G7249" t="s">
        <v>102</v>
      </c>
      <c r="H7249" t="s">
        <v>6878</v>
      </c>
      <c r="I7249">
        <v>2024</v>
      </c>
      <c r="J7249">
        <v>3</v>
      </c>
      <c r="K7249" s="6">
        <v>45565</v>
      </c>
      <c r="L7249">
        <v>-1</v>
      </c>
      <c r="M7249">
        <v>0</v>
      </c>
      <c r="N7249" t="s">
        <v>187</v>
      </c>
      <c r="O7249" s="8">
        <v>1.1100000000000001</v>
      </c>
      <c r="P7249" s="8">
        <v>1.2</v>
      </c>
      <c r="Q7249" s="8">
        <v>0.8</v>
      </c>
      <c r="R7249" s="8">
        <v>1.39</v>
      </c>
      <c r="S7249" s="8">
        <v>0.5</v>
      </c>
      <c r="T7249" s="8">
        <v>1.7</v>
      </c>
      <c r="U7249" s="8">
        <v>0.35</v>
      </c>
      <c r="V7249" s="9">
        <v>34</v>
      </c>
      <c r="W7249" s="8">
        <v>0.58999999999999986</v>
      </c>
      <c r="X7249" s="8">
        <v>1.2</v>
      </c>
      <c r="Y7249" s="8">
        <v>-8.9999999999999858E-2</v>
      </c>
      <c r="Z7249" s="8">
        <v>5.0000000000000044E-2</v>
      </c>
      <c r="AA7249">
        <v>2.9999999999999916E-2</v>
      </c>
      <c r="AF7249" t="s">
        <v>7053</v>
      </c>
      <c r="AG7249" t="s">
        <v>106</v>
      </c>
      <c r="AH7249" t="s">
        <v>107</v>
      </c>
      <c r="AI7249" t="s">
        <v>188</v>
      </c>
      <c r="AJ7249" s="7">
        <v>45565</v>
      </c>
      <c r="AK7249" t="s">
        <v>7850</v>
      </c>
      <c r="AL7249" t="s">
        <v>109</v>
      </c>
      <c r="AM7249" t="s">
        <v>6880</v>
      </c>
      <c r="AN7249" t="s">
        <v>7857</v>
      </c>
      <c r="AO7249" t="str">
        <f>TEXT(A7249,"yyyy-mm-dd")</f>
        <v>2024-10-31</v>
      </c>
    </row>
    <row r="7250" spans="1:41">
      <c r="A7250" s="6" t="s">
        <v>7849</v>
      </c>
      <c r="B7250">
        <v>2024</v>
      </c>
      <c r="C7250">
        <v>10</v>
      </c>
      <c r="E7250" t="s">
        <v>2685</v>
      </c>
      <c r="F7250" t="s">
        <v>101</v>
      </c>
      <c r="G7250" t="s">
        <v>774</v>
      </c>
      <c r="H7250" t="s">
        <v>2686</v>
      </c>
      <c r="K7250" s="6"/>
      <c r="O7250" s="8">
        <v>2.0699999999999998</v>
      </c>
      <c r="P7250" s="8">
        <v>2</v>
      </c>
      <c r="Q7250" s="8">
        <v>1.8</v>
      </c>
      <c r="R7250" s="8">
        <v>2.2799999999999998</v>
      </c>
      <c r="S7250" s="8">
        <v>1.6</v>
      </c>
      <c r="T7250" s="8">
        <v>3.33</v>
      </c>
      <c r="U7250" s="8">
        <v>0.37</v>
      </c>
      <c r="V7250" s="9">
        <v>30</v>
      </c>
      <c r="W7250" s="8">
        <v>0.47999999999999976</v>
      </c>
      <c r="X7250" s="8">
        <v>1.73</v>
      </c>
      <c r="Y7250" s="8">
        <v>6.999999999999984E-2</v>
      </c>
      <c r="Z7250" s="8">
        <v>0.10000000000000009</v>
      </c>
      <c r="AA7250">
        <v>0.2799999999999998</v>
      </c>
      <c r="AF7250" t="s">
        <v>2687</v>
      </c>
      <c r="AG7250" t="s">
        <v>2688</v>
      </c>
      <c r="AH7250" t="s">
        <v>2689</v>
      </c>
      <c r="AI7250" t="s">
        <v>2690</v>
      </c>
      <c r="AJ7250" s="7"/>
      <c r="AK7250" t="s">
        <v>7850</v>
      </c>
      <c r="AL7250" t="s">
        <v>109</v>
      </c>
      <c r="AM7250" t="s">
        <v>2686</v>
      </c>
      <c r="AN7250" t="s">
        <v>7879</v>
      </c>
      <c r="AO7250" t="str">
        <f>TEXT(A7250,"yyyy-mm-dd")</f>
        <v>2024-10-31</v>
      </c>
    </row>
    <row r="7251" spans="1:41">
      <c r="A7251" s="6" t="s">
        <v>7849</v>
      </c>
      <c r="B7251">
        <v>2024</v>
      </c>
      <c r="C7251">
        <v>10</v>
      </c>
      <c r="E7251" t="s">
        <v>81</v>
      </c>
      <c r="F7251" t="s">
        <v>82</v>
      </c>
      <c r="G7251" t="s">
        <v>83</v>
      </c>
      <c r="H7251" t="s">
        <v>7480</v>
      </c>
      <c r="I7251">
        <v>2026</v>
      </c>
      <c r="K7251" s="6">
        <v>46387</v>
      </c>
      <c r="L7251">
        <v>26</v>
      </c>
      <c r="N7251" t="s">
        <v>463</v>
      </c>
      <c r="O7251" s="8">
        <v>3.79</v>
      </c>
      <c r="P7251" s="8">
        <v>3.72</v>
      </c>
      <c r="Q7251" s="8">
        <v>3.6</v>
      </c>
      <c r="R7251" s="8">
        <v>4</v>
      </c>
      <c r="S7251" s="8">
        <v>3.38</v>
      </c>
      <c r="T7251" s="8">
        <v>4.59</v>
      </c>
      <c r="U7251" s="8">
        <v>0.28000000000000003</v>
      </c>
      <c r="V7251" s="9">
        <v>35</v>
      </c>
      <c r="W7251" s="8">
        <v>0.39999999999999991</v>
      </c>
      <c r="X7251" s="8">
        <v>1.21</v>
      </c>
      <c r="Y7251" s="8">
        <v>6.999999999999984E-2</v>
      </c>
      <c r="Z7251" s="8">
        <v>0</v>
      </c>
      <c r="AA7251">
        <v>0</v>
      </c>
      <c r="AF7251" t="s">
        <v>7481</v>
      </c>
      <c r="AG7251" t="s">
        <v>87</v>
      </c>
      <c r="AH7251" t="s">
        <v>88</v>
      </c>
      <c r="AI7251" t="s">
        <v>359</v>
      </c>
      <c r="AJ7251" s="7">
        <v>46387</v>
      </c>
      <c r="AK7251" t="s">
        <v>7850</v>
      </c>
      <c r="AL7251" t="s">
        <v>91</v>
      </c>
      <c r="AM7251" t="s">
        <v>7482</v>
      </c>
      <c r="AN7251" t="s">
        <v>7853</v>
      </c>
      <c r="AO7251" t="str">
        <f>TEXT(A7251,"yyyy-mm-dd")</f>
        <v>2024-10-31</v>
      </c>
    </row>
    <row r="7252" spans="1:41">
      <c r="A7252" s="6" t="s">
        <v>7849</v>
      </c>
      <c r="B7252">
        <v>2024</v>
      </c>
      <c r="C7252">
        <v>10</v>
      </c>
      <c r="E7252" t="s">
        <v>392</v>
      </c>
      <c r="F7252" t="s">
        <v>82</v>
      </c>
      <c r="G7252" t="s">
        <v>83</v>
      </c>
      <c r="H7252" t="s">
        <v>7480</v>
      </c>
      <c r="I7252">
        <v>2026</v>
      </c>
      <c r="K7252" s="6">
        <v>46387</v>
      </c>
      <c r="L7252">
        <v>26</v>
      </c>
      <c r="N7252" t="s">
        <v>463</v>
      </c>
      <c r="O7252" s="8">
        <v>3.66</v>
      </c>
      <c r="P7252" s="8">
        <v>3.6</v>
      </c>
      <c r="Q7252" s="8">
        <v>3.5</v>
      </c>
      <c r="R7252" s="8">
        <v>3.79</v>
      </c>
      <c r="S7252" s="8">
        <v>3.2</v>
      </c>
      <c r="T7252" s="8">
        <v>4.26</v>
      </c>
      <c r="U7252" s="8">
        <v>0.24</v>
      </c>
      <c r="V7252" s="9">
        <v>32</v>
      </c>
      <c r="W7252" s="8">
        <v>0.29000000000000004</v>
      </c>
      <c r="X7252" s="8">
        <v>1.0599999999999996</v>
      </c>
      <c r="Y7252" s="8">
        <v>6.0000000000000053E-2</v>
      </c>
      <c r="Z7252" s="8">
        <v>0</v>
      </c>
      <c r="AA7252">
        <v>-9.9999999999997868E-3</v>
      </c>
      <c r="AF7252" t="s">
        <v>7481</v>
      </c>
      <c r="AG7252" t="s">
        <v>87</v>
      </c>
      <c r="AH7252" t="s">
        <v>88</v>
      </c>
      <c r="AI7252" t="s">
        <v>359</v>
      </c>
      <c r="AJ7252" s="7">
        <v>46387</v>
      </c>
      <c r="AK7252" t="s">
        <v>7850</v>
      </c>
      <c r="AL7252" t="s">
        <v>393</v>
      </c>
      <c r="AM7252" t="s">
        <v>7482</v>
      </c>
      <c r="AN7252" t="s">
        <v>7856</v>
      </c>
      <c r="AO7252" t="str">
        <f>TEXT(A7252,"yyyy-mm-dd")</f>
        <v>2024-10-31</v>
      </c>
    </row>
    <row r="7253" spans="1:41">
      <c r="A7253" s="6" t="s">
        <v>7849</v>
      </c>
      <c r="B7253">
        <v>2024</v>
      </c>
      <c r="C7253">
        <v>10</v>
      </c>
      <c r="E7253" t="s">
        <v>81</v>
      </c>
      <c r="F7253" t="s">
        <v>82</v>
      </c>
      <c r="G7253" t="s">
        <v>83</v>
      </c>
      <c r="H7253" t="s">
        <v>7036</v>
      </c>
      <c r="I7253">
        <v>2025</v>
      </c>
      <c r="K7253" s="6">
        <v>46022</v>
      </c>
      <c r="L7253">
        <v>14</v>
      </c>
      <c r="N7253" t="s">
        <v>244</v>
      </c>
      <c r="O7253" s="8">
        <v>3.86</v>
      </c>
      <c r="P7253" s="8">
        <v>3.8</v>
      </c>
      <c r="Q7253" s="8">
        <v>3.7</v>
      </c>
      <c r="R7253" s="8">
        <v>4.05</v>
      </c>
      <c r="S7253" s="8">
        <v>3.22</v>
      </c>
      <c r="T7253" s="8">
        <v>4.58</v>
      </c>
      <c r="U7253" s="8">
        <v>0.28999999999999998</v>
      </c>
      <c r="V7253" s="9">
        <v>41</v>
      </c>
      <c r="W7253" s="8">
        <v>0.34999999999999964</v>
      </c>
      <c r="X7253" s="8">
        <v>1.3599999999999999</v>
      </c>
      <c r="Y7253" s="8">
        <v>6.0000000000000053E-2</v>
      </c>
      <c r="Z7253" s="8">
        <v>0</v>
      </c>
      <c r="AA7253">
        <v>8.9999999999999858E-2</v>
      </c>
      <c r="AF7253" t="s">
        <v>7037</v>
      </c>
      <c r="AG7253" t="s">
        <v>87</v>
      </c>
      <c r="AH7253" t="s">
        <v>88</v>
      </c>
      <c r="AI7253" t="s">
        <v>97</v>
      </c>
      <c r="AJ7253" s="7">
        <v>46022</v>
      </c>
      <c r="AK7253" t="s">
        <v>7850</v>
      </c>
      <c r="AL7253" t="s">
        <v>91</v>
      </c>
      <c r="AM7253" t="s">
        <v>7038</v>
      </c>
      <c r="AN7253" t="s">
        <v>7852</v>
      </c>
      <c r="AO7253" t="str">
        <f>TEXT(A7253,"yyyy-mm-dd")</f>
        <v>2024-10-31</v>
      </c>
    </row>
    <row r="7254" spans="1:41">
      <c r="A7254" s="6" t="s">
        <v>7849</v>
      </c>
      <c r="B7254">
        <v>2024</v>
      </c>
      <c r="C7254">
        <v>10</v>
      </c>
      <c r="E7254" t="s">
        <v>392</v>
      </c>
      <c r="F7254" t="s">
        <v>82</v>
      </c>
      <c r="G7254" t="s">
        <v>83</v>
      </c>
      <c r="H7254" t="s">
        <v>7036</v>
      </c>
      <c r="I7254">
        <v>2025</v>
      </c>
      <c r="K7254" s="6">
        <v>46022</v>
      </c>
      <c r="L7254">
        <v>14</v>
      </c>
      <c r="N7254" t="s">
        <v>244</v>
      </c>
      <c r="O7254" s="8">
        <v>3.69</v>
      </c>
      <c r="P7254" s="8">
        <v>3.7</v>
      </c>
      <c r="Q7254" s="8">
        <v>3.57</v>
      </c>
      <c r="R7254" s="8">
        <v>3.79</v>
      </c>
      <c r="S7254" s="8">
        <v>3.24</v>
      </c>
      <c r="T7254" s="8">
        <v>4.34</v>
      </c>
      <c r="U7254" s="8">
        <v>0.22</v>
      </c>
      <c r="V7254" s="9">
        <v>38</v>
      </c>
      <c r="W7254" s="8">
        <v>0.2200000000000002</v>
      </c>
      <c r="X7254" s="8">
        <v>1.0999999999999996</v>
      </c>
      <c r="Y7254" s="8">
        <v>-1.0000000000000231E-2</v>
      </c>
      <c r="Z7254" s="8">
        <v>0</v>
      </c>
      <c r="AA7254">
        <v>1.0000000000000231E-2</v>
      </c>
      <c r="AF7254" t="s">
        <v>7037</v>
      </c>
      <c r="AG7254" t="s">
        <v>87</v>
      </c>
      <c r="AH7254" t="s">
        <v>88</v>
      </c>
      <c r="AI7254" t="s">
        <v>97</v>
      </c>
      <c r="AJ7254" s="7">
        <v>46022</v>
      </c>
      <c r="AK7254" t="s">
        <v>7850</v>
      </c>
      <c r="AL7254" t="s">
        <v>393</v>
      </c>
      <c r="AM7254" t="s">
        <v>7038</v>
      </c>
      <c r="AN7254" t="s">
        <v>7855</v>
      </c>
      <c r="AO7254" t="str">
        <f>TEXT(A7254,"yyyy-mm-dd")</f>
        <v>2024-10-31</v>
      </c>
    </row>
    <row r="7255" spans="1:41">
      <c r="A7255" s="6" t="s">
        <v>7849</v>
      </c>
      <c r="B7255">
        <v>2024</v>
      </c>
      <c r="C7255">
        <v>10</v>
      </c>
      <c r="E7255" t="s">
        <v>81</v>
      </c>
      <c r="F7255" t="s">
        <v>82</v>
      </c>
      <c r="G7255" t="s">
        <v>83</v>
      </c>
      <c r="H7255" t="s">
        <v>6592</v>
      </c>
      <c r="I7255">
        <v>2024</v>
      </c>
      <c r="K7255" s="6">
        <v>45657</v>
      </c>
      <c r="L7255">
        <v>2</v>
      </c>
      <c r="N7255" t="s">
        <v>104</v>
      </c>
      <c r="O7255" s="8">
        <v>4.43</v>
      </c>
      <c r="P7255" s="8">
        <v>4.45</v>
      </c>
      <c r="Q7255" s="8">
        <v>4.3</v>
      </c>
      <c r="R7255" s="8">
        <v>4.5</v>
      </c>
      <c r="S7255" s="8">
        <v>3.97</v>
      </c>
      <c r="T7255" s="8">
        <v>5.15</v>
      </c>
      <c r="U7255" s="8">
        <v>0.2</v>
      </c>
      <c r="V7255" s="9">
        <v>41</v>
      </c>
      <c r="W7255" s="8">
        <v>0.20000000000000018</v>
      </c>
      <c r="X7255" s="8">
        <v>1.1800000000000002</v>
      </c>
      <c r="Y7255" s="8">
        <v>-2.0000000000000462E-2</v>
      </c>
      <c r="Z7255" s="8">
        <v>9.9999999999997868E-3</v>
      </c>
      <c r="AA7255">
        <v>-6.9999999999999396E-2</v>
      </c>
      <c r="AF7255" t="s">
        <v>6593</v>
      </c>
      <c r="AG7255" t="s">
        <v>87</v>
      </c>
      <c r="AH7255" t="s">
        <v>88</v>
      </c>
      <c r="AI7255" t="s">
        <v>89</v>
      </c>
      <c r="AJ7255" s="7">
        <v>45657</v>
      </c>
      <c r="AK7255" t="s">
        <v>7850</v>
      </c>
      <c r="AL7255" t="s">
        <v>91</v>
      </c>
      <c r="AM7255" t="s">
        <v>6594</v>
      </c>
      <c r="AN7255" t="s">
        <v>7851</v>
      </c>
      <c r="AO7255" t="str">
        <f>TEXT(A7255,"yyyy-mm-dd")</f>
        <v>2024-10-31</v>
      </c>
    </row>
    <row r="7256" spans="1:41">
      <c r="A7256" s="6" t="s">
        <v>7849</v>
      </c>
      <c r="B7256">
        <v>2024</v>
      </c>
      <c r="C7256">
        <v>10</v>
      </c>
      <c r="E7256" t="s">
        <v>392</v>
      </c>
      <c r="F7256" t="s">
        <v>82</v>
      </c>
      <c r="G7256" t="s">
        <v>83</v>
      </c>
      <c r="H7256" t="s">
        <v>6592</v>
      </c>
      <c r="I7256">
        <v>2024</v>
      </c>
      <c r="K7256" s="6">
        <v>45657</v>
      </c>
      <c r="L7256">
        <v>2</v>
      </c>
      <c r="N7256" t="s">
        <v>104</v>
      </c>
      <c r="O7256" s="8">
        <v>3.84</v>
      </c>
      <c r="P7256" s="8">
        <v>3.8</v>
      </c>
      <c r="Q7256" s="8">
        <v>3.77</v>
      </c>
      <c r="R7256" s="8">
        <v>3.88</v>
      </c>
      <c r="S7256" s="8">
        <v>3.6</v>
      </c>
      <c r="T7256" s="8">
        <v>4.79</v>
      </c>
      <c r="U7256" s="8">
        <v>0.19</v>
      </c>
      <c r="V7256" s="9">
        <v>38</v>
      </c>
      <c r="W7256" s="8">
        <v>0.10999999999999988</v>
      </c>
      <c r="X7256" s="8">
        <v>1.19</v>
      </c>
      <c r="Y7256" s="8">
        <v>4.0000000000000036E-2</v>
      </c>
      <c r="Z7256" s="8">
        <v>-3.0000000000000249E-2</v>
      </c>
      <c r="AA7256">
        <v>-3.0000000000000249E-2</v>
      </c>
      <c r="AF7256" t="s">
        <v>6593</v>
      </c>
      <c r="AG7256" t="s">
        <v>87</v>
      </c>
      <c r="AH7256" t="s">
        <v>88</v>
      </c>
      <c r="AI7256" t="s">
        <v>89</v>
      </c>
      <c r="AJ7256" s="7">
        <v>45657</v>
      </c>
      <c r="AK7256" t="s">
        <v>7850</v>
      </c>
      <c r="AL7256" t="s">
        <v>393</v>
      </c>
      <c r="AM7256" t="s">
        <v>6594</v>
      </c>
      <c r="AN7256" t="s">
        <v>7854</v>
      </c>
      <c r="AO7256" t="str">
        <f>TEXT(A7256,"yyyy-mm-dd")</f>
        <v>2024-10-31</v>
      </c>
    </row>
    <row r="7257" spans="1:41">
      <c r="A7257" s="6" t="s">
        <v>7849</v>
      </c>
      <c r="B7257">
        <v>2024</v>
      </c>
      <c r="C7257">
        <v>10</v>
      </c>
      <c r="E7257" t="s">
        <v>81</v>
      </c>
      <c r="F7257" t="s">
        <v>82</v>
      </c>
      <c r="G7257" t="s">
        <v>774</v>
      </c>
      <c r="H7257" t="s">
        <v>775</v>
      </c>
      <c r="K7257" s="6"/>
      <c r="O7257" s="8">
        <v>3.74</v>
      </c>
      <c r="P7257" s="8">
        <v>3.71</v>
      </c>
      <c r="Q7257" s="8">
        <v>3.6</v>
      </c>
      <c r="R7257" s="8">
        <v>3.88</v>
      </c>
      <c r="S7257" s="8">
        <v>3.44</v>
      </c>
      <c r="T7257" s="8">
        <v>4.2</v>
      </c>
      <c r="U7257" s="8">
        <v>0.18</v>
      </c>
      <c r="V7257" s="9">
        <v>33</v>
      </c>
      <c r="W7257" s="8">
        <v>0.2799999999999998</v>
      </c>
      <c r="X7257" s="8">
        <v>0.76000000000000023</v>
      </c>
      <c r="Y7257" s="8">
        <v>3.0000000000000249E-2</v>
      </c>
      <c r="Z7257" s="8">
        <v>9.9999999999997868E-3</v>
      </c>
      <c r="AA7257">
        <v>6.999999999999984E-2</v>
      </c>
      <c r="AF7257" t="s">
        <v>776</v>
      </c>
      <c r="AG7257" t="s">
        <v>777</v>
      </c>
      <c r="AH7257" t="s">
        <v>778</v>
      </c>
      <c r="AI7257" t="s">
        <v>779</v>
      </c>
      <c r="AJ7257" s="7"/>
      <c r="AK7257" t="s">
        <v>7850</v>
      </c>
      <c r="AL7257" t="s">
        <v>91</v>
      </c>
      <c r="AM7257" t="s">
        <v>775</v>
      </c>
      <c r="AN7257" t="s">
        <v>7875</v>
      </c>
      <c r="AO7257" t="str">
        <f>TEXT(A7257,"yyyy-mm-dd")</f>
        <v>2024-10-31</v>
      </c>
    </row>
    <row r="7258" spans="1:41">
      <c r="A7258" s="6" t="s">
        <v>7849</v>
      </c>
      <c r="B7258">
        <v>2024</v>
      </c>
      <c r="C7258">
        <v>10</v>
      </c>
      <c r="E7258" t="s">
        <v>81</v>
      </c>
      <c r="F7258" t="s">
        <v>82</v>
      </c>
      <c r="G7258" t="s">
        <v>774</v>
      </c>
      <c r="H7258" t="s">
        <v>1536</v>
      </c>
      <c r="K7258" s="6"/>
      <c r="O7258" s="8">
        <v>3.65</v>
      </c>
      <c r="P7258" s="8">
        <v>3.6</v>
      </c>
      <c r="Q7258" s="8">
        <v>3.5</v>
      </c>
      <c r="R7258" s="8">
        <v>3.75</v>
      </c>
      <c r="S7258" s="8">
        <v>3</v>
      </c>
      <c r="T7258" s="8">
        <v>4.0999999999999996</v>
      </c>
      <c r="U7258" s="8">
        <v>0.25</v>
      </c>
      <c r="V7258" s="9">
        <v>32</v>
      </c>
      <c r="W7258" s="8">
        <v>0.25</v>
      </c>
      <c r="X7258" s="8">
        <v>1.0999999999999996</v>
      </c>
      <c r="Y7258" s="8">
        <v>4.9999999999999822E-2</v>
      </c>
      <c r="Z7258" s="8">
        <v>-4.9999999999999822E-2</v>
      </c>
      <c r="AA7258">
        <v>0</v>
      </c>
      <c r="AF7258" t="s">
        <v>1537</v>
      </c>
      <c r="AG7258" t="s">
        <v>777</v>
      </c>
      <c r="AH7258" t="s">
        <v>778</v>
      </c>
      <c r="AI7258" t="s">
        <v>1538</v>
      </c>
      <c r="AJ7258" s="7"/>
      <c r="AK7258" t="s">
        <v>7850</v>
      </c>
      <c r="AL7258" t="s">
        <v>91</v>
      </c>
      <c r="AM7258" t="s">
        <v>1536</v>
      </c>
      <c r="AN7258" t="s">
        <v>7876</v>
      </c>
      <c r="AO7258" t="str">
        <f>TEXT(A7258,"yyyy-mm-dd")</f>
        <v>2024-10-31</v>
      </c>
    </row>
    <row r="7259" spans="1:41">
      <c r="A7259" s="6" t="s">
        <v>7849</v>
      </c>
      <c r="B7259">
        <v>2024</v>
      </c>
      <c r="C7259">
        <v>10</v>
      </c>
      <c r="E7259" t="s">
        <v>392</v>
      </c>
      <c r="F7259" t="s">
        <v>82</v>
      </c>
      <c r="G7259" t="s">
        <v>774</v>
      </c>
      <c r="H7259" t="s">
        <v>775</v>
      </c>
      <c r="K7259" s="6"/>
      <c r="O7259" s="8">
        <v>3.63</v>
      </c>
      <c r="P7259" s="8">
        <v>3.6</v>
      </c>
      <c r="Q7259" s="8">
        <v>3.5</v>
      </c>
      <c r="R7259" s="8">
        <v>3.71</v>
      </c>
      <c r="S7259" s="8">
        <v>3.38</v>
      </c>
      <c r="T7259" s="8">
        <v>4</v>
      </c>
      <c r="U7259" s="8">
        <v>0.17</v>
      </c>
      <c r="V7259" s="9">
        <v>30</v>
      </c>
      <c r="W7259" s="8">
        <v>0.20999999999999996</v>
      </c>
      <c r="X7259" s="8">
        <v>0.62000000000000011</v>
      </c>
      <c r="Y7259" s="8">
        <v>2.9999999999999805E-2</v>
      </c>
      <c r="Z7259" s="8">
        <v>0</v>
      </c>
      <c r="AA7259">
        <v>-4.0000000000000036E-2</v>
      </c>
      <c r="AF7259" t="s">
        <v>776</v>
      </c>
      <c r="AG7259" t="s">
        <v>777</v>
      </c>
      <c r="AH7259" t="s">
        <v>778</v>
      </c>
      <c r="AI7259" t="s">
        <v>779</v>
      </c>
      <c r="AJ7259" s="7"/>
      <c r="AK7259" t="s">
        <v>7850</v>
      </c>
      <c r="AL7259" t="s">
        <v>393</v>
      </c>
      <c r="AM7259" t="s">
        <v>775</v>
      </c>
      <c r="AN7259" t="s">
        <v>7877</v>
      </c>
      <c r="AO7259" t="str">
        <f>TEXT(A7259,"yyyy-mm-dd")</f>
        <v>2024-10-31</v>
      </c>
    </row>
    <row r="7260" spans="1:41">
      <c r="A7260" s="6" t="s">
        <v>7849</v>
      </c>
      <c r="B7260">
        <v>2024</v>
      </c>
      <c r="C7260">
        <v>10</v>
      </c>
      <c r="E7260" t="s">
        <v>392</v>
      </c>
      <c r="F7260" t="s">
        <v>82</v>
      </c>
      <c r="G7260" t="s">
        <v>774</v>
      </c>
      <c r="H7260" t="s">
        <v>1536</v>
      </c>
      <c r="K7260" s="6"/>
      <c r="O7260" s="8">
        <v>3.58</v>
      </c>
      <c r="P7260" s="8">
        <v>3.53</v>
      </c>
      <c r="Q7260" s="8">
        <v>3.45</v>
      </c>
      <c r="R7260" s="8">
        <v>3.7</v>
      </c>
      <c r="S7260" s="8">
        <v>3.3</v>
      </c>
      <c r="T7260" s="8">
        <v>4.0999999999999996</v>
      </c>
      <c r="U7260" s="8">
        <v>0.2</v>
      </c>
      <c r="V7260" s="9">
        <v>29</v>
      </c>
      <c r="W7260" s="8">
        <v>0.25</v>
      </c>
      <c r="X7260" s="8">
        <v>0.79999999999999982</v>
      </c>
      <c r="Y7260" s="8">
        <v>5.0000000000000266E-2</v>
      </c>
      <c r="Z7260" s="8">
        <v>-7.0000000000000284E-2</v>
      </c>
      <c r="AA7260">
        <v>4.9999999999999822E-2</v>
      </c>
      <c r="AF7260" t="s">
        <v>1537</v>
      </c>
      <c r="AG7260" t="s">
        <v>777</v>
      </c>
      <c r="AH7260" t="s">
        <v>778</v>
      </c>
      <c r="AI7260" t="s">
        <v>1538</v>
      </c>
      <c r="AJ7260" s="7"/>
      <c r="AK7260" t="s">
        <v>7850</v>
      </c>
      <c r="AL7260" t="s">
        <v>393</v>
      </c>
      <c r="AM7260" t="s">
        <v>1536</v>
      </c>
      <c r="AN7260" t="s">
        <v>7878</v>
      </c>
      <c r="AO7260" t="str">
        <f>TEXT(A7260,"yyyy-mm-dd")</f>
        <v>2024-10-31</v>
      </c>
    </row>
    <row r="7261" spans="1:41">
      <c r="A7261" s="6" t="s">
        <v>7849</v>
      </c>
      <c r="B7261">
        <v>2024</v>
      </c>
      <c r="C7261">
        <v>10</v>
      </c>
      <c r="E7261" t="s">
        <v>112</v>
      </c>
      <c r="F7261" t="s">
        <v>113</v>
      </c>
      <c r="G7261" t="s">
        <v>83</v>
      </c>
      <c r="H7261" t="s">
        <v>7480</v>
      </c>
      <c r="I7261">
        <v>2026</v>
      </c>
      <c r="K7261" s="6">
        <v>46387</v>
      </c>
      <c r="L7261">
        <v>26</v>
      </c>
      <c r="N7261" t="s">
        <v>463</v>
      </c>
      <c r="O7261" s="8">
        <v>7.35</v>
      </c>
      <c r="P7261" s="8">
        <v>7.32</v>
      </c>
      <c r="Q7261" s="8">
        <v>7</v>
      </c>
      <c r="R7261" s="8">
        <v>7.88</v>
      </c>
      <c r="S7261" s="8">
        <v>6</v>
      </c>
      <c r="T7261" s="8">
        <v>8.56</v>
      </c>
      <c r="U7261" s="8">
        <v>0.69</v>
      </c>
      <c r="V7261" s="9">
        <v>26</v>
      </c>
      <c r="W7261" s="8">
        <v>0.87999999999999989</v>
      </c>
      <c r="X7261" s="8">
        <v>2.5600000000000005</v>
      </c>
      <c r="Y7261" s="8">
        <v>2.9999999999999361E-2</v>
      </c>
      <c r="Z7261" s="8">
        <v>1.0000000000000675E-2</v>
      </c>
      <c r="AA7261">
        <v>0.16000000000000014</v>
      </c>
      <c r="AF7261" t="s">
        <v>7518</v>
      </c>
      <c r="AG7261" t="s">
        <v>115</v>
      </c>
      <c r="AH7261" t="s">
        <v>116</v>
      </c>
      <c r="AI7261" t="s">
        <v>359</v>
      </c>
      <c r="AJ7261" s="7">
        <v>46387</v>
      </c>
      <c r="AK7261" t="s">
        <v>7850</v>
      </c>
      <c r="AL7261" t="s">
        <v>118</v>
      </c>
      <c r="AM7261" t="s">
        <v>7482</v>
      </c>
      <c r="AN7261" t="s">
        <v>7882</v>
      </c>
      <c r="AO7261" t="str">
        <f>TEXT(A7261,"yyyy-mm-dd")</f>
        <v>2024-10-31</v>
      </c>
    </row>
    <row r="7262" spans="1:41">
      <c r="A7262" s="6" t="s">
        <v>7849</v>
      </c>
      <c r="B7262">
        <v>2024</v>
      </c>
      <c r="C7262">
        <v>10</v>
      </c>
      <c r="E7262" t="s">
        <v>2881</v>
      </c>
      <c r="F7262" t="s">
        <v>113</v>
      </c>
      <c r="G7262" t="s">
        <v>83</v>
      </c>
      <c r="H7262" t="s">
        <v>7480</v>
      </c>
      <c r="I7262">
        <v>2026</v>
      </c>
      <c r="K7262" s="6">
        <v>46387</v>
      </c>
      <c r="L7262">
        <v>26</v>
      </c>
      <c r="N7262" t="s">
        <v>463</v>
      </c>
      <c r="O7262" s="8">
        <v>8.36</v>
      </c>
      <c r="P7262" s="8">
        <v>8.2799999999999994</v>
      </c>
      <c r="Q7262" s="8">
        <v>7.65</v>
      </c>
      <c r="R7262" s="8">
        <v>9.0500000000000007</v>
      </c>
      <c r="S7262" s="8">
        <v>7</v>
      </c>
      <c r="T7262" s="8">
        <v>10</v>
      </c>
      <c r="U7262" s="8">
        <v>0.84</v>
      </c>
      <c r="V7262" s="9">
        <v>24</v>
      </c>
      <c r="W7262" s="8">
        <v>1.4000000000000004</v>
      </c>
      <c r="X7262" s="8">
        <v>3</v>
      </c>
      <c r="Y7262" s="8">
        <v>8.0000000000000071E-2</v>
      </c>
      <c r="Z7262" s="8">
        <v>4.9999999999998934E-2</v>
      </c>
      <c r="AA7262">
        <v>-0.14999999999999947</v>
      </c>
      <c r="AF7262" t="s">
        <v>7523</v>
      </c>
      <c r="AG7262" t="s">
        <v>2883</v>
      </c>
      <c r="AH7262" t="s">
        <v>2884</v>
      </c>
      <c r="AI7262" t="s">
        <v>359</v>
      </c>
      <c r="AJ7262" s="7">
        <v>46387</v>
      </c>
      <c r="AK7262" t="s">
        <v>7850</v>
      </c>
      <c r="AL7262" t="s">
        <v>2885</v>
      </c>
      <c r="AM7262" t="s">
        <v>7482</v>
      </c>
      <c r="AN7262" t="s">
        <v>7885</v>
      </c>
      <c r="AO7262" t="str">
        <f>TEXT(A7262,"yyyy-mm-dd")</f>
        <v>2024-10-31</v>
      </c>
    </row>
    <row r="7263" spans="1:41">
      <c r="A7263" s="6" t="s">
        <v>7849</v>
      </c>
      <c r="B7263">
        <v>2024</v>
      </c>
      <c r="C7263">
        <v>10</v>
      </c>
      <c r="E7263" t="s">
        <v>112</v>
      </c>
      <c r="F7263" t="s">
        <v>113</v>
      </c>
      <c r="G7263" t="s">
        <v>83</v>
      </c>
      <c r="H7263" t="s">
        <v>7036</v>
      </c>
      <c r="I7263">
        <v>2025</v>
      </c>
      <c r="K7263" s="6">
        <v>46022</v>
      </c>
      <c r="L7263">
        <v>14</v>
      </c>
      <c r="N7263" t="s">
        <v>244</v>
      </c>
      <c r="O7263" s="8">
        <v>8.17</v>
      </c>
      <c r="P7263" s="8">
        <v>8.09</v>
      </c>
      <c r="Q7263" s="8">
        <v>7.91</v>
      </c>
      <c r="R7263" s="8">
        <v>8.39</v>
      </c>
      <c r="S7263" s="8">
        <v>7.5</v>
      </c>
      <c r="T7263" s="8">
        <v>9.5</v>
      </c>
      <c r="U7263" s="8">
        <v>0.46</v>
      </c>
      <c r="V7263" s="9">
        <v>30</v>
      </c>
      <c r="W7263" s="8">
        <v>0.48000000000000043</v>
      </c>
      <c r="X7263" s="8">
        <v>2</v>
      </c>
      <c r="Y7263" s="8">
        <v>8.0000000000000071E-2</v>
      </c>
      <c r="Z7263" s="8">
        <v>-9.9999999999997868E-3</v>
      </c>
      <c r="AA7263">
        <v>-7.9999999999999183E-2</v>
      </c>
      <c r="AF7263" t="s">
        <v>7074</v>
      </c>
      <c r="AG7263" t="s">
        <v>115</v>
      </c>
      <c r="AH7263" t="s">
        <v>116</v>
      </c>
      <c r="AI7263" t="s">
        <v>230</v>
      </c>
      <c r="AJ7263" s="7">
        <v>46022</v>
      </c>
      <c r="AK7263" t="s">
        <v>7850</v>
      </c>
      <c r="AL7263" t="s">
        <v>118</v>
      </c>
      <c r="AM7263" t="s">
        <v>7038</v>
      </c>
      <c r="AN7263" t="s">
        <v>7881</v>
      </c>
      <c r="AO7263" t="str">
        <f>TEXT(A7263,"yyyy-mm-dd")</f>
        <v>2024-10-31</v>
      </c>
    </row>
    <row r="7264" spans="1:41">
      <c r="A7264" s="6" t="s">
        <v>7849</v>
      </c>
      <c r="B7264">
        <v>2024</v>
      </c>
      <c r="C7264">
        <v>10</v>
      </c>
      <c r="E7264" t="s">
        <v>2881</v>
      </c>
      <c r="F7264" t="s">
        <v>113</v>
      </c>
      <c r="G7264" t="s">
        <v>83</v>
      </c>
      <c r="H7264" t="s">
        <v>7036</v>
      </c>
      <c r="I7264">
        <v>2025</v>
      </c>
      <c r="K7264" s="6">
        <v>46022</v>
      </c>
      <c r="L7264">
        <v>14</v>
      </c>
      <c r="N7264" t="s">
        <v>244</v>
      </c>
      <c r="O7264" s="8">
        <v>8.91</v>
      </c>
      <c r="P7264" s="8">
        <v>8.9700000000000006</v>
      </c>
      <c r="Q7264" s="8">
        <v>8.52</v>
      </c>
      <c r="R7264" s="8">
        <v>9.44</v>
      </c>
      <c r="S7264" s="8">
        <v>7.5</v>
      </c>
      <c r="T7264" s="8">
        <v>9.8000000000000007</v>
      </c>
      <c r="U7264" s="8">
        <v>0.57999999999999996</v>
      </c>
      <c r="V7264" s="9">
        <v>28</v>
      </c>
      <c r="W7264" s="8">
        <v>0.91999999999999993</v>
      </c>
      <c r="X7264" s="8">
        <v>2.3000000000000007</v>
      </c>
      <c r="Y7264" s="8">
        <v>-6.0000000000000497E-2</v>
      </c>
      <c r="Z7264" s="8">
        <v>0.21000000000000085</v>
      </c>
      <c r="AA7264">
        <v>-8.0000000000000071E-2</v>
      </c>
      <c r="AF7264" t="s">
        <v>7079</v>
      </c>
      <c r="AG7264" t="s">
        <v>2883</v>
      </c>
      <c r="AH7264" t="s">
        <v>2884</v>
      </c>
      <c r="AI7264" t="s">
        <v>230</v>
      </c>
      <c r="AJ7264" s="7">
        <v>46022</v>
      </c>
      <c r="AK7264" t="s">
        <v>7850</v>
      </c>
      <c r="AL7264" t="s">
        <v>2885</v>
      </c>
      <c r="AM7264" t="s">
        <v>7038</v>
      </c>
      <c r="AN7264" t="s">
        <v>7884</v>
      </c>
      <c r="AO7264" t="str">
        <f>TEXT(A7264,"yyyy-mm-dd")</f>
        <v>2024-10-31</v>
      </c>
    </row>
    <row r="7265" spans="1:41">
      <c r="A7265" s="6" t="s">
        <v>7849</v>
      </c>
      <c r="B7265">
        <v>2024</v>
      </c>
      <c r="C7265">
        <v>10</v>
      </c>
      <c r="E7265" t="s">
        <v>112</v>
      </c>
      <c r="F7265" t="s">
        <v>113</v>
      </c>
      <c r="G7265" t="s">
        <v>83</v>
      </c>
      <c r="H7265" t="s">
        <v>6592</v>
      </c>
      <c r="I7265">
        <v>2024</v>
      </c>
      <c r="K7265" s="6">
        <v>45657</v>
      </c>
      <c r="L7265">
        <v>2</v>
      </c>
      <c r="N7265" t="s">
        <v>104</v>
      </c>
      <c r="O7265" s="8">
        <v>10.039999999999999</v>
      </c>
      <c r="P7265" s="8">
        <v>10</v>
      </c>
      <c r="Q7265" s="8">
        <v>9.9600000000000009</v>
      </c>
      <c r="R7265" s="8">
        <v>10.1</v>
      </c>
      <c r="S7265" s="8">
        <v>9.5</v>
      </c>
      <c r="T7265" s="8">
        <v>10.7</v>
      </c>
      <c r="U7265" s="8">
        <v>0.23</v>
      </c>
      <c r="V7265" s="9">
        <v>31</v>
      </c>
      <c r="W7265" s="8">
        <v>0.13999999999999879</v>
      </c>
      <c r="X7265" s="8">
        <v>1.1999999999999993</v>
      </c>
      <c r="Y7265" s="8">
        <v>3.9999999999999147E-2</v>
      </c>
      <c r="Z7265" s="8">
        <v>-6.0000000000000497E-2</v>
      </c>
      <c r="AA7265">
        <v>-1.0000000000001563E-2</v>
      </c>
      <c r="AF7265" t="s">
        <v>6630</v>
      </c>
      <c r="AG7265" t="s">
        <v>115</v>
      </c>
      <c r="AH7265" t="s">
        <v>116</v>
      </c>
      <c r="AI7265" t="s">
        <v>117</v>
      </c>
      <c r="AJ7265" s="7">
        <v>45657</v>
      </c>
      <c r="AK7265" t="s">
        <v>7850</v>
      </c>
      <c r="AL7265" t="s">
        <v>118</v>
      </c>
      <c r="AM7265" t="s">
        <v>6594</v>
      </c>
      <c r="AN7265" t="s">
        <v>7880</v>
      </c>
      <c r="AO7265" t="str">
        <f>TEXT(A7265,"yyyy-mm-dd")</f>
        <v>2024-10-31</v>
      </c>
    </row>
    <row r="7266" spans="1:41">
      <c r="A7266" s="6" t="s">
        <v>7849</v>
      </c>
      <c r="B7266">
        <v>2024</v>
      </c>
      <c r="C7266">
        <v>10</v>
      </c>
      <c r="E7266" t="s">
        <v>2881</v>
      </c>
      <c r="F7266" t="s">
        <v>113</v>
      </c>
      <c r="G7266" t="s">
        <v>83</v>
      </c>
      <c r="H7266" t="s">
        <v>6592</v>
      </c>
      <c r="I7266">
        <v>2024</v>
      </c>
      <c r="K7266" s="6">
        <v>45657</v>
      </c>
      <c r="L7266">
        <v>2</v>
      </c>
      <c r="N7266" t="s">
        <v>104</v>
      </c>
      <c r="O7266" s="8">
        <v>9.61</v>
      </c>
      <c r="P7266" s="8">
        <v>9.4600000000000009</v>
      </c>
      <c r="Q7266" s="8">
        <v>9.23</v>
      </c>
      <c r="R7266" s="8">
        <v>10</v>
      </c>
      <c r="S7266" s="8">
        <v>8.6999999999999993</v>
      </c>
      <c r="T7266" s="8">
        <v>11.54</v>
      </c>
      <c r="U7266" s="8">
        <v>0.56999999999999995</v>
      </c>
      <c r="V7266" s="9">
        <v>28</v>
      </c>
      <c r="W7266" s="8">
        <v>0.76999999999999957</v>
      </c>
      <c r="X7266" s="8">
        <v>2.84</v>
      </c>
      <c r="Y7266" s="8">
        <v>0.14999999999999858</v>
      </c>
      <c r="Z7266" s="8">
        <v>0.11000000000000121</v>
      </c>
      <c r="AA7266">
        <v>0.24000000000000021</v>
      </c>
      <c r="AF7266" t="s">
        <v>6635</v>
      </c>
      <c r="AG7266" t="s">
        <v>2883</v>
      </c>
      <c r="AH7266" t="s">
        <v>2884</v>
      </c>
      <c r="AI7266" t="s">
        <v>117</v>
      </c>
      <c r="AJ7266" s="7">
        <v>45657</v>
      </c>
      <c r="AK7266" t="s">
        <v>7850</v>
      </c>
      <c r="AL7266" t="s">
        <v>2885</v>
      </c>
      <c r="AM7266" t="s">
        <v>6594</v>
      </c>
      <c r="AN7266" t="s">
        <v>7883</v>
      </c>
      <c r="AO7266" t="str">
        <f>TEXT(A7266,"yyyy-mm-dd")</f>
        <v>2024-10-31</v>
      </c>
    </row>
    <row r="7267" spans="1:41">
      <c r="A7267" s="6" t="s">
        <v>7886</v>
      </c>
      <c r="B7267">
        <v>2024</v>
      </c>
      <c r="C7267">
        <v>11</v>
      </c>
      <c r="E7267" t="s">
        <v>1907</v>
      </c>
      <c r="F7267" t="s">
        <v>1908</v>
      </c>
      <c r="G7267" t="s">
        <v>102</v>
      </c>
      <c r="H7267" t="s">
        <v>7871</v>
      </c>
      <c r="I7267">
        <v>2026</v>
      </c>
      <c r="J7267">
        <v>4</v>
      </c>
      <c r="K7267" s="6">
        <v>46387</v>
      </c>
      <c r="L7267">
        <v>25</v>
      </c>
      <c r="M7267">
        <v>8</v>
      </c>
      <c r="N7267" t="s">
        <v>357</v>
      </c>
      <c r="O7267" s="8">
        <v>7.49</v>
      </c>
      <c r="P7267" s="8">
        <v>7.5</v>
      </c>
      <c r="Q7267" s="8">
        <v>7.19</v>
      </c>
      <c r="R7267" s="8">
        <v>8</v>
      </c>
      <c r="S7267" s="8">
        <v>6</v>
      </c>
      <c r="T7267" s="8">
        <v>8.75</v>
      </c>
      <c r="U7267" s="8">
        <v>0.57999999999999996</v>
      </c>
      <c r="V7267" s="9">
        <v>28</v>
      </c>
      <c r="W7267" s="8">
        <v>0.80999999999999961</v>
      </c>
      <c r="X7267" s="8">
        <v>2.75</v>
      </c>
      <c r="Y7267" s="8">
        <v>-9.9999999999997868E-3</v>
      </c>
      <c r="Z7267" s="8">
        <v>0.25</v>
      </c>
      <c r="AA7267">
        <v>-0.13000000000000078</v>
      </c>
      <c r="AF7267" t="s">
        <v>7872</v>
      </c>
      <c r="AG7267" t="s">
        <v>1910</v>
      </c>
      <c r="AH7267" t="s">
        <v>1911</v>
      </c>
      <c r="AI7267" t="s">
        <v>1971</v>
      </c>
      <c r="AJ7267" s="7">
        <v>46387</v>
      </c>
      <c r="AK7267" t="s">
        <v>7887</v>
      </c>
      <c r="AL7267" t="s">
        <v>1908</v>
      </c>
      <c r="AM7267" t="s">
        <v>7873</v>
      </c>
      <c r="AN7267" t="s">
        <v>7907</v>
      </c>
      <c r="AO7267" t="str">
        <f>TEXT(A7267,"yyyy-mm-dd")</f>
        <v>2024-11-30</v>
      </c>
    </row>
    <row r="7268" spans="1:41">
      <c r="A7268" s="6" t="s">
        <v>7886</v>
      </c>
      <c r="B7268">
        <v>2024</v>
      </c>
      <c r="C7268">
        <v>11</v>
      </c>
      <c r="E7268" t="s">
        <v>1907</v>
      </c>
      <c r="F7268" t="s">
        <v>1908</v>
      </c>
      <c r="G7268" t="s">
        <v>102</v>
      </c>
      <c r="H7268" t="s">
        <v>7766</v>
      </c>
      <c r="I7268">
        <v>2026</v>
      </c>
      <c r="J7268">
        <v>3</v>
      </c>
      <c r="K7268" s="6">
        <v>46295</v>
      </c>
      <c r="L7268">
        <v>22</v>
      </c>
      <c r="M7268">
        <v>7</v>
      </c>
      <c r="N7268" t="s">
        <v>167</v>
      </c>
      <c r="O7268" s="8">
        <v>7.57</v>
      </c>
      <c r="P7268" s="8">
        <v>7.5</v>
      </c>
      <c r="Q7268" s="8">
        <v>7.25</v>
      </c>
      <c r="R7268" s="8">
        <v>8</v>
      </c>
      <c r="S7268" s="8">
        <v>6.5</v>
      </c>
      <c r="T7268" s="8">
        <v>8.75</v>
      </c>
      <c r="U7268" s="8">
        <v>0.56999999999999995</v>
      </c>
      <c r="V7268" s="9">
        <v>27</v>
      </c>
      <c r="W7268" s="8">
        <v>0.75</v>
      </c>
      <c r="X7268" s="8">
        <v>2.25</v>
      </c>
      <c r="Y7268" s="8">
        <v>7.0000000000000284E-2</v>
      </c>
      <c r="Z7268" s="8">
        <v>0.12000000000000011</v>
      </c>
      <c r="AA7268">
        <v>-0.25</v>
      </c>
      <c r="AF7268" t="s">
        <v>7767</v>
      </c>
      <c r="AG7268" t="s">
        <v>1910</v>
      </c>
      <c r="AH7268" t="s">
        <v>1911</v>
      </c>
      <c r="AI7268" t="s">
        <v>1944</v>
      </c>
      <c r="AJ7268" s="7">
        <v>46295</v>
      </c>
      <c r="AK7268" t="s">
        <v>7887</v>
      </c>
      <c r="AL7268" t="s">
        <v>1908</v>
      </c>
      <c r="AM7268" t="s">
        <v>7768</v>
      </c>
      <c r="AN7268" t="s">
        <v>7906</v>
      </c>
      <c r="AO7268" t="str">
        <f>TEXT(A7268,"yyyy-mm-dd")</f>
        <v>2024-11-30</v>
      </c>
    </row>
    <row r="7269" spans="1:41">
      <c r="A7269" s="6" t="s">
        <v>7886</v>
      </c>
      <c r="B7269">
        <v>2024</v>
      </c>
      <c r="C7269">
        <v>11</v>
      </c>
      <c r="E7269" t="s">
        <v>1907</v>
      </c>
      <c r="F7269" t="s">
        <v>1908</v>
      </c>
      <c r="G7269" t="s">
        <v>102</v>
      </c>
      <c r="H7269" t="s">
        <v>7658</v>
      </c>
      <c r="I7269">
        <v>2026</v>
      </c>
      <c r="J7269">
        <v>2</v>
      </c>
      <c r="K7269" s="6">
        <v>46203</v>
      </c>
      <c r="L7269">
        <v>19</v>
      </c>
      <c r="M7269">
        <v>6</v>
      </c>
      <c r="N7269" t="s">
        <v>195</v>
      </c>
      <c r="O7269" s="8">
        <v>7.69</v>
      </c>
      <c r="P7269" s="8">
        <v>7.5</v>
      </c>
      <c r="Q7269" s="8">
        <v>7.38</v>
      </c>
      <c r="R7269" s="8">
        <v>8</v>
      </c>
      <c r="S7269" s="8">
        <v>7</v>
      </c>
      <c r="T7269" s="8">
        <v>8.75</v>
      </c>
      <c r="U7269" s="8">
        <v>0.55000000000000004</v>
      </c>
      <c r="V7269" s="9">
        <v>27</v>
      </c>
      <c r="W7269" s="8">
        <v>0.62000000000000011</v>
      </c>
      <c r="X7269" s="8">
        <v>1.75</v>
      </c>
      <c r="Y7269" s="8">
        <v>0.19000000000000039</v>
      </c>
      <c r="Z7269" s="8">
        <v>0</v>
      </c>
      <c r="AA7269">
        <v>-0.37999999999999989</v>
      </c>
      <c r="AF7269" t="s">
        <v>7659</v>
      </c>
      <c r="AG7269" t="s">
        <v>1910</v>
      </c>
      <c r="AH7269" t="s">
        <v>1911</v>
      </c>
      <c r="AI7269" t="s">
        <v>1939</v>
      </c>
      <c r="AJ7269" s="7">
        <v>46203</v>
      </c>
      <c r="AK7269" t="s">
        <v>7887</v>
      </c>
      <c r="AL7269" t="s">
        <v>1908</v>
      </c>
      <c r="AM7269" t="s">
        <v>7660</v>
      </c>
      <c r="AN7269" t="s">
        <v>7905</v>
      </c>
      <c r="AO7269" t="str">
        <f>TEXT(A7269,"yyyy-mm-dd")</f>
        <v>2024-11-30</v>
      </c>
    </row>
    <row r="7270" spans="1:41">
      <c r="A7270" s="6" t="s">
        <v>7886</v>
      </c>
      <c r="B7270">
        <v>2024</v>
      </c>
      <c r="C7270">
        <v>11</v>
      </c>
      <c r="E7270" t="s">
        <v>1907</v>
      </c>
      <c r="F7270" t="s">
        <v>1908</v>
      </c>
      <c r="G7270" t="s">
        <v>102</v>
      </c>
      <c r="H7270" t="s">
        <v>7654</v>
      </c>
      <c r="I7270">
        <v>2026</v>
      </c>
      <c r="J7270">
        <v>1</v>
      </c>
      <c r="K7270" s="6">
        <v>46112</v>
      </c>
      <c r="L7270">
        <v>16</v>
      </c>
      <c r="M7270">
        <v>5</v>
      </c>
      <c r="N7270" t="s">
        <v>222</v>
      </c>
      <c r="O7270" s="8">
        <v>7.92</v>
      </c>
      <c r="P7270" s="8">
        <v>7.75</v>
      </c>
      <c r="Q7270" s="8">
        <v>7.5</v>
      </c>
      <c r="R7270" s="8">
        <v>8.25</v>
      </c>
      <c r="S7270" s="8">
        <v>7</v>
      </c>
      <c r="T7270" s="8">
        <v>8.75</v>
      </c>
      <c r="U7270" s="8">
        <v>0.48</v>
      </c>
      <c r="V7270" s="9">
        <v>27</v>
      </c>
      <c r="W7270" s="8">
        <v>0.75</v>
      </c>
      <c r="X7270" s="8">
        <v>1.75</v>
      </c>
      <c r="Y7270" s="8">
        <v>0.16999999999999993</v>
      </c>
      <c r="Z7270" s="8">
        <v>0.12000000000000011</v>
      </c>
      <c r="AA7270">
        <v>0.25</v>
      </c>
      <c r="AF7270" t="s">
        <v>7655</v>
      </c>
      <c r="AG7270" t="s">
        <v>1910</v>
      </c>
      <c r="AH7270" t="s">
        <v>1911</v>
      </c>
      <c r="AI7270" t="s">
        <v>1934</v>
      </c>
      <c r="AJ7270" s="7">
        <v>46112</v>
      </c>
      <c r="AK7270" t="s">
        <v>7887</v>
      </c>
      <c r="AL7270" t="s">
        <v>1908</v>
      </c>
      <c r="AM7270" t="s">
        <v>7656</v>
      </c>
      <c r="AN7270" t="s">
        <v>7904</v>
      </c>
      <c r="AO7270" t="str">
        <f>TEXT(A7270,"yyyy-mm-dd")</f>
        <v>2024-11-30</v>
      </c>
    </row>
    <row r="7271" spans="1:41">
      <c r="A7271" s="6" t="s">
        <v>7886</v>
      </c>
      <c r="B7271">
        <v>2024</v>
      </c>
      <c r="C7271">
        <v>11</v>
      </c>
      <c r="E7271" t="s">
        <v>1907</v>
      </c>
      <c r="F7271" t="s">
        <v>1908</v>
      </c>
      <c r="G7271" t="s">
        <v>102</v>
      </c>
      <c r="H7271" t="s">
        <v>7427</v>
      </c>
      <c r="I7271">
        <v>2025</v>
      </c>
      <c r="J7271">
        <v>4</v>
      </c>
      <c r="K7271" s="6">
        <v>46022</v>
      </c>
      <c r="L7271">
        <v>13</v>
      </c>
      <c r="M7271">
        <v>4</v>
      </c>
      <c r="N7271" t="s">
        <v>252</v>
      </c>
      <c r="O7271" s="8">
        <v>8.1999999999999993</v>
      </c>
      <c r="P7271" s="8">
        <v>8</v>
      </c>
      <c r="Q7271" s="8">
        <v>8</v>
      </c>
      <c r="R7271" s="8">
        <v>8.5</v>
      </c>
      <c r="S7271" s="8">
        <v>7.5</v>
      </c>
      <c r="T7271" s="8">
        <v>9</v>
      </c>
      <c r="U7271" s="8">
        <v>0.38</v>
      </c>
      <c r="V7271" s="9">
        <v>35</v>
      </c>
      <c r="W7271" s="8">
        <v>0.5</v>
      </c>
      <c r="X7271" s="8">
        <v>1.5</v>
      </c>
      <c r="Y7271" s="8">
        <v>0.19999999999999929</v>
      </c>
      <c r="Z7271" s="8">
        <v>0</v>
      </c>
      <c r="AA7271">
        <v>0</v>
      </c>
      <c r="AF7271" t="s">
        <v>7428</v>
      </c>
      <c r="AG7271" t="s">
        <v>1910</v>
      </c>
      <c r="AH7271" t="s">
        <v>1911</v>
      </c>
      <c r="AI7271" t="s">
        <v>1929</v>
      </c>
      <c r="AJ7271" s="7">
        <v>46022</v>
      </c>
      <c r="AK7271" t="s">
        <v>7887</v>
      </c>
      <c r="AL7271" t="s">
        <v>1908</v>
      </c>
      <c r="AM7271" t="s">
        <v>7429</v>
      </c>
      <c r="AN7271" t="s">
        <v>7903</v>
      </c>
      <c r="AO7271" t="str">
        <f>TEXT(A7271,"yyyy-mm-dd")</f>
        <v>2024-11-30</v>
      </c>
    </row>
    <row r="7272" spans="1:41">
      <c r="A7272" s="6" t="s">
        <v>7886</v>
      </c>
      <c r="B7272">
        <v>2024</v>
      </c>
      <c r="C7272">
        <v>11</v>
      </c>
      <c r="E7272" t="s">
        <v>1907</v>
      </c>
      <c r="F7272" t="s">
        <v>1908</v>
      </c>
      <c r="G7272" t="s">
        <v>102</v>
      </c>
      <c r="H7272" t="s">
        <v>7322</v>
      </c>
      <c r="I7272">
        <v>2025</v>
      </c>
      <c r="J7272">
        <v>3</v>
      </c>
      <c r="K7272" s="6">
        <v>45930</v>
      </c>
      <c r="L7272">
        <v>10</v>
      </c>
      <c r="M7272">
        <v>3</v>
      </c>
      <c r="N7272" t="s">
        <v>164</v>
      </c>
      <c r="O7272" s="8">
        <v>8.5399999999999991</v>
      </c>
      <c r="P7272" s="8">
        <v>8.5</v>
      </c>
      <c r="Q7272" s="8">
        <v>8.5</v>
      </c>
      <c r="R7272" s="8">
        <v>8.75</v>
      </c>
      <c r="S7272" s="8">
        <v>7.5</v>
      </c>
      <c r="T7272" s="8">
        <v>9.5</v>
      </c>
      <c r="U7272" s="8">
        <v>0.41</v>
      </c>
      <c r="V7272" s="9">
        <v>34</v>
      </c>
      <c r="W7272" s="8">
        <v>0.25</v>
      </c>
      <c r="X7272" s="8">
        <v>2</v>
      </c>
      <c r="Y7272" s="8">
        <v>3.9999999999999147E-2</v>
      </c>
      <c r="Z7272" s="8">
        <v>0</v>
      </c>
      <c r="AA7272">
        <v>-0.12999999999999901</v>
      </c>
      <c r="AF7272" t="s">
        <v>7323</v>
      </c>
      <c r="AG7272" t="s">
        <v>1910</v>
      </c>
      <c r="AH7272" t="s">
        <v>1911</v>
      </c>
      <c r="AI7272" t="s">
        <v>1924</v>
      </c>
      <c r="AJ7272" s="7">
        <v>45930</v>
      </c>
      <c r="AK7272" t="s">
        <v>7887</v>
      </c>
      <c r="AL7272" t="s">
        <v>1908</v>
      </c>
      <c r="AM7272" t="s">
        <v>7324</v>
      </c>
      <c r="AN7272" t="s">
        <v>7902</v>
      </c>
      <c r="AO7272" t="str">
        <f>TEXT(A7272,"yyyy-mm-dd")</f>
        <v>2024-11-30</v>
      </c>
    </row>
    <row r="7273" spans="1:41">
      <c r="A7273" s="6" t="s">
        <v>7886</v>
      </c>
      <c r="B7273">
        <v>2024</v>
      </c>
      <c r="C7273">
        <v>11</v>
      </c>
      <c r="E7273" t="s">
        <v>1907</v>
      </c>
      <c r="F7273" t="s">
        <v>1908</v>
      </c>
      <c r="G7273" t="s">
        <v>102</v>
      </c>
      <c r="H7273" t="s">
        <v>7214</v>
      </c>
      <c r="I7273">
        <v>2025</v>
      </c>
      <c r="J7273">
        <v>2</v>
      </c>
      <c r="K7273" s="6">
        <v>45838</v>
      </c>
      <c r="L7273">
        <v>7</v>
      </c>
      <c r="M7273">
        <v>2</v>
      </c>
      <c r="N7273" t="s">
        <v>192</v>
      </c>
      <c r="O7273" s="8">
        <v>8.93</v>
      </c>
      <c r="P7273" s="8">
        <v>9</v>
      </c>
      <c r="Q7273" s="8">
        <v>9</v>
      </c>
      <c r="R7273" s="8">
        <v>9.25</v>
      </c>
      <c r="S7273" s="8">
        <v>7.75</v>
      </c>
      <c r="T7273" s="8">
        <v>9.5</v>
      </c>
      <c r="U7273" s="8">
        <v>0.42</v>
      </c>
      <c r="V7273" s="9">
        <v>34</v>
      </c>
      <c r="W7273" s="8">
        <v>0.25</v>
      </c>
      <c r="X7273" s="8">
        <v>1.75</v>
      </c>
      <c r="Y7273" s="8">
        <v>-7.0000000000000284E-2</v>
      </c>
      <c r="Z7273" s="8">
        <v>0</v>
      </c>
      <c r="AA7273">
        <v>-0.12999999999999901</v>
      </c>
      <c r="AF7273" t="s">
        <v>7215</v>
      </c>
      <c r="AG7273" t="s">
        <v>1910</v>
      </c>
      <c r="AH7273" t="s">
        <v>1911</v>
      </c>
      <c r="AI7273" t="s">
        <v>1919</v>
      </c>
      <c r="AJ7273" s="7">
        <v>45838</v>
      </c>
      <c r="AK7273" t="s">
        <v>7887</v>
      </c>
      <c r="AL7273" t="s">
        <v>1908</v>
      </c>
      <c r="AM7273" t="s">
        <v>7216</v>
      </c>
      <c r="AN7273" t="s">
        <v>7901</v>
      </c>
      <c r="AO7273" t="str">
        <f>TEXT(A7273,"yyyy-mm-dd")</f>
        <v>2024-11-30</v>
      </c>
    </row>
    <row r="7274" spans="1:41">
      <c r="A7274" s="6" t="s">
        <v>7886</v>
      </c>
      <c r="B7274">
        <v>2024</v>
      </c>
      <c r="C7274">
        <v>11</v>
      </c>
      <c r="E7274" t="s">
        <v>1907</v>
      </c>
      <c r="F7274" t="s">
        <v>1908</v>
      </c>
      <c r="G7274" t="s">
        <v>102</v>
      </c>
      <c r="H7274" t="s">
        <v>7210</v>
      </c>
      <c r="I7274">
        <v>2025</v>
      </c>
      <c r="J7274">
        <v>1</v>
      </c>
      <c r="K7274" s="6">
        <v>45747</v>
      </c>
      <c r="L7274">
        <v>4</v>
      </c>
      <c r="M7274">
        <v>1</v>
      </c>
      <c r="N7274" t="s">
        <v>219</v>
      </c>
      <c r="O7274" s="8">
        <v>9.4499999999999993</v>
      </c>
      <c r="P7274" s="8">
        <v>9.5</v>
      </c>
      <c r="Q7274" s="8">
        <v>9.5</v>
      </c>
      <c r="R7274" s="8">
        <v>9.5</v>
      </c>
      <c r="S7274" s="8">
        <v>8.75</v>
      </c>
      <c r="T7274" s="8">
        <v>9.75</v>
      </c>
      <c r="U7274" s="8">
        <v>0.27</v>
      </c>
      <c r="V7274" s="9">
        <v>34</v>
      </c>
      <c r="W7274" s="8">
        <v>0</v>
      </c>
      <c r="X7274" s="8">
        <v>1</v>
      </c>
      <c r="Y7274" s="8">
        <v>-5.0000000000000711E-2</v>
      </c>
      <c r="Z7274" s="8">
        <v>0</v>
      </c>
      <c r="AA7274">
        <v>0</v>
      </c>
      <c r="AF7274" t="s">
        <v>7211</v>
      </c>
      <c r="AG7274" t="s">
        <v>1910</v>
      </c>
      <c r="AH7274" t="s">
        <v>1911</v>
      </c>
      <c r="AI7274" t="s">
        <v>1915</v>
      </c>
      <c r="AJ7274" s="7">
        <v>45747</v>
      </c>
      <c r="AK7274" t="s">
        <v>7887</v>
      </c>
      <c r="AL7274" t="s">
        <v>1908</v>
      </c>
      <c r="AM7274" t="s">
        <v>7212</v>
      </c>
      <c r="AN7274" t="s">
        <v>7900</v>
      </c>
      <c r="AO7274" t="str">
        <f>TEXT(A7274,"yyyy-mm-dd")</f>
        <v>2024-11-30</v>
      </c>
    </row>
    <row r="7275" spans="1:41">
      <c r="A7275" s="6" t="s">
        <v>7886</v>
      </c>
      <c r="B7275">
        <v>2024</v>
      </c>
      <c r="C7275">
        <v>11</v>
      </c>
      <c r="E7275" t="s">
        <v>1907</v>
      </c>
      <c r="F7275" t="s">
        <v>1908</v>
      </c>
      <c r="G7275" t="s">
        <v>102</v>
      </c>
      <c r="H7275" t="s">
        <v>6983</v>
      </c>
      <c r="I7275">
        <v>2024</v>
      </c>
      <c r="J7275">
        <v>4</v>
      </c>
      <c r="K7275" s="6">
        <v>45657</v>
      </c>
      <c r="L7275">
        <v>1</v>
      </c>
      <c r="M7275">
        <v>0</v>
      </c>
      <c r="N7275" t="s">
        <v>169</v>
      </c>
      <c r="O7275" s="8">
        <v>9.99</v>
      </c>
      <c r="P7275" s="8">
        <v>10</v>
      </c>
      <c r="Q7275" s="8">
        <v>10</v>
      </c>
      <c r="R7275" s="8">
        <v>10</v>
      </c>
      <c r="S7275" s="8">
        <v>9.75</v>
      </c>
      <c r="T7275" s="8">
        <v>10.25</v>
      </c>
      <c r="U7275" s="8">
        <v>0.1</v>
      </c>
      <c r="V7275" s="9">
        <v>35</v>
      </c>
      <c r="W7275" s="8">
        <v>0</v>
      </c>
      <c r="X7275" s="8">
        <v>0.5</v>
      </c>
      <c r="Y7275" s="8">
        <v>-9.9999999999997868E-3</v>
      </c>
      <c r="Z7275" s="8">
        <v>0</v>
      </c>
      <c r="AA7275">
        <v>0</v>
      </c>
      <c r="AF7275" t="s">
        <v>6984</v>
      </c>
      <c r="AG7275" t="s">
        <v>1910</v>
      </c>
      <c r="AH7275" t="s">
        <v>1911</v>
      </c>
      <c r="AI7275" t="s">
        <v>1912</v>
      </c>
      <c r="AJ7275" s="7">
        <v>45657</v>
      </c>
      <c r="AK7275" t="s">
        <v>7887</v>
      </c>
      <c r="AL7275" t="s">
        <v>1908</v>
      </c>
      <c r="AM7275" t="s">
        <v>6985</v>
      </c>
      <c r="AN7275" t="s">
        <v>7899</v>
      </c>
      <c r="AO7275" t="str">
        <f>TEXT(A7275,"yyyy-mm-dd")</f>
        <v>2024-11-30</v>
      </c>
    </row>
    <row r="7276" spans="1:41">
      <c r="A7276" s="6" t="s">
        <v>7886</v>
      </c>
      <c r="B7276">
        <v>2024</v>
      </c>
      <c r="C7276">
        <v>11</v>
      </c>
      <c r="E7276" t="s">
        <v>100</v>
      </c>
      <c r="F7276" t="s">
        <v>101</v>
      </c>
      <c r="G7276" t="s">
        <v>83</v>
      </c>
      <c r="H7276" t="s">
        <v>7480</v>
      </c>
      <c r="I7276">
        <v>2026</v>
      </c>
      <c r="K7276" s="6">
        <v>46387</v>
      </c>
      <c r="L7276">
        <v>25</v>
      </c>
      <c r="N7276" t="s">
        <v>357</v>
      </c>
      <c r="O7276" s="8">
        <v>1.81</v>
      </c>
      <c r="P7276" s="8">
        <v>1.8</v>
      </c>
      <c r="Q7276" s="8">
        <v>1.64</v>
      </c>
      <c r="R7276" s="8">
        <v>2</v>
      </c>
      <c r="S7276" s="8">
        <v>1</v>
      </c>
      <c r="T7276" s="8">
        <v>2.4</v>
      </c>
      <c r="U7276" s="8">
        <v>0.37</v>
      </c>
      <c r="V7276" s="9">
        <v>31</v>
      </c>
      <c r="W7276" s="8">
        <v>0.3600000000000001</v>
      </c>
      <c r="X7276" s="8">
        <v>1.4</v>
      </c>
      <c r="Y7276" s="8">
        <v>1.0000000000000009E-2</v>
      </c>
      <c r="Z7276" s="8">
        <v>-0.19999999999999996</v>
      </c>
      <c r="AA7276">
        <v>-4.0000000000000036E-2</v>
      </c>
      <c r="AF7276" t="s">
        <v>10489</v>
      </c>
      <c r="AG7276" t="s">
        <v>9655</v>
      </c>
      <c r="AH7276" t="s">
        <v>9656</v>
      </c>
      <c r="AI7276" t="s">
        <v>9708</v>
      </c>
      <c r="AJ7276" s="7">
        <v>46387</v>
      </c>
      <c r="AK7276" t="s">
        <v>7887</v>
      </c>
      <c r="AL7276" t="s">
        <v>109</v>
      </c>
      <c r="AM7276" t="s">
        <v>7482</v>
      </c>
      <c r="AN7276" t="s">
        <v>10501</v>
      </c>
    </row>
    <row r="7277" spans="1:41">
      <c r="A7277" s="6" t="s">
        <v>7886</v>
      </c>
      <c r="B7277">
        <v>2024</v>
      </c>
      <c r="C7277">
        <v>11</v>
      </c>
      <c r="E7277" t="s">
        <v>100</v>
      </c>
      <c r="F7277" t="s">
        <v>101</v>
      </c>
      <c r="G7277" t="s">
        <v>102</v>
      </c>
      <c r="H7277" t="s">
        <v>7427</v>
      </c>
      <c r="I7277">
        <v>2025</v>
      </c>
      <c r="J7277">
        <v>4</v>
      </c>
      <c r="K7277" s="6">
        <v>46022</v>
      </c>
      <c r="L7277">
        <v>13</v>
      </c>
      <c r="M7277">
        <v>4</v>
      </c>
      <c r="N7277" t="s">
        <v>252</v>
      </c>
      <c r="O7277" s="8">
        <v>1.26</v>
      </c>
      <c r="P7277" s="8">
        <v>1.3</v>
      </c>
      <c r="Q7277" s="8">
        <v>1</v>
      </c>
      <c r="R7277" s="8">
        <v>1.5</v>
      </c>
      <c r="S7277" s="8">
        <v>0.27</v>
      </c>
      <c r="T7277" s="8">
        <v>2.6</v>
      </c>
      <c r="U7277" s="8">
        <v>0.5</v>
      </c>
      <c r="V7277" s="9">
        <v>33</v>
      </c>
      <c r="W7277" s="8">
        <v>0.5</v>
      </c>
      <c r="X7277" s="8">
        <v>2.33</v>
      </c>
      <c r="Y7277" s="8">
        <v>-4.0000000000000036E-2</v>
      </c>
      <c r="Z7277" s="8">
        <v>0</v>
      </c>
      <c r="AA7277">
        <v>-9.000000000000008E-2</v>
      </c>
      <c r="AF7277" t="s">
        <v>7499</v>
      </c>
      <c r="AG7277" t="s">
        <v>106</v>
      </c>
      <c r="AH7277" t="s">
        <v>107</v>
      </c>
      <c r="AI7277" t="s">
        <v>502</v>
      </c>
      <c r="AJ7277" s="7">
        <v>46022</v>
      </c>
      <c r="AK7277" t="s">
        <v>7887</v>
      </c>
      <c r="AL7277" t="s">
        <v>109</v>
      </c>
      <c r="AM7277" t="s">
        <v>7429</v>
      </c>
      <c r="AN7277" t="s">
        <v>7898</v>
      </c>
      <c r="AO7277" t="str">
        <f>TEXT(A7277,"yyyy-mm-dd")</f>
        <v>2024-11-30</v>
      </c>
    </row>
    <row r="7278" spans="1:41">
      <c r="A7278" s="6" t="s">
        <v>7886</v>
      </c>
      <c r="B7278">
        <v>2024</v>
      </c>
      <c r="C7278">
        <v>11</v>
      </c>
      <c r="E7278" t="s">
        <v>100</v>
      </c>
      <c r="F7278" t="s">
        <v>101</v>
      </c>
      <c r="G7278" t="s">
        <v>83</v>
      </c>
      <c r="H7278" t="s">
        <v>7036</v>
      </c>
      <c r="I7278">
        <v>2025</v>
      </c>
      <c r="K7278" s="6">
        <v>46022</v>
      </c>
      <c r="L7278">
        <v>13</v>
      </c>
      <c r="N7278" t="s">
        <v>252</v>
      </c>
      <c r="O7278" s="8">
        <v>1.23</v>
      </c>
      <c r="P7278" s="8">
        <v>1.2</v>
      </c>
      <c r="Q7278" s="8">
        <v>1</v>
      </c>
      <c r="R7278" s="8">
        <v>1.4</v>
      </c>
      <c r="S7278" s="8">
        <v>0.2</v>
      </c>
      <c r="T7278" s="8">
        <v>2.13</v>
      </c>
      <c r="U7278" s="8">
        <v>0.34</v>
      </c>
      <c r="V7278" s="9">
        <v>39</v>
      </c>
      <c r="W7278" s="8">
        <v>0.39999999999999991</v>
      </c>
      <c r="X7278" s="8">
        <v>1.93</v>
      </c>
      <c r="Y7278" s="8">
        <v>3.0000000000000027E-2</v>
      </c>
      <c r="Z7278" s="8">
        <v>3.0000000000000027E-2</v>
      </c>
      <c r="AA7278">
        <v>-1.0000000000000009E-2</v>
      </c>
      <c r="AF7278" t="s">
        <v>10450</v>
      </c>
      <c r="AG7278" t="s">
        <v>9655</v>
      </c>
      <c r="AH7278" t="s">
        <v>9656</v>
      </c>
      <c r="AI7278" t="s">
        <v>9669</v>
      </c>
      <c r="AJ7278" s="7">
        <v>46022</v>
      </c>
      <c r="AK7278" t="s">
        <v>7887</v>
      </c>
      <c r="AL7278" t="s">
        <v>109</v>
      </c>
      <c r="AM7278" t="s">
        <v>7038</v>
      </c>
      <c r="AN7278" t="s">
        <v>10474</v>
      </c>
    </row>
    <row r="7279" spans="1:41">
      <c r="A7279" s="6" t="s">
        <v>7886</v>
      </c>
      <c r="B7279">
        <v>2024</v>
      </c>
      <c r="C7279">
        <v>11</v>
      </c>
      <c r="E7279" t="s">
        <v>100</v>
      </c>
      <c r="F7279" t="s">
        <v>101</v>
      </c>
      <c r="G7279" t="s">
        <v>102</v>
      </c>
      <c r="H7279" t="s">
        <v>7322</v>
      </c>
      <c r="I7279">
        <v>2025</v>
      </c>
      <c r="J7279">
        <v>3</v>
      </c>
      <c r="K7279" s="6">
        <v>45930</v>
      </c>
      <c r="L7279">
        <v>10</v>
      </c>
      <c r="M7279">
        <v>3</v>
      </c>
      <c r="N7279" t="s">
        <v>164</v>
      </c>
      <c r="O7279" s="8">
        <v>1.05</v>
      </c>
      <c r="P7279" s="8">
        <v>1</v>
      </c>
      <c r="Q7279" s="8">
        <v>0.79</v>
      </c>
      <c r="R7279" s="8">
        <v>1.32</v>
      </c>
      <c r="S7279" s="8">
        <v>0.2</v>
      </c>
      <c r="T7279" s="8">
        <v>2.5</v>
      </c>
      <c r="U7279" s="8">
        <v>0.48</v>
      </c>
      <c r="V7279" s="9">
        <v>33</v>
      </c>
      <c r="W7279" s="8">
        <v>0.53</v>
      </c>
      <c r="X7279" s="8">
        <v>2.2999999999999998</v>
      </c>
      <c r="Y7279" s="8">
        <v>5.0000000000000044E-2</v>
      </c>
      <c r="Z7279" s="8">
        <v>-0.16999999999999993</v>
      </c>
      <c r="AA7279">
        <v>1.1102230246251565E-16</v>
      </c>
      <c r="AF7279" t="s">
        <v>7497</v>
      </c>
      <c r="AG7279" t="s">
        <v>106</v>
      </c>
      <c r="AH7279" t="s">
        <v>107</v>
      </c>
      <c r="AI7279" t="s">
        <v>497</v>
      </c>
      <c r="AJ7279" s="7">
        <v>45930</v>
      </c>
      <c r="AK7279" t="s">
        <v>7887</v>
      </c>
      <c r="AL7279" t="s">
        <v>109</v>
      </c>
      <c r="AM7279" t="s">
        <v>7324</v>
      </c>
      <c r="AN7279" t="s">
        <v>7897</v>
      </c>
      <c r="AO7279" t="str">
        <f>TEXT(A7279,"yyyy-mm-dd")</f>
        <v>2024-11-30</v>
      </c>
    </row>
    <row r="7280" spans="1:41">
      <c r="A7280" s="6" t="s">
        <v>7886</v>
      </c>
      <c r="B7280">
        <v>2024</v>
      </c>
      <c r="C7280">
        <v>11</v>
      </c>
      <c r="E7280" t="s">
        <v>100</v>
      </c>
      <c r="F7280" t="s">
        <v>101</v>
      </c>
      <c r="G7280" t="s">
        <v>102</v>
      </c>
      <c r="H7280" t="s">
        <v>7214</v>
      </c>
      <c r="I7280">
        <v>2025</v>
      </c>
      <c r="J7280">
        <v>2</v>
      </c>
      <c r="K7280" s="6">
        <v>45838</v>
      </c>
      <c r="L7280">
        <v>7</v>
      </c>
      <c r="M7280">
        <v>2</v>
      </c>
      <c r="N7280" t="s">
        <v>192</v>
      </c>
      <c r="O7280" s="8">
        <v>1.1299999999999999</v>
      </c>
      <c r="P7280" s="8">
        <v>1.2</v>
      </c>
      <c r="Q7280" s="8">
        <v>0.8</v>
      </c>
      <c r="R7280" s="8">
        <v>1.6</v>
      </c>
      <c r="S7280" s="8">
        <v>-0.9</v>
      </c>
      <c r="T7280" s="8">
        <v>2.64</v>
      </c>
      <c r="U7280" s="8">
        <v>0.67</v>
      </c>
      <c r="V7280" s="9">
        <v>33</v>
      </c>
      <c r="W7280" s="8">
        <v>0.8</v>
      </c>
      <c r="X7280" s="8">
        <v>3.54</v>
      </c>
      <c r="Y7280" s="8">
        <v>-7.0000000000000062E-2</v>
      </c>
      <c r="Z7280" s="8">
        <v>0.10999999999999988</v>
      </c>
      <c r="AA7280">
        <v>-8.9999999999999969E-2</v>
      </c>
      <c r="AF7280" t="s">
        <v>7495</v>
      </c>
      <c r="AG7280" t="s">
        <v>106</v>
      </c>
      <c r="AH7280" t="s">
        <v>107</v>
      </c>
      <c r="AI7280" t="s">
        <v>427</v>
      </c>
      <c r="AJ7280" s="7">
        <v>45838</v>
      </c>
      <c r="AK7280" t="s">
        <v>7887</v>
      </c>
      <c r="AL7280" t="s">
        <v>109</v>
      </c>
      <c r="AM7280" t="s">
        <v>7216</v>
      </c>
      <c r="AN7280" t="s">
        <v>7896</v>
      </c>
      <c r="AO7280" t="str">
        <f>TEXT(A7280,"yyyy-mm-dd")</f>
        <v>2024-11-30</v>
      </c>
    </row>
    <row r="7281" spans="1:41">
      <c r="A7281" s="6" t="s">
        <v>7886</v>
      </c>
      <c r="B7281">
        <v>2024</v>
      </c>
      <c r="C7281">
        <v>11</v>
      </c>
      <c r="E7281" t="s">
        <v>100</v>
      </c>
      <c r="F7281" t="s">
        <v>101</v>
      </c>
      <c r="G7281" t="s">
        <v>102</v>
      </c>
      <c r="H7281" t="s">
        <v>7210</v>
      </c>
      <c r="I7281">
        <v>2025</v>
      </c>
      <c r="J7281">
        <v>1</v>
      </c>
      <c r="K7281" s="6">
        <v>45747</v>
      </c>
      <c r="L7281">
        <v>4</v>
      </c>
      <c r="M7281">
        <v>1</v>
      </c>
      <c r="N7281" t="s">
        <v>219</v>
      </c>
      <c r="O7281" s="8">
        <v>1.44</v>
      </c>
      <c r="P7281" s="8">
        <v>1.5</v>
      </c>
      <c r="Q7281" s="8">
        <v>1.1000000000000001</v>
      </c>
      <c r="R7281" s="8">
        <v>1.8</v>
      </c>
      <c r="S7281" s="8">
        <v>0.5</v>
      </c>
      <c r="T7281" s="8">
        <v>2.36</v>
      </c>
      <c r="U7281" s="8">
        <v>0.53</v>
      </c>
      <c r="V7281" s="9">
        <v>33</v>
      </c>
      <c r="W7281" s="8">
        <v>0.7</v>
      </c>
      <c r="X7281" s="8">
        <v>1.8599999999999999</v>
      </c>
      <c r="Y7281" s="8">
        <v>-6.0000000000000053E-2</v>
      </c>
      <c r="Z7281" s="8">
        <v>0.10000000000000009</v>
      </c>
      <c r="AA7281">
        <v>-4.0000000000000147E-2</v>
      </c>
      <c r="AF7281" t="s">
        <v>7493</v>
      </c>
      <c r="AG7281" t="s">
        <v>106</v>
      </c>
      <c r="AH7281" t="s">
        <v>107</v>
      </c>
      <c r="AI7281" t="s">
        <v>340</v>
      </c>
      <c r="AJ7281" s="7">
        <v>45747</v>
      </c>
      <c r="AK7281" t="s">
        <v>7887</v>
      </c>
      <c r="AL7281" t="s">
        <v>109</v>
      </c>
      <c r="AM7281" t="s">
        <v>7212</v>
      </c>
      <c r="AN7281" t="s">
        <v>7895</v>
      </c>
      <c r="AO7281" t="str">
        <f>TEXT(A7281,"yyyy-mm-dd")</f>
        <v>2024-11-30</v>
      </c>
    </row>
    <row r="7282" spans="1:41">
      <c r="A7282" s="6" t="s">
        <v>7886</v>
      </c>
      <c r="B7282">
        <v>2024</v>
      </c>
      <c r="C7282">
        <v>11</v>
      </c>
      <c r="E7282" t="s">
        <v>100</v>
      </c>
      <c r="F7282" t="s">
        <v>101</v>
      </c>
      <c r="G7282" t="s">
        <v>102</v>
      </c>
      <c r="H7282" t="s">
        <v>6983</v>
      </c>
      <c r="I7282">
        <v>2024</v>
      </c>
      <c r="J7282">
        <v>4</v>
      </c>
      <c r="K7282" s="6">
        <v>45657</v>
      </c>
      <c r="L7282">
        <v>1</v>
      </c>
      <c r="M7282">
        <v>0</v>
      </c>
      <c r="N7282" t="s">
        <v>169</v>
      </c>
      <c r="O7282" s="8">
        <v>1.17</v>
      </c>
      <c r="P7282" s="8">
        <v>1.2</v>
      </c>
      <c r="Q7282" s="8">
        <v>0.9</v>
      </c>
      <c r="R7282" s="8">
        <v>1.5</v>
      </c>
      <c r="S7282" s="8">
        <v>0.1</v>
      </c>
      <c r="T7282" s="8">
        <v>1.9</v>
      </c>
      <c r="U7282" s="8">
        <v>0.43</v>
      </c>
      <c r="V7282" s="9">
        <v>33</v>
      </c>
      <c r="W7282" s="8">
        <v>0.6</v>
      </c>
      <c r="X7282" s="8">
        <v>1.7999999999999998</v>
      </c>
      <c r="Y7282" s="8">
        <v>-3.0000000000000027E-2</v>
      </c>
      <c r="Z7282" s="8">
        <v>0.19999999999999996</v>
      </c>
      <c r="AA7282">
        <v>9.9999999999998979E-3</v>
      </c>
      <c r="AF7282" t="s">
        <v>7055</v>
      </c>
      <c r="AG7282" t="s">
        <v>106</v>
      </c>
      <c r="AH7282" t="s">
        <v>107</v>
      </c>
      <c r="AI7282" t="s">
        <v>108</v>
      </c>
      <c r="AJ7282" s="7">
        <v>45657</v>
      </c>
      <c r="AK7282" t="s">
        <v>7887</v>
      </c>
      <c r="AL7282" t="s">
        <v>109</v>
      </c>
      <c r="AM7282" t="s">
        <v>6985</v>
      </c>
      <c r="AN7282" t="s">
        <v>7894</v>
      </c>
      <c r="AO7282" t="str">
        <f>TEXT(A7282,"yyyy-mm-dd")</f>
        <v>2024-11-30</v>
      </c>
    </row>
    <row r="7283" spans="1:41">
      <c r="A7283" s="6" t="s">
        <v>7886</v>
      </c>
      <c r="B7283">
        <v>2024</v>
      </c>
      <c r="C7283">
        <v>11</v>
      </c>
      <c r="E7283" t="s">
        <v>100</v>
      </c>
      <c r="F7283" t="s">
        <v>101</v>
      </c>
      <c r="G7283" t="s">
        <v>83</v>
      </c>
      <c r="H7283" t="s">
        <v>6592</v>
      </c>
      <c r="I7283">
        <v>2024</v>
      </c>
      <c r="K7283" s="6">
        <v>45657</v>
      </c>
      <c r="L7283">
        <v>1</v>
      </c>
      <c r="N7283" t="s">
        <v>169</v>
      </c>
      <c r="O7283" s="8">
        <v>1.55</v>
      </c>
      <c r="P7283" s="8">
        <v>1.53</v>
      </c>
      <c r="Q7283" s="8">
        <v>1.5</v>
      </c>
      <c r="R7283" s="8">
        <v>1.6</v>
      </c>
      <c r="S7283" s="8">
        <v>1.2</v>
      </c>
      <c r="T7283" s="8">
        <v>1.8</v>
      </c>
      <c r="U7283" s="8">
        <v>0.13</v>
      </c>
      <c r="V7283" s="9">
        <v>39</v>
      </c>
      <c r="W7283" s="8">
        <v>0.10000000000000009</v>
      </c>
      <c r="X7283" s="8">
        <v>0.60000000000000009</v>
      </c>
      <c r="Y7283" s="8">
        <v>2.0000000000000018E-2</v>
      </c>
      <c r="Z7283" s="8">
        <v>0.13000000000000012</v>
      </c>
      <c r="AA7283">
        <v>-0.12999999999999989</v>
      </c>
      <c r="AF7283" t="s">
        <v>10411</v>
      </c>
      <c r="AG7283" t="s">
        <v>9655</v>
      </c>
      <c r="AH7283" t="s">
        <v>9656</v>
      </c>
      <c r="AI7283" t="s">
        <v>9657</v>
      </c>
      <c r="AJ7283" s="7">
        <v>45657</v>
      </c>
      <c r="AK7283" t="s">
        <v>7887</v>
      </c>
      <c r="AL7283" t="s">
        <v>109</v>
      </c>
      <c r="AM7283" t="s">
        <v>6594</v>
      </c>
      <c r="AN7283" t="s">
        <v>10447</v>
      </c>
    </row>
    <row r="7284" spans="1:41">
      <c r="A7284" s="6" t="s">
        <v>7886</v>
      </c>
      <c r="B7284">
        <v>2024</v>
      </c>
      <c r="C7284">
        <v>11</v>
      </c>
      <c r="E7284" t="s">
        <v>2685</v>
      </c>
      <c r="F7284" t="s">
        <v>101</v>
      </c>
      <c r="G7284" t="s">
        <v>774</v>
      </c>
      <c r="H7284" t="s">
        <v>2686</v>
      </c>
      <c r="K7284" s="6"/>
      <c r="O7284" s="8">
        <v>1.98</v>
      </c>
      <c r="P7284" s="8">
        <v>1.9</v>
      </c>
      <c r="Q7284" s="8">
        <v>1.8</v>
      </c>
      <c r="R7284" s="8">
        <v>2.15</v>
      </c>
      <c r="S7284" s="8">
        <v>1.6</v>
      </c>
      <c r="T7284" s="8">
        <v>2.8</v>
      </c>
      <c r="U7284" s="8">
        <v>0.27</v>
      </c>
      <c r="V7284" s="9">
        <v>30</v>
      </c>
      <c r="W7284" s="8">
        <v>0.34999999999999987</v>
      </c>
      <c r="X7284" s="8">
        <v>1.1999999999999997</v>
      </c>
      <c r="Y7284" s="8">
        <v>8.0000000000000071E-2</v>
      </c>
      <c r="Z7284" s="8">
        <v>-0.10000000000000009</v>
      </c>
      <c r="AA7284">
        <v>-0.12999999999999989</v>
      </c>
      <c r="AF7284" t="s">
        <v>2687</v>
      </c>
      <c r="AG7284" t="s">
        <v>2688</v>
      </c>
      <c r="AH7284" t="s">
        <v>2689</v>
      </c>
      <c r="AI7284" t="s">
        <v>2690</v>
      </c>
      <c r="AJ7284" s="7"/>
      <c r="AK7284" t="s">
        <v>7887</v>
      </c>
      <c r="AL7284" t="s">
        <v>109</v>
      </c>
      <c r="AM7284" t="s">
        <v>2686</v>
      </c>
      <c r="AN7284" t="s">
        <v>7912</v>
      </c>
      <c r="AO7284" t="str">
        <f>TEXT(A7284,"yyyy-mm-dd")</f>
        <v>2024-11-30</v>
      </c>
    </row>
    <row r="7285" spans="1:41">
      <c r="A7285" s="6" t="s">
        <v>7886</v>
      </c>
      <c r="B7285">
        <v>2024</v>
      </c>
      <c r="C7285">
        <v>11</v>
      </c>
      <c r="E7285" t="s">
        <v>81</v>
      </c>
      <c r="F7285" t="s">
        <v>82</v>
      </c>
      <c r="G7285" t="s">
        <v>83</v>
      </c>
      <c r="H7285" t="s">
        <v>7480</v>
      </c>
      <c r="I7285">
        <v>2026</v>
      </c>
      <c r="K7285" s="6">
        <v>46387</v>
      </c>
      <c r="L7285">
        <v>25</v>
      </c>
      <c r="N7285" t="s">
        <v>357</v>
      </c>
      <c r="O7285" s="8">
        <v>3.76</v>
      </c>
      <c r="P7285" s="8">
        <v>3.7</v>
      </c>
      <c r="Q7285" s="8">
        <v>3.6</v>
      </c>
      <c r="R7285" s="8">
        <v>3.89</v>
      </c>
      <c r="S7285" s="8">
        <v>3.16</v>
      </c>
      <c r="T7285" s="8">
        <v>4.58</v>
      </c>
      <c r="U7285" s="8">
        <v>0.3</v>
      </c>
      <c r="V7285" s="9">
        <v>35</v>
      </c>
      <c r="W7285" s="8">
        <v>0.29000000000000004</v>
      </c>
      <c r="X7285" s="8">
        <v>1.42</v>
      </c>
      <c r="Y7285" s="8">
        <v>5.9999999999999609E-2</v>
      </c>
      <c r="Z7285" s="8">
        <v>-2.0000000000000018E-2</v>
      </c>
      <c r="AA7285">
        <v>-0.10999999999999988</v>
      </c>
      <c r="AF7285" t="s">
        <v>7481</v>
      </c>
      <c r="AG7285" t="s">
        <v>87</v>
      </c>
      <c r="AH7285" t="s">
        <v>88</v>
      </c>
      <c r="AI7285" t="s">
        <v>359</v>
      </c>
      <c r="AJ7285" s="7">
        <v>46387</v>
      </c>
      <c r="AK7285" t="s">
        <v>7887</v>
      </c>
      <c r="AL7285" t="s">
        <v>91</v>
      </c>
      <c r="AM7285" t="s">
        <v>7482</v>
      </c>
      <c r="AN7285" t="s">
        <v>7890</v>
      </c>
      <c r="AO7285" t="str">
        <f>TEXT(A7285,"yyyy-mm-dd")</f>
        <v>2024-11-30</v>
      </c>
    </row>
    <row r="7286" spans="1:41">
      <c r="A7286" s="6" t="s">
        <v>7886</v>
      </c>
      <c r="B7286">
        <v>2024</v>
      </c>
      <c r="C7286">
        <v>11</v>
      </c>
      <c r="E7286" t="s">
        <v>392</v>
      </c>
      <c r="F7286" t="s">
        <v>82</v>
      </c>
      <c r="G7286" t="s">
        <v>83</v>
      </c>
      <c r="H7286" t="s">
        <v>7480</v>
      </c>
      <c r="I7286">
        <v>2026</v>
      </c>
      <c r="K7286" s="6">
        <v>46387</v>
      </c>
      <c r="L7286">
        <v>25</v>
      </c>
      <c r="N7286" t="s">
        <v>357</v>
      </c>
      <c r="O7286" s="8">
        <v>3.61</v>
      </c>
      <c r="P7286" s="8">
        <v>3.6</v>
      </c>
      <c r="Q7286" s="8">
        <v>3.48</v>
      </c>
      <c r="R7286" s="8">
        <v>3.8</v>
      </c>
      <c r="S7286" s="8">
        <v>2.73</v>
      </c>
      <c r="T7286" s="8">
        <v>4.21</v>
      </c>
      <c r="U7286" s="8">
        <v>0.28999999999999998</v>
      </c>
      <c r="V7286" s="9">
        <v>32</v>
      </c>
      <c r="W7286" s="8">
        <v>0.31999999999999984</v>
      </c>
      <c r="X7286" s="8">
        <v>1.48</v>
      </c>
      <c r="Y7286" s="8">
        <v>9.9999999999997868E-3</v>
      </c>
      <c r="Z7286" s="8">
        <v>0</v>
      </c>
      <c r="AA7286">
        <v>2.9999999999999805E-2</v>
      </c>
      <c r="AF7286" t="s">
        <v>7481</v>
      </c>
      <c r="AG7286" t="s">
        <v>87</v>
      </c>
      <c r="AH7286" t="s">
        <v>88</v>
      </c>
      <c r="AI7286" t="s">
        <v>359</v>
      </c>
      <c r="AJ7286" s="7">
        <v>46387</v>
      </c>
      <c r="AK7286" t="s">
        <v>7887</v>
      </c>
      <c r="AL7286" t="s">
        <v>393</v>
      </c>
      <c r="AM7286" t="s">
        <v>7482</v>
      </c>
      <c r="AN7286" t="s">
        <v>7893</v>
      </c>
      <c r="AO7286" t="str">
        <f>TEXT(A7286,"yyyy-mm-dd")</f>
        <v>2024-11-30</v>
      </c>
    </row>
    <row r="7287" spans="1:41">
      <c r="A7287" s="6" t="s">
        <v>7886</v>
      </c>
      <c r="B7287">
        <v>2024</v>
      </c>
      <c r="C7287">
        <v>11</v>
      </c>
      <c r="E7287" t="s">
        <v>81</v>
      </c>
      <c r="F7287" t="s">
        <v>82</v>
      </c>
      <c r="G7287" t="s">
        <v>83</v>
      </c>
      <c r="H7287" t="s">
        <v>7036</v>
      </c>
      <c r="I7287">
        <v>2025</v>
      </c>
      <c r="K7287" s="6">
        <v>46022</v>
      </c>
      <c r="L7287">
        <v>13</v>
      </c>
      <c r="N7287" t="s">
        <v>252</v>
      </c>
      <c r="O7287" s="8">
        <v>3.84</v>
      </c>
      <c r="P7287" s="8">
        <v>3.8</v>
      </c>
      <c r="Q7287" s="8">
        <v>3.68</v>
      </c>
      <c r="R7287" s="8">
        <v>4.04</v>
      </c>
      <c r="S7287" s="8">
        <v>3.28</v>
      </c>
      <c r="T7287" s="8">
        <v>4.58</v>
      </c>
      <c r="U7287" s="8">
        <v>0.28000000000000003</v>
      </c>
      <c r="V7287" s="9">
        <v>40</v>
      </c>
      <c r="W7287" s="8">
        <v>0.35999999999999988</v>
      </c>
      <c r="X7287" s="8">
        <v>1.3000000000000003</v>
      </c>
      <c r="Y7287" s="8">
        <v>4.0000000000000036E-2</v>
      </c>
      <c r="Z7287" s="8">
        <v>0</v>
      </c>
      <c r="AA7287">
        <v>1.0000000000000231E-2</v>
      </c>
      <c r="AF7287" t="s">
        <v>7037</v>
      </c>
      <c r="AG7287" t="s">
        <v>87</v>
      </c>
      <c r="AH7287" t="s">
        <v>88</v>
      </c>
      <c r="AI7287" t="s">
        <v>97</v>
      </c>
      <c r="AJ7287" s="7">
        <v>46022</v>
      </c>
      <c r="AK7287" t="s">
        <v>7887</v>
      </c>
      <c r="AL7287" t="s">
        <v>91</v>
      </c>
      <c r="AM7287" t="s">
        <v>7038</v>
      </c>
      <c r="AN7287" t="s">
        <v>7889</v>
      </c>
      <c r="AO7287" t="str">
        <f>TEXT(A7287,"yyyy-mm-dd")</f>
        <v>2024-11-30</v>
      </c>
    </row>
    <row r="7288" spans="1:41">
      <c r="A7288" s="6" t="s">
        <v>7886</v>
      </c>
      <c r="B7288">
        <v>2024</v>
      </c>
      <c r="C7288">
        <v>11</v>
      </c>
      <c r="E7288" t="s">
        <v>392</v>
      </c>
      <c r="F7288" t="s">
        <v>82</v>
      </c>
      <c r="G7288" t="s">
        <v>83</v>
      </c>
      <c r="H7288" t="s">
        <v>7036</v>
      </c>
      <c r="I7288">
        <v>2025</v>
      </c>
      <c r="K7288" s="6">
        <v>46022</v>
      </c>
      <c r="L7288">
        <v>13</v>
      </c>
      <c r="N7288" t="s">
        <v>252</v>
      </c>
      <c r="O7288" s="8">
        <v>3.69</v>
      </c>
      <c r="P7288" s="8">
        <v>3.72</v>
      </c>
      <c r="Q7288" s="8">
        <v>3.57</v>
      </c>
      <c r="R7288" s="8">
        <v>3.84</v>
      </c>
      <c r="S7288" s="8">
        <v>2.88</v>
      </c>
      <c r="T7288" s="8">
        <v>4.3</v>
      </c>
      <c r="U7288" s="8">
        <v>0.26</v>
      </c>
      <c r="V7288" s="9">
        <v>37</v>
      </c>
      <c r="W7288" s="8">
        <v>0.27</v>
      </c>
      <c r="X7288" s="8">
        <v>1.42</v>
      </c>
      <c r="Y7288" s="8">
        <v>-3.0000000000000249E-2</v>
      </c>
      <c r="Z7288" s="8">
        <v>2.0000000000000018E-2</v>
      </c>
      <c r="AA7288">
        <v>4.9999999999999822E-2</v>
      </c>
      <c r="AF7288" t="s">
        <v>7037</v>
      </c>
      <c r="AG7288" t="s">
        <v>87</v>
      </c>
      <c r="AH7288" t="s">
        <v>88</v>
      </c>
      <c r="AI7288" t="s">
        <v>97</v>
      </c>
      <c r="AJ7288" s="7">
        <v>46022</v>
      </c>
      <c r="AK7288" t="s">
        <v>7887</v>
      </c>
      <c r="AL7288" t="s">
        <v>393</v>
      </c>
      <c r="AM7288" t="s">
        <v>7038</v>
      </c>
      <c r="AN7288" t="s">
        <v>7892</v>
      </c>
      <c r="AO7288" t="str">
        <f>TEXT(A7288,"yyyy-mm-dd")</f>
        <v>2024-11-30</v>
      </c>
    </row>
    <row r="7289" spans="1:41">
      <c r="A7289" s="6" t="s">
        <v>7886</v>
      </c>
      <c r="B7289">
        <v>2024</v>
      </c>
      <c r="C7289">
        <v>11</v>
      </c>
      <c r="E7289" t="s">
        <v>81</v>
      </c>
      <c r="F7289" t="s">
        <v>82</v>
      </c>
      <c r="G7289" t="s">
        <v>83</v>
      </c>
      <c r="H7289" t="s">
        <v>6592</v>
      </c>
      <c r="I7289">
        <v>2024</v>
      </c>
      <c r="K7289" s="6">
        <v>45657</v>
      </c>
      <c r="L7289">
        <v>1</v>
      </c>
      <c r="N7289" t="s">
        <v>169</v>
      </c>
      <c r="O7289" s="8">
        <v>4.42</v>
      </c>
      <c r="P7289" s="8">
        <v>4.42</v>
      </c>
      <c r="Q7289" s="8">
        <v>4.33</v>
      </c>
      <c r="R7289" s="8">
        <v>4.5</v>
      </c>
      <c r="S7289" s="8">
        <v>4.0999999999999996</v>
      </c>
      <c r="T7289" s="8">
        <v>5.2</v>
      </c>
      <c r="U7289" s="8">
        <v>0.19</v>
      </c>
      <c r="V7289" s="9">
        <v>40</v>
      </c>
      <c r="W7289" s="8">
        <v>0.16999999999999993</v>
      </c>
      <c r="X7289" s="8">
        <v>1.1000000000000005</v>
      </c>
      <c r="Y7289" s="8">
        <v>0</v>
      </c>
      <c r="Z7289" s="8">
        <v>-3.0000000000000249E-2</v>
      </c>
      <c r="AA7289">
        <v>-3.0000000000000249E-2</v>
      </c>
      <c r="AF7289" t="s">
        <v>6593</v>
      </c>
      <c r="AG7289" t="s">
        <v>87</v>
      </c>
      <c r="AH7289" t="s">
        <v>88</v>
      </c>
      <c r="AI7289" t="s">
        <v>89</v>
      </c>
      <c r="AJ7289" s="7">
        <v>45657</v>
      </c>
      <c r="AK7289" t="s">
        <v>7887</v>
      </c>
      <c r="AL7289" t="s">
        <v>91</v>
      </c>
      <c r="AM7289" t="s">
        <v>6594</v>
      </c>
      <c r="AN7289" t="s">
        <v>7888</v>
      </c>
      <c r="AO7289" t="str">
        <f>TEXT(A7289,"yyyy-mm-dd")</f>
        <v>2024-11-30</v>
      </c>
    </row>
    <row r="7290" spans="1:41">
      <c r="A7290" s="6" t="s">
        <v>7886</v>
      </c>
      <c r="B7290">
        <v>2024</v>
      </c>
      <c r="C7290">
        <v>11</v>
      </c>
      <c r="E7290" t="s">
        <v>392</v>
      </c>
      <c r="F7290" t="s">
        <v>82</v>
      </c>
      <c r="G7290" t="s">
        <v>83</v>
      </c>
      <c r="H7290" t="s">
        <v>6592</v>
      </c>
      <c r="I7290">
        <v>2024</v>
      </c>
      <c r="K7290" s="6">
        <v>45657</v>
      </c>
      <c r="L7290">
        <v>1</v>
      </c>
      <c r="N7290" t="s">
        <v>169</v>
      </c>
      <c r="O7290" s="8">
        <v>3.69</v>
      </c>
      <c r="P7290" s="8">
        <v>3.69</v>
      </c>
      <c r="Q7290" s="8">
        <v>3.57</v>
      </c>
      <c r="R7290" s="8">
        <v>3.75</v>
      </c>
      <c r="S7290" s="8">
        <v>3.4</v>
      </c>
      <c r="T7290" s="8">
        <v>4.79</v>
      </c>
      <c r="U7290" s="8">
        <v>0.22</v>
      </c>
      <c r="V7290" s="9">
        <v>37</v>
      </c>
      <c r="W7290" s="8">
        <v>0.18000000000000016</v>
      </c>
      <c r="X7290" s="8">
        <v>1.3900000000000001</v>
      </c>
      <c r="Y7290" s="8">
        <v>0</v>
      </c>
      <c r="Z7290" s="8">
        <v>-0.10999999999999988</v>
      </c>
      <c r="AA7290">
        <v>7.0000000000000284E-2</v>
      </c>
      <c r="AF7290" t="s">
        <v>6593</v>
      </c>
      <c r="AG7290" t="s">
        <v>87</v>
      </c>
      <c r="AH7290" t="s">
        <v>88</v>
      </c>
      <c r="AI7290" t="s">
        <v>89</v>
      </c>
      <c r="AJ7290" s="7">
        <v>45657</v>
      </c>
      <c r="AK7290" t="s">
        <v>7887</v>
      </c>
      <c r="AL7290" t="s">
        <v>393</v>
      </c>
      <c r="AM7290" t="s">
        <v>6594</v>
      </c>
      <c r="AN7290" t="s">
        <v>7891</v>
      </c>
      <c r="AO7290" t="str">
        <f>TEXT(A7290,"yyyy-mm-dd")</f>
        <v>2024-11-30</v>
      </c>
    </row>
    <row r="7291" spans="1:41">
      <c r="A7291" s="6" t="s">
        <v>7886</v>
      </c>
      <c r="B7291">
        <v>2024</v>
      </c>
      <c r="C7291">
        <v>11</v>
      </c>
      <c r="E7291" t="s">
        <v>81</v>
      </c>
      <c r="F7291" t="s">
        <v>82</v>
      </c>
      <c r="G7291" t="s">
        <v>774</v>
      </c>
      <c r="H7291" t="s">
        <v>775</v>
      </c>
      <c r="K7291" s="6"/>
      <c r="O7291" s="8">
        <v>3.73</v>
      </c>
      <c r="P7291" s="8">
        <v>3.7</v>
      </c>
      <c r="Q7291" s="8">
        <v>3.6</v>
      </c>
      <c r="R7291" s="8">
        <v>3.8</v>
      </c>
      <c r="S7291" s="8">
        <v>3.22</v>
      </c>
      <c r="T7291" s="8">
        <v>4.18</v>
      </c>
      <c r="U7291" s="8">
        <v>0.2</v>
      </c>
      <c r="V7291" s="9">
        <v>33</v>
      </c>
      <c r="W7291" s="8">
        <v>0.19999999999999973</v>
      </c>
      <c r="X7291" s="8">
        <v>0.95999999999999952</v>
      </c>
      <c r="Y7291" s="8">
        <v>2.9999999999999805E-2</v>
      </c>
      <c r="Z7291" s="8">
        <v>-9.9999999999997868E-3</v>
      </c>
      <c r="AA7291">
        <v>-8.0000000000000071E-2</v>
      </c>
      <c r="AF7291" t="s">
        <v>776</v>
      </c>
      <c r="AG7291" t="s">
        <v>777</v>
      </c>
      <c r="AH7291" t="s">
        <v>778</v>
      </c>
      <c r="AI7291" t="s">
        <v>779</v>
      </c>
      <c r="AJ7291" s="7"/>
      <c r="AK7291" t="s">
        <v>7887</v>
      </c>
      <c r="AL7291" t="s">
        <v>91</v>
      </c>
      <c r="AM7291" t="s">
        <v>775</v>
      </c>
      <c r="AN7291" t="s">
        <v>7908</v>
      </c>
      <c r="AO7291" t="str">
        <f>TEXT(A7291,"yyyy-mm-dd")</f>
        <v>2024-11-30</v>
      </c>
    </row>
    <row r="7292" spans="1:41">
      <c r="A7292" s="6" t="s">
        <v>7886</v>
      </c>
      <c r="B7292">
        <v>2024</v>
      </c>
      <c r="C7292">
        <v>11</v>
      </c>
      <c r="E7292" t="s">
        <v>81</v>
      </c>
      <c r="F7292" t="s">
        <v>82</v>
      </c>
      <c r="G7292" t="s">
        <v>774</v>
      </c>
      <c r="H7292" t="s">
        <v>1536</v>
      </c>
      <c r="K7292" s="6"/>
      <c r="O7292" s="8">
        <v>3.64</v>
      </c>
      <c r="P7292" s="8">
        <v>3.6</v>
      </c>
      <c r="Q7292" s="8">
        <v>3.5</v>
      </c>
      <c r="R7292" s="8">
        <v>3.8</v>
      </c>
      <c r="S7292" s="8">
        <v>3</v>
      </c>
      <c r="T7292" s="8">
        <v>4.0999999999999996</v>
      </c>
      <c r="U7292" s="8">
        <v>0.25</v>
      </c>
      <c r="V7292" s="9">
        <v>32</v>
      </c>
      <c r="W7292" s="8">
        <v>0.29999999999999982</v>
      </c>
      <c r="X7292" s="8">
        <v>1.0999999999999996</v>
      </c>
      <c r="Y7292" s="8">
        <v>4.0000000000000036E-2</v>
      </c>
      <c r="Z7292" s="8">
        <v>0</v>
      </c>
      <c r="AA7292">
        <v>4.9999999999999822E-2</v>
      </c>
      <c r="AF7292" t="s">
        <v>1537</v>
      </c>
      <c r="AG7292" t="s">
        <v>777</v>
      </c>
      <c r="AH7292" t="s">
        <v>778</v>
      </c>
      <c r="AI7292" t="s">
        <v>1538</v>
      </c>
      <c r="AJ7292" s="7"/>
      <c r="AK7292" t="s">
        <v>7887</v>
      </c>
      <c r="AL7292" t="s">
        <v>91</v>
      </c>
      <c r="AM7292" t="s">
        <v>1536</v>
      </c>
      <c r="AN7292" t="s">
        <v>7909</v>
      </c>
      <c r="AO7292" t="str">
        <f>TEXT(A7292,"yyyy-mm-dd")</f>
        <v>2024-11-30</v>
      </c>
    </row>
    <row r="7293" spans="1:41">
      <c r="A7293" s="6" t="s">
        <v>7886</v>
      </c>
      <c r="B7293">
        <v>2024</v>
      </c>
      <c r="C7293">
        <v>11</v>
      </c>
      <c r="E7293" t="s">
        <v>392</v>
      </c>
      <c r="F7293" t="s">
        <v>82</v>
      </c>
      <c r="G7293" t="s">
        <v>774</v>
      </c>
      <c r="H7293" t="s">
        <v>775</v>
      </c>
      <c r="K7293" s="6"/>
      <c r="O7293" s="8">
        <v>3.62</v>
      </c>
      <c r="P7293" s="8">
        <v>3.6</v>
      </c>
      <c r="Q7293" s="8">
        <v>3.5</v>
      </c>
      <c r="R7293" s="8">
        <v>3.7</v>
      </c>
      <c r="S7293" s="8">
        <v>2.84</v>
      </c>
      <c r="T7293" s="8">
        <v>4</v>
      </c>
      <c r="U7293" s="8">
        <v>0.23</v>
      </c>
      <c r="V7293" s="9">
        <v>31</v>
      </c>
      <c r="W7293" s="8">
        <v>0.20000000000000018</v>
      </c>
      <c r="X7293" s="8">
        <v>1.1600000000000001</v>
      </c>
      <c r="Y7293" s="8">
        <v>2.0000000000000018E-2</v>
      </c>
      <c r="Z7293" s="8">
        <v>0</v>
      </c>
      <c r="AA7293">
        <v>-9.9999999999997868E-3</v>
      </c>
      <c r="AF7293" t="s">
        <v>776</v>
      </c>
      <c r="AG7293" t="s">
        <v>777</v>
      </c>
      <c r="AH7293" t="s">
        <v>778</v>
      </c>
      <c r="AI7293" t="s">
        <v>779</v>
      </c>
      <c r="AJ7293" s="7"/>
      <c r="AK7293" t="s">
        <v>7887</v>
      </c>
      <c r="AL7293" t="s">
        <v>393</v>
      </c>
      <c r="AM7293" t="s">
        <v>775</v>
      </c>
      <c r="AN7293" t="s">
        <v>7910</v>
      </c>
      <c r="AO7293" t="str">
        <f>TEXT(A7293,"yyyy-mm-dd")</f>
        <v>2024-11-30</v>
      </c>
    </row>
    <row r="7294" spans="1:41">
      <c r="A7294" s="6" t="s">
        <v>7886</v>
      </c>
      <c r="B7294">
        <v>2024</v>
      </c>
      <c r="C7294">
        <v>11</v>
      </c>
      <c r="E7294" t="s">
        <v>392</v>
      </c>
      <c r="F7294" t="s">
        <v>82</v>
      </c>
      <c r="G7294" t="s">
        <v>774</v>
      </c>
      <c r="H7294" t="s">
        <v>1536</v>
      </c>
      <c r="K7294" s="6"/>
      <c r="O7294" s="8">
        <v>3.6</v>
      </c>
      <c r="P7294" s="8">
        <v>3.5</v>
      </c>
      <c r="Q7294" s="8">
        <v>3.5</v>
      </c>
      <c r="R7294" s="8">
        <v>3.7</v>
      </c>
      <c r="S7294" s="8">
        <v>3.3</v>
      </c>
      <c r="T7294" s="8">
        <v>4.0999999999999996</v>
      </c>
      <c r="U7294" s="8">
        <v>0.21</v>
      </c>
      <c r="V7294" s="9">
        <v>30</v>
      </c>
      <c r="W7294" s="8">
        <v>0.20000000000000018</v>
      </c>
      <c r="X7294" s="8">
        <v>0.79999999999999982</v>
      </c>
      <c r="Y7294" s="8">
        <v>0.10000000000000009</v>
      </c>
      <c r="Z7294" s="8">
        <v>-2.9999999999999805E-2</v>
      </c>
      <c r="AA7294">
        <v>-4.9999999999999822E-2</v>
      </c>
      <c r="AF7294" t="s">
        <v>1537</v>
      </c>
      <c r="AG7294" t="s">
        <v>777</v>
      </c>
      <c r="AH7294" t="s">
        <v>778</v>
      </c>
      <c r="AI7294" t="s">
        <v>1538</v>
      </c>
      <c r="AJ7294" s="7"/>
      <c r="AK7294" t="s">
        <v>7887</v>
      </c>
      <c r="AL7294" t="s">
        <v>393</v>
      </c>
      <c r="AM7294" t="s">
        <v>1536</v>
      </c>
      <c r="AN7294" t="s">
        <v>7911</v>
      </c>
      <c r="AO7294" t="str">
        <f>TEXT(A7294,"yyyy-mm-dd")</f>
        <v>2024-11-30</v>
      </c>
    </row>
    <row r="7295" spans="1:41">
      <c r="A7295" s="6" t="s">
        <v>7886</v>
      </c>
      <c r="B7295">
        <v>2024</v>
      </c>
      <c r="C7295">
        <v>11</v>
      </c>
      <c r="E7295" t="s">
        <v>112</v>
      </c>
      <c r="F7295" t="s">
        <v>113</v>
      </c>
      <c r="G7295" t="s">
        <v>83</v>
      </c>
      <c r="H7295" t="s">
        <v>7480</v>
      </c>
      <c r="I7295">
        <v>2026</v>
      </c>
      <c r="K7295" s="6">
        <v>46387</v>
      </c>
      <c r="L7295">
        <v>25</v>
      </c>
      <c r="N7295" t="s">
        <v>357</v>
      </c>
      <c r="O7295" s="8">
        <v>7.41</v>
      </c>
      <c r="P7295" s="8">
        <v>7.33</v>
      </c>
      <c r="Q7295" s="8">
        <v>7.2</v>
      </c>
      <c r="R7295" s="8">
        <v>7.6</v>
      </c>
      <c r="S7295" s="8">
        <v>6.04</v>
      </c>
      <c r="T7295" s="8">
        <v>9.06</v>
      </c>
      <c r="U7295" s="8">
        <v>0.62</v>
      </c>
      <c r="V7295" s="9">
        <v>25</v>
      </c>
      <c r="W7295" s="8">
        <v>0.39999999999999947</v>
      </c>
      <c r="X7295" s="8">
        <v>3.0200000000000005</v>
      </c>
      <c r="Y7295" s="8">
        <v>8.0000000000000071E-2</v>
      </c>
      <c r="Z7295" s="8">
        <v>9.9999999999997868E-3</v>
      </c>
      <c r="AA7295">
        <v>-0.48000000000000043</v>
      </c>
      <c r="AF7295" t="s">
        <v>7518</v>
      </c>
      <c r="AG7295" t="s">
        <v>115</v>
      </c>
      <c r="AH7295" t="s">
        <v>116</v>
      </c>
      <c r="AI7295" t="s">
        <v>359</v>
      </c>
      <c r="AJ7295" s="7">
        <v>46387</v>
      </c>
      <c r="AK7295" t="s">
        <v>7887</v>
      </c>
      <c r="AL7295" t="s">
        <v>118</v>
      </c>
      <c r="AM7295" t="s">
        <v>7482</v>
      </c>
      <c r="AN7295" t="s">
        <v>7915</v>
      </c>
      <c r="AO7295" t="str">
        <f>TEXT(A7295,"yyyy-mm-dd")</f>
        <v>2024-11-30</v>
      </c>
    </row>
    <row r="7296" spans="1:41">
      <c r="A7296" s="6" t="s">
        <v>7886</v>
      </c>
      <c r="B7296">
        <v>2024</v>
      </c>
      <c r="C7296">
        <v>11</v>
      </c>
      <c r="E7296" t="s">
        <v>2881</v>
      </c>
      <c r="F7296" t="s">
        <v>113</v>
      </c>
      <c r="G7296" t="s">
        <v>83</v>
      </c>
      <c r="H7296" t="s">
        <v>7480</v>
      </c>
      <c r="I7296">
        <v>2026</v>
      </c>
      <c r="K7296" s="6">
        <v>46387</v>
      </c>
      <c r="L7296">
        <v>25</v>
      </c>
      <c r="N7296" t="s">
        <v>357</v>
      </c>
      <c r="O7296" s="8">
        <v>8.43</v>
      </c>
      <c r="P7296" s="8">
        <v>8.24</v>
      </c>
      <c r="Q7296" s="8">
        <v>7.81</v>
      </c>
      <c r="R7296" s="8">
        <v>9.16</v>
      </c>
      <c r="S7296" s="8">
        <v>7.09</v>
      </c>
      <c r="T7296" s="8">
        <v>10.1</v>
      </c>
      <c r="U7296" s="8">
        <v>0.86</v>
      </c>
      <c r="V7296" s="9">
        <v>22</v>
      </c>
      <c r="W7296" s="8">
        <v>1.3500000000000005</v>
      </c>
      <c r="X7296" s="8">
        <v>3.01</v>
      </c>
      <c r="Y7296" s="8">
        <v>0.1899999999999995</v>
      </c>
      <c r="Z7296" s="8">
        <v>-3.9999999999999147E-2</v>
      </c>
      <c r="AA7296">
        <v>-4.9999999999999822E-2</v>
      </c>
      <c r="AF7296" t="s">
        <v>7523</v>
      </c>
      <c r="AG7296" t="s">
        <v>2883</v>
      </c>
      <c r="AH7296" t="s">
        <v>2884</v>
      </c>
      <c r="AI7296" t="s">
        <v>359</v>
      </c>
      <c r="AJ7296" s="7">
        <v>46387</v>
      </c>
      <c r="AK7296" t="s">
        <v>7887</v>
      </c>
      <c r="AL7296" t="s">
        <v>2885</v>
      </c>
      <c r="AM7296" t="s">
        <v>7482</v>
      </c>
      <c r="AN7296" t="s">
        <v>7918</v>
      </c>
      <c r="AO7296" t="str">
        <f>TEXT(A7296,"yyyy-mm-dd")</f>
        <v>2024-11-30</v>
      </c>
    </row>
    <row r="7297" spans="1:41">
      <c r="A7297" s="6" t="s">
        <v>7886</v>
      </c>
      <c r="B7297">
        <v>2024</v>
      </c>
      <c r="C7297">
        <v>11</v>
      </c>
      <c r="E7297" t="s">
        <v>112</v>
      </c>
      <c r="F7297" t="s">
        <v>113</v>
      </c>
      <c r="G7297" t="s">
        <v>83</v>
      </c>
      <c r="H7297" t="s">
        <v>7036</v>
      </c>
      <c r="I7297">
        <v>2025</v>
      </c>
      <c r="K7297" s="6">
        <v>46022</v>
      </c>
      <c r="L7297">
        <v>13</v>
      </c>
      <c r="N7297" t="s">
        <v>252</v>
      </c>
      <c r="O7297" s="8">
        <v>8.2799999999999994</v>
      </c>
      <c r="P7297" s="8">
        <v>8.23</v>
      </c>
      <c r="Q7297" s="8">
        <v>8.0500000000000007</v>
      </c>
      <c r="R7297" s="8">
        <v>8.4700000000000006</v>
      </c>
      <c r="S7297" s="8">
        <v>7.5</v>
      </c>
      <c r="T7297" s="8">
        <v>9.61</v>
      </c>
      <c r="U7297" s="8">
        <v>0.46</v>
      </c>
      <c r="V7297" s="9">
        <v>30</v>
      </c>
      <c r="W7297" s="8">
        <v>0.41999999999999993</v>
      </c>
      <c r="X7297" s="8">
        <v>2.1099999999999994</v>
      </c>
      <c r="Y7297" s="8">
        <v>4.9999999999998934E-2</v>
      </c>
      <c r="Z7297" s="8">
        <v>0.14000000000000057</v>
      </c>
      <c r="AA7297">
        <v>-6.0000000000000497E-2</v>
      </c>
      <c r="AF7297" t="s">
        <v>7074</v>
      </c>
      <c r="AG7297" t="s">
        <v>115</v>
      </c>
      <c r="AH7297" t="s">
        <v>116</v>
      </c>
      <c r="AI7297" t="s">
        <v>230</v>
      </c>
      <c r="AJ7297" s="7">
        <v>46022</v>
      </c>
      <c r="AK7297" t="s">
        <v>7887</v>
      </c>
      <c r="AL7297" t="s">
        <v>118</v>
      </c>
      <c r="AM7297" t="s">
        <v>7038</v>
      </c>
      <c r="AN7297" t="s">
        <v>7914</v>
      </c>
      <c r="AO7297" t="str">
        <f>TEXT(A7297,"yyyy-mm-dd")</f>
        <v>2024-11-30</v>
      </c>
    </row>
    <row r="7298" spans="1:41">
      <c r="A7298" s="6" t="s">
        <v>7886</v>
      </c>
      <c r="B7298">
        <v>2024</v>
      </c>
      <c r="C7298">
        <v>11</v>
      </c>
      <c r="E7298" t="s">
        <v>2881</v>
      </c>
      <c r="F7298" t="s">
        <v>113</v>
      </c>
      <c r="G7298" t="s">
        <v>83</v>
      </c>
      <c r="H7298" t="s">
        <v>7036</v>
      </c>
      <c r="I7298">
        <v>2025</v>
      </c>
      <c r="K7298" s="6">
        <v>46022</v>
      </c>
      <c r="L7298">
        <v>13</v>
      </c>
      <c r="N7298" t="s">
        <v>252</v>
      </c>
      <c r="O7298" s="8">
        <v>9.02</v>
      </c>
      <c r="P7298" s="8">
        <v>9.02</v>
      </c>
      <c r="Q7298" s="8">
        <v>8.3699999999999992</v>
      </c>
      <c r="R7298" s="8">
        <v>9.4600000000000009</v>
      </c>
      <c r="S7298" s="8">
        <v>8</v>
      </c>
      <c r="T7298" s="8">
        <v>9.99</v>
      </c>
      <c r="U7298" s="8">
        <v>0.61</v>
      </c>
      <c r="V7298" s="9">
        <v>26</v>
      </c>
      <c r="W7298" s="8">
        <v>1.0900000000000016</v>
      </c>
      <c r="X7298" s="8">
        <v>1.9900000000000002</v>
      </c>
      <c r="Y7298" s="8">
        <v>0</v>
      </c>
      <c r="Z7298" s="8">
        <v>4.9999999999998934E-2</v>
      </c>
      <c r="AA7298">
        <v>0.17000000000000171</v>
      </c>
      <c r="AF7298" t="s">
        <v>7079</v>
      </c>
      <c r="AG7298" t="s">
        <v>2883</v>
      </c>
      <c r="AH7298" t="s">
        <v>2884</v>
      </c>
      <c r="AI7298" t="s">
        <v>230</v>
      </c>
      <c r="AJ7298" s="7">
        <v>46022</v>
      </c>
      <c r="AK7298" t="s">
        <v>7887</v>
      </c>
      <c r="AL7298" t="s">
        <v>2885</v>
      </c>
      <c r="AM7298" t="s">
        <v>7038</v>
      </c>
      <c r="AN7298" t="s">
        <v>7917</v>
      </c>
      <c r="AO7298" t="str">
        <f>TEXT(A7298,"yyyy-mm-dd")</f>
        <v>2024-11-30</v>
      </c>
    </row>
    <row r="7299" spans="1:41">
      <c r="A7299" s="6" t="s">
        <v>7886</v>
      </c>
      <c r="B7299">
        <v>2024</v>
      </c>
      <c r="C7299">
        <v>11</v>
      </c>
      <c r="E7299" t="s">
        <v>112</v>
      </c>
      <c r="F7299" t="s">
        <v>113</v>
      </c>
      <c r="G7299" t="s">
        <v>83</v>
      </c>
      <c r="H7299" t="s">
        <v>6592</v>
      </c>
      <c r="I7299">
        <v>2024</v>
      </c>
      <c r="K7299" s="6">
        <v>45657</v>
      </c>
      <c r="L7299">
        <v>1</v>
      </c>
      <c r="N7299" t="s">
        <v>169</v>
      </c>
      <c r="O7299" s="8">
        <v>10</v>
      </c>
      <c r="P7299" s="8">
        <v>10.01</v>
      </c>
      <c r="Q7299" s="8">
        <v>9.91</v>
      </c>
      <c r="R7299" s="8">
        <v>10.1</v>
      </c>
      <c r="S7299" s="8">
        <v>9.14</v>
      </c>
      <c r="T7299" s="8">
        <v>10.7</v>
      </c>
      <c r="U7299" s="8">
        <v>0.28000000000000003</v>
      </c>
      <c r="V7299" s="9">
        <v>30</v>
      </c>
      <c r="W7299" s="8">
        <v>0.1899999999999995</v>
      </c>
      <c r="X7299" s="8">
        <v>1.5599999999999987</v>
      </c>
      <c r="Y7299" s="8">
        <v>-9.9999999999997868E-3</v>
      </c>
      <c r="Z7299" s="8">
        <v>9.9999999999997868E-3</v>
      </c>
      <c r="AA7299">
        <v>5.0000000000000711E-2</v>
      </c>
      <c r="AF7299" t="s">
        <v>6630</v>
      </c>
      <c r="AG7299" t="s">
        <v>115</v>
      </c>
      <c r="AH7299" t="s">
        <v>116</v>
      </c>
      <c r="AI7299" t="s">
        <v>117</v>
      </c>
      <c r="AJ7299" s="7">
        <v>45657</v>
      </c>
      <c r="AK7299" t="s">
        <v>7887</v>
      </c>
      <c r="AL7299" t="s">
        <v>118</v>
      </c>
      <c r="AM7299" t="s">
        <v>6594</v>
      </c>
      <c r="AN7299" t="s">
        <v>7913</v>
      </c>
      <c r="AO7299" t="str">
        <f>TEXT(A7299,"yyyy-mm-dd")</f>
        <v>2024-11-30</v>
      </c>
    </row>
    <row r="7300" spans="1:41">
      <c r="A7300" s="6" t="s">
        <v>7886</v>
      </c>
      <c r="B7300">
        <v>2024</v>
      </c>
      <c r="C7300">
        <v>11</v>
      </c>
      <c r="E7300" t="s">
        <v>2881</v>
      </c>
      <c r="F7300" t="s">
        <v>113</v>
      </c>
      <c r="G7300" t="s">
        <v>83</v>
      </c>
      <c r="H7300" t="s">
        <v>6592</v>
      </c>
      <c r="I7300">
        <v>2024</v>
      </c>
      <c r="K7300" s="6">
        <v>45657</v>
      </c>
      <c r="L7300">
        <v>1</v>
      </c>
      <c r="N7300" t="s">
        <v>169</v>
      </c>
      <c r="O7300" s="8">
        <v>9.76</v>
      </c>
      <c r="P7300" s="8">
        <v>9.76</v>
      </c>
      <c r="Q7300" s="8">
        <v>9.4700000000000006</v>
      </c>
      <c r="R7300" s="8">
        <v>10</v>
      </c>
      <c r="S7300" s="8">
        <v>9</v>
      </c>
      <c r="T7300" s="8">
        <v>11.79</v>
      </c>
      <c r="U7300" s="8">
        <v>0.52</v>
      </c>
      <c r="V7300" s="9">
        <v>26</v>
      </c>
      <c r="W7300" s="8">
        <v>0.52999999999999936</v>
      </c>
      <c r="X7300" s="8">
        <v>2.7899999999999991</v>
      </c>
      <c r="Y7300" s="8">
        <v>0</v>
      </c>
      <c r="Z7300" s="8">
        <v>0.29999999999999893</v>
      </c>
      <c r="AA7300">
        <v>-0.24000000000000021</v>
      </c>
      <c r="AF7300" t="s">
        <v>6635</v>
      </c>
      <c r="AG7300" t="s">
        <v>2883</v>
      </c>
      <c r="AH7300" t="s">
        <v>2884</v>
      </c>
      <c r="AI7300" t="s">
        <v>117</v>
      </c>
      <c r="AJ7300" s="7">
        <v>45657</v>
      </c>
      <c r="AK7300" t="s">
        <v>7887</v>
      </c>
      <c r="AL7300" t="s">
        <v>2885</v>
      </c>
      <c r="AM7300" t="s">
        <v>6594</v>
      </c>
      <c r="AN7300" t="s">
        <v>7916</v>
      </c>
      <c r="AO7300" t="str">
        <f>TEXT(A7300,"yyyy-mm-dd")</f>
        <v>2024-11-30</v>
      </c>
    </row>
    <row r="7301" spans="1:41">
      <c r="A7301" s="6" t="s">
        <v>7919</v>
      </c>
      <c r="B7301">
        <v>2024</v>
      </c>
      <c r="C7301">
        <v>12</v>
      </c>
      <c r="E7301" t="s">
        <v>1907</v>
      </c>
      <c r="F7301" t="s">
        <v>1908</v>
      </c>
      <c r="G7301" t="s">
        <v>102</v>
      </c>
      <c r="H7301" t="s">
        <v>7871</v>
      </c>
      <c r="I7301">
        <v>2026</v>
      </c>
      <c r="J7301">
        <v>4</v>
      </c>
      <c r="K7301" s="6">
        <v>46387</v>
      </c>
      <c r="L7301">
        <v>24</v>
      </c>
      <c r="M7301">
        <v>8</v>
      </c>
      <c r="N7301" t="s">
        <v>368</v>
      </c>
      <c r="O7301" s="8">
        <v>7.5</v>
      </c>
      <c r="P7301" s="8">
        <v>7.5</v>
      </c>
      <c r="Q7301" s="8">
        <v>7.06</v>
      </c>
      <c r="R7301" s="8">
        <v>8</v>
      </c>
      <c r="S7301" s="8">
        <v>6</v>
      </c>
      <c r="T7301" s="8">
        <v>8.75</v>
      </c>
      <c r="U7301" s="8">
        <v>0.6</v>
      </c>
      <c r="V7301" s="9">
        <v>30</v>
      </c>
      <c r="W7301" s="8">
        <v>0.94000000000000039</v>
      </c>
      <c r="X7301" s="8">
        <v>2.75</v>
      </c>
      <c r="Y7301" s="8">
        <v>0</v>
      </c>
      <c r="Z7301" s="8">
        <v>0</v>
      </c>
      <c r="AA7301">
        <v>0.13000000000000078</v>
      </c>
      <c r="AF7301" t="s">
        <v>7872</v>
      </c>
      <c r="AG7301" t="s">
        <v>1910</v>
      </c>
      <c r="AH7301" t="s">
        <v>1911</v>
      </c>
      <c r="AI7301" t="s">
        <v>1971</v>
      </c>
      <c r="AJ7301" s="7">
        <v>46387</v>
      </c>
      <c r="AK7301" t="s">
        <v>7920</v>
      </c>
      <c r="AL7301" t="s">
        <v>1908</v>
      </c>
      <c r="AM7301" t="s">
        <v>7873</v>
      </c>
      <c r="AN7301" t="s">
        <v>7953</v>
      </c>
      <c r="AO7301" t="str">
        <f>TEXT(A7301,"yyyy-mm-dd")</f>
        <v>2024-12-31</v>
      </c>
    </row>
    <row r="7302" spans="1:41">
      <c r="A7302" s="6" t="s">
        <v>7919</v>
      </c>
      <c r="B7302">
        <v>2024</v>
      </c>
      <c r="C7302">
        <v>12</v>
      </c>
      <c r="E7302" t="s">
        <v>1907</v>
      </c>
      <c r="F7302" t="s">
        <v>1908</v>
      </c>
      <c r="G7302" t="s">
        <v>102</v>
      </c>
      <c r="H7302" t="s">
        <v>7766</v>
      </c>
      <c r="I7302">
        <v>2026</v>
      </c>
      <c r="J7302">
        <v>3</v>
      </c>
      <c r="K7302" s="6">
        <v>46295</v>
      </c>
      <c r="L7302">
        <v>21</v>
      </c>
      <c r="M7302">
        <v>7</v>
      </c>
      <c r="N7302" t="s">
        <v>176</v>
      </c>
      <c r="O7302" s="8">
        <v>7.59</v>
      </c>
      <c r="P7302" s="8">
        <v>7.5</v>
      </c>
      <c r="Q7302" s="8">
        <v>7.25</v>
      </c>
      <c r="R7302" s="8">
        <v>8</v>
      </c>
      <c r="S7302" s="8">
        <v>6.5</v>
      </c>
      <c r="T7302" s="8">
        <v>8.75</v>
      </c>
      <c r="U7302" s="8">
        <v>0.57999999999999996</v>
      </c>
      <c r="V7302" s="9">
        <v>29</v>
      </c>
      <c r="W7302" s="8">
        <v>0.75</v>
      </c>
      <c r="X7302" s="8">
        <v>2.25</v>
      </c>
      <c r="Y7302" s="8">
        <v>8.9999999999999858E-2</v>
      </c>
      <c r="Z7302" s="8">
        <v>0</v>
      </c>
      <c r="AA7302">
        <v>0</v>
      </c>
      <c r="AF7302" t="s">
        <v>7767</v>
      </c>
      <c r="AG7302" t="s">
        <v>1910</v>
      </c>
      <c r="AH7302" t="s">
        <v>1911</v>
      </c>
      <c r="AI7302" t="s">
        <v>1944</v>
      </c>
      <c r="AJ7302" s="7">
        <v>46295</v>
      </c>
      <c r="AK7302" t="s">
        <v>7920</v>
      </c>
      <c r="AL7302" t="s">
        <v>1908</v>
      </c>
      <c r="AM7302" t="s">
        <v>7768</v>
      </c>
      <c r="AN7302" t="s">
        <v>7952</v>
      </c>
      <c r="AO7302" t="str">
        <f>TEXT(A7302,"yyyy-mm-dd")</f>
        <v>2024-12-31</v>
      </c>
    </row>
    <row r="7303" spans="1:41">
      <c r="A7303" s="6" t="s">
        <v>7919</v>
      </c>
      <c r="B7303">
        <v>2024</v>
      </c>
      <c r="C7303">
        <v>12</v>
      </c>
      <c r="E7303" t="s">
        <v>1907</v>
      </c>
      <c r="F7303" t="s">
        <v>1908</v>
      </c>
      <c r="G7303" t="s">
        <v>102</v>
      </c>
      <c r="H7303" t="s">
        <v>7658</v>
      </c>
      <c r="I7303">
        <v>2026</v>
      </c>
      <c r="J7303">
        <v>2</v>
      </c>
      <c r="K7303" s="6">
        <v>46203</v>
      </c>
      <c r="L7303">
        <v>18</v>
      </c>
      <c r="M7303">
        <v>6</v>
      </c>
      <c r="N7303" t="s">
        <v>206</v>
      </c>
      <c r="O7303" s="8">
        <v>7.78</v>
      </c>
      <c r="P7303" s="8">
        <v>7.75</v>
      </c>
      <c r="Q7303" s="8">
        <v>7.5</v>
      </c>
      <c r="R7303" s="8">
        <v>8</v>
      </c>
      <c r="S7303" s="8">
        <v>7</v>
      </c>
      <c r="T7303" s="8">
        <v>8.75</v>
      </c>
      <c r="U7303" s="8">
        <v>0.54</v>
      </c>
      <c r="V7303" s="9">
        <v>29</v>
      </c>
      <c r="W7303" s="8">
        <v>0.5</v>
      </c>
      <c r="X7303" s="8">
        <v>1.75</v>
      </c>
      <c r="Y7303" s="8">
        <v>3.0000000000000249E-2</v>
      </c>
      <c r="Z7303" s="8">
        <v>0.25</v>
      </c>
      <c r="AA7303">
        <v>-0.12000000000000011</v>
      </c>
      <c r="AF7303" t="s">
        <v>7659</v>
      </c>
      <c r="AG7303" t="s">
        <v>1910</v>
      </c>
      <c r="AH7303" t="s">
        <v>1911</v>
      </c>
      <c r="AI7303" t="s">
        <v>1939</v>
      </c>
      <c r="AJ7303" s="7">
        <v>46203</v>
      </c>
      <c r="AK7303" t="s">
        <v>7920</v>
      </c>
      <c r="AL7303" t="s">
        <v>1908</v>
      </c>
      <c r="AM7303" t="s">
        <v>7660</v>
      </c>
      <c r="AN7303" t="s">
        <v>7951</v>
      </c>
      <c r="AO7303" t="str">
        <f>TEXT(A7303,"yyyy-mm-dd")</f>
        <v>2024-12-31</v>
      </c>
    </row>
    <row r="7304" spans="1:41">
      <c r="A7304" s="6" t="s">
        <v>7919</v>
      </c>
      <c r="B7304">
        <v>2024</v>
      </c>
      <c r="C7304">
        <v>12</v>
      </c>
      <c r="E7304" t="s">
        <v>1907</v>
      </c>
      <c r="F7304" t="s">
        <v>1908</v>
      </c>
      <c r="G7304" t="s">
        <v>102</v>
      </c>
      <c r="H7304" t="s">
        <v>7654</v>
      </c>
      <c r="I7304">
        <v>2026</v>
      </c>
      <c r="J7304">
        <v>1</v>
      </c>
      <c r="K7304" s="6">
        <v>46112</v>
      </c>
      <c r="L7304">
        <v>15</v>
      </c>
      <c r="M7304">
        <v>5</v>
      </c>
      <c r="N7304" t="s">
        <v>236</v>
      </c>
      <c r="O7304" s="8">
        <v>8.0399999999999991</v>
      </c>
      <c r="P7304" s="8">
        <v>8</v>
      </c>
      <c r="Q7304" s="8">
        <v>7.75</v>
      </c>
      <c r="R7304" s="8">
        <v>8.25</v>
      </c>
      <c r="S7304" s="8">
        <v>7.5</v>
      </c>
      <c r="T7304" s="8">
        <v>8.75</v>
      </c>
      <c r="U7304" s="8">
        <v>0.43</v>
      </c>
      <c r="V7304" s="9">
        <v>29</v>
      </c>
      <c r="W7304" s="8">
        <v>0.5</v>
      </c>
      <c r="X7304" s="8">
        <v>1.25</v>
      </c>
      <c r="Y7304" s="8">
        <v>3.9999999999999147E-2</v>
      </c>
      <c r="Z7304" s="8">
        <v>0.25</v>
      </c>
      <c r="AA7304">
        <v>-0.25</v>
      </c>
      <c r="AF7304" t="s">
        <v>7655</v>
      </c>
      <c r="AG7304" t="s">
        <v>1910</v>
      </c>
      <c r="AH7304" t="s">
        <v>1911</v>
      </c>
      <c r="AI7304" t="s">
        <v>1934</v>
      </c>
      <c r="AJ7304" s="7">
        <v>46112</v>
      </c>
      <c r="AK7304" t="s">
        <v>7920</v>
      </c>
      <c r="AL7304" t="s">
        <v>1908</v>
      </c>
      <c r="AM7304" t="s">
        <v>7656</v>
      </c>
      <c r="AN7304" t="s">
        <v>7950</v>
      </c>
      <c r="AO7304" t="str">
        <f>TEXT(A7304,"yyyy-mm-dd")</f>
        <v>2024-12-31</v>
      </c>
    </row>
    <row r="7305" spans="1:41">
      <c r="A7305" s="6" t="s">
        <v>7919</v>
      </c>
      <c r="B7305">
        <v>2024</v>
      </c>
      <c r="C7305">
        <v>12</v>
      </c>
      <c r="E7305" t="s">
        <v>1907</v>
      </c>
      <c r="F7305" t="s">
        <v>1908</v>
      </c>
      <c r="G7305" t="s">
        <v>102</v>
      </c>
      <c r="H7305" t="s">
        <v>7427</v>
      </c>
      <c r="I7305">
        <v>2025</v>
      </c>
      <c r="J7305">
        <v>4</v>
      </c>
      <c r="K7305" s="6">
        <v>46022</v>
      </c>
      <c r="L7305">
        <v>12</v>
      </c>
      <c r="M7305">
        <v>4</v>
      </c>
      <c r="N7305" t="s">
        <v>261</v>
      </c>
      <c r="O7305" s="8">
        <v>8.31</v>
      </c>
      <c r="P7305" s="8">
        <v>8.3800000000000008</v>
      </c>
      <c r="Q7305" s="8">
        <v>8</v>
      </c>
      <c r="R7305" s="8">
        <v>8.5</v>
      </c>
      <c r="S7305" s="8">
        <v>7.5</v>
      </c>
      <c r="T7305" s="8">
        <v>9</v>
      </c>
      <c r="U7305" s="8">
        <v>0.35</v>
      </c>
      <c r="V7305" s="9">
        <v>36</v>
      </c>
      <c r="W7305" s="8">
        <v>0.5</v>
      </c>
      <c r="X7305" s="8">
        <v>1.5</v>
      </c>
      <c r="Y7305" s="8">
        <v>-7.0000000000000284E-2</v>
      </c>
      <c r="Z7305" s="8">
        <v>0.38000000000000078</v>
      </c>
      <c r="AA7305">
        <v>0</v>
      </c>
      <c r="AF7305" t="s">
        <v>7428</v>
      </c>
      <c r="AG7305" t="s">
        <v>1910</v>
      </c>
      <c r="AH7305" t="s">
        <v>1911</v>
      </c>
      <c r="AI7305" t="s">
        <v>1929</v>
      </c>
      <c r="AJ7305" s="7">
        <v>46022</v>
      </c>
      <c r="AK7305" t="s">
        <v>7920</v>
      </c>
      <c r="AL7305" t="s">
        <v>1908</v>
      </c>
      <c r="AM7305" t="s">
        <v>7429</v>
      </c>
      <c r="AN7305" t="s">
        <v>7949</v>
      </c>
      <c r="AO7305" t="str">
        <f>TEXT(A7305,"yyyy-mm-dd")</f>
        <v>2024-12-31</v>
      </c>
    </row>
    <row r="7306" spans="1:41">
      <c r="A7306" s="6" t="s">
        <v>7919</v>
      </c>
      <c r="B7306">
        <v>2024</v>
      </c>
      <c r="C7306">
        <v>12</v>
      </c>
      <c r="E7306" t="s">
        <v>1907</v>
      </c>
      <c r="F7306" t="s">
        <v>1908</v>
      </c>
      <c r="G7306" t="s">
        <v>102</v>
      </c>
      <c r="H7306" t="s">
        <v>7322</v>
      </c>
      <c r="I7306">
        <v>2025</v>
      </c>
      <c r="J7306">
        <v>3</v>
      </c>
      <c r="K7306" s="6">
        <v>45930</v>
      </c>
      <c r="L7306">
        <v>9</v>
      </c>
      <c r="M7306">
        <v>3</v>
      </c>
      <c r="N7306" t="s">
        <v>173</v>
      </c>
      <c r="O7306" s="8">
        <v>8.6300000000000008</v>
      </c>
      <c r="P7306" s="8">
        <v>8.5</v>
      </c>
      <c r="Q7306" s="8">
        <v>8.5</v>
      </c>
      <c r="R7306" s="8">
        <v>8.8800000000000008</v>
      </c>
      <c r="S7306" s="8">
        <v>7.5</v>
      </c>
      <c r="T7306" s="8">
        <v>9.5</v>
      </c>
      <c r="U7306" s="8">
        <v>0.36</v>
      </c>
      <c r="V7306" s="9">
        <v>35</v>
      </c>
      <c r="W7306" s="8">
        <v>0.38000000000000078</v>
      </c>
      <c r="X7306" s="8">
        <v>2</v>
      </c>
      <c r="Y7306" s="8">
        <v>0.13000000000000078</v>
      </c>
      <c r="Z7306" s="8">
        <v>0</v>
      </c>
      <c r="AA7306">
        <v>0.13000000000000078</v>
      </c>
      <c r="AF7306" t="s">
        <v>7323</v>
      </c>
      <c r="AG7306" t="s">
        <v>1910</v>
      </c>
      <c r="AH7306" t="s">
        <v>1911</v>
      </c>
      <c r="AI7306" t="s">
        <v>1924</v>
      </c>
      <c r="AJ7306" s="7">
        <v>45930</v>
      </c>
      <c r="AK7306" t="s">
        <v>7920</v>
      </c>
      <c r="AL7306" t="s">
        <v>1908</v>
      </c>
      <c r="AM7306" t="s">
        <v>7324</v>
      </c>
      <c r="AN7306" t="s">
        <v>7948</v>
      </c>
      <c r="AO7306" t="str">
        <f>TEXT(A7306,"yyyy-mm-dd")</f>
        <v>2024-12-31</v>
      </c>
    </row>
    <row r="7307" spans="1:41">
      <c r="A7307" s="6" t="s">
        <v>7919</v>
      </c>
      <c r="B7307">
        <v>2024</v>
      </c>
      <c r="C7307">
        <v>12</v>
      </c>
      <c r="E7307" t="s">
        <v>1907</v>
      </c>
      <c r="F7307" t="s">
        <v>1908</v>
      </c>
      <c r="G7307" t="s">
        <v>102</v>
      </c>
      <c r="H7307" t="s">
        <v>7214</v>
      </c>
      <c r="I7307">
        <v>2025</v>
      </c>
      <c r="J7307">
        <v>2</v>
      </c>
      <c r="K7307" s="6">
        <v>45838</v>
      </c>
      <c r="L7307">
        <v>6</v>
      </c>
      <c r="M7307">
        <v>2</v>
      </c>
      <c r="N7307" t="s">
        <v>203</v>
      </c>
      <c r="O7307" s="8">
        <v>9.02</v>
      </c>
      <c r="P7307" s="8">
        <v>9</v>
      </c>
      <c r="Q7307" s="8">
        <v>9</v>
      </c>
      <c r="R7307" s="8">
        <v>9.25</v>
      </c>
      <c r="S7307" s="8">
        <v>7.75</v>
      </c>
      <c r="T7307" s="8">
        <v>9.5</v>
      </c>
      <c r="U7307" s="8">
        <v>0.37</v>
      </c>
      <c r="V7307" s="9">
        <v>35</v>
      </c>
      <c r="W7307" s="8">
        <v>0.25</v>
      </c>
      <c r="X7307" s="8">
        <v>1.75</v>
      </c>
      <c r="Y7307" s="8">
        <v>1.9999999999999574E-2</v>
      </c>
      <c r="Z7307" s="8">
        <v>0</v>
      </c>
      <c r="AA7307">
        <v>0</v>
      </c>
      <c r="AF7307" t="s">
        <v>7215</v>
      </c>
      <c r="AG7307" t="s">
        <v>1910</v>
      </c>
      <c r="AH7307" t="s">
        <v>1911</v>
      </c>
      <c r="AI7307" t="s">
        <v>1919</v>
      </c>
      <c r="AJ7307" s="7">
        <v>45838</v>
      </c>
      <c r="AK7307" t="s">
        <v>7920</v>
      </c>
      <c r="AL7307" t="s">
        <v>1908</v>
      </c>
      <c r="AM7307" t="s">
        <v>7216</v>
      </c>
      <c r="AN7307" t="s">
        <v>7947</v>
      </c>
      <c r="AO7307" t="str">
        <f>TEXT(A7307,"yyyy-mm-dd")</f>
        <v>2024-12-31</v>
      </c>
    </row>
    <row r="7308" spans="1:41">
      <c r="A7308" s="6" t="s">
        <v>7919</v>
      </c>
      <c r="B7308">
        <v>2024</v>
      </c>
      <c r="C7308">
        <v>12</v>
      </c>
      <c r="E7308" t="s">
        <v>1907</v>
      </c>
      <c r="F7308" t="s">
        <v>1908</v>
      </c>
      <c r="G7308" t="s">
        <v>102</v>
      </c>
      <c r="H7308" t="s">
        <v>7210</v>
      </c>
      <c r="I7308">
        <v>2025</v>
      </c>
      <c r="J7308">
        <v>1</v>
      </c>
      <c r="K7308" s="6">
        <v>45747</v>
      </c>
      <c r="L7308">
        <v>3</v>
      </c>
      <c r="M7308">
        <v>1</v>
      </c>
      <c r="N7308" t="s">
        <v>233</v>
      </c>
      <c r="O7308" s="8">
        <v>9.51</v>
      </c>
      <c r="P7308" s="8">
        <v>9.5</v>
      </c>
      <c r="Q7308" s="8">
        <v>9.5</v>
      </c>
      <c r="R7308" s="8">
        <v>9.6300000000000008</v>
      </c>
      <c r="S7308" s="8">
        <v>8.75</v>
      </c>
      <c r="T7308" s="8">
        <v>10</v>
      </c>
      <c r="U7308" s="8">
        <v>0.25</v>
      </c>
      <c r="V7308" s="9">
        <v>35</v>
      </c>
      <c r="W7308" s="8">
        <v>0.13000000000000078</v>
      </c>
      <c r="X7308" s="8">
        <v>1.25</v>
      </c>
      <c r="Y7308" s="8">
        <v>9.9999999999997868E-3</v>
      </c>
      <c r="Z7308" s="8">
        <v>0</v>
      </c>
      <c r="AA7308">
        <v>0.13000000000000078</v>
      </c>
      <c r="AF7308" t="s">
        <v>7211</v>
      </c>
      <c r="AG7308" t="s">
        <v>1910</v>
      </c>
      <c r="AH7308" t="s">
        <v>1911</v>
      </c>
      <c r="AI7308" t="s">
        <v>1915</v>
      </c>
      <c r="AJ7308" s="7">
        <v>45747</v>
      </c>
      <c r="AK7308" t="s">
        <v>7920</v>
      </c>
      <c r="AL7308" t="s">
        <v>1908</v>
      </c>
      <c r="AM7308" t="s">
        <v>7212</v>
      </c>
      <c r="AN7308" t="s">
        <v>7946</v>
      </c>
      <c r="AO7308" t="str">
        <f>TEXT(A7308,"yyyy-mm-dd")</f>
        <v>2024-12-31</v>
      </c>
    </row>
    <row r="7309" spans="1:41">
      <c r="A7309" s="6" t="s">
        <v>7919</v>
      </c>
      <c r="B7309">
        <v>2024</v>
      </c>
      <c r="C7309">
        <v>12</v>
      </c>
      <c r="E7309" t="s">
        <v>1907</v>
      </c>
      <c r="F7309" t="s">
        <v>1908</v>
      </c>
      <c r="G7309" t="s">
        <v>102</v>
      </c>
      <c r="H7309" t="s">
        <v>6983</v>
      </c>
      <c r="I7309">
        <v>2024</v>
      </c>
      <c r="J7309">
        <v>4</v>
      </c>
      <c r="K7309" s="6">
        <v>45657</v>
      </c>
      <c r="L7309">
        <v>0</v>
      </c>
      <c r="M7309">
        <v>0</v>
      </c>
      <c r="N7309" t="s">
        <v>178</v>
      </c>
      <c r="O7309" s="8">
        <v>10</v>
      </c>
      <c r="P7309" s="8">
        <v>10</v>
      </c>
      <c r="Q7309" s="8">
        <v>10</v>
      </c>
      <c r="R7309" s="8">
        <v>10</v>
      </c>
      <c r="S7309" s="8">
        <v>9.75</v>
      </c>
      <c r="T7309" s="8">
        <v>10.25</v>
      </c>
      <c r="U7309" s="8">
        <v>0.1</v>
      </c>
      <c r="V7309" s="9">
        <v>36</v>
      </c>
      <c r="W7309" s="8">
        <v>0</v>
      </c>
      <c r="X7309" s="8">
        <v>0.5</v>
      </c>
      <c r="Y7309" s="8">
        <v>0</v>
      </c>
      <c r="Z7309" s="8">
        <v>0</v>
      </c>
      <c r="AA7309">
        <v>0</v>
      </c>
      <c r="AF7309" t="s">
        <v>6984</v>
      </c>
      <c r="AG7309" t="s">
        <v>1910</v>
      </c>
      <c r="AH7309" t="s">
        <v>1911</v>
      </c>
      <c r="AI7309" t="s">
        <v>1912</v>
      </c>
      <c r="AJ7309" s="7">
        <v>45657</v>
      </c>
      <c r="AK7309" t="s">
        <v>7920</v>
      </c>
      <c r="AL7309" t="s">
        <v>1908</v>
      </c>
      <c r="AM7309" t="s">
        <v>6985</v>
      </c>
      <c r="AN7309" t="s">
        <v>7945</v>
      </c>
      <c r="AO7309" t="str">
        <f>TEXT(A7309,"yyyy-mm-dd")</f>
        <v>2024-12-31</v>
      </c>
    </row>
    <row r="7310" spans="1:41">
      <c r="A7310" s="6" t="s">
        <v>7919</v>
      </c>
      <c r="B7310">
        <v>2024</v>
      </c>
      <c r="C7310">
        <v>12</v>
      </c>
      <c r="E7310" t="s">
        <v>100</v>
      </c>
      <c r="F7310" t="s">
        <v>101</v>
      </c>
      <c r="G7310" t="s">
        <v>83</v>
      </c>
      <c r="H7310" t="s">
        <v>7924</v>
      </c>
      <c r="I7310">
        <v>2027</v>
      </c>
      <c r="K7310" s="6">
        <v>46752</v>
      </c>
      <c r="L7310">
        <v>36</v>
      </c>
      <c r="N7310" t="s">
        <v>924</v>
      </c>
      <c r="O7310" s="8">
        <v>1.97</v>
      </c>
      <c r="P7310" s="8">
        <v>2</v>
      </c>
      <c r="Q7310" s="8">
        <v>1.78</v>
      </c>
      <c r="R7310" s="8">
        <v>2.23</v>
      </c>
      <c r="S7310" s="8">
        <v>1.1000000000000001</v>
      </c>
      <c r="T7310" s="8">
        <v>2.5</v>
      </c>
      <c r="U7310" s="8">
        <v>0.36</v>
      </c>
      <c r="V7310" s="9">
        <v>28</v>
      </c>
      <c r="W7310" s="8">
        <v>0.44999999999999996</v>
      </c>
      <c r="X7310" s="8">
        <v>1.4</v>
      </c>
      <c r="Y7310" s="8">
        <v>-3.0000000000000027E-2</v>
      </c>
      <c r="Z7310" s="8"/>
      <c r="AF7310" t="s">
        <v>10522</v>
      </c>
      <c r="AG7310" t="s">
        <v>9655</v>
      </c>
      <c r="AH7310" t="s">
        <v>9656</v>
      </c>
      <c r="AI7310" t="s">
        <v>10099</v>
      </c>
      <c r="AJ7310" s="7">
        <v>46752</v>
      </c>
      <c r="AK7310" t="s">
        <v>7920</v>
      </c>
      <c r="AL7310" t="s">
        <v>109</v>
      </c>
      <c r="AM7310" t="s">
        <v>7926</v>
      </c>
      <c r="AN7310" t="s">
        <v>10523</v>
      </c>
    </row>
    <row r="7311" spans="1:41">
      <c r="A7311" s="6" t="s">
        <v>7919</v>
      </c>
      <c r="B7311">
        <v>2024</v>
      </c>
      <c r="C7311">
        <v>12</v>
      </c>
      <c r="E7311" t="s">
        <v>100</v>
      </c>
      <c r="F7311" t="s">
        <v>101</v>
      </c>
      <c r="G7311" t="s">
        <v>102</v>
      </c>
      <c r="H7311" t="s">
        <v>7871</v>
      </c>
      <c r="I7311">
        <v>2026</v>
      </c>
      <c r="J7311">
        <v>4</v>
      </c>
      <c r="K7311" s="6">
        <v>46387</v>
      </c>
      <c r="L7311">
        <v>24</v>
      </c>
      <c r="M7311">
        <v>8</v>
      </c>
      <c r="N7311" t="s">
        <v>368</v>
      </c>
      <c r="O7311" s="8">
        <v>1.92</v>
      </c>
      <c r="P7311" s="8">
        <v>1.9</v>
      </c>
      <c r="Q7311" s="8">
        <v>1.7</v>
      </c>
      <c r="R7311" s="8">
        <v>2.15</v>
      </c>
      <c r="S7311" s="8">
        <v>1</v>
      </c>
      <c r="T7311" s="8">
        <v>3.2</v>
      </c>
      <c r="U7311" s="8">
        <v>0.56999999999999995</v>
      </c>
      <c r="V7311" s="9">
        <v>27</v>
      </c>
      <c r="W7311" s="8">
        <v>0.44999999999999996</v>
      </c>
      <c r="X7311" s="8">
        <v>2.2000000000000002</v>
      </c>
      <c r="Y7311" s="8">
        <v>2.0000000000000018E-2</v>
      </c>
      <c r="Z7311" s="8"/>
      <c r="AF7311" t="s">
        <v>7943</v>
      </c>
      <c r="AG7311" t="s">
        <v>106</v>
      </c>
      <c r="AH7311" t="s">
        <v>107</v>
      </c>
      <c r="AI7311" t="s">
        <v>3039</v>
      </c>
      <c r="AJ7311" s="7">
        <v>46387</v>
      </c>
      <c r="AK7311" t="s">
        <v>7920</v>
      </c>
      <c r="AL7311" t="s">
        <v>109</v>
      </c>
      <c r="AM7311" t="s">
        <v>7873</v>
      </c>
      <c r="AN7311" t="s">
        <v>7944</v>
      </c>
      <c r="AO7311" t="str">
        <f>TEXT(A7311,"yyyy-mm-dd")</f>
        <v>2024-12-31</v>
      </c>
    </row>
    <row r="7312" spans="1:41">
      <c r="A7312" s="6" t="s">
        <v>7919</v>
      </c>
      <c r="B7312">
        <v>2024</v>
      </c>
      <c r="C7312">
        <v>12</v>
      </c>
      <c r="E7312" t="s">
        <v>100</v>
      </c>
      <c r="F7312" t="s">
        <v>101</v>
      </c>
      <c r="G7312" t="s">
        <v>83</v>
      </c>
      <c r="H7312" t="s">
        <v>7480</v>
      </c>
      <c r="I7312">
        <v>2026</v>
      </c>
      <c r="K7312" s="6">
        <v>46387</v>
      </c>
      <c r="L7312">
        <v>24</v>
      </c>
      <c r="N7312" t="s">
        <v>368</v>
      </c>
      <c r="O7312" s="8">
        <v>1.74</v>
      </c>
      <c r="P7312" s="8">
        <v>1.8</v>
      </c>
      <c r="Q7312" s="8">
        <v>1.6</v>
      </c>
      <c r="R7312" s="8">
        <v>1.9</v>
      </c>
      <c r="S7312" s="8">
        <v>1</v>
      </c>
      <c r="T7312" s="8">
        <v>2.4</v>
      </c>
      <c r="U7312" s="8">
        <v>0.35</v>
      </c>
      <c r="V7312" s="9">
        <v>33</v>
      </c>
      <c r="W7312" s="8">
        <v>0.29999999999999982</v>
      </c>
      <c r="X7312" s="8">
        <v>1.4</v>
      </c>
      <c r="Y7312" s="8">
        <v>-6.0000000000000053E-2</v>
      </c>
      <c r="Z7312" s="8">
        <v>0</v>
      </c>
      <c r="AA7312">
        <v>-6.0000000000000275E-2</v>
      </c>
      <c r="AF7312" t="s">
        <v>10489</v>
      </c>
      <c r="AG7312" t="s">
        <v>9655</v>
      </c>
      <c r="AH7312" t="s">
        <v>9656</v>
      </c>
      <c r="AI7312" t="s">
        <v>9708</v>
      </c>
      <c r="AJ7312" s="7">
        <v>46387</v>
      </c>
      <c r="AK7312" t="s">
        <v>7920</v>
      </c>
      <c r="AL7312" t="s">
        <v>109</v>
      </c>
      <c r="AM7312" t="s">
        <v>7482</v>
      </c>
      <c r="AN7312" t="s">
        <v>10502</v>
      </c>
    </row>
    <row r="7313" spans="1:41">
      <c r="A7313" s="6" t="s">
        <v>7919</v>
      </c>
      <c r="B7313">
        <v>2024</v>
      </c>
      <c r="C7313">
        <v>12</v>
      </c>
      <c r="E7313" t="s">
        <v>100</v>
      </c>
      <c r="F7313" t="s">
        <v>101</v>
      </c>
      <c r="G7313" t="s">
        <v>102</v>
      </c>
      <c r="H7313" t="s">
        <v>7766</v>
      </c>
      <c r="I7313">
        <v>2026</v>
      </c>
      <c r="J7313">
        <v>3</v>
      </c>
      <c r="K7313" s="6">
        <v>46295</v>
      </c>
      <c r="L7313">
        <v>21</v>
      </c>
      <c r="M7313">
        <v>7</v>
      </c>
      <c r="N7313" t="s">
        <v>176</v>
      </c>
      <c r="O7313" s="8">
        <v>1.81</v>
      </c>
      <c r="P7313" s="8">
        <v>1.78</v>
      </c>
      <c r="Q7313" s="8">
        <v>1.5</v>
      </c>
      <c r="R7313" s="8">
        <v>2.06</v>
      </c>
      <c r="S7313" s="8">
        <v>1</v>
      </c>
      <c r="T7313" s="8">
        <v>2.8</v>
      </c>
      <c r="U7313" s="8">
        <v>0.44</v>
      </c>
      <c r="V7313" s="9">
        <v>27</v>
      </c>
      <c r="W7313" s="8">
        <v>0.56000000000000005</v>
      </c>
      <c r="X7313" s="8">
        <v>1.7999999999999998</v>
      </c>
      <c r="Y7313" s="8">
        <v>3.0000000000000027E-2</v>
      </c>
      <c r="Z7313" s="8"/>
      <c r="AF7313" t="s">
        <v>7941</v>
      </c>
      <c r="AG7313" t="s">
        <v>106</v>
      </c>
      <c r="AH7313" t="s">
        <v>107</v>
      </c>
      <c r="AI7313" t="s">
        <v>2673</v>
      </c>
      <c r="AJ7313" s="7">
        <v>46295</v>
      </c>
      <c r="AK7313" t="s">
        <v>7920</v>
      </c>
      <c r="AL7313" t="s">
        <v>109</v>
      </c>
      <c r="AM7313" t="s">
        <v>7768</v>
      </c>
      <c r="AN7313" t="s">
        <v>7942</v>
      </c>
      <c r="AO7313" t="str">
        <f>TEXT(A7313,"yyyy-mm-dd")</f>
        <v>2024-12-31</v>
      </c>
    </row>
    <row r="7314" spans="1:41">
      <c r="A7314" s="6" t="s">
        <v>7919</v>
      </c>
      <c r="B7314">
        <v>2024</v>
      </c>
      <c r="C7314">
        <v>12</v>
      </c>
      <c r="E7314" t="s">
        <v>100</v>
      </c>
      <c r="F7314" t="s">
        <v>101</v>
      </c>
      <c r="G7314" t="s">
        <v>102</v>
      </c>
      <c r="H7314" t="s">
        <v>7658</v>
      </c>
      <c r="I7314">
        <v>2026</v>
      </c>
      <c r="J7314">
        <v>2</v>
      </c>
      <c r="K7314" s="6">
        <v>46203</v>
      </c>
      <c r="L7314">
        <v>18</v>
      </c>
      <c r="M7314">
        <v>6</v>
      </c>
      <c r="N7314" t="s">
        <v>206</v>
      </c>
      <c r="O7314" s="8">
        <v>1.67</v>
      </c>
      <c r="P7314" s="8">
        <v>1.6</v>
      </c>
      <c r="Q7314" s="8">
        <v>1.46</v>
      </c>
      <c r="R7314" s="8">
        <v>1.94</v>
      </c>
      <c r="S7314" s="8">
        <v>1</v>
      </c>
      <c r="T7314" s="8">
        <v>2.2999999999999998</v>
      </c>
      <c r="U7314" s="8">
        <v>0.34</v>
      </c>
      <c r="V7314" s="9">
        <v>27</v>
      </c>
      <c r="W7314" s="8">
        <v>0.48</v>
      </c>
      <c r="X7314" s="8">
        <v>1.2999999999999998</v>
      </c>
      <c r="Y7314" s="8">
        <v>6.999999999999984E-2</v>
      </c>
      <c r="Z7314" s="8"/>
      <c r="AF7314" t="s">
        <v>7939</v>
      </c>
      <c r="AG7314" t="s">
        <v>106</v>
      </c>
      <c r="AH7314" t="s">
        <v>107</v>
      </c>
      <c r="AI7314" t="s">
        <v>2670</v>
      </c>
      <c r="AJ7314" s="7">
        <v>46203</v>
      </c>
      <c r="AK7314" t="s">
        <v>7920</v>
      </c>
      <c r="AL7314" t="s">
        <v>109</v>
      </c>
      <c r="AM7314" t="s">
        <v>7660</v>
      </c>
      <c r="AN7314" t="s">
        <v>7940</v>
      </c>
      <c r="AO7314" t="str">
        <f>TEXT(A7314,"yyyy-mm-dd")</f>
        <v>2024-12-31</v>
      </c>
    </row>
    <row r="7315" spans="1:41">
      <c r="A7315" s="6" t="s">
        <v>7919</v>
      </c>
      <c r="B7315">
        <v>2024</v>
      </c>
      <c r="C7315">
        <v>12</v>
      </c>
      <c r="E7315" t="s">
        <v>100</v>
      </c>
      <c r="F7315" t="s">
        <v>101</v>
      </c>
      <c r="G7315" t="s">
        <v>102</v>
      </c>
      <c r="H7315" t="s">
        <v>7654</v>
      </c>
      <c r="I7315">
        <v>2026</v>
      </c>
      <c r="J7315">
        <v>1</v>
      </c>
      <c r="K7315" s="6">
        <v>46112</v>
      </c>
      <c r="L7315">
        <v>15</v>
      </c>
      <c r="M7315">
        <v>5</v>
      </c>
      <c r="N7315" t="s">
        <v>236</v>
      </c>
      <c r="O7315" s="8">
        <v>1.52</v>
      </c>
      <c r="P7315" s="8">
        <v>1.5</v>
      </c>
      <c r="Q7315" s="8">
        <v>1.2</v>
      </c>
      <c r="R7315" s="8">
        <v>1.8</v>
      </c>
      <c r="S7315" s="8">
        <v>0.75</v>
      </c>
      <c r="T7315" s="8">
        <v>2.7</v>
      </c>
      <c r="U7315" s="8">
        <v>0.45</v>
      </c>
      <c r="V7315" s="9">
        <v>27</v>
      </c>
      <c r="W7315" s="8">
        <v>0.60000000000000009</v>
      </c>
      <c r="X7315" s="8">
        <v>1.9500000000000002</v>
      </c>
      <c r="Y7315" s="8">
        <v>2.0000000000000018E-2</v>
      </c>
      <c r="Z7315" s="8"/>
      <c r="AF7315" t="s">
        <v>7937</v>
      </c>
      <c r="AG7315" t="s">
        <v>106</v>
      </c>
      <c r="AH7315" t="s">
        <v>107</v>
      </c>
      <c r="AI7315" t="s">
        <v>2667</v>
      </c>
      <c r="AJ7315" s="7">
        <v>46112</v>
      </c>
      <c r="AK7315" t="s">
        <v>7920</v>
      </c>
      <c r="AL7315" t="s">
        <v>109</v>
      </c>
      <c r="AM7315" t="s">
        <v>7656</v>
      </c>
      <c r="AN7315" t="s">
        <v>7938</v>
      </c>
      <c r="AO7315" t="str">
        <f>TEXT(A7315,"yyyy-mm-dd")</f>
        <v>2024-12-31</v>
      </c>
    </row>
    <row r="7316" spans="1:41">
      <c r="A7316" s="6" t="s">
        <v>7919</v>
      </c>
      <c r="B7316">
        <v>2024</v>
      </c>
      <c r="C7316">
        <v>12</v>
      </c>
      <c r="E7316" t="s">
        <v>100</v>
      </c>
      <c r="F7316" t="s">
        <v>101</v>
      </c>
      <c r="G7316" t="s">
        <v>102</v>
      </c>
      <c r="H7316" t="s">
        <v>7427</v>
      </c>
      <c r="I7316">
        <v>2025</v>
      </c>
      <c r="J7316">
        <v>4</v>
      </c>
      <c r="K7316" s="6">
        <v>46022</v>
      </c>
      <c r="L7316">
        <v>12</v>
      </c>
      <c r="M7316">
        <v>4</v>
      </c>
      <c r="N7316" t="s">
        <v>261</v>
      </c>
      <c r="O7316" s="8">
        <v>1.23</v>
      </c>
      <c r="P7316" s="8">
        <v>1.1599999999999999</v>
      </c>
      <c r="Q7316" s="8">
        <v>0.9</v>
      </c>
      <c r="R7316" s="8">
        <v>1.5</v>
      </c>
      <c r="S7316" s="8">
        <v>0.27</v>
      </c>
      <c r="T7316" s="8">
        <v>2.6</v>
      </c>
      <c r="U7316" s="8">
        <v>0.49</v>
      </c>
      <c r="V7316" s="9">
        <v>34</v>
      </c>
      <c r="W7316" s="8">
        <v>0.6</v>
      </c>
      <c r="X7316" s="8">
        <v>2.33</v>
      </c>
      <c r="Y7316" s="8">
        <v>7.0000000000000062E-2</v>
      </c>
      <c r="Z7316" s="8">
        <v>-0.14000000000000012</v>
      </c>
      <c r="AA7316">
        <v>9.9999999999999978E-2</v>
      </c>
      <c r="AF7316" t="s">
        <v>7499</v>
      </c>
      <c r="AG7316" t="s">
        <v>106</v>
      </c>
      <c r="AH7316" t="s">
        <v>107</v>
      </c>
      <c r="AI7316" t="s">
        <v>502</v>
      </c>
      <c r="AJ7316" s="7">
        <v>46022</v>
      </c>
      <c r="AK7316" t="s">
        <v>7920</v>
      </c>
      <c r="AL7316" t="s">
        <v>109</v>
      </c>
      <c r="AM7316" t="s">
        <v>7429</v>
      </c>
      <c r="AN7316" t="s">
        <v>7936</v>
      </c>
      <c r="AO7316" t="str">
        <f>TEXT(A7316,"yyyy-mm-dd")</f>
        <v>2024-12-31</v>
      </c>
    </row>
    <row r="7317" spans="1:41">
      <c r="A7317" s="6" t="s">
        <v>7919</v>
      </c>
      <c r="B7317">
        <v>2024</v>
      </c>
      <c r="C7317">
        <v>12</v>
      </c>
      <c r="E7317" t="s">
        <v>100</v>
      </c>
      <c r="F7317" t="s">
        <v>101</v>
      </c>
      <c r="G7317" t="s">
        <v>83</v>
      </c>
      <c r="H7317" t="s">
        <v>7036</v>
      </c>
      <c r="I7317">
        <v>2025</v>
      </c>
      <c r="K7317" s="6">
        <v>46022</v>
      </c>
      <c r="L7317">
        <v>12</v>
      </c>
      <c r="N7317" t="s">
        <v>261</v>
      </c>
      <c r="O7317" s="8">
        <v>1.17</v>
      </c>
      <c r="P7317" s="8">
        <v>1.1200000000000001</v>
      </c>
      <c r="Q7317" s="8">
        <v>1</v>
      </c>
      <c r="R7317" s="8">
        <v>1.3</v>
      </c>
      <c r="S7317" s="8">
        <v>0.2</v>
      </c>
      <c r="T7317" s="8">
        <v>2.2000000000000002</v>
      </c>
      <c r="U7317" s="8">
        <v>0.35</v>
      </c>
      <c r="V7317" s="9">
        <v>40</v>
      </c>
      <c r="W7317" s="8">
        <v>0.30000000000000004</v>
      </c>
      <c r="X7317" s="8">
        <v>2</v>
      </c>
      <c r="Y7317" s="8">
        <v>4.9999999999999822E-2</v>
      </c>
      <c r="Z7317" s="8">
        <v>-7.9999999999999849E-2</v>
      </c>
      <c r="AA7317">
        <v>-9.9999999999999867E-2</v>
      </c>
      <c r="AF7317" t="s">
        <v>10450</v>
      </c>
      <c r="AG7317" t="s">
        <v>9655</v>
      </c>
      <c r="AH7317" t="s">
        <v>9656</v>
      </c>
      <c r="AI7317" t="s">
        <v>9669</v>
      </c>
      <c r="AJ7317" s="7">
        <v>46022</v>
      </c>
      <c r="AK7317" t="s">
        <v>7920</v>
      </c>
      <c r="AL7317" t="s">
        <v>109</v>
      </c>
      <c r="AM7317" t="s">
        <v>7038</v>
      </c>
      <c r="AN7317" t="s">
        <v>10475</v>
      </c>
    </row>
    <row r="7318" spans="1:41">
      <c r="A7318" s="6" t="s">
        <v>7919</v>
      </c>
      <c r="B7318">
        <v>2024</v>
      </c>
      <c r="C7318">
        <v>12</v>
      </c>
      <c r="E7318" t="s">
        <v>100</v>
      </c>
      <c r="F7318" t="s">
        <v>101</v>
      </c>
      <c r="G7318" t="s">
        <v>102</v>
      </c>
      <c r="H7318" t="s">
        <v>7322</v>
      </c>
      <c r="I7318">
        <v>2025</v>
      </c>
      <c r="J7318">
        <v>3</v>
      </c>
      <c r="K7318" s="6">
        <v>45930</v>
      </c>
      <c r="L7318">
        <v>9</v>
      </c>
      <c r="M7318">
        <v>3</v>
      </c>
      <c r="N7318" t="s">
        <v>173</v>
      </c>
      <c r="O7318" s="8">
        <v>0.98</v>
      </c>
      <c r="P7318" s="8">
        <v>0.9</v>
      </c>
      <c r="Q7318" s="8">
        <v>0.7</v>
      </c>
      <c r="R7318" s="8">
        <v>1.2</v>
      </c>
      <c r="S7318" s="8">
        <v>0.2</v>
      </c>
      <c r="T7318" s="8">
        <v>2.4</v>
      </c>
      <c r="U7318" s="8">
        <v>0.46</v>
      </c>
      <c r="V7318" s="9">
        <v>34</v>
      </c>
      <c r="W7318" s="8">
        <v>0.5</v>
      </c>
      <c r="X7318" s="8">
        <v>2.1999999999999997</v>
      </c>
      <c r="Y7318" s="8">
        <v>7.999999999999996E-2</v>
      </c>
      <c r="Z7318" s="8">
        <v>-9.9999999999999978E-2</v>
      </c>
      <c r="AA7318">
        <v>-3.0000000000000027E-2</v>
      </c>
      <c r="AF7318" t="s">
        <v>7497</v>
      </c>
      <c r="AG7318" t="s">
        <v>106</v>
      </c>
      <c r="AH7318" t="s">
        <v>107</v>
      </c>
      <c r="AI7318" t="s">
        <v>497</v>
      </c>
      <c r="AJ7318" s="7">
        <v>45930</v>
      </c>
      <c r="AK7318" t="s">
        <v>7920</v>
      </c>
      <c r="AL7318" t="s">
        <v>109</v>
      </c>
      <c r="AM7318" t="s">
        <v>7324</v>
      </c>
      <c r="AN7318" t="s">
        <v>7935</v>
      </c>
      <c r="AO7318" t="str">
        <f>TEXT(A7318,"yyyy-mm-dd")</f>
        <v>2024-12-31</v>
      </c>
    </row>
    <row r="7319" spans="1:41">
      <c r="A7319" s="6" t="s">
        <v>7919</v>
      </c>
      <c r="B7319">
        <v>2024</v>
      </c>
      <c r="C7319">
        <v>12</v>
      </c>
      <c r="E7319" t="s">
        <v>100</v>
      </c>
      <c r="F7319" t="s">
        <v>101</v>
      </c>
      <c r="G7319" t="s">
        <v>102</v>
      </c>
      <c r="H7319" t="s">
        <v>7214</v>
      </c>
      <c r="I7319">
        <v>2025</v>
      </c>
      <c r="J7319">
        <v>2</v>
      </c>
      <c r="K7319" s="6">
        <v>45838</v>
      </c>
      <c r="L7319">
        <v>6</v>
      </c>
      <c r="M7319">
        <v>2</v>
      </c>
      <c r="N7319" t="s">
        <v>203</v>
      </c>
      <c r="O7319" s="8">
        <v>1.03</v>
      </c>
      <c r="P7319" s="8">
        <v>1.01</v>
      </c>
      <c r="Q7319" s="8">
        <v>0.78</v>
      </c>
      <c r="R7319" s="8">
        <v>1.3</v>
      </c>
      <c r="S7319" s="8">
        <v>-0.9</v>
      </c>
      <c r="T7319" s="8">
        <v>2.64</v>
      </c>
      <c r="U7319" s="8">
        <v>0.62</v>
      </c>
      <c r="V7319" s="9">
        <v>34</v>
      </c>
      <c r="W7319" s="8">
        <v>0.52</v>
      </c>
      <c r="X7319" s="8">
        <v>3.54</v>
      </c>
      <c r="Y7319" s="8">
        <v>2.0000000000000018E-2</v>
      </c>
      <c r="Z7319" s="8">
        <v>-0.18999999999999995</v>
      </c>
      <c r="AA7319">
        <v>-0.28000000000000003</v>
      </c>
      <c r="AF7319" t="s">
        <v>7495</v>
      </c>
      <c r="AG7319" t="s">
        <v>106</v>
      </c>
      <c r="AH7319" t="s">
        <v>107</v>
      </c>
      <c r="AI7319" t="s">
        <v>427</v>
      </c>
      <c r="AJ7319" s="7">
        <v>45838</v>
      </c>
      <c r="AK7319" t="s">
        <v>7920</v>
      </c>
      <c r="AL7319" t="s">
        <v>109</v>
      </c>
      <c r="AM7319" t="s">
        <v>7216</v>
      </c>
      <c r="AN7319" t="s">
        <v>7934</v>
      </c>
      <c r="AO7319" t="str">
        <f>TEXT(A7319,"yyyy-mm-dd")</f>
        <v>2024-12-31</v>
      </c>
    </row>
    <row r="7320" spans="1:41">
      <c r="A7320" s="6" t="s">
        <v>7919</v>
      </c>
      <c r="B7320">
        <v>2024</v>
      </c>
      <c r="C7320">
        <v>12</v>
      </c>
      <c r="E7320" t="s">
        <v>100</v>
      </c>
      <c r="F7320" t="s">
        <v>101</v>
      </c>
      <c r="G7320" t="s">
        <v>102</v>
      </c>
      <c r="H7320" t="s">
        <v>7210</v>
      </c>
      <c r="I7320">
        <v>2025</v>
      </c>
      <c r="J7320">
        <v>1</v>
      </c>
      <c r="K7320" s="6">
        <v>45747</v>
      </c>
      <c r="L7320">
        <v>3</v>
      </c>
      <c r="M7320">
        <v>1</v>
      </c>
      <c r="N7320" t="s">
        <v>233</v>
      </c>
      <c r="O7320" s="8">
        <v>1.3</v>
      </c>
      <c r="P7320" s="8">
        <v>1.2</v>
      </c>
      <c r="Q7320" s="8">
        <v>0.91</v>
      </c>
      <c r="R7320" s="8">
        <v>1.68</v>
      </c>
      <c r="S7320" s="8">
        <v>0.5</v>
      </c>
      <c r="T7320" s="8">
        <v>2.36</v>
      </c>
      <c r="U7320" s="8">
        <v>0.54</v>
      </c>
      <c r="V7320" s="9">
        <v>34</v>
      </c>
      <c r="W7320" s="8">
        <v>0.76999999999999991</v>
      </c>
      <c r="X7320" s="8">
        <v>1.8599999999999999</v>
      </c>
      <c r="Y7320" s="8">
        <v>0.10000000000000009</v>
      </c>
      <c r="Z7320" s="8">
        <v>-0.30000000000000004</v>
      </c>
      <c r="AA7320">
        <v>6.9999999999999951E-2</v>
      </c>
      <c r="AF7320" t="s">
        <v>7493</v>
      </c>
      <c r="AG7320" t="s">
        <v>106</v>
      </c>
      <c r="AH7320" t="s">
        <v>107</v>
      </c>
      <c r="AI7320" t="s">
        <v>340</v>
      </c>
      <c r="AJ7320" s="7">
        <v>45747</v>
      </c>
      <c r="AK7320" t="s">
        <v>7920</v>
      </c>
      <c r="AL7320" t="s">
        <v>109</v>
      </c>
      <c r="AM7320" t="s">
        <v>7212</v>
      </c>
      <c r="AN7320" t="s">
        <v>7933</v>
      </c>
      <c r="AO7320" t="str">
        <f>TEXT(A7320,"yyyy-mm-dd")</f>
        <v>2024-12-31</v>
      </c>
    </row>
    <row r="7321" spans="1:41">
      <c r="A7321" s="6" t="s">
        <v>7919</v>
      </c>
      <c r="B7321">
        <v>2024</v>
      </c>
      <c r="C7321">
        <v>12</v>
      </c>
      <c r="E7321" t="s">
        <v>100</v>
      </c>
      <c r="F7321" t="s">
        <v>101</v>
      </c>
      <c r="G7321" t="s">
        <v>102</v>
      </c>
      <c r="H7321" t="s">
        <v>6983</v>
      </c>
      <c r="I7321">
        <v>2024</v>
      </c>
      <c r="J7321">
        <v>4</v>
      </c>
      <c r="K7321" s="6">
        <v>45657</v>
      </c>
      <c r="L7321">
        <v>0</v>
      </c>
      <c r="M7321">
        <v>0</v>
      </c>
      <c r="N7321" t="s">
        <v>178</v>
      </c>
      <c r="O7321" s="8">
        <v>1.1100000000000001</v>
      </c>
      <c r="P7321" s="8">
        <v>1.04</v>
      </c>
      <c r="Q7321" s="8">
        <v>0.9</v>
      </c>
      <c r="R7321" s="8">
        <v>1.49</v>
      </c>
      <c r="S7321" s="8">
        <v>0.1</v>
      </c>
      <c r="T7321" s="8">
        <v>1.9</v>
      </c>
      <c r="U7321" s="8">
        <v>0.44</v>
      </c>
      <c r="V7321" s="9">
        <v>34</v>
      </c>
      <c r="W7321" s="8">
        <v>0.59</v>
      </c>
      <c r="X7321" s="8">
        <v>1.7999999999999998</v>
      </c>
      <c r="Y7321" s="8">
        <v>7.0000000000000062E-2</v>
      </c>
      <c r="Z7321" s="8">
        <v>-0.15999999999999992</v>
      </c>
      <c r="AA7321">
        <v>-1.0000000000000009E-2</v>
      </c>
      <c r="AF7321" t="s">
        <v>7055</v>
      </c>
      <c r="AG7321" t="s">
        <v>106</v>
      </c>
      <c r="AH7321" t="s">
        <v>107</v>
      </c>
      <c r="AI7321" t="s">
        <v>108</v>
      </c>
      <c r="AJ7321" s="7">
        <v>45657</v>
      </c>
      <c r="AK7321" t="s">
        <v>7920</v>
      </c>
      <c r="AL7321" t="s">
        <v>109</v>
      </c>
      <c r="AM7321" t="s">
        <v>6985</v>
      </c>
      <c r="AN7321" t="s">
        <v>7932</v>
      </c>
      <c r="AO7321" t="str">
        <f>TEXT(A7321,"yyyy-mm-dd")</f>
        <v>2024-12-31</v>
      </c>
    </row>
    <row r="7322" spans="1:41">
      <c r="A7322" s="6" t="s">
        <v>7919</v>
      </c>
      <c r="B7322">
        <v>2024</v>
      </c>
      <c r="C7322">
        <v>12</v>
      </c>
      <c r="E7322" t="s">
        <v>100</v>
      </c>
      <c r="F7322" t="s">
        <v>101</v>
      </c>
      <c r="G7322" t="s">
        <v>83</v>
      </c>
      <c r="H7322" t="s">
        <v>6592</v>
      </c>
      <c r="I7322">
        <v>2024</v>
      </c>
      <c r="K7322" s="6">
        <v>45657</v>
      </c>
      <c r="L7322">
        <v>0</v>
      </c>
      <c r="N7322" t="s">
        <v>178</v>
      </c>
      <c r="O7322" s="8">
        <v>1.55</v>
      </c>
      <c r="P7322" s="8">
        <v>1.6</v>
      </c>
      <c r="Q7322" s="8">
        <v>1.5</v>
      </c>
      <c r="R7322" s="8">
        <v>1.62</v>
      </c>
      <c r="S7322" s="8">
        <v>1.2</v>
      </c>
      <c r="T7322" s="8">
        <v>1.81</v>
      </c>
      <c r="U7322" s="8">
        <v>0.15</v>
      </c>
      <c r="V7322" s="9">
        <v>40</v>
      </c>
      <c r="W7322" s="8">
        <v>0.12000000000000011</v>
      </c>
      <c r="X7322" s="8">
        <v>0.6100000000000001</v>
      </c>
      <c r="Y7322" s="8">
        <v>-5.0000000000000044E-2</v>
      </c>
      <c r="Z7322" s="8">
        <v>7.0000000000000062E-2</v>
      </c>
      <c r="AA7322">
        <v>2.0000000000000018E-2</v>
      </c>
      <c r="AF7322" t="s">
        <v>10411</v>
      </c>
      <c r="AG7322" t="s">
        <v>9655</v>
      </c>
      <c r="AH7322" t="s">
        <v>9656</v>
      </c>
      <c r="AI7322" t="s">
        <v>9657</v>
      </c>
      <c r="AJ7322" s="7">
        <v>45657</v>
      </c>
      <c r="AK7322" t="s">
        <v>7920</v>
      </c>
      <c r="AL7322" t="s">
        <v>109</v>
      </c>
      <c r="AM7322" t="s">
        <v>6594</v>
      </c>
      <c r="AN7322" t="s">
        <v>10448</v>
      </c>
    </row>
    <row r="7323" spans="1:41">
      <c r="A7323" s="6" t="s">
        <v>7919</v>
      </c>
      <c r="B7323">
        <v>2024</v>
      </c>
      <c r="C7323">
        <v>12</v>
      </c>
      <c r="E7323" t="s">
        <v>2685</v>
      </c>
      <c r="F7323" t="s">
        <v>101</v>
      </c>
      <c r="G7323" t="s">
        <v>774</v>
      </c>
      <c r="H7323" t="s">
        <v>2686</v>
      </c>
      <c r="K7323" s="6"/>
      <c r="O7323" s="8">
        <v>2.02</v>
      </c>
      <c r="P7323" s="8">
        <v>1.9</v>
      </c>
      <c r="Q7323" s="8">
        <v>1.8</v>
      </c>
      <c r="R7323" s="8">
        <v>2.25</v>
      </c>
      <c r="S7323" s="8">
        <v>1.6</v>
      </c>
      <c r="T7323" s="8">
        <v>2.8</v>
      </c>
      <c r="U7323" s="8">
        <v>0.33</v>
      </c>
      <c r="V7323" s="9">
        <v>30</v>
      </c>
      <c r="W7323" s="8">
        <v>0.44999999999999996</v>
      </c>
      <c r="X7323" s="8">
        <v>1.1999999999999997</v>
      </c>
      <c r="Y7323" s="8">
        <v>0.12000000000000011</v>
      </c>
      <c r="Z7323" s="8">
        <v>0</v>
      </c>
      <c r="AA7323">
        <v>0.10000000000000009</v>
      </c>
      <c r="AF7323" t="s">
        <v>2687</v>
      </c>
      <c r="AG7323" t="s">
        <v>2688</v>
      </c>
      <c r="AH7323" t="s">
        <v>2689</v>
      </c>
      <c r="AI7323" t="s">
        <v>2690</v>
      </c>
      <c r="AJ7323" s="7"/>
      <c r="AK7323" t="s">
        <v>7920</v>
      </c>
      <c r="AL7323" t="s">
        <v>109</v>
      </c>
      <c r="AM7323" t="s">
        <v>2686</v>
      </c>
      <c r="AN7323" t="s">
        <v>7958</v>
      </c>
      <c r="AO7323" t="str">
        <f>TEXT(A7323,"yyyy-mm-dd")</f>
        <v>2024-12-31</v>
      </c>
    </row>
    <row r="7324" spans="1:41">
      <c r="A7324" s="6" t="s">
        <v>7919</v>
      </c>
      <c r="B7324">
        <v>2024</v>
      </c>
      <c r="C7324">
        <v>12</v>
      </c>
      <c r="E7324" t="s">
        <v>81</v>
      </c>
      <c r="F7324" t="s">
        <v>82</v>
      </c>
      <c r="G7324" t="s">
        <v>83</v>
      </c>
      <c r="H7324" t="s">
        <v>7924</v>
      </c>
      <c r="I7324">
        <v>2027</v>
      </c>
      <c r="K7324" s="6">
        <v>46752</v>
      </c>
      <c r="L7324">
        <v>36</v>
      </c>
      <c r="N7324" t="s">
        <v>924</v>
      </c>
      <c r="O7324" s="8">
        <v>3.68</v>
      </c>
      <c r="P7324" s="8">
        <v>3.7</v>
      </c>
      <c r="Q7324" s="8">
        <v>3.51</v>
      </c>
      <c r="R7324" s="8">
        <v>3.8</v>
      </c>
      <c r="S7324" s="8">
        <v>3.19</v>
      </c>
      <c r="T7324" s="8">
        <v>4.0199999999999996</v>
      </c>
      <c r="U7324" s="8">
        <v>0.24</v>
      </c>
      <c r="V7324" s="9">
        <v>30</v>
      </c>
      <c r="W7324" s="8">
        <v>0.29000000000000004</v>
      </c>
      <c r="X7324" s="8">
        <v>0.82999999999999963</v>
      </c>
      <c r="Y7324" s="8">
        <v>-2.0000000000000018E-2</v>
      </c>
      <c r="Z7324" s="8"/>
      <c r="AF7324" t="s">
        <v>7925</v>
      </c>
      <c r="AG7324" t="s">
        <v>87</v>
      </c>
      <c r="AH7324" t="s">
        <v>88</v>
      </c>
      <c r="AI7324" t="s">
        <v>926</v>
      </c>
      <c r="AJ7324" s="7">
        <v>46752</v>
      </c>
      <c r="AK7324" t="s">
        <v>7920</v>
      </c>
      <c r="AL7324" t="s">
        <v>91</v>
      </c>
      <c r="AM7324" t="s">
        <v>7926</v>
      </c>
      <c r="AN7324" t="s">
        <v>7927</v>
      </c>
      <c r="AO7324" t="str">
        <f>TEXT(A7324,"yyyy-mm-dd")</f>
        <v>2024-12-31</v>
      </c>
    </row>
    <row r="7325" spans="1:41">
      <c r="A7325" s="6" t="s">
        <v>7919</v>
      </c>
      <c r="B7325">
        <v>2024</v>
      </c>
      <c r="C7325">
        <v>12</v>
      </c>
      <c r="E7325" t="s">
        <v>392</v>
      </c>
      <c r="F7325" t="s">
        <v>82</v>
      </c>
      <c r="G7325" t="s">
        <v>83</v>
      </c>
      <c r="H7325" t="s">
        <v>7924</v>
      </c>
      <c r="I7325">
        <v>2027</v>
      </c>
      <c r="K7325" s="6">
        <v>46752</v>
      </c>
      <c r="L7325">
        <v>36</v>
      </c>
      <c r="N7325" t="s">
        <v>924</v>
      </c>
      <c r="O7325" s="8">
        <v>3.56</v>
      </c>
      <c r="P7325" s="8">
        <v>3.54</v>
      </c>
      <c r="Q7325" s="8">
        <v>3.43</v>
      </c>
      <c r="R7325" s="8">
        <v>3.72</v>
      </c>
      <c r="S7325" s="8">
        <v>2.9</v>
      </c>
      <c r="T7325" s="8">
        <v>4</v>
      </c>
      <c r="U7325" s="8">
        <v>0.26</v>
      </c>
      <c r="V7325" s="9">
        <v>28</v>
      </c>
      <c r="W7325" s="8">
        <v>0.29000000000000004</v>
      </c>
      <c r="X7325" s="8">
        <v>1.1000000000000001</v>
      </c>
      <c r="Y7325" s="8">
        <v>2.0000000000000018E-2</v>
      </c>
      <c r="Z7325" s="8"/>
      <c r="AF7325" t="s">
        <v>7925</v>
      </c>
      <c r="AG7325" t="s">
        <v>87</v>
      </c>
      <c r="AH7325" t="s">
        <v>88</v>
      </c>
      <c r="AI7325" t="s">
        <v>926</v>
      </c>
      <c r="AJ7325" s="7">
        <v>46752</v>
      </c>
      <c r="AK7325" t="s">
        <v>7920</v>
      </c>
      <c r="AL7325" t="s">
        <v>393</v>
      </c>
      <c r="AM7325" t="s">
        <v>7926</v>
      </c>
      <c r="AN7325" t="s">
        <v>7931</v>
      </c>
      <c r="AO7325" t="str">
        <f>TEXT(A7325,"yyyy-mm-dd")</f>
        <v>2024-12-31</v>
      </c>
    </row>
    <row r="7326" spans="1:41">
      <c r="A7326" s="6" t="s">
        <v>7919</v>
      </c>
      <c r="B7326">
        <v>2024</v>
      </c>
      <c r="C7326">
        <v>12</v>
      </c>
      <c r="E7326" t="s">
        <v>81</v>
      </c>
      <c r="F7326" t="s">
        <v>82</v>
      </c>
      <c r="G7326" t="s">
        <v>83</v>
      </c>
      <c r="H7326" t="s">
        <v>7480</v>
      </c>
      <c r="I7326">
        <v>2026</v>
      </c>
      <c r="K7326" s="6">
        <v>46387</v>
      </c>
      <c r="L7326">
        <v>24</v>
      </c>
      <c r="N7326" t="s">
        <v>368</v>
      </c>
      <c r="O7326" s="8">
        <v>3.73</v>
      </c>
      <c r="P7326" s="8">
        <v>3.7</v>
      </c>
      <c r="Q7326" s="8">
        <v>3.53</v>
      </c>
      <c r="R7326" s="8">
        <v>3.87</v>
      </c>
      <c r="S7326" s="8">
        <v>3.2</v>
      </c>
      <c r="T7326" s="8">
        <v>4.49</v>
      </c>
      <c r="U7326" s="8">
        <v>0.27</v>
      </c>
      <c r="V7326" s="9">
        <v>35</v>
      </c>
      <c r="W7326" s="8">
        <v>0.3400000000000003</v>
      </c>
      <c r="X7326" s="8">
        <v>1.29</v>
      </c>
      <c r="Y7326" s="8">
        <v>2.9999999999999805E-2</v>
      </c>
      <c r="Z7326" s="8">
        <v>0</v>
      </c>
      <c r="AA7326">
        <v>5.0000000000000266E-2</v>
      </c>
      <c r="AF7326" t="s">
        <v>7481</v>
      </c>
      <c r="AG7326" t="s">
        <v>87</v>
      </c>
      <c r="AH7326" t="s">
        <v>88</v>
      </c>
      <c r="AI7326" t="s">
        <v>359</v>
      </c>
      <c r="AJ7326" s="7">
        <v>46387</v>
      </c>
      <c r="AK7326" t="s">
        <v>7920</v>
      </c>
      <c r="AL7326" t="s">
        <v>91</v>
      </c>
      <c r="AM7326" t="s">
        <v>7482</v>
      </c>
      <c r="AN7326" t="s">
        <v>7923</v>
      </c>
      <c r="AO7326" t="str">
        <f>TEXT(A7326,"yyyy-mm-dd")</f>
        <v>2024-12-31</v>
      </c>
    </row>
    <row r="7327" spans="1:41">
      <c r="A7327" s="6" t="s">
        <v>7919</v>
      </c>
      <c r="B7327">
        <v>2024</v>
      </c>
      <c r="C7327">
        <v>12</v>
      </c>
      <c r="E7327" t="s">
        <v>392</v>
      </c>
      <c r="F7327" t="s">
        <v>82</v>
      </c>
      <c r="G7327" t="s">
        <v>83</v>
      </c>
      <c r="H7327" t="s">
        <v>7480</v>
      </c>
      <c r="I7327">
        <v>2026</v>
      </c>
      <c r="K7327" s="6">
        <v>46387</v>
      </c>
      <c r="L7327">
        <v>24</v>
      </c>
      <c r="N7327" t="s">
        <v>368</v>
      </c>
      <c r="O7327" s="8">
        <v>3.58</v>
      </c>
      <c r="P7327" s="8">
        <v>3.6</v>
      </c>
      <c r="Q7327" s="8">
        <v>3.5</v>
      </c>
      <c r="R7327" s="8">
        <v>3.8</v>
      </c>
      <c r="S7327" s="8">
        <v>2.8</v>
      </c>
      <c r="T7327" s="8">
        <v>4</v>
      </c>
      <c r="U7327" s="8">
        <v>0.26</v>
      </c>
      <c r="V7327" s="9">
        <v>33</v>
      </c>
      <c r="W7327" s="8">
        <v>0.29999999999999982</v>
      </c>
      <c r="X7327" s="8">
        <v>1.2000000000000002</v>
      </c>
      <c r="Y7327" s="8">
        <v>-2.0000000000000018E-2</v>
      </c>
      <c r="Z7327" s="8">
        <v>0</v>
      </c>
      <c r="AA7327">
        <v>-2.0000000000000018E-2</v>
      </c>
      <c r="AF7327" t="s">
        <v>7481</v>
      </c>
      <c r="AG7327" t="s">
        <v>87</v>
      </c>
      <c r="AH7327" t="s">
        <v>88</v>
      </c>
      <c r="AI7327" t="s">
        <v>359</v>
      </c>
      <c r="AJ7327" s="7">
        <v>46387</v>
      </c>
      <c r="AK7327" t="s">
        <v>7920</v>
      </c>
      <c r="AL7327" t="s">
        <v>393</v>
      </c>
      <c r="AM7327" t="s">
        <v>7482</v>
      </c>
      <c r="AN7327" t="s">
        <v>7930</v>
      </c>
      <c r="AO7327" t="str">
        <f>TEXT(A7327,"yyyy-mm-dd")</f>
        <v>2024-12-31</v>
      </c>
    </row>
    <row r="7328" spans="1:41">
      <c r="A7328" s="6" t="s">
        <v>7919</v>
      </c>
      <c r="B7328">
        <v>2024</v>
      </c>
      <c r="C7328">
        <v>12</v>
      </c>
      <c r="E7328" t="s">
        <v>81</v>
      </c>
      <c r="F7328" t="s">
        <v>82</v>
      </c>
      <c r="G7328" t="s">
        <v>83</v>
      </c>
      <c r="H7328" t="s">
        <v>7036</v>
      </c>
      <c r="I7328">
        <v>2025</v>
      </c>
      <c r="K7328" s="6">
        <v>46022</v>
      </c>
      <c r="L7328">
        <v>12</v>
      </c>
      <c r="N7328" t="s">
        <v>261</v>
      </c>
      <c r="O7328" s="8">
        <v>3.86</v>
      </c>
      <c r="P7328" s="8">
        <v>3.8</v>
      </c>
      <c r="Q7328" s="8">
        <v>3.74</v>
      </c>
      <c r="R7328" s="8">
        <v>4</v>
      </c>
      <c r="S7328" s="8">
        <v>3.28</v>
      </c>
      <c r="T7328" s="8">
        <v>4.5999999999999996</v>
      </c>
      <c r="U7328" s="8">
        <v>0.28999999999999998</v>
      </c>
      <c r="V7328" s="9">
        <v>40</v>
      </c>
      <c r="W7328" s="8">
        <v>0.25999999999999979</v>
      </c>
      <c r="X7328" s="8">
        <v>1.3199999999999998</v>
      </c>
      <c r="Y7328" s="8">
        <v>6.0000000000000053E-2</v>
      </c>
      <c r="Z7328" s="8">
        <v>0</v>
      </c>
      <c r="AA7328">
        <v>-0.10000000000000009</v>
      </c>
      <c r="AF7328" t="s">
        <v>7037</v>
      </c>
      <c r="AG7328" t="s">
        <v>87</v>
      </c>
      <c r="AH7328" t="s">
        <v>88</v>
      </c>
      <c r="AI7328" t="s">
        <v>97</v>
      </c>
      <c r="AJ7328" s="7">
        <v>46022</v>
      </c>
      <c r="AK7328" t="s">
        <v>7920</v>
      </c>
      <c r="AL7328" t="s">
        <v>91</v>
      </c>
      <c r="AM7328" t="s">
        <v>7038</v>
      </c>
      <c r="AN7328" t="s">
        <v>7922</v>
      </c>
      <c r="AO7328" t="str">
        <f>TEXT(A7328,"yyyy-mm-dd")</f>
        <v>2024-12-31</v>
      </c>
    </row>
    <row r="7329" spans="1:41">
      <c r="A7329" s="6" t="s">
        <v>7919</v>
      </c>
      <c r="B7329">
        <v>2024</v>
      </c>
      <c r="C7329">
        <v>12</v>
      </c>
      <c r="E7329" t="s">
        <v>392</v>
      </c>
      <c r="F7329" t="s">
        <v>82</v>
      </c>
      <c r="G7329" t="s">
        <v>83</v>
      </c>
      <c r="H7329" t="s">
        <v>7036</v>
      </c>
      <c r="I7329">
        <v>2025</v>
      </c>
      <c r="K7329" s="6">
        <v>46022</v>
      </c>
      <c r="L7329">
        <v>12</v>
      </c>
      <c r="N7329" t="s">
        <v>261</v>
      </c>
      <c r="O7329" s="8">
        <v>3.68</v>
      </c>
      <c r="P7329" s="8">
        <v>3.72</v>
      </c>
      <c r="Q7329" s="8">
        <v>3.56</v>
      </c>
      <c r="R7329" s="8">
        <v>3.8</v>
      </c>
      <c r="S7329" s="8">
        <v>2.88</v>
      </c>
      <c r="T7329" s="8">
        <v>4.3</v>
      </c>
      <c r="U7329" s="8">
        <v>0.27</v>
      </c>
      <c r="V7329" s="9">
        <v>38</v>
      </c>
      <c r="W7329" s="8">
        <v>0.23999999999999977</v>
      </c>
      <c r="X7329" s="8">
        <v>1.42</v>
      </c>
      <c r="Y7329" s="8">
        <v>-4.0000000000000036E-2</v>
      </c>
      <c r="Z7329" s="8">
        <v>0</v>
      </c>
      <c r="AA7329">
        <v>-3.0000000000000249E-2</v>
      </c>
      <c r="AF7329" t="s">
        <v>7037</v>
      </c>
      <c r="AG7329" t="s">
        <v>87</v>
      </c>
      <c r="AH7329" t="s">
        <v>88</v>
      </c>
      <c r="AI7329" t="s">
        <v>97</v>
      </c>
      <c r="AJ7329" s="7">
        <v>46022</v>
      </c>
      <c r="AK7329" t="s">
        <v>7920</v>
      </c>
      <c r="AL7329" t="s">
        <v>393</v>
      </c>
      <c r="AM7329" t="s">
        <v>7038</v>
      </c>
      <c r="AN7329" t="s">
        <v>7929</v>
      </c>
      <c r="AO7329" t="str">
        <f>TEXT(A7329,"yyyy-mm-dd")</f>
        <v>2024-12-31</v>
      </c>
    </row>
    <row r="7330" spans="1:41">
      <c r="A7330" s="6" t="s">
        <v>7919</v>
      </c>
      <c r="B7330">
        <v>2024</v>
      </c>
      <c r="C7330">
        <v>12</v>
      </c>
      <c r="E7330" t="s">
        <v>81</v>
      </c>
      <c r="F7330" t="s">
        <v>82</v>
      </c>
      <c r="G7330" t="s">
        <v>83</v>
      </c>
      <c r="H7330" t="s">
        <v>6592</v>
      </c>
      <c r="I7330">
        <v>2024</v>
      </c>
      <c r="K7330" s="6">
        <v>45657</v>
      </c>
      <c r="L7330">
        <v>0</v>
      </c>
      <c r="N7330" t="s">
        <v>178</v>
      </c>
      <c r="O7330" s="8">
        <v>4.3600000000000003</v>
      </c>
      <c r="P7330" s="8">
        <v>4.37</v>
      </c>
      <c r="Q7330" s="8">
        <v>4.2699999999999996</v>
      </c>
      <c r="R7330" s="8">
        <v>4.45</v>
      </c>
      <c r="S7330" s="8">
        <v>3.9</v>
      </c>
      <c r="T7330" s="8">
        <v>4.83</v>
      </c>
      <c r="U7330" s="8">
        <v>0.16</v>
      </c>
      <c r="V7330" s="9">
        <v>40</v>
      </c>
      <c r="W7330" s="8">
        <v>0.1800000000000006</v>
      </c>
      <c r="X7330" s="8">
        <v>0.93000000000000016</v>
      </c>
      <c r="Y7330" s="8">
        <v>-9.9999999999997868E-3</v>
      </c>
      <c r="Z7330" s="8">
        <v>-4.9999999999999822E-2</v>
      </c>
      <c r="AA7330">
        <v>1.0000000000000675E-2</v>
      </c>
      <c r="AF7330" t="s">
        <v>6593</v>
      </c>
      <c r="AG7330" t="s">
        <v>87</v>
      </c>
      <c r="AH7330" t="s">
        <v>88</v>
      </c>
      <c r="AI7330" t="s">
        <v>89</v>
      </c>
      <c r="AJ7330" s="7">
        <v>45657</v>
      </c>
      <c r="AK7330" t="s">
        <v>7920</v>
      </c>
      <c r="AL7330" t="s">
        <v>91</v>
      </c>
      <c r="AM7330" t="s">
        <v>6594</v>
      </c>
      <c r="AN7330" t="s">
        <v>7921</v>
      </c>
      <c r="AO7330" t="str">
        <f>TEXT(A7330,"yyyy-mm-dd")</f>
        <v>2024-12-31</v>
      </c>
    </row>
    <row r="7331" spans="1:41">
      <c r="A7331" s="6" t="s">
        <v>7919</v>
      </c>
      <c r="B7331">
        <v>2024</v>
      </c>
      <c r="C7331">
        <v>12</v>
      </c>
      <c r="E7331" t="s">
        <v>392</v>
      </c>
      <c r="F7331" t="s">
        <v>82</v>
      </c>
      <c r="G7331" t="s">
        <v>83</v>
      </c>
      <c r="H7331" t="s">
        <v>6592</v>
      </c>
      <c r="I7331">
        <v>2024</v>
      </c>
      <c r="K7331" s="6">
        <v>45657</v>
      </c>
      <c r="L7331">
        <v>0</v>
      </c>
      <c r="N7331" t="s">
        <v>178</v>
      </c>
      <c r="O7331" s="8">
        <v>3.63</v>
      </c>
      <c r="P7331" s="8">
        <v>3.6</v>
      </c>
      <c r="Q7331" s="8">
        <v>3.55</v>
      </c>
      <c r="R7331" s="8">
        <v>3.72</v>
      </c>
      <c r="S7331" s="8">
        <v>3.38</v>
      </c>
      <c r="T7331" s="8">
        <v>3.98</v>
      </c>
      <c r="U7331" s="8">
        <v>0.14000000000000001</v>
      </c>
      <c r="V7331" s="9">
        <v>38</v>
      </c>
      <c r="W7331" s="8">
        <v>0.17000000000000037</v>
      </c>
      <c r="X7331" s="8">
        <v>0.60000000000000009</v>
      </c>
      <c r="Y7331" s="8">
        <v>2.9999999999999805E-2</v>
      </c>
      <c r="Z7331" s="8">
        <v>-8.9999999999999858E-2</v>
      </c>
      <c r="AA7331">
        <v>-9.9999999999997868E-3</v>
      </c>
      <c r="AF7331" t="s">
        <v>6593</v>
      </c>
      <c r="AG7331" t="s">
        <v>87</v>
      </c>
      <c r="AH7331" t="s">
        <v>88</v>
      </c>
      <c r="AI7331" t="s">
        <v>89</v>
      </c>
      <c r="AJ7331" s="7">
        <v>45657</v>
      </c>
      <c r="AK7331" t="s">
        <v>7920</v>
      </c>
      <c r="AL7331" t="s">
        <v>393</v>
      </c>
      <c r="AM7331" t="s">
        <v>6594</v>
      </c>
      <c r="AN7331" t="s">
        <v>7928</v>
      </c>
      <c r="AO7331" t="str">
        <f>TEXT(A7331,"yyyy-mm-dd")</f>
        <v>2024-12-31</v>
      </c>
    </row>
    <row r="7332" spans="1:41">
      <c r="A7332" s="6" t="s">
        <v>7919</v>
      </c>
      <c r="B7332">
        <v>2024</v>
      </c>
      <c r="C7332">
        <v>12</v>
      </c>
      <c r="E7332" t="s">
        <v>81</v>
      </c>
      <c r="F7332" t="s">
        <v>82</v>
      </c>
      <c r="G7332" t="s">
        <v>774</v>
      </c>
      <c r="H7332" t="s">
        <v>775</v>
      </c>
      <c r="K7332" s="6"/>
      <c r="O7332" s="8">
        <v>3.73</v>
      </c>
      <c r="P7332" s="8">
        <v>3.72</v>
      </c>
      <c r="Q7332" s="8">
        <v>3.59</v>
      </c>
      <c r="R7332" s="8">
        <v>3.8</v>
      </c>
      <c r="S7332" s="8">
        <v>3.29</v>
      </c>
      <c r="T7332" s="8">
        <v>4.2</v>
      </c>
      <c r="U7332" s="8">
        <v>0.2</v>
      </c>
      <c r="V7332" s="9">
        <v>34</v>
      </c>
      <c r="W7332" s="8">
        <v>0.20999999999999996</v>
      </c>
      <c r="X7332" s="8">
        <v>0.91000000000000014</v>
      </c>
      <c r="Y7332" s="8">
        <v>9.9999999999997868E-3</v>
      </c>
      <c r="Z7332" s="8">
        <v>2.0000000000000018E-2</v>
      </c>
      <c r="AA7332">
        <v>1.0000000000000231E-2</v>
      </c>
      <c r="AF7332" t="s">
        <v>776</v>
      </c>
      <c r="AG7332" t="s">
        <v>777</v>
      </c>
      <c r="AH7332" t="s">
        <v>778</v>
      </c>
      <c r="AI7332" t="s">
        <v>779</v>
      </c>
      <c r="AJ7332" s="7"/>
      <c r="AK7332" t="s">
        <v>7920</v>
      </c>
      <c r="AL7332" t="s">
        <v>91</v>
      </c>
      <c r="AM7332" t="s">
        <v>775</v>
      </c>
      <c r="AN7332" t="s">
        <v>7954</v>
      </c>
      <c r="AO7332" t="str">
        <f>TEXT(A7332,"yyyy-mm-dd")</f>
        <v>2024-12-31</v>
      </c>
    </row>
    <row r="7333" spans="1:41">
      <c r="A7333" s="6" t="s">
        <v>7919</v>
      </c>
      <c r="B7333">
        <v>2024</v>
      </c>
      <c r="C7333">
        <v>12</v>
      </c>
      <c r="E7333" t="s">
        <v>81</v>
      </c>
      <c r="F7333" t="s">
        <v>82</v>
      </c>
      <c r="G7333" t="s">
        <v>774</v>
      </c>
      <c r="H7333" t="s">
        <v>1536</v>
      </c>
      <c r="K7333" s="6"/>
      <c r="O7333" s="8">
        <v>3.65</v>
      </c>
      <c r="P7333" s="8">
        <v>3.6</v>
      </c>
      <c r="Q7333" s="8">
        <v>3.5</v>
      </c>
      <c r="R7333" s="8">
        <v>3.8</v>
      </c>
      <c r="S7333" s="8">
        <v>3.2</v>
      </c>
      <c r="T7333" s="8">
        <v>4.0999999999999996</v>
      </c>
      <c r="U7333" s="8">
        <v>0.22</v>
      </c>
      <c r="V7333" s="9">
        <v>33</v>
      </c>
      <c r="W7333" s="8">
        <v>0.29999999999999982</v>
      </c>
      <c r="X7333" s="8">
        <v>0.89999999999999947</v>
      </c>
      <c r="Y7333" s="8">
        <v>4.9999999999999822E-2</v>
      </c>
      <c r="Z7333" s="8">
        <v>0</v>
      </c>
      <c r="AA7333">
        <v>0</v>
      </c>
      <c r="AF7333" t="s">
        <v>1537</v>
      </c>
      <c r="AG7333" t="s">
        <v>777</v>
      </c>
      <c r="AH7333" t="s">
        <v>778</v>
      </c>
      <c r="AI7333" t="s">
        <v>1538</v>
      </c>
      <c r="AJ7333" s="7"/>
      <c r="AK7333" t="s">
        <v>7920</v>
      </c>
      <c r="AL7333" t="s">
        <v>91</v>
      </c>
      <c r="AM7333" t="s">
        <v>1536</v>
      </c>
      <c r="AN7333" t="s">
        <v>7955</v>
      </c>
      <c r="AO7333" t="str">
        <f>TEXT(A7333,"yyyy-mm-dd")</f>
        <v>2024-12-31</v>
      </c>
    </row>
    <row r="7334" spans="1:41">
      <c r="A7334" s="6" t="s">
        <v>7919</v>
      </c>
      <c r="B7334">
        <v>2024</v>
      </c>
      <c r="C7334">
        <v>12</v>
      </c>
      <c r="E7334" t="s">
        <v>392</v>
      </c>
      <c r="F7334" t="s">
        <v>82</v>
      </c>
      <c r="G7334" t="s">
        <v>774</v>
      </c>
      <c r="H7334" t="s">
        <v>775</v>
      </c>
      <c r="K7334" s="6"/>
      <c r="O7334" s="8">
        <v>3.59</v>
      </c>
      <c r="P7334" s="8">
        <v>3.6</v>
      </c>
      <c r="Q7334" s="8">
        <v>3.5</v>
      </c>
      <c r="R7334" s="8">
        <v>3.7</v>
      </c>
      <c r="S7334" s="8">
        <v>2.9</v>
      </c>
      <c r="T7334" s="8">
        <v>4</v>
      </c>
      <c r="U7334" s="8">
        <v>0.23</v>
      </c>
      <c r="V7334" s="9">
        <v>32</v>
      </c>
      <c r="W7334" s="8">
        <v>0.20000000000000018</v>
      </c>
      <c r="X7334" s="8">
        <v>1.1000000000000001</v>
      </c>
      <c r="Y7334" s="8">
        <v>-1.0000000000000231E-2</v>
      </c>
      <c r="Z7334" s="8">
        <v>0</v>
      </c>
      <c r="AA7334">
        <v>0</v>
      </c>
      <c r="AF7334" t="s">
        <v>776</v>
      </c>
      <c r="AG7334" t="s">
        <v>777</v>
      </c>
      <c r="AH7334" t="s">
        <v>778</v>
      </c>
      <c r="AI7334" t="s">
        <v>779</v>
      </c>
      <c r="AJ7334" s="7"/>
      <c r="AK7334" t="s">
        <v>7920</v>
      </c>
      <c r="AL7334" t="s">
        <v>393</v>
      </c>
      <c r="AM7334" t="s">
        <v>775</v>
      </c>
      <c r="AN7334" t="s">
        <v>7956</v>
      </c>
      <c r="AO7334" t="str">
        <f>TEXT(A7334,"yyyy-mm-dd")</f>
        <v>2024-12-31</v>
      </c>
    </row>
    <row r="7335" spans="1:41">
      <c r="A7335" s="6" t="s">
        <v>7919</v>
      </c>
      <c r="B7335">
        <v>2024</v>
      </c>
      <c r="C7335">
        <v>12</v>
      </c>
      <c r="E7335" t="s">
        <v>392</v>
      </c>
      <c r="F7335" t="s">
        <v>82</v>
      </c>
      <c r="G7335" t="s">
        <v>774</v>
      </c>
      <c r="H7335" t="s">
        <v>1536</v>
      </c>
      <c r="K7335" s="6"/>
      <c r="O7335" s="8">
        <v>3.56</v>
      </c>
      <c r="P7335" s="8">
        <v>3.5</v>
      </c>
      <c r="Q7335" s="8">
        <v>3.5</v>
      </c>
      <c r="R7335" s="8">
        <v>3.7</v>
      </c>
      <c r="S7335" s="8">
        <v>3</v>
      </c>
      <c r="T7335" s="8">
        <v>4.0999999999999996</v>
      </c>
      <c r="U7335" s="8">
        <v>0.23</v>
      </c>
      <c r="V7335" s="9">
        <v>31</v>
      </c>
      <c r="W7335" s="8">
        <v>0.20000000000000018</v>
      </c>
      <c r="X7335" s="8">
        <v>1.0999999999999996</v>
      </c>
      <c r="Y7335" s="8">
        <v>6.0000000000000053E-2</v>
      </c>
      <c r="Z7335" s="8">
        <v>0</v>
      </c>
      <c r="AA7335">
        <v>0</v>
      </c>
      <c r="AF7335" t="s">
        <v>1537</v>
      </c>
      <c r="AG7335" t="s">
        <v>777</v>
      </c>
      <c r="AH7335" t="s">
        <v>778</v>
      </c>
      <c r="AI7335" t="s">
        <v>1538</v>
      </c>
      <c r="AJ7335" s="7"/>
      <c r="AK7335" t="s">
        <v>7920</v>
      </c>
      <c r="AL7335" t="s">
        <v>393</v>
      </c>
      <c r="AM7335" t="s">
        <v>1536</v>
      </c>
      <c r="AN7335" t="s">
        <v>7957</v>
      </c>
      <c r="AO7335" t="str">
        <f>TEXT(A7335,"yyyy-mm-dd")</f>
        <v>2024-12-31</v>
      </c>
    </row>
    <row r="7336" spans="1:41">
      <c r="A7336" s="6" t="s">
        <v>7919</v>
      </c>
      <c r="B7336">
        <v>2024</v>
      </c>
      <c r="C7336">
        <v>12</v>
      </c>
      <c r="E7336" t="s">
        <v>112</v>
      </c>
      <c r="F7336" t="s">
        <v>113</v>
      </c>
      <c r="G7336" t="s">
        <v>83</v>
      </c>
      <c r="H7336" t="s">
        <v>7924</v>
      </c>
      <c r="I7336">
        <v>2027</v>
      </c>
      <c r="K7336" s="6">
        <v>46752</v>
      </c>
      <c r="L7336">
        <v>36</v>
      </c>
      <c r="N7336" t="s">
        <v>924</v>
      </c>
      <c r="O7336" s="8">
        <v>7.13</v>
      </c>
      <c r="P7336" s="8">
        <v>7.07</v>
      </c>
      <c r="Q7336" s="8">
        <v>6.58</v>
      </c>
      <c r="R7336" s="8">
        <v>7.51</v>
      </c>
      <c r="S7336" s="8">
        <v>5.04</v>
      </c>
      <c r="T7336" s="8">
        <v>9.5</v>
      </c>
      <c r="U7336" s="8">
        <v>0.87</v>
      </c>
      <c r="V7336" s="9">
        <v>24</v>
      </c>
      <c r="W7336" s="8">
        <v>0.92999999999999972</v>
      </c>
      <c r="X7336" s="8">
        <v>4.46</v>
      </c>
      <c r="Y7336" s="8">
        <v>5.9999999999999609E-2</v>
      </c>
      <c r="Z7336" s="8"/>
      <c r="AF7336" t="s">
        <v>7962</v>
      </c>
      <c r="AG7336" t="s">
        <v>115</v>
      </c>
      <c r="AH7336" t="s">
        <v>116</v>
      </c>
      <c r="AI7336" t="s">
        <v>926</v>
      </c>
      <c r="AJ7336" s="7">
        <v>46752</v>
      </c>
      <c r="AK7336" t="s">
        <v>7920</v>
      </c>
      <c r="AL7336" t="s">
        <v>118</v>
      </c>
      <c r="AM7336" t="s">
        <v>7926</v>
      </c>
      <c r="AN7336" t="s">
        <v>7963</v>
      </c>
      <c r="AO7336" t="str">
        <f>TEXT(A7336,"yyyy-mm-dd")</f>
        <v>2024-12-31</v>
      </c>
    </row>
    <row r="7337" spans="1:41">
      <c r="A7337" s="6" t="s">
        <v>7919</v>
      </c>
      <c r="B7337">
        <v>2024</v>
      </c>
      <c r="C7337">
        <v>12</v>
      </c>
      <c r="E7337" t="s">
        <v>2881</v>
      </c>
      <c r="F7337" t="s">
        <v>113</v>
      </c>
      <c r="G7337" t="s">
        <v>83</v>
      </c>
      <c r="H7337" t="s">
        <v>7924</v>
      </c>
      <c r="I7337">
        <v>2027</v>
      </c>
      <c r="K7337" s="6">
        <v>46752</v>
      </c>
      <c r="L7337">
        <v>36</v>
      </c>
      <c r="N7337" t="s">
        <v>924</v>
      </c>
      <c r="O7337" s="8">
        <v>8.0500000000000007</v>
      </c>
      <c r="P7337" s="8">
        <v>8</v>
      </c>
      <c r="Q7337" s="8">
        <v>7.55</v>
      </c>
      <c r="R7337" s="8">
        <v>8.41</v>
      </c>
      <c r="S7337" s="8">
        <v>6.2</v>
      </c>
      <c r="T7337" s="8">
        <v>10.199999999999999</v>
      </c>
      <c r="U7337" s="8">
        <v>0.96</v>
      </c>
      <c r="V7337" s="9">
        <v>22</v>
      </c>
      <c r="W7337" s="8">
        <v>0.86000000000000032</v>
      </c>
      <c r="X7337" s="8">
        <v>3.9999999999999991</v>
      </c>
      <c r="Y7337" s="8">
        <v>5.0000000000000711E-2</v>
      </c>
      <c r="Z7337" s="8"/>
      <c r="AF7337" t="s">
        <v>7967</v>
      </c>
      <c r="AG7337" t="s">
        <v>2883</v>
      </c>
      <c r="AH7337" t="s">
        <v>2884</v>
      </c>
      <c r="AI7337" t="s">
        <v>926</v>
      </c>
      <c r="AJ7337" s="7">
        <v>46752</v>
      </c>
      <c r="AK7337" t="s">
        <v>7920</v>
      </c>
      <c r="AL7337" t="s">
        <v>2885</v>
      </c>
      <c r="AM7337" t="s">
        <v>7926</v>
      </c>
      <c r="AN7337" t="s">
        <v>7968</v>
      </c>
      <c r="AO7337" t="str">
        <f>TEXT(A7337,"yyyy-mm-dd")</f>
        <v>2024-12-31</v>
      </c>
    </row>
    <row r="7338" spans="1:41">
      <c r="A7338" s="6" t="s">
        <v>7919</v>
      </c>
      <c r="B7338">
        <v>2024</v>
      </c>
      <c r="C7338">
        <v>12</v>
      </c>
      <c r="E7338" t="s">
        <v>112</v>
      </c>
      <c r="F7338" t="s">
        <v>113</v>
      </c>
      <c r="G7338" t="s">
        <v>83</v>
      </c>
      <c r="H7338" t="s">
        <v>7480</v>
      </c>
      <c r="I7338">
        <v>2026</v>
      </c>
      <c r="K7338" s="6">
        <v>46387</v>
      </c>
      <c r="L7338">
        <v>24</v>
      </c>
      <c r="N7338" t="s">
        <v>368</v>
      </c>
      <c r="O7338" s="8">
        <v>7.42</v>
      </c>
      <c r="P7338" s="8">
        <v>7.41</v>
      </c>
      <c r="Q7338" s="8">
        <v>7.11</v>
      </c>
      <c r="R7338" s="8">
        <v>7.71</v>
      </c>
      <c r="S7338" s="8">
        <v>6.04</v>
      </c>
      <c r="T7338" s="8">
        <v>9.06</v>
      </c>
      <c r="U7338" s="8">
        <v>0.65</v>
      </c>
      <c r="V7338" s="9">
        <v>27</v>
      </c>
      <c r="W7338" s="8">
        <v>0.59999999999999964</v>
      </c>
      <c r="X7338" s="8">
        <v>3.0200000000000005</v>
      </c>
      <c r="Y7338" s="8">
        <v>9.9999999999997868E-3</v>
      </c>
      <c r="Z7338" s="8">
        <v>8.0000000000000071E-2</v>
      </c>
      <c r="AA7338">
        <v>0.20000000000000018</v>
      </c>
      <c r="AF7338" t="s">
        <v>7518</v>
      </c>
      <c r="AG7338" t="s">
        <v>115</v>
      </c>
      <c r="AH7338" t="s">
        <v>116</v>
      </c>
      <c r="AI7338" t="s">
        <v>359</v>
      </c>
      <c r="AJ7338" s="7">
        <v>46387</v>
      </c>
      <c r="AK7338" t="s">
        <v>7920</v>
      </c>
      <c r="AL7338" t="s">
        <v>118</v>
      </c>
      <c r="AM7338" t="s">
        <v>7482</v>
      </c>
      <c r="AN7338" t="s">
        <v>7961</v>
      </c>
      <c r="AO7338" t="str">
        <f>TEXT(A7338,"yyyy-mm-dd")</f>
        <v>2024-12-31</v>
      </c>
    </row>
    <row r="7339" spans="1:41">
      <c r="A7339" s="6" t="s">
        <v>7919</v>
      </c>
      <c r="B7339">
        <v>2024</v>
      </c>
      <c r="C7339">
        <v>12</v>
      </c>
      <c r="E7339" t="s">
        <v>2881</v>
      </c>
      <c r="F7339" t="s">
        <v>113</v>
      </c>
      <c r="G7339" t="s">
        <v>83</v>
      </c>
      <c r="H7339" t="s">
        <v>7480</v>
      </c>
      <c r="I7339">
        <v>2026</v>
      </c>
      <c r="K7339" s="6">
        <v>46387</v>
      </c>
      <c r="L7339">
        <v>24</v>
      </c>
      <c r="N7339" t="s">
        <v>368</v>
      </c>
      <c r="O7339" s="8">
        <v>8.27</v>
      </c>
      <c r="P7339" s="8">
        <v>8.14</v>
      </c>
      <c r="Q7339" s="8">
        <v>8</v>
      </c>
      <c r="R7339" s="8">
        <v>8.52</v>
      </c>
      <c r="S7339" s="8">
        <v>7</v>
      </c>
      <c r="T7339" s="8">
        <v>10.1</v>
      </c>
      <c r="U7339" s="8">
        <v>0.76</v>
      </c>
      <c r="V7339" s="9">
        <v>23</v>
      </c>
      <c r="W7339" s="8">
        <v>0.51999999999999957</v>
      </c>
      <c r="X7339" s="8">
        <v>3.0999999999999996</v>
      </c>
      <c r="Y7339" s="8">
        <v>0.12999999999999901</v>
      </c>
      <c r="Z7339" s="8">
        <v>-9.9999999999999645E-2</v>
      </c>
      <c r="AA7339">
        <v>-0.83000000000000096</v>
      </c>
      <c r="AF7339" t="s">
        <v>7523</v>
      </c>
      <c r="AG7339" t="s">
        <v>2883</v>
      </c>
      <c r="AH7339" t="s">
        <v>2884</v>
      </c>
      <c r="AI7339" t="s">
        <v>359</v>
      </c>
      <c r="AJ7339" s="7">
        <v>46387</v>
      </c>
      <c r="AK7339" t="s">
        <v>7920</v>
      </c>
      <c r="AL7339" t="s">
        <v>2885</v>
      </c>
      <c r="AM7339" t="s">
        <v>7482</v>
      </c>
      <c r="AN7339" t="s">
        <v>7966</v>
      </c>
      <c r="AO7339" t="str">
        <f>TEXT(A7339,"yyyy-mm-dd")</f>
        <v>2024-12-31</v>
      </c>
    </row>
    <row r="7340" spans="1:41">
      <c r="A7340" s="6" t="s">
        <v>7919</v>
      </c>
      <c r="B7340">
        <v>2024</v>
      </c>
      <c r="C7340">
        <v>12</v>
      </c>
      <c r="E7340" t="s">
        <v>112</v>
      </c>
      <c r="F7340" t="s">
        <v>113</v>
      </c>
      <c r="G7340" t="s">
        <v>83</v>
      </c>
      <c r="H7340" t="s">
        <v>7036</v>
      </c>
      <c r="I7340">
        <v>2025</v>
      </c>
      <c r="K7340" s="6">
        <v>46022</v>
      </c>
      <c r="L7340">
        <v>12</v>
      </c>
      <c r="N7340" t="s">
        <v>261</v>
      </c>
      <c r="O7340" s="8">
        <v>8.3800000000000008</v>
      </c>
      <c r="P7340" s="8">
        <v>8.3699999999999992</v>
      </c>
      <c r="Q7340" s="8">
        <v>8.0299999999999994</v>
      </c>
      <c r="R7340" s="8">
        <v>8.59</v>
      </c>
      <c r="S7340" s="8">
        <v>7.51</v>
      </c>
      <c r="T7340" s="8">
        <v>10.09</v>
      </c>
      <c r="U7340" s="8">
        <v>0.52</v>
      </c>
      <c r="V7340" s="9">
        <v>32</v>
      </c>
      <c r="W7340" s="8">
        <v>0.5600000000000005</v>
      </c>
      <c r="X7340" s="8">
        <v>2.58</v>
      </c>
      <c r="Y7340" s="8">
        <v>1.0000000000001563E-2</v>
      </c>
      <c r="Z7340" s="8">
        <v>0.13999999999999879</v>
      </c>
      <c r="AA7340">
        <v>0.14000000000000057</v>
      </c>
      <c r="AF7340" t="s">
        <v>7074</v>
      </c>
      <c r="AG7340" t="s">
        <v>115</v>
      </c>
      <c r="AH7340" t="s">
        <v>116</v>
      </c>
      <c r="AI7340" t="s">
        <v>230</v>
      </c>
      <c r="AJ7340" s="7">
        <v>46022</v>
      </c>
      <c r="AK7340" t="s">
        <v>7920</v>
      </c>
      <c r="AL7340" t="s">
        <v>118</v>
      </c>
      <c r="AM7340" t="s">
        <v>7038</v>
      </c>
      <c r="AN7340" t="s">
        <v>7960</v>
      </c>
      <c r="AO7340" t="str">
        <f>TEXT(A7340,"yyyy-mm-dd")</f>
        <v>2024-12-31</v>
      </c>
    </row>
    <row r="7341" spans="1:41">
      <c r="A7341" s="6" t="s">
        <v>7919</v>
      </c>
      <c r="B7341">
        <v>2024</v>
      </c>
      <c r="C7341">
        <v>12</v>
      </c>
      <c r="E7341" t="s">
        <v>2881</v>
      </c>
      <c r="F7341" t="s">
        <v>113</v>
      </c>
      <c r="G7341" t="s">
        <v>83</v>
      </c>
      <c r="H7341" t="s">
        <v>7036</v>
      </c>
      <c r="I7341">
        <v>2025</v>
      </c>
      <c r="K7341" s="6">
        <v>46022</v>
      </c>
      <c r="L7341">
        <v>12</v>
      </c>
      <c r="N7341" t="s">
        <v>261</v>
      </c>
      <c r="O7341" s="8">
        <v>9.09</v>
      </c>
      <c r="P7341" s="8">
        <v>9.1</v>
      </c>
      <c r="Q7341" s="8">
        <v>8.93</v>
      </c>
      <c r="R7341" s="8">
        <v>9.4499999999999993</v>
      </c>
      <c r="S7341" s="8">
        <v>7.9</v>
      </c>
      <c r="T7341" s="8">
        <v>9.99</v>
      </c>
      <c r="U7341" s="8">
        <v>0.54</v>
      </c>
      <c r="V7341" s="9">
        <v>27</v>
      </c>
      <c r="W7341" s="8">
        <v>0.51999999999999957</v>
      </c>
      <c r="X7341" s="8">
        <v>2.09</v>
      </c>
      <c r="Y7341" s="8">
        <v>-9.9999999999997868E-3</v>
      </c>
      <c r="Z7341" s="8">
        <v>8.0000000000000071E-2</v>
      </c>
      <c r="AA7341">
        <v>-0.57000000000000206</v>
      </c>
      <c r="AF7341" t="s">
        <v>7079</v>
      </c>
      <c r="AG7341" t="s">
        <v>2883</v>
      </c>
      <c r="AH7341" t="s">
        <v>2884</v>
      </c>
      <c r="AI7341" t="s">
        <v>230</v>
      </c>
      <c r="AJ7341" s="7">
        <v>46022</v>
      </c>
      <c r="AK7341" t="s">
        <v>7920</v>
      </c>
      <c r="AL7341" t="s">
        <v>2885</v>
      </c>
      <c r="AM7341" t="s">
        <v>7038</v>
      </c>
      <c r="AN7341" t="s">
        <v>7965</v>
      </c>
      <c r="AO7341" t="str">
        <f>TEXT(A7341,"yyyy-mm-dd")</f>
        <v>2024-12-31</v>
      </c>
    </row>
    <row r="7342" spans="1:41">
      <c r="A7342" s="6" t="s">
        <v>7919</v>
      </c>
      <c r="B7342">
        <v>2024</v>
      </c>
      <c r="C7342">
        <v>12</v>
      </c>
      <c r="E7342" t="s">
        <v>112</v>
      </c>
      <c r="F7342" t="s">
        <v>113</v>
      </c>
      <c r="G7342" t="s">
        <v>83</v>
      </c>
      <c r="H7342" t="s">
        <v>6592</v>
      </c>
      <c r="I7342">
        <v>2024</v>
      </c>
      <c r="K7342" s="6">
        <v>45657</v>
      </c>
      <c r="L7342">
        <v>0</v>
      </c>
      <c r="N7342" t="s">
        <v>178</v>
      </c>
      <c r="O7342" s="8">
        <v>10.02</v>
      </c>
      <c r="P7342" s="8">
        <v>10</v>
      </c>
      <c r="Q7342" s="8">
        <v>9.9</v>
      </c>
      <c r="R7342" s="8">
        <v>10.1</v>
      </c>
      <c r="S7342" s="8">
        <v>9.69</v>
      </c>
      <c r="T7342" s="8">
        <v>10.7</v>
      </c>
      <c r="U7342" s="8">
        <v>0.2</v>
      </c>
      <c r="V7342" s="9">
        <v>32</v>
      </c>
      <c r="W7342" s="8">
        <v>0.19999999999999929</v>
      </c>
      <c r="X7342" s="8">
        <v>1.0099999999999998</v>
      </c>
      <c r="Y7342" s="8">
        <v>1.9999999999999574E-2</v>
      </c>
      <c r="Z7342" s="8">
        <v>-9.9999999999997868E-3</v>
      </c>
      <c r="AA7342">
        <v>9.9999999999997868E-3</v>
      </c>
      <c r="AF7342" t="s">
        <v>6630</v>
      </c>
      <c r="AG7342" t="s">
        <v>115</v>
      </c>
      <c r="AH7342" t="s">
        <v>116</v>
      </c>
      <c r="AI7342" t="s">
        <v>117</v>
      </c>
      <c r="AJ7342" s="7">
        <v>45657</v>
      </c>
      <c r="AK7342" t="s">
        <v>7920</v>
      </c>
      <c r="AL7342" t="s">
        <v>118</v>
      </c>
      <c r="AM7342" t="s">
        <v>6594</v>
      </c>
      <c r="AN7342" t="s">
        <v>7959</v>
      </c>
      <c r="AO7342" t="str">
        <f>TEXT(A7342,"yyyy-mm-dd")</f>
        <v>2024-12-31</v>
      </c>
    </row>
    <row r="7343" spans="1:41">
      <c r="A7343" s="6" t="s">
        <v>7919</v>
      </c>
      <c r="B7343">
        <v>2024</v>
      </c>
      <c r="C7343">
        <v>12</v>
      </c>
      <c r="E7343" t="s">
        <v>2881</v>
      </c>
      <c r="F7343" t="s">
        <v>113</v>
      </c>
      <c r="G7343" t="s">
        <v>83</v>
      </c>
      <c r="H7343" t="s">
        <v>6592</v>
      </c>
      <c r="I7343">
        <v>2024</v>
      </c>
      <c r="K7343" s="6">
        <v>45657</v>
      </c>
      <c r="L7343">
        <v>0</v>
      </c>
      <c r="N7343" t="s">
        <v>178</v>
      </c>
      <c r="O7343" s="8">
        <v>9.83</v>
      </c>
      <c r="P7343" s="8">
        <v>9.85</v>
      </c>
      <c r="Q7343" s="8">
        <v>9.69</v>
      </c>
      <c r="R7343" s="8">
        <v>10</v>
      </c>
      <c r="S7343" s="8">
        <v>9</v>
      </c>
      <c r="T7343" s="8">
        <v>10.4</v>
      </c>
      <c r="U7343" s="8">
        <v>0.31</v>
      </c>
      <c r="V7343" s="9">
        <v>27</v>
      </c>
      <c r="W7343" s="8">
        <v>0.3100000000000005</v>
      </c>
      <c r="X7343" s="8">
        <v>1.4000000000000004</v>
      </c>
      <c r="Y7343" s="8">
        <v>-1.9999999999999574E-2</v>
      </c>
      <c r="Z7343" s="8">
        <v>8.9999999999999858E-2</v>
      </c>
      <c r="AA7343">
        <v>-0.21999999999999886</v>
      </c>
      <c r="AF7343" t="s">
        <v>6635</v>
      </c>
      <c r="AG7343" t="s">
        <v>2883</v>
      </c>
      <c r="AH7343" t="s">
        <v>2884</v>
      </c>
      <c r="AI7343" t="s">
        <v>117</v>
      </c>
      <c r="AJ7343" s="7">
        <v>45657</v>
      </c>
      <c r="AK7343" t="s">
        <v>7920</v>
      </c>
      <c r="AL7343" t="s">
        <v>2885</v>
      </c>
      <c r="AM7343" t="s">
        <v>6594</v>
      </c>
      <c r="AN7343" t="s">
        <v>7964</v>
      </c>
      <c r="AO7343" t="str">
        <f>TEXT(A7343,"yyyy-mm-dd")</f>
        <v>2024-12-31</v>
      </c>
    </row>
    <row r="7344" spans="1:41">
      <c r="A7344" s="6" t="s">
        <v>7969</v>
      </c>
      <c r="B7344">
        <v>2025</v>
      </c>
      <c r="C7344">
        <v>1</v>
      </c>
      <c r="E7344" t="s">
        <v>1907</v>
      </c>
      <c r="F7344" t="s">
        <v>1908</v>
      </c>
      <c r="G7344" t="s">
        <v>102</v>
      </c>
      <c r="H7344" t="s">
        <v>7871</v>
      </c>
      <c r="I7344">
        <v>2026</v>
      </c>
      <c r="J7344">
        <v>4</v>
      </c>
      <c r="K7344" s="6">
        <v>46387</v>
      </c>
      <c r="L7344">
        <v>23</v>
      </c>
      <c r="M7344">
        <v>8</v>
      </c>
      <c r="N7344" t="s">
        <v>95</v>
      </c>
      <c r="O7344" s="8">
        <v>7.47</v>
      </c>
      <c r="P7344" s="8">
        <v>7.5</v>
      </c>
      <c r="Q7344" s="8">
        <v>7.25</v>
      </c>
      <c r="R7344" s="8">
        <v>8</v>
      </c>
      <c r="S7344" s="8">
        <v>5.5</v>
      </c>
      <c r="T7344" s="8">
        <v>8.75</v>
      </c>
      <c r="U7344" s="8">
        <v>0.72</v>
      </c>
      <c r="V7344" s="9">
        <v>30</v>
      </c>
      <c r="W7344" s="8">
        <v>0.75</v>
      </c>
      <c r="X7344" s="8">
        <v>3.25</v>
      </c>
      <c r="Y7344" s="8">
        <v>-3.0000000000000249E-2</v>
      </c>
      <c r="Z7344" s="8">
        <v>0</v>
      </c>
      <c r="AA7344">
        <v>-0.19000000000000039</v>
      </c>
      <c r="AF7344" t="s">
        <v>7872</v>
      </c>
      <c r="AG7344" t="s">
        <v>1910</v>
      </c>
      <c r="AH7344" t="s">
        <v>1911</v>
      </c>
      <c r="AI7344" t="s">
        <v>1944</v>
      </c>
      <c r="AJ7344" s="7">
        <v>46387</v>
      </c>
      <c r="AK7344" t="s">
        <v>7970</v>
      </c>
      <c r="AL7344" t="s">
        <v>1908</v>
      </c>
      <c r="AM7344" t="s">
        <v>7873</v>
      </c>
      <c r="AN7344" t="s">
        <v>7993</v>
      </c>
      <c r="AO7344" t="str">
        <f>TEXT(A7344,"yyyy-mm-dd")</f>
        <v>2025-01-31</v>
      </c>
    </row>
    <row r="7345" spans="1:41">
      <c r="A7345" s="6" t="s">
        <v>7969</v>
      </c>
      <c r="B7345">
        <v>2025</v>
      </c>
      <c r="C7345">
        <v>1</v>
      </c>
      <c r="E7345" t="s">
        <v>1907</v>
      </c>
      <c r="F7345" t="s">
        <v>1908</v>
      </c>
      <c r="G7345" t="s">
        <v>102</v>
      </c>
      <c r="H7345" t="s">
        <v>7766</v>
      </c>
      <c r="I7345">
        <v>2026</v>
      </c>
      <c r="J7345">
        <v>3</v>
      </c>
      <c r="K7345" s="6">
        <v>46295</v>
      </c>
      <c r="L7345">
        <v>20</v>
      </c>
      <c r="M7345">
        <v>7</v>
      </c>
      <c r="N7345" t="s">
        <v>185</v>
      </c>
      <c r="O7345" s="8">
        <v>7.59</v>
      </c>
      <c r="P7345" s="8">
        <v>7.75</v>
      </c>
      <c r="Q7345" s="8">
        <v>7.31</v>
      </c>
      <c r="R7345" s="8">
        <v>8</v>
      </c>
      <c r="S7345" s="8">
        <v>5.5</v>
      </c>
      <c r="T7345" s="8">
        <v>8.75</v>
      </c>
      <c r="U7345" s="8">
        <v>0.71</v>
      </c>
      <c r="V7345" s="9">
        <v>30</v>
      </c>
      <c r="W7345" s="8">
        <v>0.69000000000000039</v>
      </c>
      <c r="X7345" s="8">
        <v>3.25</v>
      </c>
      <c r="Y7345" s="8">
        <v>-0.16000000000000014</v>
      </c>
      <c r="Z7345" s="8">
        <v>0.25</v>
      </c>
      <c r="AA7345">
        <v>-5.9999999999999609E-2</v>
      </c>
      <c r="AF7345" t="s">
        <v>7767</v>
      </c>
      <c r="AG7345" t="s">
        <v>1910</v>
      </c>
      <c r="AH7345" t="s">
        <v>1911</v>
      </c>
      <c r="AI7345" t="s">
        <v>1939</v>
      </c>
      <c r="AJ7345" s="7">
        <v>46295</v>
      </c>
      <c r="AK7345" t="s">
        <v>7970</v>
      </c>
      <c r="AL7345" t="s">
        <v>1908</v>
      </c>
      <c r="AM7345" t="s">
        <v>7768</v>
      </c>
      <c r="AN7345" t="s">
        <v>7992</v>
      </c>
      <c r="AO7345" t="str">
        <f>TEXT(A7345,"yyyy-mm-dd")</f>
        <v>2025-01-31</v>
      </c>
    </row>
    <row r="7346" spans="1:41">
      <c r="A7346" s="6" t="s">
        <v>7969</v>
      </c>
      <c r="B7346">
        <v>2025</v>
      </c>
      <c r="C7346">
        <v>1</v>
      </c>
      <c r="E7346" t="s">
        <v>1907</v>
      </c>
      <c r="F7346" t="s">
        <v>1908</v>
      </c>
      <c r="G7346" t="s">
        <v>102</v>
      </c>
      <c r="H7346" t="s">
        <v>7658</v>
      </c>
      <c r="I7346">
        <v>2026</v>
      </c>
      <c r="J7346">
        <v>2</v>
      </c>
      <c r="K7346" s="6">
        <v>46203</v>
      </c>
      <c r="L7346">
        <v>17</v>
      </c>
      <c r="M7346">
        <v>6</v>
      </c>
      <c r="N7346" t="s">
        <v>214</v>
      </c>
      <c r="O7346" s="8">
        <v>7.71</v>
      </c>
      <c r="P7346" s="8">
        <v>8</v>
      </c>
      <c r="Q7346" s="8">
        <v>7.5</v>
      </c>
      <c r="R7346" s="8">
        <v>8</v>
      </c>
      <c r="S7346" s="8">
        <v>5.5</v>
      </c>
      <c r="T7346" s="8">
        <v>8.75</v>
      </c>
      <c r="U7346" s="8">
        <v>0.69</v>
      </c>
      <c r="V7346" s="9">
        <v>30</v>
      </c>
      <c r="W7346" s="8">
        <v>0.5</v>
      </c>
      <c r="X7346" s="8">
        <v>3.25</v>
      </c>
      <c r="Y7346" s="8">
        <v>-0.29000000000000004</v>
      </c>
      <c r="Z7346" s="8">
        <v>0.25</v>
      </c>
      <c r="AA7346">
        <v>0</v>
      </c>
      <c r="AF7346" t="s">
        <v>7659</v>
      </c>
      <c r="AG7346" t="s">
        <v>1910</v>
      </c>
      <c r="AH7346" t="s">
        <v>1911</v>
      </c>
      <c r="AI7346" t="s">
        <v>1934</v>
      </c>
      <c r="AJ7346" s="7">
        <v>46203</v>
      </c>
      <c r="AK7346" t="s">
        <v>7970</v>
      </c>
      <c r="AL7346" t="s">
        <v>1908</v>
      </c>
      <c r="AM7346" t="s">
        <v>7660</v>
      </c>
      <c r="AN7346" t="s">
        <v>7991</v>
      </c>
      <c r="AO7346" t="str">
        <f>TEXT(A7346,"yyyy-mm-dd")</f>
        <v>2025-01-31</v>
      </c>
    </row>
    <row r="7347" spans="1:41">
      <c r="A7347" s="6" t="s">
        <v>7969</v>
      </c>
      <c r="B7347">
        <v>2025</v>
      </c>
      <c r="C7347">
        <v>1</v>
      </c>
      <c r="E7347" t="s">
        <v>1907</v>
      </c>
      <c r="F7347" t="s">
        <v>1908</v>
      </c>
      <c r="G7347" t="s">
        <v>102</v>
      </c>
      <c r="H7347" t="s">
        <v>7654</v>
      </c>
      <c r="I7347">
        <v>2026</v>
      </c>
      <c r="J7347">
        <v>1</v>
      </c>
      <c r="K7347" s="6">
        <v>46112</v>
      </c>
      <c r="L7347">
        <v>14</v>
      </c>
      <c r="M7347">
        <v>5</v>
      </c>
      <c r="N7347" t="s">
        <v>244</v>
      </c>
      <c r="O7347" s="8">
        <v>7.98</v>
      </c>
      <c r="P7347" s="8">
        <v>8.1300000000000008</v>
      </c>
      <c r="Q7347" s="8">
        <v>7.75</v>
      </c>
      <c r="R7347" s="8">
        <v>8.25</v>
      </c>
      <c r="S7347" s="8">
        <v>6.5</v>
      </c>
      <c r="T7347" s="8">
        <v>8.75</v>
      </c>
      <c r="U7347" s="8">
        <v>0.53</v>
      </c>
      <c r="V7347" s="9">
        <v>30</v>
      </c>
      <c r="W7347" s="8">
        <v>0.5</v>
      </c>
      <c r="X7347" s="8">
        <v>2.25</v>
      </c>
      <c r="Y7347" s="8">
        <v>-0.15000000000000036</v>
      </c>
      <c r="Z7347" s="8">
        <v>0.13000000000000078</v>
      </c>
      <c r="AA7347">
        <v>0</v>
      </c>
      <c r="AF7347" t="s">
        <v>7655</v>
      </c>
      <c r="AG7347" t="s">
        <v>1910</v>
      </c>
      <c r="AH7347" t="s">
        <v>1911</v>
      </c>
      <c r="AI7347" t="s">
        <v>1929</v>
      </c>
      <c r="AJ7347" s="7">
        <v>46112</v>
      </c>
      <c r="AK7347" t="s">
        <v>7970</v>
      </c>
      <c r="AL7347" t="s">
        <v>1908</v>
      </c>
      <c r="AM7347" t="s">
        <v>7656</v>
      </c>
      <c r="AN7347" t="s">
        <v>7990</v>
      </c>
      <c r="AO7347" t="str">
        <f>TEXT(A7347,"yyyy-mm-dd")</f>
        <v>2025-01-31</v>
      </c>
    </row>
    <row r="7348" spans="1:41">
      <c r="A7348" s="6" t="s">
        <v>7969</v>
      </c>
      <c r="B7348">
        <v>2025</v>
      </c>
      <c r="C7348">
        <v>1</v>
      </c>
      <c r="E7348" t="s">
        <v>1907</v>
      </c>
      <c r="F7348" t="s">
        <v>1908</v>
      </c>
      <c r="G7348" t="s">
        <v>102</v>
      </c>
      <c r="H7348" t="s">
        <v>7427</v>
      </c>
      <c r="I7348">
        <v>2025</v>
      </c>
      <c r="J7348">
        <v>4</v>
      </c>
      <c r="K7348" s="6">
        <v>46022</v>
      </c>
      <c r="L7348">
        <v>11</v>
      </c>
      <c r="M7348">
        <v>4</v>
      </c>
      <c r="N7348" t="s">
        <v>85</v>
      </c>
      <c r="O7348" s="8">
        <v>8.2899999999999991</v>
      </c>
      <c r="P7348" s="8">
        <v>8.5</v>
      </c>
      <c r="Q7348" s="8">
        <v>8</v>
      </c>
      <c r="R7348" s="8">
        <v>8.5</v>
      </c>
      <c r="S7348" s="8">
        <v>7.25</v>
      </c>
      <c r="T7348" s="8">
        <v>8.75</v>
      </c>
      <c r="U7348" s="8">
        <v>0.38</v>
      </c>
      <c r="V7348" s="9">
        <v>35</v>
      </c>
      <c r="W7348" s="8">
        <v>0.5</v>
      </c>
      <c r="X7348" s="8">
        <v>1.5</v>
      </c>
      <c r="Y7348" s="8">
        <v>-0.21000000000000085</v>
      </c>
      <c r="Z7348" s="8">
        <v>0.11999999999999922</v>
      </c>
      <c r="AA7348">
        <v>0</v>
      </c>
      <c r="AF7348" t="s">
        <v>7428</v>
      </c>
      <c r="AG7348" t="s">
        <v>1910</v>
      </c>
      <c r="AH7348" t="s">
        <v>1911</v>
      </c>
      <c r="AI7348" t="s">
        <v>1924</v>
      </c>
      <c r="AJ7348" s="7">
        <v>46022</v>
      </c>
      <c r="AK7348" t="s">
        <v>7970</v>
      </c>
      <c r="AL7348" t="s">
        <v>1908</v>
      </c>
      <c r="AM7348" t="s">
        <v>7429</v>
      </c>
      <c r="AN7348" t="s">
        <v>7989</v>
      </c>
      <c r="AO7348" t="str">
        <f>TEXT(A7348,"yyyy-mm-dd")</f>
        <v>2025-01-31</v>
      </c>
    </row>
    <row r="7349" spans="1:41">
      <c r="A7349" s="6" t="s">
        <v>7969</v>
      </c>
      <c r="B7349">
        <v>2025</v>
      </c>
      <c r="C7349">
        <v>1</v>
      </c>
      <c r="E7349" t="s">
        <v>1907</v>
      </c>
      <c r="F7349" t="s">
        <v>1908</v>
      </c>
      <c r="G7349" t="s">
        <v>102</v>
      </c>
      <c r="H7349" t="s">
        <v>7322</v>
      </c>
      <c r="I7349">
        <v>2025</v>
      </c>
      <c r="J7349">
        <v>3</v>
      </c>
      <c r="K7349" s="6">
        <v>45930</v>
      </c>
      <c r="L7349">
        <v>8</v>
      </c>
      <c r="M7349">
        <v>3</v>
      </c>
      <c r="N7349" t="s">
        <v>182</v>
      </c>
      <c r="O7349" s="8">
        <v>8.56</v>
      </c>
      <c r="P7349" s="8">
        <v>8.5</v>
      </c>
      <c r="Q7349" s="8">
        <v>8.5</v>
      </c>
      <c r="R7349" s="8">
        <v>8.75</v>
      </c>
      <c r="S7349" s="8">
        <v>7.75</v>
      </c>
      <c r="T7349" s="8">
        <v>9</v>
      </c>
      <c r="U7349" s="8">
        <v>0.33</v>
      </c>
      <c r="V7349" s="9">
        <v>35</v>
      </c>
      <c r="W7349" s="8">
        <v>0.25</v>
      </c>
      <c r="X7349" s="8">
        <v>1.25</v>
      </c>
      <c r="Y7349" s="8">
        <v>6.0000000000000497E-2</v>
      </c>
      <c r="Z7349" s="8">
        <v>0</v>
      </c>
      <c r="AA7349">
        <v>-0.13000000000000078</v>
      </c>
      <c r="AF7349" t="s">
        <v>7323</v>
      </c>
      <c r="AG7349" t="s">
        <v>1910</v>
      </c>
      <c r="AH7349" t="s">
        <v>1911</v>
      </c>
      <c r="AI7349" t="s">
        <v>1919</v>
      </c>
      <c r="AJ7349" s="7">
        <v>45930</v>
      </c>
      <c r="AK7349" t="s">
        <v>7970</v>
      </c>
      <c r="AL7349" t="s">
        <v>1908</v>
      </c>
      <c r="AM7349" t="s">
        <v>7324</v>
      </c>
      <c r="AN7349" t="s">
        <v>7988</v>
      </c>
      <c r="AO7349" t="str">
        <f>TEXT(A7349,"yyyy-mm-dd")</f>
        <v>2025-01-31</v>
      </c>
    </row>
    <row r="7350" spans="1:41">
      <c r="A7350" s="6" t="s">
        <v>7969</v>
      </c>
      <c r="B7350">
        <v>2025</v>
      </c>
      <c r="C7350">
        <v>1</v>
      </c>
      <c r="E7350" t="s">
        <v>1907</v>
      </c>
      <c r="F7350" t="s">
        <v>1908</v>
      </c>
      <c r="G7350" t="s">
        <v>102</v>
      </c>
      <c r="H7350" t="s">
        <v>7214</v>
      </c>
      <c r="I7350">
        <v>2025</v>
      </c>
      <c r="J7350">
        <v>2</v>
      </c>
      <c r="K7350" s="6">
        <v>45838</v>
      </c>
      <c r="L7350">
        <v>5</v>
      </c>
      <c r="M7350">
        <v>2</v>
      </c>
      <c r="N7350" t="s">
        <v>211</v>
      </c>
      <c r="O7350" s="8">
        <v>8.89</v>
      </c>
      <c r="P7350" s="8">
        <v>9</v>
      </c>
      <c r="Q7350" s="8">
        <v>8.5</v>
      </c>
      <c r="R7350" s="8">
        <v>9</v>
      </c>
      <c r="S7350" s="8">
        <v>8.25</v>
      </c>
      <c r="T7350" s="8">
        <v>9.5</v>
      </c>
      <c r="U7350" s="8">
        <v>0.33</v>
      </c>
      <c r="V7350" s="9">
        <v>35</v>
      </c>
      <c r="W7350" s="8">
        <v>0.5</v>
      </c>
      <c r="X7350" s="8">
        <v>1.25</v>
      </c>
      <c r="Y7350" s="8">
        <v>-0.10999999999999943</v>
      </c>
      <c r="Z7350" s="8">
        <v>0</v>
      </c>
      <c r="AA7350">
        <v>0.25</v>
      </c>
      <c r="AF7350" t="s">
        <v>7215</v>
      </c>
      <c r="AG7350" t="s">
        <v>1910</v>
      </c>
      <c r="AH7350" t="s">
        <v>1911</v>
      </c>
      <c r="AI7350" t="s">
        <v>1915</v>
      </c>
      <c r="AJ7350" s="7">
        <v>45838</v>
      </c>
      <c r="AK7350" t="s">
        <v>7970</v>
      </c>
      <c r="AL7350" t="s">
        <v>1908</v>
      </c>
      <c r="AM7350" t="s">
        <v>7216</v>
      </c>
      <c r="AN7350" t="s">
        <v>7987</v>
      </c>
      <c r="AO7350" t="str">
        <f>TEXT(A7350,"yyyy-mm-dd")</f>
        <v>2025-01-31</v>
      </c>
    </row>
    <row r="7351" spans="1:41">
      <c r="A7351" s="6" t="s">
        <v>7969</v>
      </c>
      <c r="B7351">
        <v>2025</v>
      </c>
      <c r="C7351">
        <v>1</v>
      </c>
      <c r="E7351" t="s">
        <v>1907</v>
      </c>
      <c r="F7351" t="s">
        <v>1908</v>
      </c>
      <c r="G7351" t="s">
        <v>102</v>
      </c>
      <c r="H7351" t="s">
        <v>7210</v>
      </c>
      <c r="I7351">
        <v>2025</v>
      </c>
      <c r="J7351">
        <v>1</v>
      </c>
      <c r="K7351" s="6">
        <v>45747</v>
      </c>
      <c r="L7351">
        <v>2</v>
      </c>
      <c r="M7351">
        <v>1</v>
      </c>
      <c r="N7351" t="s">
        <v>104</v>
      </c>
      <c r="O7351" s="8">
        <v>9.35</v>
      </c>
      <c r="P7351" s="8">
        <v>9.5</v>
      </c>
      <c r="Q7351" s="8">
        <v>9.1300000000000008</v>
      </c>
      <c r="R7351" s="8">
        <v>9.5</v>
      </c>
      <c r="S7351" s="8">
        <v>8.75</v>
      </c>
      <c r="T7351" s="8">
        <v>9.75</v>
      </c>
      <c r="U7351" s="8">
        <v>0.27</v>
      </c>
      <c r="V7351" s="9">
        <v>35</v>
      </c>
      <c r="W7351" s="8">
        <v>0.36999999999999922</v>
      </c>
      <c r="X7351" s="8">
        <v>1</v>
      </c>
      <c r="Y7351" s="8">
        <v>-0.15000000000000036</v>
      </c>
      <c r="Z7351" s="8">
        <v>0</v>
      </c>
      <c r="AA7351">
        <v>0.23999999999999844</v>
      </c>
      <c r="AF7351" t="s">
        <v>7211</v>
      </c>
      <c r="AG7351" t="s">
        <v>1910</v>
      </c>
      <c r="AH7351" t="s">
        <v>1911</v>
      </c>
      <c r="AI7351" t="s">
        <v>1912</v>
      </c>
      <c r="AJ7351" s="7">
        <v>45747</v>
      </c>
      <c r="AK7351" t="s">
        <v>7970</v>
      </c>
      <c r="AL7351" t="s">
        <v>1908</v>
      </c>
      <c r="AM7351" t="s">
        <v>7212</v>
      </c>
      <c r="AN7351" t="s">
        <v>7986</v>
      </c>
      <c r="AO7351" t="str">
        <f>TEXT(A7351,"yyyy-mm-dd")</f>
        <v>2025-01-31</v>
      </c>
    </row>
    <row r="7352" spans="1:41">
      <c r="A7352" s="6" t="s">
        <v>7969</v>
      </c>
      <c r="B7352">
        <v>2025</v>
      </c>
      <c r="C7352">
        <v>1</v>
      </c>
      <c r="E7352" t="s">
        <v>100</v>
      </c>
      <c r="F7352" t="s">
        <v>101</v>
      </c>
      <c r="G7352" t="s">
        <v>83</v>
      </c>
      <c r="H7352" t="s">
        <v>7924</v>
      </c>
      <c r="I7352">
        <v>2027</v>
      </c>
      <c r="K7352" s="6">
        <v>46752</v>
      </c>
      <c r="L7352">
        <v>35</v>
      </c>
      <c r="N7352" t="s">
        <v>943</v>
      </c>
      <c r="O7352" s="8">
        <v>1.97</v>
      </c>
      <c r="P7352" s="8">
        <v>2</v>
      </c>
      <c r="Q7352" s="8">
        <v>1.7</v>
      </c>
      <c r="R7352" s="8">
        <v>2.2000000000000002</v>
      </c>
      <c r="S7352" s="8">
        <v>1.2</v>
      </c>
      <c r="T7352" s="8">
        <v>2.5</v>
      </c>
      <c r="U7352" s="8">
        <v>0.33</v>
      </c>
      <c r="V7352" s="9">
        <v>29</v>
      </c>
      <c r="W7352" s="8">
        <v>0.50000000000000022</v>
      </c>
      <c r="X7352" s="8">
        <v>1.3</v>
      </c>
      <c r="Y7352" s="8">
        <v>-3.0000000000000027E-2</v>
      </c>
      <c r="Z7352" s="8">
        <v>0</v>
      </c>
      <c r="AA7352">
        <v>5.0000000000000266E-2</v>
      </c>
      <c r="AF7352" t="s">
        <v>10522</v>
      </c>
      <c r="AG7352" t="s">
        <v>9655</v>
      </c>
      <c r="AH7352" t="s">
        <v>9656</v>
      </c>
      <c r="AI7352" t="s">
        <v>9708</v>
      </c>
      <c r="AJ7352" s="7">
        <v>46752</v>
      </c>
      <c r="AK7352" t="s">
        <v>7970</v>
      </c>
      <c r="AL7352" t="s">
        <v>109</v>
      </c>
      <c r="AM7352" t="s">
        <v>7926</v>
      </c>
      <c r="AN7352" t="s">
        <v>10524</v>
      </c>
    </row>
    <row r="7353" spans="1:41">
      <c r="A7353" s="6" t="s">
        <v>7969</v>
      </c>
      <c r="B7353">
        <v>2025</v>
      </c>
      <c r="C7353">
        <v>1</v>
      </c>
      <c r="E7353" t="s">
        <v>100</v>
      </c>
      <c r="F7353" t="s">
        <v>101</v>
      </c>
      <c r="G7353" t="s">
        <v>102</v>
      </c>
      <c r="H7353" t="s">
        <v>7871</v>
      </c>
      <c r="I7353">
        <v>2026</v>
      </c>
      <c r="J7353">
        <v>4</v>
      </c>
      <c r="K7353" s="6">
        <v>46387</v>
      </c>
      <c r="L7353">
        <v>23</v>
      </c>
      <c r="M7353">
        <v>8</v>
      </c>
      <c r="N7353" t="s">
        <v>95</v>
      </c>
      <c r="O7353" s="8">
        <v>1.84</v>
      </c>
      <c r="P7353" s="8">
        <v>1.8</v>
      </c>
      <c r="Q7353" s="8">
        <v>1.4</v>
      </c>
      <c r="R7353" s="8">
        <v>2.13</v>
      </c>
      <c r="S7353" s="8">
        <v>0.4</v>
      </c>
      <c r="T7353" s="8">
        <v>3.2</v>
      </c>
      <c r="U7353" s="8">
        <v>0.63</v>
      </c>
      <c r="V7353" s="9">
        <v>28</v>
      </c>
      <c r="W7353" s="8">
        <v>0.73</v>
      </c>
      <c r="X7353" s="8">
        <v>2.8000000000000003</v>
      </c>
      <c r="Y7353" s="8">
        <v>4.0000000000000036E-2</v>
      </c>
      <c r="Z7353" s="8">
        <v>-9.9999999999999867E-2</v>
      </c>
      <c r="AA7353">
        <v>0.28000000000000003</v>
      </c>
      <c r="AF7353" t="s">
        <v>7943</v>
      </c>
      <c r="AG7353" t="s">
        <v>106</v>
      </c>
      <c r="AH7353" t="s">
        <v>107</v>
      </c>
      <c r="AI7353" t="s">
        <v>2673</v>
      </c>
      <c r="AJ7353" s="7">
        <v>46387</v>
      </c>
      <c r="AK7353" t="s">
        <v>7970</v>
      </c>
      <c r="AL7353" t="s">
        <v>109</v>
      </c>
      <c r="AM7353" t="s">
        <v>7873</v>
      </c>
      <c r="AN7353" t="s">
        <v>7985</v>
      </c>
      <c r="AO7353" t="str">
        <f>TEXT(A7353,"yyyy-mm-dd")</f>
        <v>2025-01-31</v>
      </c>
    </row>
    <row r="7354" spans="1:41">
      <c r="A7354" s="6" t="s">
        <v>7969</v>
      </c>
      <c r="B7354">
        <v>2025</v>
      </c>
      <c r="C7354">
        <v>1</v>
      </c>
      <c r="E7354" t="s">
        <v>100</v>
      </c>
      <c r="F7354" t="s">
        <v>101</v>
      </c>
      <c r="G7354" t="s">
        <v>83</v>
      </c>
      <c r="H7354" t="s">
        <v>7480</v>
      </c>
      <c r="I7354">
        <v>2026</v>
      </c>
      <c r="K7354" s="6">
        <v>46387</v>
      </c>
      <c r="L7354">
        <v>23</v>
      </c>
      <c r="N7354" t="s">
        <v>95</v>
      </c>
      <c r="O7354" s="8">
        <v>1.75</v>
      </c>
      <c r="P7354" s="8">
        <v>1.8</v>
      </c>
      <c r="Q7354" s="8">
        <v>1.58</v>
      </c>
      <c r="R7354" s="8">
        <v>1.91</v>
      </c>
      <c r="S7354" s="8">
        <v>1</v>
      </c>
      <c r="T7354" s="8">
        <v>2.4</v>
      </c>
      <c r="U7354" s="8">
        <v>0.36</v>
      </c>
      <c r="V7354" s="9">
        <v>32</v>
      </c>
      <c r="W7354" s="8">
        <v>0.32999999999999985</v>
      </c>
      <c r="X7354" s="8">
        <v>1.4</v>
      </c>
      <c r="Y7354" s="8">
        <v>-5.0000000000000044E-2</v>
      </c>
      <c r="Z7354" s="8">
        <v>0</v>
      </c>
      <c r="AA7354">
        <v>3.0000000000000027E-2</v>
      </c>
      <c r="AF7354" t="s">
        <v>10489</v>
      </c>
      <c r="AG7354" t="s">
        <v>9655</v>
      </c>
      <c r="AH7354" t="s">
        <v>9656</v>
      </c>
      <c r="AI7354" t="s">
        <v>9669</v>
      </c>
      <c r="AJ7354" s="7">
        <v>46387</v>
      </c>
      <c r="AK7354" t="s">
        <v>7970</v>
      </c>
      <c r="AL7354" t="s">
        <v>109</v>
      </c>
      <c r="AM7354" t="s">
        <v>7482</v>
      </c>
      <c r="AN7354" t="s">
        <v>10503</v>
      </c>
    </row>
    <row r="7355" spans="1:41">
      <c r="A7355" s="6" t="s">
        <v>7969</v>
      </c>
      <c r="B7355">
        <v>2025</v>
      </c>
      <c r="C7355">
        <v>1</v>
      </c>
      <c r="E7355" t="s">
        <v>100</v>
      </c>
      <c r="F7355" t="s">
        <v>101</v>
      </c>
      <c r="G7355" t="s">
        <v>102</v>
      </c>
      <c r="H7355" t="s">
        <v>7766</v>
      </c>
      <c r="I7355">
        <v>2026</v>
      </c>
      <c r="J7355">
        <v>3</v>
      </c>
      <c r="K7355" s="6">
        <v>46295</v>
      </c>
      <c r="L7355">
        <v>20</v>
      </c>
      <c r="M7355">
        <v>7</v>
      </c>
      <c r="N7355" t="s">
        <v>185</v>
      </c>
      <c r="O7355" s="8">
        <v>1.73</v>
      </c>
      <c r="P7355" s="8">
        <v>1.78</v>
      </c>
      <c r="Q7355" s="8">
        <v>1.45</v>
      </c>
      <c r="R7355" s="8">
        <v>2.0099999999999998</v>
      </c>
      <c r="S7355" s="8">
        <v>0.3</v>
      </c>
      <c r="T7355" s="8">
        <v>2.8</v>
      </c>
      <c r="U7355" s="8">
        <v>0.54</v>
      </c>
      <c r="V7355" s="9">
        <v>28</v>
      </c>
      <c r="W7355" s="8">
        <v>0.55999999999999983</v>
      </c>
      <c r="X7355" s="8">
        <v>2.5</v>
      </c>
      <c r="Y7355" s="8">
        <v>-5.0000000000000044E-2</v>
      </c>
      <c r="Z7355" s="8">
        <v>0</v>
      </c>
      <c r="AA7355">
        <v>-2.2204460492503131E-16</v>
      </c>
      <c r="AF7355" t="s">
        <v>7941</v>
      </c>
      <c r="AG7355" t="s">
        <v>106</v>
      </c>
      <c r="AH7355" t="s">
        <v>107</v>
      </c>
      <c r="AI7355" t="s">
        <v>2670</v>
      </c>
      <c r="AJ7355" s="7">
        <v>46295</v>
      </c>
      <c r="AK7355" t="s">
        <v>7970</v>
      </c>
      <c r="AL7355" t="s">
        <v>109</v>
      </c>
      <c r="AM7355" t="s">
        <v>7768</v>
      </c>
      <c r="AN7355" t="s">
        <v>7984</v>
      </c>
      <c r="AO7355" t="str">
        <f>TEXT(A7355,"yyyy-mm-dd")</f>
        <v>2025-01-31</v>
      </c>
    </row>
    <row r="7356" spans="1:41">
      <c r="A7356" s="6" t="s">
        <v>7969</v>
      </c>
      <c r="B7356">
        <v>2025</v>
      </c>
      <c r="C7356">
        <v>1</v>
      </c>
      <c r="E7356" t="s">
        <v>100</v>
      </c>
      <c r="F7356" t="s">
        <v>101</v>
      </c>
      <c r="G7356" t="s">
        <v>102</v>
      </c>
      <c r="H7356" t="s">
        <v>7658</v>
      </c>
      <c r="I7356">
        <v>2026</v>
      </c>
      <c r="J7356">
        <v>2</v>
      </c>
      <c r="K7356" s="6">
        <v>46203</v>
      </c>
      <c r="L7356">
        <v>17</v>
      </c>
      <c r="M7356">
        <v>6</v>
      </c>
      <c r="N7356" t="s">
        <v>214</v>
      </c>
      <c r="O7356" s="8">
        <v>1.68</v>
      </c>
      <c r="P7356" s="8">
        <v>1.76</v>
      </c>
      <c r="Q7356" s="8">
        <v>1.41</v>
      </c>
      <c r="R7356" s="8">
        <v>1.97</v>
      </c>
      <c r="S7356" s="8">
        <v>0.4</v>
      </c>
      <c r="T7356" s="8">
        <v>3.16</v>
      </c>
      <c r="U7356" s="8">
        <v>0.51</v>
      </c>
      <c r="V7356" s="9">
        <v>28</v>
      </c>
      <c r="W7356" s="8">
        <v>0.56000000000000005</v>
      </c>
      <c r="X7356" s="8">
        <v>2.7600000000000002</v>
      </c>
      <c r="Y7356" s="8">
        <v>-8.0000000000000071E-2</v>
      </c>
      <c r="Z7356" s="8">
        <v>0.15999999999999992</v>
      </c>
      <c r="AA7356">
        <v>8.0000000000000071E-2</v>
      </c>
      <c r="AF7356" t="s">
        <v>7939</v>
      </c>
      <c r="AG7356" t="s">
        <v>106</v>
      </c>
      <c r="AH7356" t="s">
        <v>107</v>
      </c>
      <c r="AI7356" t="s">
        <v>2667</v>
      </c>
      <c r="AJ7356" s="7">
        <v>46203</v>
      </c>
      <c r="AK7356" t="s">
        <v>7970</v>
      </c>
      <c r="AL7356" t="s">
        <v>109</v>
      </c>
      <c r="AM7356" t="s">
        <v>7660</v>
      </c>
      <c r="AN7356" t="s">
        <v>7983</v>
      </c>
      <c r="AO7356" t="str">
        <f>TEXT(A7356,"yyyy-mm-dd")</f>
        <v>2025-01-31</v>
      </c>
    </row>
    <row r="7357" spans="1:41">
      <c r="A7357" s="6" t="s">
        <v>7969</v>
      </c>
      <c r="B7357">
        <v>2025</v>
      </c>
      <c r="C7357">
        <v>1</v>
      </c>
      <c r="E7357" t="s">
        <v>100</v>
      </c>
      <c r="F7357" t="s">
        <v>101</v>
      </c>
      <c r="G7357" t="s">
        <v>102</v>
      </c>
      <c r="H7357" t="s">
        <v>7654</v>
      </c>
      <c r="I7357">
        <v>2026</v>
      </c>
      <c r="J7357">
        <v>1</v>
      </c>
      <c r="K7357" s="6">
        <v>46112</v>
      </c>
      <c r="L7357">
        <v>14</v>
      </c>
      <c r="M7357">
        <v>5</v>
      </c>
      <c r="N7357" t="s">
        <v>244</v>
      </c>
      <c r="O7357" s="8">
        <v>1.46</v>
      </c>
      <c r="P7357" s="8">
        <v>1.49</v>
      </c>
      <c r="Q7357" s="8">
        <v>1.17</v>
      </c>
      <c r="R7357" s="8">
        <v>1.8</v>
      </c>
      <c r="S7357" s="8">
        <v>0.3</v>
      </c>
      <c r="T7357" s="8">
        <v>2.2999999999999998</v>
      </c>
      <c r="U7357" s="8">
        <v>0.46</v>
      </c>
      <c r="V7357" s="9">
        <v>28</v>
      </c>
      <c r="W7357" s="8">
        <v>0.63000000000000012</v>
      </c>
      <c r="X7357" s="8">
        <v>1.9999999999999998</v>
      </c>
      <c r="Y7357" s="8">
        <v>-3.0000000000000027E-2</v>
      </c>
      <c r="Z7357" s="8">
        <v>-1.0000000000000009E-2</v>
      </c>
      <c r="AA7357">
        <v>3.0000000000000027E-2</v>
      </c>
      <c r="AF7357" t="s">
        <v>7937</v>
      </c>
      <c r="AG7357" t="s">
        <v>106</v>
      </c>
      <c r="AH7357" t="s">
        <v>107</v>
      </c>
      <c r="AI7357" t="s">
        <v>502</v>
      </c>
      <c r="AJ7357" s="7">
        <v>46112</v>
      </c>
      <c r="AK7357" t="s">
        <v>7970</v>
      </c>
      <c r="AL7357" t="s">
        <v>109</v>
      </c>
      <c r="AM7357" t="s">
        <v>7656</v>
      </c>
      <c r="AN7357" t="s">
        <v>7982</v>
      </c>
      <c r="AO7357" t="str">
        <f>TEXT(A7357,"yyyy-mm-dd")</f>
        <v>2025-01-31</v>
      </c>
    </row>
    <row r="7358" spans="1:41">
      <c r="A7358" s="6" t="s">
        <v>7969</v>
      </c>
      <c r="B7358">
        <v>2025</v>
      </c>
      <c r="C7358">
        <v>1</v>
      </c>
      <c r="E7358" t="s">
        <v>100</v>
      </c>
      <c r="F7358" t="s">
        <v>101</v>
      </c>
      <c r="G7358" t="s">
        <v>102</v>
      </c>
      <c r="H7358" t="s">
        <v>7427</v>
      </c>
      <c r="I7358">
        <v>2025</v>
      </c>
      <c r="J7358">
        <v>4</v>
      </c>
      <c r="K7358" s="6">
        <v>46022</v>
      </c>
      <c r="L7358">
        <v>11</v>
      </c>
      <c r="M7358">
        <v>4</v>
      </c>
      <c r="N7358" t="s">
        <v>85</v>
      </c>
      <c r="O7358" s="8">
        <v>1.18</v>
      </c>
      <c r="P7358" s="8">
        <v>1.08</v>
      </c>
      <c r="Q7358" s="8">
        <v>0.9</v>
      </c>
      <c r="R7358" s="8">
        <v>1.5</v>
      </c>
      <c r="S7358" s="8">
        <v>0.38</v>
      </c>
      <c r="T7358" s="8">
        <v>2.13</v>
      </c>
      <c r="U7358" s="8">
        <v>0.45</v>
      </c>
      <c r="V7358" s="9">
        <v>33</v>
      </c>
      <c r="W7358" s="8">
        <v>0.6</v>
      </c>
      <c r="X7358" s="8">
        <v>1.75</v>
      </c>
      <c r="Y7358" s="8">
        <v>9.9999999999999867E-2</v>
      </c>
      <c r="Z7358" s="8">
        <v>-7.9999999999999849E-2</v>
      </c>
      <c r="AA7358">
        <v>0</v>
      </c>
      <c r="AF7358" t="s">
        <v>7499</v>
      </c>
      <c r="AG7358" t="s">
        <v>106</v>
      </c>
      <c r="AH7358" t="s">
        <v>107</v>
      </c>
      <c r="AI7358" t="s">
        <v>497</v>
      </c>
      <c r="AJ7358" s="7">
        <v>46022</v>
      </c>
      <c r="AK7358" t="s">
        <v>7970</v>
      </c>
      <c r="AL7358" t="s">
        <v>109</v>
      </c>
      <c r="AM7358" t="s">
        <v>7429</v>
      </c>
      <c r="AN7358" t="s">
        <v>7981</v>
      </c>
      <c r="AO7358" t="str">
        <f>TEXT(A7358,"yyyy-mm-dd")</f>
        <v>2025-01-31</v>
      </c>
    </row>
    <row r="7359" spans="1:41">
      <c r="A7359" s="6" t="s">
        <v>7969</v>
      </c>
      <c r="B7359">
        <v>2025</v>
      </c>
      <c r="C7359">
        <v>1</v>
      </c>
      <c r="E7359" t="s">
        <v>100</v>
      </c>
      <c r="F7359" t="s">
        <v>101</v>
      </c>
      <c r="G7359" t="s">
        <v>83</v>
      </c>
      <c r="H7359" t="s">
        <v>7036</v>
      </c>
      <c r="I7359">
        <v>2025</v>
      </c>
      <c r="K7359" s="6">
        <v>46022</v>
      </c>
      <c r="L7359">
        <v>11</v>
      </c>
      <c r="N7359" t="s">
        <v>85</v>
      </c>
      <c r="O7359" s="8">
        <v>1.07</v>
      </c>
      <c r="P7359" s="8">
        <v>1</v>
      </c>
      <c r="Q7359" s="8">
        <v>0.96</v>
      </c>
      <c r="R7359" s="8">
        <v>1.3</v>
      </c>
      <c r="S7359" s="8">
        <v>0.2</v>
      </c>
      <c r="T7359" s="8">
        <v>1.7</v>
      </c>
      <c r="U7359" s="8">
        <v>0.31</v>
      </c>
      <c r="V7359" s="9">
        <v>37</v>
      </c>
      <c r="W7359" s="8">
        <v>0.34000000000000008</v>
      </c>
      <c r="X7359" s="8">
        <v>1.5</v>
      </c>
      <c r="Y7359" s="8">
        <v>7.0000000000000062E-2</v>
      </c>
      <c r="Z7359" s="8">
        <v>-0.12000000000000011</v>
      </c>
      <c r="AA7359">
        <v>4.0000000000000036E-2</v>
      </c>
      <c r="AF7359" t="s">
        <v>10450</v>
      </c>
      <c r="AG7359" t="s">
        <v>9655</v>
      </c>
      <c r="AH7359" t="s">
        <v>9656</v>
      </c>
      <c r="AI7359" t="s">
        <v>9657</v>
      </c>
      <c r="AJ7359" s="7">
        <v>46022</v>
      </c>
      <c r="AK7359" t="s">
        <v>7970</v>
      </c>
      <c r="AL7359" t="s">
        <v>109</v>
      </c>
      <c r="AM7359" t="s">
        <v>7038</v>
      </c>
      <c r="AN7359" t="s">
        <v>10476</v>
      </c>
    </row>
    <row r="7360" spans="1:41">
      <c r="A7360" s="6" t="s">
        <v>7969</v>
      </c>
      <c r="B7360">
        <v>2025</v>
      </c>
      <c r="C7360">
        <v>1</v>
      </c>
      <c r="E7360" t="s">
        <v>100</v>
      </c>
      <c r="F7360" t="s">
        <v>101</v>
      </c>
      <c r="G7360" t="s">
        <v>102</v>
      </c>
      <c r="H7360" t="s">
        <v>7322</v>
      </c>
      <c r="I7360">
        <v>2025</v>
      </c>
      <c r="J7360">
        <v>3</v>
      </c>
      <c r="K7360" s="6">
        <v>45930</v>
      </c>
      <c r="L7360">
        <v>8</v>
      </c>
      <c r="M7360">
        <v>3</v>
      </c>
      <c r="N7360" t="s">
        <v>182</v>
      </c>
      <c r="O7360" s="8">
        <v>0.82</v>
      </c>
      <c r="P7360" s="8">
        <v>0.8</v>
      </c>
      <c r="Q7360" s="8">
        <v>0.5</v>
      </c>
      <c r="R7360" s="8">
        <v>1.2</v>
      </c>
      <c r="S7360" s="8">
        <v>-0.08</v>
      </c>
      <c r="T7360" s="8">
        <v>1.55</v>
      </c>
      <c r="U7360" s="8">
        <v>0.43</v>
      </c>
      <c r="V7360" s="9">
        <v>33</v>
      </c>
      <c r="W7360" s="8">
        <v>0.7</v>
      </c>
      <c r="X7360" s="8">
        <v>1.6300000000000001</v>
      </c>
      <c r="Y7360" s="8">
        <v>1.9999999999999907E-2</v>
      </c>
      <c r="Z7360" s="8">
        <v>-9.9999999999999978E-2</v>
      </c>
      <c r="AA7360">
        <v>0.19999999999999996</v>
      </c>
      <c r="AF7360" t="s">
        <v>7497</v>
      </c>
      <c r="AG7360" t="s">
        <v>106</v>
      </c>
      <c r="AH7360" t="s">
        <v>107</v>
      </c>
      <c r="AI7360" t="s">
        <v>427</v>
      </c>
      <c r="AJ7360" s="7">
        <v>45930</v>
      </c>
      <c r="AK7360" t="s">
        <v>7970</v>
      </c>
      <c r="AL7360" t="s">
        <v>109</v>
      </c>
      <c r="AM7360" t="s">
        <v>7324</v>
      </c>
      <c r="AN7360" t="s">
        <v>7980</v>
      </c>
      <c r="AO7360" t="str">
        <f>TEXT(A7360,"yyyy-mm-dd")</f>
        <v>2025-01-31</v>
      </c>
    </row>
    <row r="7361" spans="1:41">
      <c r="A7361" s="6" t="s">
        <v>7969</v>
      </c>
      <c r="B7361">
        <v>2025</v>
      </c>
      <c r="C7361">
        <v>1</v>
      </c>
      <c r="E7361" t="s">
        <v>100</v>
      </c>
      <c r="F7361" t="s">
        <v>101</v>
      </c>
      <c r="G7361" t="s">
        <v>102</v>
      </c>
      <c r="H7361" t="s">
        <v>7214</v>
      </c>
      <c r="I7361">
        <v>2025</v>
      </c>
      <c r="J7361">
        <v>2</v>
      </c>
      <c r="K7361" s="6">
        <v>45838</v>
      </c>
      <c r="L7361">
        <v>5</v>
      </c>
      <c r="M7361">
        <v>2</v>
      </c>
      <c r="N7361" t="s">
        <v>211</v>
      </c>
      <c r="O7361" s="8">
        <v>0.83</v>
      </c>
      <c r="P7361" s="8">
        <v>0.98</v>
      </c>
      <c r="Q7361" s="8">
        <v>0.5</v>
      </c>
      <c r="R7361" s="8">
        <v>1.21</v>
      </c>
      <c r="S7361" s="8">
        <v>-0.7</v>
      </c>
      <c r="T7361" s="8">
        <v>1.84</v>
      </c>
      <c r="U7361" s="8">
        <v>0.61</v>
      </c>
      <c r="V7361" s="9">
        <v>33</v>
      </c>
      <c r="W7361" s="8">
        <v>0.71</v>
      </c>
      <c r="X7361" s="8">
        <v>2.54</v>
      </c>
      <c r="Y7361" s="8">
        <v>-0.15000000000000002</v>
      </c>
      <c r="Z7361" s="8">
        <v>-3.0000000000000027E-2</v>
      </c>
      <c r="AA7361">
        <v>0.18999999999999995</v>
      </c>
      <c r="AF7361" t="s">
        <v>7495</v>
      </c>
      <c r="AG7361" t="s">
        <v>106</v>
      </c>
      <c r="AH7361" t="s">
        <v>107</v>
      </c>
      <c r="AI7361" t="s">
        <v>340</v>
      </c>
      <c r="AJ7361" s="7">
        <v>45838</v>
      </c>
      <c r="AK7361" t="s">
        <v>7970</v>
      </c>
      <c r="AL7361" t="s">
        <v>109</v>
      </c>
      <c r="AM7361" t="s">
        <v>7216</v>
      </c>
      <c r="AN7361" t="s">
        <v>7979</v>
      </c>
      <c r="AO7361" t="str">
        <f>TEXT(A7361,"yyyy-mm-dd")</f>
        <v>2025-01-31</v>
      </c>
    </row>
    <row r="7362" spans="1:41">
      <c r="A7362" s="6" t="s">
        <v>7969</v>
      </c>
      <c r="B7362">
        <v>2025</v>
      </c>
      <c r="C7362">
        <v>1</v>
      </c>
      <c r="E7362" t="s">
        <v>100</v>
      </c>
      <c r="F7362" t="s">
        <v>101</v>
      </c>
      <c r="G7362" t="s">
        <v>102</v>
      </c>
      <c r="H7362" t="s">
        <v>7210</v>
      </c>
      <c r="I7362">
        <v>2025</v>
      </c>
      <c r="J7362">
        <v>1</v>
      </c>
      <c r="K7362" s="6">
        <v>45747</v>
      </c>
      <c r="L7362">
        <v>2</v>
      </c>
      <c r="M7362">
        <v>1</v>
      </c>
      <c r="N7362" t="s">
        <v>104</v>
      </c>
      <c r="O7362" s="8">
        <v>1.22</v>
      </c>
      <c r="P7362" s="8">
        <v>1.17</v>
      </c>
      <c r="Q7362" s="8">
        <v>0.98</v>
      </c>
      <c r="R7362" s="8">
        <v>1.5</v>
      </c>
      <c r="S7362" s="8">
        <v>0.19</v>
      </c>
      <c r="T7362" s="8">
        <v>2.4</v>
      </c>
      <c r="U7362" s="8">
        <v>0.49</v>
      </c>
      <c r="V7362" s="9">
        <v>33</v>
      </c>
      <c r="W7362" s="8">
        <v>0.52</v>
      </c>
      <c r="X7362" s="8">
        <v>2.21</v>
      </c>
      <c r="Y7362" s="8">
        <v>5.0000000000000044E-2</v>
      </c>
      <c r="Z7362" s="8">
        <v>-3.0000000000000027E-2</v>
      </c>
      <c r="AA7362">
        <v>-0.24999999999999989</v>
      </c>
      <c r="AF7362" t="s">
        <v>7493</v>
      </c>
      <c r="AG7362" t="s">
        <v>106</v>
      </c>
      <c r="AH7362" t="s">
        <v>107</v>
      </c>
      <c r="AI7362" t="s">
        <v>108</v>
      </c>
      <c r="AJ7362" s="7">
        <v>45747</v>
      </c>
      <c r="AK7362" t="s">
        <v>7970</v>
      </c>
      <c r="AL7362" t="s">
        <v>109</v>
      </c>
      <c r="AM7362" t="s">
        <v>7212</v>
      </c>
      <c r="AN7362" t="s">
        <v>7978</v>
      </c>
      <c r="AO7362" t="str">
        <f>TEXT(A7362,"yyyy-mm-dd")</f>
        <v>2025-01-31</v>
      </c>
    </row>
    <row r="7363" spans="1:41">
      <c r="A7363" s="6" t="s">
        <v>7969</v>
      </c>
      <c r="B7363">
        <v>2025</v>
      </c>
      <c r="C7363">
        <v>1</v>
      </c>
      <c r="E7363" t="s">
        <v>100</v>
      </c>
      <c r="F7363" t="s">
        <v>101</v>
      </c>
      <c r="G7363" t="s">
        <v>102</v>
      </c>
      <c r="H7363" t="s">
        <v>6983</v>
      </c>
      <c r="I7363">
        <v>2024</v>
      </c>
      <c r="J7363">
        <v>4</v>
      </c>
      <c r="K7363" s="6">
        <v>45657</v>
      </c>
      <c r="L7363">
        <v>-1</v>
      </c>
      <c r="M7363">
        <v>0</v>
      </c>
      <c r="N7363" t="s">
        <v>187</v>
      </c>
      <c r="O7363" s="8">
        <v>1.01</v>
      </c>
      <c r="P7363" s="8">
        <v>1</v>
      </c>
      <c r="Q7363" s="8">
        <v>0.86</v>
      </c>
      <c r="R7363" s="8">
        <v>1.3</v>
      </c>
      <c r="S7363" s="8">
        <v>-0.5</v>
      </c>
      <c r="T7363" s="8">
        <v>1.64</v>
      </c>
      <c r="U7363" s="8">
        <v>0.43</v>
      </c>
      <c r="V7363" s="9">
        <v>33</v>
      </c>
      <c r="W7363" s="8">
        <v>0.44000000000000006</v>
      </c>
      <c r="X7363" s="8">
        <v>2.1399999999999997</v>
      </c>
      <c r="Y7363" s="8">
        <v>1.0000000000000009E-2</v>
      </c>
      <c r="Z7363" s="8">
        <v>-4.0000000000000036E-2</v>
      </c>
      <c r="AA7363">
        <v>-0.14999999999999991</v>
      </c>
      <c r="AF7363" t="s">
        <v>7055</v>
      </c>
      <c r="AG7363" t="s">
        <v>106</v>
      </c>
      <c r="AH7363" t="s">
        <v>107</v>
      </c>
      <c r="AI7363" t="s">
        <v>188</v>
      </c>
      <c r="AJ7363" s="7">
        <v>45657</v>
      </c>
      <c r="AK7363" t="s">
        <v>7970</v>
      </c>
      <c r="AL7363" t="s">
        <v>109</v>
      </c>
      <c r="AM7363" t="s">
        <v>6985</v>
      </c>
      <c r="AN7363" t="s">
        <v>7977</v>
      </c>
      <c r="AO7363" t="str">
        <f>TEXT(A7363,"yyyy-mm-dd")</f>
        <v>2025-01-31</v>
      </c>
    </row>
    <row r="7364" spans="1:41">
      <c r="A7364" s="6" t="s">
        <v>7969</v>
      </c>
      <c r="B7364">
        <v>2025</v>
      </c>
      <c r="C7364">
        <v>1</v>
      </c>
      <c r="E7364" t="s">
        <v>100</v>
      </c>
      <c r="F7364" t="s">
        <v>101</v>
      </c>
      <c r="G7364" t="s">
        <v>83</v>
      </c>
      <c r="H7364" t="s">
        <v>6592</v>
      </c>
      <c r="I7364">
        <v>2024</v>
      </c>
      <c r="K7364" s="6">
        <v>45657</v>
      </c>
      <c r="L7364">
        <v>-1</v>
      </c>
      <c r="N7364" t="s">
        <v>187</v>
      </c>
      <c r="O7364" s="8">
        <v>1.54</v>
      </c>
      <c r="P7364" s="8">
        <v>1.53</v>
      </c>
      <c r="Q7364" s="8">
        <v>1.5</v>
      </c>
      <c r="R7364" s="8">
        <v>1.6</v>
      </c>
      <c r="S7364" s="8">
        <v>1.2</v>
      </c>
      <c r="T7364" s="8">
        <v>1.81</v>
      </c>
      <c r="U7364" s="8">
        <v>0.12</v>
      </c>
      <c r="V7364" s="9">
        <v>37</v>
      </c>
      <c r="W7364" s="8">
        <v>0.10000000000000009</v>
      </c>
      <c r="X7364" s="8">
        <v>0.6100000000000001</v>
      </c>
      <c r="Y7364" s="8">
        <v>1.0000000000000009E-2</v>
      </c>
      <c r="Z7364" s="8">
        <v>-7.0000000000000062E-2</v>
      </c>
      <c r="AA7364">
        <v>-2.0000000000000018E-2</v>
      </c>
      <c r="AF7364" t="s">
        <v>10411</v>
      </c>
      <c r="AG7364" t="s">
        <v>9655</v>
      </c>
      <c r="AH7364" t="s">
        <v>9656</v>
      </c>
      <c r="AI7364" t="s">
        <v>9841</v>
      </c>
      <c r="AJ7364" s="7">
        <v>45657</v>
      </c>
      <c r="AK7364" t="s">
        <v>7970</v>
      </c>
      <c r="AL7364" t="s">
        <v>109</v>
      </c>
      <c r="AM7364" t="s">
        <v>6594</v>
      </c>
      <c r="AN7364" t="s">
        <v>10449</v>
      </c>
    </row>
    <row r="7365" spans="1:41">
      <c r="A7365" s="6" t="s">
        <v>7969</v>
      </c>
      <c r="B7365">
        <v>2025</v>
      </c>
      <c r="C7365">
        <v>1</v>
      </c>
      <c r="E7365" t="s">
        <v>2685</v>
      </c>
      <c r="F7365" t="s">
        <v>101</v>
      </c>
      <c r="G7365" t="s">
        <v>774</v>
      </c>
      <c r="H7365" t="s">
        <v>2686</v>
      </c>
      <c r="K7365" s="6"/>
      <c r="O7365" s="8">
        <v>1.98</v>
      </c>
      <c r="P7365" s="8">
        <v>1.9</v>
      </c>
      <c r="Q7365" s="8">
        <v>1.8</v>
      </c>
      <c r="R7365" s="8">
        <v>2.1</v>
      </c>
      <c r="S7365" s="8">
        <v>1.5</v>
      </c>
      <c r="T7365" s="8">
        <v>2.8</v>
      </c>
      <c r="U7365" s="8">
        <v>0.31</v>
      </c>
      <c r="V7365" s="9">
        <v>29</v>
      </c>
      <c r="W7365" s="8">
        <v>0.30000000000000004</v>
      </c>
      <c r="X7365" s="8">
        <v>1.2999999999999998</v>
      </c>
      <c r="Y7365" s="8">
        <v>8.0000000000000071E-2</v>
      </c>
      <c r="Z7365" s="8">
        <v>0</v>
      </c>
      <c r="AA7365">
        <v>-0.14999999999999991</v>
      </c>
      <c r="AF7365" t="s">
        <v>2687</v>
      </c>
      <c r="AG7365" t="s">
        <v>2688</v>
      </c>
      <c r="AH7365" t="s">
        <v>2689</v>
      </c>
      <c r="AI7365" t="s">
        <v>2690</v>
      </c>
      <c r="AJ7365" s="7"/>
      <c r="AK7365" t="s">
        <v>7970</v>
      </c>
      <c r="AL7365" t="s">
        <v>109</v>
      </c>
      <c r="AM7365" t="s">
        <v>2686</v>
      </c>
      <c r="AN7365" t="s">
        <v>7998</v>
      </c>
      <c r="AO7365" t="str">
        <f>TEXT(A7365,"yyyy-mm-dd")</f>
        <v>2025-01-31</v>
      </c>
    </row>
    <row r="7366" spans="1:41">
      <c r="A7366" s="6" t="s">
        <v>7969</v>
      </c>
      <c r="B7366">
        <v>2025</v>
      </c>
      <c r="C7366">
        <v>1</v>
      </c>
      <c r="E7366" t="s">
        <v>81</v>
      </c>
      <c r="F7366" t="s">
        <v>82</v>
      </c>
      <c r="G7366" t="s">
        <v>83</v>
      </c>
      <c r="H7366" t="s">
        <v>7924</v>
      </c>
      <c r="I7366">
        <v>2027</v>
      </c>
      <c r="K7366" s="6">
        <v>46752</v>
      </c>
      <c r="L7366">
        <v>35</v>
      </c>
      <c r="N7366" t="s">
        <v>943</v>
      </c>
      <c r="O7366" s="8">
        <v>3.71</v>
      </c>
      <c r="P7366" s="8">
        <v>3.72</v>
      </c>
      <c r="Q7366" s="8">
        <v>3.55</v>
      </c>
      <c r="R7366" s="8">
        <v>3.9</v>
      </c>
      <c r="S7366" s="8">
        <v>3.19</v>
      </c>
      <c r="T7366" s="8">
        <v>4.04</v>
      </c>
      <c r="U7366" s="8">
        <v>0.23</v>
      </c>
      <c r="V7366" s="9">
        <v>31</v>
      </c>
      <c r="W7366" s="8">
        <v>0.35000000000000009</v>
      </c>
      <c r="X7366" s="8">
        <v>0.85000000000000009</v>
      </c>
      <c r="Y7366" s="8">
        <v>-1.0000000000000231E-2</v>
      </c>
      <c r="Z7366" s="8">
        <v>2.0000000000000018E-2</v>
      </c>
      <c r="AA7366">
        <v>6.0000000000000053E-2</v>
      </c>
      <c r="AF7366" t="s">
        <v>7925</v>
      </c>
      <c r="AG7366" t="s">
        <v>87</v>
      </c>
      <c r="AH7366" t="s">
        <v>88</v>
      </c>
      <c r="AI7366" t="s">
        <v>359</v>
      </c>
      <c r="AJ7366" s="7">
        <v>46752</v>
      </c>
      <c r="AK7366" t="s">
        <v>7970</v>
      </c>
      <c r="AL7366" t="s">
        <v>91</v>
      </c>
      <c r="AM7366" t="s">
        <v>7926</v>
      </c>
      <c r="AN7366" t="s">
        <v>7973</v>
      </c>
      <c r="AO7366" t="str">
        <f>TEXT(A7366,"yyyy-mm-dd")</f>
        <v>2025-01-31</v>
      </c>
    </row>
    <row r="7367" spans="1:41">
      <c r="A7367" s="6" t="s">
        <v>7969</v>
      </c>
      <c r="B7367">
        <v>2025</v>
      </c>
      <c r="C7367">
        <v>1</v>
      </c>
      <c r="E7367" t="s">
        <v>392</v>
      </c>
      <c r="F7367" t="s">
        <v>82</v>
      </c>
      <c r="G7367" t="s">
        <v>83</v>
      </c>
      <c r="H7367" t="s">
        <v>7924</v>
      </c>
      <c r="I7367">
        <v>2027</v>
      </c>
      <c r="K7367" s="6">
        <v>46752</v>
      </c>
      <c r="L7367">
        <v>35</v>
      </c>
      <c r="N7367" t="s">
        <v>943</v>
      </c>
      <c r="O7367" s="8">
        <v>3.61</v>
      </c>
      <c r="P7367" s="8">
        <v>3.6</v>
      </c>
      <c r="Q7367" s="8">
        <v>3.4</v>
      </c>
      <c r="R7367" s="8">
        <v>3.8</v>
      </c>
      <c r="S7367" s="8">
        <v>3</v>
      </c>
      <c r="T7367" s="8">
        <v>4</v>
      </c>
      <c r="U7367" s="8">
        <v>0.26</v>
      </c>
      <c r="V7367" s="9">
        <v>29</v>
      </c>
      <c r="W7367" s="8">
        <v>0.39999999999999991</v>
      </c>
      <c r="X7367" s="8">
        <v>1</v>
      </c>
      <c r="Y7367" s="8">
        <v>9.9999999999997868E-3</v>
      </c>
      <c r="Z7367" s="8">
        <v>6.0000000000000053E-2</v>
      </c>
      <c r="AA7367">
        <v>0.10999999999999988</v>
      </c>
      <c r="AF7367" t="s">
        <v>7925</v>
      </c>
      <c r="AG7367" t="s">
        <v>87</v>
      </c>
      <c r="AH7367" t="s">
        <v>88</v>
      </c>
      <c r="AI7367" t="s">
        <v>359</v>
      </c>
      <c r="AJ7367" s="7">
        <v>46752</v>
      </c>
      <c r="AK7367" t="s">
        <v>7970</v>
      </c>
      <c r="AL7367" t="s">
        <v>393</v>
      </c>
      <c r="AM7367" t="s">
        <v>7926</v>
      </c>
      <c r="AN7367" t="s">
        <v>7976</v>
      </c>
      <c r="AO7367" t="str">
        <f>TEXT(A7367,"yyyy-mm-dd")</f>
        <v>2025-01-31</v>
      </c>
    </row>
    <row r="7368" spans="1:41">
      <c r="A7368" s="6" t="s">
        <v>7969</v>
      </c>
      <c r="B7368">
        <v>2025</v>
      </c>
      <c r="C7368">
        <v>1</v>
      </c>
      <c r="E7368" t="s">
        <v>81</v>
      </c>
      <c r="F7368" t="s">
        <v>82</v>
      </c>
      <c r="G7368" t="s">
        <v>83</v>
      </c>
      <c r="H7368" t="s">
        <v>7480</v>
      </c>
      <c r="I7368">
        <v>2026</v>
      </c>
      <c r="K7368" s="6">
        <v>46387</v>
      </c>
      <c r="L7368">
        <v>23</v>
      </c>
      <c r="N7368" t="s">
        <v>95</v>
      </c>
      <c r="O7368" s="8">
        <v>3.77</v>
      </c>
      <c r="P7368" s="8">
        <v>3.7</v>
      </c>
      <c r="Q7368" s="8">
        <v>3.6</v>
      </c>
      <c r="R7368" s="8">
        <v>3.95</v>
      </c>
      <c r="S7368" s="8">
        <v>3.1</v>
      </c>
      <c r="T7368" s="8">
        <v>4.45</v>
      </c>
      <c r="U7368" s="8">
        <v>0.27</v>
      </c>
      <c r="V7368" s="9">
        <v>37</v>
      </c>
      <c r="W7368" s="8">
        <v>0.35000000000000009</v>
      </c>
      <c r="X7368" s="8">
        <v>1.35</v>
      </c>
      <c r="Y7368" s="8">
        <v>6.999999999999984E-2</v>
      </c>
      <c r="Z7368" s="8">
        <v>0</v>
      </c>
      <c r="AA7368">
        <v>9.9999999999997868E-3</v>
      </c>
      <c r="AF7368" t="s">
        <v>7481</v>
      </c>
      <c r="AG7368" t="s">
        <v>87</v>
      </c>
      <c r="AH7368" t="s">
        <v>88</v>
      </c>
      <c r="AI7368" t="s">
        <v>97</v>
      </c>
      <c r="AJ7368" s="7">
        <v>46387</v>
      </c>
      <c r="AK7368" t="s">
        <v>7970</v>
      </c>
      <c r="AL7368" t="s">
        <v>91</v>
      </c>
      <c r="AM7368" t="s">
        <v>7482</v>
      </c>
      <c r="AN7368" t="s">
        <v>7972</v>
      </c>
      <c r="AO7368" t="str">
        <f>TEXT(A7368,"yyyy-mm-dd")</f>
        <v>2025-01-31</v>
      </c>
    </row>
    <row r="7369" spans="1:41">
      <c r="A7369" s="6" t="s">
        <v>7969</v>
      </c>
      <c r="B7369">
        <v>2025</v>
      </c>
      <c r="C7369">
        <v>1</v>
      </c>
      <c r="E7369" t="s">
        <v>392</v>
      </c>
      <c r="F7369" t="s">
        <v>82</v>
      </c>
      <c r="G7369" t="s">
        <v>83</v>
      </c>
      <c r="H7369" t="s">
        <v>7480</v>
      </c>
      <c r="I7369">
        <v>2026</v>
      </c>
      <c r="K7369" s="6">
        <v>46387</v>
      </c>
      <c r="L7369">
        <v>23</v>
      </c>
      <c r="N7369" t="s">
        <v>95</v>
      </c>
      <c r="O7369" s="8">
        <v>3.63</v>
      </c>
      <c r="P7369" s="8">
        <v>3.6</v>
      </c>
      <c r="Q7369" s="8">
        <v>3.5</v>
      </c>
      <c r="R7369" s="8">
        <v>3.74</v>
      </c>
      <c r="S7369" s="8">
        <v>3.2</v>
      </c>
      <c r="T7369" s="8">
        <v>4</v>
      </c>
      <c r="U7369" s="8">
        <v>0.2</v>
      </c>
      <c r="V7369" s="9">
        <v>34</v>
      </c>
      <c r="W7369" s="8">
        <v>0.24000000000000021</v>
      </c>
      <c r="X7369" s="8">
        <v>0.79999999999999982</v>
      </c>
      <c r="Y7369" s="8">
        <v>2.9999999999999805E-2</v>
      </c>
      <c r="Z7369" s="8">
        <v>0</v>
      </c>
      <c r="AA7369">
        <v>-5.9999999999999609E-2</v>
      </c>
      <c r="AF7369" t="s">
        <v>7481</v>
      </c>
      <c r="AG7369" t="s">
        <v>87</v>
      </c>
      <c r="AH7369" t="s">
        <v>88</v>
      </c>
      <c r="AI7369" t="s">
        <v>97</v>
      </c>
      <c r="AJ7369" s="7">
        <v>46387</v>
      </c>
      <c r="AK7369" t="s">
        <v>7970</v>
      </c>
      <c r="AL7369" t="s">
        <v>393</v>
      </c>
      <c r="AM7369" t="s">
        <v>7482</v>
      </c>
      <c r="AN7369" t="s">
        <v>7975</v>
      </c>
      <c r="AO7369" t="str">
        <f>TEXT(A7369,"yyyy-mm-dd")</f>
        <v>2025-01-31</v>
      </c>
    </row>
    <row r="7370" spans="1:41">
      <c r="A7370" s="6" t="s">
        <v>7969</v>
      </c>
      <c r="B7370">
        <v>2025</v>
      </c>
      <c r="C7370">
        <v>1</v>
      </c>
      <c r="E7370" t="s">
        <v>81</v>
      </c>
      <c r="F7370" t="s">
        <v>82</v>
      </c>
      <c r="G7370" t="s">
        <v>83</v>
      </c>
      <c r="H7370" t="s">
        <v>7036</v>
      </c>
      <c r="I7370">
        <v>2025</v>
      </c>
      <c r="K7370" s="6">
        <v>46022</v>
      </c>
      <c r="L7370">
        <v>11</v>
      </c>
      <c r="N7370" t="s">
        <v>85</v>
      </c>
      <c r="O7370" s="8">
        <v>3.83</v>
      </c>
      <c r="P7370" s="8">
        <v>3.83</v>
      </c>
      <c r="Q7370" s="8">
        <v>3.68</v>
      </c>
      <c r="R7370" s="8">
        <v>4</v>
      </c>
      <c r="S7370" s="8">
        <v>3.35</v>
      </c>
      <c r="T7370" s="8">
        <v>4.42</v>
      </c>
      <c r="U7370" s="8">
        <v>0.27</v>
      </c>
      <c r="V7370" s="9">
        <v>39</v>
      </c>
      <c r="W7370" s="8">
        <v>0.31999999999999984</v>
      </c>
      <c r="X7370" s="8">
        <v>1.0699999999999998</v>
      </c>
      <c r="Y7370" s="8">
        <v>0</v>
      </c>
      <c r="Z7370" s="8">
        <v>3.0000000000000249E-2</v>
      </c>
      <c r="AA7370">
        <v>6.0000000000000053E-2</v>
      </c>
      <c r="AF7370" t="s">
        <v>7037</v>
      </c>
      <c r="AG7370" t="s">
        <v>87</v>
      </c>
      <c r="AH7370" t="s">
        <v>88</v>
      </c>
      <c r="AI7370" t="s">
        <v>89</v>
      </c>
      <c r="AJ7370" s="7">
        <v>46022</v>
      </c>
      <c r="AK7370" t="s">
        <v>7970</v>
      </c>
      <c r="AL7370" t="s">
        <v>91</v>
      </c>
      <c r="AM7370" t="s">
        <v>7038</v>
      </c>
      <c r="AN7370" t="s">
        <v>7971</v>
      </c>
      <c r="AO7370" t="str">
        <f>TEXT(A7370,"yyyy-mm-dd")</f>
        <v>2025-01-31</v>
      </c>
    </row>
    <row r="7371" spans="1:41">
      <c r="A7371" s="6" t="s">
        <v>7969</v>
      </c>
      <c r="B7371">
        <v>2025</v>
      </c>
      <c r="C7371">
        <v>1</v>
      </c>
      <c r="E7371" t="s">
        <v>392</v>
      </c>
      <c r="F7371" t="s">
        <v>82</v>
      </c>
      <c r="G7371" t="s">
        <v>83</v>
      </c>
      <c r="H7371" t="s">
        <v>7036</v>
      </c>
      <c r="I7371">
        <v>2025</v>
      </c>
      <c r="K7371" s="6">
        <v>46022</v>
      </c>
      <c r="L7371">
        <v>11</v>
      </c>
      <c r="N7371" t="s">
        <v>85</v>
      </c>
      <c r="O7371" s="8">
        <v>3.76</v>
      </c>
      <c r="P7371" s="8">
        <v>3.74</v>
      </c>
      <c r="Q7371" s="8">
        <v>3.62</v>
      </c>
      <c r="R7371" s="8">
        <v>3.9</v>
      </c>
      <c r="S7371" s="8">
        <v>3.27</v>
      </c>
      <c r="T7371" s="8">
        <v>4.47</v>
      </c>
      <c r="U7371" s="8">
        <v>0.23</v>
      </c>
      <c r="V7371" s="9">
        <v>36</v>
      </c>
      <c r="W7371" s="8">
        <v>0.2799999999999998</v>
      </c>
      <c r="X7371" s="8">
        <v>1.1999999999999997</v>
      </c>
      <c r="Y7371" s="8">
        <v>1.9999999999999574E-2</v>
      </c>
      <c r="Z7371" s="8">
        <v>2.0000000000000018E-2</v>
      </c>
      <c r="AA7371">
        <v>4.0000000000000036E-2</v>
      </c>
      <c r="AF7371" t="s">
        <v>7037</v>
      </c>
      <c r="AG7371" t="s">
        <v>87</v>
      </c>
      <c r="AH7371" t="s">
        <v>88</v>
      </c>
      <c r="AI7371" t="s">
        <v>89</v>
      </c>
      <c r="AJ7371" s="7">
        <v>46022</v>
      </c>
      <c r="AK7371" t="s">
        <v>7970</v>
      </c>
      <c r="AL7371" t="s">
        <v>393</v>
      </c>
      <c r="AM7371" t="s">
        <v>7038</v>
      </c>
      <c r="AN7371" t="s">
        <v>7974</v>
      </c>
      <c r="AO7371" t="str">
        <f>TEXT(A7371,"yyyy-mm-dd")</f>
        <v>2025-01-31</v>
      </c>
    </row>
    <row r="7372" spans="1:41">
      <c r="A7372" s="6" t="s">
        <v>7969</v>
      </c>
      <c r="B7372">
        <v>2025</v>
      </c>
      <c r="C7372">
        <v>1</v>
      </c>
      <c r="E7372" t="s">
        <v>81</v>
      </c>
      <c r="F7372" t="s">
        <v>82</v>
      </c>
      <c r="G7372" t="s">
        <v>774</v>
      </c>
      <c r="H7372" t="s">
        <v>775</v>
      </c>
      <c r="K7372" s="6"/>
      <c r="O7372" s="8">
        <v>3.71</v>
      </c>
      <c r="P7372" s="8">
        <v>3.7</v>
      </c>
      <c r="Q7372" s="8">
        <v>3.59</v>
      </c>
      <c r="R7372" s="8">
        <v>3.8</v>
      </c>
      <c r="S7372" s="8">
        <v>3.32</v>
      </c>
      <c r="T7372" s="8">
        <v>4.18</v>
      </c>
      <c r="U7372" s="8">
        <v>0.19</v>
      </c>
      <c r="V7372" s="9">
        <v>34</v>
      </c>
      <c r="W7372" s="8">
        <v>0.20999999999999996</v>
      </c>
      <c r="X7372" s="8">
        <v>0.85999999999999988</v>
      </c>
      <c r="Y7372" s="8">
        <v>9.9999999999997868E-3</v>
      </c>
      <c r="Z7372" s="8">
        <v>-2.0000000000000018E-2</v>
      </c>
      <c r="AA7372">
        <v>0</v>
      </c>
      <c r="AF7372" t="s">
        <v>776</v>
      </c>
      <c r="AG7372" t="s">
        <v>777</v>
      </c>
      <c r="AH7372" t="s">
        <v>778</v>
      </c>
      <c r="AI7372" t="s">
        <v>779</v>
      </c>
      <c r="AJ7372" s="7"/>
      <c r="AK7372" t="s">
        <v>7970</v>
      </c>
      <c r="AL7372" t="s">
        <v>91</v>
      </c>
      <c r="AM7372" t="s">
        <v>775</v>
      </c>
      <c r="AN7372" t="s">
        <v>7994</v>
      </c>
      <c r="AO7372" t="str">
        <f>TEXT(A7372,"yyyy-mm-dd")</f>
        <v>2025-01-31</v>
      </c>
    </row>
    <row r="7373" spans="1:41">
      <c r="A7373" s="6" t="s">
        <v>7969</v>
      </c>
      <c r="B7373">
        <v>2025</v>
      </c>
      <c r="C7373">
        <v>1</v>
      </c>
      <c r="E7373" t="s">
        <v>81</v>
      </c>
      <c r="F7373" t="s">
        <v>82</v>
      </c>
      <c r="G7373" t="s">
        <v>774</v>
      </c>
      <c r="H7373" t="s">
        <v>1536</v>
      </c>
      <c r="K7373" s="6"/>
      <c r="O7373" s="8">
        <v>3.63</v>
      </c>
      <c r="P7373" s="8">
        <v>3.6</v>
      </c>
      <c r="Q7373" s="8">
        <v>3.5</v>
      </c>
      <c r="R7373" s="8">
        <v>3.8</v>
      </c>
      <c r="S7373" s="8">
        <v>3.1</v>
      </c>
      <c r="T7373" s="8">
        <v>4.0999999999999996</v>
      </c>
      <c r="U7373" s="8">
        <v>0.23</v>
      </c>
      <c r="V7373" s="9">
        <v>32</v>
      </c>
      <c r="W7373" s="8">
        <v>0.29999999999999982</v>
      </c>
      <c r="X7373" s="8">
        <v>0.99999999999999956</v>
      </c>
      <c r="Y7373" s="8">
        <v>2.9999999999999805E-2</v>
      </c>
      <c r="Z7373" s="8">
        <v>0</v>
      </c>
      <c r="AA7373">
        <v>0</v>
      </c>
      <c r="AF7373" t="s">
        <v>1537</v>
      </c>
      <c r="AG7373" t="s">
        <v>777</v>
      </c>
      <c r="AH7373" t="s">
        <v>778</v>
      </c>
      <c r="AI7373" t="s">
        <v>1538</v>
      </c>
      <c r="AJ7373" s="7"/>
      <c r="AK7373" t="s">
        <v>7970</v>
      </c>
      <c r="AL7373" t="s">
        <v>91</v>
      </c>
      <c r="AM7373" t="s">
        <v>1536</v>
      </c>
      <c r="AN7373" t="s">
        <v>7995</v>
      </c>
      <c r="AO7373" t="str">
        <f>TEXT(A7373,"yyyy-mm-dd")</f>
        <v>2025-01-31</v>
      </c>
    </row>
    <row r="7374" spans="1:41">
      <c r="A7374" s="6" t="s">
        <v>7969</v>
      </c>
      <c r="B7374">
        <v>2025</v>
      </c>
      <c r="C7374">
        <v>1</v>
      </c>
      <c r="E7374" t="s">
        <v>392</v>
      </c>
      <c r="F7374" t="s">
        <v>82</v>
      </c>
      <c r="G7374" t="s">
        <v>774</v>
      </c>
      <c r="H7374" t="s">
        <v>775</v>
      </c>
      <c r="K7374" s="6"/>
      <c r="O7374" s="8">
        <v>3.62</v>
      </c>
      <c r="P7374" s="8">
        <v>3.6</v>
      </c>
      <c r="Q7374" s="8">
        <v>3.5</v>
      </c>
      <c r="R7374" s="8">
        <v>3.72</v>
      </c>
      <c r="S7374" s="8">
        <v>3.26</v>
      </c>
      <c r="T7374" s="8">
        <v>4</v>
      </c>
      <c r="U7374" s="8">
        <v>0.2</v>
      </c>
      <c r="V7374" s="9">
        <v>32</v>
      </c>
      <c r="W7374" s="8">
        <v>0.2200000000000002</v>
      </c>
      <c r="X7374" s="8">
        <v>0.74000000000000021</v>
      </c>
      <c r="Y7374" s="8">
        <v>2.0000000000000018E-2</v>
      </c>
      <c r="Z7374" s="8">
        <v>0</v>
      </c>
      <c r="AA7374">
        <v>2.0000000000000018E-2</v>
      </c>
      <c r="AF7374" t="s">
        <v>776</v>
      </c>
      <c r="AG7374" t="s">
        <v>777</v>
      </c>
      <c r="AH7374" t="s">
        <v>778</v>
      </c>
      <c r="AI7374" t="s">
        <v>779</v>
      </c>
      <c r="AJ7374" s="7"/>
      <c r="AK7374" t="s">
        <v>7970</v>
      </c>
      <c r="AL7374" t="s">
        <v>393</v>
      </c>
      <c r="AM7374" t="s">
        <v>775</v>
      </c>
      <c r="AN7374" t="s">
        <v>7996</v>
      </c>
      <c r="AO7374" t="str">
        <f>TEXT(A7374,"yyyy-mm-dd")</f>
        <v>2025-01-31</v>
      </c>
    </row>
    <row r="7375" spans="1:41">
      <c r="A7375" s="6" t="s">
        <v>7969</v>
      </c>
      <c r="B7375">
        <v>2025</v>
      </c>
      <c r="C7375">
        <v>1</v>
      </c>
      <c r="E7375" t="s">
        <v>392</v>
      </c>
      <c r="F7375" t="s">
        <v>82</v>
      </c>
      <c r="G7375" t="s">
        <v>774</v>
      </c>
      <c r="H7375" t="s">
        <v>1536</v>
      </c>
      <c r="K7375" s="6"/>
      <c r="O7375" s="8">
        <v>3.57</v>
      </c>
      <c r="P7375" s="8">
        <v>3.5</v>
      </c>
      <c r="Q7375" s="8">
        <v>3.5</v>
      </c>
      <c r="R7375" s="8">
        <v>3.6</v>
      </c>
      <c r="S7375" s="8">
        <v>3</v>
      </c>
      <c r="T7375" s="8">
        <v>4.0999999999999996</v>
      </c>
      <c r="U7375" s="8">
        <v>0.24</v>
      </c>
      <c r="V7375" s="9">
        <v>30</v>
      </c>
      <c r="W7375" s="8">
        <v>0.10000000000000009</v>
      </c>
      <c r="X7375" s="8">
        <v>1.0999999999999996</v>
      </c>
      <c r="Y7375" s="8">
        <v>6.999999999999984E-2</v>
      </c>
      <c r="Z7375" s="8">
        <v>0</v>
      </c>
      <c r="AA7375">
        <v>-0.10000000000000009</v>
      </c>
      <c r="AF7375" t="s">
        <v>1537</v>
      </c>
      <c r="AG7375" t="s">
        <v>777</v>
      </c>
      <c r="AH7375" t="s">
        <v>778</v>
      </c>
      <c r="AI7375" t="s">
        <v>1538</v>
      </c>
      <c r="AJ7375" s="7"/>
      <c r="AK7375" t="s">
        <v>7970</v>
      </c>
      <c r="AL7375" t="s">
        <v>393</v>
      </c>
      <c r="AM7375" t="s">
        <v>1536</v>
      </c>
      <c r="AN7375" t="s">
        <v>7997</v>
      </c>
      <c r="AO7375" t="str">
        <f>TEXT(A7375,"yyyy-mm-dd")</f>
        <v>2025-01-31</v>
      </c>
    </row>
    <row r="7376" spans="1:41">
      <c r="A7376" s="6" t="s">
        <v>7969</v>
      </c>
      <c r="B7376">
        <v>2025</v>
      </c>
      <c r="C7376">
        <v>1</v>
      </c>
      <c r="E7376" t="s">
        <v>112</v>
      </c>
      <c r="F7376" t="s">
        <v>113</v>
      </c>
      <c r="G7376" t="s">
        <v>83</v>
      </c>
      <c r="H7376" t="s">
        <v>7924</v>
      </c>
      <c r="I7376">
        <v>2027</v>
      </c>
      <c r="K7376" s="6">
        <v>46752</v>
      </c>
      <c r="L7376">
        <v>35</v>
      </c>
      <c r="N7376" t="s">
        <v>943</v>
      </c>
      <c r="O7376" s="8">
        <v>7.17</v>
      </c>
      <c r="P7376" s="8">
        <v>7.1</v>
      </c>
      <c r="Q7376" s="8">
        <v>7</v>
      </c>
      <c r="R7376" s="8">
        <v>7.55</v>
      </c>
      <c r="S7376" s="8">
        <v>5</v>
      </c>
      <c r="T7376" s="8">
        <v>9</v>
      </c>
      <c r="U7376" s="8">
        <v>0.77</v>
      </c>
      <c r="V7376" s="9">
        <v>25</v>
      </c>
      <c r="W7376" s="8">
        <v>0.54999999999999982</v>
      </c>
      <c r="X7376" s="8">
        <v>4</v>
      </c>
      <c r="Y7376" s="8">
        <v>7.0000000000000284E-2</v>
      </c>
      <c r="Z7376" s="8">
        <v>2.9999999999999361E-2</v>
      </c>
      <c r="AA7376">
        <v>-0.37999999999999989</v>
      </c>
      <c r="AF7376" t="s">
        <v>7962</v>
      </c>
      <c r="AG7376" t="s">
        <v>115</v>
      </c>
      <c r="AH7376" t="s">
        <v>116</v>
      </c>
      <c r="AI7376" t="s">
        <v>359</v>
      </c>
      <c r="AJ7376" s="7">
        <v>46752</v>
      </c>
      <c r="AK7376" t="s">
        <v>7970</v>
      </c>
      <c r="AL7376" t="s">
        <v>118</v>
      </c>
      <c r="AM7376" t="s">
        <v>7926</v>
      </c>
      <c r="AN7376" t="s">
        <v>8001</v>
      </c>
      <c r="AO7376" t="str">
        <f>TEXT(A7376,"yyyy-mm-dd")</f>
        <v>2025-01-31</v>
      </c>
    </row>
    <row r="7377" spans="1:41">
      <c r="A7377" s="6" t="s">
        <v>7969</v>
      </c>
      <c r="B7377">
        <v>2025</v>
      </c>
      <c r="C7377">
        <v>1</v>
      </c>
      <c r="E7377" t="s">
        <v>2881</v>
      </c>
      <c r="F7377" t="s">
        <v>113</v>
      </c>
      <c r="G7377" t="s">
        <v>83</v>
      </c>
      <c r="H7377" t="s">
        <v>7924</v>
      </c>
      <c r="I7377">
        <v>2027</v>
      </c>
      <c r="K7377" s="6">
        <v>46752</v>
      </c>
      <c r="L7377">
        <v>35</v>
      </c>
      <c r="N7377" t="s">
        <v>943</v>
      </c>
      <c r="O7377" s="8">
        <v>8.36</v>
      </c>
      <c r="P7377" s="8">
        <v>8.08</v>
      </c>
      <c r="Q7377" s="8">
        <v>7.8</v>
      </c>
      <c r="R7377" s="8">
        <v>8.81</v>
      </c>
      <c r="S7377" s="8">
        <v>6.7</v>
      </c>
      <c r="T7377" s="8">
        <v>10.25</v>
      </c>
      <c r="U7377" s="8">
        <v>0.93</v>
      </c>
      <c r="V7377" s="9">
        <v>24</v>
      </c>
      <c r="W7377" s="8">
        <v>1.0100000000000007</v>
      </c>
      <c r="X7377" s="8">
        <v>3.55</v>
      </c>
      <c r="Y7377" s="8">
        <v>0.27999999999999936</v>
      </c>
      <c r="Z7377" s="8">
        <v>8.0000000000000071E-2</v>
      </c>
      <c r="AA7377">
        <v>0.15000000000000036</v>
      </c>
      <c r="AF7377" t="s">
        <v>7967</v>
      </c>
      <c r="AG7377" t="s">
        <v>2883</v>
      </c>
      <c r="AH7377" t="s">
        <v>2884</v>
      </c>
      <c r="AI7377" t="s">
        <v>359</v>
      </c>
      <c r="AJ7377" s="7">
        <v>46752</v>
      </c>
      <c r="AK7377" t="s">
        <v>7970</v>
      </c>
      <c r="AL7377" t="s">
        <v>2885</v>
      </c>
      <c r="AM7377" t="s">
        <v>7926</v>
      </c>
      <c r="AN7377" t="s">
        <v>8004</v>
      </c>
      <c r="AO7377" t="str">
        <f>TEXT(A7377,"yyyy-mm-dd")</f>
        <v>2025-01-31</v>
      </c>
    </row>
    <row r="7378" spans="1:41">
      <c r="A7378" s="6" t="s">
        <v>7969</v>
      </c>
      <c r="B7378">
        <v>2025</v>
      </c>
      <c r="C7378">
        <v>1</v>
      </c>
      <c r="E7378" t="s">
        <v>112</v>
      </c>
      <c r="F7378" t="s">
        <v>113</v>
      </c>
      <c r="G7378" t="s">
        <v>83</v>
      </c>
      <c r="H7378" t="s">
        <v>7480</v>
      </c>
      <c r="I7378">
        <v>2026</v>
      </c>
      <c r="K7378" s="6">
        <v>46387</v>
      </c>
      <c r="L7378">
        <v>23</v>
      </c>
      <c r="N7378" t="s">
        <v>95</v>
      </c>
      <c r="O7378" s="8">
        <v>7.53</v>
      </c>
      <c r="P7378" s="8">
        <v>7.51</v>
      </c>
      <c r="Q7378" s="8">
        <v>7.21</v>
      </c>
      <c r="R7378" s="8">
        <v>7.96</v>
      </c>
      <c r="S7378" s="8">
        <v>5.75</v>
      </c>
      <c r="T7378" s="8">
        <v>9.1</v>
      </c>
      <c r="U7378" s="8">
        <v>0.77</v>
      </c>
      <c r="V7378" s="9">
        <v>28</v>
      </c>
      <c r="W7378" s="8">
        <v>0.75</v>
      </c>
      <c r="X7378" s="8">
        <v>3.3499999999999996</v>
      </c>
      <c r="Y7378" s="8">
        <v>2.0000000000000462E-2</v>
      </c>
      <c r="Z7378" s="8">
        <v>9.9999999999999645E-2</v>
      </c>
      <c r="AA7378">
        <v>0.15000000000000036</v>
      </c>
      <c r="AF7378" t="s">
        <v>7518</v>
      </c>
      <c r="AG7378" t="s">
        <v>115</v>
      </c>
      <c r="AH7378" t="s">
        <v>116</v>
      </c>
      <c r="AI7378" t="s">
        <v>230</v>
      </c>
      <c r="AJ7378" s="7">
        <v>46387</v>
      </c>
      <c r="AK7378" t="s">
        <v>7970</v>
      </c>
      <c r="AL7378" t="s">
        <v>118</v>
      </c>
      <c r="AM7378" t="s">
        <v>7482</v>
      </c>
      <c r="AN7378" t="s">
        <v>8000</v>
      </c>
      <c r="AO7378" t="str">
        <f>TEXT(A7378,"yyyy-mm-dd")</f>
        <v>2025-01-31</v>
      </c>
    </row>
    <row r="7379" spans="1:41">
      <c r="A7379" s="6" t="s">
        <v>7969</v>
      </c>
      <c r="B7379">
        <v>2025</v>
      </c>
      <c r="C7379">
        <v>1</v>
      </c>
      <c r="E7379" t="s">
        <v>2881</v>
      </c>
      <c r="F7379" t="s">
        <v>113</v>
      </c>
      <c r="G7379" t="s">
        <v>83</v>
      </c>
      <c r="H7379" t="s">
        <v>7480</v>
      </c>
      <c r="I7379">
        <v>2026</v>
      </c>
      <c r="K7379" s="6">
        <v>46387</v>
      </c>
      <c r="L7379">
        <v>23</v>
      </c>
      <c r="N7379" t="s">
        <v>95</v>
      </c>
      <c r="O7379" s="8">
        <v>8.6999999999999993</v>
      </c>
      <c r="P7379" s="8">
        <v>8.57</v>
      </c>
      <c r="Q7379" s="8">
        <v>8.0299999999999994</v>
      </c>
      <c r="R7379" s="8">
        <v>9</v>
      </c>
      <c r="S7379" s="8">
        <v>7.03</v>
      </c>
      <c r="T7379" s="8">
        <v>10.25</v>
      </c>
      <c r="U7379" s="8">
        <v>0.82</v>
      </c>
      <c r="V7379" s="9">
        <v>26</v>
      </c>
      <c r="W7379" s="8">
        <v>0.97000000000000064</v>
      </c>
      <c r="X7379" s="8">
        <v>3.2199999999999998</v>
      </c>
      <c r="Y7379" s="8">
        <v>0.12999999999999901</v>
      </c>
      <c r="Z7379" s="8">
        <v>0.42999999999999972</v>
      </c>
      <c r="AA7379">
        <v>0.45000000000000107</v>
      </c>
      <c r="AF7379" t="s">
        <v>7523</v>
      </c>
      <c r="AG7379" t="s">
        <v>2883</v>
      </c>
      <c r="AH7379" t="s">
        <v>2884</v>
      </c>
      <c r="AI7379" t="s">
        <v>230</v>
      </c>
      <c r="AJ7379" s="7">
        <v>46387</v>
      </c>
      <c r="AK7379" t="s">
        <v>7970</v>
      </c>
      <c r="AL7379" t="s">
        <v>2885</v>
      </c>
      <c r="AM7379" t="s">
        <v>7482</v>
      </c>
      <c r="AN7379" t="s">
        <v>8003</v>
      </c>
      <c r="AO7379" t="str">
        <f>TEXT(A7379,"yyyy-mm-dd")</f>
        <v>2025-01-31</v>
      </c>
    </row>
    <row r="7380" spans="1:41">
      <c r="A7380" s="6" t="s">
        <v>7969</v>
      </c>
      <c r="B7380">
        <v>2025</v>
      </c>
      <c r="C7380">
        <v>1</v>
      </c>
      <c r="E7380" t="s">
        <v>112</v>
      </c>
      <c r="F7380" t="s">
        <v>113</v>
      </c>
      <c r="G7380" t="s">
        <v>83</v>
      </c>
      <c r="H7380" t="s">
        <v>7036</v>
      </c>
      <c r="I7380">
        <v>2025</v>
      </c>
      <c r="K7380" s="6">
        <v>46022</v>
      </c>
      <c r="L7380">
        <v>11</v>
      </c>
      <c r="N7380" t="s">
        <v>85</v>
      </c>
      <c r="O7380" s="8">
        <v>8.4600000000000009</v>
      </c>
      <c r="P7380" s="8">
        <v>8.43</v>
      </c>
      <c r="Q7380" s="8">
        <v>8.25</v>
      </c>
      <c r="R7380" s="8">
        <v>8.58</v>
      </c>
      <c r="S7380" s="8">
        <v>7</v>
      </c>
      <c r="T7380" s="8">
        <v>10.029999999999999</v>
      </c>
      <c r="U7380" s="8">
        <v>0.56000000000000005</v>
      </c>
      <c r="V7380" s="9">
        <v>32</v>
      </c>
      <c r="W7380" s="8">
        <v>0.33000000000000007</v>
      </c>
      <c r="X7380" s="8">
        <v>3.0299999999999994</v>
      </c>
      <c r="Y7380" s="8">
        <v>3.0000000000001137E-2</v>
      </c>
      <c r="Z7380" s="8">
        <v>6.0000000000000497E-2</v>
      </c>
      <c r="AA7380">
        <v>-0.23000000000000043</v>
      </c>
      <c r="AF7380" t="s">
        <v>7074</v>
      </c>
      <c r="AG7380" t="s">
        <v>115</v>
      </c>
      <c r="AH7380" t="s">
        <v>116</v>
      </c>
      <c r="AI7380" t="s">
        <v>117</v>
      </c>
      <c r="AJ7380" s="7">
        <v>46022</v>
      </c>
      <c r="AK7380" t="s">
        <v>7970</v>
      </c>
      <c r="AL7380" t="s">
        <v>118</v>
      </c>
      <c r="AM7380" t="s">
        <v>7038</v>
      </c>
      <c r="AN7380" t="s">
        <v>7999</v>
      </c>
      <c r="AO7380" t="str">
        <f>TEXT(A7380,"yyyy-mm-dd")</f>
        <v>2025-01-31</v>
      </c>
    </row>
    <row r="7381" spans="1:41">
      <c r="A7381" s="6" t="s">
        <v>7969</v>
      </c>
      <c r="B7381">
        <v>2025</v>
      </c>
      <c r="C7381">
        <v>1</v>
      </c>
      <c r="E7381" t="s">
        <v>2881</v>
      </c>
      <c r="F7381" t="s">
        <v>113</v>
      </c>
      <c r="G7381" t="s">
        <v>83</v>
      </c>
      <c r="H7381" t="s">
        <v>7036</v>
      </c>
      <c r="I7381">
        <v>2025</v>
      </c>
      <c r="K7381" s="6">
        <v>46022</v>
      </c>
      <c r="L7381">
        <v>11</v>
      </c>
      <c r="N7381" t="s">
        <v>85</v>
      </c>
      <c r="O7381" s="8">
        <v>9.4600000000000009</v>
      </c>
      <c r="P7381" s="8">
        <v>9.4</v>
      </c>
      <c r="Q7381" s="8">
        <v>9.1</v>
      </c>
      <c r="R7381" s="8">
        <v>9.9</v>
      </c>
      <c r="S7381" s="8">
        <v>8.25</v>
      </c>
      <c r="T7381" s="8">
        <v>10.55</v>
      </c>
      <c r="U7381" s="8">
        <v>0.56000000000000005</v>
      </c>
      <c r="V7381" s="9">
        <v>29</v>
      </c>
      <c r="W7381" s="8">
        <v>0.80000000000000071</v>
      </c>
      <c r="X7381" s="8">
        <v>2.3000000000000007</v>
      </c>
      <c r="Y7381" s="8">
        <v>6.0000000000000497E-2</v>
      </c>
      <c r="Z7381" s="8">
        <v>0.30000000000000071</v>
      </c>
      <c r="AA7381">
        <v>0.28000000000000114</v>
      </c>
      <c r="AF7381" t="s">
        <v>7079</v>
      </c>
      <c r="AG7381" t="s">
        <v>2883</v>
      </c>
      <c r="AH7381" t="s">
        <v>2884</v>
      </c>
      <c r="AI7381" t="s">
        <v>117</v>
      </c>
      <c r="AJ7381" s="7">
        <v>46022</v>
      </c>
      <c r="AK7381" t="s">
        <v>7970</v>
      </c>
      <c r="AL7381" t="s">
        <v>2885</v>
      </c>
      <c r="AM7381" t="s">
        <v>7038</v>
      </c>
      <c r="AN7381" t="s">
        <v>8002</v>
      </c>
      <c r="AO7381" t="str">
        <f>TEXT(A7381,"yyyy-mm-dd")</f>
        <v>2025-01-31</v>
      </c>
    </row>
    <row r="7382" spans="1:41">
      <c r="A7382" s="6" t="s">
        <v>8005</v>
      </c>
      <c r="B7382">
        <v>2025</v>
      </c>
      <c r="C7382">
        <v>2</v>
      </c>
      <c r="E7382" t="s">
        <v>1907</v>
      </c>
      <c r="F7382" t="s">
        <v>1908</v>
      </c>
      <c r="G7382" t="s">
        <v>102</v>
      </c>
      <c r="H7382" t="s">
        <v>7871</v>
      </c>
      <c r="I7382">
        <v>2026</v>
      </c>
      <c r="J7382">
        <v>4</v>
      </c>
      <c r="K7382" s="6">
        <v>46387</v>
      </c>
      <c r="L7382">
        <v>22</v>
      </c>
      <c r="M7382">
        <v>7</v>
      </c>
      <c r="N7382" t="s">
        <v>167</v>
      </c>
      <c r="O7382" s="8">
        <v>7.4</v>
      </c>
      <c r="P7382" s="8">
        <v>7.5</v>
      </c>
      <c r="Q7382" s="8">
        <v>7</v>
      </c>
      <c r="R7382" s="8">
        <v>7.5</v>
      </c>
      <c r="S7382" s="8">
        <v>6</v>
      </c>
      <c r="T7382" s="8">
        <v>8.5</v>
      </c>
      <c r="U7382" s="8">
        <v>0.62</v>
      </c>
      <c r="V7382" s="9">
        <v>32</v>
      </c>
      <c r="W7382" s="8">
        <v>0.5</v>
      </c>
      <c r="X7382" s="8">
        <v>2.5</v>
      </c>
      <c r="Y7382" s="8">
        <v>-9.9999999999999645E-2</v>
      </c>
      <c r="Z7382" s="8">
        <v>0</v>
      </c>
      <c r="AA7382">
        <v>-0.25</v>
      </c>
      <c r="AF7382" t="s">
        <v>7872</v>
      </c>
      <c r="AG7382" t="s">
        <v>1910</v>
      </c>
      <c r="AH7382" t="s">
        <v>1911</v>
      </c>
      <c r="AI7382" t="s">
        <v>1944</v>
      </c>
      <c r="AJ7382" s="7">
        <v>46387</v>
      </c>
      <c r="AK7382" t="s">
        <v>8006</v>
      </c>
      <c r="AL7382" t="s">
        <v>1908</v>
      </c>
      <c r="AM7382" t="s">
        <v>7873</v>
      </c>
      <c r="AN7382" t="s">
        <v>8028</v>
      </c>
      <c r="AO7382" t="str">
        <f>TEXT(A7382,"yyyy-mm-dd")</f>
        <v>2025-02-28</v>
      </c>
    </row>
    <row r="7383" spans="1:41">
      <c r="A7383" s="6" t="s">
        <v>8005</v>
      </c>
      <c r="B7383">
        <v>2025</v>
      </c>
      <c r="C7383">
        <v>2</v>
      </c>
      <c r="E7383" t="s">
        <v>1907</v>
      </c>
      <c r="F7383" t="s">
        <v>1908</v>
      </c>
      <c r="G7383" t="s">
        <v>102</v>
      </c>
      <c r="H7383" t="s">
        <v>7766</v>
      </c>
      <c r="I7383">
        <v>2026</v>
      </c>
      <c r="J7383">
        <v>3</v>
      </c>
      <c r="K7383" s="6">
        <v>46295</v>
      </c>
      <c r="L7383">
        <v>19</v>
      </c>
      <c r="M7383">
        <v>6</v>
      </c>
      <c r="N7383" t="s">
        <v>195</v>
      </c>
      <c r="O7383" s="8">
        <v>7.5</v>
      </c>
      <c r="P7383" s="8">
        <v>7.5</v>
      </c>
      <c r="Q7383" s="8">
        <v>7.25</v>
      </c>
      <c r="R7383" s="8">
        <v>7.75</v>
      </c>
      <c r="S7383" s="8">
        <v>6</v>
      </c>
      <c r="T7383" s="8">
        <v>8.5</v>
      </c>
      <c r="U7383" s="8">
        <v>0.61</v>
      </c>
      <c r="V7383" s="9">
        <v>32</v>
      </c>
      <c r="W7383" s="8">
        <v>0.5</v>
      </c>
      <c r="X7383" s="8">
        <v>2.5</v>
      </c>
      <c r="Y7383" s="8">
        <v>0</v>
      </c>
      <c r="Z7383" s="8">
        <v>-0.25</v>
      </c>
      <c r="AA7383">
        <v>-0.19000000000000039</v>
      </c>
      <c r="AF7383" t="s">
        <v>7767</v>
      </c>
      <c r="AG7383" t="s">
        <v>1910</v>
      </c>
      <c r="AH7383" t="s">
        <v>1911</v>
      </c>
      <c r="AI7383" t="s">
        <v>1939</v>
      </c>
      <c r="AJ7383" s="7">
        <v>46295</v>
      </c>
      <c r="AK7383" t="s">
        <v>8006</v>
      </c>
      <c r="AL7383" t="s">
        <v>1908</v>
      </c>
      <c r="AM7383" t="s">
        <v>7768</v>
      </c>
      <c r="AN7383" t="s">
        <v>8027</v>
      </c>
      <c r="AO7383" t="str">
        <f>TEXT(A7383,"yyyy-mm-dd")</f>
        <v>2025-02-28</v>
      </c>
    </row>
    <row r="7384" spans="1:41">
      <c r="A7384" s="6" t="s">
        <v>8005</v>
      </c>
      <c r="B7384">
        <v>2025</v>
      </c>
      <c r="C7384">
        <v>2</v>
      </c>
      <c r="E7384" t="s">
        <v>1907</v>
      </c>
      <c r="F7384" t="s">
        <v>1908</v>
      </c>
      <c r="G7384" t="s">
        <v>102</v>
      </c>
      <c r="H7384" t="s">
        <v>7658</v>
      </c>
      <c r="I7384">
        <v>2026</v>
      </c>
      <c r="J7384">
        <v>2</v>
      </c>
      <c r="K7384" s="6">
        <v>46203</v>
      </c>
      <c r="L7384">
        <v>16</v>
      </c>
      <c r="M7384">
        <v>5</v>
      </c>
      <c r="N7384" t="s">
        <v>222</v>
      </c>
      <c r="O7384" s="8">
        <v>7.66</v>
      </c>
      <c r="P7384" s="8">
        <v>7.75</v>
      </c>
      <c r="Q7384" s="8">
        <v>7.44</v>
      </c>
      <c r="R7384" s="8">
        <v>8</v>
      </c>
      <c r="S7384" s="8">
        <v>6.5</v>
      </c>
      <c r="T7384" s="8">
        <v>8.5</v>
      </c>
      <c r="U7384" s="8">
        <v>0.56999999999999995</v>
      </c>
      <c r="V7384" s="9">
        <v>32</v>
      </c>
      <c r="W7384" s="8">
        <v>0.55999999999999961</v>
      </c>
      <c r="X7384" s="8">
        <v>2</v>
      </c>
      <c r="Y7384" s="8">
        <v>-8.9999999999999858E-2</v>
      </c>
      <c r="Z7384" s="8">
        <v>-0.25</v>
      </c>
      <c r="AA7384">
        <v>5.9999999999999609E-2</v>
      </c>
      <c r="AF7384" t="s">
        <v>7659</v>
      </c>
      <c r="AG7384" t="s">
        <v>1910</v>
      </c>
      <c r="AH7384" t="s">
        <v>1911</v>
      </c>
      <c r="AI7384" t="s">
        <v>1934</v>
      </c>
      <c r="AJ7384" s="7">
        <v>46203</v>
      </c>
      <c r="AK7384" t="s">
        <v>8006</v>
      </c>
      <c r="AL7384" t="s">
        <v>1908</v>
      </c>
      <c r="AM7384" t="s">
        <v>7660</v>
      </c>
      <c r="AN7384" t="s">
        <v>8026</v>
      </c>
      <c r="AO7384" t="str">
        <f>TEXT(A7384,"yyyy-mm-dd")</f>
        <v>2025-02-28</v>
      </c>
    </row>
    <row r="7385" spans="1:41">
      <c r="A7385" s="6" t="s">
        <v>8005</v>
      </c>
      <c r="B7385">
        <v>2025</v>
      </c>
      <c r="C7385">
        <v>2</v>
      </c>
      <c r="E7385" t="s">
        <v>1907</v>
      </c>
      <c r="F7385" t="s">
        <v>1908</v>
      </c>
      <c r="G7385" t="s">
        <v>102</v>
      </c>
      <c r="H7385" t="s">
        <v>7654</v>
      </c>
      <c r="I7385">
        <v>2026</v>
      </c>
      <c r="J7385">
        <v>1</v>
      </c>
      <c r="K7385" s="6">
        <v>46112</v>
      </c>
      <c r="L7385">
        <v>13</v>
      </c>
      <c r="M7385">
        <v>4</v>
      </c>
      <c r="N7385" t="s">
        <v>252</v>
      </c>
      <c r="O7385" s="8">
        <v>7.9</v>
      </c>
      <c r="P7385" s="8">
        <v>8</v>
      </c>
      <c r="Q7385" s="8">
        <v>7.69</v>
      </c>
      <c r="R7385" s="8">
        <v>8.25</v>
      </c>
      <c r="S7385" s="8">
        <v>7</v>
      </c>
      <c r="T7385" s="8">
        <v>8.5</v>
      </c>
      <c r="U7385" s="8">
        <v>0.52</v>
      </c>
      <c r="V7385" s="9">
        <v>32</v>
      </c>
      <c r="W7385" s="8">
        <v>0.55999999999999961</v>
      </c>
      <c r="X7385" s="8">
        <v>1.5</v>
      </c>
      <c r="Y7385" s="8">
        <v>-9.9999999999999645E-2</v>
      </c>
      <c r="Z7385" s="8">
        <v>-0.13000000000000078</v>
      </c>
      <c r="AA7385">
        <v>5.9999999999999609E-2</v>
      </c>
      <c r="AF7385" t="s">
        <v>7655</v>
      </c>
      <c r="AG7385" t="s">
        <v>1910</v>
      </c>
      <c r="AH7385" t="s">
        <v>1911</v>
      </c>
      <c r="AI7385" t="s">
        <v>1929</v>
      </c>
      <c r="AJ7385" s="7">
        <v>46112</v>
      </c>
      <c r="AK7385" t="s">
        <v>8006</v>
      </c>
      <c r="AL7385" t="s">
        <v>1908</v>
      </c>
      <c r="AM7385" t="s">
        <v>7656</v>
      </c>
      <c r="AN7385" t="s">
        <v>8025</v>
      </c>
      <c r="AO7385" t="str">
        <f>TEXT(A7385,"yyyy-mm-dd")</f>
        <v>2025-02-28</v>
      </c>
    </row>
    <row r="7386" spans="1:41">
      <c r="A7386" s="6" t="s">
        <v>8005</v>
      </c>
      <c r="B7386">
        <v>2025</v>
      </c>
      <c r="C7386">
        <v>2</v>
      </c>
      <c r="E7386" t="s">
        <v>1907</v>
      </c>
      <c r="F7386" t="s">
        <v>1908</v>
      </c>
      <c r="G7386" t="s">
        <v>102</v>
      </c>
      <c r="H7386" t="s">
        <v>7427</v>
      </c>
      <c r="I7386">
        <v>2025</v>
      </c>
      <c r="J7386">
        <v>4</v>
      </c>
      <c r="K7386" s="6">
        <v>46022</v>
      </c>
      <c r="L7386">
        <v>10</v>
      </c>
      <c r="M7386">
        <v>3</v>
      </c>
      <c r="N7386" t="s">
        <v>164</v>
      </c>
      <c r="O7386" s="8">
        <v>8.19</v>
      </c>
      <c r="P7386" s="8">
        <v>8.25</v>
      </c>
      <c r="Q7386" s="8">
        <v>8</v>
      </c>
      <c r="R7386" s="8">
        <v>8.5</v>
      </c>
      <c r="S7386" s="8">
        <v>7.5</v>
      </c>
      <c r="T7386" s="8">
        <v>8.75</v>
      </c>
      <c r="U7386" s="8">
        <v>0.39</v>
      </c>
      <c r="V7386" s="9">
        <v>37</v>
      </c>
      <c r="W7386" s="8">
        <v>0.5</v>
      </c>
      <c r="X7386" s="8">
        <v>1.25</v>
      </c>
      <c r="Y7386" s="8">
        <v>-6.0000000000000497E-2</v>
      </c>
      <c r="Z7386" s="8">
        <v>-0.25</v>
      </c>
      <c r="AA7386">
        <v>0</v>
      </c>
      <c r="AF7386" t="s">
        <v>7428</v>
      </c>
      <c r="AG7386" t="s">
        <v>1910</v>
      </c>
      <c r="AH7386" t="s">
        <v>1911</v>
      </c>
      <c r="AI7386" t="s">
        <v>1924</v>
      </c>
      <c r="AJ7386" s="7">
        <v>46022</v>
      </c>
      <c r="AK7386" t="s">
        <v>8006</v>
      </c>
      <c r="AL7386" t="s">
        <v>1908</v>
      </c>
      <c r="AM7386" t="s">
        <v>7429</v>
      </c>
      <c r="AN7386" t="s">
        <v>8024</v>
      </c>
      <c r="AO7386" t="str">
        <f>TEXT(A7386,"yyyy-mm-dd")</f>
        <v>2025-02-28</v>
      </c>
    </row>
    <row r="7387" spans="1:41">
      <c r="A7387" s="6" t="s">
        <v>8005</v>
      </c>
      <c r="B7387">
        <v>2025</v>
      </c>
      <c r="C7387">
        <v>2</v>
      </c>
      <c r="E7387" t="s">
        <v>1907</v>
      </c>
      <c r="F7387" t="s">
        <v>1908</v>
      </c>
      <c r="G7387" t="s">
        <v>102</v>
      </c>
      <c r="H7387" t="s">
        <v>7322</v>
      </c>
      <c r="I7387">
        <v>2025</v>
      </c>
      <c r="J7387">
        <v>3</v>
      </c>
      <c r="K7387" s="6">
        <v>45930</v>
      </c>
      <c r="L7387">
        <v>7</v>
      </c>
      <c r="M7387">
        <v>2</v>
      </c>
      <c r="N7387" t="s">
        <v>192</v>
      </c>
      <c r="O7387" s="8">
        <v>8.36</v>
      </c>
      <c r="P7387" s="8">
        <v>8.5</v>
      </c>
      <c r="Q7387" s="8">
        <v>8</v>
      </c>
      <c r="R7387" s="8">
        <v>8.5</v>
      </c>
      <c r="S7387" s="8">
        <v>7.75</v>
      </c>
      <c r="T7387" s="8">
        <v>9</v>
      </c>
      <c r="U7387" s="8">
        <v>0.32</v>
      </c>
      <c r="V7387" s="9">
        <v>36</v>
      </c>
      <c r="W7387" s="8">
        <v>0.5</v>
      </c>
      <c r="X7387" s="8">
        <v>1.25</v>
      </c>
      <c r="Y7387" s="8">
        <v>-0.14000000000000057</v>
      </c>
      <c r="Z7387" s="8">
        <v>0</v>
      </c>
      <c r="AA7387">
        <v>0.25</v>
      </c>
      <c r="AF7387" t="s">
        <v>7323</v>
      </c>
      <c r="AG7387" t="s">
        <v>1910</v>
      </c>
      <c r="AH7387" t="s">
        <v>1911</v>
      </c>
      <c r="AI7387" t="s">
        <v>1919</v>
      </c>
      <c r="AJ7387" s="7">
        <v>45930</v>
      </c>
      <c r="AK7387" t="s">
        <v>8006</v>
      </c>
      <c r="AL7387" t="s">
        <v>1908</v>
      </c>
      <c r="AM7387" t="s">
        <v>7324</v>
      </c>
      <c r="AN7387" t="s">
        <v>8023</v>
      </c>
      <c r="AO7387" t="str">
        <f>TEXT(A7387,"yyyy-mm-dd")</f>
        <v>2025-02-28</v>
      </c>
    </row>
    <row r="7388" spans="1:41">
      <c r="A7388" s="6" t="s">
        <v>8005</v>
      </c>
      <c r="B7388">
        <v>2025</v>
      </c>
      <c r="C7388">
        <v>2</v>
      </c>
      <c r="E7388" t="s">
        <v>1907</v>
      </c>
      <c r="F7388" t="s">
        <v>1908</v>
      </c>
      <c r="G7388" t="s">
        <v>102</v>
      </c>
      <c r="H7388" t="s">
        <v>7214</v>
      </c>
      <c r="I7388">
        <v>2025</v>
      </c>
      <c r="J7388">
        <v>2</v>
      </c>
      <c r="K7388" s="6">
        <v>45838</v>
      </c>
      <c r="L7388">
        <v>4</v>
      </c>
      <c r="M7388">
        <v>1</v>
      </c>
      <c r="N7388" t="s">
        <v>219</v>
      </c>
      <c r="O7388" s="8">
        <v>8.61</v>
      </c>
      <c r="P7388" s="8">
        <v>8.5</v>
      </c>
      <c r="Q7388" s="8">
        <v>8.5</v>
      </c>
      <c r="R7388" s="8">
        <v>8.75</v>
      </c>
      <c r="S7388" s="8">
        <v>8.25</v>
      </c>
      <c r="T7388" s="8">
        <v>9.25</v>
      </c>
      <c r="U7388" s="8">
        <v>0.27</v>
      </c>
      <c r="V7388" s="9">
        <v>36</v>
      </c>
      <c r="W7388" s="8">
        <v>0.25</v>
      </c>
      <c r="X7388" s="8">
        <v>1</v>
      </c>
      <c r="Y7388" s="8">
        <v>0.10999999999999943</v>
      </c>
      <c r="Z7388" s="8">
        <v>-0.5</v>
      </c>
      <c r="AA7388">
        <v>-0.25</v>
      </c>
      <c r="AF7388" t="s">
        <v>7215</v>
      </c>
      <c r="AG7388" t="s">
        <v>1910</v>
      </c>
      <c r="AH7388" t="s">
        <v>1911</v>
      </c>
      <c r="AI7388" t="s">
        <v>1915</v>
      </c>
      <c r="AJ7388" s="7">
        <v>45838</v>
      </c>
      <c r="AK7388" t="s">
        <v>8006</v>
      </c>
      <c r="AL7388" t="s">
        <v>1908</v>
      </c>
      <c r="AM7388" t="s">
        <v>7216</v>
      </c>
      <c r="AN7388" t="s">
        <v>8022</v>
      </c>
      <c r="AO7388" t="str">
        <f>TEXT(A7388,"yyyy-mm-dd")</f>
        <v>2025-02-28</v>
      </c>
    </row>
    <row r="7389" spans="1:41">
      <c r="A7389" s="6" t="s">
        <v>8005</v>
      </c>
      <c r="B7389">
        <v>2025</v>
      </c>
      <c r="C7389">
        <v>2</v>
      </c>
      <c r="E7389" t="s">
        <v>1907</v>
      </c>
      <c r="F7389" t="s">
        <v>1908</v>
      </c>
      <c r="G7389" t="s">
        <v>102</v>
      </c>
      <c r="H7389" t="s">
        <v>7210</v>
      </c>
      <c r="I7389">
        <v>2025</v>
      </c>
      <c r="J7389">
        <v>1</v>
      </c>
      <c r="K7389" s="6">
        <v>45747</v>
      </c>
      <c r="L7389">
        <v>1</v>
      </c>
      <c r="M7389">
        <v>0</v>
      </c>
      <c r="N7389" t="s">
        <v>169</v>
      </c>
      <c r="O7389" s="8">
        <v>9.06</v>
      </c>
      <c r="P7389" s="8">
        <v>9</v>
      </c>
      <c r="Q7389" s="8">
        <v>9</v>
      </c>
      <c r="R7389" s="8">
        <v>9</v>
      </c>
      <c r="S7389" s="8">
        <v>9</v>
      </c>
      <c r="T7389" s="8">
        <v>9.5</v>
      </c>
      <c r="U7389" s="8">
        <v>0.15</v>
      </c>
      <c r="V7389" s="9">
        <v>36</v>
      </c>
      <c r="W7389" s="8">
        <v>0</v>
      </c>
      <c r="X7389" s="8">
        <v>0.5</v>
      </c>
      <c r="Y7389" s="8">
        <v>6.0000000000000497E-2</v>
      </c>
      <c r="Z7389" s="8">
        <v>-0.5</v>
      </c>
      <c r="AA7389">
        <v>-0.36999999999999922</v>
      </c>
      <c r="AF7389" t="s">
        <v>7211</v>
      </c>
      <c r="AG7389" t="s">
        <v>1910</v>
      </c>
      <c r="AH7389" t="s">
        <v>1911</v>
      </c>
      <c r="AI7389" t="s">
        <v>1912</v>
      </c>
      <c r="AJ7389" s="7">
        <v>45747</v>
      </c>
      <c r="AK7389" t="s">
        <v>8006</v>
      </c>
      <c r="AL7389" t="s">
        <v>1908</v>
      </c>
      <c r="AM7389" t="s">
        <v>7212</v>
      </c>
      <c r="AN7389" t="s">
        <v>8021</v>
      </c>
      <c r="AO7389" t="str">
        <f>TEXT(A7389,"yyyy-mm-dd")</f>
        <v>2025-02-28</v>
      </c>
    </row>
    <row r="7390" spans="1:41">
      <c r="A7390" s="6" t="s">
        <v>8005</v>
      </c>
      <c r="B7390">
        <v>2025</v>
      </c>
      <c r="C7390">
        <v>2</v>
      </c>
      <c r="E7390" t="s">
        <v>100</v>
      </c>
      <c r="F7390" t="s">
        <v>101</v>
      </c>
      <c r="G7390" t="s">
        <v>83</v>
      </c>
      <c r="H7390" t="s">
        <v>7924</v>
      </c>
      <c r="I7390">
        <v>2027</v>
      </c>
      <c r="K7390" s="6">
        <v>46752</v>
      </c>
      <c r="L7390">
        <v>34</v>
      </c>
      <c r="N7390" t="s">
        <v>789</v>
      </c>
      <c r="O7390" s="8">
        <v>1.89</v>
      </c>
      <c r="P7390" s="8">
        <v>2</v>
      </c>
      <c r="Q7390" s="8">
        <v>1.7</v>
      </c>
      <c r="R7390" s="8">
        <v>2.1</v>
      </c>
      <c r="S7390" s="8">
        <v>1.1000000000000001</v>
      </c>
      <c r="T7390" s="8">
        <v>2.5</v>
      </c>
      <c r="U7390" s="8">
        <v>0.35</v>
      </c>
      <c r="V7390" s="9">
        <v>30</v>
      </c>
      <c r="W7390" s="8">
        <v>0.40000000000000013</v>
      </c>
      <c r="X7390" s="8">
        <v>1.4</v>
      </c>
      <c r="Y7390" s="8">
        <v>-0.1100000000000001</v>
      </c>
      <c r="Z7390" s="8">
        <v>0</v>
      </c>
      <c r="AA7390">
        <v>-0.10000000000000009</v>
      </c>
      <c r="AF7390" t="s">
        <v>10522</v>
      </c>
      <c r="AG7390" t="s">
        <v>9655</v>
      </c>
      <c r="AH7390" t="s">
        <v>9656</v>
      </c>
      <c r="AI7390" t="s">
        <v>9708</v>
      </c>
      <c r="AJ7390" s="7">
        <v>46752</v>
      </c>
      <c r="AK7390" t="s">
        <v>8006</v>
      </c>
      <c r="AL7390" t="s">
        <v>109</v>
      </c>
      <c r="AM7390" t="s">
        <v>7926</v>
      </c>
      <c r="AN7390" t="s">
        <v>10525</v>
      </c>
    </row>
    <row r="7391" spans="1:41">
      <c r="A7391" s="6" t="s">
        <v>8005</v>
      </c>
      <c r="B7391">
        <v>2025</v>
      </c>
      <c r="C7391">
        <v>2</v>
      </c>
      <c r="E7391" t="s">
        <v>100</v>
      </c>
      <c r="F7391" t="s">
        <v>101</v>
      </c>
      <c r="G7391" t="s">
        <v>102</v>
      </c>
      <c r="H7391" t="s">
        <v>7871</v>
      </c>
      <c r="I7391">
        <v>2026</v>
      </c>
      <c r="J7391">
        <v>4</v>
      </c>
      <c r="K7391" s="6">
        <v>46387</v>
      </c>
      <c r="L7391">
        <v>22</v>
      </c>
      <c r="M7391">
        <v>7</v>
      </c>
      <c r="N7391" t="s">
        <v>167</v>
      </c>
      <c r="O7391" s="8">
        <v>1.69</v>
      </c>
      <c r="P7391" s="8">
        <v>1.76</v>
      </c>
      <c r="Q7391" s="8">
        <v>1.4</v>
      </c>
      <c r="R7391" s="8">
        <v>1.95</v>
      </c>
      <c r="S7391" s="8">
        <v>0.7</v>
      </c>
      <c r="T7391" s="8">
        <v>2.83</v>
      </c>
      <c r="U7391" s="8">
        <v>0.45</v>
      </c>
      <c r="V7391" s="9">
        <v>31</v>
      </c>
      <c r="W7391" s="8">
        <v>0.55000000000000004</v>
      </c>
      <c r="X7391" s="8">
        <v>2.13</v>
      </c>
      <c r="Y7391" s="8">
        <v>-7.0000000000000062E-2</v>
      </c>
      <c r="Z7391" s="8">
        <v>-4.0000000000000036E-2</v>
      </c>
      <c r="AA7391">
        <v>-0.17999999999999994</v>
      </c>
      <c r="AF7391" t="s">
        <v>7943</v>
      </c>
      <c r="AG7391" t="s">
        <v>106</v>
      </c>
      <c r="AH7391" t="s">
        <v>107</v>
      </c>
      <c r="AI7391" t="s">
        <v>2673</v>
      </c>
      <c r="AJ7391" s="7">
        <v>46387</v>
      </c>
      <c r="AK7391" t="s">
        <v>8006</v>
      </c>
      <c r="AL7391" t="s">
        <v>109</v>
      </c>
      <c r="AM7391" t="s">
        <v>7873</v>
      </c>
      <c r="AN7391" t="s">
        <v>8020</v>
      </c>
      <c r="AO7391" t="str">
        <f>TEXT(A7391,"yyyy-mm-dd")</f>
        <v>2025-02-28</v>
      </c>
    </row>
    <row r="7392" spans="1:41">
      <c r="A7392" s="6" t="s">
        <v>8005</v>
      </c>
      <c r="B7392">
        <v>2025</v>
      </c>
      <c r="C7392">
        <v>2</v>
      </c>
      <c r="E7392" t="s">
        <v>100</v>
      </c>
      <c r="F7392" t="s">
        <v>101</v>
      </c>
      <c r="G7392" t="s">
        <v>83</v>
      </c>
      <c r="H7392" t="s">
        <v>7480</v>
      </c>
      <c r="I7392">
        <v>2026</v>
      </c>
      <c r="K7392" s="6">
        <v>46387</v>
      </c>
      <c r="L7392">
        <v>22</v>
      </c>
      <c r="N7392" t="s">
        <v>167</v>
      </c>
      <c r="O7392" s="8">
        <v>1.65</v>
      </c>
      <c r="P7392" s="8">
        <v>1.7</v>
      </c>
      <c r="Q7392" s="8">
        <v>1.45</v>
      </c>
      <c r="R7392" s="8">
        <v>1.9</v>
      </c>
      <c r="S7392" s="8">
        <v>0.8</v>
      </c>
      <c r="T7392" s="8">
        <v>2.5</v>
      </c>
      <c r="U7392" s="8">
        <v>0.37</v>
      </c>
      <c r="V7392" s="9">
        <v>39</v>
      </c>
      <c r="W7392" s="8">
        <v>0.44999999999999996</v>
      </c>
      <c r="X7392" s="8">
        <v>1.7</v>
      </c>
      <c r="Y7392" s="8">
        <v>-5.0000000000000044E-2</v>
      </c>
      <c r="Z7392" s="8">
        <v>-0.10000000000000009</v>
      </c>
      <c r="AA7392">
        <v>0.12000000000000011</v>
      </c>
      <c r="AF7392" t="s">
        <v>10489</v>
      </c>
      <c r="AG7392" t="s">
        <v>9655</v>
      </c>
      <c r="AH7392" t="s">
        <v>9656</v>
      </c>
      <c r="AI7392" t="s">
        <v>9669</v>
      </c>
      <c r="AJ7392" s="7">
        <v>46387</v>
      </c>
      <c r="AK7392" t="s">
        <v>8006</v>
      </c>
      <c r="AL7392" t="s">
        <v>109</v>
      </c>
      <c r="AM7392" t="s">
        <v>7482</v>
      </c>
      <c r="AN7392" t="s">
        <v>10504</v>
      </c>
    </row>
    <row r="7393" spans="1:41">
      <c r="A7393" s="6" t="s">
        <v>8005</v>
      </c>
      <c r="B7393">
        <v>2025</v>
      </c>
      <c r="C7393">
        <v>2</v>
      </c>
      <c r="E7393" t="s">
        <v>100</v>
      </c>
      <c r="F7393" t="s">
        <v>101</v>
      </c>
      <c r="G7393" t="s">
        <v>102</v>
      </c>
      <c r="H7393" t="s">
        <v>7766</v>
      </c>
      <c r="I7393">
        <v>2026</v>
      </c>
      <c r="J7393">
        <v>3</v>
      </c>
      <c r="K7393" s="6">
        <v>46295</v>
      </c>
      <c r="L7393">
        <v>19</v>
      </c>
      <c r="M7393">
        <v>6</v>
      </c>
      <c r="N7393" t="s">
        <v>195</v>
      </c>
      <c r="O7393" s="8">
        <v>1.68</v>
      </c>
      <c r="P7393" s="8">
        <v>1.76</v>
      </c>
      <c r="Q7393" s="8">
        <v>1.44</v>
      </c>
      <c r="R7393" s="8">
        <v>1.95</v>
      </c>
      <c r="S7393" s="8">
        <v>0.9</v>
      </c>
      <c r="T7393" s="8">
        <v>2.48</v>
      </c>
      <c r="U7393" s="8">
        <v>0.37</v>
      </c>
      <c r="V7393" s="9">
        <v>31</v>
      </c>
      <c r="W7393" s="8">
        <v>0.51</v>
      </c>
      <c r="X7393" s="8">
        <v>1.58</v>
      </c>
      <c r="Y7393" s="8">
        <v>-8.0000000000000071E-2</v>
      </c>
      <c r="Z7393" s="8">
        <v>-2.0000000000000018E-2</v>
      </c>
      <c r="AA7393">
        <v>-4.9999999999999822E-2</v>
      </c>
      <c r="AF7393" t="s">
        <v>7941</v>
      </c>
      <c r="AG7393" t="s">
        <v>106</v>
      </c>
      <c r="AH7393" t="s">
        <v>107</v>
      </c>
      <c r="AI7393" t="s">
        <v>2670</v>
      </c>
      <c r="AJ7393" s="7">
        <v>46295</v>
      </c>
      <c r="AK7393" t="s">
        <v>8006</v>
      </c>
      <c r="AL7393" t="s">
        <v>109</v>
      </c>
      <c r="AM7393" t="s">
        <v>7768</v>
      </c>
      <c r="AN7393" t="s">
        <v>8019</v>
      </c>
      <c r="AO7393" t="str">
        <f>TEXT(A7393,"yyyy-mm-dd")</f>
        <v>2025-02-28</v>
      </c>
    </row>
    <row r="7394" spans="1:41">
      <c r="A7394" s="6" t="s">
        <v>8005</v>
      </c>
      <c r="B7394">
        <v>2025</v>
      </c>
      <c r="C7394">
        <v>2</v>
      </c>
      <c r="E7394" t="s">
        <v>100</v>
      </c>
      <c r="F7394" t="s">
        <v>101</v>
      </c>
      <c r="G7394" t="s">
        <v>102</v>
      </c>
      <c r="H7394" t="s">
        <v>7658</v>
      </c>
      <c r="I7394">
        <v>2026</v>
      </c>
      <c r="J7394">
        <v>2</v>
      </c>
      <c r="K7394" s="6">
        <v>46203</v>
      </c>
      <c r="L7394">
        <v>16</v>
      </c>
      <c r="M7394">
        <v>5</v>
      </c>
      <c r="N7394" t="s">
        <v>222</v>
      </c>
      <c r="O7394" s="8">
        <v>1.63</v>
      </c>
      <c r="P7394" s="8">
        <v>1.6</v>
      </c>
      <c r="Q7394" s="8">
        <v>1.3</v>
      </c>
      <c r="R7394" s="8">
        <v>1.94</v>
      </c>
      <c r="S7394" s="8">
        <v>0.75</v>
      </c>
      <c r="T7394" s="8">
        <v>3.23</v>
      </c>
      <c r="U7394" s="8">
        <v>0.55000000000000004</v>
      </c>
      <c r="V7394" s="9">
        <v>31</v>
      </c>
      <c r="W7394" s="8">
        <v>0.6399999999999999</v>
      </c>
      <c r="X7394" s="8">
        <v>2.48</v>
      </c>
      <c r="Y7394" s="8">
        <v>2.9999999999999805E-2</v>
      </c>
      <c r="Z7394" s="8">
        <v>-0.15999999999999992</v>
      </c>
      <c r="AA7394">
        <v>7.9999999999999849E-2</v>
      </c>
      <c r="AF7394" t="s">
        <v>7939</v>
      </c>
      <c r="AG7394" t="s">
        <v>106</v>
      </c>
      <c r="AH7394" t="s">
        <v>107</v>
      </c>
      <c r="AI7394" t="s">
        <v>2667</v>
      </c>
      <c r="AJ7394" s="7">
        <v>46203</v>
      </c>
      <c r="AK7394" t="s">
        <v>8006</v>
      </c>
      <c r="AL7394" t="s">
        <v>109</v>
      </c>
      <c r="AM7394" t="s">
        <v>7660</v>
      </c>
      <c r="AN7394" t="s">
        <v>8018</v>
      </c>
      <c r="AO7394" t="str">
        <f>TEXT(A7394,"yyyy-mm-dd")</f>
        <v>2025-02-28</v>
      </c>
    </row>
    <row r="7395" spans="1:41">
      <c r="A7395" s="6" t="s">
        <v>8005</v>
      </c>
      <c r="B7395">
        <v>2025</v>
      </c>
      <c r="C7395">
        <v>2</v>
      </c>
      <c r="E7395" t="s">
        <v>100</v>
      </c>
      <c r="F7395" t="s">
        <v>101</v>
      </c>
      <c r="G7395" t="s">
        <v>102</v>
      </c>
      <c r="H7395" t="s">
        <v>7654</v>
      </c>
      <c r="I7395">
        <v>2026</v>
      </c>
      <c r="J7395">
        <v>1</v>
      </c>
      <c r="K7395" s="6">
        <v>46112</v>
      </c>
      <c r="L7395">
        <v>13</v>
      </c>
      <c r="M7395">
        <v>4</v>
      </c>
      <c r="N7395" t="s">
        <v>252</v>
      </c>
      <c r="O7395" s="8">
        <v>1.48</v>
      </c>
      <c r="P7395" s="8">
        <v>1.6</v>
      </c>
      <c r="Q7395" s="8">
        <v>1.05</v>
      </c>
      <c r="R7395" s="8">
        <v>1.8</v>
      </c>
      <c r="S7395" s="8">
        <v>0.6</v>
      </c>
      <c r="T7395" s="8">
        <v>2.2999999999999998</v>
      </c>
      <c r="U7395" s="8">
        <v>0.48</v>
      </c>
      <c r="V7395" s="9">
        <v>31</v>
      </c>
      <c r="W7395" s="8">
        <v>0.75</v>
      </c>
      <c r="X7395" s="8">
        <v>1.6999999999999997</v>
      </c>
      <c r="Y7395" s="8">
        <v>-0.12000000000000011</v>
      </c>
      <c r="Z7395" s="8">
        <v>0.1100000000000001</v>
      </c>
      <c r="AA7395">
        <v>0.11999999999999988</v>
      </c>
      <c r="AF7395" t="s">
        <v>7937</v>
      </c>
      <c r="AG7395" t="s">
        <v>106</v>
      </c>
      <c r="AH7395" t="s">
        <v>107</v>
      </c>
      <c r="AI7395" t="s">
        <v>502</v>
      </c>
      <c r="AJ7395" s="7">
        <v>46112</v>
      </c>
      <c r="AK7395" t="s">
        <v>8006</v>
      </c>
      <c r="AL7395" t="s">
        <v>109</v>
      </c>
      <c r="AM7395" t="s">
        <v>7656</v>
      </c>
      <c r="AN7395" t="s">
        <v>8017</v>
      </c>
      <c r="AO7395" t="str">
        <f>TEXT(A7395,"yyyy-mm-dd")</f>
        <v>2025-02-28</v>
      </c>
    </row>
    <row r="7396" spans="1:41">
      <c r="A7396" s="6" t="s">
        <v>8005</v>
      </c>
      <c r="B7396">
        <v>2025</v>
      </c>
      <c r="C7396">
        <v>2</v>
      </c>
      <c r="E7396" t="s">
        <v>100</v>
      </c>
      <c r="F7396" t="s">
        <v>101</v>
      </c>
      <c r="G7396" t="s">
        <v>102</v>
      </c>
      <c r="H7396" t="s">
        <v>7427</v>
      </c>
      <c r="I7396">
        <v>2025</v>
      </c>
      <c r="J7396">
        <v>4</v>
      </c>
      <c r="K7396" s="6">
        <v>46022</v>
      </c>
      <c r="L7396">
        <v>10</v>
      </c>
      <c r="M7396">
        <v>3</v>
      </c>
      <c r="N7396" t="s">
        <v>164</v>
      </c>
      <c r="O7396" s="8">
        <v>1.24</v>
      </c>
      <c r="P7396" s="8">
        <v>1.1000000000000001</v>
      </c>
      <c r="Q7396" s="8">
        <v>0.9</v>
      </c>
      <c r="R7396" s="8">
        <v>1.61</v>
      </c>
      <c r="S7396" s="8">
        <v>0.4</v>
      </c>
      <c r="T7396" s="8">
        <v>2.7</v>
      </c>
      <c r="U7396" s="8">
        <v>0.56999999999999995</v>
      </c>
      <c r="V7396" s="9">
        <v>33</v>
      </c>
      <c r="W7396" s="8">
        <v>0.71000000000000008</v>
      </c>
      <c r="X7396" s="8">
        <v>2.3000000000000003</v>
      </c>
      <c r="Y7396" s="8">
        <v>0.1399999999999999</v>
      </c>
      <c r="Z7396" s="8">
        <v>2.0000000000000018E-2</v>
      </c>
      <c r="AA7396">
        <v>0.1100000000000001</v>
      </c>
      <c r="AF7396" t="s">
        <v>7499</v>
      </c>
      <c r="AG7396" t="s">
        <v>106</v>
      </c>
      <c r="AH7396" t="s">
        <v>107</v>
      </c>
      <c r="AI7396" t="s">
        <v>497</v>
      </c>
      <c r="AJ7396" s="7">
        <v>46022</v>
      </c>
      <c r="AK7396" t="s">
        <v>8006</v>
      </c>
      <c r="AL7396" t="s">
        <v>109</v>
      </c>
      <c r="AM7396" t="s">
        <v>7429</v>
      </c>
      <c r="AN7396" t="s">
        <v>8016</v>
      </c>
      <c r="AO7396" t="str">
        <f>TEXT(A7396,"yyyy-mm-dd")</f>
        <v>2025-02-28</v>
      </c>
    </row>
    <row r="7397" spans="1:41">
      <c r="A7397" s="6" t="s">
        <v>8005</v>
      </c>
      <c r="B7397">
        <v>2025</v>
      </c>
      <c r="C7397">
        <v>2</v>
      </c>
      <c r="E7397" t="s">
        <v>100</v>
      </c>
      <c r="F7397" t="s">
        <v>101</v>
      </c>
      <c r="G7397" t="s">
        <v>83</v>
      </c>
      <c r="H7397" t="s">
        <v>7036</v>
      </c>
      <c r="I7397">
        <v>2025</v>
      </c>
      <c r="K7397" s="6">
        <v>46022</v>
      </c>
      <c r="L7397">
        <v>10</v>
      </c>
      <c r="N7397" t="s">
        <v>164</v>
      </c>
      <c r="O7397" s="8">
        <v>0.8</v>
      </c>
      <c r="P7397" s="8">
        <v>0.81</v>
      </c>
      <c r="Q7397" s="8">
        <v>0.6</v>
      </c>
      <c r="R7397" s="8">
        <v>0.99</v>
      </c>
      <c r="S7397" s="8">
        <v>0.2</v>
      </c>
      <c r="T7397" s="8">
        <v>1.4</v>
      </c>
      <c r="U7397" s="8">
        <v>0.25</v>
      </c>
      <c r="V7397" s="9">
        <v>40</v>
      </c>
      <c r="W7397" s="8">
        <v>0.39</v>
      </c>
      <c r="X7397" s="8">
        <v>1.2</v>
      </c>
      <c r="Y7397" s="8">
        <v>-1.0000000000000009E-2</v>
      </c>
      <c r="Z7397" s="8">
        <v>-0.18999999999999995</v>
      </c>
      <c r="AA7397">
        <v>4.9999999999999933E-2</v>
      </c>
      <c r="AF7397" t="s">
        <v>10450</v>
      </c>
      <c r="AG7397" t="s">
        <v>9655</v>
      </c>
      <c r="AH7397" t="s">
        <v>9656</v>
      </c>
      <c r="AI7397" t="s">
        <v>9657</v>
      </c>
      <c r="AJ7397" s="7">
        <v>46022</v>
      </c>
      <c r="AK7397" t="s">
        <v>8006</v>
      </c>
      <c r="AL7397" t="s">
        <v>109</v>
      </c>
      <c r="AM7397" t="s">
        <v>7038</v>
      </c>
      <c r="AN7397" t="s">
        <v>10477</v>
      </c>
    </row>
    <row r="7398" spans="1:41">
      <c r="A7398" s="6" t="s">
        <v>8005</v>
      </c>
      <c r="B7398">
        <v>2025</v>
      </c>
      <c r="C7398">
        <v>2</v>
      </c>
      <c r="E7398" t="s">
        <v>100</v>
      </c>
      <c r="F7398" t="s">
        <v>101</v>
      </c>
      <c r="G7398" t="s">
        <v>102</v>
      </c>
      <c r="H7398" t="s">
        <v>7322</v>
      </c>
      <c r="I7398">
        <v>2025</v>
      </c>
      <c r="J7398">
        <v>3</v>
      </c>
      <c r="K7398" s="6">
        <v>45930</v>
      </c>
      <c r="L7398">
        <v>7</v>
      </c>
      <c r="M7398">
        <v>2</v>
      </c>
      <c r="N7398" t="s">
        <v>192</v>
      </c>
      <c r="O7398" s="8">
        <v>0.57999999999999996</v>
      </c>
      <c r="P7398" s="8">
        <v>0.5</v>
      </c>
      <c r="Q7398" s="8">
        <v>0.4</v>
      </c>
      <c r="R7398" s="8">
        <v>0.8</v>
      </c>
      <c r="S7398" s="8">
        <v>-0.3</v>
      </c>
      <c r="T7398" s="8">
        <v>1.9</v>
      </c>
      <c r="U7398" s="8">
        <v>0.43</v>
      </c>
      <c r="V7398" s="9">
        <v>33</v>
      </c>
      <c r="W7398" s="8">
        <v>0.4</v>
      </c>
      <c r="X7398" s="8">
        <v>2.1999999999999997</v>
      </c>
      <c r="Y7398" s="8">
        <v>7.999999999999996E-2</v>
      </c>
      <c r="Z7398" s="8">
        <v>-0.30000000000000004</v>
      </c>
      <c r="AA7398">
        <v>-0.29999999999999993</v>
      </c>
      <c r="AF7398" t="s">
        <v>7497</v>
      </c>
      <c r="AG7398" t="s">
        <v>106</v>
      </c>
      <c r="AH7398" t="s">
        <v>107</v>
      </c>
      <c r="AI7398" t="s">
        <v>427</v>
      </c>
      <c r="AJ7398" s="7">
        <v>45930</v>
      </c>
      <c r="AK7398" t="s">
        <v>8006</v>
      </c>
      <c r="AL7398" t="s">
        <v>109</v>
      </c>
      <c r="AM7398" t="s">
        <v>7324</v>
      </c>
      <c r="AN7398" t="s">
        <v>8015</v>
      </c>
      <c r="AO7398" t="str">
        <f>TEXT(A7398,"yyyy-mm-dd")</f>
        <v>2025-02-28</v>
      </c>
    </row>
    <row r="7399" spans="1:41">
      <c r="A7399" s="6" t="s">
        <v>8005</v>
      </c>
      <c r="B7399">
        <v>2025</v>
      </c>
      <c r="C7399">
        <v>2</v>
      </c>
      <c r="E7399" t="s">
        <v>100</v>
      </c>
      <c r="F7399" t="s">
        <v>101</v>
      </c>
      <c r="G7399" t="s">
        <v>102</v>
      </c>
      <c r="H7399" t="s">
        <v>7214</v>
      </c>
      <c r="I7399">
        <v>2025</v>
      </c>
      <c r="J7399">
        <v>2</v>
      </c>
      <c r="K7399" s="6">
        <v>45838</v>
      </c>
      <c r="L7399">
        <v>4</v>
      </c>
      <c r="M7399">
        <v>1</v>
      </c>
      <c r="N7399" t="s">
        <v>219</v>
      </c>
      <c r="O7399" s="8">
        <v>0.5</v>
      </c>
      <c r="P7399" s="8">
        <v>0.6</v>
      </c>
      <c r="Q7399" s="8">
        <v>0.2</v>
      </c>
      <c r="R7399" s="8">
        <v>0.85</v>
      </c>
      <c r="S7399" s="8">
        <v>-1</v>
      </c>
      <c r="T7399" s="8">
        <v>1.4</v>
      </c>
      <c r="U7399" s="8">
        <v>0.55000000000000004</v>
      </c>
      <c r="V7399" s="9">
        <v>33</v>
      </c>
      <c r="W7399" s="8">
        <v>0.64999999999999991</v>
      </c>
      <c r="X7399" s="8">
        <v>2.4</v>
      </c>
      <c r="Y7399" s="8">
        <v>-9.9999999999999978E-2</v>
      </c>
      <c r="Z7399" s="8">
        <v>-0.38</v>
      </c>
      <c r="AA7399">
        <v>-6.0000000000000053E-2</v>
      </c>
      <c r="AF7399" t="s">
        <v>7495</v>
      </c>
      <c r="AG7399" t="s">
        <v>106</v>
      </c>
      <c r="AH7399" t="s">
        <v>107</v>
      </c>
      <c r="AI7399" t="s">
        <v>340</v>
      </c>
      <c r="AJ7399" s="7">
        <v>45838</v>
      </c>
      <c r="AK7399" t="s">
        <v>8006</v>
      </c>
      <c r="AL7399" t="s">
        <v>109</v>
      </c>
      <c r="AM7399" t="s">
        <v>7216</v>
      </c>
      <c r="AN7399" t="s">
        <v>8014</v>
      </c>
      <c r="AO7399" t="str">
        <f>TEXT(A7399,"yyyy-mm-dd")</f>
        <v>2025-02-28</v>
      </c>
    </row>
    <row r="7400" spans="1:41">
      <c r="A7400" s="6" t="s">
        <v>8005</v>
      </c>
      <c r="B7400">
        <v>2025</v>
      </c>
      <c r="C7400">
        <v>2</v>
      </c>
      <c r="E7400" t="s">
        <v>100</v>
      </c>
      <c r="F7400" t="s">
        <v>101</v>
      </c>
      <c r="G7400" t="s">
        <v>102</v>
      </c>
      <c r="H7400" t="s">
        <v>7210</v>
      </c>
      <c r="I7400">
        <v>2025</v>
      </c>
      <c r="J7400">
        <v>1</v>
      </c>
      <c r="K7400" s="6">
        <v>45747</v>
      </c>
      <c r="L7400">
        <v>1</v>
      </c>
      <c r="M7400">
        <v>0</v>
      </c>
      <c r="N7400" t="s">
        <v>169</v>
      </c>
      <c r="O7400" s="8">
        <v>0.89</v>
      </c>
      <c r="P7400" s="8">
        <v>0.8</v>
      </c>
      <c r="Q7400" s="8">
        <v>0.5</v>
      </c>
      <c r="R7400" s="8">
        <v>1.1000000000000001</v>
      </c>
      <c r="S7400" s="8">
        <v>0.12</v>
      </c>
      <c r="T7400" s="8">
        <v>2.62</v>
      </c>
      <c r="U7400" s="8">
        <v>0.53</v>
      </c>
      <c r="V7400" s="9">
        <v>33</v>
      </c>
      <c r="W7400" s="8">
        <v>0.60000000000000009</v>
      </c>
      <c r="X7400" s="8">
        <v>2.5</v>
      </c>
      <c r="Y7400" s="8">
        <v>8.9999999999999969E-2</v>
      </c>
      <c r="Z7400" s="8">
        <v>-0.36999999999999988</v>
      </c>
      <c r="AA7400">
        <v>8.0000000000000071E-2</v>
      </c>
      <c r="AF7400" t="s">
        <v>7493</v>
      </c>
      <c r="AG7400" t="s">
        <v>106</v>
      </c>
      <c r="AH7400" t="s">
        <v>107</v>
      </c>
      <c r="AI7400" t="s">
        <v>108</v>
      </c>
      <c r="AJ7400" s="7">
        <v>45747</v>
      </c>
      <c r="AK7400" t="s">
        <v>8006</v>
      </c>
      <c r="AL7400" t="s">
        <v>109</v>
      </c>
      <c r="AM7400" t="s">
        <v>7212</v>
      </c>
      <c r="AN7400" t="s">
        <v>8013</v>
      </c>
      <c r="AO7400" t="str">
        <f>TEXT(A7400,"yyyy-mm-dd")</f>
        <v>2025-02-28</v>
      </c>
    </row>
    <row r="7401" spans="1:41">
      <c r="A7401" s="6" t="s">
        <v>8005</v>
      </c>
      <c r="B7401">
        <v>2025</v>
      </c>
      <c r="C7401">
        <v>2</v>
      </c>
      <c r="E7401" t="s">
        <v>2685</v>
      </c>
      <c r="F7401" t="s">
        <v>101</v>
      </c>
      <c r="G7401" t="s">
        <v>774</v>
      </c>
      <c r="H7401" t="s">
        <v>2686</v>
      </c>
      <c r="K7401" s="6"/>
      <c r="O7401" s="8">
        <v>1.98</v>
      </c>
      <c r="P7401" s="8">
        <v>1.9</v>
      </c>
      <c r="Q7401" s="8">
        <v>1.8</v>
      </c>
      <c r="R7401" s="8">
        <v>2.0499999999999998</v>
      </c>
      <c r="S7401" s="8">
        <v>1.4</v>
      </c>
      <c r="T7401" s="8">
        <v>3.02</v>
      </c>
      <c r="U7401" s="8">
        <v>0.35</v>
      </c>
      <c r="V7401" s="9">
        <v>31</v>
      </c>
      <c r="W7401" s="8">
        <v>0.24999999999999978</v>
      </c>
      <c r="X7401" s="8">
        <v>1.62</v>
      </c>
      <c r="Y7401" s="8">
        <v>8.0000000000000071E-2</v>
      </c>
      <c r="Z7401" s="8">
        <v>0</v>
      </c>
      <c r="AA7401">
        <v>-5.0000000000000266E-2</v>
      </c>
      <c r="AF7401" t="s">
        <v>2687</v>
      </c>
      <c r="AG7401" t="s">
        <v>2688</v>
      </c>
      <c r="AH7401" t="s">
        <v>2689</v>
      </c>
      <c r="AI7401" t="s">
        <v>2690</v>
      </c>
      <c r="AJ7401" s="7"/>
      <c r="AK7401" t="s">
        <v>8006</v>
      </c>
      <c r="AL7401" t="s">
        <v>109</v>
      </c>
      <c r="AM7401" t="s">
        <v>2686</v>
      </c>
      <c r="AN7401" t="s">
        <v>8033</v>
      </c>
      <c r="AO7401" t="str">
        <f>TEXT(A7401,"yyyy-mm-dd")</f>
        <v>2025-02-28</v>
      </c>
    </row>
    <row r="7402" spans="1:41">
      <c r="A7402" s="6" t="s">
        <v>8005</v>
      </c>
      <c r="B7402">
        <v>2025</v>
      </c>
      <c r="C7402">
        <v>2</v>
      </c>
      <c r="E7402" t="s">
        <v>81</v>
      </c>
      <c r="F7402" t="s">
        <v>82</v>
      </c>
      <c r="G7402" t="s">
        <v>83</v>
      </c>
      <c r="H7402" t="s">
        <v>7924</v>
      </c>
      <c r="I7402">
        <v>2027</v>
      </c>
      <c r="K7402" s="6">
        <v>46752</v>
      </c>
      <c r="L7402">
        <v>34</v>
      </c>
      <c r="N7402" t="s">
        <v>789</v>
      </c>
      <c r="O7402" s="8">
        <v>3.69</v>
      </c>
      <c r="P7402" s="8">
        <v>3.7</v>
      </c>
      <c r="Q7402" s="8">
        <v>3.5</v>
      </c>
      <c r="R7402" s="8">
        <v>3.88</v>
      </c>
      <c r="S7402" s="8">
        <v>3.19</v>
      </c>
      <c r="T7402" s="8">
        <v>4.04</v>
      </c>
      <c r="U7402" s="8">
        <v>0.23</v>
      </c>
      <c r="V7402" s="9">
        <v>31</v>
      </c>
      <c r="W7402" s="8">
        <v>0.37999999999999989</v>
      </c>
      <c r="X7402" s="8">
        <v>0.85000000000000009</v>
      </c>
      <c r="Y7402" s="8">
        <v>-1.0000000000000231E-2</v>
      </c>
      <c r="Z7402" s="8">
        <v>-2.0000000000000018E-2</v>
      </c>
      <c r="AA7402">
        <v>2.9999999999999805E-2</v>
      </c>
      <c r="AF7402" t="s">
        <v>7925</v>
      </c>
      <c r="AG7402" t="s">
        <v>87</v>
      </c>
      <c r="AH7402" t="s">
        <v>88</v>
      </c>
      <c r="AI7402" t="s">
        <v>359</v>
      </c>
      <c r="AJ7402" s="7">
        <v>46752</v>
      </c>
      <c r="AK7402" t="s">
        <v>8006</v>
      </c>
      <c r="AL7402" t="s">
        <v>91</v>
      </c>
      <c r="AM7402" t="s">
        <v>7926</v>
      </c>
      <c r="AN7402" t="s">
        <v>8009</v>
      </c>
      <c r="AO7402" t="str">
        <f>TEXT(A7402,"yyyy-mm-dd")</f>
        <v>2025-02-28</v>
      </c>
    </row>
    <row r="7403" spans="1:41">
      <c r="A7403" s="6" t="s">
        <v>8005</v>
      </c>
      <c r="B7403">
        <v>2025</v>
      </c>
      <c r="C7403">
        <v>2</v>
      </c>
      <c r="E7403" t="s">
        <v>392</v>
      </c>
      <c r="F7403" t="s">
        <v>82</v>
      </c>
      <c r="G7403" t="s">
        <v>83</v>
      </c>
      <c r="H7403" t="s">
        <v>7924</v>
      </c>
      <c r="I7403">
        <v>2027</v>
      </c>
      <c r="K7403" s="6">
        <v>46752</v>
      </c>
      <c r="L7403">
        <v>34</v>
      </c>
      <c r="N7403" t="s">
        <v>789</v>
      </c>
      <c r="O7403" s="8">
        <v>3.61</v>
      </c>
      <c r="P7403" s="8">
        <v>3.6</v>
      </c>
      <c r="Q7403" s="8">
        <v>3.4</v>
      </c>
      <c r="R7403" s="8">
        <v>3.8</v>
      </c>
      <c r="S7403" s="8">
        <v>3</v>
      </c>
      <c r="T7403" s="8">
        <v>4.04</v>
      </c>
      <c r="U7403" s="8">
        <v>0.26</v>
      </c>
      <c r="V7403" s="9">
        <v>29</v>
      </c>
      <c r="W7403" s="8">
        <v>0.39999999999999991</v>
      </c>
      <c r="X7403" s="8">
        <v>1.04</v>
      </c>
      <c r="Y7403" s="8">
        <v>9.9999999999997868E-3</v>
      </c>
      <c r="Z7403" s="8">
        <v>0</v>
      </c>
      <c r="AA7403">
        <v>0</v>
      </c>
      <c r="AF7403" t="s">
        <v>7925</v>
      </c>
      <c r="AG7403" t="s">
        <v>87</v>
      </c>
      <c r="AH7403" t="s">
        <v>88</v>
      </c>
      <c r="AI7403" t="s">
        <v>359</v>
      </c>
      <c r="AJ7403" s="7">
        <v>46752</v>
      </c>
      <c r="AK7403" t="s">
        <v>8006</v>
      </c>
      <c r="AL7403" t="s">
        <v>393</v>
      </c>
      <c r="AM7403" t="s">
        <v>7926</v>
      </c>
      <c r="AN7403" t="s">
        <v>8012</v>
      </c>
      <c r="AO7403" t="str">
        <f>TEXT(A7403,"yyyy-mm-dd")</f>
        <v>2025-02-28</v>
      </c>
    </row>
    <row r="7404" spans="1:41">
      <c r="A7404" s="6" t="s">
        <v>8005</v>
      </c>
      <c r="B7404">
        <v>2025</v>
      </c>
      <c r="C7404">
        <v>2</v>
      </c>
      <c r="E7404" t="s">
        <v>81</v>
      </c>
      <c r="F7404" t="s">
        <v>82</v>
      </c>
      <c r="G7404" t="s">
        <v>83</v>
      </c>
      <c r="H7404" t="s">
        <v>7480</v>
      </c>
      <c r="I7404">
        <v>2026</v>
      </c>
      <c r="K7404" s="6">
        <v>46387</v>
      </c>
      <c r="L7404">
        <v>22</v>
      </c>
      <c r="N7404" t="s">
        <v>167</v>
      </c>
      <c r="O7404" s="8">
        <v>3.74</v>
      </c>
      <c r="P7404" s="8">
        <v>3.7</v>
      </c>
      <c r="Q7404" s="8">
        <v>3.59</v>
      </c>
      <c r="R7404" s="8">
        <v>3.93</v>
      </c>
      <c r="S7404" s="8">
        <v>3</v>
      </c>
      <c r="T7404" s="8">
        <v>4.33</v>
      </c>
      <c r="U7404" s="8">
        <v>0.26</v>
      </c>
      <c r="V7404" s="9">
        <v>38</v>
      </c>
      <c r="W7404" s="8">
        <v>0.3400000000000003</v>
      </c>
      <c r="X7404" s="8">
        <v>1.33</v>
      </c>
      <c r="Y7404" s="8">
        <v>4.0000000000000036E-2</v>
      </c>
      <c r="Z7404" s="8">
        <v>0</v>
      </c>
      <c r="AA7404">
        <v>-9.9999999999997868E-3</v>
      </c>
      <c r="AF7404" t="s">
        <v>7481</v>
      </c>
      <c r="AG7404" t="s">
        <v>87</v>
      </c>
      <c r="AH7404" t="s">
        <v>88</v>
      </c>
      <c r="AI7404" t="s">
        <v>97</v>
      </c>
      <c r="AJ7404" s="7">
        <v>46387</v>
      </c>
      <c r="AK7404" t="s">
        <v>8006</v>
      </c>
      <c r="AL7404" t="s">
        <v>91</v>
      </c>
      <c r="AM7404" t="s">
        <v>7482</v>
      </c>
      <c r="AN7404" t="s">
        <v>8008</v>
      </c>
      <c r="AO7404" t="str">
        <f>TEXT(A7404,"yyyy-mm-dd")</f>
        <v>2025-02-28</v>
      </c>
    </row>
    <row r="7405" spans="1:41">
      <c r="A7405" s="6" t="s">
        <v>8005</v>
      </c>
      <c r="B7405">
        <v>2025</v>
      </c>
      <c r="C7405">
        <v>2</v>
      </c>
      <c r="E7405" t="s">
        <v>392</v>
      </c>
      <c r="F7405" t="s">
        <v>82</v>
      </c>
      <c r="G7405" t="s">
        <v>83</v>
      </c>
      <c r="H7405" t="s">
        <v>7480</v>
      </c>
      <c r="I7405">
        <v>2026</v>
      </c>
      <c r="K7405" s="6">
        <v>46387</v>
      </c>
      <c r="L7405">
        <v>22</v>
      </c>
      <c r="N7405" t="s">
        <v>167</v>
      </c>
      <c r="O7405" s="8">
        <v>3.67</v>
      </c>
      <c r="P7405" s="8">
        <v>3.63</v>
      </c>
      <c r="Q7405" s="8">
        <v>3.54</v>
      </c>
      <c r="R7405" s="8">
        <v>3.83</v>
      </c>
      <c r="S7405" s="8">
        <v>3.2</v>
      </c>
      <c r="T7405" s="8">
        <v>4.1100000000000003</v>
      </c>
      <c r="U7405" s="8">
        <v>0.23</v>
      </c>
      <c r="V7405" s="9">
        <v>35</v>
      </c>
      <c r="W7405" s="8">
        <v>0.29000000000000004</v>
      </c>
      <c r="X7405" s="8">
        <v>0.91000000000000014</v>
      </c>
      <c r="Y7405" s="8">
        <v>4.0000000000000036E-2</v>
      </c>
      <c r="Z7405" s="8">
        <v>2.9999999999999805E-2</v>
      </c>
      <c r="AA7405">
        <v>4.9999999999999822E-2</v>
      </c>
      <c r="AF7405" t="s">
        <v>7481</v>
      </c>
      <c r="AG7405" t="s">
        <v>87</v>
      </c>
      <c r="AH7405" t="s">
        <v>88</v>
      </c>
      <c r="AI7405" t="s">
        <v>97</v>
      </c>
      <c r="AJ7405" s="7">
        <v>46387</v>
      </c>
      <c r="AK7405" t="s">
        <v>8006</v>
      </c>
      <c r="AL7405" t="s">
        <v>393</v>
      </c>
      <c r="AM7405" t="s">
        <v>7482</v>
      </c>
      <c r="AN7405" t="s">
        <v>8011</v>
      </c>
      <c r="AO7405" t="str">
        <f>TEXT(A7405,"yyyy-mm-dd")</f>
        <v>2025-02-28</v>
      </c>
    </row>
    <row r="7406" spans="1:41">
      <c r="A7406" s="6" t="s">
        <v>8005</v>
      </c>
      <c r="B7406">
        <v>2025</v>
      </c>
      <c r="C7406">
        <v>2</v>
      </c>
      <c r="E7406" t="s">
        <v>81</v>
      </c>
      <c r="F7406" t="s">
        <v>82</v>
      </c>
      <c r="G7406" t="s">
        <v>83</v>
      </c>
      <c r="H7406" t="s">
        <v>7036</v>
      </c>
      <c r="I7406">
        <v>2025</v>
      </c>
      <c r="K7406" s="6">
        <v>46022</v>
      </c>
      <c r="L7406">
        <v>10</v>
      </c>
      <c r="N7406" t="s">
        <v>164</v>
      </c>
      <c r="O7406" s="8">
        <v>3.75</v>
      </c>
      <c r="P7406" s="8">
        <v>3.71</v>
      </c>
      <c r="Q7406" s="8">
        <v>3.59</v>
      </c>
      <c r="R7406" s="8">
        <v>3.96</v>
      </c>
      <c r="S7406" s="8">
        <v>3.3</v>
      </c>
      <c r="T7406" s="8">
        <v>4.2300000000000004</v>
      </c>
      <c r="U7406" s="8">
        <v>0.24</v>
      </c>
      <c r="V7406" s="9">
        <v>40</v>
      </c>
      <c r="W7406" s="8">
        <v>0.37000000000000011</v>
      </c>
      <c r="X7406" s="8">
        <v>0.9300000000000006</v>
      </c>
      <c r="Y7406" s="8">
        <v>4.0000000000000036E-2</v>
      </c>
      <c r="Z7406" s="8">
        <v>-0.12000000000000011</v>
      </c>
      <c r="AA7406">
        <v>5.0000000000000266E-2</v>
      </c>
      <c r="AF7406" t="s">
        <v>7037</v>
      </c>
      <c r="AG7406" t="s">
        <v>87</v>
      </c>
      <c r="AH7406" t="s">
        <v>88</v>
      </c>
      <c r="AI7406" t="s">
        <v>89</v>
      </c>
      <c r="AJ7406" s="7">
        <v>46022</v>
      </c>
      <c r="AK7406" t="s">
        <v>8006</v>
      </c>
      <c r="AL7406" t="s">
        <v>91</v>
      </c>
      <c r="AM7406" t="s">
        <v>7038</v>
      </c>
      <c r="AN7406" t="s">
        <v>8007</v>
      </c>
      <c r="AO7406" t="str">
        <f>TEXT(A7406,"yyyy-mm-dd")</f>
        <v>2025-02-28</v>
      </c>
    </row>
    <row r="7407" spans="1:41">
      <c r="A7407" s="6" t="s">
        <v>8005</v>
      </c>
      <c r="B7407">
        <v>2025</v>
      </c>
      <c r="C7407">
        <v>2</v>
      </c>
      <c r="E7407" t="s">
        <v>392</v>
      </c>
      <c r="F7407" t="s">
        <v>82</v>
      </c>
      <c r="G7407" t="s">
        <v>83</v>
      </c>
      <c r="H7407" t="s">
        <v>7036</v>
      </c>
      <c r="I7407">
        <v>2025</v>
      </c>
      <c r="K7407" s="6">
        <v>46022</v>
      </c>
      <c r="L7407">
        <v>10</v>
      </c>
      <c r="N7407" t="s">
        <v>164</v>
      </c>
      <c r="O7407" s="8">
        <v>3.77</v>
      </c>
      <c r="P7407" s="8">
        <v>3.75</v>
      </c>
      <c r="Q7407" s="8">
        <v>3.67</v>
      </c>
      <c r="R7407" s="8">
        <v>3.9</v>
      </c>
      <c r="S7407" s="8">
        <v>3.25</v>
      </c>
      <c r="T7407" s="8">
        <v>4.1500000000000004</v>
      </c>
      <c r="U7407" s="8">
        <v>0.21</v>
      </c>
      <c r="V7407" s="9">
        <v>37</v>
      </c>
      <c r="W7407" s="8">
        <v>0.22999999999999998</v>
      </c>
      <c r="X7407" s="8">
        <v>0.90000000000000036</v>
      </c>
      <c r="Y7407" s="8">
        <v>2.0000000000000018E-2</v>
      </c>
      <c r="Z7407" s="8">
        <v>9.9999999999997868E-3</v>
      </c>
      <c r="AA7407">
        <v>-4.9999999999999822E-2</v>
      </c>
      <c r="AF7407" t="s">
        <v>7037</v>
      </c>
      <c r="AG7407" t="s">
        <v>87</v>
      </c>
      <c r="AH7407" t="s">
        <v>88</v>
      </c>
      <c r="AI7407" t="s">
        <v>89</v>
      </c>
      <c r="AJ7407" s="7">
        <v>46022</v>
      </c>
      <c r="AK7407" t="s">
        <v>8006</v>
      </c>
      <c r="AL7407" t="s">
        <v>393</v>
      </c>
      <c r="AM7407" t="s">
        <v>7038</v>
      </c>
      <c r="AN7407" t="s">
        <v>8010</v>
      </c>
      <c r="AO7407" t="str">
        <f>TEXT(A7407,"yyyy-mm-dd")</f>
        <v>2025-02-28</v>
      </c>
    </row>
    <row r="7408" spans="1:41">
      <c r="A7408" s="6" t="s">
        <v>8005</v>
      </c>
      <c r="B7408">
        <v>2025</v>
      </c>
      <c r="C7408">
        <v>2</v>
      </c>
      <c r="E7408" t="s">
        <v>81</v>
      </c>
      <c r="F7408" t="s">
        <v>82</v>
      </c>
      <c r="G7408" t="s">
        <v>774</v>
      </c>
      <c r="H7408" t="s">
        <v>775</v>
      </c>
      <c r="K7408" s="6"/>
      <c r="O7408" s="8">
        <v>3.69</v>
      </c>
      <c r="P7408" s="8">
        <v>3.7</v>
      </c>
      <c r="Q7408" s="8">
        <v>3.55</v>
      </c>
      <c r="R7408" s="8">
        <v>3.8</v>
      </c>
      <c r="S7408" s="8">
        <v>3.3</v>
      </c>
      <c r="T7408" s="8">
        <v>4.13</v>
      </c>
      <c r="U7408" s="8">
        <v>0.19</v>
      </c>
      <c r="V7408" s="9">
        <v>35</v>
      </c>
      <c r="W7408" s="8">
        <v>0.25</v>
      </c>
      <c r="X7408" s="8">
        <v>0.83000000000000007</v>
      </c>
      <c r="Y7408" s="8">
        <v>-1.0000000000000231E-2</v>
      </c>
      <c r="Z7408" s="8">
        <v>0</v>
      </c>
      <c r="AA7408">
        <v>4.0000000000000036E-2</v>
      </c>
      <c r="AF7408" t="s">
        <v>776</v>
      </c>
      <c r="AG7408" t="s">
        <v>777</v>
      </c>
      <c r="AH7408" t="s">
        <v>778</v>
      </c>
      <c r="AI7408" t="s">
        <v>779</v>
      </c>
      <c r="AJ7408" s="7"/>
      <c r="AK7408" t="s">
        <v>8006</v>
      </c>
      <c r="AL7408" t="s">
        <v>91</v>
      </c>
      <c r="AM7408" t="s">
        <v>775</v>
      </c>
      <c r="AN7408" t="s">
        <v>8029</v>
      </c>
      <c r="AO7408" t="str">
        <f>TEXT(A7408,"yyyy-mm-dd")</f>
        <v>2025-02-28</v>
      </c>
    </row>
    <row r="7409" spans="1:41">
      <c r="A7409" s="6" t="s">
        <v>8005</v>
      </c>
      <c r="B7409">
        <v>2025</v>
      </c>
      <c r="C7409">
        <v>2</v>
      </c>
      <c r="E7409" t="s">
        <v>81</v>
      </c>
      <c r="F7409" t="s">
        <v>82</v>
      </c>
      <c r="G7409" t="s">
        <v>774</v>
      </c>
      <c r="H7409" t="s">
        <v>1536</v>
      </c>
      <c r="K7409" s="6"/>
      <c r="O7409" s="8">
        <v>3.63</v>
      </c>
      <c r="P7409" s="8">
        <v>3.6</v>
      </c>
      <c r="Q7409" s="8">
        <v>3.5</v>
      </c>
      <c r="R7409" s="8">
        <v>3.8</v>
      </c>
      <c r="S7409" s="8">
        <v>3.1</v>
      </c>
      <c r="T7409" s="8">
        <v>4.0999999999999996</v>
      </c>
      <c r="U7409" s="8">
        <v>0.25</v>
      </c>
      <c r="V7409" s="9">
        <v>33</v>
      </c>
      <c r="W7409" s="8">
        <v>0.29999999999999982</v>
      </c>
      <c r="X7409" s="8">
        <v>0.99999999999999956</v>
      </c>
      <c r="Y7409" s="8">
        <v>2.9999999999999805E-2</v>
      </c>
      <c r="Z7409" s="8">
        <v>0</v>
      </c>
      <c r="AA7409">
        <v>0</v>
      </c>
      <c r="AF7409" t="s">
        <v>1537</v>
      </c>
      <c r="AG7409" t="s">
        <v>777</v>
      </c>
      <c r="AH7409" t="s">
        <v>778</v>
      </c>
      <c r="AI7409" t="s">
        <v>1538</v>
      </c>
      <c r="AJ7409" s="7"/>
      <c r="AK7409" t="s">
        <v>8006</v>
      </c>
      <c r="AL7409" t="s">
        <v>91</v>
      </c>
      <c r="AM7409" t="s">
        <v>1536</v>
      </c>
      <c r="AN7409" t="s">
        <v>8030</v>
      </c>
      <c r="AO7409" t="str">
        <f>TEXT(A7409,"yyyy-mm-dd")</f>
        <v>2025-02-28</v>
      </c>
    </row>
    <row r="7410" spans="1:41">
      <c r="A7410" s="6" t="s">
        <v>8005</v>
      </c>
      <c r="B7410">
        <v>2025</v>
      </c>
      <c r="C7410">
        <v>2</v>
      </c>
      <c r="E7410" t="s">
        <v>392</v>
      </c>
      <c r="F7410" t="s">
        <v>82</v>
      </c>
      <c r="G7410" t="s">
        <v>774</v>
      </c>
      <c r="H7410" t="s">
        <v>775</v>
      </c>
      <c r="K7410" s="6"/>
      <c r="O7410" s="8">
        <v>3.63</v>
      </c>
      <c r="P7410" s="8">
        <v>3.68</v>
      </c>
      <c r="Q7410" s="8">
        <v>3.48</v>
      </c>
      <c r="R7410" s="8">
        <v>3.78</v>
      </c>
      <c r="S7410" s="8">
        <v>3.1</v>
      </c>
      <c r="T7410" s="8">
        <v>4</v>
      </c>
      <c r="U7410" s="8">
        <v>0.24</v>
      </c>
      <c r="V7410" s="9">
        <v>32</v>
      </c>
      <c r="W7410" s="8">
        <v>0.29999999999999982</v>
      </c>
      <c r="X7410" s="8">
        <v>0.89999999999999991</v>
      </c>
      <c r="Y7410" s="8">
        <v>-5.0000000000000266E-2</v>
      </c>
      <c r="Z7410" s="8">
        <v>8.0000000000000071E-2</v>
      </c>
      <c r="AA7410">
        <v>7.9999999999999627E-2</v>
      </c>
      <c r="AF7410" t="s">
        <v>776</v>
      </c>
      <c r="AG7410" t="s">
        <v>777</v>
      </c>
      <c r="AH7410" t="s">
        <v>778</v>
      </c>
      <c r="AI7410" t="s">
        <v>779</v>
      </c>
      <c r="AJ7410" s="7"/>
      <c r="AK7410" t="s">
        <v>8006</v>
      </c>
      <c r="AL7410" t="s">
        <v>393</v>
      </c>
      <c r="AM7410" t="s">
        <v>775</v>
      </c>
      <c r="AN7410" t="s">
        <v>8031</v>
      </c>
      <c r="AO7410" t="str">
        <f>TEXT(A7410,"yyyy-mm-dd")</f>
        <v>2025-02-28</v>
      </c>
    </row>
    <row r="7411" spans="1:41">
      <c r="A7411" s="6" t="s">
        <v>8005</v>
      </c>
      <c r="B7411">
        <v>2025</v>
      </c>
      <c r="C7411">
        <v>2</v>
      </c>
      <c r="E7411" t="s">
        <v>392</v>
      </c>
      <c r="F7411" t="s">
        <v>82</v>
      </c>
      <c r="G7411" t="s">
        <v>774</v>
      </c>
      <c r="H7411" t="s">
        <v>1536</v>
      </c>
      <c r="K7411" s="6"/>
      <c r="O7411" s="8">
        <v>3.57</v>
      </c>
      <c r="P7411" s="8">
        <v>3.58</v>
      </c>
      <c r="Q7411" s="8">
        <v>3.46</v>
      </c>
      <c r="R7411" s="8">
        <v>3.7</v>
      </c>
      <c r="S7411" s="8">
        <v>3</v>
      </c>
      <c r="T7411" s="8">
        <v>4.0999999999999996</v>
      </c>
      <c r="U7411" s="8">
        <v>0.27</v>
      </c>
      <c r="V7411" s="9">
        <v>30</v>
      </c>
      <c r="W7411" s="8">
        <v>0.24000000000000021</v>
      </c>
      <c r="X7411" s="8">
        <v>1.0999999999999996</v>
      </c>
      <c r="Y7411" s="8">
        <v>-1.0000000000000231E-2</v>
      </c>
      <c r="Z7411" s="8">
        <v>8.0000000000000071E-2</v>
      </c>
      <c r="AA7411">
        <v>0.14000000000000012</v>
      </c>
      <c r="AF7411" t="s">
        <v>1537</v>
      </c>
      <c r="AG7411" t="s">
        <v>777</v>
      </c>
      <c r="AH7411" t="s">
        <v>778</v>
      </c>
      <c r="AI7411" t="s">
        <v>1538</v>
      </c>
      <c r="AJ7411" s="7"/>
      <c r="AK7411" t="s">
        <v>8006</v>
      </c>
      <c r="AL7411" t="s">
        <v>393</v>
      </c>
      <c r="AM7411" t="s">
        <v>1536</v>
      </c>
      <c r="AN7411" t="s">
        <v>8032</v>
      </c>
      <c r="AO7411" t="str">
        <f>TEXT(A7411,"yyyy-mm-dd")</f>
        <v>2025-02-28</v>
      </c>
    </row>
    <row r="7412" spans="1:41">
      <c r="A7412" s="6" t="s">
        <v>8005</v>
      </c>
      <c r="B7412">
        <v>2025</v>
      </c>
      <c r="C7412">
        <v>2</v>
      </c>
      <c r="E7412" t="s">
        <v>112</v>
      </c>
      <c r="F7412" t="s">
        <v>113</v>
      </c>
      <c r="G7412" t="s">
        <v>83</v>
      </c>
      <c r="H7412" t="s">
        <v>7924</v>
      </c>
      <c r="I7412">
        <v>2027</v>
      </c>
      <c r="K7412" s="6">
        <v>46752</v>
      </c>
      <c r="L7412">
        <v>34</v>
      </c>
      <c r="N7412" t="s">
        <v>789</v>
      </c>
      <c r="O7412" s="8">
        <v>7.15</v>
      </c>
      <c r="P7412" s="8">
        <v>7.05</v>
      </c>
      <c r="Q7412" s="8">
        <v>6.7</v>
      </c>
      <c r="R7412" s="8">
        <v>7.35</v>
      </c>
      <c r="S7412" s="8">
        <v>6.3</v>
      </c>
      <c r="T7412" s="8">
        <v>8.6999999999999993</v>
      </c>
      <c r="U7412" s="8">
        <v>0.61</v>
      </c>
      <c r="V7412" s="9">
        <v>25</v>
      </c>
      <c r="W7412" s="8">
        <v>0.64999999999999947</v>
      </c>
      <c r="X7412" s="8">
        <v>2.3999999999999995</v>
      </c>
      <c r="Y7412" s="8">
        <v>0.10000000000000053</v>
      </c>
      <c r="Z7412" s="8">
        <v>-4.9999999999999822E-2</v>
      </c>
      <c r="AA7412">
        <v>9.9999999999999645E-2</v>
      </c>
      <c r="AF7412" t="s">
        <v>7962</v>
      </c>
      <c r="AG7412" t="s">
        <v>115</v>
      </c>
      <c r="AH7412" t="s">
        <v>116</v>
      </c>
      <c r="AI7412" t="s">
        <v>359</v>
      </c>
      <c r="AJ7412" s="7">
        <v>46752</v>
      </c>
      <c r="AK7412" t="s">
        <v>8006</v>
      </c>
      <c r="AL7412" t="s">
        <v>118</v>
      </c>
      <c r="AM7412" t="s">
        <v>7926</v>
      </c>
      <c r="AN7412" t="s">
        <v>8036</v>
      </c>
      <c r="AO7412" t="str">
        <f>TEXT(A7412,"yyyy-mm-dd")</f>
        <v>2025-02-28</v>
      </c>
    </row>
    <row r="7413" spans="1:41">
      <c r="A7413" s="6" t="s">
        <v>8005</v>
      </c>
      <c r="B7413">
        <v>2025</v>
      </c>
      <c r="C7413">
        <v>2</v>
      </c>
      <c r="E7413" t="s">
        <v>2881</v>
      </c>
      <c r="F7413" t="s">
        <v>113</v>
      </c>
      <c r="G7413" t="s">
        <v>83</v>
      </c>
      <c r="H7413" t="s">
        <v>7924</v>
      </c>
      <c r="I7413">
        <v>2027</v>
      </c>
      <c r="K7413" s="6">
        <v>46752</v>
      </c>
      <c r="L7413">
        <v>34</v>
      </c>
      <c r="N7413" t="s">
        <v>789</v>
      </c>
      <c r="O7413" s="8">
        <v>8.32</v>
      </c>
      <c r="P7413" s="8">
        <v>8.1</v>
      </c>
      <c r="Q7413" s="8">
        <v>7.73</v>
      </c>
      <c r="R7413" s="8">
        <v>9</v>
      </c>
      <c r="S7413" s="8">
        <v>7</v>
      </c>
      <c r="T7413" s="8">
        <v>10.25</v>
      </c>
      <c r="U7413" s="8">
        <v>0.88</v>
      </c>
      <c r="V7413" s="9">
        <v>24</v>
      </c>
      <c r="W7413" s="8">
        <v>1.2699999999999996</v>
      </c>
      <c r="X7413" s="8">
        <v>3.25</v>
      </c>
      <c r="Y7413" s="8">
        <v>0.22000000000000064</v>
      </c>
      <c r="Z7413" s="8">
        <v>1.9999999999999574E-2</v>
      </c>
      <c r="AA7413">
        <v>0.2599999999999989</v>
      </c>
      <c r="AF7413" t="s">
        <v>7967</v>
      </c>
      <c r="AG7413" t="s">
        <v>2883</v>
      </c>
      <c r="AH7413" t="s">
        <v>2884</v>
      </c>
      <c r="AI7413" t="s">
        <v>359</v>
      </c>
      <c r="AJ7413" s="7">
        <v>46752</v>
      </c>
      <c r="AK7413" t="s">
        <v>8006</v>
      </c>
      <c r="AL7413" t="s">
        <v>2885</v>
      </c>
      <c r="AM7413" t="s">
        <v>7926</v>
      </c>
      <c r="AN7413" t="s">
        <v>8039</v>
      </c>
      <c r="AO7413" t="str">
        <f>TEXT(A7413,"yyyy-mm-dd")</f>
        <v>2025-02-28</v>
      </c>
    </row>
    <row r="7414" spans="1:41">
      <c r="A7414" s="6" t="s">
        <v>8005</v>
      </c>
      <c r="B7414">
        <v>2025</v>
      </c>
      <c r="C7414">
        <v>2</v>
      </c>
      <c r="E7414" t="s">
        <v>112</v>
      </c>
      <c r="F7414" t="s">
        <v>113</v>
      </c>
      <c r="G7414" t="s">
        <v>83</v>
      </c>
      <c r="H7414" t="s">
        <v>7480</v>
      </c>
      <c r="I7414">
        <v>2026</v>
      </c>
      <c r="K7414" s="6">
        <v>46387</v>
      </c>
      <c r="L7414">
        <v>22</v>
      </c>
      <c r="N7414" t="s">
        <v>167</v>
      </c>
      <c r="O7414" s="8">
        <v>7.46</v>
      </c>
      <c r="P7414" s="8">
        <v>7.5</v>
      </c>
      <c r="Q7414" s="8">
        <v>7.2</v>
      </c>
      <c r="R7414" s="8">
        <v>7.8</v>
      </c>
      <c r="S7414" s="8">
        <v>6</v>
      </c>
      <c r="T7414" s="8">
        <v>8.81</v>
      </c>
      <c r="U7414" s="8">
        <v>0.67</v>
      </c>
      <c r="V7414" s="9">
        <v>29</v>
      </c>
      <c r="W7414" s="8">
        <v>0.59999999999999964</v>
      </c>
      <c r="X7414" s="8">
        <v>2.8100000000000005</v>
      </c>
      <c r="Y7414" s="8">
        <v>-4.0000000000000036E-2</v>
      </c>
      <c r="Z7414" s="8">
        <v>-9.9999999999997868E-3</v>
      </c>
      <c r="AA7414">
        <v>-0.15000000000000036</v>
      </c>
      <c r="AF7414" t="s">
        <v>7518</v>
      </c>
      <c r="AG7414" t="s">
        <v>115</v>
      </c>
      <c r="AH7414" t="s">
        <v>116</v>
      </c>
      <c r="AI7414" t="s">
        <v>230</v>
      </c>
      <c r="AJ7414" s="7">
        <v>46387</v>
      </c>
      <c r="AK7414" t="s">
        <v>8006</v>
      </c>
      <c r="AL7414" t="s">
        <v>118</v>
      </c>
      <c r="AM7414" t="s">
        <v>7482</v>
      </c>
      <c r="AN7414" t="s">
        <v>8035</v>
      </c>
      <c r="AO7414" t="str">
        <f>TEXT(A7414,"yyyy-mm-dd")</f>
        <v>2025-02-28</v>
      </c>
    </row>
    <row r="7415" spans="1:41">
      <c r="A7415" s="6" t="s">
        <v>8005</v>
      </c>
      <c r="B7415">
        <v>2025</v>
      </c>
      <c r="C7415">
        <v>2</v>
      </c>
      <c r="E7415" t="s">
        <v>2881</v>
      </c>
      <c r="F7415" t="s">
        <v>113</v>
      </c>
      <c r="G7415" t="s">
        <v>83</v>
      </c>
      <c r="H7415" t="s">
        <v>7480</v>
      </c>
      <c r="I7415">
        <v>2026</v>
      </c>
      <c r="K7415" s="6">
        <v>46387</v>
      </c>
      <c r="L7415">
        <v>22</v>
      </c>
      <c r="N7415" t="s">
        <v>167</v>
      </c>
      <c r="O7415" s="8">
        <v>8.67</v>
      </c>
      <c r="P7415" s="8">
        <v>8.6199999999999992</v>
      </c>
      <c r="Q7415" s="8">
        <v>8.15</v>
      </c>
      <c r="R7415" s="8">
        <v>9</v>
      </c>
      <c r="S7415" s="8">
        <v>7.12</v>
      </c>
      <c r="T7415" s="8">
        <v>10.25</v>
      </c>
      <c r="U7415" s="8">
        <v>0.71</v>
      </c>
      <c r="V7415" s="9">
        <v>27</v>
      </c>
      <c r="W7415" s="8">
        <v>0.84999999999999964</v>
      </c>
      <c r="X7415" s="8">
        <v>3.13</v>
      </c>
      <c r="Y7415" s="8">
        <v>5.0000000000000711E-2</v>
      </c>
      <c r="Z7415" s="8">
        <v>4.9999999999998934E-2</v>
      </c>
      <c r="AA7415">
        <v>-0.12000000000000099</v>
      </c>
      <c r="AF7415" t="s">
        <v>7523</v>
      </c>
      <c r="AG7415" t="s">
        <v>2883</v>
      </c>
      <c r="AH7415" t="s">
        <v>2884</v>
      </c>
      <c r="AI7415" t="s">
        <v>230</v>
      </c>
      <c r="AJ7415" s="7">
        <v>46387</v>
      </c>
      <c r="AK7415" t="s">
        <v>8006</v>
      </c>
      <c r="AL7415" t="s">
        <v>2885</v>
      </c>
      <c r="AM7415" t="s">
        <v>7482</v>
      </c>
      <c r="AN7415" t="s">
        <v>8038</v>
      </c>
      <c r="AO7415" t="str">
        <f>TEXT(A7415,"yyyy-mm-dd")</f>
        <v>2025-02-28</v>
      </c>
    </row>
    <row r="7416" spans="1:41">
      <c r="A7416" s="6" t="s">
        <v>8005</v>
      </c>
      <c r="B7416">
        <v>2025</v>
      </c>
      <c r="C7416">
        <v>2</v>
      </c>
      <c r="E7416" t="s">
        <v>112</v>
      </c>
      <c r="F7416" t="s">
        <v>113</v>
      </c>
      <c r="G7416" t="s">
        <v>83</v>
      </c>
      <c r="H7416" t="s">
        <v>7036</v>
      </c>
      <c r="I7416">
        <v>2025</v>
      </c>
      <c r="K7416" s="6">
        <v>46022</v>
      </c>
      <c r="L7416">
        <v>10</v>
      </c>
      <c r="N7416" t="s">
        <v>164</v>
      </c>
      <c r="O7416" s="8">
        <v>8.2799999999999994</v>
      </c>
      <c r="P7416" s="8">
        <v>8.39</v>
      </c>
      <c r="Q7416" s="8">
        <v>8.1</v>
      </c>
      <c r="R7416" s="8">
        <v>8.51</v>
      </c>
      <c r="S7416" s="8">
        <v>7.25</v>
      </c>
      <c r="T7416" s="8">
        <v>8.9</v>
      </c>
      <c r="U7416" s="8">
        <v>0.41</v>
      </c>
      <c r="V7416" s="9">
        <v>32</v>
      </c>
      <c r="W7416" s="8">
        <v>0.41000000000000014</v>
      </c>
      <c r="X7416" s="8">
        <v>1.6500000000000004</v>
      </c>
      <c r="Y7416" s="8">
        <v>-0.11000000000000121</v>
      </c>
      <c r="Z7416" s="8">
        <v>-3.9999999999999147E-2</v>
      </c>
      <c r="AA7416">
        <v>8.0000000000000071E-2</v>
      </c>
      <c r="AF7416" t="s">
        <v>7074</v>
      </c>
      <c r="AG7416" t="s">
        <v>115</v>
      </c>
      <c r="AH7416" t="s">
        <v>116</v>
      </c>
      <c r="AI7416" t="s">
        <v>117</v>
      </c>
      <c r="AJ7416" s="7">
        <v>46022</v>
      </c>
      <c r="AK7416" t="s">
        <v>8006</v>
      </c>
      <c r="AL7416" t="s">
        <v>118</v>
      </c>
      <c r="AM7416" t="s">
        <v>7038</v>
      </c>
      <c r="AN7416" t="s">
        <v>8034</v>
      </c>
      <c r="AO7416" t="str">
        <f>TEXT(A7416,"yyyy-mm-dd")</f>
        <v>2025-02-28</v>
      </c>
    </row>
    <row r="7417" spans="1:41">
      <c r="A7417" s="6" t="s">
        <v>8005</v>
      </c>
      <c r="B7417">
        <v>2025</v>
      </c>
      <c r="C7417">
        <v>2</v>
      </c>
      <c r="E7417" t="s">
        <v>2881</v>
      </c>
      <c r="F7417" t="s">
        <v>113</v>
      </c>
      <c r="G7417" t="s">
        <v>83</v>
      </c>
      <c r="H7417" t="s">
        <v>7036</v>
      </c>
      <c r="I7417">
        <v>2025</v>
      </c>
      <c r="K7417" s="6">
        <v>46022</v>
      </c>
      <c r="L7417">
        <v>10</v>
      </c>
      <c r="N7417" t="s">
        <v>164</v>
      </c>
      <c r="O7417" s="8">
        <v>9.34</v>
      </c>
      <c r="P7417" s="8">
        <v>9.3800000000000008</v>
      </c>
      <c r="Q7417" s="8">
        <v>9</v>
      </c>
      <c r="R7417" s="8">
        <v>9.6</v>
      </c>
      <c r="S7417" s="8">
        <v>8.11</v>
      </c>
      <c r="T7417" s="8">
        <v>10.55</v>
      </c>
      <c r="U7417" s="8">
        <v>0.54</v>
      </c>
      <c r="V7417" s="9">
        <v>29</v>
      </c>
      <c r="W7417" s="8">
        <v>0.59999999999999964</v>
      </c>
      <c r="X7417" s="8">
        <v>2.4400000000000013</v>
      </c>
      <c r="Y7417" s="8">
        <v>-4.0000000000000924E-2</v>
      </c>
      <c r="Z7417" s="8">
        <v>-1.9999999999999574E-2</v>
      </c>
      <c r="AA7417">
        <v>-0.20000000000000107</v>
      </c>
      <c r="AF7417" t="s">
        <v>7079</v>
      </c>
      <c r="AG7417" t="s">
        <v>2883</v>
      </c>
      <c r="AH7417" t="s">
        <v>2884</v>
      </c>
      <c r="AI7417" t="s">
        <v>117</v>
      </c>
      <c r="AJ7417" s="7">
        <v>46022</v>
      </c>
      <c r="AK7417" t="s">
        <v>8006</v>
      </c>
      <c r="AL7417" t="s">
        <v>2885</v>
      </c>
      <c r="AM7417" t="s">
        <v>7038</v>
      </c>
      <c r="AN7417" t="s">
        <v>8037</v>
      </c>
      <c r="AO7417" t="str">
        <f>TEXT(A7417,"yyyy-mm-dd")</f>
        <v>2025-02-28</v>
      </c>
    </row>
    <row r="7418" spans="1:41">
      <c r="A7418" s="6" t="s">
        <v>8040</v>
      </c>
      <c r="B7418">
        <v>2025</v>
      </c>
      <c r="C7418">
        <v>3</v>
      </c>
      <c r="E7418" t="s">
        <v>1907</v>
      </c>
      <c r="F7418" t="s">
        <v>1908</v>
      </c>
      <c r="G7418" t="s">
        <v>102</v>
      </c>
      <c r="H7418" t="s">
        <v>7871</v>
      </c>
      <c r="I7418">
        <v>2026</v>
      </c>
      <c r="J7418">
        <v>4</v>
      </c>
      <c r="K7418" s="6">
        <v>46387</v>
      </c>
      <c r="L7418">
        <v>21</v>
      </c>
      <c r="M7418">
        <v>7</v>
      </c>
      <c r="N7418" t="s">
        <v>176</v>
      </c>
      <c r="O7418" s="8">
        <v>7.26</v>
      </c>
      <c r="P7418" s="8">
        <v>7.5</v>
      </c>
      <c r="Q7418" s="8">
        <v>7</v>
      </c>
      <c r="R7418" s="8">
        <v>7.5</v>
      </c>
      <c r="S7418" s="8">
        <v>6</v>
      </c>
      <c r="T7418" s="8">
        <v>8</v>
      </c>
      <c r="U7418" s="8">
        <v>0.48</v>
      </c>
      <c r="V7418" s="9">
        <v>35</v>
      </c>
      <c r="W7418" s="8">
        <v>0.5</v>
      </c>
      <c r="X7418" s="8">
        <v>2</v>
      </c>
      <c r="Y7418" s="8">
        <v>-0.24000000000000021</v>
      </c>
      <c r="Z7418" s="8">
        <v>0</v>
      </c>
      <c r="AA7418">
        <v>0</v>
      </c>
      <c r="AF7418" t="s">
        <v>7872</v>
      </c>
      <c r="AG7418" t="s">
        <v>1910</v>
      </c>
      <c r="AH7418" t="s">
        <v>1911</v>
      </c>
      <c r="AI7418" t="s">
        <v>1944</v>
      </c>
      <c r="AJ7418" s="7">
        <v>46387</v>
      </c>
      <c r="AK7418" t="s">
        <v>8041</v>
      </c>
      <c r="AL7418" t="s">
        <v>1908</v>
      </c>
      <c r="AM7418" t="s">
        <v>7873</v>
      </c>
      <c r="AN7418" t="s">
        <v>8063</v>
      </c>
      <c r="AO7418" t="str">
        <f>TEXT(A7418,"yyyy-mm-dd")</f>
        <v>2025-03-31</v>
      </c>
    </row>
    <row r="7419" spans="1:41">
      <c r="A7419" s="6" t="s">
        <v>8040</v>
      </c>
      <c r="B7419">
        <v>2025</v>
      </c>
      <c r="C7419">
        <v>3</v>
      </c>
      <c r="E7419" t="s">
        <v>1907</v>
      </c>
      <c r="F7419" t="s">
        <v>1908</v>
      </c>
      <c r="G7419" t="s">
        <v>102</v>
      </c>
      <c r="H7419" t="s">
        <v>7766</v>
      </c>
      <c r="I7419">
        <v>2026</v>
      </c>
      <c r="J7419">
        <v>3</v>
      </c>
      <c r="K7419" s="6">
        <v>46295</v>
      </c>
      <c r="L7419">
        <v>18</v>
      </c>
      <c r="M7419">
        <v>6</v>
      </c>
      <c r="N7419" t="s">
        <v>206</v>
      </c>
      <c r="O7419" s="8">
        <v>7.35</v>
      </c>
      <c r="P7419" s="8">
        <v>7.5</v>
      </c>
      <c r="Q7419" s="8">
        <v>7</v>
      </c>
      <c r="R7419" s="8">
        <v>7.75</v>
      </c>
      <c r="S7419" s="8">
        <v>6</v>
      </c>
      <c r="T7419" s="8">
        <v>8</v>
      </c>
      <c r="U7419" s="8">
        <v>0.49</v>
      </c>
      <c r="V7419" s="9">
        <v>34</v>
      </c>
      <c r="W7419" s="8">
        <v>0.75</v>
      </c>
      <c r="X7419" s="8">
        <v>2</v>
      </c>
      <c r="Y7419" s="8">
        <v>-0.15000000000000036</v>
      </c>
      <c r="Z7419" s="8">
        <v>0</v>
      </c>
      <c r="AA7419">
        <v>0.25</v>
      </c>
      <c r="AF7419" t="s">
        <v>7767</v>
      </c>
      <c r="AG7419" t="s">
        <v>1910</v>
      </c>
      <c r="AH7419" t="s">
        <v>1911</v>
      </c>
      <c r="AI7419" t="s">
        <v>1939</v>
      </c>
      <c r="AJ7419" s="7">
        <v>46295</v>
      </c>
      <c r="AK7419" t="s">
        <v>8041</v>
      </c>
      <c r="AL7419" t="s">
        <v>1908</v>
      </c>
      <c r="AM7419" t="s">
        <v>7768</v>
      </c>
      <c r="AN7419" t="s">
        <v>8062</v>
      </c>
      <c r="AO7419" t="str">
        <f>TEXT(A7419,"yyyy-mm-dd")</f>
        <v>2025-03-31</v>
      </c>
    </row>
    <row r="7420" spans="1:41">
      <c r="A7420" s="6" t="s">
        <v>8040</v>
      </c>
      <c r="B7420">
        <v>2025</v>
      </c>
      <c r="C7420">
        <v>3</v>
      </c>
      <c r="E7420" t="s">
        <v>1907</v>
      </c>
      <c r="F7420" t="s">
        <v>1908</v>
      </c>
      <c r="G7420" t="s">
        <v>102</v>
      </c>
      <c r="H7420" t="s">
        <v>7658</v>
      </c>
      <c r="I7420">
        <v>2026</v>
      </c>
      <c r="J7420">
        <v>2</v>
      </c>
      <c r="K7420" s="6">
        <v>46203</v>
      </c>
      <c r="L7420">
        <v>15</v>
      </c>
      <c r="M7420">
        <v>5</v>
      </c>
      <c r="N7420" t="s">
        <v>236</v>
      </c>
      <c r="O7420" s="8">
        <v>7.47</v>
      </c>
      <c r="P7420" s="8">
        <v>7.5</v>
      </c>
      <c r="Q7420" s="8">
        <v>7.06</v>
      </c>
      <c r="R7420" s="8">
        <v>7.75</v>
      </c>
      <c r="S7420" s="8">
        <v>6.5</v>
      </c>
      <c r="T7420" s="8">
        <v>8</v>
      </c>
      <c r="U7420" s="8">
        <v>0.45</v>
      </c>
      <c r="V7420" s="9">
        <v>34</v>
      </c>
      <c r="W7420" s="8">
        <v>0.69000000000000039</v>
      </c>
      <c r="X7420" s="8">
        <v>1.5</v>
      </c>
      <c r="Y7420" s="8">
        <v>-3.0000000000000249E-2</v>
      </c>
      <c r="Z7420" s="8">
        <v>-0.25</v>
      </c>
      <c r="AA7420">
        <v>0.13000000000000078</v>
      </c>
      <c r="AF7420" t="s">
        <v>7659</v>
      </c>
      <c r="AG7420" t="s">
        <v>1910</v>
      </c>
      <c r="AH7420" t="s">
        <v>1911</v>
      </c>
      <c r="AI7420" t="s">
        <v>1934</v>
      </c>
      <c r="AJ7420" s="7">
        <v>46203</v>
      </c>
      <c r="AK7420" t="s">
        <v>8041</v>
      </c>
      <c r="AL7420" t="s">
        <v>1908</v>
      </c>
      <c r="AM7420" t="s">
        <v>7660</v>
      </c>
      <c r="AN7420" t="s">
        <v>8061</v>
      </c>
      <c r="AO7420" t="str">
        <f>TEXT(A7420,"yyyy-mm-dd")</f>
        <v>2025-03-31</v>
      </c>
    </row>
    <row r="7421" spans="1:41">
      <c r="A7421" s="6" t="s">
        <v>8040</v>
      </c>
      <c r="B7421">
        <v>2025</v>
      </c>
      <c r="C7421">
        <v>3</v>
      </c>
      <c r="E7421" t="s">
        <v>1907</v>
      </c>
      <c r="F7421" t="s">
        <v>1908</v>
      </c>
      <c r="G7421" t="s">
        <v>102</v>
      </c>
      <c r="H7421" t="s">
        <v>7654</v>
      </c>
      <c r="I7421">
        <v>2026</v>
      </c>
      <c r="J7421">
        <v>1</v>
      </c>
      <c r="K7421" s="6">
        <v>46112</v>
      </c>
      <c r="L7421">
        <v>12</v>
      </c>
      <c r="M7421">
        <v>4</v>
      </c>
      <c r="N7421" t="s">
        <v>261</v>
      </c>
      <c r="O7421" s="8">
        <v>7.67</v>
      </c>
      <c r="P7421" s="8">
        <v>7.75</v>
      </c>
      <c r="Q7421" s="8">
        <v>7.5</v>
      </c>
      <c r="R7421" s="8">
        <v>8</v>
      </c>
      <c r="S7421" s="8">
        <v>7</v>
      </c>
      <c r="T7421" s="8">
        <v>8.25</v>
      </c>
      <c r="U7421" s="8">
        <v>0.4</v>
      </c>
      <c r="V7421" s="9">
        <v>34</v>
      </c>
      <c r="W7421" s="8">
        <v>0.5</v>
      </c>
      <c r="X7421" s="8">
        <v>1.25</v>
      </c>
      <c r="Y7421" s="8">
        <v>-8.0000000000000071E-2</v>
      </c>
      <c r="Z7421" s="8">
        <v>-0.25</v>
      </c>
      <c r="AA7421">
        <v>-5.9999999999999609E-2</v>
      </c>
      <c r="AF7421" t="s">
        <v>7655</v>
      </c>
      <c r="AG7421" t="s">
        <v>1910</v>
      </c>
      <c r="AH7421" t="s">
        <v>1911</v>
      </c>
      <c r="AI7421" t="s">
        <v>1929</v>
      </c>
      <c r="AJ7421" s="7">
        <v>46112</v>
      </c>
      <c r="AK7421" t="s">
        <v>8041</v>
      </c>
      <c r="AL7421" t="s">
        <v>1908</v>
      </c>
      <c r="AM7421" t="s">
        <v>7656</v>
      </c>
      <c r="AN7421" t="s">
        <v>8060</v>
      </c>
      <c r="AO7421" t="str">
        <f>TEXT(A7421,"yyyy-mm-dd")</f>
        <v>2025-03-31</v>
      </c>
    </row>
    <row r="7422" spans="1:41">
      <c r="A7422" s="6" t="s">
        <v>8040</v>
      </c>
      <c r="B7422">
        <v>2025</v>
      </c>
      <c r="C7422">
        <v>3</v>
      </c>
      <c r="E7422" t="s">
        <v>1907</v>
      </c>
      <c r="F7422" t="s">
        <v>1908</v>
      </c>
      <c r="G7422" t="s">
        <v>102</v>
      </c>
      <c r="H7422" t="s">
        <v>7427</v>
      </c>
      <c r="I7422">
        <v>2025</v>
      </c>
      <c r="J7422">
        <v>4</v>
      </c>
      <c r="K7422" s="6">
        <v>46022</v>
      </c>
      <c r="L7422">
        <v>9</v>
      </c>
      <c r="M7422">
        <v>3</v>
      </c>
      <c r="N7422" t="s">
        <v>173</v>
      </c>
      <c r="O7422" s="8">
        <v>7.97</v>
      </c>
      <c r="P7422" s="8">
        <v>8</v>
      </c>
      <c r="Q7422" s="8">
        <v>7.56</v>
      </c>
      <c r="R7422" s="8">
        <v>8.25</v>
      </c>
      <c r="S7422" s="8">
        <v>7.5</v>
      </c>
      <c r="T7422" s="8">
        <v>8.75</v>
      </c>
      <c r="U7422" s="8">
        <v>0.37</v>
      </c>
      <c r="V7422" s="9">
        <v>38</v>
      </c>
      <c r="W7422" s="8">
        <v>0.69000000000000039</v>
      </c>
      <c r="X7422" s="8">
        <v>1.25</v>
      </c>
      <c r="Y7422" s="8">
        <v>-3.0000000000000249E-2</v>
      </c>
      <c r="Z7422" s="8">
        <v>-0.25</v>
      </c>
      <c r="AA7422">
        <v>0.19000000000000039</v>
      </c>
      <c r="AF7422" t="s">
        <v>7428</v>
      </c>
      <c r="AG7422" t="s">
        <v>1910</v>
      </c>
      <c r="AH7422" t="s">
        <v>1911</v>
      </c>
      <c r="AI7422" t="s">
        <v>1924</v>
      </c>
      <c r="AJ7422" s="7">
        <v>46022</v>
      </c>
      <c r="AK7422" t="s">
        <v>8041</v>
      </c>
      <c r="AL7422" t="s">
        <v>1908</v>
      </c>
      <c r="AM7422" t="s">
        <v>7429</v>
      </c>
      <c r="AN7422" t="s">
        <v>8059</v>
      </c>
      <c r="AO7422" t="str">
        <f>TEXT(A7422,"yyyy-mm-dd")</f>
        <v>2025-03-31</v>
      </c>
    </row>
    <row r="7423" spans="1:41">
      <c r="A7423" s="6" t="s">
        <v>8040</v>
      </c>
      <c r="B7423">
        <v>2025</v>
      </c>
      <c r="C7423">
        <v>3</v>
      </c>
      <c r="E7423" t="s">
        <v>1907</v>
      </c>
      <c r="F7423" t="s">
        <v>1908</v>
      </c>
      <c r="G7423" t="s">
        <v>102</v>
      </c>
      <c r="H7423" t="s">
        <v>7322</v>
      </c>
      <c r="I7423">
        <v>2025</v>
      </c>
      <c r="J7423">
        <v>3</v>
      </c>
      <c r="K7423" s="6">
        <v>45930</v>
      </c>
      <c r="L7423">
        <v>6</v>
      </c>
      <c r="M7423">
        <v>2</v>
      </c>
      <c r="N7423" t="s">
        <v>203</v>
      </c>
      <c r="O7423" s="8">
        <v>8.17</v>
      </c>
      <c r="P7423" s="8">
        <v>8</v>
      </c>
      <c r="Q7423" s="8">
        <v>8</v>
      </c>
      <c r="R7423" s="8">
        <v>8.5</v>
      </c>
      <c r="S7423" s="8">
        <v>7.5</v>
      </c>
      <c r="T7423" s="8">
        <v>9</v>
      </c>
      <c r="U7423" s="8">
        <v>0.37</v>
      </c>
      <c r="V7423" s="9">
        <v>37</v>
      </c>
      <c r="W7423" s="8">
        <v>0.5</v>
      </c>
      <c r="X7423" s="8">
        <v>1.5</v>
      </c>
      <c r="Y7423" s="8">
        <v>0.16999999999999993</v>
      </c>
      <c r="Z7423" s="8">
        <v>-0.5</v>
      </c>
      <c r="AA7423">
        <v>0</v>
      </c>
      <c r="AF7423" t="s">
        <v>7323</v>
      </c>
      <c r="AG7423" t="s">
        <v>1910</v>
      </c>
      <c r="AH7423" t="s">
        <v>1911</v>
      </c>
      <c r="AI7423" t="s">
        <v>1919</v>
      </c>
      <c r="AJ7423" s="7">
        <v>45930</v>
      </c>
      <c r="AK7423" t="s">
        <v>8041</v>
      </c>
      <c r="AL7423" t="s">
        <v>1908</v>
      </c>
      <c r="AM7423" t="s">
        <v>7324</v>
      </c>
      <c r="AN7423" t="s">
        <v>8058</v>
      </c>
      <c r="AO7423" t="str">
        <f>TEXT(A7423,"yyyy-mm-dd")</f>
        <v>2025-03-31</v>
      </c>
    </row>
    <row r="7424" spans="1:41">
      <c r="A7424" s="6" t="s">
        <v>8040</v>
      </c>
      <c r="B7424">
        <v>2025</v>
      </c>
      <c r="C7424">
        <v>3</v>
      </c>
      <c r="E7424" t="s">
        <v>1907</v>
      </c>
      <c r="F7424" t="s">
        <v>1908</v>
      </c>
      <c r="G7424" t="s">
        <v>102</v>
      </c>
      <c r="H7424" t="s">
        <v>7214</v>
      </c>
      <c r="I7424">
        <v>2025</v>
      </c>
      <c r="J7424">
        <v>2</v>
      </c>
      <c r="K7424" s="6">
        <v>45838</v>
      </c>
      <c r="L7424">
        <v>3</v>
      </c>
      <c r="M7424">
        <v>1</v>
      </c>
      <c r="N7424" t="s">
        <v>233</v>
      </c>
      <c r="O7424" s="8">
        <v>8.48</v>
      </c>
      <c r="P7424" s="8">
        <v>8.5</v>
      </c>
      <c r="Q7424" s="8">
        <v>8.25</v>
      </c>
      <c r="R7424" s="8">
        <v>8.75</v>
      </c>
      <c r="S7424" s="8">
        <v>8</v>
      </c>
      <c r="T7424" s="8">
        <v>9.25</v>
      </c>
      <c r="U7424" s="8">
        <v>0.34</v>
      </c>
      <c r="V7424" s="9">
        <v>37</v>
      </c>
      <c r="W7424" s="8">
        <v>0.5</v>
      </c>
      <c r="X7424" s="8">
        <v>1.25</v>
      </c>
      <c r="Y7424" s="8">
        <v>-1.9999999999999574E-2</v>
      </c>
      <c r="Z7424" s="8">
        <v>0</v>
      </c>
      <c r="AA7424">
        <v>0.25</v>
      </c>
      <c r="AF7424" t="s">
        <v>7215</v>
      </c>
      <c r="AG7424" t="s">
        <v>1910</v>
      </c>
      <c r="AH7424" t="s">
        <v>1911</v>
      </c>
      <c r="AI7424" t="s">
        <v>1915</v>
      </c>
      <c r="AJ7424" s="7">
        <v>45838</v>
      </c>
      <c r="AK7424" t="s">
        <v>8041</v>
      </c>
      <c r="AL7424" t="s">
        <v>1908</v>
      </c>
      <c r="AM7424" t="s">
        <v>7216</v>
      </c>
      <c r="AN7424" t="s">
        <v>8057</v>
      </c>
      <c r="AO7424" t="str">
        <f>TEXT(A7424,"yyyy-mm-dd")</f>
        <v>2025-03-31</v>
      </c>
    </row>
    <row r="7425" spans="1:41">
      <c r="A7425" s="6" t="s">
        <v>8040</v>
      </c>
      <c r="B7425">
        <v>2025</v>
      </c>
      <c r="C7425">
        <v>3</v>
      </c>
      <c r="E7425" t="s">
        <v>1907</v>
      </c>
      <c r="F7425" t="s">
        <v>1908</v>
      </c>
      <c r="G7425" t="s">
        <v>102</v>
      </c>
      <c r="H7425" t="s">
        <v>7210</v>
      </c>
      <c r="I7425">
        <v>2025</v>
      </c>
      <c r="J7425">
        <v>1</v>
      </c>
      <c r="K7425" s="6">
        <v>45747</v>
      </c>
      <c r="L7425">
        <v>0</v>
      </c>
      <c r="M7425">
        <v>0</v>
      </c>
      <c r="N7425" t="s">
        <v>178</v>
      </c>
      <c r="O7425" s="8">
        <v>9.06</v>
      </c>
      <c r="P7425" s="8">
        <v>9</v>
      </c>
      <c r="Q7425" s="8">
        <v>9</v>
      </c>
      <c r="R7425" s="8">
        <v>9</v>
      </c>
      <c r="S7425" s="8">
        <v>9</v>
      </c>
      <c r="T7425" s="8">
        <v>9.5</v>
      </c>
      <c r="U7425" s="8">
        <v>0.16</v>
      </c>
      <c r="V7425" s="9">
        <v>37</v>
      </c>
      <c r="W7425" s="8">
        <v>0</v>
      </c>
      <c r="X7425" s="8">
        <v>0.5</v>
      </c>
      <c r="Y7425" s="8">
        <v>6.0000000000000497E-2</v>
      </c>
      <c r="Z7425" s="8">
        <v>0</v>
      </c>
      <c r="AA7425">
        <v>0</v>
      </c>
      <c r="AF7425" t="s">
        <v>7211</v>
      </c>
      <c r="AG7425" t="s">
        <v>1910</v>
      </c>
      <c r="AH7425" t="s">
        <v>1911</v>
      </c>
      <c r="AI7425" t="s">
        <v>1912</v>
      </c>
      <c r="AJ7425" s="7">
        <v>45747</v>
      </c>
      <c r="AK7425" t="s">
        <v>8041</v>
      </c>
      <c r="AL7425" t="s">
        <v>1908</v>
      </c>
      <c r="AM7425" t="s">
        <v>7212</v>
      </c>
      <c r="AN7425" t="s">
        <v>8056</v>
      </c>
      <c r="AO7425" t="str">
        <f>TEXT(A7425,"yyyy-mm-dd")</f>
        <v>2025-03-31</v>
      </c>
    </row>
    <row r="7426" spans="1:41">
      <c r="A7426" s="6" t="s">
        <v>8040</v>
      </c>
      <c r="B7426">
        <v>2025</v>
      </c>
      <c r="C7426">
        <v>3</v>
      </c>
      <c r="E7426" t="s">
        <v>100</v>
      </c>
      <c r="F7426" t="s">
        <v>101</v>
      </c>
      <c r="G7426" t="s">
        <v>83</v>
      </c>
      <c r="H7426" t="s">
        <v>7924</v>
      </c>
      <c r="I7426">
        <v>2027</v>
      </c>
      <c r="K7426" s="6">
        <v>46752</v>
      </c>
      <c r="L7426">
        <v>33</v>
      </c>
      <c r="N7426" t="s">
        <v>810</v>
      </c>
      <c r="O7426" s="8">
        <v>1.9</v>
      </c>
      <c r="P7426" s="8">
        <v>1.9</v>
      </c>
      <c r="Q7426" s="8">
        <v>1.7</v>
      </c>
      <c r="R7426" s="8">
        <v>2.13</v>
      </c>
      <c r="S7426" s="8">
        <v>1.1000000000000001</v>
      </c>
      <c r="T7426" s="8">
        <v>2.5</v>
      </c>
      <c r="U7426" s="8">
        <v>0.36</v>
      </c>
      <c r="V7426" s="9">
        <v>27</v>
      </c>
      <c r="W7426" s="8">
        <v>0.42999999999999994</v>
      </c>
      <c r="X7426" s="8">
        <v>1.4</v>
      </c>
      <c r="Y7426" s="8">
        <v>0</v>
      </c>
      <c r="Z7426" s="8">
        <v>-0.10000000000000009</v>
      </c>
      <c r="AA7426">
        <v>2.9999999999999805E-2</v>
      </c>
      <c r="AF7426" t="s">
        <v>10522</v>
      </c>
      <c r="AG7426" t="s">
        <v>9655</v>
      </c>
      <c r="AH7426" t="s">
        <v>9656</v>
      </c>
      <c r="AI7426" t="s">
        <v>9708</v>
      </c>
      <c r="AJ7426" s="7">
        <v>46752</v>
      </c>
      <c r="AK7426" t="s">
        <v>8041</v>
      </c>
      <c r="AL7426" t="s">
        <v>109</v>
      </c>
      <c r="AM7426" t="s">
        <v>7926</v>
      </c>
      <c r="AN7426" t="s">
        <v>10526</v>
      </c>
    </row>
    <row r="7427" spans="1:41">
      <c r="A7427" s="6" t="s">
        <v>8040</v>
      </c>
      <c r="B7427">
        <v>2025</v>
      </c>
      <c r="C7427">
        <v>3</v>
      </c>
      <c r="E7427" t="s">
        <v>100</v>
      </c>
      <c r="F7427" t="s">
        <v>101</v>
      </c>
      <c r="G7427" t="s">
        <v>102</v>
      </c>
      <c r="H7427" t="s">
        <v>7871</v>
      </c>
      <c r="I7427">
        <v>2026</v>
      </c>
      <c r="J7427">
        <v>4</v>
      </c>
      <c r="K7427" s="6">
        <v>46387</v>
      </c>
      <c r="L7427">
        <v>21</v>
      </c>
      <c r="M7427">
        <v>7</v>
      </c>
      <c r="N7427" t="s">
        <v>176</v>
      </c>
      <c r="O7427" s="8">
        <v>1.69</v>
      </c>
      <c r="P7427" s="8">
        <v>1.75</v>
      </c>
      <c r="Q7427" s="8">
        <v>1.39</v>
      </c>
      <c r="R7427" s="8">
        <v>2</v>
      </c>
      <c r="S7427" s="8">
        <v>0.7</v>
      </c>
      <c r="T7427" s="8">
        <v>3.46</v>
      </c>
      <c r="U7427" s="8">
        <v>0.52</v>
      </c>
      <c r="V7427" s="9">
        <v>33</v>
      </c>
      <c r="W7427" s="8">
        <v>0.6100000000000001</v>
      </c>
      <c r="X7427" s="8">
        <v>2.76</v>
      </c>
      <c r="Y7427" s="8">
        <v>-6.0000000000000053E-2</v>
      </c>
      <c r="Z7427" s="8">
        <v>-1.0000000000000009E-2</v>
      </c>
      <c r="AA7427">
        <v>6.0000000000000053E-2</v>
      </c>
      <c r="AF7427" t="s">
        <v>7943</v>
      </c>
      <c r="AG7427" t="s">
        <v>106</v>
      </c>
      <c r="AH7427" t="s">
        <v>107</v>
      </c>
      <c r="AI7427" t="s">
        <v>2673</v>
      </c>
      <c r="AJ7427" s="7">
        <v>46387</v>
      </c>
      <c r="AK7427" t="s">
        <v>8041</v>
      </c>
      <c r="AL7427" t="s">
        <v>109</v>
      </c>
      <c r="AM7427" t="s">
        <v>7873</v>
      </c>
      <c r="AN7427" t="s">
        <v>8055</v>
      </c>
      <c r="AO7427" t="str">
        <f>TEXT(A7427,"yyyy-mm-dd")</f>
        <v>2025-03-31</v>
      </c>
    </row>
    <row r="7428" spans="1:41">
      <c r="A7428" s="6" t="s">
        <v>8040</v>
      </c>
      <c r="B7428">
        <v>2025</v>
      </c>
      <c r="C7428">
        <v>3</v>
      </c>
      <c r="E7428" t="s">
        <v>100</v>
      </c>
      <c r="F7428" t="s">
        <v>101</v>
      </c>
      <c r="G7428" t="s">
        <v>83</v>
      </c>
      <c r="H7428" t="s">
        <v>7480</v>
      </c>
      <c r="I7428">
        <v>2026</v>
      </c>
      <c r="K7428" s="6">
        <v>46387</v>
      </c>
      <c r="L7428">
        <v>21</v>
      </c>
      <c r="N7428" t="s">
        <v>176</v>
      </c>
      <c r="O7428" s="8">
        <v>1.59</v>
      </c>
      <c r="P7428" s="8">
        <v>1.6</v>
      </c>
      <c r="Q7428" s="8">
        <v>1.4</v>
      </c>
      <c r="R7428" s="8">
        <v>1.8</v>
      </c>
      <c r="S7428" s="8">
        <v>0.6</v>
      </c>
      <c r="T7428" s="8">
        <v>2.5499999999999998</v>
      </c>
      <c r="U7428" s="8">
        <v>0.39</v>
      </c>
      <c r="V7428" s="9">
        <v>38</v>
      </c>
      <c r="W7428" s="8">
        <v>0.40000000000000013</v>
      </c>
      <c r="X7428" s="8">
        <v>1.9499999999999997</v>
      </c>
      <c r="Y7428" s="8">
        <v>-1.0000000000000009E-2</v>
      </c>
      <c r="Z7428" s="8">
        <v>-9.9999999999999867E-2</v>
      </c>
      <c r="AA7428">
        <v>-4.9999999999999822E-2</v>
      </c>
      <c r="AF7428" t="s">
        <v>10489</v>
      </c>
      <c r="AG7428" t="s">
        <v>9655</v>
      </c>
      <c r="AH7428" t="s">
        <v>9656</v>
      </c>
      <c r="AI7428" t="s">
        <v>9669</v>
      </c>
      <c r="AJ7428" s="7">
        <v>46387</v>
      </c>
      <c r="AK7428" t="s">
        <v>8041</v>
      </c>
      <c r="AL7428" t="s">
        <v>109</v>
      </c>
      <c r="AM7428" t="s">
        <v>7482</v>
      </c>
      <c r="AN7428" t="s">
        <v>10505</v>
      </c>
    </row>
    <row r="7429" spans="1:41">
      <c r="A7429" s="6" t="s">
        <v>8040</v>
      </c>
      <c r="B7429">
        <v>2025</v>
      </c>
      <c r="C7429">
        <v>3</v>
      </c>
      <c r="E7429" t="s">
        <v>100</v>
      </c>
      <c r="F7429" t="s">
        <v>101</v>
      </c>
      <c r="G7429" t="s">
        <v>102</v>
      </c>
      <c r="H7429" t="s">
        <v>7766</v>
      </c>
      <c r="I7429">
        <v>2026</v>
      </c>
      <c r="J7429">
        <v>3</v>
      </c>
      <c r="K7429" s="6">
        <v>46295</v>
      </c>
      <c r="L7429">
        <v>18</v>
      </c>
      <c r="M7429">
        <v>6</v>
      </c>
      <c r="N7429" t="s">
        <v>206</v>
      </c>
      <c r="O7429" s="8">
        <v>1.64</v>
      </c>
      <c r="P7429" s="8">
        <v>1.64</v>
      </c>
      <c r="Q7429" s="8">
        <v>1.43</v>
      </c>
      <c r="R7429" s="8">
        <v>1.8</v>
      </c>
      <c r="S7429" s="8">
        <v>0.5</v>
      </c>
      <c r="T7429" s="8">
        <v>3.43</v>
      </c>
      <c r="U7429" s="8">
        <v>0.47</v>
      </c>
      <c r="V7429" s="9">
        <v>33</v>
      </c>
      <c r="W7429" s="8">
        <v>0.37000000000000011</v>
      </c>
      <c r="X7429" s="8">
        <v>2.93</v>
      </c>
      <c r="Y7429" s="8">
        <v>0</v>
      </c>
      <c r="Z7429" s="8">
        <v>-0.12000000000000011</v>
      </c>
      <c r="AA7429">
        <v>-0.1399999999999999</v>
      </c>
      <c r="AF7429" t="s">
        <v>7941</v>
      </c>
      <c r="AG7429" t="s">
        <v>106</v>
      </c>
      <c r="AH7429" t="s">
        <v>107</v>
      </c>
      <c r="AI7429" t="s">
        <v>2670</v>
      </c>
      <c r="AJ7429" s="7">
        <v>46295</v>
      </c>
      <c r="AK7429" t="s">
        <v>8041</v>
      </c>
      <c r="AL7429" t="s">
        <v>109</v>
      </c>
      <c r="AM7429" t="s">
        <v>7768</v>
      </c>
      <c r="AN7429" t="s">
        <v>8054</v>
      </c>
      <c r="AO7429" t="str">
        <f>TEXT(A7429,"yyyy-mm-dd")</f>
        <v>2025-03-31</v>
      </c>
    </row>
    <row r="7430" spans="1:41">
      <c r="A7430" s="6" t="s">
        <v>8040</v>
      </c>
      <c r="B7430">
        <v>2025</v>
      </c>
      <c r="C7430">
        <v>3</v>
      </c>
      <c r="E7430" t="s">
        <v>100</v>
      </c>
      <c r="F7430" t="s">
        <v>101</v>
      </c>
      <c r="G7430" t="s">
        <v>102</v>
      </c>
      <c r="H7430" t="s">
        <v>7658</v>
      </c>
      <c r="I7430">
        <v>2026</v>
      </c>
      <c r="J7430">
        <v>2</v>
      </c>
      <c r="K7430" s="6">
        <v>46203</v>
      </c>
      <c r="L7430">
        <v>15</v>
      </c>
      <c r="M7430">
        <v>5</v>
      </c>
      <c r="N7430" t="s">
        <v>236</v>
      </c>
      <c r="O7430" s="8">
        <v>1.62</v>
      </c>
      <c r="P7430" s="8">
        <v>1.5</v>
      </c>
      <c r="Q7430" s="8">
        <v>1.32</v>
      </c>
      <c r="R7430" s="8">
        <v>1.9</v>
      </c>
      <c r="S7430" s="8">
        <v>0.2</v>
      </c>
      <c r="T7430" s="8">
        <v>3.81</v>
      </c>
      <c r="U7430" s="8">
        <v>0.66</v>
      </c>
      <c r="V7430" s="9">
        <v>33</v>
      </c>
      <c r="W7430" s="8">
        <v>0.57999999999999985</v>
      </c>
      <c r="X7430" s="8">
        <v>3.61</v>
      </c>
      <c r="Y7430" s="8">
        <v>0.12000000000000011</v>
      </c>
      <c r="Z7430" s="8">
        <v>-0.10000000000000009</v>
      </c>
      <c r="AA7430">
        <v>-6.0000000000000053E-2</v>
      </c>
      <c r="AF7430" t="s">
        <v>7939</v>
      </c>
      <c r="AG7430" t="s">
        <v>106</v>
      </c>
      <c r="AH7430" t="s">
        <v>107</v>
      </c>
      <c r="AI7430" t="s">
        <v>2667</v>
      </c>
      <c r="AJ7430" s="7">
        <v>46203</v>
      </c>
      <c r="AK7430" t="s">
        <v>8041</v>
      </c>
      <c r="AL7430" t="s">
        <v>109</v>
      </c>
      <c r="AM7430" t="s">
        <v>7660</v>
      </c>
      <c r="AN7430" t="s">
        <v>8053</v>
      </c>
      <c r="AO7430" t="str">
        <f>TEXT(A7430,"yyyy-mm-dd")</f>
        <v>2025-03-31</v>
      </c>
    </row>
    <row r="7431" spans="1:41">
      <c r="A7431" s="6" t="s">
        <v>8040</v>
      </c>
      <c r="B7431">
        <v>2025</v>
      </c>
      <c r="C7431">
        <v>3</v>
      </c>
      <c r="E7431" t="s">
        <v>100</v>
      </c>
      <c r="F7431" t="s">
        <v>101</v>
      </c>
      <c r="G7431" t="s">
        <v>102</v>
      </c>
      <c r="H7431" t="s">
        <v>7654</v>
      </c>
      <c r="I7431">
        <v>2026</v>
      </c>
      <c r="J7431">
        <v>1</v>
      </c>
      <c r="K7431" s="6">
        <v>46112</v>
      </c>
      <c r="L7431">
        <v>12</v>
      </c>
      <c r="M7431">
        <v>4</v>
      </c>
      <c r="N7431" t="s">
        <v>261</v>
      </c>
      <c r="O7431" s="8">
        <v>1.35</v>
      </c>
      <c r="P7431" s="8">
        <v>1.46</v>
      </c>
      <c r="Q7431" s="8">
        <v>1</v>
      </c>
      <c r="R7431" s="8">
        <v>1.68</v>
      </c>
      <c r="S7431" s="8">
        <v>-0.48</v>
      </c>
      <c r="T7431" s="8">
        <v>2.2999999999999998</v>
      </c>
      <c r="U7431" s="8">
        <v>0.6</v>
      </c>
      <c r="V7431" s="9">
        <v>33</v>
      </c>
      <c r="W7431" s="8">
        <v>0.67999999999999994</v>
      </c>
      <c r="X7431" s="8">
        <v>2.78</v>
      </c>
      <c r="Y7431" s="8">
        <v>-0.10999999999999988</v>
      </c>
      <c r="Z7431" s="8">
        <v>-0.14000000000000012</v>
      </c>
      <c r="AA7431">
        <v>-7.0000000000000062E-2</v>
      </c>
      <c r="AF7431" t="s">
        <v>7937</v>
      </c>
      <c r="AG7431" t="s">
        <v>106</v>
      </c>
      <c r="AH7431" t="s">
        <v>107</v>
      </c>
      <c r="AI7431" t="s">
        <v>502</v>
      </c>
      <c r="AJ7431" s="7">
        <v>46112</v>
      </c>
      <c r="AK7431" t="s">
        <v>8041</v>
      </c>
      <c r="AL7431" t="s">
        <v>109</v>
      </c>
      <c r="AM7431" t="s">
        <v>7656</v>
      </c>
      <c r="AN7431" t="s">
        <v>8052</v>
      </c>
      <c r="AO7431" t="str">
        <f>TEXT(A7431,"yyyy-mm-dd")</f>
        <v>2025-03-31</v>
      </c>
    </row>
    <row r="7432" spans="1:41">
      <c r="A7432" s="6" t="s">
        <v>8040</v>
      </c>
      <c r="B7432">
        <v>2025</v>
      </c>
      <c r="C7432">
        <v>3</v>
      </c>
      <c r="E7432" t="s">
        <v>100</v>
      </c>
      <c r="F7432" t="s">
        <v>101</v>
      </c>
      <c r="G7432" t="s">
        <v>102</v>
      </c>
      <c r="H7432" t="s">
        <v>7427</v>
      </c>
      <c r="I7432">
        <v>2025</v>
      </c>
      <c r="J7432">
        <v>4</v>
      </c>
      <c r="K7432" s="6">
        <v>46022</v>
      </c>
      <c r="L7432">
        <v>9</v>
      </c>
      <c r="M7432">
        <v>3</v>
      </c>
      <c r="N7432" t="s">
        <v>173</v>
      </c>
      <c r="O7432" s="8">
        <v>0.89</v>
      </c>
      <c r="P7432" s="8">
        <v>0.95</v>
      </c>
      <c r="Q7432" s="8">
        <v>0.55000000000000004</v>
      </c>
      <c r="R7432" s="8">
        <v>1.18</v>
      </c>
      <c r="S7432" s="8">
        <v>-0.65</v>
      </c>
      <c r="T7432" s="8">
        <v>2.7</v>
      </c>
      <c r="U7432" s="8">
        <v>0.57999999999999996</v>
      </c>
      <c r="V7432" s="9">
        <v>34</v>
      </c>
      <c r="W7432" s="8">
        <v>0.62999999999999989</v>
      </c>
      <c r="X7432" s="8">
        <v>3.35</v>
      </c>
      <c r="Y7432" s="8">
        <v>-5.9999999999999942E-2</v>
      </c>
      <c r="Z7432" s="8">
        <v>-0.15000000000000013</v>
      </c>
      <c r="AA7432">
        <v>-8.0000000000000182E-2</v>
      </c>
      <c r="AF7432" t="s">
        <v>7499</v>
      </c>
      <c r="AG7432" t="s">
        <v>106</v>
      </c>
      <c r="AH7432" t="s">
        <v>107</v>
      </c>
      <c r="AI7432" t="s">
        <v>497</v>
      </c>
      <c r="AJ7432" s="7">
        <v>46022</v>
      </c>
      <c r="AK7432" t="s">
        <v>8041</v>
      </c>
      <c r="AL7432" t="s">
        <v>109</v>
      </c>
      <c r="AM7432" t="s">
        <v>7429</v>
      </c>
      <c r="AN7432" t="s">
        <v>8051</v>
      </c>
      <c r="AO7432" t="str">
        <f>TEXT(A7432,"yyyy-mm-dd")</f>
        <v>2025-03-31</v>
      </c>
    </row>
    <row r="7433" spans="1:41">
      <c r="A7433" s="6" t="s">
        <v>8040</v>
      </c>
      <c r="B7433">
        <v>2025</v>
      </c>
      <c r="C7433">
        <v>3</v>
      </c>
      <c r="E7433" t="s">
        <v>100</v>
      </c>
      <c r="F7433" t="s">
        <v>101</v>
      </c>
      <c r="G7433" t="s">
        <v>83</v>
      </c>
      <c r="H7433" t="s">
        <v>7036</v>
      </c>
      <c r="I7433">
        <v>2025</v>
      </c>
      <c r="K7433" s="6">
        <v>46022</v>
      </c>
      <c r="L7433">
        <v>9</v>
      </c>
      <c r="N7433" t="s">
        <v>173</v>
      </c>
      <c r="O7433" s="8">
        <v>0.41</v>
      </c>
      <c r="P7433" s="8">
        <v>0.5</v>
      </c>
      <c r="Q7433" s="8">
        <v>0.27</v>
      </c>
      <c r="R7433" s="8">
        <v>0.6</v>
      </c>
      <c r="S7433" s="8">
        <v>-0.93</v>
      </c>
      <c r="T7433" s="8">
        <v>1</v>
      </c>
      <c r="U7433" s="8">
        <v>0.34</v>
      </c>
      <c r="V7433" s="9">
        <v>39</v>
      </c>
      <c r="W7433" s="8">
        <v>0.32999999999999996</v>
      </c>
      <c r="X7433" s="8">
        <v>1.9300000000000002</v>
      </c>
      <c r="Y7433" s="8">
        <v>-9.0000000000000024E-2</v>
      </c>
      <c r="Z7433" s="8">
        <v>-0.31000000000000005</v>
      </c>
      <c r="AA7433">
        <v>-6.0000000000000053E-2</v>
      </c>
      <c r="AF7433" t="s">
        <v>10450</v>
      </c>
      <c r="AG7433" t="s">
        <v>9655</v>
      </c>
      <c r="AH7433" t="s">
        <v>9656</v>
      </c>
      <c r="AI7433" t="s">
        <v>9657</v>
      </c>
      <c r="AJ7433" s="7">
        <v>46022</v>
      </c>
      <c r="AK7433" t="s">
        <v>8041</v>
      </c>
      <c r="AL7433" t="s">
        <v>109</v>
      </c>
      <c r="AM7433" t="s">
        <v>7038</v>
      </c>
      <c r="AN7433" t="s">
        <v>10478</v>
      </c>
    </row>
    <row r="7434" spans="1:41">
      <c r="A7434" s="6" t="s">
        <v>8040</v>
      </c>
      <c r="B7434">
        <v>2025</v>
      </c>
      <c r="C7434">
        <v>3</v>
      </c>
      <c r="E7434" t="s">
        <v>100</v>
      </c>
      <c r="F7434" t="s">
        <v>101</v>
      </c>
      <c r="G7434" t="s">
        <v>102</v>
      </c>
      <c r="H7434" t="s">
        <v>7322</v>
      </c>
      <c r="I7434">
        <v>2025</v>
      </c>
      <c r="J7434">
        <v>3</v>
      </c>
      <c r="K7434" s="6">
        <v>45930</v>
      </c>
      <c r="L7434">
        <v>6</v>
      </c>
      <c r="M7434">
        <v>2</v>
      </c>
      <c r="N7434" t="s">
        <v>203</v>
      </c>
      <c r="O7434" s="8">
        <v>0.16</v>
      </c>
      <c r="P7434" s="8">
        <v>0.25</v>
      </c>
      <c r="Q7434" s="8">
        <v>-0.18</v>
      </c>
      <c r="R7434" s="8">
        <v>0.59</v>
      </c>
      <c r="S7434" s="8">
        <v>-1.96</v>
      </c>
      <c r="T7434" s="8">
        <v>1</v>
      </c>
      <c r="U7434" s="8">
        <v>0.61</v>
      </c>
      <c r="V7434" s="9">
        <v>34</v>
      </c>
      <c r="W7434" s="8">
        <v>0.77</v>
      </c>
      <c r="X7434" s="8">
        <v>2.96</v>
      </c>
      <c r="Y7434" s="8">
        <v>-0.09</v>
      </c>
      <c r="Z7434" s="8">
        <v>-0.25</v>
      </c>
      <c r="AA7434">
        <v>0.37</v>
      </c>
      <c r="AF7434" t="s">
        <v>7497</v>
      </c>
      <c r="AG7434" t="s">
        <v>106</v>
      </c>
      <c r="AH7434" t="s">
        <v>107</v>
      </c>
      <c r="AI7434" t="s">
        <v>427</v>
      </c>
      <c r="AJ7434" s="7">
        <v>45930</v>
      </c>
      <c r="AK7434" t="s">
        <v>8041</v>
      </c>
      <c r="AL7434" t="s">
        <v>109</v>
      </c>
      <c r="AM7434" t="s">
        <v>7324</v>
      </c>
      <c r="AN7434" t="s">
        <v>8050</v>
      </c>
      <c r="AO7434" t="str">
        <f>TEXT(A7434,"yyyy-mm-dd")</f>
        <v>2025-03-31</v>
      </c>
    </row>
    <row r="7435" spans="1:41">
      <c r="A7435" s="6" t="s">
        <v>8040</v>
      </c>
      <c r="B7435">
        <v>2025</v>
      </c>
      <c r="C7435">
        <v>3</v>
      </c>
      <c r="E7435" t="s">
        <v>100</v>
      </c>
      <c r="F7435" t="s">
        <v>101</v>
      </c>
      <c r="G7435" t="s">
        <v>102</v>
      </c>
      <c r="H7435" t="s">
        <v>7214</v>
      </c>
      <c r="I7435">
        <v>2025</v>
      </c>
      <c r="J7435">
        <v>2</v>
      </c>
      <c r="K7435" s="6">
        <v>45838</v>
      </c>
      <c r="L7435">
        <v>3</v>
      </c>
      <c r="M7435">
        <v>1</v>
      </c>
      <c r="N7435" t="s">
        <v>233</v>
      </c>
      <c r="O7435" s="8">
        <v>7.0000000000000007E-2</v>
      </c>
      <c r="P7435" s="8">
        <v>0.2</v>
      </c>
      <c r="Q7435" s="8">
        <v>-0.27</v>
      </c>
      <c r="R7435" s="8">
        <v>0.5</v>
      </c>
      <c r="S7435" s="8">
        <v>-1.61</v>
      </c>
      <c r="T7435" s="8">
        <v>0.74</v>
      </c>
      <c r="U7435" s="8">
        <v>0.59</v>
      </c>
      <c r="V7435" s="9">
        <v>34</v>
      </c>
      <c r="W7435" s="8">
        <v>0.77</v>
      </c>
      <c r="X7435" s="8">
        <v>2.35</v>
      </c>
      <c r="Y7435" s="8">
        <v>-0.13</v>
      </c>
      <c r="Z7435" s="8">
        <v>-0.39999999999999997</v>
      </c>
      <c r="AA7435">
        <v>0.12000000000000011</v>
      </c>
      <c r="AF7435" t="s">
        <v>7495</v>
      </c>
      <c r="AG7435" t="s">
        <v>106</v>
      </c>
      <c r="AH7435" t="s">
        <v>107</v>
      </c>
      <c r="AI7435" t="s">
        <v>340</v>
      </c>
      <c r="AJ7435" s="7">
        <v>45838</v>
      </c>
      <c r="AK7435" t="s">
        <v>8041</v>
      </c>
      <c r="AL7435" t="s">
        <v>109</v>
      </c>
      <c r="AM7435" t="s">
        <v>7216</v>
      </c>
      <c r="AN7435" t="s">
        <v>8049</v>
      </c>
      <c r="AO7435" t="str">
        <f>TEXT(A7435,"yyyy-mm-dd")</f>
        <v>2025-03-31</v>
      </c>
    </row>
    <row r="7436" spans="1:41">
      <c r="A7436" s="6" t="s">
        <v>8040</v>
      </c>
      <c r="B7436">
        <v>2025</v>
      </c>
      <c r="C7436">
        <v>3</v>
      </c>
      <c r="E7436" t="s">
        <v>100</v>
      </c>
      <c r="F7436" t="s">
        <v>101</v>
      </c>
      <c r="G7436" t="s">
        <v>102</v>
      </c>
      <c r="H7436" t="s">
        <v>7210</v>
      </c>
      <c r="I7436">
        <v>2025</v>
      </c>
      <c r="J7436">
        <v>1</v>
      </c>
      <c r="K7436" s="6">
        <v>45747</v>
      </c>
      <c r="L7436">
        <v>0</v>
      </c>
      <c r="M7436">
        <v>0</v>
      </c>
      <c r="N7436" t="s">
        <v>178</v>
      </c>
      <c r="O7436" s="8">
        <v>0.54</v>
      </c>
      <c r="P7436" s="8">
        <v>0.48</v>
      </c>
      <c r="Q7436" s="8">
        <v>0.2</v>
      </c>
      <c r="R7436" s="8">
        <v>0.78</v>
      </c>
      <c r="S7436" s="8">
        <v>-0.32</v>
      </c>
      <c r="T7436" s="8">
        <v>1.6</v>
      </c>
      <c r="U7436" s="8">
        <v>0.47</v>
      </c>
      <c r="V7436" s="9">
        <v>34</v>
      </c>
      <c r="W7436" s="8">
        <v>0.58000000000000007</v>
      </c>
      <c r="X7436" s="8">
        <v>1.9200000000000002</v>
      </c>
      <c r="Y7436" s="8">
        <v>6.0000000000000053E-2</v>
      </c>
      <c r="Z7436" s="8">
        <v>-0.32000000000000006</v>
      </c>
      <c r="AA7436">
        <v>-2.0000000000000018E-2</v>
      </c>
      <c r="AF7436" t="s">
        <v>7493</v>
      </c>
      <c r="AG7436" t="s">
        <v>106</v>
      </c>
      <c r="AH7436" t="s">
        <v>107</v>
      </c>
      <c r="AI7436" t="s">
        <v>108</v>
      </c>
      <c r="AJ7436" s="7">
        <v>45747</v>
      </c>
      <c r="AK7436" t="s">
        <v>8041</v>
      </c>
      <c r="AL7436" t="s">
        <v>109</v>
      </c>
      <c r="AM7436" t="s">
        <v>7212</v>
      </c>
      <c r="AN7436" t="s">
        <v>8048</v>
      </c>
      <c r="AO7436" t="str">
        <f>TEXT(A7436,"yyyy-mm-dd")</f>
        <v>2025-03-31</v>
      </c>
    </row>
    <row r="7437" spans="1:41">
      <c r="A7437" s="6" t="s">
        <v>8040</v>
      </c>
      <c r="B7437">
        <v>2025</v>
      </c>
      <c r="C7437">
        <v>3</v>
      </c>
      <c r="E7437" t="s">
        <v>2685</v>
      </c>
      <c r="F7437" t="s">
        <v>101</v>
      </c>
      <c r="G7437" t="s">
        <v>774</v>
      </c>
      <c r="H7437" t="s">
        <v>2686</v>
      </c>
      <c r="K7437" s="6"/>
      <c r="O7437" s="8">
        <v>1.95</v>
      </c>
      <c r="P7437" s="8">
        <v>1.8</v>
      </c>
      <c r="Q7437" s="8">
        <v>1.8</v>
      </c>
      <c r="R7437" s="8">
        <v>2.1</v>
      </c>
      <c r="S7437" s="8">
        <v>1.4</v>
      </c>
      <c r="T7437" s="8">
        <v>2.8</v>
      </c>
      <c r="U7437" s="8">
        <v>0.35</v>
      </c>
      <c r="V7437" s="9">
        <v>29</v>
      </c>
      <c r="W7437" s="8">
        <v>0.30000000000000004</v>
      </c>
      <c r="X7437" s="8">
        <v>1.4</v>
      </c>
      <c r="Y7437" s="8">
        <v>0.14999999999999991</v>
      </c>
      <c r="Z7437" s="8">
        <v>-9.9999999999999867E-2</v>
      </c>
      <c r="AA7437">
        <v>5.0000000000000266E-2</v>
      </c>
      <c r="AF7437" t="s">
        <v>2687</v>
      </c>
      <c r="AG7437" t="s">
        <v>2688</v>
      </c>
      <c r="AH7437" t="s">
        <v>2689</v>
      </c>
      <c r="AI7437" t="s">
        <v>2690</v>
      </c>
      <c r="AJ7437" s="7"/>
      <c r="AK7437" t="s">
        <v>8041</v>
      </c>
      <c r="AL7437" t="s">
        <v>109</v>
      </c>
      <c r="AM7437" t="s">
        <v>2686</v>
      </c>
      <c r="AN7437" t="s">
        <v>8068</v>
      </c>
      <c r="AO7437" t="str">
        <f>TEXT(A7437,"yyyy-mm-dd")</f>
        <v>2025-03-31</v>
      </c>
    </row>
    <row r="7438" spans="1:41">
      <c r="A7438" s="6" t="s">
        <v>8040</v>
      </c>
      <c r="B7438">
        <v>2025</v>
      </c>
      <c r="C7438">
        <v>3</v>
      </c>
      <c r="E7438" t="s">
        <v>81</v>
      </c>
      <c r="F7438" t="s">
        <v>82</v>
      </c>
      <c r="G7438" t="s">
        <v>83</v>
      </c>
      <c r="H7438" t="s">
        <v>7924</v>
      </c>
      <c r="I7438">
        <v>2027</v>
      </c>
      <c r="K7438" s="6">
        <v>46752</v>
      </c>
      <c r="L7438">
        <v>33</v>
      </c>
      <c r="N7438" t="s">
        <v>810</v>
      </c>
      <c r="O7438" s="8">
        <v>3.68</v>
      </c>
      <c r="P7438" s="8">
        <v>3.7</v>
      </c>
      <c r="Q7438" s="8">
        <v>3.5</v>
      </c>
      <c r="R7438" s="8">
        <v>3.85</v>
      </c>
      <c r="S7438" s="8">
        <v>3.19</v>
      </c>
      <c r="T7438" s="8">
        <v>4.34</v>
      </c>
      <c r="U7438" s="8">
        <v>0.28000000000000003</v>
      </c>
      <c r="V7438" s="9">
        <v>31</v>
      </c>
      <c r="W7438" s="8">
        <v>0.35000000000000009</v>
      </c>
      <c r="X7438" s="8">
        <v>1.1499999999999999</v>
      </c>
      <c r="Y7438" s="8">
        <v>-2.0000000000000018E-2</v>
      </c>
      <c r="Z7438" s="8">
        <v>0</v>
      </c>
      <c r="AA7438">
        <v>-2.9999999999999805E-2</v>
      </c>
      <c r="AF7438" t="s">
        <v>7925</v>
      </c>
      <c r="AG7438" t="s">
        <v>87</v>
      </c>
      <c r="AH7438" t="s">
        <v>88</v>
      </c>
      <c r="AI7438" t="s">
        <v>359</v>
      </c>
      <c r="AJ7438" s="7">
        <v>46752</v>
      </c>
      <c r="AK7438" t="s">
        <v>8041</v>
      </c>
      <c r="AL7438" t="s">
        <v>91</v>
      </c>
      <c r="AM7438" t="s">
        <v>7926</v>
      </c>
      <c r="AN7438" t="s">
        <v>8044</v>
      </c>
      <c r="AO7438" t="str">
        <f>TEXT(A7438,"yyyy-mm-dd")</f>
        <v>2025-03-31</v>
      </c>
    </row>
    <row r="7439" spans="1:41">
      <c r="A7439" s="6" t="s">
        <v>8040</v>
      </c>
      <c r="B7439">
        <v>2025</v>
      </c>
      <c r="C7439">
        <v>3</v>
      </c>
      <c r="E7439" t="s">
        <v>392</v>
      </c>
      <c r="F7439" t="s">
        <v>82</v>
      </c>
      <c r="G7439" t="s">
        <v>83</v>
      </c>
      <c r="H7439" t="s">
        <v>7924</v>
      </c>
      <c r="I7439">
        <v>2027</v>
      </c>
      <c r="K7439" s="6">
        <v>46752</v>
      </c>
      <c r="L7439">
        <v>33</v>
      </c>
      <c r="N7439" t="s">
        <v>810</v>
      </c>
      <c r="O7439" s="8">
        <v>3.61</v>
      </c>
      <c r="P7439" s="8">
        <v>3.6</v>
      </c>
      <c r="Q7439" s="8">
        <v>3.4</v>
      </c>
      <c r="R7439" s="8">
        <v>3.8</v>
      </c>
      <c r="S7439" s="8">
        <v>3</v>
      </c>
      <c r="T7439" s="8">
        <v>4.08</v>
      </c>
      <c r="U7439" s="8">
        <v>0.27</v>
      </c>
      <c r="V7439" s="9">
        <v>29</v>
      </c>
      <c r="W7439" s="8">
        <v>0.39999999999999991</v>
      </c>
      <c r="X7439" s="8">
        <v>1.08</v>
      </c>
      <c r="Y7439" s="8">
        <v>9.9999999999997868E-3</v>
      </c>
      <c r="Z7439" s="8">
        <v>0</v>
      </c>
      <c r="AA7439">
        <v>0</v>
      </c>
      <c r="AF7439" t="s">
        <v>7925</v>
      </c>
      <c r="AG7439" t="s">
        <v>87</v>
      </c>
      <c r="AH7439" t="s">
        <v>88</v>
      </c>
      <c r="AI7439" t="s">
        <v>359</v>
      </c>
      <c r="AJ7439" s="7">
        <v>46752</v>
      </c>
      <c r="AK7439" t="s">
        <v>8041</v>
      </c>
      <c r="AL7439" t="s">
        <v>393</v>
      </c>
      <c r="AM7439" t="s">
        <v>7926</v>
      </c>
      <c r="AN7439" t="s">
        <v>8047</v>
      </c>
      <c r="AO7439" t="str">
        <f>TEXT(A7439,"yyyy-mm-dd")</f>
        <v>2025-03-31</v>
      </c>
    </row>
    <row r="7440" spans="1:41">
      <c r="A7440" s="6" t="s">
        <v>8040</v>
      </c>
      <c r="B7440">
        <v>2025</v>
      </c>
      <c r="C7440">
        <v>3</v>
      </c>
      <c r="E7440" t="s">
        <v>81</v>
      </c>
      <c r="F7440" t="s">
        <v>82</v>
      </c>
      <c r="G7440" t="s">
        <v>83</v>
      </c>
      <c r="H7440" t="s">
        <v>7480</v>
      </c>
      <c r="I7440">
        <v>2026</v>
      </c>
      <c r="K7440" s="6">
        <v>46387</v>
      </c>
      <c r="L7440">
        <v>21</v>
      </c>
      <c r="N7440" t="s">
        <v>176</v>
      </c>
      <c r="O7440" s="8">
        <v>3.72</v>
      </c>
      <c r="P7440" s="8">
        <v>3.7</v>
      </c>
      <c r="Q7440" s="8">
        <v>3.54</v>
      </c>
      <c r="R7440" s="8">
        <v>3.94</v>
      </c>
      <c r="S7440" s="8">
        <v>3</v>
      </c>
      <c r="T7440" s="8">
        <v>4.2300000000000004</v>
      </c>
      <c r="U7440" s="8">
        <v>0.28999999999999998</v>
      </c>
      <c r="V7440" s="9">
        <v>39</v>
      </c>
      <c r="W7440" s="8">
        <v>0.39999999999999991</v>
      </c>
      <c r="X7440" s="8">
        <v>1.2300000000000004</v>
      </c>
      <c r="Y7440" s="8">
        <v>2.0000000000000018E-2</v>
      </c>
      <c r="Z7440" s="8">
        <v>0</v>
      </c>
      <c r="AA7440">
        <v>5.9999999999999609E-2</v>
      </c>
      <c r="AF7440" t="s">
        <v>7481</v>
      </c>
      <c r="AG7440" t="s">
        <v>87</v>
      </c>
      <c r="AH7440" t="s">
        <v>88</v>
      </c>
      <c r="AI7440" t="s">
        <v>97</v>
      </c>
      <c r="AJ7440" s="7">
        <v>46387</v>
      </c>
      <c r="AK7440" t="s">
        <v>8041</v>
      </c>
      <c r="AL7440" t="s">
        <v>91</v>
      </c>
      <c r="AM7440" t="s">
        <v>7482</v>
      </c>
      <c r="AN7440" t="s">
        <v>8043</v>
      </c>
      <c r="AO7440" t="str">
        <f>TEXT(A7440,"yyyy-mm-dd")</f>
        <v>2025-03-31</v>
      </c>
    </row>
    <row r="7441" spans="1:41">
      <c r="A7441" s="6" t="s">
        <v>8040</v>
      </c>
      <c r="B7441">
        <v>2025</v>
      </c>
      <c r="C7441">
        <v>3</v>
      </c>
      <c r="E7441" t="s">
        <v>392</v>
      </c>
      <c r="F7441" t="s">
        <v>82</v>
      </c>
      <c r="G7441" t="s">
        <v>83</v>
      </c>
      <c r="H7441" t="s">
        <v>7480</v>
      </c>
      <c r="I7441">
        <v>2026</v>
      </c>
      <c r="K7441" s="6">
        <v>46387</v>
      </c>
      <c r="L7441">
        <v>21</v>
      </c>
      <c r="N7441" t="s">
        <v>176</v>
      </c>
      <c r="O7441" s="8">
        <v>3.67</v>
      </c>
      <c r="P7441" s="8">
        <v>3.64</v>
      </c>
      <c r="Q7441" s="8">
        <v>3.55</v>
      </c>
      <c r="R7441" s="8">
        <v>3.8</v>
      </c>
      <c r="S7441" s="8">
        <v>3.1</v>
      </c>
      <c r="T7441" s="8">
        <v>4.13</v>
      </c>
      <c r="U7441" s="8">
        <v>0.23</v>
      </c>
      <c r="V7441" s="9">
        <v>36</v>
      </c>
      <c r="W7441" s="8">
        <v>0.25</v>
      </c>
      <c r="X7441" s="8">
        <v>1.0299999999999998</v>
      </c>
      <c r="Y7441" s="8">
        <v>2.9999999999999805E-2</v>
      </c>
      <c r="Z7441" s="8">
        <v>1.0000000000000231E-2</v>
      </c>
      <c r="AA7441">
        <v>-4.0000000000000036E-2</v>
      </c>
      <c r="AF7441" t="s">
        <v>7481</v>
      </c>
      <c r="AG7441" t="s">
        <v>87</v>
      </c>
      <c r="AH7441" t="s">
        <v>88</v>
      </c>
      <c r="AI7441" t="s">
        <v>97</v>
      </c>
      <c r="AJ7441" s="7">
        <v>46387</v>
      </c>
      <c r="AK7441" t="s">
        <v>8041</v>
      </c>
      <c r="AL7441" t="s">
        <v>393</v>
      </c>
      <c r="AM7441" t="s">
        <v>7482</v>
      </c>
      <c r="AN7441" t="s">
        <v>8046</v>
      </c>
      <c r="AO7441" t="str">
        <f>TEXT(A7441,"yyyy-mm-dd")</f>
        <v>2025-03-31</v>
      </c>
    </row>
    <row r="7442" spans="1:41">
      <c r="A7442" s="6" t="s">
        <v>8040</v>
      </c>
      <c r="B7442">
        <v>2025</v>
      </c>
      <c r="C7442">
        <v>3</v>
      </c>
      <c r="E7442" t="s">
        <v>81</v>
      </c>
      <c r="F7442" t="s">
        <v>82</v>
      </c>
      <c r="G7442" t="s">
        <v>83</v>
      </c>
      <c r="H7442" t="s">
        <v>7036</v>
      </c>
      <c r="I7442">
        <v>2025</v>
      </c>
      <c r="K7442" s="6">
        <v>46022</v>
      </c>
      <c r="L7442">
        <v>9</v>
      </c>
      <c r="N7442" t="s">
        <v>173</v>
      </c>
      <c r="O7442" s="8">
        <v>3.72</v>
      </c>
      <c r="P7442" s="8">
        <v>3.7</v>
      </c>
      <c r="Q7442" s="8">
        <v>3.6</v>
      </c>
      <c r="R7442" s="8">
        <v>3.88</v>
      </c>
      <c r="S7442" s="8">
        <v>3.18</v>
      </c>
      <c r="T7442" s="8">
        <v>4.2300000000000004</v>
      </c>
      <c r="U7442" s="8">
        <v>0.25</v>
      </c>
      <c r="V7442" s="9">
        <v>41</v>
      </c>
      <c r="W7442" s="8">
        <v>0.2799999999999998</v>
      </c>
      <c r="X7442" s="8">
        <v>1.0500000000000003</v>
      </c>
      <c r="Y7442" s="8">
        <v>2.0000000000000018E-2</v>
      </c>
      <c r="Z7442" s="8">
        <v>-9.9999999999997868E-3</v>
      </c>
      <c r="AA7442">
        <v>-9.0000000000000302E-2</v>
      </c>
      <c r="AF7442" t="s">
        <v>7037</v>
      </c>
      <c r="AG7442" t="s">
        <v>87</v>
      </c>
      <c r="AH7442" t="s">
        <v>88</v>
      </c>
      <c r="AI7442" t="s">
        <v>89</v>
      </c>
      <c r="AJ7442" s="7">
        <v>46022</v>
      </c>
      <c r="AK7442" t="s">
        <v>8041</v>
      </c>
      <c r="AL7442" t="s">
        <v>91</v>
      </c>
      <c r="AM7442" t="s">
        <v>7038</v>
      </c>
      <c r="AN7442" t="s">
        <v>8042</v>
      </c>
      <c r="AO7442" t="str">
        <f>TEXT(A7442,"yyyy-mm-dd")</f>
        <v>2025-03-31</v>
      </c>
    </row>
    <row r="7443" spans="1:41">
      <c r="A7443" s="6" t="s">
        <v>8040</v>
      </c>
      <c r="B7443">
        <v>2025</v>
      </c>
      <c r="C7443">
        <v>3</v>
      </c>
      <c r="E7443" t="s">
        <v>392</v>
      </c>
      <c r="F7443" t="s">
        <v>82</v>
      </c>
      <c r="G7443" t="s">
        <v>83</v>
      </c>
      <c r="H7443" t="s">
        <v>7036</v>
      </c>
      <c r="I7443">
        <v>2025</v>
      </c>
      <c r="K7443" s="6">
        <v>46022</v>
      </c>
      <c r="L7443">
        <v>9</v>
      </c>
      <c r="N7443" t="s">
        <v>173</v>
      </c>
      <c r="O7443" s="8">
        <v>3.79</v>
      </c>
      <c r="P7443" s="8">
        <v>3.76</v>
      </c>
      <c r="Q7443" s="8">
        <v>3.65</v>
      </c>
      <c r="R7443" s="8">
        <v>3.9</v>
      </c>
      <c r="S7443" s="8">
        <v>3.45</v>
      </c>
      <c r="T7443" s="8">
        <v>4.3600000000000003</v>
      </c>
      <c r="U7443" s="8">
        <v>0.19</v>
      </c>
      <c r="V7443" s="9">
        <v>38</v>
      </c>
      <c r="W7443" s="8">
        <v>0.25</v>
      </c>
      <c r="X7443" s="8">
        <v>0.91000000000000014</v>
      </c>
      <c r="Y7443" s="8">
        <v>3.0000000000000249E-2</v>
      </c>
      <c r="Z7443" s="8">
        <v>9.9999999999997868E-3</v>
      </c>
      <c r="AA7443">
        <v>2.0000000000000018E-2</v>
      </c>
      <c r="AF7443" t="s">
        <v>7037</v>
      </c>
      <c r="AG7443" t="s">
        <v>87</v>
      </c>
      <c r="AH7443" t="s">
        <v>88</v>
      </c>
      <c r="AI7443" t="s">
        <v>89</v>
      </c>
      <c r="AJ7443" s="7">
        <v>46022</v>
      </c>
      <c r="AK7443" t="s">
        <v>8041</v>
      </c>
      <c r="AL7443" t="s">
        <v>393</v>
      </c>
      <c r="AM7443" t="s">
        <v>7038</v>
      </c>
      <c r="AN7443" t="s">
        <v>8045</v>
      </c>
      <c r="AO7443" t="str">
        <f>TEXT(A7443,"yyyy-mm-dd")</f>
        <v>2025-03-31</v>
      </c>
    </row>
    <row r="7444" spans="1:41">
      <c r="A7444" s="6" t="s">
        <v>8040</v>
      </c>
      <c r="B7444">
        <v>2025</v>
      </c>
      <c r="C7444">
        <v>3</v>
      </c>
      <c r="E7444" t="s">
        <v>81</v>
      </c>
      <c r="F7444" t="s">
        <v>82</v>
      </c>
      <c r="G7444" t="s">
        <v>774</v>
      </c>
      <c r="H7444" t="s">
        <v>775</v>
      </c>
      <c r="K7444" s="6"/>
      <c r="O7444" s="8">
        <v>3.69</v>
      </c>
      <c r="P7444" s="8">
        <v>3.7</v>
      </c>
      <c r="Q7444" s="8">
        <v>3.55</v>
      </c>
      <c r="R7444" s="8">
        <v>3.8</v>
      </c>
      <c r="S7444" s="8">
        <v>3.3</v>
      </c>
      <c r="T7444" s="8">
        <v>4</v>
      </c>
      <c r="U7444" s="8">
        <v>0.18</v>
      </c>
      <c r="V7444" s="9">
        <v>34</v>
      </c>
      <c r="W7444" s="8">
        <v>0.25</v>
      </c>
      <c r="X7444" s="8">
        <v>0.70000000000000018</v>
      </c>
      <c r="Y7444" s="8">
        <v>-1.0000000000000231E-2</v>
      </c>
      <c r="Z7444" s="8">
        <v>0</v>
      </c>
      <c r="AA7444">
        <v>0</v>
      </c>
      <c r="AF7444" t="s">
        <v>776</v>
      </c>
      <c r="AG7444" t="s">
        <v>777</v>
      </c>
      <c r="AH7444" t="s">
        <v>778</v>
      </c>
      <c r="AI7444" t="s">
        <v>779</v>
      </c>
      <c r="AJ7444" s="7"/>
      <c r="AK7444" t="s">
        <v>8041</v>
      </c>
      <c r="AL7444" t="s">
        <v>91</v>
      </c>
      <c r="AM7444" t="s">
        <v>775</v>
      </c>
      <c r="AN7444" t="s">
        <v>8064</v>
      </c>
      <c r="AO7444" t="str">
        <f>TEXT(A7444,"yyyy-mm-dd")</f>
        <v>2025-03-31</v>
      </c>
    </row>
    <row r="7445" spans="1:41">
      <c r="A7445" s="6" t="s">
        <v>8040</v>
      </c>
      <c r="B7445">
        <v>2025</v>
      </c>
      <c r="C7445">
        <v>3</v>
      </c>
      <c r="E7445" t="s">
        <v>81</v>
      </c>
      <c r="F7445" t="s">
        <v>82</v>
      </c>
      <c r="G7445" t="s">
        <v>774</v>
      </c>
      <c r="H7445" t="s">
        <v>1536</v>
      </c>
      <c r="K7445" s="6"/>
      <c r="O7445" s="8">
        <v>3.61</v>
      </c>
      <c r="P7445" s="8">
        <v>3.6</v>
      </c>
      <c r="Q7445" s="8">
        <v>3.5</v>
      </c>
      <c r="R7445" s="8">
        <v>3.8</v>
      </c>
      <c r="S7445" s="8">
        <v>3</v>
      </c>
      <c r="T7445" s="8">
        <v>4.0999999999999996</v>
      </c>
      <c r="U7445" s="8">
        <v>0.25</v>
      </c>
      <c r="V7445" s="9">
        <v>33</v>
      </c>
      <c r="W7445" s="8">
        <v>0.29999999999999982</v>
      </c>
      <c r="X7445" s="8">
        <v>1.0999999999999996</v>
      </c>
      <c r="Y7445" s="8">
        <v>9.9999999999997868E-3</v>
      </c>
      <c r="Z7445" s="8">
        <v>0</v>
      </c>
      <c r="AA7445">
        <v>0</v>
      </c>
      <c r="AF7445" t="s">
        <v>1537</v>
      </c>
      <c r="AG7445" t="s">
        <v>777</v>
      </c>
      <c r="AH7445" t="s">
        <v>778</v>
      </c>
      <c r="AI7445" t="s">
        <v>1538</v>
      </c>
      <c r="AJ7445" s="7"/>
      <c r="AK7445" t="s">
        <v>8041</v>
      </c>
      <c r="AL7445" t="s">
        <v>91</v>
      </c>
      <c r="AM7445" t="s">
        <v>1536</v>
      </c>
      <c r="AN7445" t="s">
        <v>8065</v>
      </c>
      <c r="AO7445" t="str">
        <f>TEXT(A7445,"yyyy-mm-dd")</f>
        <v>2025-03-31</v>
      </c>
    </row>
    <row r="7446" spans="1:41">
      <c r="A7446" s="6" t="s">
        <v>8040</v>
      </c>
      <c r="B7446">
        <v>2025</v>
      </c>
      <c r="C7446">
        <v>3</v>
      </c>
      <c r="E7446" t="s">
        <v>392</v>
      </c>
      <c r="F7446" t="s">
        <v>82</v>
      </c>
      <c r="G7446" t="s">
        <v>774</v>
      </c>
      <c r="H7446" t="s">
        <v>775</v>
      </c>
      <c r="K7446" s="6"/>
      <c r="O7446" s="8">
        <v>3.62</v>
      </c>
      <c r="P7446" s="8">
        <v>3.61</v>
      </c>
      <c r="Q7446" s="8">
        <v>3.5</v>
      </c>
      <c r="R7446" s="8">
        <v>3.76</v>
      </c>
      <c r="S7446" s="8">
        <v>3.1</v>
      </c>
      <c r="T7446" s="8">
        <v>4</v>
      </c>
      <c r="U7446" s="8">
        <v>0.24</v>
      </c>
      <c r="V7446" s="9">
        <v>32</v>
      </c>
      <c r="W7446" s="8">
        <v>0.25999999999999979</v>
      </c>
      <c r="X7446" s="8">
        <v>0.89999999999999991</v>
      </c>
      <c r="Y7446" s="8">
        <v>1.0000000000000231E-2</v>
      </c>
      <c r="Z7446" s="8">
        <v>-7.0000000000000284E-2</v>
      </c>
      <c r="AA7446">
        <v>-4.0000000000000036E-2</v>
      </c>
      <c r="AF7446" t="s">
        <v>776</v>
      </c>
      <c r="AG7446" t="s">
        <v>777</v>
      </c>
      <c r="AH7446" t="s">
        <v>778</v>
      </c>
      <c r="AI7446" t="s">
        <v>779</v>
      </c>
      <c r="AJ7446" s="7"/>
      <c r="AK7446" t="s">
        <v>8041</v>
      </c>
      <c r="AL7446" t="s">
        <v>393</v>
      </c>
      <c r="AM7446" t="s">
        <v>775</v>
      </c>
      <c r="AN7446" t="s">
        <v>8066</v>
      </c>
      <c r="AO7446" t="str">
        <f>TEXT(A7446,"yyyy-mm-dd")</f>
        <v>2025-03-31</v>
      </c>
    </row>
    <row r="7447" spans="1:41">
      <c r="A7447" s="6" t="s">
        <v>8040</v>
      </c>
      <c r="B7447">
        <v>2025</v>
      </c>
      <c r="C7447">
        <v>3</v>
      </c>
      <c r="E7447" t="s">
        <v>392</v>
      </c>
      <c r="F7447" t="s">
        <v>82</v>
      </c>
      <c r="G7447" t="s">
        <v>774</v>
      </c>
      <c r="H7447" t="s">
        <v>1536</v>
      </c>
      <c r="K7447" s="6"/>
      <c r="O7447" s="8">
        <v>3.56</v>
      </c>
      <c r="P7447" s="8">
        <v>3.54</v>
      </c>
      <c r="Q7447" s="8">
        <v>3.45</v>
      </c>
      <c r="R7447" s="8">
        <v>3.7</v>
      </c>
      <c r="S7447" s="8">
        <v>3</v>
      </c>
      <c r="T7447" s="8">
        <v>4.0999999999999996</v>
      </c>
      <c r="U7447" s="8">
        <v>0.27</v>
      </c>
      <c r="V7447" s="9">
        <v>31</v>
      </c>
      <c r="W7447" s="8">
        <v>0.25</v>
      </c>
      <c r="X7447" s="8">
        <v>1.0999999999999996</v>
      </c>
      <c r="Y7447" s="8">
        <v>2.0000000000000018E-2</v>
      </c>
      <c r="Z7447" s="8">
        <v>-4.0000000000000036E-2</v>
      </c>
      <c r="AA7447">
        <v>9.9999999999997868E-3</v>
      </c>
      <c r="AF7447" t="s">
        <v>1537</v>
      </c>
      <c r="AG7447" t="s">
        <v>777</v>
      </c>
      <c r="AH7447" t="s">
        <v>778</v>
      </c>
      <c r="AI7447" t="s">
        <v>1538</v>
      </c>
      <c r="AJ7447" s="7"/>
      <c r="AK7447" t="s">
        <v>8041</v>
      </c>
      <c r="AL7447" t="s">
        <v>393</v>
      </c>
      <c r="AM7447" t="s">
        <v>1536</v>
      </c>
      <c r="AN7447" t="s">
        <v>8067</v>
      </c>
      <c r="AO7447" t="str">
        <f>TEXT(A7447,"yyyy-mm-dd")</f>
        <v>2025-03-31</v>
      </c>
    </row>
    <row r="7448" spans="1:41">
      <c r="A7448" s="6" t="s">
        <v>8040</v>
      </c>
      <c r="B7448">
        <v>2025</v>
      </c>
      <c r="C7448">
        <v>3</v>
      </c>
      <c r="E7448" t="s">
        <v>112</v>
      </c>
      <c r="F7448" t="s">
        <v>113</v>
      </c>
      <c r="G7448" t="s">
        <v>83</v>
      </c>
      <c r="H7448" t="s">
        <v>7924</v>
      </c>
      <c r="I7448">
        <v>2027</v>
      </c>
      <c r="K7448" s="6">
        <v>46752</v>
      </c>
      <c r="L7448">
        <v>33</v>
      </c>
      <c r="N7448" t="s">
        <v>810</v>
      </c>
      <c r="O7448" s="8">
        <v>7.09</v>
      </c>
      <c r="P7448" s="8">
        <v>7.09</v>
      </c>
      <c r="Q7448" s="8">
        <v>7</v>
      </c>
      <c r="R7448" s="8">
        <v>7.44</v>
      </c>
      <c r="S7448" s="8">
        <v>6.3</v>
      </c>
      <c r="T7448" s="8">
        <v>7.84</v>
      </c>
      <c r="U7448" s="8">
        <v>0.4</v>
      </c>
      <c r="V7448" s="9">
        <v>25</v>
      </c>
      <c r="W7448" s="8">
        <v>0.44000000000000039</v>
      </c>
      <c r="X7448" s="8">
        <v>1.54</v>
      </c>
      <c r="Y7448" s="8">
        <v>0</v>
      </c>
      <c r="Z7448" s="8">
        <v>4.0000000000000036E-2</v>
      </c>
      <c r="AA7448">
        <v>-0.20999999999999908</v>
      </c>
      <c r="AF7448" t="s">
        <v>7962</v>
      </c>
      <c r="AG7448" t="s">
        <v>115</v>
      </c>
      <c r="AH7448" t="s">
        <v>116</v>
      </c>
      <c r="AI7448" t="s">
        <v>359</v>
      </c>
      <c r="AJ7448" s="7">
        <v>46752</v>
      </c>
      <c r="AK7448" t="s">
        <v>8041</v>
      </c>
      <c r="AL7448" t="s">
        <v>118</v>
      </c>
      <c r="AM7448" t="s">
        <v>7926</v>
      </c>
      <c r="AN7448" t="s">
        <v>8071</v>
      </c>
      <c r="AO7448" t="str">
        <f>TEXT(A7448,"yyyy-mm-dd")</f>
        <v>2025-03-31</v>
      </c>
    </row>
    <row r="7449" spans="1:41">
      <c r="A7449" s="6" t="s">
        <v>8040</v>
      </c>
      <c r="B7449">
        <v>2025</v>
      </c>
      <c r="C7449">
        <v>3</v>
      </c>
      <c r="E7449" t="s">
        <v>2881</v>
      </c>
      <c r="F7449" t="s">
        <v>113</v>
      </c>
      <c r="G7449" t="s">
        <v>83</v>
      </c>
      <c r="H7449" t="s">
        <v>7924</v>
      </c>
      <c r="I7449">
        <v>2027</v>
      </c>
      <c r="K7449" s="6">
        <v>46752</v>
      </c>
      <c r="L7449">
        <v>33</v>
      </c>
      <c r="N7449" t="s">
        <v>810</v>
      </c>
      <c r="O7449" s="8">
        <v>8.24</v>
      </c>
      <c r="P7449" s="8">
        <v>8.0299999999999994</v>
      </c>
      <c r="Q7449" s="8">
        <v>7.95</v>
      </c>
      <c r="R7449" s="8">
        <v>8.5</v>
      </c>
      <c r="S7449" s="8">
        <v>7.15</v>
      </c>
      <c r="T7449" s="8">
        <v>9.75</v>
      </c>
      <c r="U7449" s="8">
        <v>0.71</v>
      </c>
      <c r="V7449" s="9">
        <v>24</v>
      </c>
      <c r="W7449" s="8">
        <v>0.54999999999999982</v>
      </c>
      <c r="X7449" s="8">
        <v>2.5999999999999996</v>
      </c>
      <c r="Y7449" s="8">
        <v>0.21000000000000085</v>
      </c>
      <c r="Z7449" s="8">
        <v>-7.0000000000000284E-2</v>
      </c>
      <c r="AA7449">
        <v>-0.71999999999999975</v>
      </c>
      <c r="AF7449" t="s">
        <v>7967</v>
      </c>
      <c r="AG7449" t="s">
        <v>2883</v>
      </c>
      <c r="AH7449" t="s">
        <v>2884</v>
      </c>
      <c r="AI7449" t="s">
        <v>359</v>
      </c>
      <c r="AJ7449" s="7">
        <v>46752</v>
      </c>
      <c r="AK7449" t="s">
        <v>8041</v>
      </c>
      <c r="AL7449" t="s">
        <v>2885</v>
      </c>
      <c r="AM7449" t="s">
        <v>7926</v>
      </c>
      <c r="AN7449" t="s">
        <v>8074</v>
      </c>
      <c r="AO7449" t="str">
        <f>TEXT(A7449,"yyyy-mm-dd")</f>
        <v>2025-03-31</v>
      </c>
    </row>
    <row r="7450" spans="1:41">
      <c r="A7450" s="6" t="s">
        <v>8040</v>
      </c>
      <c r="B7450">
        <v>2025</v>
      </c>
      <c r="C7450">
        <v>3</v>
      </c>
      <c r="E7450" t="s">
        <v>112</v>
      </c>
      <c r="F7450" t="s">
        <v>113</v>
      </c>
      <c r="G7450" t="s">
        <v>83</v>
      </c>
      <c r="H7450" t="s">
        <v>7480</v>
      </c>
      <c r="I7450">
        <v>2026</v>
      </c>
      <c r="K7450" s="6">
        <v>46387</v>
      </c>
      <c r="L7450">
        <v>21</v>
      </c>
      <c r="N7450" t="s">
        <v>176</v>
      </c>
      <c r="O7450" s="8">
        <v>7.27</v>
      </c>
      <c r="P7450" s="8">
        <v>7.34</v>
      </c>
      <c r="Q7450" s="8">
        <v>7.03</v>
      </c>
      <c r="R7450" s="8">
        <v>7.59</v>
      </c>
      <c r="S7450" s="8">
        <v>6</v>
      </c>
      <c r="T7450" s="8">
        <v>8.3000000000000007</v>
      </c>
      <c r="U7450" s="8">
        <v>0.49</v>
      </c>
      <c r="V7450" s="9">
        <v>30</v>
      </c>
      <c r="W7450" s="8">
        <v>0.55999999999999961</v>
      </c>
      <c r="X7450" s="8">
        <v>2.3000000000000007</v>
      </c>
      <c r="Y7450" s="8">
        <v>-7.0000000000000284E-2</v>
      </c>
      <c r="Z7450" s="8">
        <v>-0.16000000000000014</v>
      </c>
      <c r="AA7450">
        <v>-4.0000000000000036E-2</v>
      </c>
      <c r="AF7450" t="s">
        <v>7518</v>
      </c>
      <c r="AG7450" t="s">
        <v>115</v>
      </c>
      <c r="AH7450" t="s">
        <v>116</v>
      </c>
      <c r="AI7450" t="s">
        <v>230</v>
      </c>
      <c r="AJ7450" s="7">
        <v>46387</v>
      </c>
      <c r="AK7450" t="s">
        <v>8041</v>
      </c>
      <c r="AL7450" t="s">
        <v>118</v>
      </c>
      <c r="AM7450" t="s">
        <v>7482</v>
      </c>
      <c r="AN7450" t="s">
        <v>8070</v>
      </c>
      <c r="AO7450" t="str">
        <f>TEXT(A7450,"yyyy-mm-dd")</f>
        <v>2025-03-31</v>
      </c>
    </row>
    <row r="7451" spans="1:41">
      <c r="A7451" s="6" t="s">
        <v>8040</v>
      </c>
      <c r="B7451">
        <v>2025</v>
      </c>
      <c r="C7451">
        <v>3</v>
      </c>
      <c r="E7451" t="s">
        <v>2881</v>
      </c>
      <c r="F7451" t="s">
        <v>113</v>
      </c>
      <c r="G7451" t="s">
        <v>83</v>
      </c>
      <c r="H7451" t="s">
        <v>7480</v>
      </c>
      <c r="I7451">
        <v>2026</v>
      </c>
      <c r="K7451" s="6">
        <v>46387</v>
      </c>
      <c r="L7451">
        <v>21</v>
      </c>
      <c r="N7451" t="s">
        <v>176</v>
      </c>
      <c r="O7451" s="8">
        <v>8.6300000000000008</v>
      </c>
      <c r="P7451" s="8">
        <v>8.61</v>
      </c>
      <c r="Q7451" s="8">
        <v>8.1999999999999993</v>
      </c>
      <c r="R7451" s="8">
        <v>9.0399999999999991</v>
      </c>
      <c r="S7451" s="8">
        <v>7.12</v>
      </c>
      <c r="T7451" s="8">
        <v>9.75</v>
      </c>
      <c r="U7451" s="8">
        <v>0.63</v>
      </c>
      <c r="V7451" s="9">
        <v>28</v>
      </c>
      <c r="W7451" s="8">
        <v>0.83999999999999986</v>
      </c>
      <c r="X7451" s="8">
        <v>2.63</v>
      </c>
      <c r="Y7451" s="8">
        <v>2.000000000000135E-2</v>
      </c>
      <c r="Z7451" s="8">
        <v>-9.9999999999997868E-3</v>
      </c>
      <c r="AA7451">
        <v>-9.9999999999997868E-3</v>
      </c>
      <c r="AF7451" t="s">
        <v>7523</v>
      </c>
      <c r="AG7451" t="s">
        <v>2883</v>
      </c>
      <c r="AH7451" t="s">
        <v>2884</v>
      </c>
      <c r="AI7451" t="s">
        <v>230</v>
      </c>
      <c r="AJ7451" s="7">
        <v>46387</v>
      </c>
      <c r="AK7451" t="s">
        <v>8041</v>
      </c>
      <c r="AL7451" t="s">
        <v>2885</v>
      </c>
      <c r="AM7451" t="s">
        <v>7482</v>
      </c>
      <c r="AN7451" t="s">
        <v>8073</v>
      </c>
      <c r="AO7451" t="str">
        <f>TEXT(A7451,"yyyy-mm-dd")</f>
        <v>2025-03-31</v>
      </c>
    </row>
    <row r="7452" spans="1:41">
      <c r="A7452" s="6" t="s">
        <v>8040</v>
      </c>
      <c r="B7452">
        <v>2025</v>
      </c>
      <c r="C7452">
        <v>3</v>
      </c>
      <c r="E7452" t="s">
        <v>112</v>
      </c>
      <c r="F7452" t="s">
        <v>113</v>
      </c>
      <c r="G7452" t="s">
        <v>83</v>
      </c>
      <c r="H7452" t="s">
        <v>7036</v>
      </c>
      <c r="I7452">
        <v>2025</v>
      </c>
      <c r="K7452" s="6">
        <v>46022</v>
      </c>
      <c r="L7452">
        <v>9</v>
      </c>
      <c r="N7452" t="s">
        <v>173</v>
      </c>
      <c r="O7452" s="8">
        <v>8.07</v>
      </c>
      <c r="P7452" s="8">
        <v>8.08</v>
      </c>
      <c r="Q7452" s="8">
        <v>7.82</v>
      </c>
      <c r="R7452" s="8">
        <v>8.3000000000000007</v>
      </c>
      <c r="S7452" s="8">
        <v>7.25</v>
      </c>
      <c r="T7452" s="8">
        <v>8.9</v>
      </c>
      <c r="U7452" s="8">
        <v>0.37</v>
      </c>
      <c r="V7452" s="9">
        <v>32</v>
      </c>
      <c r="W7452" s="8">
        <v>0.48000000000000043</v>
      </c>
      <c r="X7452" s="8">
        <v>1.6500000000000004</v>
      </c>
      <c r="Y7452" s="8">
        <v>-9.9999999999997868E-3</v>
      </c>
      <c r="Z7452" s="8">
        <v>-0.3100000000000005</v>
      </c>
      <c r="AA7452">
        <v>7.0000000000000284E-2</v>
      </c>
      <c r="AF7452" t="s">
        <v>7074</v>
      </c>
      <c r="AG7452" t="s">
        <v>115</v>
      </c>
      <c r="AH7452" t="s">
        <v>116</v>
      </c>
      <c r="AI7452" t="s">
        <v>117</v>
      </c>
      <c r="AJ7452" s="7">
        <v>46022</v>
      </c>
      <c r="AK7452" t="s">
        <v>8041</v>
      </c>
      <c r="AL7452" t="s">
        <v>118</v>
      </c>
      <c r="AM7452" t="s">
        <v>7038</v>
      </c>
      <c r="AN7452" t="s">
        <v>8069</v>
      </c>
      <c r="AO7452" t="str">
        <f>TEXT(A7452,"yyyy-mm-dd")</f>
        <v>2025-03-31</v>
      </c>
    </row>
    <row r="7453" spans="1:41">
      <c r="A7453" s="6" t="s">
        <v>8040</v>
      </c>
      <c r="B7453">
        <v>2025</v>
      </c>
      <c r="C7453">
        <v>3</v>
      </c>
      <c r="E7453" t="s">
        <v>2881</v>
      </c>
      <c r="F7453" t="s">
        <v>113</v>
      </c>
      <c r="G7453" t="s">
        <v>83</v>
      </c>
      <c r="H7453" t="s">
        <v>7036</v>
      </c>
      <c r="I7453">
        <v>2025</v>
      </c>
      <c r="K7453" s="6">
        <v>46022</v>
      </c>
      <c r="L7453">
        <v>9</v>
      </c>
      <c r="N7453" t="s">
        <v>173</v>
      </c>
      <c r="O7453" s="8">
        <v>9.2200000000000006</v>
      </c>
      <c r="P7453" s="8">
        <v>9.25</v>
      </c>
      <c r="Q7453" s="8">
        <v>9</v>
      </c>
      <c r="R7453" s="8">
        <v>9.5</v>
      </c>
      <c r="S7453" s="8">
        <v>8</v>
      </c>
      <c r="T7453" s="8">
        <v>10.55</v>
      </c>
      <c r="U7453" s="8">
        <v>0.52</v>
      </c>
      <c r="V7453" s="9">
        <v>29</v>
      </c>
      <c r="W7453" s="8">
        <v>0.5</v>
      </c>
      <c r="X7453" s="8">
        <v>2.5500000000000007</v>
      </c>
      <c r="Y7453" s="8">
        <v>-2.9999999999999361E-2</v>
      </c>
      <c r="Z7453" s="8">
        <v>-0.13000000000000078</v>
      </c>
      <c r="AA7453">
        <v>-9.9999999999999645E-2</v>
      </c>
      <c r="AF7453" t="s">
        <v>7079</v>
      </c>
      <c r="AG7453" t="s">
        <v>2883</v>
      </c>
      <c r="AH7453" t="s">
        <v>2884</v>
      </c>
      <c r="AI7453" t="s">
        <v>117</v>
      </c>
      <c r="AJ7453" s="7">
        <v>46022</v>
      </c>
      <c r="AK7453" t="s">
        <v>8041</v>
      </c>
      <c r="AL7453" t="s">
        <v>2885</v>
      </c>
      <c r="AM7453" t="s">
        <v>7038</v>
      </c>
      <c r="AN7453" t="s">
        <v>8072</v>
      </c>
      <c r="AO7453" t="str">
        <f>TEXT(A7453,"yyyy-mm-dd")</f>
        <v>2025-03-31</v>
      </c>
    </row>
    <row r="7454" spans="1:41">
      <c r="A7454" s="6" t="s">
        <v>8075</v>
      </c>
      <c r="B7454">
        <v>2025</v>
      </c>
      <c r="C7454">
        <v>4</v>
      </c>
      <c r="E7454" t="s">
        <v>1907</v>
      </c>
      <c r="F7454" t="s">
        <v>1908</v>
      </c>
      <c r="G7454" t="s">
        <v>102</v>
      </c>
      <c r="H7454" t="s">
        <v>8102</v>
      </c>
      <c r="I7454">
        <v>2027</v>
      </c>
      <c r="J7454">
        <v>2</v>
      </c>
      <c r="K7454" s="6">
        <v>46568</v>
      </c>
      <c r="L7454">
        <v>26</v>
      </c>
      <c r="M7454">
        <v>9</v>
      </c>
      <c r="N7454" t="s">
        <v>463</v>
      </c>
      <c r="O7454" s="8">
        <v>6.93</v>
      </c>
      <c r="P7454" s="8">
        <v>7</v>
      </c>
      <c r="Q7454" s="8">
        <v>6.69</v>
      </c>
      <c r="R7454" s="8">
        <v>7.25</v>
      </c>
      <c r="S7454" s="8">
        <v>6</v>
      </c>
      <c r="T7454" s="8">
        <v>8</v>
      </c>
      <c r="U7454" s="8">
        <v>0.47</v>
      </c>
      <c r="V7454" s="9">
        <v>28</v>
      </c>
      <c r="W7454" s="8">
        <v>0.55999999999999961</v>
      </c>
      <c r="X7454" s="8">
        <v>2</v>
      </c>
      <c r="Y7454" s="8">
        <v>-7.0000000000000284E-2</v>
      </c>
      <c r="Z7454" s="8"/>
      <c r="AF7454" t="s">
        <v>8103</v>
      </c>
      <c r="AG7454" t="s">
        <v>1910</v>
      </c>
      <c r="AH7454" t="s">
        <v>1911</v>
      </c>
      <c r="AI7454" t="s">
        <v>1971</v>
      </c>
      <c r="AJ7454" s="7">
        <v>46568</v>
      </c>
      <c r="AK7454" t="s">
        <v>8076</v>
      </c>
      <c r="AL7454" t="s">
        <v>1908</v>
      </c>
      <c r="AM7454" t="s">
        <v>8104</v>
      </c>
      <c r="AN7454" t="s">
        <v>8105</v>
      </c>
      <c r="AO7454" t="str">
        <f>TEXT(A7454,"yyyy-mm-dd")</f>
        <v>2025-04-30</v>
      </c>
    </row>
    <row r="7455" spans="1:41">
      <c r="A7455" s="6" t="s">
        <v>8075</v>
      </c>
      <c r="B7455">
        <v>2025</v>
      </c>
      <c r="C7455">
        <v>4</v>
      </c>
      <c r="E7455" t="s">
        <v>1907</v>
      </c>
      <c r="F7455" t="s">
        <v>1908</v>
      </c>
      <c r="G7455" t="s">
        <v>102</v>
      </c>
      <c r="H7455" t="s">
        <v>8098</v>
      </c>
      <c r="I7455">
        <v>2027</v>
      </c>
      <c r="J7455">
        <v>1</v>
      </c>
      <c r="K7455" s="6">
        <v>46477</v>
      </c>
      <c r="L7455">
        <v>23</v>
      </c>
      <c r="M7455">
        <v>8</v>
      </c>
      <c r="N7455" t="s">
        <v>95</v>
      </c>
      <c r="O7455" s="8">
        <v>6.96</v>
      </c>
      <c r="P7455" s="8">
        <v>7</v>
      </c>
      <c r="Q7455" s="8">
        <v>6.75</v>
      </c>
      <c r="R7455" s="8">
        <v>7.25</v>
      </c>
      <c r="S7455" s="8">
        <v>6</v>
      </c>
      <c r="T7455" s="8">
        <v>7.75</v>
      </c>
      <c r="U7455" s="8">
        <v>0.46</v>
      </c>
      <c r="V7455" s="9">
        <v>28</v>
      </c>
      <c r="W7455" s="8">
        <v>0.5</v>
      </c>
      <c r="X7455" s="8">
        <v>1.75</v>
      </c>
      <c r="Y7455" s="8">
        <v>-4.0000000000000036E-2</v>
      </c>
      <c r="Z7455" s="8"/>
      <c r="AF7455" t="s">
        <v>8099</v>
      </c>
      <c r="AG7455" t="s">
        <v>1910</v>
      </c>
      <c r="AH7455" t="s">
        <v>1911</v>
      </c>
      <c r="AI7455" t="s">
        <v>1944</v>
      </c>
      <c r="AJ7455" s="7">
        <v>46477</v>
      </c>
      <c r="AK7455" t="s">
        <v>8076</v>
      </c>
      <c r="AL7455" t="s">
        <v>1908</v>
      </c>
      <c r="AM7455" t="s">
        <v>8100</v>
      </c>
      <c r="AN7455" t="s">
        <v>8101</v>
      </c>
      <c r="AO7455" t="str">
        <f>TEXT(A7455,"yyyy-mm-dd")</f>
        <v>2025-04-30</v>
      </c>
    </row>
    <row r="7456" spans="1:41">
      <c r="A7456" s="6" t="s">
        <v>8075</v>
      </c>
      <c r="B7456">
        <v>2025</v>
      </c>
      <c r="C7456">
        <v>4</v>
      </c>
      <c r="E7456" t="s">
        <v>1907</v>
      </c>
      <c r="F7456" t="s">
        <v>1908</v>
      </c>
      <c r="G7456" t="s">
        <v>102</v>
      </c>
      <c r="H7456" t="s">
        <v>7871</v>
      </c>
      <c r="I7456">
        <v>2026</v>
      </c>
      <c r="J7456">
        <v>4</v>
      </c>
      <c r="K7456" s="6">
        <v>46387</v>
      </c>
      <c r="L7456">
        <v>20</v>
      </c>
      <c r="M7456">
        <v>7</v>
      </c>
      <c r="N7456" t="s">
        <v>185</v>
      </c>
      <c r="O7456" s="8">
        <v>6.93</v>
      </c>
      <c r="P7456" s="8">
        <v>7</v>
      </c>
      <c r="Q7456" s="8">
        <v>6.5</v>
      </c>
      <c r="R7456" s="8">
        <v>7.25</v>
      </c>
      <c r="S7456" s="8">
        <v>6</v>
      </c>
      <c r="T7456" s="8">
        <v>7.75</v>
      </c>
      <c r="U7456" s="8">
        <v>0.5</v>
      </c>
      <c r="V7456" s="9">
        <v>37</v>
      </c>
      <c r="W7456" s="8">
        <v>0.75</v>
      </c>
      <c r="X7456" s="8">
        <v>1.75</v>
      </c>
      <c r="Y7456" s="8">
        <v>-7.0000000000000284E-2</v>
      </c>
      <c r="Z7456" s="8">
        <v>-0.5</v>
      </c>
      <c r="AA7456">
        <v>0.25</v>
      </c>
      <c r="AF7456" t="s">
        <v>7872</v>
      </c>
      <c r="AG7456" t="s">
        <v>1910</v>
      </c>
      <c r="AH7456" t="s">
        <v>1911</v>
      </c>
      <c r="AI7456" t="s">
        <v>1939</v>
      </c>
      <c r="AJ7456" s="7">
        <v>46387</v>
      </c>
      <c r="AK7456" t="s">
        <v>8076</v>
      </c>
      <c r="AL7456" t="s">
        <v>1908</v>
      </c>
      <c r="AM7456" t="s">
        <v>7873</v>
      </c>
      <c r="AN7456" t="s">
        <v>8097</v>
      </c>
      <c r="AO7456" t="str">
        <f>TEXT(A7456,"yyyy-mm-dd")</f>
        <v>2025-04-30</v>
      </c>
    </row>
    <row r="7457" spans="1:41">
      <c r="A7457" s="6" t="s">
        <v>8075</v>
      </c>
      <c r="B7457">
        <v>2025</v>
      </c>
      <c r="C7457">
        <v>4</v>
      </c>
      <c r="E7457" t="s">
        <v>1907</v>
      </c>
      <c r="F7457" t="s">
        <v>1908</v>
      </c>
      <c r="G7457" t="s">
        <v>102</v>
      </c>
      <c r="H7457" t="s">
        <v>7766</v>
      </c>
      <c r="I7457">
        <v>2026</v>
      </c>
      <c r="J7457">
        <v>3</v>
      </c>
      <c r="K7457" s="6">
        <v>46295</v>
      </c>
      <c r="L7457">
        <v>17</v>
      </c>
      <c r="M7457">
        <v>6</v>
      </c>
      <c r="N7457" t="s">
        <v>214</v>
      </c>
      <c r="O7457" s="8">
        <v>7.07</v>
      </c>
      <c r="P7457" s="8">
        <v>7.25</v>
      </c>
      <c r="Q7457" s="8">
        <v>6.69</v>
      </c>
      <c r="R7457" s="8">
        <v>7.5</v>
      </c>
      <c r="S7457" s="8">
        <v>6</v>
      </c>
      <c r="T7457" s="8">
        <v>8</v>
      </c>
      <c r="U7457" s="8">
        <v>0.5</v>
      </c>
      <c r="V7457" s="9">
        <v>36</v>
      </c>
      <c r="W7457" s="8">
        <v>0.80999999999999961</v>
      </c>
      <c r="X7457" s="8">
        <v>2</v>
      </c>
      <c r="Y7457" s="8">
        <v>-0.17999999999999972</v>
      </c>
      <c r="Z7457" s="8">
        <v>-0.25</v>
      </c>
      <c r="AA7457">
        <v>5.9999999999999609E-2</v>
      </c>
      <c r="AF7457" t="s">
        <v>7767</v>
      </c>
      <c r="AG7457" t="s">
        <v>1910</v>
      </c>
      <c r="AH7457" t="s">
        <v>1911</v>
      </c>
      <c r="AI7457" t="s">
        <v>1934</v>
      </c>
      <c r="AJ7457" s="7">
        <v>46295</v>
      </c>
      <c r="AK7457" t="s">
        <v>8076</v>
      </c>
      <c r="AL7457" t="s">
        <v>1908</v>
      </c>
      <c r="AM7457" t="s">
        <v>7768</v>
      </c>
      <c r="AN7457" t="s">
        <v>8096</v>
      </c>
      <c r="AO7457" t="str">
        <f>TEXT(A7457,"yyyy-mm-dd")</f>
        <v>2025-04-30</v>
      </c>
    </row>
    <row r="7458" spans="1:41">
      <c r="A7458" s="6" t="s">
        <v>8075</v>
      </c>
      <c r="B7458">
        <v>2025</v>
      </c>
      <c r="C7458">
        <v>4</v>
      </c>
      <c r="E7458" t="s">
        <v>1907</v>
      </c>
      <c r="F7458" t="s">
        <v>1908</v>
      </c>
      <c r="G7458" t="s">
        <v>102</v>
      </c>
      <c r="H7458" t="s">
        <v>7658</v>
      </c>
      <c r="I7458">
        <v>2026</v>
      </c>
      <c r="J7458">
        <v>2</v>
      </c>
      <c r="K7458" s="6">
        <v>46203</v>
      </c>
      <c r="L7458">
        <v>14</v>
      </c>
      <c r="M7458">
        <v>5</v>
      </c>
      <c r="N7458" t="s">
        <v>244</v>
      </c>
      <c r="O7458" s="8">
        <v>7.22</v>
      </c>
      <c r="P7458" s="8">
        <v>7.38</v>
      </c>
      <c r="Q7458" s="8">
        <v>6.94</v>
      </c>
      <c r="R7458" s="8">
        <v>7.5</v>
      </c>
      <c r="S7458" s="8">
        <v>6</v>
      </c>
      <c r="T7458" s="8">
        <v>8.25</v>
      </c>
      <c r="U7458" s="8">
        <v>0.5</v>
      </c>
      <c r="V7458" s="9">
        <v>36</v>
      </c>
      <c r="W7458" s="8">
        <v>0.55999999999999961</v>
      </c>
      <c r="X7458" s="8">
        <v>2.25</v>
      </c>
      <c r="Y7458" s="8">
        <v>-0.16000000000000014</v>
      </c>
      <c r="Z7458" s="8">
        <v>-0.12000000000000011</v>
      </c>
      <c r="AA7458">
        <v>-0.13000000000000078</v>
      </c>
      <c r="AF7458" t="s">
        <v>7659</v>
      </c>
      <c r="AG7458" t="s">
        <v>1910</v>
      </c>
      <c r="AH7458" t="s">
        <v>1911</v>
      </c>
      <c r="AI7458" t="s">
        <v>1929</v>
      </c>
      <c r="AJ7458" s="7">
        <v>46203</v>
      </c>
      <c r="AK7458" t="s">
        <v>8076</v>
      </c>
      <c r="AL7458" t="s">
        <v>1908</v>
      </c>
      <c r="AM7458" t="s">
        <v>7660</v>
      </c>
      <c r="AN7458" t="s">
        <v>8095</v>
      </c>
      <c r="AO7458" t="str">
        <f>TEXT(A7458,"yyyy-mm-dd")</f>
        <v>2025-04-30</v>
      </c>
    </row>
    <row r="7459" spans="1:41">
      <c r="A7459" s="6" t="s">
        <v>8075</v>
      </c>
      <c r="B7459">
        <v>2025</v>
      </c>
      <c r="C7459">
        <v>4</v>
      </c>
      <c r="E7459" t="s">
        <v>1907</v>
      </c>
      <c r="F7459" t="s">
        <v>1908</v>
      </c>
      <c r="G7459" t="s">
        <v>102</v>
      </c>
      <c r="H7459" t="s">
        <v>7654</v>
      </c>
      <c r="I7459">
        <v>2026</v>
      </c>
      <c r="J7459">
        <v>1</v>
      </c>
      <c r="K7459" s="6">
        <v>46112</v>
      </c>
      <c r="L7459">
        <v>11</v>
      </c>
      <c r="M7459">
        <v>4</v>
      </c>
      <c r="N7459" t="s">
        <v>85</v>
      </c>
      <c r="O7459" s="8">
        <v>7.41</v>
      </c>
      <c r="P7459" s="8">
        <v>7.5</v>
      </c>
      <c r="Q7459" s="8">
        <v>7</v>
      </c>
      <c r="R7459" s="8">
        <v>7.75</v>
      </c>
      <c r="S7459" s="8">
        <v>6</v>
      </c>
      <c r="T7459" s="8">
        <v>8.75</v>
      </c>
      <c r="U7459" s="8">
        <v>0.49</v>
      </c>
      <c r="V7459" s="9">
        <v>36</v>
      </c>
      <c r="W7459" s="8">
        <v>0.75</v>
      </c>
      <c r="X7459" s="8">
        <v>2.75</v>
      </c>
      <c r="Y7459" s="8">
        <v>-8.9999999999999858E-2</v>
      </c>
      <c r="Z7459" s="8">
        <v>-0.25</v>
      </c>
      <c r="AA7459">
        <v>0.25</v>
      </c>
      <c r="AF7459" t="s">
        <v>7655</v>
      </c>
      <c r="AG7459" t="s">
        <v>1910</v>
      </c>
      <c r="AH7459" t="s">
        <v>1911</v>
      </c>
      <c r="AI7459" t="s">
        <v>1924</v>
      </c>
      <c r="AJ7459" s="7">
        <v>46112</v>
      </c>
      <c r="AK7459" t="s">
        <v>8076</v>
      </c>
      <c r="AL7459" t="s">
        <v>1908</v>
      </c>
      <c r="AM7459" t="s">
        <v>7656</v>
      </c>
      <c r="AN7459" t="s">
        <v>8094</v>
      </c>
      <c r="AO7459" t="str">
        <f>TEXT(A7459,"yyyy-mm-dd")</f>
        <v>2025-04-30</v>
      </c>
    </row>
    <row r="7460" spans="1:41">
      <c r="A7460" s="6" t="s">
        <v>8075</v>
      </c>
      <c r="B7460">
        <v>2025</v>
      </c>
      <c r="C7460">
        <v>4</v>
      </c>
      <c r="E7460" t="s">
        <v>1907</v>
      </c>
      <c r="F7460" t="s">
        <v>1908</v>
      </c>
      <c r="G7460" t="s">
        <v>102</v>
      </c>
      <c r="H7460" t="s">
        <v>7427</v>
      </c>
      <c r="I7460">
        <v>2025</v>
      </c>
      <c r="J7460">
        <v>4</v>
      </c>
      <c r="K7460" s="6">
        <v>46022</v>
      </c>
      <c r="L7460">
        <v>8</v>
      </c>
      <c r="M7460">
        <v>3</v>
      </c>
      <c r="N7460" t="s">
        <v>182</v>
      </c>
      <c r="O7460" s="8">
        <v>7.69</v>
      </c>
      <c r="P7460" s="8">
        <v>7.75</v>
      </c>
      <c r="Q7460" s="8">
        <v>7.5</v>
      </c>
      <c r="R7460" s="8">
        <v>8</v>
      </c>
      <c r="S7460" s="8">
        <v>6.25</v>
      </c>
      <c r="T7460" s="8">
        <v>9</v>
      </c>
      <c r="U7460" s="8">
        <v>0.48</v>
      </c>
      <c r="V7460" s="9">
        <v>39</v>
      </c>
      <c r="W7460" s="8">
        <v>0.5</v>
      </c>
      <c r="X7460" s="8">
        <v>2.75</v>
      </c>
      <c r="Y7460" s="8">
        <v>-5.9999999999999609E-2</v>
      </c>
      <c r="Z7460" s="8">
        <v>-0.25</v>
      </c>
      <c r="AA7460">
        <v>-0.19000000000000039</v>
      </c>
      <c r="AF7460" t="s">
        <v>7428</v>
      </c>
      <c r="AG7460" t="s">
        <v>1910</v>
      </c>
      <c r="AH7460" t="s">
        <v>1911</v>
      </c>
      <c r="AI7460" t="s">
        <v>1919</v>
      </c>
      <c r="AJ7460" s="7">
        <v>46022</v>
      </c>
      <c r="AK7460" t="s">
        <v>8076</v>
      </c>
      <c r="AL7460" t="s">
        <v>1908</v>
      </c>
      <c r="AM7460" t="s">
        <v>7429</v>
      </c>
      <c r="AN7460" t="s">
        <v>8093</v>
      </c>
      <c r="AO7460" t="str">
        <f>TEXT(A7460,"yyyy-mm-dd")</f>
        <v>2025-04-30</v>
      </c>
    </row>
    <row r="7461" spans="1:41">
      <c r="A7461" s="6" t="s">
        <v>8075</v>
      </c>
      <c r="B7461">
        <v>2025</v>
      </c>
      <c r="C7461">
        <v>4</v>
      </c>
      <c r="E7461" t="s">
        <v>1907</v>
      </c>
      <c r="F7461" t="s">
        <v>1908</v>
      </c>
      <c r="G7461" t="s">
        <v>102</v>
      </c>
      <c r="H7461" t="s">
        <v>7322</v>
      </c>
      <c r="I7461">
        <v>2025</v>
      </c>
      <c r="J7461">
        <v>3</v>
      </c>
      <c r="K7461" s="6">
        <v>45930</v>
      </c>
      <c r="L7461">
        <v>5</v>
      </c>
      <c r="M7461">
        <v>2</v>
      </c>
      <c r="N7461" t="s">
        <v>211</v>
      </c>
      <c r="O7461" s="8">
        <v>7.91</v>
      </c>
      <c r="P7461" s="8">
        <v>8</v>
      </c>
      <c r="Q7461" s="8">
        <v>7.75</v>
      </c>
      <c r="R7461" s="8">
        <v>8</v>
      </c>
      <c r="S7461" s="8">
        <v>7</v>
      </c>
      <c r="T7461" s="8">
        <v>9</v>
      </c>
      <c r="U7461" s="8">
        <v>0.37</v>
      </c>
      <c r="V7461" s="9">
        <v>38</v>
      </c>
      <c r="W7461" s="8">
        <v>0.25</v>
      </c>
      <c r="X7461" s="8">
        <v>2</v>
      </c>
      <c r="Y7461" s="8">
        <v>-8.9999999999999858E-2</v>
      </c>
      <c r="Z7461" s="8">
        <v>0</v>
      </c>
      <c r="AA7461">
        <v>-0.25</v>
      </c>
      <c r="AF7461" t="s">
        <v>7323</v>
      </c>
      <c r="AG7461" t="s">
        <v>1910</v>
      </c>
      <c r="AH7461" t="s">
        <v>1911</v>
      </c>
      <c r="AI7461" t="s">
        <v>1915</v>
      </c>
      <c r="AJ7461" s="7">
        <v>45930</v>
      </c>
      <c r="AK7461" t="s">
        <v>8076</v>
      </c>
      <c r="AL7461" t="s">
        <v>1908</v>
      </c>
      <c r="AM7461" t="s">
        <v>7324</v>
      </c>
      <c r="AN7461" t="s">
        <v>8092</v>
      </c>
      <c r="AO7461" t="str">
        <f>TEXT(A7461,"yyyy-mm-dd")</f>
        <v>2025-04-30</v>
      </c>
    </row>
    <row r="7462" spans="1:41">
      <c r="A7462" s="6" t="s">
        <v>8075</v>
      </c>
      <c r="B7462">
        <v>2025</v>
      </c>
      <c r="C7462">
        <v>4</v>
      </c>
      <c r="E7462" t="s">
        <v>1907</v>
      </c>
      <c r="F7462" t="s">
        <v>1908</v>
      </c>
      <c r="G7462" t="s">
        <v>102</v>
      </c>
      <c r="H7462" t="s">
        <v>7214</v>
      </c>
      <c r="I7462">
        <v>2025</v>
      </c>
      <c r="J7462">
        <v>2</v>
      </c>
      <c r="K7462" s="6">
        <v>45838</v>
      </c>
      <c r="L7462">
        <v>2</v>
      </c>
      <c r="M7462">
        <v>1</v>
      </c>
      <c r="N7462" t="s">
        <v>104</v>
      </c>
      <c r="O7462" s="8">
        <v>8.26</v>
      </c>
      <c r="P7462" s="8">
        <v>8.25</v>
      </c>
      <c r="Q7462" s="8">
        <v>8</v>
      </c>
      <c r="R7462" s="8">
        <v>8.25</v>
      </c>
      <c r="S7462" s="8">
        <v>8</v>
      </c>
      <c r="T7462" s="8">
        <v>9.25</v>
      </c>
      <c r="U7462" s="8">
        <v>0.26</v>
      </c>
      <c r="V7462" s="9">
        <v>38</v>
      </c>
      <c r="W7462" s="8">
        <v>0.25</v>
      </c>
      <c r="X7462" s="8">
        <v>1.25</v>
      </c>
      <c r="Y7462" s="8">
        <v>9.9999999999997868E-3</v>
      </c>
      <c r="Z7462" s="8">
        <v>-0.25</v>
      </c>
      <c r="AA7462">
        <v>-0.25</v>
      </c>
      <c r="AF7462" t="s">
        <v>7215</v>
      </c>
      <c r="AG7462" t="s">
        <v>1910</v>
      </c>
      <c r="AH7462" t="s">
        <v>1911</v>
      </c>
      <c r="AI7462" t="s">
        <v>1912</v>
      </c>
      <c r="AJ7462" s="7">
        <v>45838</v>
      </c>
      <c r="AK7462" t="s">
        <v>8076</v>
      </c>
      <c r="AL7462" t="s">
        <v>1908</v>
      </c>
      <c r="AM7462" t="s">
        <v>7216</v>
      </c>
      <c r="AN7462" t="s">
        <v>8091</v>
      </c>
      <c r="AO7462" t="str">
        <f>TEXT(A7462,"yyyy-mm-dd")</f>
        <v>2025-04-30</v>
      </c>
    </row>
    <row r="7463" spans="1:41">
      <c r="A7463" s="6" t="s">
        <v>8075</v>
      </c>
      <c r="B7463">
        <v>2025</v>
      </c>
      <c r="C7463">
        <v>4</v>
      </c>
      <c r="E7463" t="s">
        <v>100</v>
      </c>
      <c r="F7463" t="s">
        <v>101</v>
      </c>
      <c r="G7463" t="s">
        <v>83</v>
      </c>
      <c r="H7463" t="s">
        <v>7924</v>
      </c>
      <c r="I7463">
        <v>2027</v>
      </c>
      <c r="K7463" s="6">
        <v>46752</v>
      </c>
      <c r="L7463">
        <v>32</v>
      </c>
      <c r="N7463" t="s">
        <v>823</v>
      </c>
      <c r="O7463" s="8">
        <v>1.79</v>
      </c>
      <c r="P7463" s="8">
        <v>1.8</v>
      </c>
      <c r="Q7463" s="8">
        <v>1.6</v>
      </c>
      <c r="R7463" s="8">
        <v>2</v>
      </c>
      <c r="S7463" s="8">
        <v>1</v>
      </c>
      <c r="T7463" s="8">
        <v>2.5099999999999998</v>
      </c>
      <c r="U7463" s="8">
        <v>0.37</v>
      </c>
      <c r="V7463" s="9">
        <v>31</v>
      </c>
      <c r="W7463" s="8">
        <v>0.39999999999999991</v>
      </c>
      <c r="X7463" s="8">
        <v>1.5099999999999998</v>
      </c>
      <c r="Y7463" s="8">
        <v>-1.0000000000000009E-2</v>
      </c>
      <c r="Z7463" s="8">
        <v>-9.9999999999999867E-2</v>
      </c>
      <c r="AA7463">
        <v>-3.0000000000000027E-2</v>
      </c>
      <c r="AF7463" t="s">
        <v>10522</v>
      </c>
      <c r="AG7463" t="s">
        <v>9655</v>
      </c>
      <c r="AH7463" t="s">
        <v>9656</v>
      </c>
      <c r="AI7463" t="s">
        <v>9708</v>
      </c>
      <c r="AJ7463" s="7">
        <v>46752</v>
      </c>
      <c r="AK7463" t="s">
        <v>8076</v>
      </c>
      <c r="AL7463" t="s">
        <v>109</v>
      </c>
      <c r="AM7463" t="s">
        <v>7926</v>
      </c>
      <c r="AN7463" t="s">
        <v>10527</v>
      </c>
    </row>
    <row r="7464" spans="1:41">
      <c r="A7464" s="6" t="s">
        <v>8075</v>
      </c>
      <c r="B7464">
        <v>2025</v>
      </c>
      <c r="C7464">
        <v>4</v>
      </c>
      <c r="E7464" t="s">
        <v>100</v>
      </c>
      <c r="F7464" t="s">
        <v>101</v>
      </c>
      <c r="G7464" t="s">
        <v>102</v>
      </c>
      <c r="H7464" t="s">
        <v>7871</v>
      </c>
      <c r="I7464">
        <v>2026</v>
      </c>
      <c r="J7464">
        <v>4</v>
      </c>
      <c r="K7464" s="6">
        <v>46387</v>
      </c>
      <c r="L7464">
        <v>20</v>
      </c>
      <c r="M7464">
        <v>7</v>
      </c>
      <c r="N7464" t="s">
        <v>185</v>
      </c>
      <c r="O7464" s="8">
        <v>1.58</v>
      </c>
      <c r="P7464" s="8">
        <v>1.61</v>
      </c>
      <c r="Q7464" s="8">
        <v>1.1599999999999999</v>
      </c>
      <c r="R7464" s="8">
        <v>1.94</v>
      </c>
      <c r="S7464" s="8">
        <v>0.5</v>
      </c>
      <c r="T7464" s="8">
        <v>2.99</v>
      </c>
      <c r="U7464" s="8">
        <v>0.54</v>
      </c>
      <c r="V7464" s="9">
        <v>35</v>
      </c>
      <c r="W7464" s="8">
        <v>0.78</v>
      </c>
      <c r="X7464" s="8">
        <v>2.4900000000000002</v>
      </c>
      <c r="Y7464" s="8">
        <v>-3.0000000000000027E-2</v>
      </c>
      <c r="Z7464" s="8">
        <v>-0.1399999999999999</v>
      </c>
      <c r="AA7464">
        <v>0.16999999999999993</v>
      </c>
      <c r="AF7464" t="s">
        <v>7943</v>
      </c>
      <c r="AG7464" t="s">
        <v>106</v>
      </c>
      <c r="AH7464" t="s">
        <v>107</v>
      </c>
      <c r="AI7464" t="s">
        <v>2670</v>
      </c>
      <c r="AJ7464" s="7">
        <v>46387</v>
      </c>
      <c r="AK7464" t="s">
        <v>8076</v>
      </c>
      <c r="AL7464" t="s">
        <v>109</v>
      </c>
      <c r="AM7464" t="s">
        <v>7873</v>
      </c>
      <c r="AN7464" t="s">
        <v>8090</v>
      </c>
      <c r="AO7464" t="str">
        <f>TEXT(A7464,"yyyy-mm-dd")</f>
        <v>2025-04-30</v>
      </c>
    </row>
    <row r="7465" spans="1:41">
      <c r="A7465" s="6" t="s">
        <v>8075</v>
      </c>
      <c r="B7465">
        <v>2025</v>
      </c>
      <c r="C7465">
        <v>4</v>
      </c>
      <c r="E7465" t="s">
        <v>100</v>
      </c>
      <c r="F7465" t="s">
        <v>101</v>
      </c>
      <c r="G7465" t="s">
        <v>83</v>
      </c>
      <c r="H7465" t="s">
        <v>7480</v>
      </c>
      <c r="I7465">
        <v>2026</v>
      </c>
      <c r="K7465" s="6">
        <v>46387</v>
      </c>
      <c r="L7465">
        <v>20</v>
      </c>
      <c r="N7465" t="s">
        <v>185</v>
      </c>
      <c r="O7465" s="8">
        <v>1.41</v>
      </c>
      <c r="P7465" s="8">
        <v>1.5</v>
      </c>
      <c r="Q7465" s="8">
        <v>1.18</v>
      </c>
      <c r="R7465" s="8">
        <v>1.7</v>
      </c>
      <c r="S7465" s="8">
        <v>0.3</v>
      </c>
      <c r="T7465" s="8">
        <v>2</v>
      </c>
      <c r="U7465" s="8">
        <v>0.4</v>
      </c>
      <c r="V7465" s="9">
        <v>41</v>
      </c>
      <c r="W7465" s="8">
        <v>0.52</v>
      </c>
      <c r="X7465" s="8">
        <v>1.7</v>
      </c>
      <c r="Y7465" s="8">
        <v>-9.000000000000008E-2</v>
      </c>
      <c r="Z7465" s="8">
        <v>-0.10000000000000009</v>
      </c>
      <c r="AA7465">
        <v>0.11999999999999988</v>
      </c>
      <c r="AF7465" t="s">
        <v>10489</v>
      </c>
      <c r="AG7465" t="s">
        <v>9655</v>
      </c>
      <c r="AH7465" t="s">
        <v>9656</v>
      </c>
      <c r="AI7465" t="s">
        <v>9669</v>
      </c>
      <c r="AJ7465" s="7">
        <v>46387</v>
      </c>
      <c r="AK7465" t="s">
        <v>8076</v>
      </c>
      <c r="AL7465" t="s">
        <v>109</v>
      </c>
      <c r="AM7465" t="s">
        <v>7482</v>
      </c>
      <c r="AN7465" t="s">
        <v>10506</v>
      </c>
    </row>
    <row r="7466" spans="1:41">
      <c r="A7466" s="6" t="s">
        <v>8075</v>
      </c>
      <c r="B7466">
        <v>2025</v>
      </c>
      <c r="C7466">
        <v>4</v>
      </c>
      <c r="E7466" t="s">
        <v>100</v>
      </c>
      <c r="F7466" t="s">
        <v>101</v>
      </c>
      <c r="G7466" t="s">
        <v>102</v>
      </c>
      <c r="H7466" t="s">
        <v>7766</v>
      </c>
      <c r="I7466">
        <v>2026</v>
      </c>
      <c r="J7466">
        <v>3</v>
      </c>
      <c r="K7466" s="6">
        <v>46295</v>
      </c>
      <c r="L7466">
        <v>17</v>
      </c>
      <c r="M7466">
        <v>6</v>
      </c>
      <c r="N7466" t="s">
        <v>214</v>
      </c>
      <c r="O7466" s="8">
        <v>1.5</v>
      </c>
      <c r="P7466" s="8">
        <v>1.6</v>
      </c>
      <c r="Q7466" s="8">
        <v>1.28</v>
      </c>
      <c r="R7466" s="8">
        <v>1.8</v>
      </c>
      <c r="S7466" s="8">
        <v>0.5</v>
      </c>
      <c r="T7466" s="8">
        <v>2.2000000000000002</v>
      </c>
      <c r="U7466" s="8">
        <v>0.42</v>
      </c>
      <c r="V7466" s="9">
        <v>35</v>
      </c>
      <c r="W7466" s="8">
        <v>0.52</v>
      </c>
      <c r="X7466" s="8">
        <v>1.7000000000000002</v>
      </c>
      <c r="Y7466" s="8">
        <v>-0.10000000000000009</v>
      </c>
      <c r="Z7466" s="8">
        <v>-3.9999999999999813E-2</v>
      </c>
      <c r="AA7466">
        <v>0.14999999999999991</v>
      </c>
      <c r="AF7466" t="s">
        <v>7941</v>
      </c>
      <c r="AG7466" t="s">
        <v>106</v>
      </c>
      <c r="AH7466" t="s">
        <v>107</v>
      </c>
      <c r="AI7466" t="s">
        <v>2667</v>
      </c>
      <c r="AJ7466" s="7">
        <v>46295</v>
      </c>
      <c r="AK7466" t="s">
        <v>8076</v>
      </c>
      <c r="AL7466" t="s">
        <v>109</v>
      </c>
      <c r="AM7466" t="s">
        <v>7768</v>
      </c>
      <c r="AN7466" t="s">
        <v>8089</v>
      </c>
      <c r="AO7466" t="str">
        <f>TEXT(A7466,"yyyy-mm-dd")</f>
        <v>2025-04-30</v>
      </c>
    </row>
    <row r="7467" spans="1:41">
      <c r="A7467" s="6" t="s">
        <v>8075</v>
      </c>
      <c r="B7467">
        <v>2025</v>
      </c>
      <c r="C7467">
        <v>4</v>
      </c>
      <c r="E7467" t="s">
        <v>100</v>
      </c>
      <c r="F7467" t="s">
        <v>101</v>
      </c>
      <c r="G7467" t="s">
        <v>102</v>
      </c>
      <c r="H7467" t="s">
        <v>7658</v>
      </c>
      <c r="I7467">
        <v>2026</v>
      </c>
      <c r="J7467">
        <v>2</v>
      </c>
      <c r="K7467" s="6">
        <v>46203</v>
      </c>
      <c r="L7467">
        <v>14</v>
      </c>
      <c r="M7467">
        <v>5</v>
      </c>
      <c r="N7467" t="s">
        <v>244</v>
      </c>
      <c r="O7467" s="8">
        <v>1.38</v>
      </c>
      <c r="P7467" s="8">
        <v>1.34</v>
      </c>
      <c r="Q7467" s="8">
        <v>1.1000000000000001</v>
      </c>
      <c r="R7467" s="8">
        <v>1.75</v>
      </c>
      <c r="S7467" s="8">
        <v>0</v>
      </c>
      <c r="T7467" s="8">
        <v>3.29</v>
      </c>
      <c r="U7467" s="8">
        <v>0.61</v>
      </c>
      <c r="V7467" s="9">
        <v>35</v>
      </c>
      <c r="W7467" s="8">
        <v>0.64999999999999991</v>
      </c>
      <c r="X7467" s="8">
        <v>3.29</v>
      </c>
      <c r="Y7467" s="8">
        <v>3.9999999999999813E-2</v>
      </c>
      <c r="Z7467" s="8">
        <v>-0.15999999999999992</v>
      </c>
      <c r="AA7467">
        <v>7.0000000000000062E-2</v>
      </c>
      <c r="AF7467" t="s">
        <v>7939</v>
      </c>
      <c r="AG7467" t="s">
        <v>106</v>
      </c>
      <c r="AH7467" t="s">
        <v>107</v>
      </c>
      <c r="AI7467" t="s">
        <v>502</v>
      </c>
      <c r="AJ7467" s="7">
        <v>46203</v>
      </c>
      <c r="AK7467" t="s">
        <v>8076</v>
      </c>
      <c r="AL7467" t="s">
        <v>109</v>
      </c>
      <c r="AM7467" t="s">
        <v>7660</v>
      </c>
      <c r="AN7467" t="s">
        <v>8088</v>
      </c>
      <c r="AO7467" t="str">
        <f>TEXT(A7467,"yyyy-mm-dd")</f>
        <v>2025-04-30</v>
      </c>
    </row>
    <row r="7468" spans="1:41">
      <c r="A7468" s="6" t="s">
        <v>8075</v>
      </c>
      <c r="B7468">
        <v>2025</v>
      </c>
      <c r="C7468">
        <v>4</v>
      </c>
      <c r="E7468" t="s">
        <v>100</v>
      </c>
      <c r="F7468" t="s">
        <v>101</v>
      </c>
      <c r="G7468" t="s">
        <v>102</v>
      </c>
      <c r="H7468" t="s">
        <v>7654</v>
      </c>
      <c r="I7468">
        <v>2026</v>
      </c>
      <c r="J7468">
        <v>1</v>
      </c>
      <c r="K7468" s="6">
        <v>46112</v>
      </c>
      <c r="L7468">
        <v>11</v>
      </c>
      <c r="M7468">
        <v>4</v>
      </c>
      <c r="N7468" t="s">
        <v>85</v>
      </c>
      <c r="O7468" s="8">
        <v>1.08</v>
      </c>
      <c r="P7468" s="8">
        <v>1.2</v>
      </c>
      <c r="Q7468" s="8">
        <v>0.91</v>
      </c>
      <c r="R7468" s="8">
        <v>1.45</v>
      </c>
      <c r="S7468" s="8">
        <v>-0.27</v>
      </c>
      <c r="T7468" s="8">
        <v>1.9</v>
      </c>
      <c r="U7468" s="8">
        <v>0.49</v>
      </c>
      <c r="V7468" s="9">
        <v>35</v>
      </c>
      <c r="W7468" s="8">
        <v>0.53999999999999992</v>
      </c>
      <c r="X7468" s="8">
        <v>2.17</v>
      </c>
      <c r="Y7468" s="8">
        <v>-0.11999999999999988</v>
      </c>
      <c r="Z7468" s="8">
        <v>-0.26</v>
      </c>
      <c r="AA7468">
        <v>-0.14000000000000001</v>
      </c>
      <c r="AF7468" t="s">
        <v>7937</v>
      </c>
      <c r="AG7468" t="s">
        <v>106</v>
      </c>
      <c r="AH7468" t="s">
        <v>107</v>
      </c>
      <c r="AI7468" t="s">
        <v>497</v>
      </c>
      <c r="AJ7468" s="7">
        <v>46112</v>
      </c>
      <c r="AK7468" t="s">
        <v>8076</v>
      </c>
      <c r="AL7468" t="s">
        <v>109</v>
      </c>
      <c r="AM7468" t="s">
        <v>7656</v>
      </c>
      <c r="AN7468" t="s">
        <v>8087</v>
      </c>
      <c r="AO7468" t="str">
        <f>TEXT(A7468,"yyyy-mm-dd")</f>
        <v>2025-04-30</v>
      </c>
    </row>
    <row r="7469" spans="1:41">
      <c r="A7469" s="6" t="s">
        <v>8075</v>
      </c>
      <c r="B7469">
        <v>2025</v>
      </c>
      <c r="C7469">
        <v>4</v>
      </c>
      <c r="E7469" t="s">
        <v>100</v>
      </c>
      <c r="F7469" t="s">
        <v>101</v>
      </c>
      <c r="G7469" t="s">
        <v>102</v>
      </c>
      <c r="H7469" t="s">
        <v>7427</v>
      </c>
      <c r="I7469">
        <v>2025</v>
      </c>
      <c r="J7469">
        <v>4</v>
      </c>
      <c r="K7469" s="6">
        <v>46022</v>
      </c>
      <c r="L7469">
        <v>8</v>
      </c>
      <c r="M7469">
        <v>3</v>
      </c>
      <c r="N7469" t="s">
        <v>182</v>
      </c>
      <c r="O7469" s="8">
        <v>0.5</v>
      </c>
      <c r="P7469" s="8">
        <v>0.5</v>
      </c>
      <c r="Q7469" s="8">
        <v>0.17</v>
      </c>
      <c r="R7469" s="8">
        <v>0.91</v>
      </c>
      <c r="S7469" s="8">
        <v>-1.1299999999999999</v>
      </c>
      <c r="T7469" s="8">
        <v>1.9</v>
      </c>
      <c r="U7469" s="8">
        <v>0.61</v>
      </c>
      <c r="V7469" s="9">
        <v>36</v>
      </c>
      <c r="W7469" s="8">
        <v>0.74</v>
      </c>
      <c r="X7469" s="8">
        <v>3.03</v>
      </c>
      <c r="Y7469" s="8">
        <v>0</v>
      </c>
      <c r="Z7469" s="8">
        <v>-0.44999999999999996</v>
      </c>
      <c r="AA7469">
        <v>0.1100000000000001</v>
      </c>
      <c r="AF7469" t="s">
        <v>7499</v>
      </c>
      <c r="AG7469" t="s">
        <v>106</v>
      </c>
      <c r="AH7469" t="s">
        <v>107</v>
      </c>
      <c r="AI7469" t="s">
        <v>427</v>
      </c>
      <c r="AJ7469" s="7">
        <v>46022</v>
      </c>
      <c r="AK7469" t="s">
        <v>8076</v>
      </c>
      <c r="AL7469" t="s">
        <v>109</v>
      </c>
      <c r="AM7469" t="s">
        <v>7429</v>
      </c>
      <c r="AN7469" t="s">
        <v>8086</v>
      </c>
      <c r="AO7469" t="str">
        <f>TEXT(A7469,"yyyy-mm-dd")</f>
        <v>2025-04-30</v>
      </c>
    </row>
    <row r="7470" spans="1:41">
      <c r="A7470" s="6" t="s">
        <v>8075</v>
      </c>
      <c r="B7470">
        <v>2025</v>
      </c>
      <c r="C7470">
        <v>4</v>
      </c>
      <c r="E7470" t="s">
        <v>100</v>
      </c>
      <c r="F7470" t="s">
        <v>101</v>
      </c>
      <c r="G7470" t="s">
        <v>83</v>
      </c>
      <c r="H7470" t="s">
        <v>7036</v>
      </c>
      <c r="I7470">
        <v>2025</v>
      </c>
      <c r="K7470" s="6">
        <v>46022</v>
      </c>
      <c r="L7470">
        <v>8</v>
      </c>
      <c r="N7470" t="s">
        <v>182</v>
      </c>
      <c r="O7470" s="8">
        <v>0.11</v>
      </c>
      <c r="P7470" s="8">
        <v>0.2</v>
      </c>
      <c r="Q7470" s="8">
        <v>-7.0000000000000007E-2</v>
      </c>
      <c r="R7470" s="8">
        <v>0.3</v>
      </c>
      <c r="S7470" s="8">
        <v>-0.9</v>
      </c>
      <c r="T7470" s="8">
        <v>0.8</v>
      </c>
      <c r="U7470" s="8">
        <v>0.38</v>
      </c>
      <c r="V7470" s="9">
        <v>41</v>
      </c>
      <c r="W7470" s="8">
        <v>0.37</v>
      </c>
      <c r="X7470" s="8">
        <v>1.7000000000000002</v>
      </c>
      <c r="Y7470" s="8">
        <v>-9.0000000000000011E-2</v>
      </c>
      <c r="Z7470" s="8">
        <v>-0.3</v>
      </c>
      <c r="AA7470">
        <v>4.0000000000000036E-2</v>
      </c>
      <c r="AF7470" t="s">
        <v>10450</v>
      </c>
      <c r="AG7470" t="s">
        <v>9655</v>
      </c>
      <c r="AH7470" t="s">
        <v>9656</v>
      </c>
      <c r="AI7470" t="s">
        <v>9657</v>
      </c>
      <c r="AJ7470" s="7">
        <v>46022</v>
      </c>
      <c r="AK7470" t="s">
        <v>8076</v>
      </c>
      <c r="AL7470" t="s">
        <v>109</v>
      </c>
      <c r="AM7470" t="s">
        <v>7038</v>
      </c>
      <c r="AN7470" t="s">
        <v>10479</v>
      </c>
    </row>
    <row r="7471" spans="1:41">
      <c r="A7471" s="6" t="s">
        <v>8075</v>
      </c>
      <c r="B7471">
        <v>2025</v>
      </c>
      <c r="C7471">
        <v>4</v>
      </c>
      <c r="E7471" t="s">
        <v>100</v>
      </c>
      <c r="F7471" t="s">
        <v>101</v>
      </c>
      <c r="G7471" t="s">
        <v>102</v>
      </c>
      <c r="H7471" t="s">
        <v>7322</v>
      </c>
      <c r="I7471">
        <v>2025</v>
      </c>
      <c r="J7471">
        <v>3</v>
      </c>
      <c r="K7471" s="6">
        <v>45930</v>
      </c>
      <c r="L7471">
        <v>5</v>
      </c>
      <c r="M7471">
        <v>2</v>
      </c>
      <c r="N7471" t="s">
        <v>211</v>
      </c>
      <c r="O7471" s="8">
        <v>-0.21</v>
      </c>
      <c r="P7471" s="8">
        <v>-0.08</v>
      </c>
      <c r="Q7471" s="8">
        <v>-0.68</v>
      </c>
      <c r="R7471" s="8">
        <v>0.31</v>
      </c>
      <c r="S7471" s="8">
        <v>-1.98</v>
      </c>
      <c r="T7471" s="8">
        <v>0.9</v>
      </c>
      <c r="U7471" s="8">
        <v>0.67</v>
      </c>
      <c r="V7471" s="9">
        <v>36</v>
      </c>
      <c r="W7471" s="8">
        <v>0.99</v>
      </c>
      <c r="X7471" s="8">
        <v>2.88</v>
      </c>
      <c r="Y7471" s="8">
        <v>-0.13</v>
      </c>
      <c r="Z7471" s="8">
        <v>-0.33</v>
      </c>
      <c r="AA7471">
        <v>0.21999999999999997</v>
      </c>
      <c r="AF7471" t="s">
        <v>7497</v>
      </c>
      <c r="AG7471" t="s">
        <v>106</v>
      </c>
      <c r="AH7471" t="s">
        <v>107</v>
      </c>
      <c r="AI7471" t="s">
        <v>340</v>
      </c>
      <c r="AJ7471" s="7">
        <v>45930</v>
      </c>
      <c r="AK7471" t="s">
        <v>8076</v>
      </c>
      <c r="AL7471" t="s">
        <v>109</v>
      </c>
      <c r="AM7471" t="s">
        <v>7324</v>
      </c>
      <c r="AN7471" t="s">
        <v>8085</v>
      </c>
      <c r="AO7471" t="str">
        <f>TEXT(A7471,"yyyy-mm-dd")</f>
        <v>2025-04-30</v>
      </c>
    </row>
    <row r="7472" spans="1:41">
      <c r="A7472" s="6" t="s">
        <v>8075</v>
      </c>
      <c r="B7472">
        <v>2025</v>
      </c>
      <c r="C7472">
        <v>4</v>
      </c>
      <c r="E7472" t="s">
        <v>100</v>
      </c>
      <c r="F7472" t="s">
        <v>101</v>
      </c>
      <c r="G7472" t="s">
        <v>102</v>
      </c>
      <c r="H7472" t="s">
        <v>7214</v>
      </c>
      <c r="I7472">
        <v>2025</v>
      </c>
      <c r="J7472">
        <v>2</v>
      </c>
      <c r="K7472" s="6">
        <v>45838</v>
      </c>
      <c r="L7472">
        <v>2</v>
      </c>
      <c r="M7472">
        <v>1</v>
      </c>
      <c r="N7472" t="s">
        <v>104</v>
      </c>
      <c r="O7472" s="8">
        <v>-0.28999999999999998</v>
      </c>
      <c r="P7472" s="8">
        <v>-0.4</v>
      </c>
      <c r="Q7472" s="8">
        <v>-0.79</v>
      </c>
      <c r="R7472" s="8">
        <v>0.11</v>
      </c>
      <c r="S7472" s="8">
        <v>-1.1299999999999999</v>
      </c>
      <c r="T7472" s="8">
        <v>0.74</v>
      </c>
      <c r="U7472" s="8">
        <v>0.56000000000000005</v>
      </c>
      <c r="V7472" s="9">
        <v>36</v>
      </c>
      <c r="W7472" s="8">
        <v>0.9</v>
      </c>
      <c r="X7472" s="8">
        <v>1.8699999999999999</v>
      </c>
      <c r="Y7472" s="8">
        <v>0.11000000000000004</v>
      </c>
      <c r="Z7472" s="8">
        <v>-0.60000000000000009</v>
      </c>
      <c r="AA7472">
        <v>0.13</v>
      </c>
      <c r="AF7472" t="s">
        <v>7495</v>
      </c>
      <c r="AG7472" t="s">
        <v>106</v>
      </c>
      <c r="AH7472" t="s">
        <v>107</v>
      </c>
      <c r="AI7472" t="s">
        <v>108</v>
      </c>
      <c r="AJ7472" s="7">
        <v>45838</v>
      </c>
      <c r="AK7472" t="s">
        <v>8076</v>
      </c>
      <c r="AL7472" t="s">
        <v>109</v>
      </c>
      <c r="AM7472" t="s">
        <v>7216</v>
      </c>
      <c r="AN7472" t="s">
        <v>8084</v>
      </c>
      <c r="AO7472" t="str">
        <f>TEXT(A7472,"yyyy-mm-dd")</f>
        <v>2025-04-30</v>
      </c>
    </row>
    <row r="7473" spans="1:41">
      <c r="A7473" s="6" t="s">
        <v>8075</v>
      </c>
      <c r="B7473">
        <v>2025</v>
      </c>
      <c r="C7473">
        <v>4</v>
      </c>
      <c r="E7473" t="s">
        <v>100</v>
      </c>
      <c r="F7473" t="s">
        <v>101</v>
      </c>
      <c r="G7473" t="s">
        <v>102</v>
      </c>
      <c r="H7473" t="s">
        <v>7210</v>
      </c>
      <c r="I7473">
        <v>2025</v>
      </c>
      <c r="J7473">
        <v>1</v>
      </c>
      <c r="K7473" s="6">
        <v>45747</v>
      </c>
      <c r="L7473">
        <v>-1</v>
      </c>
      <c r="M7473">
        <v>0</v>
      </c>
      <c r="N7473" t="s">
        <v>187</v>
      </c>
      <c r="O7473" s="8">
        <v>0.32</v>
      </c>
      <c r="P7473" s="8">
        <v>0.3</v>
      </c>
      <c r="Q7473" s="8">
        <v>0.1</v>
      </c>
      <c r="R7473" s="8">
        <v>0.5</v>
      </c>
      <c r="S7473" s="8">
        <v>-0.76</v>
      </c>
      <c r="T7473" s="8">
        <v>1.2</v>
      </c>
      <c r="U7473" s="8">
        <v>0.42</v>
      </c>
      <c r="V7473" s="9">
        <v>36</v>
      </c>
      <c r="W7473" s="8">
        <v>0.4</v>
      </c>
      <c r="X7473" s="8">
        <v>1.96</v>
      </c>
      <c r="Y7473" s="8">
        <v>2.0000000000000018E-2</v>
      </c>
      <c r="Z7473" s="8">
        <v>-0.18</v>
      </c>
      <c r="AA7473">
        <v>-0.18000000000000005</v>
      </c>
      <c r="AF7473" t="s">
        <v>7493</v>
      </c>
      <c r="AG7473" t="s">
        <v>106</v>
      </c>
      <c r="AH7473" t="s">
        <v>107</v>
      </c>
      <c r="AI7473" t="s">
        <v>188</v>
      </c>
      <c r="AJ7473" s="7">
        <v>45747</v>
      </c>
      <c r="AK7473" t="s">
        <v>8076</v>
      </c>
      <c r="AL7473" t="s">
        <v>109</v>
      </c>
      <c r="AM7473" t="s">
        <v>7212</v>
      </c>
      <c r="AN7473" t="s">
        <v>8083</v>
      </c>
      <c r="AO7473" t="str">
        <f>TEXT(A7473,"yyyy-mm-dd")</f>
        <v>2025-04-30</v>
      </c>
    </row>
    <row r="7474" spans="1:41">
      <c r="A7474" s="6" t="s">
        <v>8075</v>
      </c>
      <c r="B7474">
        <v>2025</v>
      </c>
      <c r="C7474">
        <v>4</v>
      </c>
      <c r="E7474" t="s">
        <v>2685</v>
      </c>
      <c r="F7474" t="s">
        <v>101</v>
      </c>
      <c r="G7474" t="s">
        <v>774</v>
      </c>
      <c r="H7474" t="s">
        <v>2686</v>
      </c>
      <c r="K7474" s="6"/>
      <c r="O7474" s="8">
        <v>1.9</v>
      </c>
      <c r="P7474" s="8">
        <v>1.8</v>
      </c>
      <c r="Q7474" s="8">
        <v>1.7</v>
      </c>
      <c r="R7474" s="8">
        <v>2</v>
      </c>
      <c r="S7474" s="8">
        <v>1.4</v>
      </c>
      <c r="T7474" s="8">
        <v>3.02</v>
      </c>
      <c r="U7474" s="8">
        <v>0.36</v>
      </c>
      <c r="V7474" s="9">
        <v>32</v>
      </c>
      <c r="W7474" s="8">
        <v>0.30000000000000004</v>
      </c>
      <c r="X7474" s="8">
        <v>1.62</v>
      </c>
      <c r="Y7474" s="8">
        <v>9.9999999999999867E-2</v>
      </c>
      <c r="Z7474" s="8">
        <v>0</v>
      </c>
      <c r="AA7474">
        <v>0</v>
      </c>
      <c r="AF7474" t="s">
        <v>2687</v>
      </c>
      <c r="AG7474" t="s">
        <v>2688</v>
      </c>
      <c r="AH7474" t="s">
        <v>2689</v>
      </c>
      <c r="AI7474" t="s">
        <v>2690</v>
      </c>
      <c r="AJ7474" s="7"/>
      <c r="AK7474" t="s">
        <v>8076</v>
      </c>
      <c r="AL7474" t="s">
        <v>109</v>
      </c>
      <c r="AM7474" t="s">
        <v>2686</v>
      </c>
      <c r="AN7474" t="s">
        <v>8110</v>
      </c>
      <c r="AO7474" t="str">
        <f>TEXT(A7474,"yyyy-mm-dd")</f>
        <v>2025-04-30</v>
      </c>
    </row>
    <row r="7475" spans="1:41">
      <c r="A7475" s="6" t="s">
        <v>8075</v>
      </c>
      <c r="B7475">
        <v>2025</v>
      </c>
      <c r="C7475">
        <v>4</v>
      </c>
      <c r="E7475" t="s">
        <v>81</v>
      </c>
      <c r="F7475" t="s">
        <v>82</v>
      </c>
      <c r="G7475" t="s">
        <v>83</v>
      </c>
      <c r="H7475" t="s">
        <v>7924</v>
      </c>
      <c r="I7475">
        <v>2027</v>
      </c>
      <c r="K7475" s="6">
        <v>46752</v>
      </c>
      <c r="L7475">
        <v>32</v>
      </c>
      <c r="N7475" t="s">
        <v>823</v>
      </c>
      <c r="O7475" s="8">
        <v>3.68</v>
      </c>
      <c r="P7475" s="8">
        <v>3.72</v>
      </c>
      <c r="Q7475" s="8">
        <v>3.52</v>
      </c>
      <c r="R7475" s="8">
        <v>3.81</v>
      </c>
      <c r="S7475" s="8">
        <v>3</v>
      </c>
      <c r="T7475" s="8">
        <v>4.26</v>
      </c>
      <c r="U7475" s="8">
        <v>0.27</v>
      </c>
      <c r="V7475" s="9">
        <v>34</v>
      </c>
      <c r="W7475" s="8">
        <v>0.29000000000000004</v>
      </c>
      <c r="X7475" s="8">
        <v>1.2599999999999998</v>
      </c>
      <c r="Y7475" s="8">
        <v>-4.0000000000000036E-2</v>
      </c>
      <c r="Z7475" s="8">
        <v>2.0000000000000018E-2</v>
      </c>
      <c r="AA7475">
        <v>-6.0000000000000053E-2</v>
      </c>
      <c r="AF7475" t="s">
        <v>7925</v>
      </c>
      <c r="AG7475" t="s">
        <v>87</v>
      </c>
      <c r="AH7475" t="s">
        <v>88</v>
      </c>
      <c r="AI7475" t="s">
        <v>359</v>
      </c>
      <c r="AJ7475" s="7">
        <v>46752</v>
      </c>
      <c r="AK7475" t="s">
        <v>8076</v>
      </c>
      <c r="AL7475" t="s">
        <v>91</v>
      </c>
      <c r="AM7475" t="s">
        <v>7926</v>
      </c>
      <c r="AN7475" t="s">
        <v>8079</v>
      </c>
      <c r="AO7475" t="str">
        <f>TEXT(A7475,"yyyy-mm-dd")</f>
        <v>2025-04-30</v>
      </c>
    </row>
    <row r="7476" spans="1:41">
      <c r="A7476" s="6" t="s">
        <v>8075</v>
      </c>
      <c r="B7476">
        <v>2025</v>
      </c>
      <c r="C7476">
        <v>4</v>
      </c>
      <c r="E7476" t="s">
        <v>392</v>
      </c>
      <c r="F7476" t="s">
        <v>82</v>
      </c>
      <c r="G7476" t="s">
        <v>83</v>
      </c>
      <c r="H7476" t="s">
        <v>7924</v>
      </c>
      <c r="I7476">
        <v>2027</v>
      </c>
      <c r="K7476" s="6">
        <v>46752</v>
      </c>
      <c r="L7476">
        <v>32</v>
      </c>
      <c r="N7476" t="s">
        <v>823</v>
      </c>
      <c r="O7476" s="8">
        <v>3.59</v>
      </c>
      <c r="P7476" s="8">
        <v>3.6</v>
      </c>
      <c r="Q7476" s="8">
        <v>3.4</v>
      </c>
      <c r="R7476" s="8">
        <v>3.76</v>
      </c>
      <c r="S7476" s="8">
        <v>3</v>
      </c>
      <c r="T7476" s="8">
        <v>4.4000000000000004</v>
      </c>
      <c r="U7476" s="8">
        <v>0.3</v>
      </c>
      <c r="V7476" s="9">
        <v>31</v>
      </c>
      <c r="W7476" s="8">
        <v>0.35999999999999988</v>
      </c>
      <c r="X7476" s="8">
        <v>1.4000000000000004</v>
      </c>
      <c r="Y7476" s="8">
        <v>-1.0000000000000231E-2</v>
      </c>
      <c r="Z7476" s="8">
        <v>0</v>
      </c>
      <c r="AA7476">
        <v>-4.0000000000000036E-2</v>
      </c>
      <c r="AF7476" t="s">
        <v>7925</v>
      </c>
      <c r="AG7476" t="s">
        <v>87</v>
      </c>
      <c r="AH7476" t="s">
        <v>88</v>
      </c>
      <c r="AI7476" t="s">
        <v>359</v>
      </c>
      <c r="AJ7476" s="7">
        <v>46752</v>
      </c>
      <c r="AK7476" t="s">
        <v>8076</v>
      </c>
      <c r="AL7476" t="s">
        <v>393</v>
      </c>
      <c r="AM7476" t="s">
        <v>7926</v>
      </c>
      <c r="AN7476" t="s">
        <v>8082</v>
      </c>
      <c r="AO7476" t="str">
        <f>TEXT(A7476,"yyyy-mm-dd")</f>
        <v>2025-04-30</v>
      </c>
    </row>
    <row r="7477" spans="1:41">
      <c r="A7477" s="6" t="s">
        <v>8075</v>
      </c>
      <c r="B7477">
        <v>2025</v>
      </c>
      <c r="C7477">
        <v>4</v>
      </c>
      <c r="E7477" t="s">
        <v>81</v>
      </c>
      <c r="F7477" t="s">
        <v>82</v>
      </c>
      <c r="G7477" t="s">
        <v>83</v>
      </c>
      <c r="H7477" t="s">
        <v>7480</v>
      </c>
      <c r="I7477">
        <v>2026</v>
      </c>
      <c r="K7477" s="6">
        <v>46387</v>
      </c>
      <c r="L7477">
        <v>20</v>
      </c>
      <c r="N7477" t="s">
        <v>185</v>
      </c>
      <c r="O7477" s="8">
        <v>3.72</v>
      </c>
      <c r="P7477" s="8">
        <v>3.74</v>
      </c>
      <c r="Q7477" s="8">
        <v>3.57</v>
      </c>
      <c r="R7477" s="8">
        <v>3.93</v>
      </c>
      <c r="S7477" s="8">
        <v>3</v>
      </c>
      <c r="T7477" s="8">
        <v>4.26</v>
      </c>
      <c r="U7477" s="8">
        <v>0.27</v>
      </c>
      <c r="V7477" s="9">
        <v>43</v>
      </c>
      <c r="W7477" s="8">
        <v>0.36000000000000032</v>
      </c>
      <c r="X7477" s="8">
        <v>1.2599999999999998</v>
      </c>
      <c r="Y7477" s="8">
        <v>-2.0000000000000018E-2</v>
      </c>
      <c r="Z7477" s="8">
        <v>4.0000000000000036E-2</v>
      </c>
      <c r="AA7477">
        <v>-3.9999999999999591E-2</v>
      </c>
      <c r="AF7477" t="s">
        <v>7481</v>
      </c>
      <c r="AG7477" t="s">
        <v>87</v>
      </c>
      <c r="AH7477" t="s">
        <v>88</v>
      </c>
      <c r="AI7477" t="s">
        <v>97</v>
      </c>
      <c r="AJ7477" s="7">
        <v>46387</v>
      </c>
      <c r="AK7477" t="s">
        <v>8076</v>
      </c>
      <c r="AL7477" t="s">
        <v>91</v>
      </c>
      <c r="AM7477" t="s">
        <v>7482</v>
      </c>
      <c r="AN7477" t="s">
        <v>8078</v>
      </c>
      <c r="AO7477" t="str">
        <f>TEXT(A7477,"yyyy-mm-dd")</f>
        <v>2025-04-30</v>
      </c>
    </row>
    <row r="7478" spans="1:41">
      <c r="A7478" s="6" t="s">
        <v>8075</v>
      </c>
      <c r="B7478">
        <v>2025</v>
      </c>
      <c r="C7478">
        <v>4</v>
      </c>
      <c r="E7478" t="s">
        <v>392</v>
      </c>
      <c r="F7478" t="s">
        <v>82</v>
      </c>
      <c r="G7478" t="s">
        <v>83</v>
      </c>
      <c r="H7478" t="s">
        <v>7480</v>
      </c>
      <c r="I7478">
        <v>2026</v>
      </c>
      <c r="K7478" s="6">
        <v>46387</v>
      </c>
      <c r="L7478">
        <v>20</v>
      </c>
      <c r="N7478" t="s">
        <v>185</v>
      </c>
      <c r="O7478" s="8">
        <v>3.66</v>
      </c>
      <c r="P7478" s="8">
        <v>3.64</v>
      </c>
      <c r="Q7478" s="8">
        <v>3.54</v>
      </c>
      <c r="R7478" s="8">
        <v>3.8</v>
      </c>
      <c r="S7478" s="8">
        <v>3.1</v>
      </c>
      <c r="T7478" s="8">
        <v>4.3</v>
      </c>
      <c r="U7478" s="8">
        <v>0.24</v>
      </c>
      <c r="V7478" s="9">
        <v>39</v>
      </c>
      <c r="W7478" s="8">
        <v>0.25999999999999979</v>
      </c>
      <c r="X7478" s="8">
        <v>1.1999999999999997</v>
      </c>
      <c r="Y7478" s="8">
        <v>2.0000000000000018E-2</v>
      </c>
      <c r="Z7478" s="8">
        <v>0</v>
      </c>
      <c r="AA7478">
        <v>9.9999999999997868E-3</v>
      </c>
      <c r="AF7478" t="s">
        <v>7481</v>
      </c>
      <c r="AG7478" t="s">
        <v>87</v>
      </c>
      <c r="AH7478" t="s">
        <v>88</v>
      </c>
      <c r="AI7478" t="s">
        <v>97</v>
      </c>
      <c r="AJ7478" s="7">
        <v>46387</v>
      </c>
      <c r="AK7478" t="s">
        <v>8076</v>
      </c>
      <c r="AL7478" t="s">
        <v>393</v>
      </c>
      <c r="AM7478" t="s">
        <v>7482</v>
      </c>
      <c r="AN7478" t="s">
        <v>8081</v>
      </c>
      <c r="AO7478" t="str">
        <f>TEXT(A7478,"yyyy-mm-dd")</f>
        <v>2025-04-30</v>
      </c>
    </row>
    <row r="7479" spans="1:41">
      <c r="A7479" s="6" t="s">
        <v>8075</v>
      </c>
      <c r="B7479">
        <v>2025</v>
      </c>
      <c r="C7479">
        <v>4</v>
      </c>
      <c r="E7479" t="s">
        <v>81</v>
      </c>
      <c r="F7479" t="s">
        <v>82</v>
      </c>
      <c r="G7479" t="s">
        <v>83</v>
      </c>
      <c r="H7479" t="s">
        <v>7036</v>
      </c>
      <c r="I7479">
        <v>2025</v>
      </c>
      <c r="K7479" s="6">
        <v>46022</v>
      </c>
      <c r="L7479">
        <v>8</v>
      </c>
      <c r="N7479" t="s">
        <v>182</v>
      </c>
      <c r="O7479" s="8">
        <v>3.82</v>
      </c>
      <c r="P7479" s="8">
        <v>3.8</v>
      </c>
      <c r="Q7479" s="8">
        <v>3.7</v>
      </c>
      <c r="R7479" s="8">
        <v>3.9</v>
      </c>
      <c r="S7479" s="8">
        <v>3.42</v>
      </c>
      <c r="T7479" s="8">
        <v>4.26</v>
      </c>
      <c r="U7479" s="8">
        <v>0.17</v>
      </c>
      <c r="V7479" s="9">
        <v>43</v>
      </c>
      <c r="W7479" s="8">
        <v>0.19999999999999973</v>
      </c>
      <c r="X7479" s="8">
        <v>0.83999999999999986</v>
      </c>
      <c r="Y7479" s="8">
        <v>2.0000000000000018E-2</v>
      </c>
      <c r="Z7479" s="8">
        <v>9.9999999999999645E-2</v>
      </c>
      <c r="AA7479">
        <v>-8.0000000000000071E-2</v>
      </c>
      <c r="AF7479" t="s">
        <v>7037</v>
      </c>
      <c r="AG7479" t="s">
        <v>87</v>
      </c>
      <c r="AH7479" t="s">
        <v>88</v>
      </c>
      <c r="AI7479" t="s">
        <v>89</v>
      </c>
      <c r="AJ7479" s="7">
        <v>46022</v>
      </c>
      <c r="AK7479" t="s">
        <v>8076</v>
      </c>
      <c r="AL7479" t="s">
        <v>91</v>
      </c>
      <c r="AM7479" t="s">
        <v>7038</v>
      </c>
      <c r="AN7479" t="s">
        <v>8077</v>
      </c>
      <c r="AO7479" t="str">
        <f>TEXT(A7479,"yyyy-mm-dd")</f>
        <v>2025-04-30</v>
      </c>
    </row>
    <row r="7480" spans="1:41">
      <c r="A7480" s="6" t="s">
        <v>8075</v>
      </c>
      <c r="B7480">
        <v>2025</v>
      </c>
      <c r="C7480">
        <v>4</v>
      </c>
      <c r="E7480" t="s">
        <v>392</v>
      </c>
      <c r="F7480" t="s">
        <v>82</v>
      </c>
      <c r="G7480" t="s">
        <v>83</v>
      </c>
      <c r="H7480" t="s">
        <v>7036</v>
      </c>
      <c r="I7480">
        <v>2025</v>
      </c>
      <c r="K7480" s="6">
        <v>46022</v>
      </c>
      <c r="L7480">
        <v>8</v>
      </c>
      <c r="N7480" t="s">
        <v>182</v>
      </c>
      <c r="O7480" s="8">
        <v>3.91</v>
      </c>
      <c r="P7480" s="8">
        <v>3.9</v>
      </c>
      <c r="Q7480" s="8">
        <v>3.75</v>
      </c>
      <c r="R7480" s="8">
        <v>4</v>
      </c>
      <c r="S7480" s="8">
        <v>3.48</v>
      </c>
      <c r="T7480" s="8">
        <v>4.53</v>
      </c>
      <c r="U7480" s="8">
        <v>0.21</v>
      </c>
      <c r="V7480" s="9">
        <v>39</v>
      </c>
      <c r="W7480" s="8">
        <v>0.25</v>
      </c>
      <c r="X7480" s="8">
        <v>1.0500000000000003</v>
      </c>
      <c r="Y7480" s="8">
        <v>1.0000000000000231E-2</v>
      </c>
      <c r="Z7480" s="8">
        <v>0.14000000000000012</v>
      </c>
      <c r="AA7480">
        <v>0</v>
      </c>
      <c r="AF7480" t="s">
        <v>7037</v>
      </c>
      <c r="AG7480" t="s">
        <v>87</v>
      </c>
      <c r="AH7480" t="s">
        <v>88</v>
      </c>
      <c r="AI7480" t="s">
        <v>89</v>
      </c>
      <c r="AJ7480" s="7">
        <v>46022</v>
      </c>
      <c r="AK7480" t="s">
        <v>8076</v>
      </c>
      <c r="AL7480" t="s">
        <v>393</v>
      </c>
      <c r="AM7480" t="s">
        <v>7038</v>
      </c>
      <c r="AN7480" t="s">
        <v>8080</v>
      </c>
      <c r="AO7480" t="str">
        <f>TEXT(A7480,"yyyy-mm-dd")</f>
        <v>2025-04-30</v>
      </c>
    </row>
    <row r="7481" spans="1:41">
      <c r="A7481" s="6" t="s">
        <v>8075</v>
      </c>
      <c r="B7481">
        <v>2025</v>
      </c>
      <c r="C7481">
        <v>4</v>
      </c>
      <c r="E7481" t="s">
        <v>81</v>
      </c>
      <c r="F7481" t="s">
        <v>82</v>
      </c>
      <c r="G7481" t="s">
        <v>774</v>
      </c>
      <c r="H7481" t="s">
        <v>775</v>
      </c>
      <c r="K7481" s="6"/>
      <c r="O7481" s="8">
        <v>3.68</v>
      </c>
      <c r="P7481" s="8">
        <v>3.7</v>
      </c>
      <c r="Q7481" s="8">
        <v>3.52</v>
      </c>
      <c r="R7481" s="8">
        <v>3.8</v>
      </c>
      <c r="S7481" s="8">
        <v>3</v>
      </c>
      <c r="T7481" s="8">
        <v>4</v>
      </c>
      <c r="U7481" s="8">
        <v>0.22</v>
      </c>
      <c r="V7481" s="9">
        <v>37</v>
      </c>
      <c r="W7481" s="8">
        <v>0.2799999999999998</v>
      </c>
      <c r="X7481" s="8">
        <v>1</v>
      </c>
      <c r="Y7481" s="8">
        <v>-2.0000000000000018E-2</v>
      </c>
      <c r="Z7481" s="8">
        <v>0</v>
      </c>
      <c r="AA7481">
        <v>2.9999999999999805E-2</v>
      </c>
      <c r="AF7481" t="s">
        <v>776</v>
      </c>
      <c r="AG7481" t="s">
        <v>777</v>
      </c>
      <c r="AH7481" t="s">
        <v>778</v>
      </c>
      <c r="AI7481" t="s">
        <v>779</v>
      </c>
      <c r="AJ7481" s="7"/>
      <c r="AK7481" t="s">
        <v>8076</v>
      </c>
      <c r="AL7481" t="s">
        <v>91</v>
      </c>
      <c r="AM7481" t="s">
        <v>775</v>
      </c>
      <c r="AN7481" t="s">
        <v>8106</v>
      </c>
      <c r="AO7481" t="str">
        <f>TEXT(A7481,"yyyy-mm-dd")</f>
        <v>2025-04-30</v>
      </c>
    </row>
    <row r="7482" spans="1:41">
      <c r="A7482" s="6" t="s">
        <v>8075</v>
      </c>
      <c r="B7482">
        <v>2025</v>
      </c>
      <c r="C7482">
        <v>4</v>
      </c>
      <c r="E7482" t="s">
        <v>81</v>
      </c>
      <c r="F7482" t="s">
        <v>82</v>
      </c>
      <c r="G7482" t="s">
        <v>774</v>
      </c>
      <c r="H7482" t="s">
        <v>1536</v>
      </c>
      <c r="K7482" s="6"/>
      <c r="O7482" s="8">
        <v>3.62</v>
      </c>
      <c r="P7482" s="8">
        <v>3.6</v>
      </c>
      <c r="Q7482" s="8">
        <v>3.5</v>
      </c>
      <c r="R7482" s="8">
        <v>3.76</v>
      </c>
      <c r="S7482" s="8">
        <v>3</v>
      </c>
      <c r="T7482" s="8">
        <v>4</v>
      </c>
      <c r="U7482" s="8">
        <v>0.22</v>
      </c>
      <c r="V7482" s="9">
        <v>36</v>
      </c>
      <c r="W7482" s="8">
        <v>0.25999999999999979</v>
      </c>
      <c r="X7482" s="8">
        <v>1</v>
      </c>
      <c r="Y7482" s="8">
        <v>2.0000000000000018E-2</v>
      </c>
      <c r="Z7482" s="8">
        <v>0</v>
      </c>
      <c r="AA7482">
        <v>-4.0000000000000036E-2</v>
      </c>
      <c r="AF7482" t="s">
        <v>1537</v>
      </c>
      <c r="AG7482" t="s">
        <v>777</v>
      </c>
      <c r="AH7482" t="s">
        <v>778</v>
      </c>
      <c r="AI7482" t="s">
        <v>1538</v>
      </c>
      <c r="AJ7482" s="7"/>
      <c r="AK7482" t="s">
        <v>8076</v>
      </c>
      <c r="AL7482" t="s">
        <v>91</v>
      </c>
      <c r="AM7482" t="s">
        <v>1536</v>
      </c>
      <c r="AN7482" t="s">
        <v>8107</v>
      </c>
      <c r="AO7482" t="str">
        <f>TEXT(A7482,"yyyy-mm-dd")</f>
        <v>2025-04-30</v>
      </c>
    </row>
    <row r="7483" spans="1:41">
      <c r="A7483" s="6" t="s">
        <v>8075</v>
      </c>
      <c r="B7483">
        <v>2025</v>
      </c>
      <c r="C7483">
        <v>4</v>
      </c>
      <c r="E7483" t="s">
        <v>392</v>
      </c>
      <c r="F7483" t="s">
        <v>82</v>
      </c>
      <c r="G7483" t="s">
        <v>774</v>
      </c>
      <c r="H7483" t="s">
        <v>775</v>
      </c>
      <c r="K7483" s="6"/>
      <c r="O7483" s="8">
        <v>3.63</v>
      </c>
      <c r="P7483" s="8">
        <v>3.66</v>
      </c>
      <c r="Q7483" s="8">
        <v>3.5</v>
      </c>
      <c r="R7483" s="8">
        <v>3.74</v>
      </c>
      <c r="S7483" s="8">
        <v>3</v>
      </c>
      <c r="T7483" s="8">
        <v>4.0999999999999996</v>
      </c>
      <c r="U7483" s="8">
        <v>0.24</v>
      </c>
      <c r="V7483" s="9">
        <v>34</v>
      </c>
      <c r="W7483" s="8">
        <v>0.24000000000000021</v>
      </c>
      <c r="X7483" s="8">
        <v>1.0999999999999996</v>
      </c>
      <c r="Y7483" s="8">
        <v>-3.0000000000000249E-2</v>
      </c>
      <c r="Z7483" s="8">
        <v>5.0000000000000266E-2</v>
      </c>
      <c r="AA7483">
        <v>-1.9999999999999574E-2</v>
      </c>
      <c r="AF7483" t="s">
        <v>776</v>
      </c>
      <c r="AG7483" t="s">
        <v>777</v>
      </c>
      <c r="AH7483" t="s">
        <v>778</v>
      </c>
      <c r="AI7483" t="s">
        <v>779</v>
      </c>
      <c r="AJ7483" s="7"/>
      <c r="AK7483" t="s">
        <v>8076</v>
      </c>
      <c r="AL7483" t="s">
        <v>393</v>
      </c>
      <c r="AM7483" t="s">
        <v>775</v>
      </c>
      <c r="AN7483" t="s">
        <v>8108</v>
      </c>
      <c r="AO7483" t="str">
        <f>TEXT(A7483,"yyyy-mm-dd")</f>
        <v>2025-04-30</v>
      </c>
    </row>
    <row r="7484" spans="1:41">
      <c r="A7484" s="6" t="s">
        <v>8075</v>
      </c>
      <c r="B7484">
        <v>2025</v>
      </c>
      <c r="C7484">
        <v>4</v>
      </c>
      <c r="E7484" t="s">
        <v>392</v>
      </c>
      <c r="F7484" t="s">
        <v>82</v>
      </c>
      <c r="G7484" t="s">
        <v>774</v>
      </c>
      <c r="H7484" t="s">
        <v>1536</v>
      </c>
      <c r="K7484" s="6"/>
      <c r="O7484" s="8">
        <v>3.55</v>
      </c>
      <c r="P7484" s="8">
        <v>3.54</v>
      </c>
      <c r="Q7484" s="8">
        <v>3.5</v>
      </c>
      <c r="R7484" s="8">
        <v>3.7</v>
      </c>
      <c r="S7484" s="8">
        <v>3</v>
      </c>
      <c r="T7484" s="8">
        <v>4</v>
      </c>
      <c r="U7484" s="8">
        <v>0.23</v>
      </c>
      <c r="V7484" s="9">
        <v>33</v>
      </c>
      <c r="W7484" s="8">
        <v>0.20000000000000018</v>
      </c>
      <c r="X7484" s="8">
        <v>1</v>
      </c>
      <c r="Y7484" s="8">
        <v>9.9999999999997868E-3</v>
      </c>
      <c r="Z7484" s="8">
        <v>0</v>
      </c>
      <c r="AA7484">
        <v>-4.9999999999999822E-2</v>
      </c>
      <c r="AF7484" t="s">
        <v>1537</v>
      </c>
      <c r="AG7484" t="s">
        <v>777</v>
      </c>
      <c r="AH7484" t="s">
        <v>778</v>
      </c>
      <c r="AI7484" t="s">
        <v>1538</v>
      </c>
      <c r="AJ7484" s="7"/>
      <c r="AK7484" t="s">
        <v>8076</v>
      </c>
      <c r="AL7484" t="s">
        <v>393</v>
      </c>
      <c r="AM7484" t="s">
        <v>1536</v>
      </c>
      <c r="AN7484" t="s">
        <v>8109</v>
      </c>
      <c r="AO7484" t="str">
        <f>TEXT(A7484,"yyyy-mm-dd")</f>
        <v>2025-04-30</v>
      </c>
    </row>
    <row r="7485" spans="1:41">
      <c r="A7485" s="6" t="s">
        <v>8075</v>
      </c>
      <c r="B7485">
        <v>2025</v>
      </c>
      <c r="C7485">
        <v>4</v>
      </c>
      <c r="E7485" t="s">
        <v>112</v>
      </c>
      <c r="F7485" t="s">
        <v>113</v>
      </c>
      <c r="G7485" t="s">
        <v>83</v>
      </c>
      <c r="H7485" t="s">
        <v>7924</v>
      </c>
      <c r="I7485">
        <v>2027</v>
      </c>
      <c r="K7485" s="6">
        <v>46752</v>
      </c>
      <c r="L7485">
        <v>32</v>
      </c>
      <c r="N7485" t="s">
        <v>823</v>
      </c>
      <c r="O7485" s="8">
        <v>6.93</v>
      </c>
      <c r="P7485" s="8">
        <v>7</v>
      </c>
      <c r="Q7485" s="8">
        <v>6.56</v>
      </c>
      <c r="R7485" s="8">
        <v>7.08</v>
      </c>
      <c r="S7485" s="8">
        <v>5.9</v>
      </c>
      <c r="T7485" s="8">
        <v>8</v>
      </c>
      <c r="U7485" s="8">
        <v>0.48</v>
      </c>
      <c r="V7485" s="9">
        <v>26</v>
      </c>
      <c r="W7485" s="8">
        <v>0.52000000000000046</v>
      </c>
      <c r="X7485" s="8">
        <v>2.0999999999999996</v>
      </c>
      <c r="Y7485" s="8">
        <v>-7.0000000000000284E-2</v>
      </c>
      <c r="Z7485" s="8">
        <v>-8.9999999999999858E-2</v>
      </c>
      <c r="AA7485">
        <v>8.0000000000000071E-2</v>
      </c>
      <c r="AF7485" t="s">
        <v>7962</v>
      </c>
      <c r="AG7485" t="s">
        <v>115</v>
      </c>
      <c r="AH7485" t="s">
        <v>116</v>
      </c>
      <c r="AI7485" t="s">
        <v>359</v>
      </c>
      <c r="AJ7485" s="7">
        <v>46752</v>
      </c>
      <c r="AK7485" t="s">
        <v>8076</v>
      </c>
      <c r="AL7485" t="s">
        <v>118</v>
      </c>
      <c r="AM7485" t="s">
        <v>7926</v>
      </c>
      <c r="AN7485" t="s">
        <v>8113</v>
      </c>
      <c r="AO7485" t="str">
        <f>TEXT(A7485,"yyyy-mm-dd")</f>
        <v>2025-04-30</v>
      </c>
    </row>
    <row r="7486" spans="1:41">
      <c r="A7486" s="6" t="s">
        <v>8075</v>
      </c>
      <c r="B7486">
        <v>2025</v>
      </c>
      <c r="C7486">
        <v>4</v>
      </c>
      <c r="E7486" t="s">
        <v>2881</v>
      </c>
      <c r="F7486" t="s">
        <v>113</v>
      </c>
      <c r="G7486" t="s">
        <v>83</v>
      </c>
      <c r="H7486" t="s">
        <v>7924</v>
      </c>
      <c r="I7486">
        <v>2027</v>
      </c>
      <c r="K7486" s="6">
        <v>46752</v>
      </c>
      <c r="L7486">
        <v>32</v>
      </c>
      <c r="N7486" t="s">
        <v>823</v>
      </c>
      <c r="O7486" s="8">
        <v>8.2100000000000009</v>
      </c>
      <c r="P7486" s="8">
        <v>8.08</v>
      </c>
      <c r="Q7486" s="8">
        <v>7.96</v>
      </c>
      <c r="R7486" s="8">
        <v>8.6</v>
      </c>
      <c r="S7486" s="8">
        <v>6.4</v>
      </c>
      <c r="T7486" s="8">
        <v>9.76</v>
      </c>
      <c r="U7486" s="8">
        <v>0.76</v>
      </c>
      <c r="V7486" s="9">
        <v>26</v>
      </c>
      <c r="W7486" s="8">
        <v>0.63999999999999968</v>
      </c>
      <c r="X7486" s="8">
        <v>3.3599999999999994</v>
      </c>
      <c r="Y7486" s="8">
        <v>0.13000000000000078</v>
      </c>
      <c r="Z7486" s="8">
        <v>5.0000000000000711E-2</v>
      </c>
      <c r="AA7486">
        <v>8.9999999999999858E-2</v>
      </c>
      <c r="AF7486" t="s">
        <v>7967</v>
      </c>
      <c r="AG7486" t="s">
        <v>2883</v>
      </c>
      <c r="AH7486" t="s">
        <v>2884</v>
      </c>
      <c r="AI7486" t="s">
        <v>359</v>
      </c>
      <c r="AJ7486" s="7">
        <v>46752</v>
      </c>
      <c r="AK7486" t="s">
        <v>8076</v>
      </c>
      <c r="AL7486" t="s">
        <v>2885</v>
      </c>
      <c r="AM7486" t="s">
        <v>7926</v>
      </c>
      <c r="AN7486" t="s">
        <v>8116</v>
      </c>
      <c r="AO7486" t="str">
        <f>TEXT(A7486,"yyyy-mm-dd")</f>
        <v>2025-04-30</v>
      </c>
    </row>
    <row r="7487" spans="1:41">
      <c r="A7487" s="6" t="s">
        <v>8075</v>
      </c>
      <c r="B7487">
        <v>2025</v>
      </c>
      <c r="C7487">
        <v>4</v>
      </c>
      <c r="E7487" t="s">
        <v>112</v>
      </c>
      <c r="F7487" t="s">
        <v>113</v>
      </c>
      <c r="G7487" t="s">
        <v>83</v>
      </c>
      <c r="H7487" t="s">
        <v>7480</v>
      </c>
      <c r="I7487">
        <v>2026</v>
      </c>
      <c r="K7487" s="6">
        <v>46387</v>
      </c>
      <c r="L7487">
        <v>20</v>
      </c>
      <c r="N7487" t="s">
        <v>185</v>
      </c>
      <c r="O7487" s="8">
        <v>7.1</v>
      </c>
      <c r="P7487" s="8">
        <v>7.13</v>
      </c>
      <c r="Q7487" s="8">
        <v>6.85</v>
      </c>
      <c r="R7487" s="8">
        <v>7.45</v>
      </c>
      <c r="S7487" s="8">
        <v>6</v>
      </c>
      <c r="T7487" s="8">
        <v>8.64</v>
      </c>
      <c r="U7487" s="8">
        <v>0.55000000000000004</v>
      </c>
      <c r="V7487" s="9">
        <v>33</v>
      </c>
      <c r="W7487" s="8">
        <v>0.60000000000000053</v>
      </c>
      <c r="X7487" s="8">
        <v>2.6400000000000006</v>
      </c>
      <c r="Y7487" s="8">
        <v>-3.0000000000000249E-2</v>
      </c>
      <c r="Z7487" s="8">
        <v>-0.20999999999999996</v>
      </c>
      <c r="AA7487">
        <v>4.0000000000000924E-2</v>
      </c>
      <c r="AF7487" t="s">
        <v>7518</v>
      </c>
      <c r="AG7487" t="s">
        <v>115</v>
      </c>
      <c r="AH7487" t="s">
        <v>116</v>
      </c>
      <c r="AI7487" t="s">
        <v>230</v>
      </c>
      <c r="AJ7487" s="7">
        <v>46387</v>
      </c>
      <c r="AK7487" t="s">
        <v>8076</v>
      </c>
      <c r="AL7487" t="s">
        <v>118</v>
      </c>
      <c r="AM7487" t="s">
        <v>7482</v>
      </c>
      <c r="AN7487" t="s">
        <v>8112</v>
      </c>
      <c r="AO7487" t="str">
        <f>TEXT(A7487,"yyyy-mm-dd")</f>
        <v>2025-04-30</v>
      </c>
    </row>
    <row r="7488" spans="1:41">
      <c r="A7488" s="6" t="s">
        <v>8075</v>
      </c>
      <c r="B7488">
        <v>2025</v>
      </c>
      <c r="C7488">
        <v>4</v>
      </c>
      <c r="E7488" t="s">
        <v>2881</v>
      </c>
      <c r="F7488" t="s">
        <v>113</v>
      </c>
      <c r="G7488" t="s">
        <v>83</v>
      </c>
      <c r="H7488" t="s">
        <v>7480</v>
      </c>
      <c r="I7488">
        <v>2026</v>
      </c>
      <c r="K7488" s="6">
        <v>46387</v>
      </c>
      <c r="L7488">
        <v>20</v>
      </c>
      <c r="N7488" t="s">
        <v>185</v>
      </c>
      <c r="O7488" s="8">
        <v>8.6199999999999992</v>
      </c>
      <c r="P7488" s="8">
        <v>8.6199999999999992</v>
      </c>
      <c r="Q7488" s="8">
        <v>8.34</v>
      </c>
      <c r="R7488" s="8">
        <v>9.09</v>
      </c>
      <c r="S7488" s="8">
        <v>7.1</v>
      </c>
      <c r="T7488" s="8">
        <v>9.75</v>
      </c>
      <c r="U7488" s="8">
        <v>0.64</v>
      </c>
      <c r="V7488" s="9">
        <v>30</v>
      </c>
      <c r="W7488" s="8">
        <v>0.75</v>
      </c>
      <c r="X7488" s="8">
        <v>2.6500000000000004</v>
      </c>
      <c r="Y7488" s="8">
        <v>0</v>
      </c>
      <c r="Z7488" s="8">
        <v>9.9999999999997868E-3</v>
      </c>
      <c r="AA7488">
        <v>-8.9999999999999858E-2</v>
      </c>
      <c r="AF7488" t="s">
        <v>7523</v>
      </c>
      <c r="AG7488" t="s">
        <v>2883</v>
      </c>
      <c r="AH7488" t="s">
        <v>2884</v>
      </c>
      <c r="AI7488" t="s">
        <v>230</v>
      </c>
      <c r="AJ7488" s="7">
        <v>46387</v>
      </c>
      <c r="AK7488" t="s">
        <v>8076</v>
      </c>
      <c r="AL7488" t="s">
        <v>2885</v>
      </c>
      <c r="AM7488" t="s">
        <v>7482</v>
      </c>
      <c r="AN7488" t="s">
        <v>8115</v>
      </c>
      <c r="AO7488" t="str">
        <f>TEXT(A7488,"yyyy-mm-dd")</f>
        <v>2025-04-30</v>
      </c>
    </row>
    <row r="7489" spans="1:41">
      <c r="A7489" s="6" t="s">
        <v>8075</v>
      </c>
      <c r="B7489">
        <v>2025</v>
      </c>
      <c r="C7489">
        <v>4</v>
      </c>
      <c r="E7489" t="s">
        <v>112</v>
      </c>
      <c r="F7489" t="s">
        <v>113</v>
      </c>
      <c r="G7489" t="s">
        <v>83</v>
      </c>
      <c r="H7489" t="s">
        <v>7036</v>
      </c>
      <c r="I7489">
        <v>2025</v>
      </c>
      <c r="K7489" s="6">
        <v>46022</v>
      </c>
      <c r="L7489">
        <v>8</v>
      </c>
      <c r="N7489" t="s">
        <v>182</v>
      </c>
      <c r="O7489" s="8">
        <v>7.83</v>
      </c>
      <c r="P7489" s="8">
        <v>7.94</v>
      </c>
      <c r="Q7489" s="8">
        <v>7.6</v>
      </c>
      <c r="R7489" s="8">
        <v>8.1</v>
      </c>
      <c r="S7489" s="8">
        <v>6.25</v>
      </c>
      <c r="T7489" s="8">
        <v>8.65</v>
      </c>
      <c r="U7489" s="8">
        <v>0.46</v>
      </c>
      <c r="V7489" s="9">
        <v>33</v>
      </c>
      <c r="W7489" s="8">
        <v>0.5</v>
      </c>
      <c r="X7489" s="8">
        <v>2.4000000000000004</v>
      </c>
      <c r="Y7489" s="8">
        <v>-0.11000000000000032</v>
      </c>
      <c r="Z7489" s="8">
        <v>-0.13999999999999968</v>
      </c>
      <c r="AA7489">
        <v>1.9999999999999574E-2</v>
      </c>
      <c r="AF7489" t="s">
        <v>7074</v>
      </c>
      <c r="AG7489" t="s">
        <v>115</v>
      </c>
      <c r="AH7489" t="s">
        <v>116</v>
      </c>
      <c r="AI7489" t="s">
        <v>117</v>
      </c>
      <c r="AJ7489" s="7">
        <v>46022</v>
      </c>
      <c r="AK7489" t="s">
        <v>8076</v>
      </c>
      <c r="AL7489" t="s">
        <v>118</v>
      </c>
      <c r="AM7489" t="s">
        <v>7038</v>
      </c>
      <c r="AN7489" t="s">
        <v>8111</v>
      </c>
      <c r="AO7489" t="str">
        <f>TEXT(A7489,"yyyy-mm-dd")</f>
        <v>2025-04-30</v>
      </c>
    </row>
    <row r="7490" spans="1:41">
      <c r="A7490" s="6" t="s">
        <v>8075</v>
      </c>
      <c r="B7490">
        <v>2025</v>
      </c>
      <c r="C7490">
        <v>4</v>
      </c>
      <c r="E7490" t="s">
        <v>2881</v>
      </c>
      <c r="F7490" t="s">
        <v>113</v>
      </c>
      <c r="G7490" t="s">
        <v>83</v>
      </c>
      <c r="H7490" t="s">
        <v>7036</v>
      </c>
      <c r="I7490">
        <v>2025</v>
      </c>
      <c r="K7490" s="6">
        <v>46022</v>
      </c>
      <c r="L7490">
        <v>8</v>
      </c>
      <c r="N7490" t="s">
        <v>182</v>
      </c>
      <c r="O7490" s="8">
        <v>9.0399999999999991</v>
      </c>
      <c r="P7490" s="8">
        <v>9.1</v>
      </c>
      <c r="Q7490" s="8">
        <v>8.83</v>
      </c>
      <c r="R7490" s="8">
        <v>9.4</v>
      </c>
      <c r="S7490" s="8">
        <v>8</v>
      </c>
      <c r="T7490" s="8">
        <v>9.6999999999999993</v>
      </c>
      <c r="U7490" s="8">
        <v>0.42</v>
      </c>
      <c r="V7490" s="9">
        <v>31</v>
      </c>
      <c r="W7490" s="8">
        <v>0.57000000000000028</v>
      </c>
      <c r="X7490" s="8">
        <v>1.6999999999999993</v>
      </c>
      <c r="Y7490" s="8">
        <v>-6.0000000000000497E-2</v>
      </c>
      <c r="Z7490" s="8">
        <v>-0.15000000000000036</v>
      </c>
      <c r="AA7490">
        <v>7.0000000000000284E-2</v>
      </c>
      <c r="AF7490" t="s">
        <v>7079</v>
      </c>
      <c r="AG7490" t="s">
        <v>2883</v>
      </c>
      <c r="AH7490" t="s">
        <v>2884</v>
      </c>
      <c r="AI7490" t="s">
        <v>117</v>
      </c>
      <c r="AJ7490" s="7">
        <v>46022</v>
      </c>
      <c r="AK7490" t="s">
        <v>8076</v>
      </c>
      <c r="AL7490" t="s">
        <v>2885</v>
      </c>
      <c r="AM7490" t="s">
        <v>7038</v>
      </c>
      <c r="AN7490" t="s">
        <v>8114</v>
      </c>
      <c r="AO7490" t="str">
        <f>TEXT(A7490,"yyyy-mm-dd")</f>
        <v>2025-04-30</v>
      </c>
    </row>
    <row r="7491" spans="1:41">
      <c r="A7491" s="6" t="s">
        <v>8117</v>
      </c>
      <c r="B7491">
        <v>2025</v>
      </c>
      <c r="C7491">
        <v>5</v>
      </c>
      <c r="E7491" t="s">
        <v>1907</v>
      </c>
      <c r="F7491" t="s">
        <v>1908</v>
      </c>
      <c r="G7491" t="s">
        <v>102</v>
      </c>
      <c r="H7491" t="s">
        <v>8102</v>
      </c>
      <c r="I7491">
        <v>2027</v>
      </c>
      <c r="J7491">
        <v>2</v>
      </c>
      <c r="K7491" s="6">
        <v>46568</v>
      </c>
      <c r="L7491">
        <v>25</v>
      </c>
      <c r="M7491">
        <v>8</v>
      </c>
      <c r="N7491" t="s">
        <v>357</v>
      </c>
      <c r="O7491" s="8">
        <v>6.72</v>
      </c>
      <c r="P7491" s="8">
        <v>6.75</v>
      </c>
      <c r="Q7491" s="8">
        <v>6.5</v>
      </c>
      <c r="R7491" s="8">
        <v>7</v>
      </c>
      <c r="S7491" s="8">
        <v>5.5</v>
      </c>
      <c r="T7491" s="8">
        <v>7.75</v>
      </c>
      <c r="U7491" s="8">
        <v>0.52</v>
      </c>
      <c r="V7491" s="9">
        <v>30</v>
      </c>
      <c r="W7491" s="8">
        <v>0.5</v>
      </c>
      <c r="X7491" s="8">
        <v>2.25</v>
      </c>
      <c r="Y7491" s="8">
        <v>-3.0000000000000249E-2</v>
      </c>
      <c r="Z7491" s="8">
        <v>-0.25</v>
      </c>
      <c r="AA7491">
        <v>-5.9999999999999609E-2</v>
      </c>
      <c r="AF7491" t="s">
        <v>8103</v>
      </c>
      <c r="AG7491" t="s">
        <v>1910</v>
      </c>
      <c r="AH7491" t="s">
        <v>1911</v>
      </c>
      <c r="AI7491" t="s">
        <v>1971</v>
      </c>
      <c r="AJ7491" s="7">
        <v>46568</v>
      </c>
      <c r="AK7491" t="s">
        <v>8118</v>
      </c>
      <c r="AL7491" t="s">
        <v>1908</v>
      </c>
      <c r="AM7491" t="s">
        <v>8104</v>
      </c>
      <c r="AN7491" t="s">
        <v>8140</v>
      </c>
      <c r="AO7491" t="str">
        <f>TEXT(A7491,"yyyy-mm-dd")</f>
        <v>2025-05-31</v>
      </c>
    </row>
    <row r="7492" spans="1:41">
      <c r="A7492" s="6" t="s">
        <v>8117</v>
      </c>
      <c r="B7492">
        <v>2025</v>
      </c>
      <c r="C7492">
        <v>5</v>
      </c>
      <c r="E7492" t="s">
        <v>1907</v>
      </c>
      <c r="F7492" t="s">
        <v>1908</v>
      </c>
      <c r="G7492" t="s">
        <v>102</v>
      </c>
      <c r="H7492" t="s">
        <v>8098</v>
      </c>
      <c r="I7492">
        <v>2027</v>
      </c>
      <c r="J7492">
        <v>1</v>
      </c>
      <c r="K7492" s="6">
        <v>46477</v>
      </c>
      <c r="L7492">
        <v>22</v>
      </c>
      <c r="M7492">
        <v>7</v>
      </c>
      <c r="N7492" t="s">
        <v>167</v>
      </c>
      <c r="O7492" s="8">
        <v>6.74</v>
      </c>
      <c r="P7492" s="8">
        <v>6.88</v>
      </c>
      <c r="Q7492" s="8">
        <v>6.5</v>
      </c>
      <c r="R7492" s="8">
        <v>7</v>
      </c>
      <c r="S7492" s="8">
        <v>5.5</v>
      </c>
      <c r="T7492" s="8">
        <v>7.5</v>
      </c>
      <c r="U7492" s="8">
        <v>0.51</v>
      </c>
      <c r="V7492" s="9">
        <v>30</v>
      </c>
      <c r="W7492" s="8">
        <v>0.5</v>
      </c>
      <c r="X7492" s="8">
        <v>2</v>
      </c>
      <c r="Y7492" s="8">
        <v>-0.13999999999999968</v>
      </c>
      <c r="Z7492" s="8">
        <v>-0.12000000000000011</v>
      </c>
      <c r="AA7492">
        <v>0</v>
      </c>
      <c r="AF7492" t="s">
        <v>8099</v>
      </c>
      <c r="AG7492" t="s">
        <v>1910</v>
      </c>
      <c r="AH7492" t="s">
        <v>1911</v>
      </c>
      <c r="AI7492" t="s">
        <v>1944</v>
      </c>
      <c r="AJ7492" s="7">
        <v>46477</v>
      </c>
      <c r="AK7492" t="s">
        <v>8118</v>
      </c>
      <c r="AL7492" t="s">
        <v>1908</v>
      </c>
      <c r="AM7492" t="s">
        <v>8100</v>
      </c>
      <c r="AN7492" t="s">
        <v>8139</v>
      </c>
      <c r="AO7492" t="str">
        <f>TEXT(A7492,"yyyy-mm-dd")</f>
        <v>2025-05-31</v>
      </c>
    </row>
    <row r="7493" spans="1:41">
      <c r="A7493" s="6" t="s">
        <v>8117</v>
      </c>
      <c r="B7493">
        <v>2025</v>
      </c>
      <c r="C7493">
        <v>5</v>
      </c>
      <c r="E7493" t="s">
        <v>1907</v>
      </c>
      <c r="F7493" t="s">
        <v>1908</v>
      </c>
      <c r="G7493" t="s">
        <v>102</v>
      </c>
      <c r="H7493" t="s">
        <v>7871</v>
      </c>
      <c r="I7493">
        <v>2026</v>
      </c>
      <c r="J7493">
        <v>4</v>
      </c>
      <c r="K7493" s="6">
        <v>46387</v>
      </c>
      <c r="L7493">
        <v>19</v>
      </c>
      <c r="M7493">
        <v>6</v>
      </c>
      <c r="N7493" t="s">
        <v>195</v>
      </c>
      <c r="O7493" s="8">
        <v>6.77</v>
      </c>
      <c r="P7493" s="8">
        <v>7</v>
      </c>
      <c r="Q7493" s="8">
        <v>6.5</v>
      </c>
      <c r="R7493" s="8">
        <v>7</v>
      </c>
      <c r="S7493" s="8">
        <v>5.5</v>
      </c>
      <c r="T7493" s="8">
        <v>7.5</v>
      </c>
      <c r="U7493" s="8">
        <v>0.52</v>
      </c>
      <c r="V7493" s="9">
        <v>40</v>
      </c>
      <c r="W7493" s="8">
        <v>0.5</v>
      </c>
      <c r="X7493" s="8">
        <v>2</v>
      </c>
      <c r="Y7493" s="8">
        <v>-0.23000000000000043</v>
      </c>
      <c r="Z7493" s="8">
        <v>0</v>
      </c>
      <c r="AA7493">
        <v>-0.25</v>
      </c>
      <c r="AF7493" t="s">
        <v>7872</v>
      </c>
      <c r="AG7493" t="s">
        <v>1910</v>
      </c>
      <c r="AH7493" t="s">
        <v>1911</v>
      </c>
      <c r="AI7493" t="s">
        <v>1939</v>
      </c>
      <c r="AJ7493" s="7">
        <v>46387</v>
      </c>
      <c r="AK7493" t="s">
        <v>8118</v>
      </c>
      <c r="AL7493" t="s">
        <v>1908</v>
      </c>
      <c r="AM7493" t="s">
        <v>7873</v>
      </c>
      <c r="AN7493" t="s">
        <v>8138</v>
      </c>
      <c r="AO7493" t="str">
        <f>TEXT(A7493,"yyyy-mm-dd")</f>
        <v>2025-05-31</v>
      </c>
    </row>
    <row r="7494" spans="1:41">
      <c r="A7494" s="6" t="s">
        <v>8117</v>
      </c>
      <c r="B7494">
        <v>2025</v>
      </c>
      <c r="C7494">
        <v>5</v>
      </c>
      <c r="E7494" t="s">
        <v>1907</v>
      </c>
      <c r="F7494" t="s">
        <v>1908</v>
      </c>
      <c r="G7494" t="s">
        <v>102</v>
      </c>
      <c r="H7494" t="s">
        <v>7766</v>
      </c>
      <c r="I7494">
        <v>2026</v>
      </c>
      <c r="J7494">
        <v>3</v>
      </c>
      <c r="K7494" s="6">
        <v>46295</v>
      </c>
      <c r="L7494">
        <v>16</v>
      </c>
      <c r="M7494">
        <v>5</v>
      </c>
      <c r="N7494" t="s">
        <v>222</v>
      </c>
      <c r="O7494" s="8">
        <v>6.9</v>
      </c>
      <c r="P7494" s="8">
        <v>7</v>
      </c>
      <c r="Q7494" s="8">
        <v>6.5</v>
      </c>
      <c r="R7494" s="8">
        <v>7.25</v>
      </c>
      <c r="S7494" s="8">
        <v>5.5</v>
      </c>
      <c r="T7494" s="8">
        <v>7.5</v>
      </c>
      <c r="U7494" s="8">
        <v>0.51</v>
      </c>
      <c r="V7494" s="9">
        <v>39</v>
      </c>
      <c r="W7494" s="8">
        <v>0.75</v>
      </c>
      <c r="X7494" s="8">
        <v>2</v>
      </c>
      <c r="Y7494" s="8">
        <v>-9.9999999999999645E-2</v>
      </c>
      <c r="Z7494" s="8">
        <v>-0.25</v>
      </c>
      <c r="AA7494">
        <v>-5.9999999999999609E-2</v>
      </c>
      <c r="AF7494" t="s">
        <v>7767</v>
      </c>
      <c r="AG7494" t="s">
        <v>1910</v>
      </c>
      <c r="AH7494" t="s">
        <v>1911</v>
      </c>
      <c r="AI7494" t="s">
        <v>1934</v>
      </c>
      <c r="AJ7494" s="7">
        <v>46295</v>
      </c>
      <c r="AK7494" t="s">
        <v>8118</v>
      </c>
      <c r="AL7494" t="s">
        <v>1908</v>
      </c>
      <c r="AM7494" t="s">
        <v>7768</v>
      </c>
      <c r="AN7494" t="s">
        <v>8137</v>
      </c>
      <c r="AO7494" t="str">
        <f>TEXT(A7494,"yyyy-mm-dd")</f>
        <v>2025-05-31</v>
      </c>
    </row>
    <row r="7495" spans="1:41">
      <c r="A7495" s="6" t="s">
        <v>8117</v>
      </c>
      <c r="B7495">
        <v>2025</v>
      </c>
      <c r="C7495">
        <v>5</v>
      </c>
      <c r="E7495" t="s">
        <v>1907</v>
      </c>
      <c r="F7495" t="s">
        <v>1908</v>
      </c>
      <c r="G7495" t="s">
        <v>102</v>
      </c>
      <c r="H7495" t="s">
        <v>7658</v>
      </c>
      <c r="I7495">
        <v>2026</v>
      </c>
      <c r="J7495">
        <v>2</v>
      </c>
      <c r="K7495" s="6">
        <v>46203</v>
      </c>
      <c r="L7495">
        <v>13</v>
      </c>
      <c r="M7495">
        <v>4</v>
      </c>
      <c r="N7495" t="s">
        <v>252</v>
      </c>
      <c r="O7495" s="8">
        <v>7.04</v>
      </c>
      <c r="P7495" s="8">
        <v>7</v>
      </c>
      <c r="Q7495" s="8">
        <v>6.75</v>
      </c>
      <c r="R7495" s="8">
        <v>7.5</v>
      </c>
      <c r="S7495" s="8">
        <v>6</v>
      </c>
      <c r="T7495" s="8">
        <v>7.75</v>
      </c>
      <c r="U7495" s="8">
        <v>0.45</v>
      </c>
      <c r="V7495" s="9">
        <v>39</v>
      </c>
      <c r="W7495" s="8">
        <v>0.75</v>
      </c>
      <c r="X7495" s="8">
        <v>1.75</v>
      </c>
      <c r="Y7495" s="8">
        <v>4.0000000000000036E-2</v>
      </c>
      <c r="Z7495" s="8">
        <v>-0.37999999999999989</v>
      </c>
      <c r="AA7495">
        <v>0.19000000000000039</v>
      </c>
      <c r="AF7495" t="s">
        <v>7659</v>
      </c>
      <c r="AG7495" t="s">
        <v>1910</v>
      </c>
      <c r="AH7495" t="s">
        <v>1911</v>
      </c>
      <c r="AI7495" t="s">
        <v>1929</v>
      </c>
      <c r="AJ7495" s="7">
        <v>46203</v>
      </c>
      <c r="AK7495" t="s">
        <v>8118</v>
      </c>
      <c r="AL7495" t="s">
        <v>1908</v>
      </c>
      <c r="AM7495" t="s">
        <v>7660</v>
      </c>
      <c r="AN7495" t="s">
        <v>8136</v>
      </c>
      <c r="AO7495" t="str">
        <f>TEXT(A7495,"yyyy-mm-dd")</f>
        <v>2025-05-31</v>
      </c>
    </row>
    <row r="7496" spans="1:41">
      <c r="A7496" s="6" t="s">
        <v>8117</v>
      </c>
      <c r="B7496">
        <v>2025</v>
      </c>
      <c r="C7496">
        <v>5</v>
      </c>
      <c r="E7496" t="s">
        <v>1907</v>
      </c>
      <c r="F7496" t="s">
        <v>1908</v>
      </c>
      <c r="G7496" t="s">
        <v>102</v>
      </c>
      <c r="H7496" t="s">
        <v>7654</v>
      </c>
      <c r="I7496">
        <v>2026</v>
      </c>
      <c r="J7496">
        <v>1</v>
      </c>
      <c r="K7496" s="6">
        <v>46112</v>
      </c>
      <c r="L7496">
        <v>10</v>
      </c>
      <c r="M7496">
        <v>3</v>
      </c>
      <c r="N7496" t="s">
        <v>164</v>
      </c>
      <c r="O7496" s="8">
        <v>7.25</v>
      </c>
      <c r="P7496" s="8">
        <v>7.25</v>
      </c>
      <c r="Q7496" s="8">
        <v>7</v>
      </c>
      <c r="R7496" s="8">
        <v>7.5</v>
      </c>
      <c r="S7496" s="8">
        <v>6.25</v>
      </c>
      <c r="T7496" s="8">
        <v>8</v>
      </c>
      <c r="U7496" s="8">
        <v>0.4</v>
      </c>
      <c r="V7496" s="9">
        <v>39</v>
      </c>
      <c r="W7496" s="8">
        <v>0.5</v>
      </c>
      <c r="X7496" s="8">
        <v>1.75</v>
      </c>
      <c r="Y7496" s="8">
        <v>0</v>
      </c>
      <c r="Z7496" s="8">
        <v>-0.25</v>
      </c>
      <c r="AA7496">
        <v>-0.25</v>
      </c>
      <c r="AF7496" t="s">
        <v>7655</v>
      </c>
      <c r="AG7496" t="s">
        <v>1910</v>
      </c>
      <c r="AH7496" t="s">
        <v>1911</v>
      </c>
      <c r="AI7496" t="s">
        <v>1924</v>
      </c>
      <c r="AJ7496" s="7">
        <v>46112</v>
      </c>
      <c r="AK7496" t="s">
        <v>8118</v>
      </c>
      <c r="AL7496" t="s">
        <v>1908</v>
      </c>
      <c r="AM7496" t="s">
        <v>7656</v>
      </c>
      <c r="AN7496" t="s">
        <v>8135</v>
      </c>
      <c r="AO7496" t="str">
        <f>TEXT(A7496,"yyyy-mm-dd")</f>
        <v>2025-05-31</v>
      </c>
    </row>
    <row r="7497" spans="1:41">
      <c r="A7497" s="6" t="s">
        <v>8117</v>
      </c>
      <c r="B7497">
        <v>2025</v>
      </c>
      <c r="C7497">
        <v>5</v>
      </c>
      <c r="E7497" t="s">
        <v>1907</v>
      </c>
      <c r="F7497" t="s">
        <v>1908</v>
      </c>
      <c r="G7497" t="s">
        <v>102</v>
      </c>
      <c r="H7497" t="s">
        <v>7427</v>
      </c>
      <c r="I7497">
        <v>2025</v>
      </c>
      <c r="J7497">
        <v>4</v>
      </c>
      <c r="K7497" s="6">
        <v>46022</v>
      </c>
      <c r="L7497">
        <v>7</v>
      </c>
      <c r="M7497">
        <v>2</v>
      </c>
      <c r="N7497" t="s">
        <v>192</v>
      </c>
      <c r="O7497" s="8">
        <v>7.51</v>
      </c>
      <c r="P7497" s="8">
        <v>7.5</v>
      </c>
      <c r="Q7497" s="8">
        <v>7.44</v>
      </c>
      <c r="R7497" s="8">
        <v>7.75</v>
      </c>
      <c r="S7497" s="8">
        <v>6.75</v>
      </c>
      <c r="T7497" s="8">
        <v>8.25</v>
      </c>
      <c r="U7497" s="8">
        <v>0.36</v>
      </c>
      <c r="V7497" s="9">
        <v>40</v>
      </c>
      <c r="W7497" s="8">
        <v>0.30999999999999961</v>
      </c>
      <c r="X7497" s="8">
        <v>1.5</v>
      </c>
      <c r="Y7497" s="8">
        <v>9.9999999999997868E-3</v>
      </c>
      <c r="Z7497" s="8">
        <v>-0.25</v>
      </c>
      <c r="AA7497">
        <v>-0.19000000000000039</v>
      </c>
      <c r="AF7497" t="s">
        <v>7428</v>
      </c>
      <c r="AG7497" t="s">
        <v>1910</v>
      </c>
      <c r="AH7497" t="s">
        <v>1911</v>
      </c>
      <c r="AI7497" t="s">
        <v>1919</v>
      </c>
      <c r="AJ7497" s="7">
        <v>46022</v>
      </c>
      <c r="AK7497" t="s">
        <v>8118</v>
      </c>
      <c r="AL7497" t="s">
        <v>1908</v>
      </c>
      <c r="AM7497" t="s">
        <v>7429</v>
      </c>
      <c r="AN7497" t="s">
        <v>8134</v>
      </c>
      <c r="AO7497" t="str">
        <f>TEXT(A7497,"yyyy-mm-dd")</f>
        <v>2025-05-31</v>
      </c>
    </row>
    <row r="7498" spans="1:41">
      <c r="A7498" s="6" t="s">
        <v>8117</v>
      </c>
      <c r="B7498">
        <v>2025</v>
      </c>
      <c r="C7498">
        <v>5</v>
      </c>
      <c r="E7498" t="s">
        <v>1907</v>
      </c>
      <c r="F7498" t="s">
        <v>1908</v>
      </c>
      <c r="G7498" t="s">
        <v>102</v>
      </c>
      <c r="H7498" t="s">
        <v>7322</v>
      </c>
      <c r="I7498">
        <v>2025</v>
      </c>
      <c r="J7498">
        <v>3</v>
      </c>
      <c r="K7498" s="6">
        <v>45930</v>
      </c>
      <c r="L7498">
        <v>4</v>
      </c>
      <c r="M7498">
        <v>1</v>
      </c>
      <c r="N7498" t="s">
        <v>219</v>
      </c>
      <c r="O7498" s="8">
        <v>7.71</v>
      </c>
      <c r="P7498" s="8">
        <v>7.75</v>
      </c>
      <c r="Q7498" s="8">
        <v>7.5</v>
      </c>
      <c r="R7498" s="8">
        <v>7.75</v>
      </c>
      <c r="S7498" s="8">
        <v>7.25</v>
      </c>
      <c r="T7498" s="8">
        <v>8.5</v>
      </c>
      <c r="U7498" s="8">
        <v>0.27</v>
      </c>
      <c r="V7498" s="9">
        <v>39</v>
      </c>
      <c r="W7498" s="8">
        <v>0.25</v>
      </c>
      <c r="X7498" s="8">
        <v>1.25</v>
      </c>
      <c r="Y7498" s="8">
        <v>-4.0000000000000036E-2</v>
      </c>
      <c r="Z7498" s="8">
        <v>-0.25</v>
      </c>
      <c r="AA7498">
        <v>0</v>
      </c>
      <c r="AF7498" t="s">
        <v>7323</v>
      </c>
      <c r="AG7498" t="s">
        <v>1910</v>
      </c>
      <c r="AH7498" t="s">
        <v>1911</v>
      </c>
      <c r="AI7498" t="s">
        <v>1915</v>
      </c>
      <c r="AJ7498" s="7">
        <v>45930</v>
      </c>
      <c r="AK7498" t="s">
        <v>8118</v>
      </c>
      <c r="AL7498" t="s">
        <v>1908</v>
      </c>
      <c r="AM7498" t="s">
        <v>7324</v>
      </c>
      <c r="AN7498" t="s">
        <v>8133</v>
      </c>
      <c r="AO7498" t="str">
        <f>TEXT(A7498,"yyyy-mm-dd")</f>
        <v>2025-05-31</v>
      </c>
    </row>
    <row r="7499" spans="1:41">
      <c r="A7499" s="6" t="s">
        <v>8117</v>
      </c>
      <c r="B7499">
        <v>2025</v>
      </c>
      <c r="C7499">
        <v>5</v>
      </c>
      <c r="E7499" t="s">
        <v>1907</v>
      </c>
      <c r="F7499" t="s">
        <v>1908</v>
      </c>
      <c r="G7499" t="s">
        <v>102</v>
      </c>
      <c r="H7499" t="s">
        <v>7214</v>
      </c>
      <c r="I7499">
        <v>2025</v>
      </c>
      <c r="J7499">
        <v>2</v>
      </c>
      <c r="K7499" s="6">
        <v>45838</v>
      </c>
      <c r="L7499">
        <v>1</v>
      </c>
      <c r="M7499">
        <v>0</v>
      </c>
      <c r="N7499" t="s">
        <v>169</v>
      </c>
      <c r="O7499" s="8">
        <v>8.09</v>
      </c>
      <c r="P7499" s="8">
        <v>8</v>
      </c>
      <c r="Q7499" s="8">
        <v>8</v>
      </c>
      <c r="R7499" s="8">
        <v>8.1199999999999992</v>
      </c>
      <c r="S7499" s="8">
        <v>8</v>
      </c>
      <c r="T7499" s="8">
        <v>8.75</v>
      </c>
      <c r="U7499" s="8">
        <v>0.18</v>
      </c>
      <c r="V7499" s="9">
        <v>39</v>
      </c>
      <c r="W7499" s="8">
        <v>0.11999999999999922</v>
      </c>
      <c r="X7499" s="8">
        <v>0.75</v>
      </c>
      <c r="Y7499" s="8">
        <v>8.9999999999999858E-2</v>
      </c>
      <c r="Z7499" s="8">
        <v>-0.25</v>
      </c>
      <c r="AA7499">
        <v>-0.13000000000000078</v>
      </c>
      <c r="AF7499" t="s">
        <v>7215</v>
      </c>
      <c r="AG7499" t="s">
        <v>1910</v>
      </c>
      <c r="AH7499" t="s">
        <v>1911</v>
      </c>
      <c r="AI7499" t="s">
        <v>1912</v>
      </c>
      <c r="AJ7499" s="7">
        <v>45838</v>
      </c>
      <c r="AK7499" t="s">
        <v>8118</v>
      </c>
      <c r="AL7499" t="s">
        <v>1908</v>
      </c>
      <c r="AM7499" t="s">
        <v>7216</v>
      </c>
      <c r="AN7499" t="s">
        <v>8132</v>
      </c>
      <c r="AO7499" t="str">
        <f>TEXT(A7499,"yyyy-mm-dd")</f>
        <v>2025-05-31</v>
      </c>
    </row>
    <row r="7500" spans="1:41">
      <c r="A7500" s="6" t="s">
        <v>8117</v>
      </c>
      <c r="B7500">
        <v>2025</v>
      </c>
      <c r="C7500">
        <v>5</v>
      </c>
      <c r="E7500" t="s">
        <v>100</v>
      </c>
      <c r="F7500" t="s">
        <v>101</v>
      </c>
      <c r="G7500" t="s">
        <v>83</v>
      </c>
      <c r="H7500" t="s">
        <v>7924</v>
      </c>
      <c r="I7500">
        <v>2027</v>
      </c>
      <c r="K7500" s="6">
        <v>46752</v>
      </c>
      <c r="L7500">
        <v>31</v>
      </c>
      <c r="N7500" t="s">
        <v>837</v>
      </c>
      <c r="O7500" s="8">
        <v>1.8</v>
      </c>
      <c r="P7500" s="8">
        <v>1.8</v>
      </c>
      <c r="Q7500" s="8">
        <v>1.6</v>
      </c>
      <c r="R7500" s="8">
        <v>2</v>
      </c>
      <c r="S7500" s="8">
        <v>1</v>
      </c>
      <c r="T7500" s="8">
        <v>2.5099999999999998</v>
      </c>
      <c r="U7500" s="8">
        <v>0.4</v>
      </c>
      <c r="V7500" s="9">
        <v>30</v>
      </c>
      <c r="W7500" s="8">
        <v>0.39999999999999991</v>
      </c>
      <c r="X7500" s="8">
        <v>1.5099999999999998</v>
      </c>
      <c r="Y7500" s="8">
        <v>0</v>
      </c>
      <c r="Z7500" s="8">
        <v>0</v>
      </c>
      <c r="AA7500">
        <v>0</v>
      </c>
      <c r="AF7500" t="s">
        <v>10522</v>
      </c>
      <c r="AG7500" t="s">
        <v>9655</v>
      </c>
      <c r="AH7500" t="s">
        <v>9656</v>
      </c>
      <c r="AI7500" t="s">
        <v>9708</v>
      </c>
      <c r="AJ7500" s="7">
        <v>46752</v>
      </c>
      <c r="AK7500" t="s">
        <v>8118</v>
      </c>
      <c r="AL7500" t="s">
        <v>109</v>
      </c>
      <c r="AM7500" t="s">
        <v>7926</v>
      </c>
      <c r="AN7500" t="s">
        <v>10528</v>
      </c>
    </row>
    <row r="7501" spans="1:41">
      <c r="A7501" s="6" t="s">
        <v>8117</v>
      </c>
      <c r="B7501">
        <v>2025</v>
      </c>
      <c r="C7501">
        <v>5</v>
      </c>
      <c r="E7501" t="s">
        <v>100</v>
      </c>
      <c r="F7501" t="s">
        <v>101</v>
      </c>
      <c r="G7501" t="s">
        <v>102</v>
      </c>
      <c r="H7501" t="s">
        <v>7871</v>
      </c>
      <c r="I7501">
        <v>2026</v>
      </c>
      <c r="J7501">
        <v>4</v>
      </c>
      <c r="K7501" s="6">
        <v>46387</v>
      </c>
      <c r="L7501">
        <v>19</v>
      </c>
      <c r="M7501">
        <v>6</v>
      </c>
      <c r="N7501" t="s">
        <v>195</v>
      </c>
      <c r="O7501" s="8">
        <v>1.65</v>
      </c>
      <c r="P7501" s="8">
        <v>1.7</v>
      </c>
      <c r="Q7501" s="8">
        <v>1.4</v>
      </c>
      <c r="R7501" s="8">
        <v>2</v>
      </c>
      <c r="S7501" s="8">
        <v>0.5</v>
      </c>
      <c r="T7501" s="8">
        <v>2.99</v>
      </c>
      <c r="U7501" s="8">
        <v>0.59</v>
      </c>
      <c r="V7501" s="9">
        <v>37</v>
      </c>
      <c r="W7501" s="8">
        <v>0.60000000000000009</v>
      </c>
      <c r="X7501" s="8">
        <v>2.4900000000000002</v>
      </c>
      <c r="Y7501" s="8">
        <v>-5.0000000000000044E-2</v>
      </c>
      <c r="Z7501" s="8">
        <v>8.9999999999999858E-2</v>
      </c>
      <c r="AA7501">
        <v>-0.17999999999999994</v>
      </c>
      <c r="AF7501" t="s">
        <v>7943</v>
      </c>
      <c r="AG7501" t="s">
        <v>106</v>
      </c>
      <c r="AH7501" t="s">
        <v>107</v>
      </c>
      <c r="AI7501" t="s">
        <v>2670</v>
      </c>
      <c r="AJ7501" s="7">
        <v>46387</v>
      </c>
      <c r="AK7501" t="s">
        <v>8118</v>
      </c>
      <c r="AL7501" t="s">
        <v>109</v>
      </c>
      <c r="AM7501" t="s">
        <v>7873</v>
      </c>
      <c r="AN7501" t="s">
        <v>8131</v>
      </c>
      <c r="AO7501" t="str">
        <f>TEXT(A7501,"yyyy-mm-dd")</f>
        <v>2025-05-31</v>
      </c>
    </row>
    <row r="7502" spans="1:41">
      <c r="A7502" s="6" t="s">
        <v>8117</v>
      </c>
      <c r="B7502">
        <v>2025</v>
      </c>
      <c r="C7502">
        <v>5</v>
      </c>
      <c r="E7502" t="s">
        <v>100</v>
      </c>
      <c r="F7502" t="s">
        <v>101</v>
      </c>
      <c r="G7502" t="s">
        <v>83</v>
      </c>
      <c r="H7502" t="s">
        <v>7480</v>
      </c>
      <c r="I7502">
        <v>2026</v>
      </c>
      <c r="K7502" s="6">
        <v>46387</v>
      </c>
      <c r="L7502">
        <v>19</v>
      </c>
      <c r="N7502" t="s">
        <v>195</v>
      </c>
      <c r="O7502" s="8">
        <v>1.36</v>
      </c>
      <c r="P7502" s="8">
        <v>1.41</v>
      </c>
      <c r="Q7502" s="8">
        <v>1.1000000000000001</v>
      </c>
      <c r="R7502" s="8">
        <v>1.7</v>
      </c>
      <c r="S7502" s="8">
        <v>0.2</v>
      </c>
      <c r="T7502" s="8">
        <v>2</v>
      </c>
      <c r="U7502" s="8">
        <v>0.44</v>
      </c>
      <c r="V7502" s="9">
        <v>42</v>
      </c>
      <c r="W7502" s="8">
        <v>0.59999999999999987</v>
      </c>
      <c r="X7502" s="8">
        <v>1.8</v>
      </c>
      <c r="Y7502" s="8">
        <v>-4.9999999999999822E-2</v>
      </c>
      <c r="Z7502" s="8">
        <v>-9.000000000000008E-2</v>
      </c>
      <c r="AA7502">
        <v>7.9999999999999849E-2</v>
      </c>
      <c r="AF7502" t="s">
        <v>10489</v>
      </c>
      <c r="AG7502" t="s">
        <v>9655</v>
      </c>
      <c r="AH7502" t="s">
        <v>9656</v>
      </c>
      <c r="AI7502" t="s">
        <v>9669</v>
      </c>
      <c r="AJ7502" s="7">
        <v>46387</v>
      </c>
      <c r="AK7502" t="s">
        <v>8118</v>
      </c>
      <c r="AL7502" t="s">
        <v>109</v>
      </c>
      <c r="AM7502" t="s">
        <v>7482</v>
      </c>
      <c r="AN7502" t="s">
        <v>10507</v>
      </c>
    </row>
    <row r="7503" spans="1:41">
      <c r="A7503" s="6" t="s">
        <v>8117</v>
      </c>
      <c r="B7503">
        <v>2025</v>
      </c>
      <c r="C7503">
        <v>5</v>
      </c>
      <c r="E7503" t="s">
        <v>100</v>
      </c>
      <c r="F7503" t="s">
        <v>101</v>
      </c>
      <c r="G7503" t="s">
        <v>102</v>
      </c>
      <c r="H7503" t="s">
        <v>7766</v>
      </c>
      <c r="I7503">
        <v>2026</v>
      </c>
      <c r="J7503">
        <v>3</v>
      </c>
      <c r="K7503" s="6">
        <v>46295</v>
      </c>
      <c r="L7503">
        <v>16</v>
      </c>
      <c r="M7503">
        <v>5</v>
      </c>
      <c r="N7503" t="s">
        <v>222</v>
      </c>
      <c r="O7503" s="8">
        <v>1.58</v>
      </c>
      <c r="P7503" s="8">
        <v>1.6</v>
      </c>
      <c r="Q7503" s="8">
        <v>1.39</v>
      </c>
      <c r="R7503" s="8">
        <v>1.9</v>
      </c>
      <c r="S7503" s="8">
        <v>0.3</v>
      </c>
      <c r="T7503" s="8">
        <v>2.37</v>
      </c>
      <c r="U7503" s="8">
        <v>0.47</v>
      </c>
      <c r="V7503" s="9">
        <v>37</v>
      </c>
      <c r="W7503" s="8">
        <v>0.51</v>
      </c>
      <c r="X7503" s="8">
        <v>2.0700000000000003</v>
      </c>
      <c r="Y7503" s="8">
        <v>-2.0000000000000018E-2</v>
      </c>
      <c r="Z7503" s="8">
        <v>0</v>
      </c>
      <c r="AA7503">
        <v>-1.0000000000000009E-2</v>
      </c>
      <c r="AF7503" t="s">
        <v>7941</v>
      </c>
      <c r="AG7503" t="s">
        <v>106</v>
      </c>
      <c r="AH7503" t="s">
        <v>107</v>
      </c>
      <c r="AI7503" t="s">
        <v>2667</v>
      </c>
      <c r="AJ7503" s="7">
        <v>46295</v>
      </c>
      <c r="AK7503" t="s">
        <v>8118</v>
      </c>
      <c r="AL7503" t="s">
        <v>109</v>
      </c>
      <c r="AM7503" t="s">
        <v>7768</v>
      </c>
      <c r="AN7503" t="s">
        <v>8130</v>
      </c>
      <c r="AO7503" t="str">
        <f>TEXT(A7503,"yyyy-mm-dd")</f>
        <v>2025-05-31</v>
      </c>
    </row>
    <row r="7504" spans="1:41">
      <c r="A7504" s="6" t="s">
        <v>8117</v>
      </c>
      <c r="B7504">
        <v>2025</v>
      </c>
      <c r="C7504">
        <v>5</v>
      </c>
      <c r="E7504" t="s">
        <v>100</v>
      </c>
      <c r="F7504" t="s">
        <v>101</v>
      </c>
      <c r="G7504" t="s">
        <v>102</v>
      </c>
      <c r="H7504" t="s">
        <v>7658</v>
      </c>
      <c r="I7504">
        <v>2026</v>
      </c>
      <c r="J7504">
        <v>2</v>
      </c>
      <c r="K7504" s="6">
        <v>46203</v>
      </c>
      <c r="L7504">
        <v>13</v>
      </c>
      <c r="M7504">
        <v>4</v>
      </c>
      <c r="N7504" t="s">
        <v>252</v>
      </c>
      <c r="O7504" s="8">
        <v>1.3</v>
      </c>
      <c r="P7504" s="8">
        <v>1.3</v>
      </c>
      <c r="Q7504" s="8">
        <v>0.8</v>
      </c>
      <c r="R7504" s="8">
        <v>1.76</v>
      </c>
      <c r="S7504" s="8">
        <v>-0.1</v>
      </c>
      <c r="T7504" s="8">
        <v>2.95</v>
      </c>
      <c r="U7504" s="8">
        <v>0.67</v>
      </c>
      <c r="V7504" s="9">
        <v>37</v>
      </c>
      <c r="W7504" s="8">
        <v>0.96</v>
      </c>
      <c r="X7504" s="8">
        <v>3.0500000000000003</v>
      </c>
      <c r="Y7504" s="8">
        <v>0</v>
      </c>
      <c r="Z7504" s="8">
        <v>-4.0000000000000036E-2</v>
      </c>
      <c r="AA7504">
        <v>0.31000000000000005</v>
      </c>
      <c r="AF7504" t="s">
        <v>7939</v>
      </c>
      <c r="AG7504" t="s">
        <v>106</v>
      </c>
      <c r="AH7504" t="s">
        <v>107</v>
      </c>
      <c r="AI7504" t="s">
        <v>502</v>
      </c>
      <c r="AJ7504" s="7">
        <v>46203</v>
      </c>
      <c r="AK7504" t="s">
        <v>8118</v>
      </c>
      <c r="AL7504" t="s">
        <v>109</v>
      </c>
      <c r="AM7504" t="s">
        <v>7660</v>
      </c>
      <c r="AN7504" t="s">
        <v>8129</v>
      </c>
      <c r="AO7504" t="str">
        <f>TEXT(A7504,"yyyy-mm-dd")</f>
        <v>2025-05-31</v>
      </c>
    </row>
    <row r="7505" spans="1:41">
      <c r="A7505" s="6" t="s">
        <v>8117</v>
      </c>
      <c r="B7505">
        <v>2025</v>
      </c>
      <c r="C7505">
        <v>5</v>
      </c>
      <c r="E7505" t="s">
        <v>100</v>
      </c>
      <c r="F7505" t="s">
        <v>101</v>
      </c>
      <c r="G7505" t="s">
        <v>102</v>
      </c>
      <c r="H7505" t="s">
        <v>7654</v>
      </c>
      <c r="I7505">
        <v>2026</v>
      </c>
      <c r="J7505">
        <v>1</v>
      </c>
      <c r="K7505" s="6">
        <v>46112</v>
      </c>
      <c r="L7505">
        <v>10</v>
      </c>
      <c r="M7505">
        <v>3</v>
      </c>
      <c r="N7505" t="s">
        <v>164</v>
      </c>
      <c r="O7505" s="8">
        <v>0.88</v>
      </c>
      <c r="P7505" s="8">
        <v>0.96</v>
      </c>
      <c r="Q7505" s="8">
        <v>0.5</v>
      </c>
      <c r="R7505" s="8">
        <v>1.4</v>
      </c>
      <c r="S7505" s="8">
        <v>-0.5</v>
      </c>
      <c r="T7505" s="8">
        <v>1.8</v>
      </c>
      <c r="U7505" s="8">
        <v>0.61</v>
      </c>
      <c r="V7505" s="9">
        <v>37</v>
      </c>
      <c r="W7505" s="8">
        <v>0.89999999999999991</v>
      </c>
      <c r="X7505" s="8">
        <v>2.2999999999999998</v>
      </c>
      <c r="Y7505" s="8">
        <v>-7.999999999999996E-2</v>
      </c>
      <c r="Z7505" s="8">
        <v>-0.24</v>
      </c>
      <c r="AA7505">
        <v>0.36</v>
      </c>
      <c r="AF7505" t="s">
        <v>7937</v>
      </c>
      <c r="AG7505" t="s">
        <v>106</v>
      </c>
      <c r="AH7505" t="s">
        <v>107</v>
      </c>
      <c r="AI7505" t="s">
        <v>497</v>
      </c>
      <c r="AJ7505" s="7">
        <v>46112</v>
      </c>
      <c r="AK7505" t="s">
        <v>8118</v>
      </c>
      <c r="AL7505" t="s">
        <v>109</v>
      </c>
      <c r="AM7505" t="s">
        <v>7656</v>
      </c>
      <c r="AN7505" t="s">
        <v>8128</v>
      </c>
      <c r="AO7505" t="str">
        <f>TEXT(A7505,"yyyy-mm-dd")</f>
        <v>2025-05-31</v>
      </c>
    </row>
    <row r="7506" spans="1:41">
      <c r="A7506" s="6" t="s">
        <v>8117</v>
      </c>
      <c r="B7506">
        <v>2025</v>
      </c>
      <c r="C7506">
        <v>5</v>
      </c>
      <c r="E7506" t="s">
        <v>100</v>
      </c>
      <c r="F7506" t="s">
        <v>101</v>
      </c>
      <c r="G7506" t="s">
        <v>102</v>
      </c>
      <c r="H7506" t="s">
        <v>7427</v>
      </c>
      <c r="I7506">
        <v>2025</v>
      </c>
      <c r="J7506">
        <v>4</v>
      </c>
      <c r="K7506" s="6">
        <v>46022</v>
      </c>
      <c r="L7506">
        <v>7</v>
      </c>
      <c r="M7506">
        <v>2</v>
      </c>
      <c r="N7506" t="s">
        <v>192</v>
      </c>
      <c r="O7506" s="8">
        <v>0.36</v>
      </c>
      <c r="P7506" s="8">
        <v>0.4</v>
      </c>
      <c r="Q7506" s="8">
        <v>0</v>
      </c>
      <c r="R7506" s="8">
        <v>0.7</v>
      </c>
      <c r="S7506" s="8">
        <v>-0.8</v>
      </c>
      <c r="T7506" s="8">
        <v>1.8</v>
      </c>
      <c r="U7506" s="8">
        <v>0.61</v>
      </c>
      <c r="V7506" s="9">
        <v>37</v>
      </c>
      <c r="W7506" s="8">
        <v>0.7</v>
      </c>
      <c r="X7506" s="8">
        <v>2.6</v>
      </c>
      <c r="Y7506" s="8">
        <v>-4.0000000000000036E-2</v>
      </c>
      <c r="Z7506" s="8">
        <v>-9.9999999999999978E-2</v>
      </c>
      <c r="AA7506">
        <v>-4.0000000000000036E-2</v>
      </c>
      <c r="AF7506" t="s">
        <v>7499</v>
      </c>
      <c r="AG7506" t="s">
        <v>106</v>
      </c>
      <c r="AH7506" t="s">
        <v>107</v>
      </c>
      <c r="AI7506" t="s">
        <v>427</v>
      </c>
      <c r="AJ7506" s="7">
        <v>46022</v>
      </c>
      <c r="AK7506" t="s">
        <v>8118</v>
      </c>
      <c r="AL7506" t="s">
        <v>109</v>
      </c>
      <c r="AM7506" t="s">
        <v>7429</v>
      </c>
      <c r="AN7506" t="s">
        <v>8127</v>
      </c>
      <c r="AO7506" t="str">
        <f>TEXT(A7506,"yyyy-mm-dd")</f>
        <v>2025-05-31</v>
      </c>
    </row>
    <row r="7507" spans="1:41">
      <c r="A7507" s="6" t="s">
        <v>8117</v>
      </c>
      <c r="B7507">
        <v>2025</v>
      </c>
      <c r="C7507">
        <v>5</v>
      </c>
      <c r="E7507" t="s">
        <v>100</v>
      </c>
      <c r="F7507" t="s">
        <v>101</v>
      </c>
      <c r="G7507" t="s">
        <v>83</v>
      </c>
      <c r="H7507" t="s">
        <v>7036</v>
      </c>
      <c r="I7507">
        <v>2025</v>
      </c>
      <c r="K7507" s="6">
        <v>46022</v>
      </c>
      <c r="L7507">
        <v>7</v>
      </c>
      <c r="N7507" t="s">
        <v>192</v>
      </c>
      <c r="O7507" s="8">
        <v>0.08</v>
      </c>
      <c r="P7507" s="8">
        <v>0.18</v>
      </c>
      <c r="Q7507" s="8">
        <v>-0.17</v>
      </c>
      <c r="R7507" s="8">
        <v>0.3</v>
      </c>
      <c r="S7507" s="8">
        <v>-0.7</v>
      </c>
      <c r="T7507" s="8">
        <v>0.7</v>
      </c>
      <c r="U7507" s="8">
        <v>0.33</v>
      </c>
      <c r="V7507" s="9">
        <v>42</v>
      </c>
      <c r="W7507" s="8">
        <v>0.47</v>
      </c>
      <c r="X7507" s="8">
        <v>1.4</v>
      </c>
      <c r="Y7507" s="8">
        <v>-9.9999999999999992E-2</v>
      </c>
      <c r="Z7507" s="8">
        <v>-2.0000000000000018E-2</v>
      </c>
      <c r="AA7507">
        <v>9.9999999999999978E-2</v>
      </c>
      <c r="AF7507" t="s">
        <v>10450</v>
      </c>
      <c r="AG7507" t="s">
        <v>9655</v>
      </c>
      <c r="AH7507" t="s">
        <v>9656</v>
      </c>
      <c r="AI7507" t="s">
        <v>9657</v>
      </c>
      <c r="AJ7507" s="7">
        <v>46022</v>
      </c>
      <c r="AK7507" t="s">
        <v>8118</v>
      </c>
      <c r="AL7507" t="s">
        <v>109</v>
      </c>
      <c r="AM7507" t="s">
        <v>7038</v>
      </c>
      <c r="AN7507" t="s">
        <v>10480</v>
      </c>
    </row>
    <row r="7508" spans="1:41">
      <c r="A7508" s="6" t="s">
        <v>8117</v>
      </c>
      <c r="B7508">
        <v>2025</v>
      </c>
      <c r="C7508">
        <v>5</v>
      </c>
      <c r="E7508" t="s">
        <v>100</v>
      </c>
      <c r="F7508" t="s">
        <v>101</v>
      </c>
      <c r="G7508" t="s">
        <v>102</v>
      </c>
      <c r="H7508" t="s">
        <v>7322</v>
      </c>
      <c r="I7508">
        <v>2025</v>
      </c>
      <c r="J7508">
        <v>3</v>
      </c>
      <c r="K7508" s="6">
        <v>45930</v>
      </c>
      <c r="L7508">
        <v>4</v>
      </c>
      <c r="M7508">
        <v>1</v>
      </c>
      <c r="N7508" t="s">
        <v>219</v>
      </c>
      <c r="O7508" s="8">
        <v>-0.41</v>
      </c>
      <c r="P7508" s="8">
        <v>-0.42</v>
      </c>
      <c r="Q7508" s="8">
        <v>-0.9</v>
      </c>
      <c r="R7508" s="8">
        <v>0.1</v>
      </c>
      <c r="S7508" s="8">
        <v>-1.6</v>
      </c>
      <c r="T7508" s="8">
        <v>0.6</v>
      </c>
      <c r="U7508" s="8">
        <v>0.6</v>
      </c>
      <c r="V7508" s="9">
        <v>37</v>
      </c>
      <c r="W7508" s="8">
        <v>1</v>
      </c>
      <c r="X7508" s="8">
        <v>2.2000000000000002</v>
      </c>
      <c r="Y7508" s="8">
        <v>1.0000000000000009E-2</v>
      </c>
      <c r="Z7508" s="8">
        <v>-0.33999999999999997</v>
      </c>
      <c r="AA7508">
        <v>1.0000000000000009E-2</v>
      </c>
      <c r="AF7508" t="s">
        <v>7497</v>
      </c>
      <c r="AG7508" t="s">
        <v>106</v>
      </c>
      <c r="AH7508" t="s">
        <v>107</v>
      </c>
      <c r="AI7508" t="s">
        <v>340</v>
      </c>
      <c r="AJ7508" s="7">
        <v>45930</v>
      </c>
      <c r="AK7508" t="s">
        <v>8118</v>
      </c>
      <c r="AL7508" t="s">
        <v>109</v>
      </c>
      <c r="AM7508" t="s">
        <v>7324</v>
      </c>
      <c r="AN7508" t="s">
        <v>8126</v>
      </c>
      <c r="AO7508" t="str">
        <f>TEXT(A7508,"yyyy-mm-dd")</f>
        <v>2025-05-31</v>
      </c>
    </row>
    <row r="7509" spans="1:41">
      <c r="A7509" s="6" t="s">
        <v>8117</v>
      </c>
      <c r="B7509">
        <v>2025</v>
      </c>
      <c r="C7509">
        <v>5</v>
      </c>
      <c r="E7509" t="s">
        <v>100</v>
      </c>
      <c r="F7509" t="s">
        <v>101</v>
      </c>
      <c r="G7509" t="s">
        <v>102</v>
      </c>
      <c r="H7509" t="s">
        <v>7214</v>
      </c>
      <c r="I7509">
        <v>2025</v>
      </c>
      <c r="J7509">
        <v>2</v>
      </c>
      <c r="K7509" s="6">
        <v>45838</v>
      </c>
      <c r="L7509">
        <v>1</v>
      </c>
      <c r="M7509">
        <v>0</v>
      </c>
      <c r="N7509" t="s">
        <v>169</v>
      </c>
      <c r="O7509" s="8">
        <v>-0.3</v>
      </c>
      <c r="P7509" s="8">
        <v>-0.3</v>
      </c>
      <c r="Q7509" s="8">
        <v>-0.5</v>
      </c>
      <c r="R7509" s="8">
        <v>-0.03</v>
      </c>
      <c r="S7509" s="8">
        <v>-1.5</v>
      </c>
      <c r="T7509" s="8">
        <v>0.5</v>
      </c>
      <c r="U7509" s="8">
        <v>0.49</v>
      </c>
      <c r="V7509" s="9">
        <v>37</v>
      </c>
      <c r="W7509" s="8">
        <v>0.47</v>
      </c>
      <c r="X7509" s="8">
        <v>2</v>
      </c>
      <c r="Y7509" s="8">
        <v>0</v>
      </c>
      <c r="Z7509" s="8">
        <v>0.10000000000000003</v>
      </c>
      <c r="AA7509">
        <v>-0.43000000000000005</v>
      </c>
      <c r="AF7509" t="s">
        <v>7495</v>
      </c>
      <c r="AG7509" t="s">
        <v>106</v>
      </c>
      <c r="AH7509" t="s">
        <v>107</v>
      </c>
      <c r="AI7509" t="s">
        <v>108</v>
      </c>
      <c r="AJ7509" s="7">
        <v>45838</v>
      </c>
      <c r="AK7509" t="s">
        <v>8118</v>
      </c>
      <c r="AL7509" t="s">
        <v>109</v>
      </c>
      <c r="AM7509" t="s">
        <v>7216</v>
      </c>
      <c r="AN7509" t="s">
        <v>8125</v>
      </c>
      <c r="AO7509" t="str">
        <f>TEXT(A7509,"yyyy-mm-dd")</f>
        <v>2025-05-31</v>
      </c>
    </row>
    <row r="7510" spans="1:41">
      <c r="A7510" s="6" t="s">
        <v>8117</v>
      </c>
      <c r="B7510">
        <v>2025</v>
      </c>
      <c r="C7510">
        <v>5</v>
      </c>
      <c r="E7510" t="s">
        <v>2685</v>
      </c>
      <c r="F7510" t="s">
        <v>101</v>
      </c>
      <c r="G7510" t="s">
        <v>774</v>
      </c>
      <c r="H7510" t="s">
        <v>2686</v>
      </c>
      <c r="K7510" s="6"/>
      <c r="O7510" s="8">
        <v>1.93</v>
      </c>
      <c r="P7510" s="8">
        <v>1.85</v>
      </c>
      <c r="Q7510" s="8">
        <v>1.7</v>
      </c>
      <c r="R7510" s="8">
        <v>2.1</v>
      </c>
      <c r="S7510" s="8">
        <v>1</v>
      </c>
      <c r="T7510" s="8">
        <v>2.8</v>
      </c>
      <c r="U7510" s="8">
        <v>0.38</v>
      </c>
      <c r="V7510" s="9">
        <v>32</v>
      </c>
      <c r="W7510" s="8">
        <v>0.40000000000000013</v>
      </c>
      <c r="X7510" s="8">
        <v>1.7999999999999998</v>
      </c>
      <c r="Y7510" s="8">
        <v>7.9999999999999849E-2</v>
      </c>
      <c r="Z7510" s="8">
        <v>5.0000000000000044E-2</v>
      </c>
      <c r="AA7510">
        <v>0.10000000000000009</v>
      </c>
      <c r="AF7510" t="s">
        <v>2687</v>
      </c>
      <c r="AG7510" t="s">
        <v>2688</v>
      </c>
      <c r="AH7510" t="s">
        <v>2689</v>
      </c>
      <c r="AI7510" t="s">
        <v>2690</v>
      </c>
      <c r="AJ7510" s="7"/>
      <c r="AK7510" t="s">
        <v>8118</v>
      </c>
      <c r="AL7510" t="s">
        <v>109</v>
      </c>
      <c r="AM7510" t="s">
        <v>2686</v>
      </c>
      <c r="AN7510" t="s">
        <v>8145</v>
      </c>
      <c r="AO7510" t="str">
        <f>TEXT(A7510,"yyyy-mm-dd")</f>
        <v>2025-05-31</v>
      </c>
    </row>
    <row r="7511" spans="1:41">
      <c r="A7511" s="6" t="s">
        <v>8117</v>
      </c>
      <c r="B7511">
        <v>2025</v>
      </c>
      <c r="C7511">
        <v>5</v>
      </c>
      <c r="E7511" t="s">
        <v>81</v>
      </c>
      <c r="F7511" t="s">
        <v>82</v>
      </c>
      <c r="G7511" t="s">
        <v>83</v>
      </c>
      <c r="H7511" t="s">
        <v>7924</v>
      </c>
      <c r="I7511">
        <v>2027</v>
      </c>
      <c r="K7511" s="6">
        <v>46752</v>
      </c>
      <c r="L7511">
        <v>31</v>
      </c>
      <c r="N7511" t="s">
        <v>837</v>
      </c>
      <c r="O7511" s="8">
        <v>3.68</v>
      </c>
      <c r="P7511" s="8">
        <v>3.71</v>
      </c>
      <c r="Q7511" s="8">
        <v>3.51</v>
      </c>
      <c r="R7511" s="8">
        <v>3.83</v>
      </c>
      <c r="S7511" s="8">
        <v>3.19</v>
      </c>
      <c r="T7511" s="8">
        <v>4.04</v>
      </c>
      <c r="U7511" s="8">
        <v>0.24</v>
      </c>
      <c r="V7511" s="9">
        <v>34</v>
      </c>
      <c r="W7511" s="8">
        <v>0.32000000000000028</v>
      </c>
      <c r="X7511" s="8">
        <v>0.85000000000000009</v>
      </c>
      <c r="Y7511" s="8">
        <v>-2.9999999999999805E-2</v>
      </c>
      <c r="Z7511" s="8">
        <v>-1.0000000000000231E-2</v>
      </c>
      <c r="AA7511">
        <v>3.0000000000000249E-2</v>
      </c>
      <c r="AF7511" t="s">
        <v>7925</v>
      </c>
      <c r="AG7511" t="s">
        <v>87</v>
      </c>
      <c r="AH7511" t="s">
        <v>88</v>
      </c>
      <c r="AI7511" t="s">
        <v>359</v>
      </c>
      <c r="AJ7511" s="7">
        <v>46752</v>
      </c>
      <c r="AK7511" t="s">
        <v>8118</v>
      </c>
      <c r="AL7511" t="s">
        <v>91</v>
      </c>
      <c r="AM7511" t="s">
        <v>7926</v>
      </c>
      <c r="AN7511" t="s">
        <v>8121</v>
      </c>
      <c r="AO7511" t="str">
        <f>TEXT(A7511,"yyyy-mm-dd")</f>
        <v>2025-05-31</v>
      </c>
    </row>
    <row r="7512" spans="1:41">
      <c r="A7512" s="6" t="s">
        <v>8117</v>
      </c>
      <c r="B7512">
        <v>2025</v>
      </c>
      <c r="C7512">
        <v>5</v>
      </c>
      <c r="E7512" t="s">
        <v>392</v>
      </c>
      <c r="F7512" t="s">
        <v>82</v>
      </c>
      <c r="G7512" t="s">
        <v>83</v>
      </c>
      <c r="H7512" t="s">
        <v>7924</v>
      </c>
      <c r="I7512">
        <v>2027</v>
      </c>
      <c r="K7512" s="6">
        <v>46752</v>
      </c>
      <c r="L7512">
        <v>31</v>
      </c>
      <c r="N7512" t="s">
        <v>837</v>
      </c>
      <c r="O7512" s="8">
        <v>3.64</v>
      </c>
      <c r="P7512" s="8">
        <v>3.6</v>
      </c>
      <c r="Q7512" s="8">
        <v>3.48</v>
      </c>
      <c r="R7512" s="8">
        <v>3.8</v>
      </c>
      <c r="S7512" s="8">
        <v>3</v>
      </c>
      <c r="T7512" s="8">
        <v>4.9000000000000004</v>
      </c>
      <c r="U7512" s="8">
        <v>0.34</v>
      </c>
      <c r="V7512" s="9">
        <v>32</v>
      </c>
      <c r="W7512" s="8">
        <v>0.31999999999999984</v>
      </c>
      <c r="X7512" s="8">
        <v>1.9000000000000004</v>
      </c>
      <c r="Y7512" s="8">
        <v>4.0000000000000036E-2</v>
      </c>
      <c r="Z7512" s="8">
        <v>0</v>
      </c>
      <c r="AA7512">
        <v>-4.0000000000000036E-2</v>
      </c>
      <c r="AF7512" t="s">
        <v>7925</v>
      </c>
      <c r="AG7512" t="s">
        <v>87</v>
      </c>
      <c r="AH7512" t="s">
        <v>88</v>
      </c>
      <c r="AI7512" t="s">
        <v>359</v>
      </c>
      <c r="AJ7512" s="7">
        <v>46752</v>
      </c>
      <c r="AK7512" t="s">
        <v>8118</v>
      </c>
      <c r="AL7512" t="s">
        <v>393</v>
      </c>
      <c r="AM7512" t="s">
        <v>7926</v>
      </c>
      <c r="AN7512" t="s">
        <v>8124</v>
      </c>
      <c r="AO7512" t="str">
        <f>TEXT(A7512,"yyyy-mm-dd")</f>
        <v>2025-05-31</v>
      </c>
    </row>
    <row r="7513" spans="1:41">
      <c r="A7513" s="6" t="s">
        <v>8117</v>
      </c>
      <c r="B7513">
        <v>2025</v>
      </c>
      <c r="C7513">
        <v>5</v>
      </c>
      <c r="E7513" t="s">
        <v>81</v>
      </c>
      <c r="F7513" t="s">
        <v>82</v>
      </c>
      <c r="G7513" t="s">
        <v>83</v>
      </c>
      <c r="H7513" t="s">
        <v>7480</v>
      </c>
      <c r="I7513">
        <v>2026</v>
      </c>
      <c r="K7513" s="6">
        <v>46387</v>
      </c>
      <c r="L7513">
        <v>19</v>
      </c>
      <c r="N7513" t="s">
        <v>195</v>
      </c>
      <c r="O7513" s="8">
        <v>3.73</v>
      </c>
      <c r="P7513" s="8">
        <v>3.77</v>
      </c>
      <c r="Q7513" s="8">
        <v>3.6</v>
      </c>
      <c r="R7513" s="8">
        <v>3.9</v>
      </c>
      <c r="S7513" s="8">
        <v>3</v>
      </c>
      <c r="T7513" s="8">
        <v>4.2</v>
      </c>
      <c r="U7513" s="8">
        <v>0.25</v>
      </c>
      <c r="V7513" s="9">
        <v>44</v>
      </c>
      <c r="W7513" s="8">
        <v>0.29999999999999982</v>
      </c>
      <c r="X7513" s="8">
        <v>1.2000000000000002</v>
      </c>
      <c r="Y7513" s="8">
        <v>-4.0000000000000036E-2</v>
      </c>
      <c r="Z7513" s="8">
        <v>2.9999999999999805E-2</v>
      </c>
      <c r="AA7513">
        <v>-6.0000000000000497E-2</v>
      </c>
      <c r="AF7513" t="s">
        <v>7481</v>
      </c>
      <c r="AG7513" t="s">
        <v>87</v>
      </c>
      <c r="AH7513" t="s">
        <v>88</v>
      </c>
      <c r="AI7513" t="s">
        <v>97</v>
      </c>
      <c r="AJ7513" s="7">
        <v>46387</v>
      </c>
      <c r="AK7513" t="s">
        <v>8118</v>
      </c>
      <c r="AL7513" t="s">
        <v>91</v>
      </c>
      <c r="AM7513" t="s">
        <v>7482</v>
      </c>
      <c r="AN7513" t="s">
        <v>8120</v>
      </c>
      <c r="AO7513" t="str">
        <f>TEXT(A7513,"yyyy-mm-dd")</f>
        <v>2025-05-31</v>
      </c>
    </row>
    <row r="7514" spans="1:41">
      <c r="A7514" s="6" t="s">
        <v>8117</v>
      </c>
      <c r="B7514">
        <v>2025</v>
      </c>
      <c r="C7514">
        <v>5</v>
      </c>
      <c r="E7514" t="s">
        <v>392</v>
      </c>
      <c r="F7514" t="s">
        <v>82</v>
      </c>
      <c r="G7514" t="s">
        <v>83</v>
      </c>
      <c r="H7514" t="s">
        <v>7480</v>
      </c>
      <c r="I7514">
        <v>2026</v>
      </c>
      <c r="K7514" s="6">
        <v>46387</v>
      </c>
      <c r="L7514">
        <v>19</v>
      </c>
      <c r="N7514" t="s">
        <v>195</v>
      </c>
      <c r="O7514" s="8">
        <v>3.69</v>
      </c>
      <c r="P7514" s="8">
        <v>3.7</v>
      </c>
      <c r="Q7514" s="8">
        <v>3.56</v>
      </c>
      <c r="R7514" s="8">
        <v>3.85</v>
      </c>
      <c r="S7514" s="8">
        <v>3.1</v>
      </c>
      <c r="T7514" s="8">
        <v>4.0599999999999996</v>
      </c>
      <c r="U7514" s="8">
        <v>0.22</v>
      </c>
      <c r="V7514" s="9">
        <v>41</v>
      </c>
      <c r="W7514" s="8">
        <v>0.29000000000000004</v>
      </c>
      <c r="X7514" s="8">
        <v>0.95999999999999952</v>
      </c>
      <c r="Y7514" s="8">
        <v>-1.0000000000000231E-2</v>
      </c>
      <c r="Z7514" s="8">
        <v>6.0000000000000053E-2</v>
      </c>
      <c r="AA7514">
        <v>3.0000000000000249E-2</v>
      </c>
      <c r="AF7514" t="s">
        <v>7481</v>
      </c>
      <c r="AG7514" t="s">
        <v>87</v>
      </c>
      <c r="AH7514" t="s">
        <v>88</v>
      </c>
      <c r="AI7514" t="s">
        <v>97</v>
      </c>
      <c r="AJ7514" s="7">
        <v>46387</v>
      </c>
      <c r="AK7514" t="s">
        <v>8118</v>
      </c>
      <c r="AL7514" t="s">
        <v>393</v>
      </c>
      <c r="AM7514" t="s">
        <v>7482</v>
      </c>
      <c r="AN7514" t="s">
        <v>8123</v>
      </c>
      <c r="AO7514" t="str">
        <f>TEXT(A7514,"yyyy-mm-dd")</f>
        <v>2025-05-31</v>
      </c>
    </row>
    <row r="7515" spans="1:41">
      <c r="A7515" s="6" t="s">
        <v>8117</v>
      </c>
      <c r="B7515">
        <v>2025</v>
      </c>
      <c r="C7515">
        <v>5</v>
      </c>
      <c r="E7515" t="s">
        <v>81</v>
      </c>
      <c r="F7515" t="s">
        <v>82</v>
      </c>
      <c r="G7515" t="s">
        <v>83</v>
      </c>
      <c r="H7515" t="s">
        <v>7036</v>
      </c>
      <c r="I7515">
        <v>2025</v>
      </c>
      <c r="K7515" s="6">
        <v>46022</v>
      </c>
      <c r="L7515">
        <v>7</v>
      </c>
      <c r="N7515" t="s">
        <v>192</v>
      </c>
      <c r="O7515" s="8">
        <v>3.97</v>
      </c>
      <c r="P7515" s="8">
        <v>3.9</v>
      </c>
      <c r="Q7515" s="8">
        <v>3.83</v>
      </c>
      <c r="R7515" s="8">
        <v>4.1100000000000003</v>
      </c>
      <c r="S7515" s="8">
        <v>3.4</v>
      </c>
      <c r="T7515" s="8">
        <v>4.6900000000000004</v>
      </c>
      <c r="U7515" s="8">
        <v>0.23</v>
      </c>
      <c r="V7515" s="9">
        <v>44</v>
      </c>
      <c r="W7515" s="8">
        <v>0.28000000000000025</v>
      </c>
      <c r="X7515" s="8">
        <v>1.2900000000000005</v>
      </c>
      <c r="Y7515" s="8">
        <v>7.0000000000000284E-2</v>
      </c>
      <c r="Z7515" s="8">
        <v>0.10000000000000009</v>
      </c>
      <c r="AA7515">
        <v>8.0000000000000515E-2</v>
      </c>
      <c r="AF7515" t="s">
        <v>7037</v>
      </c>
      <c r="AG7515" t="s">
        <v>87</v>
      </c>
      <c r="AH7515" t="s">
        <v>88</v>
      </c>
      <c r="AI7515" t="s">
        <v>89</v>
      </c>
      <c r="AJ7515" s="7">
        <v>46022</v>
      </c>
      <c r="AK7515" t="s">
        <v>8118</v>
      </c>
      <c r="AL7515" t="s">
        <v>91</v>
      </c>
      <c r="AM7515" t="s">
        <v>7038</v>
      </c>
      <c r="AN7515" t="s">
        <v>8119</v>
      </c>
      <c r="AO7515" t="str">
        <f>TEXT(A7515,"yyyy-mm-dd")</f>
        <v>2025-05-31</v>
      </c>
    </row>
    <row r="7516" spans="1:41">
      <c r="A7516" s="6" t="s">
        <v>8117</v>
      </c>
      <c r="B7516">
        <v>2025</v>
      </c>
      <c r="C7516">
        <v>5</v>
      </c>
      <c r="E7516" t="s">
        <v>392</v>
      </c>
      <c r="F7516" t="s">
        <v>82</v>
      </c>
      <c r="G7516" t="s">
        <v>83</v>
      </c>
      <c r="H7516" t="s">
        <v>7036</v>
      </c>
      <c r="I7516">
        <v>2025</v>
      </c>
      <c r="K7516" s="6">
        <v>46022</v>
      </c>
      <c r="L7516">
        <v>7</v>
      </c>
      <c r="N7516" t="s">
        <v>192</v>
      </c>
      <c r="O7516" s="8">
        <v>3.95</v>
      </c>
      <c r="P7516" s="8">
        <v>3.98</v>
      </c>
      <c r="Q7516" s="8">
        <v>3.83</v>
      </c>
      <c r="R7516" s="8">
        <v>4.03</v>
      </c>
      <c r="S7516" s="8">
        <v>3.55</v>
      </c>
      <c r="T7516" s="8">
        <v>4.29</v>
      </c>
      <c r="U7516" s="8">
        <v>0.18</v>
      </c>
      <c r="V7516" s="9">
        <v>41</v>
      </c>
      <c r="W7516" s="8">
        <v>0.20000000000000018</v>
      </c>
      <c r="X7516" s="8">
        <v>0.74000000000000021</v>
      </c>
      <c r="Y7516" s="8">
        <v>-2.9999999999999805E-2</v>
      </c>
      <c r="Z7516" s="8">
        <v>8.0000000000000071E-2</v>
      </c>
      <c r="AA7516">
        <v>-4.9999999999999822E-2</v>
      </c>
      <c r="AF7516" t="s">
        <v>7037</v>
      </c>
      <c r="AG7516" t="s">
        <v>87</v>
      </c>
      <c r="AH7516" t="s">
        <v>88</v>
      </c>
      <c r="AI7516" t="s">
        <v>89</v>
      </c>
      <c r="AJ7516" s="7">
        <v>46022</v>
      </c>
      <c r="AK7516" t="s">
        <v>8118</v>
      </c>
      <c r="AL7516" t="s">
        <v>393</v>
      </c>
      <c r="AM7516" t="s">
        <v>7038</v>
      </c>
      <c r="AN7516" t="s">
        <v>8122</v>
      </c>
      <c r="AO7516" t="str">
        <f>TEXT(A7516,"yyyy-mm-dd")</f>
        <v>2025-05-31</v>
      </c>
    </row>
    <row r="7517" spans="1:41">
      <c r="A7517" s="6" t="s">
        <v>8117</v>
      </c>
      <c r="B7517">
        <v>2025</v>
      </c>
      <c r="C7517">
        <v>5</v>
      </c>
      <c r="E7517" t="s">
        <v>81</v>
      </c>
      <c r="F7517" t="s">
        <v>82</v>
      </c>
      <c r="G7517" t="s">
        <v>774</v>
      </c>
      <c r="H7517" t="s">
        <v>775</v>
      </c>
      <c r="K7517" s="6"/>
      <c r="O7517" s="8">
        <v>3.69</v>
      </c>
      <c r="P7517" s="8">
        <v>3.7</v>
      </c>
      <c r="Q7517" s="8">
        <v>3.58</v>
      </c>
      <c r="R7517" s="8">
        <v>3.8</v>
      </c>
      <c r="S7517" s="8">
        <v>3.25</v>
      </c>
      <c r="T7517" s="8">
        <v>4</v>
      </c>
      <c r="U7517" s="8">
        <v>0.18</v>
      </c>
      <c r="V7517" s="9">
        <v>37</v>
      </c>
      <c r="W7517" s="8">
        <v>0.21999999999999975</v>
      </c>
      <c r="X7517" s="8">
        <v>0.75</v>
      </c>
      <c r="Y7517" s="8">
        <v>-1.0000000000000231E-2</v>
      </c>
      <c r="Z7517" s="8">
        <v>0</v>
      </c>
      <c r="AA7517">
        <v>-6.0000000000000053E-2</v>
      </c>
      <c r="AF7517" t="s">
        <v>776</v>
      </c>
      <c r="AG7517" t="s">
        <v>777</v>
      </c>
      <c r="AH7517" t="s">
        <v>778</v>
      </c>
      <c r="AI7517" t="s">
        <v>779</v>
      </c>
      <c r="AJ7517" s="7"/>
      <c r="AK7517" t="s">
        <v>8118</v>
      </c>
      <c r="AL7517" t="s">
        <v>91</v>
      </c>
      <c r="AM7517" t="s">
        <v>775</v>
      </c>
      <c r="AN7517" t="s">
        <v>8141</v>
      </c>
      <c r="AO7517" t="str">
        <f>TEXT(A7517,"yyyy-mm-dd")</f>
        <v>2025-05-31</v>
      </c>
    </row>
    <row r="7518" spans="1:41">
      <c r="A7518" s="6" t="s">
        <v>8117</v>
      </c>
      <c r="B7518">
        <v>2025</v>
      </c>
      <c r="C7518">
        <v>5</v>
      </c>
      <c r="E7518" t="s">
        <v>81</v>
      </c>
      <c r="F7518" t="s">
        <v>82</v>
      </c>
      <c r="G7518" t="s">
        <v>774</v>
      </c>
      <c r="H7518" t="s">
        <v>1536</v>
      </c>
      <c r="K7518" s="6"/>
      <c r="O7518" s="8">
        <v>3.61</v>
      </c>
      <c r="P7518" s="8">
        <v>3.6</v>
      </c>
      <c r="Q7518" s="8">
        <v>3.5</v>
      </c>
      <c r="R7518" s="8">
        <v>3.73</v>
      </c>
      <c r="S7518" s="8">
        <v>3</v>
      </c>
      <c r="T7518" s="8">
        <v>4</v>
      </c>
      <c r="U7518" s="8">
        <v>0.24</v>
      </c>
      <c r="V7518" s="9">
        <v>36</v>
      </c>
      <c r="W7518" s="8">
        <v>0.22999999999999998</v>
      </c>
      <c r="X7518" s="8">
        <v>1</v>
      </c>
      <c r="Y7518" s="8">
        <v>9.9999999999997868E-3</v>
      </c>
      <c r="Z7518" s="8">
        <v>0</v>
      </c>
      <c r="AA7518">
        <v>-2.9999999999999805E-2</v>
      </c>
      <c r="AF7518" t="s">
        <v>1537</v>
      </c>
      <c r="AG7518" t="s">
        <v>777</v>
      </c>
      <c r="AH7518" t="s">
        <v>778</v>
      </c>
      <c r="AI7518" t="s">
        <v>1538</v>
      </c>
      <c r="AJ7518" s="7"/>
      <c r="AK7518" t="s">
        <v>8118</v>
      </c>
      <c r="AL7518" t="s">
        <v>91</v>
      </c>
      <c r="AM7518" t="s">
        <v>1536</v>
      </c>
      <c r="AN7518" t="s">
        <v>8142</v>
      </c>
      <c r="AO7518" t="str">
        <f>TEXT(A7518,"yyyy-mm-dd")</f>
        <v>2025-05-31</v>
      </c>
    </row>
    <row r="7519" spans="1:41">
      <c r="A7519" s="6" t="s">
        <v>8117</v>
      </c>
      <c r="B7519">
        <v>2025</v>
      </c>
      <c r="C7519">
        <v>5</v>
      </c>
      <c r="E7519" t="s">
        <v>392</v>
      </c>
      <c r="F7519" t="s">
        <v>82</v>
      </c>
      <c r="G7519" t="s">
        <v>774</v>
      </c>
      <c r="H7519" t="s">
        <v>775</v>
      </c>
      <c r="K7519" s="6"/>
      <c r="O7519" s="8">
        <v>3.66</v>
      </c>
      <c r="P7519" s="8">
        <v>3.65</v>
      </c>
      <c r="Q7519" s="8">
        <v>3.51</v>
      </c>
      <c r="R7519" s="8">
        <v>3.8</v>
      </c>
      <c r="S7519" s="8">
        <v>3.1</v>
      </c>
      <c r="T7519" s="8">
        <v>4.1900000000000004</v>
      </c>
      <c r="U7519" s="8">
        <v>0.21</v>
      </c>
      <c r="V7519" s="9">
        <v>35</v>
      </c>
      <c r="W7519" s="8">
        <v>0.29000000000000004</v>
      </c>
      <c r="X7519" s="8">
        <v>1.0900000000000003</v>
      </c>
      <c r="Y7519" s="8">
        <v>1.0000000000000231E-2</v>
      </c>
      <c r="Z7519" s="8">
        <v>-1.0000000000000231E-2</v>
      </c>
      <c r="AA7519">
        <v>4.9999999999999822E-2</v>
      </c>
      <c r="AF7519" t="s">
        <v>776</v>
      </c>
      <c r="AG7519" t="s">
        <v>777</v>
      </c>
      <c r="AH7519" t="s">
        <v>778</v>
      </c>
      <c r="AI7519" t="s">
        <v>779</v>
      </c>
      <c r="AJ7519" s="7"/>
      <c r="AK7519" t="s">
        <v>8118</v>
      </c>
      <c r="AL7519" t="s">
        <v>393</v>
      </c>
      <c r="AM7519" t="s">
        <v>775</v>
      </c>
      <c r="AN7519" t="s">
        <v>8143</v>
      </c>
      <c r="AO7519" t="str">
        <f>TEXT(A7519,"yyyy-mm-dd")</f>
        <v>2025-05-31</v>
      </c>
    </row>
    <row r="7520" spans="1:41">
      <c r="A7520" s="6" t="s">
        <v>8117</v>
      </c>
      <c r="B7520">
        <v>2025</v>
      </c>
      <c r="C7520">
        <v>5</v>
      </c>
      <c r="E7520" t="s">
        <v>392</v>
      </c>
      <c r="F7520" t="s">
        <v>82</v>
      </c>
      <c r="G7520" t="s">
        <v>774</v>
      </c>
      <c r="H7520" t="s">
        <v>1536</v>
      </c>
      <c r="K7520" s="6"/>
      <c r="O7520" s="8">
        <v>3.58</v>
      </c>
      <c r="P7520" s="8">
        <v>3.5</v>
      </c>
      <c r="Q7520" s="8">
        <v>3.41</v>
      </c>
      <c r="R7520" s="8">
        <v>3.78</v>
      </c>
      <c r="S7520" s="8">
        <v>3</v>
      </c>
      <c r="T7520" s="8">
        <v>4</v>
      </c>
      <c r="U7520" s="8">
        <v>0.23</v>
      </c>
      <c r="V7520" s="9">
        <v>34</v>
      </c>
      <c r="W7520" s="8">
        <v>0.36999999999999966</v>
      </c>
      <c r="X7520" s="8">
        <v>1</v>
      </c>
      <c r="Y7520" s="8">
        <v>8.0000000000000071E-2</v>
      </c>
      <c r="Z7520" s="8">
        <v>-4.0000000000000036E-2</v>
      </c>
      <c r="AA7520">
        <v>0.16999999999999948</v>
      </c>
      <c r="AF7520" t="s">
        <v>1537</v>
      </c>
      <c r="AG7520" t="s">
        <v>777</v>
      </c>
      <c r="AH7520" t="s">
        <v>778</v>
      </c>
      <c r="AI7520" t="s">
        <v>1538</v>
      </c>
      <c r="AJ7520" s="7"/>
      <c r="AK7520" t="s">
        <v>8118</v>
      </c>
      <c r="AL7520" t="s">
        <v>393</v>
      </c>
      <c r="AM7520" t="s">
        <v>1536</v>
      </c>
      <c r="AN7520" t="s">
        <v>8144</v>
      </c>
      <c r="AO7520" t="str">
        <f>TEXT(A7520,"yyyy-mm-dd")</f>
        <v>2025-05-31</v>
      </c>
    </row>
    <row r="7521" spans="1:41">
      <c r="A7521" s="6" t="s">
        <v>8117</v>
      </c>
      <c r="B7521">
        <v>2025</v>
      </c>
      <c r="C7521">
        <v>5</v>
      </c>
      <c r="E7521" t="s">
        <v>112</v>
      </c>
      <c r="F7521" t="s">
        <v>113</v>
      </c>
      <c r="G7521" t="s">
        <v>83</v>
      </c>
      <c r="H7521" t="s">
        <v>7924</v>
      </c>
      <c r="I7521">
        <v>2027</v>
      </c>
      <c r="K7521" s="6">
        <v>46752</v>
      </c>
      <c r="L7521">
        <v>31</v>
      </c>
      <c r="N7521" t="s">
        <v>837</v>
      </c>
      <c r="O7521" s="8">
        <v>6.75</v>
      </c>
      <c r="P7521" s="8">
        <v>6.88</v>
      </c>
      <c r="Q7521" s="8">
        <v>6.43</v>
      </c>
      <c r="R7521" s="8">
        <v>7.14</v>
      </c>
      <c r="S7521" s="8">
        <v>5.38</v>
      </c>
      <c r="T7521" s="8">
        <v>8</v>
      </c>
      <c r="U7521" s="8">
        <v>0.63</v>
      </c>
      <c r="V7521" s="9">
        <v>26</v>
      </c>
      <c r="W7521" s="8">
        <v>0.71</v>
      </c>
      <c r="X7521" s="8">
        <v>2.62</v>
      </c>
      <c r="Y7521" s="8">
        <v>-0.12999999999999989</v>
      </c>
      <c r="Z7521" s="8">
        <v>-0.12000000000000011</v>
      </c>
      <c r="AA7521">
        <v>0.1899999999999995</v>
      </c>
      <c r="AF7521" t="s">
        <v>7962</v>
      </c>
      <c r="AG7521" t="s">
        <v>115</v>
      </c>
      <c r="AH7521" t="s">
        <v>116</v>
      </c>
      <c r="AI7521" t="s">
        <v>359</v>
      </c>
      <c r="AJ7521" s="7">
        <v>46752</v>
      </c>
      <c r="AK7521" t="s">
        <v>8118</v>
      </c>
      <c r="AL7521" t="s">
        <v>118</v>
      </c>
      <c r="AM7521" t="s">
        <v>7926</v>
      </c>
      <c r="AN7521" t="s">
        <v>8148</v>
      </c>
      <c r="AO7521" t="str">
        <f>TEXT(A7521,"yyyy-mm-dd")</f>
        <v>2025-05-31</v>
      </c>
    </row>
    <row r="7522" spans="1:41">
      <c r="A7522" s="6" t="s">
        <v>8117</v>
      </c>
      <c r="B7522">
        <v>2025</v>
      </c>
      <c r="C7522">
        <v>5</v>
      </c>
      <c r="E7522" t="s">
        <v>2881</v>
      </c>
      <c r="F7522" t="s">
        <v>113</v>
      </c>
      <c r="G7522" t="s">
        <v>83</v>
      </c>
      <c r="H7522" t="s">
        <v>7924</v>
      </c>
      <c r="I7522">
        <v>2027</v>
      </c>
      <c r="K7522" s="6">
        <v>46752</v>
      </c>
      <c r="L7522">
        <v>31</v>
      </c>
      <c r="N7522" t="s">
        <v>837</v>
      </c>
      <c r="O7522" s="8">
        <v>8.1</v>
      </c>
      <c r="P7522" s="8">
        <v>8</v>
      </c>
      <c r="Q7522" s="8">
        <v>7.82</v>
      </c>
      <c r="R7522" s="8">
        <v>8.5399999999999991</v>
      </c>
      <c r="S7522" s="8">
        <v>6.1</v>
      </c>
      <c r="T7522" s="8">
        <v>9.76</v>
      </c>
      <c r="U7522" s="8">
        <v>0.79</v>
      </c>
      <c r="V7522" s="9">
        <v>26</v>
      </c>
      <c r="W7522" s="8">
        <v>0.71999999999999886</v>
      </c>
      <c r="X7522" s="8">
        <v>3.66</v>
      </c>
      <c r="Y7522" s="8">
        <v>9.9999999999999645E-2</v>
      </c>
      <c r="Z7522" s="8">
        <v>-8.0000000000000071E-2</v>
      </c>
      <c r="AA7522">
        <v>7.9999999999999183E-2</v>
      </c>
      <c r="AF7522" t="s">
        <v>7967</v>
      </c>
      <c r="AG7522" t="s">
        <v>2883</v>
      </c>
      <c r="AH7522" t="s">
        <v>2884</v>
      </c>
      <c r="AI7522" t="s">
        <v>359</v>
      </c>
      <c r="AJ7522" s="7">
        <v>46752</v>
      </c>
      <c r="AK7522" t="s">
        <v>8118</v>
      </c>
      <c r="AL7522" t="s">
        <v>2885</v>
      </c>
      <c r="AM7522" t="s">
        <v>7926</v>
      </c>
      <c r="AN7522" t="s">
        <v>8151</v>
      </c>
      <c r="AO7522" t="str">
        <f>TEXT(A7522,"yyyy-mm-dd")</f>
        <v>2025-05-31</v>
      </c>
    </row>
    <row r="7523" spans="1:41">
      <c r="A7523" s="6" t="s">
        <v>8117</v>
      </c>
      <c r="B7523">
        <v>2025</v>
      </c>
      <c r="C7523">
        <v>5</v>
      </c>
      <c r="E7523" t="s">
        <v>112</v>
      </c>
      <c r="F7523" t="s">
        <v>113</v>
      </c>
      <c r="G7523" t="s">
        <v>83</v>
      </c>
      <c r="H7523" t="s">
        <v>7480</v>
      </c>
      <c r="I7523">
        <v>2026</v>
      </c>
      <c r="K7523" s="6">
        <v>46387</v>
      </c>
      <c r="L7523">
        <v>19</v>
      </c>
      <c r="N7523" t="s">
        <v>195</v>
      </c>
      <c r="O7523" s="8">
        <v>6.94</v>
      </c>
      <c r="P7523" s="8">
        <v>7</v>
      </c>
      <c r="Q7523" s="8">
        <v>6.5</v>
      </c>
      <c r="R7523" s="8">
        <v>7.4</v>
      </c>
      <c r="S7523" s="8">
        <v>5.63</v>
      </c>
      <c r="T7523" s="8">
        <v>7.96</v>
      </c>
      <c r="U7523" s="8">
        <v>0.59</v>
      </c>
      <c r="V7523" s="9">
        <v>33</v>
      </c>
      <c r="W7523" s="8">
        <v>0.90000000000000036</v>
      </c>
      <c r="X7523" s="8">
        <v>2.33</v>
      </c>
      <c r="Y7523" s="8">
        <v>-5.9999999999999609E-2</v>
      </c>
      <c r="Z7523" s="8">
        <v>-0.12999999999999989</v>
      </c>
      <c r="AA7523">
        <v>0.29999999999999982</v>
      </c>
      <c r="AF7523" t="s">
        <v>7518</v>
      </c>
      <c r="AG7523" t="s">
        <v>115</v>
      </c>
      <c r="AH7523" t="s">
        <v>116</v>
      </c>
      <c r="AI7523" t="s">
        <v>230</v>
      </c>
      <c r="AJ7523" s="7">
        <v>46387</v>
      </c>
      <c r="AK7523" t="s">
        <v>8118</v>
      </c>
      <c r="AL7523" t="s">
        <v>118</v>
      </c>
      <c r="AM7523" t="s">
        <v>7482</v>
      </c>
      <c r="AN7523" t="s">
        <v>8147</v>
      </c>
      <c r="AO7523" t="str">
        <f>TEXT(A7523,"yyyy-mm-dd")</f>
        <v>2025-05-31</v>
      </c>
    </row>
    <row r="7524" spans="1:41">
      <c r="A7524" s="6" t="s">
        <v>8117</v>
      </c>
      <c r="B7524">
        <v>2025</v>
      </c>
      <c r="C7524">
        <v>5</v>
      </c>
      <c r="E7524" t="s">
        <v>2881</v>
      </c>
      <c r="F7524" t="s">
        <v>113</v>
      </c>
      <c r="G7524" t="s">
        <v>83</v>
      </c>
      <c r="H7524" t="s">
        <v>7480</v>
      </c>
      <c r="I7524">
        <v>2026</v>
      </c>
      <c r="K7524" s="6">
        <v>46387</v>
      </c>
      <c r="L7524">
        <v>19</v>
      </c>
      <c r="N7524" t="s">
        <v>195</v>
      </c>
      <c r="O7524" s="8">
        <v>8.5299999999999994</v>
      </c>
      <c r="P7524" s="8">
        <v>8.61</v>
      </c>
      <c r="Q7524" s="8">
        <v>8.14</v>
      </c>
      <c r="R7524" s="8">
        <v>9</v>
      </c>
      <c r="S7524" s="8">
        <v>6.75</v>
      </c>
      <c r="T7524" s="8">
        <v>9.75</v>
      </c>
      <c r="U7524" s="8">
        <v>0.73</v>
      </c>
      <c r="V7524" s="9">
        <v>30</v>
      </c>
      <c r="W7524" s="8">
        <v>0.85999999999999943</v>
      </c>
      <c r="X7524" s="8">
        <v>3</v>
      </c>
      <c r="Y7524" s="8">
        <v>-8.0000000000000071E-2</v>
      </c>
      <c r="Z7524" s="8">
        <v>-9.9999999999997868E-3</v>
      </c>
      <c r="AA7524">
        <v>0.10999999999999943</v>
      </c>
      <c r="AF7524" t="s">
        <v>7523</v>
      </c>
      <c r="AG7524" t="s">
        <v>2883</v>
      </c>
      <c r="AH7524" t="s">
        <v>2884</v>
      </c>
      <c r="AI7524" t="s">
        <v>230</v>
      </c>
      <c r="AJ7524" s="7">
        <v>46387</v>
      </c>
      <c r="AK7524" t="s">
        <v>8118</v>
      </c>
      <c r="AL7524" t="s">
        <v>2885</v>
      </c>
      <c r="AM7524" t="s">
        <v>7482</v>
      </c>
      <c r="AN7524" t="s">
        <v>8150</v>
      </c>
      <c r="AO7524" t="str">
        <f>TEXT(A7524,"yyyy-mm-dd")</f>
        <v>2025-05-31</v>
      </c>
    </row>
    <row r="7525" spans="1:41">
      <c r="A7525" s="6" t="s">
        <v>8117</v>
      </c>
      <c r="B7525">
        <v>2025</v>
      </c>
      <c r="C7525">
        <v>5</v>
      </c>
      <c r="E7525" t="s">
        <v>112</v>
      </c>
      <c r="F7525" t="s">
        <v>113</v>
      </c>
      <c r="G7525" t="s">
        <v>83</v>
      </c>
      <c r="H7525" t="s">
        <v>7036</v>
      </c>
      <c r="I7525">
        <v>2025</v>
      </c>
      <c r="K7525" s="6">
        <v>46022</v>
      </c>
      <c r="L7525">
        <v>7</v>
      </c>
      <c r="N7525" t="s">
        <v>192</v>
      </c>
      <c r="O7525" s="8">
        <v>7.63</v>
      </c>
      <c r="P7525" s="8">
        <v>7.6</v>
      </c>
      <c r="Q7525" s="8">
        <v>7.33</v>
      </c>
      <c r="R7525" s="8">
        <v>7.89</v>
      </c>
      <c r="S7525" s="8">
        <v>6.97</v>
      </c>
      <c r="T7525" s="8">
        <v>8.34</v>
      </c>
      <c r="U7525" s="8">
        <v>0.39</v>
      </c>
      <c r="V7525" s="9">
        <v>33</v>
      </c>
      <c r="W7525" s="8">
        <v>0.55999999999999961</v>
      </c>
      <c r="X7525" s="8">
        <v>1.37</v>
      </c>
      <c r="Y7525" s="8">
        <v>3.0000000000000249E-2</v>
      </c>
      <c r="Z7525" s="8">
        <v>-0.34000000000000075</v>
      </c>
      <c r="AA7525">
        <v>5.9999999999999609E-2</v>
      </c>
      <c r="AF7525" t="s">
        <v>7074</v>
      </c>
      <c r="AG7525" t="s">
        <v>115</v>
      </c>
      <c r="AH7525" t="s">
        <v>116</v>
      </c>
      <c r="AI7525" t="s">
        <v>117</v>
      </c>
      <c r="AJ7525" s="7">
        <v>46022</v>
      </c>
      <c r="AK7525" t="s">
        <v>8118</v>
      </c>
      <c r="AL7525" t="s">
        <v>118</v>
      </c>
      <c r="AM7525" t="s">
        <v>7038</v>
      </c>
      <c r="AN7525" t="s">
        <v>8146</v>
      </c>
      <c r="AO7525" t="str">
        <f>TEXT(A7525,"yyyy-mm-dd")</f>
        <v>2025-05-31</v>
      </c>
    </row>
    <row r="7526" spans="1:41">
      <c r="A7526" s="6" t="s">
        <v>8117</v>
      </c>
      <c r="B7526">
        <v>2025</v>
      </c>
      <c r="C7526">
        <v>5</v>
      </c>
      <c r="E7526" t="s">
        <v>2881</v>
      </c>
      <c r="F7526" t="s">
        <v>113</v>
      </c>
      <c r="G7526" t="s">
        <v>83</v>
      </c>
      <c r="H7526" t="s">
        <v>7036</v>
      </c>
      <c r="I7526">
        <v>2025</v>
      </c>
      <c r="K7526" s="6">
        <v>46022</v>
      </c>
      <c r="L7526">
        <v>7</v>
      </c>
      <c r="N7526" t="s">
        <v>192</v>
      </c>
      <c r="O7526" s="8">
        <v>8.94</v>
      </c>
      <c r="P7526" s="8">
        <v>9</v>
      </c>
      <c r="Q7526" s="8">
        <v>8.76</v>
      </c>
      <c r="R7526" s="8">
        <v>9.2200000000000006</v>
      </c>
      <c r="S7526" s="8">
        <v>7.74</v>
      </c>
      <c r="T7526" s="8">
        <v>9.5</v>
      </c>
      <c r="U7526" s="8">
        <v>0.44</v>
      </c>
      <c r="V7526" s="9">
        <v>31</v>
      </c>
      <c r="W7526" s="8">
        <v>0.46000000000000085</v>
      </c>
      <c r="X7526" s="8">
        <v>1.7599999999999998</v>
      </c>
      <c r="Y7526" s="8">
        <v>-6.0000000000000497E-2</v>
      </c>
      <c r="Z7526" s="8">
        <v>-9.9999999999999645E-2</v>
      </c>
      <c r="AA7526">
        <v>-0.10999999999999943</v>
      </c>
      <c r="AF7526" t="s">
        <v>7079</v>
      </c>
      <c r="AG7526" t="s">
        <v>2883</v>
      </c>
      <c r="AH7526" t="s">
        <v>2884</v>
      </c>
      <c r="AI7526" t="s">
        <v>117</v>
      </c>
      <c r="AJ7526" s="7">
        <v>46022</v>
      </c>
      <c r="AK7526" t="s">
        <v>8118</v>
      </c>
      <c r="AL7526" t="s">
        <v>2885</v>
      </c>
      <c r="AM7526" t="s">
        <v>7038</v>
      </c>
      <c r="AN7526" t="s">
        <v>8149</v>
      </c>
      <c r="AO7526" t="str">
        <f>TEXT(A7526,"yyyy-mm-dd")</f>
        <v>2025-05-31</v>
      </c>
    </row>
    <row r="7527" spans="1:41">
      <c r="A7527" s="6" t="s">
        <v>8152</v>
      </c>
      <c r="B7527">
        <v>2025</v>
      </c>
      <c r="C7527">
        <v>6</v>
      </c>
      <c r="E7527" t="s">
        <v>1907</v>
      </c>
      <c r="F7527" t="s">
        <v>1908</v>
      </c>
      <c r="G7527" t="s">
        <v>102</v>
      </c>
      <c r="H7527" t="s">
        <v>8102</v>
      </c>
      <c r="I7527">
        <v>2027</v>
      </c>
      <c r="J7527">
        <v>2</v>
      </c>
      <c r="K7527" s="6">
        <v>46568</v>
      </c>
      <c r="L7527">
        <v>24</v>
      </c>
      <c r="M7527">
        <v>8</v>
      </c>
      <c r="N7527" t="s">
        <v>368</v>
      </c>
      <c r="O7527" s="8">
        <v>6.7</v>
      </c>
      <c r="P7527" s="8">
        <v>6.75</v>
      </c>
      <c r="Q7527" s="8">
        <v>6.31</v>
      </c>
      <c r="R7527" s="8">
        <v>7</v>
      </c>
      <c r="S7527" s="8">
        <v>5.75</v>
      </c>
      <c r="T7527" s="8">
        <v>7.75</v>
      </c>
      <c r="U7527" s="8">
        <v>0.49</v>
      </c>
      <c r="V7527" s="9">
        <v>30</v>
      </c>
      <c r="W7527" s="8">
        <v>0.69000000000000039</v>
      </c>
      <c r="X7527" s="8">
        <v>2</v>
      </c>
      <c r="Y7527" s="8">
        <v>-4.9999999999999822E-2</v>
      </c>
      <c r="Z7527" s="8">
        <v>0</v>
      </c>
      <c r="AA7527">
        <v>0.19000000000000039</v>
      </c>
      <c r="AF7527" t="s">
        <v>8103</v>
      </c>
      <c r="AG7527" t="s">
        <v>1910</v>
      </c>
      <c r="AH7527" t="s">
        <v>1911</v>
      </c>
      <c r="AI7527" t="s">
        <v>1971</v>
      </c>
      <c r="AJ7527" s="7">
        <v>46568</v>
      </c>
      <c r="AK7527" t="s">
        <v>8153</v>
      </c>
      <c r="AL7527" t="s">
        <v>1908</v>
      </c>
      <c r="AM7527" t="s">
        <v>8104</v>
      </c>
      <c r="AN7527" t="s">
        <v>8175</v>
      </c>
      <c r="AO7527" t="str">
        <f>TEXT(A7527,"yyyy-mm-dd")</f>
        <v>2025-06-30</v>
      </c>
    </row>
    <row r="7528" spans="1:41">
      <c r="A7528" s="6" t="s">
        <v>8152</v>
      </c>
      <c r="B7528">
        <v>2025</v>
      </c>
      <c r="C7528">
        <v>6</v>
      </c>
      <c r="E7528" t="s">
        <v>1907</v>
      </c>
      <c r="F7528" t="s">
        <v>1908</v>
      </c>
      <c r="G7528" t="s">
        <v>102</v>
      </c>
      <c r="H7528" t="s">
        <v>8098</v>
      </c>
      <c r="I7528">
        <v>2027</v>
      </c>
      <c r="J7528">
        <v>1</v>
      </c>
      <c r="K7528" s="6">
        <v>46477</v>
      </c>
      <c r="L7528">
        <v>21</v>
      </c>
      <c r="M7528">
        <v>7</v>
      </c>
      <c r="N7528" t="s">
        <v>176</v>
      </c>
      <c r="O7528" s="8">
        <v>6.73</v>
      </c>
      <c r="P7528" s="8">
        <v>6.75</v>
      </c>
      <c r="Q7528" s="8">
        <v>6.5</v>
      </c>
      <c r="R7528" s="8">
        <v>7</v>
      </c>
      <c r="S7528" s="8">
        <v>5.75</v>
      </c>
      <c r="T7528" s="8">
        <v>7.5</v>
      </c>
      <c r="U7528" s="8">
        <v>0.48</v>
      </c>
      <c r="V7528" s="9">
        <v>30</v>
      </c>
      <c r="W7528" s="8">
        <v>0.5</v>
      </c>
      <c r="X7528" s="8">
        <v>1.75</v>
      </c>
      <c r="Y7528" s="8">
        <v>-1.9999999999999574E-2</v>
      </c>
      <c r="Z7528" s="8">
        <v>-0.12999999999999989</v>
      </c>
      <c r="AA7528">
        <v>0</v>
      </c>
      <c r="AF7528" t="s">
        <v>8099</v>
      </c>
      <c r="AG7528" t="s">
        <v>1910</v>
      </c>
      <c r="AH7528" t="s">
        <v>1911</v>
      </c>
      <c r="AI7528" t="s">
        <v>1944</v>
      </c>
      <c r="AJ7528" s="7">
        <v>46477</v>
      </c>
      <c r="AK7528" t="s">
        <v>8153</v>
      </c>
      <c r="AL7528" t="s">
        <v>1908</v>
      </c>
      <c r="AM7528" t="s">
        <v>8100</v>
      </c>
      <c r="AN7528" t="s">
        <v>8174</v>
      </c>
      <c r="AO7528" t="str">
        <f>TEXT(A7528,"yyyy-mm-dd")</f>
        <v>2025-06-30</v>
      </c>
    </row>
    <row r="7529" spans="1:41">
      <c r="A7529" s="6" t="s">
        <v>8152</v>
      </c>
      <c r="B7529">
        <v>2025</v>
      </c>
      <c r="C7529">
        <v>6</v>
      </c>
      <c r="E7529" t="s">
        <v>1907</v>
      </c>
      <c r="F7529" t="s">
        <v>1908</v>
      </c>
      <c r="G7529" t="s">
        <v>102</v>
      </c>
      <c r="H7529" t="s">
        <v>7871</v>
      </c>
      <c r="I7529">
        <v>2026</v>
      </c>
      <c r="J7529">
        <v>4</v>
      </c>
      <c r="K7529" s="6">
        <v>46387</v>
      </c>
      <c r="L7529">
        <v>18</v>
      </c>
      <c r="M7529">
        <v>6</v>
      </c>
      <c r="N7529" t="s">
        <v>206</v>
      </c>
      <c r="O7529" s="8">
        <v>6.77</v>
      </c>
      <c r="P7529" s="8">
        <v>6.88</v>
      </c>
      <c r="Q7529" s="8">
        <v>6.5</v>
      </c>
      <c r="R7529" s="8">
        <v>7</v>
      </c>
      <c r="S7529" s="8">
        <v>5.75</v>
      </c>
      <c r="T7529" s="8">
        <v>7.5</v>
      </c>
      <c r="U7529" s="8">
        <v>0.42</v>
      </c>
      <c r="V7529" s="9">
        <v>38</v>
      </c>
      <c r="W7529" s="8">
        <v>0.5</v>
      </c>
      <c r="X7529" s="8">
        <v>1.75</v>
      </c>
      <c r="Y7529" s="8">
        <v>-0.11000000000000032</v>
      </c>
      <c r="Z7529" s="8">
        <v>-0.12000000000000011</v>
      </c>
      <c r="AA7529">
        <v>0</v>
      </c>
      <c r="AF7529" t="s">
        <v>7872</v>
      </c>
      <c r="AG7529" t="s">
        <v>1910</v>
      </c>
      <c r="AH7529" t="s">
        <v>1911</v>
      </c>
      <c r="AI7529" t="s">
        <v>1939</v>
      </c>
      <c r="AJ7529" s="7">
        <v>46387</v>
      </c>
      <c r="AK7529" t="s">
        <v>8153</v>
      </c>
      <c r="AL7529" t="s">
        <v>1908</v>
      </c>
      <c r="AM7529" t="s">
        <v>7873</v>
      </c>
      <c r="AN7529" t="s">
        <v>8173</v>
      </c>
      <c r="AO7529" t="str">
        <f>TEXT(A7529,"yyyy-mm-dd")</f>
        <v>2025-06-30</v>
      </c>
    </row>
    <row r="7530" spans="1:41">
      <c r="A7530" s="6" t="s">
        <v>8152</v>
      </c>
      <c r="B7530">
        <v>2025</v>
      </c>
      <c r="C7530">
        <v>6</v>
      </c>
      <c r="E7530" t="s">
        <v>1907</v>
      </c>
      <c r="F7530" t="s">
        <v>1908</v>
      </c>
      <c r="G7530" t="s">
        <v>102</v>
      </c>
      <c r="H7530" t="s">
        <v>7766</v>
      </c>
      <c r="I7530">
        <v>2026</v>
      </c>
      <c r="J7530">
        <v>3</v>
      </c>
      <c r="K7530" s="6">
        <v>46295</v>
      </c>
      <c r="L7530">
        <v>15</v>
      </c>
      <c r="M7530">
        <v>5</v>
      </c>
      <c r="N7530" t="s">
        <v>236</v>
      </c>
      <c r="O7530" s="8">
        <v>6.9</v>
      </c>
      <c r="P7530" s="8">
        <v>7</v>
      </c>
      <c r="Q7530" s="8">
        <v>6.5</v>
      </c>
      <c r="R7530" s="8">
        <v>7</v>
      </c>
      <c r="S7530" s="8">
        <v>6</v>
      </c>
      <c r="T7530" s="8">
        <v>7.5</v>
      </c>
      <c r="U7530" s="8">
        <v>0.37</v>
      </c>
      <c r="V7530" s="9">
        <v>37</v>
      </c>
      <c r="W7530" s="8">
        <v>0.5</v>
      </c>
      <c r="X7530" s="8">
        <v>1.5</v>
      </c>
      <c r="Y7530" s="8">
        <v>-9.9999999999999645E-2</v>
      </c>
      <c r="Z7530" s="8">
        <v>0</v>
      </c>
      <c r="AA7530">
        <v>-0.25</v>
      </c>
      <c r="AF7530" t="s">
        <v>7767</v>
      </c>
      <c r="AG7530" t="s">
        <v>1910</v>
      </c>
      <c r="AH7530" t="s">
        <v>1911</v>
      </c>
      <c r="AI7530" t="s">
        <v>1934</v>
      </c>
      <c r="AJ7530" s="7">
        <v>46295</v>
      </c>
      <c r="AK7530" t="s">
        <v>8153</v>
      </c>
      <c r="AL7530" t="s">
        <v>1908</v>
      </c>
      <c r="AM7530" t="s">
        <v>7768</v>
      </c>
      <c r="AN7530" t="s">
        <v>8172</v>
      </c>
      <c r="AO7530" t="str">
        <f>TEXT(A7530,"yyyy-mm-dd")</f>
        <v>2025-06-30</v>
      </c>
    </row>
    <row r="7531" spans="1:41">
      <c r="A7531" s="6" t="s">
        <v>8152</v>
      </c>
      <c r="B7531">
        <v>2025</v>
      </c>
      <c r="C7531">
        <v>6</v>
      </c>
      <c r="E7531" t="s">
        <v>1907</v>
      </c>
      <c r="F7531" t="s">
        <v>1908</v>
      </c>
      <c r="G7531" t="s">
        <v>102</v>
      </c>
      <c r="H7531" t="s">
        <v>7658</v>
      </c>
      <c r="I7531">
        <v>2026</v>
      </c>
      <c r="J7531">
        <v>2</v>
      </c>
      <c r="K7531" s="6">
        <v>46203</v>
      </c>
      <c r="L7531">
        <v>12</v>
      </c>
      <c r="M7531">
        <v>4</v>
      </c>
      <c r="N7531" t="s">
        <v>261</v>
      </c>
      <c r="O7531" s="8">
        <v>7.04</v>
      </c>
      <c r="P7531" s="8">
        <v>7</v>
      </c>
      <c r="Q7531" s="8">
        <v>6.75</v>
      </c>
      <c r="R7531" s="8">
        <v>7.25</v>
      </c>
      <c r="S7531" s="8">
        <v>6.5</v>
      </c>
      <c r="T7531" s="8">
        <v>7.75</v>
      </c>
      <c r="U7531" s="8">
        <v>0.35</v>
      </c>
      <c r="V7531" s="9">
        <v>37</v>
      </c>
      <c r="W7531" s="8">
        <v>0.5</v>
      </c>
      <c r="X7531" s="8">
        <v>1.25</v>
      </c>
      <c r="Y7531" s="8">
        <v>4.0000000000000036E-2</v>
      </c>
      <c r="Z7531" s="8">
        <v>0</v>
      </c>
      <c r="AA7531">
        <v>-0.25</v>
      </c>
      <c r="AF7531" t="s">
        <v>7659</v>
      </c>
      <c r="AG7531" t="s">
        <v>1910</v>
      </c>
      <c r="AH7531" t="s">
        <v>1911</v>
      </c>
      <c r="AI7531" t="s">
        <v>1929</v>
      </c>
      <c r="AJ7531" s="7">
        <v>46203</v>
      </c>
      <c r="AK7531" t="s">
        <v>8153</v>
      </c>
      <c r="AL7531" t="s">
        <v>1908</v>
      </c>
      <c r="AM7531" t="s">
        <v>7660</v>
      </c>
      <c r="AN7531" t="s">
        <v>8171</v>
      </c>
      <c r="AO7531" t="str">
        <f>TEXT(A7531,"yyyy-mm-dd")</f>
        <v>2025-06-30</v>
      </c>
    </row>
    <row r="7532" spans="1:41">
      <c r="A7532" s="6" t="s">
        <v>8152</v>
      </c>
      <c r="B7532">
        <v>2025</v>
      </c>
      <c r="C7532">
        <v>6</v>
      </c>
      <c r="E7532" t="s">
        <v>1907</v>
      </c>
      <c r="F7532" t="s">
        <v>1908</v>
      </c>
      <c r="G7532" t="s">
        <v>102</v>
      </c>
      <c r="H7532" t="s">
        <v>7654</v>
      </c>
      <c r="I7532">
        <v>2026</v>
      </c>
      <c r="J7532">
        <v>1</v>
      </c>
      <c r="K7532" s="6">
        <v>46112</v>
      </c>
      <c r="L7532">
        <v>9</v>
      </c>
      <c r="M7532">
        <v>3</v>
      </c>
      <c r="N7532" t="s">
        <v>173</v>
      </c>
      <c r="O7532" s="8">
        <v>7.2</v>
      </c>
      <c r="P7532" s="8">
        <v>7</v>
      </c>
      <c r="Q7532" s="8">
        <v>7</v>
      </c>
      <c r="R7532" s="8">
        <v>7.5</v>
      </c>
      <c r="S7532" s="8">
        <v>6.5</v>
      </c>
      <c r="T7532" s="8">
        <v>8</v>
      </c>
      <c r="U7532" s="8">
        <v>0.34</v>
      </c>
      <c r="V7532" s="9">
        <v>37</v>
      </c>
      <c r="W7532" s="8">
        <v>0.5</v>
      </c>
      <c r="X7532" s="8">
        <v>1.5</v>
      </c>
      <c r="Y7532" s="8">
        <v>0.20000000000000018</v>
      </c>
      <c r="Z7532" s="8">
        <v>-0.25</v>
      </c>
      <c r="AA7532">
        <v>0</v>
      </c>
      <c r="AF7532" t="s">
        <v>7655</v>
      </c>
      <c r="AG7532" t="s">
        <v>1910</v>
      </c>
      <c r="AH7532" t="s">
        <v>1911</v>
      </c>
      <c r="AI7532" t="s">
        <v>1924</v>
      </c>
      <c r="AJ7532" s="7">
        <v>46112</v>
      </c>
      <c r="AK7532" t="s">
        <v>8153</v>
      </c>
      <c r="AL7532" t="s">
        <v>1908</v>
      </c>
      <c r="AM7532" t="s">
        <v>7656</v>
      </c>
      <c r="AN7532" t="s">
        <v>8170</v>
      </c>
      <c r="AO7532" t="str">
        <f>TEXT(A7532,"yyyy-mm-dd")</f>
        <v>2025-06-30</v>
      </c>
    </row>
    <row r="7533" spans="1:41">
      <c r="A7533" s="6" t="s">
        <v>8152</v>
      </c>
      <c r="B7533">
        <v>2025</v>
      </c>
      <c r="C7533">
        <v>6</v>
      </c>
      <c r="E7533" t="s">
        <v>1907</v>
      </c>
      <c r="F7533" t="s">
        <v>1908</v>
      </c>
      <c r="G7533" t="s">
        <v>102</v>
      </c>
      <c r="H7533" t="s">
        <v>7427</v>
      </c>
      <c r="I7533">
        <v>2025</v>
      </c>
      <c r="J7533">
        <v>4</v>
      </c>
      <c r="K7533" s="6">
        <v>46022</v>
      </c>
      <c r="L7533">
        <v>6</v>
      </c>
      <c r="M7533">
        <v>2</v>
      </c>
      <c r="N7533" t="s">
        <v>203</v>
      </c>
      <c r="O7533" s="8">
        <v>7.44</v>
      </c>
      <c r="P7533" s="8">
        <v>7.5</v>
      </c>
      <c r="Q7533" s="8">
        <v>7.31</v>
      </c>
      <c r="R7533" s="8">
        <v>7.5</v>
      </c>
      <c r="S7533" s="8">
        <v>7</v>
      </c>
      <c r="T7533" s="8">
        <v>8</v>
      </c>
      <c r="U7533" s="8">
        <v>0.28999999999999998</v>
      </c>
      <c r="V7533" s="9">
        <v>38</v>
      </c>
      <c r="W7533" s="8">
        <v>0.19000000000000039</v>
      </c>
      <c r="X7533" s="8">
        <v>1</v>
      </c>
      <c r="Y7533" s="8">
        <v>-5.9999999999999609E-2</v>
      </c>
      <c r="Z7533" s="8">
        <v>0</v>
      </c>
      <c r="AA7533">
        <v>-0.11999999999999922</v>
      </c>
      <c r="AF7533" t="s">
        <v>7428</v>
      </c>
      <c r="AG7533" t="s">
        <v>1910</v>
      </c>
      <c r="AH7533" t="s">
        <v>1911</v>
      </c>
      <c r="AI7533" t="s">
        <v>1919</v>
      </c>
      <c r="AJ7533" s="7">
        <v>46022</v>
      </c>
      <c r="AK7533" t="s">
        <v>8153</v>
      </c>
      <c r="AL7533" t="s">
        <v>1908</v>
      </c>
      <c r="AM7533" t="s">
        <v>7429</v>
      </c>
      <c r="AN7533" t="s">
        <v>8169</v>
      </c>
      <c r="AO7533" t="str">
        <f>TEXT(A7533,"yyyy-mm-dd")</f>
        <v>2025-06-30</v>
      </c>
    </row>
    <row r="7534" spans="1:41">
      <c r="A7534" s="6" t="s">
        <v>8152</v>
      </c>
      <c r="B7534">
        <v>2025</v>
      </c>
      <c r="C7534">
        <v>6</v>
      </c>
      <c r="E7534" t="s">
        <v>1907</v>
      </c>
      <c r="F7534" t="s">
        <v>1908</v>
      </c>
      <c r="G7534" t="s">
        <v>102</v>
      </c>
      <c r="H7534" t="s">
        <v>7322</v>
      </c>
      <c r="I7534">
        <v>2025</v>
      </c>
      <c r="J7534">
        <v>3</v>
      </c>
      <c r="K7534" s="6">
        <v>45930</v>
      </c>
      <c r="L7534">
        <v>3</v>
      </c>
      <c r="M7534">
        <v>1</v>
      </c>
      <c r="N7534" t="s">
        <v>233</v>
      </c>
      <c r="O7534" s="8">
        <v>7.68</v>
      </c>
      <c r="P7534" s="8">
        <v>7.75</v>
      </c>
      <c r="Q7534" s="8">
        <v>7.5</v>
      </c>
      <c r="R7534" s="8">
        <v>7.75</v>
      </c>
      <c r="S7534" s="8">
        <v>7.5</v>
      </c>
      <c r="T7534" s="8">
        <v>8.25</v>
      </c>
      <c r="U7534" s="8">
        <v>0.19</v>
      </c>
      <c r="V7534" s="9">
        <v>37</v>
      </c>
      <c r="W7534" s="8">
        <v>0.25</v>
      </c>
      <c r="X7534" s="8">
        <v>0.75</v>
      </c>
      <c r="Y7534" s="8">
        <v>-7.0000000000000284E-2</v>
      </c>
      <c r="Z7534" s="8">
        <v>0</v>
      </c>
      <c r="AA7534">
        <v>0</v>
      </c>
      <c r="AF7534" t="s">
        <v>7323</v>
      </c>
      <c r="AG7534" t="s">
        <v>1910</v>
      </c>
      <c r="AH7534" t="s">
        <v>1911</v>
      </c>
      <c r="AI7534" t="s">
        <v>1915</v>
      </c>
      <c r="AJ7534" s="7">
        <v>45930</v>
      </c>
      <c r="AK7534" t="s">
        <v>8153</v>
      </c>
      <c r="AL7534" t="s">
        <v>1908</v>
      </c>
      <c r="AM7534" t="s">
        <v>7324</v>
      </c>
      <c r="AN7534" t="s">
        <v>8168</v>
      </c>
      <c r="AO7534" t="str">
        <f>TEXT(A7534,"yyyy-mm-dd")</f>
        <v>2025-06-30</v>
      </c>
    </row>
    <row r="7535" spans="1:41">
      <c r="A7535" s="6" t="s">
        <v>8152</v>
      </c>
      <c r="B7535">
        <v>2025</v>
      </c>
      <c r="C7535">
        <v>6</v>
      </c>
      <c r="E7535" t="s">
        <v>1907</v>
      </c>
      <c r="F7535" t="s">
        <v>1908</v>
      </c>
      <c r="G7535" t="s">
        <v>102</v>
      </c>
      <c r="H7535" t="s">
        <v>7214</v>
      </c>
      <c r="I7535">
        <v>2025</v>
      </c>
      <c r="J7535">
        <v>2</v>
      </c>
      <c r="K7535" s="6">
        <v>45838</v>
      </c>
      <c r="L7535">
        <v>0</v>
      </c>
      <c r="M7535">
        <v>0</v>
      </c>
      <c r="N7535" t="s">
        <v>178</v>
      </c>
      <c r="O7535" s="8">
        <v>8.0500000000000007</v>
      </c>
      <c r="P7535" s="8">
        <v>8</v>
      </c>
      <c r="Q7535" s="8">
        <v>8</v>
      </c>
      <c r="R7535" s="8">
        <v>8</v>
      </c>
      <c r="S7535" s="8">
        <v>8</v>
      </c>
      <c r="T7535" s="8">
        <v>8.5</v>
      </c>
      <c r="U7535" s="8">
        <v>0.13</v>
      </c>
      <c r="V7535" s="9">
        <v>37</v>
      </c>
      <c r="W7535" s="8">
        <v>0</v>
      </c>
      <c r="X7535" s="8">
        <v>0.5</v>
      </c>
      <c r="Y7535" s="8">
        <v>5.0000000000000711E-2</v>
      </c>
      <c r="Z7535" s="8">
        <v>0</v>
      </c>
      <c r="AA7535">
        <v>-0.11999999999999922</v>
      </c>
      <c r="AF7535" t="s">
        <v>7215</v>
      </c>
      <c r="AG7535" t="s">
        <v>1910</v>
      </c>
      <c r="AH7535" t="s">
        <v>1911</v>
      </c>
      <c r="AI7535" t="s">
        <v>1912</v>
      </c>
      <c r="AJ7535" s="7">
        <v>45838</v>
      </c>
      <c r="AK7535" t="s">
        <v>8153</v>
      </c>
      <c r="AL7535" t="s">
        <v>1908</v>
      </c>
      <c r="AM7535" t="s">
        <v>7216</v>
      </c>
      <c r="AN7535" t="s">
        <v>8167</v>
      </c>
      <c r="AO7535" t="str">
        <f>TEXT(A7535,"yyyy-mm-dd")</f>
        <v>2025-06-30</v>
      </c>
    </row>
    <row r="7536" spans="1:41">
      <c r="A7536" s="6" t="s">
        <v>8152</v>
      </c>
      <c r="B7536">
        <v>2025</v>
      </c>
      <c r="C7536">
        <v>6</v>
      </c>
      <c r="E7536" t="s">
        <v>100</v>
      </c>
      <c r="F7536" t="s">
        <v>101</v>
      </c>
      <c r="G7536" t="s">
        <v>83</v>
      </c>
      <c r="H7536" t="s">
        <v>7924</v>
      </c>
      <c r="I7536">
        <v>2027</v>
      </c>
      <c r="K7536" s="6">
        <v>46752</v>
      </c>
      <c r="L7536">
        <v>30</v>
      </c>
      <c r="N7536" t="s">
        <v>567</v>
      </c>
      <c r="O7536" s="8">
        <v>1.81</v>
      </c>
      <c r="P7536" s="8">
        <v>1.8</v>
      </c>
      <c r="Q7536" s="8">
        <v>1.7</v>
      </c>
      <c r="R7536" s="8">
        <v>2</v>
      </c>
      <c r="S7536" s="8">
        <v>1</v>
      </c>
      <c r="T7536" s="8">
        <v>2.5099999999999998</v>
      </c>
      <c r="U7536" s="8">
        <v>0.38</v>
      </c>
      <c r="V7536" s="9">
        <v>31</v>
      </c>
      <c r="W7536" s="8">
        <v>0.30000000000000004</v>
      </c>
      <c r="X7536" s="8">
        <v>1.5099999999999998</v>
      </c>
      <c r="Y7536" s="8">
        <v>1.0000000000000009E-2</v>
      </c>
      <c r="Z7536" s="8">
        <v>0</v>
      </c>
      <c r="AA7536">
        <v>-9.9999999999999867E-2</v>
      </c>
      <c r="AF7536" t="s">
        <v>10522</v>
      </c>
      <c r="AG7536" t="s">
        <v>9655</v>
      </c>
      <c r="AH7536" t="s">
        <v>9656</v>
      </c>
      <c r="AI7536" t="s">
        <v>9708</v>
      </c>
      <c r="AJ7536" s="7">
        <v>46752</v>
      </c>
      <c r="AK7536" t="s">
        <v>8153</v>
      </c>
      <c r="AL7536" t="s">
        <v>109</v>
      </c>
      <c r="AM7536" t="s">
        <v>7926</v>
      </c>
      <c r="AN7536" t="s">
        <v>10529</v>
      </c>
    </row>
    <row r="7537" spans="1:41">
      <c r="A7537" s="6" t="s">
        <v>8152</v>
      </c>
      <c r="B7537">
        <v>2025</v>
      </c>
      <c r="C7537">
        <v>6</v>
      </c>
      <c r="E7537" t="s">
        <v>100</v>
      </c>
      <c r="F7537" t="s">
        <v>101</v>
      </c>
      <c r="G7537" t="s">
        <v>102</v>
      </c>
      <c r="H7537" t="s">
        <v>7871</v>
      </c>
      <c r="I7537">
        <v>2026</v>
      </c>
      <c r="J7537">
        <v>4</v>
      </c>
      <c r="K7537" s="6">
        <v>46387</v>
      </c>
      <c r="L7537">
        <v>18</v>
      </c>
      <c r="M7537">
        <v>6</v>
      </c>
      <c r="N7537" t="s">
        <v>206</v>
      </c>
      <c r="O7537" s="8">
        <v>1.65</v>
      </c>
      <c r="P7537" s="8">
        <v>1.6</v>
      </c>
      <c r="Q7537" s="8">
        <v>1.28</v>
      </c>
      <c r="R7537" s="8">
        <v>2</v>
      </c>
      <c r="S7537" s="8">
        <v>0.5</v>
      </c>
      <c r="T7537" s="8">
        <v>2.93</v>
      </c>
      <c r="U7537" s="8">
        <v>0.61</v>
      </c>
      <c r="V7537" s="9">
        <v>34</v>
      </c>
      <c r="W7537" s="8">
        <v>0.72</v>
      </c>
      <c r="X7537" s="8">
        <v>2.4300000000000002</v>
      </c>
      <c r="Y7537" s="8">
        <v>4.9999999999999822E-2</v>
      </c>
      <c r="Z7537" s="8">
        <v>-9.9999999999999867E-2</v>
      </c>
      <c r="AA7537">
        <v>0.11999999999999988</v>
      </c>
      <c r="AF7537" t="s">
        <v>7943</v>
      </c>
      <c r="AG7537" t="s">
        <v>106</v>
      </c>
      <c r="AH7537" t="s">
        <v>107</v>
      </c>
      <c r="AI7537" t="s">
        <v>2670</v>
      </c>
      <c r="AJ7537" s="7">
        <v>46387</v>
      </c>
      <c r="AK7537" t="s">
        <v>8153</v>
      </c>
      <c r="AL7537" t="s">
        <v>109</v>
      </c>
      <c r="AM7537" t="s">
        <v>7873</v>
      </c>
      <c r="AN7537" t="s">
        <v>8166</v>
      </c>
      <c r="AO7537" t="str">
        <f>TEXT(A7537,"yyyy-mm-dd")</f>
        <v>2025-06-30</v>
      </c>
    </row>
    <row r="7538" spans="1:41">
      <c r="A7538" s="6" t="s">
        <v>8152</v>
      </c>
      <c r="B7538">
        <v>2025</v>
      </c>
      <c r="C7538">
        <v>6</v>
      </c>
      <c r="E7538" t="s">
        <v>100</v>
      </c>
      <c r="F7538" t="s">
        <v>101</v>
      </c>
      <c r="G7538" t="s">
        <v>83</v>
      </c>
      <c r="H7538" t="s">
        <v>7480</v>
      </c>
      <c r="I7538">
        <v>2026</v>
      </c>
      <c r="K7538" s="6">
        <v>46387</v>
      </c>
      <c r="L7538">
        <v>18</v>
      </c>
      <c r="N7538" t="s">
        <v>206</v>
      </c>
      <c r="O7538" s="8">
        <v>1.31</v>
      </c>
      <c r="P7538" s="8">
        <v>1.4</v>
      </c>
      <c r="Q7538" s="8">
        <v>1.1000000000000001</v>
      </c>
      <c r="R7538" s="8">
        <v>1.6</v>
      </c>
      <c r="S7538" s="8">
        <v>0.2</v>
      </c>
      <c r="T7538" s="8">
        <v>2</v>
      </c>
      <c r="U7538" s="8">
        <v>0.44</v>
      </c>
      <c r="V7538" s="9">
        <v>40</v>
      </c>
      <c r="W7538" s="8">
        <v>0.5</v>
      </c>
      <c r="X7538" s="8">
        <v>1.8</v>
      </c>
      <c r="Y7538" s="8">
        <v>-8.9999999999999858E-2</v>
      </c>
      <c r="Z7538" s="8">
        <v>-1.0000000000000009E-2</v>
      </c>
      <c r="AA7538">
        <v>-9.9999999999999867E-2</v>
      </c>
      <c r="AF7538" t="s">
        <v>10489</v>
      </c>
      <c r="AG7538" t="s">
        <v>9655</v>
      </c>
      <c r="AH7538" t="s">
        <v>9656</v>
      </c>
      <c r="AI7538" t="s">
        <v>9669</v>
      </c>
      <c r="AJ7538" s="7">
        <v>46387</v>
      </c>
      <c r="AK7538" t="s">
        <v>8153</v>
      </c>
      <c r="AL7538" t="s">
        <v>109</v>
      </c>
      <c r="AM7538" t="s">
        <v>7482</v>
      </c>
      <c r="AN7538" t="s">
        <v>10508</v>
      </c>
    </row>
    <row r="7539" spans="1:41">
      <c r="A7539" s="6" t="s">
        <v>8152</v>
      </c>
      <c r="B7539">
        <v>2025</v>
      </c>
      <c r="C7539">
        <v>6</v>
      </c>
      <c r="E7539" t="s">
        <v>100</v>
      </c>
      <c r="F7539" t="s">
        <v>101</v>
      </c>
      <c r="G7539" t="s">
        <v>102</v>
      </c>
      <c r="H7539" t="s">
        <v>7766</v>
      </c>
      <c r="I7539">
        <v>2026</v>
      </c>
      <c r="J7539">
        <v>3</v>
      </c>
      <c r="K7539" s="6">
        <v>46295</v>
      </c>
      <c r="L7539">
        <v>15</v>
      </c>
      <c r="M7539">
        <v>5</v>
      </c>
      <c r="N7539" t="s">
        <v>236</v>
      </c>
      <c r="O7539" s="8">
        <v>1.51</v>
      </c>
      <c r="P7539" s="8">
        <v>1.56</v>
      </c>
      <c r="Q7539" s="8">
        <v>1.39</v>
      </c>
      <c r="R7539" s="8">
        <v>1.8</v>
      </c>
      <c r="S7539" s="8">
        <v>0.2</v>
      </c>
      <c r="T7539" s="8">
        <v>2.2999999999999998</v>
      </c>
      <c r="U7539" s="8">
        <v>0.49</v>
      </c>
      <c r="V7539" s="9">
        <v>34</v>
      </c>
      <c r="W7539" s="8">
        <v>0.41000000000000014</v>
      </c>
      <c r="X7539" s="8">
        <v>2.0999999999999996</v>
      </c>
      <c r="Y7539" s="8">
        <v>-5.0000000000000044E-2</v>
      </c>
      <c r="Z7539" s="8">
        <v>-4.0000000000000036E-2</v>
      </c>
      <c r="AA7539">
        <v>-9.9999999999999867E-2</v>
      </c>
      <c r="AF7539" t="s">
        <v>7941</v>
      </c>
      <c r="AG7539" t="s">
        <v>106</v>
      </c>
      <c r="AH7539" t="s">
        <v>107</v>
      </c>
      <c r="AI7539" t="s">
        <v>2667</v>
      </c>
      <c r="AJ7539" s="7">
        <v>46295</v>
      </c>
      <c r="AK7539" t="s">
        <v>8153</v>
      </c>
      <c r="AL7539" t="s">
        <v>109</v>
      </c>
      <c r="AM7539" t="s">
        <v>7768</v>
      </c>
      <c r="AN7539" t="s">
        <v>8165</v>
      </c>
      <c r="AO7539" t="str">
        <f>TEXT(A7539,"yyyy-mm-dd")</f>
        <v>2025-06-30</v>
      </c>
    </row>
    <row r="7540" spans="1:41">
      <c r="A7540" s="6" t="s">
        <v>8152</v>
      </c>
      <c r="B7540">
        <v>2025</v>
      </c>
      <c r="C7540">
        <v>6</v>
      </c>
      <c r="E7540" t="s">
        <v>100</v>
      </c>
      <c r="F7540" t="s">
        <v>101</v>
      </c>
      <c r="G7540" t="s">
        <v>102</v>
      </c>
      <c r="H7540" t="s">
        <v>7658</v>
      </c>
      <c r="I7540">
        <v>2026</v>
      </c>
      <c r="J7540">
        <v>2</v>
      </c>
      <c r="K7540" s="6">
        <v>46203</v>
      </c>
      <c r="L7540">
        <v>12</v>
      </c>
      <c r="M7540">
        <v>4</v>
      </c>
      <c r="N7540" t="s">
        <v>261</v>
      </c>
      <c r="O7540" s="8">
        <v>1.18</v>
      </c>
      <c r="P7540" s="8">
        <v>1.28</v>
      </c>
      <c r="Q7540" s="8">
        <v>0.77</v>
      </c>
      <c r="R7540" s="8">
        <v>1.58</v>
      </c>
      <c r="S7540" s="8">
        <v>-0.1</v>
      </c>
      <c r="T7540" s="8">
        <v>2.75</v>
      </c>
      <c r="U7540" s="8">
        <v>0.66</v>
      </c>
      <c r="V7540" s="9">
        <v>34</v>
      </c>
      <c r="W7540" s="8">
        <v>0.81</v>
      </c>
      <c r="X7540" s="8">
        <v>2.85</v>
      </c>
      <c r="Y7540" s="8">
        <v>-0.10000000000000009</v>
      </c>
      <c r="Z7540" s="8">
        <v>-2.0000000000000018E-2</v>
      </c>
      <c r="AA7540">
        <v>-0.14999999999999991</v>
      </c>
      <c r="AF7540" t="s">
        <v>7939</v>
      </c>
      <c r="AG7540" t="s">
        <v>106</v>
      </c>
      <c r="AH7540" t="s">
        <v>107</v>
      </c>
      <c r="AI7540" t="s">
        <v>502</v>
      </c>
      <c r="AJ7540" s="7">
        <v>46203</v>
      </c>
      <c r="AK7540" t="s">
        <v>8153</v>
      </c>
      <c r="AL7540" t="s">
        <v>109</v>
      </c>
      <c r="AM7540" t="s">
        <v>7660</v>
      </c>
      <c r="AN7540" t="s">
        <v>8164</v>
      </c>
      <c r="AO7540" t="str">
        <f>TEXT(A7540,"yyyy-mm-dd")</f>
        <v>2025-06-30</v>
      </c>
    </row>
    <row r="7541" spans="1:41">
      <c r="A7541" s="6" t="s">
        <v>8152</v>
      </c>
      <c r="B7541">
        <v>2025</v>
      </c>
      <c r="C7541">
        <v>6</v>
      </c>
      <c r="E7541" t="s">
        <v>100</v>
      </c>
      <c r="F7541" t="s">
        <v>101</v>
      </c>
      <c r="G7541" t="s">
        <v>102</v>
      </c>
      <c r="H7541" t="s">
        <v>7654</v>
      </c>
      <c r="I7541">
        <v>2026</v>
      </c>
      <c r="J7541">
        <v>1</v>
      </c>
      <c r="K7541" s="6">
        <v>46112</v>
      </c>
      <c r="L7541">
        <v>9</v>
      </c>
      <c r="M7541">
        <v>3</v>
      </c>
      <c r="N7541" t="s">
        <v>173</v>
      </c>
      <c r="O7541" s="8">
        <v>0.81</v>
      </c>
      <c r="P7541" s="8">
        <v>0.81</v>
      </c>
      <c r="Q7541" s="8">
        <v>0.52</v>
      </c>
      <c r="R7541" s="8">
        <v>1.27</v>
      </c>
      <c r="S7541" s="8">
        <v>-0.5</v>
      </c>
      <c r="T7541" s="8">
        <v>1.8</v>
      </c>
      <c r="U7541" s="8">
        <v>0.56999999999999995</v>
      </c>
      <c r="V7541" s="9">
        <v>34</v>
      </c>
      <c r="W7541" s="8">
        <v>0.75</v>
      </c>
      <c r="X7541" s="8">
        <v>2.2999999999999998</v>
      </c>
      <c r="Y7541" s="8">
        <v>0</v>
      </c>
      <c r="Z7541" s="8">
        <v>-0.14999999999999991</v>
      </c>
      <c r="AA7541">
        <v>-0.14999999999999991</v>
      </c>
      <c r="AF7541" t="s">
        <v>7937</v>
      </c>
      <c r="AG7541" t="s">
        <v>106</v>
      </c>
      <c r="AH7541" t="s">
        <v>107</v>
      </c>
      <c r="AI7541" t="s">
        <v>497</v>
      </c>
      <c r="AJ7541" s="7">
        <v>46112</v>
      </c>
      <c r="AK7541" t="s">
        <v>8153</v>
      </c>
      <c r="AL7541" t="s">
        <v>109</v>
      </c>
      <c r="AM7541" t="s">
        <v>7656</v>
      </c>
      <c r="AN7541" t="s">
        <v>8163</v>
      </c>
      <c r="AO7541" t="str">
        <f>TEXT(A7541,"yyyy-mm-dd")</f>
        <v>2025-06-30</v>
      </c>
    </row>
    <row r="7542" spans="1:41">
      <c r="A7542" s="6" t="s">
        <v>8152</v>
      </c>
      <c r="B7542">
        <v>2025</v>
      </c>
      <c r="C7542">
        <v>6</v>
      </c>
      <c r="E7542" t="s">
        <v>100</v>
      </c>
      <c r="F7542" t="s">
        <v>101</v>
      </c>
      <c r="G7542" t="s">
        <v>102</v>
      </c>
      <c r="H7542" t="s">
        <v>7427</v>
      </c>
      <c r="I7542">
        <v>2025</v>
      </c>
      <c r="J7542">
        <v>4</v>
      </c>
      <c r="K7542" s="6">
        <v>46022</v>
      </c>
      <c r="L7542">
        <v>6</v>
      </c>
      <c r="M7542">
        <v>2</v>
      </c>
      <c r="N7542" t="s">
        <v>203</v>
      </c>
      <c r="O7542" s="8">
        <v>0.31</v>
      </c>
      <c r="P7542" s="8">
        <v>0.31</v>
      </c>
      <c r="Q7542" s="8">
        <v>0.02</v>
      </c>
      <c r="R7542" s="8">
        <v>0.68</v>
      </c>
      <c r="S7542" s="8">
        <v>-0.99</v>
      </c>
      <c r="T7542" s="8">
        <v>1.8</v>
      </c>
      <c r="U7542" s="8">
        <v>0.61</v>
      </c>
      <c r="V7542" s="9">
        <v>34</v>
      </c>
      <c r="W7542" s="8">
        <v>0.66</v>
      </c>
      <c r="X7542" s="8">
        <v>2.79</v>
      </c>
      <c r="Y7542" s="8">
        <v>0</v>
      </c>
      <c r="Z7542" s="8">
        <v>-9.0000000000000024E-2</v>
      </c>
      <c r="AA7542">
        <v>-3.9999999999999925E-2</v>
      </c>
      <c r="AF7542" t="s">
        <v>7499</v>
      </c>
      <c r="AG7542" t="s">
        <v>106</v>
      </c>
      <c r="AH7542" t="s">
        <v>107</v>
      </c>
      <c r="AI7542" t="s">
        <v>427</v>
      </c>
      <c r="AJ7542" s="7">
        <v>46022</v>
      </c>
      <c r="AK7542" t="s">
        <v>8153</v>
      </c>
      <c r="AL7542" t="s">
        <v>109</v>
      </c>
      <c r="AM7542" t="s">
        <v>7429</v>
      </c>
      <c r="AN7542" t="s">
        <v>8162</v>
      </c>
      <c r="AO7542" t="str">
        <f>TEXT(A7542,"yyyy-mm-dd")</f>
        <v>2025-06-30</v>
      </c>
    </row>
    <row r="7543" spans="1:41">
      <c r="A7543" s="6" t="s">
        <v>8152</v>
      </c>
      <c r="B7543">
        <v>2025</v>
      </c>
      <c r="C7543">
        <v>6</v>
      </c>
      <c r="E7543" t="s">
        <v>100</v>
      </c>
      <c r="F7543" t="s">
        <v>101</v>
      </c>
      <c r="G7543" t="s">
        <v>83</v>
      </c>
      <c r="H7543" t="s">
        <v>7036</v>
      </c>
      <c r="I7543">
        <v>2025</v>
      </c>
      <c r="K7543" s="6">
        <v>46022</v>
      </c>
      <c r="L7543">
        <v>6</v>
      </c>
      <c r="N7543" t="s">
        <v>203</v>
      </c>
      <c r="O7543" s="8">
        <v>0.13</v>
      </c>
      <c r="P7543" s="8">
        <v>0.2</v>
      </c>
      <c r="Q7543" s="8">
        <v>-0.02</v>
      </c>
      <c r="R7543" s="8">
        <v>0.3</v>
      </c>
      <c r="S7543" s="8">
        <v>-0.5</v>
      </c>
      <c r="T7543" s="8">
        <v>0.7</v>
      </c>
      <c r="U7543" s="8">
        <v>0.3</v>
      </c>
      <c r="V7543" s="9">
        <v>40</v>
      </c>
      <c r="W7543" s="8">
        <v>0.32</v>
      </c>
      <c r="X7543" s="8">
        <v>1.2</v>
      </c>
      <c r="Y7543" s="8">
        <v>-7.0000000000000007E-2</v>
      </c>
      <c r="Z7543" s="8">
        <v>2.0000000000000018E-2</v>
      </c>
      <c r="AA7543">
        <v>-0.14999999999999997</v>
      </c>
      <c r="AF7543" t="s">
        <v>10450</v>
      </c>
      <c r="AG7543" t="s">
        <v>9655</v>
      </c>
      <c r="AH7543" t="s">
        <v>9656</v>
      </c>
      <c r="AI7543" t="s">
        <v>9657</v>
      </c>
      <c r="AJ7543" s="7">
        <v>46022</v>
      </c>
      <c r="AK7543" t="s">
        <v>8153</v>
      </c>
      <c r="AL7543" t="s">
        <v>109</v>
      </c>
      <c r="AM7543" t="s">
        <v>7038</v>
      </c>
      <c r="AN7543" t="s">
        <v>10481</v>
      </c>
    </row>
    <row r="7544" spans="1:41">
      <c r="A7544" s="6" t="s">
        <v>8152</v>
      </c>
      <c r="B7544">
        <v>2025</v>
      </c>
      <c r="C7544">
        <v>6</v>
      </c>
      <c r="E7544" t="s">
        <v>100</v>
      </c>
      <c r="F7544" t="s">
        <v>101</v>
      </c>
      <c r="G7544" t="s">
        <v>102</v>
      </c>
      <c r="H7544" t="s">
        <v>7322</v>
      </c>
      <c r="I7544">
        <v>2025</v>
      </c>
      <c r="J7544">
        <v>3</v>
      </c>
      <c r="K7544" s="6">
        <v>45930</v>
      </c>
      <c r="L7544">
        <v>3</v>
      </c>
      <c r="M7544">
        <v>1</v>
      </c>
      <c r="N7544" t="s">
        <v>233</v>
      </c>
      <c r="O7544" s="8">
        <v>-0.41</v>
      </c>
      <c r="P7544" s="8">
        <v>-0.35</v>
      </c>
      <c r="Q7544" s="8">
        <v>-0.78</v>
      </c>
      <c r="R7544" s="8">
        <v>0.04</v>
      </c>
      <c r="S7544" s="8">
        <v>-1.6</v>
      </c>
      <c r="T7544" s="8">
        <v>0.3</v>
      </c>
      <c r="U7544" s="8">
        <v>0.5</v>
      </c>
      <c r="V7544" s="9">
        <v>34</v>
      </c>
      <c r="W7544" s="8">
        <v>0.82000000000000006</v>
      </c>
      <c r="X7544" s="8">
        <v>1.9000000000000001</v>
      </c>
      <c r="Y7544" s="8">
        <v>-0.06</v>
      </c>
      <c r="Z7544" s="8">
        <v>7.0000000000000007E-2</v>
      </c>
      <c r="AA7544">
        <v>-0.17999999999999994</v>
      </c>
      <c r="AF7544" t="s">
        <v>7497</v>
      </c>
      <c r="AG7544" t="s">
        <v>106</v>
      </c>
      <c r="AH7544" t="s">
        <v>107</v>
      </c>
      <c r="AI7544" t="s">
        <v>340</v>
      </c>
      <c r="AJ7544" s="7">
        <v>45930</v>
      </c>
      <c r="AK7544" t="s">
        <v>8153</v>
      </c>
      <c r="AL7544" t="s">
        <v>109</v>
      </c>
      <c r="AM7544" t="s">
        <v>7324</v>
      </c>
      <c r="AN7544" t="s">
        <v>8161</v>
      </c>
      <c r="AO7544" t="str">
        <f>TEXT(A7544,"yyyy-mm-dd")</f>
        <v>2025-06-30</v>
      </c>
    </row>
    <row r="7545" spans="1:41">
      <c r="A7545" s="6" t="s">
        <v>8152</v>
      </c>
      <c r="B7545">
        <v>2025</v>
      </c>
      <c r="C7545">
        <v>6</v>
      </c>
      <c r="E7545" t="s">
        <v>100</v>
      </c>
      <c r="F7545" t="s">
        <v>101</v>
      </c>
      <c r="G7545" t="s">
        <v>102</v>
      </c>
      <c r="H7545" t="s">
        <v>7214</v>
      </c>
      <c r="I7545">
        <v>2025</v>
      </c>
      <c r="J7545">
        <v>2</v>
      </c>
      <c r="K7545" s="6">
        <v>45838</v>
      </c>
      <c r="L7545">
        <v>0</v>
      </c>
      <c r="M7545">
        <v>0</v>
      </c>
      <c r="N7545" t="s">
        <v>178</v>
      </c>
      <c r="O7545" s="8">
        <v>-0.12</v>
      </c>
      <c r="P7545" s="8">
        <v>-0.14000000000000001</v>
      </c>
      <c r="Q7545" s="8">
        <v>-0.48</v>
      </c>
      <c r="R7545" s="8">
        <v>0.2</v>
      </c>
      <c r="S7545" s="8">
        <v>-1.5</v>
      </c>
      <c r="T7545" s="8">
        <v>1</v>
      </c>
      <c r="U7545" s="8">
        <v>0.5</v>
      </c>
      <c r="V7545" s="9">
        <v>34</v>
      </c>
      <c r="W7545" s="8">
        <v>0.67999999999999994</v>
      </c>
      <c r="X7545" s="8">
        <v>2.5</v>
      </c>
      <c r="Y7545" s="8">
        <v>2.0000000000000018E-2</v>
      </c>
      <c r="Z7545" s="8">
        <v>0.15999999999999998</v>
      </c>
      <c r="AA7545">
        <v>0.20999999999999996</v>
      </c>
      <c r="AF7545" t="s">
        <v>7495</v>
      </c>
      <c r="AG7545" t="s">
        <v>106</v>
      </c>
      <c r="AH7545" t="s">
        <v>107</v>
      </c>
      <c r="AI7545" t="s">
        <v>108</v>
      </c>
      <c r="AJ7545" s="7">
        <v>45838</v>
      </c>
      <c r="AK7545" t="s">
        <v>8153</v>
      </c>
      <c r="AL7545" t="s">
        <v>109</v>
      </c>
      <c r="AM7545" t="s">
        <v>7216</v>
      </c>
      <c r="AN7545" t="s">
        <v>8160</v>
      </c>
      <c r="AO7545" t="str">
        <f>TEXT(A7545,"yyyy-mm-dd")</f>
        <v>2025-06-30</v>
      </c>
    </row>
    <row r="7546" spans="1:41">
      <c r="A7546" s="6" t="s">
        <v>8152</v>
      </c>
      <c r="B7546">
        <v>2025</v>
      </c>
      <c r="C7546">
        <v>6</v>
      </c>
      <c r="E7546" t="s">
        <v>2685</v>
      </c>
      <c r="F7546" t="s">
        <v>101</v>
      </c>
      <c r="G7546" t="s">
        <v>774</v>
      </c>
      <c r="H7546" t="s">
        <v>2686</v>
      </c>
      <c r="K7546" s="6"/>
      <c r="O7546" s="8">
        <v>1.92</v>
      </c>
      <c r="P7546" s="8">
        <v>1.8</v>
      </c>
      <c r="Q7546" s="8">
        <v>1.7</v>
      </c>
      <c r="R7546" s="8">
        <v>2</v>
      </c>
      <c r="S7546" s="8">
        <v>1.4</v>
      </c>
      <c r="T7546" s="8">
        <v>2.8</v>
      </c>
      <c r="U7546" s="8">
        <v>0.33</v>
      </c>
      <c r="V7546" s="9">
        <v>30</v>
      </c>
      <c r="W7546" s="8">
        <v>0.30000000000000004</v>
      </c>
      <c r="X7546" s="8">
        <v>1.4</v>
      </c>
      <c r="Y7546" s="8">
        <v>0.11999999999999988</v>
      </c>
      <c r="Z7546" s="8">
        <v>-5.0000000000000044E-2</v>
      </c>
      <c r="AA7546">
        <v>-0.10000000000000009</v>
      </c>
      <c r="AF7546" t="s">
        <v>2687</v>
      </c>
      <c r="AG7546" t="s">
        <v>2688</v>
      </c>
      <c r="AH7546" t="s">
        <v>2689</v>
      </c>
      <c r="AI7546" t="s">
        <v>2690</v>
      </c>
      <c r="AJ7546" s="7"/>
      <c r="AK7546" t="s">
        <v>8153</v>
      </c>
      <c r="AL7546" t="s">
        <v>109</v>
      </c>
      <c r="AM7546" t="s">
        <v>2686</v>
      </c>
      <c r="AN7546" t="s">
        <v>8180</v>
      </c>
      <c r="AO7546" t="str">
        <f>TEXT(A7546,"yyyy-mm-dd")</f>
        <v>2025-06-30</v>
      </c>
    </row>
    <row r="7547" spans="1:41">
      <c r="A7547" s="6" t="s">
        <v>8152</v>
      </c>
      <c r="B7547">
        <v>2025</v>
      </c>
      <c r="C7547">
        <v>6</v>
      </c>
      <c r="E7547" t="s">
        <v>81</v>
      </c>
      <c r="F7547" t="s">
        <v>82</v>
      </c>
      <c r="G7547" t="s">
        <v>83</v>
      </c>
      <c r="H7547" t="s">
        <v>7924</v>
      </c>
      <c r="I7547">
        <v>2027</v>
      </c>
      <c r="K7547" s="6">
        <v>46752</v>
      </c>
      <c r="L7547">
        <v>30</v>
      </c>
      <c r="N7547" t="s">
        <v>567</v>
      </c>
      <c r="O7547" s="8">
        <v>3.7</v>
      </c>
      <c r="P7547" s="8">
        <v>3.72</v>
      </c>
      <c r="Q7547" s="8">
        <v>3.6</v>
      </c>
      <c r="R7547" s="8">
        <v>3.8</v>
      </c>
      <c r="S7547" s="8">
        <v>3.1</v>
      </c>
      <c r="T7547" s="8">
        <v>4.2300000000000004</v>
      </c>
      <c r="U7547" s="8">
        <v>0.26</v>
      </c>
      <c r="V7547" s="9">
        <v>33</v>
      </c>
      <c r="W7547" s="8">
        <v>0.19999999999999973</v>
      </c>
      <c r="X7547" s="8">
        <v>1.1300000000000003</v>
      </c>
      <c r="Y7547" s="8">
        <v>-2.0000000000000018E-2</v>
      </c>
      <c r="Z7547" s="8">
        <v>1.0000000000000231E-2</v>
      </c>
      <c r="AA7547">
        <v>-0.12000000000000055</v>
      </c>
      <c r="AF7547" t="s">
        <v>7925</v>
      </c>
      <c r="AG7547" t="s">
        <v>87</v>
      </c>
      <c r="AH7547" t="s">
        <v>88</v>
      </c>
      <c r="AI7547" t="s">
        <v>359</v>
      </c>
      <c r="AJ7547" s="7">
        <v>46752</v>
      </c>
      <c r="AK7547" t="s">
        <v>8153</v>
      </c>
      <c r="AL7547" t="s">
        <v>91</v>
      </c>
      <c r="AM7547" t="s">
        <v>7926</v>
      </c>
      <c r="AN7547" t="s">
        <v>8156</v>
      </c>
      <c r="AO7547" t="str">
        <f>TEXT(A7547,"yyyy-mm-dd")</f>
        <v>2025-06-30</v>
      </c>
    </row>
    <row r="7548" spans="1:41">
      <c r="A7548" s="6" t="s">
        <v>8152</v>
      </c>
      <c r="B7548">
        <v>2025</v>
      </c>
      <c r="C7548">
        <v>6</v>
      </c>
      <c r="E7548" t="s">
        <v>392</v>
      </c>
      <c r="F7548" t="s">
        <v>82</v>
      </c>
      <c r="G7548" t="s">
        <v>83</v>
      </c>
      <c r="H7548" t="s">
        <v>7924</v>
      </c>
      <c r="I7548">
        <v>2027</v>
      </c>
      <c r="K7548" s="6">
        <v>46752</v>
      </c>
      <c r="L7548">
        <v>30</v>
      </c>
      <c r="N7548" t="s">
        <v>567</v>
      </c>
      <c r="O7548" s="8">
        <v>3.67</v>
      </c>
      <c r="P7548" s="8">
        <v>3.65</v>
      </c>
      <c r="Q7548" s="8">
        <v>3.51</v>
      </c>
      <c r="R7548" s="8">
        <v>3.8</v>
      </c>
      <c r="S7548" s="8">
        <v>3.01</v>
      </c>
      <c r="T7548" s="8">
        <v>4.87</v>
      </c>
      <c r="U7548" s="8">
        <v>0.36</v>
      </c>
      <c r="V7548" s="9">
        <v>31</v>
      </c>
      <c r="W7548" s="8">
        <v>0.29000000000000004</v>
      </c>
      <c r="X7548" s="8">
        <v>1.8600000000000003</v>
      </c>
      <c r="Y7548" s="8">
        <v>2.0000000000000018E-2</v>
      </c>
      <c r="Z7548" s="8">
        <v>4.9999999999999822E-2</v>
      </c>
      <c r="AA7548">
        <v>-2.9999999999999805E-2</v>
      </c>
      <c r="AF7548" t="s">
        <v>7925</v>
      </c>
      <c r="AG7548" t="s">
        <v>87</v>
      </c>
      <c r="AH7548" t="s">
        <v>88</v>
      </c>
      <c r="AI7548" t="s">
        <v>359</v>
      </c>
      <c r="AJ7548" s="7">
        <v>46752</v>
      </c>
      <c r="AK7548" t="s">
        <v>8153</v>
      </c>
      <c r="AL7548" t="s">
        <v>393</v>
      </c>
      <c r="AM7548" t="s">
        <v>7926</v>
      </c>
      <c r="AN7548" t="s">
        <v>8159</v>
      </c>
      <c r="AO7548" t="str">
        <f>TEXT(A7548,"yyyy-mm-dd")</f>
        <v>2025-06-30</v>
      </c>
    </row>
    <row r="7549" spans="1:41">
      <c r="A7549" s="6" t="s">
        <v>8152</v>
      </c>
      <c r="B7549">
        <v>2025</v>
      </c>
      <c r="C7549">
        <v>6</v>
      </c>
      <c r="E7549" t="s">
        <v>81</v>
      </c>
      <c r="F7549" t="s">
        <v>82</v>
      </c>
      <c r="G7549" t="s">
        <v>83</v>
      </c>
      <c r="H7549" t="s">
        <v>7480</v>
      </c>
      <c r="I7549">
        <v>2026</v>
      </c>
      <c r="K7549" s="6">
        <v>46387</v>
      </c>
      <c r="L7549">
        <v>18</v>
      </c>
      <c r="N7549" t="s">
        <v>206</v>
      </c>
      <c r="O7549" s="8">
        <v>3.75</v>
      </c>
      <c r="P7549" s="8">
        <v>3.74</v>
      </c>
      <c r="Q7549" s="8">
        <v>3.6</v>
      </c>
      <c r="R7549" s="8">
        <v>3.91</v>
      </c>
      <c r="S7549" s="8">
        <v>3.3</v>
      </c>
      <c r="T7549" s="8">
        <v>4.25</v>
      </c>
      <c r="U7549" s="8">
        <v>0.24</v>
      </c>
      <c r="V7549" s="9">
        <v>41</v>
      </c>
      <c r="W7549" s="8">
        <v>0.31000000000000005</v>
      </c>
      <c r="X7549" s="8">
        <v>0.95000000000000018</v>
      </c>
      <c r="Y7549" s="8">
        <v>9.9999999999997868E-3</v>
      </c>
      <c r="Z7549" s="8">
        <v>-2.9999999999999805E-2</v>
      </c>
      <c r="AA7549">
        <v>1.0000000000000231E-2</v>
      </c>
      <c r="AF7549" t="s">
        <v>7481</v>
      </c>
      <c r="AG7549" t="s">
        <v>87</v>
      </c>
      <c r="AH7549" t="s">
        <v>88</v>
      </c>
      <c r="AI7549" t="s">
        <v>97</v>
      </c>
      <c r="AJ7549" s="7">
        <v>46387</v>
      </c>
      <c r="AK7549" t="s">
        <v>8153</v>
      </c>
      <c r="AL7549" t="s">
        <v>91</v>
      </c>
      <c r="AM7549" t="s">
        <v>7482</v>
      </c>
      <c r="AN7549" t="s">
        <v>8155</v>
      </c>
      <c r="AO7549" t="str">
        <f>TEXT(A7549,"yyyy-mm-dd")</f>
        <v>2025-06-30</v>
      </c>
    </row>
    <row r="7550" spans="1:41">
      <c r="A7550" s="6" t="s">
        <v>8152</v>
      </c>
      <c r="B7550">
        <v>2025</v>
      </c>
      <c r="C7550">
        <v>6</v>
      </c>
      <c r="E7550" t="s">
        <v>392</v>
      </c>
      <c r="F7550" t="s">
        <v>82</v>
      </c>
      <c r="G7550" t="s">
        <v>83</v>
      </c>
      <c r="H7550" t="s">
        <v>7480</v>
      </c>
      <c r="I7550">
        <v>2026</v>
      </c>
      <c r="K7550" s="6">
        <v>46387</v>
      </c>
      <c r="L7550">
        <v>18</v>
      </c>
      <c r="N7550" t="s">
        <v>206</v>
      </c>
      <c r="O7550" s="8">
        <v>3.69</v>
      </c>
      <c r="P7550" s="8">
        <v>3.71</v>
      </c>
      <c r="Q7550" s="8">
        <v>3.57</v>
      </c>
      <c r="R7550" s="8">
        <v>3.82</v>
      </c>
      <c r="S7550" s="8">
        <v>3.2</v>
      </c>
      <c r="T7550" s="8">
        <v>4.25</v>
      </c>
      <c r="U7550" s="8">
        <v>0.21</v>
      </c>
      <c r="V7550" s="9">
        <v>39</v>
      </c>
      <c r="W7550" s="8">
        <v>0.25</v>
      </c>
      <c r="X7550" s="8">
        <v>1.0499999999999998</v>
      </c>
      <c r="Y7550" s="8">
        <v>-2.0000000000000018E-2</v>
      </c>
      <c r="Z7550" s="8">
        <v>9.9999999999997868E-3</v>
      </c>
      <c r="AA7550">
        <v>-4.0000000000000036E-2</v>
      </c>
      <c r="AF7550" t="s">
        <v>7481</v>
      </c>
      <c r="AG7550" t="s">
        <v>87</v>
      </c>
      <c r="AH7550" t="s">
        <v>88</v>
      </c>
      <c r="AI7550" t="s">
        <v>97</v>
      </c>
      <c r="AJ7550" s="7">
        <v>46387</v>
      </c>
      <c r="AK7550" t="s">
        <v>8153</v>
      </c>
      <c r="AL7550" t="s">
        <v>393</v>
      </c>
      <c r="AM7550" t="s">
        <v>7482</v>
      </c>
      <c r="AN7550" t="s">
        <v>8158</v>
      </c>
      <c r="AO7550" t="str">
        <f>TEXT(A7550,"yyyy-mm-dd")</f>
        <v>2025-06-30</v>
      </c>
    </row>
    <row r="7551" spans="1:41">
      <c r="A7551" s="6" t="s">
        <v>8152</v>
      </c>
      <c r="B7551">
        <v>2025</v>
      </c>
      <c r="C7551">
        <v>6</v>
      </c>
      <c r="E7551" t="s">
        <v>81</v>
      </c>
      <c r="F7551" t="s">
        <v>82</v>
      </c>
      <c r="G7551" t="s">
        <v>83</v>
      </c>
      <c r="H7551" t="s">
        <v>7036</v>
      </c>
      <c r="I7551">
        <v>2025</v>
      </c>
      <c r="K7551" s="6">
        <v>46022</v>
      </c>
      <c r="L7551">
        <v>6</v>
      </c>
      <c r="N7551" t="s">
        <v>203</v>
      </c>
      <c r="O7551" s="8">
        <v>4.07</v>
      </c>
      <c r="P7551" s="8">
        <v>4</v>
      </c>
      <c r="Q7551" s="8">
        <v>3.9</v>
      </c>
      <c r="R7551" s="8">
        <v>4.21</v>
      </c>
      <c r="S7551" s="8">
        <v>3.43</v>
      </c>
      <c r="T7551" s="8">
        <v>4.68</v>
      </c>
      <c r="U7551" s="8">
        <v>0.24</v>
      </c>
      <c r="V7551" s="9">
        <v>41</v>
      </c>
      <c r="W7551" s="8">
        <v>0.31000000000000005</v>
      </c>
      <c r="X7551" s="8">
        <v>1.2499999999999996</v>
      </c>
      <c r="Y7551" s="8">
        <v>7.0000000000000284E-2</v>
      </c>
      <c r="Z7551" s="8">
        <v>0.10000000000000009</v>
      </c>
      <c r="AA7551">
        <v>2.9999999999999805E-2</v>
      </c>
      <c r="AF7551" t="s">
        <v>7037</v>
      </c>
      <c r="AG7551" t="s">
        <v>87</v>
      </c>
      <c r="AH7551" t="s">
        <v>88</v>
      </c>
      <c r="AI7551" t="s">
        <v>89</v>
      </c>
      <c r="AJ7551" s="7">
        <v>46022</v>
      </c>
      <c r="AK7551" t="s">
        <v>8153</v>
      </c>
      <c r="AL7551" t="s">
        <v>91</v>
      </c>
      <c r="AM7551" t="s">
        <v>7038</v>
      </c>
      <c r="AN7551" t="s">
        <v>8154</v>
      </c>
      <c r="AO7551" t="str">
        <f>TEXT(A7551,"yyyy-mm-dd")</f>
        <v>2025-06-30</v>
      </c>
    </row>
    <row r="7552" spans="1:41">
      <c r="A7552" s="6" t="s">
        <v>8152</v>
      </c>
      <c r="B7552">
        <v>2025</v>
      </c>
      <c r="C7552">
        <v>6</v>
      </c>
      <c r="E7552" t="s">
        <v>392</v>
      </c>
      <c r="F7552" t="s">
        <v>82</v>
      </c>
      <c r="G7552" t="s">
        <v>83</v>
      </c>
      <c r="H7552" t="s">
        <v>7036</v>
      </c>
      <c r="I7552">
        <v>2025</v>
      </c>
      <c r="K7552" s="6">
        <v>46022</v>
      </c>
      <c r="L7552">
        <v>6</v>
      </c>
      <c r="N7552" t="s">
        <v>203</v>
      </c>
      <c r="O7552" s="8">
        <v>4.07</v>
      </c>
      <c r="P7552" s="8">
        <v>4</v>
      </c>
      <c r="Q7552" s="8">
        <v>3.92</v>
      </c>
      <c r="R7552" s="8">
        <v>4.21</v>
      </c>
      <c r="S7552" s="8">
        <v>3.7</v>
      </c>
      <c r="T7552" s="8">
        <v>4.5999999999999996</v>
      </c>
      <c r="U7552" s="8">
        <v>0.2</v>
      </c>
      <c r="V7552" s="9">
        <v>39</v>
      </c>
      <c r="W7552" s="8">
        <v>0.29000000000000004</v>
      </c>
      <c r="X7552" s="8">
        <v>0.89999999999999947</v>
      </c>
      <c r="Y7552" s="8">
        <v>7.0000000000000284E-2</v>
      </c>
      <c r="Z7552" s="8">
        <v>2.0000000000000018E-2</v>
      </c>
      <c r="AA7552">
        <v>8.9999999999999858E-2</v>
      </c>
      <c r="AF7552" t="s">
        <v>7037</v>
      </c>
      <c r="AG7552" t="s">
        <v>87</v>
      </c>
      <c r="AH7552" t="s">
        <v>88</v>
      </c>
      <c r="AI7552" t="s">
        <v>89</v>
      </c>
      <c r="AJ7552" s="7">
        <v>46022</v>
      </c>
      <c r="AK7552" t="s">
        <v>8153</v>
      </c>
      <c r="AL7552" t="s">
        <v>393</v>
      </c>
      <c r="AM7552" t="s">
        <v>7038</v>
      </c>
      <c r="AN7552" t="s">
        <v>8157</v>
      </c>
      <c r="AO7552" t="str">
        <f>TEXT(A7552,"yyyy-mm-dd")</f>
        <v>2025-06-30</v>
      </c>
    </row>
    <row r="7553" spans="1:41">
      <c r="A7553" s="6" t="s">
        <v>8152</v>
      </c>
      <c r="B7553">
        <v>2025</v>
      </c>
      <c r="C7553">
        <v>6</v>
      </c>
      <c r="E7553" t="s">
        <v>81</v>
      </c>
      <c r="F7553" t="s">
        <v>82</v>
      </c>
      <c r="G7553" t="s">
        <v>774</v>
      </c>
      <c r="H7553" t="s">
        <v>775</v>
      </c>
      <c r="K7553" s="6"/>
      <c r="O7553" s="8">
        <v>3.69</v>
      </c>
      <c r="P7553" s="8">
        <v>3.7</v>
      </c>
      <c r="Q7553" s="8">
        <v>3.58</v>
      </c>
      <c r="R7553" s="8">
        <v>3.8</v>
      </c>
      <c r="S7553" s="8">
        <v>3.18</v>
      </c>
      <c r="T7553" s="8">
        <v>4</v>
      </c>
      <c r="U7553" s="8">
        <v>0.2</v>
      </c>
      <c r="V7553" s="9">
        <v>35</v>
      </c>
      <c r="W7553" s="8">
        <v>0.21999999999999975</v>
      </c>
      <c r="X7553" s="8">
        <v>0.81999999999999984</v>
      </c>
      <c r="Y7553" s="8">
        <v>-1.0000000000000231E-2</v>
      </c>
      <c r="Z7553" s="8">
        <v>0</v>
      </c>
      <c r="AA7553">
        <v>0</v>
      </c>
      <c r="AF7553" t="s">
        <v>776</v>
      </c>
      <c r="AG7553" t="s">
        <v>777</v>
      </c>
      <c r="AH7553" t="s">
        <v>778</v>
      </c>
      <c r="AI7553" t="s">
        <v>779</v>
      </c>
      <c r="AJ7553" s="7"/>
      <c r="AK7553" t="s">
        <v>8153</v>
      </c>
      <c r="AL7553" t="s">
        <v>91</v>
      </c>
      <c r="AM7553" t="s">
        <v>775</v>
      </c>
      <c r="AN7553" t="s">
        <v>8176</v>
      </c>
      <c r="AO7553" t="str">
        <f>TEXT(A7553,"yyyy-mm-dd")</f>
        <v>2025-06-30</v>
      </c>
    </row>
    <row r="7554" spans="1:41">
      <c r="A7554" s="6" t="s">
        <v>8152</v>
      </c>
      <c r="B7554">
        <v>2025</v>
      </c>
      <c r="C7554">
        <v>6</v>
      </c>
      <c r="E7554" t="s">
        <v>81</v>
      </c>
      <c r="F7554" t="s">
        <v>82</v>
      </c>
      <c r="G7554" t="s">
        <v>774</v>
      </c>
      <c r="H7554" t="s">
        <v>1536</v>
      </c>
      <c r="K7554" s="6"/>
      <c r="O7554" s="8">
        <v>3.61</v>
      </c>
      <c r="P7554" s="8">
        <v>3.62</v>
      </c>
      <c r="Q7554" s="8">
        <v>3.5</v>
      </c>
      <c r="R7554" s="8">
        <v>3.79</v>
      </c>
      <c r="S7554" s="8">
        <v>2.8</v>
      </c>
      <c r="T7554" s="8">
        <v>4.05</v>
      </c>
      <c r="U7554" s="8">
        <v>0.28000000000000003</v>
      </c>
      <c r="V7554" s="9">
        <v>34</v>
      </c>
      <c r="W7554" s="8">
        <v>0.29000000000000004</v>
      </c>
      <c r="X7554" s="8">
        <v>1.25</v>
      </c>
      <c r="Y7554" s="8">
        <v>-1.0000000000000231E-2</v>
      </c>
      <c r="Z7554" s="8">
        <v>2.0000000000000018E-2</v>
      </c>
      <c r="AA7554">
        <v>6.0000000000000053E-2</v>
      </c>
      <c r="AF7554" t="s">
        <v>1537</v>
      </c>
      <c r="AG7554" t="s">
        <v>777</v>
      </c>
      <c r="AH7554" t="s">
        <v>778</v>
      </c>
      <c r="AI7554" t="s">
        <v>1538</v>
      </c>
      <c r="AJ7554" s="7"/>
      <c r="AK7554" t="s">
        <v>8153</v>
      </c>
      <c r="AL7554" t="s">
        <v>91</v>
      </c>
      <c r="AM7554" t="s">
        <v>1536</v>
      </c>
      <c r="AN7554" t="s">
        <v>8177</v>
      </c>
      <c r="AO7554" t="str">
        <f>TEXT(A7554,"yyyy-mm-dd")</f>
        <v>2025-06-30</v>
      </c>
    </row>
    <row r="7555" spans="1:41">
      <c r="A7555" s="6" t="s">
        <v>8152</v>
      </c>
      <c r="B7555">
        <v>2025</v>
      </c>
      <c r="C7555">
        <v>6</v>
      </c>
      <c r="E7555" t="s">
        <v>392</v>
      </c>
      <c r="F7555" t="s">
        <v>82</v>
      </c>
      <c r="G7555" t="s">
        <v>774</v>
      </c>
      <c r="H7555" t="s">
        <v>775</v>
      </c>
      <c r="K7555" s="6"/>
      <c r="O7555" s="8">
        <v>3.67</v>
      </c>
      <c r="P7555" s="8">
        <v>3.68</v>
      </c>
      <c r="Q7555" s="8">
        <v>3.51</v>
      </c>
      <c r="R7555" s="8">
        <v>3.8</v>
      </c>
      <c r="S7555" s="8">
        <v>3.1</v>
      </c>
      <c r="T7555" s="8">
        <v>4.0999999999999996</v>
      </c>
      <c r="U7555" s="8">
        <v>0.22</v>
      </c>
      <c r="V7555" s="9">
        <v>33</v>
      </c>
      <c r="W7555" s="8">
        <v>0.29000000000000004</v>
      </c>
      <c r="X7555" s="8">
        <v>0.99999999999999956</v>
      </c>
      <c r="Y7555" s="8">
        <v>-1.0000000000000231E-2</v>
      </c>
      <c r="Z7555" s="8">
        <v>3.0000000000000249E-2</v>
      </c>
      <c r="AA7555">
        <v>0</v>
      </c>
      <c r="AF7555" t="s">
        <v>776</v>
      </c>
      <c r="AG7555" t="s">
        <v>777</v>
      </c>
      <c r="AH7555" t="s">
        <v>778</v>
      </c>
      <c r="AI7555" t="s">
        <v>779</v>
      </c>
      <c r="AJ7555" s="7"/>
      <c r="AK7555" t="s">
        <v>8153</v>
      </c>
      <c r="AL7555" t="s">
        <v>393</v>
      </c>
      <c r="AM7555" t="s">
        <v>775</v>
      </c>
      <c r="AN7555" t="s">
        <v>8178</v>
      </c>
      <c r="AO7555" t="str">
        <f>TEXT(A7555,"yyyy-mm-dd")</f>
        <v>2025-06-30</v>
      </c>
    </row>
    <row r="7556" spans="1:41">
      <c r="A7556" s="6" t="s">
        <v>8152</v>
      </c>
      <c r="B7556">
        <v>2025</v>
      </c>
      <c r="C7556">
        <v>6</v>
      </c>
      <c r="E7556" t="s">
        <v>392</v>
      </c>
      <c r="F7556" t="s">
        <v>82</v>
      </c>
      <c r="G7556" t="s">
        <v>774</v>
      </c>
      <c r="H7556" t="s">
        <v>1536</v>
      </c>
      <c r="K7556" s="6"/>
      <c r="O7556" s="8">
        <v>3.56</v>
      </c>
      <c r="P7556" s="8">
        <v>3.6</v>
      </c>
      <c r="Q7556" s="8">
        <v>3.43</v>
      </c>
      <c r="R7556" s="8">
        <v>3.76</v>
      </c>
      <c r="S7556" s="8">
        <v>2.9</v>
      </c>
      <c r="T7556" s="8">
        <v>4</v>
      </c>
      <c r="U7556" s="8">
        <v>0.27</v>
      </c>
      <c r="V7556" s="9">
        <v>32</v>
      </c>
      <c r="W7556" s="8">
        <v>0.32999999999999963</v>
      </c>
      <c r="X7556" s="8">
        <v>1.1000000000000001</v>
      </c>
      <c r="Y7556" s="8">
        <v>-4.0000000000000036E-2</v>
      </c>
      <c r="Z7556" s="8">
        <v>0.10000000000000009</v>
      </c>
      <c r="AA7556">
        <v>-4.0000000000000036E-2</v>
      </c>
      <c r="AF7556" t="s">
        <v>1537</v>
      </c>
      <c r="AG7556" t="s">
        <v>777</v>
      </c>
      <c r="AH7556" t="s">
        <v>778</v>
      </c>
      <c r="AI7556" t="s">
        <v>1538</v>
      </c>
      <c r="AJ7556" s="7"/>
      <c r="AK7556" t="s">
        <v>8153</v>
      </c>
      <c r="AL7556" t="s">
        <v>393</v>
      </c>
      <c r="AM7556" t="s">
        <v>1536</v>
      </c>
      <c r="AN7556" t="s">
        <v>8179</v>
      </c>
      <c r="AO7556" t="str">
        <f>TEXT(A7556,"yyyy-mm-dd")</f>
        <v>2025-06-30</v>
      </c>
    </row>
    <row r="7557" spans="1:41">
      <c r="A7557" s="6" t="s">
        <v>8152</v>
      </c>
      <c r="B7557">
        <v>2025</v>
      </c>
      <c r="C7557">
        <v>6</v>
      </c>
      <c r="E7557" t="s">
        <v>112</v>
      </c>
      <c r="F7557" t="s">
        <v>113</v>
      </c>
      <c r="G7557" t="s">
        <v>83</v>
      </c>
      <c r="H7557" t="s">
        <v>7924</v>
      </c>
      <c r="I7557">
        <v>2027</v>
      </c>
      <c r="K7557" s="6">
        <v>46752</v>
      </c>
      <c r="L7557">
        <v>30</v>
      </c>
      <c r="N7557" t="s">
        <v>567</v>
      </c>
      <c r="O7557" s="8">
        <v>6.78</v>
      </c>
      <c r="P7557" s="8">
        <v>6.91</v>
      </c>
      <c r="Q7557" s="8">
        <v>6.5</v>
      </c>
      <c r="R7557" s="8">
        <v>7.02</v>
      </c>
      <c r="S7557" s="8">
        <v>5.57</v>
      </c>
      <c r="T7557" s="8">
        <v>7.59</v>
      </c>
      <c r="U7557" s="8">
        <v>0.45</v>
      </c>
      <c r="V7557" s="9">
        <v>26</v>
      </c>
      <c r="W7557" s="8">
        <v>0.51999999999999957</v>
      </c>
      <c r="X7557" s="8">
        <v>2.0199999999999996</v>
      </c>
      <c r="Y7557" s="8">
        <v>-0.12999999999999989</v>
      </c>
      <c r="Z7557" s="8">
        <v>3.0000000000000249E-2</v>
      </c>
      <c r="AA7557">
        <v>-0.19000000000000039</v>
      </c>
      <c r="AF7557" t="s">
        <v>7962</v>
      </c>
      <c r="AG7557" t="s">
        <v>115</v>
      </c>
      <c r="AH7557" t="s">
        <v>116</v>
      </c>
      <c r="AI7557" t="s">
        <v>359</v>
      </c>
      <c r="AJ7557" s="7">
        <v>46752</v>
      </c>
      <c r="AK7557" t="s">
        <v>8153</v>
      </c>
      <c r="AL7557" t="s">
        <v>118</v>
      </c>
      <c r="AM7557" t="s">
        <v>7926</v>
      </c>
      <c r="AN7557" t="s">
        <v>8183</v>
      </c>
      <c r="AO7557" t="str">
        <f>TEXT(A7557,"yyyy-mm-dd")</f>
        <v>2025-06-30</v>
      </c>
    </row>
    <row r="7558" spans="1:41">
      <c r="A7558" s="6" t="s">
        <v>8152</v>
      </c>
      <c r="B7558">
        <v>2025</v>
      </c>
      <c r="C7558">
        <v>6</v>
      </c>
      <c r="E7558" t="s">
        <v>2881</v>
      </c>
      <c r="F7558" t="s">
        <v>113</v>
      </c>
      <c r="G7558" t="s">
        <v>83</v>
      </c>
      <c r="H7558" t="s">
        <v>7924</v>
      </c>
      <c r="I7558">
        <v>2027</v>
      </c>
      <c r="K7558" s="6">
        <v>46752</v>
      </c>
      <c r="L7558">
        <v>30</v>
      </c>
      <c r="N7558" t="s">
        <v>567</v>
      </c>
      <c r="O7558" s="8">
        <v>8</v>
      </c>
      <c r="P7558" s="8">
        <v>8</v>
      </c>
      <c r="Q7558" s="8">
        <v>7.84</v>
      </c>
      <c r="R7558" s="8">
        <v>8.23</v>
      </c>
      <c r="S7558" s="8">
        <v>6.4</v>
      </c>
      <c r="T7558" s="8">
        <v>9</v>
      </c>
      <c r="U7558" s="8">
        <v>0.61</v>
      </c>
      <c r="V7558" s="9">
        <v>26</v>
      </c>
      <c r="W7558" s="8">
        <v>0.39000000000000057</v>
      </c>
      <c r="X7558" s="8">
        <v>2.5999999999999996</v>
      </c>
      <c r="Y7558" s="8">
        <v>0</v>
      </c>
      <c r="Z7558" s="8">
        <v>0</v>
      </c>
      <c r="AA7558">
        <v>-0.32999999999999829</v>
      </c>
      <c r="AF7558" t="s">
        <v>7967</v>
      </c>
      <c r="AG7558" t="s">
        <v>2883</v>
      </c>
      <c r="AH7558" t="s">
        <v>2884</v>
      </c>
      <c r="AI7558" t="s">
        <v>359</v>
      </c>
      <c r="AJ7558" s="7">
        <v>46752</v>
      </c>
      <c r="AK7558" t="s">
        <v>8153</v>
      </c>
      <c r="AL7558" t="s">
        <v>2885</v>
      </c>
      <c r="AM7558" t="s">
        <v>7926</v>
      </c>
      <c r="AN7558" t="s">
        <v>8186</v>
      </c>
      <c r="AO7558" t="str">
        <f>TEXT(A7558,"yyyy-mm-dd")</f>
        <v>2025-06-30</v>
      </c>
    </row>
    <row r="7559" spans="1:41">
      <c r="A7559" s="6" t="s">
        <v>8152</v>
      </c>
      <c r="B7559">
        <v>2025</v>
      </c>
      <c r="C7559">
        <v>6</v>
      </c>
      <c r="E7559" t="s">
        <v>112</v>
      </c>
      <c r="F7559" t="s">
        <v>113</v>
      </c>
      <c r="G7559" t="s">
        <v>83</v>
      </c>
      <c r="H7559" t="s">
        <v>7480</v>
      </c>
      <c r="I7559">
        <v>2026</v>
      </c>
      <c r="K7559" s="6">
        <v>46387</v>
      </c>
      <c r="L7559">
        <v>18</v>
      </c>
      <c r="N7559" t="s">
        <v>206</v>
      </c>
      <c r="O7559" s="8">
        <v>6.96</v>
      </c>
      <c r="P7559" s="8">
        <v>7</v>
      </c>
      <c r="Q7559" s="8">
        <v>6.59</v>
      </c>
      <c r="R7559" s="8">
        <v>7.24</v>
      </c>
      <c r="S7559" s="8">
        <v>5.92</v>
      </c>
      <c r="T7559" s="8">
        <v>7.8</v>
      </c>
      <c r="U7559" s="8">
        <v>0.45</v>
      </c>
      <c r="V7559" s="9">
        <v>32</v>
      </c>
      <c r="W7559" s="8">
        <v>0.65000000000000036</v>
      </c>
      <c r="X7559" s="8">
        <v>1.88</v>
      </c>
      <c r="Y7559" s="8">
        <v>-4.0000000000000036E-2</v>
      </c>
      <c r="Z7559" s="8">
        <v>0</v>
      </c>
      <c r="AA7559">
        <v>-0.25</v>
      </c>
      <c r="AF7559" t="s">
        <v>7518</v>
      </c>
      <c r="AG7559" t="s">
        <v>115</v>
      </c>
      <c r="AH7559" t="s">
        <v>116</v>
      </c>
      <c r="AI7559" t="s">
        <v>230</v>
      </c>
      <c r="AJ7559" s="7">
        <v>46387</v>
      </c>
      <c r="AK7559" t="s">
        <v>8153</v>
      </c>
      <c r="AL7559" t="s">
        <v>118</v>
      </c>
      <c r="AM7559" t="s">
        <v>7482</v>
      </c>
      <c r="AN7559" t="s">
        <v>8182</v>
      </c>
      <c r="AO7559" t="str">
        <f>TEXT(A7559,"yyyy-mm-dd")</f>
        <v>2025-06-30</v>
      </c>
    </row>
    <row r="7560" spans="1:41">
      <c r="A7560" s="6" t="s">
        <v>8152</v>
      </c>
      <c r="B7560">
        <v>2025</v>
      </c>
      <c r="C7560">
        <v>6</v>
      </c>
      <c r="E7560" t="s">
        <v>2881</v>
      </c>
      <c r="F7560" t="s">
        <v>113</v>
      </c>
      <c r="G7560" t="s">
        <v>83</v>
      </c>
      <c r="H7560" t="s">
        <v>7480</v>
      </c>
      <c r="I7560">
        <v>2026</v>
      </c>
      <c r="K7560" s="6">
        <v>46387</v>
      </c>
      <c r="L7560">
        <v>18</v>
      </c>
      <c r="N7560" t="s">
        <v>206</v>
      </c>
      <c r="O7560" s="8">
        <v>8.5</v>
      </c>
      <c r="P7560" s="8">
        <v>8.61</v>
      </c>
      <c r="Q7560" s="8">
        <v>8.15</v>
      </c>
      <c r="R7560" s="8">
        <v>8.8699999999999992</v>
      </c>
      <c r="S7560" s="8">
        <v>7.1</v>
      </c>
      <c r="T7560" s="8">
        <v>9.36</v>
      </c>
      <c r="U7560" s="8">
        <v>0.56999999999999995</v>
      </c>
      <c r="V7560" s="9">
        <v>29</v>
      </c>
      <c r="W7560" s="8">
        <v>0.71999999999999886</v>
      </c>
      <c r="X7560" s="8">
        <v>2.2599999999999998</v>
      </c>
      <c r="Y7560" s="8">
        <v>-0.10999999999999943</v>
      </c>
      <c r="Z7560" s="8">
        <v>0</v>
      </c>
      <c r="AA7560">
        <v>-0.14000000000000057</v>
      </c>
      <c r="AF7560" t="s">
        <v>7523</v>
      </c>
      <c r="AG7560" t="s">
        <v>2883</v>
      </c>
      <c r="AH7560" t="s">
        <v>2884</v>
      </c>
      <c r="AI7560" t="s">
        <v>230</v>
      </c>
      <c r="AJ7560" s="7">
        <v>46387</v>
      </c>
      <c r="AK7560" t="s">
        <v>8153</v>
      </c>
      <c r="AL7560" t="s">
        <v>2885</v>
      </c>
      <c r="AM7560" t="s">
        <v>7482</v>
      </c>
      <c r="AN7560" t="s">
        <v>8185</v>
      </c>
      <c r="AO7560" t="str">
        <f>TEXT(A7560,"yyyy-mm-dd")</f>
        <v>2025-06-30</v>
      </c>
    </row>
    <row r="7561" spans="1:41">
      <c r="A7561" s="6" t="s">
        <v>8152</v>
      </c>
      <c r="B7561">
        <v>2025</v>
      </c>
      <c r="C7561">
        <v>6</v>
      </c>
      <c r="E7561" t="s">
        <v>112</v>
      </c>
      <c r="F7561" t="s">
        <v>113</v>
      </c>
      <c r="G7561" t="s">
        <v>83</v>
      </c>
      <c r="H7561" t="s">
        <v>7036</v>
      </c>
      <c r="I7561">
        <v>2025</v>
      </c>
      <c r="K7561" s="6">
        <v>46022</v>
      </c>
      <c r="L7561">
        <v>6</v>
      </c>
      <c r="N7561" t="s">
        <v>203</v>
      </c>
      <c r="O7561" s="8">
        <v>7.53</v>
      </c>
      <c r="P7561" s="8">
        <v>7.5</v>
      </c>
      <c r="Q7561" s="8">
        <v>7.31</v>
      </c>
      <c r="R7561" s="8">
        <v>7.81</v>
      </c>
      <c r="S7561" s="8">
        <v>6.84</v>
      </c>
      <c r="T7561" s="8">
        <v>8.3000000000000007</v>
      </c>
      <c r="U7561" s="8">
        <v>0.37</v>
      </c>
      <c r="V7561" s="9">
        <v>32</v>
      </c>
      <c r="W7561" s="8">
        <v>0.5</v>
      </c>
      <c r="X7561" s="8">
        <v>1.4600000000000009</v>
      </c>
      <c r="Y7561" s="8">
        <v>3.0000000000000249E-2</v>
      </c>
      <c r="Z7561" s="8">
        <v>-9.9999999999999645E-2</v>
      </c>
      <c r="AA7561">
        <v>-5.9999999999999609E-2</v>
      </c>
      <c r="AF7561" t="s">
        <v>7074</v>
      </c>
      <c r="AG7561" t="s">
        <v>115</v>
      </c>
      <c r="AH7561" t="s">
        <v>116</v>
      </c>
      <c r="AI7561" t="s">
        <v>117</v>
      </c>
      <c r="AJ7561" s="7">
        <v>46022</v>
      </c>
      <c r="AK7561" t="s">
        <v>8153</v>
      </c>
      <c r="AL7561" t="s">
        <v>118</v>
      </c>
      <c r="AM7561" t="s">
        <v>7038</v>
      </c>
      <c r="AN7561" t="s">
        <v>8181</v>
      </c>
      <c r="AO7561" t="str">
        <f>TEXT(A7561,"yyyy-mm-dd")</f>
        <v>2025-06-30</v>
      </c>
    </row>
    <row r="7562" spans="1:41">
      <c r="A7562" s="6" t="s">
        <v>8152</v>
      </c>
      <c r="B7562">
        <v>2025</v>
      </c>
      <c r="C7562">
        <v>6</v>
      </c>
      <c r="E7562" t="s">
        <v>2881</v>
      </c>
      <c r="F7562" t="s">
        <v>113</v>
      </c>
      <c r="G7562" t="s">
        <v>83</v>
      </c>
      <c r="H7562" t="s">
        <v>7036</v>
      </c>
      <c r="I7562">
        <v>2025</v>
      </c>
      <c r="K7562" s="6">
        <v>46022</v>
      </c>
      <c r="L7562">
        <v>6</v>
      </c>
      <c r="N7562" t="s">
        <v>203</v>
      </c>
      <c r="O7562" s="8">
        <v>8.99</v>
      </c>
      <c r="P7562" s="8">
        <v>9</v>
      </c>
      <c r="Q7562" s="8">
        <v>8.81</v>
      </c>
      <c r="R7562" s="8">
        <v>9.2200000000000006</v>
      </c>
      <c r="S7562" s="8">
        <v>8.3000000000000007</v>
      </c>
      <c r="T7562" s="8">
        <v>9.5</v>
      </c>
      <c r="U7562" s="8">
        <v>0.35</v>
      </c>
      <c r="V7562" s="9">
        <v>30</v>
      </c>
      <c r="W7562" s="8">
        <v>0.41000000000000014</v>
      </c>
      <c r="X7562" s="8">
        <v>1.1999999999999993</v>
      </c>
      <c r="Y7562" s="8">
        <v>-9.9999999999997868E-3</v>
      </c>
      <c r="Z7562" s="8">
        <v>0</v>
      </c>
      <c r="AA7562">
        <v>-5.0000000000000711E-2</v>
      </c>
      <c r="AF7562" t="s">
        <v>7079</v>
      </c>
      <c r="AG7562" t="s">
        <v>2883</v>
      </c>
      <c r="AH7562" t="s">
        <v>2884</v>
      </c>
      <c r="AI7562" t="s">
        <v>117</v>
      </c>
      <c r="AJ7562" s="7">
        <v>46022</v>
      </c>
      <c r="AK7562" t="s">
        <v>8153</v>
      </c>
      <c r="AL7562" t="s">
        <v>2885</v>
      </c>
      <c r="AM7562" t="s">
        <v>7038</v>
      </c>
      <c r="AN7562" t="s">
        <v>8184</v>
      </c>
      <c r="AO7562" t="str">
        <f>TEXT(A7562,"yyyy-mm-dd")</f>
        <v>2025-06-30</v>
      </c>
    </row>
    <row r="7563" spans="1:41">
      <c r="A7563" s="6" t="s">
        <v>8187</v>
      </c>
      <c r="B7563">
        <v>2025</v>
      </c>
      <c r="C7563">
        <v>7</v>
      </c>
      <c r="E7563" t="s">
        <v>1907</v>
      </c>
      <c r="F7563" t="s">
        <v>1908</v>
      </c>
      <c r="G7563" t="s">
        <v>102</v>
      </c>
      <c r="H7563" t="s">
        <v>8210</v>
      </c>
      <c r="I7563">
        <v>2027</v>
      </c>
      <c r="J7563">
        <v>3</v>
      </c>
      <c r="K7563" s="6">
        <v>46660</v>
      </c>
      <c r="L7563">
        <v>26</v>
      </c>
      <c r="M7563">
        <v>9</v>
      </c>
      <c r="N7563" t="s">
        <v>463</v>
      </c>
      <c r="O7563" s="8">
        <v>6.6</v>
      </c>
      <c r="P7563" s="8">
        <v>6.75</v>
      </c>
      <c r="Q7563" s="8">
        <v>6.25</v>
      </c>
      <c r="R7563" s="8">
        <v>7</v>
      </c>
      <c r="S7563" s="8">
        <v>5.5</v>
      </c>
      <c r="T7563" s="8">
        <v>7.75</v>
      </c>
      <c r="U7563" s="8">
        <v>0.56000000000000005</v>
      </c>
      <c r="V7563" s="9">
        <v>31</v>
      </c>
      <c r="W7563" s="8">
        <v>0.75</v>
      </c>
      <c r="X7563" s="8">
        <v>2.25</v>
      </c>
      <c r="Y7563" s="8">
        <v>-0.15000000000000036</v>
      </c>
      <c r="Z7563" s="8"/>
      <c r="AF7563" t="s">
        <v>8211</v>
      </c>
      <c r="AG7563" t="s">
        <v>1910</v>
      </c>
      <c r="AH7563" t="s">
        <v>1911</v>
      </c>
      <c r="AI7563" t="s">
        <v>1971</v>
      </c>
      <c r="AJ7563" s="7">
        <v>46660</v>
      </c>
      <c r="AK7563" t="s">
        <v>8188</v>
      </c>
      <c r="AL7563" t="s">
        <v>1908</v>
      </c>
      <c r="AM7563" t="s">
        <v>8212</v>
      </c>
      <c r="AN7563" t="s">
        <v>8213</v>
      </c>
      <c r="AO7563" t="str">
        <f>TEXT(A7563,"yyyy-mm-dd")</f>
        <v>2025-07-31</v>
      </c>
    </row>
    <row r="7564" spans="1:41">
      <c r="A7564" s="6" t="s">
        <v>8187</v>
      </c>
      <c r="B7564">
        <v>2025</v>
      </c>
      <c r="C7564">
        <v>7</v>
      </c>
      <c r="E7564" t="s">
        <v>1907</v>
      </c>
      <c r="F7564" t="s">
        <v>1908</v>
      </c>
      <c r="G7564" t="s">
        <v>102</v>
      </c>
      <c r="H7564" t="s">
        <v>8102</v>
      </c>
      <c r="I7564">
        <v>2027</v>
      </c>
      <c r="J7564">
        <v>2</v>
      </c>
      <c r="K7564" s="6">
        <v>46568</v>
      </c>
      <c r="L7564">
        <v>23</v>
      </c>
      <c r="M7564">
        <v>8</v>
      </c>
      <c r="N7564" t="s">
        <v>95</v>
      </c>
      <c r="O7564" s="8">
        <v>6.67</v>
      </c>
      <c r="P7564" s="8">
        <v>6.75</v>
      </c>
      <c r="Q7564" s="8">
        <v>6.5</v>
      </c>
      <c r="R7564" s="8">
        <v>7</v>
      </c>
      <c r="S7564" s="8">
        <v>5.5</v>
      </c>
      <c r="T7564" s="8">
        <v>7.75</v>
      </c>
      <c r="U7564" s="8">
        <v>0.51</v>
      </c>
      <c r="V7564" s="9">
        <v>31</v>
      </c>
      <c r="W7564" s="8">
        <v>0.5</v>
      </c>
      <c r="X7564" s="8">
        <v>2.25</v>
      </c>
      <c r="Y7564" s="8">
        <v>-8.0000000000000071E-2</v>
      </c>
      <c r="Z7564" s="8">
        <v>0</v>
      </c>
      <c r="AA7564">
        <v>-0.19000000000000039</v>
      </c>
      <c r="AF7564" t="s">
        <v>8103</v>
      </c>
      <c r="AG7564" t="s">
        <v>1910</v>
      </c>
      <c r="AH7564" t="s">
        <v>1911</v>
      </c>
      <c r="AI7564" t="s">
        <v>1944</v>
      </c>
      <c r="AJ7564" s="7">
        <v>46568</v>
      </c>
      <c r="AK7564" t="s">
        <v>8188</v>
      </c>
      <c r="AL7564" t="s">
        <v>1908</v>
      </c>
      <c r="AM7564" t="s">
        <v>8104</v>
      </c>
      <c r="AN7564" t="s">
        <v>8209</v>
      </c>
      <c r="AO7564" t="str">
        <f>TEXT(A7564,"yyyy-mm-dd")</f>
        <v>2025-07-31</v>
      </c>
    </row>
    <row r="7565" spans="1:41">
      <c r="A7565" s="6" t="s">
        <v>8187</v>
      </c>
      <c r="B7565">
        <v>2025</v>
      </c>
      <c r="C7565">
        <v>7</v>
      </c>
      <c r="E7565" t="s">
        <v>1907</v>
      </c>
      <c r="F7565" t="s">
        <v>1908</v>
      </c>
      <c r="G7565" t="s">
        <v>102</v>
      </c>
      <c r="H7565" t="s">
        <v>8098</v>
      </c>
      <c r="I7565">
        <v>2027</v>
      </c>
      <c r="J7565">
        <v>1</v>
      </c>
      <c r="K7565" s="6">
        <v>46477</v>
      </c>
      <c r="L7565">
        <v>20</v>
      </c>
      <c r="M7565">
        <v>7</v>
      </c>
      <c r="N7565" t="s">
        <v>185</v>
      </c>
      <c r="O7565" s="8">
        <v>6.71</v>
      </c>
      <c r="P7565" s="8">
        <v>6.75</v>
      </c>
      <c r="Q7565" s="8">
        <v>6.5</v>
      </c>
      <c r="R7565" s="8">
        <v>7</v>
      </c>
      <c r="S7565" s="8">
        <v>5.5</v>
      </c>
      <c r="T7565" s="8">
        <v>7.5</v>
      </c>
      <c r="U7565" s="8">
        <v>0.47</v>
      </c>
      <c r="V7565" s="9">
        <v>31</v>
      </c>
      <c r="W7565" s="8">
        <v>0.5</v>
      </c>
      <c r="X7565" s="8">
        <v>2</v>
      </c>
      <c r="Y7565" s="8">
        <v>-4.0000000000000036E-2</v>
      </c>
      <c r="Z7565" s="8">
        <v>0</v>
      </c>
      <c r="AA7565">
        <v>0</v>
      </c>
      <c r="AF7565" t="s">
        <v>8099</v>
      </c>
      <c r="AG7565" t="s">
        <v>1910</v>
      </c>
      <c r="AH7565" t="s">
        <v>1911</v>
      </c>
      <c r="AI7565" t="s">
        <v>1939</v>
      </c>
      <c r="AJ7565" s="7">
        <v>46477</v>
      </c>
      <c r="AK7565" t="s">
        <v>8188</v>
      </c>
      <c r="AL7565" t="s">
        <v>1908</v>
      </c>
      <c r="AM7565" t="s">
        <v>8100</v>
      </c>
      <c r="AN7565" t="s">
        <v>8208</v>
      </c>
      <c r="AO7565" t="str">
        <f>TEXT(A7565,"yyyy-mm-dd")</f>
        <v>2025-07-31</v>
      </c>
    </row>
    <row r="7566" spans="1:41">
      <c r="A7566" s="6" t="s">
        <v>8187</v>
      </c>
      <c r="B7566">
        <v>2025</v>
      </c>
      <c r="C7566">
        <v>7</v>
      </c>
      <c r="E7566" t="s">
        <v>1907</v>
      </c>
      <c r="F7566" t="s">
        <v>1908</v>
      </c>
      <c r="G7566" t="s">
        <v>102</v>
      </c>
      <c r="H7566" t="s">
        <v>7871</v>
      </c>
      <c r="I7566">
        <v>2026</v>
      </c>
      <c r="J7566">
        <v>4</v>
      </c>
      <c r="K7566" s="6">
        <v>46387</v>
      </c>
      <c r="L7566">
        <v>17</v>
      </c>
      <c r="M7566">
        <v>6</v>
      </c>
      <c r="N7566" t="s">
        <v>214</v>
      </c>
      <c r="O7566" s="8">
        <v>6.76</v>
      </c>
      <c r="P7566" s="8">
        <v>6.75</v>
      </c>
      <c r="Q7566" s="8">
        <v>6.5</v>
      </c>
      <c r="R7566" s="8">
        <v>7</v>
      </c>
      <c r="S7566" s="8">
        <v>5.5</v>
      </c>
      <c r="T7566" s="8">
        <v>7.5</v>
      </c>
      <c r="U7566" s="8">
        <v>0.4</v>
      </c>
      <c r="V7566" s="9">
        <v>40</v>
      </c>
      <c r="W7566" s="8">
        <v>0.5</v>
      </c>
      <c r="X7566" s="8">
        <v>2</v>
      </c>
      <c r="Y7566" s="8">
        <v>9.9999999999997868E-3</v>
      </c>
      <c r="Z7566" s="8">
        <v>-0.12999999999999989</v>
      </c>
      <c r="AA7566">
        <v>0</v>
      </c>
      <c r="AF7566" t="s">
        <v>7872</v>
      </c>
      <c r="AG7566" t="s">
        <v>1910</v>
      </c>
      <c r="AH7566" t="s">
        <v>1911</v>
      </c>
      <c r="AI7566" t="s">
        <v>1934</v>
      </c>
      <c r="AJ7566" s="7">
        <v>46387</v>
      </c>
      <c r="AK7566" t="s">
        <v>8188</v>
      </c>
      <c r="AL7566" t="s">
        <v>1908</v>
      </c>
      <c r="AM7566" t="s">
        <v>7873</v>
      </c>
      <c r="AN7566" t="s">
        <v>8207</v>
      </c>
      <c r="AO7566" t="str">
        <f>TEXT(A7566,"yyyy-mm-dd")</f>
        <v>2025-07-31</v>
      </c>
    </row>
    <row r="7567" spans="1:41">
      <c r="A7567" s="6" t="s">
        <v>8187</v>
      </c>
      <c r="B7567">
        <v>2025</v>
      </c>
      <c r="C7567">
        <v>7</v>
      </c>
      <c r="E7567" t="s">
        <v>1907</v>
      </c>
      <c r="F7567" t="s">
        <v>1908</v>
      </c>
      <c r="G7567" t="s">
        <v>102</v>
      </c>
      <c r="H7567" t="s">
        <v>7766</v>
      </c>
      <c r="I7567">
        <v>2026</v>
      </c>
      <c r="J7567">
        <v>3</v>
      </c>
      <c r="K7567" s="6">
        <v>46295</v>
      </c>
      <c r="L7567">
        <v>14</v>
      </c>
      <c r="M7567">
        <v>5</v>
      </c>
      <c r="N7567" t="s">
        <v>244</v>
      </c>
      <c r="O7567" s="8">
        <v>6.86</v>
      </c>
      <c r="P7567" s="8">
        <v>7</v>
      </c>
      <c r="Q7567" s="8">
        <v>6.75</v>
      </c>
      <c r="R7567" s="8">
        <v>7</v>
      </c>
      <c r="S7567" s="8">
        <v>5.5</v>
      </c>
      <c r="T7567" s="8">
        <v>7.5</v>
      </c>
      <c r="U7567" s="8">
        <v>0.39</v>
      </c>
      <c r="V7567" s="9">
        <v>39</v>
      </c>
      <c r="W7567" s="8">
        <v>0.25</v>
      </c>
      <c r="X7567" s="8">
        <v>2</v>
      </c>
      <c r="Y7567" s="8">
        <v>-0.13999999999999968</v>
      </c>
      <c r="Z7567" s="8">
        <v>0</v>
      </c>
      <c r="AA7567">
        <v>-0.25</v>
      </c>
      <c r="AF7567" t="s">
        <v>7767</v>
      </c>
      <c r="AG7567" t="s">
        <v>1910</v>
      </c>
      <c r="AH7567" t="s">
        <v>1911</v>
      </c>
      <c r="AI7567" t="s">
        <v>1929</v>
      </c>
      <c r="AJ7567" s="7">
        <v>46295</v>
      </c>
      <c r="AK7567" t="s">
        <v>8188</v>
      </c>
      <c r="AL7567" t="s">
        <v>1908</v>
      </c>
      <c r="AM7567" t="s">
        <v>7768</v>
      </c>
      <c r="AN7567" t="s">
        <v>8206</v>
      </c>
      <c r="AO7567" t="str">
        <f>TEXT(A7567,"yyyy-mm-dd")</f>
        <v>2025-07-31</v>
      </c>
    </row>
    <row r="7568" spans="1:41">
      <c r="A7568" s="6" t="s">
        <v>8187</v>
      </c>
      <c r="B7568">
        <v>2025</v>
      </c>
      <c r="C7568">
        <v>7</v>
      </c>
      <c r="E7568" t="s">
        <v>1907</v>
      </c>
      <c r="F7568" t="s">
        <v>1908</v>
      </c>
      <c r="G7568" t="s">
        <v>102</v>
      </c>
      <c r="H7568" t="s">
        <v>7658</v>
      </c>
      <c r="I7568">
        <v>2026</v>
      </c>
      <c r="J7568">
        <v>2</v>
      </c>
      <c r="K7568" s="6">
        <v>46203</v>
      </c>
      <c r="L7568">
        <v>11</v>
      </c>
      <c r="M7568">
        <v>4</v>
      </c>
      <c r="N7568" t="s">
        <v>85</v>
      </c>
      <c r="O7568" s="8">
        <v>6.97</v>
      </c>
      <c r="P7568" s="8">
        <v>7</v>
      </c>
      <c r="Q7568" s="8">
        <v>6.75</v>
      </c>
      <c r="R7568" s="8">
        <v>7.25</v>
      </c>
      <c r="S7568" s="8">
        <v>6</v>
      </c>
      <c r="T7568" s="8">
        <v>7.75</v>
      </c>
      <c r="U7568" s="8">
        <v>0.36</v>
      </c>
      <c r="V7568" s="9">
        <v>39</v>
      </c>
      <c r="W7568" s="8">
        <v>0.5</v>
      </c>
      <c r="X7568" s="8">
        <v>1.75</v>
      </c>
      <c r="Y7568" s="8">
        <v>-3.0000000000000249E-2</v>
      </c>
      <c r="Z7568" s="8">
        <v>0</v>
      </c>
      <c r="AA7568">
        <v>0</v>
      </c>
      <c r="AF7568" t="s">
        <v>7659</v>
      </c>
      <c r="AG7568" t="s">
        <v>1910</v>
      </c>
      <c r="AH7568" t="s">
        <v>1911</v>
      </c>
      <c r="AI7568" t="s">
        <v>1924</v>
      </c>
      <c r="AJ7568" s="7">
        <v>46203</v>
      </c>
      <c r="AK7568" t="s">
        <v>8188</v>
      </c>
      <c r="AL7568" t="s">
        <v>1908</v>
      </c>
      <c r="AM7568" t="s">
        <v>7660</v>
      </c>
      <c r="AN7568" t="s">
        <v>8205</v>
      </c>
      <c r="AO7568" t="str">
        <f>TEXT(A7568,"yyyy-mm-dd")</f>
        <v>2025-07-31</v>
      </c>
    </row>
    <row r="7569" spans="1:41">
      <c r="A7569" s="6" t="s">
        <v>8187</v>
      </c>
      <c r="B7569">
        <v>2025</v>
      </c>
      <c r="C7569">
        <v>7</v>
      </c>
      <c r="E7569" t="s">
        <v>1907</v>
      </c>
      <c r="F7569" t="s">
        <v>1908</v>
      </c>
      <c r="G7569" t="s">
        <v>102</v>
      </c>
      <c r="H7569" t="s">
        <v>7654</v>
      </c>
      <c r="I7569">
        <v>2026</v>
      </c>
      <c r="J7569">
        <v>1</v>
      </c>
      <c r="K7569" s="6">
        <v>46112</v>
      </c>
      <c r="L7569">
        <v>8</v>
      </c>
      <c r="M7569">
        <v>3</v>
      </c>
      <c r="N7569" t="s">
        <v>182</v>
      </c>
      <c r="O7569" s="8">
        <v>7.11</v>
      </c>
      <c r="P7569" s="8">
        <v>7</v>
      </c>
      <c r="Q7569" s="8">
        <v>7</v>
      </c>
      <c r="R7569" s="8">
        <v>7.25</v>
      </c>
      <c r="S7569" s="8">
        <v>6.5</v>
      </c>
      <c r="T7569" s="8">
        <v>7.75</v>
      </c>
      <c r="U7569" s="8">
        <v>0.33</v>
      </c>
      <c r="V7569" s="9">
        <v>39</v>
      </c>
      <c r="W7569" s="8">
        <v>0.25</v>
      </c>
      <c r="X7569" s="8">
        <v>1.25</v>
      </c>
      <c r="Y7569" s="8">
        <v>0.11000000000000032</v>
      </c>
      <c r="Z7569" s="8">
        <v>0</v>
      </c>
      <c r="AA7569">
        <v>-0.25</v>
      </c>
      <c r="AF7569" t="s">
        <v>7655</v>
      </c>
      <c r="AG7569" t="s">
        <v>1910</v>
      </c>
      <c r="AH7569" t="s">
        <v>1911</v>
      </c>
      <c r="AI7569" t="s">
        <v>1919</v>
      </c>
      <c r="AJ7569" s="7">
        <v>46112</v>
      </c>
      <c r="AK7569" t="s">
        <v>8188</v>
      </c>
      <c r="AL7569" t="s">
        <v>1908</v>
      </c>
      <c r="AM7569" t="s">
        <v>7656</v>
      </c>
      <c r="AN7569" t="s">
        <v>8204</v>
      </c>
      <c r="AO7569" t="str">
        <f>TEXT(A7569,"yyyy-mm-dd")</f>
        <v>2025-07-31</v>
      </c>
    </row>
    <row r="7570" spans="1:41">
      <c r="A7570" s="6" t="s">
        <v>8187</v>
      </c>
      <c r="B7570">
        <v>2025</v>
      </c>
      <c r="C7570">
        <v>7</v>
      </c>
      <c r="E7570" t="s">
        <v>1907</v>
      </c>
      <c r="F7570" t="s">
        <v>1908</v>
      </c>
      <c r="G7570" t="s">
        <v>102</v>
      </c>
      <c r="H7570" t="s">
        <v>7427</v>
      </c>
      <c r="I7570">
        <v>2025</v>
      </c>
      <c r="J7570">
        <v>4</v>
      </c>
      <c r="K7570" s="6">
        <v>46022</v>
      </c>
      <c r="L7570">
        <v>5</v>
      </c>
      <c r="M7570">
        <v>2</v>
      </c>
      <c r="N7570" t="s">
        <v>211</v>
      </c>
      <c r="O7570" s="8">
        <v>7.38</v>
      </c>
      <c r="P7570" s="8">
        <v>7.5</v>
      </c>
      <c r="Q7570" s="8">
        <v>7.19</v>
      </c>
      <c r="R7570" s="8">
        <v>7.5</v>
      </c>
      <c r="S7570" s="8">
        <v>7</v>
      </c>
      <c r="T7570" s="8">
        <v>7.75</v>
      </c>
      <c r="U7570" s="8">
        <v>0.25</v>
      </c>
      <c r="V7570" s="9">
        <v>40</v>
      </c>
      <c r="W7570" s="8">
        <v>0.30999999999999961</v>
      </c>
      <c r="X7570" s="8">
        <v>0.75</v>
      </c>
      <c r="Y7570" s="8">
        <v>-0.12000000000000011</v>
      </c>
      <c r="Z7570" s="8">
        <v>0</v>
      </c>
      <c r="AA7570">
        <v>0.11999999999999922</v>
      </c>
      <c r="AF7570" t="s">
        <v>7428</v>
      </c>
      <c r="AG7570" t="s">
        <v>1910</v>
      </c>
      <c r="AH7570" t="s">
        <v>1911</v>
      </c>
      <c r="AI7570" t="s">
        <v>1915</v>
      </c>
      <c r="AJ7570" s="7">
        <v>46022</v>
      </c>
      <c r="AK7570" t="s">
        <v>8188</v>
      </c>
      <c r="AL7570" t="s">
        <v>1908</v>
      </c>
      <c r="AM7570" t="s">
        <v>7429</v>
      </c>
      <c r="AN7570" t="s">
        <v>8203</v>
      </c>
      <c r="AO7570" t="str">
        <f>TEXT(A7570,"yyyy-mm-dd")</f>
        <v>2025-07-31</v>
      </c>
    </row>
    <row r="7571" spans="1:41">
      <c r="A7571" s="6" t="s">
        <v>8187</v>
      </c>
      <c r="B7571">
        <v>2025</v>
      </c>
      <c r="C7571">
        <v>7</v>
      </c>
      <c r="E7571" t="s">
        <v>1907</v>
      </c>
      <c r="F7571" t="s">
        <v>1908</v>
      </c>
      <c r="G7571" t="s">
        <v>102</v>
      </c>
      <c r="H7571" t="s">
        <v>7322</v>
      </c>
      <c r="I7571">
        <v>2025</v>
      </c>
      <c r="J7571">
        <v>3</v>
      </c>
      <c r="K7571" s="6">
        <v>45930</v>
      </c>
      <c r="L7571">
        <v>2</v>
      </c>
      <c r="M7571">
        <v>1</v>
      </c>
      <c r="N7571" t="s">
        <v>104</v>
      </c>
      <c r="O7571" s="8">
        <v>7.61</v>
      </c>
      <c r="P7571" s="8">
        <v>7.5</v>
      </c>
      <c r="Q7571" s="8">
        <v>7.5</v>
      </c>
      <c r="R7571" s="8">
        <v>7.75</v>
      </c>
      <c r="S7571" s="8">
        <v>7.25</v>
      </c>
      <c r="T7571" s="8">
        <v>8</v>
      </c>
      <c r="U7571" s="8">
        <v>0.15</v>
      </c>
      <c r="V7571" s="9">
        <v>39</v>
      </c>
      <c r="W7571" s="8">
        <v>0.25</v>
      </c>
      <c r="X7571" s="8">
        <v>0.75</v>
      </c>
      <c r="Y7571" s="8">
        <v>0.11000000000000032</v>
      </c>
      <c r="Z7571" s="8">
        <v>-0.25</v>
      </c>
      <c r="AA7571">
        <v>0</v>
      </c>
      <c r="AF7571" t="s">
        <v>7323</v>
      </c>
      <c r="AG7571" t="s">
        <v>1910</v>
      </c>
      <c r="AH7571" t="s">
        <v>1911</v>
      </c>
      <c r="AI7571" t="s">
        <v>1912</v>
      </c>
      <c r="AJ7571" s="7">
        <v>45930</v>
      </c>
      <c r="AK7571" t="s">
        <v>8188</v>
      </c>
      <c r="AL7571" t="s">
        <v>1908</v>
      </c>
      <c r="AM7571" t="s">
        <v>7324</v>
      </c>
      <c r="AN7571" t="s">
        <v>8202</v>
      </c>
      <c r="AO7571" t="str">
        <f>TEXT(A7571,"yyyy-mm-dd")</f>
        <v>2025-07-31</v>
      </c>
    </row>
    <row r="7572" spans="1:41">
      <c r="A7572" s="6" t="s">
        <v>8187</v>
      </c>
      <c r="B7572">
        <v>2025</v>
      </c>
      <c r="C7572">
        <v>7</v>
      </c>
      <c r="E7572" t="s">
        <v>100</v>
      </c>
      <c r="F7572" t="s">
        <v>101</v>
      </c>
      <c r="G7572" t="s">
        <v>83</v>
      </c>
      <c r="H7572" t="s">
        <v>7924</v>
      </c>
      <c r="I7572">
        <v>2027</v>
      </c>
      <c r="K7572" s="6">
        <v>46752</v>
      </c>
      <c r="L7572">
        <v>29</v>
      </c>
      <c r="N7572" t="s">
        <v>581</v>
      </c>
      <c r="O7572" s="8">
        <v>1.84</v>
      </c>
      <c r="P7572" s="8">
        <v>1.8</v>
      </c>
      <c r="Q7572" s="8">
        <v>1.7</v>
      </c>
      <c r="R7572" s="8">
        <v>2</v>
      </c>
      <c r="S7572" s="8">
        <v>1</v>
      </c>
      <c r="T7572" s="8">
        <v>2.5099999999999998</v>
      </c>
      <c r="U7572" s="8">
        <v>0.37</v>
      </c>
      <c r="V7572" s="9">
        <v>33</v>
      </c>
      <c r="W7572" s="8">
        <v>0.30000000000000004</v>
      </c>
      <c r="X7572" s="8">
        <v>1.5099999999999998</v>
      </c>
      <c r="Y7572" s="8">
        <v>4.0000000000000036E-2</v>
      </c>
      <c r="Z7572" s="8">
        <v>0</v>
      </c>
      <c r="AA7572">
        <v>0</v>
      </c>
      <c r="AF7572" t="s">
        <v>10522</v>
      </c>
      <c r="AG7572" t="s">
        <v>9655</v>
      </c>
      <c r="AH7572" t="s">
        <v>9656</v>
      </c>
      <c r="AI7572" t="s">
        <v>9708</v>
      </c>
      <c r="AJ7572" s="7">
        <v>46752</v>
      </c>
      <c r="AK7572" t="s">
        <v>8188</v>
      </c>
      <c r="AL7572" t="s">
        <v>109</v>
      </c>
      <c r="AM7572" t="s">
        <v>7926</v>
      </c>
      <c r="AN7572" t="s">
        <v>10530</v>
      </c>
    </row>
    <row r="7573" spans="1:41">
      <c r="A7573" s="6" t="s">
        <v>8187</v>
      </c>
      <c r="B7573">
        <v>2025</v>
      </c>
      <c r="C7573">
        <v>7</v>
      </c>
      <c r="E7573" t="s">
        <v>100</v>
      </c>
      <c r="F7573" t="s">
        <v>101</v>
      </c>
      <c r="G7573" t="s">
        <v>102</v>
      </c>
      <c r="H7573" t="s">
        <v>7871</v>
      </c>
      <c r="I7573">
        <v>2026</v>
      </c>
      <c r="J7573">
        <v>4</v>
      </c>
      <c r="K7573" s="6">
        <v>46387</v>
      </c>
      <c r="L7573">
        <v>17</v>
      </c>
      <c r="M7573">
        <v>6</v>
      </c>
      <c r="N7573" t="s">
        <v>214</v>
      </c>
      <c r="O7573" s="8">
        <v>1.68</v>
      </c>
      <c r="P7573" s="8">
        <v>1.7</v>
      </c>
      <c r="Q7573" s="8">
        <v>1.3</v>
      </c>
      <c r="R7573" s="8">
        <v>2</v>
      </c>
      <c r="S7573" s="8">
        <v>0.5</v>
      </c>
      <c r="T7573" s="8">
        <v>3.5</v>
      </c>
      <c r="U7573" s="8">
        <v>0.63</v>
      </c>
      <c r="V7573" s="9">
        <v>37</v>
      </c>
      <c r="W7573" s="8">
        <v>0.7</v>
      </c>
      <c r="X7573" s="8">
        <v>3</v>
      </c>
      <c r="Y7573" s="8">
        <v>-2.0000000000000018E-2</v>
      </c>
      <c r="Z7573" s="8">
        <v>9.9999999999999867E-2</v>
      </c>
      <c r="AA7573">
        <v>-2.0000000000000018E-2</v>
      </c>
      <c r="AF7573" t="s">
        <v>7943</v>
      </c>
      <c r="AG7573" t="s">
        <v>106</v>
      </c>
      <c r="AH7573" t="s">
        <v>107</v>
      </c>
      <c r="AI7573" t="s">
        <v>2667</v>
      </c>
      <c r="AJ7573" s="7">
        <v>46387</v>
      </c>
      <c r="AK7573" t="s">
        <v>8188</v>
      </c>
      <c r="AL7573" t="s">
        <v>109</v>
      </c>
      <c r="AM7573" t="s">
        <v>7873</v>
      </c>
      <c r="AN7573" t="s">
        <v>8201</v>
      </c>
      <c r="AO7573" t="str">
        <f>TEXT(A7573,"yyyy-mm-dd")</f>
        <v>2025-07-31</v>
      </c>
    </row>
    <row r="7574" spans="1:41">
      <c r="A7574" s="6" t="s">
        <v>8187</v>
      </c>
      <c r="B7574">
        <v>2025</v>
      </c>
      <c r="C7574">
        <v>7</v>
      </c>
      <c r="E7574" t="s">
        <v>100</v>
      </c>
      <c r="F7574" t="s">
        <v>101</v>
      </c>
      <c r="G7574" t="s">
        <v>83</v>
      </c>
      <c r="H7574" t="s">
        <v>7480</v>
      </c>
      <c r="I7574">
        <v>2026</v>
      </c>
      <c r="K7574" s="6">
        <v>46387</v>
      </c>
      <c r="L7574">
        <v>17</v>
      </c>
      <c r="N7574" t="s">
        <v>214</v>
      </c>
      <c r="O7574" s="8">
        <v>1.31</v>
      </c>
      <c r="P7574" s="8">
        <v>1.37</v>
      </c>
      <c r="Q7574" s="8">
        <v>1.1000000000000001</v>
      </c>
      <c r="R7574" s="8">
        <v>1.6</v>
      </c>
      <c r="S7574" s="8">
        <v>0.2</v>
      </c>
      <c r="T7574" s="8">
        <v>2</v>
      </c>
      <c r="U7574" s="8">
        <v>0.41</v>
      </c>
      <c r="V7574" s="9">
        <v>44</v>
      </c>
      <c r="W7574" s="8">
        <v>0.5</v>
      </c>
      <c r="X7574" s="8">
        <v>1.8</v>
      </c>
      <c r="Y7574" s="8">
        <v>-6.0000000000000053E-2</v>
      </c>
      <c r="Z7574" s="8">
        <v>-2.9999999999999805E-2</v>
      </c>
      <c r="AA7574">
        <v>0</v>
      </c>
      <c r="AF7574" t="s">
        <v>10489</v>
      </c>
      <c r="AG7574" t="s">
        <v>9655</v>
      </c>
      <c r="AH7574" t="s">
        <v>9656</v>
      </c>
      <c r="AI7574" t="s">
        <v>9669</v>
      </c>
      <c r="AJ7574" s="7">
        <v>46387</v>
      </c>
      <c r="AK7574" t="s">
        <v>8188</v>
      </c>
      <c r="AL7574" t="s">
        <v>109</v>
      </c>
      <c r="AM7574" t="s">
        <v>7482</v>
      </c>
      <c r="AN7574" t="s">
        <v>10509</v>
      </c>
    </row>
    <row r="7575" spans="1:41">
      <c r="A7575" s="6" t="s">
        <v>8187</v>
      </c>
      <c r="B7575">
        <v>2025</v>
      </c>
      <c r="C7575">
        <v>7</v>
      </c>
      <c r="E7575" t="s">
        <v>100</v>
      </c>
      <c r="F7575" t="s">
        <v>101</v>
      </c>
      <c r="G7575" t="s">
        <v>102</v>
      </c>
      <c r="H7575" t="s">
        <v>7766</v>
      </c>
      <c r="I7575">
        <v>2026</v>
      </c>
      <c r="J7575">
        <v>3</v>
      </c>
      <c r="K7575" s="6">
        <v>46295</v>
      </c>
      <c r="L7575">
        <v>14</v>
      </c>
      <c r="M7575">
        <v>5</v>
      </c>
      <c r="N7575" t="s">
        <v>244</v>
      </c>
      <c r="O7575" s="8">
        <v>1.52</v>
      </c>
      <c r="P7575" s="8">
        <v>1.6</v>
      </c>
      <c r="Q7575" s="8">
        <v>1.39</v>
      </c>
      <c r="R7575" s="8">
        <v>1.8</v>
      </c>
      <c r="S7575" s="8">
        <v>-0.2</v>
      </c>
      <c r="T7575" s="8">
        <v>2.9</v>
      </c>
      <c r="U7575" s="8">
        <v>0.56999999999999995</v>
      </c>
      <c r="V7575" s="9">
        <v>37</v>
      </c>
      <c r="W7575" s="8">
        <v>0.41000000000000014</v>
      </c>
      <c r="X7575" s="8">
        <v>3.1</v>
      </c>
      <c r="Y7575" s="8">
        <v>-8.0000000000000071E-2</v>
      </c>
      <c r="Z7575" s="8">
        <v>4.0000000000000036E-2</v>
      </c>
      <c r="AA7575">
        <v>0</v>
      </c>
      <c r="AF7575" t="s">
        <v>7941</v>
      </c>
      <c r="AG7575" t="s">
        <v>106</v>
      </c>
      <c r="AH7575" t="s">
        <v>107</v>
      </c>
      <c r="AI7575" t="s">
        <v>502</v>
      </c>
      <c r="AJ7575" s="7">
        <v>46295</v>
      </c>
      <c r="AK7575" t="s">
        <v>8188</v>
      </c>
      <c r="AL7575" t="s">
        <v>109</v>
      </c>
      <c r="AM7575" t="s">
        <v>7768</v>
      </c>
      <c r="AN7575" t="s">
        <v>8200</v>
      </c>
      <c r="AO7575" t="str">
        <f>TEXT(A7575,"yyyy-mm-dd")</f>
        <v>2025-07-31</v>
      </c>
    </row>
    <row r="7576" spans="1:41">
      <c r="A7576" s="6" t="s">
        <v>8187</v>
      </c>
      <c r="B7576">
        <v>2025</v>
      </c>
      <c r="C7576">
        <v>7</v>
      </c>
      <c r="E7576" t="s">
        <v>100</v>
      </c>
      <c r="F7576" t="s">
        <v>101</v>
      </c>
      <c r="G7576" t="s">
        <v>102</v>
      </c>
      <c r="H7576" t="s">
        <v>7658</v>
      </c>
      <c r="I7576">
        <v>2026</v>
      </c>
      <c r="J7576">
        <v>2</v>
      </c>
      <c r="K7576" s="6">
        <v>46203</v>
      </c>
      <c r="L7576">
        <v>11</v>
      </c>
      <c r="M7576">
        <v>4</v>
      </c>
      <c r="N7576" t="s">
        <v>85</v>
      </c>
      <c r="O7576" s="8">
        <v>1.22</v>
      </c>
      <c r="P7576" s="8">
        <v>1.29</v>
      </c>
      <c r="Q7576" s="8">
        <v>0.8</v>
      </c>
      <c r="R7576" s="8">
        <v>1.5</v>
      </c>
      <c r="S7576" s="8">
        <v>0</v>
      </c>
      <c r="T7576" s="8">
        <v>2.75</v>
      </c>
      <c r="U7576" s="8">
        <v>0.55000000000000004</v>
      </c>
      <c r="V7576" s="9">
        <v>37</v>
      </c>
      <c r="W7576" s="8">
        <v>0.7</v>
      </c>
      <c r="X7576" s="8">
        <v>2.75</v>
      </c>
      <c r="Y7576" s="8">
        <v>-7.0000000000000062E-2</v>
      </c>
      <c r="Z7576" s="8">
        <v>1.0000000000000009E-2</v>
      </c>
      <c r="AA7576">
        <v>-0.1100000000000001</v>
      </c>
      <c r="AF7576" t="s">
        <v>7939</v>
      </c>
      <c r="AG7576" t="s">
        <v>106</v>
      </c>
      <c r="AH7576" t="s">
        <v>107</v>
      </c>
      <c r="AI7576" t="s">
        <v>497</v>
      </c>
      <c r="AJ7576" s="7">
        <v>46203</v>
      </c>
      <c r="AK7576" t="s">
        <v>8188</v>
      </c>
      <c r="AL7576" t="s">
        <v>109</v>
      </c>
      <c r="AM7576" t="s">
        <v>7660</v>
      </c>
      <c r="AN7576" t="s">
        <v>8199</v>
      </c>
      <c r="AO7576" t="str">
        <f>TEXT(A7576,"yyyy-mm-dd")</f>
        <v>2025-07-31</v>
      </c>
    </row>
    <row r="7577" spans="1:41">
      <c r="A7577" s="6" t="s">
        <v>8187</v>
      </c>
      <c r="B7577">
        <v>2025</v>
      </c>
      <c r="C7577">
        <v>7</v>
      </c>
      <c r="E7577" t="s">
        <v>100</v>
      </c>
      <c r="F7577" t="s">
        <v>101</v>
      </c>
      <c r="G7577" t="s">
        <v>102</v>
      </c>
      <c r="H7577" t="s">
        <v>7654</v>
      </c>
      <c r="I7577">
        <v>2026</v>
      </c>
      <c r="J7577">
        <v>1</v>
      </c>
      <c r="K7577" s="6">
        <v>46112</v>
      </c>
      <c r="L7577">
        <v>8</v>
      </c>
      <c r="M7577">
        <v>3</v>
      </c>
      <c r="N7577" t="s">
        <v>182</v>
      </c>
      <c r="O7577" s="8">
        <v>0.84</v>
      </c>
      <c r="P7577" s="8">
        <v>0.88</v>
      </c>
      <c r="Q7577" s="8">
        <v>0.5</v>
      </c>
      <c r="R7577" s="8">
        <v>1.3</v>
      </c>
      <c r="S7577" s="8">
        <v>-0.2</v>
      </c>
      <c r="T7577" s="8">
        <v>1.9</v>
      </c>
      <c r="U7577" s="8">
        <v>0.5</v>
      </c>
      <c r="V7577" s="9">
        <v>37</v>
      </c>
      <c r="W7577" s="8">
        <v>0.8</v>
      </c>
      <c r="X7577" s="8">
        <v>2.1</v>
      </c>
      <c r="Y7577" s="8">
        <v>-4.0000000000000036E-2</v>
      </c>
      <c r="Z7577" s="8">
        <v>6.9999999999999951E-2</v>
      </c>
      <c r="AA7577">
        <v>5.0000000000000044E-2</v>
      </c>
      <c r="AF7577" t="s">
        <v>7937</v>
      </c>
      <c r="AG7577" t="s">
        <v>106</v>
      </c>
      <c r="AH7577" t="s">
        <v>107</v>
      </c>
      <c r="AI7577" t="s">
        <v>427</v>
      </c>
      <c r="AJ7577" s="7">
        <v>46112</v>
      </c>
      <c r="AK7577" t="s">
        <v>8188</v>
      </c>
      <c r="AL7577" t="s">
        <v>109</v>
      </c>
      <c r="AM7577" t="s">
        <v>7656</v>
      </c>
      <c r="AN7577" t="s">
        <v>8198</v>
      </c>
      <c r="AO7577" t="str">
        <f>TEXT(A7577,"yyyy-mm-dd")</f>
        <v>2025-07-31</v>
      </c>
    </row>
    <row r="7578" spans="1:41">
      <c r="A7578" s="6" t="s">
        <v>8187</v>
      </c>
      <c r="B7578">
        <v>2025</v>
      </c>
      <c r="C7578">
        <v>7</v>
      </c>
      <c r="E7578" t="s">
        <v>100</v>
      </c>
      <c r="F7578" t="s">
        <v>101</v>
      </c>
      <c r="G7578" t="s">
        <v>102</v>
      </c>
      <c r="H7578" t="s">
        <v>7427</v>
      </c>
      <c r="I7578">
        <v>2025</v>
      </c>
      <c r="J7578">
        <v>4</v>
      </c>
      <c r="K7578" s="6">
        <v>46022</v>
      </c>
      <c r="L7578">
        <v>5</v>
      </c>
      <c r="M7578">
        <v>2</v>
      </c>
      <c r="N7578" t="s">
        <v>211</v>
      </c>
      <c r="O7578" s="8">
        <v>0.4</v>
      </c>
      <c r="P7578" s="8">
        <v>0.4</v>
      </c>
      <c r="Q7578" s="8">
        <v>0</v>
      </c>
      <c r="R7578" s="8">
        <v>0.7</v>
      </c>
      <c r="S7578" s="8">
        <v>-0.99</v>
      </c>
      <c r="T7578" s="8">
        <v>1.3</v>
      </c>
      <c r="U7578" s="8">
        <v>0.5</v>
      </c>
      <c r="V7578" s="9">
        <v>37</v>
      </c>
      <c r="W7578" s="8">
        <v>0.7</v>
      </c>
      <c r="X7578" s="8">
        <v>2.29</v>
      </c>
      <c r="Y7578" s="8">
        <v>0</v>
      </c>
      <c r="Z7578" s="8">
        <v>9.0000000000000024E-2</v>
      </c>
      <c r="AA7578">
        <v>3.9999999999999925E-2</v>
      </c>
      <c r="AF7578" t="s">
        <v>7499</v>
      </c>
      <c r="AG7578" t="s">
        <v>106</v>
      </c>
      <c r="AH7578" t="s">
        <v>107</v>
      </c>
      <c r="AI7578" t="s">
        <v>340</v>
      </c>
      <c r="AJ7578" s="7">
        <v>46022</v>
      </c>
      <c r="AK7578" t="s">
        <v>8188</v>
      </c>
      <c r="AL7578" t="s">
        <v>109</v>
      </c>
      <c r="AM7578" t="s">
        <v>7429</v>
      </c>
      <c r="AN7578" t="s">
        <v>8197</v>
      </c>
      <c r="AO7578" t="str">
        <f>TEXT(A7578,"yyyy-mm-dd")</f>
        <v>2025-07-31</v>
      </c>
    </row>
    <row r="7579" spans="1:41">
      <c r="A7579" s="6" t="s">
        <v>8187</v>
      </c>
      <c r="B7579">
        <v>2025</v>
      </c>
      <c r="C7579">
        <v>7</v>
      </c>
      <c r="E7579" t="s">
        <v>100</v>
      </c>
      <c r="F7579" t="s">
        <v>101</v>
      </c>
      <c r="G7579" t="s">
        <v>83</v>
      </c>
      <c r="H7579" t="s">
        <v>7036</v>
      </c>
      <c r="I7579">
        <v>2025</v>
      </c>
      <c r="K7579" s="6">
        <v>46022</v>
      </c>
      <c r="L7579">
        <v>5</v>
      </c>
      <c r="N7579" t="s">
        <v>211</v>
      </c>
      <c r="O7579" s="8">
        <v>0.2</v>
      </c>
      <c r="P7579" s="8">
        <v>0.3</v>
      </c>
      <c r="Q7579" s="8">
        <v>0</v>
      </c>
      <c r="R7579" s="8">
        <v>0.4</v>
      </c>
      <c r="S7579" s="8">
        <v>-0.5</v>
      </c>
      <c r="T7579" s="8">
        <v>0.7</v>
      </c>
      <c r="U7579" s="8">
        <v>0.28999999999999998</v>
      </c>
      <c r="V7579" s="9">
        <v>44</v>
      </c>
      <c r="W7579" s="8">
        <v>0.4</v>
      </c>
      <c r="X7579" s="8">
        <v>1.2</v>
      </c>
      <c r="Y7579" s="8">
        <v>-9.9999999999999978E-2</v>
      </c>
      <c r="Z7579" s="8">
        <v>9.9999999999999978E-2</v>
      </c>
      <c r="AA7579">
        <v>8.0000000000000016E-2</v>
      </c>
      <c r="AF7579" t="s">
        <v>10450</v>
      </c>
      <c r="AG7579" t="s">
        <v>9655</v>
      </c>
      <c r="AH7579" t="s">
        <v>9656</v>
      </c>
      <c r="AI7579" t="s">
        <v>9657</v>
      </c>
      <c r="AJ7579" s="7">
        <v>46022</v>
      </c>
      <c r="AK7579" t="s">
        <v>8188</v>
      </c>
      <c r="AL7579" t="s">
        <v>109</v>
      </c>
      <c r="AM7579" t="s">
        <v>7038</v>
      </c>
      <c r="AN7579" t="s">
        <v>10482</v>
      </c>
    </row>
    <row r="7580" spans="1:41">
      <c r="A7580" s="6" t="s">
        <v>8187</v>
      </c>
      <c r="B7580">
        <v>2025</v>
      </c>
      <c r="C7580">
        <v>7</v>
      </c>
      <c r="E7580" t="s">
        <v>100</v>
      </c>
      <c r="F7580" t="s">
        <v>101</v>
      </c>
      <c r="G7580" t="s">
        <v>102</v>
      </c>
      <c r="H7580" t="s">
        <v>7322</v>
      </c>
      <c r="I7580">
        <v>2025</v>
      </c>
      <c r="J7580">
        <v>3</v>
      </c>
      <c r="K7580" s="6">
        <v>45930</v>
      </c>
      <c r="L7580">
        <v>2</v>
      </c>
      <c r="M7580">
        <v>1</v>
      </c>
      <c r="N7580" t="s">
        <v>104</v>
      </c>
      <c r="O7580" s="8">
        <v>-0.21</v>
      </c>
      <c r="P7580" s="8">
        <v>-0.2</v>
      </c>
      <c r="Q7580" s="8">
        <v>-0.7</v>
      </c>
      <c r="R7580" s="8">
        <v>0.1</v>
      </c>
      <c r="S7580" s="8">
        <v>-1.43</v>
      </c>
      <c r="T7580" s="8">
        <v>1.1000000000000001</v>
      </c>
      <c r="U7580" s="8">
        <v>0.56000000000000005</v>
      </c>
      <c r="V7580" s="9">
        <v>37</v>
      </c>
      <c r="W7580" s="8">
        <v>0.79999999999999993</v>
      </c>
      <c r="X7580" s="8">
        <v>2.5300000000000002</v>
      </c>
      <c r="Y7580" s="8">
        <v>-9.9999999999999811E-3</v>
      </c>
      <c r="Z7580" s="8">
        <v>0.14999999999999997</v>
      </c>
      <c r="AA7580">
        <v>-2.0000000000000129E-2</v>
      </c>
      <c r="AF7580" t="s">
        <v>7497</v>
      </c>
      <c r="AG7580" t="s">
        <v>106</v>
      </c>
      <c r="AH7580" t="s">
        <v>107</v>
      </c>
      <c r="AI7580" t="s">
        <v>108</v>
      </c>
      <c r="AJ7580" s="7">
        <v>45930</v>
      </c>
      <c r="AK7580" t="s">
        <v>8188</v>
      </c>
      <c r="AL7580" t="s">
        <v>109</v>
      </c>
      <c r="AM7580" t="s">
        <v>7324</v>
      </c>
      <c r="AN7580" t="s">
        <v>8196</v>
      </c>
      <c r="AO7580" t="str">
        <f>TEXT(A7580,"yyyy-mm-dd")</f>
        <v>2025-07-31</v>
      </c>
    </row>
    <row r="7581" spans="1:41">
      <c r="A7581" s="6" t="s">
        <v>8187</v>
      </c>
      <c r="B7581">
        <v>2025</v>
      </c>
      <c r="C7581">
        <v>7</v>
      </c>
      <c r="E7581" t="s">
        <v>100</v>
      </c>
      <c r="F7581" t="s">
        <v>101</v>
      </c>
      <c r="G7581" t="s">
        <v>102</v>
      </c>
      <c r="H7581" t="s">
        <v>7214</v>
      </c>
      <c r="I7581">
        <v>2025</v>
      </c>
      <c r="J7581">
        <v>2</v>
      </c>
      <c r="K7581" s="6">
        <v>45838</v>
      </c>
      <c r="L7581">
        <v>-1</v>
      </c>
      <c r="M7581">
        <v>0</v>
      </c>
      <c r="N7581" t="s">
        <v>187</v>
      </c>
      <c r="O7581" s="8">
        <v>-0.04</v>
      </c>
      <c r="P7581" s="8">
        <v>-0.1</v>
      </c>
      <c r="Q7581" s="8">
        <v>-0.33</v>
      </c>
      <c r="R7581" s="8">
        <v>0.3</v>
      </c>
      <c r="S7581" s="8">
        <v>-1.5</v>
      </c>
      <c r="T7581" s="8">
        <v>0.9</v>
      </c>
      <c r="U7581" s="8">
        <v>0.53</v>
      </c>
      <c r="V7581" s="9">
        <v>37</v>
      </c>
      <c r="W7581" s="8">
        <v>0.63</v>
      </c>
      <c r="X7581" s="8">
        <v>2.4</v>
      </c>
      <c r="Y7581" s="8">
        <v>6.0000000000000005E-2</v>
      </c>
      <c r="Z7581" s="8">
        <v>4.0000000000000008E-2</v>
      </c>
      <c r="AA7581">
        <v>-4.9999999999999933E-2</v>
      </c>
      <c r="AF7581" t="s">
        <v>7495</v>
      </c>
      <c r="AG7581" t="s">
        <v>106</v>
      </c>
      <c r="AH7581" t="s">
        <v>107</v>
      </c>
      <c r="AI7581" t="s">
        <v>188</v>
      </c>
      <c r="AJ7581" s="7">
        <v>45838</v>
      </c>
      <c r="AK7581" t="s">
        <v>8188</v>
      </c>
      <c r="AL7581" t="s">
        <v>109</v>
      </c>
      <c r="AM7581" t="s">
        <v>7216</v>
      </c>
      <c r="AN7581" t="s">
        <v>8195</v>
      </c>
      <c r="AO7581" t="str">
        <f>TEXT(A7581,"yyyy-mm-dd")</f>
        <v>2025-07-31</v>
      </c>
    </row>
    <row r="7582" spans="1:41">
      <c r="A7582" s="6" t="s">
        <v>8187</v>
      </c>
      <c r="B7582">
        <v>2025</v>
      </c>
      <c r="C7582">
        <v>7</v>
      </c>
      <c r="E7582" t="s">
        <v>2685</v>
      </c>
      <c r="F7582" t="s">
        <v>101</v>
      </c>
      <c r="G7582" t="s">
        <v>774</v>
      </c>
      <c r="H7582" t="s">
        <v>2686</v>
      </c>
      <c r="K7582" s="6"/>
      <c r="O7582" s="8">
        <v>1.93</v>
      </c>
      <c r="P7582" s="8">
        <v>1.9</v>
      </c>
      <c r="Q7582" s="8">
        <v>1.8</v>
      </c>
      <c r="R7582" s="8">
        <v>2</v>
      </c>
      <c r="S7582" s="8">
        <v>1.4</v>
      </c>
      <c r="T7582" s="8">
        <v>2.8</v>
      </c>
      <c r="U7582" s="8">
        <v>0.33</v>
      </c>
      <c r="V7582" s="9">
        <v>34</v>
      </c>
      <c r="W7582" s="8">
        <v>0.19999999999999996</v>
      </c>
      <c r="X7582" s="8">
        <v>1.4</v>
      </c>
      <c r="Y7582" s="8">
        <v>3.0000000000000027E-2</v>
      </c>
      <c r="Z7582" s="8">
        <v>9.9999999999999867E-2</v>
      </c>
      <c r="AA7582">
        <v>-0.10000000000000009</v>
      </c>
      <c r="AF7582" t="s">
        <v>2687</v>
      </c>
      <c r="AG7582" t="s">
        <v>2688</v>
      </c>
      <c r="AH7582" t="s">
        <v>2689</v>
      </c>
      <c r="AI7582" t="s">
        <v>2690</v>
      </c>
      <c r="AJ7582" s="7"/>
      <c r="AK7582" t="s">
        <v>8188</v>
      </c>
      <c r="AL7582" t="s">
        <v>109</v>
      </c>
      <c r="AM7582" t="s">
        <v>2686</v>
      </c>
      <c r="AN7582" t="s">
        <v>8218</v>
      </c>
      <c r="AO7582" t="str">
        <f>TEXT(A7582,"yyyy-mm-dd")</f>
        <v>2025-07-31</v>
      </c>
    </row>
    <row r="7583" spans="1:41">
      <c r="A7583" s="6" t="s">
        <v>8187</v>
      </c>
      <c r="B7583">
        <v>2025</v>
      </c>
      <c r="C7583">
        <v>7</v>
      </c>
      <c r="E7583" t="s">
        <v>81</v>
      </c>
      <c r="F7583" t="s">
        <v>82</v>
      </c>
      <c r="G7583" t="s">
        <v>83</v>
      </c>
      <c r="H7583" t="s">
        <v>7924</v>
      </c>
      <c r="I7583">
        <v>2027</v>
      </c>
      <c r="K7583" s="6">
        <v>46752</v>
      </c>
      <c r="L7583">
        <v>29</v>
      </c>
      <c r="N7583" t="s">
        <v>581</v>
      </c>
      <c r="O7583" s="8">
        <v>3.71</v>
      </c>
      <c r="P7583" s="8">
        <v>3.73</v>
      </c>
      <c r="Q7583" s="8">
        <v>3.5</v>
      </c>
      <c r="R7583" s="8">
        <v>3.84</v>
      </c>
      <c r="S7583" s="8">
        <v>3.16</v>
      </c>
      <c r="T7583" s="8">
        <v>4.67</v>
      </c>
      <c r="U7583" s="8">
        <v>0.3</v>
      </c>
      <c r="V7583" s="9">
        <v>36</v>
      </c>
      <c r="W7583" s="8">
        <v>0.33999999999999986</v>
      </c>
      <c r="X7583" s="8">
        <v>1.5099999999999998</v>
      </c>
      <c r="Y7583" s="8">
        <v>-2.0000000000000018E-2</v>
      </c>
      <c r="Z7583" s="8">
        <v>9.9999999999997868E-3</v>
      </c>
      <c r="AA7583">
        <v>0.14000000000000012</v>
      </c>
      <c r="AF7583" t="s">
        <v>7925</v>
      </c>
      <c r="AG7583" t="s">
        <v>87</v>
      </c>
      <c r="AH7583" t="s">
        <v>88</v>
      </c>
      <c r="AI7583" t="s">
        <v>359</v>
      </c>
      <c r="AJ7583" s="7">
        <v>46752</v>
      </c>
      <c r="AK7583" t="s">
        <v>8188</v>
      </c>
      <c r="AL7583" t="s">
        <v>91</v>
      </c>
      <c r="AM7583" t="s">
        <v>7926</v>
      </c>
      <c r="AN7583" t="s">
        <v>8191</v>
      </c>
      <c r="AO7583" t="str">
        <f>TEXT(A7583,"yyyy-mm-dd")</f>
        <v>2025-07-31</v>
      </c>
    </row>
    <row r="7584" spans="1:41">
      <c r="A7584" s="6" t="s">
        <v>8187</v>
      </c>
      <c r="B7584">
        <v>2025</v>
      </c>
      <c r="C7584">
        <v>7</v>
      </c>
      <c r="E7584" t="s">
        <v>392</v>
      </c>
      <c r="F7584" t="s">
        <v>82</v>
      </c>
      <c r="G7584" t="s">
        <v>83</v>
      </c>
      <c r="H7584" t="s">
        <v>7924</v>
      </c>
      <c r="I7584">
        <v>2027</v>
      </c>
      <c r="K7584" s="6">
        <v>46752</v>
      </c>
      <c r="L7584">
        <v>29</v>
      </c>
      <c r="N7584" t="s">
        <v>581</v>
      </c>
      <c r="O7584" s="8">
        <v>3.65</v>
      </c>
      <c r="P7584" s="8">
        <v>3.61</v>
      </c>
      <c r="Q7584" s="8">
        <v>3.51</v>
      </c>
      <c r="R7584" s="8">
        <v>3.78</v>
      </c>
      <c r="S7584" s="8">
        <v>3.01</v>
      </c>
      <c r="T7584" s="8">
        <v>4.82</v>
      </c>
      <c r="U7584" s="8">
        <v>0.32</v>
      </c>
      <c r="V7584" s="9">
        <v>33</v>
      </c>
      <c r="W7584" s="8">
        <v>0.27</v>
      </c>
      <c r="X7584" s="8">
        <v>1.8100000000000005</v>
      </c>
      <c r="Y7584" s="8">
        <v>4.0000000000000036E-2</v>
      </c>
      <c r="Z7584" s="8">
        <v>-4.0000000000000036E-2</v>
      </c>
      <c r="AA7584">
        <v>-2.0000000000000018E-2</v>
      </c>
      <c r="AF7584" t="s">
        <v>7925</v>
      </c>
      <c r="AG7584" t="s">
        <v>87</v>
      </c>
      <c r="AH7584" t="s">
        <v>88</v>
      </c>
      <c r="AI7584" t="s">
        <v>359</v>
      </c>
      <c r="AJ7584" s="7">
        <v>46752</v>
      </c>
      <c r="AK7584" t="s">
        <v>8188</v>
      </c>
      <c r="AL7584" t="s">
        <v>393</v>
      </c>
      <c r="AM7584" t="s">
        <v>7926</v>
      </c>
      <c r="AN7584" t="s">
        <v>8194</v>
      </c>
      <c r="AO7584" t="str">
        <f>TEXT(A7584,"yyyy-mm-dd")</f>
        <v>2025-07-31</v>
      </c>
    </row>
    <row r="7585" spans="1:41">
      <c r="A7585" s="6" t="s">
        <v>8187</v>
      </c>
      <c r="B7585">
        <v>2025</v>
      </c>
      <c r="C7585">
        <v>7</v>
      </c>
      <c r="E7585" t="s">
        <v>81</v>
      </c>
      <c r="F7585" t="s">
        <v>82</v>
      </c>
      <c r="G7585" t="s">
        <v>83</v>
      </c>
      <c r="H7585" t="s">
        <v>7480</v>
      </c>
      <c r="I7585">
        <v>2026</v>
      </c>
      <c r="K7585" s="6">
        <v>46387</v>
      </c>
      <c r="L7585">
        <v>17</v>
      </c>
      <c r="N7585" t="s">
        <v>214</v>
      </c>
      <c r="O7585" s="8">
        <v>3.75</v>
      </c>
      <c r="P7585" s="8">
        <v>3.75</v>
      </c>
      <c r="Q7585" s="8">
        <v>3.61</v>
      </c>
      <c r="R7585" s="8">
        <v>3.93</v>
      </c>
      <c r="S7585" s="8">
        <v>3.11</v>
      </c>
      <c r="T7585" s="8">
        <v>4.51</v>
      </c>
      <c r="U7585" s="8">
        <v>0.27</v>
      </c>
      <c r="V7585" s="9">
        <v>45</v>
      </c>
      <c r="W7585" s="8">
        <v>0.32000000000000028</v>
      </c>
      <c r="X7585" s="8">
        <v>1.4</v>
      </c>
      <c r="Y7585" s="8">
        <v>0</v>
      </c>
      <c r="Z7585" s="8">
        <v>9.9999999999997868E-3</v>
      </c>
      <c r="AA7585">
        <v>1.0000000000000231E-2</v>
      </c>
      <c r="AF7585" t="s">
        <v>7481</v>
      </c>
      <c r="AG7585" t="s">
        <v>87</v>
      </c>
      <c r="AH7585" t="s">
        <v>88</v>
      </c>
      <c r="AI7585" t="s">
        <v>97</v>
      </c>
      <c r="AJ7585" s="7">
        <v>46387</v>
      </c>
      <c r="AK7585" t="s">
        <v>8188</v>
      </c>
      <c r="AL7585" t="s">
        <v>91</v>
      </c>
      <c r="AM7585" t="s">
        <v>7482</v>
      </c>
      <c r="AN7585" t="s">
        <v>8190</v>
      </c>
      <c r="AO7585" t="str">
        <f>TEXT(A7585,"yyyy-mm-dd")</f>
        <v>2025-07-31</v>
      </c>
    </row>
    <row r="7586" spans="1:41">
      <c r="A7586" s="6" t="s">
        <v>8187</v>
      </c>
      <c r="B7586">
        <v>2025</v>
      </c>
      <c r="C7586">
        <v>7</v>
      </c>
      <c r="E7586" t="s">
        <v>392</v>
      </c>
      <c r="F7586" t="s">
        <v>82</v>
      </c>
      <c r="G7586" t="s">
        <v>83</v>
      </c>
      <c r="H7586" t="s">
        <v>7480</v>
      </c>
      <c r="I7586">
        <v>2026</v>
      </c>
      <c r="K7586" s="6">
        <v>46387</v>
      </c>
      <c r="L7586">
        <v>17</v>
      </c>
      <c r="N7586" t="s">
        <v>214</v>
      </c>
      <c r="O7586" s="8">
        <v>3.68</v>
      </c>
      <c r="P7586" s="8">
        <v>3.72</v>
      </c>
      <c r="Q7586" s="8">
        <v>3.57</v>
      </c>
      <c r="R7586" s="8">
        <v>3.8</v>
      </c>
      <c r="S7586" s="8">
        <v>3.2</v>
      </c>
      <c r="T7586" s="8">
        <v>4</v>
      </c>
      <c r="U7586" s="8">
        <v>0.2</v>
      </c>
      <c r="V7586" s="9">
        <v>41</v>
      </c>
      <c r="W7586" s="8">
        <v>0.22999999999999998</v>
      </c>
      <c r="X7586" s="8">
        <v>0.79999999999999982</v>
      </c>
      <c r="Y7586" s="8">
        <v>-4.0000000000000036E-2</v>
      </c>
      <c r="Z7586" s="8">
        <v>1.0000000000000231E-2</v>
      </c>
      <c r="AA7586">
        <v>-2.0000000000000018E-2</v>
      </c>
      <c r="AF7586" t="s">
        <v>7481</v>
      </c>
      <c r="AG7586" t="s">
        <v>87</v>
      </c>
      <c r="AH7586" t="s">
        <v>88</v>
      </c>
      <c r="AI7586" t="s">
        <v>97</v>
      </c>
      <c r="AJ7586" s="7">
        <v>46387</v>
      </c>
      <c r="AK7586" t="s">
        <v>8188</v>
      </c>
      <c r="AL7586" t="s">
        <v>393</v>
      </c>
      <c r="AM7586" t="s">
        <v>7482</v>
      </c>
      <c r="AN7586" t="s">
        <v>8193</v>
      </c>
      <c r="AO7586" t="str">
        <f>TEXT(A7586,"yyyy-mm-dd")</f>
        <v>2025-07-31</v>
      </c>
    </row>
    <row r="7587" spans="1:41">
      <c r="A7587" s="6" t="s">
        <v>8187</v>
      </c>
      <c r="B7587">
        <v>2025</v>
      </c>
      <c r="C7587">
        <v>7</v>
      </c>
      <c r="E7587" t="s">
        <v>81</v>
      </c>
      <c r="F7587" t="s">
        <v>82</v>
      </c>
      <c r="G7587" t="s">
        <v>83</v>
      </c>
      <c r="H7587" t="s">
        <v>7036</v>
      </c>
      <c r="I7587">
        <v>2025</v>
      </c>
      <c r="K7587" s="6">
        <v>46022</v>
      </c>
      <c r="L7587">
        <v>5</v>
      </c>
      <c r="N7587" t="s">
        <v>211</v>
      </c>
      <c r="O7587" s="8">
        <v>4.05</v>
      </c>
      <c r="P7587" s="8">
        <v>4.04</v>
      </c>
      <c r="Q7587" s="8">
        <v>3.94</v>
      </c>
      <c r="R7587" s="8">
        <v>4.16</v>
      </c>
      <c r="S7587" s="8">
        <v>3.43</v>
      </c>
      <c r="T7587" s="8">
        <v>4.5599999999999996</v>
      </c>
      <c r="U7587" s="8">
        <v>0.19</v>
      </c>
      <c r="V7587" s="9">
        <v>45</v>
      </c>
      <c r="W7587" s="8">
        <v>0.2200000000000002</v>
      </c>
      <c r="X7587" s="8">
        <v>1.1299999999999994</v>
      </c>
      <c r="Y7587" s="8">
        <v>9.9999999999997868E-3</v>
      </c>
      <c r="Z7587" s="8">
        <v>4.0000000000000036E-2</v>
      </c>
      <c r="AA7587">
        <v>-8.9999999999999858E-2</v>
      </c>
      <c r="AF7587" t="s">
        <v>7037</v>
      </c>
      <c r="AG7587" t="s">
        <v>87</v>
      </c>
      <c r="AH7587" t="s">
        <v>88</v>
      </c>
      <c r="AI7587" t="s">
        <v>89</v>
      </c>
      <c r="AJ7587" s="7">
        <v>46022</v>
      </c>
      <c r="AK7587" t="s">
        <v>8188</v>
      </c>
      <c r="AL7587" t="s">
        <v>91</v>
      </c>
      <c r="AM7587" t="s">
        <v>7038</v>
      </c>
      <c r="AN7587" t="s">
        <v>8189</v>
      </c>
      <c r="AO7587" t="str">
        <f>TEXT(A7587,"yyyy-mm-dd")</f>
        <v>2025-07-31</v>
      </c>
    </row>
    <row r="7588" spans="1:41">
      <c r="A7588" s="6" t="s">
        <v>8187</v>
      </c>
      <c r="B7588">
        <v>2025</v>
      </c>
      <c r="C7588">
        <v>7</v>
      </c>
      <c r="E7588" t="s">
        <v>392</v>
      </c>
      <c r="F7588" t="s">
        <v>82</v>
      </c>
      <c r="G7588" t="s">
        <v>83</v>
      </c>
      <c r="H7588" t="s">
        <v>7036</v>
      </c>
      <c r="I7588">
        <v>2025</v>
      </c>
      <c r="K7588" s="6">
        <v>46022</v>
      </c>
      <c r="L7588">
        <v>5</v>
      </c>
      <c r="N7588" t="s">
        <v>211</v>
      </c>
      <c r="O7588" s="8">
        <v>4.1100000000000003</v>
      </c>
      <c r="P7588" s="8">
        <v>4.12</v>
      </c>
      <c r="Q7588" s="8">
        <v>3.98</v>
      </c>
      <c r="R7588" s="8">
        <v>4.24</v>
      </c>
      <c r="S7588" s="8">
        <v>3.61</v>
      </c>
      <c r="T7588" s="8">
        <v>4.55</v>
      </c>
      <c r="U7588" s="8">
        <v>0.2</v>
      </c>
      <c r="V7588" s="9">
        <v>41</v>
      </c>
      <c r="W7588" s="8">
        <v>0.26000000000000023</v>
      </c>
      <c r="X7588" s="8">
        <v>0.94</v>
      </c>
      <c r="Y7588" s="8">
        <v>-9.9999999999997868E-3</v>
      </c>
      <c r="Z7588" s="8">
        <v>0.12000000000000011</v>
      </c>
      <c r="AA7588">
        <v>-2.9999999999999805E-2</v>
      </c>
      <c r="AF7588" t="s">
        <v>7037</v>
      </c>
      <c r="AG7588" t="s">
        <v>87</v>
      </c>
      <c r="AH7588" t="s">
        <v>88</v>
      </c>
      <c r="AI7588" t="s">
        <v>89</v>
      </c>
      <c r="AJ7588" s="7">
        <v>46022</v>
      </c>
      <c r="AK7588" t="s">
        <v>8188</v>
      </c>
      <c r="AL7588" t="s">
        <v>393</v>
      </c>
      <c r="AM7588" t="s">
        <v>7038</v>
      </c>
      <c r="AN7588" t="s">
        <v>8192</v>
      </c>
      <c r="AO7588" t="str">
        <f>TEXT(A7588,"yyyy-mm-dd")</f>
        <v>2025-07-31</v>
      </c>
    </row>
    <row r="7589" spans="1:41">
      <c r="A7589" s="6" t="s">
        <v>8187</v>
      </c>
      <c r="B7589">
        <v>2025</v>
      </c>
      <c r="C7589">
        <v>7</v>
      </c>
      <c r="E7589" t="s">
        <v>81</v>
      </c>
      <c r="F7589" t="s">
        <v>82</v>
      </c>
      <c r="G7589" t="s">
        <v>774</v>
      </c>
      <c r="H7589" t="s">
        <v>775</v>
      </c>
      <c r="K7589" s="6"/>
      <c r="O7589" s="8">
        <v>3.71</v>
      </c>
      <c r="P7589" s="8">
        <v>3.73</v>
      </c>
      <c r="Q7589" s="8">
        <v>3.51</v>
      </c>
      <c r="R7589" s="8">
        <v>3.8</v>
      </c>
      <c r="S7589" s="8">
        <v>3.3</v>
      </c>
      <c r="T7589" s="8">
        <v>4.2300000000000004</v>
      </c>
      <c r="U7589" s="8">
        <v>0.19</v>
      </c>
      <c r="V7589" s="9">
        <v>38</v>
      </c>
      <c r="W7589" s="8">
        <v>0.29000000000000004</v>
      </c>
      <c r="X7589" s="8">
        <v>0.9300000000000006</v>
      </c>
      <c r="Y7589" s="8">
        <v>-2.0000000000000018E-2</v>
      </c>
      <c r="Z7589" s="8">
        <v>2.9999999999999805E-2</v>
      </c>
      <c r="AA7589">
        <v>7.0000000000000284E-2</v>
      </c>
      <c r="AF7589" t="s">
        <v>776</v>
      </c>
      <c r="AG7589" t="s">
        <v>777</v>
      </c>
      <c r="AH7589" t="s">
        <v>778</v>
      </c>
      <c r="AI7589" t="s">
        <v>779</v>
      </c>
      <c r="AJ7589" s="7"/>
      <c r="AK7589" t="s">
        <v>8188</v>
      </c>
      <c r="AL7589" t="s">
        <v>91</v>
      </c>
      <c r="AM7589" t="s">
        <v>775</v>
      </c>
      <c r="AN7589" t="s">
        <v>8214</v>
      </c>
      <c r="AO7589" t="str">
        <f>TEXT(A7589,"yyyy-mm-dd")</f>
        <v>2025-07-31</v>
      </c>
    </row>
    <row r="7590" spans="1:41">
      <c r="A7590" s="6" t="s">
        <v>8187</v>
      </c>
      <c r="B7590">
        <v>2025</v>
      </c>
      <c r="C7590">
        <v>7</v>
      </c>
      <c r="E7590" t="s">
        <v>81</v>
      </c>
      <c r="F7590" t="s">
        <v>82</v>
      </c>
      <c r="G7590" t="s">
        <v>774</v>
      </c>
      <c r="H7590" t="s">
        <v>1536</v>
      </c>
      <c r="K7590" s="6"/>
      <c r="O7590" s="8">
        <v>3.62</v>
      </c>
      <c r="P7590" s="8">
        <v>3.6</v>
      </c>
      <c r="Q7590" s="8">
        <v>3.5</v>
      </c>
      <c r="R7590" s="8">
        <v>3.75</v>
      </c>
      <c r="S7590" s="8">
        <v>3.2</v>
      </c>
      <c r="T7590" s="8">
        <v>4</v>
      </c>
      <c r="U7590" s="8">
        <v>0.2</v>
      </c>
      <c r="V7590" s="9">
        <v>37</v>
      </c>
      <c r="W7590" s="8">
        <v>0.25</v>
      </c>
      <c r="X7590" s="8">
        <v>0.79999999999999982</v>
      </c>
      <c r="Y7590" s="8">
        <v>2.0000000000000018E-2</v>
      </c>
      <c r="Z7590" s="8">
        <v>-2.0000000000000018E-2</v>
      </c>
      <c r="AA7590">
        <v>-4.0000000000000036E-2</v>
      </c>
      <c r="AF7590" t="s">
        <v>1537</v>
      </c>
      <c r="AG7590" t="s">
        <v>777</v>
      </c>
      <c r="AH7590" t="s">
        <v>778</v>
      </c>
      <c r="AI7590" t="s">
        <v>1538</v>
      </c>
      <c r="AJ7590" s="7"/>
      <c r="AK7590" t="s">
        <v>8188</v>
      </c>
      <c r="AL7590" t="s">
        <v>91</v>
      </c>
      <c r="AM7590" t="s">
        <v>1536</v>
      </c>
      <c r="AN7590" t="s">
        <v>8215</v>
      </c>
      <c r="AO7590" t="str">
        <f>TEXT(A7590,"yyyy-mm-dd")</f>
        <v>2025-07-31</v>
      </c>
    </row>
    <row r="7591" spans="1:41">
      <c r="A7591" s="6" t="s">
        <v>8187</v>
      </c>
      <c r="B7591">
        <v>2025</v>
      </c>
      <c r="C7591">
        <v>7</v>
      </c>
      <c r="E7591" t="s">
        <v>392</v>
      </c>
      <c r="F7591" t="s">
        <v>82</v>
      </c>
      <c r="G7591" t="s">
        <v>774</v>
      </c>
      <c r="H7591" t="s">
        <v>775</v>
      </c>
      <c r="K7591" s="6"/>
      <c r="O7591" s="8">
        <v>3.64</v>
      </c>
      <c r="P7591" s="8">
        <v>3.63</v>
      </c>
      <c r="Q7591" s="8">
        <v>3.51</v>
      </c>
      <c r="R7591" s="8">
        <v>3.75</v>
      </c>
      <c r="S7591" s="8">
        <v>3.1</v>
      </c>
      <c r="T7591" s="8">
        <v>4</v>
      </c>
      <c r="U7591" s="8">
        <v>0.2</v>
      </c>
      <c r="V7591" s="9">
        <v>34</v>
      </c>
      <c r="W7591" s="8">
        <v>0.24000000000000021</v>
      </c>
      <c r="X7591" s="8">
        <v>0.89999999999999991</v>
      </c>
      <c r="Y7591" s="8">
        <v>1.0000000000000231E-2</v>
      </c>
      <c r="Z7591" s="8">
        <v>-5.0000000000000266E-2</v>
      </c>
      <c r="AA7591">
        <v>-4.9999999999999822E-2</v>
      </c>
      <c r="AF7591" t="s">
        <v>776</v>
      </c>
      <c r="AG7591" t="s">
        <v>777</v>
      </c>
      <c r="AH7591" t="s">
        <v>778</v>
      </c>
      <c r="AI7591" t="s">
        <v>779</v>
      </c>
      <c r="AJ7591" s="7"/>
      <c r="AK7591" t="s">
        <v>8188</v>
      </c>
      <c r="AL7591" t="s">
        <v>393</v>
      </c>
      <c r="AM7591" t="s">
        <v>775</v>
      </c>
      <c r="AN7591" t="s">
        <v>8216</v>
      </c>
      <c r="AO7591" t="str">
        <f>TEXT(A7591,"yyyy-mm-dd")</f>
        <v>2025-07-31</v>
      </c>
    </row>
    <row r="7592" spans="1:41">
      <c r="A7592" s="6" t="s">
        <v>8187</v>
      </c>
      <c r="B7592">
        <v>2025</v>
      </c>
      <c r="C7592">
        <v>7</v>
      </c>
      <c r="E7592" t="s">
        <v>392</v>
      </c>
      <c r="F7592" t="s">
        <v>82</v>
      </c>
      <c r="G7592" t="s">
        <v>774</v>
      </c>
      <c r="H7592" t="s">
        <v>1536</v>
      </c>
      <c r="K7592" s="6"/>
      <c r="O7592" s="8">
        <v>3.57</v>
      </c>
      <c r="P7592" s="8">
        <v>3.5</v>
      </c>
      <c r="Q7592" s="8">
        <v>3.44</v>
      </c>
      <c r="R7592" s="8">
        <v>3.75</v>
      </c>
      <c r="S7592" s="8">
        <v>3</v>
      </c>
      <c r="T7592" s="8">
        <v>4</v>
      </c>
      <c r="U7592" s="8">
        <v>0.22</v>
      </c>
      <c r="V7592" s="9">
        <v>33</v>
      </c>
      <c r="W7592" s="8">
        <v>0.31000000000000005</v>
      </c>
      <c r="X7592" s="8">
        <v>1</v>
      </c>
      <c r="Y7592" s="8">
        <v>6.999999999999984E-2</v>
      </c>
      <c r="Z7592" s="8">
        <v>-0.10000000000000009</v>
      </c>
      <c r="AA7592">
        <v>-1.9999999999999574E-2</v>
      </c>
      <c r="AF7592" t="s">
        <v>1537</v>
      </c>
      <c r="AG7592" t="s">
        <v>777</v>
      </c>
      <c r="AH7592" t="s">
        <v>778</v>
      </c>
      <c r="AI7592" t="s">
        <v>1538</v>
      </c>
      <c r="AJ7592" s="7"/>
      <c r="AK7592" t="s">
        <v>8188</v>
      </c>
      <c r="AL7592" t="s">
        <v>393</v>
      </c>
      <c r="AM7592" t="s">
        <v>1536</v>
      </c>
      <c r="AN7592" t="s">
        <v>8217</v>
      </c>
      <c r="AO7592" t="str">
        <f>TEXT(A7592,"yyyy-mm-dd")</f>
        <v>2025-07-31</v>
      </c>
    </row>
    <row r="7593" spans="1:41">
      <c r="A7593" s="6" t="s">
        <v>8187</v>
      </c>
      <c r="B7593">
        <v>2025</v>
      </c>
      <c r="C7593">
        <v>7</v>
      </c>
      <c r="E7593" t="s">
        <v>112</v>
      </c>
      <c r="F7593" t="s">
        <v>113</v>
      </c>
      <c r="G7593" t="s">
        <v>83</v>
      </c>
      <c r="H7593" t="s">
        <v>7924</v>
      </c>
      <c r="I7593">
        <v>2027</v>
      </c>
      <c r="K7593" s="6">
        <v>46752</v>
      </c>
      <c r="L7593">
        <v>29</v>
      </c>
      <c r="N7593" t="s">
        <v>581</v>
      </c>
      <c r="O7593" s="8">
        <v>6.75</v>
      </c>
      <c r="P7593" s="8">
        <v>6.88</v>
      </c>
      <c r="Q7593" s="8">
        <v>6.43</v>
      </c>
      <c r="R7593" s="8">
        <v>7.02</v>
      </c>
      <c r="S7593" s="8">
        <v>5.4</v>
      </c>
      <c r="T7593" s="8">
        <v>7.75</v>
      </c>
      <c r="U7593" s="8">
        <v>0.55000000000000004</v>
      </c>
      <c r="V7593" s="9">
        <v>29</v>
      </c>
      <c r="W7593" s="8">
        <v>0.58999999999999986</v>
      </c>
      <c r="X7593" s="8">
        <v>2.3499999999999996</v>
      </c>
      <c r="Y7593" s="8">
        <v>-0.12999999999999989</v>
      </c>
      <c r="Z7593" s="8">
        <v>-3.0000000000000249E-2</v>
      </c>
      <c r="AA7593">
        <v>7.0000000000000284E-2</v>
      </c>
      <c r="AF7593" t="s">
        <v>7962</v>
      </c>
      <c r="AG7593" t="s">
        <v>115</v>
      </c>
      <c r="AH7593" t="s">
        <v>116</v>
      </c>
      <c r="AI7593" t="s">
        <v>359</v>
      </c>
      <c r="AJ7593" s="7">
        <v>46752</v>
      </c>
      <c r="AK7593" t="s">
        <v>8188</v>
      </c>
      <c r="AL7593" t="s">
        <v>118</v>
      </c>
      <c r="AM7593" t="s">
        <v>7926</v>
      </c>
      <c r="AN7593" t="s">
        <v>8221</v>
      </c>
      <c r="AO7593" t="str">
        <f>TEXT(A7593,"yyyy-mm-dd")</f>
        <v>2025-07-31</v>
      </c>
    </row>
    <row r="7594" spans="1:41">
      <c r="A7594" s="6" t="s">
        <v>8187</v>
      </c>
      <c r="B7594">
        <v>2025</v>
      </c>
      <c r="C7594">
        <v>7</v>
      </c>
      <c r="E7594" t="s">
        <v>2881</v>
      </c>
      <c r="F7594" t="s">
        <v>113</v>
      </c>
      <c r="G7594" t="s">
        <v>83</v>
      </c>
      <c r="H7594" t="s">
        <v>7924</v>
      </c>
      <c r="I7594">
        <v>2027</v>
      </c>
      <c r="K7594" s="6">
        <v>46752</v>
      </c>
      <c r="L7594">
        <v>29</v>
      </c>
      <c r="N7594" t="s">
        <v>581</v>
      </c>
      <c r="O7594" s="8">
        <v>7.87</v>
      </c>
      <c r="P7594" s="8">
        <v>8</v>
      </c>
      <c r="Q7594" s="8">
        <v>7.75</v>
      </c>
      <c r="R7594" s="8">
        <v>8.1999999999999993</v>
      </c>
      <c r="S7594" s="8">
        <v>6.1</v>
      </c>
      <c r="T7594" s="8">
        <v>8.9</v>
      </c>
      <c r="U7594" s="8">
        <v>0.66</v>
      </c>
      <c r="V7594" s="9">
        <v>26</v>
      </c>
      <c r="W7594" s="8">
        <v>0.44999999999999929</v>
      </c>
      <c r="X7594" s="8">
        <v>2.8000000000000007</v>
      </c>
      <c r="Y7594" s="8">
        <v>-0.12999999999999989</v>
      </c>
      <c r="Z7594" s="8">
        <v>0</v>
      </c>
      <c r="AA7594">
        <v>5.9999999999998721E-2</v>
      </c>
      <c r="AF7594" t="s">
        <v>7967</v>
      </c>
      <c r="AG7594" t="s">
        <v>2883</v>
      </c>
      <c r="AH7594" t="s">
        <v>2884</v>
      </c>
      <c r="AI7594" t="s">
        <v>359</v>
      </c>
      <c r="AJ7594" s="7">
        <v>46752</v>
      </c>
      <c r="AK7594" t="s">
        <v>8188</v>
      </c>
      <c r="AL7594" t="s">
        <v>2885</v>
      </c>
      <c r="AM7594" t="s">
        <v>7926</v>
      </c>
      <c r="AN7594" t="s">
        <v>8224</v>
      </c>
      <c r="AO7594" t="str">
        <f>TEXT(A7594,"yyyy-mm-dd")</f>
        <v>2025-07-31</v>
      </c>
    </row>
    <row r="7595" spans="1:41">
      <c r="A7595" s="6" t="s">
        <v>8187</v>
      </c>
      <c r="B7595">
        <v>2025</v>
      </c>
      <c r="C7595">
        <v>7</v>
      </c>
      <c r="E7595" t="s">
        <v>112</v>
      </c>
      <c r="F7595" t="s">
        <v>113</v>
      </c>
      <c r="G7595" t="s">
        <v>83</v>
      </c>
      <c r="H7595" t="s">
        <v>7480</v>
      </c>
      <c r="I7595">
        <v>2026</v>
      </c>
      <c r="K7595" s="6">
        <v>46387</v>
      </c>
      <c r="L7595">
        <v>17</v>
      </c>
      <c r="N7595" t="s">
        <v>214</v>
      </c>
      <c r="O7595" s="8">
        <v>6.86</v>
      </c>
      <c r="P7595" s="8">
        <v>6.98</v>
      </c>
      <c r="Q7595" s="8">
        <v>6.6</v>
      </c>
      <c r="R7595" s="8">
        <v>7.06</v>
      </c>
      <c r="S7595" s="8">
        <v>5.44</v>
      </c>
      <c r="T7595" s="8">
        <v>7.75</v>
      </c>
      <c r="U7595" s="8">
        <v>0.43</v>
      </c>
      <c r="V7595" s="9">
        <v>34</v>
      </c>
      <c r="W7595" s="8">
        <v>0.45999999999999996</v>
      </c>
      <c r="X7595" s="8">
        <v>2.3099999999999996</v>
      </c>
      <c r="Y7595" s="8">
        <v>-0.12000000000000011</v>
      </c>
      <c r="Z7595" s="8">
        <v>-1.9999999999999574E-2</v>
      </c>
      <c r="AA7595">
        <v>-0.19000000000000039</v>
      </c>
      <c r="AF7595" t="s">
        <v>7518</v>
      </c>
      <c r="AG7595" t="s">
        <v>115</v>
      </c>
      <c r="AH7595" t="s">
        <v>116</v>
      </c>
      <c r="AI7595" t="s">
        <v>230</v>
      </c>
      <c r="AJ7595" s="7">
        <v>46387</v>
      </c>
      <c r="AK7595" t="s">
        <v>8188</v>
      </c>
      <c r="AL7595" t="s">
        <v>118</v>
      </c>
      <c r="AM7595" t="s">
        <v>7482</v>
      </c>
      <c r="AN7595" t="s">
        <v>8220</v>
      </c>
      <c r="AO7595" t="str">
        <f>TEXT(A7595,"yyyy-mm-dd")</f>
        <v>2025-07-31</v>
      </c>
    </row>
    <row r="7596" spans="1:41">
      <c r="A7596" s="6" t="s">
        <v>8187</v>
      </c>
      <c r="B7596">
        <v>2025</v>
      </c>
      <c r="C7596">
        <v>7</v>
      </c>
      <c r="E7596" t="s">
        <v>2881</v>
      </c>
      <c r="F7596" t="s">
        <v>113</v>
      </c>
      <c r="G7596" t="s">
        <v>83</v>
      </c>
      <c r="H7596" t="s">
        <v>7480</v>
      </c>
      <c r="I7596">
        <v>2026</v>
      </c>
      <c r="K7596" s="6">
        <v>46387</v>
      </c>
      <c r="L7596">
        <v>17</v>
      </c>
      <c r="N7596" t="s">
        <v>214</v>
      </c>
      <c r="O7596" s="8">
        <v>8.34</v>
      </c>
      <c r="P7596" s="8">
        <v>8.5</v>
      </c>
      <c r="Q7596" s="8">
        <v>8.0500000000000007</v>
      </c>
      <c r="R7596" s="8">
        <v>8.77</v>
      </c>
      <c r="S7596" s="8">
        <v>6.1</v>
      </c>
      <c r="T7596" s="8">
        <v>9.1999999999999993</v>
      </c>
      <c r="U7596" s="8">
        <v>0.66</v>
      </c>
      <c r="V7596" s="9">
        <v>30</v>
      </c>
      <c r="W7596" s="8">
        <v>0.71999999999999886</v>
      </c>
      <c r="X7596" s="8">
        <v>3.0999999999999996</v>
      </c>
      <c r="Y7596" s="8">
        <v>-0.16000000000000014</v>
      </c>
      <c r="Z7596" s="8">
        <v>-0.10999999999999943</v>
      </c>
      <c r="AA7596">
        <v>0</v>
      </c>
      <c r="AF7596" t="s">
        <v>7523</v>
      </c>
      <c r="AG7596" t="s">
        <v>2883</v>
      </c>
      <c r="AH7596" t="s">
        <v>2884</v>
      </c>
      <c r="AI7596" t="s">
        <v>230</v>
      </c>
      <c r="AJ7596" s="7">
        <v>46387</v>
      </c>
      <c r="AK7596" t="s">
        <v>8188</v>
      </c>
      <c r="AL7596" t="s">
        <v>2885</v>
      </c>
      <c r="AM7596" t="s">
        <v>7482</v>
      </c>
      <c r="AN7596" t="s">
        <v>8223</v>
      </c>
      <c r="AO7596" t="str">
        <f>TEXT(A7596,"yyyy-mm-dd")</f>
        <v>2025-07-31</v>
      </c>
    </row>
    <row r="7597" spans="1:41">
      <c r="A7597" s="6" t="s">
        <v>8187</v>
      </c>
      <c r="B7597">
        <v>2025</v>
      </c>
      <c r="C7597">
        <v>7</v>
      </c>
      <c r="E7597" t="s">
        <v>112</v>
      </c>
      <c r="F7597" t="s">
        <v>113</v>
      </c>
      <c r="G7597" t="s">
        <v>83</v>
      </c>
      <c r="H7597" t="s">
        <v>7036</v>
      </c>
      <c r="I7597">
        <v>2025</v>
      </c>
      <c r="K7597" s="6">
        <v>46022</v>
      </c>
      <c r="L7597">
        <v>5</v>
      </c>
      <c r="N7597" t="s">
        <v>211</v>
      </c>
      <c r="O7597" s="8">
        <v>7.41</v>
      </c>
      <c r="P7597" s="8">
        <v>7.35</v>
      </c>
      <c r="Q7597" s="8">
        <v>7.21</v>
      </c>
      <c r="R7597" s="8">
        <v>7.65</v>
      </c>
      <c r="S7597" s="8">
        <v>6.84</v>
      </c>
      <c r="T7597" s="8">
        <v>8.06</v>
      </c>
      <c r="U7597" s="8">
        <v>0.33</v>
      </c>
      <c r="V7597" s="9">
        <v>34</v>
      </c>
      <c r="W7597" s="8">
        <v>0.44000000000000039</v>
      </c>
      <c r="X7597" s="8">
        <v>1.2200000000000006</v>
      </c>
      <c r="Y7597" s="8">
        <v>6.0000000000000497E-2</v>
      </c>
      <c r="Z7597" s="8">
        <v>-0.15000000000000036</v>
      </c>
      <c r="AA7597">
        <v>-5.9999999999999609E-2</v>
      </c>
      <c r="AF7597" t="s">
        <v>7074</v>
      </c>
      <c r="AG7597" t="s">
        <v>115</v>
      </c>
      <c r="AH7597" t="s">
        <v>116</v>
      </c>
      <c r="AI7597" t="s">
        <v>117</v>
      </c>
      <c r="AJ7597" s="7">
        <v>46022</v>
      </c>
      <c r="AK7597" t="s">
        <v>8188</v>
      </c>
      <c r="AL7597" t="s">
        <v>118</v>
      </c>
      <c r="AM7597" t="s">
        <v>7038</v>
      </c>
      <c r="AN7597" t="s">
        <v>8219</v>
      </c>
      <c r="AO7597" t="str">
        <f>TEXT(A7597,"yyyy-mm-dd")</f>
        <v>2025-07-31</v>
      </c>
    </row>
    <row r="7598" spans="1:41">
      <c r="A7598" s="6" t="s">
        <v>8187</v>
      </c>
      <c r="B7598">
        <v>2025</v>
      </c>
      <c r="C7598">
        <v>7</v>
      </c>
      <c r="E7598" t="s">
        <v>2881</v>
      </c>
      <c r="F7598" t="s">
        <v>113</v>
      </c>
      <c r="G7598" t="s">
        <v>83</v>
      </c>
      <c r="H7598" t="s">
        <v>7036</v>
      </c>
      <c r="I7598">
        <v>2025</v>
      </c>
      <c r="K7598" s="6">
        <v>46022</v>
      </c>
      <c r="L7598">
        <v>5</v>
      </c>
      <c r="N7598" t="s">
        <v>211</v>
      </c>
      <c r="O7598" s="8">
        <v>8.91</v>
      </c>
      <c r="P7598" s="8">
        <v>9</v>
      </c>
      <c r="Q7598" s="8">
        <v>8.75</v>
      </c>
      <c r="R7598" s="8">
        <v>9.15</v>
      </c>
      <c r="S7598" s="8">
        <v>7.65</v>
      </c>
      <c r="T7598" s="8">
        <v>9.5</v>
      </c>
      <c r="U7598" s="8">
        <v>0.39</v>
      </c>
      <c r="V7598" s="9">
        <v>31</v>
      </c>
      <c r="W7598" s="8">
        <v>0.40000000000000036</v>
      </c>
      <c r="X7598" s="8">
        <v>1.8499999999999996</v>
      </c>
      <c r="Y7598" s="8">
        <v>-8.9999999999999858E-2</v>
      </c>
      <c r="Z7598" s="8">
        <v>0</v>
      </c>
      <c r="AA7598">
        <v>-9.9999999999997868E-3</v>
      </c>
      <c r="AF7598" t="s">
        <v>7079</v>
      </c>
      <c r="AG7598" t="s">
        <v>2883</v>
      </c>
      <c r="AH7598" t="s">
        <v>2884</v>
      </c>
      <c r="AI7598" t="s">
        <v>117</v>
      </c>
      <c r="AJ7598" s="7">
        <v>46022</v>
      </c>
      <c r="AK7598" t="s">
        <v>8188</v>
      </c>
      <c r="AL7598" t="s">
        <v>2885</v>
      </c>
      <c r="AM7598" t="s">
        <v>7038</v>
      </c>
      <c r="AN7598" t="s">
        <v>8222</v>
      </c>
      <c r="AO7598" t="str">
        <f>TEXT(A7598,"yyyy-mm-dd")</f>
        <v>2025-07-31</v>
      </c>
    </row>
    <row r="7599" spans="1:41">
      <c r="A7599" s="6" t="s">
        <v>8225</v>
      </c>
      <c r="B7599">
        <v>2025</v>
      </c>
      <c r="C7599">
        <v>8</v>
      </c>
      <c r="E7599" t="s">
        <v>1907</v>
      </c>
      <c r="F7599" t="s">
        <v>1908</v>
      </c>
      <c r="G7599" t="s">
        <v>102</v>
      </c>
      <c r="H7599" t="s">
        <v>8210</v>
      </c>
      <c r="I7599">
        <v>2027</v>
      </c>
      <c r="J7599">
        <v>3</v>
      </c>
      <c r="K7599" s="6">
        <v>46660</v>
      </c>
      <c r="L7599">
        <v>25</v>
      </c>
      <c r="M7599">
        <v>8</v>
      </c>
      <c r="N7599" t="s">
        <v>357</v>
      </c>
      <c r="O7599" s="8">
        <v>6.51</v>
      </c>
      <c r="P7599" s="8">
        <v>6.5</v>
      </c>
      <c r="Q7599" s="8">
        <v>6.25</v>
      </c>
      <c r="R7599" s="8">
        <v>6.75</v>
      </c>
      <c r="S7599" s="8">
        <v>5.25</v>
      </c>
      <c r="T7599" s="8">
        <v>7.75</v>
      </c>
      <c r="U7599" s="8">
        <v>0.53</v>
      </c>
      <c r="V7599" s="9">
        <v>32</v>
      </c>
      <c r="W7599" s="8">
        <v>0.5</v>
      </c>
      <c r="X7599" s="8">
        <v>2.5</v>
      </c>
      <c r="Y7599" s="8">
        <v>9.9999999999997868E-3</v>
      </c>
      <c r="Z7599" s="8">
        <v>-0.25</v>
      </c>
      <c r="AA7599">
        <v>-0.25</v>
      </c>
      <c r="AF7599" t="s">
        <v>8211</v>
      </c>
      <c r="AG7599" t="s">
        <v>1910</v>
      </c>
      <c r="AH7599" t="s">
        <v>1911</v>
      </c>
      <c r="AI7599" t="s">
        <v>1971</v>
      </c>
      <c r="AJ7599" s="7">
        <v>46660</v>
      </c>
      <c r="AK7599" t="s">
        <v>8226</v>
      </c>
      <c r="AL7599" t="s">
        <v>1908</v>
      </c>
      <c r="AM7599" t="s">
        <v>8212</v>
      </c>
      <c r="AN7599" t="s">
        <v>8247</v>
      </c>
      <c r="AO7599" t="str">
        <f>TEXT(A7599,"yyyy-mm-dd")</f>
        <v>2025-08-31</v>
      </c>
    </row>
    <row r="7600" spans="1:41">
      <c r="A7600" s="6" t="s">
        <v>8225</v>
      </c>
      <c r="B7600">
        <v>2025</v>
      </c>
      <c r="C7600">
        <v>8</v>
      </c>
      <c r="E7600" t="s">
        <v>1907</v>
      </c>
      <c r="F7600" t="s">
        <v>1908</v>
      </c>
      <c r="G7600" t="s">
        <v>102</v>
      </c>
      <c r="H7600" t="s">
        <v>8102</v>
      </c>
      <c r="I7600">
        <v>2027</v>
      </c>
      <c r="J7600">
        <v>2</v>
      </c>
      <c r="K7600" s="6">
        <v>46568</v>
      </c>
      <c r="L7600">
        <v>22</v>
      </c>
      <c r="M7600">
        <v>7</v>
      </c>
      <c r="N7600" t="s">
        <v>167</v>
      </c>
      <c r="O7600" s="8">
        <v>6.58</v>
      </c>
      <c r="P7600" s="8">
        <v>6.5</v>
      </c>
      <c r="Q7600" s="8">
        <v>6.25</v>
      </c>
      <c r="R7600" s="8">
        <v>6.75</v>
      </c>
      <c r="S7600" s="8">
        <v>5.5</v>
      </c>
      <c r="T7600" s="8">
        <v>7.75</v>
      </c>
      <c r="U7600" s="8">
        <v>0.45</v>
      </c>
      <c r="V7600" s="9">
        <v>33</v>
      </c>
      <c r="W7600" s="8">
        <v>0.5</v>
      </c>
      <c r="X7600" s="8">
        <v>2.25</v>
      </c>
      <c r="Y7600" s="8">
        <v>8.0000000000000071E-2</v>
      </c>
      <c r="Z7600" s="8">
        <v>-0.25</v>
      </c>
      <c r="AA7600">
        <v>0</v>
      </c>
      <c r="AF7600" t="s">
        <v>8103</v>
      </c>
      <c r="AG7600" t="s">
        <v>1910</v>
      </c>
      <c r="AH7600" t="s">
        <v>1911</v>
      </c>
      <c r="AI7600" t="s">
        <v>1944</v>
      </c>
      <c r="AJ7600" s="7">
        <v>46568</v>
      </c>
      <c r="AK7600" t="s">
        <v>8226</v>
      </c>
      <c r="AL7600" t="s">
        <v>1908</v>
      </c>
      <c r="AM7600" t="s">
        <v>8104</v>
      </c>
      <c r="AN7600" t="s">
        <v>8246</v>
      </c>
      <c r="AO7600" t="str">
        <f>TEXT(A7600,"yyyy-mm-dd")</f>
        <v>2025-08-31</v>
      </c>
    </row>
    <row r="7601" spans="1:41">
      <c r="A7601" s="6" t="s">
        <v>8225</v>
      </c>
      <c r="B7601">
        <v>2025</v>
      </c>
      <c r="C7601">
        <v>8</v>
      </c>
      <c r="E7601" t="s">
        <v>1907</v>
      </c>
      <c r="F7601" t="s">
        <v>1908</v>
      </c>
      <c r="G7601" t="s">
        <v>102</v>
      </c>
      <c r="H7601" t="s">
        <v>8098</v>
      </c>
      <c r="I7601">
        <v>2027</v>
      </c>
      <c r="J7601">
        <v>1</v>
      </c>
      <c r="K7601" s="6">
        <v>46477</v>
      </c>
      <c r="L7601">
        <v>19</v>
      </c>
      <c r="M7601">
        <v>6</v>
      </c>
      <c r="N7601" t="s">
        <v>195</v>
      </c>
      <c r="O7601" s="8">
        <v>6.64</v>
      </c>
      <c r="P7601" s="8">
        <v>6.75</v>
      </c>
      <c r="Q7601" s="8">
        <v>6.5</v>
      </c>
      <c r="R7601" s="8">
        <v>6.75</v>
      </c>
      <c r="S7601" s="8">
        <v>5.5</v>
      </c>
      <c r="T7601" s="8">
        <v>7.5</v>
      </c>
      <c r="U7601" s="8">
        <v>0.39</v>
      </c>
      <c r="V7601" s="9">
        <v>34</v>
      </c>
      <c r="W7601" s="8">
        <v>0.25</v>
      </c>
      <c r="X7601" s="8">
        <v>2</v>
      </c>
      <c r="Y7601" s="8">
        <v>-0.11000000000000032</v>
      </c>
      <c r="Z7601" s="8">
        <v>0</v>
      </c>
      <c r="AA7601">
        <v>-0.25</v>
      </c>
      <c r="AF7601" t="s">
        <v>8099</v>
      </c>
      <c r="AG7601" t="s">
        <v>1910</v>
      </c>
      <c r="AH7601" t="s">
        <v>1911</v>
      </c>
      <c r="AI7601" t="s">
        <v>1939</v>
      </c>
      <c r="AJ7601" s="7">
        <v>46477</v>
      </c>
      <c r="AK7601" t="s">
        <v>8226</v>
      </c>
      <c r="AL7601" t="s">
        <v>1908</v>
      </c>
      <c r="AM7601" t="s">
        <v>8100</v>
      </c>
      <c r="AN7601" t="s">
        <v>8245</v>
      </c>
      <c r="AO7601" t="str">
        <f>TEXT(A7601,"yyyy-mm-dd")</f>
        <v>2025-08-31</v>
      </c>
    </row>
    <row r="7602" spans="1:41">
      <c r="A7602" s="6" t="s">
        <v>8225</v>
      </c>
      <c r="B7602">
        <v>2025</v>
      </c>
      <c r="C7602">
        <v>8</v>
      </c>
      <c r="E7602" t="s">
        <v>1907</v>
      </c>
      <c r="F7602" t="s">
        <v>1908</v>
      </c>
      <c r="G7602" t="s">
        <v>102</v>
      </c>
      <c r="H7602" t="s">
        <v>7871</v>
      </c>
      <c r="I7602">
        <v>2026</v>
      </c>
      <c r="J7602">
        <v>4</v>
      </c>
      <c r="K7602" s="6">
        <v>46387</v>
      </c>
      <c r="L7602">
        <v>16</v>
      </c>
      <c r="M7602">
        <v>5</v>
      </c>
      <c r="N7602" t="s">
        <v>222</v>
      </c>
      <c r="O7602" s="8">
        <v>6.68</v>
      </c>
      <c r="P7602" s="8">
        <v>6.75</v>
      </c>
      <c r="Q7602" s="8">
        <v>6.5</v>
      </c>
      <c r="R7602" s="8">
        <v>7</v>
      </c>
      <c r="S7602" s="8">
        <v>5.5</v>
      </c>
      <c r="T7602" s="8">
        <v>7.25</v>
      </c>
      <c r="U7602" s="8">
        <v>0.33</v>
      </c>
      <c r="V7602" s="9">
        <v>41</v>
      </c>
      <c r="W7602" s="8">
        <v>0.5</v>
      </c>
      <c r="X7602" s="8">
        <v>1.75</v>
      </c>
      <c r="Y7602" s="8">
        <v>-7.0000000000000284E-2</v>
      </c>
      <c r="Z7602" s="8">
        <v>0</v>
      </c>
      <c r="AA7602">
        <v>0</v>
      </c>
      <c r="AF7602" t="s">
        <v>7872</v>
      </c>
      <c r="AG7602" t="s">
        <v>1910</v>
      </c>
      <c r="AH7602" t="s">
        <v>1911</v>
      </c>
      <c r="AI7602" t="s">
        <v>1934</v>
      </c>
      <c r="AJ7602" s="7">
        <v>46387</v>
      </c>
      <c r="AK7602" t="s">
        <v>8226</v>
      </c>
      <c r="AL7602" t="s">
        <v>1908</v>
      </c>
      <c r="AM7602" t="s">
        <v>7873</v>
      </c>
      <c r="AN7602" t="s">
        <v>8244</v>
      </c>
      <c r="AO7602" t="str">
        <f>TEXT(A7602,"yyyy-mm-dd")</f>
        <v>2025-08-31</v>
      </c>
    </row>
    <row r="7603" spans="1:41">
      <c r="A7603" s="6" t="s">
        <v>8225</v>
      </c>
      <c r="B7603">
        <v>2025</v>
      </c>
      <c r="C7603">
        <v>8</v>
      </c>
      <c r="E7603" t="s">
        <v>1907</v>
      </c>
      <c r="F7603" t="s">
        <v>1908</v>
      </c>
      <c r="G7603" t="s">
        <v>102</v>
      </c>
      <c r="H7603" t="s">
        <v>7766</v>
      </c>
      <c r="I7603">
        <v>2026</v>
      </c>
      <c r="J7603">
        <v>3</v>
      </c>
      <c r="K7603" s="6">
        <v>46295</v>
      </c>
      <c r="L7603">
        <v>13</v>
      </c>
      <c r="M7603">
        <v>4</v>
      </c>
      <c r="N7603" t="s">
        <v>252</v>
      </c>
      <c r="O7603" s="8">
        <v>6.76</v>
      </c>
      <c r="P7603" s="8">
        <v>6.75</v>
      </c>
      <c r="Q7603" s="8">
        <v>6.5</v>
      </c>
      <c r="R7603" s="8">
        <v>7</v>
      </c>
      <c r="S7603" s="8">
        <v>5.5</v>
      </c>
      <c r="T7603" s="8">
        <v>7.25</v>
      </c>
      <c r="U7603" s="8">
        <v>0.34</v>
      </c>
      <c r="V7603" s="9">
        <v>40</v>
      </c>
      <c r="W7603" s="8">
        <v>0.5</v>
      </c>
      <c r="X7603" s="8">
        <v>1.75</v>
      </c>
      <c r="Y7603" s="8">
        <v>9.9999999999997868E-3</v>
      </c>
      <c r="Z7603" s="8">
        <v>-0.25</v>
      </c>
      <c r="AA7603">
        <v>0.25</v>
      </c>
      <c r="AF7603" t="s">
        <v>7767</v>
      </c>
      <c r="AG7603" t="s">
        <v>1910</v>
      </c>
      <c r="AH7603" t="s">
        <v>1911</v>
      </c>
      <c r="AI7603" t="s">
        <v>1929</v>
      </c>
      <c r="AJ7603" s="7">
        <v>46295</v>
      </c>
      <c r="AK7603" t="s">
        <v>8226</v>
      </c>
      <c r="AL7603" t="s">
        <v>1908</v>
      </c>
      <c r="AM7603" t="s">
        <v>7768</v>
      </c>
      <c r="AN7603" t="s">
        <v>8243</v>
      </c>
      <c r="AO7603" t="str">
        <f>TEXT(A7603,"yyyy-mm-dd")</f>
        <v>2025-08-31</v>
      </c>
    </row>
    <row r="7604" spans="1:41">
      <c r="A7604" s="6" t="s">
        <v>8225</v>
      </c>
      <c r="B7604">
        <v>2025</v>
      </c>
      <c r="C7604">
        <v>8</v>
      </c>
      <c r="E7604" t="s">
        <v>1907</v>
      </c>
      <c r="F7604" t="s">
        <v>1908</v>
      </c>
      <c r="G7604" t="s">
        <v>102</v>
      </c>
      <c r="H7604" t="s">
        <v>7658</v>
      </c>
      <c r="I7604">
        <v>2026</v>
      </c>
      <c r="J7604">
        <v>2</v>
      </c>
      <c r="K7604" s="6">
        <v>46203</v>
      </c>
      <c r="L7604">
        <v>10</v>
      </c>
      <c r="M7604">
        <v>3</v>
      </c>
      <c r="N7604" t="s">
        <v>164</v>
      </c>
      <c r="O7604" s="8">
        <v>6.88</v>
      </c>
      <c r="P7604" s="8">
        <v>7</v>
      </c>
      <c r="Q7604" s="8">
        <v>6.75</v>
      </c>
      <c r="R7604" s="8">
        <v>7</v>
      </c>
      <c r="S7604" s="8">
        <v>6</v>
      </c>
      <c r="T7604" s="8">
        <v>7.75</v>
      </c>
      <c r="U7604" s="8">
        <v>0.33</v>
      </c>
      <c r="V7604" s="9">
        <v>40</v>
      </c>
      <c r="W7604" s="8">
        <v>0.25</v>
      </c>
      <c r="X7604" s="8">
        <v>1.75</v>
      </c>
      <c r="Y7604" s="8">
        <v>-0.12000000000000011</v>
      </c>
      <c r="Z7604" s="8">
        <v>0</v>
      </c>
      <c r="AA7604">
        <v>-0.25</v>
      </c>
      <c r="AF7604" t="s">
        <v>7659</v>
      </c>
      <c r="AG7604" t="s">
        <v>1910</v>
      </c>
      <c r="AH7604" t="s">
        <v>1911</v>
      </c>
      <c r="AI7604" t="s">
        <v>1924</v>
      </c>
      <c r="AJ7604" s="7">
        <v>46203</v>
      </c>
      <c r="AK7604" t="s">
        <v>8226</v>
      </c>
      <c r="AL7604" t="s">
        <v>1908</v>
      </c>
      <c r="AM7604" t="s">
        <v>7660</v>
      </c>
      <c r="AN7604" t="s">
        <v>8242</v>
      </c>
      <c r="AO7604" t="str">
        <f>TEXT(A7604,"yyyy-mm-dd")</f>
        <v>2025-08-31</v>
      </c>
    </row>
    <row r="7605" spans="1:41">
      <c r="A7605" s="6" t="s">
        <v>8225</v>
      </c>
      <c r="B7605">
        <v>2025</v>
      </c>
      <c r="C7605">
        <v>8</v>
      </c>
      <c r="E7605" t="s">
        <v>1907</v>
      </c>
      <c r="F7605" t="s">
        <v>1908</v>
      </c>
      <c r="G7605" t="s">
        <v>102</v>
      </c>
      <c r="H7605" t="s">
        <v>7654</v>
      </c>
      <c r="I7605">
        <v>2026</v>
      </c>
      <c r="J7605">
        <v>1</v>
      </c>
      <c r="K7605" s="6">
        <v>46112</v>
      </c>
      <c r="L7605">
        <v>7</v>
      </c>
      <c r="M7605">
        <v>2</v>
      </c>
      <c r="N7605" t="s">
        <v>192</v>
      </c>
      <c r="O7605" s="8">
        <v>7.03</v>
      </c>
      <c r="P7605" s="8">
        <v>7</v>
      </c>
      <c r="Q7605" s="8">
        <v>6.94</v>
      </c>
      <c r="R7605" s="8">
        <v>7.25</v>
      </c>
      <c r="S7605" s="8">
        <v>6.5</v>
      </c>
      <c r="T7605" s="8">
        <v>7.75</v>
      </c>
      <c r="U7605" s="8">
        <v>0.32</v>
      </c>
      <c r="V7605" s="9">
        <v>40</v>
      </c>
      <c r="W7605" s="8">
        <v>0.30999999999999961</v>
      </c>
      <c r="X7605" s="8">
        <v>1.25</v>
      </c>
      <c r="Y7605" s="8">
        <v>3.0000000000000249E-2</v>
      </c>
      <c r="Z7605" s="8">
        <v>0</v>
      </c>
      <c r="AA7605">
        <v>5.9999999999999609E-2</v>
      </c>
      <c r="AF7605" t="s">
        <v>7655</v>
      </c>
      <c r="AG7605" t="s">
        <v>1910</v>
      </c>
      <c r="AH7605" t="s">
        <v>1911</v>
      </c>
      <c r="AI7605" t="s">
        <v>1919</v>
      </c>
      <c r="AJ7605" s="7">
        <v>46112</v>
      </c>
      <c r="AK7605" t="s">
        <v>8226</v>
      </c>
      <c r="AL7605" t="s">
        <v>1908</v>
      </c>
      <c r="AM7605" t="s">
        <v>7656</v>
      </c>
      <c r="AN7605" t="s">
        <v>8241</v>
      </c>
      <c r="AO7605" t="str">
        <f>TEXT(A7605,"yyyy-mm-dd")</f>
        <v>2025-08-31</v>
      </c>
    </row>
    <row r="7606" spans="1:41">
      <c r="A7606" s="6" t="s">
        <v>8225</v>
      </c>
      <c r="B7606">
        <v>2025</v>
      </c>
      <c r="C7606">
        <v>8</v>
      </c>
      <c r="E7606" t="s">
        <v>1907</v>
      </c>
      <c r="F7606" t="s">
        <v>1908</v>
      </c>
      <c r="G7606" t="s">
        <v>102</v>
      </c>
      <c r="H7606" t="s">
        <v>7427</v>
      </c>
      <c r="I7606">
        <v>2025</v>
      </c>
      <c r="J7606">
        <v>4</v>
      </c>
      <c r="K7606" s="6">
        <v>46022</v>
      </c>
      <c r="L7606">
        <v>4</v>
      </c>
      <c r="M7606">
        <v>1</v>
      </c>
      <c r="N7606" t="s">
        <v>219</v>
      </c>
      <c r="O7606" s="8">
        <v>7.27</v>
      </c>
      <c r="P7606" s="8">
        <v>7.25</v>
      </c>
      <c r="Q7606" s="8">
        <v>7</v>
      </c>
      <c r="R7606" s="8">
        <v>7.5</v>
      </c>
      <c r="S7606" s="8">
        <v>7</v>
      </c>
      <c r="T7606" s="8">
        <v>7.75</v>
      </c>
      <c r="U7606" s="8">
        <v>0.22</v>
      </c>
      <c r="V7606" s="9">
        <v>41</v>
      </c>
      <c r="W7606" s="8">
        <v>0.5</v>
      </c>
      <c r="X7606" s="8">
        <v>0.75</v>
      </c>
      <c r="Y7606" s="8">
        <v>1.9999999999999574E-2</v>
      </c>
      <c r="Z7606" s="8">
        <v>-0.25</v>
      </c>
      <c r="AA7606">
        <v>0.19000000000000039</v>
      </c>
      <c r="AF7606" t="s">
        <v>7428</v>
      </c>
      <c r="AG7606" t="s">
        <v>1910</v>
      </c>
      <c r="AH7606" t="s">
        <v>1911</v>
      </c>
      <c r="AI7606" t="s">
        <v>1915</v>
      </c>
      <c r="AJ7606" s="7">
        <v>46022</v>
      </c>
      <c r="AK7606" t="s">
        <v>8226</v>
      </c>
      <c r="AL7606" t="s">
        <v>1908</v>
      </c>
      <c r="AM7606" t="s">
        <v>7429</v>
      </c>
      <c r="AN7606" t="s">
        <v>8240</v>
      </c>
      <c r="AO7606" t="str">
        <f>TEXT(A7606,"yyyy-mm-dd")</f>
        <v>2025-08-31</v>
      </c>
    </row>
    <row r="7607" spans="1:41">
      <c r="A7607" s="6" t="s">
        <v>8225</v>
      </c>
      <c r="B7607">
        <v>2025</v>
      </c>
      <c r="C7607">
        <v>8</v>
      </c>
      <c r="E7607" t="s">
        <v>1907</v>
      </c>
      <c r="F7607" t="s">
        <v>1908</v>
      </c>
      <c r="G7607" t="s">
        <v>102</v>
      </c>
      <c r="H7607" t="s">
        <v>7322</v>
      </c>
      <c r="I7607">
        <v>2025</v>
      </c>
      <c r="J7607">
        <v>3</v>
      </c>
      <c r="K7607" s="6">
        <v>45930</v>
      </c>
      <c r="L7607">
        <v>1</v>
      </c>
      <c r="M7607">
        <v>0</v>
      </c>
      <c r="N7607" t="s">
        <v>169</v>
      </c>
      <c r="O7607" s="8">
        <v>7.52</v>
      </c>
      <c r="P7607" s="8">
        <v>7.5</v>
      </c>
      <c r="Q7607" s="8">
        <v>7.5</v>
      </c>
      <c r="R7607" s="8">
        <v>7.5</v>
      </c>
      <c r="S7607" s="8">
        <v>7.25</v>
      </c>
      <c r="T7607" s="8">
        <v>7.75</v>
      </c>
      <c r="U7607" s="8">
        <v>0.09</v>
      </c>
      <c r="V7607" s="9">
        <v>40</v>
      </c>
      <c r="W7607" s="8">
        <v>0</v>
      </c>
      <c r="X7607" s="8">
        <v>0.5</v>
      </c>
      <c r="Y7607" s="8">
        <v>1.9999999999999574E-2</v>
      </c>
      <c r="Z7607" s="8">
        <v>0</v>
      </c>
      <c r="AA7607">
        <v>-0.25</v>
      </c>
      <c r="AF7607" t="s">
        <v>7323</v>
      </c>
      <c r="AG7607" t="s">
        <v>1910</v>
      </c>
      <c r="AH7607" t="s">
        <v>1911</v>
      </c>
      <c r="AI7607" t="s">
        <v>1912</v>
      </c>
      <c r="AJ7607" s="7">
        <v>45930</v>
      </c>
      <c r="AK7607" t="s">
        <v>8226</v>
      </c>
      <c r="AL7607" t="s">
        <v>1908</v>
      </c>
      <c r="AM7607" t="s">
        <v>7324</v>
      </c>
      <c r="AN7607" t="s">
        <v>8239</v>
      </c>
      <c r="AO7607" t="str">
        <f>TEXT(A7607,"yyyy-mm-dd")</f>
        <v>2025-08-31</v>
      </c>
    </row>
    <row r="7608" spans="1:41">
      <c r="A7608" s="6" t="s">
        <v>8225</v>
      </c>
      <c r="B7608">
        <v>2025</v>
      </c>
      <c r="C7608">
        <v>8</v>
      </c>
      <c r="E7608" t="s">
        <v>100</v>
      </c>
      <c r="F7608" t="s">
        <v>101</v>
      </c>
      <c r="G7608" t="s">
        <v>83</v>
      </c>
      <c r="H7608" t="s">
        <v>7924</v>
      </c>
      <c r="I7608">
        <v>2027</v>
      </c>
      <c r="K7608" s="6">
        <v>46752</v>
      </c>
      <c r="L7608">
        <v>28</v>
      </c>
      <c r="N7608" t="s">
        <v>593</v>
      </c>
      <c r="O7608" s="8">
        <v>1.79</v>
      </c>
      <c r="P7608" s="8">
        <v>1.8</v>
      </c>
      <c r="Q7608" s="8">
        <v>1.7</v>
      </c>
      <c r="R7608" s="8">
        <v>2</v>
      </c>
      <c r="S7608" s="8">
        <v>1</v>
      </c>
      <c r="T7608" s="8">
        <v>2.5099999999999998</v>
      </c>
      <c r="U7608" s="8">
        <v>0.37</v>
      </c>
      <c r="V7608" s="9">
        <v>34</v>
      </c>
      <c r="W7608" s="8">
        <v>0.30000000000000004</v>
      </c>
      <c r="X7608" s="8">
        <v>1.5099999999999998</v>
      </c>
      <c r="Y7608" s="8">
        <v>-1.0000000000000009E-2</v>
      </c>
      <c r="Z7608" s="8">
        <v>0</v>
      </c>
      <c r="AA7608">
        <v>0</v>
      </c>
      <c r="AF7608" t="s">
        <v>10522</v>
      </c>
      <c r="AG7608" t="s">
        <v>9655</v>
      </c>
      <c r="AH7608" t="s">
        <v>9656</v>
      </c>
      <c r="AI7608" t="s">
        <v>9708</v>
      </c>
      <c r="AJ7608" s="7">
        <v>46752</v>
      </c>
      <c r="AK7608" t="s">
        <v>8226</v>
      </c>
      <c r="AL7608" t="s">
        <v>109</v>
      </c>
      <c r="AM7608" t="s">
        <v>7926</v>
      </c>
      <c r="AN7608" t="s">
        <v>10531</v>
      </c>
    </row>
    <row r="7609" spans="1:41">
      <c r="A7609" s="6" t="s">
        <v>8225</v>
      </c>
      <c r="B7609">
        <v>2025</v>
      </c>
      <c r="C7609">
        <v>8</v>
      </c>
      <c r="E7609" t="s">
        <v>100</v>
      </c>
      <c r="F7609" t="s">
        <v>101</v>
      </c>
      <c r="G7609" t="s">
        <v>102</v>
      </c>
      <c r="H7609" t="s">
        <v>7871</v>
      </c>
      <c r="I7609">
        <v>2026</v>
      </c>
      <c r="J7609">
        <v>4</v>
      </c>
      <c r="K7609" s="6">
        <v>46387</v>
      </c>
      <c r="L7609">
        <v>16</v>
      </c>
      <c r="M7609">
        <v>5</v>
      </c>
      <c r="N7609" t="s">
        <v>222</v>
      </c>
      <c r="O7609" s="8">
        <v>1.67</v>
      </c>
      <c r="P7609" s="8">
        <v>1.7</v>
      </c>
      <c r="Q7609" s="8">
        <v>1.4</v>
      </c>
      <c r="R7609" s="8">
        <v>2.1</v>
      </c>
      <c r="S7609" s="8">
        <v>-0.2</v>
      </c>
      <c r="T7609" s="8">
        <v>2.6</v>
      </c>
      <c r="U7609" s="8">
        <v>0.57999999999999996</v>
      </c>
      <c r="V7609" s="9">
        <v>37</v>
      </c>
      <c r="W7609" s="8">
        <v>0.70000000000000018</v>
      </c>
      <c r="X7609" s="8">
        <v>2.8000000000000003</v>
      </c>
      <c r="Y7609" s="8">
        <v>-3.0000000000000027E-2</v>
      </c>
      <c r="Z7609" s="8">
        <v>0</v>
      </c>
      <c r="AA7609">
        <v>2.2204460492503131E-16</v>
      </c>
      <c r="AF7609" t="s">
        <v>7943</v>
      </c>
      <c r="AG7609" t="s">
        <v>106</v>
      </c>
      <c r="AH7609" t="s">
        <v>107</v>
      </c>
      <c r="AI7609" t="s">
        <v>2667</v>
      </c>
      <c r="AJ7609" s="7">
        <v>46387</v>
      </c>
      <c r="AK7609" t="s">
        <v>8226</v>
      </c>
      <c r="AL7609" t="s">
        <v>109</v>
      </c>
      <c r="AM7609" t="s">
        <v>7873</v>
      </c>
      <c r="AN7609" t="s">
        <v>8238</v>
      </c>
      <c r="AO7609" t="str">
        <f>TEXT(A7609,"yyyy-mm-dd")</f>
        <v>2025-08-31</v>
      </c>
    </row>
    <row r="7610" spans="1:41">
      <c r="A7610" s="6" t="s">
        <v>8225</v>
      </c>
      <c r="B7610">
        <v>2025</v>
      </c>
      <c r="C7610">
        <v>8</v>
      </c>
      <c r="E7610" t="s">
        <v>100</v>
      </c>
      <c r="F7610" t="s">
        <v>101</v>
      </c>
      <c r="G7610" t="s">
        <v>83</v>
      </c>
      <c r="H7610" t="s">
        <v>7480</v>
      </c>
      <c r="I7610">
        <v>2026</v>
      </c>
      <c r="K7610" s="6">
        <v>46387</v>
      </c>
      <c r="L7610">
        <v>16</v>
      </c>
      <c r="N7610" t="s">
        <v>222</v>
      </c>
      <c r="O7610" s="8">
        <v>1.34</v>
      </c>
      <c r="P7610" s="8">
        <v>1.4</v>
      </c>
      <c r="Q7610" s="8">
        <v>1.1499999999999999</v>
      </c>
      <c r="R7610" s="8">
        <v>1.54</v>
      </c>
      <c r="S7610" s="8">
        <v>0.2</v>
      </c>
      <c r="T7610" s="8">
        <v>2</v>
      </c>
      <c r="U7610" s="8">
        <v>0.37</v>
      </c>
      <c r="V7610" s="9">
        <v>43</v>
      </c>
      <c r="W7610" s="8">
        <v>0.39000000000000012</v>
      </c>
      <c r="X7610" s="8">
        <v>1.8</v>
      </c>
      <c r="Y7610" s="8">
        <v>-5.9999999999999831E-2</v>
      </c>
      <c r="Z7610" s="8">
        <v>2.9999999999999805E-2</v>
      </c>
      <c r="AA7610">
        <v>-0.10999999999999988</v>
      </c>
      <c r="AF7610" t="s">
        <v>10489</v>
      </c>
      <c r="AG7610" t="s">
        <v>9655</v>
      </c>
      <c r="AH7610" t="s">
        <v>9656</v>
      </c>
      <c r="AI7610" t="s">
        <v>9669</v>
      </c>
      <c r="AJ7610" s="7">
        <v>46387</v>
      </c>
      <c r="AK7610" t="s">
        <v>8226</v>
      </c>
      <c r="AL7610" t="s">
        <v>109</v>
      </c>
      <c r="AM7610" t="s">
        <v>7482</v>
      </c>
      <c r="AN7610" t="s">
        <v>10510</v>
      </c>
    </row>
    <row r="7611" spans="1:41">
      <c r="A7611" s="6" t="s">
        <v>8225</v>
      </c>
      <c r="B7611">
        <v>2025</v>
      </c>
      <c r="C7611">
        <v>8</v>
      </c>
      <c r="E7611" t="s">
        <v>100</v>
      </c>
      <c r="F7611" t="s">
        <v>101</v>
      </c>
      <c r="G7611" t="s">
        <v>102</v>
      </c>
      <c r="H7611" t="s">
        <v>7766</v>
      </c>
      <c r="I7611">
        <v>2026</v>
      </c>
      <c r="J7611">
        <v>3</v>
      </c>
      <c r="K7611" s="6">
        <v>46295</v>
      </c>
      <c r="L7611">
        <v>13</v>
      </c>
      <c r="M7611">
        <v>4</v>
      </c>
      <c r="N7611" t="s">
        <v>252</v>
      </c>
      <c r="O7611" s="8">
        <v>1.51</v>
      </c>
      <c r="P7611" s="8">
        <v>1.6</v>
      </c>
      <c r="Q7611" s="8">
        <v>1.34</v>
      </c>
      <c r="R7611" s="8">
        <v>1.74</v>
      </c>
      <c r="S7611" s="8">
        <v>0.5</v>
      </c>
      <c r="T7611" s="8">
        <v>2.2999999999999998</v>
      </c>
      <c r="U7611" s="8">
        <v>0.39</v>
      </c>
      <c r="V7611" s="9">
        <v>37</v>
      </c>
      <c r="W7611" s="8">
        <v>0.39999999999999991</v>
      </c>
      <c r="X7611" s="8">
        <v>1.7999999999999998</v>
      </c>
      <c r="Y7611" s="8">
        <v>-9.000000000000008E-2</v>
      </c>
      <c r="Z7611" s="8">
        <v>0</v>
      </c>
      <c r="AA7611">
        <v>-1.0000000000000231E-2</v>
      </c>
      <c r="AF7611" t="s">
        <v>7941</v>
      </c>
      <c r="AG7611" t="s">
        <v>106</v>
      </c>
      <c r="AH7611" t="s">
        <v>107</v>
      </c>
      <c r="AI7611" t="s">
        <v>502</v>
      </c>
      <c r="AJ7611" s="7">
        <v>46295</v>
      </c>
      <c r="AK7611" t="s">
        <v>8226</v>
      </c>
      <c r="AL7611" t="s">
        <v>109</v>
      </c>
      <c r="AM7611" t="s">
        <v>7768</v>
      </c>
      <c r="AN7611" t="s">
        <v>8237</v>
      </c>
      <c r="AO7611" t="str">
        <f>TEXT(A7611,"yyyy-mm-dd")</f>
        <v>2025-08-31</v>
      </c>
    </row>
    <row r="7612" spans="1:41">
      <c r="A7612" s="6" t="s">
        <v>8225</v>
      </c>
      <c r="B7612">
        <v>2025</v>
      </c>
      <c r="C7612">
        <v>8</v>
      </c>
      <c r="E7612" t="s">
        <v>100</v>
      </c>
      <c r="F7612" t="s">
        <v>101</v>
      </c>
      <c r="G7612" t="s">
        <v>102</v>
      </c>
      <c r="H7612" t="s">
        <v>7658</v>
      </c>
      <c r="I7612">
        <v>2026</v>
      </c>
      <c r="J7612">
        <v>2</v>
      </c>
      <c r="K7612" s="6">
        <v>46203</v>
      </c>
      <c r="L7612">
        <v>10</v>
      </c>
      <c r="M7612">
        <v>3</v>
      </c>
      <c r="N7612" t="s">
        <v>164</v>
      </c>
      <c r="O7612" s="8">
        <v>1.19</v>
      </c>
      <c r="P7612" s="8">
        <v>1.1599999999999999</v>
      </c>
      <c r="Q7612" s="8">
        <v>0.93</v>
      </c>
      <c r="R7612" s="8">
        <v>1.5</v>
      </c>
      <c r="S7612" s="8">
        <v>0.1</v>
      </c>
      <c r="T7612" s="8">
        <v>2.2000000000000002</v>
      </c>
      <c r="U7612" s="8">
        <v>0.5</v>
      </c>
      <c r="V7612" s="9">
        <v>37</v>
      </c>
      <c r="W7612" s="8">
        <v>0.56999999999999995</v>
      </c>
      <c r="X7612" s="8">
        <v>2.1</v>
      </c>
      <c r="Y7612" s="8">
        <v>3.0000000000000027E-2</v>
      </c>
      <c r="Z7612" s="8">
        <v>-0.13000000000000012</v>
      </c>
      <c r="AA7612">
        <v>-0.13</v>
      </c>
      <c r="AF7612" t="s">
        <v>7939</v>
      </c>
      <c r="AG7612" t="s">
        <v>106</v>
      </c>
      <c r="AH7612" t="s">
        <v>107</v>
      </c>
      <c r="AI7612" t="s">
        <v>497</v>
      </c>
      <c r="AJ7612" s="7">
        <v>46203</v>
      </c>
      <c r="AK7612" t="s">
        <v>8226</v>
      </c>
      <c r="AL7612" t="s">
        <v>109</v>
      </c>
      <c r="AM7612" t="s">
        <v>7660</v>
      </c>
      <c r="AN7612" t="s">
        <v>8236</v>
      </c>
      <c r="AO7612" t="str">
        <f>TEXT(A7612,"yyyy-mm-dd")</f>
        <v>2025-08-31</v>
      </c>
    </row>
    <row r="7613" spans="1:41">
      <c r="A7613" s="6" t="s">
        <v>8225</v>
      </c>
      <c r="B7613">
        <v>2025</v>
      </c>
      <c r="C7613">
        <v>8</v>
      </c>
      <c r="E7613" t="s">
        <v>100</v>
      </c>
      <c r="F7613" t="s">
        <v>101</v>
      </c>
      <c r="G7613" t="s">
        <v>102</v>
      </c>
      <c r="H7613" t="s">
        <v>7654</v>
      </c>
      <c r="I7613">
        <v>2026</v>
      </c>
      <c r="J7613">
        <v>1</v>
      </c>
      <c r="K7613" s="6">
        <v>46112</v>
      </c>
      <c r="L7613">
        <v>7</v>
      </c>
      <c r="M7613">
        <v>2</v>
      </c>
      <c r="N7613" t="s">
        <v>192</v>
      </c>
      <c r="O7613" s="8">
        <v>1.01</v>
      </c>
      <c r="P7613" s="8">
        <v>1.1000000000000001</v>
      </c>
      <c r="Q7613" s="8">
        <v>0.8</v>
      </c>
      <c r="R7613" s="8">
        <v>1.3</v>
      </c>
      <c r="S7613" s="8">
        <v>0</v>
      </c>
      <c r="T7613" s="8">
        <v>1.6</v>
      </c>
      <c r="U7613" s="8">
        <v>0.4</v>
      </c>
      <c r="V7613" s="9">
        <v>37</v>
      </c>
      <c r="W7613" s="8">
        <v>0.5</v>
      </c>
      <c r="X7613" s="8">
        <v>1.6</v>
      </c>
      <c r="Y7613" s="8">
        <v>-9.000000000000008E-2</v>
      </c>
      <c r="Z7613" s="8">
        <v>0.22000000000000008</v>
      </c>
      <c r="AA7613">
        <v>-0.30000000000000004</v>
      </c>
      <c r="AF7613" t="s">
        <v>7937</v>
      </c>
      <c r="AG7613" t="s">
        <v>106</v>
      </c>
      <c r="AH7613" t="s">
        <v>107</v>
      </c>
      <c r="AI7613" t="s">
        <v>427</v>
      </c>
      <c r="AJ7613" s="7">
        <v>46112</v>
      </c>
      <c r="AK7613" t="s">
        <v>8226</v>
      </c>
      <c r="AL7613" t="s">
        <v>109</v>
      </c>
      <c r="AM7613" t="s">
        <v>7656</v>
      </c>
      <c r="AN7613" t="s">
        <v>8235</v>
      </c>
      <c r="AO7613" t="str">
        <f>TEXT(A7613,"yyyy-mm-dd")</f>
        <v>2025-08-31</v>
      </c>
    </row>
    <row r="7614" spans="1:41">
      <c r="A7614" s="6" t="s">
        <v>8225</v>
      </c>
      <c r="B7614">
        <v>2025</v>
      </c>
      <c r="C7614">
        <v>8</v>
      </c>
      <c r="E7614" t="s">
        <v>100</v>
      </c>
      <c r="F7614" t="s">
        <v>101</v>
      </c>
      <c r="G7614" t="s">
        <v>102</v>
      </c>
      <c r="H7614" t="s">
        <v>7427</v>
      </c>
      <c r="I7614">
        <v>2025</v>
      </c>
      <c r="J7614">
        <v>4</v>
      </c>
      <c r="K7614" s="6">
        <v>46022</v>
      </c>
      <c r="L7614">
        <v>4</v>
      </c>
      <c r="M7614">
        <v>1</v>
      </c>
      <c r="N7614" t="s">
        <v>219</v>
      </c>
      <c r="O7614" s="8">
        <v>0.74</v>
      </c>
      <c r="P7614" s="8">
        <v>0.69</v>
      </c>
      <c r="Q7614" s="8">
        <v>0.34</v>
      </c>
      <c r="R7614" s="8">
        <v>1.2</v>
      </c>
      <c r="S7614" s="8">
        <v>-0.79</v>
      </c>
      <c r="T7614" s="8">
        <v>1.7</v>
      </c>
      <c r="U7614" s="8">
        <v>0.6</v>
      </c>
      <c r="V7614" s="9">
        <v>36</v>
      </c>
      <c r="W7614" s="8">
        <v>0.85999999999999988</v>
      </c>
      <c r="X7614" s="8">
        <v>2.4900000000000002</v>
      </c>
      <c r="Y7614" s="8">
        <v>5.0000000000000044E-2</v>
      </c>
      <c r="Z7614" s="8">
        <v>0.28999999999999992</v>
      </c>
      <c r="AA7614">
        <v>0.15999999999999992</v>
      </c>
      <c r="AF7614" t="s">
        <v>7499</v>
      </c>
      <c r="AG7614" t="s">
        <v>106</v>
      </c>
      <c r="AH7614" t="s">
        <v>107</v>
      </c>
      <c r="AI7614" t="s">
        <v>340</v>
      </c>
      <c r="AJ7614" s="7">
        <v>46022</v>
      </c>
      <c r="AK7614" t="s">
        <v>8226</v>
      </c>
      <c r="AL7614" t="s">
        <v>109</v>
      </c>
      <c r="AM7614" t="s">
        <v>7429</v>
      </c>
      <c r="AN7614" t="s">
        <v>8234</v>
      </c>
      <c r="AO7614" t="str">
        <f>TEXT(A7614,"yyyy-mm-dd")</f>
        <v>2025-08-31</v>
      </c>
    </row>
    <row r="7615" spans="1:41">
      <c r="A7615" s="6" t="s">
        <v>8225</v>
      </c>
      <c r="B7615">
        <v>2025</v>
      </c>
      <c r="C7615">
        <v>8</v>
      </c>
      <c r="E7615" t="s">
        <v>100</v>
      </c>
      <c r="F7615" t="s">
        <v>101</v>
      </c>
      <c r="G7615" t="s">
        <v>83</v>
      </c>
      <c r="H7615" t="s">
        <v>7036</v>
      </c>
      <c r="I7615">
        <v>2025</v>
      </c>
      <c r="K7615" s="6">
        <v>46022</v>
      </c>
      <c r="L7615">
        <v>4</v>
      </c>
      <c r="N7615" t="s">
        <v>219</v>
      </c>
      <c r="O7615" s="8">
        <v>0.46</v>
      </c>
      <c r="P7615" s="8">
        <v>0.4</v>
      </c>
      <c r="Q7615" s="8">
        <v>0.3</v>
      </c>
      <c r="R7615" s="8">
        <v>0.7</v>
      </c>
      <c r="S7615" s="8">
        <v>-0.1</v>
      </c>
      <c r="T7615" s="8">
        <v>1</v>
      </c>
      <c r="U7615" s="8">
        <v>0.27</v>
      </c>
      <c r="V7615" s="9">
        <v>43</v>
      </c>
      <c r="W7615" s="8">
        <v>0.39999999999999997</v>
      </c>
      <c r="X7615" s="8">
        <v>1.1000000000000001</v>
      </c>
      <c r="Y7615" s="8">
        <v>0.06</v>
      </c>
      <c r="Z7615" s="8">
        <v>0.10000000000000003</v>
      </c>
      <c r="AA7615">
        <v>-5.5511151231257827E-17</v>
      </c>
      <c r="AF7615" t="s">
        <v>10450</v>
      </c>
      <c r="AG7615" t="s">
        <v>9655</v>
      </c>
      <c r="AH7615" t="s">
        <v>9656</v>
      </c>
      <c r="AI7615" t="s">
        <v>9657</v>
      </c>
      <c r="AJ7615" s="7">
        <v>46022</v>
      </c>
      <c r="AK7615" t="s">
        <v>8226</v>
      </c>
      <c r="AL7615" t="s">
        <v>109</v>
      </c>
      <c r="AM7615" t="s">
        <v>7038</v>
      </c>
      <c r="AN7615" t="s">
        <v>10483</v>
      </c>
    </row>
    <row r="7616" spans="1:41">
      <c r="A7616" s="6" t="s">
        <v>8225</v>
      </c>
      <c r="B7616">
        <v>2025</v>
      </c>
      <c r="C7616">
        <v>8</v>
      </c>
      <c r="E7616" t="s">
        <v>100</v>
      </c>
      <c r="F7616" t="s">
        <v>101</v>
      </c>
      <c r="G7616" t="s">
        <v>102</v>
      </c>
      <c r="H7616" t="s">
        <v>7322</v>
      </c>
      <c r="I7616">
        <v>2025</v>
      </c>
      <c r="J7616">
        <v>3</v>
      </c>
      <c r="K7616" s="6">
        <v>45930</v>
      </c>
      <c r="L7616">
        <v>1</v>
      </c>
      <c r="M7616">
        <v>0</v>
      </c>
      <c r="N7616" t="s">
        <v>169</v>
      </c>
      <c r="O7616" s="8">
        <v>0.15</v>
      </c>
      <c r="P7616" s="8">
        <v>0.14000000000000001</v>
      </c>
      <c r="Q7616" s="8">
        <v>0</v>
      </c>
      <c r="R7616" s="8">
        <v>0.4</v>
      </c>
      <c r="S7616" s="8">
        <v>-0.9</v>
      </c>
      <c r="T7616" s="8">
        <v>1.3</v>
      </c>
      <c r="U7616" s="8">
        <v>0.44</v>
      </c>
      <c r="V7616" s="9">
        <v>36</v>
      </c>
      <c r="W7616" s="8">
        <v>0.4</v>
      </c>
      <c r="X7616" s="8">
        <v>2.2000000000000002</v>
      </c>
      <c r="Y7616" s="8">
        <v>9.9999999999999811E-3</v>
      </c>
      <c r="Z7616" s="8">
        <v>0.34</v>
      </c>
      <c r="AA7616">
        <v>-0.39999999999999991</v>
      </c>
      <c r="AF7616" t="s">
        <v>7497</v>
      </c>
      <c r="AG7616" t="s">
        <v>106</v>
      </c>
      <c r="AH7616" t="s">
        <v>107</v>
      </c>
      <c r="AI7616" t="s">
        <v>108</v>
      </c>
      <c r="AJ7616" s="7">
        <v>45930</v>
      </c>
      <c r="AK7616" t="s">
        <v>8226</v>
      </c>
      <c r="AL7616" t="s">
        <v>109</v>
      </c>
      <c r="AM7616" t="s">
        <v>7324</v>
      </c>
      <c r="AN7616" t="s">
        <v>8233</v>
      </c>
      <c r="AO7616" t="str">
        <f>TEXT(A7616,"yyyy-mm-dd")</f>
        <v>2025-08-31</v>
      </c>
    </row>
    <row r="7617" spans="1:41">
      <c r="A7617" s="6" t="s">
        <v>8225</v>
      </c>
      <c r="B7617">
        <v>2025</v>
      </c>
      <c r="C7617">
        <v>8</v>
      </c>
      <c r="E7617" t="s">
        <v>2685</v>
      </c>
      <c r="F7617" t="s">
        <v>101</v>
      </c>
      <c r="G7617" t="s">
        <v>774</v>
      </c>
      <c r="H7617" t="s">
        <v>2686</v>
      </c>
      <c r="K7617" s="6"/>
      <c r="O7617" s="8">
        <v>1.92</v>
      </c>
      <c r="P7617" s="8">
        <v>1.8</v>
      </c>
      <c r="Q7617" s="8">
        <v>1.8</v>
      </c>
      <c r="R7617" s="8">
        <v>2</v>
      </c>
      <c r="S7617" s="8">
        <v>1.4</v>
      </c>
      <c r="T7617" s="8">
        <v>2.8</v>
      </c>
      <c r="U7617" s="8">
        <v>0.34</v>
      </c>
      <c r="V7617" s="9">
        <v>33</v>
      </c>
      <c r="W7617" s="8">
        <v>0.19999999999999996</v>
      </c>
      <c r="X7617" s="8">
        <v>1.4</v>
      </c>
      <c r="Y7617" s="8">
        <v>0.11999999999999988</v>
      </c>
      <c r="Z7617" s="8">
        <v>-9.9999999999999867E-2</v>
      </c>
      <c r="AA7617">
        <v>0</v>
      </c>
      <c r="AF7617" t="s">
        <v>2687</v>
      </c>
      <c r="AG7617" t="s">
        <v>2688</v>
      </c>
      <c r="AH7617" t="s">
        <v>2689</v>
      </c>
      <c r="AI7617" t="s">
        <v>2690</v>
      </c>
      <c r="AJ7617" s="7"/>
      <c r="AK7617" t="s">
        <v>8226</v>
      </c>
      <c r="AL7617" t="s">
        <v>109</v>
      </c>
      <c r="AM7617" t="s">
        <v>2686</v>
      </c>
      <c r="AN7617" t="s">
        <v>8252</v>
      </c>
      <c r="AO7617" t="str">
        <f>TEXT(A7617,"yyyy-mm-dd")</f>
        <v>2025-08-31</v>
      </c>
    </row>
    <row r="7618" spans="1:41">
      <c r="A7618" s="6" t="s">
        <v>8225</v>
      </c>
      <c r="B7618">
        <v>2025</v>
      </c>
      <c r="C7618">
        <v>8</v>
      </c>
      <c r="E7618" t="s">
        <v>81</v>
      </c>
      <c r="F7618" t="s">
        <v>82</v>
      </c>
      <c r="G7618" t="s">
        <v>83</v>
      </c>
      <c r="H7618" t="s">
        <v>7924</v>
      </c>
      <c r="I7618">
        <v>2027</v>
      </c>
      <c r="K7618" s="6">
        <v>46752</v>
      </c>
      <c r="L7618">
        <v>28</v>
      </c>
      <c r="N7618" t="s">
        <v>593</v>
      </c>
      <c r="O7618" s="8">
        <v>3.71</v>
      </c>
      <c r="P7618" s="8">
        <v>3.75</v>
      </c>
      <c r="Q7618" s="8">
        <v>3.5</v>
      </c>
      <c r="R7618" s="8">
        <v>3.83</v>
      </c>
      <c r="S7618" s="8">
        <v>3.16</v>
      </c>
      <c r="T7618" s="8">
        <v>4.6500000000000004</v>
      </c>
      <c r="U7618" s="8">
        <v>0.3</v>
      </c>
      <c r="V7618" s="9">
        <v>38</v>
      </c>
      <c r="W7618" s="8">
        <v>0.33000000000000007</v>
      </c>
      <c r="X7618" s="8">
        <v>1.4900000000000002</v>
      </c>
      <c r="Y7618" s="8">
        <v>-4.0000000000000036E-2</v>
      </c>
      <c r="Z7618" s="8">
        <v>2.0000000000000018E-2</v>
      </c>
      <c r="AA7618">
        <v>-9.9999999999997868E-3</v>
      </c>
      <c r="AF7618" t="s">
        <v>7925</v>
      </c>
      <c r="AG7618" t="s">
        <v>87</v>
      </c>
      <c r="AH7618" t="s">
        <v>88</v>
      </c>
      <c r="AI7618" t="s">
        <v>359</v>
      </c>
      <c r="AJ7618" s="7">
        <v>46752</v>
      </c>
      <c r="AK7618" t="s">
        <v>8226</v>
      </c>
      <c r="AL7618" t="s">
        <v>91</v>
      </c>
      <c r="AM7618" t="s">
        <v>7926</v>
      </c>
      <c r="AN7618" t="s">
        <v>8229</v>
      </c>
      <c r="AO7618" t="str">
        <f>TEXT(A7618,"yyyy-mm-dd")</f>
        <v>2025-08-31</v>
      </c>
    </row>
    <row r="7619" spans="1:41">
      <c r="A7619" s="6" t="s">
        <v>8225</v>
      </c>
      <c r="B7619">
        <v>2025</v>
      </c>
      <c r="C7619">
        <v>8</v>
      </c>
      <c r="E7619" t="s">
        <v>392</v>
      </c>
      <c r="F7619" t="s">
        <v>82</v>
      </c>
      <c r="G7619" t="s">
        <v>83</v>
      </c>
      <c r="H7619" t="s">
        <v>7924</v>
      </c>
      <c r="I7619">
        <v>2027</v>
      </c>
      <c r="K7619" s="6">
        <v>46752</v>
      </c>
      <c r="L7619">
        <v>28</v>
      </c>
      <c r="N7619" t="s">
        <v>593</v>
      </c>
      <c r="O7619" s="8">
        <v>3.65</v>
      </c>
      <c r="P7619" s="8">
        <v>3.6</v>
      </c>
      <c r="Q7619" s="8">
        <v>3.51</v>
      </c>
      <c r="R7619" s="8">
        <v>3.77</v>
      </c>
      <c r="S7619" s="8">
        <v>3.01</v>
      </c>
      <c r="T7619" s="8">
        <v>4.84</v>
      </c>
      <c r="U7619" s="8">
        <v>0.3</v>
      </c>
      <c r="V7619" s="9">
        <v>35</v>
      </c>
      <c r="W7619" s="8">
        <v>0.26000000000000023</v>
      </c>
      <c r="X7619" s="8">
        <v>1.83</v>
      </c>
      <c r="Y7619" s="8">
        <v>4.9999999999999822E-2</v>
      </c>
      <c r="Z7619" s="8">
        <v>-9.9999999999997868E-3</v>
      </c>
      <c r="AA7619">
        <v>-9.9999999999997868E-3</v>
      </c>
      <c r="AF7619" t="s">
        <v>7925</v>
      </c>
      <c r="AG7619" t="s">
        <v>87</v>
      </c>
      <c r="AH7619" t="s">
        <v>88</v>
      </c>
      <c r="AI7619" t="s">
        <v>359</v>
      </c>
      <c r="AJ7619" s="7">
        <v>46752</v>
      </c>
      <c r="AK7619" t="s">
        <v>8226</v>
      </c>
      <c r="AL7619" t="s">
        <v>393</v>
      </c>
      <c r="AM7619" t="s">
        <v>7926</v>
      </c>
      <c r="AN7619" t="s">
        <v>8232</v>
      </c>
      <c r="AO7619" t="str">
        <f>TEXT(A7619,"yyyy-mm-dd")</f>
        <v>2025-08-31</v>
      </c>
    </row>
    <row r="7620" spans="1:41">
      <c r="A7620" s="6" t="s">
        <v>8225</v>
      </c>
      <c r="B7620">
        <v>2025</v>
      </c>
      <c r="C7620">
        <v>8</v>
      </c>
      <c r="E7620" t="s">
        <v>81</v>
      </c>
      <c r="F7620" t="s">
        <v>82</v>
      </c>
      <c r="G7620" t="s">
        <v>83</v>
      </c>
      <c r="H7620" t="s">
        <v>7480</v>
      </c>
      <c r="I7620">
        <v>2026</v>
      </c>
      <c r="K7620" s="6">
        <v>46387</v>
      </c>
      <c r="L7620">
        <v>16</v>
      </c>
      <c r="N7620" t="s">
        <v>222</v>
      </c>
      <c r="O7620" s="8">
        <v>3.74</v>
      </c>
      <c r="P7620" s="8">
        <v>3.7</v>
      </c>
      <c r="Q7620" s="8">
        <v>3.57</v>
      </c>
      <c r="R7620" s="8">
        <v>3.92</v>
      </c>
      <c r="S7620" s="8">
        <v>3.11</v>
      </c>
      <c r="T7620" s="8">
        <v>4.4000000000000004</v>
      </c>
      <c r="U7620" s="8">
        <v>0.25</v>
      </c>
      <c r="V7620" s="9">
        <v>45</v>
      </c>
      <c r="W7620" s="8">
        <v>0.35000000000000009</v>
      </c>
      <c r="X7620" s="8">
        <v>1.2900000000000005</v>
      </c>
      <c r="Y7620" s="8">
        <v>4.0000000000000036E-2</v>
      </c>
      <c r="Z7620" s="8">
        <v>-4.9999999999999822E-2</v>
      </c>
      <c r="AA7620">
        <v>2.9999999999999805E-2</v>
      </c>
      <c r="AF7620" t="s">
        <v>7481</v>
      </c>
      <c r="AG7620" t="s">
        <v>87</v>
      </c>
      <c r="AH7620" t="s">
        <v>88</v>
      </c>
      <c r="AI7620" t="s">
        <v>97</v>
      </c>
      <c r="AJ7620" s="7">
        <v>46387</v>
      </c>
      <c r="AK7620" t="s">
        <v>8226</v>
      </c>
      <c r="AL7620" t="s">
        <v>91</v>
      </c>
      <c r="AM7620" t="s">
        <v>7482</v>
      </c>
      <c r="AN7620" t="s">
        <v>8228</v>
      </c>
      <c r="AO7620" t="str">
        <f>TEXT(A7620,"yyyy-mm-dd")</f>
        <v>2025-08-31</v>
      </c>
    </row>
    <row r="7621" spans="1:41">
      <c r="A7621" s="6" t="s">
        <v>8225</v>
      </c>
      <c r="B7621">
        <v>2025</v>
      </c>
      <c r="C7621">
        <v>8</v>
      </c>
      <c r="E7621" t="s">
        <v>392</v>
      </c>
      <c r="F7621" t="s">
        <v>82</v>
      </c>
      <c r="G7621" t="s">
        <v>83</v>
      </c>
      <c r="H7621" t="s">
        <v>7480</v>
      </c>
      <c r="I7621">
        <v>2026</v>
      </c>
      <c r="K7621" s="6">
        <v>46387</v>
      </c>
      <c r="L7621">
        <v>16</v>
      </c>
      <c r="N7621" t="s">
        <v>222</v>
      </c>
      <c r="O7621" s="8">
        <v>3.67</v>
      </c>
      <c r="P7621" s="8">
        <v>3.72</v>
      </c>
      <c r="Q7621" s="8">
        <v>3.54</v>
      </c>
      <c r="R7621" s="8">
        <v>3.8</v>
      </c>
      <c r="S7621" s="8">
        <v>3.2</v>
      </c>
      <c r="T7621" s="8">
        <v>4.09</v>
      </c>
      <c r="U7621" s="8">
        <v>0.21</v>
      </c>
      <c r="V7621" s="9">
        <v>42</v>
      </c>
      <c r="W7621" s="8">
        <v>0.25999999999999979</v>
      </c>
      <c r="X7621" s="8">
        <v>0.88999999999999968</v>
      </c>
      <c r="Y7621" s="8">
        <v>-5.0000000000000266E-2</v>
      </c>
      <c r="Z7621" s="8">
        <v>0</v>
      </c>
      <c r="AA7621">
        <v>2.9999999999999805E-2</v>
      </c>
      <c r="AF7621" t="s">
        <v>7481</v>
      </c>
      <c r="AG7621" t="s">
        <v>87</v>
      </c>
      <c r="AH7621" t="s">
        <v>88</v>
      </c>
      <c r="AI7621" t="s">
        <v>97</v>
      </c>
      <c r="AJ7621" s="7">
        <v>46387</v>
      </c>
      <c r="AK7621" t="s">
        <v>8226</v>
      </c>
      <c r="AL7621" t="s">
        <v>393</v>
      </c>
      <c r="AM7621" t="s">
        <v>7482</v>
      </c>
      <c r="AN7621" t="s">
        <v>8231</v>
      </c>
      <c r="AO7621" t="str">
        <f>TEXT(A7621,"yyyy-mm-dd")</f>
        <v>2025-08-31</v>
      </c>
    </row>
    <row r="7622" spans="1:41">
      <c r="A7622" s="6" t="s">
        <v>8225</v>
      </c>
      <c r="B7622">
        <v>2025</v>
      </c>
      <c r="C7622">
        <v>8</v>
      </c>
      <c r="E7622" t="s">
        <v>81</v>
      </c>
      <c r="F7622" t="s">
        <v>82</v>
      </c>
      <c r="G7622" t="s">
        <v>83</v>
      </c>
      <c r="H7622" t="s">
        <v>7036</v>
      </c>
      <c r="I7622">
        <v>2025</v>
      </c>
      <c r="K7622" s="6">
        <v>46022</v>
      </c>
      <c r="L7622">
        <v>4</v>
      </c>
      <c r="N7622" t="s">
        <v>219</v>
      </c>
      <c r="O7622" s="8">
        <v>3.95</v>
      </c>
      <c r="P7622" s="8">
        <v>3.97</v>
      </c>
      <c r="Q7622" s="8">
        <v>3.85</v>
      </c>
      <c r="R7622" s="8">
        <v>4.0599999999999996</v>
      </c>
      <c r="S7622" s="8">
        <v>3.43</v>
      </c>
      <c r="T7622" s="8">
        <v>4.33</v>
      </c>
      <c r="U7622" s="8">
        <v>0.2</v>
      </c>
      <c r="V7622" s="9">
        <v>45</v>
      </c>
      <c r="W7622" s="8">
        <v>0.20999999999999952</v>
      </c>
      <c r="X7622" s="8">
        <v>0.89999999999999991</v>
      </c>
      <c r="Y7622" s="8">
        <v>-2.0000000000000018E-2</v>
      </c>
      <c r="Z7622" s="8">
        <v>-6.999999999999984E-2</v>
      </c>
      <c r="AA7622">
        <v>-1.0000000000000675E-2</v>
      </c>
      <c r="AF7622" t="s">
        <v>7037</v>
      </c>
      <c r="AG7622" t="s">
        <v>87</v>
      </c>
      <c r="AH7622" t="s">
        <v>88</v>
      </c>
      <c r="AI7622" t="s">
        <v>89</v>
      </c>
      <c r="AJ7622" s="7">
        <v>46022</v>
      </c>
      <c r="AK7622" t="s">
        <v>8226</v>
      </c>
      <c r="AL7622" t="s">
        <v>91</v>
      </c>
      <c r="AM7622" t="s">
        <v>7038</v>
      </c>
      <c r="AN7622" t="s">
        <v>8227</v>
      </c>
      <c r="AO7622" t="str">
        <f>TEXT(A7622,"yyyy-mm-dd")</f>
        <v>2025-08-31</v>
      </c>
    </row>
    <row r="7623" spans="1:41">
      <c r="A7623" s="6" t="s">
        <v>8225</v>
      </c>
      <c r="B7623">
        <v>2025</v>
      </c>
      <c r="C7623">
        <v>8</v>
      </c>
      <c r="E7623" t="s">
        <v>392</v>
      </c>
      <c r="F7623" t="s">
        <v>82</v>
      </c>
      <c r="G7623" t="s">
        <v>83</v>
      </c>
      <c r="H7623" t="s">
        <v>7036</v>
      </c>
      <c r="I7623">
        <v>2025</v>
      </c>
      <c r="K7623" s="6">
        <v>46022</v>
      </c>
      <c r="L7623">
        <v>4</v>
      </c>
      <c r="N7623" t="s">
        <v>219</v>
      </c>
      <c r="O7623" s="8">
        <v>4.1100000000000003</v>
      </c>
      <c r="P7623" s="8">
        <v>4.1100000000000003</v>
      </c>
      <c r="Q7623" s="8">
        <v>3.99</v>
      </c>
      <c r="R7623" s="8">
        <v>4.21</v>
      </c>
      <c r="S7623" s="8">
        <v>3.8</v>
      </c>
      <c r="T7623" s="8">
        <v>4.4000000000000004</v>
      </c>
      <c r="U7623" s="8">
        <v>0.14000000000000001</v>
      </c>
      <c r="V7623" s="9">
        <v>42</v>
      </c>
      <c r="W7623" s="8">
        <v>0.21999999999999975</v>
      </c>
      <c r="X7623" s="8">
        <v>0.60000000000000053</v>
      </c>
      <c r="Y7623" s="8">
        <v>0</v>
      </c>
      <c r="Z7623" s="8">
        <v>-9.9999999999997868E-3</v>
      </c>
      <c r="AA7623">
        <v>-4.000000000000048E-2</v>
      </c>
      <c r="AF7623" t="s">
        <v>7037</v>
      </c>
      <c r="AG7623" t="s">
        <v>87</v>
      </c>
      <c r="AH7623" t="s">
        <v>88</v>
      </c>
      <c r="AI7623" t="s">
        <v>89</v>
      </c>
      <c r="AJ7623" s="7">
        <v>46022</v>
      </c>
      <c r="AK7623" t="s">
        <v>8226</v>
      </c>
      <c r="AL7623" t="s">
        <v>393</v>
      </c>
      <c r="AM7623" t="s">
        <v>7038</v>
      </c>
      <c r="AN7623" t="s">
        <v>8230</v>
      </c>
      <c r="AO7623" t="str">
        <f>TEXT(A7623,"yyyy-mm-dd")</f>
        <v>2025-08-31</v>
      </c>
    </row>
    <row r="7624" spans="1:41">
      <c r="A7624" s="6" t="s">
        <v>8225</v>
      </c>
      <c r="B7624">
        <v>2025</v>
      </c>
      <c r="C7624">
        <v>8</v>
      </c>
      <c r="E7624" t="s">
        <v>81</v>
      </c>
      <c r="F7624" t="s">
        <v>82</v>
      </c>
      <c r="G7624" t="s">
        <v>774</v>
      </c>
      <c r="H7624" t="s">
        <v>775</v>
      </c>
      <c r="K7624" s="6"/>
      <c r="O7624" s="8">
        <v>3.69</v>
      </c>
      <c r="P7624" s="8">
        <v>3.7</v>
      </c>
      <c r="Q7624" s="8">
        <v>3.51</v>
      </c>
      <c r="R7624" s="8">
        <v>3.8</v>
      </c>
      <c r="S7624" s="8">
        <v>3.2</v>
      </c>
      <c r="T7624" s="8">
        <v>4.18</v>
      </c>
      <c r="U7624" s="8">
        <v>0.2</v>
      </c>
      <c r="V7624" s="9">
        <v>39</v>
      </c>
      <c r="W7624" s="8">
        <v>0.29000000000000004</v>
      </c>
      <c r="X7624" s="8">
        <v>0.97999999999999954</v>
      </c>
      <c r="Y7624" s="8">
        <v>-1.0000000000000231E-2</v>
      </c>
      <c r="Z7624" s="8">
        <v>-2.9999999999999805E-2</v>
      </c>
      <c r="AA7624">
        <v>0</v>
      </c>
      <c r="AF7624" t="s">
        <v>776</v>
      </c>
      <c r="AG7624" t="s">
        <v>777</v>
      </c>
      <c r="AH7624" t="s">
        <v>778</v>
      </c>
      <c r="AI7624" t="s">
        <v>779</v>
      </c>
      <c r="AJ7624" s="7"/>
      <c r="AK7624" t="s">
        <v>8226</v>
      </c>
      <c r="AL7624" t="s">
        <v>91</v>
      </c>
      <c r="AM7624" t="s">
        <v>775</v>
      </c>
      <c r="AN7624" t="s">
        <v>8248</v>
      </c>
      <c r="AO7624" t="str">
        <f>TEXT(A7624,"yyyy-mm-dd")</f>
        <v>2025-08-31</v>
      </c>
    </row>
    <row r="7625" spans="1:41">
      <c r="A7625" s="6" t="s">
        <v>8225</v>
      </c>
      <c r="B7625">
        <v>2025</v>
      </c>
      <c r="C7625">
        <v>8</v>
      </c>
      <c r="E7625" t="s">
        <v>81</v>
      </c>
      <c r="F7625" t="s">
        <v>82</v>
      </c>
      <c r="G7625" t="s">
        <v>774</v>
      </c>
      <c r="H7625" t="s">
        <v>1536</v>
      </c>
      <c r="K7625" s="6"/>
      <c r="O7625" s="8">
        <v>3.59</v>
      </c>
      <c r="P7625" s="8">
        <v>3.5</v>
      </c>
      <c r="Q7625" s="8">
        <v>3.5</v>
      </c>
      <c r="R7625" s="8">
        <v>3.7</v>
      </c>
      <c r="S7625" s="8">
        <v>3</v>
      </c>
      <c r="T7625" s="8">
        <v>4</v>
      </c>
      <c r="U7625" s="8">
        <v>0.23</v>
      </c>
      <c r="V7625" s="9">
        <v>37</v>
      </c>
      <c r="W7625" s="8">
        <v>0.20000000000000018</v>
      </c>
      <c r="X7625" s="8">
        <v>1</v>
      </c>
      <c r="Y7625" s="8">
        <v>8.9999999999999858E-2</v>
      </c>
      <c r="Z7625" s="8">
        <v>-0.10000000000000009</v>
      </c>
      <c r="AA7625">
        <v>-4.9999999999999822E-2</v>
      </c>
      <c r="AF7625" t="s">
        <v>1537</v>
      </c>
      <c r="AG7625" t="s">
        <v>777</v>
      </c>
      <c r="AH7625" t="s">
        <v>778</v>
      </c>
      <c r="AI7625" t="s">
        <v>1538</v>
      </c>
      <c r="AJ7625" s="7"/>
      <c r="AK7625" t="s">
        <v>8226</v>
      </c>
      <c r="AL7625" t="s">
        <v>91</v>
      </c>
      <c r="AM7625" t="s">
        <v>1536</v>
      </c>
      <c r="AN7625" t="s">
        <v>8249</v>
      </c>
      <c r="AO7625" t="str">
        <f>TEXT(A7625,"yyyy-mm-dd")</f>
        <v>2025-08-31</v>
      </c>
    </row>
    <row r="7626" spans="1:41">
      <c r="A7626" s="6" t="s">
        <v>8225</v>
      </c>
      <c r="B7626">
        <v>2025</v>
      </c>
      <c r="C7626">
        <v>8</v>
      </c>
      <c r="E7626" t="s">
        <v>392</v>
      </c>
      <c r="F7626" t="s">
        <v>82</v>
      </c>
      <c r="G7626" t="s">
        <v>774</v>
      </c>
      <c r="H7626" t="s">
        <v>775</v>
      </c>
      <c r="K7626" s="6"/>
      <c r="O7626" s="8">
        <v>3.63</v>
      </c>
      <c r="P7626" s="8">
        <v>3.6</v>
      </c>
      <c r="Q7626" s="8">
        <v>3.5</v>
      </c>
      <c r="R7626" s="8">
        <v>3.75</v>
      </c>
      <c r="S7626" s="8">
        <v>3.1</v>
      </c>
      <c r="T7626" s="8">
        <v>4</v>
      </c>
      <c r="U7626" s="8">
        <v>0.19</v>
      </c>
      <c r="V7626" s="9">
        <v>36</v>
      </c>
      <c r="W7626" s="8">
        <v>0.25</v>
      </c>
      <c r="X7626" s="8">
        <v>0.89999999999999991</v>
      </c>
      <c r="Y7626" s="8">
        <v>2.9999999999999805E-2</v>
      </c>
      <c r="Z7626" s="8">
        <v>-2.9999999999999805E-2</v>
      </c>
      <c r="AA7626">
        <v>9.9999999999997868E-3</v>
      </c>
      <c r="AF7626" t="s">
        <v>776</v>
      </c>
      <c r="AG7626" t="s">
        <v>777</v>
      </c>
      <c r="AH7626" t="s">
        <v>778</v>
      </c>
      <c r="AI7626" t="s">
        <v>779</v>
      </c>
      <c r="AJ7626" s="7"/>
      <c r="AK7626" t="s">
        <v>8226</v>
      </c>
      <c r="AL7626" t="s">
        <v>393</v>
      </c>
      <c r="AM7626" t="s">
        <v>775</v>
      </c>
      <c r="AN7626" t="s">
        <v>8250</v>
      </c>
      <c r="AO7626" t="str">
        <f>TEXT(A7626,"yyyy-mm-dd")</f>
        <v>2025-08-31</v>
      </c>
    </row>
    <row r="7627" spans="1:41">
      <c r="A7627" s="6" t="s">
        <v>8225</v>
      </c>
      <c r="B7627">
        <v>2025</v>
      </c>
      <c r="C7627">
        <v>8</v>
      </c>
      <c r="E7627" t="s">
        <v>392</v>
      </c>
      <c r="F7627" t="s">
        <v>82</v>
      </c>
      <c r="G7627" t="s">
        <v>774</v>
      </c>
      <c r="H7627" t="s">
        <v>1536</v>
      </c>
      <c r="K7627" s="6"/>
      <c r="O7627" s="8">
        <v>3.55</v>
      </c>
      <c r="P7627" s="8">
        <v>3.5</v>
      </c>
      <c r="Q7627" s="8">
        <v>3.45</v>
      </c>
      <c r="R7627" s="8">
        <v>3.73</v>
      </c>
      <c r="S7627" s="8">
        <v>3</v>
      </c>
      <c r="T7627" s="8">
        <v>4</v>
      </c>
      <c r="U7627" s="8">
        <v>0.23</v>
      </c>
      <c r="V7627" s="9">
        <v>35</v>
      </c>
      <c r="W7627" s="8">
        <v>0.2799999999999998</v>
      </c>
      <c r="X7627" s="8">
        <v>1</v>
      </c>
      <c r="Y7627" s="8">
        <v>4.9999999999999822E-2</v>
      </c>
      <c r="Z7627" s="8">
        <v>0</v>
      </c>
      <c r="AA7627">
        <v>-3.0000000000000249E-2</v>
      </c>
      <c r="AF7627" t="s">
        <v>1537</v>
      </c>
      <c r="AG7627" t="s">
        <v>777</v>
      </c>
      <c r="AH7627" t="s">
        <v>778</v>
      </c>
      <c r="AI7627" t="s">
        <v>1538</v>
      </c>
      <c r="AJ7627" s="7"/>
      <c r="AK7627" t="s">
        <v>8226</v>
      </c>
      <c r="AL7627" t="s">
        <v>393</v>
      </c>
      <c r="AM7627" t="s">
        <v>1536</v>
      </c>
      <c r="AN7627" t="s">
        <v>8251</v>
      </c>
      <c r="AO7627" t="str">
        <f>TEXT(A7627,"yyyy-mm-dd")</f>
        <v>2025-08-31</v>
      </c>
    </row>
    <row r="7628" spans="1:41">
      <c r="A7628" s="6" t="s">
        <v>8225</v>
      </c>
      <c r="B7628">
        <v>2025</v>
      </c>
      <c r="C7628">
        <v>8</v>
      </c>
      <c r="E7628" t="s">
        <v>112</v>
      </c>
      <c r="F7628" t="s">
        <v>113</v>
      </c>
      <c r="G7628" t="s">
        <v>83</v>
      </c>
      <c r="H7628" t="s">
        <v>7924</v>
      </c>
      <c r="I7628">
        <v>2027</v>
      </c>
      <c r="K7628" s="6">
        <v>46752</v>
      </c>
      <c r="L7628">
        <v>28</v>
      </c>
      <c r="N7628" t="s">
        <v>593</v>
      </c>
      <c r="O7628" s="8">
        <v>6.58</v>
      </c>
      <c r="P7628" s="8">
        <v>6.51</v>
      </c>
      <c r="Q7628" s="8">
        <v>6.25</v>
      </c>
      <c r="R7628" s="8">
        <v>6.91</v>
      </c>
      <c r="S7628" s="8">
        <v>5.25</v>
      </c>
      <c r="T7628" s="8">
        <v>7.59</v>
      </c>
      <c r="U7628" s="8">
        <v>0.52</v>
      </c>
      <c r="V7628" s="9">
        <v>28</v>
      </c>
      <c r="W7628" s="8">
        <v>0.66000000000000014</v>
      </c>
      <c r="X7628" s="8">
        <v>2.34</v>
      </c>
      <c r="Y7628" s="8">
        <v>7.0000000000000284E-2</v>
      </c>
      <c r="Z7628" s="8">
        <v>-0.37000000000000011</v>
      </c>
      <c r="AA7628">
        <v>7.0000000000000284E-2</v>
      </c>
      <c r="AF7628" t="s">
        <v>7962</v>
      </c>
      <c r="AG7628" t="s">
        <v>115</v>
      </c>
      <c r="AH7628" t="s">
        <v>116</v>
      </c>
      <c r="AI7628" t="s">
        <v>359</v>
      </c>
      <c r="AJ7628" s="7">
        <v>46752</v>
      </c>
      <c r="AK7628" t="s">
        <v>8226</v>
      </c>
      <c r="AL7628" t="s">
        <v>118</v>
      </c>
      <c r="AM7628" t="s">
        <v>7926</v>
      </c>
      <c r="AN7628" t="s">
        <v>8255</v>
      </c>
      <c r="AO7628" t="str">
        <f>TEXT(A7628,"yyyy-mm-dd")</f>
        <v>2025-08-31</v>
      </c>
    </row>
    <row r="7629" spans="1:41">
      <c r="A7629" s="6" t="s">
        <v>8225</v>
      </c>
      <c r="B7629">
        <v>2025</v>
      </c>
      <c r="C7629">
        <v>8</v>
      </c>
      <c r="E7629" t="s">
        <v>2881</v>
      </c>
      <c r="F7629" t="s">
        <v>113</v>
      </c>
      <c r="G7629" t="s">
        <v>83</v>
      </c>
      <c r="H7629" t="s">
        <v>7924</v>
      </c>
      <c r="I7629">
        <v>2027</v>
      </c>
      <c r="K7629" s="6">
        <v>46752</v>
      </c>
      <c r="L7629">
        <v>28</v>
      </c>
      <c r="N7629" t="s">
        <v>593</v>
      </c>
      <c r="O7629" s="8">
        <v>7.86</v>
      </c>
      <c r="P7629" s="8">
        <v>8</v>
      </c>
      <c r="Q7629" s="8">
        <v>7.54</v>
      </c>
      <c r="R7629" s="8">
        <v>8.1999999999999993</v>
      </c>
      <c r="S7629" s="8">
        <v>6.1</v>
      </c>
      <c r="T7629" s="8">
        <v>8.8000000000000007</v>
      </c>
      <c r="U7629" s="8">
        <v>0.61</v>
      </c>
      <c r="V7629" s="9">
        <v>26</v>
      </c>
      <c r="W7629" s="8">
        <v>0.65999999999999925</v>
      </c>
      <c r="X7629" s="8">
        <v>2.7000000000000011</v>
      </c>
      <c r="Y7629" s="8">
        <v>-0.13999999999999968</v>
      </c>
      <c r="Z7629" s="8">
        <v>0</v>
      </c>
      <c r="AA7629">
        <v>0.20999999999999996</v>
      </c>
      <c r="AF7629" t="s">
        <v>7967</v>
      </c>
      <c r="AG7629" t="s">
        <v>2883</v>
      </c>
      <c r="AH7629" t="s">
        <v>2884</v>
      </c>
      <c r="AI7629" t="s">
        <v>359</v>
      </c>
      <c r="AJ7629" s="7">
        <v>46752</v>
      </c>
      <c r="AK7629" t="s">
        <v>8226</v>
      </c>
      <c r="AL7629" t="s">
        <v>2885</v>
      </c>
      <c r="AM7629" t="s">
        <v>7926</v>
      </c>
      <c r="AN7629" t="s">
        <v>8258</v>
      </c>
      <c r="AO7629" t="str">
        <f>TEXT(A7629,"yyyy-mm-dd")</f>
        <v>2025-08-31</v>
      </c>
    </row>
    <row r="7630" spans="1:41">
      <c r="A7630" s="6" t="s">
        <v>8225</v>
      </c>
      <c r="B7630">
        <v>2025</v>
      </c>
      <c r="C7630">
        <v>8</v>
      </c>
      <c r="E7630" t="s">
        <v>112</v>
      </c>
      <c r="F7630" t="s">
        <v>113</v>
      </c>
      <c r="G7630" t="s">
        <v>83</v>
      </c>
      <c r="H7630" t="s">
        <v>7480</v>
      </c>
      <c r="I7630">
        <v>2026</v>
      </c>
      <c r="K7630" s="6">
        <v>46387</v>
      </c>
      <c r="L7630">
        <v>16</v>
      </c>
      <c r="N7630" t="s">
        <v>222</v>
      </c>
      <c r="O7630" s="8">
        <v>6.74</v>
      </c>
      <c r="P7630" s="8">
        <v>6.78</v>
      </c>
      <c r="Q7630" s="8">
        <v>6.5</v>
      </c>
      <c r="R7630" s="8">
        <v>7.02</v>
      </c>
      <c r="S7630" s="8">
        <v>5.44</v>
      </c>
      <c r="T7630" s="8">
        <v>7.21</v>
      </c>
      <c r="U7630" s="8">
        <v>0.37</v>
      </c>
      <c r="V7630" s="9">
        <v>34</v>
      </c>
      <c r="W7630" s="8">
        <v>0.51999999999999957</v>
      </c>
      <c r="X7630" s="8">
        <v>1.7699999999999996</v>
      </c>
      <c r="Y7630" s="8">
        <v>-4.0000000000000036E-2</v>
      </c>
      <c r="Z7630" s="8">
        <v>-0.20000000000000018</v>
      </c>
      <c r="AA7630">
        <v>5.9999999999999609E-2</v>
      </c>
      <c r="AF7630" t="s">
        <v>7518</v>
      </c>
      <c r="AG7630" t="s">
        <v>115</v>
      </c>
      <c r="AH7630" t="s">
        <v>116</v>
      </c>
      <c r="AI7630" t="s">
        <v>230</v>
      </c>
      <c r="AJ7630" s="7">
        <v>46387</v>
      </c>
      <c r="AK7630" t="s">
        <v>8226</v>
      </c>
      <c r="AL7630" t="s">
        <v>118</v>
      </c>
      <c r="AM7630" t="s">
        <v>7482</v>
      </c>
      <c r="AN7630" t="s">
        <v>8254</v>
      </c>
      <c r="AO7630" t="str">
        <f>TEXT(A7630,"yyyy-mm-dd")</f>
        <v>2025-08-31</v>
      </c>
    </row>
    <row r="7631" spans="1:41">
      <c r="A7631" s="6" t="s">
        <v>8225</v>
      </c>
      <c r="B7631">
        <v>2025</v>
      </c>
      <c r="C7631">
        <v>8</v>
      </c>
      <c r="E7631" t="s">
        <v>2881</v>
      </c>
      <c r="F7631" t="s">
        <v>113</v>
      </c>
      <c r="G7631" t="s">
        <v>83</v>
      </c>
      <c r="H7631" t="s">
        <v>7480</v>
      </c>
      <c r="I7631">
        <v>2026</v>
      </c>
      <c r="K7631" s="6">
        <v>46387</v>
      </c>
      <c r="L7631">
        <v>16</v>
      </c>
      <c r="N7631" t="s">
        <v>222</v>
      </c>
      <c r="O7631" s="8">
        <v>8.31</v>
      </c>
      <c r="P7631" s="8">
        <v>8.49</v>
      </c>
      <c r="Q7631" s="8">
        <v>8</v>
      </c>
      <c r="R7631" s="8">
        <v>8.7799999999999994</v>
      </c>
      <c r="S7631" s="8">
        <v>6.1</v>
      </c>
      <c r="T7631" s="8">
        <v>9.1999999999999993</v>
      </c>
      <c r="U7631" s="8">
        <v>0.64</v>
      </c>
      <c r="V7631" s="9">
        <v>30</v>
      </c>
      <c r="W7631" s="8">
        <v>0.77999999999999936</v>
      </c>
      <c r="X7631" s="8">
        <v>3.0999999999999996</v>
      </c>
      <c r="Y7631" s="8">
        <v>-0.17999999999999972</v>
      </c>
      <c r="Z7631" s="8">
        <v>-9.9999999999997868E-3</v>
      </c>
      <c r="AA7631">
        <v>6.0000000000000497E-2</v>
      </c>
      <c r="AF7631" t="s">
        <v>7523</v>
      </c>
      <c r="AG7631" t="s">
        <v>2883</v>
      </c>
      <c r="AH7631" t="s">
        <v>2884</v>
      </c>
      <c r="AI7631" t="s">
        <v>230</v>
      </c>
      <c r="AJ7631" s="7">
        <v>46387</v>
      </c>
      <c r="AK7631" t="s">
        <v>8226</v>
      </c>
      <c r="AL7631" t="s">
        <v>2885</v>
      </c>
      <c r="AM7631" t="s">
        <v>7482</v>
      </c>
      <c r="AN7631" t="s">
        <v>8257</v>
      </c>
      <c r="AO7631" t="str">
        <f>TEXT(A7631,"yyyy-mm-dd")</f>
        <v>2025-08-31</v>
      </c>
    </row>
    <row r="7632" spans="1:41">
      <c r="A7632" s="6" t="s">
        <v>8225</v>
      </c>
      <c r="B7632">
        <v>2025</v>
      </c>
      <c r="C7632">
        <v>8</v>
      </c>
      <c r="E7632" t="s">
        <v>112</v>
      </c>
      <c r="F7632" t="s">
        <v>113</v>
      </c>
      <c r="G7632" t="s">
        <v>83</v>
      </c>
      <c r="H7632" t="s">
        <v>7036</v>
      </c>
      <c r="I7632">
        <v>2025</v>
      </c>
      <c r="K7632" s="6">
        <v>46022</v>
      </c>
      <c r="L7632">
        <v>4</v>
      </c>
      <c r="N7632" t="s">
        <v>219</v>
      </c>
      <c r="O7632" s="8">
        <v>7.27</v>
      </c>
      <c r="P7632" s="8">
        <v>7.25</v>
      </c>
      <c r="Q7632" s="8">
        <v>7.08</v>
      </c>
      <c r="R7632" s="8">
        <v>7.4</v>
      </c>
      <c r="S7632" s="8">
        <v>6.5</v>
      </c>
      <c r="T7632" s="8">
        <v>8.08</v>
      </c>
      <c r="U7632" s="8">
        <v>0.32</v>
      </c>
      <c r="V7632" s="9">
        <v>34</v>
      </c>
      <c r="W7632" s="8">
        <v>0.32000000000000028</v>
      </c>
      <c r="X7632" s="8">
        <v>1.58</v>
      </c>
      <c r="Y7632" s="8">
        <v>1.9999999999999574E-2</v>
      </c>
      <c r="Z7632" s="8">
        <v>-9.9999999999999645E-2</v>
      </c>
      <c r="AA7632">
        <v>-0.12000000000000011</v>
      </c>
      <c r="AF7632" t="s">
        <v>7074</v>
      </c>
      <c r="AG7632" t="s">
        <v>115</v>
      </c>
      <c r="AH7632" t="s">
        <v>116</v>
      </c>
      <c r="AI7632" t="s">
        <v>117</v>
      </c>
      <c r="AJ7632" s="7">
        <v>46022</v>
      </c>
      <c r="AK7632" t="s">
        <v>8226</v>
      </c>
      <c r="AL7632" t="s">
        <v>118</v>
      </c>
      <c r="AM7632" t="s">
        <v>7038</v>
      </c>
      <c r="AN7632" t="s">
        <v>8253</v>
      </c>
      <c r="AO7632" t="str">
        <f>TEXT(A7632,"yyyy-mm-dd")</f>
        <v>2025-08-31</v>
      </c>
    </row>
    <row r="7633" spans="1:41">
      <c r="A7633" s="6" t="s">
        <v>8225</v>
      </c>
      <c r="B7633">
        <v>2025</v>
      </c>
      <c r="C7633">
        <v>8</v>
      </c>
      <c r="E7633" t="s">
        <v>2881</v>
      </c>
      <c r="F7633" t="s">
        <v>113</v>
      </c>
      <c r="G7633" t="s">
        <v>83</v>
      </c>
      <c r="H7633" t="s">
        <v>7036</v>
      </c>
      <c r="I7633">
        <v>2025</v>
      </c>
      <c r="K7633" s="6">
        <v>46022</v>
      </c>
      <c r="L7633">
        <v>4</v>
      </c>
      <c r="N7633" t="s">
        <v>219</v>
      </c>
      <c r="O7633" s="8">
        <v>8.89</v>
      </c>
      <c r="P7633" s="8">
        <v>9</v>
      </c>
      <c r="Q7633" s="8">
        <v>8.6999999999999993</v>
      </c>
      <c r="R7633" s="8">
        <v>9.08</v>
      </c>
      <c r="S7633" s="8">
        <v>7.65</v>
      </c>
      <c r="T7633" s="8">
        <v>9.5</v>
      </c>
      <c r="U7633" s="8">
        <v>0.37</v>
      </c>
      <c r="V7633" s="9">
        <v>31</v>
      </c>
      <c r="W7633" s="8">
        <v>0.38000000000000078</v>
      </c>
      <c r="X7633" s="8">
        <v>1.8499999999999996</v>
      </c>
      <c r="Y7633" s="8">
        <v>-0.10999999999999943</v>
      </c>
      <c r="Z7633" s="8">
        <v>0</v>
      </c>
      <c r="AA7633">
        <v>-1.9999999999999574E-2</v>
      </c>
      <c r="AF7633" t="s">
        <v>7079</v>
      </c>
      <c r="AG7633" t="s">
        <v>2883</v>
      </c>
      <c r="AH7633" t="s">
        <v>2884</v>
      </c>
      <c r="AI7633" t="s">
        <v>117</v>
      </c>
      <c r="AJ7633" s="7">
        <v>46022</v>
      </c>
      <c r="AK7633" t="s">
        <v>8226</v>
      </c>
      <c r="AL7633" t="s">
        <v>2885</v>
      </c>
      <c r="AM7633" t="s">
        <v>7038</v>
      </c>
      <c r="AN7633" t="s">
        <v>8256</v>
      </c>
      <c r="AO7633" t="str">
        <f>TEXT(A7633,"yyyy-mm-dd")</f>
        <v>2025-08-31</v>
      </c>
    </row>
    <row r="7634" spans="1:41">
      <c r="A7634" s="6" t="s">
        <v>8259</v>
      </c>
      <c r="B7634">
        <v>2025</v>
      </c>
      <c r="C7634">
        <v>9</v>
      </c>
      <c r="E7634" t="s">
        <v>1907</v>
      </c>
      <c r="F7634" t="s">
        <v>1908</v>
      </c>
      <c r="G7634" t="s">
        <v>102</v>
      </c>
      <c r="H7634" t="s">
        <v>8210</v>
      </c>
      <c r="I7634">
        <v>2027</v>
      </c>
      <c r="J7634">
        <v>3</v>
      </c>
      <c r="K7634" s="6">
        <v>46660</v>
      </c>
      <c r="L7634">
        <v>24</v>
      </c>
      <c r="M7634">
        <v>8</v>
      </c>
      <c r="N7634" t="s">
        <v>368</v>
      </c>
      <c r="O7634" s="8">
        <v>6.41</v>
      </c>
      <c r="P7634" s="8">
        <v>6.5</v>
      </c>
      <c r="Q7634" s="8">
        <v>6.25</v>
      </c>
      <c r="R7634" s="8">
        <v>6.56</v>
      </c>
      <c r="S7634" s="8">
        <v>5.5</v>
      </c>
      <c r="T7634" s="8">
        <v>7.5</v>
      </c>
      <c r="U7634" s="8">
        <v>0.42</v>
      </c>
      <c r="V7634" s="9">
        <v>32</v>
      </c>
      <c r="W7634" s="8">
        <v>0.30999999999999961</v>
      </c>
      <c r="X7634" s="8">
        <v>2</v>
      </c>
      <c r="Y7634" s="8">
        <v>-8.9999999999999858E-2</v>
      </c>
      <c r="Z7634" s="8">
        <v>0</v>
      </c>
      <c r="AA7634">
        <v>-0.19000000000000039</v>
      </c>
      <c r="AF7634" t="s">
        <v>8211</v>
      </c>
      <c r="AG7634" t="s">
        <v>1910</v>
      </c>
      <c r="AH7634" t="s">
        <v>1911</v>
      </c>
      <c r="AI7634" t="s">
        <v>1971</v>
      </c>
      <c r="AJ7634" s="7">
        <v>46660</v>
      </c>
      <c r="AK7634" t="s">
        <v>8260</v>
      </c>
      <c r="AL7634" t="s">
        <v>1908</v>
      </c>
      <c r="AM7634" t="s">
        <v>8212</v>
      </c>
      <c r="AN7634" t="s">
        <v>8281</v>
      </c>
      <c r="AO7634" t="str">
        <f>TEXT(A7634,"yyyy-mm-dd")</f>
        <v>2025-09-30</v>
      </c>
    </row>
    <row r="7635" spans="1:41">
      <c r="A7635" s="6" t="s">
        <v>8259</v>
      </c>
      <c r="B7635">
        <v>2025</v>
      </c>
      <c r="C7635">
        <v>9</v>
      </c>
      <c r="E7635" t="s">
        <v>1907</v>
      </c>
      <c r="F7635" t="s">
        <v>1908</v>
      </c>
      <c r="G7635" t="s">
        <v>102</v>
      </c>
      <c r="H7635" t="s">
        <v>8102</v>
      </c>
      <c r="I7635">
        <v>2027</v>
      </c>
      <c r="J7635">
        <v>2</v>
      </c>
      <c r="K7635" s="6">
        <v>46568</v>
      </c>
      <c r="L7635">
        <v>21</v>
      </c>
      <c r="M7635">
        <v>7</v>
      </c>
      <c r="N7635" t="s">
        <v>176</v>
      </c>
      <c r="O7635" s="8">
        <v>6.45</v>
      </c>
      <c r="P7635" s="8">
        <v>6.5</v>
      </c>
      <c r="Q7635" s="8">
        <v>6.25</v>
      </c>
      <c r="R7635" s="8">
        <v>6.56</v>
      </c>
      <c r="S7635" s="8">
        <v>5.75</v>
      </c>
      <c r="T7635" s="8">
        <v>7.5</v>
      </c>
      <c r="U7635" s="8">
        <v>0.37</v>
      </c>
      <c r="V7635" s="9">
        <v>32</v>
      </c>
      <c r="W7635" s="8">
        <v>0.30999999999999961</v>
      </c>
      <c r="X7635" s="8">
        <v>1.75</v>
      </c>
      <c r="Y7635" s="8">
        <v>-4.9999999999999822E-2</v>
      </c>
      <c r="Z7635" s="8">
        <v>0</v>
      </c>
      <c r="AA7635">
        <v>-0.19000000000000039</v>
      </c>
      <c r="AF7635" t="s">
        <v>8103</v>
      </c>
      <c r="AG7635" t="s">
        <v>1910</v>
      </c>
      <c r="AH7635" t="s">
        <v>1911</v>
      </c>
      <c r="AI7635" t="s">
        <v>1944</v>
      </c>
      <c r="AJ7635" s="7">
        <v>46568</v>
      </c>
      <c r="AK7635" t="s">
        <v>8260</v>
      </c>
      <c r="AL7635" t="s">
        <v>1908</v>
      </c>
      <c r="AM7635" t="s">
        <v>8104</v>
      </c>
      <c r="AN7635" t="s">
        <v>8280</v>
      </c>
      <c r="AO7635" t="str">
        <f>TEXT(A7635,"yyyy-mm-dd")</f>
        <v>2025-09-30</v>
      </c>
    </row>
    <row r="7636" spans="1:41">
      <c r="A7636" s="6" t="s">
        <v>8259</v>
      </c>
      <c r="B7636">
        <v>2025</v>
      </c>
      <c r="C7636">
        <v>9</v>
      </c>
      <c r="E7636" t="s">
        <v>1907</v>
      </c>
      <c r="F7636" t="s">
        <v>1908</v>
      </c>
      <c r="G7636" t="s">
        <v>102</v>
      </c>
      <c r="H7636" t="s">
        <v>8098</v>
      </c>
      <c r="I7636">
        <v>2027</v>
      </c>
      <c r="J7636">
        <v>1</v>
      </c>
      <c r="K7636" s="6">
        <v>46477</v>
      </c>
      <c r="L7636">
        <v>18</v>
      </c>
      <c r="M7636">
        <v>6</v>
      </c>
      <c r="N7636" t="s">
        <v>206</v>
      </c>
      <c r="O7636" s="8">
        <v>6.48</v>
      </c>
      <c r="P7636" s="8">
        <v>6.5</v>
      </c>
      <c r="Q7636" s="8">
        <v>6.25</v>
      </c>
      <c r="R7636" s="8">
        <v>6.56</v>
      </c>
      <c r="S7636" s="8">
        <v>6</v>
      </c>
      <c r="T7636" s="8">
        <v>7.25</v>
      </c>
      <c r="U7636" s="8">
        <v>0.3</v>
      </c>
      <c r="V7636" s="9">
        <v>32</v>
      </c>
      <c r="W7636" s="8">
        <v>0.30999999999999961</v>
      </c>
      <c r="X7636" s="8">
        <v>1.25</v>
      </c>
      <c r="Y7636" s="8">
        <v>-1.9999999999999574E-2</v>
      </c>
      <c r="Z7636" s="8">
        <v>-0.25</v>
      </c>
      <c r="AA7636">
        <v>5.9999999999999609E-2</v>
      </c>
      <c r="AF7636" t="s">
        <v>8099</v>
      </c>
      <c r="AG7636" t="s">
        <v>1910</v>
      </c>
      <c r="AH7636" t="s">
        <v>1911</v>
      </c>
      <c r="AI7636" t="s">
        <v>1939</v>
      </c>
      <c r="AJ7636" s="7">
        <v>46477</v>
      </c>
      <c r="AK7636" t="s">
        <v>8260</v>
      </c>
      <c r="AL7636" t="s">
        <v>1908</v>
      </c>
      <c r="AM7636" t="s">
        <v>8100</v>
      </c>
      <c r="AN7636" t="s">
        <v>8279</v>
      </c>
      <c r="AO7636" t="str">
        <f>TEXT(A7636,"yyyy-mm-dd")</f>
        <v>2025-09-30</v>
      </c>
    </row>
    <row r="7637" spans="1:41">
      <c r="A7637" s="6" t="s">
        <v>8259</v>
      </c>
      <c r="B7637">
        <v>2025</v>
      </c>
      <c r="C7637">
        <v>9</v>
      </c>
      <c r="E7637" t="s">
        <v>1907</v>
      </c>
      <c r="F7637" t="s">
        <v>1908</v>
      </c>
      <c r="G7637" t="s">
        <v>102</v>
      </c>
      <c r="H7637" t="s">
        <v>7871</v>
      </c>
      <c r="I7637">
        <v>2026</v>
      </c>
      <c r="J7637">
        <v>4</v>
      </c>
      <c r="K7637" s="6">
        <v>46387</v>
      </c>
      <c r="L7637">
        <v>15</v>
      </c>
      <c r="M7637">
        <v>5</v>
      </c>
      <c r="N7637" t="s">
        <v>236</v>
      </c>
      <c r="O7637" s="8">
        <v>6.54</v>
      </c>
      <c r="P7637" s="8">
        <v>6.5</v>
      </c>
      <c r="Q7637" s="8">
        <v>6.5</v>
      </c>
      <c r="R7637" s="8">
        <v>6.75</v>
      </c>
      <c r="S7637" s="8">
        <v>6</v>
      </c>
      <c r="T7637" s="8">
        <v>7</v>
      </c>
      <c r="U7637" s="8">
        <v>0.24</v>
      </c>
      <c r="V7637" s="9">
        <v>40</v>
      </c>
      <c r="W7637" s="8">
        <v>0.25</v>
      </c>
      <c r="X7637" s="8">
        <v>1</v>
      </c>
      <c r="Y7637" s="8">
        <v>4.0000000000000036E-2</v>
      </c>
      <c r="Z7637" s="8">
        <v>-0.25</v>
      </c>
      <c r="AA7637">
        <v>-0.25</v>
      </c>
      <c r="AF7637" t="s">
        <v>7872</v>
      </c>
      <c r="AG7637" t="s">
        <v>1910</v>
      </c>
      <c r="AH7637" t="s">
        <v>1911</v>
      </c>
      <c r="AI7637" t="s">
        <v>1934</v>
      </c>
      <c r="AJ7637" s="7">
        <v>46387</v>
      </c>
      <c r="AK7637" t="s">
        <v>8260</v>
      </c>
      <c r="AL7637" t="s">
        <v>1908</v>
      </c>
      <c r="AM7637" t="s">
        <v>7873</v>
      </c>
      <c r="AN7637" t="s">
        <v>8278</v>
      </c>
      <c r="AO7637" t="str">
        <f>TEXT(A7637,"yyyy-mm-dd")</f>
        <v>2025-09-30</v>
      </c>
    </row>
    <row r="7638" spans="1:41">
      <c r="A7638" s="6" t="s">
        <v>8259</v>
      </c>
      <c r="B7638">
        <v>2025</v>
      </c>
      <c r="C7638">
        <v>9</v>
      </c>
      <c r="E7638" t="s">
        <v>1907</v>
      </c>
      <c r="F7638" t="s">
        <v>1908</v>
      </c>
      <c r="G7638" t="s">
        <v>102</v>
      </c>
      <c r="H7638" t="s">
        <v>7766</v>
      </c>
      <c r="I7638">
        <v>2026</v>
      </c>
      <c r="J7638">
        <v>3</v>
      </c>
      <c r="K7638" s="6">
        <v>46295</v>
      </c>
      <c r="L7638">
        <v>12</v>
      </c>
      <c r="M7638">
        <v>4</v>
      </c>
      <c r="N7638" t="s">
        <v>261</v>
      </c>
      <c r="O7638" s="8">
        <v>6.61</v>
      </c>
      <c r="P7638" s="8">
        <v>6.5</v>
      </c>
      <c r="Q7638" s="8">
        <v>6.5</v>
      </c>
      <c r="R7638" s="8">
        <v>6.75</v>
      </c>
      <c r="S7638" s="8">
        <v>6</v>
      </c>
      <c r="T7638" s="8">
        <v>7</v>
      </c>
      <c r="U7638" s="8">
        <v>0.25</v>
      </c>
      <c r="V7638" s="9">
        <v>39</v>
      </c>
      <c r="W7638" s="8">
        <v>0.25</v>
      </c>
      <c r="X7638" s="8">
        <v>1</v>
      </c>
      <c r="Y7638" s="8">
        <v>0.11000000000000032</v>
      </c>
      <c r="Z7638" s="8">
        <v>-0.25</v>
      </c>
      <c r="AA7638">
        <v>-0.25</v>
      </c>
      <c r="AF7638" t="s">
        <v>7767</v>
      </c>
      <c r="AG7638" t="s">
        <v>1910</v>
      </c>
      <c r="AH7638" t="s">
        <v>1911</v>
      </c>
      <c r="AI7638" t="s">
        <v>1929</v>
      </c>
      <c r="AJ7638" s="7">
        <v>46295</v>
      </c>
      <c r="AK7638" t="s">
        <v>8260</v>
      </c>
      <c r="AL7638" t="s">
        <v>1908</v>
      </c>
      <c r="AM7638" t="s">
        <v>7768</v>
      </c>
      <c r="AN7638" t="s">
        <v>8277</v>
      </c>
      <c r="AO7638" t="str">
        <f>TEXT(A7638,"yyyy-mm-dd")</f>
        <v>2025-09-30</v>
      </c>
    </row>
    <row r="7639" spans="1:41">
      <c r="A7639" s="6" t="s">
        <v>8259</v>
      </c>
      <c r="B7639">
        <v>2025</v>
      </c>
      <c r="C7639">
        <v>9</v>
      </c>
      <c r="E7639" t="s">
        <v>1907</v>
      </c>
      <c r="F7639" t="s">
        <v>1908</v>
      </c>
      <c r="G7639" t="s">
        <v>102</v>
      </c>
      <c r="H7639" t="s">
        <v>7658</v>
      </c>
      <c r="I7639">
        <v>2026</v>
      </c>
      <c r="J7639">
        <v>2</v>
      </c>
      <c r="K7639" s="6">
        <v>46203</v>
      </c>
      <c r="L7639">
        <v>9</v>
      </c>
      <c r="M7639">
        <v>3</v>
      </c>
      <c r="N7639" t="s">
        <v>173</v>
      </c>
      <c r="O7639" s="8">
        <v>6.69</v>
      </c>
      <c r="P7639" s="8">
        <v>6.75</v>
      </c>
      <c r="Q7639" s="8">
        <v>6.5</v>
      </c>
      <c r="R7639" s="8">
        <v>6.88</v>
      </c>
      <c r="S7639" s="8">
        <v>6</v>
      </c>
      <c r="T7639" s="8">
        <v>7.25</v>
      </c>
      <c r="U7639" s="8">
        <v>0.27</v>
      </c>
      <c r="V7639" s="9">
        <v>39</v>
      </c>
      <c r="W7639" s="8">
        <v>0.37999999999999989</v>
      </c>
      <c r="X7639" s="8">
        <v>1.25</v>
      </c>
      <c r="Y7639" s="8">
        <v>-5.9999999999999609E-2</v>
      </c>
      <c r="Z7639" s="8">
        <v>-0.25</v>
      </c>
      <c r="AA7639">
        <v>0.12999999999999989</v>
      </c>
      <c r="AF7639" t="s">
        <v>7659</v>
      </c>
      <c r="AG7639" t="s">
        <v>1910</v>
      </c>
      <c r="AH7639" t="s">
        <v>1911</v>
      </c>
      <c r="AI7639" t="s">
        <v>1924</v>
      </c>
      <c r="AJ7639" s="7">
        <v>46203</v>
      </c>
      <c r="AK7639" t="s">
        <v>8260</v>
      </c>
      <c r="AL7639" t="s">
        <v>1908</v>
      </c>
      <c r="AM7639" t="s">
        <v>7660</v>
      </c>
      <c r="AN7639" t="s">
        <v>8276</v>
      </c>
      <c r="AO7639" t="str">
        <f>TEXT(A7639,"yyyy-mm-dd")</f>
        <v>2025-09-30</v>
      </c>
    </row>
    <row r="7640" spans="1:41">
      <c r="A7640" s="6" t="s">
        <v>8259</v>
      </c>
      <c r="B7640">
        <v>2025</v>
      </c>
      <c r="C7640">
        <v>9</v>
      </c>
      <c r="E7640" t="s">
        <v>1907</v>
      </c>
      <c r="F7640" t="s">
        <v>1908</v>
      </c>
      <c r="G7640" t="s">
        <v>102</v>
      </c>
      <c r="H7640" t="s">
        <v>7654</v>
      </c>
      <c r="I7640">
        <v>2026</v>
      </c>
      <c r="J7640">
        <v>1</v>
      </c>
      <c r="K7640" s="6">
        <v>46112</v>
      </c>
      <c r="L7640">
        <v>6</v>
      </c>
      <c r="M7640">
        <v>2</v>
      </c>
      <c r="N7640" t="s">
        <v>203</v>
      </c>
      <c r="O7640" s="8">
        <v>6.85</v>
      </c>
      <c r="P7640" s="8">
        <v>6.75</v>
      </c>
      <c r="Q7640" s="8">
        <v>6.5</v>
      </c>
      <c r="R7640" s="8">
        <v>7</v>
      </c>
      <c r="S7640" s="8">
        <v>6.5</v>
      </c>
      <c r="T7640" s="8">
        <v>7.25</v>
      </c>
      <c r="U7640" s="8">
        <v>0.28000000000000003</v>
      </c>
      <c r="V7640" s="9">
        <v>39</v>
      </c>
      <c r="W7640" s="8">
        <v>0.5</v>
      </c>
      <c r="X7640" s="8">
        <v>0.75</v>
      </c>
      <c r="Y7640" s="8">
        <v>9.9999999999999645E-2</v>
      </c>
      <c r="Z7640" s="8">
        <v>-0.25</v>
      </c>
      <c r="AA7640">
        <v>0.19000000000000039</v>
      </c>
      <c r="AF7640" t="s">
        <v>7655</v>
      </c>
      <c r="AG7640" t="s">
        <v>1910</v>
      </c>
      <c r="AH7640" t="s">
        <v>1911</v>
      </c>
      <c r="AI7640" t="s">
        <v>1919</v>
      </c>
      <c r="AJ7640" s="7">
        <v>46112</v>
      </c>
      <c r="AK7640" t="s">
        <v>8260</v>
      </c>
      <c r="AL7640" t="s">
        <v>1908</v>
      </c>
      <c r="AM7640" t="s">
        <v>7656</v>
      </c>
      <c r="AN7640" t="s">
        <v>8275</v>
      </c>
      <c r="AO7640" t="str">
        <f>TEXT(A7640,"yyyy-mm-dd")</f>
        <v>2025-09-30</v>
      </c>
    </row>
    <row r="7641" spans="1:41">
      <c r="A7641" s="6" t="s">
        <v>8259</v>
      </c>
      <c r="B7641">
        <v>2025</v>
      </c>
      <c r="C7641">
        <v>9</v>
      </c>
      <c r="E7641" t="s">
        <v>1907</v>
      </c>
      <c r="F7641" t="s">
        <v>1908</v>
      </c>
      <c r="G7641" t="s">
        <v>102</v>
      </c>
      <c r="H7641" t="s">
        <v>7427</v>
      </c>
      <c r="I7641">
        <v>2025</v>
      </c>
      <c r="J7641">
        <v>4</v>
      </c>
      <c r="K7641" s="6">
        <v>46022</v>
      </c>
      <c r="L7641">
        <v>3</v>
      </c>
      <c r="M7641">
        <v>1</v>
      </c>
      <c r="N7641" t="s">
        <v>233</v>
      </c>
      <c r="O7641" s="8">
        <v>7.14</v>
      </c>
      <c r="P7641" s="8">
        <v>7</v>
      </c>
      <c r="Q7641" s="8">
        <v>7</v>
      </c>
      <c r="R7641" s="8">
        <v>7.25</v>
      </c>
      <c r="S7641" s="8">
        <v>7</v>
      </c>
      <c r="T7641" s="8">
        <v>7.5</v>
      </c>
      <c r="U7641" s="8">
        <v>0.17</v>
      </c>
      <c r="V7641" s="9">
        <v>40</v>
      </c>
      <c r="W7641" s="8">
        <v>0.25</v>
      </c>
      <c r="X7641" s="8">
        <v>0.5</v>
      </c>
      <c r="Y7641" s="8">
        <v>0.13999999999999968</v>
      </c>
      <c r="Z7641" s="8">
        <v>-0.25</v>
      </c>
      <c r="AA7641">
        <v>-0.25</v>
      </c>
      <c r="AF7641" t="s">
        <v>7428</v>
      </c>
      <c r="AG7641" t="s">
        <v>1910</v>
      </c>
      <c r="AH7641" t="s">
        <v>1911</v>
      </c>
      <c r="AI7641" t="s">
        <v>1915</v>
      </c>
      <c r="AJ7641" s="7">
        <v>46022</v>
      </c>
      <c r="AK7641" t="s">
        <v>8260</v>
      </c>
      <c r="AL7641" t="s">
        <v>1908</v>
      </c>
      <c r="AM7641" t="s">
        <v>7429</v>
      </c>
      <c r="AN7641" t="s">
        <v>8274</v>
      </c>
      <c r="AO7641" t="str">
        <f>TEXT(A7641,"yyyy-mm-dd")</f>
        <v>2025-09-30</v>
      </c>
    </row>
    <row r="7642" spans="1:41">
      <c r="A7642" s="6" t="s">
        <v>8259</v>
      </c>
      <c r="B7642">
        <v>2025</v>
      </c>
      <c r="C7642">
        <v>9</v>
      </c>
      <c r="E7642" t="s">
        <v>1907</v>
      </c>
      <c r="F7642" t="s">
        <v>1908</v>
      </c>
      <c r="G7642" t="s">
        <v>102</v>
      </c>
      <c r="H7642" t="s">
        <v>7322</v>
      </c>
      <c r="I7642">
        <v>2025</v>
      </c>
      <c r="J7642">
        <v>3</v>
      </c>
      <c r="K7642" s="6">
        <v>45930</v>
      </c>
      <c r="L7642">
        <v>0</v>
      </c>
      <c r="M7642">
        <v>0</v>
      </c>
      <c r="N7642" t="s">
        <v>178</v>
      </c>
      <c r="O7642" s="8">
        <v>7.51</v>
      </c>
      <c r="P7642" s="8">
        <v>7.5</v>
      </c>
      <c r="Q7642" s="8">
        <v>7.5</v>
      </c>
      <c r="R7642" s="8">
        <v>7.5</v>
      </c>
      <c r="S7642" s="8">
        <v>7.25</v>
      </c>
      <c r="T7642" s="8">
        <v>7.75</v>
      </c>
      <c r="U7642" s="8">
        <v>7.0000000000000007E-2</v>
      </c>
      <c r="V7642" s="9">
        <v>39</v>
      </c>
      <c r="W7642" s="8">
        <v>0</v>
      </c>
      <c r="X7642" s="8">
        <v>0.5</v>
      </c>
      <c r="Y7642" s="8">
        <v>9.9999999999997868E-3</v>
      </c>
      <c r="Z7642" s="8">
        <v>0</v>
      </c>
      <c r="AA7642">
        <v>0</v>
      </c>
      <c r="AF7642" t="s">
        <v>7323</v>
      </c>
      <c r="AG7642" t="s">
        <v>1910</v>
      </c>
      <c r="AH7642" t="s">
        <v>1911</v>
      </c>
      <c r="AI7642" t="s">
        <v>1912</v>
      </c>
      <c r="AJ7642" s="7">
        <v>45930</v>
      </c>
      <c r="AK7642" t="s">
        <v>8260</v>
      </c>
      <c r="AL7642" t="s">
        <v>1908</v>
      </c>
      <c r="AM7642" t="s">
        <v>7324</v>
      </c>
      <c r="AN7642" t="s">
        <v>8273</v>
      </c>
      <c r="AO7642" t="str">
        <f>TEXT(A7642,"yyyy-mm-dd")</f>
        <v>2025-09-30</v>
      </c>
    </row>
    <row r="7643" spans="1:41">
      <c r="A7643" s="6" t="s">
        <v>8259</v>
      </c>
      <c r="B7643">
        <v>2025</v>
      </c>
      <c r="C7643">
        <v>9</v>
      </c>
      <c r="E7643" t="s">
        <v>100</v>
      </c>
      <c r="F7643" t="s">
        <v>101</v>
      </c>
      <c r="G7643" t="s">
        <v>83</v>
      </c>
      <c r="H7643" t="s">
        <v>7924</v>
      </c>
      <c r="I7643">
        <v>2027</v>
      </c>
      <c r="K7643" s="6">
        <v>46752</v>
      </c>
      <c r="L7643">
        <v>27</v>
      </c>
      <c r="N7643" t="s">
        <v>604</v>
      </c>
      <c r="O7643" s="8">
        <v>1.8</v>
      </c>
      <c r="P7643" s="8">
        <v>1.8</v>
      </c>
      <c r="Q7643" s="8">
        <v>1.62</v>
      </c>
      <c r="R7643" s="8">
        <v>2</v>
      </c>
      <c r="S7643" s="8">
        <v>1</v>
      </c>
      <c r="T7643" s="8">
        <v>2.5099999999999998</v>
      </c>
      <c r="U7643" s="8">
        <v>0.34</v>
      </c>
      <c r="V7643" s="9">
        <v>34</v>
      </c>
      <c r="W7643" s="8">
        <v>0.37999999999999989</v>
      </c>
      <c r="X7643" s="8">
        <v>1.5099999999999998</v>
      </c>
      <c r="Y7643" s="8">
        <v>0</v>
      </c>
      <c r="Z7643" s="8">
        <v>0</v>
      </c>
      <c r="AA7643">
        <v>7.9999999999999849E-2</v>
      </c>
      <c r="AF7643" t="s">
        <v>10522</v>
      </c>
      <c r="AG7643" t="s">
        <v>9655</v>
      </c>
      <c r="AH7643" t="s">
        <v>9656</v>
      </c>
      <c r="AI7643" t="s">
        <v>9708</v>
      </c>
      <c r="AJ7643" s="7">
        <v>46752</v>
      </c>
      <c r="AK7643" t="s">
        <v>8260</v>
      </c>
      <c r="AL7643" t="s">
        <v>109</v>
      </c>
      <c r="AM7643" t="s">
        <v>7926</v>
      </c>
      <c r="AN7643" t="s">
        <v>10532</v>
      </c>
    </row>
    <row r="7644" spans="1:41">
      <c r="A7644" s="6" t="s">
        <v>8259</v>
      </c>
      <c r="B7644">
        <v>2025</v>
      </c>
      <c r="C7644">
        <v>9</v>
      </c>
      <c r="E7644" t="s">
        <v>100</v>
      </c>
      <c r="F7644" t="s">
        <v>101</v>
      </c>
      <c r="G7644" t="s">
        <v>102</v>
      </c>
      <c r="H7644" t="s">
        <v>7871</v>
      </c>
      <c r="I7644">
        <v>2026</v>
      </c>
      <c r="J7644">
        <v>4</v>
      </c>
      <c r="K7644" s="6">
        <v>46387</v>
      </c>
      <c r="L7644">
        <v>15</v>
      </c>
      <c r="M7644">
        <v>5</v>
      </c>
      <c r="N7644" t="s">
        <v>236</v>
      </c>
      <c r="O7644" s="8">
        <v>1.65</v>
      </c>
      <c r="P7644" s="8">
        <v>1.77</v>
      </c>
      <c r="Q7644" s="8">
        <v>1.42</v>
      </c>
      <c r="R7644" s="8">
        <v>2</v>
      </c>
      <c r="S7644" s="8">
        <v>0.2</v>
      </c>
      <c r="T7644" s="8">
        <v>2.5</v>
      </c>
      <c r="U7644" s="8">
        <v>0.51</v>
      </c>
      <c r="V7644" s="9">
        <v>36</v>
      </c>
      <c r="W7644" s="8">
        <v>0.58000000000000007</v>
      </c>
      <c r="X7644" s="8">
        <v>2.2999999999999998</v>
      </c>
      <c r="Y7644" s="8">
        <v>-0.12000000000000011</v>
      </c>
      <c r="Z7644" s="8">
        <v>7.0000000000000062E-2</v>
      </c>
      <c r="AA7644">
        <v>-0.12000000000000011</v>
      </c>
      <c r="AF7644" t="s">
        <v>7943</v>
      </c>
      <c r="AG7644" t="s">
        <v>106</v>
      </c>
      <c r="AH7644" t="s">
        <v>107</v>
      </c>
      <c r="AI7644" t="s">
        <v>2667</v>
      </c>
      <c r="AJ7644" s="7">
        <v>46387</v>
      </c>
      <c r="AK7644" t="s">
        <v>8260</v>
      </c>
      <c r="AL7644" t="s">
        <v>109</v>
      </c>
      <c r="AM7644" t="s">
        <v>7873</v>
      </c>
      <c r="AN7644" t="s">
        <v>8272</v>
      </c>
      <c r="AO7644" t="str">
        <f>TEXT(A7644,"yyyy-mm-dd")</f>
        <v>2025-09-30</v>
      </c>
    </row>
    <row r="7645" spans="1:41">
      <c r="A7645" s="6" t="s">
        <v>8259</v>
      </c>
      <c r="B7645">
        <v>2025</v>
      </c>
      <c r="C7645">
        <v>9</v>
      </c>
      <c r="E7645" t="s">
        <v>100</v>
      </c>
      <c r="F7645" t="s">
        <v>101</v>
      </c>
      <c r="G7645" t="s">
        <v>83</v>
      </c>
      <c r="H7645" t="s">
        <v>7480</v>
      </c>
      <c r="I7645">
        <v>2026</v>
      </c>
      <c r="K7645" s="6">
        <v>46387</v>
      </c>
      <c r="L7645">
        <v>15</v>
      </c>
      <c r="N7645" t="s">
        <v>236</v>
      </c>
      <c r="O7645" s="8">
        <v>1.33</v>
      </c>
      <c r="P7645" s="8">
        <v>1.35</v>
      </c>
      <c r="Q7645" s="8">
        <v>1.1000000000000001</v>
      </c>
      <c r="R7645" s="8">
        <v>1.52</v>
      </c>
      <c r="S7645" s="8">
        <v>0.5</v>
      </c>
      <c r="T7645" s="8">
        <v>1.9</v>
      </c>
      <c r="U7645" s="8">
        <v>0.32</v>
      </c>
      <c r="V7645" s="9">
        <v>44</v>
      </c>
      <c r="W7645" s="8">
        <v>0.41999999999999993</v>
      </c>
      <c r="X7645" s="8">
        <v>1.4</v>
      </c>
      <c r="Y7645" s="8">
        <v>-2.0000000000000018E-2</v>
      </c>
      <c r="Z7645" s="8">
        <v>-4.9999999999999822E-2</v>
      </c>
      <c r="AA7645">
        <v>2.9999999999999805E-2</v>
      </c>
      <c r="AF7645" t="s">
        <v>10489</v>
      </c>
      <c r="AG7645" t="s">
        <v>9655</v>
      </c>
      <c r="AH7645" t="s">
        <v>9656</v>
      </c>
      <c r="AI7645" t="s">
        <v>9669</v>
      </c>
      <c r="AJ7645" s="7">
        <v>46387</v>
      </c>
      <c r="AK7645" t="s">
        <v>8260</v>
      </c>
      <c r="AL7645" t="s">
        <v>109</v>
      </c>
      <c r="AM7645" t="s">
        <v>7482</v>
      </c>
      <c r="AN7645" t="s">
        <v>10511</v>
      </c>
    </row>
    <row r="7646" spans="1:41">
      <c r="A7646" s="6" t="s">
        <v>8259</v>
      </c>
      <c r="B7646">
        <v>2025</v>
      </c>
      <c r="C7646">
        <v>9</v>
      </c>
      <c r="E7646" t="s">
        <v>100</v>
      </c>
      <c r="F7646" t="s">
        <v>101</v>
      </c>
      <c r="G7646" t="s">
        <v>102</v>
      </c>
      <c r="H7646" t="s">
        <v>7766</v>
      </c>
      <c r="I7646">
        <v>2026</v>
      </c>
      <c r="J7646">
        <v>3</v>
      </c>
      <c r="K7646" s="6">
        <v>46295</v>
      </c>
      <c r="L7646">
        <v>12</v>
      </c>
      <c r="M7646">
        <v>4</v>
      </c>
      <c r="N7646" t="s">
        <v>261</v>
      </c>
      <c r="O7646" s="8">
        <v>1.53</v>
      </c>
      <c r="P7646" s="8">
        <v>1.6</v>
      </c>
      <c r="Q7646" s="8">
        <v>1.38</v>
      </c>
      <c r="R7646" s="8">
        <v>1.71</v>
      </c>
      <c r="S7646" s="8">
        <v>0.5</v>
      </c>
      <c r="T7646" s="8">
        <v>2</v>
      </c>
      <c r="U7646" s="8">
        <v>0.36</v>
      </c>
      <c r="V7646" s="9">
        <v>36</v>
      </c>
      <c r="W7646" s="8">
        <v>0.33000000000000007</v>
      </c>
      <c r="X7646" s="8">
        <v>1.5</v>
      </c>
      <c r="Y7646" s="8">
        <v>-7.0000000000000062E-2</v>
      </c>
      <c r="Z7646" s="8">
        <v>0</v>
      </c>
      <c r="AA7646">
        <v>-6.999999999999984E-2</v>
      </c>
      <c r="AF7646" t="s">
        <v>7941</v>
      </c>
      <c r="AG7646" t="s">
        <v>106</v>
      </c>
      <c r="AH7646" t="s">
        <v>107</v>
      </c>
      <c r="AI7646" t="s">
        <v>502</v>
      </c>
      <c r="AJ7646" s="7">
        <v>46295</v>
      </c>
      <c r="AK7646" t="s">
        <v>8260</v>
      </c>
      <c r="AL7646" t="s">
        <v>109</v>
      </c>
      <c r="AM7646" t="s">
        <v>7768</v>
      </c>
      <c r="AN7646" t="s">
        <v>8271</v>
      </c>
      <c r="AO7646" t="str">
        <f>TEXT(A7646,"yyyy-mm-dd")</f>
        <v>2025-09-30</v>
      </c>
    </row>
    <row r="7647" spans="1:41">
      <c r="A7647" s="6" t="s">
        <v>8259</v>
      </c>
      <c r="B7647">
        <v>2025</v>
      </c>
      <c r="C7647">
        <v>9</v>
      </c>
      <c r="E7647" t="s">
        <v>100</v>
      </c>
      <c r="F7647" t="s">
        <v>101</v>
      </c>
      <c r="G7647" t="s">
        <v>102</v>
      </c>
      <c r="H7647" t="s">
        <v>7658</v>
      </c>
      <c r="I7647">
        <v>2026</v>
      </c>
      <c r="J7647">
        <v>2</v>
      </c>
      <c r="K7647" s="6">
        <v>46203</v>
      </c>
      <c r="L7647">
        <v>9</v>
      </c>
      <c r="M7647">
        <v>3</v>
      </c>
      <c r="N7647" t="s">
        <v>173</v>
      </c>
      <c r="O7647" s="8">
        <v>1.2</v>
      </c>
      <c r="P7647" s="8">
        <v>1.2</v>
      </c>
      <c r="Q7647" s="8">
        <v>0.95</v>
      </c>
      <c r="R7647" s="8">
        <v>1.5</v>
      </c>
      <c r="S7647" s="8">
        <v>0.1</v>
      </c>
      <c r="T7647" s="8">
        <v>2.13</v>
      </c>
      <c r="U7647" s="8">
        <v>0.46</v>
      </c>
      <c r="V7647" s="9">
        <v>36</v>
      </c>
      <c r="W7647" s="8">
        <v>0.55000000000000004</v>
      </c>
      <c r="X7647" s="8">
        <v>2.0299999999999998</v>
      </c>
      <c r="Y7647" s="8">
        <v>0</v>
      </c>
      <c r="Z7647" s="8">
        <v>4.0000000000000036E-2</v>
      </c>
      <c r="AA7647">
        <v>-1.9999999999999907E-2</v>
      </c>
      <c r="AF7647" t="s">
        <v>7939</v>
      </c>
      <c r="AG7647" t="s">
        <v>106</v>
      </c>
      <c r="AH7647" t="s">
        <v>107</v>
      </c>
      <c r="AI7647" t="s">
        <v>497</v>
      </c>
      <c r="AJ7647" s="7">
        <v>46203</v>
      </c>
      <c r="AK7647" t="s">
        <v>8260</v>
      </c>
      <c r="AL7647" t="s">
        <v>109</v>
      </c>
      <c r="AM7647" t="s">
        <v>7660</v>
      </c>
      <c r="AN7647" t="s">
        <v>8270</v>
      </c>
      <c r="AO7647" t="str">
        <f>TEXT(A7647,"yyyy-mm-dd")</f>
        <v>2025-09-30</v>
      </c>
    </row>
    <row r="7648" spans="1:41">
      <c r="A7648" s="6" t="s">
        <v>8259</v>
      </c>
      <c r="B7648">
        <v>2025</v>
      </c>
      <c r="C7648">
        <v>9</v>
      </c>
      <c r="E7648" t="s">
        <v>100</v>
      </c>
      <c r="F7648" t="s">
        <v>101</v>
      </c>
      <c r="G7648" t="s">
        <v>102</v>
      </c>
      <c r="H7648" t="s">
        <v>7654</v>
      </c>
      <c r="I7648">
        <v>2026</v>
      </c>
      <c r="J7648">
        <v>1</v>
      </c>
      <c r="K7648" s="6">
        <v>46112</v>
      </c>
      <c r="L7648">
        <v>6</v>
      </c>
      <c r="M7648">
        <v>2</v>
      </c>
      <c r="N7648" t="s">
        <v>203</v>
      </c>
      <c r="O7648" s="8">
        <v>1.05</v>
      </c>
      <c r="P7648" s="8">
        <v>1.05</v>
      </c>
      <c r="Q7648" s="8">
        <v>0.8</v>
      </c>
      <c r="R7648" s="8">
        <v>1.31</v>
      </c>
      <c r="S7648" s="8">
        <v>0.13</v>
      </c>
      <c r="T7648" s="8">
        <v>2.0499999999999998</v>
      </c>
      <c r="U7648" s="8">
        <v>0.42</v>
      </c>
      <c r="V7648" s="9">
        <v>36</v>
      </c>
      <c r="W7648" s="8">
        <v>0.51</v>
      </c>
      <c r="X7648" s="8">
        <v>1.92</v>
      </c>
      <c r="Y7648" s="8">
        <v>0</v>
      </c>
      <c r="Z7648" s="8">
        <v>-5.0000000000000044E-2</v>
      </c>
      <c r="AA7648">
        <v>1.0000000000000009E-2</v>
      </c>
      <c r="AF7648" t="s">
        <v>7937</v>
      </c>
      <c r="AG7648" t="s">
        <v>106</v>
      </c>
      <c r="AH7648" t="s">
        <v>107</v>
      </c>
      <c r="AI7648" t="s">
        <v>427</v>
      </c>
      <c r="AJ7648" s="7">
        <v>46112</v>
      </c>
      <c r="AK7648" t="s">
        <v>8260</v>
      </c>
      <c r="AL7648" t="s">
        <v>109</v>
      </c>
      <c r="AM7648" t="s">
        <v>7656</v>
      </c>
      <c r="AN7648" t="s">
        <v>8269</v>
      </c>
      <c r="AO7648" t="str">
        <f>TEXT(A7648,"yyyy-mm-dd")</f>
        <v>2025-09-30</v>
      </c>
    </row>
    <row r="7649" spans="1:41">
      <c r="A7649" s="6" t="s">
        <v>8259</v>
      </c>
      <c r="B7649">
        <v>2025</v>
      </c>
      <c r="C7649">
        <v>9</v>
      </c>
      <c r="E7649" t="s">
        <v>100</v>
      </c>
      <c r="F7649" t="s">
        <v>101</v>
      </c>
      <c r="G7649" t="s">
        <v>102</v>
      </c>
      <c r="H7649" t="s">
        <v>7427</v>
      </c>
      <c r="I7649">
        <v>2025</v>
      </c>
      <c r="J7649">
        <v>4</v>
      </c>
      <c r="K7649" s="6">
        <v>46022</v>
      </c>
      <c r="L7649">
        <v>3</v>
      </c>
      <c r="M7649">
        <v>1</v>
      </c>
      <c r="N7649" t="s">
        <v>233</v>
      </c>
      <c r="O7649" s="8">
        <v>0.9</v>
      </c>
      <c r="P7649" s="8">
        <v>0.9</v>
      </c>
      <c r="Q7649" s="8">
        <v>0.62</v>
      </c>
      <c r="R7649" s="8">
        <v>1.3</v>
      </c>
      <c r="S7649" s="8">
        <v>-0.79</v>
      </c>
      <c r="T7649" s="8">
        <v>2</v>
      </c>
      <c r="U7649" s="8">
        <v>0.59</v>
      </c>
      <c r="V7649" s="9">
        <v>36</v>
      </c>
      <c r="W7649" s="8">
        <v>0.68</v>
      </c>
      <c r="X7649" s="8">
        <v>2.79</v>
      </c>
      <c r="Y7649" s="8">
        <v>0</v>
      </c>
      <c r="Z7649" s="8">
        <v>0.21000000000000008</v>
      </c>
      <c r="AA7649">
        <v>-0.17999999999999983</v>
      </c>
      <c r="AF7649" t="s">
        <v>7499</v>
      </c>
      <c r="AG7649" t="s">
        <v>106</v>
      </c>
      <c r="AH7649" t="s">
        <v>107</v>
      </c>
      <c r="AI7649" t="s">
        <v>340</v>
      </c>
      <c r="AJ7649" s="7">
        <v>46022</v>
      </c>
      <c r="AK7649" t="s">
        <v>8260</v>
      </c>
      <c r="AL7649" t="s">
        <v>109</v>
      </c>
      <c r="AM7649" t="s">
        <v>7429</v>
      </c>
      <c r="AN7649" t="s">
        <v>8268</v>
      </c>
      <c r="AO7649" t="str">
        <f>TEXT(A7649,"yyyy-mm-dd")</f>
        <v>2025-09-30</v>
      </c>
    </row>
    <row r="7650" spans="1:41">
      <c r="A7650" s="6" t="s">
        <v>8259</v>
      </c>
      <c r="B7650">
        <v>2025</v>
      </c>
      <c r="C7650">
        <v>9</v>
      </c>
      <c r="E7650" t="s">
        <v>100</v>
      </c>
      <c r="F7650" t="s">
        <v>101</v>
      </c>
      <c r="G7650" t="s">
        <v>83</v>
      </c>
      <c r="H7650" t="s">
        <v>7036</v>
      </c>
      <c r="I7650">
        <v>2025</v>
      </c>
      <c r="K7650" s="6">
        <v>46022</v>
      </c>
      <c r="L7650">
        <v>3</v>
      </c>
      <c r="N7650" t="s">
        <v>233</v>
      </c>
      <c r="O7650" s="8">
        <v>0.53</v>
      </c>
      <c r="P7650" s="8">
        <v>0.5</v>
      </c>
      <c r="Q7650" s="8">
        <v>0.4</v>
      </c>
      <c r="R7650" s="8">
        <v>0.7</v>
      </c>
      <c r="S7650" s="8">
        <v>-0.1</v>
      </c>
      <c r="T7650" s="8">
        <v>1</v>
      </c>
      <c r="U7650" s="8">
        <v>0.23</v>
      </c>
      <c r="V7650" s="9">
        <v>44</v>
      </c>
      <c r="W7650" s="8">
        <v>0.29999999999999993</v>
      </c>
      <c r="X7650" s="8">
        <v>1.1000000000000001</v>
      </c>
      <c r="Y7650" s="8">
        <v>3.0000000000000027E-2</v>
      </c>
      <c r="Z7650" s="8">
        <v>9.9999999999999978E-2</v>
      </c>
      <c r="AA7650">
        <v>-0.10000000000000003</v>
      </c>
      <c r="AF7650" t="s">
        <v>10450</v>
      </c>
      <c r="AG7650" t="s">
        <v>9655</v>
      </c>
      <c r="AH7650" t="s">
        <v>9656</v>
      </c>
      <c r="AI7650" t="s">
        <v>9657</v>
      </c>
      <c r="AJ7650" s="7">
        <v>46022</v>
      </c>
      <c r="AK7650" t="s">
        <v>8260</v>
      </c>
      <c r="AL7650" t="s">
        <v>109</v>
      </c>
      <c r="AM7650" t="s">
        <v>7038</v>
      </c>
      <c r="AN7650" t="s">
        <v>10484</v>
      </c>
    </row>
    <row r="7651" spans="1:41">
      <c r="A7651" s="6" t="s">
        <v>8259</v>
      </c>
      <c r="B7651">
        <v>2025</v>
      </c>
      <c r="C7651">
        <v>9</v>
      </c>
      <c r="E7651" t="s">
        <v>100</v>
      </c>
      <c r="F7651" t="s">
        <v>101</v>
      </c>
      <c r="G7651" t="s">
        <v>102</v>
      </c>
      <c r="H7651" t="s">
        <v>7322</v>
      </c>
      <c r="I7651">
        <v>2025</v>
      </c>
      <c r="J7651">
        <v>3</v>
      </c>
      <c r="K7651" s="6">
        <v>45930</v>
      </c>
      <c r="L7651">
        <v>0</v>
      </c>
      <c r="M7651">
        <v>0</v>
      </c>
      <c r="N7651" t="s">
        <v>178</v>
      </c>
      <c r="O7651" s="8">
        <v>0.18</v>
      </c>
      <c r="P7651" s="8">
        <v>0.2</v>
      </c>
      <c r="Q7651" s="8">
        <v>-0.01</v>
      </c>
      <c r="R7651" s="8">
        <v>0.4</v>
      </c>
      <c r="S7651" s="8">
        <v>-0.61</v>
      </c>
      <c r="T7651" s="8">
        <v>1.3</v>
      </c>
      <c r="U7651" s="8">
        <v>0.4</v>
      </c>
      <c r="V7651" s="9">
        <v>36</v>
      </c>
      <c r="W7651" s="8">
        <v>0.41000000000000003</v>
      </c>
      <c r="X7651" s="8">
        <v>1.9100000000000001</v>
      </c>
      <c r="Y7651" s="8">
        <v>-2.0000000000000018E-2</v>
      </c>
      <c r="Z7651" s="8">
        <v>0.06</v>
      </c>
      <c r="AA7651">
        <v>1.0000000000000009E-2</v>
      </c>
      <c r="AF7651" t="s">
        <v>7497</v>
      </c>
      <c r="AG7651" t="s">
        <v>106</v>
      </c>
      <c r="AH7651" t="s">
        <v>107</v>
      </c>
      <c r="AI7651" t="s">
        <v>108</v>
      </c>
      <c r="AJ7651" s="7">
        <v>45930</v>
      </c>
      <c r="AK7651" t="s">
        <v>8260</v>
      </c>
      <c r="AL7651" t="s">
        <v>109</v>
      </c>
      <c r="AM7651" t="s">
        <v>7324</v>
      </c>
      <c r="AN7651" t="s">
        <v>8267</v>
      </c>
      <c r="AO7651" t="str">
        <f>TEXT(A7651,"yyyy-mm-dd")</f>
        <v>2025-09-30</v>
      </c>
    </row>
    <row r="7652" spans="1:41">
      <c r="A7652" s="6" t="s">
        <v>8259</v>
      </c>
      <c r="B7652">
        <v>2025</v>
      </c>
      <c r="C7652">
        <v>9</v>
      </c>
      <c r="E7652" t="s">
        <v>2685</v>
      </c>
      <c r="F7652" t="s">
        <v>101</v>
      </c>
      <c r="G7652" t="s">
        <v>774</v>
      </c>
      <c r="H7652" t="s">
        <v>2686</v>
      </c>
      <c r="K7652" s="6"/>
      <c r="O7652" s="8">
        <v>1.88</v>
      </c>
      <c r="P7652" s="8">
        <v>1.8</v>
      </c>
      <c r="Q7652" s="8">
        <v>1.8</v>
      </c>
      <c r="R7652" s="8">
        <v>2</v>
      </c>
      <c r="S7652" s="8">
        <v>1.4</v>
      </c>
      <c r="T7652" s="8">
        <v>2.8</v>
      </c>
      <c r="U7652" s="8">
        <v>0.28999999999999998</v>
      </c>
      <c r="V7652" s="9">
        <v>34</v>
      </c>
      <c r="W7652" s="8">
        <v>0.19999999999999996</v>
      </c>
      <c r="X7652" s="8">
        <v>1.4</v>
      </c>
      <c r="Y7652" s="8">
        <v>7.9999999999999849E-2</v>
      </c>
      <c r="Z7652" s="8">
        <v>0</v>
      </c>
      <c r="AA7652">
        <v>0</v>
      </c>
      <c r="AF7652" t="s">
        <v>2687</v>
      </c>
      <c r="AG7652" t="s">
        <v>2688</v>
      </c>
      <c r="AH7652" t="s">
        <v>2689</v>
      </c>
      <c r="AI7652" t="s">
        <v>2690</v>
      </c>
      <c r="AJ7652" s="7"/>
      <c r="AK7652" t="s">
        <v>8260</v>
      </c>
      <c r="AL7652" t="s">
        <v>109</v>
      </c>
      <c r="AM7652" t="s">
        <v>2686</v>
      </c>
      <c r="AN7652" t="s">
        <v>8286</v>
      </c>
      <c r="AO7652" t="str">
        <f>TEXT(A7652,"yyyy-mm-dd")</f>
        <v>2025-09-30</v>
      </c>
    </row>
    <row r="7653" spans="1:41">
      <c r="A7653" s="6" t="s">
        <v>8259</v>
      </c>
      <c r="B7653">
        <v>2025</v>
      </c>
      <c r="C7653">
        <v>9</v>
      </c>
      <c r="E7653" t="s">
        <v>81</v>
      </c>
      <c r="F7653" t="s">
        <v>82</v>
      </c>
      <c r="G7653" t="s">
        <v>83</v>
      </c>
      <c r="H7653" t="s">
        <v>7924</v>
      </c>
      <c r="I7653">
        <v>2027</v>
      </c>
      <c r="K7653" s="6">
        <v>46752</v>
      </c>
      <c r="L7653">
        <v>27</v>
      </c>
      <c r="N7653" t="s">
        <v>604</v>
      </c>
      <c r="O7653" s="8">
        <v>3.75</v>
      </c>
      <c r="P7653" s="8">
        <v>3.75</v>
      </c>
      <c r="Q7653" s="8">
        <v>3.57</v>
      </c>
      <c r="R7653" s="8">
        <v>3.96</v>
      </c>
      <c r="S7653" s="8">
        <v>3.16</v>
      </c>
      <c r="T7653" s="8">
        <v>4.63</v>
      </c>
      <c r="U7653" s="8">
        <v>0.33</v>
      </c>
      <c r="V7653" s="9">
        <v>38</v>
      </c>
      <c r="W7653" s="8">
        <v>0.39000000000000012</v>
      </c>
      <c r="X7653" s="8">
        <v>1.4699999999999998</v>
      </c>
      <c r="Y7653" s="8">
        <v>0</v>
      </c>
      <c r="Z7653" s="8">
        <v>0</v>
      </c>
      <c r="AA7653">
        <v>6.0000000000000053E-2</v>
      </c>
      <c r="AF7653" t="s">
        <v>7925</v>
      </c>
      <c r="AG7653" t="s">
        <v>87</v>
      </c>
      <c r="AH7653" t="s">
        <v>88</v>
      </c>
      <c r="AI7653" t="s">
        <v>359</v>
      </c>
      <c r="AJ7653" s="7">
        <v>46752</v>
      </c>
      <c r="AK7653" t="s">
        <v>8260</v>
      </c>
      <c r="AL7653" t="s">
        <v>91</v>
      </c>
      <c r="AM7653" t="s">
        <v>7926</v>
      </c>
      <c r="AN7653" t="s">
        <v>8263</v>
      </c>
      <c r="AO7653" t="str">
        <f>TEXT(A7653,"yyyy-mm-dd")</f>
        <v>2025-09-30</v>
      </c>
    </row>
    <row r="7654" spans="1:41">
      <c r="A7654" s="6" t="s">
        <v>8259</v>
      </c>
      <c r="B7654">
        <v>2025</v>
      </c>
      <c r="C7654">
        <v>9</v>
      </c>
      <c r="E7654" t="s">
        <v>392</v>
      </c>
      <c r="F7654" t="s">
        <v>82</v>
      </c>
      <c r="G7654" t="s">
        <v>83</v>
      </c>
      <c r="H7654" t="s">
        <v>7924</v>
      </c>
      <c r="I7654">
        <v>2027</v>
      </c>
      <c r="K7654" s="6">
        <v>46752</v>
      </c>
      <c r="L7654">
        <v>27</v>
      </c>
      <c r="N7654" t="s">
        <v>604</v>
      </c>
      <c r="O7654" s="8">
        <v>3.7</v>
      </c>
      <c r="P7654" s="8">
        <v>3.65</v>
      </c>
      <c r="Q7654" s="8">
        <v>3.54</v>
      </c>
      <c r="R7654" s="8">
        <v>3.8</v>
      </c>
      <c r="S7654" s="8">
        <v>3.01</v>
      </c>
      <c r="T7654" s="8">
        <v>4.8</v>
      </c>
      <c r="U7654" s="8">
        <v>0.35</v>
      </c>
      <c r="V7654" s="9">
        <v>36</v>
      </c>
      <c r="W7654" s="8">
        <v>0.25999999999999979</v>
      </c>
      <c r="X7654" s="8">
        <v>1.79</v>
      </c>
      <c r="Y7654" s="8">
        <v>5.0000000000000266E-2</v>
      </c>
      <c r="Z7654" s="8">
        <v>4.9999999999999822E-2</v>
      </c>
      <c r="AA7654">
        <v>-4.4408920985006262E-16</v>
      </c>
      <c r="AF7654" t="s">
        <v>7925</v>
      </c>
      <c r="AG7654" t="s">
        <v>87</v>
      </c>
      <c r="AH7654" t="s">
        <v>88</v>
      </c>
      <c r="AI7654" t="s">
        <v>359</v>
      </c>
      <c r="AJ7654" s="7">
        <v>46752</v>
      </c>
      <c r="AK7654" t="s">
        <v>8260</v>
      </c>
      <c r="AL7654" t="s">
        <v>393</v>
      </c>
      <c r="AM7654" t="s">
        <v>7926</v>
      </c>
      <c r="AN7654" t="s">
        <v>8266</v>
      </c>
      <c r="AO7654" t="str">
        <f>TEXT(A7654,"yyyy-mm-dd")</f>
        <v>2025-09-30</v>
      </c>
    </row>
    <row r="7655" spans="1:41">
      <c r="A7655" s="6" t="s">
        <v>8259</v>
      </c>
      <c r="B7655">
        <v>2025</v>
      </c>
      <c r="C7655">
        <v>9</v>
      </c>
      <c r="E7655" t="s">
        <v>81</v>
      </c>
      <c r="F7655" t="s">
        <v>82</v>
      </c>
      <c r="G7655" t="s">
        <v>83</v>
      </c>
      <c r="H7655" t="s">
        <v>7480</v>
      </c>
      <c r="I7655">
        <v>2026</v>
      </c>
      <c r="K7655" s="6">
        <v>46387</v>
      </c>
      <c r="L7655">
        <v>15</v>
      </c>
      <c r="N7655" t="s">
        <v>236</v>
      </c>
      <c r="O7655" s="8">
        <v>3.8</v>
      </c>
      <c r="P7655" s="8">
        <v>3.8</v>
      </c>
      <c r="Q7655" s="8">
        <v>3.65</v>
      </c>
      <c r="R7655" s="8">
        <v>4</v>
      </c>
      <c r="S7655" s="8">
        <v>3.11</v>
      </c>
      <c r="T7655" s="8">
        <v>4.3499999999999996</v>
      </c>
      <c r="U7655" s="8">
        <v>0.25</v>
      </c>
      <c r="V7655" s="9">
        <v>45</v>
      </c>
      <c r="W7655" s="8">
        <v>0.35000000000000009</v>
      </c>
      <c r="X7655" s="8">
        <v>1.2399999999999998</v>
      </c>
      <c r="Y7655" s="8">
        <v>0</v>
      </c>
      <c r="Z7655" s="8">
        <v>9.9999999999999645E-2</v>
      </c>
      <c r="AA7655">
        <v>0</v>
      </c>
      <c r="AF7655" t="s">
        <v>7481</v>
      </c>
      <c r="AG7655" t="s">
        <v>87</v>
      </c>
      <c r="AH7655" t="s">
        <v>88</v>
      </c>
      <c r="AI7655" t="s">
        <v>97</v>
      </c>
      <c r="AJ7655" s="7">
        <v>46387</v>
      </c>
      <c r="AK7655" t="s">
        <v>8260</v>
      </c>
      <c r="AL7655" t="s">
        <v>91</v>
      </c>
      <c r="AM7655" t="s">
        <v>7482</v>
      </c>
      <c r="AN7655" t="s">
        <v>8262</v>
      </c>
      <c r="AO7655" t="str">
        <f>TEXT(A7655,"yyyy-mm-dd")</f>
        <v>2025-09-30</v>
      </c>
    </row>
    <row r="7656" spans="1:41">
      <c r="A7656" s="6" t="s">
        <v>8259</v>
      </c>
      <c r="B7656">
        <v>2025</v>
      </c>
      <c r="C7656">
        <v>9</v>
      </c>
      <c r="E7656" t="s">
        <v>392</v>
      </c>
      <c r="F7656" t="s">
        <v>82</v>
      </c>
      <c r="G7656" t="s">
        <v>83</v>
      </c>
      <c r="H7656" t="s">
        <v>7480</v>
      </c>
      <c r="I7656">
        <v>2026</v>
      </c>
      <c r="K7656" s="6">
        <v>46387</v>
      </c>
      <c r="L7656">
        <v>15</v>
      </c>
      <c r="N7656" t="s">
        <v>236</v>
      </c>
      <c r="O7656" s="8">
        <v>3.75</v>
      </c>
      <c r="P7656" s="8">
        <v>3.78</v>
      </c>
      <c r="Q7656" s="8">
        <v>3.62</v>
      </c>
      <c r="R7656" s="8">
        <v>3.86</v>
      </c>
      <c r="S7656" s="8">
        <v>3.2</v>
      </c>
      <c r="T7656" s="8">
        <v>4.55</v>
      </c>
      <c r="U7656" s="8">
        <v>0.25</v>
      </c>
      <c r="V7656" s="9">
        <v>42</v>
      </c>
      <c r="W7656" s="8">
        <v>0.23999999999999977</v>
      </c>
      <c r="X7656" s="8">
        <v>1.3499999999999996</v>
      </c>
      <c r="Y7656" s="8">
        <v>-2.9999999999999805E-2</v>
      </c>
      <c r="Z7656" s="8">
        <v>5.9999999999999609E-2</v>
      </c>
      <c r="AA7656">
        <v>-2.0000000000000018E-2</v>
      </c>
      <c r="AF7656" t="s">
        <v>7481</v>
      </c>
      <c r="AG7656" t="s">
        <v>87</v>
      </c>
      <c r="AH7656" t="s">
        <v>88</v>
      </c>
      <c r="AI7656" t="s">
        <v>97</v>
      </c>
      <c r="AJ7656" s="7">
        <v>46387</v>
      </c>
      <c r="AK7656" t="s">
        <v>8260</v>
      </c>
      <c r="AL7656" t="s">
        <v>393</v>
      </c>
      <c r="AM7656" t="s">
        <v>7482</v>
      </c>
      <c r="AN7656" t="s">
        <v>8265</v>
      </c>
      <c r="AO7656" t="str">
        <f>TEXT(A7656,"yyyy-mm-dd")</f>
        <v>2025-09-30</v>
      </c>
    </row>
    <row r="7657" spans="1:41">
      <c r="A7657" s="6" t="s">
        <v>8259</v>
      </c>
      <c r="B7657">
        <v>2025</v>
      </c>
      <c r="C7657">
        <v>9</v>
      </c>
      <c r="E7657" t="s">
        <v>81</v>
      </c>
      <c r="F7657" t="s">
        <v>82</v>
      </c>
      <c r="G7657" t="s">
        <v>83</v>
      </c>
      <c r="H7657" t="s">
        <v>7036</v>
      </c>
      <c r="I7657">
        <v>2025</v>
      </c>
      <c r="K7657" s="6">
        <v>46022</v>
      </c>
      <c r="L7657">
        <v>3</v>
      </c>
      <c r="N7657" t="s">
        <v>233</v>
      </c>
      <c r="O7657" s="8">
        <v>3.85</v>
      </c>
      <c r="P7657" s="8">
        <v>3.85</v>
      </c>
      <c r="Q7657" s="8">
        <v>3.74</v>
      </c>
      <c r="R7657" s="8">
        <v>3.96</v>
      </c>
      <c r="S7657" s="8">
        <v>3.18</v>
      </c>
      <c r="T7657" s="8">
        <v>4.24</v>
      </c>
      <c r="U7657" s="8">
        <v>0.19</v>
      </c>
      <c r="V7657" s="9">
        <v>45</v>
      </c>
      <c r="W7657" s="8">
        <v>0.21999999999999975</v>
      </c>
      <c r="X7657" s="8">
        <v>1.06</v>
      </c>
      <c r="Y7657" s="8">
        <v>0</v>
      </c>
      <c r="Z7657" s="8">
        <v>-0.12000000000000011</v>
      </c>
      <c r="AA7657">
        <v>1.0000000000000231E-2</v>
      </c>
      <c r="AF7657" t="s">
        <v>7037</v>
      </c>
      <c r="AG7657" t="s">
        <v>87</v>
      </c>
      <c r="AH7657" t="s">
        <v>88</v>
      </c>
      <c r="AI7657" t="s">
        <v>89</v>
      </c>
      <c r="AJ7657" s="7">
        <v>46022</v>
      </c>
      <c r="AK7657" t="s">
        <v>8260</v>
      </c>
      <c r="AL7657" t="s">
        <v>91</v>
      </c>
      <c r="AM7657" t="s">
        <v>7038</v>
      </c>
      <c r="AN7657" t="s">
        <v>8261</v>
      </c>
      <c r="AO7657" t="str">
        <f>TEXT(A7657,"yyyy-mm-dd")</f>
        <v>2025-09-30</v>
      </c>
    </row>
    <row r="7658" spans="1:41">
      <c r="A7658" s="6" t="s">
        <v>8259</v>
      </c>
      <c r="B7658">
        <v>2025</v>
      </c>
      <c r="C7658">
        <v>9</v>
      </c>
      <c r="E7658" t="s">
        <v>392</v>
      </c>
      <c r="F7658" t="s">
        <v>82</v>
      </c>
      <c r="G7658" t="s">
        <v>83</v>
      </c>
      <c r="H7658" t="s">
        <v>7036</v>
      </c>
      <c r="I7658">
        <v>2025</v>
      </c>
      <c r="K7658" s="6">
        <v>46022</v>
      </c>
      <c r="L7658">
        <v>3</v>
      </c>
      <c r="N7658" t="s">
        <v>233</v>
      </c>
      <c r="O7658" s="8">
        <v>4.16</v>
      </c>
      <c r="P7658" s="8">
        <v>4.18</v>
      </c>
      <c r="Q7658" s="8">
        <v>4.0999999999999996</v>
      </c>
      <c r="R7658" s="8">
        <v>4.2699999999999996</v>
      </c>
      <c r="S7658" s="8">
        <v>3.64</v>
      </c>
      <c r="T7658" s="8">
        <v>4.51</v>
      </c>
      <c r="U7658" s="8">
        <v>0.15</v>
      </c>
      <c r="V7658" s="9">
        <v>42</v>
      </c>
      <c r="W7658" s="8">
        <v>0.16999999999999993</v>
      </c>
      <c r="X7658" s="8">
        <v>0.86999999999999966</v>
      </c>
      <c r="Y7658" s="8">
        <v>-1.9999999999999574E-2</v>
      </c>
      <c r="Z7658" s="8">
        <v>6.9999999999999396E-2</v>
      </c>
      <c r="AA7658">
        <v>-4.9999999999999822E-2</v>
      </c>
      <c r="AF7658" t="s">
        <v>7037</v>
      </c>
      <c r="AG7658" t="s">
        <v>87</v>
      </c>
      <c r="AH7658" t="s">
        <v>88</v>
      </c>
      <c r="AI7658" t="s">
        <v>89</v>
      </c>
      <c r="AJ7658" s="7">
        <v>46022</v>
      </c>
      <c r="AK7658" t="s">
        <v>8260</v>
      </c>
      <c r="AL7658" t="s">
        <v>393</v>
      </c>
      <c r="AM7658" t="s">
        <v>7038</v>
      </c>
      <c r="AN7658" t="s">
        <v>8264</v>
      </c>
      <c r="AO7658" t="str">
        <f>TEXT(A7658,"yyyy-mm-dd")</f>
        <v>2025-09-30</v>
      </c>
    </row>
    <row r="7659" spans="1:41">
      <c r="A7659" s="6" t="s">
        <v>8259</v>
      </c>
      <c r="B7659">
        <v>2025</v>
      </c>
      <c r="C7659">
        <v>9</v>
      </c>
      <c r="E7659" t="s">
        <v>81</v>
      </c>
      <c r="F7659" t="s">
        <v>82</v>
      </c>
      <c r="G7659" t="s">
        <v>774</v>
      </c>
      <c r="H7659" t="s">
        <v>775</v>
      </c>
      <c r="K7659" s="6"/>
      <c r="O7659" s="8">
        <v>3.73</v>
      </c>
      <c r="P7659" s="8">
        <v>3.74</v>
      </c>
      <c r="Q7659" s="8">
        <v>3.6</v>
      </c>
      <c r="R7659" s="8">
        <v>3.8</v>
      </c>
      <c r="S7659" s="8">
        <v>3.35</v>
      </c>
      <c r="T7659" s="8">
        <v>4.16</v>
      </c>
      <c r="U7659" s="8">
        <v>0.19</v>
      </c>
      <c r="V7659" s="9">
        <v>38</v>
      </c>
      <c r="W7659" s="8">
        <v>0.19999999999999973</v>
      </c>
      <c r="X7659" s="8">
        <v>0.81</v>
      </c>
      <c r="Y7659" s="8">
        <v>-1.0000000000000231E-2</v>
      </c>
      <c r="Z7659" s="8">
        <v>4.0000000000000036E-2</v>
      </c>
      <c r="AA7659">
        <v>-9.0000000000000302E-2</v>
      </c>
      <c r="AF7659" t="s">
        <v>776</v>
      </c>
      <c r="AG7659" t="s">
        <v>777</v>
      </c>
      <c r="AH7659" t="s">
        <v>778</v>
      </c>
      <c r="AI7659" t="s">
        <v>779</v>
      </c>
      <c r="AJ7659" s="7"/>
      <c r="AK7659" t="s">
        <v>8260</v>
      </c>
      <c r="AL7659" t="s">
        <v>91</v>
      </c>
      <c r="AM7659" t="s">
        <v>775</v>
      </c>
      <c r="AN7659" t="s">
        <v>8282</v>
      </c>
      <c r="AO7659" t="str">
        <f>TEXT(A7659,"yyyy-mm-dd")</f>
        <v>2025-09-30</v>
      </c>
    </row>
    <row r="7660" spans="1:41">
      <c r="A7660" s="6" t="s">
        <v>8259</v>
      </c>
      <c r="B7660">
        <v>2025</v>
      </c>
      <c r="C7660">
        <v>9</v>
      </c>
      <c r="E7660" t="s">
        <v>81</v>
      </c>
      <c r="F7660" t="s">
        <v>82</v>
      </c>
      <c r="G7660" t="s">
        <v>774</v>
      </c>
      <c r="H7660" t="s">
        <v>1536</v>
      </c>
      <c r="K7660" s="6"/>
      <c r="O7660" s="8">
        <v>3.64</v>
      </c>
      <c r="P7660" s="8">
        <v>3.6</v>
      </c>
      <c r="Q7660" s="8">
        <v>3.5</v>
      </c>
      <c r="R7660" s="8">
        <v>3.8</v>
      </c>
      <c r="S7660" s="8">
        <v>3.2</v>
      </c>
      <c r="T7660" s="8">
        <v>4</v>
      </c>
      <c r="U7660" s="8">
        <v>0.2</v>
      </c>
      <c r="V7660" s="9">
        <v>37</v>
      </c>
      <c r="W7660" s="8">
        <v>0.29999999999999982</v>
      </c>
      <c r="X7660" s="8">
        <v>0.79999999999999982</v>
      </c>
      <c r="Y7660" s="8">
        <v>4.0000000000000036E-2</v>
      </c>
      <c r="Z7660" s="8">
        <v>0.10000000000000009</v>
      </c>
      <c r="AA7660">
        <v>9.9999999999999645E-2</v>
      </c>
      <c r="AF7660" t="s">
        <v>1537</v>
      </c>
      <c r="AG7660" t="s">
        <v>777</v>
      </c>
      <c r="AH7660" t="s">
        <v>778</v>
      </c>
      <c r="AI7660" t="s">
        <v>1538</v>
      </c>
      <c r="AJ7660" s="7"/>
      <c r="AK7660" t="s">
        <v>8260</v>
      </c>
      <c r="AL7660" t="s">
        <v>91</v>
      </c>
      <c r="AM7660" t="s">
        <v>1536</v>
      </c>
      <c r="AN7660" t="s">
        <v>8283</v>
      </c>
      <c r="AO7660" t="str">
        <f>TEXT(A7660,"yyyy-mm-dd")</f>
        <v>2025-09-30</v>
      </c>
    </row>
    <row r="7661" spans="1:41">
      <c r="A7661" s="6" t="s">
        <v>8259</v>
      </c>
      <c r="B7661">
        <v>2025</v>
      </c>
      <c r="C7661">
        <v>9</v>
      </c>
      <c r="E7661" t="s">
        <v>392</v>
      </c>
      <c r="F7661" t="s">
        <v>82</v>
      </c>
      <c r="G7661" t="s">
        <v>774</v>
      </c>
      <c r="H7661" t="s">
        <v>775</v>
      </c>
      <c r="K7661" s="6"/>
      <c r="O7661" s="8">
        <v>3.68</v>
      </c>
      <c r="P7661" s="8">
        <v>3.67</v>
      </c>
      <c r="Q7661" s="8">
        <v>3.53</v>
      </c>
      <c r="R7661" s="8">
        <v>3.8</v>
      </c>
      <c r="S7661" s="8">
        <v>3.1</v>
      </c>
      <c r="T7661" s="8">
        <v>4.51</v>
      </c>
      <c r="U7661" s="8">
        <v>0.23</v>
      </c>
      <c r="V7661" s="9">
        <v>36</v>
      </c>
      <c r="W7661" s="8">
        <v>0.27</v>
      </c>
      <c r="X7661" s="8">
        <v>1.4099999999999997</v>
      </c>
      <c r="Y7661" s="8">
        <v>1.0000000000000231E-2</v>
      </c>
      <c r="Z7661" s="8">
        <v>6.999999999999984E-2</v>
      </c>
      <c r="AA7661">
        <v>2.0000000000000018E-2</v>
      </c>
      <c r="AF7661" t="s">
        <v>776</v>
      </c>
      <c r="AG7661" t="s">
        <v>777</v>
      </c>
      <c r="AH7661" t="s">
        <v>778</v>
      </c>
      <c r="AI7661" t="s">
        <v>779</v>
      </c>
      <c r="AJ7661" s="7"/>
      <c r="AK7661" t="s">
        <v>8260</v>
      </c>
      <c r="AL7661" t="s">
        <v>393</v>
      </c>
      <c r="AM7661" t="s">
        <v>775</v>
      </c>
      <c r="AN7661" t="s">
        <v>8284</v>
      </c>
      <c r="AO7661" t="str">
        <f>TEXT(A7661,"yyyy-mm-dd")</f>
        <v>2025-09-30</v>
      </c>
    </row>
    <row r="7662" spans="1:41">
      <c r="A7662" s="6" t="s">
        <v>8259</v>
      </c>
      <c r="B7662">
        <v>2025</v>
      </c>
      <c r="C7662">
        <v>9</v>
      </c>
      <c r="E7662" t="s">
        <v>392</v>
      </c>
      <c r="F7662" t="s">
        <v>82</v>
      </c>
      <c r="G7662" t="s">
        <v>774</v>
      </c>
      <c r="H7662" t="s">
        <v>1536</v>
      </c>
      <c r="K7662" s="6"/>
      <c r="O7662" s="8">
        <v>3.59</v>
      </c>
      <c r="P7662" s="8">
        <v>3.6</v>
      </c>
      <c r="Q7662" s="8">
        <v>3.45</v>
      </c>
      <c r="R7662" s="8">
        <v>3.78</v>
      </c>
      <c r="S7662" s="8">
        <v>3</v>
      </c>
      <c r="T7662" s="8">
        <v>4.0999999999999996</v>
      </c>
      <c r="U7662" s="8">
        <v>0.25</v>
      </c>
      <c r="V7662" s="9">
        <v>35</v>
      </c>
      <c r="W7662" s="8">
        <v>0.32999999999999963</v>
      </c>
      <c r="X7662" s="8">
        <v>1.0999999999999996</v>
      </c>
      <c r="Y7662" s="8">
        <v>-1.0000000000000231E-2</v>
      </c>
      <c r="Z7662" s="8">
        <v>0.10000000000000009</v>
      </c>
      <c r="AA7662">
        <v>4.9999999999999822E-2</v>
      </c>
      <c r="AF7662" t="s">
        <v>1537</v>
      </c>
      <c r="AG7662" t="s">
        <v>777</v>
      </c>
      <c r="AH7662" t="s">
        <v>778</v>
      </c>
      <c r="AI7662" t="s">
        <v>1538</v>
      </c>
      <c r="AJ7662" s="7"/>
      <c r="AK7662" t="s">
        <v>8260</v>
      </c>
      <c r="AL7662" t="s">
        <v>393</v>
      </c>
      <c r="AM7662" t="s">
        <v>1536</v>
      </c>
      <c r="AN7662" t="s">
        <v>8285</v>
      </c>
      <c r="AO7662" t="str">
        <f>TEXT(A7662,"yyyy-mm-dd")</f>
        <v>2025-09-30</v>
      </c>
    </row>
    <row r="7663" spans="1:41">
      <c r="A7663" s="6" t="s">
        <v>8259</v>
      </c>
      <c r="B7663">
        <v>2025</v>
      </c>
      <c r="C7663">
        <v>9</v>
      </c>
      <c r="E7663" t="s">
        <v>112</v>
      </c>
      <c r="F7663" t="s">
        <v>113</v>
      </c>
      <c r="G7663" t="s">
        <v>83</v>
      </c>
      <c r="H7663" t="s">
        <v>7924</v>
      </c>
      <c r="I7663">
        <v>2027</v>
      </c>
      <c r="K7663" s="6">
        <v>46752</v>
      </c>
      <c r="L7663">
        <v>27</v>
      </c>
      <c r="N7663" t="s">
        <v>604</v>
      </c>
      <c r="O7663" s="8">
        <v>6.42</v>
      </c>
      <c r="P7663" s="8">
        <v>6.4</v>
      </c>
      <c r="Q7663" s="8">
        <v>6.08</v>
      </c>
      <c r="R7663" s="8">
        <v>6.73</v>
      </c>
      <c r="S7663" s="8">
        <v>5.4</v>
      </c>
      <c r="T7663" s="8">
        <v>7.59</v>
      </c>
      <c r="U7663" s="8">
        <v>0.49</v>
      </c>
      <c r="V7663" s="9">
        <v>27</v>
      </c>
      <c r="W7663" s="8">
        <v>0.65000000000000036</v>
      </c>
      <c r="X7663" s="8">
        <v>2.1899999999999995</v>
      </c>
      <c r="Y7663" s="8">
        <v>1.9999999999999574E-2</v>
      </c>
      <c r="Z7663" s="8">
        <v>-0.10999999999999943</v>
      </c>
      <c r="AA7663">
        <v>-9.9999999999997868E-3</v>
      </c>
      <c r="AF7663" t="s">
        <v>7962</v>
      </c>
      <c r="AG7663" t="s">
        <v>115</v>
      </c>
      <c r="AH7663" t="s">
        <v>116</v>
      </c>
      <c r="AI7663" t="s">
        <v>359</v>
      </c>
      <c r="AJ7663" s="7">
        <v>46752</v>
      </c>
      <c r="AK7663" t="s">
        <v>8260</v>
      </c>
      <c r="AL7663" t="s">
        <v>118</v>
      </c>
      <c r="AM7663" t="s">
        <v>7926</v>
      </c>
      <c r="AN7663" t="s">
        <v>8289</v>
      </c>
      <c r="AO7663" t="str">
        <f>TEXT(A7663,"yyyy-mm-dd")</f>
        <v>2025-09-30</v>
      </c>
    </row>
    <row r="7664" spans="1:41">
      <c r="A7664" s="6" t="s">
        <v>8259</v>
      </c>
      <c r="B7664">
        <v>2025</v>
      </c>
      <c r="C7664">
        <v>9</v>
      </c>
      <c r="E7664" t="s">
        <v>2881</v>
      </c>
      <c r="F7664" t="s">
        <v>113</v>
      </c>
      <c r="G7664" t="s">
        <v>83</v>
      </c>
      <c r="H7664" t="s">
        <v>7924</v>
      </c>
      <c r="I7664">
        <v>2027</v>
      </c>
      <c r="K7664" s="6">
        <v>46752</v>
      </c>
      <c r="L7664">
        <v>27</v>
      </c>
      <c r="N7664" t="s">
        <v>604</v>
      </c>
      <c r="O7664" s="8">
        <v>7.81</v>
      </c>
      <c r="P7664" s="8">
        <v>7.9</v>
      </c>
      <c r="Q7664" s="8">
        <v>7.5</v>
      </c>
      <c r="R7664" s="8">
        <v>8.1</v>
      </c>
      <c r="S7664" s="8">
        <v>7</v>
      </c>
      <c r="T7664" s="8">
        <v>8.8000000000000007</v>
      </c>
      <c r="U7664" s="8">
        <v>0.46</v>
      </c>
      <c r="V7664" s="9">
        <v>25</v>
      </c>
      <c r="W7664" s="8">
        <v>0.59999999999999964</v>
      </c>
      <c r="X7664" s="8">
        <v>1.8000000000000007</v>
      </c>
      <c r="Y7664" s="8">
        <v>-9.0000000000000746E-2</v>
      </c>
      <c r="Z7664" s="8">
        <v>-9.9999999999999645E-2</v>
      </c>
      <c r="AA7664">
        <v>-5.9999999999999609E-2</v>
      </c>
      <c r="AF7664" t="s">
        <v>7967</v>
      </c>
      <c r="AG7664" t="s">
        <v>2883</v>
      </c>
      <c r="AH7664" t="s">
        <v>2884</v>
      </c>
      <c r="AI7664" t="s">
        <v>359</v>
      </c>
      <c r="AJ7664" s="7">
        <v>46752</v>
      </c>
      <c r="AK7664" t="s">
        <v>8260</v>
      </c>
      <c r="AL7664" t="s">
        <v>2885</v>
      </c>
      <c r="AM7664" t="s">
        <v>7926</v>
      </c>
      <c r="AN7664" t="s">
        <v>8292</v>
      </c>
      <c r="AO7664" t="str">
        <f>TEXT(A7664,"yyyy-mm-dd")</f>
        <v>2025-09-30</v>
      </c>
    </row>
    <row r="7665" spans="1:41">
      <c r="A7665" s="6" t="s">
        <v>8259</v>
      </c>
      <c r="B7665">
        <v>2025</v>
      </c>
      <c r="C7665">
        <v>9</v>
      </c>
      <c r="E7665" t="s">
        <v>112</v>
      </c>
      <c r="F7665" t="s">
        <v>113</v>
      </c>
      <c r="G7665" t="s">
        <v>83</v>
      </c>
      <c r="H7665" t="s">
        <v>7480</v>
      </c>
      <c r="I7665">
        <v>2026</v>
      </c>
      <c r="K7665" s="6">
        <v>46387</v>
      </c>
      <c r="L7665">
        <v>15</v>
      </c>
      <c r="N7665" t="s">
        <v>236</v>
      </c>
      <c r="O7665" s="8">
        <v>6.59</v>
      </c>
      <c r="P7665" s="8">
        <v>6.5</v>
      </c>
      <c r="Q7665" s="8">
        <v>6.4</v>
      </c>
      <c r="R7665" s="8">
        <v>6.75</v>
      </c>
      <c r="S7665" s="8">
        <v>5.9</v>
      </c>
      <c r="T7665" s="8">
        <v>7.3</v>
      </c>
      <c r="U7665" s="8">
        <v>0.3</v>
      </c>
      <c r="V7665" s="9">
        <v>33</v>
      </c>
      <c r="W7665" s="8">
        <v>0.34999999999999964</v>
      </c>
      <c r="X7665" s="8">
        <v>1.3999999999999995</v>
      </c>
      <c r="Y7665" s="8">
        <v>8.9999999999999858E-2</v>
      </c>
      <c r="Z7665" s="8">
        <v>-0.28000000000000025</v>
      </c>
      <c r="AA7665">
        <v>-0.16999999999999993</v>
      </c>
      <c r="AF7665" t="s">
        <v>7518</v>
      </c>
      <c r="AG7665" t="s">
        <v>115</v>
      </c>
      <c r="AH7665" t="s">
        <v>116</v>
      </c>
      <c r="AI7665" t="s">
        <v>230</v>
      </c>
      <c r="AJ7665" s="7">
        <v>46387</v>
      </c>
      <c r="AK7665" t="s">
        <v>8260</v>
      </c>
      <c r="AL7665" t="s">
        <v>118</v>
      </c>
      <c r="AM7665" t="s">
        <v>7482</v>
      </c>
      <c r="AN7665" t="s">
        <v>8288</v>
      </c>
      <c r="AO7665" t="str">
        <f>TEXT(A7665,"yyyy-mm-dd")</f>
        <v>2025-09-30</v>
      </c>
    </row>
    <row r="7666" spans="1:41">
      <c r="A7666" s="6" t="s">
        <v>8259</v>
      </c>
      <c r="B7666">
        <v>2025</v>
      </c>
      <c r="C7666">
        <v>9</v>
      </c>
      <c r="E7666" t="s">
        <v>2881</v>
      </c>
      <c r="F7666" t="s">
        <v>113</v>
      </c>
      <c r="G7666" t="s">
        <v>83</v>
      </c>
      <c r="H7666" t="s">
        <v>7480</v>
      </c>
      <c r="I7666">
        <v>2026</v>
      </c>
      <c r="K7666" s="6">
        <v>46387</v>
      </c>
      <c r="L7666">
        <v>15</v>
      </c>
      <c r="N7666" t="s">
        <v>236</v>
      </c>
      <c r="O7666" s="8">
        <v>8.2200000000000006</v>
      </c>
      <c r="P7666" s="8">
        <v>8.17</v>
      </c>
      <c r="Q7666" s="8">
        <v>7.94</v>
      </c>
      <c r="R7666" s="8">
        <v>8.58</v>
      </c>
      <c r="S7666" s="8">
        <v>7.25</v>
      </c>
      <c r="T7666" s="8">
        <v>9.93</v>
      </c>
      <c r="U7666" s="8">
        <v>0.57999999999999996</v>
      </c>
      <c r="V7666" s="9">
        <v>28</v>
      </c>
      <c r="W7666" s="8">
        <v>0.63999999999999968</v>
      </c>
      <c r="X7666" s="8">
        <v>2.6799999999999997</v>
      </c>
      <c r="Y7666" s="8">
        <v>5.0000000000000711E-2</v>
      </c>
      <c r="Z7666" s="8">
        <v>-0.32000000000000028</v>
      </c>
      <c r="AA7666">
        <v>-0.13999999999999968</v>
      </c>
      <c r="AF7666" t="s">
        <v>7523</v>
      </c>
      <c r="AG7666" t="s">
        <v>2883</v>
      </c>
      <c r="AH7666" t="s">
        <v>2884</v>
      </c>
      <c r="AI7666" t="s">
        <v>230</v>
      </c>
      <c r="AJ7666" s="7">
        <v>46387</v>
      </c>
      <c r="AK7666" t="s">
        <v>8260</v>
      </c>
      <c r="AL7666" t="s">
        <v>2885</v>
      </c>
      <c r="AM7666" t="s">
        <v>7482</v>
      </c>
      <c r="AN7666" t="s">
        <v>8291</v>
      </c>
      <c r="AO7666" t="str">
        <f>TEXT(A7666,"yyyy-mm-dd")</f>
        <v>2025-09-30</v>
      </c>
    </row>
    <row r="7667" spans="1:41">
      <c r="A7667" s="6" t="s">
        <v>8259</v>
      </c>
      <c r="B7667">
        <v>2025</v>
      </c>
      <c r="C7667">
        <v>9</v>
      </c>
      <c r="E7667" t="s">
        <v>112</v>
      </c>
      <c r="F7667" t="s">
        <v>113</v>
      </c>
      <c r="G7667" t="s">
        <v>83</v>
      </c>
      <c r="H7667" t="s">
        <v>7036</v>
      </c>
      <c r="I7667">
        <v>2025</v>
      </c>
      <c r="K7667" s="6">
        <v>46022</v>
      </c>
      <c r="L7667">
        <v>3</v>
      </c>
      <c r="N7667" t="s">
        <v>233</v>
      </c>
      <c r="O7667" s="8">
        <v>7.14</v>
      </c>
      <c r="P7667" s="8">
        <v>7.1</v>
      </c>
      <c r="Q7667" s="8">
        <v>7</v>
      </c>
      <c r="R7667" s="8">
        <v>7.29</v>
      </c>
      <c r="S7667" s="8">
        <v>6.8</v>
      </c>
      <c r="T7667" s="8">
        <v>8.0399999999999991</v>
      </c>
      <c r="U7667" s="8">
        <v>0.24</v>
      </c>
      <c r="V7667" s="9">
        <v>33</v>
      </c>
      <c r="W7667" s="8">
        <v>0.29000000000000004</v>
      </c>
      <c r="X7667" s="8">
        <v>1.2399999999999993</v>
      </c>
      <c r="Y7667" s="8">
        <v>4.0000000000000036E-2</v>
      </c>
      <c r="Z7667" s="8">
        <v>-0.15000000000000036</v>
      </c>
      <c r="AA7667">
        <v>-3.0000000000000249E-2</v>
      </c>
      <c r="AF7667" t="s">
        <v>7074</v>
      </c>
      <c r="AG7667" t="s">
        <v>115</v>
      </c>
      <c r="AH7667" t="s">
        <v>116</v>
      </c>
      <c r="AI7667" t="s">
        <v>117</v>
      </c>
      <c r="AJ7667" s="7">
        <v>46022</v>
      </c>
      <c r="AK7667" t="s">
        <v>8260</v>
      </c>
      <c r="AL7667" t="s">
        <v>118</v>
      </c>
      <c r="AM7667" t="s">
        <v>7038</v>
      </c>
      <c r="AN7667" t="s">
        <v>8287</v>
      </c>
      <c r="AO7667" t="str">
        <f>TEXT(A7667,"yyyy-mm-dd")</f>
        <v>2025-09-30</v>
      </c>
    </row>
    <row r="7668" spans="1:41">
      <c r="A7668" s="6" t="s">
        <v>8259</v>
      </c>
      <c r="B7668">
        <v>2025</v>
      </c>
      <c r="C7668">
        <v>9</v>
      </c>
      <c r="E7668" t="s">
        <v>2881</v>
      </c>
      <c r="F7668" t="s">
        <v>113</v>
      </c>
      <c r="G7668" t="s">
        <v>83</v>
      </c>
      <c r="H7668" t="s">
        <v>7036</v>
      </c>
      <c r="I7668">
        <v>2025</v>
      </c>
      <c r="K7668" s="6">
        <v>46022</v>
      </c>
      <c r="L7668">
        <v>3</v>
      </c>
      <c r="N7668" t="s">
        <v>233</v>
      </c>
      <c r="O7668" s="8">
        <v>8.69</v>
      </c>
      <c r="P7668" s="8">
        <v>8.6999999999999993</v>
      </c>
      <c r="Q7668" s="8">
        <v>8.5500000000000007</v>
      </c>
      <c r="R7668" s="8">
        <v>8.9700000000000006</v>
      </c>
      <c r="S7668" s="8">
        <v>7.75</v>
      </c>
      <c r="T7668" s="8">
        <v>9.5</v>
      </c>
      <c r="U7668" s="8">
        <v>0.39</v>
      </c>
      <c r="V7668" s="9">
        <v>29</v>
      </c>
      <c r="W7668" s="8">
        <v>0.41999999999999993</v>
      </c>
      <c r="X7668" s="8">
        <v>1.75</v>
      </c>
      <c r="Y7668" s="8">
        <v>-9.9999999999997868E-3</v>
      </c>
      <c r="Z7668" s="8">
        <v>-0.30000000000000071</v>
      </c>
      <c r="AA7668">
        <v>3.9999999999999147E-2</v>
      </c>
      <c r="AF7668" t="s">
        <v>7079</v>
      </c>
      <c r="AG7668" t="s">
        <v>2883</v>
      </c>
      <c r="AH7668" t="s">
        <v>2884</v>
      </c>
      <c r="AI7668" t="s">
        <v>117</v>
      </c>
      <c r="AJ7668" s="7">
        <v>46022</v>
      </c>
      <c r="AK7668" t="s">
        <v>8260</v>
      </c>
      <c r="AL7668" t="s">
        <v>2885</v>
      </c>
      <c r="AM7668" t="s">
        <v>7038</v>
      </c>
      <c r="AN7668" t="s">
        <v>8290</v>
      </c>
      <c r="AO7668" t="str">
        <f>TEXT(A7668,"yyyy-mm-dd")</f>
        <v>2025-09-30</v>
      </c>
    </row>
    <row r="7669" spans="1:41">
      <c r="A7669" s="6" t="s">
        <v>8293</v>
      </c>
      <c r="B7669">
        <v>2025</v>
      </c>
      <c r="C7669">
        <v>10</v>
      </c>
      <c r="E7669" t="s">
        <v>1907</v>
      </c>
      <c r="F7669" t="s">
        <v>1908</v>
      </c>
      <c r="G7669" t="s">
        <v>102</v>
      </c>
      <c r="H7669" t="s">
        <v>8315</v>
      </c>
      <c r="I7669">
        <v>2027</v>
      </c>
      <c r="J7669">
        <v>4</v>
      </c>
      <c r="K7669" s="6">
        <v>46752</v>
      </c>
      <c r="L7669">
        <v>26</v>
      </c>
      <c r="M7669">
        <v>9</v>
      </c>
      <c r="N7669" t="s">
        <v>463</v>
      </c>
      <c r="O7669" s="8">
        <v>6.33</v>
      </c>
      <c r="P7669" s="8">
        <v>6.5</v>
      </c>
      <c r="Q7669" s="8">
        <v>6</v>
      </c>
      <c r="R7669" s="8">
        <v>6.5</v>
      </c>
      <c r="S7669" s="8">
        <v>5.5</v>
      </c>
      <c r="T7669" s="8">
        <v>7.25</v>
      </c>
      <c r="U7669" s="8">
        <v>0.42</v>
      </c>
      <c r="V7669" s="9">
        <v>30</v>
      </c>
      <c r="W7669" s="8">
        <v>0.5</v>
      </c>
      <c r="X7669" s="8">
        <v>1.75</v>
      </c>
      <c r="Y7669" s="8">
        <v>-0.16999999999999993</v>
      </c>
      <c r="Z7669" s="8"/>
      <c r="AF7669" t="s">
        <v>8316</v>
      </c>
      <c r="AG7669" t="s">
        <v>1910</v>
      </c>
      <c r="AH7669" t="s">
        <v>1911</v>
      </c>
      <c r="AI7669" t="s">
        <v>1971</v>
      </c>
      <c r="AJ7669" s="7">
        <v>46752</v>
      </c>
      <c r="AK7669" t="s">
        <v>8294</v>
      </c>
      <c r="AL7669" t="s">
        <v>1908</v>
      </c>
      <c r="AM7669" t="s">
        <v>8317</v>
      </c>
      <c r="AN7669" t="s">
        <v>8318</v>
      </c>
      <c r="AO7669" t="str">
        <f>TEXT(A7669,"yyyy-mm-dd")</f>
        <v>2025-10-31</v>
      </c>
    </row>
    <row r="7670" spans="1:41">
      <c r="A7670" s="6" t="s">
        <v>8293</v>
      </c>
      <c r="B7670">
        <v>2025</v>
      </c>
      <c r="C7670">
        <v>10</v>
      </c>
      <c r="E7670" t="s">
        <v>1907</v>
      </c>
      <c r="F7670" t="s">
        <v>1908</v>
      </c>
      <c r="G7670" t="s">
        <v>102</v>
      </c>
      <c r="H7670" t="s">
        <v>8210</v>
      </c>
      <c r="I7670">
        <v>2027</v>
      </c>
      <c r="J7670">
        <v>3</v>
      </c>
      <c r="K7670" s="6">
        <v>46660</v>
      </c>
      <c r="L7670">
        <v>23</v>
      </c>
      <c r="M7670">
        <v>8</v>
      </c>
      <c r="N7670" t="s">
        <v>95</v>
      </c>
      <c r="O7670" s="8">
        <v>6.35</v>
      </c>
      <c r="P7670" s="8">
        <v>6.5</v>
      </c>
      <c r="Q7670" s="8">
        <v>6</v>
      </c>
      <c r="R7670" s="8">
        <v>6.5</v>
      </c>
      <c r="S7670" s="8">
        <v>5.75</v>
      </c>
      <c r="T7670" s="8">
        <v>7.25</v>
      </c>
      <c r="U7670" s="8">
        <v>0.39</v>
      </c>
      <c r="V7670" s="9">
        <v>29</v>
      </c>
      <c r="W7670" s="8">
        <v>0.5</v>
      </c>
      <c r="X7670" s="8">
        <v>1.5</v>
      </c>
      <c r="Y7670" s="8">
        <v>-0.15000000000000036</v>
      </c>
      <c r="Z7670" s="8">
        <v>0</v>
      </c>
      <c r="AA7670">
        <v>0.19000000000000039</v>
      </c>
      <c r="AF7670" t="s">
        <v>8211</v>
      </c>
      <c r="AG7670" t="s">
        <v>1910</v>
      </c>
      <c r="AH7670" t="s">
        <v>1911</v>
      </c>
      <c r="AI7670" t="s">
        <v>1944</v>
      </c>
      <c r="AJ7670" s="7">
        <v>46660</v>
      </c>
      <c r="AK7670" t="s">
        <v>8294</v>
      </c>
      <c r="AL7670" t="s">
        <v>1908</v>
      </c>
      <c r="AM7670" t="s">
        <v>8212</v>
      </c>
      <c r="AN7670" t="s">
        <v>8314</v>
      </c>
      <c r="AO7670" t="str">
        <f>TEXT(A7670,"yyyy-mm-dd")</f>
        <v>2025-10-31</v>
      </c>
    </row>
    <row r="7671" spans="1:41">
      <c r="A7671" s="6" t="s">
        <v>8293</v>
      </c>
      <c r="B7671">
        <v>2025</v>
      </c>
      <c r="C7671">
        <v>10</v>
      </c>
      <c r="E7671" t="s">
        <v>1907</v>
      </c>
      <c r="F7671" t="s">
        <v>1908</v>
      </c>
      <c r="G7671" t="s">
        <v>102</v>
      </c>
      <c r="H7671" t="s">
        <v>8102</v>
      </c>
      <c r="I7671">
        <v>2027</v>
      </c>
      <c r="J7671">
        <v>2</v>
      </c>
      <c r="K7671" s="6">
        <v>46568</v>
      </c>
      <c r="L7671">
        <v>20</v>
      </c>
      <c r="M7671">
        <v>7</v>
      </c>
      <c r="N7671" t="s">
        <v>185</v>
      </c>
      <c r="O7671" s="8">
        <v>6.41</v>
      </c>
      <c r="P7671" s="8">
        <v>6.5</v>
      </c>
      <c r="Q7671" s="8">
        <v>6.25</v>
      </c>
      <c r="R7671" s="8">
        <v>6.5</v>
      </c>
      <c r="S7671" s="8">
        <v>5.75</v>
      </c>
      <c r="T7671" s="8">
        <v>7.25</v>
      </c>
      <c r="U7671" s="8">
        <v>0.36</v>
      </c>
      <c r="V7671" s="9">
        <v>29</v>
      </c>
      <c r="W7671" s="8">
        <v>0.25</v>
      </c>
      <c r="X7671" s="8">
        <v>1.5</v>
      </c>
      <c r="Y7671" s="8">
        <v>-8.9999999999999858E-2</v>
      </c>
      <c r="Z7671" s="8">
        <v>0</v>
      </c>
      <c r="AA7671">
        <v>-5.9999999999999609E-2</v>
      </c>
      <c r="AF7671" t="s">
        <v>8103</v>
      </c>
      <c r="AG7671" t="s">
        <v>1910</v>
      </c>
      <c r="AH7671" t="s">
        <v>1911</v>
      </c>
      <c r="AI7671" t="s">
        <v>1939</v>
      </c>
      <c r="AJ7671" s="7">
        <v>46568</v>
      </c>
      <c r="AK7671" t="s">
        <v>8294</v>
      </c>
      <c r="AL7671" t="s">
        <v>1908</v>
      </c>
      <c r="AM7671" t="s">
        <v>8104</v>
      </c>
      <c r="AN7671" t="s">
        <v>8313</v>
      </c>
      <c r="AO7671" t="str">
        <f>TEXT(A7671,"yyyy-mm-dd")</f>
        <v>2025-10-31</v>
      </c>
    </row>
    <row r="7672" spans="1:41">
      <c r="A7672" s="6" t="s">
        <v>8293</v>
      </c>
      <c r="B7672">
        <v>2025</v>
      </c>
      <c r="C7672">
        <v>10</v>
      </c>
      <c r="E7672" t="s">
        <v>1907</v>
      </c>
      <c r="F7672" t="s">
        <v>1908</v>
      </c>
      <c r="G7672" t="s">
        <v>102</v>
      </c>
      <c r="H7672" t="s">
        <v>8098</v>
      </c>
      <c r="I7672">
        <v>2027</v>
      </c>
      <c r="J7672">
        <v>1</v>
      </c>
      <c r="K7672" s="6">
        <v>46477</v>
      </c>
      <c r="L7672">
        <v>17</v>
      </c>
      <c r="M7672">
        <v>6</v>
      </c>
      <c r="N7672" t="s">
        <v>214</v>
      </c>
      <c r="O7672" s="8">
        <v>6.45</v>
      </c>
      <c r="P7672" s="8">
        <v>6.5</v>
      </c>
      <c r="Q7672" s="8">
        <v>6.25</v>
      </c>
      <c r="R7672" s="8">
        <v>6.5</v>
      </c>
      <c r="S7672" s="8">
        <v>6</v>
      </c>
      <c r="T7672" s="8">
        <v>7</v>
      </c>
      <c r="U7672" s="8">
        <v>0.28999999999999998</v>
      </c>
      <c r="V7672" s="9">
        <v>29</v>
      </c>
      <c r="W7672" s="8">
        <v>0.25</v>
      </c>
      <c r="X7672" s="8">
        <v>1</v>
      </c>
      <c r="Y7672" s="8">
        <v>-4.9999999999999822E-2</v>
      </c>
      <c r="Z7672" s="8">
        <v>0</v>
      </c>
      <c r="AA7672">
        <v>-5.9999999999999609E-2</v>
      </c>
      <c r="AF7672" t="s">
        <v>8099</v>
      </c>
      <c r="AG7672" t="s">
        <v>1910</v>
      </c>
      <c r="AH7672" t="s">
        <v>1911</v>
      </c>
      <c r="AI7672" t="s">
        <v>1934</v>
      </c>
      <c r="AJ7672" s="7">
        <v>46477</v>
      </c>
      <c r="AK7672" t="s">
        <v>8294</v>
      </c>
      <c r="AL7672" t="s">
        <v>1908</v>
      </c>
      <c r="AM7672" t="s">
        <v>8100</v>
      </c>
      <c r="AN7672" t="s">
        <v>8312</v>
      </c>
      <c r="AO7672" t="str">
        <f>TEXT(A7672,"yyyy-mm-dd")</f>
        <v>2025-10-31</v>
      </c>
    </row>
    <row r="7673" spans="1:41">
      <c r="A7673" s="6" t="s">
        <v>8293</v>
      </c>
      <c r="B7673">
        <v>2025</v>
      </c>
      <c r="C7673">
        <v>10</v>
      </c>
      <c r="E7673" t="s">
        <v>1907</v>
      </c>
      <c r="F7673" t="s">
        <v>1908</v>
      </c>
      <c r="G7673" t="s">
        <v>102</v>
      </c>
      <c r="H7673" t="s">
        <v>7871</v>
      </c>
      <c r="I7673">
        <v>2026</v>
      </c>
      <c r="J7673">
        <v>4</v>
      </c>
      <c r="K7673" s="6">
        <v>46387</v>
      </c>
      <c r="L7673">
        <v>14</v>
      </c>
      <c r="M7673">
        <v>5</v>
      </c>
      <c r="N7673" t="s">
        <v>244</v>
      </c>
      <c r="O7673" s="8">
        <v>6.51</v>
      </c>
      <c r="P7673" s="8">
        <v>6.5</v>
      </c>
      <c r="Q7673" s="8">
        <v>6.5</v>
      </c>
      <c r="R7673" s="8">
        <v>6.75</v>
      </c>
      <c r="S7673" s="8">
        <v>6</v>
      </c>
      <c r="T7673" s="8">
        <v>7</v>
      </c>
      <c r="U7673" s="8">
        <v>0.24</v>
      </c>
      <c r="V7673" s="9">
        <v>37</v>
      </c>
      <c r="W7673" s="8">
        <v>0.25</v>
      </c>
      <c r="X7673" s="8">
        <v>1</v>
      </c>
      <c r="Y7673" s="8">
        <v>9.9999999999997868E-3</v>
      </c>
      <c r="Z7673" s="8">
        <v>0</v>
      </c>
      <c r="AA7673">
        <v>0</v>
      </c>
      <c r="AF7673" t="s">
        <v>7872</v>
      </c>
      <c r="AG7673" t="s">
        <v>1910</v>
      </c>
      <c r="AH7673" t="s">
        <v>1911</v>
      </c>
      <c r="AI7673" t="s">
        <v>1929</v>
      </c>
      <c r="AJ7673" s="7">
        <v>46387</v>
      </c>
      <c r="AK7673" t="s">
        <v>8294</v>
      </c>
      <c r="AL7673" t="s">
        <v>1908</v>
      </c>
      <c r="AM7673" t="s">
        <v>7873</v>
      </c>
      <c r="AN7673" t="s">
        <v>8311</v>
      </c>
      <c r="AO7673" t="str">
        <f>TEXT(A7673,"yyyy-mm-dd")</f>
        <v>2025-10-31</v>
      </c>
    </row>
    <row r="7674" spans="1:41">
      <c r="A7674" s="6" t="s">
        <v>8293</v>
      </c>
      <c r="B7674">
        <v>2025</v>
      </c>
      <c r="C7674">
        <v>10</v>
      </c>
      <c r="E7674" t="s">
        <v>1907</v>
      </c>
      <c r="F7674" t="s">
        <v>1908</v>
      </c>
      <c r="G7674" t="s">
        <v>102</v>
      </c>
      <c r="H7674" t="s">
        <v>7766</v>
      </c>
      <c r="I7674">
        <v>2026</v>
      </c>
      <c r="J7674">
        <v>3</v>
      </c>
      <c r="K7674" s="6">
        <v>46295</v>
      </c>
      <c r="L7674">
        <v>11</v>
      </c>
      <c r="M7674">
        <v>4</v>
      </c>
      <c r="N7674" t="s">
        <v>85</v>
      </c>
      <c r="O7674" s="8">
        <v>6.55</v>
      </c>
      <c r="P7674" s="8">
        <v>6.5</v>
      </c>
      <c r="Q7674" s="8">
        <v>6.5</v>
      </c>
      <c r="R7674" s="8">
        <v>6.75</v>
      </c>
      <c r="S7674" s="8">
        <v>6</v>
      </c>
      <c r="T7674" s="8">
        <v>7</v>
      </c>
      <c r="U7674" s="8">
        <v>0.24</v>
      </c>
      <c r="V7674" s="9">
        <v>37</v>
      </c>
      <c r="W7674" s="8">
        <v>0.25</v>
      </c>
      <c r="X7674" s="8">
        <v>1</v>
      </c>
      <c r="Y7674" s="8">
        <v>4.9999999999999822E-2</v>
      </c>
      <c r="Z7674" s="8">
        <v>0</v>
      </c>
      <c r="AA7674">
        <v>0</v>
      </c>
      <c r="AF7674" t="s">
        <v>7767</v>
      </c>
      <c r="AG7674" t="s">
        <v>1910</v>
      </c>
      <c r="AH7674" t="s">
        <v>1911</v>
      </c>
      <c r="AI7674" t="s">
        <v>1924</v>
      </c>
      <c r="AJ7674" s="7">
        <v>46295</v>
      </c>
      <c r="AK7674" t="s">
        <v>8294</v>
      </c>
      <c r="AL7674" t="s">
        <v>1908</v>
      </c>
      <c r="AM7674" t="s">
        <v>7768</v>
      </c>
      <c r="AN7674" t="s">
        <v>8310</v>
      </c>
      <c r="AO7674" t="str">
        <f>TEXT(A7674,"yyyy-mm-dd")</f>
        <v>2025-10-31</v>
      </c>
    </row>
    <row r="7675" spans="1:41">
      <c r="A7675" s="6" t="s">
        <v>8293</v>
      </c>
      <c r="B7675">
        <v>2025</v>
      </c>
      <c r="C7675">
        <v>10</v>
      </c>
      <c r="E7675" t="s">
        <v>1907</v>
      </c>
      <c r="F7675" t="s">
        <v>1908</v>
      </c>
      <c r="G7675" t="s">
        <v>102</v>
      </c>
      <c r="H7675" t="s">
        <v>7658</v>
      </c>
      <c r="I7675">
        <v>2026</v>
      </c>
      <c r="J7675">
        <v>2</v>
      </c>
      <c r="K7675" s="6">
        <v>46203</v>
      </c>
      <c r="L7675">
        <v>8</v>
      </c>
      <c r="M7675">
        <v>3</v>
      </c>
      <c r="N7675" t="s">
        <v>182</v>
      </c>
      <c r="O7675" s="8">
        <v>6.62</v>
      </c>
      <c r="P7675" s="8">
        <v>6.5</v>
      </c>
      <c r="Q7675" s="8">
        <v>6.5</v>
      </c>
      <c r="R7675" s="8">
        <v>6.75</v>
      </c>
      <c r="S7675" s="8">
        <v>6</v>
      </c>
      <c r="T7675" s="8">
        <v>7.25</v>
      </c>
      <c r="U7675" s="8">
        <v>0.28000000000000003</v>
      </c>
      <c r="V7675" s="9">
        <v>37</v>
      </c>
      <c r="W7675" s="8">
        <v>0.25</v>
      </c>
      <c r="X7675" s="8">
        <v>1.25</v>
      </c>
      <c r="Y7675" s="8">
        <v>0.12000000000000011</v>
      </c>
      <c r="Z7675" s="8">
        <v>-0.25</v>
      </c>
      <c r="AA7675">
        <v>-0.12999999999999989</v>
      </c>
      <c r="AF7675" t="s">
        <v>7659</v>
      </c>
      <c r="AG7675" t="s">
        <v>1910</v>
      </c>
      <c r="AH7675" t="s">
        <v>1911</v>
      </c>
      <c r="AI7675" t="s">
        <v>1919</v>
      </c>
      <c r="AJ7675" s="7">
        <v>46203</v>
      </c>
      <c r="AK7675" t="s">
        <v>8294</v>
      </c>
      <c r="AL7675" t="s">
        <v>1908</v>
      </c>
      <c r="AM7675" t="s">
        <v>7660</v>
      </c>
      <c r="AN7675" t="s">
        <v>8309</v>
      </c>
      <c r="AO7675" t="str">
        <f>TEXT(A7675,"yyyy-mm-dd")</f>
        <v>2025-10-31</v>
      </c>
    </row>
    <row r="7676" spans="1:41">
      <c r="A7676" s="6" t="s">
        <v>8293</v>
      </c>
      <c r="B7676">
        <v>2025</v>
      </c>
      <c r="C7676">
        <v>10</v>
      </c>
      <c r="E7676" t="s">
        <v>1907</v>
      </c>
      <c r="F7676" t="s">
        <v>1908</v>
      </c>
      <c r="G7676" t="s">
        <v>102</v>
      </c>
      <c r="H7676" t="s">
        <v>7654</v>
      </c>
      <c r="I7676">
        <v>2026</v>
      </c>
      <c r="J7676">
        <v>1</v>
      </c>
      <c r="K7676" s="6">
        <v>46112</v>
      </c>
      <c r="L7676">
        <v>5</v>
      </c>
      <c r="M7676">
        <v>2</v>
      </c>
      <c r="N7676" t="s">
        <v>211</v>
      </c>
      <c r="O7676" s="8">
        <v>6.78</v>
      </c>
      <c r="P7676" s="8">
        <v>6.75</v>
      </c>
      <c r="Q7676" s="8">
        <v>6.5</v>
      </c>
      <c r="R7676" s="8">
        <v>7</v>
      </c>
      <c r="S7676" s="8">
        <v>6.5</v>
      </c>
      <c r="T7676" s="8">
        <v>7.25</v>
      </c>
      <c r="U7676" s="8">
        <v>0.24</v>
      </c>
      <c r="V7676" s="9">
        <v>37</v>
      </c>
      <c r="W7676" s="8">
        <v>0.5</v>
      </c>
      <c r="X7676" s="8">
        <v>0.75</v>
      </c>
      <c r="Y7676" s="8">
        <v>3.0000000000000249E-2</v>
      </c>
      <c r="Z7676" s="8">
        <v>0</v>
      </c>
      <c r="AA7676">
        <v>0</v>
      </c>
      <c r="AF7676" t="s">
        <v>7655</v>
      </c>
      <c r="AG7676" t="s">
        <v>1910</v>
      </c>
      <c r="AH7676" t="s">
        <v>1911</v>
      </c>
      <c r="AI7676" t="s">
        <v>1915</v>
      </c>
      <c r="AJ7676" s="7">
        <v>46112</v>
      </c>
      <c r="AK7676" t="s">
        <v>8294</v>
      </c>
      <c r="AL7676" t="s">
        <v>1908</v>
      </c>
      <c r="AM7676" t="s">
        <v>7656</v>
      </c>
      <c r="AN7676" t="s">
        <v>8308</v>
      </c>
      <c r="AO7676" t="str">
        <f>TEXT(A7676,"yyyy-mm-dd")</f>
        <v>2025-10-31</v>
      </c>
    </row>
    <row r="7677" spans="1:41">
      <c r="A7677" s="6" t="s">
        <v>8293</v>
      </c>
      <c r="B7677">
        <v>2025</v>
      </c>
      <c r="C7677">
        <v>10</v>
      </c>
      <c r="E7677" t="s">
        <v>1907</v>
      </c>
      <c r="F7677" t="s">
        <v>1908</v>
      </c>
      <c r="G7677" t="s">
        <v>102</v>
      </c>
      <c r="H7677" t="s">
        <v>7427</v>
      </c>
      <c r="I7677">
        <v>2025</v>
      </c>
      <c r="J7677">
        <v>4</v>
      </c>
      <c r="K7677" s="6">
        <v>46022</v>
      </c>
      <c r="L7677">
        <v>2</v>
      </c>
      <c r="M7677">
        <v>1</v>
      </c>
      <c r="N7677" t="s">
        <v>104</v>
      </c>
      <c r="O7677" s="8">
        <v>7.05</v>
      </c>
      <c r="P7677" s="8">
        <v>7</v>
      </c>
      <c r="Q7677" s="8">
        <v>7</v>
      </c>
      <c r="R7677" s="8">
        <v>7</v>
      </c>
      <c r="S7677" s="8">
        <v>7</v>
      </c>
      <c r="T7677" s="8">
        <v>7.5</v>
      </c>
      <c r="U7677" s="8">
        <v>0.12</v>
      </c>
      <c r="V7677" s="9">
        <v>37</v>
      </c>
      <c r="W7677" s="8">
        <v>0</v>
      </c>
      <c r="X7677" s="8">
        <v>0.5</v>
      </c>
      <c r="Y7677" s="8">
        <v>4.9999999999999822E-2</v>
      </c>
      <c r="Z7677" s="8">
        <v>0</v>
      </c>
      <c r="AA7677">
        <v>-0.25</v>
      </c>
      <c r="AF7677" t="s">
        <v>7428</v>
      </c>
      <c r="AG7677" t="s">
        <v>1910</v>
      </c>
      <c r="AH7677" t="s">
        <v>1911</v>
      </c>
      <c r="AI7677" t="s">
        <v>1912</v>
      </c>
      <c r="AJ7677" s="7">
        <v>46022</v>
      </c>
      <c r="AK7677" t="s">
        <v>8294</v>
      </c>
      <c r="AL7677" t="s">
        <v>1908</v>
      </c>
      <c r="AM7677" t="s">
        <v>7429</v>
      </c>
      <c r="AN7677" t="s">
        <v>8307</v>
      </c>
      <c r="AO7677" t="str">
        <f>TEXT(A7677,"yyyy-mm-dd")</f>
        <v>2025-10-31</v>
      </c>
    </row>
    <row r="7678" spans="1:41">
      <c r="A7678" s="6" t="s">
        <v>8293</v>
      </c>
      <c r="B7678">
        <v>2025</v>
      </c>
      <c r="C7678">
        <v>10</v>
      </c>
      <c r="E7678" t="s">
        <v>100</v>
      </c>
      <c r="F7678" t="s">
        <v>101</v>
      </c>
      <c r="G7678" t="s">
        <v>83</v>
      </c>
      <c r="H7678" t="s">
        <v>7924</v>
      </c>
      <c r="I7678">
        <v>2027</v>
      </c>
      <c r="K7678" s="6">
        <v>46752</v>
      </c>
      <c r="L7678">
        <v>26</v>
      </c>
      <c r="N7678" t="s">
        <v>463</v>
      </c>
      <c r="O7678" s="8">
        <v>1.77</v>
      </c>
      <c r="P7678" s="8">
        <v>1.8</v>
      </c>
      <c r="Q7678" s="8">
        <v>1.6</v>
      </c>
      <c r="R7678" s="8">
        <v>2</v>
      </c>
      <c r="S7678" s="8">
        <v>1</v>
      </c>
      <c r="T7678" s="8">
        <v>2.4</v>
      </c>
      <c r="U7678" s="8">
        <v>0.33</v>
      </c>
      <c r="V7678" s="9">
        <v>31</v>
      </c>
      <c r="W7678" s="8">
        <v>0.39999999999999991</v>
      </c>
      <c r="X7678" s="8">
        <v>1.4</v>
      </c>
      <c r="Y7678" s="8">
        <v>-3.0000000000000027E-2</v>
      </c>
      <c r="Z7678" s="8">
        <v>0</v>
      </c>
      <c r="AA7678">
        <v>2.0000000000000018E-2</v>
      </c>
      <c r="AF7678" t="s">
        <v>10522</v>
      </c>
      <c r="AG7678" t="s">
        <v>9655</v>
      </c>
      <c r="AH7678" t="s">
        <v>9656</v>
      </c>
      <c r="AI7678" t="s">
        <v>9708</v>
      </c>
      <c r="AJ7678" s="7">
        <v>46752</v>
      </c>
      <c r="AK7678" t="s">
        <v>8294</v>
      </c>
      <c r="AL7678" t="s">
        <v>109</v>
      </c>
      <c r="AM7678" t="s">
        <v>7926</v>
      </c>
      <c r="AN7678" t="s">
        <v>10533</v>
      </c>
    </row>
    <row r="7679" spans="1:41">
      <c r="A7679" s="6" t="s">
        <v>8293</v>
      </c>
      <c r="B7679">
        <v>2025</v>
      </c>
      <c r="C7679">
        <v>10</v>
      </c>
      <c r="E7679" t="s">
        <v>100</v>
      </c>
      <c r="F7679" t="s">
        <v>101</v>
      </c>
      <c r="G7679" t="s">
        <v>102</v>
      </c>
      <c r="H7679" t="s">
        <v>7871</v>
      </c>
      <c r="I7679">
        <v>2026</v>
      </c>
      <c r="J7679">
        <v>4</v>
      </c>
      <c r="K7679" s="6">
        <v>46387</v>
      </c>
      <c r="L7679">
        <v>14</v>
      </c>
      <c r="M7679">
        <v>5</v>
      </c>
      <c r="N7679" t="s">
        <v>244</v>
      </c>
      <c r="O7679" s="8">
        <v>1.62</v>
      </c>
      <c r="P7679" s="8">
        <v>1.7</v>
      </c>
      <c r="Q7679" s="8">
        <v>1.3</v>
      </c>
      <c r="R7679" s="8">
        <v>1.93</v>
      </c>
      <c r="S7679" s="8">
        <v>0.2</v>
      </c>
      <c r="T7679" s="8">
        <v>2.5299999999999998</v>
      </c>
      <c r="U7679" s="8">
        <v>0.5</v>
      </c>
      <c r="V7679" s="9">
        <v>33</v>
      </c>
      <c r="W7679" s="8">
        <v>0.62999999999999989</v>
      </c>
      <c r="X7679" s="8">
        <v>2.3299999999999996</v>
      </c>
      <c r="Y7679" s="8">
        <v>-7.9999999999999849E-2</v>
      </c>
      <c r="Z7679" s="8">
        <v>-7.0000000000000062E-2</v>
      </c>
      <c r="AA7679">
        <v>4.9999999999999822E-2</v>
      </c>
      <c r="AF7679" t="s">
        <v>7943</v>
      </c>
      <c r="AG7679" t="s">
        <v>106</v>
      </c>
      <c r="AH7679" t="s">
        <v>107</v>
      </c>
      <c r="AI7679" t="s">
        <v>502</v>
      </c>
      <c r="AJ7679" s="7">
        <v>46387</v>
      </c>
      <c r="AK7679" t="s">
        <v>8294</v>
      </c>
      <c r="AL7679" t="s">
        <v>109</v>
      </c>
      <c r="AM7679" t="s">
        <v>7873</v>
      </c>
      <c r="AN7679" t="s">
        <v>8306</v>
      </c>
      <c r="AO7679" t="str">
        <f>TEXT(A7679,"yyyy-mm-dd")</f>
        <v>2025-10-31</v>
      </c>
    </row>
    <row r="7680" spans="1:41">
      <c r="A7680" s="6" t="s">
        <v>8293</v>
      </c>
      <c r="B7680">
        <v>2025</v>
      </c>
      <c r="C7680">
        <v>10</v>
      </c>
      <c r="E7680" t="s">
        <v>100</v>
      </c>
      <c r="F7680" t="s">
        <v>101</v>
      </c>
      <c r="G7680" t="s">
        <v>83</v>
      </c>
      <c r="H7680" t="s">
        <v>7480</v>
      </c>
      <c r="I7680">
        <v>2026</v>
      </c>
      <c r="K7680" s="6">
        <v>46387</v>
      </c>
      <c r="L7680">
        <v>14</v>
      </c>
      <c r="N7680" t="s">
        <v>244</v>
      </c>
      <c r="O7680" s="8">
        <v>1.32</v>
      </c>
      <c r="P7680" s="8">
        <v>1.4</v>
      </c>
      <c r="Q7680" s="8">
        <v>1.18</v>
      </c>
      <c r="R7680" s="8">
        <v>1.5</v>
      </c>
      <c r="S7680" s="8">
        <v>0.5</v>
      </c>
      <c r="T7680" s="8">
        <v>1.8</v>
      </c>
      <c r="U7680" s="8">
        <v>0.3</v>
      </c>
      <c r="V7680" s="9">
        <v>41</v>
      </c>
      <c r="W7680" s="8">
        <v>0.32000000000000006</v>
      </c>
      <c r="X7680" s="8">
        <v>1.3</v>
      </c>
      <c r="Y7680" s="8">
        <v>-7.9999999999999849E-2</v>
      </c>
      <c r="Z7680" s="8">
        <v>4.9999999999999822E-2</v>
      </c>
      <c r="AA7680">
        <v>-9.9999999999999867E-2</v>
      </c>
      <c r="AF7680" t="s">
        <v>10489</v>
      </c>
      <c r="AG7680" t="s">
        <v>9655</v>
      </c>
      <c r="AH7680" t="s">
        <v>9656</v>
      </c>
      <c r="AI7680" t="s">
        <v>9669</v>
      </c>
      <c r="AJ7680" s="7">
        <v>46387</v>
      </c>
      <c r="AK7680" t="s">
        <v>8294</v>
      </c>
      <c r="AL7680" t="s">
        <v>109</v>
      </c>
      <c r="AM7680" t="s">
        <v>7482</v>
      </c>
      <c r="AN7680" t="s">
        <v>10512</v>
      </c>
    </row>
    <row r="7681" spans="1:41">
      <c r="A7681" s="6" t="s">
        <v>8293</v>
      </c>
      <c r="B7681">
        <v>2025</v>
      </c>
      <c r="C7681">
        <v>10</v>
      </c>
      <c r="E7681" t="s">
        <v>100</v>
      </c>
      <c r="F7681" t="s">
        <v>101</v>
      </c>
      <c r="G7681" t="s">
        <v>102</v>
      </c>
      <c r="H7681" t="s">
        <v>7766</v>
      </c>
      <c r="I7681">
        <v>2026</v>
      </c>
      <c r="J7681">
        <v>3</v>
      </c>
      <c r="K7681" s="6">
        <v>46295</v>
      </c>
      <c r="L7681">
        <v>11</v>
      </c>
      <c r="M7681">
        <v>4</v>
      </c>
      <c r="N7681" t="s">
        <v>85</v>
      </c>
      <c r="O7681" s="8">
        <v>1.53</v>
      </c>
      <c r="P7681" s="8">
        <v>1.5</v>
      </c>
      <c r="Q7681" s="8">
        <v>1.3</v>
      </c>
      <c r="R7681" s="8">
        <v>1.8</v>
      </c>
      <c r="S7681" s="8">
        <v>0.7</v>
      </c>
      <c r="T7681" s="8">
        <v>2.02</v>
      </c>
      <c r="U7681" s="8">
        <v>0.31</v>
      </c>
      <c r="V7681" s="9">
        <v>33</v>
      </c>
      <c r="W7681" s="8">
        <v>0.5</v>
      </c>
      <c r="X7681" s="8">
        <v>1.32</v>
      </c>
      <c r="Y7681" s="8">
        <v>3.0000000000000027E-2</v>
      </c>
      <c r="Z7681" s="8">
        <v>-0.10000000000000009</v>
      </c>
      <c r="AA7681">
        <v>0.16999999999999993</v>
      </c>
      <c r="AF7681" t="s">
        <v>7941</v>
      </c>
      <c r="AG7681" t="s">
        <v>106</v>
      </c>
      <c r="AH7681" t="s">
        <v>107</v>
      </c>
      <c r="AI7681" t="s">
        <v>497</v>
      </c>
      <c r="AJ7681" s="7">
        <v>46295</v>
      </c>
      <c r="AK7681" t="s">
        <v>8294</v>
      </c>
      <c r="AL7681" t="s">
        <v>109</v>
      </c>
      <c r="AM7681" t="s">
        <v>7768</v>
      </c>
      <c r="AN7681" t="s">
        <v>8305</v>
      </c>
      <c r="AO7681" t="str">
        <f>TEXT(A7681,"yyyy-mm-dd")</f>
        <v>2025-10-31</v>
      </c>
    </row>
    <row r="7682" spans="1:41">
      <c r="A7682" s="6" t="s">
        <v>8293</v>
      </c>
      <c r="B7682">
        <v>2025</v>
      </c>
      <c r="C7682">
        <v>10</v>
      </c>
      <c r="E7682" t="s">
        <v>100</v>
      </c>
      <c r="F7682" t="s">
        <v>101</v>
      </c>
      <c r="G7682" t="s">
        <v>102</v>
      </c>
      <c r="H7682" t="s">
        <v>7658</v>
      </c>
      <c r="I7682">
        <v>2026</v>
      </c>
      <c r="J7682">
        <v>2</v>
      </c>
      <c r="K7682" s="6">
        <v>46203</v>
      </c>
      <c r="L7682">
        <v>8</v>
      </c>
      <c r="M7682">
        <v>3</v>
      </c>
      <c r="N7682" t="s">
        <v>182</v>
      </c>
      <c r="O7682" s="8">
        <v>1.1399999999999999</v>
      </c>
      <c r="P7682" s="8">
        <v>1.1000000000000001</v>
      </c>
      <c r="Q7682" s="8">
        <v>0.96</v>
      </c>
      <c r="R7682" s="8">
        <v>1.4</v>
      </c>
      <c r="S7682" s="8">
        <v>0.1</v>
      </c>
      <c r="T7682" s="8">
        <v>2.2000000000000002</v>
      </c>
      <c r="U7682" s="8">
        <v>0.45</v>
      </c>
      <c r="V7682" s="9">
        <v>33</v>
      </c>
      <c r="W7682" s="8">
        <v>0.43999999999999995</v>
      </c>
      <c r="X7682" s="8">
        <v>2.1</v>
      </c>
      <c r="Y7682" s="8">
        <v>3.9999999999999813E-2</v>
      </c>
      <c r="Z7682" s="8">
        <v>-9.9999999999999867E-2</v>
      </c>
      <c r="AA7682">
        <v>-0.1100000000000001</v>
      </c>
      <c r="AF7682" t="s">
        <v>7939</v>
      </c>
      <c r="AG7682" t="s">
        <v>106</v>
      </c>
      <c r="AH7682" t="s">
        <v>107</v>
      </c>
      <c r="AI7682" t="s">
        <v>427</v>
      </c>
      <c r="AJ7682" s="7">
        <v>46203</v>
      </c>
      <c r="AK7682" t="s">
        <v>8294</v>
      </c>
      <c r="AL7682" t="s">
        <v>109</v>
      </c>
      <c r="AM7682" t="s">
        <v>7660</v>
      </c>
      <c r="AN7682" t="s">
        <v>8304</v>
      </c>
      <c r="AO7682" t="str">
        <f>TEXT(A7682,"yyyy-mm-dd")</f>
        <v>2025-10-31</v>
      </c>
    </row>
    <row r="7683" spans="1:41">
      <c r="A7683" s="6" t="s">
        <v>8293</v>
      </c>
      <c r="B7683">
        <v>2025</v>
      </c>
      <c r="C7683">
        <v>10</v>
      </c>
      <c r="E7683" t="s">
        <v>100</v>
      </c>
      <c r="F7683" t="s">
        <v>101</v>
      </c>
      <c r="G7683" t="s">
        <v>102</v>
      </c>
      <c r="H7683" t="s">
        <v>7654</v>
      </c>
      <c r="I7683">
        <v>2026</v>
      </c>
      <c r="J7683">
        <v>1</v>
      </c>
      <c r="K7683" s="6">
        <v>46112</v>
      </c>
      <c r="L7683">
        <v>5</v>
      </c>
      <c r="M7683">
        <v>2</v>
      </c>
      <c r="N7683" t="s">
        <v>211</v>
      </c>
      <c r="O7683" s="8">
        <v>1.01</v>
      </c>
      <c r="P7683" s="8">
        <v>1</v>
      </c>
      <c r="Q7683" s="8">
        <v>0.8</v>
      </c>
      <c r="R7683" s="8">
        <v>1.25</v>
      </c>
      <c r="S7683" s="8">
        <v>0.37</v>
      </c>
      <c r="T7683" s="8">
        <v>1.7</v>
      </c>
      <c r="U7683" s="8">
        <v>0.36</v>
      </c>
      <c r="V7683" s="9">
        <v>33</v>
      </c>
      <c r="W7683" s="8">
        <v>0.44999999999999996</v>
      </c>
      <c r="X7683" s="8">
        <v>1.33</v>
      </c>
      <c r="Y7683" s="8">
        <v>1.0000000000000009E-2</v>
      </c>
      <c r="Z7683" s="8">
        <v>-5.0000000000000044E-2</v>
      </c>
      <c r="AA7683">
        <v>-6.0000000000000053E-2</v>
      </c>
      <c r="AF7683" t="s">
        <v>7937</v>
      </c>
      <c r="AG7683" t="s">
        <v>106</v>
      </c>
      <c r="AH7683" t="s">
        <v>107</v>
      </c>
      <c r="AI7683" t="s">
        <v>340</v>
      </c>
      <c r="AJ7683" s="7">
        <v>46112</v>
      </c>
      <c r="AK7683" t="s">
        <v>8294</v>
      </c>
      <c r="AL7683" t="s">
        <v>109</v>
      </c>
      <c r="AM7683" t="s">
        <v>7656</v>
      </c>
      <c r="AN7683" t="s">
        <v>8303</v>
      </c>
      <c r="AO7683" t="str">
        <f>TEXT(A7683,"yyyy-mm-dd")</f>
        <v>2025-10-31</v>
      </c>
    </row>
    <row r="7684" spans="1:41">
      <c r="A7684" s="6" t="s">
        <v>8293</v>
      </c>
      <c r="B7684">
        <v>2025</v>
      </c>
      <c r="C7684">
        <v>10</v>
      </c>
      <c r="E7684" t="s">
        <v>100</v>
      </c>
      <c r="F7684" t="s">
        <v>101</v>
      </c>
      <c r="G7684" t="s">
        <v>102</v>
      </c>
      <c r="H7684" t="s">
        <v>7427</v>
      </c>
      <c r="I7684">
        <v>2025</v>
      </c>
      <c r="J7684">
        <v>4</v>
      </c>
      <c r="K7684" s="6">
        <v>46022</v>
      </c>
      <c r="L7684">
        <v>2</v>
      </c>
      <c r="M7684">
        <v>1</v>
      </c>
      <c r="N7684" t="s">
        <v>104</v>
      </c>
      <c r="O7684" s="8">
        <v>0.86</v>
      </c>
      <c r="P7684" s="8">
        <v>0.9</v>
      </c>
      <c r="Q7684" s="8">
        <v>0.65</v>
      </c>
      <c r="R7684" s="8">
        <v>1.2</v>
      </c>
      <c r="S7684" s="8">
        <v>-0.79</v>
      </c>
      <c r="T7684" s="8">
        <v>1.9</v>
      </c>
      <c r="U7684" s="8">
        <v>0.54</v>
      </c>
      <c r="V7684" s="9">
        <v>33</v>
      </c>
      <c r="W7684" s="8">
        <v>0.54999999999999993</v>
      </c>
      <c r="X7684" s="8">
        <v>2.69</v>
      </c>
      <c r="Y7684" s="8">
        <v>-4.0000000000000036E-2</v>
      </c>
      <c r="Z7684" s="8">
        <v>0</v>
      </c>
      <c r="AA7684">
        <v>-0.13000000000000012</v>
      </c>
      <c r="AF7684" t="s">
        <v>7499</v>
      </c>
      <c r="AG7684" t="s">
        <v>106</v>
      </c>
      <c r="AH7684" t="s">
        <v>107</v>
      </c>
      <c r="AI7684" t="s">
        <v>108</v>
      </c>
      <c r="AJ7684" s="7">
        <v>46022</v>
      </c>
      <c r="AK7684" t="s">
        <v>8294</v>
      </c>
      <c r="AL7684" t="s">
        <v>109</v>
      </c>
      <c r="AM7684" t="s">
        <v>7429</v>
      </c>
      <c r="AN7684" t="s">
        <v>8302</v>
      </c>
      <c r="AO7684" t="str">
        <f>TEXT(A7684,"yyyy-mm-dd")</f>
        <v>2025-10-31</v>
      </c>
    </row>
    <row r="7685" spans="1:41">
      <c r="A7685" s="6" t="s">
        <v>8293</v>
      </c>
      <c r="B7685">
        <v>2025</v>
      </c>
      <c r="C7685">
        <v>10</v>
      </c>
      <c r="E7685" t="s">
        <v>100</v>
      </c>
      <c r="F7685" t="s">
        <v>101</v>
      </c>
      <c r="G7685" t="s">
        <v>83</v>
      </c>
      <c r="H7685" t="s">
        <v>7036</v>
      </c>
      <c r="I7685">
        <v>2025</v>
      </c>
      <c r="K7685" s="6">
        <v>46022</v>
      </c>
      <c r="L7685">
        <v>2</v>
      </c>
      <c r="N7685" t="s">
        <v>104</v>
      </c>
      <c r="O7685" s="8">
        <v>0.5</v>
      </c>
      <c r="P7685" s="8">
        <v>0.5</v>
      </c>
      <c r="Q7685" s="8">
        <v>0.4</v>
      </c>
      <c r="R7685" s="8">
        <v>0.6</v>
      </c>
      <c r="S7685" s="8">
        <v>-0.1</v>
      </c>
      <c r="T7685" s="8">
        <v>0.92</v>
      </c>
      <c r="U7685" s="8">
        <v>0.21</v>
      </c>
      <c r="V7685" s="9">
        <v>41</v>
      </c>
      <c r="W7685" s="8">
        <v>0.19999999999999996</v>
      </c>
      <c r="X7685" s="8">
        <v>1.02</v>
      </c>
      <c r="Y7685" s="8">
        <v>0</v>
      </c>
      <c r="Z7685" s="8">
        <v>0</v>
      </c>
      <c r="AA7685">
        <v>-9.9999999999999978E-2</v>
      </c>
      <c r="AF7685" t="s">
        <v>10450</v>
      </c>
      <c r="AG7685" t="s">
        <v>9655</v>
      </c>
      <c r="AH7685" t="s">
        <v>9656</v>
      </c>
      <c r="AI7685" t="s">
        <v>9657</v>
      </c>
      <c r="AJ7685" s="7">
        <v>46022</v>
      </c>
      <c r="AK7685" t="s">
        <v>8294</v>
      </c>
      <c r="AL7685" t="s">
        <v>109</v>
      </c>
      <c r="AM7685" t="s">
        <v>7038</v>
      </c>
      <c r="AN7685" t="s">
        <v>10485</v>
      </c>
    </row>
    <row r="7686" spans="1:41">
      <c r="A7686" s="6" t="s">
        <v>8293</v>
      </c>
      <c r="B7686">
        <v>2025</v>
      </c>
      <c r="C7686">
        <v>10</v>
      </c>
      <c r="E7686" t="s">
        <v>100</v>
      </c>
      <c r="F7686" t="s">
        <v>101</v>
      </c>
      <c r="G7686" t="s">
        <v>102</v>
      </c>
      <c r="H7686" t="s">
        <v>7322</v>
      </c>
      <c r="I7686">
        <v>2025</v>
      </c>
      <c r="J7686">
        <v>3</v>
      </c>
      <c r="K7686" s="6">
        <v>45930</v>
      </c>
      <c r="L7686">
        <v>-1</v>
      </c>
      <c r="M7686">
        <v>0</v>
      </c>
      <c r="N7686" t="s">
        <v>187</v>
      </c>
      <c r="O7686" s="8">
        <v>0.03</v>
      </c>
      <c r="P7686" s="8">
        <v>0</v>
      </c>
      <c r="Q7686" s="8">
        <v>-0.2</v>
      </c>
      <c r="R7686" s="8">
        <v>0.2</v>
      </c>
      <c r="S7686" s="8">
        <v>-0.61</v>
      </c>
      <c r="T7686" s="8">
        <v>0.9</v>
      </c>
      <c r="U7686" s="8">
        <v>0.33</v>
      </c>
      <c r="V7686" s="9">
        <v>33</v>
      </c>
      <c r="W7686" s="8">
        <v>0.4</v>
      </c>
      <c r="X7686" s="8">
        <v>1.51</v>
      </c>
      <c r="Y7686" s="8">
        <v>0.03</v>
      </c>
      <c r="Z7686" s="8">
        <v>-0.2</v>
      </c>
      <c r="AA7686">
        <v>-1.0000000000000009E-2</v>
      </c>
      <c r="AF7686" t="s">
        <v>7497</v>
      </c>
      <c r="AG7686" t="s">
        <v>106</v>
      </c>
      <c r="AH7686" t="s">
        <v>107</v>
      </c>
      <c r="AI7686" t="s">
        <v>188</v>
      </c>
      <c r="AJ7686" s="7">
        <v>45930</v>
      </c>
      <c r="AK7686" t="s">
        <v>8294</v>
      </c>
      <c r="AL7686" t="s">
        <v>109</v>
      </c>
      <c r="AM7686" t="s">
        <v>7324</v>
      </c>
      <c r="AN7686" t="s">
        <v>8301</v>
      </c>
      <c r="AO7686" t="str">
        <f>TEXT(A7686,"yyyy-mm-dd")</f>
        <v>2025-10-31</v>
      </c>
    </row>
    <row r="7687" spans="1:41">
      <c r="A7687" s="6" t="s">
        <v>8293</v>
      </c>
      <c r="B7687">
        <v>2025</v>
      </c>
      <c r="C7687">
        <v>10</v>
      </c>
      <c r="E7687" t="s">
        <v>2685</v>
      </c>
      <c r="F7687" t="s">
        <v>101</v>
      </c>
      <c r="G7687" t="s">
        <v>774</v>
      </c>
      <c r="H7687" t="s">
        <v>2686</v>
      </c>
      <c r="K7687" s="6"/>
      <c r="O7687" s="8">
        <v>1.85</v>
      </c>
      <c r="P7687" s="8">
        <v>1.8</v>
      </c>
      <c r="Q7687" s="8">
        <v>1.7</v>
      </c>
      <c r="R7687" s="8">
        <v>1.92</v>
      </c>
      <c r="S7687" s="8">
        <v>1.4</v>
      </c>
      <c r="T7687" s="8">
        <v>2.8</v>
      </c>
      <c r="U7687" s="8">
        <v>0.26</v>
      </c>
      <c r="V7687" s="9">
        <v>29</v>
      </c>
      <c r="W7687" s="8">
        <v>0.21999999999999997</v>
      </c>
      <c r="X7687" s="8">
        <v>1.4</v>
      </c>
      <c r="Y7687" s="8">
        <v>5.0000000000000044E-2</v>
      </c>
      <c r="Z7687" s="8">
        <v>0</v>
      </c>
      <c r="AA7687">
        <v>2.0000000000000018E-2</v>
      </c>
      <c r="AF7687" t="s">
        <v>2687</v>
      </c>
      <c r="AG7687" t="s">
        <v>2688</v>
      </c>
      <c r="AH7687" t="s">
        <v>2689</v>
      </c>
      <c r="AI7687" t="s">
        <v>2690</v>
      </c>
      <c r="AJ7687" s="7"/>
      <c r="AK7687" t="s">
        <v>8294</v>
      </c>
      <c r="AL7687" t="s">
        <v>109</v>
      </c>
      <c r="AM7687" t="s">
        <v>2686</v>
      </c>
      <c r="AN7687" t="s">
        <v>8323</v>
      </c>
      <c r="AO7687" t="str">
        <f>TEXT(A7687,"yyyy-mm-dd")</f>
        <v>2025-10-31</v>
      </c>
    </row>
    <row r="7688" spans="1:41">
      <c r="A7688" s="6" t="s">
        <v>8293</v>
      </c>
      <c r="B7688">
        <v>2025</v>
      </c>
      <c r="C7688">
        <v>10</v>
      </c>
      <c r="E7688" t="s">
        <v>81</v>
      </c>
      <c r="F7688" t="s">
        <v>82</v>
      </c>
      <c r="G7688" t="s">
        <v>83</v>
      </c>
      <c r="H7688" t="s">
        <v>7924</v>
      </c>
      <c r="I7688">
        <v>2027</v>
      </c>
      <c r="K7688" s="6">
        <v>46752</v>
      </c>
      <c r="L7688">
        <v>26</v>
      </c>
      <c r="N7688" t="s">
        <v>463</v>
      </c>
      <c r="O7688" s="8">
        <v>3.78</v>
      </c>
      <c r="P7688" s="8">
        <v>3.71</v>
      </c>
      <c r="Q7688" s="8">
        <v>3.61</v>
      </c>
      <c r="R7688" s="8">
        <v>3.92</v>
      </c>
      <c r="S7688" s="8">
        <v>3.16</v>
      </c>
      <c r="T7688" s="8">
        <v>4.63</v>
      </c>
      <c r="U7688" s="8">
        <v>0.3</v>
      </c>
      <c r="V7688" s="9">
        <v>34</v>
      </c>
      <c r="W7688" s="8">
        <v>0.31000000000000005</v>
      </c>
      <c r="X7688" s="8">
        <v>1.4699999999999998</v>
      </c>
      <c r="Y7688" s="8">
        <v>6.999999999999984E-2</v>
      </c>
      <c r="Z7688" s="8">
        <v>-4.0000000000000036E-2</v>
      </c>
      <c r="AA7688">
        <v>-8.0000000000000071E-2</v>
      </c>
      <c r="AF7688" t="s">
        <v>7925</v>
      </c>
      <c r="AG7688" t="s">
        <v>87</v>
      </c>
      <c r="AH7688" t="s">
        <v>88</v>
      </c>
      <c r="AI7688" t="s">
        <v>359</v>
      </c>
      <c r="AJ7688" s="7">
        <v>46752</v>
      </c>
      <c r="AK7688" t="s">
        <v>8294</v>
      </c>
      <c r="AL7688" t="s">
        <v>91</v>
      </c>
      <c r="AM7688" t="s">
        <v>7926</v>
      </c>
      <c r="AN7688" t="s">
        <v>8297</v>
      </c>
      <c r="AO7688" t="str">
        <f>TEXT(A7688,"yyyy-mm-dd")</f>
        <v>2025-10-31</v>
      </c>
    </row>
    <row r="7689" spans="1:41">
      <c r="A7689" s="6" t="s">
        <v>8293</v>
      </c>
      <c r="B7689">
        <v>2025</v>
      </c>
      <c r="C7689">
        <v>10</v>
      </c>
      <c r="E7689" t="s">
        <v>392</v>
      </c>
      <c r="F7689" t="s">
        <v>82</v>
      </c>
      <c r="G7689" t="s">
        <v>83</v>
      </c>
      <c r="H7689" t="s">
        <v>7924</v>
      </c>
      <c r="I7689">
        <v>2027</v>
      </c>
      <c r="K7689" s="6">
        <v>46752</v>
      </c>
      <c r="L7689">
        <v>26</v>
      </c>
      <c r="N7689" t="s">
        <v>463</v>
      </c>
      <c r="O7689" s="8">
        <v>3.69</v>
      </c>
      <c r="P7689" s="8">
        <v>3.7</v>
      </c>
      <c r="Q7689" s="8">
        <v>3.51</v>
      </c>
      <c r="R7689" s="8">
        <v>3.83</v>
      </c>
      <c r="S7689" s="8">
        <v>3.01</v>
      </c>
      <c r="T7689" s="8">
        <v>4.38</v>
      </c>
      <c r="U7689" s="8">
        <v>0.28000000000000003</v>
      </c>
      <c r="V7689" s="9">
        <v>33</v>
      </c>
      <c r="W7689" s="8">
        <v>0.32000000000000028</v>
      </c>
      <c r="X7689" s="8">
        <v>1.37</v>
      </c>
      <c r="Y7689" s="8">
        <v>-1.0000000000000231E-2</v>
      </c>
      <c r="Z7689" s="8">
        <v>5.0000000000000266E-2</v>
      </c>
      <c r="AA7689">
        <v>6.0000000000000497E-2</v>
      </c>
      <c r="AF7689" t="s">
        <v>7925</v>
      </c>
      <c r="AG7689" t="s">
        <v>87</v>
      </c>
      <c r="AH7689" t="s">
        <v>88</v>
      </c>
      <c r="AI7689" t="s">
        <v>359</v>
      </c>
      <c r="AJ7689" s="7">
        <v>46752</v>
      </c>
      <c r="AK7689" t="s">
        <v>8294</v>
      </c>
      <c r="AL7689" t="s">
        <v>393</v>
      </c>
      <c r="AM7689" t="s">
        <v>7926</v>
      </c>
      <c r="AN7689" t="s">
        <v>8300</v>
      </c>
      <c r="AO7689" t="str">
        <f>TEXT(A7689,"yyyy-mm-dd")</f>
        <v>2025-10-31</v>
      </c>
    </row>
    <row r="7690" spans="1:41">
      <c r="A7690" s="6" t="s">
        <v>8293</v>
      </c>
      <c r="B7690">
        <v>2025</v>
      </c>
      <c r="C7690">
        <v>10</v>
      </c>
      <c r="E7690" t="s">
        <v>81</v>
      </c>
      <c r="F7690" t="s">
        <v>82</v>
      </c>
      <c r="G7690" t="s">
        <v>83</v>
      </c>
      <c r="H7690" t="s">
        <v>7480</v>
      </c>
      <c r="I7690">
        <v>2026</v>
      </c>
      <c r="K7690" s="6">
        <v>46387</v>
      </c>
      <c r="L7690">
        <v>14</v>
      </c>
      <c r="N7690" t="s">
        <v>244</v>
      </c>
      <c r="O7690" s="8">
        <v>3.84</v>
      </c>
      <c r="P7690" s="8">
        <v>3.81</v>
      </c>
      <c r="Q7690" s="8">
        <v>3.7</v>
      </c>
      <c r="R7690" s="8">
        <v>4.0199999999999996</v>
      </c>
      <c r="S7690" s="8">
        <v>3.2</v>
      </c>
      <c r="T7690" s="8">
        <v>4.43</v>
      </c>
      <c r="U7690" s="8">
        <v>0.25</v>
      </c>
      <c r="V7690" s="9">
        <v>42</v>
      </c>
      <c r="W7690" s="8">
        <v>0.3199999999999994</v>
      </c>
      <c r="X7690" s="8">
        <v>1.2299999999999995</v>
      </c>
      <c r="Y7690" s="8">
        <v>2.9999999999999805E-2</v>
      </c>
      <c r="Z7690" s="8">
        <v>1.0000000000000231E-2</v>
      </c>
      <c r="AA7690">
        <v>-3.0000000000000693E-2</v>
      </c>
      <c r="AF7690" t="s">
        <v>7481</v>
      </c>
      <c r="AG7690" t="s">
        <v>87</v>
      </c>
      <c r="AH7690" t="s">
        <v>88</v>
      </c>
      <c r="AI7690" t="s">
        <v>97</v>
      </c>
      <c r="AJ7690" s="7">
        <v>46387</v>
      </c>
      <c r="AK7690" t="s">
        <v>8294</v>
      </c>
      <c r="AL7690" t="s">
        <v>91</v>
      </c>
      <c r="AM7690" t="s">
        <v>7482</v>
      </c>
      <c r="AN7690" t="s">
        <v>8296</v>
      </c>
      <c r="AO7690" t="str">
        <f>TEXT(A7690,"yyyy-mm-dd")</f>
        <v>2025-10-31</v>
      </c>
    </row>
    <row r="7691" spans="1:41">
      <c r="A7691" s="6" t="s">
        <v>8293</v>
      </c>
      <c r="B7691">
        <v>2025</v>
      </c>
      <c r="C7691">
        <v>10</v>
      </c>
      <c r="E7691" t="s">
        <v>392</v>
      </c>
      <c r="F7691" t="s">
        <v>82</v>
      </c>
      <c r="G7691" t="s">
        <v>83</v>
      </c>
      <c r="H7691" t="s">
        <v>7480</v>
      </c>
      <c r="I7691">
        <v>2026</v>
      </c>
      <c r="K7691" s="6">
        <v>46387</v>
      </c>
      <c r="L7691">
        <v>14</v>
      </c>
      <c r="N7691" t="s">
        <v>244</v>
      </c>
      <c r="O7691" s="8">
        <v>3.84</v>
      </c>
      <c r="P7691" s="8">
        <v>3.8</v>
      </c>
      <c r="Q7691" s="8">
        <v>3.73</v>
      </c>
      <c r="R7691" s="8">
        <v>4.01</v>
      </c>
      <c r="S7691" s="8">
        <v>3.24</v>
      </c>
      <c r="T7691" s="8">
        <v>4.83</v>
      </c>
      <c r="U7691" s="8">
        <v>0.28000000000000003</v>
      </c>
      <c r="V7691" s="9">
        <v>40</v>
      </c>
      <c r="W7691" s="8">
        <v>0.2799999999999998</v>
      </c>
      <c r="X7691" s="8">
        <v>1.5899999999999999</v>
      </c>
      <c r="Y7691" s="8">
        <v>4.0000000000000036E-2</v>
      </c>
      <c r="Z7691" s="8">
        <v>2.0000000000000018E-2</v>
      </c>
      <c r="AA7691">
        <v>4.0000000000000036E-2</v>
      </c>
      <c r="AF7691" t="s">
        <v>7481</v>
      </c>
      <c r="AG7691" t="s">
        <v>87</v>
      </c>
      <c r="AH7691" t="s">
        <v>88</v>
      </c>
      <c r="AI7691" t="s">
        <v>97</v>
      </c>
      <c r="AJ7691" s="7">
        <v>46387</v>
      </c>
      <c r="AK7691" t="s">
        <v>8294</v>
      </c>
      <c r="AL7691" t="s">
        <v>393</v>
      </c>
      <c r="AM7691" t="s">
        <v>7482</v>
      </c>
      <c r="AN7691" t="s">
        <v>8299</v>
      </c>
      <c r="AO7691" t="str">
        <f>TEXT(A7691,"yyyy-mm-dd")</f>
        <v>2025-10-31</v>
      </c>
    </row>
    <row r="7692" spans="1:41">
      <c r="A7692" s="6" t="s">
        <v>8293</v>
      </c>
      <c r="B7692">
        <v>2025</v>
      </c>
      <c r="C7692">
        <v>10</v>
      </c>
      <c r="E7692" t="s">
        <v>81</v>
      </c>
      <c r="F7692" t="s">
        <v>82</v>
      </c>
      <c r="G7692" t="s">
        <v>83</v>
      </c>
      <c r="H7692" t="s">
        <v>7036</v>
      </c>
      <c r="I7692">
        <v>2025</v>
      </c>
      <c r="K7692" s="6">
        <v>46022</v>
      </c>
      <c r="L7692">
        <v>2</v>
      </c>
      <c r="N7692" t="s">
        <v>104</v>
      </c>
      <c r="O7692" s="8">
        <v>3.8</v>
      </c>
      <c r="P7692" s="8">
        <v>3.78</v>
      </c>
      <c r="Q7692" s="8">
        <v>3.7</v>
      </c>
      <c r="R7692" s="8">
        <v>3.9</v>
      </c>
      <c r="S7692" s="8">
        <v>3.34</v>
      </c>
      <c r="T7692" s="8">
        <v>4.24</v>
      </c>
      <c r="U7692" s="8">
        <v>0.17</v>
      </c>
      <c r="V7692" s="9">
        <v>42</v>
      </c>
      <c r="W7692" s="8">
        <v>0.19999999999999973</v>
      </c>
      <c r="X7692" s="8">
        <v>0.90000000000000036</v>
      </c>
      <c r="Y7692" s="8">
        <v>2.0000000000000018E-2</v>
      </c>
      <c r="Z7692" s="8">
        <v>-7.0000000000000284E-2</v>
      </c>
      <c r="AA7692">
        <v>-2.0000000000000018E-2</v>
      </c>
      <c r="AF7692" t="s">
        <v>7037</v>
      </c>
      <c r="AG7692" t="s">
        <v>87</v>
      </c>
      <c r="AH7692" t="s">
        <v>88</v>
      </c>
      <c r="AI7692" t="s">
        <v>89</v>
      </c>
      <c r="AJ7692" s="7">
        <v>46022</v>
      </c>
      <c r="AK7692" t="s">
        <v>8294</v>
      </c>
      <c r="AL7692" t="s">
        <v>91</v>
      </c>
      <c r="AM7692" t="s">
        <v>7038</v>
      </c>
      <c r="AN7692" t="s">
        <v>8295</v>
      </c>
      <c r="AO7692" t="str">
        <f>TEXT(A7692,"yyyy-mm-dd")</f>
        <v>2025-10-31</v>
      </c>
    </row>
    <row r="7693" spans="1:41">
      <c r="A7693" s="6" t="s">
        <v>8293</v>
      </c>
      <c r="B7693">
        <v>2025</v>
      </c>
      <c r="C7693">
        <v>10</v>
      </c>
      <c r="E7693" t="s">
        <v>392</v>
      </c>
      <c r="F7693" t="s">
        <v>82</v>
      </c>
      <c r="G7693" t="s">
        <v>83</v>
      </c>
      <c r="H7693" t="s">
        <v>7036</v>
      </c>
      <c r="I7693">
        <v>2025</v>
      </c>
      <c r="K7693" s="6">
        <v>46022</v>
      </c>
      <c r="L7693">
        <v>2</v>
      </c>
      <c r="N7693" t="s">
        <v>104</v>
      </c>
      <c r="O7693" s="8">
        <v>4.2</v>
      </c>
      <c r="P7693" s="8">
        <v>4.22</v>
      </c>
      <c r="Q7693" s="8">
        <v>4.1399999999999997</v>
      </c>
      <c r="R7693" s="8">
        <v>4.3099999999999996</v>
      </c>
      <c r="S7693" s="8">
        <v>3.32</v>
      </c>
      <c r="T7693" s="8">
        <v>4.55</v>
      </c>
      <c r="U7693" s="8">
        <v>0.2</v>
      </c>
      <c r="V7693" s="9">
        <v>40</v>
      </c>
      <c r="W7693" s="8">
        <v>0.16999999999999993</v>
      </c>
      <c r="X7693" s="8">
        <v>1.23</v>
      </c>
      <c r="Y7693" s="8">
        <v>-1.9999999999999574E-2</v>
      </c>
      <c r="Z7693" s="8">
        <v>4.0000000000000036E-2</v>
      </c>
      <c r="AA7693">
        <v>0</v>
      </c>
      <c r="AF7693" t="s">
        <v>7037</v>
      </c>
      <c r="AG7693" t="s">
        <v>87</v>
      </c>
      <c r="AH7693" t="s">
        <v>88</v>
      </c>
      <c r="AI7693" t="s">
        <v>89</v>
      </c>
      <c r="AJ7693" s="7">
        <v>46022</v>
      </c>
      <c r="AK7693" t="s">
        <v>8294</v>
      </c>
      <c r="AL7693" t="s">
        <v>393</v>
      </c>
      <c r="AM7693" t="s">
        <v>7038</v>
      </c>
      <c r="AN7693" t="s">
        <v>8298</v>
      </c>
      <c r="AO7693" t="str">
        <f>TEXT(A7693,"yyyy-mm-dd")</f>
        <v>2025-10-31</v>
      </c>
    </row>
    <row r="7694" spans="1:41">
      <c r="A7694" s="6" t="s">
        <v>8293</v>
      </c>
      <c r="B7694">
        <v>2025</v>
      </c>
      <c r="C7694">
        <v>10</v>
      </c>
      <c r="E7694" t="s">
        <v>81</v>
      </c>
      <c r="F7694" t="s">
        <v>82</v>
      </c>
      <c r="G7694" t="s">
        <v>774</v>
      </c>
      <c r="H7694" t="s">
        <v>775</v>
      </c>
      <c r="K7694" s="6"/>
      <c r="O7694" s="8">
        <v>3.75</v>
      </c>
      <c r="P7694" s="8">
        <v>3.77</v>
      </c>
      <c r="Q7694" s="8">
        <v>3.61</v>
      </c>
      <c r="R7694" s="8">
        <v>3.8</v>
      </c>
      <c r="S7694" s="8">
        <v>3.39</v>
      </c>
      <c r="T7694" s="8">
        <v>4.13</v>
      </c>
      <c r="U7694" s="8">
        <v>0.18</v>
      </c>
      <c r="V7694" s="9">
        <v>35</v>
      </c>
      <c r="W7694" s="8">
        <v>0.18999999999999995</v>
      </c>
      <c r="X7694" s="8">
        <v>0.73999999999999977</v>
      </c>
      <c r="Y7694" s="8">
        <v>-2.0000000000000018E-2</v>
      </c>
      <c r="Z7694" s="8">
        <v>2.9999999999999805E-2</v>
      </c>
      <c r="AA7694">
        <v>-9.9999999999997868E-3</v>
      </c>
      <c r="AF7694" t="s">
        <v>776</v>
      </c>
      <c r="AG7694" t="s">
        <v>777</v>
      </c>
      <c r="AH7694" t="s">
        <v>778</v>
      </c>
      <c r="AI7694" t="s">
        <v>779</v>
      </c>
      <c r="AJ7694" s="7"/>
      <c r="AK7694" t="s">
        <v>8294</v>
      </c>
      <c r="AL7694" t="s">
        <v>91</v>
      </c>
      <c r="AM7694" t="s">
        <v>775</v>
      </c>
      <c r="AN7694" t="s">
        <v>8319</v>
      </c>
      <c r="AO7694" t="str">
        <f>TEXT(A7694,"yyyy-mm-dd")</f>
        <v>2025-10-31</v>
      </c>
    </row>
    <row r="7695" spans="1:41">
      <c r="A7695" s="6" t="s">
        <v>8293</v>
      </c>
      <c r="B7695">
        <v>2025</v>
      </c>
      <c r="C7695">
        <v>10</v>
      </c>
      <c r="E7695" t="s">
        <v>81</v>
      </c>
      <c r="F7695" t="s">
        <v>82</v>
      </c>
      <c r="G7695" t="s">
        <v>774</v>
      </c>
      <c r="H7695" t="s">
        <v>1536</v>
      </c>
      <c r="K7695" s="6"/>
      <c r="O7695" s="8">
        <v>3.66</v>
      </c>
      <c r="P7695" s="8">
        <v>3.6</v>
      </c>
      <c r="Q7695" s="8">
        <v>3.5</v>
      </c>
      <c r="R7695" s="8">
        <v>3.8</v>
      </c>
      <c r="S7695" s="8">
        <v>3.31</v>
      </c>
      <c r="T7695" s="8">
        <v>4</v>
      </c>
      <c r="U7695" s="8">
        <v>0.2</v>
      </c>
      <c r="V7695" s="9">
        <v>33</v>
      </c>
      <c r="W7695" s="8">
        <v>0.29999999999999982</v>
      </c>
      <c r="X7695" s="8">
        <v>0.69</v>
      </c>
      <c r="Y7695" s="8">
        <v>6.0000000000000053E-2</v>
      </c>
      <c r="Z7695" s="8">
        <v>0</v>
      </c>
      <c r="AA7695">
        <v>0</v>
      </c>
      <c r="AF7695" t="s">
        <v>1537</v>
      </c>
      <c r="AG7695" t="s">
        <v>777</v>
      </c>
      <c r="AH7695" t="s">
        <v>778</v>
      </c>
      <c r="AI7695" t="s">
        <v>1538</v>
      </c>
      <c r="AJ7695" s="7"/>
      <c r="AK7695" t="s">
        <v>8294</v>
      </c>
      <c r="AL7695" t="s">
        <v>91</v>
      </c>
      <c r="AM7695" t="s">
        <v>1536</v>
      </c>
      <c r="AN7695" t="s">
        <v>8320</v>
      </c>
      <c r="AO7695" t="str">
        <f>TEXT(A7695,"yyyy-mm-dd")</f>
        <v>2025-10-31</v>
      </c>
    </row>
    <row r="7696" spans="1:41">
      <c r="A7696" s="6" t="s">
        <v>8293</v>
      </c>
      <c r="B7696">
        <v>2025</v>
      </c>
      <c r="C7696">
        <v>10</v>
      </c>
      <c r="E7696" t="s">
        <v>392</v>
      </c>
      <c r="F7696" t="s">
        <v>82</v>
      </c>
      <c r="G7696" t="s">
        <v>774</v>
      </c>
      <c r="H7696" t="s">
        <v>775</v>
      </c>
      <c r="K7696" s="6"/>
      <c r="O7696" s="8">
        <v>3.69</v>
      </c>
      <c r="P7696" s="8">
        <v>3.7</v>
      </c>
      <c r="Q7696" s="8">
        <v>3.6</v>
      </c>
      <c r="R7696" s="8">
        <v>3.8</v>
      </c>
      <c r="S7696" s="8">
        <v>3.1</v>
      </c>
      <c r="T7696" s="8">
        <v>4.1500000000000004</v>
      </c>
      <c r="U7696" s="8">
        <v>0.2</v>
      </c>
      <c r="V7696" s="9">
        <v>34</v>
      </c>
      <c r="W7696" s="8">
        <v>0.19999999999999973</v>
      </c>
      <c r="X7696" s="8">
        <v>1.0500000000000003</v>
      </c>
      <c r="Y7696" s="8">
        <v>-1.0000000000000231E-2</v>
      </c>
      <c r="Z7696" s="8">
        <v>3.0000000000000249E-2</v>
      </c>
      <c r="AA7696">
        <v>-7.0000000000000284E-2</v>
      </c>
      <c r="AF7696" t="s">
        <v>776</v>
      </c>
      <c r="AG7696" t="s">
        <v>777</v>
      </c>
      <c r="AH7696" t="s">
        <v>778</v>
      </c>
      <c r="AI7696" t="s">
        <v>779</v>
      </c>
      <c r="AJ7696" s="7"/>
      <c r="AK7696" t="s">
        <v>8294</v>
      </c>
      <c r="AL7696" t="s">
        <v>393</v>
      </c>
      <c r="AM7696" t="s">
        <v>775</v>
      </c>
      <c r="AN7696" t="s">
        <v>8321</v>
      </c>
      <c r="AO7696" t="str">
        <f>TEXT(A7696,"yyyy-mm-dd")</f>
        <v>2025-10-31</v>
      </c>
    </row>
    <row r="7697" spans="1:41">
      <c r="A7697" s="6" t="s">
        <v>8293</v>
      </c>
      <c r="B7697">
        <v>2025</v>
      </c>
      <c r="C7697">
        <v>10</v>
      </c>
      <c r="E7697" t="s">
        <v>392</v>
      </c>
      <c r="F7697" t="s">
        <v>82</v>
      </c>
      <c r="G7697" t="s">
        <v>774</v>
      </c>
      <c r="H7697" t="s">
        <v>1536</v>
      </c>
      <c r="K7697" s="6"/>
      <c r="O7697" s="8">
        <v>3.61</v>
      </c>
      <c r="P7697" s="8">
        <v>3.6</v>
      </c>
      <c r="Q7697" s="8">
        <v>3.5</v>
      </c>
      <c r="R7697" s="8">
        <v>3.8</v>
      </c>
      <c r="S7697" s="8">
        <v>3</v>
      </c>
      <c r="T7697" s="8">
        <v>4.0999999999999996</v>
      </c>
      <c r="U7697" s="8">
        <v>0.25</v>
      </c>
      <c r="V7697" s="9">
        <v>32</v>
      </c>
      <c r="W7697" s="8">
        <v>0.29999999999999982</v>
      </c>
      <c r="X7697" s="8">
        <v>1.0999999999999996</v>
      </c>
      <c r="Y7697" s="8">
        <v>9.9999999999997868E-3</v>
      </c>
      <c r="Z7697" s="8">
        <v>0</v>
      </c>
      <c r="AA7697">
        <v>-2.9999999999999805E-2</v>
      </c>
      <c r="AF7697" t="s">
        <v>1537</v>
      </c>
      <c r="AG7697" t="s">
        <v>777</v>
      </c>
      <c r="AH7697" t="s">
        <v>778</v>
      </c>
      <c r="AI7697" t="s">
        <v>1538</v>
      </c>
      <c r="AJ7697" s="7"/>
      <c r="AK7697" t="s">
        <v>8294</v>
      </c>
      <c r="AL7697" t="s">
        <v>393</v>
      </c>
      <c r="AM7697" t="s">
        <v>1536</v>
      </c>
      <c r="AN7697" t="s">
        <v>8322</v>
      </c>
      <c r="AO7697" t="str">
        <f>TEXT(A7697,"yyyy-mm-dd")</f>
        <v>2025-10-31</v>
      </c>
    </row>
    <row r="7698" spans="1:41">
      <c r="A7698" s="6" t="s">
        <v>8293</v>
      </c>
      <c r="B7698">
        <v>2025</v>
      </c>
      <c r="C7698">
        <v>10</v>
      </c>
      <c r="E7698" t="s">
        <v>112</v>
      </c>
      <c r="F7698" t="s">
        <v>113</v>
      </c>
      <c r="G7698" t="s">
        <v>83</v>
      </c>
      <c r="H7698" t="s">
        <v>7924</v>
      </c>
      <c r="I7698">
        <v>2027</v>
      </c>
      <c r="K7698" s="6">
        <v>46752</v>
      </c>
      <c r="L7698">
        <v>26</v>
      </c>
      <c r="N7698" t="s">
        <v>463</v>
      </c>
      <c r="O7698" s="8">
        <v>6.41</v>
      </c>
      <c r="P7698" s="8">
        <v>6.39</v>
      </c>
      <c r="Q7698" s="8">
        <v>6.22</v>
      </c>
      <c r="R7698" s="8">
        <v>6.57</v>
      </c>
      <c r="S7698" s="8">
        <v>5.4</v>
      </c>
      <c r="T7698" s="8">
        <v>7.34</v>
      </c>
      <c r="U7698" s="8">
        <v>0.46</v>
      </c>
      <c r="V7698" s="9">
        <v>24</v>
      </c>
      <c r="W7698" s="8">
        <v>0.35000000000000053</v>
      </c>
      <c r="X7698" s="8">
        <v>1.9399999999999995</v>
      </c>
      <c r="Y7698" s="8">
        <v>2.0000000000000462E-2</v>
      </c>
      <c r="Z7698" s="8">
        <v>-1.0000000000000675E-2</v>
      </c>
      <c r="AA7698">
        <v>-0.29999999999999982</v>
      </c>
      <c r="AF7698" t="s">
        <v>7962</v>
      </c>
      <c r="AG7698" t="s">
        <v>115</v>
      </c>
      <c r="AH7698" t="s">
        <v>116</v>
      </c>
      <c r="AI7698" t="s">
        <v>359</v>
      </c>
      <c r="AJ7698" s="7">
        <v>46752</v>
      </c>
      <c r="AK7698" t="s">
        <v>8294</v>
      </c>
      <c r="AL7698" t="s">
        <v>118</v>
      </c>
      <c r="AM7698" t="s">
        <v>7926</v>
      </c>
      <c r="AN7698" t="s">
        <v>8326</v>
      </c>
      <c r="AO7698" t="str">
        <f>TEXT(A7698,"yyyy-mm-dd")</f>
        <v>2025-10-31</v>
      </c>
    </row>
    <row r="7699" spans="1:41">
      <c r="A7699" s="6" t="s">
        <v>8293</v>
      </c>
      <c r="B7699">
        <v>2025</v>
      </c>
      <c r="C7699">
        <v>10</v>
      </c>
      <c r="E7699" t="s">
        <v>2881</v>
      </c>
      <c r="F7699" t="s">
        <v>113</v>
      </c>
      <c r="G7699" t="s">
        <v>83</v>
      </c>
      <c r="H7699" t="s">
        <v>7924</v>
      </c>
      <c r="I7699">
        <v>2027</v>
      </c>
      <c r="K7699" s="6">
        <v>46752</v>
      </c>
      <c r="L7699">
        <v>26</v>
      </c>
      <c r="N7699" t="s">
        <v>463</v>
      </c>
      <c r="O7699" s="8">
        <v>7.88</v>
      </c>
      <c r="P7699" s="8">
        <v>7.95</v>
      </c>
      <c r="Q7699" s="8">
        <v>7.66</v>
      </c>
      <c r="R7699" s="8">
        <v>8.1</v>
      </c>
      <c r="S7699" s="8">
        <v>7</v>
      </c>
      <c r="T7699" s="8">
        <v>8.85</v>
      </c>
      <c r="U7699" s="8">
        <v>0.45</v>
      </c>
      <c r="V7699" s="9">
        <v>21</v>
      </c>
      <c r="W7699" s="8">
        <v>0.4399999999999995</v>
      </c>
      <c r="X7699" s="8">
        <v>1.8499999999999996</v>
      </c>
      <c r="Y7699" s="8">
        <v>-7.0000000000000284E-2</v>
      </c>
      <c r="Z7699" s="8">
        <v>4.9999999999999822E-2</v>
      </c>
      <c r="AA7699">
        <v>-0.16000000000000014</v>
      </c>
      <c r="AF7699" t="s">
        <v>7967</v>
      </c>
      <c r="AG7699" t="s">
        <v>2883</v>
      </c>
      <c r="AH7699" t="s">
        <v>2884</v>
      </c>
      <c r="AI7699" t="s">
        <v>359</v>
      </c>
      <c r="AJ7699" s="7">
        <v>46752</v>
      </c>
      <c r="AK7699" t="s">
        <v>8294</v>
      </c>
      <c r="AL7699" t="s">
        <v>2885</v>
      </c>
      <c r="AM7699" t="s">
        <v>7926</v>
      </c>
      <c r="AN7699" t="s">
        <v>8329</v>
      </c>
      <c r="AO7699" t="str">
        <f>TEXT(A7699,"yyyy-mm-dd")</f>
        <v>2025-10-31</v>
      </c>
    </row>
    <row r="7700" spans="1:41">
      <c r="A7700" s="6" t="s">
        <v>8293</v>
      </c>
      <c r="B7700">
        <v>2025</v>
      </c>
      <c r="C7700">
        <v>10</v>
      </c>
      <c r="E7700" t="s">
        <v>112</v>
      </c>
      <c r="F7700" t="s">
        <v>113</v>
      </c>
      <c r="G7700" t="s">
        <v>83</v>
      </c>
      <c r="H7700" t="s">
        <v>7480</v>
      </c>
      <c r="I7700">
        <v>2026</v>
      </c>
      <c r="K7700" s="6">
        <v>46387</v>
      </c>
      <c r="L7700">
        <v>14</v>
      </c>
      <c r="N7700" t="s">
        <v>244</v>
      </c>
      <c r="O7700" s="8">
        <v>6.54</v>
      </c>
      <c r="P7700" s="8">
        <v>6.5</v>
      </c>
      <c r="Q7700" s="8">
        <v>6.42</v>
      </c>
      <c r="R7700" s="8">
        <v>6.74</v>
      </c>
      <c r="S7700" s="8">
        <v>5.9</v>
      </c>
      <c r="T7700" s="8">
        <v>7.1</v>
      </c>
      <c r="U7700" s="8">
        <v>0.24</v>
      </c>
      <c r="V7700" s="9">
        <v>30</v>
      </c>
      <c r="W7700" s="8">
        <v>0.32000000000000028</v>
      </c>
      <c r="X7700" s="8">
        <v>1.1999999999999993</v>
      </c>
      <c r="Y7700" s="8">
        <v>4.0000000000000036E-2</v>
      </c>
      <c r="Z7700" s="8">
        <v>0</v>
      </c>
      <c r="AA7700">
        <v>-2.9999999999999361E-2</v>
      </c>
      <c r="AF7700" t="s">
        <v>7518</v>
      </c>
      <c r="AG7700" t="s">
        <v>115</v>
      </c>
      <c r="AH7700" t="s">
        <v>116</v>
      </c>
      <c r="AI7700" t="s">
        <v>230</v>
      </c>
      <c r="AJ7700" s="7">
        <v>46387</v>
      </c>
      <c r="AK7700" t="s">
        <v>8294</v>
      </c>
      <c r="AL7700" t="s">
        <v>118</v>
      </c>
      <c r="AM7700" t="s">
        <v>7482</v>
      </c>
      <c r="AN7700" t="s">
        <v>8325</v>
      </c>
      <c r="AO7700" t="str">
        <f>TEXT(A7700,"yyyy-mm-dd")</f>
        <v>2025-10-31</v>
      </c>
    </row>
    <row r="7701" spans="1:41">
      <c r="A7701" s="6" t="s">
        <v>8293</v>
      </c>
      <c r="B7701">
        <v>2025</v>
      </c>
      <c r="C7701">
        <v>10</v>
      </c>
      <c r="E7701" t="s">
        <v>2881</v>
      </c>
      <c r="F7701" t="s">
        <v>113</v>
      </c>
      <c r="G7701" t="s">
        <v>83</v>
      </c>
      <c r="H7701" t="s">
        <v>7480</v>
      </c>
      <c r="I7701">
        <v>2026</v>
      </c>
      <c r="K7701" s="6">
        <v>46387</v>
      </c>
      <c r="L7701">
        <v>14</v>
      </c>
      <c r="N7701" t="s">
        <v>244</v>
      </c>
      <c r="O7701" s="8">
        <v>8.23</v>
      </c>
      <c r="P7701" s="8">
        <v>8.25</v>
      </c>
      <c r="Q7701" s="8">
        <v>7.97</v>
      </c>
      <c r="R7701" s="8">
        <v>8.5</v>
      </c>
      <c r="S7701" s="8">
        <v>7.15</v>
      </c>
      <c r="T7701" s="8">
        <v>9.93</v>
      </c>
      <c r="U7701" s="8">
        <v>0.57999999999999996</v>
      </c>
      <c r="V7701" s="9">
        <v>25</v>
      </c>
      <c r="W7701" s="8">
        <v>0.53000000000000025</v>
      </c>
      <c r="X7701" s="8">
        <v>2.7799999999999994</v>
      </c>
      <c r="Y7701" s="8">
        <v>-1.9999999999999574E-2</v>
      </c>
      <c r="Z7701" s="8">
        <v>8.0000000000000071E-2</v>
      </c>
      <c r="AA7701">
        <v>-0.10999999999999943</v>
      </c>
      <c r="AF7701" t="s">
        <v>7523</v>
      </c>
      <c r="AG7701" t="s">
        <v>2883</v>
      </c>
      <c r="AH7701" t="s">
        <v>2884</v>
      </c>
      <c r="AI7701" t="s">
        <v>230</v>
      </c>
      <c r="AJ7701" s="7">
        <v>46387</v>
      </c>
      <c r="AK7701" t="s">
        <v>8294</v>
      </c>
      <c r="AL7701" t="s">
        <v>2885</v>
      </c>
      <c r="AM7701" t="s">
        <v>7482</v>
      </c>
      <c r="AN7701" t="s">
        <v>8328</v>
      </c>
      <c r="AO7701" t="str">
        <f>TEXT(A7701,"yyyy-mm-dd")</f>
        <v>2025-10-31</v>
      </c>
    </row>
    <row r="7702" spans="1:41">
      <c r="A7702" s="6" t="s">
        <v>8293</v>
      </c>
      <c r="B7702">
        <v>2025</v>
      </c>
      <c r="C7702">
        <v>10</v>
      </c>
      <c r="E7702" t="s">
        <v>112</v>
      </c>
      <c r="F7702" t="s">
        <v>113</v>
      </c>
      <c r="G7702" t="s">
        <v>83</v>
      </c>
      <c r="H7702" t="s">
        <v>7036</v>
      </c>
      <c r="I7702">
        <v>2025</v>
      </c>
      <c r="K7702" s="6">
        <v>46022</v>
      </c>
      <c r="L7702">
        <v>2</v>
      </c>
      <c r="N7702" t="s">
        <v>104</v>
      </c>
      <c r="O7702" s="8">
        <v>7.09</v>
      </c>
      <c r="P7702" s="8">
        <v>7.05</v>
      </c>
      <c r="Q7702" s="8">
        <v>6.96</v>
      </c>
      <c r="R7702" s="8">
        <v>7.2</v>
      </c>
      <c r="S7702" s="8">
        <v>6.82</v>
      </c>
      <c r="T7702" s="8">
        <v>7.5</v>
      </c>
      <c r="U7702" s="8">
        <v>0.18</v>
      </c>
      <c r="V7702" s="9">
        <v>30</v>
      </c>
      <c r="W7702" s="8">
        <v>0.24000000000000021</v>
      </c>
      <c r="X7702" s="8">
        <v>0.67999999999999972</v>
      </c>
      <c r="Y7702" s="8">
        <v>4.0000000000000036E-2</v>
      </c>
      <c r="Z7702" s="8">
        <v>-4.9999999999999822E-2</v>
      </c>
      <c r="AA7702">
        <v>-4.9999999999999822E-2</v>
      </c>
      <c r="AF7702" t="s">
        <v>7074</v>
      </c>
      <c r="AG7702" t="s">
        <v>115</v>
      </c>
      <c r="AH7702" t="s">
        <v>116</v>
      </c>
      <c r="AI7702" t="s">
        <v>117</v>
      </c>
      <c r="AJ7702" s="7">
        <v>46022</v>
      </c>
      <c r="AK7702" t="s">
        <v>8294</v>
      </c>
      <c r="AL7702" t="s">
        <v>118</v>
      </c>
      <c r="AM7702" t="s">
        <v>7038</v>
      </c>
      <c r="AN7702" t="s">
        <v>8324</v>
      </c>
      <c r="AO7702" t="str">
        <f>TEXT(A7702,"yyyy-mm-dd")</f>
        <v>2025-10-31</v>
      </c>
    </row>
    <row r="7703" spans="1:41">
      <c r="A7703" s="6" t="s">
        <v>8293</v>
      </c>
      <c r="B7703">
        <v>2025</v>
      </c>
      <c r="C7703">
        <v>10</v>
      </c>
      <c r="E7703" t="s">
        <v>2881</v>
      </c>
      <c r="F7703" t="s">
        <v>113</v>
      </c>
      <c r="G7703" t="s">
        <v>83</v>
      </c>
      <c r="H7703" t="s">
        <v>7036</v>
      </c>
      <c r="I7703">
        <v>2025</v>
      </c>
      <c r="K7703" s="6">
        <v>46022</v>
      </c>
      <c r="L7703">
        <v>2</v>
      </c>
      <c r="N7703" t="s">
        <v>104</v>
      </c>
      <c r="O7703" s="8">
        <v>8.65</v>
      </c>
      <c r="P7703" s="8">
        <v>8.6999999999999993</v>
      </c>
      <c r="Q7703" s="8">
        <v>8.5500000000000007</v>
      </c>
      <c r="R7703" s="8">
        <v>8.9</v>
      </c>
      <c r="S7703" s="8">
        <v>7.75</v>
      </c>
      <c r="T7703" s="8">
        <v>9.5</v>
      </c>
      <c r="U7703" s="8">
        <v>0.39</v>
      </c>
      <c r="V7703" s="9">
        <v>25</v>
      </c>
      <c r="W7703" s="8">
        <v>0.34999999999999964</v>
      </c>
      <c r="X7703" s="8">
        <v>1.75</v>
      </c>
      <c r="Y7703" s="8">
        <v>-4.9999999999998934E-2</v>
      </c>
      <c r="Z7703" s="8">
        <v>0</v>
      </c>
      <c r="AA7703">
        <v>-7.0000000000000284E-2</v>
      </c>
      <c r="AF7703" t="s">
        <v>7079</v>
      </c>
      <c r="AG7703" t="s">
        <v>2883</v>
      </c>
      <c r="AH7703" t="s">
        <v>2884</v>
      </c>
      <c r="AI7703" t="s">
        <v>117</v>
      </c>
      <c r="AJ7703" s="7">
        <v>46022</v>
      </c>
      <c r="AK7703" t="s">
        <v>8294</v>
      </c>
      <c r="AL7703" t="s">
        <v>2885</v>
      </c>
      <c r="AM7703" t="s">
        <v>7038</v>
      </c>
      <c r="AN7703" t="s">
        <v>8327</v>
      </c>
      <c r="AO7703" t="str">
        <f>TEXT(A7703,"yyyy-mm-dd")</f>
        <v>2025-10-31</v>
      </c>
    </row>
    <row r="7704" spans="1:41">
      <c r="A7704" s="6" t="s">
        <v>8330</v>
      </c>
      <c r="B7704">
        <v>2025</v>
      </c>
      <c r="C7704">
        <v>11</v>
      </c>
      <c r="E7704" t="s">
        <v>1907</v>
      </c>
      <c r="F7704" t="s">
        <v>1908</v>
      </c>
      <c r="G7704" t="s">
        <v>102</v>
      </c>
      <c r="H7704" t="s">
        <v>8315</v>
      </c>
      <c r="I7704">
        <v>2027</v>
      </c>
      <c r="J7704">
        <v>4</v>
      </c>
      <c r="K7704" s="6">
        <v>46752</v>
      </c>
      <c r="L7704">
        <v>25</v>
      </c>
      <c r="M7704">
        <v>8</v>
      </c>
      <c r="N7704" t="s">
        <v>357</v>
      </c>
      <c r="O7704" s="8">
        <v>6.35</v>
      </c>
      <c r="P7704" s="8">
        <v>6.5</v>
      </c>
      <c r="Q7704" s="8">
        <v>6</v>
      </c>
      <c r="R7704" s="8">
        <v>6.5</v>
      </c>
      <c r="S7704" s="8">
        <v>5.5</v>
      </c>
      <c r="T7704" s="8">
        <v>7</v>
      </c>
      <c r="U7704" s="8">
        <v>0.34</v>
      </c>
      <c r="V7704" s="9">
        <v>32</v>
      </c>
      <c r="W7704" s="8">
        <v>0.5</v>
      </c>
      <c r="X7704" s="8">
        <v>1.5</v>
      </c>
      <c r="Y7704" s="8">
        <v>-0.15000000000000036</v>
      </c>
      <c r="Z7704" s="8">
        <v>0</v>
      </c>
      <c r="AA7704">
        <v>0</v>
      </c>
      <c r="AF7704" t="s">
        <v>8316</v>
      </c>
      <c r="AG7704" t="s">
        <v>1910</v>
      </c>
      <c r="AH7704" t="s">
        <v>1911</v>
      </c>
      <c r="AI7704" t="s">
        <v>1971</v>
      </c>
      <c r="AJ7704" s="7">
        <v>46752</v>
      </c>
      <c r="AK7704" t="s">
        <v>8331</v>
      </c>
      <c r="AL7704" t="s">
        <v>1908</v>
      </c>
      <c r="AM7704" t="s">
        <v>8317</v>
      </c>
      <c r="AN7704" t="s">
        <v>8351</v>
      </c>
      <c r="AO7704" t="str">
        <f>TEXT(A7704,"yyyy-mm-dd")</f>
        <v>2025-11-30</v>
      </c>
    </row>
    <row r="7705" spans="1:41">
      <c r="A7705" s="6" t="s">
        <v>8330</v>
      </c>
      <c r="B7705">
        <v>2025</v>
      </c>
      <c r="C7705">
        <v>11</v>
      </c>
      <c r="E7705" t="s">
        <v>1907</v>
      </c>
      <c r="F7705" t="s">
        <v>1908</v>
      </c>
      <c r="G7705" t="s">
        <v>102</v>
      </c>
      <c r="H7705" t="s">
        <v>8210</v>
      </c>
      <c r="I7705">
        <v>2027</v>
      </c>
      <c r="J7705">
        <v>3</v>
      </c>
      <c r="K7705" s="6">
        <v>46660</v>
      </c>
      <c r="L7705">
        <v>22</v>
      </c>
      <c r="M7705">
        <v>7</v>
      </c>
      <c r="N7705" t="s">
        <v>167</v>
      </c>
      <c r="O7705" s="8">
        <v>6.36</v>
      </c>
      <c r="P7705" s="8">
        <v>6.5</v>
      </c>
      <c r="Q7705" s="8">
        <v>6.13</v>
      </c>
      <c r="R7705" s="8">
        <v>6.5</v>
      </c>
      <c r="S7705" s="8">
        <v>5.75</v>
      </c>
      <c r="T7705" s="8">
        <v>7</v>
      </c>
      <c r="U7705" s="8">
        <v>0.32</v>
      </c>
      <c r="V7705" s="9">
        <v>31</v>
      </c>
      <c r="W7705" s="8">
        <v>0.37000000000000011</v>
      </c>
      <c r="X7705" s="8">
        <v>1.25</v>
      </c>
      <c r="Y7705" s="8">
        <v>-0.13999999999999968</v>
      </c>
      <c r="Z7705" s="8">
        <v>0</v>
      </c>
      <c r="AA7705">
        <v>-0.12999999999999989</v>
      </c>
      <c r="AF7705" t="s">
        <v>8211</v>
      </c>
      <c r="AG7705" t="s">
        <v>1910</v>
      </c>
      <c r="AH7705" t="s">
        <v>1911</v>
      </c>
      <c r="AI7705" t="s">
        <v>1944</v>
      </c>
      <c r="AJ7705" s="7">
        <v>46660</v>
      </c>
      <c r="AK7705" t="s">
        <v>8331</v>
      </c>
      <c r="AL7705" t="s">
        <v>1908</v>
      </c>
      <c r="AM7705" t="s">
        <v>8212</v>
      </c>
      <c r="AN7705" t="s">
        <v>8350</v>
      </c>
      <c r="AO7705" t="str">
        <f>TEXT(A7705,"yyyy-mm-dd")</f>
        <v>2025-11-30</v>
      </c>
    </row>
    <row r="7706" spans="1:41">
      <c r="A7706" s="6" t="s">
        <v>8330</v>
      </c>
      <c r="B7706">
        <v>2025</v>
      </c>
      <c r="C7706">
        <v>11</v>
      </c>
      <c r="E7706" t="s">
        <v>1907</v>
      </c>
      <c r="F7706" t="s">
        <v>1908</v>
      </c>
      <c r="G7706" t="s">
        <v>102</v>
      </c>
      <c r="H7706" t="s">
        <v>8102</v>
      </c>
      <c r="I7706">
        <v>2027</v>
      </c>
      <c r="J7706">
        <v>2</v>
      </c>
      <c r="K7706" s="6">
        <v>46568</v>
      </c>
      <c r="L7706">
        <v>19</v>
      </c>
      <c r="M7706">
        <v>6</v>
      </c>
      <c r="N7706" t="s">
        <v>195</v>
      </c>
      <c r="O7706" s="8">
        <v>6.41</v>
      </c>
      <c r="P7706" s="8">
        <v>6.5</v>
      </c>
      <c r="Q7706" s="8">
        <v>6.25</v>
      </c>
      <c r="R7706" s="8">
        <v>6.5</v>
      </c>
      <c r="S7706" s="8">
        <v>5.75</v>
      </c>
      <c r="T7706" s="8">
        <v>7</v>
      </c>
      <c r="U7706" s="8">
        <v>0.28000000000000003</v>
      </c>
      <c r="V7706" s="9">
        <v>31</v>
      </c>
      <c r="W7706" s="8">
        <v>0.25</v>
      </c>
      <c r="X7706" s="8">
        <v>1.25</v>
      </c>
      <c r="Y7706" s="8">
        <v>-8.9999999999999858E-2</v>
      </c>
      <c r="Z7706" s="8">
        <v>0</v>
      </c>
      <c r="AA7706">
        <v>0</v>
      </c>
      <c r="AF7706" t="s">
        <v>8103</v>
      </c>
      <c r="AG7706" t="s">
        <v>1910</v>
      </c>
      <c r="AH7706" t="s">
        <v>1911</v>
      </c>
      <c r="AI7706" t="s">
        <v>1939</v>
      </c>
      <c r="AJ7706" s="7">
        <v>46568</v>
      </c>
      <c r="AK7706" t="s">
        <v>8331</v>
      </c>
      <c r="AL7706" t="s">
        <v>1908</v>
      </c>
      <c r="AM7706" t="s">
        <v>8104</v>
      </c>
      <c r="AN7706" t="s">
        <v>8349</v>
      </c>
      <c r="AO7706" t="str">
        <f>TEXT(A7706,"yyyy-mm-dd")</f>
        <v>2025-11-30</v>
      </c>
    </row>
    <row r="7707" spans="1:41">
      <c r="A7707" s="6" t="s">
        <v>8330</v>
      </c>
      <c r="B7707">
        <v>2025</v>
      </c>
      <c r="C7707">
        <v>11</v>
      </c>
      <c r="E7707" t="s">
        <v>1907</v>
      </c>
      <c r="F7707" t="s">
        <v>1908</v>
      </c>
      <c r="G7707" t="s">
        <v>102</v>
      </c>
      <c r="H7707" t="s">
        <v>8098</v>
      </c>
      <c r="I7707">
        <v>2027</v>
      </c>
      <c r="J7707">
        <v>1</v>
      </c>
      <c r="K7707" s="6">
        <v>46477</v>
      </c>
      <c r="L7707">
        <v>16</v>
      </c>
      <c r="M7707">
        <v>5</v>
      </c>
      <c r="N7707" t="s">
        <v>222</v>
      </c>
      <c r="O7707" s="8">
        <v>6.43</v>
      </c>
      <c r="P7707" s="8">
        <v>6.5</v>
      </c>
      <c r="Q7707" s="8">
        <v>6.25</v>
      </c>
      <c r="R7707" s="8">
        <v>6.5</v>
      </c>
      <c r="S7707" s="8">
        <v>5.75</v>
      </c>
      <c r="T7707" s="8">
        <v>7</v>
      </c>
      <c r="U7707" s="8">
        <v>0.26</v>
      </c>
      <c r="V7707" s="9">
        <v>31</v>
      </c>
      <c r="W7707" s="8">
        <v>0.25</v>
      </c>
      <c r="X7707" s="8">
        <v>1.25</v>
      </c>
      <c r="Y7707" s="8">
        <v>-7.0000000000000284E-2</v>
      </c>
      <c r="Z7707" s="8">
        <v>0</v>
      </c>
      <c r="AA7707">
        <v>0</v>
      </c>
      <c r="AF7707" t="s">
        <v>8099</v>
      </c>
      <c r="AG7707" t="s">
        <v>1910</v>
      </c>
      <c r="AH7707" t="s">
        <v>1911</v>
      </c>
      <c r="AI7707" t="s">
        <v>1934</v>
      </c>
      <c r="AJ7707" s="7">
        <v>46477</v>
      </c>
      <c r="AK7707" t="s">
        <v>8331</v>
      </c>
      <c r="AL7707" t="s">
        <v>1908</v>
      </c>
      <c r="AM7707" t="s">
        <v>8100</v>
      </c>
      <c r="AN7707" t="s">
        <v>8348</v>
      </c>
      <c r="AO7707" t="str">
        <f>TEXT(A7707,"yyyy-mm-dd")</f>
        <v>2025-11-30</v>
      </c>
    </row>
    <row r="7708" spans="1:41">
      <c r="A7708" s="6" t="s">
        <v>8330</v>
      </c>
      <c r="B7708">
        <v>2025</v>
      </c>
      <c r="C7708">
        <v>11</v>
      </c>
      <c r="E7708" t="s">
        <v>1907</v>
      </c>
      <c r="F7708" t="s">
        <v>1908</v>
      </c>
      <c r="G7708" t="s">
        <v>102</v>
      </c>
      <c r="H7708" t="s">
        <v>7871</v>
      </c>
      <c r="I7708">
        <v>2026</v>
      </c>
      <c r="J7708">
        <v>4</v>
      </c>
      <c r="K7708" s="6">
        <v>46387</v>
      </c>
      <c r="L7708">
        <v>13</v>
      </c>
      <c r="M7708">
        <v>4</v>
      </c>
      <c r="N7708" t="s">
        <v>252</v>
      </c>
      <c r="O7708" s="8">
        <v>6.51</v>
      </c>
      <c r="P7708" s="8">
        <v>6.5</v>
      </c>
      <c r="Q7708" s="8">
        <v>6.5</v>
      </c>
      <c r="R7708" s="8">
        <v>6.63</v>
      </c>
      <c r="S7708" s="8">
        <v>6</v>
      </c>
      <c r="T7708" s="8">
        <v>7</v>
      </c>
      <c r="U7708" s="8">
        <v>0.23</v>
      </c>
      <c r="V7708" s="9">
        <v>39</v>
      </c>
      <c r="W7708" s="8">
        <v>0.12999999999999989</v>
      </c>
      <c r="X7708" s="8">
        <v>1</v>
      </c>
      <c r="Y7708" s="8">
        <v>9.9999999999997868E-3</v>
      </c>
      <c r="Z7708" s="8">
        <v>0</v>
      </c>
      <c r="AA7708">
        <v>-0.12000000000000011</v>
      </c>
      <c r="AF7708" t="s">
        <v>7872</v>
      </c>
      <c r="AG7708" t="s">
        <v>1910</v>
      </c>
      <c r="AH7708" t="s">
        <v>1911</v>
      </c>
      <c r="AI7708" t="s">
        <v>1929</v>
      </c>
      <c r="AJ7708" s="7">
        <v>46387</v>
      </c>
      <c r="AK7708" t="s">
        <v>8331</v>
      </c>
      <c r="AL7708" t="s">
        <v>1908</v>
      </c>
      <c r="AM7708" t="s">
        <v>7873</v>
      </c>
      <c r="AN7708" t="s">
        <v>8347</v>
      </c>
      <c r="AO7708" t="str">
        <f>TEXT(A7708,"yyyy-mm-dd")</f>
        <v>2025-11-30</v>
      </c>
    </row>
    <row r="7709" spans="1:41">
      <c r="A7709" s="6" t="s">
        <v>8330</v>
      </c>
      <c r="B7709">
        <v>2025</v>
      </c>
      <c r="C7709">
        <v>11</v>
      </c>
      <c r="E7709" t="s">
        <v>1907</v>
      </c>
      <c r="F7709" t="s">
        <v>1908</v>
      </c>
      <c r="G7709" t="s">
        <v>102</v>
      </c>
      <c r="H7709" t="s">
        <v>7766</v>
      </c>
      <c r="I7709">
        <v>2026</v>
      </c>
      <c r="J7709">
        <v>3</v>
      </c>
      <c r="K7709" s="6">
        <v>46295</v>
      </c>
      <c r="L7709">
        <v>10</v>
      </c>
      <c r="M7709">
        <v>3</v>
      </c>
      <c r="N7709" t="s">
        <v>164</v>
      </c>
      <c r="O7709" s="8">
        <v>6.57</v>
      </c>
      <c r="P7709" s="8">
        <v>6.5</v>
      </c>
      <c r="Q7709" s="8">
        <v>6.5</v>
      </c>
      <c r="R7709" s="8">
        <v>6.75</v>
      </c>
      <c r="S7709" s="8">
        <v>6</v>
      </c>
      <c r="T7709" s="8">
        <v>7</v>
      </c>
      <c r="U7709" s="8">
        <v>0.25</v>
      </c>
      <c r="V7709" s="9">
        <v>38</v>
      </c>
      <c r="W7709" s="8">
        <v>0.25</v>
      </c>
      <c r="X7709" s="8">
        <v>1</v>
      </c>
      <c r="Y7709" s="8">
        <v>7.0000000000000284E-2</v>
      </c>
      <c r="Z7709" s="8">
        <v>0</v>
      </c>
      <c r="AA7709">
        <v>0</v>
      </c>
      <c r="AF7709" t="s">
        <v>7767</v>
      </c>
      <c r="AG7709" t="s">
        <v>1910</v>
      </c>
      <c r="AH7709" t="s">
        <v>1911</v>
      </c>
      <c r="AI7709" t="s">
        <v>1924</v>
      </c>
      <c r="AJ7709" s="7">
        <v>46295</v>
      </c>
      <c r="AK7709" t="s">
        <v>8331</v>
      </c>
      <c r="AL7709" t="s">
        <v>1908</v>
      </c>
      <c r="AM7709" t="s">
        <v>7768</v>
      </c>
      <c r="AN7709" t="s">
        <v>8346</v>
      </c>
      <c r="AO7709" t="str">
        <f>TEXT(A7709,"yyyy-mm-dd")</f>
        <v>2025-11-30</v>
      </c>
    </row>
    <row r="7710" spans="1:41">
      <c r="A7710" s="6" t="s">
        <v>8330</v>
      </c>
      <c r="B7710">
        <v>2025</v>
      </c>
      <c r="C7710">
        <v>11</v>
      </c>
      <c r="E7710" t="s">
        <v>1907</v>
      </c>
      <c r="F7710" t="s">
        <v>1908</v>
      </c>
      <c r="G7710" t="s">
        <v>102</v>
      </c>
      <c r="H7710" t="s">
        <v>7658</v>
      </c>
      <c r="I7710">
        <v>2026</v>
      </c>
      <c r="J7710">
        <v>2</v>
      </c>
      <c r="K7710" s="6">
        <v>46203</v>
      </c>
      <c r="L7710">
        <v>7</v>
      </c>
      <c r="M7710">
        <v>2</v>
      </c>
      <c r="N7710" t="s">
        <v>192</v>
      </c>
      <c r="O7710" s="8">
        <v>6.67</v>
      </c>
      <c r="P7710" s="8">
        <v>6.75</v>
      </c>
      <c r="Q7710" s="8">
        <v>6.5</v>
      </c>
      <c r="R7710" s="8">
        <v>6.75</v>
      </c>
      <c r="S7710" s="8">
        <v>6</v>
      </c>
      <c r="T7710" s="8">
        <v>7.25</v>
      </c>
      <c r="U7710" s="8">
        <v>0.25</v>
      </c>
      <c r="V7710" s="9">
        <v>38</v>
      </c>
      <c r="W7710" s="8">
        <v>0.25</v>
      </c>
      <c r="X7710" s="8">
        <v>1.25</v>
      </c>
      <c r="Y7710" s="8">
        <v>-8.0000000000000071E-2</v>
      </c>
      <c r="Z7710" s="8">
        <v>0.25</v>
      </c>
      <c r="AA7710">
        <v>0</v>
      </c>
      <c r="AF7710" t="s">
        <v>7659</v>
      </c>
      <c r="AG7710" t="s">
        <v>1910</v>
      </c>
      <c r="AH7710" t="s">
        <v>1911</v>
      </c>
      <c r="AI7710" t="s">
        <v>1919</v>
      </c>
      <c r="AJ7710" s="7">
        <v>46203</v>
      </c>
      <c r="AK7710" t="s">
        <v>8331</v>
      </c>
      <c r="AL7710" t="s">
        <v>1908</v>
      </c>
      <c r="AM7710" t="s">
        <v>7660</v>
      </c>
      <c r="AN7710" t="s">
        <v>8345</v>
      </c>
      <c r="AO7710" t="str">
        <f>TEXT(A7710,"yyyy-mm-dd")</f>
        <v>2025-11-30</v>
      </c>
    </row>
    <row r="7711" spans="1:41">
      <c r="A7711" s="6" t="s">
        <v>8330</v>
      </c>
      <c r="B7711">
        <v>2025</v>
      </c>
      <c r="C7711">
        <v>11</v>
      </c>
      <c r="E7711" t="s">
        <v>1907</v>
      </c>
      <c r="F7711" t="s">
        <v>1908</v>
      </c>
      <c r="G7711" t="s">
        <v>102</v>
      </c>
      <c r="H7711" t="s">
        <v>7654</v>
      </c>
      <c r="I7711">
        <v>2026</v>
      </c>
      <c r="J7711">
        <v>1</v>
      </c>
      <c r="K7711" s="6">
        <v>46112</v>
      </c>
      <c r="L7711">
        <v>4</v>
      </c>
      <c r="M7711">
        <v>1</v>
      </c>
      <c r="N7711" t="s">
        <v>219</v>
      </c>
      <c r="O7711" s="8">
        <v>6.85</v>
      </c>
      <c r="P7711" s="8">
        <v>7</v>
      </c>
      <c r="Q7711" s="8">
        <v>6.75</v>
      </c>
      <c r="R7711" s="8">
        <v>7</v>
      </c>
      <c r="S7711" s="8">
        <v>6.5</v>
      </c>
      <c r="T7711" s="8">
        <v>7.25</v>
      </c>
      <c r="U7711" s="8">
        <v>0.22</v>
      </c>
      <c r="V7711" s="9">
        <v>38</v>
      </c>
      <c r="W7711" s="8">
        <v>0.25</v>
      </c>
      <c r="X7711" s="8">
        <v>0.75</v>
      </c>
      <c r="Y7711" s="8">
        <v>-0.15000000000000036</v>
      </c>
      <c r="Z7711" s="8">
        <v>0.25</v>
      </c>
      <c r="AA7711">
        <v>-0.25</v>
      </c>
      <c r="AF7711" t="s">
        <v>7655</v>
      </c>
      <c r="AG7711" t="s">
        <v>1910</v>
      </c>
      <c r="AH7711" t="s">
        <v>1911</v>
      </c>
      <c r="AI7711" t="s">
        <v>1915</v>
      </c>
      <c r="AJ7711" s="7">
        <v>46112</v>
      </c>
      <c r="AK7711" t="s">
        <v>8331</v>
      </c>
      <c r="AL7711" t="s">
        <v>1908</v>
      </c>
      <c r="AM7711" t="s">
        <v>7656</v>
      </c>
      <c r="AN7711" t="s">
        <v>8344</v>
      </c>
      <c r="AO7711" t="str">
        <f>TEXT(A7711,"yyyy-mm-dd")</f>
        <v>2025-11-30</v>
      </c>
    </row>
    <row r="7712" spans="1:41">
      <c r="A7712" s="6" t="s">
        <v>8330</v>
      </c>
      <c r="B7712">
        <v>2025</v>
      </c>
      <c r="C7712">
        <v>11</v>
      </c>
      <c r="E7712" t="s">
        <v>1907</v>
      </c>
      <c r="F7712" t="s">
        <v>1908</v>
      </c>
      <c r="G7712" t="s">
        <v>102</v>
      </c>
      <c r="H7712" t="s">
        <v>7427</v>
      </c>
      <c r="I7712">
        <v>2025</v>
      </c>
      <c r="J7712">
        <v>4</v>
      </c>
      <c r="K7712" s="6">
        <v>46022</v>
      </c>
      <c r="L7712">
        <v>1</v>
      </c>
      <c r="M7712">
        <v>0</v>
      </c>
      <c r="N7712" t="s">
        <v>169</v>
      </c>
      <c r="O7712" s="8">
        <v>7.01</v>
      </c>
      <c r="P7712" s="8">
        <v>7</v>
      </c>
      <c r="Q7712" s="8">
        <v>7</v>
      </c>
      <c r="R7712" s="8">
        <v>7</v>
      </c>
      <c r="S7712" s="8">
        <v>6.5</v>
      </c>
      <c r="T7712" s="8">
        <v>7.25</v>
      </c>
      <c r="U7712" s="8">
        <v>0.11</v>
      </c>
      <c r="V7712" s="9">
        <v>39</v>
      </c>
      <c r="W7712" s="8">
        <v>0</v>
      </c>
      <c r="X7712" s="8">
        <v>0.75</v>
      </c>
      <c r="Y7712" s="8">
        <v>9.9999999999997868E-3</v>
      </c>
      <c r="Z7712" s="8">
        <v>0</v>
      </c>
      <c r="AA7712">
        <v>0</v>
      </c>
      <c r="AF7712" t="s">
        <v>7428</v>
      </c>
      <c r="AG7712" t="s">
        <v>1910</v>
      </c>
      <c r="AH7712" t="s">
        <v>1911</v>
      </c>
      <c r="AI7712" t="s">
        <v>1912</v>
      </c>
      <c r="AJ7712" s="7">
        <v>46022</v>
      </c>
      <c r="AK7712" t="s">
        <v>8331</v>
      </c>
      <c r="AL7712" t="s">
        <v>1908</v>
      </c>
      <c r="AM7712" t="s">
        <v>7429</v>
      </c>
      <c r="AN7712" t="s">
        <v>8343</v>
      </c>
      <c r="AO7712" t="str">
        <f>TEXT(A7712,"yyyy-mm-dd")</f>
        <v>2025-11-30</v>
      </c>
    </row>
    <row r="7713" spans="1:41">
      <c r="A7713" s="6" t="s">
        <v>8330</v>
      </c>
      <c r="B7713">
        <v>2025</v>
      </c>
      <c r="C7713">
        <v>11</v>
      </c>
      <c r="E7713" t="s">
        <v>100</v>
      </c>
      <c r="F7713" t="s">
        <v>101</v>
      </c>
      <c r="G7713" t="s">
        <v>83</v>
      </c>
      <c r="H7713" t="s">
        <v>7924</v>
      </c>
      <c r="I7713">
        <v>2027</v>
      </c>
      <c r="K7713" s="6">
        <v>46752</v>
      </c>
      <c r="L7713">
        <v>25</v>
      </c>
      <c r="N7713" t="s">
        <v>357</v>
      </c>
      <c r="O7713" s="8">
        <v>1.81</v>
      </c>
      <c r="P7713" s="8">
        <v>1.8</v>
      </c>
      <c r="Q7713" s="8">
        <v>1.63</v>
      </c>
      <c r="R7713" s="8">
        <v>2</v>
      </c>
      <c r="S7713" s="8">
        <v>1</v>
      </c>
      <c r="T7713" s="8">
        <v>2.4</v>
      </c>
      <c r="U7713" s="8">
        <v>0.34</v>
      </c>
      <c r="V7713" s="9">
        <v>34</v>
      </c>
      <c r="W7713" s="8">
        <v>0.37000000000000011</v>
      </c>
      <c r="X7713" s="8">
        <v>1.4</v>
      </c>
      <c r="Y7713" s="8">
        <v>1.0000000000000009E-2</v>
      </c>
      <c r="Z7713" s="8">
        <v>0</v>
      </c>
      <c r="AA7713">
        <v>-2.9999999999999805E-2</v>
      </c>
      <c r="AF7713" t="s">
        <v>10522</v>
      </c>
      <c r="AG7713" t="s">
        <v>9655</v>
      </c>
      <c r="AH7713" t="s">
        <v>9656</v>
      </c>
      <c r="AI7713" t="s">
        <v>9708</v>
      </c>
      <c r="AJ7713" s="7">
        <v>46752</v>
      </c>
      <c r="AK7713" t="s">
        <v>8331</v>
      </c>
      <c r="AL7713" t="s">
        <v>109</v>
      </c>
      <c r="AM7713" t="s">
        <v>7926</v>
      </c>
      <c r="AN7713" t="s">
        <v>10534</v>
      </c>
    </row>
    <row r="7714" spans="1:41">
      <c r="A7714" s="6" t="s">
        <v>8330</v>
      </c>
      <c r="B7714">
        <v>2025</v>
      </c>
      <c r="C7714">
        <v>11</v>
      </c>
      <c r="E7714" t="s">
        <v>100</v>
      </c>
      <c r="F7714" t="s">
        <v>101</v>
      </c>
      <c r="G7714" t="s">
        <v>102</v>
      </c>
      <c r="H7714" t="s">
        <v>7871</v>
      </c>
      <c r="I7714">
        <v>2026</v>
      </c>
      <c r="J7714">
        <v>4</v>
      </c>
      <c r="K7714" s="6">
        <v>46387</v>
      </c>
      <c r="L7714">
        <v>13</v>
      </c>
      <c r="M7714">
        <v>4</v>
      </c>
      <c r="N7714" t="s">
        <v>252</v>
      </c>
      <c r="O7714" s="8">
        <v>1.66</v>
      </c>
      <c r="P7714" s="8">
        <v>1.75</v>
      </c>
      <c r="Q7714" s="8">
        <v>1.4</v>
      </c>
      <c r="R7714" s="8">
        <v>2.0099999999999998</v>
      </c>
      <c r="S7714" s="8">
        <v>0.5</v>
      </c>
      <c r="T7714" s="8">
        <v>2.35</v>
      </c>
      <c r="U7714" s="8">
        <v>0.46</v>
      </c>
      <c r="V7714" s="9">
        <v>32</v>
      </c>
      <c r="W7714" s="8">
        <v>0.60999999999999988</v>
      </c>
      <c r="X7714" s="8">
        <v>1.85</v>
      </c>
      <c r="Y7714" s="8">
        <v>-9.000000000000008E-2</v>
      </c>
      <c r="Z7714" s="8">
        <v>5.0000000000000044E-2</v>
      </c>
      <c r="AA7714">
        <v>-2.0000000000000018E-2</v>
      </c>
      <c r="AF7714" t="s">
        <v>7943</v>
      </c>
      <c r="AG7714" t="s">
        <v>106</v>
      </c>
      <c r="AH7714" t="s">
        <v>107</v>
      </c>
      <c r="AI7714" t="s">
        <v>502</v>
      </c>
      <c r="AJ7714" s="7">
        <v>46387</v>
      </c>
      <c r="AK7714" t="s">
        <v>8331</v>
      </c>
      <c r="AL7714" t="s">
        <v>109</v>
      </c>
      <c r="AM7714" t="s">
        <v>7873</v>
      </c>
      <c r="AN7714" t="s">
        <v>8342</v>
      </c>
      <c r="AO7714" t="str">
        <f>TEXT(A7714,"yyyy-mm-dd")</f>
        <v>2025-11-30</v>
      </c>
    </row>
    <row r="7715" spans="1:41">
      <c r="A7715" s="6" t="s">
        <v>8330</v>
      </c>
      <c r="B7715">
        <v>2025</v>
      </c>
      <c r="C7715">
        <v>11</v>
      </c>
      <c r="E7715" t="s">
        <v>100</v>
      </c>
      <c r="F7715" t="s">
        <v>101</v>
      </c>
      <c r="G7715" t="s">
        <v>83</v>
      </c>
      <c r="H7715" t="s">
        <v>7480</v>
      </c>
      <c r="I7715">
        <v>2026</v>
      </c>
      <c r="K7715" s="6">
        <v>46387</v>
      </c>
      <c r="L7715">
        <v>13</v>
      </c>
      <c r="N7715" t="s">
        <v>252</v>
      </c>
      <c r="O7715" s="8">
        <v>1.29</v>
      </c>
      <c r="P7715" s="8">
        <v>1.37</v>
      </c>
      <c r="Q7715" s="8">
        <v>1.06</v>
      </c>
      <c r="R7715" s="8">
        <v>1.5</v>
      </c>
      <c r="S7715" s="8">
        <v>0.5</v>
      </c>
      <c r="T7715" s="8">
        <v>1.8</v>
      </c>
      <c r="U7715" s="8">
        <v>0.32</v>
      </c>
      <c r="V7715" s="9">
        <v>41</v>
      </c>
      <c r="W7715" s="8">
        <v>0.43999999999999995</v>
      </c>
      <c r="X7715" s="8">
        <v>1.3</v>
      </c>
      <c r="Y7715" s="8">
        <v>-8.0000000000000071E-2</v>
      </c>
      <c r="Z7715" s="8">
        <v>-2.9999999999999805E-2</v>
      </c>
      <c r="AA7715">
        <v>0.11999999999999988</v>
      </c>
      <c r="AF7715" t="s">
        <v>10489</v>
      </c>
      <c r="AG7715" t="s">
        <v>9655</v>
      </c>
      <c r="AH7715" t="s">
        <v>9656</v>
      </c>
      <c r="AI7715" t="s">
        <v>9669</v>
      </c>
      <c r="AJ7715" s="7">
        <v>46387</v>
      </c>
      <c r="AK7715" t="s">
        <v>8331</v>
      </c>
      <c r="AL7715" t="s">
        <v>109</v>
      </c>
      <c r="AM7715" t="s">
        <v>7482</v>
      </c>
      <c r="AN7715" t="s">
        <v>10513</v>
      </c>
    </row>
    <row r="7716" spans="1:41">
      <c r="A7716" s="6" t="s">
        <v>8330</v>
      </c>
      <c r="B7716">
        <v>2025</v>
      </c>
      <c r="C7716">
        <v>11</v>
      </c>
      <c r="E7716" t="s">
        <v>100</v>
      </c>
      <c r="F7716" t="s">
        <v>101</v>
      </c>
      <c r="G7716" t="s">
        <v>102</v>
      </c>
      <c r="H7716" t="s">
        <v>7766</v>
      </c>
      <c r="I7716">
        <v>2026</v>
      </c>
      <c r="J7716">
        <v>3</v>
      </c>
      <c r="K7716" s="6">
        <v>46295</v>
      </c>
      <c r="L7716">
        <v>10</v>
      </c>
      <c r="M7716">
        <v>3</v>
      </c>
      <c r="N7716" t="s">
        <v>164</v>
      </c>
      <c r="O7716" s="8">
        <v>1.53</v>
      </c>
      <c r="P7716" s="8">
        <v>1.5</v>
      </c>
      <c r="Q7716" s="8">
        <v>1.3</v>
      </c>
      <c r="R7716" s="8">
        <v>1.82</v>
      </c>
      <c r="S7716" s="8">
        <v>0.7</v>
      </c>
      <c r="T7716" s="8">
        <v>2.17</v>
      </c>
      <c r="U7716" s="8">
        <v>0.35</v>
      </c>
      <c r="V7716" s="9">
        <v>32</v>
      </c>
      <c r="W7716" s="8">
        <v>0.52</v>
      </c>
      <c r="X7716" s="8">
        <v>1.47</v>
      </c>
      <c r="Y7716" s="8">
        <v>3.0000000000000027E-2</v>
      </c>
      <c r="Z7716" s="8">
        <v>0</v>
      </c>
      <c r="AA7716">
        <v>2.0000000000000018E-2</v>
      </c>
      <c r="AF7716" t="s">
        <v>7941</v>
      </c>
      <c r="AG7716" t="s">
        <v>106</v>
      </c>
      <c r="AH7716" t="s">
        <v>107</v>
      </c>
      <c r="AI7716" t="s">
        <v>497</v>
      </c>
      <c r="AJ7716" s="7">
        <v>46295</v>
      </c>
      <c r="AK7716" t="s">
        <v>8331</v>
      </c>
      <c r="AL7716" t="s">
        <v>109</v>
      </c>
      <c r="AM7716" t="s">
        <v>7768</v>
      </c>
      <c r="AN7716" t="s">
        <v>8341</v>
      </c>
      <c r="AO7716" t="str">
        <f>TEXT(A7716,"yyyy-mm-dd")</f>
        <v>2025-11-30</v>
      </c>
    </row>
    <row r="7717" spans="1:41">
      <c r="A7717" s="6" t="s">
        <v>8330</v>
      </c>
      <c r="B7717">
        <v>2025</v>
      </c>
      <c r="C7717">
        <v>11</v>
      </c>
      <c r="E7717" t="s">
        <v>100</v>
      </c>
      <c r="F7717" t="s">
        <v>101</v>
      </c>
      <c r="G7717" t="s">
        <v>102</v>
      </c>
      <c r="H7717" t="s">
        <v>7658</v>
      </c>
      <c r="I7717">
        <v>2026</v>
      </c>
      <c r="J7717">
        <v>2</v>
      </c>
      <c r="K7717" s="6">
        <v>46203</v>
      </c>
      <c r="L7717">
        <v>7</v>
      </c>
      <c r="M7717">
        <v>2</v>
      </c>
      <c r="N7717" t="s">
        <v>192</v>
      </c>
      <c r="O7717" s="8">
        <v>1.0900000000000001</v>
      </c>
      <c r="P7717" s="8">
        <v>1.05</v>
      </c>
      <c r="Q7717" s="8">
        <v>0.68</v>
      </c>
      <c r="R7717" s="8">
        <v>1.4</v>
      </c>
      <c r="S7717" s="8">
        <v>0.3</v>
      </c>
      <c r="T7717" s="8">
        <v>2.5499999999999998</v>
      </c>
      <c r="U7717" s="8">
        <v>0.5</v>
      </c>
      <c r="V7717" s="9">
        <v>32</v>
      </c>
      <c r="W7717" s="8">
        <v>0.71999999999999986</v>
      </c>
      <c r="X7717" s="8">
        <v>2.25</v>
      </c>
      <c r="Y7717" s="8">
        <v>4.0000000000000036E-2</v>
      </c>
      <c r="Z7717" s="8">
        <v>-5.0000000000000044E-2</v>
      </c>
      <c r="AA7717">
        <v>0.27999999999999992</v>
      </c>
      <c r="AF7717" t="s">
        <v>7939</v>
      </c>
      <c r="AG7717" t="s">
        <v>106</v>
      </c>
      <c r="AH7717" t="s">
        <v>107</v>
      </c>
      <c r="AI7717" t="s">
        <v>427</v>
      </c>
      <c r="AJ7717" s="7">
        <v>46203</v>
      </c>
      <c r="AK7717" t="s">
        <v>8331</v>
      </c>
      <c r="AL7717" t="s">
        <v>109</v>
      </c>
      <c r="AM7717" t="s">
        <v>7660</v>
      </c>
      <c r="AN7717" t="s">
        <v>8340</v>
      </c>
      <c r="AO7717" t="str">
        <f>TEXT(A7717,"yyyy-mm-dd")</f>
        <v>2025-11-30</v>
      </c>
    </row>
    <row r="7718" spans="1:41">
      <c r="A7718" s="6" t="s">
        <v>8330</v>
      </c>
      <c r="B7718">
        <v>2025</v>
      </c>
      <c r="C7718">
        <v>11</v>
      </c>
      <c r="E7718" t="s">
        <v>100</v>
      </c>
      <c r="F7718" t="s">
        <v>101</v>
      </c>
      <c r="G7718" t="s">
        <v>102</v>
      </c>
      <c r="H7718" t="s">
        <v>7654</v>
      </c>
      <c r="I7718">
        <v>2026</v>
      </c>
      <c r="J7718">
        <v>1</v>
      </c>
      <c r="K7718" s="6">
        <v>46112</v>
      </c>
      <c r="L7718">
        <v>4</v>
      </c>
      <c r="M7718">
        <v>1</v>
      </c>
      <c r="N7718" t="s">
        <v>219</v>
      </c>
      <c r="O7718" s="8">
        <v>0.85</v>
      </c>
      <c r="P7718" s="8">
        <v>0.9</v>
      </c>
      <c r="Q7718" s="8">
        <v>0.6</v>
      </c>
      <c r="R7718" s="8">
        <v>1.1000000000000001</v>
      </c>
      <c r="S7718" s="8">
        <v>-1.4</v>
      </c>
      <c r="T7718" s="8">
        <v>1.8</v>
      </c>
      <c r="U7718" s="8">
        <v>0.53</v>
      </c>
      <c r="V7718" s="9">
        <v>32</v>
      </c>
      <c r="W7718" s="8">
        <v>0.50000000000000011</v>
      </c>
      <c r="X7718" s="8">
        <v>3.2</v>
      </c>
      <c r="Y7718" s="8">
        <v>-5.0000000000000044E-2</v>
      </c>
      <c r="Z7718" s="8">
        <v>-9.9999999999999978E-2</v>
      </c>
      <c r="AA7718">
        <v>5.0000000000000155E-2</v>
      </c>
      <c r="AF7718" t="s">
        <v>7937</v>
      </c>
      <c r="AG7718" t="s">
        <v>106</v>
      </c>
      <c r="AH7718" t="s">
        <v>107</v>
      </c>
      <c r="AI7718" t="s">
        <v>340</v>
      </c>
      <c r="AJ7718" s="7">
        <v>46112</v>
      </c>
      <c r="AK7718" t="s">
        <v>8331</v>
      </c>
      <c r="AL7718" t="s">
        <v>109</v>
      </c>
      <c r="AM7718" t="s">
        <v>7656</v>
      </c>
      <c r="AN7718" t="s">
        <v>8339</v>
      </c>
      <c r="AO7718" t="str">
        <f>TEXT(A7718,"yyyy-mm-dd")</f>
        <v>2025-11-30</v>
      </c>
    </row>
    <row r="7719" spans="1:41">
      <c r="A7719" s="6" t="s">
        <v>8330</v>
      </c>
      <c r="B7719">
        <v>2025</v>
      </c>
      <c r="C7719">
        <v>11</v>
      </c>
      <c r="E7719" t="s">
        <v>100</v>
      </c>
      <c r="F7719" t="s">
        <v>101</v>
      </c>
      <c r="G7719" t="s">
        <v>102</v>
      </c>
      <c r="H7719" t="s">
        <v>7427</v>
      </c>
      <c r="I7719">
        <v>2025</v>
      </c>
      <c r="J7719">
        <v>4</v>
      </c>
      <c r="K7719" s="6">
        <v>46022</v>
      </c>
      <c r="L7719">
        <v>1</v>
      </c>
      <c r="M7719">
        <v>0</v>
      </c>
      <c r="N7719" t="s">
        <v>169</v>
      </c>
      <c r="O7719" s="8">
        <v>0.9</v>
      </c>
      <c r="P7719" s="8">
        <v>1</v>
      </c>
      <c r="Q7719" s="8">
        <v>0.5</v>
      </c>
      <c r="R7719" s="8">
        <v>1.3</v>
      </c>
      <c r="S7719" s="8">
        <v>-0.44</v>
      </c>
      <c r="T7719" s="8">
        <v>2</v>
      </c>
      <c r="U7719" s="8">
        <v>0.55000000000000004</v>
      </c>
      <c r="V7719" s="9">
        <v>32</v>
      </c>
      <c r="W7719" s="8">
        <v>0.8</v>
      </c>
      <c r="X7719" s="8">
        <v>2.44</v>
      </c>
      <c r="Y7719" s="8">
        <v>-9.9999999999999978E-2</v>
      </c>
      <c r="Z7719" s="8">
        <v>9.9999999999999978E-2</v>
      </c>
      <c r="AA7719">
        <v>0.25000000000000011</v>
      </c>
      <c r="AF7719" t="s">
        <v>7499</v>
      </c>
      <c r="AG7719" t="s">
        <v>106</v>
      </c>
      <c r="AH7719" t="s">
        <v>107</v>
      </c>
      <c r="AI7719" t="s">
        <v>108</v>
      </c>
      <c r="AJ7719" s="7">
        <v>46022</v>
      </c>
      <c r="AK7719" t="s">
        <v>8331</v>
      </c>
      <c r="AL7719" t="s">
        <v>109</v>
      </c>
      <c r="AM7719" t="s">
        <v>7429</v>
      </c>
      <c r="AN7719" t="s">
        <v>8338</v>
      </c>
      <c r="AO7719" t="str">
        <f>TEXT(A7719,"yyyy-mm-dd")</f>
        <v>2025-11-30</v>
      </c>
    </row>
    <row r="7720" spans="1:41">
      <c r="A7720" s="6" t="s">
        <v>8330</v>
      </c>
      <c r="B7720">
        <v>2025</v>
      </c>
      <c r="C7720">
        <v>11</v>
      </c>
      <c r="E7720" t="s">
        <v>100</v>
      </c>
      <c r="F7720" t="s">
        <v>101</v>
      </c>
      <c r="G7720" t="s">
        <v>83</v>
      </c>
      <c r="H7720" t="s">
        <v>7036</v>
      </c>
      <c r="I7720">
        <v>2025</v>
      </c>
      <c r="K7720" s="6">
        <v>46022</v>
      </c>
      <c r="L7720">
        <v>1</v>
      </c>
      <c r="N7720" t="s">
        <v>169</v>
      </c>
      <c r="O7720" s="8">
        <v>0.39</v>
      </c>
      <c r="P7720" s="8">
        <v>0.4</v>
      </c>
      <c r="Q7720" s="8">
        <v>0.3</v>
      </c>
      <c r="R7720" s="8">
        <v>0.5</v>
      </c>
      <c r="S7720" s="8">
        <v>0.1</v>
      </c>
      <c r="T7720" s="8">
        <v>0.7</v>
      </c>
      <c r="U7720" s="8">
        <v>0.16</v>
      </c>
      <c r="V7720" s="9">
        <v>41</v>
      </c>
      <c r="W7720" s="8">
        <v>0.2</v>
      </c>
      <c r="X7720" s="8">
        <v>0.6</v>
      </c>
      <c r="Y7720" s="8">
        <v>-1.0000000000000009E-2</v>
      </c>
      <c r="Z7720" s="8">
        <v>-9.9999999999999978E-2</v>
      </c>
      <c r="AA7720">
        <v>5.5511151231257827E-17</v>
      </c>
      <c r="AF7720" t="s">
        <v>10450</v>
      </c>
      <c r="AG7720" t="s">
        <v>9655</v>
      </c>
      <c r="AH7720" t="s">
        <v>9656</v>
      </c>
      <c r="AI7720" t="s">
        <v>9657</v>
      </c>
      <c r="AJ7720" s="7">
        <v>46022</v>
      </c>
      <c r="AK7720" t="s">
        <v>8331</v>
      </c>
      <c r="AL7720" t="s">
        <v>109</v>
      </c>
      <c r="AM7720" t="s">
        <v>7038</v>
      </c>
      <c r="AN7720" t="s">
        <v>10486</v>
      </c>
    </row>
    <row r="7721" spans="1:41">
      <c r="A7721" s="6" t="s">
        <v>8330</v>
      </c>
      <c r="B7721">
        <v>2025</v>
      </c>
      <c r="C7721">
        <v>11</v>
      </c>
      <c r="E7721" t="s">
        <v>2685</v>
      </c>
      <c r="F7721" t="s">
        <v>101</v>
      </c>
      <c r="G7721" t="s">
        <v>774</v>
      </c>
      <c r="H7721" t="s">
        <v>2686</v>
      </c>
      <c r="K7721" s="6"/>
      <c r="O7721" s="8">
        <v>1.86</v>
      </c>
      <c r="P7721" s="8">
        <v>1.8</v>
      </c>
      <c r="Q7721" s="8">
        <v>1.7</v>
      </c>
      <c r="R7721" s="8">
        <v>2</v>
      </c>
      <c r="S7721" s="8">
        <v>1.4</v>
      </c>
      <c r="T7721" s="8">
        <v>2.8</v>
      </c>
      <c r="U7721" s="8">
        <v>0.3</v>
      </c>
      <c r="V7721" s="9">
        <v>31</v>
      </c>
      <c r="W7721" s="8">
        <v>0.30000000000000004</v>
      </c>
      <c r="X7721" s="8">
        <v>1.4</v>
      </c>
      <c r="Y7721" s="8">
        <v>6.0000000000000053E-2</v>
      </c>
      <c r="Z7721" s="8">
        <v>0</v>
      </c>
      <c r="AA7721">
        <v>8.0000000000000071E-2</v>
      </c>
      <c r="AF7721" t="s">
        <v>2687</v>
      </c>
      <c r="AG7721" t="s">
        <v>2688</v>
      </c>
      <c r="AH7721" t="s">
        <v>2689</v>
      </c>
      <c r="AI7721" t="s">
        <v>2690</v>
      </c>
      <c r="AJ7721" s="7"/>
      <c r="AK7721" t="s">
        <v>8331</v>
      </c>
      <c r="AL7721" t="s">
        <v>109</v>
      </c>
      <c r="AM7721" t="s">
        <v>2686</v>
      </c>
      <c r="AN7721" t="s">
        <v>8356</v>
      </c>
      <c r="AO7721" t="str">
        <f>TEXT(A7721,"yyyy-mm-dd")</f>
        <v>2025-11-30</v>
      </c>
    </row>
    <row r="7722" spans="1:41">
      <c r="A7722" s="6" t="s">
        <v>8330</v>
      </c>
      <c r="B7722">
        <v>2025</v>
      </c>
      <c r="C7722">
        <v>11</v>
      </c>
      <c r="E7722" t="s">
        <v>81</v>
      </c>
      <c r="F7722" t="s">
        <v>82</v>
      </c>
      <c r="G7722" t="s">
        <v>83</v>
      </c>
      <c r="H7722" t="s">
        <v>7924</v>
      </c>
      <c r="I7722">
        <v>2027</v>
      </c>
      <c r="K7722" s="6">
        <v>46752</v>
      </c>
      <c r="L7722">
        <v>25</v>
      </c>
      <c r="N7722" t="s">
        <v>357</v>
      </c>
      <c r="O7722" s="8">
        <v>3.74</v>
      </c>
      <c r="P7722" s="8">
        <v>3.7</v>
      </c>
      <c r="Q7722" s="8">
        <v>3.59</v>
      </c>
      <c r="R7722" s="8">
        <v>3.85</v>
      </c>
      <c r="S7722" s="8">
        <v>3.16</v>
      </c>
      <c r="T7722" s="8">
        <v>4.3499999999999996</v>
      </c>
      <c r="U7722" s="8">
        <v>0.25</v>
      </c>
      <c r="V7722" s="9">
        <v>36</v>
      </c>
      <c r="W7722" s="8">
        <v>0.26000000000000023</v>
      </c>
      <c r="X7722" s="8">
        <v>1.1899999999999995</v>
      </c>
      <c r="Y7722" s="8">
        <v>4.0000000000000036E-2</v>
      </c>
      <c r="Z7722" s="8">
        <v>-9.9999999999997868E-3</v>
      </c>
      <c r="AA7722">
        <v>-4.9999999999999822E-2</v>
      </c>
      <c r="AF7722" t="s">
        <v>7925</v>
      </c>
      <c r="AG7722" t="s">
        <v>87</v>
      </c>
      <c r="AH7722" t="s">
        <v>88</v>
      </c>
      <c r="AI7722" t="s">
        <v>359</v>
      </c>
      <c r="AJ7722" s="7">
        <v>46752</v>
      </c>
      <c r="AK7722" t="s">
        <v>8331</v>
      </c>
      <c r="AL7722" t="s">
        <v>91</v>
      </c>
      <c r="AM7722" t="s">
        <v>7926</v>
      </c>
      <c r="AN7722" t="s">
        <v>8334</v>
      </c>
      <c r="AO7722" t="str">
        <f>TEXT(A7722,"yyyy-mm-dd")</f>
        <v>2025-11-30</v>
      </c>
    </row>
    <row r="7723" spans="1:41">
      <c r="A7723" s="6" t="s">
        <v>8330</v>
      </c>
      <c r="B7723">
        <v>2025</v>
      </c>
      <c r="C7723">
        <v>11</v>
      </c>
      <c r="E7723" t="s">
        <v>392</v>
      </c>
      <c r="F7723" t="s">
        <v>82</v>
      </c>
      <c r="G7723" t="s">
        <v>83</v>
      </c>
      <c r="H7723" t="s">
        <v>7924</v>
      </c>
      <c r="I7723">
        <v>2027</v>
      </c>
      <c r="K7723" s="6">
        <v>46752</v>
      </c>
      <c r="L7723">
        <v>25</v>
      </c>
      <c r="N7723" t="s">
        <v>357</v>
      </c>
      <c r="O7723" s="8">
        <v>3.67</v>
      </c>
      <c r="P7723" s="8">
        <v>3.65</v>
      </c>
      <c r="Q7723" s="8">
        <v>3.53</v>
      </c>
      <c r="R7723" s="8">
        <v>3.83</v>
      </c>
      <c r="S7723" s="8">
        <v>3.01</v>
      </c>
      <c r="T7723" s="8">
        <v>4.18</v>
      </c>
      <c r="U7723" s="8">
        <v>0.26</v>
      </c>
      <c r="V7723" s="9">
        <v>35</v>
      </c>
      <c r="W7723" s="8">
        <v>0.30000000000000027</v>
      </c>
      <c r="X7723" s="8">
        <v>1.17</v>
      </c>
      <c r="Y7723" s="8">
        <v>2.0000000000000018E-2</v>
      </c>
      <c r="Z7723" s="8">
        <v>-5.0000000000000266E-2</v>
      </c>
      <c r="AA7723">
        <v>-2.0000000000000018E-2</v>
      </c>
      <c r="AF7723" t="s">
        <v>7925</v>
      </c>
      <c r="AG7723" t="s">
        <v>87</v>
      </c>
      <c r="AH7723" t="s">
        <v>88</v>
      </c>
      <c r="AI7723" t="s">
        <v>359</v>
      </c>
      <c r="AJ7723" s="7">
        <v>46752</v>
      </c>
      <c r="AK7723" t="s">
        <v>8331</v>
      </c>
      <c r="AL7723" t="s">
        <v>393</v>
      </c>
      <c r="AM7723" t="s">
        <v>7926</v>
      </c>
      <c r="AN7723" t="s">
        <v>8337</v>
      </c>
      <c r="AO7723" t="str">
        <f>TEXT(A7723,"yyyy-mm-dd")</f>
        <v>2025-11-30</v>
      </c>
    </row>
    <row r="7724" spans="1:41">
      <c r="A7724" s="6" t="s">
        <v>8330</v>
      </c>
      <c r="B7724">
        <v>2025</v>
      </c>
      <c r="C7724">
        <v>11</v>
      </c>
      <c r="E7724" t="s">
        <v>81</v>
      </c>
      <c r="F7724" t="s">
        <v>82</v>
      </c>
      <c r="G7724" t="s">
        <v>83</v>
      </c>
      <c r="H7724" t="s">
        <v>7480</v>
      </c>
      <c r="I7724">
        <v>2026</v>
      </c>
      <c r="K7724" s="6">
        <v>46387</v>
      </c>
      <c r="L7724">
        <v>13</v>
      </c>
      <c r="N7724" t="s">
        <v>252</v>
      </c>
      <c r="O7724" s="8">
        <v>3.92</v>
      </c>
      <c r="P7724" s="8">
        <v>3.9</v>
      </c>
      <c r="Q7724" s="8">
        <v>3.71</v>
      </c>
      <c r="R7724" s="8">
        <v>4.09</v>
      </c>
      <c r="S7724" s="8">
        <v>3.34</v>
      </c>
      <c r="T7724" s="8">
        <v>4.49</v>
      </c>
      <c r="U7724" s="8">
        <v>0.28000000000000003</v>
      </c>
      <c r="V7724" s="9">
        <v>42</v>
      </c>
      <c r="W7724" s="8">
        <v>0.37999999999999989</v>
      </c>
      <c r="X7724" s="8">
        <v>1.1500000000000004</v>
      </c>
      <c r="Y7724" s="8">
        <v>2.0000000000000018E-2</v>
      </c>
      <c r="Z7724" s="8">
        <v>8.9999999999999858E-2</v>
      </c>
      <c r="AA7724">
        <v>6.0000000000000497E-2</v>
      </c>
      <c r="AF7724" t="s">
        <v>7481</v>
      </c>
      <c r="AG7724" t="s">
        <v>87</v>
      </c>
      <c r="AH7724" t="s">
        <v>88</v>
      </c>
      <c r="AI7724" t="s">
        <v>97</v>
      </c>
      <c r="AJ7724" s="7">
        <v>46387</v>
      </c>
      <c r="AK7724" t="s">
        <v>8331</v>
      </c>
      <c r="AL7724" t="s">
        <v>91</v>
      </c>
      <c r="AM7724" t="s">
        <v>7482</v>
      </c>
      <c r="AN7724" t="s">
        <v>8333</v>
      </c>
      <c r="AO7724" t="str">
        <f>TEXT(A7724,"yyyy-mm-dd")</f>
        <v>2025-11-30</v>
      </c>
    </row>
    <row r="7725" spans="1:41">
      <c r="A7725" s="6" t="s">
        <v>8330</v>
      </c>
      <c r="B7725">
        <v>2025</v>
      </c>
      <c r="C7725">
        <v>11</v>
      </c>
      <c r="E7725" t="s">
        <v>392</v>
      </c>
      <c r="F7725" t="s">
        <v>82</v>
      </c>
      <c r="G7725" t="s">
        <v>83</v>
      </c>
      <c r="H7725" t="s">
        <v>7480</v>
      </c>
      <c r="I7725">
        <v>2026</v>
      </c>
      <c r="K7725" s="6">
        <v>46387</v>
      </c>
      <c r="L7725">
        <v>13</v>
      </c>
      <c r="N7725" t="s">
        <v>252</v>
      </c>
      <c r="O7725" s="8">
        <v>3.98</v>
      </c>
      <c r="P7725" s="8">
        <v>3.9</v>
      </c>
      <c r="Q7725" s="8">
        <v>3.76</v>
      </c>
      <c r="R7725" s="8">
        <v>4.2</v>
      </c>
      <c r="S7725" s="8">
        <v>3.24</v>
      </c>
      <c r="T7725" s="8">
        <v>4.82</v>
      </c>
      <c r="U7725" s="8">
        <v>0.35</v>
      </c>
      <c r="V7725" s="9">
        <v>40</v>
      </c>
      <c r="W7725" s="8">
        <v>0.44000000000000039</v>
      </c>
      <c r="X7725" s="8">
        <v>1.58</v>
      </c>
      <c r="Y7725" s="8">
        <v>8.0000000000000071E-2</v>
      </c>
      <c r="Z7725" s="8">
        <v>0.10000000000000009</v>
      </c>
      <c r="AA7725">
        <v>0.16000000000000059</v>
      </c>
      <c r="AF7725" t="s">
        <v>7481</v>
      </c>
      <c r="AG7725" t="s">
        <v>87</v>
      </c>
      <c r="AH7725" t="s">
        <v>88</v>
      </c>
      <c r="AI7725" t="s">
        <v>97</v>
      </c>
      <c r="AJ7725" s="7">
        <v>46387</v>
      </c>
      <c r="AK7725" t="s">
        <v>8331</v>
      </c>
      <c r="AL7725" t="s">
        <v>393</v>
      </c>
      <c r="AM7725" t="s">
        <v>7482</v>
      </c>
      <c r="AN7725" t="s">
        <v>8336</v>
      </c>
      <c r="AO7725" t="str">
        <f>TEXT(A7725,"yyyy-mm-dd")</f>
        <v>2025-11-30</v>
      </c>
    </row>
    <row r="7726" spans="1:41">
      <c r="A7726" s="6" t="s">
        <v>8330</v>
      </c>
      <c r="B7726">
        <v>2025</v>
      </c>
      <c r="C7726">
        <v>11</v>
      </c>
      <c r="E7726" t="s">
        <v>81</v>
      </c>
      <c r="F7726" t="s">
        <v>82</v>
      </c>
      <c r="G7726" t="s">
        <v>83</v>
      </c>
      <c r="H7726" t="s">
        <v>7036</v>
      </c>
      <c r="I7726">
        <v>2025</v>
      </c>
      <c r="K7726" s="6">
        <v>46022</v>
      </c>
      <c r="L7726">
        <v>1</v>
      </c>
      <c r="N7726" t="s">
        <v>169</v>
      </c>
      <c r="O7726" s="8">
        <v>3.75</v>
      </c>
      <c r="P7726" s="8">
        <v>3.74</v>
      </c>
      <c r="Q7726" s="8">
        <v>3.68</v>
      </c>
      <c r="R7726" s="8">
        <v>3.8</v>
      </c>
      <c r="S7726" s="8">
        <v>3.34</v>
      </c>
      <c r="T7726" s="8">
        <v>4.09</v>
      </c>
      <c r="U7726" s="8">
        <v>0.14000000000000001</v>
      </c>
      <c r="V7726" s="9">
        <v>42</v>
      </c>
      <c r="W7726" s="8">
        <v>0.11999999999999966</v>
      </c>
      <c r="X7726" s="8">
        <v>0.75</v>
      </c>
      <c r="Y7726" s="8">
        <v>9.9999999999997868E-3</v>
      </c>
      <c r="Z7726" s="8">
        <v>-3.9999999999999591E-2</v>
      </c>
      <c r="AA7726">
        <v>-8.0000000000000071E-2</v>
      </c>
      <c r="AF7726" t="s">
        <v>7037</v>
      </c>
      <c r="AG7726" t="s">
        <v>87</v>
      </c>
      <c r="AH7726" t="s">
        <v>88</v>
      </c>
      <c r="AI7726" t="s">
        <v>89</v>
      </c>
      <c r="AJ7726" s="7">
        <v>46022</v>
      </c>
      <c r="AK7726" t="s">
        <v>8331</v>
      </c>
      <c r="AL7726" t="s">
        <v>91</v>
      </c>
      <c r="AM7726" t="s">
        <v>7038</v>
      </c>
      <c r="AN7726" t="s">
        <v>8332</v>
      </c>
      <c r="AO7726" t="str">
        <f>TEXT(A7726,"yyyy-mm-dd")</f>
        <v>2025-11-30</v>
      </c>
    </row>
    <row r="7727" spans="1:41">
      <c r="A7727" s="6" t="s">
        <v>8330</v>
      </c>
      <c r="B7727">
        <v>2025</v>
      </c>
      <c r="C7727">
        <v>11</v>
      </c>
      <c r="E7727" t="s">
        <v>392</v>
      </c>
      <c r="F7727" t="s">
        <v>82</v>
      </c>
      <c r="G7727" t="s">
        <v>83</v>
      </c>
      <c r="H7727" t="s">
        <v>7036</v>
      </c>
      <c r="I7727">
        <v>2025</v>
      </c>
      <c r="K7727" s="6">
        <v>46022</v>
      </c>
      <c r="L7727">
        <v>1</v>
      </c>
      <c r="N7727" t="s">
        <v>169</v>
      </c>
      <c r="O7727" s="8">
        <v>4.2300000000000004</v>
      </c>
      <c r="P7727" s="8">
        <v>4.25</v>
      </c>
      <c r="Q7727" s="8">
        <v>4.2</v>
      </c>
      <c r="R7727" s="8">
        <v>4.3</v>
      </c>
      <c r="S7727" s="8">
        <v>3.58</v>
      </c>
      <c r="T7727" s="8">
        <v>4.55</v>
      </c>
      <c r="U7727" s="8">
        <v>0.15</v>
      </c>
      <c r="V7727" s="9">
        <v>40</v>
      </c>
      <c r="W7727" s="8">
        <v>9.9999999999999645E-2</v>
      </c>
      <c r="X7727" s="8">
        <v>0.96999999999999975</v>
      </c>
      <c r="Y7727" s="8">
        <v>-1.9999999999999574E-2</v>
      </c>
      <c r="Z7727" s="8">
        <v>3.0000000000000249E-2</v>
      </c>
      <c r="AA7727">
        <v>-7.0000000000000284E-2</v>
      </c>
      <c r="AF7727" t="s">
        <v>7037</v>
      </c>
      <c r="AG7727" t="s">
        <v>87</v>
      </c>
      <c r="AH7727" t="s">
        <v>88</v>
      </c>
      <c r="AI7727" t="s">
        <v>89</v>
      </c>
      <c r="AJ7727" s="7">
        <v>46022</v>
      </c>
      <c r="AK7727" t="s">
        <v>8331</v>
      </c>
      <c r="AL7727" t="s">
        <v>393</v>
      </c>
      <c r="AM7727" t="s">
        <v>7038</v>
      </c>
      <c r="AN7727" t="s">
        <v>8335</v>
      </c>
      <c r="AO7727" t="str">
        <f>TEXT(A7727,"yyyy-mm-dd")</f>
        <v>2025-11-30</v>
      </c>
    </row>
    <row r="7728" spans="1:41">
      <c r="A7728" s="6" t="s">
        <v>8330</v>
      </c>
      <c r="B7728">
        <v>2025</v>
      </c>
      <c r="C7728">
        <v>11</v>
      </c>
      <c r="E7728" t="s">
        <v>81</v>
      </c>
      <c r="F7728" t="s">
        <v>82</v>
      </c>
      <c r="G7728" t="s">
        <v>774</v>
      </c>
      <c r="H7728" t="s">
        <v>775</v>
      </c>
      <c r="K7728" s="6"/>
      <c r="O7728" s="8">
        <v>3.74</v>
      </c>
      <c r="P7728" s="8">
        <v>3.75</v>
      </c>
      <c r="Q7728" s="8">
        <v>3.6</v>
      </c>
      <c r="R7728" s="8">
        <v>3.87</v>
      </c>
      <c r="S7728" s="8">
        <v>3.4</v>
      </c>
      <c r="T7728" s="8">
        <v>4</v>
      </c>
      <c r="U7728" s="8">
        <v>0.17</v>
      </c>
      <c r="V7728" s="9">
        <v>35</v>
      </c>
      <c r="W7728" s="8">
        <v>0.27</v>
      </c>
      <c r="X7728" s="8">
        <v>0.60000000000000009</v>
      </c>
      <c r="Y7728" s="8">
        <v>-9.9999999999997868E-3</v>
      </c>
      <c r="Z7728" s="8">
        <v>-2.0000000000000018E-2</v>
      </c>
      <c r="AA7728">
        <v>8.0000000000000071E-2</v>
      </c>
      <c r="AF7728" t="s">
        <v>776</v>
      </c>
      <c r="AG7728" t="s">
        <v>777</v>
      </c>
      <c r="AH7728" t="s">
        <v>778</v>
      </c>
      <c r="AI7728" t="s">
        <v>779</v>
      </c>
      <c r="AJ7728" s="7"/>
      <c r="AK7728" t="s">
        <v>8331</v>
      </c>
      <c r="AL7728" t="s">
        <v>91</v>
      </c>
      <c r="AM7728" t="s">
        <v>775</v>
      </c>
      <c r="AN7728" t="s">
        <v>8352</v>
      </c>
      <c r="AO7728" t="str">
        <f>TEXT(A7728,"yyyy-mm-dd")</f>
        <v>2025-11-30</v>
      </c>
    </row>
    <row r="7729" spans="1:41">
      <c r="A7729" s="6" t="s">
        <v>8330</v>
      </c>
      <c r="B7729">
        <v>2025</v>
      </c>
      <c r="C7729">
        <v>11</v>
      </c>
      <c r="E7729" t="s">
        <v>81</v>
      </c>
      <c r="F7729" t="s">
        <v>82</v>
      </c>
      <c r="G7729" t="s">
        <v>774</v>
      </c>
      <c r="H7729" t="s">
        <v>1536</v>
      </c>
      <c r="K7729" s="6"/>
      <c r="O7729" s="8">
        <v>3.64</v>
      </c>
      <c r="P7729" s="8">
        <v>3.6</v>
      </c>
      <c r="Q7729" s="8">
        <v>3.5</v>
      </c>
      <c r="R7729" s="8">
        <v>3.8</v>
      </c>
      <c r="S7729" s="8">
        <v>3.2</v>
      </c>
      <c r="T7729" s="8">
        <v>4</v>
      </c>
      <c r="U7729" s="8">
        <v>0.22</v>
      </c>
      <c r="V7729" s="9">
        <v>33</v>
      </c>
      <c r="W7729" s="8">
        <v>0.29999999999999982</v>
      </c>
      <c r="X7729" s="8">
        <v>0.79999999999999982</v>
      </c>
      <c r="Y7729" s="8">
        <v>4.0000000000000036E-2</v>
      </c>
      <c r="Z7729" s="8">
        <v>0</v>
      </c>
      <c r="AA7729">
        <v>0</v>
      </c>
      <c r="AF7729" t="s">
        <v>1537</v>
      </c>
      <c r="AG7729" t="s">
        <v>777</v>
      </c>
      <c r="AH7729" t="s">
        <v>778</v>
      </c>
      <c r="AI7729" t="s">
        <v>1538</v>
      </c>
      <c r="AJ7729" s="7"/>
      <c r="AK7729" t="s">
        <v>8331</v>
      </c>
      <c r="AL7729" t="s">
        <v>91</v>
      </c>
      <c r="AM7729" t="s">
        <v>1536</v>
      </c>
      <c r="AN7729" t="s">
        <v>8353</v>
      </c>
      <c r="AO7729" t="str">
        <f>TEXT(A7729,"yyyy-mm-dd")</f>
        <v>2025-11-30</v>
      </c>
    </row>
    <row r="7730" spans="1:41">
      <c r="A7730" s="6" t="s">
        <v>8330</v>
      </c>
      <c r="B7730">
        <v>2025</v>
      </c>
      <c r="C7730">
        <v>11</v>
      </c>
      <c r="E7730" t="s">
        <v>392</v>
      </c>
      <c r="F7730" t="s">
        <v>82</v>
      </c>
      <c r="G7730" t="s">
        <v>774</v>
      </c>
      <c r="H7730" t="s">
        <v>775</v>
      </c>
      <c r="K7730" s="6"/>
      <c r="O7730" s="8">
        <v>3.7</v>
      </c>
      <c r="P7730" s="8">
        <v>3.75</v>
      </c>
      <c r="Q7730" s="8">
        <v>3.6</v>
      </c>
      <c r="R7730" s="8">
        <v>3.82</v>
      </c>
      <c r="S7730" s="8">
        <v>3.1</v>
      </c>
      <c r="T7730" s="8">
        <v>4.1500000000000004</v>
      </c>
      <c r="U7730" s="8">
        <v>0.23</v>
      </c>
      <c r="V7730" s="9">
        <v>33</v>
      </c>
      <c r="W7730" s="8">
        <v>0.21999999999999975</v>
      </c>
      <c r="X7730" s="8">
        <v>1.0500000000000003</v>
      </c>
      <c r="Y7730" s="8">
        <v>-4.9999999999999822E-2</v>
      </c>
      <c r="Z7730" s="8">
        <v>4.9999999999999822E-2</v>
      </c>
      <c r="AA7730">
        <v>2.0000000000000018E-2</v>
      </c>
      <c r="AF7730" t="s">
        <v>776</v>
      </c>
      <c r="AG7730" t="s">
        <v>777</v>
      </c>
      <c r="AH7730" t="s">
        <v>778</v>
      </c>
      <c r="AI7730" t="s">
        <v>779</v>
      </c>
      <c r="AJ7730" s="7"/>
      <c r="AK7730" t="s">
        <v>8331</v>
      </c>
      <c r="AL7730" t="s">
        <v>393</v>
      </c>
      <c r="AM7730" t="s">
        <v>775</v>
      </c>
      <c r="AN7730" t="s">
        <v>8354</v>
      </c>
      <c r="AO7730" t="str">
        <f>TEXT(A7730,"yyyy-mm-dd")</f>
        <v>2025-11-30</v>
      </c>
    </row>
    <row r="7731" spans="1:41">
      <c r="A7731" s="6" t="s">
        <v>8330</v>
      </c>
      <c r="B7731">
        <v>2025</v>
      </c>
      <c r="C7731">
        <v>11</v>
      </c>
      <c r="E7731" t="s">
        <v>392</v>
      </c>
      <c r="F7731" t="s">
        <v>82</v>
      </c>
      <c r="G7731" t="s">
        <v>774</v>
      </c>
      <c r="H7731" t="s">
        <v>1536</v>
      </c>
      <c r="K7731" s="6"/>
      <c r="O7731" s="8">
        <v>3.59</v>
      </c>
      <c r="P7731" s="8">
        <v>3.6</v>
      </c>
      <c r="Q7731" s="8">
        <v>3.48</v>
      </c>
      <c r="R7731" s="8">
        <v>3.8</v>
      </c>
      <c r="S7731" s="8">
        <v>3</v>
      </c>
      <c r="T7731" s="8">
        <v>4.0999999999999996</v>
      </c>
      <c r="U7731" s="8">
        <v>0.27</v>
      </c>
      <c r="V7731" s="9">
        <v>32</v>
      </c>
      <c r="W7731" s="8">
        <v>0.31999999999999984</v>
      </c>
      <c r="X7731" s="8">
        <v>1.0999999999999996</v>
      </c>
      <c r="Y7731" s="8">
        <v>-1.0000000000000231E-2</v>
      </c>
      <c r="Z7731" s="8">
        <v>0</v>
      </c>
      <c r="AA7731">
        <v>2.0000000000000018E-2</v>
      </c>
      <c r="AF7731" t="s">
        <v>1537</v>
      </c>
      <c r="AG7731" t="s">
        <v>777</v>
      </c>
      <c r="AH7731" t="s">
        <v>778</v>
      </c>
      <c r="AI7731" t="s">
        <v>1538</v>
      </c>
      <c r="AJ7731" s="7"/>
      <c r="AK7731" t="s">
        <v>8331</v>
      </c>
      <c r="AL7731" t="s">
        <v>393</v>
      </c>
      <c r="AM7731" t="s">
        <v>1536</v>
      </c>
      <c r="AN7731" t="s">
        <v>8355</v>
      </c>
      <c r="AO7731" t="str">
        <f>TEXT(A7731,"yyyy-mm-dd")</f>
        <v>2025-11-30</v>
      </c>
    </row>
    <row r="7732" spans="1:41">
      <c r="A7732" s="6" t="s">
        <v>8330</v>
      </c>
      <c r="B7732">
        <v>2025</v>
      </c>
      <c r="C7732">
        <v>11</v>
      </c>
      <c r="E7732" t="s">
        <v>112</v>
      </c>
      <c r="F7732" t="s">
        <v>113</v>
      </c>
      <c r="G7732" t="s">
        <v>83</v>
      </c>
      <c r="H7732" t="s">
        <v>7924</v>
      </c>
      <c r="I7732">
        <v>2027</v>
      </c>
      <c r="K7732" s="6">
        <v>46752</v>
      </c>
      <c r="L7732">
        <v>25</v>
      </c>
      <c r="N7732" t="s">
        <v>357</v>
      </c>
      <c r="O7732" s="8">
        <v>6.48</v>
      </c>
      <c r="P7732" s="8">
        <v>6.48</v>
      </c>
      <c r="Q7732" s="8">
        <v>6.33</v>
      </c>
      <c r="R7732" s="8">
        <v>6.75</v>
      </c>
      <c r="S7732" s="8">
        <v>5.75</v>
      </c>
      <c r="T7732" s="8">
        <v>7.15</v>
      </c>
      <c r="U7732" s="8">
        <v>0.35</v>
      </c>
      <c r="V7732" s="9">
        <v>23</v>
      </c>
      <c r="W7732" s="8">
        <v>0.41999999999999993</v>
      </c>
      <c r="X7732" s="8">
        <v>1.4000000000000004</v>
      </c>
      <c r="Y7732" s="8">
        <v>0</v>
      </c>
      <c r="Z7732" s="8">
        <v>9.0000000000000746E-2</v>
      </c>
      <c r="AA7732">
        <v>6.9999999999999396E-2</v>
      </c>
      <c r="AF7732" t="s">
        <v>7962</v>
      </c>
      <c r="AG7732" t="s">
        <v>115</v>
      </c>
      <c r="AH7732" t="s">
        <v>116</v>
      </c>
      <c r="AI7732" t="s">
        <v>359</v>
      </c>
      <c r="AJ7732" s="7">
        <v>46752</v>
      </c>
      <c r="AK7732" t="s">
        <v>8331</v>
      </c>
      <c r="AL7732" t="s">
        <v>118</v>
      </c>
      <c r="AM7732" t="s">
        <v>7926</v>
      </c>
      <c r="AN7732" t="s">
        <v>8359</v>
      </c>
      <c r="AO7732" t="str">
        <f>TEXT(A7732,"yyyy-mm-dd")</f>
        <v>2025-11-30</v>
      </c>
    </row>
    <row r="7733" spans="1:41">
      <c r="A7733" s="6" t="s">
        <v>8330</v>
      </c>
      <c r="B7733">
        <v>2025</v>
      </c>
      <c r="C7733">
        <v>11</v>
      </c>
      <c r="E7733" t="s">
        <v>2881</v>
      </c>
      <c r="F7733" t="s">
        <v>113</v>
      </c>
      <c r="G7733" t="s">
        <v>83</v>
      </c>
      <c r="H7733" t="s">
        <v>7924</v>
      </c>
      <c r="I7733">
        <v>2027</v>
      </c>
      <c r="K7733" s="6">
        <v>46752</v>
      </c>
      <c r="L7733">
        <v>25</v>
      </c>
      <c r="N7733" t="s">
        <v>357</v>
      </c>
      <c r="O7733" s="8">
        <v>7.94</v>
      </c>
      <c r="P7733" s="8">
        <v>7.95</v>
      </c>
      <c r="Q7733" s="8">
        <v>7.73</v>
      </c>
      <c r="R7733" s="8">
        <v>8.33</v>
      </c>
      <c r="S7733" s="8">
        <v>7</v>
      </c>
      <c r="T7733" s="8">
        <v>9.1</v>
      </c>
      <c r="U7733" s="8">
        <v>0.52</v>
      </c>
      <c r="V7733" s="9">
        <v>22</v>
      </c>
      <c r="W7733" s="8">
        <v>0.59999999999999964</v>
      </c>
      <c r="X7733" s="8">
        <v>2.0999999999999996</v>
      </c>
      <c r="Y7733" s="8">
        <v>-9.9999999999997868E-3</v>
      </c>
      <c r="Z7733" s="8">
        <v>0</v>
      </c>
      <c r="AA7733">
        <v>0.16000000000000014</v>
      </c>
      <c r="AF7733" t="s">
        <v>7967</v>
      </c>
      <c r="AG7733" t="s">
        <v>2883</v>
      </c>
      <c r="AH7733" t="s">
        <v>2884</v>
      </c>
      <c r="AI7733" t="s">
        <v>359</v>
      </c>
      <c r="AJ7733" s="7">
        <v>46752</v>
      </c>
      <c r="AK7733" t="s">
        <v>8331</v>
      </c>
      <c r="AL7733" t="s">
        <v>2885</v>
      </c>
      <c r="AM7733" t="s">
        <v>7926</v>
      </c>
      <c r="AN7733" t="s">
        <v>8362</v>
      </c>
      <c r="AO7733" t="str">
        <f>TEXT(A7733,"yyyy-mm-dd")</f>
        <v>2025-11-30</v>
      </c>
    </row>
    <row r="7734" spans="1:41">
      <c r="A7734" s="6" t="s">
        <v>8330</v>
      </c>
      <c r="B7734">
        <v>2025</v>
      </c>
      <c r="C7734">
        <v>11</v>
      </c>
      <c r="E7734" t="s">
        <v>112</v>
      </c>
      <c r="F7734" t="s">
        <v>113</v>
      </c>
      <c r="G7734" t="s">
        <v>83</v>
      </c>
      <c r="H7734" t="s">
        <v>7480</v>
      </c>
      <c r="I7734">
        <v>2026</v>
      </c>
      <c r="K7734" s="6">
        <v>46387</v>
      </c>
      <c r="L7734">
        <v>13</v>
      </c>
      <c r="N7734" t="s">
        <v>252</v>
      </c>
      <c r="O7734" s="8">
        <v>6.57</v>
      </c>
      <c r="P7734" s="8">
        <v>6.5</v>
      </c>
      <c r="Q7734" s="8">
        <v>6.44</v>
      </c>
      <c r="R7734" s="8">
        <v>6.7</v>
      </c>
      <c r="S7734" s="8">
        <v>6.25</v>
      </c>
      <c r="T7734" s="8">
        <v>7.1</v>
      </c>
      <c r="U7734" s="8">
        <v>0.22</v>
      </c>
      <c r="V7734" s="9">
        <v>29</v>
      </c>
      <c r="W7734" s="8">
        <v>0.25999999999999979</v>
      </c>
      <c r="X7734" s="8">
        <v>0.84999999999999964</v>
      </c>
      <c r="Y7734" s="8">
        <v>7.0000000000000284E-2</v>
      </c>
      <c r="Z7734" s="8">
        <v>0</v>
      </c>
      <c r="AA7734">
        <v>-6.0000000000000497E-2</v>
      </c>
      <c r="AF7734" t="s">
        <v>7518</v>
      </c>
      <c r="AG7734" t="s">
        <v>115</v>
      </c>
      <c r="AH7734" t="s">
        <v>116</v>
      </c>
      <c r="AI7734" t="s">
        <v>230</v>
      </c>
      <c r="AJ7734" s="7">
        <v>46387</v>
      </c>
      <c r="AK7734" t="s">
        <v>8331</v>
      </c>
      <c r="AL7734" t="s">
        <v>118</v>
      </c>
      <c r="AM7734" t="s">
        <v>7482</v>
      </c>
      <c r="AN7734" t="s">
        <v>8358</v>
      </c>
      <c r="AO7734" t="str">
        <f>TEXT(A7734,"yyyy-mm-dd")</f>
        <v>2025-11-30</v>
      </c>
    </row>
    <row r="7735" spans="1:41">
      <c r="A7735" s="6" t="s">
        <v>8330</v>
      </c>
      <c r="B7735">
        <v>2025</v>
      </c>
      <c r="C7735">
        <v>11</v>
      </c>
      <c r="E7735" t="s">
        <v>2881</v>
      </c>
      <c r="F7735" t="s">
        <v>113</v>
      </c>
      <c r="G7735" t="s">
        <v>83</v>
      </c>
      <c r="H7735" t="s">
        <v>7480</v>
      </c>
      <c r="I7735">
        <v>2026</v>
      </c>
      <c r="K7735" s="6">
        <v>46387</v>
      </c>
      <c r="L7735">
        <v>13</v>
      </c>
      <c r="N7735" t="s">
        <v>252</v>
      </c>
      <c r="O7735" s="8">
        <v>8.24</v>
      </c>
      <c r="P7735" s="8">
        <v>8.2799999999999994</v>
      </c>
      <c r="Q7735" s="8">
        <v>8.0299999999999994</v>
      </c>
      <c r="R7735" s="8">
        <v>8.51</v>
      </c>
      <c r="S7735" s="8">
        <v>6.88</v>
      </c>
      <c r="T7735" s="8">
        <v>9.15</v>
      </c>
      <c r="U7735" s="8">
        <v>0.51</v>
      </c>
      <c r="V7735" s="9">
        <v>26</v>
      </c>
      <c r="W7735" s="8">
        <v>0.48000000000000043</v>
      </c>
      <c r="X7735" s="8">
        <v>2.2700000000000005</v>
      </c>
      <c r="Y7735" s="8">
        <v>-3.9999999999999147E-2</v>
      </c>
      <c r="Z7735" s="8">
        <v>2.9999999999999361E-2</v>
      </c>
      <c r="AA7735">
        <v>-4.9999999999999822E-2</v>
      </c>
      <c r="AF7735" t="s">
        <v>7523</v>
      </c>
      <c r="AG7735" t="s">
        <v>2883</v>
      </c>
      <c r="AH7735" t="s">
        <v>2884</v>
      </c>
      <c r="AI7735" t="s">
        <v>230</v>
      </c>
      <c r="AJ7735" s="7">
        <v>46387</v>
      </c>
      <c r="AK7735" t="s">
        <v>8331</v>
      </c>
      <c r="AL7735" t="s">
        <v>2885</v>
      </c>
      <c r="AM7735" t="s">
        <v>7482</v>
      </c>
      <c r="AN7735" t="s">
        <v>8361</v>
      </c>
      <c r="AO7735" t="str">
        <f>TEXT(A7735,"yyyy-mm-dd")</f>
        <v>2025-11-30</v>
      </c>
    </row>
    <row r="7736" spans="1:41">
      <c r="A7736" s="6" t="s">
        <v>8330</v>
      </c>
      <c r="B7736">
        <v>2025</v>
      </c>
      <c r="C7736">
        <v>11</v>
      </c>
      <c r="E7736" t="s">
        <v>112</v>
      </c>
      <c r="F7736" t="s">
        <v>113</v>
      </c>
      <c r="G7736" t="s">
        <v>83</v>
      </c>
      <c r="H7736" t="s">
        <v>7036</v>
      </c>
      <c r="I7736">
        <v>2025</v>
      </c>
      <c r="K7736" s="6">
        <v>46022</v>
      </c>
      <c r="L7736">
        <v>1</v>
      </c>
      <c r="N7736" t="s">
        <v>169</v>
      </c>
      <c r="O7736" s="8">
        <v>7.06</v>
      </c>
      <c r="P7736" s="8">
        <v>7.05</v>
      </c>
      <c r="Q7736" s="8">
        <v>6.94</v>
      </c>
      <c r="R7736" s="8">
        <v>7.1</v>
      </c>
      <c r="S7736" s="8">
        <v>6.82</v>
      </c>
      <c r="T7736" s="8">
        <v>7.31</v>
      </c>
      <c r="U7736" s="8">
        <v>0.14000000000000001</v>
      </c>
      <c r="V7736" s="9">
        <v>29</v>
      </c>
      <c r="W7736" s="8">
        <v>0.15999999999999925</v>
      </c>
      <c r="X7736" s="8">
        <v>0.48999999999999932</v>
      </c>
      <c r="Y7736" s="8">
        <v>9.9999999999997868E-3</v>
      </c>
      <c r="Z7736" s="8">
        <v>0</v>
      </c>
      <c r="AA7736">
        <v>-8.0000000000000959E-2</v>
      </c>
      <c r="AF7736" t="s">
        <v>7074</v>
      </c>
      <c r="AG7736" t="s">
        <v>115</v>
      </c>
      <c r="AH7736" t="s">
        <v>116</v>
      </c>
      <c r="AI7736" t="s">
        <v>117</v>
      </c>
      <c r="AJ7736" s="7">
        <v>46022</v>
      </c>
      <c r="AK7736" t="s">
        <v>8331</v>
      </c>
      <c r="AL7736" t="s">
        <v>118</v>
      </c>
      <c r="AM7736" t="s">
        <v>7038</v>
      </c>
      <c r="AN7736" t="s">
        <v>8357</v>
      </c>
      <c r="AO7736" t="str">
        <f>TEXT(A7736,"yyyy-mm-dd")</f>
        <v>2025-11-30</v>
      </c>
    </row>
    <row r="7737" spans="1:41">
      <c r="A7737" s="6" t="s">
        <v>8330</v>
      </c>
      <c r="B7737">
        <v>2025</v>
      </c>
      <c r="C7737">
        <v>11</v>
      </c>
      <c r="E7737" t="s">
        <v>2881</v>
      </c>
      <c r="F7737" t="s">
        <v>113</v>
      </c>
      <c r="G7737" t="s">
        <v>83</v>
      </c>
      <c r="H7737" t="s">
        <v>7036</v>
      </c>
      <c r="I7737">
        <v>2025</v>
      </c>
      <c r="K7737" s="6">
        <v>46022</v>
      </c>
      <c r="L7737">
        <v>1</v>
      </c>
      <c r="N7737" t="s">
        <v>169</v>
      </c>
      <c r="O7737" s="8">
        <v>8.66</v>
      </c>
      <c r="P7737" s="8">
        <v>8.6999999999999993</v>
      </c>
      <c r="Q7737" s="8">
        <v>8.51</v>
      </c>
      <c r="R7737" s="8">
        <v>8.9</v>
      </c>
      <c r="S7737" s="8">
        <v>7.75</v>
      </c>
      <c r="T7737" s="8">
        <v>9.5</v>
      </c>
      <c r="U7737" s="8">
        <v>0.37</v>
      </c>
      <c r="V7737" s="9">
        <v>26</v>
      </c>
      <c r="W7737" s="8">
        <v>0.39000000000000057</v>
      </c>
      <c r="X7737" s="8">
        <v>1.75</v>
      </c>
      <c r="Y7737" s="8">
        <v>-3.9999999999999147E-2</v>
      </c>
      <c r="Z7737" s="8">
        <v>0</v>
      </c>
      <c r="AA7737">
        <v>4.0000000000000924E-2</v>
      </c>
      <c r="AF7737" t="s">
        <v>7079</v>
      </c>
      <c r="AG7737" t="s">
        <v>2883</v>
      </c>
      <c r="AH7737" t="s">
        <v>2884</v>
      </c>
      <c r="AI7737" t="s">
        <v>117</v>
      </c>
      <c r="AJ7737" s="7">
        <v>46022</v>
      </c>
      <c r="AK7737" t="s">
        <v>8331</v>
      </c>
      <c r="AL7737" t="s">
        <v>2885</v>
      </c>
      <c r="AM7737" t="s">
        <v>7038</v>
      </c>
      <c r="AN7737" t="s">
        <v>8360</v>
      </c>
      <c r="AO7737" t="str">
        <f>TEXT(A7737,"yyyy-mm-dd")</f>
        <v>2025-11-30</v>
      </c>
    </row>
    <row r="7738" spans="1:41">
      <c r="A7738" s="6" t="s">
        <v>8363</v>
      </c>
      <c r="B7738">
        <v>2025</v>
      </c>
      <c r="C7738">
        <v>12</v>
      </c>
      <c r="E7738" t="s">
        <v>1907</v>
      </c>
      <c r="F7738" t="s">
        <v>1908</v>
      </c>
      <c r="G7738" t="s">
        <v>102</v>
      </c>
      <c r="H7738" t="s">
        <v>8315</v>
      </c>
      <c r="I7738">
        <v>2027</v>
      </c>
      <c r="J7738">
        <v>4</v>
      </c>
      <c r="K7738" s="6">
        <v>46752</v>
      </c>
      <c r="L7738">
        <v>24</v>
      </c>
      <c r="M7738">
        <v>8</v>
      </c>
      <c r="N7738" t="s">
        <v>368</v>
      </c>
      <c r="O7738" s="8">
        <v>6.33</v>
      </c>
      <c r="P7738" s="8">
        <v>6.5</v>
      </c>
      <c r="Q7738" s="8">
        <v>6</v>
      </c>
      <c r="R7738" s="8">
        <v>6.5</v>
      </c>
      <c r="S7738" s="8">
        <v>5.5</v>
      </c>
      <c r="T7738" s="8">
        <v>7</v>
      </c>
      <c r="U7738" s="8">
        <v>0.35</v>
      </c>
      <c r="V7738" s="9">
        <v>29</v>
      </c>
      <c r="W7738" s="8">
        <v>0.5</v>
      </c>
      <c r="X7738" s="8">
        <v>1.5</v>
      </c>
      <c r="Y7738" s="8">
        <v>-0.16999999999999993</v>
      </c>
      <c r="Z7738" s="8">
        <v>0</v>
      </c>
      <c r="AA7738">
        <v>0</v>
      </c>
      <c r="AF7738" t="s">
        <v>8316</v>
      </c>
      <c r="AG7738" t="s">
        <v>1910</v>
      </c>
      <c r="AH7738" t="s">
        <v>1911</v>
      </c>
      <c r="AI7738" t="s">
        <v>1971</v>
      </c>
      <c r="AJ7738" s="7">
        <v>46752</v>
      </c>
      <c r="AK7738" t="s">
        <v>8364</v>
      </c>
      <c r="AL7738" t="s">
        <v>1908</v>
      </c>
      <c r="AM7738" t="s">
        <v>8317</v>
      </c>
      <c r="AN7738" t="s">
        <v>8397</v>
      </c>
      <c r="AO7738" t="str">
        <f>TEXT(A7738,"yyyy-mm-dd")</f>
        <v>2025-12-31</v>
      </c>
    </row>
    <row r="7739" spans="1:41">
      <c r="A7739" s="6" t="s">
        <v>8363</v>
      </c>
      <c r="B7739">
        <v>2025</v>
      </c>
      <c r="C7739">
        <v>12</v>
      </c>
      <c r="E7739" t="s">
        <v>1907</v>
      </c>
      <c r="F7739" t="s">
        <v>1908</v>
      </c>
      <c r="G7739" t="s">
        <v>102</v>
      </c>
      <c r="H7739" t="s">
        <v>8210</v>
      </c>
      <c r="I7739">
        <v>2027</v>
      </c>
      <c r="J7739">
        <v>3</v>
      </c>
      <c r="K7739" s="6">
        <v>46660</v>
      </c>
      <c r="L7739">
        <v>21</v>
      </c>
      <c r="M7739">
        <v>7</v>
      </c>
      <c r="N7739" t="s">
        <v>176</v>
      </c>
      <c r="O7739" s="8">
        <v>6.34</v>
      </c>
      <c r="P7739" s="8">
        <v>6.5</v>
      </c>
      <c r="Q7739" s="8">
        <v>6</v>
      </c>
      <c r="R7739" s="8">
        <v>6.5</v>
      </c>
      <c r="S7739" s="8">
        <v>5.75</v>
      </c>
      <c r="T7739" s="8">
        <v>7</v>
      </c>
      <c r="U7739" s="8">
        <v>0.32</v>
      </c>
      <c r="V7739" s="9">
        <v>29</v>
      </c>
      <c r="W7739" s="8">
        <v>0.5</v>
      </c>
      <c r="X7739" s="8">
        <v>1.25</v>
      </c>
      <c r="Y7739" s="8">
        <v>-0.16000000000000014</v>
      </c>
      <c r="Z7739" s="8">
        <v>0</v>
      </c>
      <c r="AA7739">
        <v>0.12999999999999989</v>
      </c>
      <c r="AF7739" t="s">
        <v>8211</v>
      </c>
      <c r="AG7739" t="s">
        <v>1910</v>
      </c>
      <c r="AH7739" t="s">
        <v>1911</v>
      </c>
      <c r="AI7739" t="s">
        <v>1944</v>
      </c>
      <c r="AJ7739" s="7">
        <v>46660</v>
      </c>
      <c r="AK7739" t="s">
        <v>8364</v>
      </c>
      <c r="AL7739" t="s">
        <v>1908</v>
      </c>
      <c r="AM7739" t="s">
        <v>8212</v>
      </c>
      <c r="AN7739" t="s">
        <v>8396</v>
      </c>
      <c r="AO7739" t="str">
        <f>TEXT(A7739,"yyyy-mm-dd")</f>
        <v>2025-12-31</v>
      </c>
    </row>
    <row r="7740" spans="1:41">
      <c r="A7740" s="6" t="s">
        <v>8363</v>
      </c>
      <c r="B7740">
        <v>2025</v>
      </c>
      <c r="C7740">
        <v>12</v>
      </c>
      <c r="E7740" t="s">
        <v>1907</v>
      </c>
      <c r="F7740" t="s">
        <v>1908</v>
      </c>
      <c r="G7740" t="s">
        <v>102</v>
      </c>
      <c r="H7740" t="s">
        <v>8102</v>
      </c>
      <c r="I7740">
        <v>2027</v>
      </c>
      <c r="J7740">
        <v>2</v>
      </c>
      <c r="K7740" s="6">
        <v>46568</v>
      </c>
      <c r="L7740">
        <v>18</v>
      </c>
      <c r="M7740">
        <v>6</v>
      </c>
      <c r="N7740" t="s">
        <v>206</v>
      </c>
      <c r="O7740" s="8">
        <v>6.39</v>
      </c>
      <c r="P7740" s="8">
        <v>6.5</v>
      </c>
      <c r="Q7740" s="8">
        <v>6.25</v>
      </c>
      <c r="R7740" s="8">
        <v>6.5</v>
      </c>
      <c r="S7740" s="8">
        <v>5.75</v>
      </c>
      <c r="T7740" s="8">
        <v>7</v>
      </c>
      <c r="U7740" s="8">
        <v>0.28000000000000003</v>
      </c>
      <c r="V7740" s="9">
        <v>29</v>
      </c>
      <c r="W7740" s="8">
        <v>0.25</v>
      </c>
      <c r="X7740" s="8">
        <v>1.25</v>
      </c>
      <c r="Y7740" s="8">
        <v>-0.11000000000000032</v>
      </c>
      <c r="Z7740" s="8">
        <v>0</v>
      </c>
      <c r="AA7740">
        <v>0</v>
      </c>
      <c r="AF7740" t="s">
        <v>8103</v>
      </c>
      <c r="AG7740" t="s">
        <v>1910</v>
      </c>
      <c r="AH7740" t="s">
        <v>1911</v>
      </c>
      <c r="AI7740" t="s">
        <v>1939</v>
      </c>
      <c r="AJ7740" s="7">
        <v>46568</v>
      </c>
      <c r="AK7740" t="s">
        <v>8364</v>
      </c>
      <c r="AL7740" t="s">
        <v>1908</v>
      </c>
      <c r="AM7740" t="s">
        <v>8104</v>
      </c>
      <c r="AN7740" t="s">
        <v>8395</v>
      </c>
      <c r="AO7740" t="str">
        <f>TEXT(A7740,"yyyy-mm-dd")</f>
        <v>2025-12-31</v>
      </c>
    </row>
    <row r="7741" spans="1:41">
      <c r="A7741" s="6" t="s">
        <v>8363</v>
      </c>
      <c r="B7741">
        <v>2025</v>
      </c>
      <c r="C7741">
        <v>12</v>
      </c>
      <c r="E7741" t="s">
        <v>1907</v>
      </c>
      <c r="F7741" t="s">
        <v>1908</v>
      </c>
      <c r="G7741" t="s">
        <v>102</v>
      </c>
      <c r="H7741" t="s">
        <v>8098</v>
      </c>
      <c r="I7741">
        <v>2027</v>
      </c>
      <c r="J7741">
        <v>1</v>
      </c>
      <c r="K7741" s="6">
        <v>46477</v>
      </c>
      <c r="L7741">
        <v>15</v>
      </c>
      <c r="M7741">
        <v>5</v>
      </c>
      <c r="N7741" t="s">
        <v>236</v>
      </c>
      <c r="O7741" s="8">
        <v>6.41</v>
      </c>
      <c r="P7741" s="8">
        <v>6.5</v>
      </c>
      <c r="Q7741" s="8">
        <v>6.25</v>
      </c>
      <c r="R7741" s="8">
        <v>6.5</v>
      </c>
      <c r="S7741" s="8">
        <v>5.75</v>
      </c>
      <c r="T7741" s="8">
        <v>7</v>
      </c>
      <c r="U7741" s="8">
        <v>0.26</v>
      </c>
      <c r="V7741" s="9">
        <v>29</v>
      </c>
      <c r="W7741" s="8">
        <v>0.25</v>
      </c>
      <c r="X7741" s="8">
        <v>1.25</v>
      </c>
      <c r="Y7741" s="8">
        <v>-8.9999999999999858E-2</v>
      </c>
      <c r="Z7741" s="8">
        <v>0</v>
      </c>
      <c r="AA7741">
        <v>0</v>
      </c>
      <c r="AF7741" t="s">
        <v>8099</v>
      </c>
      <c r="AG7741" t="s">
        <v>1910</v>
      </c>
      <c r="AH7741" t="s">
        <v>1911</v>
      </c>
      <c r="AI7741" t="s">
        <v>1934</v>
      </c>
      <c r="AJ7741" s="7">
        <v>46477</v>
      </c>
      <c r="AK7741" t="s">
        <v>8364</v>
      </c>
      <c r="AL7741" t="s">
        <v>1908</v>
      </c>
      <c r="AM7741" t="s">
        <v>8100</v>
      </c>
      <c r="AN7741" t="s">
        <v>8394</v>
      </c>
      <c r="AO7741" t="str">
        <f>TEXT(A7741,"yyyy-mm-dd")</f>
        <v>2025-12-31</v>
      </c>
    </row>
    <row r="7742" spans="1:41">
      <c r="A7742" s="6" t="s">
        <v>8363</v>
      </c>
      <c r="B7742">
        <v>2025</v>
      </c>
      <c r="C7742">
        <v>12</v>
      </c>
      <c r="E7742" t="s">
        <v>1907</v>
      </c>
      <c r="F7742" t="s">
        <v>1908</v>
      </c>
      <c r="G7742" t="s">
        <v>102</v>
      </c>
      <c r="H7742" t="s">
        <v>7871</v>
      </c>
      <c r="I7742">
        <v>2026</v>
      </c>
      <c r="J7742">
        <v>4</v>
      </c>
      <c r="K7742" s="6">
        <v>46387</v>
      </c>
      <c r="L7742">
        <v>12</v>
      </c>
      <c r="M7742">
        <v>4</v>
      </c>
      <c r="N7742" t="s">
        <v>261</v>
      </c>
      <c r="O7742" s="8">
        <v>6.49</v>
      </c>
      <c r="P7742" s="8">
        <v>6.5</v>
      </c>
      <c r="Q7742" s="8">
        <v>6.5</v>
      </c>
      <c r="R7742" s="8">
        <v>6.5</v>
      </c>
      <c r="S7742" s="8">
        <v>6</v>
      </c>
      <c r="T7742" s="8">
        <v>7</v>
      </c>
      <c r="U7742" s="8">
        <v>0.21</v>
      </c>
      <c r="V7742" s="9">
        <v>37</v>
      </c>
      <c r="W7742" s="8">
        <v>0</v>
      </c>
      <c r="X7742" s="8">
        <v>1</v>
      </c>
      <c r="Y7742" s="8">
        <v>-9.9999999999997868E-3</v>
      </c>
      <c r="Z7742" s="8">
        <v>0</v>
      </c>
      <c r="AA7742">
        <v>-0.12999999999999989</v>
      </c>
      <c r="AF7742" t="s">
        <v>7872</v>
      </c>
      <c r="AG7742" t="s">
        <v>1910</v>
      </c>
      <c r="AH7742" t="s">
        <v>1911</v>
      </c>
      <c r="AI7742" t="s">
        <v>1929</v>
      </c>
      <c r="AJ7742" s="7">
        <v>46387</v>
      </c>
      <c r="AK7742" t="s">
        <v>8364</v>
      </c>
      <c r="AL7742" t="s">
        <v>1908</v>
      </c>
      <c r="AM7742" t="s">
        <v>7873</v>
      </c>
      <c r="AN7742" t="s">
        <v>8393</v>
      </c>
      <c r="AO7742" t="str">
        <f>TEXT(A7742,"yyyy-mm-dd")</f>
        <v>2025-12-31</v>
      </c>
    </row>
    <row r="7743" spans="1:41">
      <c r="A7743" s="6" t="s">
        <v>8363</v>
      </c>
      <c r="B7743">
        <v>2025</v>
      </c>
      <c r="C7743">
        <v>12</v>
      </c>
      <c r="E7743" t="s">
        <v>1907</v>
      </c>
      <c r="F7743" t="s">
        <v>1908</v>
      </c>
      <c r="G7743" t="s">
        <v>102</v>
      </c>
      <c r="H7743" t="s">
        <v>7766</v>
      </c>
      <c r="I7743">
        <v>2026</v>
      </c>
      <c r="J7743">
        <v>3</v>
      </c>
      <c r="K7743" s="6">
        <v>46295</v>
      </c>
      <c r="L7743">
        <v>9</v>
      </c>
      <c r="M7743">
        <v>3</v>
      </c>
      <c r="N7743" t="s">
        <v>173</v>
      </c>
      <c r="O7743" s="8">
        <v>6.53</v>
      </c>
      <c r="P7743" s="8">
        <v>6.5</v>
      </c>
      <c r="Q7743" s="8">
        <v>6.5</v>
      </c>
      <c r="R7743" s="8">
        <v>6.63</v>
      </c>
      <c r="S7743" s="8">
        <v>6</v>
      </c>
      <c r="T7743" s="8">
        <v>7</v>
      </c>
      <c r="U7743" s="8">
        <v>0.23</v>
      </c>
      <c r="V7743" s="9">
        <v>35</v>
      </c>
      <c r="W7743" s="8">
        <v>0.12999999999999989</v>
      </c>
      <c r="X7743" s="8">
        <v>1</v>
      </c>
      <c r="Y7743" s="8">
        <v>3.0000000000000249E-2</v>
      </c>
      <c r="Z7743" s="8">
        <v>0</v>
      </c>
      <c r="AA7743">
        <v>-0.12000000000000011</v>
      </c>
      <c r="AF7743" t="s">
        <v>7767</v>
      </c>
      <c r="AG7743" t="s">
        <v>1910</v>
      </c>
      <c r="AH7743" t="s">
        <v>1911</v>
      </c>
      <c r="AI7743" t="s">
        <v>1924</v>
      </c>
      <c r="AJ7743" s="7">
        <v>46295</v>
      </c>
      <c r="AK7743" t="s">
        <v>8364</v>
      </c>
      <c r="AL7743" t="s">
        <v>1908</v>
      </c>
      <c r="AM7743" t="s">
        <v>7768</v>
      </c>
      <c r="AN7743" t="s">
        <v>8392</v>
      </c>
      <c r="AO7743" t="str">
        <f>TEXT(A7743,"yyyy-mm-dd")</f>
        <v>2025-12-31</v>
      </c>
    </row>
    <row r="7744" spans="1:41">
      <c r="A7744" s="6" t="s">
        <v>8363</v>
      </c>
      <c r="B7744">
        <v>2025</v>
      </c>
      <c r="C7744">
        <v>12</v>
      </c>
      <c r="E7744" t="s">
        <v>1907</v>
      </c>
      <c r="F7744" t="s">
        <v>1908</v>
      </c>
      <c r="G7744" t="s">
        <v>102</v>
      </c>
      <c r="H7744" t="s">
        <v>7658</v>
      </c>
      <c r="I7744">
        <v>2026</v>
      </c>
      <c r="J7744">
        <v>2</v>
      </c>
      <c r="K7744" s="6">
        <v>46203</v>
      </c>
      <c r="L7744">
        <v>6</v>
      </c>
      <c r="M7744">
        <v>2</v>
      </c>
      <c r="N7744" t="s">
        <v>203</v>
      </c>
      <c r="O7744" s="8">
        <v>6.64</v>
      </c>
      <c r="P7744" s="8">
        <v>6.5</v>
      </c>
      <c r="Q7744" s="8">
        <v>6.5</v>
      </c>
      <c r="R7744" s="8">
        <v>6.75</v>
      </c>
      <c r="S7744" s="8">
        <v>6</v>
      </c>
      <c r="T7744" s="8">
        <v>7.25</v>
      </c>
      <c r="U7744" s="8">
        <v>0.24</v>
      </c>
      <c r="V7744" s="9">
        <v>36</v>
      </c>
      <c r="W7744" s="8">
        <v>0.25</v>
      </c>
      <c r="X7744" s="8">
        <v>1.25</v>
      </c>
      <c r="Y7744" s="8">
        <v>0.13999999999999968</v>
      </c>
      <c r="Z7744" s="8">
        <v>-0.25</v>
      </c>
      <c r="AA7744">
        <v>0</v>
      </c>
      <c r="AF7744" t="s">
        <v>7659</v>
      </c>
      <c r="AG7744" t="s">
        <v>1910</v>
      </c>
      <c r="AH7744" t="s">
        <v>1911</v>
      </c>
      <c r="AI7744" t="s">
        <v>1919</v>
      </c>
      <c r="AJ7744" s="7">
        <v>46203</v>
      </c>
      <c r="AK7744" t="s">
        <v>8364</v>
      </c>
      <c r="AL7744" t="s">
        <v>1908</v>
      </c>
      <c r="AM7744" t="s">
        <v>7660</v>
      </c>
      <c r="AN7744" t="s">
        <v>8391</v>
      </c>
      <c r="AO7744" t="str">
        <f>TEXT(A7744,"yyyy-mm-dd")</f>
        <v>2025-12-31</v>
      </c>
    </row>
    <row r="7745" spans="1:41">
      <c r="A7745" s="6" t="s">
        <v>8363</v>
      </c>
      <c r="B7745">
        <v>2025</v>
      </c>
      <c r="C7745">
        <v>12</v>
      </c>
      <c r="E7745" t="s">
        <v>1907</v>
      </c>
      <c r="F7745" t="s">
        <v>1908</v>
      </c>
      <c r="G7745" t="s">
        <v>102</v>
      </c>
      <c r="H7745" t="s">
        <v>7654</v>
      </c>
      <c r="I7745">
        <v>2026</v>
      </c>
      <c r="J7745">
        <v>1</v>
      </c>
      <c r="K7745" s="6">
        <v>46112</v>
      </c>
      <c r="L7745">
        <v>3</v>
      </c>
      <c r="M7745">
        <v>1</v>
      </c>
      <c r="N7745" t="s">
        <v>233</v>
      </c>
      <c r="O7745" s="8">
        <v>6.83</v>
      </c>
      <c r="P7745" s="8">
        <v>7</v>
      </c>
      <c r="Q7745" s="8">
        <v>6.69</v>
      </c>
      <c r="R7745" s="8">
        <v>7</v>
      </c>
      <c r="S7745" s="8">
        <v>6.5</v>
      </c>
      <c r="T7745" s="8">
        <v>7.25</v>
      </c>
      <c r="U7745" s="8">
        <v>0.23</v>
      </c>
      <c r="V7745" s="9">
        <v>36</v>
      </c>
      <c r="W7745" s="8">
        <v>0.30999999999999961</v>
      </c>
      <c r="X7745" s="8">
        <v>0.75</v>
      </c>
      <c r="Y7745" s="8">
        <v>-0.16999999999999993</v>
      </c>
      <c r="Z7745" s="8">
        <v>0</v>
      </c>
      <c r="AA7745">
        <v>5.9999999999999609E-2</v>
      </c>
      <c r="AF7745" t="s">
        <v>7655</v>
      </c>
      <c r="AG7745" t="s">
        <v>1910</v>
      </c>
      <c r="AH7745" t="s">
        <v>1911</v>
      </c>
      <c r="AI7745" t="s">
        <v>1915</v>
      </c>
      <c r="AJ7745" s="7">
        <v>46112</v>
      </c>
      <c r="AK7745" t="s">
        <v>8364</v>
      </c>
      <c r="AL7745" t="s">
        <v>1908</v>
      </c>
      <c r="AM7745" t="s">
        <v>7656</v>
      </c>
      <c r="AN7745" t="s">
        <v>8390</v>
      </c>
      <c r="AO7745" t="str">
        <f>TEXT(A7745,"yyyy-mm-dd")</f>
        <v>2025-12-31</v>
      </c>
    </row>
    <row r="7746" spans="1:41">
      <c r="A7746" s="6" t="s">
        <v>8363</v>
      </c>
      <c r="B7746">
        <v>2025</v>
      </c>
      <c r="C7746">
        <v>12</v>
      </c>
      <c r="E7746" t="s">
        <v>1907</v>
      </c>
      <c r="F7746" t="s">
        <v>1908</v>
      </c>
      <c r="G7746" t="s">
        <v>102</v>
      </c>
      <c r="H7746" t="s">
        <v>7427</v>
      </c>
      <c r="I7746">
        <v>2025</v>
      </c>
      <c r="J7746">
        <v>4</v>
      </c>
      <c r="K7746" s="6">
        <v>46022</v>
      </c>
      <c r="L7746">
        <v>0</v>
      </c>
      <c r="M7746">
        <v>0</v>
      </c>
      <c r="N7746" t="s">
        <v>178</v>
      </c>
      <c r="O7746" s="8">
        <v>7.01</v>
      </c>
      <c r="P7746" s="8">
        <v>7</v>
      </c>
      <c r="Q7746" s="8">
        <v>7</v>
      </c>
      <c r="R7746" s="8">
        <v>7</v>
      </c>
      <c r="S7746" s="8">
        <v>7</v>
      </c>
      <c r="T7746" s="8">
        <v>7.25</v>
      </c>
      <c r="U7746" s="8">
        <v>0.06</v>
      </c>
      <c r="V7746" s="9">
        <v>37</v>
      </c>
      <c r="W7746" s="8">
        <v>0</v>
      </c>
      <c r="X7746" s="8">
        <v>0.25</v>
      </c>
      <c r="Y7746" s="8">
        <v>9.9999999999997868E-3</v>
      </c>
      <c r="Z7746" s="8">
        <v>0</v>
      </c>
      <c r="AA7746">
        <v>0</v>
      </c>
      <c r="AF7746" t="s">
        <v>7428</v>
      </c>
      <c r="AG7746" t="s">
        <v>1910</v>
      </c>
      <c r="AH7746" t="s">
        <v>1911</v>
      </c>
      <c r="AI7746" t="s">
        <v>1912</v>
      </c>
      <c r="AJ7746" s="7">
        <v>46022</v>
      </c>
      <c r="AK7746" t="s">
        <v>8364</v>
      </c>
      <c r="AL7746" t="s">
        <v>1908</v>
      </c>
      <c r="AM7746" t="s">
        <v>7429</v>
      </c>
      <c r="AN7746" t="s">
        <v>8389</v>
      </c>
      <c r="AO7746" t="str">
        <f>TEXT(A7746,"yyyy-mm-dd")</f>
        <v>2025-12-31</v>
      </c>
    </row>
    <row r="7747" spans="1:41">
      <c r="A7747" s="6" t="s">
        <v>8363</v>
      </c>
      <c r="B7747">
        <v>2025</v>
      </c>
      <c r="C7747">
        <v>12</v>
      </c>
      <c r="E7747" t="s">
        <v>100</v>
      </c>
      <c r="F7747" t="s">
        <v>101</v>
      </c>
      <c r="G7747" t="s">
        <v>83</v>
      </c>
      <c r="H7747" t="s">
        <v>8368</v>
      </c>
      <c r="I7747">
        <v>2028</v>
      </c>
      <c r="K7747" s="6">
        <v>47118</v>
      </c>
      <c r="L7747">
        <v>36</v>
      </c>
      <c r="N7747" t="s">
        <v>924</v>
      </c>
      <c r="O7747" s="8">
        <v>1.88</v>
      </c>
      <c r="P7747" s="8">
        <v>1.86</v>
      </c>
      <c r="Q7747" s="8">
        <v>1.8</v>
      </c>
      <c r="R7747" s="8">
        <v>2.08</v>
      </c>
      <c r="S7747" s="8">
        <v>0.9</v>
      </c>
      <c r="T7747" s="8">
        <v>2.6</v>
      </c>
      <c r="U7747" s="8">
        <v>0.37</v>
      </c>
      <c r="V7747" s="9">
        <v>26</v>
      </c>
      <c r="W7747" s="8">
        <v>0.28000000000000003</v>
      </c>
      <c r="X7747" s="8">
        <v>1.7000000000000002</v>
      </c>
      <c r="Y7747" s="8">
        <v>1.9999999999999796E-2</v>
      </c>
      <c r="Z7747" s="8"/>
      <c r="AF7747" t="s">
        <v>10543</v>
      </c>
      <c r="AG7747" t="s">
        <v>9655</v>
      </c>
      <c r="AH7747" t="s">
        <v>9656</v>
      </c>
      <c r="AI7747" t="s">
        <v>10099</v>
      </c>
      <c r="AJ7747" s="7">
        <v>47118</v>
      </c>
      <c r="AK7747" t="s">
        <v>8364</v>
      </c>
      <c r="AL7747" t="s">
        <v>109</v>
      </c>
      <c r="AM7747" t="s">
        <v>8370</v>
      </c>
      <c r="AN7747" t="s">
        <v>10544</v>
      </c>
    </row>
    <row r="7748" spans="1:41">
      <c r="A7748" s="6" t="s">
        <v>8363</v>
      </c>
      <c r="B7748">
        <v>2025</v>
      </c>
      <c r="C7748">
        <v>12</v>
      </c>
      <c r="E7748" t="s">
        <v>100</v>
      </c>
      <c r="F7748" t="s">
        <v>101</v>
      </c>
      <c r="G7748" t="s">
        <v>102</v>
      </c>
      <c r="H7748" t="s">
        <v>8315</v>
      </c>
      <c r="I7748">
        <v>2027</v>
      </c>
      <c r="J7748">
        <v>4</v>
      </c>
      <c r="K7748" s="6">
        <v>46752</v>
      </c>
      <c r="L7748">
        <v>24</v>
      </c>
      <c r="M7748">
        <v>8</v>
      </c>
      <c r="N7748" t="s">
        <v>368</v>
      </c>
      <c r="O7748" s="8">
        <v>1.84</v>
      </c>
      <c r="P7748" s="8">
        <v>1.93</v>
      </c>
      <c r="Q7748" s="8">
        <v>1.6</v>
      </c>
      <c r="R7748" s="8">
        <v>2.1</v>
      </c>
      <c r="S7748" s="8">
        <v>0.9</v>
      </c>
      <c r="T7748" s="8">
        <v>2.8</v>
      </c>
      <c r="U7748" s="8">
        <v>0.47</v>
      </c>
      <c r="V7748" s="9">
        <v>21</v>
      </c>
      <c r="W7748" s="8">
        <v>0.5</v>
      </c>
      <c r="X7748" s="8">
        <v>1.9</v>
      </c>
      <c r="Y7748" s="8">
        <v>-8.9999999999999858E-2</v>
      </c>
      <c r="Z7748" s="8"/>
      <c r="AF7748" t="s">
        <v>8387</v>
      </c>
      <c r="AG7748" t="s">
        <v>106</v>
      </c>
      <c r="AH7748" t="s">
        <v>107</v>
      </c>
      <c r="AI7748" t="s">
        <v>3039</v>
      </c>
      <c r="AJ7748" s="7">
        <v>46752</v>
      </c>
      <c r="AK7748" t="s">
        <v>8364</v>
      </c>
      <c r="AL7748" t="s">
        <v>109</v>
      </c>
      <c r="AM7748" t="s">
        <v>8317</v>
      </c>
      <c r="AN7748" t="s">
        <v>8388</v>
      </c>
      <c r="AO7748" t="str">
        <f>TEXT(A7748,"yyyy-mm-dd")</f>
        <v>2025-12-31</v>
      </c>
    </row>
    <row r="7749" spans="1:41">
      <c r="A7749" s="6" t="s">
        <v>8363</v>
      </c>
      <c r="B7749">
        <v>2025</v>
      </c>
      <c r="C7749">
        <v>12</v>
      </c>
      <c r="E7749" t="s">
        <v>100</v>
      </c>
      <c r="F7749" t="s">
        <v>101</v>
      </c>
      <c r="G7749" t="s">
        <v>83</v>
      </c>
      <c r="H7749" t="s">
        <v>7924</v>
      </c>
      <c r="I7749">
        <v>2027</v>
      </c>
      <c r="K7749" s="6">
        <v>46752</v>
      </c>
      <c r="L7749">
        <v>24</v>
      </c>
      <c r="N7749" t="s">
        <v>368</v>
      </c>
      <c r="O7749" s="8">
        <v>1.84</v>
      </c>
      <c r="P7749" s="8">
        <v>1.85</v>
      </c>
      <c r="Q7749" s="8">
        <v>1.6</v>
      </c>
      <c r="R7749" s="8">
        <v>2.1</v>
      </c>
      <c r="S7749" s="8">
        <v>1</v>
      </c>
      <c r="T7749" s="8">
        <v>2.8</v>
      </c>
      <c r="U7749" s="8">
        <v>0.41</v>
      </c>
      <c r="V7749" s="9">
        <v>33</v>
      </c>
      <c r="W7749" s="8">
        <v>0.5</v>
      </c>
      <c r="X7749" s="8">
        <v>1.7999999999999998</v>
      </c>
      <c r="Y7749" s="8">
        <v>-1.0000000000000009E-2</v>
      </c>
      <c r="Z7749" s="8">
        <v>5.0000000000000044E-2</v>
      </c>
      <c r="AA7749">
        <v>0.12999999999999989</v>
      </c>
      <c r="AF7749" t="s">
        <v>10522</v>
      </c>
      <c r="AG7749" t="s">
        <v>9655</v>
      </c>
      <c r="AH7749" t="s">
        <v>9656</v>
      </c>
      <c r="AI7749" t="s">
        <v>9708</v>
      </c>
      <c r="AJ7749" s="7">
        <v>46752</v>
      </c>
      <c r="AK7749" t="s">
        <v>8364</v>
      </c>
      <c r="AL7749" t="s">
        <v>109</v>
      </c>
      <c r="AM7749" t="s">
        <v>7926</v>
      </c>
      <c r="AN7749" t="s">
        <v>10535</v>
      </c>
    </row>
    <row r="7750" spans="1:41">
      <c r="A7750" s="6" t="s">
        <v>8363</v>
      </c>
      <c r="B7750">
        <v>2025</v>
      </c>
      <c r="C7750">
        <v>12</v>
      </c>
      <c r="E7750" t="s">
        <v>100</v>
      </c>
      <c r="F7750" t="s">
        <v>101</v>
      </c>
      <c r="G7750" t="s">
        <v>102</v>
      </c>
      <c r="H7750" t="s">
        <v>8210</v>
      </c>
      <c r="I7750">
        <v>2027</v>
      </c>
      <c r="J7750">
        <v>3</v>
      </c>
      <c r="K7750" s="6">
        <v>46660</v>
      </c>
      <c r="L7750">
        <v>21</v>
      </c>
      <c r="M7750">
        <v>7</v>
      </c>
      <c r="N7750" t="s">
        <v>176</v>
      </c>
      <c r="O7750" s="8">
        <v>1.84</v>
      </c>
      <c r="P7750" s="8">
        <v>1.81</v>
      </c>
      <c r="Q7750" s="8">
        <v>1.6</v>
      </c>
      <c r="R7750" s="8">
        <v>2.15</v>
      </c>
      <c r="S7750" s="8">
        <v>1.1000000000000001</v>
      </c>
      <c r="T7750" s="8">
        <v>2.41</v>
      </c>
      <c r="U7750" s="8">
        <v>0.41</v>
      </c>
      <c r="V7750" s="9">
        <v>21</v>
      </c>
      <c r="W7750" s="8">
        <v>0.54999999999999982</v>
      </c>
      <c r="X7750" s="8">
        <v>1.31</v>
      </c>
      <c r="Y7750" s="8">
        <v>3.0000000000000027E-2</v>
      </c>
      <c r="Z7750" s="8"/>
      <c r="AF7750" t="s">
        <v>8385</v>
      </c>
      <c r="AG7750" t="s">
        <v>106</v>
      </c>
      <c r="AH7750" t="s">
        <v>107</v>
      </c>
      <c r="AI7750" t="s">
        <v>2673</v>
      </c>
      <c r="AJ7750" s="7">
        <v>46660</v>
      </c>
      <c r="AK7750" t="s">
        <v>8364</v>
      </c>
      <c r="AL7750" t="s">
        <v>109</v>
      </c>
      <c r="AM7750" t="s">
        <v>8212</v>
      </c>
      <c r="AN7750" t="s">
        <v>8386</v>
      </c>
      <c r="AO7750" t="str">
        <f>TEXT(A7750,"yyyy-mm-dd")</f>
        <v>2025-12-31</v>
      </c>
    </row>
    <row r="7751" spans="1:41">
      <c r="A7751" s="6" t="s">
        <v>8363</v>
      </c>
      <c r="B7751">
        <v>2025</v>
      </c>
      <c r="C7751">
        <v>12</v>
      </c>
      <c r="E7751" t="s">
        <v>100</v>
      </c>
      <c r="F7751" t="s">
        <v>101</v>
      </c>
      <c r="G7751" t="s">
        <v>102</v>
      </c>
      <c r="H7751" t="s">
        <v>8102</v>
      </c>
      <c r="I7751">
        <v>2027</v>
      </c>
      <c r="J7751">
        <v>2</v>
      </c>
      <c r="K7751" s="6">
        <v>46568</v>
      </c>
      <c r="L7751">
        <v>18</v>
      </c>
      <c r="M7751">
        <v>6</v>
      </c>
      <c r="N7751" t="s">
        <v>206</v>
      </c>
      <c r="O7751" s="8">
        <v>1.79</v>
      </c>
      <c r="P7751" s="8">
        <v>1.8</v>
      </c>
      <c r="Q7751" s="8">
        <v>1.35</v>
      </c>
      <c r="R7751" s="8">
        <v>2.0099999999999998</v>
      </c>
      <c r="S7751" s="8">
        <v>1</v>
      </c>
      <c r="T7751" s="8">
        <v>2.93</v>
      </c>
      <c r="U7751" s="8">
        <v>0.49</v>
      </c>
      <c r="V7751" s="9">
        <v>21</v>
      </c>
      <c r="W7751" s="8">
        <v>0.6599999999999997</v>
      </c>
      <c r="X7751" s="8">
        <v>1.9300000000000002</v>
      </c>
      <c r="Y7751" s="8">
        <v>-1.0000000000000009E-2</v>
      </c>
      <c r="Z7751" s="8"/>
      <c r="AF7751" t="s">
        <v>8383</v>
      </c>
      <c r="AG7751" t="s">
        <v>106</v>
      </c>
      <c r="AH7751" t="s">
        <v>107</v>
      </c>
      <c r="AI7751" t="s">
        <v>2670</v>
      </c>
      <c r="AJ7751" s="7">
        <v>46568</v>
      </c>
      <c r="AK7751" t="s">
        <v>8364</v>
      </c>
      <c r="AL7751" t="s">
        <v>109</v>
      </c>
      <c r="AM7751" t="s">
        <v>8104</v>
      </c>
      <c r="AN7751" t="s">
        <v>8384</v>
      </c>
      <c r="AO7751" t="str">
        <f>TEXT(A7751,"yyyy-mm-dd")</f>
        <v>2025-12-31</v>
      </c>
    </row>
    <row r="7752" spans="1:41">
      <c r="A7752" s="6" t="s">
        <v>8363</v>
      </c>
      <c r="B7752">
        <v>2025</v>
      </c>
      <c r="C7752">
        <v>12</v>
      </c>
      <c r="E7752" t="s">
        <v>100</v>
      </c>
      <c r="F7752" t="s">
        <v>101</v>
      </c>
      <c r="G7752" t="s">
        <v>102</v>
      </c>
      <c r="H7752" t="s">
        <v>8098</v>
      </c>
      <c r="I7752">
        <v>2027</v>
      </c>
      <c r="J7752">
        <v>1</v>
      </c>
      <c r="K7752" s="6">
        <v>46477</v>
      </c>
      <c r="L7752">
        <v>15</v>
      </c>
      <c r="M7752">
        <v>5</v>
      </c>
      <c r="N7752" t="s">
        <v>236</v>
      </c>
      <c r="O7752" s="8">
        <v>1.83</v>
      </c>
      <c r="P7752" s="8">
        <v>1.8</v>
      </c>
      <c r="Q7752" s="8">
        <v>1.5</v>
      </c>
      <c r="R7752" s="8">
        <v>2.1</v>
      </c>
      <c r="S7752" s="8">
        <v>1.21</v>
      </c>
      <c r="T7752" s="8">
        <v>2.5</v>
      </c>
      <c r="U7752" s="8">
        <v>0.37</v>
      </c>
      <c r="V7752" s="9">
        <v>21</v>
      </c>
      <c r="W7752" s="8">
        <v>0.60000000000000009</v>
      </c>
      <c r="X7752" s="8">
        <v>1.29</v>
      </c>
      <c r="Y7752" s="8">
        <v>3.0000000000000027E-2</v>
      </c>
      <c r="Z7752" s="8"/>
      <c r="AF7752" t="s">
        <v>8381</v>
      </c>
      <c r="AG7752" t="s">
        <v>106</v>
      </c>
      <c r="AH7752" t="s">
        <v>107</v>
      </c>
      <c r="AI7752" t="s">
        <v>2667</v>
      </c>
      <c r="AJ7752" s="7">
        <v>46477</v>
      </c>
      <c r="AK7752" t="s">
        <v>8364</v>
      </c>
      <c r="AL7752" t="s">
        <v>109</v>
      </c>
      <c r="AM7752" t="s">
        <v>8100</v>
      </c>
      <c r="AN7752" t="s">
        <v>8382</v>
      </c>
      <c r="AO7752" t="str">
        <f>TEXT(A7752,"yyyy-mm-dd")</f>
        <v>2025-12-31</v>
      </c>
    </row>
    <row r="7753" spans="1:41">
      <c r="A7753" s="6" t="s">
        <v>8363</v>
      </c>
      <c r="B7753">
        <v>2025</v>
      </c>
      <c r="C7753">
        <v>12</v>
      </c>
      <c r="E7753" t="s">
        <v>100</v>
      </c>
      <c r="F7753" t="s">
        <v>101</v>
      </c>
      <c r="G7753" t="s">
        <v>102</v>
      </c>
      <c r="H7753" t="s">
        <v>7871</v>
      </c>
      <c r="I7753">
        <v>2026</v>
      </c>
      <c r="J7753">
        <v>4</v>
      </c>
      <c r="K7753" s="6">
        <v>46387</v>
      </c>
      <c r="L7753">
        <v>12</v>
      </c>
      <c r="M7753">
        <v>4</v>
      </c>
      <c r="N7753" t="s">
        <v>261</v>
      </c>
      <c r="O7753" s="8">
        <v>1.66</v>
      </c>
      <c r="P7753" s="8">
        <v>1.7</v>
      </c>
      <c r="Q7753" s="8">
        <v>1.4</v>
      </c>
      <c r="R7753" s="8">
        <v>1.9</v>
      </c>
      <c r="S7753" s="8">
        <v>0.7</v>
      </c>
      <c r="T7753" s="8">
        <v>2.4300000000000002</v>
      </c>
      <c r="U7753" s="8">
        <v>0.43</v>
      </c>
      <c r="V7753" s="9">
        <v>29</v>
      </c>
      <c r="W7753" s="8">
        <v>0.5</v>
      </c>
      <c r="X7753" s="8">
        <v>1.7300000000000002</v>
      </c>
      <c r="Y7753" s="8">
        <v>-4.0000000000000036E-2</v>
      </c>
      <c r="Z7753" s="8">
        <v>-5.0000000000000044E-2</v>
      </c>
      <c r="AA7753">
        <v>-0.10999999999999988</v>
      </c>
      <c r="AF7753" t="s">
        <v>7943</v>
      </c>
      <c r="AG7753" t="s">
        <v>106</v>
      </c>
      <c r="AH7753" t="s">
        <v>107</v>
      </c>
      <c r="AI7753" t="s">
        <v>502</v>
      </c>
      <c r="AJ7753" s="7">
        <v>46387</v>
      </c>
      <c r="AK7753" t="s">
        <v>8364</v>
      </c>
      <c r="AL7753" t="s">
        <v>109</v>
      </c>
      <c r="AM7753" t="s">
        <v>7873</v>
      </c>
      <c r="AN7753" t="s">
        <v>8380</v>
      </c>
      <c r="AO7753" t="str">
        <f>TEXT(A7753,"yyyy-mm-dd")</f>
        <v>2025-12-31</v>
      </c>
    </row>
    <row r="7754" spans="1:41">
      <c r="A7754" s="6" t="s">
        <v>8363</v>
      </c>
      <c r="B7754">
        <v>2025</v>
      </c>
      <c r="C7754">
        <v>12</v>
      </c>
      <c r="E7754" t="s">
        <v>100</v>
      </c>
      <c r="F7754" t="s">
        <v>101</v>
      </c>
      <c r="G7754" t="s">
        <v>83</v>
      </c>
      <c r="H7754" t="s">
        <v>7480</v>
      </c>
      <c r="I7754">
        <v>2026</v>
      </c>
      <c r="K7754" s="6">
        <v>46387</v>
      </c>
      <c r="L7754">
        <v>12</v>
      </c>
      <c r="N7754" t="s">
        <v>261</v>
      </c>
      <c r="O7754" s="8">
        <v>1.21</v>
      </c>
      <c r="P7754" s="8">
        <v>1.1499999999999999</v>
      </c>
      <c r="Q7754" s="8">
        <v>1</v>
      </c>
      <c r="R7754" s="8">
        <v>1.48</v>
      </c>
      <c r="S7754" s="8">
        <v>0.5</v>
      </c>
      <c r="T7754" s="8">
        <v>1.8</v>
      </c>
      <c r="U7754" s="8">
        <v>0.32</v>
      </c>
      <c r="V7754" s="9">
        <v>40</v>
      </c>
      <c r="W7754" s="8">
        <v>0.48</v>
      </c>
      <c r="X7754" s="8">
        <v>1.3</v>
      </c>
      <c r="Y7754" s="8">
        <v>6.0000000000000053E-2</v>
      </c>
      <c r="Z7754" s="8">
        <v>-0.2200000000000002</v>
      </c>
      <c r="AA7754">
        <v>4.0000000000000036E-2</v>
      </c>
      <c r="AF7754" t="s">
        <v>10489</v>
      </c>
      <c r="AG7754" t="s">
        <v>9655</v>
      </c>
      <c r="AH7754" t="s">
        <v>9656</v>
      </c>
      <c r="AI7754" t="s">
        <v>9669</v>
      </c>
      <c r="AJ7754" s="7">
        <v>46387</v>
      </c>
      <c r="AK7754" t="s">
        <v>8364</v>
      </c>
      <c r="AL7754" t="s">
        <v>109</v>
      </c>
      <c r="AM7754" t="s">
        <v>7482</v>
      </c>
      <c r="AN7754" t="s">
        <v>10514</v>
      </c>
    </row>
    <row r="7755" spans="1:41">
      <c r="A7755" s="6" t="s">
        <v>8363</v>
      </c>
      <c r="B7755">
        <v>2025</v>
      </c>
      <c r="C7755">
        <v>12</v>
      </c>
      <c r="E7755" t="s">
        <v>100</v>
      </c>
      <c r="F7755" t="s">
        <v>101</v>
      </c>
      <c r="G7755" t="s">
        <v>102</v>
      </c>
      <c r="H7755" t="s">
        <v>7766</v>
      </c>
      <c r="I7755">
        <v>2026</v>
      </c>
      <c r="J7755">
        <v>3</v>
      </c>
      <c r="K7755" s="6">
        <v>46295</v>
      </c>
      <c r="L7755">
        <v>9</v>
      </c>
      <c r="M7755">
        <v>3</v>
      </c>
      <c r="N7755" t="s">
        <v>173</v>
      </c>
      <c r="O7755" s="8">
        <v>1.5</v>
      </c>
      <c r="P7755" s="8">
        <v>1.5</v>
      </c>
      <c r="Q7755" s="8">
        <v>1.3</v>
      </c>
      <c r="R7755" s="8">
        <v>1.72</v>
      </c>
      <c r="S7755" s="8">
        <v>0.7</v>
      </c>
      <c r="T7755" s="8">
        <v>2.1</v>
      </c>
      <c r="U7755" s="8">
        <v>0.32</v>
      </c>
      <c r="V7755" s="9">
        <v>29</v>
      </c>
      <c r="W7755" s="8">
        <v>0.41999999999999993</v>
      </c>
      <c r="X7755" s="8">
        <v>1.4000000000000001</v>
      </c>
      <c r="Y7755" s="8">
        <v>0</v>
      </c>
      <c r="Z7755" s="8">
        <v>0</v>
      </c>
      <c r="AA7755">
        <v>-0.10000000000000009</v>
      </c>
      <c r="AF7755" t="s">
        <v>7941</v>
      </c>
      <c r="AG7755" t="s">
        <v>106</v>
      </c>
      <c r="AH7755" t="s">
        <v>107</v>
      </c>
      <c r="AI7755" t="s">
        <v>497</v>
      </c>
      <c r="AJ7755" s="7">
        <v>46295</v>
      </c>
      <c r="AK7755" t="s">
        <v>8364</v>
      </c>
      <c r="AL7755" t="s">
        <v>109</v>
      </c>
      <c r="AM7755" t="s">
        <v>7768</v>
      </c>
      <c r="AN7755" t="s">
        <v>8379</v>
      </c>
      <c r="AO7755" t="str">
        <f>TEXT(A7755,"yyyy-mm-dd")</f>
        <v>2025-12-31</v>
      </c>
    </row>
    <row r="7756" spans="1:41">
      <c r="A7756" s="6" t="s">
        <v>8363</v>
      </c>
      <c r="B7756">
        <v>2025</v>
      </c>
      <c r="C7756">
        <v>12</v>
      </c>
      <c r="E7756" t="s">
        <v>100</v>
      </c>
      <c r="F7756" t="s">
        <v>101</v>
      </c>
      <c r="G7756" t="s">
        <v>102</v>
      </c>
      <c r="H7756" t="s">
        <v>7658</v>
      </c>
      <c r="I7756">
        <v>2026</v>
      </c>
      <c r="J7756">
        <v>2</v>
      </c>
      <c r="K7756" s="6">
        <v>46203</v>
      </c>
      <c r="L7756">
        <v>6</v>
      </c>
      <c r="M7756">
        <v>2</v>
      </c>
      <c r="N7756" t="s">
        <v>203</v>
      </c>
      <c r="O7756" s="8">
        <v>1.06</v>
      </c>
      <c r="P7756" s="8">
        <v>1</v>
      </c>
      <c r="Q7756" s="8">
        <v>0.7</v>
      </c>
      <c r="R7756" s="8">
        <v>1.27</v>
      </c>
      <c r="S7756" s="8">
        <v>0.3</v>
      </c>
      <c r="T7756" s="8">
        <v>2.2000000000000002</v>
      </c>
      <c r="U7756" s="8">
        <v>0.46</v>
      </c>
      <c r="V7756" s="9">
        <v>29</v>
      </c>
      <c r="W7756" s="8">
        <v>0.57000000000000006</v>
      </c>
      <c r="X7756" s="8">
        <v>1.9000000000000001</v>
      </c>
      <c r="Y7756" s="8">
        <v>6.0000000000000053E-2</v>
      </c>
      <c r="Z7756" s="8">
        <v>-5.0000000000000044E-2</v>
      </c>
      <c r="AA7756">
        <v>-0.1499999999999998</v>
      </c>
      <c r="AF7756" t="s">
        <v>7939</v>
      </c>
      <c r="AG7756" t="s">
        <v>106</v>
      </c>
      <c r="AH7756" t="s">
        <v>107</v>
      </c>
      <c r="AI7756" t="s">
        <v>427</v>
      </c>
      <c r="AJ7756" s="7">
        <v>46203</v>
      </c>
      <c r="AK7756" t="s">
        <v>8364</v>
      </c>
      <c r="AL7756" t="s">
        <v>109</v>
      </c>
      <c r="AM7756" t="s">
        <v>7660</v>
      </c>
      <c r="AN7756" t="s">
        <v>8378</v>
      </c>
      <c r="AO7756" t="str">
        <f>TEXT(A7756,"yyyy-mm-dd")</f>
        <v>2025-12-31</v>
      </c>
    </row>
    <row r="7757" spans="1:41">
      <c r="A7757" s="6" t="s">
        <v>8363</v>
      </c>
      <c r="B7757">
        <v>2025</v>
      </c>
      <c r="C7757">
        <v>12</v>
      </c>
      <c r="E7757" t="s">
        <v>100</v>
      </c>
      <c r="F7757" t="s">
        <v>101</v>
      </c>
      <c r="G7757" t="s">
        <v>102</v>
      </c>
      <c r="H7757" t="s">
        <v>7654</v>
      </c>
      <c r="I7757">
        <v>2026</v>
      </c>
      <c r="J7757">
        <v>1</v>
      </c>
      <c r="K7757" s="6">
        <v>46112</v>
      </c>
      <c r="L7757">
        <v>3</v>
      </c>
      <c r="M7757">
        <v>1</v>
      </c>
      <c r="N7757" t="s">
        <v>233</v>
      </c>
      <c r="O7757" s="8">
        <v>0.77</v>
      </c>
      <c r="P7757" s="8">
        <v>0.8</v>
      </c>
      <c r="Q7757" s="8">
        <v>0.59</v>
      </c>
      <c r="R7757" s="8">
        <v>1</v>
      </c>
      <c r="S7757" s="8">
        <v>-1.4</v>
      </c>
      <c r="T7757" s="8">
        <v>1.8</v>
      </c>
      <c r="U7757" s="8">
        <v>0.56999999999999995</v>
      </c>
      <c r="V7757" s="9">
        <v>29</v>
      </c>
      <c r="W7757" s="8">
        <v>0.41000000000000003</v>
      </c>
      <c r="X7757" s="8">
        <v>3.2</v>
      </c>
      <c r="Y7757" s="8">
        <v>-3.0000000000000027E-2</v>
      </c>
      <c r="Z7757" s="8">
        <v>-9.9999999999999978E-2</v>
      </c>
      <c r="AA7757">
        <v>-9.000000000000008E-2</v>
      </c>
      <c r="AF7757" t="s">
        <v>7937</v>
      </c>
      <c r="AG7757" t="s">
        <v>106</v>
      </c>
      <c r="AH7757" t="s">
        <v>107</v>
      </c>
      <c r="AI7757" t="s">
        <v>340</v>
      </c>
      <c r="AJ7757" s="7">
        <v>46112</v>
      </c>
      <c r="AK7757" t="s">
        <v>8364</v>
      </c>
      <c r="AL7757" t="s">
        <v>109</v>
      </c>
      <c r="AM7757" t="s">
        <v>7656</v>
      </c>
      <c r="AN7757" t="s">
        <v>8377</v>
      </c>
      <c r="AO7757" t="str">
        <f>TEXT(A7757,"yyyy-mm-dd")</f>
        <v>2025-12-31</v>
      </c>
    </row>
    <row r="7758" spans="1:41">
      <c r="A7758" s="6" t="s">
        <v>8363</v>
      </c>
      <c r="B7758">
        <v>2025</v>
      </c>
      <c r="C7758">
        <v>12</v>
      </c>
      <c r="E7758" t="s">
        <v>100</v>
      </c>
      <c r="F7758" t="s">
        <v>101</v>
      </c>
      <c r="G7758" t="s">
        <v>102</v>
      </c>
      <c r="H7758" t="s">
        <v>7427</v>
      </c>
      <c r="I7758">
        <v>2025</v>
      </c>
      <c r="J7758">
        <v>4</v>
      </c>
      <c r="K7758" s="6">
        <v>46022</v>
      </c>
      <c r="L7758">
        <v>0</v>
      </c>
      <c r="M7758">
        <v>0</v>
      </c>
      <c r="N7758" t="s">
        <v>178</v>
      </c>
      <c r="O7758" s="8">
        <v>0.91</v>
      </c>
      <c r="P7758" s="8">
        <v>0.95</v>
      </c>
      <c r="Q7758" s="8">
        <v>0.54</v>
      </c>
      <c r="R7758" s="8">
        <v>1.3</v>
      </c>
      <c r="S7758" s="8">
        <v>-0.1</v>
      </c>
      <c r="T7758" s="8">
        <v>1.9</v>
      </c>
      <c r="U7758" s="8">
        <v>0.46</v>
      </c>
      <c r="V7758" s="9">
        <v>29</v>
      </c>
      <c r="W7758" s="8">
        <v>0.76</v>
      </c>
      <c r="X7758" s="8">
        <v>2</v>
      </c>
      <c r="Y7758" s="8">
        <v>-3.9999999999999925E-2</v>
      </c>
      <c r="Z7758" s="8">
        <v>-5.0000000000000044E-2</v>
      </c>
      <c r="AA7758">
        <v>-4.0000000000000036E-2</v>
      </c>
      <c r="AF7758" t="s">
        <v>7499</v>
      </c>
      <c r="AG7758" t="s">
        <v>106</v>
      </c>
      <c r="AH7758" t="s">
        <v>107</v>
      </c>
      <c r="AI7758" t="s">
        <v>108</v>
      </c>
      <c r="AJ7758" s="7">
        <v>46022</v>
      </c>
      <c r="AK7758" t="s">
        <v>8364</v>
      </c>
      <c r="AL7758" t="s">
        <v>109</v>
      </c>
      <c r="AM7758" t="s">
        <v>7429</v>
      </c>
      <c r="AN7758" t="s">
        <v>8376</v>
      </c>
      <c r="AO7758" t="str">
        <f>TEXT(A7758,"yyyy-mm-dd")</f>
        <v>2025-12-31</v>
      </c>
    </row>
    <row r="7759" spans="1:41">
      <c r="A7759" s="6" t="s">
        <v>8363</v>
      </c>
      <c r="B7759">
        <v>2025</v>
      </c>
      <c r="C7759">
        <v>12</v>
      </c>
      <c r="E7759" t="s">
        <v>100</v>
      </c>
      <c r="F7759" t="s">
        <v>101</v>
      </c>
      <c r="G7759" t="s">
        <v>83</v>
      </c>
      <c r="H7759" t="s">
        <v>7036</v>
      </c>
      <c r="I7759">
        <v>2025</v>
      </c>
      <c r="K7759" s="6">
        <v>46022</v>
      </c>
      <c r="L7759">
        <v>0</v>
      </c>
      <c r="N7759" t="s">
        <v>178</v>
      </c>
      <c r="O7759" s="8">
        <v>0.37</v>
      </c>
      <c r="P7759" s="8">
        <v>0.39</v>
      </c>
      <c r="Q7759" s="8">
        <v>0.3</v>
      </c>
      <c r="R7759" s="8">
        <v>0.5</v>
      </c>
      <c r="S7759" s="8">
        <v>0.1</v>
      </c>
      <c r="T7759" s="8">
        <v>0.7</v>
      </c>
      <c r="U7759" s="8">
        <v>0.14000000000000001</v>
      </c>
      <c r="V7759" s="9">
        <v>40</v>
      </c>
      <c r="W7759" s="8">
        <v>0.2</v>
      </c>
      <c r="X7759" s="8">
        <v>0.6</v>
      </c>
      <c r="Y7759" s="8">
        <v>-2.0000000000000018E-2</v>
      </c>
      <c r="Z7759" s="8">
        <v>-1.0000000000000009E-2</v>
      </c>
      <c r="AA7759">
        <v>0</v>
      </c>
      <c r="AF7759" t="s">
        <v>10450</v>
      </c>
      <c r="AG7759" t="s">
        <v>9655</v>
      </c>
      <c r="AH7759" t="s">
        <v>9656</v>
      </c>
      <c r="AI7759" t="s">
        <v>9657</v>
      </c>
      <c r="AJ7759" s="7">
        <v>46022</v>
      </c>
      <c r="AK7759" t="s">
        <v>8364</v>
      </c>
      <c r="AL7759" t="s">
        <v>109</v>
      </c>
      <c r="AM7759" t="s">
        <v>7038</v>
      </c>
      <c r="AN7759" t="s">
        <v>10487</v>
      </c>
    </row>
    <row r="7760" spans="1:41">
      <c r="A7760" s="6" t="s">
        <v>8363</v>
      </c>
      <c r="B7760">
        <v>2025</v>
      </c>
      <c r="C7760">
        <v>12</v>
      </c>
      <c r="E7760" t="s">
        <v>2685</v>
      </c>
      <c r="F7760" t="s">
        <v>101</v>
      </c>
      <c r="G7760" t="s">
        <v>774</v>
      </c>
      <c r="H7760" t="s">
        <v>2686</v>
      </c>
      <c r="K7760" s="6"/>
      <c r="O7760" s="8">
        <v>1.85</v>
      </c>
      <c r="P7760" s="8">
        <v>1.8</v>
      </c>
      <c r="Q7760" s="8">
        <v>1.73</v>
      </c>
      <c r="R7760" s="8">
        <v>2</v>
      </c>
      <c r="S7760" s="8">
        <v>0.9</v>
      </c>
      <c r="T7760" s="8">
        <v>2.8</v>
      </c>
      <c r="U7760" s="8">
        <v>0.34</v>
      </c>
      <c r="V7760" s="9">
        <v>30</v>
      </c>
      <c r="W7760" s="8">
        <v>0.27</v>
      </c>
      <c r="X7760" s="8">
        <v>1.9</v>
      </c>
      <c r="Y7760" s="8">
        <v>5.0000000000000044E-2</v>
      </c>
      <c r="Z7760" s="8">
        <v>0</v>
      </c>
      <c r="AA7760">
        <v>-3.0000000000000027E-2</v>
      </c>
      <c r="AF7760" t="s">
        <v>2687</v>
      </c>
      <c r="AG7760" t="s">
        <v>2688</v>
      </c>
      <c r="AH7760" t="s">
        <v>2689</v>
      </c>
      <c r="AI7760" t="s">
        <v>2690</v>
      </c>
      <c r="AJ7760" s="7"/>
      <c r="AK7760" t="s">
        <v>8364</v>
      </c>
      <c r="AL7760" t="s">
        <v>109</v>
      </c>
      <c r="AM7760" t="s">
        <v>2686</v>
      </c>
      <c r="AN7760" t="s">
        <v>8402</v>
      </c>
      <c r="AO7760" t="str">
        <f>TEXT(A7760,"yyyy-mm-dd")</f>
        <v>2025-12-31</v>
      </c>
    </row>
    <row r="7761" spans="1:41">
      <c r="A7761" s="6" t="s">
        <v>8363</v>
      </c>
      <c r="B7761">
        <v>2025</v>
      </c>
      <c r="C7761">
        <v>12</v>
      </c>
      <c r="E7761" t="s">
        <v>81</v>
      </c>
      <c r="F7761" t="s">
        <v>82</v>
      </c>
      <c r="G7761" t="s">
        <v>83</v>
      </c>
      <c r="H7761" t="s">
        <v>8368</v>
      </c>
      <c r="I7761">
        <v>2028</v>
      </c>
      <c r="K7761" s="6">
        <v>47118</v>
      </c>
      <c r="L7761">
        <v>36</v>
      </c>
      <c r="N7761" t="s">
        <v>924</v>
      </c>
      <c r="O7761" s="8">
        <v>3.66</v>
      </c>
      <c r="P7761" s="8">
        <v>3.7</v>
      </c>
      <c r="Q7761" s="8">
        <v>3.53</v>
      </c>
      <c r="R7761" s="8">
        <v>3.8</v>
      </c>
      <c r="S7761" s="8">
        <v>3.1</v>
      </c>
      <c r="T7761" s="8">
        <v>4.03</v>
      </c>
      <c r="U7761" s="8">
        <v>0.22</v>
      </c>
      <c r="V7761" s="9">
        <v>29</v>
      </c>
      <c r="W7761" s="8">
        <v>0.27</v>
      </c>
      <c r="X7761" s="8">
        <v>0.93000000000000016</v>
      </c>
      <c r="Y7761" s="8">
        <v>-4.0000000000000036E-2</v>
      </c>
      <c r="Z7761" s="8"/>
      <c r="AF7761" t="s">
        <v>8369</v>
      </c>
      <c r="AG7761" t="s">
        <v>87</v>
      </c>
      <c r="AH7761" t="s">
        <v>88</v>
      </c>
      <c r="AI7761" t="s">
        <v>926</v>
      </c>
      <c r="AJ7761" s="7">
        <v>47118</v>
      </c>
      <c r="AK7761" t="s">
        <v>8364</v>
      </c>
      <c r="AL7761" t="s">
        <v>91</v>
      </c>
      <c r="AM7761" t="s">
        <v>8370</v>
      </c>
      <c r="AN7761" t="s">
        <v>8371</v>
      </c>
      <c r="AO7761" t="str">
        <f>TEXT(A7761,"yyyy-mm-dd")</f>
        <v>2025-12-31</v>
      </c>
    </row>
    <row r="7762" spans="1:41">
      <c r="A7762" s="6" t="s">
        <v>8363</v>
      </c>
      <c r="B7762">
        <v>2025</v>
      </c>
      <c r="C7762">
        <v>12</v>
      </c>
      <c r="E7762" t="s">
        <v>392</v>
      </c>
      <c r="F7762" t="s">
        <v>82</v>
      </c>
      <c r="G7762" t="s">
        <v>83</v>
      </c>
      <c r="H7762" t="s">
        <v>8368</v>
      </c>
      <c r="I7762">
        <v>2028</v>
      </c>
      <c r="K7762" s="6">
        <v>47118</v>
      </c>
      <c r="L7762">
        <v>36</v>
      </c>
      <c r="N7762" t="s">
        <v>924</v>
      </c>
      <c r="O7762" s="8">
        <v>3.66</v>
      </c>
      <c r="P7762" s="8">
        <v>3.7</v>
      </c>
      <c r="Q7762" s="8">
        <v>3.53</v>
      </c>
      <c r="R7762" s="8">
        <v>3.8</v>
      </c>
      <c r="S7762" s="8">
        <v>3.05</v>
      </c>
      <c r="T7762" s="8">
        <v>4.37</v>
      </c>
      <c r="U7762" s="8">
        <v>0.28000000000000003</v>
      </c>
      <c r="V7762" s="9">
        <v>28</v>
      </c>
      <c r="W7762" s="8">
        <v>0.27</v>
      </c>
      <c r="X7762" s="8">
        <v>1.3200000000000003</v>
      </c>
      <c r="Y7762" s="8">
        <v>-4.0000000000000036E-2</v>
      </c>
      <c r="Z7762" s="8"/>
      <c r="AF7762" t="s">
        <v>8369</v>
      </c>
      <c r="AG7762" t="s">
        <v>87</v>
      </c>
      <c r="AH7762" t="s">
        <v>88</v>
      </c>
      <c r="AI7762" t="s">
        <v>926</v>
      </c>
      <c r="AJ7762" s="7">
        <v>47118</v>
      </c>
      <c r="AK7762" t="s">
        <v>8364</v>
      </c>
      <c r="AL7762" t="s">
        <v>393</v>
      </c>
      <c r="AM7762" t="s">
        <v>8370</v>
      </c>
      <c r="AN7762" t="s">
        <v>8375</v>
      </c>
      <c r="AO7762" t="str">
        <f>TEXT(A7762,"yyyy-mm-dd")</f>
        <v>2025-12-31</v>
      </c>
    </row>
    <row r="7763" spans="1:41">
      <c r="A7763" s="6" t="s">
        <v>8363</v>
      </c>
      <c r="B7763">
        <v>2025</v>
      </c>
      <c r="C7763">
        <v>12</v>
      </c>
      <c r="E7763" t="s">
        <v>81</v>
      </c>
      <c r="F7763" t="s">
        <v>82</v>
      </c>
      <c r="G7763" t="s">
        <v>83</v>
      </c>
      <c r="H7763" t="s">
        <v>7924</v>
      </c>
      <c r="I7763">
        <v>2027</v>
      </c>
      <c r="K7763" s="6">
        <v>46752</v>
      </c>
      <c r="L7763">
        <v>24</v>
      </c>
      <c r="N7763" t="s">
        <v>368</v>
      </c>
      <c r="O7763" s="8">
        <v>3.74</v>
      </c>
      <c r="P7763" s="8">
        <v>3.7</v>
      </c>
      <c r="Q7763" s="8">
        <v>3.61</v>
      </c>
      <c r="R7763" s="8">
        <v>3.82</v>
      </c>
      <c r="S7763" s="8">
        <v>3.16</v>
      </c>
      <c r="T7763" s="8">
        <v>4.3499999999999996</v>
      </c>
      <c r="U7763" s="8">
        <v>0.26</v>
      </c>
      <c r="V7763" s="9">
        <v>35</v>
      </c>
      <c r="W7763" s="8">
        <v>0.20999999999999996</v>
      </c>
      <c r="X7763" s="8">
        <v>1.1899999999999995</v>
      </c>
      <c r="Y7763" s="8">
        <v>4.0000000000000036E-2</v>
      </c>
      <c r="Z7763" s="8">
        <v>0</v>
      </c>
      <c r="AA7763">
        <v>-5.0000000000000266E-2</v>
      </c>
      <c r="AF7763" t="s">
        <v>7925</v>
      </c>
      <c r="AG7763" t="s">
        <v>87</v>
      </c>
      <c r="AH7763" t="s">
        <v>88</v>
      </c>
      <c r="AI7763" t="s">
        <v>359</v>
      </c>
      <c r="AJ7763" s="7">
        <v>46752</v>
      </c>
      <c r="AK7763" t="s">
        <v>8364</v>
      </c>
      <c r="AL7763" t="s">
        <v>91</v>
      </c>
      <c r="AM7763" t="s">
        <v>7926</v>
      </c>
      <c r="AN7763" t="s">
        <v>8367</v>
      </c>
      <c r="AO7763" t="str">
        <f>TEXT(A7763,"yyyy-mm-dd")</f>
        <v>2025-12-31</v>
      </c>
    </row>
    <row r="7764" spans="1:41">
      <c r="A7764" s="6" t="s">
        <v>8363</v>
      </c>
      <c r="B7764">
        <v>2025</v>
      </c>
      <c r="C7764">
        <v>12</v>
      </c>
      <c r="E7764" t="s">
        <v>392</v>
      </c>
      <c r="F7764" t="s">
        <v>82</v>
      </c>
      <c r="G7764" t="s">
        <v>83</v>
      </c>
      <c r="H7764" t="s">
        <v>7924</v>
      </c>
      <c r="I7764">
        <v>2027</v>
      </c>
      <c r="K7764" s="6">
        <v>46752</v>
      </c>
      <c r="L7764">
        <v>24</v>
      </c>
      <c r="N7764" t="s">
        <v>368</v>
      </c>
      <c r="O7764" s="8">
        <v>3.76</v>
      </c>
      <c r="P7764" s="8">
        <v>3.75</v>
      </c>
      <c r="Q7764" s="8">
        <v>3.6</v>
      </c>
      <c r="R7764" s="8">
        <v>3.95</v>
      </c>
      <c r="S7764" s="8">
        <v>3.12</v>
      </c>
      <c r="T7764" s="8">
        <v>4.38</v>
      </c>
      <c r="U7764" s="8">
        <v>0.28999999999999998</v>
      </c>
      <c r="V7764" s="9">
        <v>34</v>
      </c>
      <c r="W7764" s="8">
        <v>0.35000000000000009</v>
      </c>
      <c r="X7764" s="8">
        <v>1.2599999999999998</v>
      </c>
      <c r="Y7764" s="8">
        <v>9.9999999999997868E-3</v>
      </c>
      <c r="Z7764" s="8">
        <v>0.10000000000000009</v>
      </c>
      <c r="AA7764">
        <v>4.9999999999999822E-2</v>
      </c>
      <c r="AF7764" t="s">
        <v>7925</v>
      </c>
      <c r="AG7764" t="s">
        <v>87</v>
      </c>
      <c r="AH7764" t="s">
        <v>88</v>
      </c>
      <c r="AI7764" t="s">
        <v>359</v>
      </c>
      <c r="AJ7764" s="7">
        <v>46752</v>
      </c>
      <c r="AK7764" t="s">
        <v>8364</v>
      </c>
      <c r="AL7764" t="s">
        <v>393</v>
      </c>
      <c r="AM7764" t="s">
        <v>7926</v>
      </c>
      <c r="AN7764" t="s">
        <v>8374</v>
      </c>
      <c r="AO7764" t="str">
        <f>TEXT(A7764,"yyyy-mm-dd")</f>
        <v>2025-12-31</v>
      </c>
    </row>
    <row r="7765" spans="1:41">
      <c r="A7765" s="6" t="s">
        <v>8363</v>
      </c>
      <c r="B7765">
        <v>2025</v>
      </c>
      <c r="C7765">
        <v>12</v>
      </c>
      <c r="E7765" t="s">
        <v>81</v>
      </c>
      <c r="F7765" t="s">
        <v>82</v>
      </c>
      <c r="G7765" t="s">
        <v>83</v>
      </c>
      <c r="H7765" t="s">
        <v>7480</v>
      </c>
      <c r="I7765">
        <v>2026</v>
      </c>
      <c r="K7765" s="6">
        <v>46387</v>
      </c>
      <c r="L7765">
        <v>12</v>
      </c>
      <c r="N7765" t="s">
        <v>261</v>
      </c>
      <c r="O7765" s="8">
        <v>3.93</v>
      </c>
      <c r="P7765" s="8">
        <v>3.88</v>
      </c>
      <c r="Q7765" s="8">
        <v>3.72</v>
      </c>
      <c r="R7765" s="8">
        <v>4.0999999999999996</v>
      </c>
      <c r="S7765" s="8">
        <v>3.36</v>
      </c>
      <c r="T7765" s="8">
        <v>4.49</v>
      </c>
      <c r="U7765" s="8">
        <v>0.26</v>
      </c>
      <c r="V7765" s="9">
        <v>41</v>
      </c>
      <c r="W7765" s="8">
        <v>0.37999999999999945</v>
      </c>
      <c r="X7765" s="8">
        <v>1.1300000000000003</v>
      </c>
      <c r="Y7765" s="8">
        <v>5.0000000000000266E-2</v>
      </c>
      <c r="Z7765" s="8">
        <v>-2.0000000000000018E-2</v>
      </c>
      <c r="AA7765">
        <v>-4.4408920985006262E-16</v>
      </c>
      <c r="AF7765" t="s">
        <v>7481</v>
      </c>
      <c r="AG7765" t="s">
        <v>87</v>
      </c>
      <c r="AH7765" t="s">
        <v>88</v>
      </c>
      <c r="AI7765" t="s">
        <v>97</v>
      </c>
      <c r="AJ7765" s="7">
        <v>46387</v>
      </c>
      <c r="AK7765" t="s">
        <v>8364</v>
      </c>
      <c r="AL7765" t="s">
        <v>91</v>
      </c>
      <c r="AM7765" t="s">
        <v>7482</v>
      </c>
      <c r="AN7765" t="s">
        <v>8366</v>
      </c>
      <c r="AO7765" t="str">
        <f>TEXT(A7765,"yyyy-mm-dd")</f>
        <v>2025-12-31</v>
      </c>
    </row>
    <row r="7766" spans="1:41">
      <c r="A7766" s="6" t="s">
        <v>8363</v>
      </c>
      <c r="B7766">
        <v>2025</v>
      </c>
      <c r="C7766">
        <v>12</v>
      </c>
      <c r="E7766" t="s">
        <v>392</v>
      </c>
      <c r="F7766" t="s">
        <v>82</v>
      </c>
      <c r="G7766" t="s">
        <v>83</v>
      </c>
      <c r="H7766" t="s">
        <v>7480</v>
      </c>
      <c r="I7766">
        <v>2026</v>
      </c>
      <c r="K7766" s="6">
        <v>46387</v>
      </c>
      <c r="L7766">
        <v>12</v>
      </c>
      <c r="N7766" t="s">
        <v>261</v>
      </c>
      <c r="O7766" s="8">
        <v>3.97</v>
      </c>
      <c r="P7766" s="8">
        <v>3.9</v>
      </c>
      <c r="Q7766" s="8">
        <v>3.77</v>
      </c>
      <c r="R7766" s="8">
        <v>4.2</v>
      </c>
      <c r="S7766" s="8">
        <v>3.17</v>
      </c>
      <c r="T7766" s="8">
        <v>4.8600000000000003</v>
      </c>
      <c r="U7766" s="8">
        <v>0.37</v>
      </c>
      <c r="V7766" s="9">
        <v>39</v>
      </c>
      <c r="W7766" s="8">
        <v>0.43000000000000016</v>
      </c>
      <c r="X7766" s="8">
        <v>1.6900000000000004</v>
      </c>
      <c r="Y7766" s="8">
        <v>7.0000000000000284E-2</v>
      </c>
      <c r="Z7766" s="8">
        <v>0</v>
      </c>
      <c r="AA7766">
        <v>-1.0000000000000231E-2</v>
      </c>
      <c r="AF7766" t="s">
        <v>7481</v>
      </c>
      <c r="AG7766" t="s">
        <v>87</v>
      </c>
      <c r="AH7766" t="s">
        <v>88</v>
      </c>
      <c r="AI7766" t="s">
        <v>97</v>
      </c>
      <c r="AJ7766" s="7">
        <v>46387</v>
      </c>
      <c r="AK7766" t="s">
        <v>8364</v>
      </c>
      <c r="AL7766" t="s">
        <v>393</v>
      </c>
      <c r="AM7766" t="s">
        <v>7482</v>
      </c>
      <c r="AN7766" t="s">
        <v>8373</v>
      </c>
      <c r="AO7766" t="str">
        <f>TEXT(A7766,"yyyy-mm-dd")</f>
        <v>2025-12-31</v>
      </c>
    </row>
    <row r="7767" spans="1:41">
      <c r="A7767" s="6" t="s">
        <v>8363</v>
      </c>
      <c r="B7767">
        <v>2025</v>
      </c>
      <c r="C7767">
        <v>12</v>
      </c>
      <c r="E7767" t="s">
        <v>81</v>
      </c>
      <c r="F7767" t="s">
        <v>82</v>
      </c>
      <c r="G7767" t="s">
        <v>83</v>
      </c>
      <c r="H7767" t="s">
        <v>7036</v>
      </c>
      <c r="I7767">
        <v>2025</v>
      </c>
      <c r="K7767" s="6">
        <v>46022</v>
      </c>
      <c r="L7767">
        <v>0</v>
      </c>
      <c r="N7767" t="s">
        <v>178</v>
      </c>
      <c r="O7767" s="8">
        <v>3.77</v>
      </c>
      <c r="P7767" s="8">
        <v>3.75</v>
      </c>
      <c r="Q7767" s="8">
        <v>3.7</v>
      </c>
      <c r="R7767" s="8">
        <v>3.83</v>
      </c>
      <c r="S7767" s="8">
        <v>3.34</v>
      </c>
      <c r="T7767" s="8">
        <v>4.2</v>
      </c>
      <c r="U7767" s="8">
        <v>0.15</v>
      </c>
      <c r="V7767" s="9">
        <v>41</v>
      </c>
      <c r="W7767" s="8">
        <v>0.12999999999999989</v>
      </c>
      <c r="X7767" s="8">
        <v>0.86000000000000032</v>
      </c>
      <c r="Y7767" s="8">
        <v>2.0000000000000018E-2</v>
      </c>
      <c r="Z7767" s="8">
        <v>9.9999999999997868E-3</v>
      </c>
      <c r="AA7767">
        <v>1.0000000000000231E-2</v>
      </c>
      <c r="AF7767" t="s">
        <v>7037</v>
      </c>
      <c r="AG7767" t="s">
        <v>87</v>
      </c>
      <c r="AH7767" t="s">
        <v>88</v>
      </c>
      <c r="AI7767" t="s">
        <v>89</v>
      </c>
      <c r="AJ7767" s="7">
        <v>46022</v>
      </c>
      <c r="AK7767" t="s">
        <v>8364</v>
      </c>
      <c r="AL7767" t="s">
        <v>91</v>
      </c>
      <c r="AM7767" t="s">
        <v>7038</v>
      </c>
      <c r="AN7767" t="s">
        <v>8365</v>
      </c>
      <c r="AO7767" t="str">
        <f>TEXT(A7767,"yyyy-mm-dd")</f>
        <v>2025-12-31</v>
      </c>
    </row>
    <row r="7768" spans="1:41">
      <c r="A7768" s="6" t="s">
        <v>8363</v>
      </c>
      <c r="B7768">
        <v>2025</v>
      </c>
      <c r="C7768">
        <v>12</v>
      </c>
      <c r="E7768" t="s">
        <v>392</v>
      </c>
      <c r="F7768" t="s">
        <v>82</v>
      </c>
      <c r="G7768" t="s">
        <v>83</v>
      </c>
      <c r="H7768" t="s">
        <v>7036</v>
      </c>
      <c r="I7768">
        <v>2025</v>
      </c>
      <c r="K7768" s="6">
        <v>46022</v>
      </c>
      <c r="L7768">
        <v>0</v>
      </c>
      <c r="N7768" t="s">
        <v>178</v>
      </c>
      <c r="O7768" s="8">
        <v>4.25</v>
      </c>
      <c r="P7768" s="8">
        <v>4.24</v>
      </c>
      <c r="Q7768" s="8">
        <v>4.1900000000000004</v>
      </c>
      <c r="R7768" s="8">
        <v>4.3</v>
      </c>
      <c r="S7768" s="8">
        <v>4.07</v>
      </c>
      <c r="T7768" s="8">
        <v>4.55</v>
      </c>
      <c r="U7768" s="8">
        <v>0.1</v>
      </c>
      <c r="V7768" s="9">
        <v>39</v>
      </c>
      <c r="W7768" s="8">
        <v>0.10999999999999943</v>
      </c>
      <c r="X7768" s="8">
        <v>0.47999999999999954</v>
      </c>
      <c r="Y7768" s="8">
        <v>9.9999999999997868E-3</v>
      </c>
      <c r="Z7768" s="8">
        <v>-9.9999999999997868E-3</v>
      </c>
      <c r="AA7768">
        <v>9.9999999999997868E-3</v>
      </c>
      <c r="AF7768" t="s">
        <v>7037</v>
      </c>
      <c r="AG7768" t="s">
        <v>87</v>
      </c>
      <c r="AH7768" t="s">
        <v>88</v>
      </c>
      <c r="AI7768" t="s">
        <v>89</v>
      </c>
      <c r="AJ7768" s="7">
        <v>46022</v>
      </c>
      <c r="AK7768" t="s">
        <v>8364</v>
      </c>
      <c r="AL7768" t="s">
        <v>393</v>
      </c>
      <c r="AM7768" t="s">
        <v>7038</v>
      </c>
      <c r="AN7768" t="s">
        <v>8372</v>
      </c>
      <c r="AO7768" t="str">
        <f>TEXT(A7768,"yyyy-mm-dd")</f>
        <v>2025-12-31</v>
      </c>
    </row>
    <row r="7769" spans="1:41">
      <c r="A7769" s="6" t="s">
        <v>8363</v>
      </c>
      <c r="B7769">
        <v>2025</v>
      </c>
      <c r="C7769">
        <v>12</v>
      </c>
      <c r="E7769" t="s">
        <v>81</v>
      </c>
      <c r="F7769" t="s">
        <v>82</v>
      </c>
      <c r="G7769" t="s">
        <v>774</v>
      </c>
      <c r="H7769" t="s">
        <v>775</v>
      </c>
      <c r="K7769" s="6"/>
      <c r="O7769" s="8">
        <v>3.74</v>
      </c>
      <c r="P7769" s="8">
        <v>3.75</v>
      </c>
      <c r="Q7769" s="8">
        <v>3.61</v>
      </c>
      <c r="R7769" s="8">
        <v>3.88</v>
      </c>
      <c r="S7769" s="8">
        <v>3.33</v>
      </c>
      <c r="T7769" s="8">
        <v>4.0199999999999996</v>
      </c>
      <c r="U7769" s="8">
        <v>0.18</v>
      </c>
      <c r="V7769" s="9">
        <v>32</v>
      </c>
      <c r="W7769" s="8">
        <v>0.27</v>
      </c>
      <c r="X7769" s="8">
        <v>0.6899999999999995</v>
      </c>
      <c r="Y7769" s="8">
        <v>-9.9999999999997868E-3</v>
      </c>
      <c r="Z7769" s="8">
        <v>0</v>
      </c>
      <c r="AA7769">
        <v>0</v>
      </c>
      <c r="AF7769" t="s">
        <v>776</v>
      </c>
      <c r="AG7769" t="s">
        <v>777</v>
      </c>
      <c r="AH7769" t="s">
        <v>778</v>
      </c>
      <c r="AI7769" t="s">
        <v>779</v>
      </c>
      <c r="AJ7769" s="7"/>
      <c r="AK7769" t="s">
        <v>8364</v>
      </c>
      <c r="AL7769" t="s">
        <v>91</v>
      </c>
      <c r="AM7769" t="s">
        <v>775</v>
      </c>
      <c r="AN7769" t="s">
        <v>8398</v>
      </c>
      <c r="AO7769" t="str">
        <f>TEXT(A7769,"yyyy-mm-dd")</f>
        <v>2025-12-31</v>
      </c>
    </row>
    <row r="7770" spans="1:41">
      <c r="A7770" s="6" t="s">
        <v>8363</v>
      </c>
      <c r="B7770">
        <v>2025</v>
      </c>
      <c r="C7770">
        <v>12</v>
      </c>
      <c r="E7770" t="s">
        <v>81</v>
      </c>
      <c r="F7770" t="s">
        <v>82</v>
      </c>
      <c r="G7770" t="s">
        <v>774</v>
      </c>
      <c r="H7770" t="s">
        <v>1536</v>
      </c>
      <c r="K7770" s="6"/>
      <c r="O7770" s="8">
        <v>3.65</v>
      </c>
      <c r="P7770" s="8">
        <v>3.63</v>
      </c>
      <c r="Q7770" s="8">
        <v>3.5</v>
      </c>
      <c r="R7770" s="8">
        <v>3.8</v>
      </c>
      <c r="S7770" s="8">
        <v>3.1</v>
      </c>
      <c r="T7770" s="8">
        <v>4</v>
      </c>
      <c r="U7770" s="8">
        <v>0.23</v>
      </c>
      <c r="V7770" s="9">
        <v>32</v>
      </c>
      <c r="W7770" s="8">
        <v>0.29999999999999982</v>
      </c>
      <c r="X7770" s="8">
        <v>0.89999999999999991</v>
      </c>
      <c r="Y7770" s="8">
        <v>2.0000000000000018E-2</v>
      </c>
      <c r="Z7770" s="8">
        <v>2.9999999999999805E-2</v>
      </c>
      <c r="AA7770">
        <v>0</v>
      </c>
      <c r="AF7770" t="s">
        <v>1537</v>
      </c>
      <c r="AG7770" t="s">
        <v>777</v>
      </c>
      <c r="AH7770" t="s">
        <v>778</v>
      </c>
      <c r="AI7770" t="s">
        <v>1538</v>
      </c>
      <c r="AJ7770" s="7"/>
      <c r="AK7770" t="s">
        <v>8364</v>
      </c>
      <c r="AL7770" t="s">
        <v>91</v>
      </c>
      <c r="AM7770" t="s">
        <v>1536</v>
      </c>
      <c r="AN7770" t="s">
        <v>8399</v>
      </c>
      <c r="AO7770" t="str">
        <f>TEXT(A7770,"yyyy-mm-dd")</f>
        <v>2025-12-31</v>
      </c>
    </row>
    <row r="7771" spans="1:41">
      <c r="A7771" s="6" t="s">
        <v>8363</v>
      </c>
      <c r="B7771">
        <v>2025</v>
      </c>
      <c r="C7771">
        <v>12</v>
      </c>
      <c r="E7771" t="s">
        <v>392</v>
      </c>
      <c r="F7771" t="s">
        <v>82</v>
      </c>
      <c r="G7771" t="s">
        <v>774</v>
      </c>
      <c r="H7771" t="s">
        <v>775</v>
      </c>
      <c r="K7771" s="6"/>
      <c r="O7771" s="8">
        <v>3.72</v>
      </c>
      <c r="P7771" s="8">
        <v>3.75</v>
      </c>
      <c r="Q7771" s="8">
        <v>3.6</v>
      </c>
      <c r="R7771" s="8">
        <v>3.9</v>
      </c>
      <c r="S7771" s="8">
        <v>3.15</v>
      </c>
      <c r="T7771" s="8">
        <v>4.1500000000000004</v>
      </c>
      <c r="U7771" s="8">
        <v>0.22</v>
      </c>
      <c r="V7771" s="9">
        <v>32</v>
      </c>
      <c r="W7771" s="8">
        <v>0.29999999999999982</v>
      </c>
      <c r="X7771" s="8">
        <v>1.0000000000000004</v>
      </c>
      <c r="Y7771" s="8">
        <v>-2.9999999999999805E-2</v>
      </c>
      <c r="Z7771" s="8">
        <v>0</v>
      </c>
      <c r="AA7771">
        <v>8.0000000000000071E-2</v>
      </c>
      <c r="AF7771" t="s">
        <v>776</v>
      </c>
      <c r="AG7771" t="s">
        <v>777</v>
      </c>
      <c r="AH7771" t="s">
        <v>778</v>
      </c>
      <c r="AI7771" t="s">
        <v>779</v>
      </c>
      <c r="AJ7771" s="7"/>
      <c r="AK7771" t="s">
        <v>8364</v>
      </c>
      <c r="AL7771" t="s">
        <v>393</v>
      </c>
      <c r="AM7771" t="s">
        <v>775</v>
      </c>
      <c r="AN7771" t="s">
        <v>8400</v>
      </c>
      <c r="AO7771" t="str">
        <f>TEXT(A7771,"yyyy-mm-dd")</f>
        <v>2025-12-31</v>
      </c>
    </row>
    <row r="7772" spans="1:41">
      <c r="A7772" s="6" t="s">
        <v>8363</v>
      </c>
      <c r="B7772">
        <v>2025</v>
      </c>
      <c r="C7772">
        <v>12</v>
      </c>
      <c r="E7772" t="s">
        <v>392</v>
      </c>
      <c r="F7772" t="s">
        <v>82</v>
      </c>
      <c r="G7772" t="s">
        <v>774</v>
      </c>
      <c r="H7772" t="s">
        <v>1536</v>
      </c>
      <c r="K7772" s="6"/>
      <c r="O7772" s="8">
        <v>3.59</v>
      </c>
      <c r="P7772" s="8">
        <v>3.6</v>
      </c>
      <c r="Q7772" s="8">
        <v>3.47</v>
      </c>
      <c r="R7772" s="8">
        <v>3.8</v>
      </c>
      <c r="S7772" s="8">
        <v>3</v>
      </c>
      <c r="T7772" s="8">
        <v>4.0999999999999996</v>
      </c>
      <c r="U7772" s="8">
        <v>0.28000000000000003</v>
      </c>
      <c r="V7772" s="9">
        <v>31</v>
      </c>
      <c r="W7772" s="8">
        <v>0.32999999999999963</v>
      </c>
      <c r="X7772" s="8">
        <v>1.0999999999999996</v>
      </c>
      <c r="Y7772" s="8">
        <v>-1.0000000000000231E-2</v>
      </c>
      <c r="Z7772" s="8">
        <v>0</v>
      </c>
      <c r="AA7772">
        <v>9.9999999999997868E-3</v>
      </c>
      <c r="AF7772" t="s">
        <v>1537</v>
      </c>
      <c r="AG7772" t="s">
        <v>777</v>
      </c>
      <c r="AH7772" t="s">
        <v>778</v>
      </c>
      <c r="AI7772" t="s">
        <v>1538</v>
      </c>
      <c r="AJ7772" s="7"/>
      <c r="AK7772" t="s">
        <v>8364</v>
      </c>
      <c r="AL7772" t="s">
        <v>393</v>
      </c>
      <c r="AM7772" t="s">
        <v>1536</v>
      </c>
      <c r="AN7772" t="s">
        <v>8401</v>
      </c>
      <c r="AO7772" t="str">
        <f>TEXT(A7772,"yyyy-mm-dd")</f>
        <v>2025-12-31</v>
      </c>
    </row>
    <row r="7773" spans="1:41">
      <c r="A7773" s="6" t="s">
        <v>8363</v>
      </c>
      <c r="B7773">
        <v>2025</v>
      </c>
      <c r="C7773">
        <v>12</v>
      </c>
      <c r="E7773" t="s">
        <v>112</v>
      </c>
      <c r="F7773" t="s">
        <v>113</v>
      </c>
      <c r="G7773" t="s">
        <v>83</v>
      </c>
      <c r="H7773" t="s">
        <v>8368</v>
      </c>
      <c r="I7773">
        <v>2028</v>
      </c>
      <c r="K7773" s="6">
        <v>47118</v>
      </c>
      <c r="L7773">
        <v>36</v>
      </c>
      <c r="N7773" t="s">
        <v>924</v>
      </c>
      <c r="O7773" s="8">
        <v>6.2</v>
      </c>
      <c r="P7773" s="8">
        <v>6.15</v>
      </c>
      <c r="Q7773" s="8">
        <v>6</v>
      </c>
      <c r="R7773" s="8">
        <v>6.36</v>
      </c>
      <c r="S7773" s="8">
        <v>5.75</v>
      </c>
      <c r="T7773" s="8">
        <v>6.94</v>
      </c>
      <c r="U7773" s="8">
        <v>0.34</v>
      </c>
      <c r="V7773" s="9">
        <v>18</v>
      </c>
      <c r="W7773" s="8">
        <v>0.36000000000000032</v>
      </c>
      <c r="X7773" s="8">
        <v>1.1900000000000004</v>
      </c>
      <c r="Y7773" s="8">
        <v>4.9999999999999822E-2</v>
      </c>
      <c r="Z7773" s="8"/>
      <c r="AF7773" t="s">
        <v>8406</v>
      </c>
      <c r="AG7773" t="s">
        <v>115</v>
      </c>
      <c r="AH7773" t="s">
        <v>116</v>
      </c>
      <c r="AI7773" t="s">
        <v>926</v>
      </c>
      <c r="AJ7773" s="7">
        <v>47118</v>
      </c>
      <c r="AK7773" t="s">
        <v>8364</v>
      </c>
      <c r="AL7773" t="s">
        <v>118</v>
      </c>
      <c r="AM7773" t="s">
        <v>8370</v>
      </c>
      <c r="AN7773" t="s">
        <v>8407</v>
      </c>
      <c r="AO7773" t="str">
        <f>TEXT(A7773,"yyyy-mm-dd")</f>
        <v>2025-12-31</v>
      </c>
    </row>
    <row r="7774" spans="1:41">
      <c r="A7774" s="6" t="s">
        <v>8363</v>
      </c>
      <c r="B7774">
        <v>2025</v>
      </c>
      <c r="C7774">
        <v>12</v>
      </c>
      <c r="E7774" t="s">
        <v>2881</v>
      </c>
      <c r="F7774" t="s">
        <v>113</v>
      </c>
      <c r="G7774" t="s">
        <v>83</v>
      </c>
      <c r="H7774" t="s">
        <v>8368</v>
      </c>
      <c r="I7774">
        <v>2028</v>
      </c>
      <c r="K7774" s="6">
        <v>47118</v>
      </c>
      <c r="L7774">
        <v>36</v>
      </c>
      <c r="N7774" t="s">
        <v>924</v>
      </c>
      <c r="O7774" s="8">
        <v>7.7</v>
      </c>
      <c r="P7774" s="8">
        <v>7.71</v>
      </c>
      <c r="Q7774" s="8">
        <v>7.29</v>
      </c>
      <c r="R7774" s="8">
        <v>8</v>
      </c>
      <c r="S7774" s="8">
        <v>6.43</v>
      </c>
      <c r="T7774" s="8">
        <v>9.1</v>
      </c>
      <c r="U7774" s="8">
        <v>0.65</v>
      </c>
      <c r="V7774" s="9">
        <v>18</v>
      </c>
      <c r="W7774" s="8">
        <v>0.71</v>
      </c>
      <c r="X7774" s="8">
        <v>2.67</v>
      </c>
      <c r="Y7774" s="8">
        <v>-9.9999999999997868E-3</v>
      </c>
      <c r="Z7774" s="8"/>
      <c r="AF7774" t="s">
        <v>8411</v>
      </c>
      <c r="AG7774" t="s">
        <v>2883</v>
      </c>
      <c r="AH7774" t="s">
        <v>2884</v>
      </c>
      <c r="AI7774" t="s">
        <v>926</v>
      </c>
      <c r="AJ7774" s="7">
        <v>47118</v>
      </c>
      <c r="AK7774" t="s">
        <v>8364</v>
      </c>
      <c r="AL7774" t="s">
        <v>2885</v>
      </c>
      <c r="AM7774" t="s">
        <v>8370</v>
      </c>
      <c r="AN7774" t="s">
        <v>8412</v>
      </c>
      <c r="AO7774" t="str">
        <f>TEXT(A7774,"yyyy-mm-dd")</f>
        <v>2025-12-31</v>
      </c>
    </row>
    <row r="7775" spans="1:41">
      <c r="A7775" s="6" t="s">
        <v>8363</v>
      </c>
      <c r="B7775">
        <v>2025</v>
      </c>
      <c r="C7775">
        <v>12</v>
      </c>
      <c r="E7775" t="s">
        <v>112</v>
      </c>
      <c r="F7775" t="s">
        <v>113</v>
      </c>
      <c r="G7775" t="s">
        <v>83</v>
      </c>
      <c r="H7775" t="s">
        <v>7924</v>
      </c>
      <c r="I7775">
        <v>2027</v>
      </c>
      <c r="K7775" s="6">
        <v>46752</v>
      </c>
      <c r="L7775">
        <v>24</v>
      </c>
      <c r="N7775" t="s">
        <v>368</v>
      </c>
      <c r="O7775" s="8">
        <v>6.38</v>
      </c>
      <c r="P7775" s="8">
        <v>6.4</v>
      </c>
      <c r="Q7775" s="8">
        <v>6.13</v>
      </c>
      <c r="R7775" s="8">
        <v>6.53</v>
      </c>
      <c r="S7775" s="8">
        <v>5.75</v>
      </c>
      <c r="T7775" s="8">
        <v>6.94</v>
      </c>
      <c r="U7775" s="8">
        <v>0.32</v>
      </c>
      <c r="V7775" s="9">
        <v>23</v>
      </c>
      <c r="W7775" s="8">
        <v>0.40000000000000036</v>
      </c>
      <c r="X7775" s="8">
        <v>1.1900000000000004</v>
      </c>
      <c r="Y7775" s="8">
        <v>-2.0000000000000462E-2</v>
      </c>
      <c r="Z7775" s="8">
        <v>-8.0000000000000071E-2</v>
      </c>
      <c r="AA7775">
        <v>-1.9999999999999574E-2</v>
      </c>
      <c r="AF7775" t="s">
        <v>7962</v>
      </c>
      <c r="AG7775" t="s">
        <v>115</v>
      </c>
      <c r="AH7775" t="s">
        <v>116</v>
      </c>
      <c r="AI7775" t="s">
        <v>359</v>
      </c>
      <c r="AJ7775" s="7">
        <v>46752</v>
      </c>
      <c r="AK7775" t="s">
        <v>8364</v>
      </c>
      <c r="AL7775" t="s">
        <v>118</v>
      </c>
      <c r="AM7775" t="s">
        <v>7926</v>
      </c>
      <c r="AN7775" t="s">
        <v>8405</v>
      </c>
      <c r="AO7775" t="str">
        <f>TEXT(A7775,"yyyy-mm-dd")</f>
        <v>2025-12-31</v>
      </c>
    </row>
    <row r="7776" spans="1:41">
      <c r="A7776" s="6" t="s">
        <v>8363</v>
      </c>
      <c r="B7776">
        <v>2025</v>
      </c>
      <c r="C7776">
        <v>12</v>
      </c>
      <c r="E7776" t="s">
        <v>2881</v>
      </c>
      <c r="F7776" t="s">
        <v>113</v>
      </c>
      <c r="G7776" t="s">
        <v>83</v>
      </c>
      <c r="H7776" t="s">
        <v>7924</v>
      </c>
      <c r="I7776">
        <v>2027</v>
      </c>
      <c r="K7776" s="6">
        <v>46752</v>
      </c>
      <c r="L7776">
        <v>24</v>
      </c>
      <c r="N7776" t="s">
        <v>368</v>
      </c>
      <c r="O7776" s="8">
        <v>7.88</v>
      </c>
      <c r="P7776" s="8">
        <v>8</v>
      </c>
      <c r="Q7776" s="8">
        <v>7.6</v>
      </c>
      <c r="R7776" s="8">
        <v>8</v>
      </c>
      <c r="S7776" s="8">
        <v>7</v>
      </c>
      <c r="T7776" s="8">
        <v>9.1</v>
      </c>
      <c r="U7776" s="8">
        <v>0.52</v>
      </c>
      <c r="V7776" s="9">
        <v>21</v>
      </c>
      <c r="W7776" s="8">
        <v>0.40000000000000036</v>
      </c>
      <c r="X7776" s="8">
        <v>2.0999999999999996</v>
      </c>
      <c r="Y7776" s="8">
        <v>-0.12000000000000011</v>
      </c>
      <c r="Z7776" s="8">
        <v>4.9999999999999822E-2</v>
      </c>
      <c r="AA7776">
        <v>-0.19999999999999929</v>
      </c>
      <c r="AF7776" t="s">
        <v>7967</v>
      </c>
      <c r="AG7776" t="s">
        <v>2883</v>
      </c>
      <c r="AH7776" t="s">
        <v>2884</v>
      </c>
      <c r="AI7776" t="s">
        <v>359</v>
      </c>
      <c r="AJ7776" s="7">
        <v>46752</v>
      </c>
      <c r="AK7776" t="s">
        <v>8364</v>
      </c>
      <c r="AL7776" t="s">
        <v>2885</v>
      </c>
      <c r="AM7776" t="s">
        <v>7926</v>
      </c>
      <c r="AN7776" t="s">
        <v>8410</v>
      </c>
      <c r="AO7776" t="str">
        <f>TEXT(A7776,"yyyy-mm-dd")</f>
        <v>2025-12-31</v>
      </c>
    </row>
    <row r="7777" spans="1:41">
      <c r="A7777" s="6" t="s">
        <v>8363</v>
      </c>
      <c r="B7777">
        <v>2025</v>
      </c>
      <c r="C7777">
        <v>12</v>
      </c>
      <c r="E7777" t="s">
        <v>112</v>
      </c>
      <c r="F7777" t="s">
        <v>113</v>
      </c>
      <c r="G7777" t="s">
        <v>83</v>
      </c>
      <c r="H7777" t="s">
        <v>7480</v>
      </c>
      <c r="I7777">
        <v>2026</v>
      </c>
      <c r="K7777" s="6">
        <v>46387</v>
      </c>
      <c r="L7777">
        <v>12</v>
      </c>
      <c r="N7777" t="s">
        <v>261</v>
      </c>
      <c r="O7777" s="8">
        <v>6.54</v>
      </c>
      <c r="P7777" s="8">
        <v>6.5</v>
      </c>
      <c r="Q7777" s="8">
        <v>6.41</v>
      </c>
      <c r="R7777" s="8">
        <v>6.6</v>
      </c>
      <c r="S7777" s="8">
        <v>6.22</v>
      </c>
      <c r="T7777" s="8">
        <v>7.1</v>
      </c>
      <c r="U7777" s="8">
        <v>0.23</v>
      </c>
      <c r="V7777" s="9">
        <v>28</v>
      </c>
      <c r="W7777" s="8">
        <v>0.1899999999999995</v>
      </c>
      <c r="X7777" s="8">
        <v>0.87999999999999989</v>
      </c>
      <c r="Y7777" s="8">
        <v>4.0000000000000036E-2</v>
      </c>
      <c r="Z7777" s="8">
        <v>0</v>
      </c>
      <c r="AA7777">
        <v>-7.0000000000000284E-2</v>
      </c>
      <c r="AF7777" t="s">
        <v>7518</v>
      </c>
      <c r="AG7777" t="s">
        <v>115</v>
      </c>
      <c r="AH7777" t="s">
        <v>116</v>
      </c>
      <c r="AI7777" t="s">
        <v>230</v>
      </c>
      <c r="AJ7777" s="7">
        <v>46387</v>
      </c>
      <c r="AK7777" t="s">
        <v>8364</v>
      </c>
      <c r="AL7777" t="s">
        <v>118</v>
      </c>
      <c r="AM7777" t="s">
        <v>7482</v>
      </c>
      <c r="AN7777" t="s">
        <v>8404</v>
      </c>
      <c r="AO7777" t="str">
        <f>TEXT(A7777,"yyyy-mm-dd")</f>
        <v>2025-12-31</v>
      </c>
    </row>
    <row r="7778" spans="1:41">
      <c r="A7778" s="6" t="s">
        <v>8363</v>
      </c>
      <c r="B7778">
        <v>2025</v>
      </c>
      <c r="C7778">
        <v>12</v>
      </c>
      <c r="E7778" t="s">
        <v>2881</v>
      </c>
      <c r="F7778" t="s">
        <v>113</v>
      </c>
      <c r="G7778" t="s">
        <v>83</v>
      </c>
      <c r="H7778" t="s">
        <v>7480</v>
      </c>
      <c r="I7778">
        <v>2026</v>
      </c>
      <c r="K7778" s="6">
        <v>46387</v>
      </c>
      <c r="L7778">
        <v>12</v>
      </c>
      <c r="N7778" t="s">
        <v>261</v>
      </c>
      <c r="O7778" s="8">
        <v>8.11</v>
      </c>
      <c r="P7778" s="8">
        <v>8.23</v>
      </c>
      <c r="Q7778" s="8">
        <v>7.9</v>
      </c>
      <c r="R7778" s="8">
        <v>8.5</v>
      </c>
      <c r="S7778" s="8">
        <v>6.93</v>
      </c>
      <c r="T7778" s="8">
        <v>9</v>
      </c>
      <c r="U7778" s="8">
        <v>0.54</v>
      </c>
      <c r="V7778" s="9">
        <v>24</v>
      </c>
      <c r="W7778" s="8">
        <v>0.59999999999999964</v>
      </c>
      <c r="X7778" s="8">
        <v>2.0700000000000003</v>
      </c>
      <c r="Y7778" s="8">
        <v>-0.12000000000000099</v>
      </c>
      <c r="Z7778" s="8">
        <v>-4.9999999999998934E-2</v>
      </c>
      <c r="AA7778">
        <v>0.11999999999999922</v>
      </c>
      <c r="AF7778" t="s">
        <v>7523</v>
      </c>
      <c r="AG7778" t="s">
        <v>2883</v>
      </c>
      <c r="AH7778" t="s">
        <v>2884</v>
      </c>
      <c r="AI7778" t="s">
        <v>230</v>
      </c>
      <c r="AJ7778" s="7">
        <v>46387</v>
      </c>
      <c r="AK7778" t="s">
        <v>8364</v>
      </c>
      <c r="AL7778" t="s">
        <v>2885</v>
      </c>
      <c r="AM7778" t="s">
        <v>7482</v>
      </c>
      <c r="AN7778" t="s">
        <v>8409</v>
      </c>
      <c r="AO7778" t="str">
        <f>TEXT(A7778,"yyyy-mm-dd")</f>
        <v>2025-12-31</v>
      </c>
    </row>
    <row r="7779" spans="1:41">
      <c r="A7779" s="6" t="s">
        <v>8363</v>
      </c>
      <c r="B7779">
        <v>2025</v>
      </c>
      <c r="C7779">
        <v>12</v>
      </c>
      <c r="E7779" t="s">
        <v>112</v>
      </c>
      <c r="F7779" t="s">
        <v>113</v>
      </c>
      <c r="G7779" t="s">
        <v>83</v>
      </c>
      <c r="H7779" t="s">
        <v>7036</v>
      </c>
      <c r="I7779">
        <v>2025</v>
      </c>
      <c r="K7779" s="6">
        <v>46022</v>
      </c>
      <c r="L7779">
        <v>0</v>
      </c>
      <c r="N7779" t="s">
        <v>178</v>
      </c>
      <c r="O7779" s="8">
        <v>7.05</v>
      </c>
      <c r="P7779" s="8">
        <v>7.05</v>
      </c>
      <c r="Q7779" s="8">
        <v>6.93</v>
      </c>
      <c r="R7779" s="8">
        <v>7.11</v>
      </c>
      <c r="S7779" s="8">
        <v>6.82</v>
      </c>
      <c r="T7779" s="8">
        <v>7.35</v>
      </c>
      <c r="U7779" s="8">
        <v>0.14000000000000001</v>
      </c>
      <c r="V7779" s="9">
        <v>28</v>
      </c>
      <c r="W7779" s="8">
        <v>0.1800000000000006</v>
      </c>
      <c r="X7779" s="8">
        <v>0.52999999999999936</v>
      </c>
      <c r="Y7779" s="8">
        <v>0</v>
      </c>
      <c r="Z7779" s="8">
        <v>0</v>
      </c>
      <c r="AA7779">
        <v>2.000000000000135E-2</v>
      </c>
      <c r="AF7779" t="s">
        <v>7074</v>
      </c>
      <c r="AG7779" t="s">
        <v>115</v>
      </c>
      <c r="AH7779" t="s">
        <v>116</v>
      </c>
      <c r="AI7779" t="s">
        <v>117</v>
      </c>
      <c r="AJ7779" s="7">
        <v>46022</v>
      </c>
      <c r="AK7779" t="s">
        <v>8364</v>
      </c>
      <c r="AL7779" t="s">
        <v>118</v>
      </c>
      <c r="AM7779" t="s">
        <v>7038</v>
      </c>
      <c r="AN7779" t="s">
        <v>8403</v>
      </c>
      <c r="AO7779" t="str">
        <f>TEXT(A7779,"yyyy-mm-dd")</f>
        <v>2025-12-31</v>
      </c>
    </row>
    <row r="7780" spans="1:41">
      <c r="A7780" s="6" t="s">
        <v>8363</v>
      </c>
      <c r="B7780">
        <v>2025</v>
      </c>
      <c r="C7780">
        <v>12</v>
      </c>
      <c r="E7780" t="s">
        <v>2881</v>
      </c>
      <c r="F7780" t="s">
        <v>113</v>
      </c>
      <c r="G7780" t="s">
        <v>83</v>
      </c>
      <c r="H7780" t="s">
        <v>7036</v>
      </c>
      <c r="I7780">
        <v>2025</v>
      </c>
      <c r="K7780" s="6">
        <v>46022</v>
      </c>
      <c r="L7780">
        <v>0</v>
      </c>
      <c r="N7780" t="s">
        <v>178</v>
      </c>
      <c r="O7780" s="8">
        <v>8.6</v>
      </c>
      <c r="P7780" s="8">
        <v>8.7100000000000009</v>
      </c>
      <c r="Q7780" s="8">
        <v>8.4</v>
      </c>
      <c r="R7780" s="8">
        <v>8.86</v>
      </c>
      <c r="S7780" s="8">
        <v>7.75</v>
      </c>
      <c r="T7780" s="8">
        <v>9.5</v>
      </c>
      <c r="U7780" s="8">
        <v>0.41</v>
      </c>
      <c r="V7780" s="9">
        <v>24</v>
      </c>
      <c r="W7780" s="8">
        <v>0.45999999999999908</v>
      </c>
      <c r="X7780" s="8">
        <v>1.75</v>
      </c>
      <c r="Y7780" s="8">
        <v>-0.11000000000000121</v>
      </c>
      <c r="Z7780" s="8">
        <v>1.0000000000001563E-2</v>
      </c>
      <c r="AA7780">
        <v>6.9999999999998508E-2</v>
      </c>
      <c r="AF7780" t="s">
        <v>7079</v>
      </c>
      <c r="AG7780" t="s">
        <v>2883</v>
      </c>
      <c r="AH7780" t="s">
        <v>2884</v>
      </c>
      <c r="AI7780" t="s">
        <v>117</v>
      </c>
      <c r="AJ7780" s="7">
        <v>46022</v>
      </c>
      <c r="AK7780" t="s">
        <v>8364</v>
      </c>
      <c r="AL7780" t="s">
        <v>2885</v>
      </c>
      <c r="AM7780" t="s">
        <v>7038</v>
      </c>
      <c r="AN7780" t="s">
        <v>8408</v>
      </c>
      <c r="AO7780" t="str">
        <f>TEXT(A7780,"yyyy-mm-dd")</f>
        <v>2025-12-31</v>
      </c>
    </row>
    <row r="7781" spans="1:41">
      <c r="A7781" s="6" t="s">
        <v>8413</v>
      </c>
      <c r="B7781">
        <v>2026</v>
      </c>
      <c r="C7781">
        <v>1</v>
      </c>
      <c r="E7781" t="s">
        <v>1907</v>
      </c>
      <c r="F7781" t="s">
        <v>1908</v>
      </c>
      <c r="G7781" t="s">
        <v>102</v>
      </c>
      <c r="H7781" t="s">
        <v>8315</v>
      </c>
      <c r="I7781">
        <v>2027</v>
      </c>
      <c r="J7781">
        <v>4</v>
      </c>
      <c r="K7781" s="6">
        <v>46752</v>
      </c>
      <c r="L7781">
        <v>23</v>
      </c>
      <c r="M7781">
        <v>8</v>
      </c>
      <c r="N7781" t="s">
        <v>95</v>
      </c>
      <c r="O7781" s="8">
        <v>6.43</v>
      </c>
      <c r="P7781" s="8">
        <v>6.5</v>
      </c>
      <c r="Q7781" s="8">
        <v>6.06</v>
      </c>
      <c r="R7781" s="8">
        <v>6.5</v>
      </c>
      <c r="S7781" s="8">
        <v>5.75</v>
      </c>
      <c r="T7781" s="8">
        <v>7.25</v>
      </c>
      <c r="U7781" s="8">
        <v>0.36</v>
      </c>
      <c r="V7781" s="9">
        <v>34</v>
      </c>
      <c r="W7781" s="8">
        <v>0.44000000000000039</v>
      </c>
      <c r="X7781" s="8">
        <v>1.5</v>
      </c>
      <c r="Y7781" s="8">
        <v>-7.0000000000000284E-2</v>
      </c>
      <c r="Z7781" s="8">
        <v>0</v>
      </c>
      <c r="AA7781">
        <v>-5.9999999999999609E-2</v>
      </c>
      <c r="AF7781" t="s">
        <v>8316</v>
      </c>
      <c r="AG7781" t="s">
        <v>1910</v>
      </c>
      <c r="AH7781" t="s">
        <v>1911</v>
      </c>
      <c r="AI7781" t="s">
        <v>1944</v>
      </c>
      <c r="AJ7781" s="7">
        <v>46752</v>
      </c>
      <c r="AK7781" t="s">
        <v>8414</v>
      </c>
      <c r="AL7781" t="s">
        <v>1908</v>
      </c>
      <c r="AM7781" t="s">
        <v>8317</v>
      </c>
      <c r="AN7781" t="s">
        <v>8437</v>
      </c>
      <c r="AO7781" t="str">
        <f>TEXT(A7781,"yyyy-mm-dd")</f>
        <v>2026-01-31</v>
      </c>
    </row>
    <row r="7782" spans="1:41">
      <c r="A7782" s="6" t="s">
        <v>8413</v>
      </c>
      <c r="B7782">
        <v>2026</v>
      </c>
      <c r="C7782">
        <v>1</v>
      </c>
      <c r="E7782" t="s">
        <v>1907</v>
      </c>
      <c r="F7782" t="s">
        <v>1908</v>
      </c>
      <c r="G7782" t="s">
        <v>102</v>
      </c>
      <c r="H7782" t="s">
        <v>8210</v>
      </c>
      <c r="I7782">
        <v>2027</v>
      </c>
      <c r="J7782">
        <v>3</v>
      </c>
      <c r="K7782" s="6">
        <v>46660</v>
      </c>
      <c r="L7782">
        <v>20</v>
      </c>
      <c r="M7782">
        <v>7</v>
      </c>
      <c r="N7782" t="s">
        <v>185</v>
      </c>
      <c r="O7782" s="8">
        <v>6.44</v>
      </c>
      <c r="P7782" s="8">
        <v>6.5</v>
      </c>
      <c r="Q7782" s="8">
        <v>6.25</v>
      </c>
      <c r="R7782" s="8">
        <v>6.5</v>
      </c>
      <c r="S7782" s="8">
        <v>5.75</v>
      </c>
      <c r="T7782" s="8">
        <v>7.25</v>
      </c>
      <c r="U7782" s="8">
        <v>0.34</v>
      </c>
      <c r="V7782" s="9">
        <v>34</v>
      </c>
      <c r="W7782" s="8">
        <v>0.25</v>
      </c>
      <c r="X7782" s="8">
        <v>1.5</v>
      </c>
      <c r="Y7782" s="8">
        <v>-5.9999999999999609E-2</v>
      </c>
      <c r="Z7782" s="8">
        <v>0</v>
      </c>
      <c r="AA7782">
        <v>-0.25</v>
      </c>
      <c r="AF7782" t="s">
        <v>8211</v>
      </c>
      <c r="AG7782" t="s">
        <v>1910</v>
      </c>
      <c r="AH7782" t="s">
        <v>1911</v>
      </c>
      <c r="AI7782" t="s">
        <v>1939</v>
      </c>
      <c r="AJ7782" s="7">
        <v>46660</v>
      </c>
      <c r="AK7782" t="s">
        <v>8414</v>
      </c>
      <c r="AL7782" t="s">
        <v>1908</v>
      </c>
      <c r="AM7782" t="s">
        <v>8212</v>
      </c>
      <c r="AN7782" t="s">
        <v>8436</v>
      </c>
      <c r="AO7782" t="str">
        <f>TEXT(A7782,"yyyy-mm-dd")</f>
        <v>2026-01-31</v>
      </c>
    </row>
    <row r="7783" spans="1:41">
      <c r="A7783" s="6" t="s">
        <v>8413</v>
      </c>
      <c r="B7783">
        <v>2026</v>
      </c>
      <c r="C7783">
        <v>1</v>
      </c>
      <c r="E7783" t="s">
        <v>1907</v>
      </c>
      <c r="F7783" t="s">
        <v>1908</v>
      </c>
      <c r="G7783" t="s">
        <v>102</v>
      </c>
      <c r="H7783" t="s">
        <v>8102</v>
      </c>
      <c r="I7783">
        <v>2027</v>
      </c>
      <c r="J7783">
        <v>2</v>
      </c>
      <c r="K7783" s="6">
        <v>46568</v>
      </c>
      <c r="L7783">
        <v>17</v>
      </c>
      <c r="M7783">
        <v>6</v>
      </c>
      <c r="N7783" t="s">
        <v>214</v>
      </c>
      <c r="O7783" s="8">
        <v>6.45</v>
      </c>
      <c r="P7783" s="8">
        <v>6.5</v>
      </c>
      <c r="Q7783" s="8">
        <v>6.25</v>
      </c>
      <c r="R7783" s="8">
        <v>6.5</v>
      </c>
      <c r="S7783" s="8">
        <v>5.75</v>
      </c>
      <c r="T7783" s="8">
        <v>7</v>
      </c>
      <c r="U7783" s="8">
        <v>0.3</v>
      </c>
      <c r="V7783" s="9">
        <v>34</v>
      </c>
      <c r="W7783" s="8">
        <v>0.25</v>
      </c>
      <c r="X7783" s="8">
        <v>1.25</v>
      </c>
      <c r="Y7783" s="8">
        <v>-4.9999999999999822E-2</v>
      </c>
      <c r="Z7783" s="8">
        <v>0</v>
      </c>
      <c r="AA7783">
        <v>0</v>
      </c>
      <c r="AF7783" t="s">
        <v>8103</v>
      </c>
      <c r="AG7783" t="s">
        <v>1910</v>
      </c>
      <c r="AH7783" t="s">
        <v>1911</v>
      </c>
      <c r="AI7783" t="s">
        <v>1934</v>
      </c>
      <c r="AJ7783" s="7">
        <v>46568</v>
      </c>
      <c r="AK7783" t="s">
        <v>8414</v>
      </c>
      <c r="AL7783" t="s">
        <v>1908</v>
      </c>
      <c r="AM7783" t="s">
        <v>8104</v>
      </c>
      <c r="AN7783" t="s">
        <v>8435</v>
      </c>
      <c r="AO7783" t="str">
        <f>TEXT(A7783,"yyyy-mm-dd")</f>
        <v>2026-01-31</v>
      </c>
    </row>
    <row r="7784" spans="1:41">
      <c r="A7784" s="6" t="s">
        <v>8413</v>
      </c>
      <c r="B7784">
        <v>2026</v>
      </c>
      <c r="C7784">
        <v>1</v>
      </c>
      <c r="E7784" t="s">
        <v>1907</v>
      </c>
      <c r="F7784" t="s">
        <v>1908</v>
      </c>
      <c r="G7784" t="s">
        <v>102</v>
      </c>
      <c r="H7784" t="s">
        <v>8098</v>
      </c>
      <c r="I7784">
        <v>2027</v>
      </c>
      <c r="J7784">
        <v>1</v>
      </c>
      <c r="K7784" s="6">
        <v>46477</v>
      </c>
      <c r="L7784">
        <v>14</v>
      </c>
      <c r="M7784">
        <v>5</v>
      </c>
      <c r="N7784" t="s">
        <v>244</v>
      </c>
      <c r="O7784" s="8">
        <v>6.49</v>
      </c>
      <c r="P7784" s="8">
        <v>6.5</v>
      </c>
      <c r="Q7784" s="8">
        <v>6.5</v>
      </c>
      <c r="R7784" s="8">
        <v>6.5</v>
      </c>
      <c r="S7784" s="8">
        <v>6</v>
      </c>
      <c r="T7784" s="8">
        <v>7</v>
      </c>
      <c r="U7784" s="8">
        <v>0.25</v>
      </c>
      <c r="V7784" s="9">
        <v>34</v>
      </c>
      <c r="W7784" s="8">
        <v>0</v>
      </c>
      <c r="X7784" s="8">
        <v>1</v>
      </c>
      <c r="Y7784" s="8">
        <v>-9.9999999999997868E-3</v>
      </c>
      <c r="Z7784" s="8">
        <v>0</v>
      </c>
      <c r="AA7784">
        <v>-0.25</v>
      </c>
      <c r="AF7784" t="s">
        <v>8099</v>
      </c>
      <c r="AG7784" t="s">
        <v>1910</v>
      </c>
      <c r="AH7784" t="s">
        <v>1911</v>
      </c>
      <c r="AI7784" t="s">
        <v>1929</v>
      </c>
      <c r="AJ7784" s="7">
        <v>46477</v>
      </c>
      <c r="AK7784" t="s">
        <v>8414</v>
      </c>
      <c r="AL7784" t="s">
        <v>1908</v>
      </c>
      <c r="AM7784" t="s">
        <v>8100</v>
      </c>
      <c r="AN7784" t="s">
        <v>8434</v>
      </c>
      <c r="AO7784" t="str">
        <f>TEXT(A7784,"yyyy-mm-dd")</f>
        <v>2026-01-31</v>
      </c>
    </row>
    <row r="7785" spans="1:41">
      <c r="A7785" s="6" t="s">
        <v>8413</v>
      </c>
      <c r="B7785">
        <v>2026</v>
      </c>
      <c r="C7785">
        <v>1</v>
      </c>
      <c r="E7785" t="s">
        <v>1907</v>
      </c>
      <c r="F7785" t="s">
        <v>1908</v>
      </c>
      <c r="G7785" t="s">
        <v>102</v>
      </c>
      <c r="H7785" t="s">
        <v>7871</v>
      </c>
      <c r="I7785">
        <v>2026</v>
      </c>
      <c r="J7785">
        <v>4</v>
      </c>
      <c r="K7785" s="6">
        <v>46387</v>
      </c>
      <c r="L7785">
        <v>11</v>
      </c>
      <c r="M7785">
        <v>4</v>
      </c>
      <c r="N7785" t="s">
        <v>85</v>
      </c>
      <c r="O7785" s="8">
        <v>6.49</v>
      </c>
      <c r="P7785" s="8">
        <v>6.5</v>
      </c>
      <c r="Q7785" s="8">
        <v>6.5</v>
      </c>
      <c r="R7785" s="8">
        <v>6.5</v>
      </c>
      <c r="S7785" s="8">
        <v>6</v>
      </c>
      <c r="T7785" s="8">
        <v>7</v>
      </c>
      <c r="U7785" s="8">
        <v>0.2</v>
      </c>
      <c r="V7785" s="9">
        <v>37</v>
      </c>
      <c r="W7785" s="8">
        <v>0</v>
      </c>
      <c r="X7785" s="8">
        <v>1</v>
      </c>
      <c r="Y7785" s="8">
        <v>-9.9999999999997868E-3</v>
      </c>
      <c r="Z7785" s="8">
        <v>0</v>
      </c>
      <c r="AA7785">
        <v>0</v>
      </c>
      <c r="AF7785" t="s">
        <v>7872</v>
      </c>
      <c r="AG7785" t="s">
        <v>1910</v>
      </c>
      <c r="AH7785" t="s">
        <v>1911</v>
      </c>
      <c r="AI7785" t="s">
        <v>1924</v>
      </c>
      <c r="AJ7785" s="7">
        <v>46387</v>
      </c>
      <c r="AK7785" t="s">
        <v>8414</v>
      </c>
      <c r="AL7785" t="s">
        <v>1908</v>
      </c>
      <c r="AM7785" t="s">
        <v>7873</v>
      </c>
      <c r="AN7785" t="s">
        <v>8433</v>
      </c>
      <c r="AO7785" t="str">
        <f>TEXT(A7785,"yyyy-mm-dd")</f>
        <v>2026-01-31</v>
      </c>
    </row>
    <row r="7786" spans="1:41">
      <c r="A7786" s="6" t="s">
        <v>8413</v>
      </c>
      <c r="B7786">
        <v>2026</v>
      </c>
      <c r="C7786">
        <v>1</v>
      </c>
      <c r="E7786" t="s">
        <v>1907</v>
      </c>
      <c r="F7786" t="s">
        <v>1908</v>
      </c>
      <c r="G7786" t="s">
        <v>102</v>
      </c>
      <c r="H7786" t="s">
        <v>7766</v>
      </c>
      <c r="I7786">
        <v>2026</v>
      </c>
      <c r="J7786">
        <v>3</v>
      </c>
      <c r="K7786" s="6">
        <v>46295</v>
      </c>
      <c r="L7786">
        <v>8</v>
      </c>
      <c r="M7786">
        <v>3</v>
      </c>
      <c r="N7786" t="s">
        <v>182</v>
      </c>
      <c r="O7786" s="8">
        <v>6.55</v>
      </c>
      <c r="P7786" s="8">
        <v>6.5</v>
      </c>
      <c r="Q7786" s="8">
        <v>6.5</v>
      </c>
      <c r="R7786" s="8">
        <v>6.75</v>
      </c>
      <c r="S7786" s="8">
        <v>6.25</v>
      </c>
      <c r="T7786" s="8">
        <v>7</v>
      </c>
      <c r="U7786" s="8">
        <v>0.18</v>
      </c>
      <c r="V7786" s="9">
        <v>37</v>
      </c>
      <c r="W7786" s="8">
        <v>0.25</v>
      </c>
      <c r="X7786" s="8">
        <v>0.75</v>
      </c>
      <c r="Y7786" s="8">
        <v>4.9999999999999822E-2</v>
      </c>
      <c r="Z7786" s="8">
        <v>0</v>
      </c>
      <c r="AA7786">
        <v>0.12000000000000011</v>
      </c>
      <c r="AF7786" t="s">
        <v>7767</v>
      </c>
      <c r="AG7786" t="s">
        <v>1910</v>
      </c>
      <c r="AH7786" t="s">
        <v>1911</v>
      </c>
      <c r="AI7786" t="s">
        <v>1919</v>
      </c>
      <c r="AJ7786" s="7">
        <v>46295</v>
      </c>
      <c r="AK7786" t="s">
        <v>8414</v>
      </c>
      <c r="AL7786" t="s">
        <v>1908</v>
      </c>
      <c r="AM7786" t="s">
        <v>7768</v>
      </c>
      <c r="AN7786" t="s">
        <v>8432</v>
      </c>
      <c r="AO7786" t="str">
        <f>TEXT(A7786,"yyyy-mm-dd")</f>
        <v>2026-01-31</v>
      </c>
    </row>
    <row r="7787" spans="1:41">
      <c r="A7787" s="6" t="s">
        <v>8413</v>
      </c>
      <c r="B7787">
        <v>2026</v>
      </c>
      <c r="C7787">
        <v>1</v>
      </c>
      <c r="E7787" t="s">
        <v>1907</v>
      </c>
      <c r="F7787" t="s">
        <v>1908</v>
      </c>
      <c r="G7787" t="s">
        <v>102</v>
      </c>
      <c r="H7787" t="s">
        <v>7658</v>
      </c>
      <c r="I7787">
        <v>2026</v>
      </c>
      <c r="J7787">
        <v>2</v>
      </c>
      <c r="K7787" s="6">
        <v>46203</v>
      </c>
      <c r="L7787">
        <v>5</v>
      </c>
      <c r="M7787">
        <v>2</v>
      </c>
      <c r="N7787" t="s">
        <v>211</v>
      </c>
      <c r="O7787" s="8">
        <v>6.64</v>
      </c>
      <c r="P7787" s="8">
        <v>6.5</v>
      </c>
      <c r="Q7787" s="8">
        <v>6.5</v>
      </c>
      <c r="R7787" s="8">
        <v>6.75</v>
      </c>
      <c r="S7787" s="8">
        <v>6.5</v>
      </c>
      <c r="T7787" s="8">
        <v>7</v>
      </c>
      <c r="U7787" s="8">
        <v>0.16</v>
      </c>
      <c r="V7787" s="9">
        <v>37</v>
      </c>
      <c r="W7787" s="8">
        <v>0.25</v>
      </c>
      <c r="X7787" s="8">
        <v>0.5</v>
      </c>
      <c r="Y7787" s="8">
        <v>0.13999999999999968</v>
      </c>
      <c r="Z7787" s="8">
        <v>0</v>
      </c>
      <c r="AA7787">
        <v>0</v>
      </c>
      <c r="AF7787" t="s">
        <v>7659</v>
      </c>
      <c r="AG7787" t="s">
        <v>1910</v>
      </c>
      <c r="AH7787" t="s">
        <v>1911</v>
      </c>
      <c r="AI7787" t="s">
        <v>1915</v>
      </c>
      <c r="AJ7787" s="7">
        <v>46203</v>
      </c>
      <c r="AK7787" t="s">
        <v>8414</v>
      </c>
      <c r="AL7787" t="s">
        <v>1908</v>
      </c>
      <c r="AM7787" t="s">
        <v>7660</v>
      </c>
      <c r="AN7787" t="s">
        <v>8431</v>
      </c>
      <c r="AO7787" t="str">
        <f>TEXT(A7787,"yyyy-mm-dd")</f>
        <v>2026-01-31</v>
      </c>
    </row>
    <row r="7788" spans="1:41">
      <c r="A7788" s="6" t="s">
        <v>8413</v>
      </c>
      <c r="B7788">
        <v>2026</v>
      </c>
      <c r="C7788">
        <v>1</v>
      </c>
      <c r="E7788" t="s">
        <v>1907</v>
      </c>
      <c r="F7788" t="s">
        <v>1908</v>
      </c>
      <c r="G7788" t="s">
        <v>102</v>
      </c>
      <c r="H7788" t="s">
        <v>7654</v>
      </c>
      <c r="I7788">
        <v>2026</v>
      </c>
      <c r="J7788">
        <v>1</v>
      </c>
      <c r="K7788" s="6">
        <v>46112</v>
      </c>
      <c r="L7788">
        <v>2</v>
      </c>
      <c r="M7788">
        <v>1</v>
      </c>
      <c r="N7788" t="s">
        <v>104</v>
      </c>
      <c r="O7788" s="8">
        <v>6.92</v>
      </c>
      <c r="P7788" s="8">
        <v>7</v>
      </c>
      <c r="Q7788" s="8">
        <v>6.75</v>
      </c>
      <c r="R7788" s="8">
        <v>7</v>
      </c>
      <c r="S7788" s="8">
        <v>6.5</v>
      </c>
      <c r="T7788" s="8">
        <v>7</v>
      </c>
      <c r="U7788" s="8">
        <v>0.13</v>
      </c>
      <c r="V7788" s="9">
        <v>37</v>
      </c>
      <c r="W7788" s="8">
        <v>0.25</v>
      </c>
      <c r="X7788" s="8">
        <v>0.5</v>
      </c>
      <c r="Y7788" s="8">
        <v>-8.0000000000000071E-2</v>
      </c>
      <c r="Z7788" s="8">
        <v>0</v>
      </c>
      <c r="AA7788">
        <v>-5.9999999999999609E-2</v>
      </c>
      <c r="AF7788" t="s">
        <v>7655</v>
      </c>
      <c r="AG7788" t="s">
        <v>1910</v>
      </c>
      <c r="AH7788" t="s">
        <v>1911</v>
      </c>
      <c r="AI7788" t="s">
        <v>1912</v>
      </c>
      <c r="AJ7788" s="7">
        <v>46112</v>
      </c>
      <c r="AK7788" t="s">
        <v>8414</v>
      </c>
      <c r="AL7788" t="s">
        <v>1908</v>
      </c>
      <c r="AM7788" t="s">
        <v>7656</v>
      </c>
      <c r="AN7788" t="s">
        <v>8430</v>
      </c>
      <c r="AO7788" t="str">
        <f>TEXT(A7788,"yyyy-mm-dd")</f>
        <v>2026-01-31</v>
      </c>
    </row>
    <row r="7789" spans="1:41">
      <c r="A7789" s="6" t="s">
        <v>8413</v>
      </c>
      <c r="B7789">
        <v>2026</v>
      </c>
      <c r="C7789">
        <v>1</v>
      </c>
      <c r="E7789" t="s">
        <v>100</v>
      </c>
      <c r="F7789" t="s">
        <v>101</v>
      </c>
      <c r="G7789" t="s">
        <v>83</v>
      </c>
      <c r="H7789" t="s">
        <v>8368</v>
      </c>
      <c r="I7789">
        <v>2028</v>
      </c>
      <c r="K7789" s="6">
        <v>47118</v>
      </c>
      <c r="L7789">
        <v>35</v>
      </c>
      <c r="N7789" t="s">
        <v>943</v>
      </c>
      <c r="O7789" s="8">
        <v>1.9</v>
      </c>
      <c r="P7789" s="8">
        <v>1.8</v>
      </c>
      <c r="Q7789" s="8">
        <v>1.8</v>
      </c>
      <c r="R7789" s="8">
        <v>2.0499999999999998</v>
      </c>
      <c r="S7789" s="8">
        <v>0.9</v>
      </c>
      <c r="T7789" s="8">
        <v>2.5</v>
      </c>
      <c r="U7789" s="8">
        <v>0.31</v>
      </c>
      <c r="V7789" s="9">
        <v>27</v>
      </c>
      <c r="W7789" s="8">
        <v>0.24999999999999978</v>
      </c>
      <c r="X7789" s="8">
        <v>1.6</v>
      </c>
      <c r="Y7789" s="8">
        <v>9.9999999999999867E-2</v>
      </c>
      <c r="Z7789" s="8">
        <v>-6.0000000000000053E-2</v>
      </c>
      <c r="AA7789">
        <v>-3.0000000000000249E-2</v>
      </c>
      <c r="AF7789" t="s">
        <v>10543</v>
      </c>
      <c r="AG7789" t="s">
        <v>9655</v>
      </c>
      <c r="AH7789" t="s">
        <v>9656</v>
      </c>
      <c r="AI7789" t="s">
        <v>9708</v>
      </c>
      <c r="AJ7789" s="7">
        <v>47118</v>
      </c>
      <c r="AK7789" t="s">
        <v>8414</v>
      </c>
      <c r="AL7789" t="s">
        <v>109</v>
      </c>
      <c r="AM7789" t="s">
        <v>8370</v>
      </c>
      <c r="AN7789" t="s">
        <v>10545</v>
      </c>
    </row>
    <row r="7790" spans="1:41">
      <c r="A7790" s="6" t="s">
        <v>8413</v>
      </c>
      <c r="B7790">
        <v>2026</v>
      </c>
      <c r="C7790">
        <v>1</v>
      </c>
      <c r="E7790" t="s">
        <v>100</v>
      </c>
      <c r="F7790" t="s">
        <v>101</v>
      </c>
      <c r="G7790" t="s">
        <v>102</v>
      </c>
      <c r="H7790" t="s">
        <v>8315</v>
      </c>
      <c r="I7790">
        <v>2027</v>
      </c>
      <c r="J7790">
        <v>4</v>
      </c>
      <c r="K7790" s="6">
        <v>46752</v>
      </c>
      <c r="L7790">
        <v>23</v>
      </c>
      <c r="M7790">
        <v>8</v>
      </c>
      <c r="N7790" t="s">
        <v>95</v>
      </c>
      <c r="O7790" s="8">
        <v>1.8</v>
      </c>
      <c r="P7790" s="8">
        <v>1.9</v>
      </c>
      <c r="Q7790" s="8">
        <v>1.52</v>
      </c>
      <c r="R7790" s="8">
        <v>2.08</v>
      </c>
      <c r="S7790" s="8">
        <v>0.5</v>
      </c>
      <c r="T7790" s="8">
        <v>3.07</v>
      </c>
      <c r="U7790" s="8">
        <v>0.54</v>
      </c>
      <c r="V7790" s="9">
        <v>27</v>
      </c>
      <c r="W7790" s="8">
        <v>0.56000000000000005</v>
      </c>
      <c r="X7790" s="8">
        <v>2.57</v>
      </c>
      <c r="Y7790" s="8">
        <v>-9.9999999999999867E-2</v>
      </c>
      <c r="Z7790" s="8">
        <v>-3.0000000000000027E-2</v>
      </c>
      <c r="AA7790">
        <v>6.0000000000000053E-2</v>
      </c>
      <c r="AF7790" t="s">
        <v>8387</v>
      </c>
      <c r="AG7790" t="s">
        <v>106</v>
      </c>
      <c r="AH7790" t="s">
        <v>107</v>
      </c>
      <c r="AI7790" t="s">
        <v>2673</v>
      </c>
      <c r="AJ7790" s="7">
        <v>46752</v>
      </c>
      <c r="AK7790" t="s">
        <v>8414</v>
      </c>
      <c r="AL7790" t="s">
        <v>109</v>
      </c>
      <c r="AM7790" t="s">
        <v>8317</v>
      </c>
      <c r="AN7790" t="s">
        <v>8429</v>
      </c>
      <c r="AO7790" t="str">
        <f>TEXT(A7790,"yyyy-mm-dd")</f>
        <v>2026-01-31</v>
      </c>
    </row>
    <row r="7791" spans="1:41">
      <c r="A7791" s="6" t="s">
        <v>8413</v>
      </c>
      <c r="B7791">
        <v>2026</v>
      </c>
      <c r="C7791">
        <v>1</v>
      </c>
      <c r="E7791" t="s">
        <v>100</v>
      </c>
      <c r="F7791" t="s">
        <v>101</v>
      </c>
      <c r="G7791" t="s">
        <v>83</v>
      </c>
      <c r="H7791" t="s">
        <v>7924</v>
      </c>
      <c r="I7791">
        <v>2027</v>
      </c>
      <c r="K7791" s="6">
        <v>46752</v>
      </c>
      <c r="L7791">
        <v>23</v>
      </c>
      <c r="N7791" t="s">
        <v>95</v>
      </c>
      <c r="O7791" s="8">
        <v>1.8</v>
      </c>
      <c r="P7791" s="8">
        <v>1.8</v>
      </c>
      <c r="Q7791" s="8">
        <v>1.68</v>
      </c>
      <c r="R7791" s="8">
        <v>2</v>
      </c>
      <c r="S7791" s="8">
        <v>1</v>
      </c>
      <c r="T7791" s="8">
        <v>2.4</v>
      </c>
      <c r="U7791" s="8">
        <v>0.33</v>
      </c>
      <c r="V7791" s="9">
        <v>36</v>
      </c>
      <c r="W7791" s="8">
        <v>0.32000000000000006</v>
      </c>
      <c r="X7791" s="8">
        <v>1.4</v>
      </c>
      <c r="Y7791" s="8">
        <v>0</v>
      </c>
      <c r="Z7791" s="8">
        <v>-5.0000000000000044E-2</v>
      </c>
      <c r="AA7791">
        <v>-0.17999999999999994</v>
      </c>
      <c r="AF7791" t="s">
        <v>10522</v>
      </c>
      <c r="AG7791" t="s">
        <v>9655</v>
      </c>
      <c r="AH7791" t="s">
        <v>9656</v>
      </c>
      <c r="AI7791" t="s">
        <v>9669</v>
      </c>
      <c r="AJ7791" s="7">
        <v>46752</v>
      </c>
      <c r="AK7791" t="s">
        <v>8414</v>
      </c>
      <c r="AL7791" t="s">
        <v>109</v>
      </c>
      <c r="AM7791" t="s">
        <v>7926</v>
      </c>
      <c r="AN7791" t="s">
        <v>10536</v>
      </c>
    </row>
    <row r="7792" spans="1:41">
      <c r="A7792" s="6" t="s">
        <v>8413</v>
      </c>
      <c r="B7792">
        <v>2026</v>
      </c>
      <c r="C7792">
        <v>1</v>
      </c>
      <c r="E7792" t="s">
        <v>100</v>
      </c>
      <c r="F7792" t="s">
        <v>101</v>
      </c>
      <c r="G7792" t="s">
        <v>102</v>
      </c>
      <c r="H7792" t="s">
        <v>8210</v>
      </c>
      <c r="I7792">
        <v>2027</v>
      </c>
      <c r="J7792">
        <v>3</v>
      </c>
      <c r="K7792" s="6">
        <v>46660</v>
      </c>
      <c r="L7792">
        <v>20</v>
      </c>
      <c r="M7792">
        <v>7</v>
      </c>
      <c r="N7792" t="s">
        <v>185</v>
      </c>
      <c r="O7792" s="8">
        <v>1.74</v>
      </c>
      <c r="P7792" s="8">
        <v>1.8</v>
      </c>
      <c r="Q7792" s="8">
        <v>1.52</v>
      </c>
      <c r="R7792" s="8">
        <v>2</v>
      </c>
      <c r="S7792" s="8">
        <v>0.4</v>
      </c>
      <c r="T7792" s="8">
        <v>2.41</v>
      </c>
      <c r="U7792" s="8">
        <v>0.44</v>
      </c>
      <c r="V7792" s="9">
        <v>27</v>
      </c>
      <c r="W7792" s="8">
        <v>0.48</v>
      </c>
      <c r="X7792" s="8">
        <v>2.0100000000000002</v>
      </c>
      <c r="Y7792" s="8">
        <v>-6.0000000000000053E-2</v>
      </c>
      <c r="Z7792" s="8">
        <v>-1.0000000000000009E-2</v>
      </c>
      <c r="AA7792">
        <v>-6.999999999999984E-2</v>
      </c>
      <c r="AF7792" t="s">
        <v>8385</v>
      </c>
      <c r="AG7792" t="s">
        <v>106</v>
      </c>
      <c r="AH7792" t="s">
        <v>107</v>
      </c>
      <c r="AI7792" t="s">
        <v>2670</v>
      </c>
      <c r="AJ7792" s="7">
        <v>46660</v>
      </c>
      <c r="AK7792" t="s">
        <v>8414</v>
      </c>
      <c r="AL7792" t="s">
        <v>109</v>
      </c>
      <c r="AM7792" t="s">
        <v>8212</v>
      </c>
      <c r="AN7792" t="s">
        <v>8428</v>
      </c>
      <c r="AO7792" t="str">
        <f>TEXT(A7792,"yyyy-mm-dd")</f>
        <v>2026-01-31</v>
      </c>
    </row>
    <row r="7793" spans="1:41">
      <c r="A7793" s="6" t="s">
        <v>8413</v>
      </c>
      <c r="B7793">
        <v>2026</v>
      </c>
      <c r="C7793">
        <v>1</v>
      </c>
      <c r="E7793" t="s">
        <v>100</v>
      </c>
      <c r="F7793" t="s">
        <v>101</v>
      </c>
      <c r="G7793" t="s">
        <v>102</v>
      </c>
      <c r="H7793" t="s">
        <v>8102</v>
      </c>
      <c r="I7793">
        <v>2027</v>
      </c>
      <c r="J7793">
        <v>2</v>
      </c>
      <c r="K7793" s="6">
        <v>46568</v>
      </c>
      <c r="L7793">
        <v>17</v>
      </c>
      <c r="M7793">
        <v>6</v>
      </c>
      <c r="N7793" t="s">
        <v>214</v>
      </c>
      <c r="O7793" s="8">
        <v>1.82</v>
      </c>
      <c r="P7793" s="8">
        <v>1.9</v>
      </c>
      <c r="Q7793" s="8">
        <v>1.48</v>
      </c>
      <c r="R7793" s="8">
        <v>2</v>
      </c>
      <c r="S7793" s="8">
        <v>1.2</v>
      </c>
      <c r="T7793" s="8">
        <v>2.93</v>
      </c>
      <c r="U7793" s="8">
        <v>0.43</v>
      </c>
      <c r="V7793" s="9">
        <v>27</v>
      </c>
      <c r="W7793" s="8">
        <v>0.52</v>
      </c>
      <c r="X7793" s="8">
        <v>1.7300000000000002</v>
      </c>
      <c r="Y7793" s="8">
        <v>-7.9999999999999849E-2</v>
      </c>
      <c r="Z7793" s="8">
        <v>9.9999999999999867E-2</v>
      </c>
      <c r="AA7793">
        <v>-0.13999999999999968</v>
      </c>
      <c r="AF7793" t="s">
        <v>8383</v>
      </c>
      <c r="AG7793" t="s">
        <v>106</v>
      </c>
      <c r="AH7793" t="s">
        <v>107</v>
      </c>
      <c r="AI7793" t="s">
        <v>2667</v>
      </c>
      <c r="AJ7793" s="7">
        <v>46568</v>
      </c>
      <c r="AK7793" t="s">
        <v>8414</v>
      </c>
      <c r="AL7793" t="s">
        <v>109</v>
      </c>
      <c r="AM7793" t="s">
        <v>8104</v>
      </c>
      <c r="AN7793" t="s">
        <v>8427</v>
      </c>
      <c r="AO7793" t="str">
        <f>TEXT(A7793,"yyyy-mm-dd")</f>
        <v>2026-01-31</v>
      </c>
    </row>
    <row r="7794" spans="1:41">
      <c r="A7794" s="6" t="s">
        <v>8413</v>
      </c>
      <c r="B7794">
        <v>2026</v>
      </c>
      <c r="C7794">
        <v>1</v>
      </c>
      <c r="E7794" t="s">
        <v>100</v>
      </c>
      <c r="F7794" t="s">
        <v>101</v>
      </c>
      <c r="G7794" t="s">
        <v>102</v>
      </c>
      <c r="H7794" t="s">
        <v>8098</v>
      </c>
      <c r="I7794">
        <v>2027</v>
      </c>
      <c r="J7794">
        <v>1</v>
      </c>
      <c r="K7794" s="6">
        <v>46477</v>
      </c>
      <c r="L7794">
        <v>14</v>
      </c>
      <c r="M7794">
        <v>5</v>
      </c>
      <c r="N7794" t="s">
        <v>244</v>
      </c>
      <c r="O7794" s="8">
        <v>1.72</v>
      </c>
      <c r="P7794" s="8">
        <v>1.72</v>
      </c>
      <c r="Q7794" s="8">
        <v>1.5</v>
      </c>
      <c r="R7794" s="8">
        <v>1.99</v>
      </c>
      <c r="S7794" s="8">
        <v>0.8</v>
      </c>
      <c r="T7794" s="8">
        <v>2.42</v>
      </c>
      <c r="U7794" s="8">
        <v>0.36</v>
      </c>
      <c r="V7794" s="9">
        <v>27</v>
      </c>
      <c r="W7794" s="8">
        <v>0.49</v>
      </c>
      <c r="X7794" s="8">
        <v>1.6199999999999999</v>
      </c>
      <c r="Y7794" s="8">
        <v>0</v>
      </c>
      <c r="Z7794" s="8">
        <v>-8.0000000000000071E-2</v>
      </c>
      <c r="AA7794">
        <v>-0.1100000000000001</v>
      </c>
      <c r="AF7794" t="s">
        <v>8381</v>
      </c>
      <c r="AG7794" t="s">
        <v>106</v>
      </c>
      <c r="AH7794" t="s">
        <v>107</v>
      </c>
      <c r="AI7794" t="s">
        <v>502</v>
      </c>
      <c r="AJ7794" s="7">
        <v>46477</v>
      </c>
      <c r="AK7794" t="s">
        <v>8414</v>
      </c>
      <c r="AL7794" t="s">
        <v>109</v>
      </c>
      <c r="AM7794" t="s">
        <v>8100</v>
      </c>
      <c r="AN7794" t="s">
        <v>8426</v>
      </c>
      <c r="AO7794" t="str">
        <f>TEXT(A7794,"yyyy-mm-dd")</f>
        <v>2026-01-31</v>
      </c>
    </row>
    <row r="7795" spans="1:41">
      <c r="A7795" s="6" t="s">
        <v>8413</v>
      </c>
      <c r="B7795">
        <v>2026</v>
      </c>
      <c r="C7795">
        <v>1</v>
      </c>
      <c r="E7795" t="s">
        <v>100</v>
      </c>
      <c r="F7795" t="s">
        <v>101</v>
      </c>
      <c r="G7795" t="s">
        <v>102</v>
      </c>
      <c r="H7795" t="s">
        <v>7871</v>
      </c>
      <c r="I7795">
        <v>2026</v>
      </c>
      <c r="J7795">
        <v>4</v>
      </c>
      <c r="K7795" s="6">
        <v>46387</v>
      </c>
      <c r="L7795">
        <v>11</v>
      </c>
      <c r="M7795">
        <v>4</v>
      </c>
      <c r="N7795" t="s">
        <v>85</v>
      </c>
      <c r="O7795" s="8">
        <v>1.56</v>
      </c>
      <c r="P7795" s="8">
        <v>1.6</v>
      </c>
      <c r="Q7795" s="8">
        <v>1.4</v>
      </c>
      <c r="R7795" s="8">
        <v>1.83</v>
      </c>
      <c r="S7795" s="8">
        <v>0.5</v>
      </c>
      <c r="T7795" s="8">
        <v>2.35</v>
      </c>
      <c r="U7795" s="8">
        <v>0.48</v>
      </c>
      <c r="V7795" s="9">
        <v>32</v>
      </c>
      <c r="W7795" s="8">
        <v>0.43000000000000016</v>
      </c>
      <c r="X7795" s="8">
        <v>1.85</v>
      </c>
      <c r="Y7795" s="8">
        <v>-4.0000000000000036E-2</v>
      </c>
      <c r="Z7795" s="8">
        <v>-9.9999999999999867E-2</v>
      </c>
      <c r="AA7795">
        <v>-6.999999999999984E-2</v>
      </c>
      <c r="AF7795" t="s">
        <v>7943</v>
      </c>
      <c r="AG7795" t="s">
        <v>106</v>
      </c>
      <c r="AH7795" t="s">
        <v>107</v>
      </c>
      <c r="AI7795" t="s">
        <v>497</v>
      </c>
      <c r="AJ7795" s="7">
        <v>46387</v>
      </c>
      <c r="AK7795" t="s">
        <v>8414</v>
      </c>
      <c r="AL7795" t="s">
        <v>109</v>
      </c>
      <c r="AM7795" t="s">
        <v>7873</v>
      </c>
      <c r="AN7795" t="s">
        <v>8425</v>
      </c>
      <c r="AO7795" t="str">
        <f>TEXT(A7795,"yyyy-mm-dd")</f>
        <v>2026-01-31</v>
      </c>
    </row>
    <row r="7796" spans="1:41">
      <c r="A7796" s="6" t="s">
        <v>8413</v>
      </c>
      <c r="B7796">
        <v>2026</v>
      </c>
      <c r="C7796">
        <v>1</v>
      </c>
      <c r="E7796" t="s">
        <v>100</v>
      </c>
      <c r="F7796" t="s">
        <v>101</v>
      </c>
      <c r="G7796" t="s">
        <v>83</v>
      </c>
      <c r="H7796" t="s">
        <v>7480</v>
      </c>
      <c r="I7796">
        <v>2026</v>
      </c>
      <c r="K7796" s="6">
        <v>46387</v>
      </c>
      <c r="L7796">
        <v>11</v>
      </c>
      <c r="N7796" t="s">
        <v>85</v>
      </c>
      <c r="O7796" s="8">
        <v>1.25</v>
      </c>
      <c r="P7796" s="8">
        <v>1.3</v>
      </c>
      <c r="Q7796" s="8">
        <v>1</v>
      </c>
      <c r="R7796" s="8">
        <v>1.5</v>
      </c>
      <c r="S7796" s="8">
        <v>0.4</v>
      </c>
      <c r="T7796" s="8">
        <v>1.8</v>
      </c>
      <c r="U7796" s="8">
        <v>0.31</v>
      </c>
      <c r="V7796" s="9">
        <v>40</v>
      </c>
      <c r="W7796" s="8">
        <v>0.5</v>
      </c>
      <c r="X7796" s="8">
        <v>1.4</v>
      </c>
      <c r="Y7796" s="8">
        <v>-5.0000000000000044E-2</v>
      </c>
      <c r="Z7796" s="8">
        <v>0.15000000000000013</v>
      </c>
      <c r="AA7796">
        <v>2.0000000000000018E-2</v>
      </c>
      <c r="AF7796" t="s">
        <v>10489</v>
      </c>
      <c r="AG7796" t="s">
        <v>9655</v>
      </c>
      <c r="AH7796" t="s">
        <v>9656</v>
      </c>
      <c r="AI7796" t="s">
        <v>9657</v>
      </c>
      <c r="AJ7796" s="7">
        <v>46387</v>
      </c>
      <c r="AK7796" t="s">
        <v>8414</v>
      </c>
      <c r="AL7796" t="s">
        <v>109</v>
      </c>
      <c r="AM7796" t="s">
        <v>7482</v>
      </c>
      <c r="AN7796" t="s">
        <v>10515</v>
      </c>
    </row>
    <row r="7797" spans="1:41">
      <c r="A7797" s="6" t="s">
        <v>8413</v>
      </c>
      <c r="B7797">
        <v>2026</v>
      </c>
      <c r="C7797">
        <v>1</v>
      </c>
      <c r="E7797" t="s">
        <v>100</v>
      </c>
      <c r="F7797" t="s">
        <v>101</v>
      </c>
      <c r="G7797" t="s">
        <v>102</v>
      </c>
      <c r="H7797" t="s">
        <v>7766</v>
      </c>
      <c r="I7797">
        <v>2026</v>
      </c>
      <c r="J7797">
        <v>3</v>
      </c>
      <c r="K7797" s="6">
        <v>46295</v>
      </c>
      <c r="L7797">
        <v>8</v>
      </c>
      <c r="M7797">
        <v>3</v>
      </c>
      <c r="N7797" t="s">
        <v>182</v>
      </c>
      <c r="O7797" s="8">
        <v>1.54</v>
      </c>
      <c r="P7797" s="8">
        <v>1.56</v>
      </c>
      <c r="Q7797" s="8">
        <v>1.36</v>
      </c>
      <c r="R7797" s="8">
        <v>1.8</v>
      </c>
      <c r="S7797" s="8">
        <v>0.7</v>
      </c>
      <c r="T7797" s="8">
        <v>2.4</v>
      </c>
      <c r="U7797" s="8">
        <v>0.4</v>
      </c>
      <c r="V7797" s="9">
        <v>32</v>
      </c>
      <c r="W7797" s="8">
        <v>0.43999999999999995</v>
      </c>
      <c r="X7797" s="8">
        <v>1.7</v>
      </c>
      <c r="Y7797" s="8">
        <v>-2.0000000000000018E-2</v>
      </c>
      <c r="Z7797" s="8">
        <v>6.0000000000000053E-2</v>
      </c>
      <c r="AA7797">
        <v>2.0000000000000018E-2</v>
      </c>
      <c r="AF7797" t="s">
        <v>7941</v>
      </c>
      <c r="AG7797" t="s">
        <v>106</v>
      </c>
      <c r="AH7797" t="s">
        <v>107</v>
      </c>
      <c r="AI7797" t="s">
        <v>427</v>
      </c>
      <c r="AJ7797" s="7">
        <v>46295</v>
      </c>
      <c r="AK7797" t="s">
        <v>8414</v>
      </c>
      <c r="AL7797" t="s">
        <v>109</v>
      </c>
      <c r="AM7797" t="s">
        <v>7768</v>
      </c>
      <c r="AN7797" t="s">
        <v>8424</v>
      </c>
      <c r="AO7797" t="str">
        <f>TEXT(A7797,"yyyy-mm-dd")</f>
        <v>2026-01-31</v>
      </c>
    </row>
    <row r="7798" spans="1:41">
      <c r="A7798" s="6" t="s">
        <v>8413</v>
      </c>
      <c r="B7798">
        <v>2026</v>
      </c>
      <c r="C7798">
        <v>1</v>
      </c>
      <c r="E7798" t="s">
        <v>100</v>
      </c>
      <c r="F7798" t="s">
        <v>101</v>
      </c>
      <c r="G7798" t="s">
        <v>102</v>
      </c>
      <c r="H7798" t="s">
        <v>7658</v>
      </c>
      <c r="I7798">
        <v>2026</v>
      </c>
      <c r="J7798">
        <v>2</v>
      </c>
      <c r="K7798" s="6">
        <v>46203</v>
      </c>
      <c r="L7798">
        <v>5</v>
      </c>
      <c r="M7798">
        <v>2</v>
      </c>
      <c r="N7798" t="s">
        <v>211</v>
      </c>
      <c r="O7798" s="8">
        <v>1.1000000000000001</v>
      </c>
      <c r="P7798" s="8">
        <v>1.07</v>
      </c>
      <c r="Q7798" s="8">
        <v>0.81</v>
      </c>
      <c r="R7798" s="8">
        <v>1.33</v>
      </c>
      <c r="S7798" s="8">
        <v>0.4</v>
      </c>
      <c r="T7798" s="8">
        <v>2.5</v>
      </c>
      <c r="U7798" s="8">
        <v>0.44</v>
      </c>
      <c r="V7798" s="9">
        <v>32</v>
      </c>
      <c r="W7798" s="8">
        <v>0.52</v>
      </c>
      <c r="X7798" s="8">
        <v>2.1</v>
      </c>
      <c r="Y7798" s="8">
        <v>3.0000000000000027E-2</v>
      </c>
      <c r="Z7798" s="8">
        <v>7.0000000000000062E-2</v>
      </c>
      <c r="AA7798">
        <v>-5.0000000000000044E-2</v>
      </c>
      <c r="AF7798" t="s">
        <v>7939</v>
      </c>
      <c r="AG7798" t="s">
        <v>106</v>
      </c>
      <c r="AH7798" t="s">
        <v>107</v>
      </c>
      <c r="AI7798" t="s">
        <v>340</v>
      </c>
      <c r="AJ7798" s="7">
        <v>46203</v>
      </c>
      <c r="AK7798" t="s">
        <v>8414</v>
      </c>
      <c r="AL7798" t="s">
        <v>109</v>
      </c>
      <c r="AM7798" t="s">
        <v>7660</v>
      </c>
      <c r="AN7798" t="s">
        <v>8423</v>
      </c>
      <c r="AO7798" t="str">
        <f>TEXT(A7798,"yyyy-mm-dd")</f>
        <v>2026-01-31</v>
      </c>
    </row>
    <row r="7799" spans="1:41">
      <c r="A7799" s="6" t="s">
        <v>8413</v>
      </c>
      <c r="B7799">
        <v>2026</v>
      </c>
      <c r="C7799">
        <v>1</v>
      </c>
      <c r="E7799" t="s">
        <v>100</v>
      </c>
      <c r="F7799" t="s">
        <v>101</v>
      </c>
      <c r="G7799" t="s">
        <v>102</v>
      </c>
      <c r="H7799" t="s">
        <v>7654</v>
      </c>
      <c r="I7799">
        <v>2026</v>
      </c>
      <c r="J7799">
        <v>1</v>
      </c>
      <c r="K7799" s="6">
        <v>46112</v>
      </c>
      <c r="L7799">
        <v>2</v>
      </c>
      <c r="M7799">
        <v>1</v>
      </c>
      <c r="N7799" t="s">
        <v>104</v>
      </c>
      <c r="O7799" s="8">
        <v>0.93</v>
      </c>
      <c r="P7799" s="8">
        <v>0.93</v>
      </c>
      <c r="Q7799" s="8">
        <v>0.6</v>
      </c>
      <c r="R7799" s="8">
        <v>1.22</v>
      </c>
      <c r="S7799" s="8">
        <v>-0.01</v>
      </c>
      <c r="T7799" s="8">
        <v>1.81</v>
      </c>
      <c r="U7799" s="8">
        <v>0.45</v>
      </c>
      <c r="V7799" s="9">
        <v>32</v>
      </c>
      <c r="W7799" s="8">
        <v>0.62</v>
      </c>
      <c r="X7799" s="8">
        <v>1.82</v>
      </c>
      <c r="Y7799" s="8">
        <v>0</v>
      </c>
      <c r="Z7799" s="8">
        <v>0.13</v>
      </c>
      <c r="AA7799">
        <v>0.20999999999999996</v>
      </c>
      <c r="AF7799" t="s">
        <v>7937</v>
      </c>
      <c r="AG7799" t="s">
        <v>106</v>
      </c>
      <c r="AH7799" t="s">
        <v>107</v>
      </c>
      <c r="AI7799" t="s">
        <v>108</v>
      </c>
      <c r="AJ7799" s="7">
        <v>46112</v>
      </c>
      <c r="AK7799" t="s">
        <v>8414</v>
      </c>
      <c r="AL7799" t="s">
        <v>109</v>
      </c>
      <c r="AM7799" t="s">
        <v>7656</v>
      </c>
      <c r="AN7799" t="s">
        <v>8422</v>
      </c>
      <c r="AO7799" t="str">
        <f>TEXT(A7799,"yyyy-mm-dd")</f>
        <v>2026-01-31</v>
      </c>
    </row>
    <row r="7800" spans="1:41">
      <c r="A7800" s="6" t="s">
        <v>8413</v>
      </c>
      <c r="B7800">
        <v>2026</v>
      </c>
      <c r="C7800">
        <v>1</v>
      </c>
      <c r="E7800" t="s">
        <v>100</v>
      </c>
      <c r="F7800" t="s">
        <v>101</v>
      </c>
      <c r="G7800" t="s">
        <v>102</v>
      </c>
      <c r="H7800" t="s">
        <v>7427</v>
      </c>
      <c r="I7800">
        <v>2025</v>
      </c>
      <c r="J7800">
        <v>4</v>
      </c>
      <c r="K7800" s="6">
        <v>46022</v>
      </c>
      <c r="L7800">
        <v>-1</v>
      </c>
      <c r="M7800">
        <v>0</v>
      </c>
      <c r="N7800" t="s">
        <v>187</v>
      </c>
      <c r="O7800" s="8">
        <v>0.98</v>
      </c>
      <c r="P7800" s="8">
        <v>1.06</v>
      </c>
      <c r="Q7800" s="8">
        <v>0.65</v>
      </c>
      <c r="R7800" s="8">
        <v>1.37</v>
      </c>
      <c r="S7800" s="8">
        <v>-0.4</v>
      </c>
      <c r="T7800" s="8">
        <v>1.9</v>
      </c>
      <c r="U7800" s="8">
        <v>0.52</v>
      </c>
      <c r="V7800" s="9">
        <v>31</v>
      </c>
      <c r="W7800" s="8">
        <v>0.72000000000000008</v>
      </c>
      <c r="X7800" s="8">
        <v>2.2999999999999998</v>
      </c>
      <c r="Y7800" s="8">
        <v>-8.0000000000000071E-2</v>
      </c>
      <c r="Z7800" s="8">
        <v>0.1100000000000001</v>
      </c>
      <c r="AA7800">
        <v>-3.9999999999999925E-2</v>
      </c>
      <c r="AF7800" t="s">
        <v>7499</v>
      </c>
      <c r="AG7800" t="s">
        <v>106</v>
      </c>
      <c r="AH7800" t="s">
        <v>107</v>
      </c>
      <c r="AI7800" t="s">
        <v>188</v>
      </c>
      <c r="AJ7800" s="7">
        <v>46022</v>
      </c>
      <c r="AK7800" t="s">
        <v>8414</v>
      </c>
      <c r="AL7800" t="s">
        <v>109</v>
      </c>
      <c r="AM7800" t="s">
        <v>7429</v>
      </c>
      <c r="AN7800" t="s">
        <v>8421</v>
      </c>
      <c r="AO7800" t="str">
        <f>TEXT(A7800,"yyyy-mm-dd")</f>
        <v>2026-01-31</v>
      </c>
    </row>
    <row r="7801" spans="1:41">
      <c r="A7801" s="6" t="s">
        <v>8413</v>
      </c>
      <c r="B7801">
        <v>2026</v>
      </c>
      <c r="C7801">
        <v>1</v>
      </c>
      <c r="E7801" t="s">
        <v>100</v>
      </c>
      <c r="F7801" t="s">
        <v>101</v>
      </c>
      <c r="G7801" t="s">
        <v>83</v>
      </c>
      <c r="H7801" t="s">
        <v>7036</v>
      </c>
      <c r="I7801">
        <v>2025</v>
      </c>
      <c r="K7801" s="6">
        <v>46022</v>
      </c>
      <c r="L7801">
        <v>-1</v>
      </c>
      <c r="N7801" t="s">
        <v>187</v>
      </c>
      <c r="O7801" s="8">
        <v>0.39</v>
      </c>
      <c r="P7801" s="8">
        <v>0.4</v>
      </c>
      <c r="Q7801" s="8">
        <v>0.3</v>
      </c>
      <c r="R7801" s="8">
        <v>0.5</v>
      </c>
      <c r="S7801" s="8">
        <v>0.1</v>
      </c>
      <c r="T7801" s="8">
        <v>0.7</v>
      </c>
      <c r="U7801" s="8">
        <v>0.14000000000000001</v>
      </c>
      <c r="V7801" s="9">
        <v>39</v>
      </c>
      <c r="W7801" s="8">
        <v>0.2</v>
      </c>
      <c r="X7801" s="8">
        <v>0.6</v>
      </c>
      <c r="Y7801" s="8">
        <v>-1.0000000000000009E-2</v>
      </c>
      <c r="Z7801" s="8">
        <v>1.0000000000000009E-2</v>
      </c>
      <c r="AA7801">
        <v>0</v>
      </c>
      <c r="AF7801" t="s">
        <v>10450</v>
      </c>
      <c r="AG7801" t="s">
        <v>9655</v>
      </c>
      <c r="AH7801" t="s">
        <v>9656</v>
      </c>
      <c r="AI7801" t="s">
        <v>9841</v>
      </c>
      <c r="AJ7801" s="7">
        <v>46022</v>
      </c>
      <c r="AK7801" t="s">
        <v>8414</v>
      </c>
      <c r="AL7801" t="s">
        <v>109</v>
      </c>
      <c r="AM7801" t="s">
        <v>7038</v>
      </c>
      <c r="AN7801" t="s">
        <v>10488</v>
      </c>
    </row>
    <row r="7802" spans="1:41">
      <c r="A7802" s="6" t="s">
        <v>8413</v>
      </c>
      <c r="B7802">
        <v>2026</v>
      </c>
      <c r="C7802">
        <v>1</v>
      </c>
      <c r="E7802" t="s">
        <v>2685</v>
      </c>
      <c r="F7802" t="s">
        <v>101</v>
      </c>
      <c r="G7802" t="s">
        <v>774</v>
      </c>
      <c r="H7802" t="s">
        <v>2686</v>
      </c>
      <c r="K7802" s="6"/>
      <c r="O7802" s="8">
        <v>1.86</v>
      </c>
      <c r="P7802" s="8">
        <v>1.8</v>
      </c>
      <c r="Q7802" s="8">
        <v>1.8</v>
      </c>
      <c r="R7802" s="8">
        <v>2</v>
      </c>
      <c r="S7802" s="8">
        <v>0.9</v>
      </c>
      <c r="T7802" s="8">
        <v>2.8</v>
      </c>
      <c r="U7802" s="8">
        <v>0.34</v>
      </c>
      <c r="V7802" s="9">
        <v>30</v>
      </c>
      <c r="W7802" s="8">
        <v>0.19999999999999996</v>
      </c>
      <c r="X7802" s="8">
        <v>1.9</v>
      </c>
      <c r="Y7802" s="8">
        <v>6.0000000000000053E-2</v>
      </c>
      <c r="Z7802" s="8">
        <v>0</v>
      </c>
      <c r="AA7802">
        <v>-7.0000000000000062E-2</v>
      </c>
      <c r="AF7802" t="s">
        <v>2687</v>
      </c>
      <c r="AG7802" t="s">
        <v>2688</v>
      </c>
      <c r="AH7802" t="s">
        <v>2689</v>
      </c>
      <c r="AI7802" t="s">
        <v>2690</v>
      </c>
      <c r="AJ7802" s="7"/>
      <c r="AK7802" t="s">
        <v>8414</v>
      </c>
      <c r="AL7802" t="s">
        <v>109</v>
      </c>
      <c r="AM7802" t="s">
        <v>2686</v>
      </c>
      <c r="AN7802" t="s">
        <v>8442</v>
      </c>
      <c r="AO7802" t="str">
        <f>TEXT(A7802,"yyyy-mm-dd")</f>
        <v>2026-01-31</v>
      </c>
    </row>
    <row r="7803" spans="1:41">
      <c r="A7803" s="6" t="s">
        <v>8413</v>
      </c>
      <c r="B7803">
        <v>2026</v>
      </c>
      <c r="C7803">
        <v>1</v>
      </c>
      <c r="E7803" t="s">
        <v>81</v>
      </c>
      <c r="F7803" t="s">
        <v>82</v>
      </c>
      <c r="G7803" t="s">
        <v>83</v>
      </c>
      <c r="H7803" t="s">
        <v>8368</v>
      </c>
      <c r="I7803">
        <v>2028</v>
      </c>
      <c r="K7803" s="6">
        <v>47118</v>
      </c>
      <c r="L7803">
        <v>35</v>
      </c>
      <c r="N7803" t="s">
        <v>943</v>
      </c>
      <c r="O7803" s="8">
        <v>3.72</v>
      </c>
      <c r="P7803" s="8">
        <v>3.71</v>
      </c>
      <c r="Q7803" s="8">
        <v>3.55</v>
      </c>
      <c r="R7803" s="8">
        <v>3.85</v>
      </c>
      <c r="S7803" s="8">
        <v>3.3</v>
      </c>
      <c r="T7803" s="8">
        <v>4.13</v>
      </c>
      <c r="U7803" s="8">
        <v>0.2</v>
      </c>
      <c r="V7803" s="9">
        <v>33</v>
      </c>
      <c r="W7803" s="8">
        <v>0.30000000000000027</v>
      </c>
      <c r="X7803" s="8">
        <v>0.83000000000000007</v>
      </c>
      <c r="Y7803" s="8">
        <v>1.0000000000000231E-2</v>
      </c>
      <c r="Z7803" s="8">
        <v>9.9999999999997868E-3</v>
      </c>
      <c r="AA7803">
        <v>3.0000000000000249E-2</v>
      </c>
      <c r="AF7803" t="s">
        <v>8369</v>
      </c>
      <c r="AG7803" t="s">
        <v>87</v>
      </c>
      <c r="AH7803" t="s">
        <v>88</v>
      </c>
      <c r="AI7803" t="s">
        <v>359</v>
      </c>
      <c r="AJ7803" s="7">
        <v>47118</v>
      </c>
      <c r="AK7803" t="s">
        <v>8414</v>
      </c>
      <c r="AL7803" t="s">
        <v>91</v>
      </c>
      <c r="AM7803" t="s">
        <v>8370</v>
      </c>
      <c r="AN7803" t="s">
        <v>8417</v>
      </c>
      <c r="AO7803" t="str">
        <f>TEXT(A7803,"yyyy-mm-dd")</f>
        <v>2026-01-31</v>
      </c>
    </row>
    <row r="7804" spans="1:41">
      <c r="A7804" s="6" t="s">
        <v>8413</v>
      </c>
      <c r="B7804">
        <v>2026</v>
      </c>
      <c r="C7804">
        <v>1</v>
      </c>
      <c r="E7804" t="s">
        <v>392</v>
      </c>
      <c r="F7804" t="s">
        <v>82</v>
      </c>
      <c r="G7804" t="s">
        <v>83</v>
      </c>
      <c r="H7804" t="s">
        <v>8368</v>
      </c>
      <c r="I7804">
        <v>2028</v>
      </c>
      <c r="K7804" s="6">
        <v>47118</v>
      </c>
      <c r="L7804">
        <v>35</v>
      </c>
      <c r="N7804" t="s">
        <v>943</v>
      </c>
      <c r="O7804" s="8">
        <v>3.68</v>
      </c>
      <c r="P7804" s="8">
        <v>3.72</v>
      </c>
      <c r="Q7804" s="8">
        <v>3.55</v>
      </c>
      <c r="R7804" s="8">
        <v>3.8</v>
      </c>
      <c r="S7804" s="8">
        <v>3.1</v>
      </c>
      <c r="T7804" s="8">
        <v>4.08</v>
      </c>
      <c r="U7804" s="8">
        <v>0.25</v>
      </c>
      <c r="V7804" s="9">
        <v>32</v>
      </c>
      <c r="W7804" s="8">
        <v>0.25</v>
      </c>
      <c r="X7804" s="8">
        <v>0.98</v>
      </c>
      <c r="Y7804" s="8">
        <v>-4.0000000000000036E-2</v>
      </c>
      <c r="Z7804" s="8">
        <v>2.0000000000000018E-2</v>
      </c>
      <c r="AA7804">
        <v>-2.0000000000000018E-2</v>
      </c>
      <c r="AF7804" t="s">
        <v>8369</v>
      </c>
      <c r="AG7804" t="s">
        <v>87</v>
      </c>
      <c r="AH7804" t="s">
        <v>88</v>
      </c>
      <c r="AI7804" t="s">
        <v>359</v>
      </c>
      <c r="AJ7804" s="7">
        <v>47118</v>
      </c>
      <c r="AK7804" t="s">
        <v>8414</v>
      </c>
      <c r="AL7804" t="s">
        <v>393</v>
      </c>
      <c r="AM7804" t="s">
        <v>8370</v>
      </c>
      <c r="AN7804" t="s">
        <v>8420</v>
      </c>
      <c r="AO7804" t="str">
        <f>TEXT(A7804,"yyyy-mm-dd")</f>
        <v>2026-01-31</v>
      </c>
    </row>
    <row r="7805" spans="1:41">
      <c r="A7805" s="6" t="s">
        <v>8413</v>
      </c>
      <c r="B7805">
        <v>2026</v>
      </c>
      <c r="C7805">
        <v>1</v>
      </c>
      <c r="E7805" t="s">
        <v>81</v>
      </c>
      <c r="F7805" t="s">
        <v>82</v>
      </c>
      <c r="G7805" t="s">
        <v>83</v>
      </c>
      <c r="H7805" t="s">
        <v>7924</v>
      </c>
      <c r="I7805">
        <v>2027</v>
      </c>
      <c r="K7805" s="6">
        <v>46752</v>
      </c>
      <c r="L7805">
        <v>23</v>
      </c>
      <c r="N7805" t="s">
        <v>95</v>
      </c>
      <c r="O7805" s="8">
        <v>3.77</v>
      </c>
      <c r="P7805" s="8">
        <v>3.73</v>
      </c>
      <c r="Q7805" s="8">
        <v>3.64</v>
      </c>
      <c r="R7805" s="8">
        <v>3.98</v>
      </c>
      <c r="S7805" s="8">
        <v>3.09</v>
      </c>
      <c r="T7805" s="8">
        <v>4.33</v>
      </c>
      <c r="U7805" s="8">
        <v>0.25</v>
      </c>
      <c r="V7805" s="9">
        <v>39</v>
      </c>
      <c r="W7805" s="8">
        <v>0.33999999999999986</v>
      </c>
      <c r="X7805" s="8">
        <v>1.2400000000000002</v>
      </c>
      <c r="Y7805" s="8">
        <v>4.0000000000000036E-2</v>
      </c>
      <c r="Z7805" s="8">
        <v>2.9999999999999805E-2</v>
      </c>
      <c r="AA7805">
        <v>0.12999999999999989</v>
      </c>
      <c r="AF7805" t="s">
        <v>7925</v>
      </c>
      <c r="AG7805" t="s">
        <v>87</v>
      </c>
      <c r="AH7805" t="s">
        <v>88</v>
      </c>
      <c r="AI7805" t="s">
        <v>97</v>
      </c>
      <c r="AJ7805" s="7">
        <v>46752</v>
      </c>
      <c r="AK7805" t="s">
        <v>8414</v>
      </c>
      <c r="AL7805" t="s">
        <v>91</v>
      </c>
      <c r="AM7805" t="s">
        <v>7926</v>
      </c>
      <c r="AN7805" t="s">
        <v>8416</v>
      </c>
      <c r="AO7805" t="str">
        <f>TEXT(A7805,"yyyy-mm-dd")</f>
        <v>2026-01-31</v>
      </c>
    </row>
    <row r="7806" spans="1:41">
      <c r="A7806" s="6" t="s">
        <v>8413</v>
      </c>
      <c r="B7806">
        <v>2026</v>
      </c>
      <c r="C7806">
        <v>1</v>
      </c>
      <c r="E7806" t="s">
        <v>392</v>
      </c>
      <c r="F7806" t="s">
        <v>82</v>
      </c>
      <c r="G7806" t="s">
        <v>83</v>
      </c>
      <c r="H7806" t="s">
        <v>7924</v>
      </c>
      <c r="I7806">
        <v>2027</v>
      </c>
      <c r="K7806" s="6">
        <v>46752</v>
      </c>
      <c r="L7806">
        <v>23</v>
      </c>
      <c r="N7806" t="s">
        <v>95</v>
      </c>
      <c r="O7806" s="8">
        <v>3.71</v>
      </c>
      <c r="P7806" s="8">
        <v>3.75</v>
      </c>
      <c r="Q7806" s="8">
        <v>3.6</v>
      </c>
      <c r="R7806" s="8">
        <v>3.89</v>
      </c>
      <c r="S7806" s="8">
        <v>2.84</v>
      </c>
      <c r="T7806" s="8">
        <v>4.34</v>
      </c>
      <c r="U7806" s="8">
        <v>0.32</v>
      </c>
      <c r="V7806" s="9">
        <v>37</v>
      </c>
      <c r="W7806" s="8">
        <v>0.29000000000000004</v>
      </c>
      <c r="X7806" s="8">
        <v>1.5</v>
      </c>
      <c r="Y7806" s="8">
        <v>-4.0000000000000036E-2</v>
      </c>
      <c r="Z7806" s="8">
        <v>0</v>
      </c>
      <c r="AA7806">
        <v>-6.0000000000000053E-2</v>
      </c>
      <c r="AF7806" t="s">
        <v>7925</v>
      </c>
      <c r="AG7806" t="s">
        <v>87</v>
      </c>
      <c r="AH7806" t="s">
        <v>88</v>
      </c>
      <c r="AI7806" t="s">
        <v>97</v>
      </c>
      <c r="AJ7806" s="7">
        <v>46752</v>
      </c>
      <c r="AK7806" t="s">
        <v>8414</v>
      </c>
      <c r="AL7806" t="s">
        <v>393</v>
      </c>
      <c r="AM7806" t="s">
        <v>7926</v>
      </c>
      <c r="AN7806" t="s">
        <v>8419</v>
      </c>
      <c r="AO7806" t="str">
        <f>TEXT(A7806,"yyyy-mm-dd")</f>
        <v>2026-01-31</v>
      </c>
    </row>
    <row r="7807" spans="1:41">
      <c r="A7807" s="6" t="s">
        <v>8413</v>
      </c>
      <c r="B7807">
        <v>2026</v>
      </c>
      <c r="C7807">
        <v>1</v>
      </c>
      <c r="E7807" t="s">
        <v>81</v>
      </c>
      <c r="F7807" t="s">
        <v>82</v>
      </c>
      <c r="G7807" t="s">
        <v>83</v>
      </c>
      <c r="H7807" t="s">
        <v>7480</v>
      </c>
      <c r="I7807">
        <v>2026</v>
      </c>
      <c r="K7807" s="6">
        <v>46387</v>
      </c>
      <c r="L7807">
        <v>11</v>
      </c>
      <c r="N7807" t="s">
        <v>85</v>
      </c>
      <c r="O7807" s="8">
        <v>3.95</v>
      </c>
      <c r="P7807" s="8">
        <v>3.95</v>
      </c>
      <c r="Q7807" s="8">
        <v>3.81</v>
      </c>
      <c r="R7807" s="8">
        <v>4.0999999999999996</v>
      </c>
      <c r="S7807" s="8">
        <v>3.3</v>
      </c>
      <c r="T7807" s="8">
        <v>4.3600000000000003</v>
      </c>
      <c r="U7807" s="8">
        <v>0.23</v>
      </c>
      <c r="V7807" s="9">
        <v>41</v>
      </c>
      <c r="W7807" s="8">
        <v>0.28999999999999959</v>
      </c>
      <c r="X7807" s="8">
        <v>1.0600000000000005</v>
      </c>
      <c r="Y7807" s="8">
        <v>0</v>
      </c>
      <c r="Z7807" s="8">
        <v>7.0000000000000284E-2</v>
      </c>
      <c r="AA7807">
        <v>-8.9999999999999858E-2</v>
      </c>
      <c r="AF7807" t="s">
        <v>7481</v>
      </c>
      <c r="AG7807" t="s">
        <v>87</v>
      </c>
      <c r="AH7807" t="s">
        <v>88</v>
      </c>
      <c r="AI7807" t="s">
        <v>89</v>
      </c>
      <c r="AJ7807" s="7">
        <v>46387</v>
      </c>
      <c r="AK7807" t="s">
        <v>8414</v>
      </c>
      <c r="AL7807" t="s">
        <v>91</v>
      </c>
      <c r="AM7807" t="s">
        <v>7482</v>
      </c>
      <c r="AN7807" t="s">
        <v>8415</v>
      </c>
      <c r="AO7807" t="str">
        <f>TEXT(A7807,"yyyy-mm-dd")</f>
        <v>2026-01-31</v>
      </c>
    </row>
    <row r="7808" spans="1:41">
      <c r="A7808" s="6" t="s">
        <v>8413</v>
      </c>
      <c r="B7808">
        <v>2026</v>
      </c>
      <c r="C7808">
        <v>1</v>
      </c>
      <c r="E7808" t="s">
        <v>392</v>
      </c>
      <c r="F7808" t="s">
        <v>82</v>
      </c>
      <c r="G7808" t="s">
        <v>83</v>
      </c>
      <c r="H7808" t="s">
        <v>7480</v>
      </c>
      <c r="I7808">
        <v>2026</v>
      </c>
      <c r="K7808" s="6">
        <v>46387</v>
      </c>
      <c r="L7808">
        <v>11</v>
      </c>
      <c r="N7808" t="s">
        <v>85</v>
      </c>
      <c r="O7808" s="8">
        <v>4.12</v>
      </c>
      <c r="P7808" s="8">
        <v>4.1100000000000003</v>
      </c>
      <c r="Q7808" s="8">
        <v>3.94</v>
      </c>
      <c r="R7808" s="8">
        <v>4.32</v>
      </c>
      <c r="S7808" s="8">
        <v>3.7</v>
      </c>
      <c r="T7808" s="8">
        <v>4.5999999999999996</v>
      </c>
      <c r="U7808" s="8">
        <v>0.24</v>
      </c>
      <c r="V7808" s="9">
        <v>39</v>
      </c>
      <c r="W7808" s="8">
        <v>0.38000000000000034</v>
      </c>
      <c r="X7808" s="8">
        <v>0.89999999999999947</v>
      </c>
      <c r="Y7808" s="8">
        <v>9.9999999999997868E-3</v>
      </c>
      <c r="Z7808" s="8">
        <v>0.21000000000000041</v>
      </c>
      <c r="AA7808">
        <v>-4.9999999999999822E-2</v>
      </c>
      <c r="AF7808" t="s">
        <v>7481</v>
      </c>
      <c r="AG7808" t="s">
        <v>87</v>
      </c>
      <c r="AH7808" t="s">
        <v>88</v>
      </c>
      <c r="AI7808" t="s">
        <v>89</v>
      </c>
      <c r="AJ7808" s="7">
        <v>46387</v>
      </c>
      <c r="AK7808" t="s">
        <v>8414</v>
      </c>
      <c r="AL7808" t="s">
        <v>393</v>
      </c>
      <c r="AM7808" t="s">
        <v>7482</v>
      </c>
      <c r="AN7808" t="s">
        <v>8418</v>
      </c>
      <c r="AO7808" t="str">
        <f>TEXT(A7808,"yyyy-mm-dd")</f>
        <v>2026-01-31</v>
      </c>
    </row>
    <row r="7809" spans="1:41">
      <c r="A7809" s="6" t="s">
        <v>8413</v>
      </c>
      <c r="B7809">
        <v>2026</v>
      </c>
      <c r="C7809">
        <v>1</v>
      </c>
      <c r="E7809" t="s">
        <v>81</v>
      </c>
      <c r="F7809" t="s">
        <v>82</v>
      </c>
      <c r="G7809" t="s">
        <v>774</v>
      </c>
      <c r="H7809" t="s">
        <v>775</v>
      </c>
      <c r="K7809" s="6"/>
      <c r="O7809" s="8">
        <v>3.74</v>
      </c>
      <c r="P7809" s="8">
        <v>3.75</v>
      </c>
      <c r="Q7809" s="8">
        <v>3.56</v>
      </c>
      <c r="R7809" s="8">
        <v>3.87</v>
      </c>
      <c r="S7809" s="8">
        <v>3.49</v>
      </c>
      <c r="T7809" s="8">
        <v>4</v>
      </c>
      <c r="U7809" s="8">
        <v>0.17</v>
      </c>
      <c r="V7809" s="9">
        <v>35</v>
      </c>
      <c r="W7809" s="8">
        <v>0.31000000000000005</v>
      </c>
      <c r="X7809" s="8">
        <v>0.50999999999999979</v>
      </c>
      <c r="Y7809" s="8">
        <v>-9.9999999999997868E-3</v>
      </c>
      <c r="Z7809" s="8">
        <v>0</v>
      </c>
      <c r="AA7809">
        <v>4.0000000000000036E-2</v>
      </c>
      <c r="AF7809" t="s">
        <v>776</v>
      </c>
      <c r="AG7809" t="s">
        <v>777</v>
      </c>
      <c r="AH7809" t="s">
        <v>778</v>
      </c>
      <c r="AI7809" t="s">
        <v>779</v>
      </c>
      <c r="AJ7809" s="7"/>
      <c r="AK7809" t="s">
        <v>8414</v>
      </c>
      <c r="AL7809" t="s">
        <v>91</v>
      </c>
      <c r="AM7809" t="s">
        <v>775</v>
      </c>
      <c r="AN7809" t="s">
        <v>8438</v>
      </c>
      <c r="AO7809" t="str">
        <f>TEXT(A7809,"yyyy-mm-dd")</f>
        <v>2026-01-31</v>
      </c>
    </row>
    <row r="7810" spans="1:41">
      <c r="A7810" s="6" t="s">
        <v>8413</v>
      </c>
      <c r="B7810">
        <v>2026</v>
      </c>
      <c r="C7810">
        <v>1</v>
      </c>
      <c r="E7810" t="s">
        <v>81</v>
      </c>
      <c r="F7810" t="s">
        <v>82</v>
      </c>
      <c r="G7810" t="s">
        <v>774</v>
      </c>
      <c r="H7810" t="s">
        <v>1536</v>
      </c>
      <c r="K7810" s="6"/>
      <c r="O7810" s="8">
        <v>3.61</v>
      </c>
      <c r="P7810" s="8">
        <v>3.6</v>
      </c>
      <c r="Q7810" s="8">
        <v>3.5</v>
      </c>
      <c r="R7810" s="8">
        <v>3.8</v>
      </c>
      <c r="S7810" s="8">
        <v>3</v>
      </c>
      <c r="T7810" s="8">
        <v>4.05</v>
      </c>
      <c r="U7810" s="8">
        <v>0.25</v>
      </c>
      <c r="V7810" s="9">
        <v>34</v>
      </c>
      <c r="W7810" s="8">
        <v>0.29999999999999982</v>
      </c>
      <c r="X7810" s="8">
        <v>1.0499999999999998</v>
      </c>
      <c r="Y7810" s="8">
        <v>9.9999999999997868E-3</v>
      </c>
      <c r="Z7810" s="8">
        <v>-2.9999999999999805E-2</v>
      </c>
      <c r="AA7810">
        <v>0</v>
      </c>
      <c r="AF7810" t="s">
        <v>1537</v>
      </c>
      <c r="AG7810" t="s">
        <v>777</v>
      </c>
      <c r="AH7810" t="s">
        <v>778</v>
      </c>
      <c r="AI7810" t="s">
        <v>1538</v>
      </c>
      <c r="AJ7810" s="7"/>
      <c r="AK7810" t="s">
        <v>8414</v>
      </c>
      <c r="AL7810" t="s">
        <v>91</v>
      </c>
      <c r="AM7810" t="s">
        <v>1536</v>
      </c>
      <c r="AN7810" t="s">
        <v>8439</v>
      </c>
      <c r="AO7810" t="str">
        <f>TEXT(A7810,"yyyy-mm-dd")</f>
        <v>2026-01-31</v>
      </c>
    </row>
    <row r="7811" spans="1:41">
      <c r="A7811" s="6" t="s">
        <v>8413</v>
      </c>
      <c r="B7811">
        <v>2026</v>
      </c>
      <c r="C7811">
        <v>1</v>
      </c>
      <c r="E7811" t="s">
        <v>392</v>
      </c>
      <c r="F7811" t="s">
        <v>82</v>
      </c>
      <c r="G7811" t="s">
        <v>774</v>
      </c>
      <c r="H7811" t="s">
        <v>775</v>
      </c>
      <c r="K7811" s="6"/>
      <c r="O7811" s="8">
        <v>3.73</v>
      </c>
      <c r="P7811" s="8">
        <v>3.75</v>
      </c>
      <c r="Q7811" s="8">
        <v>3.54</v>
      </c>
      <c r="R7811" s="8">
        <v>3.88</v>
      </c>
      <c r="S7811" s="8">
        <v>3.15</v>
      </c>
      <c r="T7811" s="8">
        <v>4.2</v>
      </c>
      <c r="U7811" s="8">
        <v>0.22</v>
      </c>
      <c r="V7811" s="9">
        <v>34</v>
      </c>
      <c r="W7811" s="8">
        <v>0.33999999999999986</v>
      </c>
      <c r="X7811" s="8">
        <v>1.0500000000000003</v>
      </c>
      <c r="Y7811" s="8">
        <v>-2.0000000000000018E-2</v>
      </c>
      <c r="Z7811" s="8">
        <v>0</v>
      </c>
      <c r="AA7811">
        <v>4.0000000000000036E-2</v>
      </c>
      <c r="AF7811" t="s">
        <v>776</v>
      </c>
      <c r="AG7811" t="s">
        <v>777</v>
      </c>
      <c r="AH7811" t="s">
        <v>778</v>
      </c>
      <c r="AI7811" t="s">
        <v>779</v>
      </c>
      <c r="AJ7811" s="7"/>
      <c r="AK7811" t="s">
        <v>8414</v>
      </c>
      <c r="AL7811" t="s">
        <v>393</v>
      </c>
      <c r="AM7811" t="s">
        <v>775</v>
      </c>
      <c r="AN7811" t="s">
        <v>8440</v>
      </c>
      <c r="AO7811" t="str">
        <f>TEXT(A7811,"yyyy-mm-dd")</f>
        <v>2026-01-31</v>
      </c>
    </row>
    <row r="7812" spans="1:41">
      <c r="A7812" s="6" t="s">
        <v>8413</v>
      </c>
      <c r="B7812">
        <v>2026</v>
      </c>
      <c r="C7812">
        <v>1</v>
      </c>
      <c r="E7812" t="s">
        <v>392</v>
      </c>
      <c r="F7812" t="s">
        <v>82</v>
      </c>
      <c r="G7812" t="s">
        <v>774</v>
      </c>
      <c r="H7812" t="s">
        <v>1536</v>
      </c>
      <c r="K7812" s="6"/>
      <c r="O7812" s="8">
        <v>3.62</v>
      </c>
      <c r="P7812" s="8">
        <v>3.6</v>
      </c>
      <c r="Q7812" s="8">
        <v>3.5</v>
      </c>
      <c r="R7812" s="8">
        <v>3.8</v>
      </c>
      <c r="S7812" s="8">
        <v>3</v>
      </c>
      <c r="T7812" s="8">
        <v>4.04</v>
      </c>
      <c r="U7812" s="8">
        <v>0.28000000000000003</v>
      </c>
      <c r="V7812" s="9">
        <v>33</v>
      </c>
      <c r="W7812" s="8">
        <v>0.29999999999999982</v>
      </c>
      <c r="X7812" s="8">
        <v>1.04</v>
      </c>
      <c r="Y7812" s="8">
        <v>2.0000000000000018E-2</v>
      </c>
      <c r="Z7812" s="8">
        <v>0</v>
      </c>
      <c r="AA7812">
        <v>-2.9999999999999805E-2</v>
      </c>
      <c r="AF7812" t="s">
        <v>1537</v>
      </c>
      <c r="AG7812" t="s">
        <v>777</v>
      </c>
      <c r="AH7812" t="s">
        <v>778</v>
      </c>
      <c r="AI7812" t="s">
        <v>1538</v>
      </c>
      <c r="AJ7812" s="7"/>
      <c r="AK7812" t="s">
        <v>8414</v>
      </c>
      <c r="AL7812" t="s">
        <v>393</v>
      </c>
      <c r="AM7812" t="s">
        <v>1536</v>
      </c>
      <c r="AN7812" t="s">
        <v>8441</v>
      </c>
      <c r="AO7812" t="str">
        <f>TEXT(A7812,"yyyy-mm-dd")</f>
        <v>2026-01-31</v>
      </c>
    </row>
    <row r="7813" spans="1:41">
      <c r="A7813" s="6" t="s">
        <v>8413</v>
      </c>
      <c r="B7813">
        <v>2026</v>
      </c>
      <c r="C7813">
        <v>1</v>
      </c>
      <c r="E7813" t="s">
        <v>112</v>
      </c>
      <c r="F7813" t="s">
        <v>113</v>
      </c>
      <c r="G7813" t="s">
        <v>83</v>
      </c>
      <c r="H7813" t="s">
        <v>8368</v>
      </c>
      <c r="I7813">
        <v>2028</v>
      </c>
      <c r="K7813" s="6">
        <v>47118</v>
      </c>
      <c r="L7813">
        <v>35</v>
      </c>
      <c r="N7813" t="s">
        <v>943</v>
      </c>
      <c r="O7813" s="8">
        <v>6.36</v>
      </c>
      <c r="P7813" s="8">
        <v>6.3</v>
      </c>
      <c r="Q7813" s="8">
        <v>6.04</v>
      </c>
      <c r="R7813" s="8">
        <v>6.58</v>
      </c>
      <c r="S7813" s="8">
        <v>5.5</v>
      </c>
      <c r="T7813" s="8">
        <v>7.27</v>
      </c>
      <c r="U7813" s="8">
        <v>0.47</v>
      </c>
      <c r="V7813" s="9">
        <v>23</v>
      </c>
      <c r="W7813" s="8">
        <v>0.54</v>
      </c>
      <c r="X7813" s="8">
        <v>1.7699999999999996</v>
      </c>
      <c r="Y7813" s="8">
        <v>6.0000000000000497E-2</v>
      </c>
      <c r="Z7813" s="8">
        <v>0.14999999999999947</v>
      </c>
      <c r="AA7813">
        <v>0.17999999999999972</v>
      </c>
      <c r="AF7813" t="s">
        <v>8406</v>
      </c>
      <c r="AG7813" t="s">
        <v>115</v>
      </c>
      <c r="AH7813" t="s">
        <v>116</v>
      </c>
      <c r="AI7813" t="s">
        <v>359</v>
      </c>
      <c r="AJ7813" s="7">
        <v>47118</v>
      </c>
      <c r="AK7813" t="s">
        <v>8414</v>
      </c>
      <c r="AL7813" t="s">
        <v>118</v>
      </c>
      <c r="AM7813" t="s">
        <v>8370</v>
      </c>
      <c r="AN7813" t="s">
        <v>8445</v>
      </c>
      <c r="AO7813" t="str">
        <f>TEXT(A7813,"yyyy-mm-dd")</f>
        <v>2026-01-31</v>
      </c>
    </row>
    <row r="7814" spans="1:41">
      <c r="A7814" s="6" t="s">
        <v>8413</v>
      </c>
      <c r="B7814">
        <v>2026</v>
      </c>
      <c r="C7814">
        <v>1</v>
      </c>
      <c r="E7814" t="s">
        <v>2881</v>
      </c>
      <c r="F7814" t="s">
        <v>113</v>
      </c>
      <c r="G7814" t="s">
        <v>83</v>
      </c>
      <c r="H7814" t="s">
        <v>8368</v>
      </c>
      <c r="I7814">
        <v>2028</v>
      </c>
      <c r="K7814" s="6">
        <v>47118</v>
      </c>
      <c r="L7814">
        <v>35</v>
      </c>
      <c r="N7814" t="s">
        <v>943</v>
      </c>
      <c r="O7814" s="8">
        <v>8</v>
      </c>
      <c r="P7814" s="8">
        <v>7.89</v>
      </c>
      <c r="Q7814" s="8">
        <v>7.52</v>
      </c>
      <c r="R7814" s="8">
        <v>8.4499999999999993</v>
      </c>
      <c r="S7814" s="8">
        <v>7</v>
      </c>
      <c r="T7814" s="8">
        <v>9.14</v>
      </c>
      <c r="U7814" s="8">
        <v>0.67</v>
      </c>
      <c r="V7814" s="9">
        <v>22</v>
      </c>
      <c r="W7814" s="8">
        <v>0.92999999999999972</v>
      </c>
      <c r="X7814" s="8">
        <v>2.1400000000000006</v>
      </c>
      <c r="Y7814" s="8">
        <v>0.11000000000000032</v>
      </c>
      <c r="Z7814" s="8">
        <v>0.17999999999999972</v>
      </c>
      <c r="AA7814">
        <v>0.21999999999999975</v>
      </c>
      <c r="AF7814" t="s">
        <v>8411</v>
      </c>
      <c r="AG7814" t="s">
        <v>2883</v>
      </c>
      <c r="AH7814" t="s">
        <v>2884</v>
      </c>
      <c r="AI7814" t="s">
        <v>359</v>
      </c>
      <c r="AJ7814" s="7">
        <v>47118</v>
      </c>
      <c r="AK7814" t="s">
        <v>8414</v>
      </c>
      <c r="AL7814" t="s">
        <v>2885</v>
      </c>
      <c r="AM7814" t="s">
        <v>8370</v>
      </c>
      <c r="AN7814" t="s">
        <v>8448</v>
      </c>
      <c r="AO7814" t="str">
        <f>TEXT(A7814,"yyyy-mm-dd")</f>
        <v>2026-01-31</v>
      </c>
    </row>
    <row r="7815" spans="1:41">
      <c r="A7815" s="6" t="s">
        <v>8413</v>
      </c>
      <c r="B7815">
        <v>2026</v>
      </c>
      <c r="C7815">
        <v>1</v>
      </c>
      <c r="E7815" t="s">
        <v>112</v>
      </c>
      <c r="F7815" t="s">
        <v>113</v>
      </c>
      <c r="G7815" t="s">
        <v>83</v>
      </c>
      <c r="H7815" t="s">
        <v>7924</v>
      </c>
      <c r="I7815">
        <v>2027</v>
      </c>
      <c r="K7815" s="6">
        <v>46752</v>
      </c>
      <c r="L7815">
        <v>23</v>
      </c>
      <c r="N7815" t="s">
        <v>95</v>
      </c>
      <c r="O7815" s="8">
        <v>6.48</v>
      </c>
      <c r="P7815" s="8">
        <v>6.39</v>
      </c>
      <c r="Q7815" s="8">
        <v>6.29</v>
      </c>
      <c r="R7815" s="8">
        <v>6.62</v>
      </c>
      <c r="S7815" s="8">
        <v>5.75</v>
      </c>
      <c r="T7815" s="8">
        <v>7.25</v>
      </c>
      <c r="U7815" s="8">
        <v>0.35</v>
      </c>
      <c r="V7815" s="9">
        <v>27</v>
      </c>
      <c r="W7815" s="8">
        <v>0.33000000000000007</v>
      </c>
      <c r="X7815" s="8">
        <v>1.5</v>
      </c>
      <c r="Y7815" s="8">
        <v>9.0000000000000746E-2</v>
      </c>
      <c r="Z7815" s="8">
        <v>-1.0000000000000675E-2</v>
      </c>
      <c r="AA7815">
        <v>-7.0000000000000284E-2</v>
      </c>
      <c r="AF7815" t="s">
        <v>7962</v>
      </c>
      <c r="AG7815" t="s">
        <v>115</v>
      </c>
      <c r="AH7815" t="s">
        <v>116</v>
      </c>
      <c r="AI7815" t="s">
        <v>230</v>
      </c>
      <c r="AJ7815" s="7">
        <v>46752</v>
      </c>
      <c r="AK7815" t="s">
        <v>8414</v>
      </c>
      <c r="AL7815" t="s">
        <v>118</v>
      </c>
      <c r="AM7815" t="s">
        <v>7926</v>
      </c>
      <c r="AN7815" t="s">
        <v>8444</v>
      </c>
      <c r="AO7815" t="str">
        <f>TEXT(A7815,"yyyy-mm-dd")</f>
        <v>2026-01-31</v>
      </c>
    </row>
    <row r="7816" spans="1:41">
      <c r="A7816" s="6" t="s">
        <v>8413</v>
      </c>
      <c r="B7816">
        <v>2026</v>
      </c>
      <c r="C7816">
        <v>1</v>
      </c>
      <c r="E7816" t="s">
        <v>2881</v>
      </c>
      <c r="F7816" t="s">
        <v>113</v>
      </c>
      <c r="G7816" t="s">
        <v>83</v>
      </c>
      <c r="H7816" t="s">
        <v>7924</v>
      </c>
      <c r="I7816">
        <v>2027</v>
      </c>
      <c r="K7816" s="6">
        <v>46752</v>
      </c>
      <c r="L7816">
        <v>23</v>
      </c>
      <c r="N7816" t="s">
        <v>95</v>
      </c>
      <c r="O7816" s="8">
        <v>8.19</v>
      </c>
      <c r="P7816" s="8">
        <v>8.1999999999999993</v>
      </c>
      <c r="Q7816" s="8">
        <v>7.9</v>
      </c>
      <c r="R7816" s="8">
        <v>8.5</v>
      </c>
      <c r="S7816" s="8">
        <v>7</v>
      </c>
      <c r="T7816" s="8">
        <v>9.31</v>
      </c>
      <c r="U7816" s="8">
        <v>0.59</v>
      </c>
      <c r="V7816" s="9">
        <v>26</v>
      </c>
      <c r="W7816" s="8">
        <v>0.59999999999999964</v>
      </c>
      <c r="X7816" s="8">
        <v>2.3100000000000005</v>
      </c>
      <c r="Y7816" s="8">
        <v>-9.9999999999997868E-3</v>
      </c>
      <c r="Z7816" s="8">
        <v>0.19999999999999929</v>
      </c>
      <c r="AA7816">
        <v>0.19999999999999929</v>
      </c>
      <c r="AF7816" t="s">
        <v>7967</v>
      </c>
      <c r="AG7816" t="s">
        <v>2883</v>
      </c>
      <c r="AH7816" t="s">
        <v>2884</v>
      </c>
      <c r="AI7816" t="s">
        <v>230</v>
      </c>
      <c r="AJ7816" s="7">
        <v>46752</v>
      </c>
      <c r="AK7816" t="s">
        <v>8414</v>
      </c>
      <c r="AL7816" t="s">
        <v>2885</v>
      </c>
      <c r="AM7816" t="s">
        <v>7926</v>
      </c>
      <c r="AN7816" t="s">
        <v>8447</v>
      </c>
      <c r="AO7816" t="str">
        <f>TEXT(A7816,"yyyy-mm-dd")</f>
        <v>2026-01-31</v>
      </c>
    </row>
    <row r="7817" spans="1:41">
      <c r="A7817" s="6" t="s">
        <v>8413</v>
      </c>
      <c r="B7817">
        <v>2026</v>
      </c>
      <c r="C7817">
        <v>1</v>
      </c>
      <c r="E7817" t="s">
        <v>112</v>
      </c>
      <c r="F7817" t="s">
        <v>113</v>
      </c>
      <c r="G7817" t="s">
        <v>83</v>
      </c>
      <c r="H7817" t="s">
        <v>7480</v>
      </c>
      <c r="I7817">
        <v>2026</v>
      </c>
      <c r="K7817" s="6">
        <v>46387</v>
      </c>
      <c r="L7817">
        <v>11</v>
      </c>
      <c r="N7817" t="s">
        <v>85</v>
      </c>
      <c r="O7817" s="8">
        <v>6.57</v>
      </c>
      <c r="P7817" s="8">
        <v>6.53</v>
      </c>
      <c r="Q7817" s="8">
        <v>6.42</v>
      </c>
      <c r="R7817" s="8">
        <v>6.75</v>
      </c>
      <c r="S7817" s="8">
        <v>6.22</v>
      </c>
      <c r="T7817" s="8">
        <v>7</v>
      </c>
      <c r="U7817" s="8">
        <v>0.22</v>
      </c>
      <c r="V7817" s="9">
        <v>29</v>
      </c>
      <c r="W7817" s="8">
        <v>0.33000000000000007</v>
      </c>
      <c r="X7817" s="8">
        <v>0.78000000000000025</v>
      </c>
      <c r="Y7817" s="8">
        <v>4.0000000000000036E-2</v>
      </c>
      <c r="Z7817" s="8">
        <v>3.0000000000000249E-2</v>
      </c>
      <c r="AA7817">
        <v>0.14000000000000057</v>
      </c>
      <c r="AF7817" t="s">
        <v>7518</v>
      </c>
      <c r="AG7817" t="s">
        <v>115</v>
      </c>
      <c r="AH7817" t="s">
        <v>116</v>
      </c>
      <c r="AI7817" t="s">
        <v>117</v>
      </c>
      <c r="AJ7817" s="7">
        <v>46387</v>
      </c>
      <c r="AK7817" t="s">
        <v>8414</v>
      </c>
      <c r="AL7817" t="s">
        <v>118</v>
      </c>
      <c r="AM7817" t="s">
        <v>7482</v>
      </c>
      <c r="AN7817" t="s">
        <v>8443</v>
      </c>
      <c r="AO7817" t="str">
        <f>TEXT(A7817,"yyyy-mm-dd")</f>
        <v>2026-01-31</v>
      </c>
    </row>
    <row r="7818" spans="1:41">
      <c r="A7818" s="6" t="s">
        <v>8413</v>
      </c>
      <c r="B7818">
        <v>2026</v>
      </c>
      <c r="C7818">
        <v>1</v>
      </c>
      <c r="E7818" t="s">
        <v>2881</v>
      </c>
      <c r="F7818" t="s">
        <v>113</v>
      </c>
      <c r="G7818" t="s">
        <v>83</v>
      </c>
      <c r="H7818" t="s">
        <v>7480</v>
      </c>
      <c r="I7818">
        <v>2026</v>
      </c>
      <c r="K7818" s="6">
        <v>46387</v>
      </c>
      <c r="L7818">
        <v>11</v>
      </c>
      <c r="N7818" t="s">
        <v>85</v>
      </c>
      <c r="O7818" s="8">
        <v>8.36</v>
      </c>
      <c r="P7818" s="8">
        <v>8.3800000000000008</v>
      </c>
      <c r="Q7818" s="8">
        <v>8.1199999999999992</v>
      </c>
      <c r="R7818" s="8">
        <v>8.8000000000000007</v>
      </c>
      <c r="S7818" s="8">
        <v>7.25</v>
      </c>
      <c r="T7818" s="8">
        <v>9.2799999999999994</v>
      </c>
      <c r="U7818" s="8">
        <v>0.56000000000000005</v>
      </c>
      <c r="V7818" s="9">
        <v>28</v>
      </c>
      <c r="W7818" s="8">
        <v>0.68000000000000149</v>
      </c>
      <c r="X7818" s="8">
        <v>2.0299999999999994</v>
      </c>
      <c r="Y7818" s="8">
        <v>-2.000000000000135E-2</v>
      </c>
      <c r="Z7818" s="8">
        <v>0.15000000000000036</v>
      </c>
      <c r="AA7818">
        <v>8.0000000000001847E-2</v>
      </c>
      <c r="AF7818" t="s">
        <v>7523</v>
      </c>
      <c r="AG7818" t="s">
        <v>2883</v>
      </c>
      <c r="AH7818" t="s">
        <v>2884</v>
      </c>
      <c r="AI7818" t="s">
        <v>117</v>
      </c>
      <c r="AJ7818" s="7">
        <v>46387</v>
      </c>
      <c r="AK7818" t="s">
        <v>8414</v>
      </c>
      <c r="AL7818" t="s">
        <v>2885</v>
      </c>
      <c r="AM7818" t="s">
        <v>7482</v>
      </c>
      <c r="AN7818" t="s">
        <v>8446</v>
      </c>
      <c r="AO7818" t="str">
        <f>TEXT(A7818,"yyyy-mm-dd")</f>
        <v>2026-01-31</v>
      </c>
    </row>
    <row r="7819" spans="1:41">
      <c r="A7819" s="6" t="s">
        <v>8449</v>
      </c>
      <c r="B7819">
        <v>2026</v>
      </c>
      <c r="C7819">
        <v>2</v>
      </c>
      <c r="E7819" t="s">
        <v>1907</v>
      </c>
      <c r="F7819" t="s">
        <v>1908</v>
      </c>
      <c r="G7819" t="s">
        <v>102</v>
      </c>
      <c r="H7819" t="s">
        <v>8315</v>
      </c>
      <c r="I7819">
        <v>2027</v>
      </c>
      <c r="J7819">
        <v>4</v>
      </c>
      <c r="K7819" s="6">
        <v>46752</v>
      </c>
      <c r="L7819">
        <v>22</v>
      </c>
      <c r="M7819">
        <v>7</v>
      </c>
      <c r="N7819" t="s">
        <v>167</v>
      </c>
      <c r="O7819" s="8">
        <v>6.39</v>
      </c>
      <c r="P7819" s="8">
        <v>6.5</v>
      </c>
      <c r="Q7819" s="8">
        <v>6.25</v>
      </c>
      <c r="R7819" s="8">
        <v>6.5</v>
      </c>
      <c r="S7819" s="8">
        <v>5.75</v>
      </c>
      <c r="T7819" s="8">
        <v>7.25</v>
      </c>
      <c r="U7819" s="8">
        <v>0.28999999999999998</v>
      </c>
      <c r="V7819" s="9">
        <v>37</v>
      </c>
      <c r="W7819" s="8">
        <v>0.25</v>
      </c>
      <c r="X7819" s="8">
        <v>1.5</v>
      </c>
      <c r="Y7819" s="8">
        <v>-0.11000000000000032</v>
      </c>
      <c r="Z7819" s="8">
        <v>0</v>
      </c>
      <c r="AA7819">
        <v>-0.19000000000000039</v>
      </c>
      <c r="AF7819" t="s">
        <v>8316</v>
      </c>
      <c r="AG7819" t="s">
        <v>1910</v>
      </c>
      <c r="AH7819" t="s">
        <v>1911</v>
      </c>
      <c r="AI7819" t="s">
        <v>1944</v>
      </c>
      <c r="AJ7819" s="7">
        <v>46752</v>
      </c>
      <c r="AK7819" t="s">
        <v>8450</v>
      </c>
      <c r="AL7819" t="s">
        <v>1908</v>
      </c>
      <c r="AM7819" t="s">
        <v>8317</v>
      </c>
      <c r="AN7819" t="s">
        <v>8472</v>
      </c>
      <c r="AO7819" t="str">
        <f>TEXT(A7819,"yyyy-mm-dd")</f>
        <v>2026-02-28</v>
      </c>
    </row>
    <row r="7820" spans="1:41">
      <c r="A7820" s="6" t="s">
        <v>8449</v>
      </c>
      <c r="B7820">
        <v>2026</v>
      </c>
      <c r="C7820">
        <v>2</v>
      </c>
      <c r="E7820" t="s">
        <v>1907</v>
      </c>
      <c r="F7820" t="s">
        <v>1908</v>
      </c>
      <c r="G7820" t="s">
        <v>102</v>
      </c>
      <c r="H7820" t="s">
        <v>8210</v>
      </c>
      <c r="I7820">
        <v>2027</v>
      </c>
      <c r="J7820">
        <v>3</v>
      </c>
      <c r="K7820" s="6">
        <v>46660</v>
      </c>
      <c r="L7820">
        <v>19</v>
      </c>
      <c r="M7820">
        <v>6</v>
      </c>
      <c r="N7820" t="s">
        <v>195</v>
      </c>
      <c r="O7820" s="8">
        <v>6.36</v>
      </c>
      <c r="P7820" s="8">
        <v>6.5</v>
      </c>
      <c r="Q7820" s="8">
        <v>6.25</v>
      </c>
      <c r="R7820" s="8">
        <v>6.5</v>
      </c>
      <c r="S7820" s="8">
        <v>5.75</v>
      </c>
      <c r="T7820" s="8">
        <v>7</v>
      </c>
      <c r="U7820" s="8">
        <v>0.25</v>
      </c>
      <c r="V7820" s="9">
        <v>36</v>
      </c>
      <c r="W7820" s="8">
        <v>0.25</v>
      </c>
      <c r="X7820" s="8">
        <v>1.25</v>
      </c>
      <c r="Y7820" s="8">
        <v>-0.13999999999999968</v>
      </c>
      <c r="Z7820" s="8">
        <v>0</v>
      </c>
      <c r="AA7820">
        <v>0</v>
      </c>
      <c r="AF7820" t="s">
        <v>8211</v>
      </c>
      <c r="AG7820" t="s">
        <v>1910</v>
      </c>
      <c r="AH7820" t="s">
        <v>1911</v>
      </c>
      <c r="AI7820" t="s">
        <v>1939</v>
      </c>
      <c r="AJ7820" s="7">
        <v>46660</v>
      </c>
      <c r="AK7820" t="s">
        <v>8450</v>
      </c>
      <c r="AL7820" t="s">
        <v>1908</v>
      </c>
      <c r="AM7820" t="s">
        <v>8212</v>
      </c>
      <c r="AN7820" t="s">
        <v>8471</v>
      </c>
      <c r="AO7820" t="str">
        <f>TEXT(A7820,"yyyy-mm-dd")</f>
        <v>2026-02-28</v>
      </c>
    </row>
    <row r="7821" spans="1:41">
      <c r="A7821" s="6" t="s">
        <v>8449</v>
      </c>
      <c r="B7821">
        <v>2026</v>
      </c>
      <c r="C7821">
        <v>2</v>
      </c>
      <c r="E7821" t="s">
        <v>1907</v>
      </c>
      <c r="F7821" t="s">
        <v>1908</v>
      </c>
      <c r="G7821" t="s">
        <v>102</v>
      </c>
      <c r="H7821" t="s">
        <v>8102</v>
      </c>
      <c r="I7821">
        <v>2027</v>
      </c>
      <c r="J7821">
        <v>2</v>
      </c>
      <c r="K7821" s="6">
        <v>46568</v>
      </c>
      <c r="L7821">
        <v>16</v>
      </c>
      <c r="M7821">
        <v>5</v>
      </c>
      <c r="N7821" t="s">
        <v>222</v>
      </c>
      <c r="O7821" s="8">
        <v>6.37</v>
      </c>
      <c r="P7821" s="8">
        <v>6.5</v>
      </c>
      <c r="Q7821" s="8">
        <v>6.25</v>
      </c>
      <c r="R7821" s="8">
        <v>6.5</v>
      </c>
      <c r="S7821" s="8">
        <v>5.75</v>
      </c>
      <c r="T7821" s="8">
        <v>6.75</v>
      </c>
      <c r="U7821" s="8">
        <v>0.22</v>
      </c>
      <c r="V7821" s="9">
        <v>36</v>
      </c>
      <c r="W7821" s="8">
        <v>0.25</v>
      </c>
      <c r="X7821" s="8">
        <v>1</v>
      </c>
      <c r="Y7821" s="8">
        <v>-0.12999999999999989</v>
      </c>
      <c r="Z7821" s="8">
        <v>0</v>
      </c>
      <c r="AA7821">
        <v>0</v>
      </c>
      <c r="AF7821" t="s">
        <v>8103</v>
      </c>
      <c r="AG7821" t="s">
        <v>1910</v>
      </c>
      <c r="AH7821" t="s">
        <v>1911</v>
      </c>
      <c r="AI7821" t="s">
        <v>1934</v>
      </c>
      <c r="AJ7821" s="7">
        <v>46568</v>
      </c>
      <c r="AK7821" t="s">
        <v>8450</v>
      </c>
      <c r="AL7821" t="s">
        <v>1908</v>
      </c>
      <c r="AM7821" t="s">
        <v>8104</v>
      </c>
      <c r="AN7821" t="s">
        <v>8470</v>
      </c>
      <c r="AO7821" t="str">
        <f>TEXT(A7821,"yyyy-mm-dd")</f>
        <v>2026-02-28</v>
      </c>
    </row>
    <row r="7822" spans="1:41">
      <c r="A7822" s="6" t="s">
        <v>8449</v>
      </c>
      <c r="B7822">
        <v>2026</v>
      </c>
      <c r="C7822">
        <v>2</v>
      </c>
      <c r="E7822" t="s">
        <v>1907</v>
      </c>
      <c r="F7822" t="s">
        <v>1908</v>
      </c>
      <c r="G7822" t="s">
        <v>102</v>
      </c>
      <c r="H7822" t="s">
        <v>8098</v>
      </c>
      <c r="I7822">
        <v>2027</v>
      </c>
      <c r="J7822">
        <v>1</v>
      </c>
      <c r="K7822" s="6">
        <v>46477</v>
      </c>
      <c r="L7822">
        <v>13</v>
      </c>
      <c r="M7822">
        <v>4</v>
      </c>
      <c r="N7822" t="s">
        <v>252</v>
      </c>
      <c r="O7822" s="8">
        <v>6.39</v>
      </c>
      <c r="P7822" s="8">
        <v>6.5</v>
      </c>
      <c r="Q7822" s="8">
        <v>6.25</v>
      </c>
      <c r="R7822" s="8">
        <v>6.5</v>
      </c>
      <c r="S7822" s="8">
        <v>5.75</v>
      </c>
      <c r="T7822" s="8">
        <v>6.75</v>
      </c>
      <c r="U7822" s="8">
        <v>0.21</v>
      </c>
      <c r="V7822" s="9">
        <v>36</v>
      </c>
      <c r="W7822" s="8">
        <v>0.25</v>
      </c>
      <c r="X7822" s="8">
        <v>1</v>
      </c>
      <c r="Y7822" s="8">
        <v>-0.11000000000000032</v>
      </c>
      <c r="Z7822" s="8">
        <v>0</v>
      </c>
      <c r="AA7822">
        <v>0.25</v>
      </c>
      <c r="AF7822" t="s">
        <v>8099</v>
      </c>
      <c r="AG7822" t="s">
        <v>1910</v>
      </c>
      <c r="AH7822" t="s">
        <v>1911</v>
      </c>
      <c r="AI7822" t="s">
        <v>1929</v>
      </c>
      <c r="AJ7822" s="7">
        <v>46477</v>
      </c>
      <c r="AK7822" t="s">
        <v>8450</v>
      </c>
      <c r="AL7822" t="s">
        <v>1908</v>
      </c>
      <c r="AM7822" t="s">
        <v>8100</v>
      </c>
      <c r="AN7822" t="s">
        <v>8469</v>
      </c>
      <c r="AO7822" t="str">
        <f>TEXT(A7822,"yyyy-mm-dd")</f>
        <v>2026-02-28</v>
      </c>
    </row>
    <row r="7823" spans="1:41">
      <c r="A7823" s="6" t="s">
        <v>8449</v>
      </c>
      <c r="B7823">
        <v>2026</v>
      </c>
      <c r="C7823">
        <v>2</v>
      </c>
      <c r="E7823" t="s">
        <v>1907</v>
      </c>
      <c r="F7823" t="s">
        <v>1908</v>
      </c>
      <c r="G7823" t="s">
        <v>102</v>
      </c>
      <c r="H7823" t="s">
        <v>7871</v>
      </c>
      <c r="I7823">
        <v>2026</v>
      </c>
      <c r="J7823">
        <v>4</v>
      </c>
      <c r="K7823" s="6">
        <v>46387</v>
      </c>
      <c r="L7823">
        <v>10</v>
      </c>
      <c r="M7823">
        <v>3</v>
      </c>
      <c r="N7823" t="s">
        <v>164</v>
      </c>
      <c r="O7823" s="8">
        <v>6.42</v>
      </c>
      <c r="P7823" s="8">
        <v>6.5</v>
      </c>
      <c r="Q7823" s="8">
        <v>6.25</v>
      </c>
      <c r="R7823" s="8">
        <v>6.5</v>
      </c>
      <c r="S7823" s="8">
        <v>6</v>
      </c>
      <c r="T7823" s="8">
        <v>6.75</v>
      </c>
      <c r="U7823" s="8">
        <v>0.17</v>
      </c>
      <c r="V7823" s="9">
        <v>39</v>
      </c>
      <c r="W7823" s="8">
        <v>0.25</v>
      </c>
      <c r="X7823" s="8">
        <v>0.75</v>
      </c>
      <c r="Y7823" s="8">
        <v>-8.0000000000000071E-2</v>
      </c>
      <c r="Z7823" s="8">
        <v>0</v>
      </c>
      <c r="AA7823">
        <v>0.25</v>
      </c>
      <c r="AF7823" t="s">
        <v>7872</v>
      </c>
      <c r="AG7823" t="s">
        <v>1910</v>
      </c>
      <c r="AH7823" t="s">
        <v>1911</v>
      </c>
      <c r="AI7823" t="s">
        <v>1924</v>
      </c>
      <c r="AJ7823" s="7">
        <v>46387</v>
      </c>
      <c r="AK7823" t="s">
        <v>8450</v>
      </c>
      <c r="AL7823" t="s">
        <v>1908</v>
      </c>
      <c r="AM7823" t="s">
        <v>7873</v>
      </c>
      <c r="AN7823" t="s">
        <v>8468</v>
      </c>
      <c r="AO7823" t="str">
        <f>TEXT(A7823,"yyyy-mm-dd")</f>
        <v>2026-02-28</v>
      </c>
    </row>
    <row r="7824" spans="1:41">
      <c r="A7824" s="6" t="s">
        <v>8449</v>
      </c>
      <c r="B7824">
        <v>2026</v>
      </c>
      <c r="C7824">
        <v>2</v>
      </c>
      <c r="E7824" t="s">
        <v>1907</v>
      </c>
      <c r="F7824" t="s">
        <v>1908</v>
      </c>
      <c r="G7824" t="s">
        <v>102</v>
      </c>
      <c r="H7824" t="s">
        <v>7766</v>
      </c>
      <c r="I7824">
        <v>2026</v>
      </c>
      <c r="J7824">
        <v>3</v>
      </c>
      <c r="K7824" s="6">
        <v>46295</v>
      </c>
      <c r="L7824">
        <v>7</v>
      </c>
      <c r="M7824">
        <v>2</v>
      </c>
      <c r="N7824" t="s">
        <v>192</v>
      </c>
      <c r="O7824" s="8">
        <v>6.46</v>
      </c>
      <c r="P7824" s="8">
        <v>6.5</v>
      </c>
      <c r="Q7824" s="8">
        <v>6.25</v>
      </c>
      <c r="R7824" s="8">
        <v>6.5</v>
      </c>
      <c r="S7824" s="8">
        <v>6.25</v>
      </c>
      <c r="T7824" s="8">
        <v>6.75</v>
      </c>
      <c r="U7824" s="8">
        <v>0.16</v>
      </c>
      <c r="V7824" s="9">
        <v>38</v>
      </c>
      <c r="W7824" s="8">
        <v>0.25</v>
      </c>
      <c r="X7824" s="8">
        <v>0.5</v>
      </c>
      <c r="Y7824" s="8">
        <v>-4.0000000000000036E-2</v>
      </c>
      <c r="Z7824" s="8">
        <v>0</v>
      </c>
      <c r="AA7824">
        <v>0</v>
      </c>
      <c r="AF7824" t="s">
        <v>7767</v>
      </c>
      <c r="AG7824" t="s">
        <v>1910</v>
      </c>
      <c r="AH7824" t="s">
        <v>1911</v>
      </c>
      <c r="AI7824" t="s">
        <v>1919</v>
      </c>
      <c r="AJ7824" s="7">
        <v>46295</v>
      </c>
      <c r="AK7824" t="s">
        <v>8450</v>
      </c>
      <c r="AL7824" t="s">
        <v>1908</v>
      </c>
      <c r="AM7824" t="s">
        <v>7768</v>
      </c>
      <c r="AN7824" t="s">
        <v>8467</v>
      </c>
      <c r="AO7824" t="str">
        <f>TEXT(A7824,"yyyy-mm-dd")</f>
        <v>2026-02-28</v>
      </c>
    </row>
    <row r="7825" spans="1:41">
      <c r="A7825" s="6" t="s">
        <v>8449</v>
      </c>
      <c r="B7825">
        <v>2026</v>
      </c>
      <c r="C7825">
        <v>2</v>
      </c>
      <c r="E7825" t="s">
        <v>1907</v>
      </c>
      <c r="F7825" t="s">
        <v>1908</v>
      </c>
      <c r="G7825" t="s">
        <v>102</v>
      </c>
      <c r="H7825" t="s">
        <v>7658</v>
      </c>
      <c r="I7825">
        <v>2026</v>
      </c>
      <c r="J7825">
        <v>2</v>
      </c>
      <c r="K7825" s="6">
        <v>46203</v>
      </c>
      <c r="L7825">
        <v>4</v>
      </c>
      <c r="M7825">
        <v>1</v>
      </c>
      <c r="N7825" t="s">
        <v>219</v>
      </c>
      <c r="O7825" s="8">
        <v>6.56</v>
      </c>
      <c r="P7825" s="8">
        <v>6.5</v>
      </c>
      <c r="Q7825" s="8">
        <v>6.5</v>
      </c>
      <c r="R7825" s="8">
        <v>6.75</v>
      </c>
      <c r="S7825" s="8">
        <v>6.25</v>
      </c>
      <c r="T7825" s="8">
        <v>7</v>
      </c>
      <c r="U7825" s="8">
        <v>0.17</v>
      </c>
      <c r="V7825" s="9">
        <v>38</v>
      </c>
      <c r="W7825" s="8">
        <v>0.25</v>
      </c>
      <c r="X7825" s="8">
        <v>0.75</v>
      </c>
      <c r="Y7825" s="8">
        <v>5.9999999999999609E-2</v>
      </c>
      <c r="Z7825" s="8">
        <v>0</v>
      </c>
      <c r="AA7825">
        <v>0</v>
      </c>
      <c r="AF7825" t="s">
        <v>7659</v>
      </c>
      <c r="AG7825" t="s">
        <v>1910</v>
      </c>
      <c r="AH7825" t="s">
        <v>1911</v>
      </c>
      <c r="AI7825" t="s">
        <v>1915</v>
      </c>
      <c r="AJ7825" s="7">
        <v>46203</v>
      </c>
      <c r="AK7825" t="s">
        <v>8450</v>
      </c>
      <c r="AL7825" t="s">
        <v>1908</v>
      </c>
      <c r="AM7825" t="s">
        <v>7660</v>
      </c>
      <c r="AN7825" t="s">
        <v>8466</v>
      </c>
      <c r="AO7825" t="str">
        <f>TEXT(A7825,"yyyy-mm-dd")</f>
        <v>2026-02-28</v>
      </c>
    </row>
    <row r="7826" spans="1:41">
      <c r="A7826" s="6" t="s">
        <v>8449</v>
      </c>
      <c r="B7826">
        <v>2026</v>
      </c>
      <c r="C7826">
        <v>2</v>
      </c>
      <c r="E7826" t="s">
        <v>1907</v>
      </c>
      <c r="F7826" t="s">
        <v>1908</v>
      </c>
      <c r="G7826" t="s">
        <v>102</v>
      </c>
      <c r="H7826" t="s">
        <v>7654</v>
      </c>
      <c r="I7826">
        <v>2026</v>
      </c>
      <c r="J7826">
        <v>1</v>
      </c>
      <c r="K7826" s="6">
        <v>46112</v>
      </c>
      <c r="L7826">
        <v>1</v>
      </c>
      <c r="M7826">
        <v>0</v>
      </c>
      <c r="N7826" t="s">
        <v>169</v>
      </c>
      <c r="O7826" s="8">
        <v>6.89</v>
      </c>
      <c r="P7826" s="8">
        <v>7</v>
      </c>
      <c r="Q7826" s="8">
        <v>6.75</v>
      </c>
      <c r="R7826" s="8">
        <v>7</v>
      </c>
      <c r="S7826" s="8">
        <v>6.75</v>
      </c>
      <c r="T7826" s="8">
        <v>7</v>
      </c>
      <c r="U7826" s="8">
        <v>0.13</v>
      </c>
      <c r="V7826" s="9">
        <v>38</v>
      </c>
      <c r="W7826" s="8">
        <v>0.25</v>
      </c>
      <c r="X7826" s="8">
        <v>0.25</v>
      </c>
      <c r="Y7826" s="8">
        <v>-0.11000000000000032</v>
      </c>
      <c r="Z7826" s="8">
        <v>0</v>
      </c>
      <c r="AA7826">
        <v>0</v>
      </c>
      <c r="AF7826" t="s">
        <v>7655</v>
      </c>
      <c r="AG7826" t="s">
        <v>1910</v>
      </c>
      <c r="AH7826" t="s">
        <v>1911</v>
      </c>
      <c r="AI7826" t="s">
        <v>1912</v>
      </c>
      <c r="AJ7826" s="7">
        <v>46112</v>
      </c>
      <c r="AK7826" t="s">
        <v>8450</v>
      </c>
      <c r="AL7826" t="s">
        <v>1908</v>
      </c>
      <c r="AM7826" t="s">
        <v>7656</v>
      </c>
      <c r="AN7826" t="s">
        <v>8465</v>
      </c>
      <c r="AO7826" t="str">
        <f>TEXT(A7826,"yyyy-mm-dd")</f>
        <v>2026-02-28</v>
      </c>
    </row>
    <row r="7827" spans="1:41">
      <c r="A7827" s="6" t="s">
        <v>8449</v>
      </c>
      <c r="B7827">
        <v>2026</v>
      </c>
      <c r="C7827">
        <v>2</v>
      </c>
      <c r="E7827" t="s">
        <v>100</v>
      </c>
      <c r="F7827" t="s">
        <v>101</v>
      </c>
      <c r="G7827" t="s">
        <v>83</v>
      </c>
      <c r="H7827" t="s">
        <v>8368</v>
      </c>
      <c r="I7827">
        <v>2028</v>
      </c>
      <c r="K7827" s="6">
        <v>47118</v>
      </c>
      <c r="L7827">
        <v>34</v>
      </c>
      <c r="N7827" t="s">
        <v>789</v>
      </c>
      <c r="O7827" s="8">
        <v>1.91</v>
      </c>
      <c r="P7827" s="8">
        <v>1.96</v>
      </c>
      <c r="Q7827" s="8">
        <v>1.8</v>
      </c>
      <c r="R7827" s="8">
        <v>2</v>
      </c>
      <c r="S7827" s="8">
        <v>0.9</v>
      </c>
      <c r="T7827" s="8">
        <v>3</v>
      </c>
      <c r="U7827" s="8">
        <v>0.36</v>
      </c>
      <c r="V7827" s="9">
        <v>30</v>
      </c>
      <c r="W7827" s="8">
        <v>0.19999999999999996</v>
      </c>
      <c r="X7827" s="8">
        <v>2.1</v>
      </c>
      <c r="Y7827" s="8">
        <v>-5.0000000000000044E-2</v>
      </c>
      <c r="Z7827" s="8">
        <v>0.15999999999999992</v>
      </c>
      <c r="AA7827">
        <v>-4.9999999999999822E-2</v>
      </c>
      <c r="AF7827" t="s">
        <v>10543</v>
      </c>
      <c r="AG7827" t="s">
        <v>9655</v>
      </c>
      <c r="AH7827" t="s">
        <v>9656</v>
      </c>
      <c r="AI7827" t="s">
        <v>9708</v>
      </c>
      <c r="AJ7827" s="7">
        <v>47118</v>
      </c>
      <c r="AK7827" t="s">
        <v>8450</v>
      </c>
      <c r="AL7827" t="s">
        <v>109</v>
      </c>
      <c r="AM7827" t="s">
        <v>8370</v>
      </c>
      <c r="AN7827" t="s">
        <v>10546</v>
      </c>
    </row>
    <row r="7828" spans="1:41">
      <c r="A7828" s="6" t="s">
        <v>8449</v>
      </c>
      <c r="B7828">
        <v>2026</v>
      </c>
      <c r="C7828">
        <v>2</v>
      </c>
      <c r="E7828" t="s">
        <v>100</v>
      </c>
      <c r="F7828" t="s">
        <v>101</v>
      </c>
      <c r="G7828" t="s">
        <v>102</v>
      </c>
      <c r="H7828" t="s">
        <v>8315</v>
      </c>
      <c r="I7828">
        <v>2027</v>
      </c>
      <c r="J7828">
        <v>4</v>
      </c>
      <c r="K7828" s="6">
        <v>46752</v>
      </c>
      <c r="L7828">
        <v>22</v>
      </c>
      <c r="M7828">
        <v>7</v>
      </c>
      <c r="N7828" t="s">
        <v>167</v>
      </c>
      <c r="O7828" s="8">
        <v>1.92</v>
      </c>
      <c r="P7828" s="8">
        <v>2</v>
      </c>
      <c r="Q7828" s="8">
        <v>1.7</v>
      </c>
      <c r="R7828" s="8">
        <v>2.1</v>
      </c>
      <c r="S7828" s="8">
        <v>0.5</v>
      </c>
      <c r="T7828" s="8">
        <v>3.05</v>
      </c>
      <c r="U7828" s="8">
        <v>0.49</v>
      </c>
      <c r="V7828" s="9">
        <v>32</v>
      </c>
      <c r="W7828" s="8">
        <v>0.40000000000000013</v>
      </c>
      <c r="X7828" s="8">
        <v>2.5499999999999998</v>
      </c>
      <c r="Y7828" s="8">
        <v>-8.0000000000000071E-2</v>
      </c>
      <c r="Z7828" s="8">
        <v>0.10000000000000009</v>
      </c>
      <c r="AA7828">
        <v>-0.15999999999999992</v>
      </c>
      <c r="AF7828" t="s">
        <v>8387</v>
      </c>
      <c r="AG7828" t="s">
        <v>106</v>
      </c>
      <c r="AH7828" t="s">
        <v>107</v>
      </c>
      <c r="AI7828" t="s">
        <v>2673</v>
      </c>
      <c r="AJ7828" s="7">
        <v>46752</v>
      </c>
      <c r="AK7828" t="s">
        <v>8450</v>
      </c>
      <c r="AL7828" t="s">
        <v>109</v>
      </c>
      <c r="AM7828" t="s">
        <v>8317</v>
      </c>
      <c r="AN7828" t="s">
        <v>8464</v>
      </c>
      <c r="AO7828" t="str">
        <f>TEXT(A7828,"yyyy-mm-dd")</f>
        <v>2026-02-28</v>
      </c>
    </row>
    <row r="7829" spans="1:41">
      <c r="A7829" s="6" t="s">
        <v>8449</v>
      </c>
      <c r="B7829">
        <v>2026</v>
      </c>
      <c r="C7829">
        <v>2</v>
      </c>
      <c r="E7829" t="s">
        <v>100</v>
      </c>
      <c r="F7829" t="s">
        <v>101</v>
      </c>
      <c r="G7829" t="s">
        <v>83</v>
      </c>
      <c r="H7829" t="s">
        <v>7924</v>
      </c>
      <c r="I7829">
        <v>2027</v>
      </c>
      <c r="K7829" s="6">
        <v>46752</v>
      </c>
      <c r="L7829">
        <v>22</v>
      </c>
      <c r="N7829" t="s">
        <v>167</v>
      </c>
      <c r="O7829" s="8">
        <v>1.81</v>
      </c>
      <c r="P7829" s="8">
        <v>1.8</v>
      </c>
      <c r="Q7829" s="8">
        <v>1.6</v>
      </c>
      <c r="R7829" s="8">
        <v>2.0099999999999998</v>
      </c>
      <c r="S7829" s="8">
        <v>1</v>
      </c>
      <c r="T7829" s="8">
        <v>2.35</v>
      </c>
      <c r="U7829" s="8">
        <v>0.32</v>
      </c>
      <c r="V7829" s="9">
        <v>39</v>
      </c>
      <c r="W7829" s="8">
        <v>0.4099999999999997</v>
      </c>
      <c r="X7829" s="8">
        <v>1.35</v>
      </c>
      <c r="Y7829" s="8">
        <v>1.0000000000000009E-2</v>
      </c>
      <c r="Z7829" s="8">
        <v>0</v>
      </c>
      <c r="AA7829">
        <v>8.9999999999999636E-2</v>
      </c>
      <c r="AF7829" t="s">
        <v>10522</v>
      </c>
      <c r="AG7829" t="s">
        <v>9655</v>
      </c>
      <c r="AH7829" t="s">
        <v>9656</v>
      </c>
      <c r="AI7829" t="s">
        <v>9669</v>
      </c>
      <c r="AJ7829" s="7">
        <v>46752</v>
      </c>
      <c r="AK7829" t="s">
        <v>8450</v>
      </c>
      <c r="AL7829" t="s">
        <v>109</v>
      </c>
      <c r="AM7829" t="s">
        <v>7926</v>
      </c>
      <c r="AN7829" t="s">
        <v>10537</v>
      </c>
    </row>
    <row r="7830" spans="1:41">
      <c r="A7830" s="6" t="s">
        <v>8449</v>
      </c>
      <c r="B7830">
        <v>2026</v>
      </c>
      <c r="C7830">
        <v>2</v>
      </c>
      <c r="E7830" t="s">
        <v>100</v>
      </c>
      <c r="F7830" t="s">
        <v>101</v>
      </c>
      <c r="G7830" t="s">
        <v>102</v>
      </c>
      <c r="H7830" t="s">
        <v>8210</v>
      </c>
      <c r="I7830">
        <v>2027</v>
      </c>
      <c r="J7830">
        <v>3</v>
      </c>
      <c r="K7830" s="6">
        <v>46660</v>
      </c>
      <c r="L7830">
        <v>19</v>
      </c>
      <c r="M7830">
        <v>6</v>
      </c>
      <c r="N7830" t="s">
        <v>195</v>
      </c>
      <c r="O7830" s="8">
        <v>1.7</v>
      </c>
      <c r="P7830" s="8">
        <v>1.81</v>
      </c>
      <c r="Q7830" s="8">
        <v>1.6</v>
      </c>
      <c r="R7830" s="8">
        <v>2</v>
      </c>
      <c r="S7830" s="8">
        <v>-0.7</v>
      </c>
      <c r="T7830" s="8">
        <v>2.4</v>
      </c>
      <c r="U7830" s="8">
        <v>0.59</v>
      </c>
      <c r="V7830" s="9">
        <v>32</v>
      </c>
      <c r="W7830" s="8">
        <v>0.39999999999999991</v>
      </c>
      <c r="X7830" s="8">
        <v>3.0999999999999996</v>
      </c>
      <c r="Y7830" s="8">
        <v>-0.1100000000000001</v>
      </c>
      <c r="Z7830" s="8">
        <v>1.0000000000000009E-2</v>
      </c>
      <c r="AA7830">
        <v>-8.0000000000000071E-2</v>
      </c>
      <c r="AF7830" t="s">
        <v>8385</v>
      </c>
      <c r="AG7830" t="s">
        <v>106</v>
      </c>
      <c r="AH7830" t="s">
        <v>107</v>
      </c>
      <c r="AI7830" t="s">
        <v>2670</v>
      </c>
      <c r="AJ7830" s="7">
        <v>46660</v>
      </c>
      <c r="AK7830" t="s">
        <v>8450</v>
      </c>
      <c r="AL7830" t="s">
        <v>109</v>
      </c>
      <c r="AM7830" t="s">
        <v>8212</v>
      </c>
      <c r="AN7830" t="s">
        <v>8463</v>
      </c>
      <c r="AO7830" t="str">
        <f>TEXT(A7830,"yyyy-mm-dd")</f>
        <v>2026-02-28</v>
      </c>
    </row>
    <row r="7831" spans="1:41">
      <c r="A7831" s="6" t="s">
        <v>8449</v>
      </c>
      <c r="B7831">
        <v>2026</v>
      </c>
      <c r="C7831">
        <v>2</v>
      </c>
      <c r="E7831" t="s">
        <v>100</v>
      </c>
      <c r="F7831" t="s">
        <v>101</v>
      </c>
      <c r="G7831" t="s">
        <v>102</v>
      </c>
      <c r="H7831" t="s">
        <v>8102</v>
      </c>
      <c r="I7831">
        <v>2027</v>
      </c>
      <c r="J7831">
        <v>2</v>
      </c>
      <c r="K7831" s="6">
        <v>46568</v>
      </c>
      <c r="L7831">
        <v>16</v>
      </c>
      <c r="M7831">
        <v>5</v>
      </c>
      <c r="N7831" t="s">
        <v>222</v>
      </c>
      <c r="O7831" s="8">
        <v>1.83</v>
      </c>
      <c r="P7831" s="8">
        <v>1.9</v>
      </c>
      <c r="Q7831" s="8">
        <v>1.49</v>
      </c>
      <c r="R7831" s="8">
        <v>2.02</v>
      </c>
      <c r="S7831" s="8">
        <v>1.2</v>
      </c>
      <c r="T7831" s="8">
        <v>3</v>
      </c>
      <c r="U7831" s="8">
        <v>0.44</v>
      </c>
      <c r="V7831" s="9">
        <v>32</v>
      </c>
      <c r="W7831" s="8">
        <v>0.53</v>
      </c>
      <c r="X7831" s="8">
        <v>1.8</v>
      </c>
      <c r="Y7831" s="8">
        <v>-6.999999999999984E-2</v>
      </c>
      <c r="Z7831" s="8">
        <v>0</v>
      </c>
      <c r="AA7831">
        <v>1.0000000000000009E-2</v>
      </c>
      <c r="AF7831" t="s">
        <v>8383</v>
      </c>
      <c r="AG7831" t="s">
        <v>106</v>
      </c>
      <c r="AH7831" t="s">
        <v>107</v>
      </c>
      <c r="AI7831" t="s">
        <v>2667</v>
      </c>
      <c r="AJ7831" s="7">
        <v>46568</v>
      </c>
      <c r="AK7831" t="s">
        <v>8450</v>
      </c>
      <c r="AL7831" t="s">
        <v>109</v>
      </c>
      <c r="AM7831" t="s">
        <v>8104</v>
      </c>
      <c r="AN7831" t="s">
        <v>8462</v>
      </c>
      <c r="AO7831" t="str">
        <f>TEXT(A7831,"yyyy-mm-dd")</f>
        <v>2026-02-28</v>
      </c>
    </row>
    <row r="7832" spans="1:41">
      <c r="A7832" s="6" t="s">
        <v>8449</v>
      </c>
      <c r="B7832">
        <v>2026</v>
      </c>
      <c r="C7832">
        <v>2</v>
      </c>
      <c r="E7832" t="s">
        <v>100</v>
      </c>
      <c r="F7832" t="s">
        <v>101</v>
      </c>
      <c r="G7832" t="s">
        <v>102</v>
      </c>
      <c r="H7832" t="s">
        <v>8098</v>
      </c>
      <c r="I7832">
        <v>2027</v>
      </c>
      <c r="J7832">
        <v>1</v>
      </c>
      <c r="K7832" s="6">
        <v>46477</v>
      </c>
      <c r="L7832">
        <v>13</v>
      </c>
      <c r="M7832">
        <v>4</v>
      </c>
      <c r="N7832" t="s">
        <v>252</v>
      </c>
      <c r="O7832" s="8">
        <v>1.48</v>
      </c>
      <c r="P7832" s="8">
        <v>1.6</v>
      </c>
      <c r="Q7832" s="8">
        <v>1.38</v>
      </c>
      <c r="R7832" s="8">
        <v>1.83</v>
      </c>
      <c r="S7832" s="8">
        <v>-2.8</v>
      </c>
      <c r="T7832" s="8">
        <v>2.42</v>
      </c>
      <c r="U7832" s="8">
        <v>0.88</v>
      </c>
      <c r="V7832" s="9">
        <v>32</v>
      </c>
      <c r="W7832" s="8">
        <v>0.45000000000000018</v>
      </c>
      <c r="X7832" s="8">
        <v>5.22</v>
      </c>
      <c r="Y7832" s="8">
        <v>-0.12000000000000011</v>
      </c>
      <c r="Z7832" s="8">
        <v>-0.11999999999999988</v>
      </c>
      <c r="AA7832">
        <v>-3.9999999999999813E-2</v>
      </c>
      <c r="AF7832" t="s">
        <v>8381</v>
      </c>
      <c r="AG7832" t="s">
        <v>106</v>
      </c>
      <c r="AH7832" t="s">
        <v>107</v>
      </c>
      <c r="AI7832" t="s">
        <v>502</v>
      </c>
      <c r="AJ7832" s="7">
        <v>46477</v>
      </c>
      <c r="AK7832" t="s">
        <v>8450</v>
      </c>
      <c r="AL7832" t="s">
        <v>109</v>
      </c>
      <c r="AM7832" t="s">
        <v>8100</v>
      </c>
      <c r="AN7832" t="s">
        <v>8461</v>
      </c>
      <c r="AO7832" t="str">
        <f>TEXT(A7832,"yyyy-mm-dd")</f>
        <v>2026-02-28</v>
      </c>
    </row>
    <row r="7833" spans="1:41">
      <c r="A7833" s="6" t="s">
        <v>8449</v>
      </c>
      <c r="B7833">
        <v>2026</v>
      </c>
      <c r="C7833">
        <v>2</v>
      </c>
      <c r="E7833" t="s">
        <v>100</v>
      </c>
      <c r="F7833" t="s">
        <v>101</v>
      </c>
      <c r="G7833" t="s">
        <v>102</v>
      </c>
      <c r="H7833" t="s">
        <v>7871</v>
      </c>
      <c r="I7833">
        <v>2026</v>
      </c>
      <c r="J7833">
        <v>4</v>
      </c>
      <c r="K7833" s="6">
        <v>46387</v>
      </c>
      <c r="L7833">
        <v>10</v>
      </c>
      <c r="M7833">
        <v>3</v>
      </c>
      <c r="N7833" t="s">
        <v>164</v>
      </c>
      <c r="O7833" s="8">
        <v>1.45</v>
      </c>
      <c r="P7833" s="8">
        <v>1.5</v>
      </c>
      <c r="Q7833" s="8">
        <v>1.2</v>
      </c>
      <c r="R7833" s="8">
        <v>1.8</v>
      </c>
      <c r="S7833" s="8">
        <v>0.5</v>
      </c>
      <c r="T7833" s="8">
        <v>2.35</v>
      </c>
      <c r="U7833" s="8">
        <v>0.46</v>
      </c>
      <c r="V7833" s="9">
        <v>35</v>
      </c>
      <c r="W7833" s="8">
        <v>0.60000000000000009</v>
      </c>
      <c r="X7833" s="8">
        <v>1.85</v>
      </c>
      <c r="Y7833" s="8">
        <v>-5.0000000000000044E-2</v>
      </c>
      <c r="Z7833" s="8">
        <v>-0.10000000000000009</v>
      </c>
      <c r="AA7833">
        <v>0.16999999999999993</v>
      </c>
      <c r="AF7833" t="s">
        <v>7943</v>
      </c>
      <c r="AG7833" t="s">
        <v>106</v>
      </c>
      <c r="AH7833" t="s">
        <v>107</v>
      </c>
      <c r="AI7833" t="s">
        <v>497</v>
      </c>
      <c r="AJ7833" s="7">
        <v>46387</v>
      </c>
      <c r="AK7833" t="s">
        <v>8450</v>
      </c>
      <c r="AL7833" t="s">
        <v>109</v>
      </c>
      <c r="AM7833" t="s">
        <v>7873</v>
      </c>
      <c r="AN7833" t="s">
        <v>8460</v>
      </c>
      <c r="AO7833" t="str">
        <f>TEXT(A7833,"yyyy-mm-dd")</f>
        <v>2026-02-28</v>
      </c>
    </row>
    <row r="7834" spans="1:41">
      <c r="A7834" s="6" t="s">
        <v>8449</v>
      </c>
      <c r="B7834">
        <v>2026</v>
      </c>
      <c r="C7834">
        <v>2</v>
      </c>
      <c r="E7834" t="s">
        <v>100</v>
      </c>
      <c r="F7834" t="s">
        <v>101</v>
      </c>
      <c r="G7834" t="s">
        <v>83</v>
      </c>
      <c r="H7834" t="s">
        <v>7480</v>
      </c>
      <c r="I7834">
        <v>2026</v>
      </c>
      <c r="K7834" s="6">
        <v>46387</v>
      </c>
      <c r="L7834">
        <v>10</v>
      </c>
      <c r="N7834" t="s">
        <v>164</v>
      </c>
      <c r="O7834" s="8">
        <v>1.46</v>
      </c>
      <c r="P7834" s="8">
        <v>1.5</v>
      </c>
      <c r="Q7834" s="8">
        <v>1.35</v>
      </c>
      <c r="R7834" s="8">
        <v>1.62</v>
      </c>
      <c r="S7834" s="8">
        <v>0.6</v>
      </c>
      <c r="T7834" s="8">
        <v>2</v>
      </c>
      <c r="U7834" s="8">
        <v>0.31</v>
      </c>
      <c r="V7834" s="9">
        <v>41</v>
      </c>
      <c r="W7834" s="8">
        <v>0.27</v>
      </c>
      <c r="X7834" s="8">
        <v>1.4</v>
      </c>
      <c r="Y7834" s="8">
        <v>-4.0000000000000036E-2</v>
      </c>
      <c r="Z7834" s="8">
        <v>0.19999999999999996</v>
      </c>
      <c r="AA7834">
        <v>-0.22999999999999998</v>
      </c>
      <c r="AF7834" t="s">
        <v>10489</v>
      </c>
      <c r="AG7834" t="s">
        <v>9655</v>
      </c>
      <c r="AH7834" t="s">
        <v>9656</v>
      </c>
      <c r="AI7834" t="s">
        <v>9657</v>
      </c>
      <c r="AJ7834" s="7">
        <v>46387</v>
      </c>
      <c r="AK7834" t="s">
        <v>8450</v>
      </c>
      <c r="AL7834" t="s">
        <v>109</v>
      </c>
      <c r="AM7834" t="s">
        <v>7482</v>
      </c>
      <c r="AN7834" t="s">
        <v>10516</v>
      </c>
    </row>
    <row r="7835" spans="1:41">
      <c r="A7835" s="6" t="s">
        <v>8449</v>
      </c>
      <c r="B7835">
        <v>2026</v>
      </c>
      <c r="C7835">
        <v>2</v>
      </c>
      <c r="E7835" t="s">
        <v>100</v>
      </c>
      <c r="F7835" t="s">
        <v>101</v>
      </c>
      <c r="G7835" t="s">
        <v>102</v>
      </c>
      <c r="H7835" t="s">
        <v>7766</v>
      </c>
      <c r="I7835">
        <v>2026</v>
      </c>
      <c r="J7835">
        <v>3</v>
      </c>
      <c r="K7835" s="6">
        <v>46295</v>
      </c>
      <c r="L7835">
        <v>7</v>
      </c>
      <c r="M7835">
        <v>2</v>
      </c>
      <c r="N7835" t="s">
        <v>192</v>
      </c>
      <c r="O7835" s="8">
        <v>1.6</v>
      </c>
      <c r="P7835" s="8">
        <v>1.72</v>
      </c>
      <c r="Q7835" s="8">
        <v>1.49</v>
      </c>
      <c r="R7835" s="8">
        <v>1.92</v>
      </c>
      <c r="S7835" s="8">
        <v>-0.6</v>
      </c>
      <c r="T7835" s="8">
        <v>2.5</v>
      </c>
      <c r="U7835" s="8">
        <v>0.56000000000000005</v>
      </c>
      <c r="V7835" s="9">
        <v>35</v>
      </c>
      <c r="W7835" s="8">
        <v>0.42999999999999994</v>
      </c>
      <c r="X7835" s="8">
        <v>3.1</v>
      </c>
      <c r="Y7835" s="8">
        <v>-0.11999999999999988</v>
      </c>
      <c r="Z7835" s="8">
        <v>0.15999999999999992</v>
      </c>
      <c r="AA7835">
        <v>-1.0000000000000009E-2</v>
      </c>
      <c r="AF7835" t="s">
        <v>7941</v>
      </c>
      <c r="AG7835" t="s">
        <v>106</v>
      </c>
      <c r="AH7835" t="s">
        <v>107</v>
      </c>
      <c r="AI7835" t="s">
        <v>427</v>
      </c>
      <c r="AJ7835" s="7">
        <v>46295</v>
      </c>
      <c r="AK7835" t="s">
        <v>8450</v>
      </c>
      <c r="AL7835" t="s">
        <v>109</v>
      </c>
      <c r="AM7835" t="s">
        <v>7768</v>
      </c>
      <c r="AN7835" t="s">
        <v>8459</v>
      </c>
      <c r="AO7835" t="str">
        <f>TEXT(A7835,"yyyy-mm-dd")</f>
        <v>2026-02-28</v>
      </c>
    </row>
    <row r="7836" spans="1:41">
      <c r="A7836" s="6" t="s">
        <v>8449</v>
      </c>
      <c r="B7836">
        <v>2026</v>
      </c>
      <c r="C7836">
        <v>2</v>
      </c>
      <c r="E7836" t="s">
        <v>100</v>
      </c>
      <c r="F7836" t="s">
        <v>101</v>
      </c>
      <c r="G7836" t="s">
        <v>102</v>
      </c>
      <c r="H7836" t="s">
        <v>7658</v>
      </c>
      <c r="I7836">
        <v>2026</v>
      </c>
      <c r="J7836">
        <v>2</v>
      </c>
      <c r="K7836" s="6">
        <v>46203</v>
      </c>
      <c r="L7836">
        <v>4</v>
      </c>
      <c r="M7836">
        <v>1</v>
      </c>
      <c r="N7836" t="s">
        <v>219</v>
      </c>
      <c r="O7836" s="8">
        <v>1.4</v>
      </c>
      <c r="P7836" s="8">
        <v>1.3</v>
      </c>
      <c r="Q7836" s="8">
        <v>0.99</v>
      </c>
      <c r="R7836" s="8">
        <v>1.6</v>
      </c>
      <c r="S7836" s="8">
        <v>0.5</v>
      </c>
      <c r="T7836" s="8">
        <v>3.3</v>
      </c>
      <c r="U7836" s="8">
        <v>0.56000000000000005</v>
      </c>
      <c r="V7836" s="9">
        <v>35</v>
      </c>
      <c r="W7836" s="8">
        <v>0.6100000000000001</v>
      </c>
      <c r="X7836" s="8">
        <v>2.8</v>
      </c>
      <c r="Y7836" s="8">
        <v>9.9999999999999867E-2</v>
      </c>
      <c r="Z7836" s="8">
        <v>0.22999999999999998</v>
      </c>
      <c r="AA7836">
        <v>9.000000000000008E-2</v>
      </c>
      <c r="AF7836" t="s">
        <v>7939</v>
      </c>
      <c r="AG7836" t="s">
        <v>106</v>
      </c>
      <c r="AH7836" t="s">
        <v>107</v>
      </c>
      <c r="AI7836" t="s">
        <v>340</v>
      </c>
      <c r="AJ7836" s="7">
        <v>46203</v>
      </c>
      <c r="AK7836" t="s">
        <v>8450</v>
      </c>
      <c r="AL7836" t="s">
        <v>109</v>
      </c>
      <c r="AM7836" t="s">
        <v>7660</v>
      </c>
      <c r="AN7836" t="s">
        <v>8458</v>
      </c>
      <c r="AO7836" t="str">
        <f>TEXT(A7836,"yyyy-mm-dd")</f>
        <v>2026-02-28</v>
      </c>
    </row>
    <row r="7837" spans="1:41">
      <c r="A7837" s="6" t="s">
        <v>8449</v>
      </c>
      <c r="B7837">
        <v>2026</v>
      </c>
      <c r="C7837">
        <v>2</v>
      </c>
      <c r="E7837" t="s">
        <v>100</v>
      </c>
      <c r="F7837" t="s">
        <v>101</v>
      </c>
      <c r="G7837" t="s">
        <v>102</v>
      </c>
      <c r="H7837" t="s">
        <v>7654</v>
      </c>
      <c r="I7837">
        <v>2026</v>
      </c>
      <c r="J7837">
        <v>1</v>
      </c>
      <c r="K7837" s="6">
        <v>46112</v>
      </c>
      <c r="L7837">
        <v>1</v>
      </c>
      <c r="M7837">
        <v>0</v>
      </c>
      <c r="N7837" t="s">
        <v>169</v>
      </c>
      <c r="O7837" s="8">
        <v>1.1599999999999999</v>
      </c>
      <c r="P7837" s="8">
        <v>1.3</v>
      </c>
      <c r="Q7837" s="8">
        <v>0.85</v>
      </c>
      <c r="R7837" s="8">
        <v>1.55</v>
      </c>
      <c r="S7837" s="8">
        <v>-2</v>
      </c>
      <c r="T7837" s="8">
        <v>2.44</v>
      </c>
      <c r="U7837" s="8">
        <v>0.74</v>
      </c>
      <c r="V7837" s="9">
        <v>35</v>
      </c>
      <c r="W7837" s="8">
        <v>0.70000000000000007</v>
      </c>
      <c r="X7837" s="8">
        <v>4.4399999999999995</v>
      </c>
      <c r="Y7837" s="8">
        <v>-0.14000000000000012</v>
      </c>
      <c r="Z7837" s="8">
        <v>0.37</v>
      </c>
      <c r="AA7837">
        <v>8.0000000000000071E-2</v>
      </c>
      <c r="AF7837" t="s">
        <v>7937</v>
      </c>
      <c r="AG7837" t="s">
        <v>106</v>
      </c>
      <c r="AH7837" t="s">
        <v>107</v>
      </c>
      <c r="AI7837" t="s">
        <v>108</v>
      </c>
      <c r="AJ7837" s="7">
        <v>46112</v>
      </c>
      <c r="AK7837" t="s">
        <v>8450</v>
      </c>
      <c r="AL7837" t="s">
        <v>109</v>
      </c>
      <c r="AM7837" t="s">
        <v>7656</v>
      </c>
      <c r="AN7837" t="s">
        <v>8457</v>
      </c>
      <c r="AO7837" t="str">
        <f>TEXT(A7837,"yyyy-mm-dd")</f>
        <v>2026-02-28</v>
      </c>
    </row>
    <row r="7838" spans="1:41">
      <c r="A7838" s="6" t="s">
        <v>8449</v>
      </c>
      <c r="B7838">
        <v>2026</v>
      </c>
      <c r="C7838">
        <v>2</v>
      </c>
      <c r="E7838" t="s">
        <v>2685</v>
      </c>
      <c r="F7838" t="s">
        <v>101</v>
      </c>
      <c r="G7838" t="s">
        <v>774</v>
      </c>
      <c r="H7838" t="s">
        <v>2686</v>
      </c>
      <c r="K7838" s="6"/>
      <c r="O7838" s="8">
        <v>1.87</v>
      </c>
      <c r="P7838" s="8">
        <v>1.8</v>
      </c>
      <c r="Q7838" s="8">
        <v>1.8</v>
      </c>
      <c r="R7838" s="8">
        <v>2</v>
      </c>
      <c r="S7838" s="8">
        <v>0.9</v>
      </c>
      <c r="T7838" s="8">
        <v>2.8</v>
      </c>
      <c r="U7838" s="8">
        <v>0.35</v>
      </c>
      <c r="V7838" s="9">
        <v>30</v>
      </c>
      <c r="W7838" s="8">
        <v>0.19999999999999996</v>
      </c>
      <c r="X7838" s="8">
        <v>1.9</v>
      </c>
      <c r="Y7838" s="8">
        <v>7.0000000000000062E-2</v>
      </c>
      <c r="Z7838" s="8">
        <v>0</v>
      </c>
      <c r="AA7838">
        <v>0</v>
      </c>
      <c r="AF7838" t="s">
        <v>2687</v>
      </c>
      <c r="AG7838" t="s">
        <v>2688</v>
      </c>
      <c r="AH7838" t="s">
        <v>2689</v>
      </c>
      <c r="AI7838" t="s">
        <v>2690</v>
      </c>
      <c r="AJ7838" s="7"/>
      <c r="AK7838" t="s">
        <v>8450</v>
      </c>
      <c r="AL7838" t="s">
        <v>109</v>
      </c>
      <c r="AM7838" t="s">
        <v>2686</v>
      </c>
      <c r="AN7838" t="s">
        <v>8477</v>
      </c>
      <c r="AO7838" t="str">
        <f>TEXT(A7838,"yyyy-mm-dd")</f>
        <v>2026-02-28</v>
      </c>
    </row>
    <row r="7839" spans="1:41">
      <c r="A7839" s="6" t="s">
        <v>8449</v>
      </c>
      <c r="B7839">
        <v>2026</v>
      </c>
      <c r="C7839">
        <v>2</v>
      </c>
      <c r="E7839" t="s">
        <v>81</v>
      </c>
      <c r="F7839" t="s">
        <v>82</v>
      </c>
      <c r="G7839" t="s">
        <v>83</v>
      </c>
      <c r="H7839" t="s">
        <v>8368</v>
      </c>
      <c r="I7839">
        <v>2028</v>
      </c>
      <c r="K7839" s="6">
        <v>47118</v>
      </c>
      <c r="L7839">
        <v>34</v>
      </c>
      <c r="N7839" t="s">
        <v>789</v>
      </c>
      <c r="O7839" s="8">
        <v>3.74</v>
      </c>
      <c r="P7839" s="8">
        <v>3.7</v>
      </c>
      <c r="Q7839" s="8">
        <v>3.59</v>
      </c>
      <c r="R7839" s="8">
        <v>3.83</v>
      </c>
      <c r="S7839" s="8">
        <v>3.3</v>
      </c>
      <c r="T7839" s="8">
        <v>4.24</v>
      </c>
      <c r="U7839" s="8">
        <v>0.2</v>
      </c>
      <c r="V7839" s="9">
        <v>34</v>
      </c>
      <c r="W7839" s="8">
        <v>0.24000000000000021</v>
      </c>
      <c r="X7839" s="8">
        <v>0.94000000000000039</v>
      </c>
      <c r="Y7839" s="8">
        <v>4.0000000000000036E-2</v>
      </c>
      <c r="Z7839" s="8">
        <v>-9.9999999999997868E-3</v>
      </c>
      <c r="AA7839">
        <v>-6.0000000000000053E-2</v>
      </c>
      <c r="AF7839" t="s">
        <v>8369</v>
      </c>
      <c r="AG7839" t="s">
        <v>87</v>
      </c>
      <c r="AH7839" t="s">
        <v>88</v>
      </c>
      <c r="AI7839" t="s">
        <v>359</v>
      </c>
      <c r="AJ7839" s="7">
        <v>47118</v>
      </c>
      <c r="AK7839" t="s">
        <v>8450</v>
      </c>
      <c r="AL7839" t="s">
        <v>91</v>
      </c>
      <c r="AM7839" t="s">
        <v>8370</v>
      </c>
      <c r="AN7839" t="s">
        <v>8453</v>
      </c>
      <c r="AO7839" t="str">
        <f>TEXT(A7839,"yyyy-mm-dd")</f>
        <v>2026-02-28</v>
      </c>
    </row>
    <row r="7840" spans="1:41">
      <c r="A7840" s="6" t="s">
        <v>8449</v>
      </c>
      <c r="B7840">
        <v>2026</v>
      </c>
      <c r="C7840">
        <v>2</v>
      </c>
      <c r="E7840" t="s">
        <v>392</v>
      </c>
      <c r="F7840" t="s">
        <v>82</v>
      </c>
      <c r="G7840" t="s">
        <v>83</v>
      </c>
      <c r="H7840" t="s">
        <v>8368</v>
      </c>
      <c r="I7840">
        <v>2028</v>
      </c>
      <c r="K7840" s="6">
        <v>47118</v>
      </c>
      <c r="L7840">
        <v>34</v>
      </c>
      <c r="N7840" t="s">
        <v>789</v>
      </c>
      <c r="O7840" s="8">
        <v>3.68</v>
      </c>
      <c r="P7840" s="8">
        <v>3.66</v>
      </c>
      <c r="Q7840" s="8">
        <v>3.6</v>
      </c>
      <c r="R7840" s="8">
        <v>3.8</v>
      </c>
      <c r="S7840" s="8">
        <v>3.1</v>
      </c>
      <c r="T7840" s="8">
        <v>4.29</v>
      </c>
      <c r="U7840" s="8">
        <v>0.26</v>
      </c>
      <c r="V7840" s="9">
        <v>33</v>
      </c>
      <c r="W7840" s="8">
        <v>0.19999999999999973</v>
      </c>
      <c r="X7840" s="8">
        <v>1.19</v>
      </c>
      <c r="Y7840" s="8">
        <v>2.0000000000000018E-2</v>
      </c>
      <c r="Z7840" s="8">
        <v>-6.0000000000000053E-2</v>
      </c>
      <c r="AA7840">
        <v>-5.0000000000000266E-2</v>
      </c>
      <c r="AF7840" t="s">
        <v>8369</v>
      </c>
      <c r="AG7840" t="s">
        <v>87</v>
      </c>
      <c r="AH7840" t="s">
        <v>88</v>
      </c>
      <c r="AI7840" t="s">
        <v>359</v>
      </c>
      <c r="AJ7840" s="7">
        <v>47118</v>
      </c>
      <c r="AK7840" t="s">
        <v>8450</v>
      </c>
      <c r="AL7840" t="s">
        <v>393</v>
      </c>
      <c r="AM7840" t="s">
        <v>8370</v>
      </c>
      <c r="AN7840" t="s">
        <v>8456</v>
      </c>
      <c r="AO7840" t="str">
        <f>TEXT(A7840,"yyyy-mm-dd")</f>
        <v>2026-02-28</v>
      </c>
    </row>
    <row r="7841" spans="1:41">
      <c r="A7841" s="6" t="s">
        <v>8449</v>
      </c>
      <c r="B7841">
        <v>2026</v>
      </c>
      <c r="C7841">
        <v>2</v>
      </c>
      <c r="E7841" t="s">
        <v>81</v>
      </c>
      <c r="F7841" t="s">
        <v>82</v>
      </c>
      <c r="G7841" t="s">
        <v>83</v>
      </c>
      <c r="H7841" t="s">
        <v>7924</v>
      </c>
      <c r="I7841">
        <v>2027</v>
      </c>
      <c r="K7841" s="6">
        <v>46752</v>
      </c>
      <c r="L7841">
        <v>22</v>
      </c>
      <c r="N7841" t="s">
        <v>167</v>
      </c>
      <c r="O7841" s="8">
        <v>3.78</v>
      </c>
      <c r="P7841" s="8">
        <v>3.75</v>
      </c>
      <c r="Q7841" s="8">
        <v>3.65</v>
      </c>
      <c r="R7841" s="8">
        <v>3.95</v>
      </c>
      <c r="S7841" s="8">
        <v>3.3</v>
      </c>
      <c r="T7841" s="8">
        <v>4.37</v>
      </c>
      <c r="U7841" s="8">
        <v>0.25</v>
      </c>
      <c r="V7841" s="9">
        <v>40</v>
      </c>
      <c r="W7841" s="8">
        <v>0.30000000000000027</v>
      </c>
      <c r="X7841" s="8">
        <v>1.0700000000000003</v>
      </c>
      <c r="Y7841" s="8">
        <v>2.9999999999999805E-2</v>
      </c>
      <c r="Z7841" s="8">
        <v>2.0000000000000018E-2</v>
      </c>
      <c r="AA7841">
        <v>-3.9999999999999591E-2</v>
      </c>
      <c r="AF7841" t="s">
        <v>7925</v>
      </c>
      <c r="AG7841" t="s">
        <v>87</v>
      </c>
      <c r="AH7841" t="s">
        <v>88</v>
      </c>
      <c r="AI7841" t="s">
        <v>97</v>
      </c>
      <c r="AJ7841" s="7">
        <v>46752</v>
      </c>
      <c r="AK7841" t="s">
        <v>8450</v>
      </c>
      <c r="AL7841" t="s">
        <v>91</v>
      </c>
      <c r="AM7841" t="s">
        <v>7926</v>
      </c>
      <c r="AN7841" t="s">
        <v>8452</v>
      </c>
      <c r="AO7841" t="str">
        <f>TEXT(A7841,"yyyy-mm-dd")</f>
        <v>2026-02-28</v>
      </c>
    </row>
    <row r="7842" spans="1:41">
      <c r="A7842" s="6" t="s">
        <v>8449</v>
      </c>
      <c r="B7842">
        <v>2026</v>
      </c>
      <c r="C7842">
        <v>2</v>
      </c>
      <c r="E7842" t="s">
        <v>392</v>
      </c>
      <c r="F7842" t="s">
        <v>82</v>
      </c>
      <c r="G7842" t="s">
        <v>83</v>
      </c>
      <c r="H7842" t="s">
        <v>7924</v>
      </c>
      <c r="I7842">
        <v>2027</v>
      </c>
      <c r="K7842" s="6">
        <v>46752</v>
      </c>
      <c r="L7842">
        <v>22</v>
      </c>
      <c r="N7842" t="s">
        <v>167</v>
      </c>
      <c r="O7842" s="8">
        <v>3.73</v>
      </c>
      <c r="P7842" s="8">
        <v>3.74</v>
      </c>
      <c r="Q7842" s="8">
        <v>3.61</v>
      </c>
      <c r="R7842" s="8">
        <v>3.89</v>
      </c>
      <c r="S7842" s="8">
        <v>3</v>
      </c>
      <c r="T7842" s="8">
        <v>4.4000000000000004</v>
      </c>
      <c r="U7842" s="8">
        <v>0.31</v>
      </c>
      <c r="V7842" s="9">
        <v>38</v>
      </c>
      <c r="W7842" s="8">
        <v>0.28000000000000025</v>
      </c>
      <c r="X7842" s="8">
        <v>1.4000000000000004</v>
      </c>
      <c r="Y7842" s="8">
        <v>-1.0000000000000231E-2</v>
      </c>
      <c r="Z7842" s="8">
        <v>-9.9999999999997868E-3</v>
      </c>
      <c r="AA7842">
        <v>-9.9999999999997868E-3</v>
      </c>
      <c r="AF7842" t="s">
        <v>7925</v>
      </c>
      <c r="AG7842" t="s">
        <v>87</v>
      </c>
      <c r="AH7842" t="s">
        <v>88</v>
      </c>
      <c r="AI7842" t="s">
        <v>97</v>
      </c>
      <c r="AJ7842" s="7">
        <v>46752</v>
      </c>
      <c r="AK7842" t="s">
        <v>8450</v>
      </c>
      <c r="AL7842" t="s">
        <v>393</v>
      </c>
      <c r="AM7842" t="s">
        <v>7926</v>
      </c>
      <c r="AN7842" t="s">
        <v>8455</v>
      </c>
      <c r="AO7842" t="str">
        <f>TEXT(A7842,"yyyy-mm-dd")</f>
        <v>2026-02-28</v>
      </c>
    </row>
    <row r="7843" spans="1:41">
      <c r="A7843" s="6" t="s">
        <v>8449</v>
      </c>
      <c r="B7843">
        <v>2026</v>
      </c>
      <c r="C7843">
        <v>2</v>
      </c>
      <c r="E7843" t="s">
        <v>81</v>
      </c>
      <c r="F7843" t="s">
        <v>82</v>
      </c>
      <c r="G7843" t="s">
        <v>83</v>
      </c>
      <c r="H7843" t="s">
        <v>7480</v>
      </c>
      <c r="I7843">
        <v>2026</v>
      </c>
      <c r="K7843" s="6">
        <v>46387</v>
      </c>
      <c r="L7843">
        <v>10</v>
      </c>
      <c r="N7843" t="s">
        <v>164</v>
      </c>
      <c r="O7843" s="8">
        <v>3.98</v>
      </c>
      <c r="P7843" s="8">
        <v>4</v>
      </c>
      <c r="Q7843" s="8">
        <v>3.84</v>
      </c>
      <c r="R7843" s="8">
        <v>4.0999999999999996</v>
      </c>
      <c r="S7843" s="8">
        <v>3.3</v>
      </c>
      <c r="T7843" s="8">
        <v>4.51</v>
      </c>
      <c r="U7843" s="8">
        <v>0.26</v>
      </c>
      <c r="V7843" s="9">
        <v>42</v>
      </c>
      <c r="W7843" s="8">
        <v>0.25999999999999979</v>
      </c>
      <c r="X7843" s="8">
        <v>1.21</v>
      </c>
      <c r="Y7843" s="8">
        <v>-2.0000000000000018E-2</v>
      </c>
      <c r="Z7843" s="8">
        <v>4.9999999999999822E-2</v>
      </c>
      <c r="AA7843">
        <v>-2.9999999999999805E-2</v>
      </c>
      <c r="AF7843" t="s">
        <v>7481</v>
      </c>
      <c r="AG7843" t="s">
        <v>87</v>
      </c>
      <c r="AH7843" t="s">
        <v>88</v>
      </c>
      <c r="AI7843" t="s">
        <v>89</v>
      </c>
      <c r="AJ7843" s="7">
        <v>46387</v>
      </c>
      <c r="AK7843" t="s">
        <v>8450</v>
      </c>
      <c r="AL7843" t="s">
        <v>91</v>
      </c>
      <c r="AM7843" t="s">
        <v>7482</v>
      </c>
      <c r="AN7843" t="s">
        <v>8451</v>
      </c>
      <c r="AO7843" t="str">
        <f>TEXT(A7843,"yyyy-mm-dd")</f>
        <v>2026-02-28</v>
      </c>
    </row>
    <row r="7844" spans="1:41">
      <c r="A7844" s="6" t="s">
        <v>8449</v>
      </c>
      <c r="B7844">
        <v>2026</v>
      </c>
      <c r="C7844">
        <v>2</v>
      </c>
      <c r="E7844" t="s">
        <v>392</v>
      </c>
      <c r="F7844" t="s">
        <v>82</v>
      </c>
      <c r="G7844" t="s">
        <v>83</v>
      </c>
      <c r="H7844" t="s">
        <v>7480</v>
      </c>
      <c r="I7844">
        <v>2026</v>
      </c>
      <c r="K7844" s="6">
        <v>46387</v>
      </c>
      <c r="L7844">
        <v>10</v>
      </c>
      <c r="N7844" t="s">
        <v>164</v>
      </c>
      <c r="O7844" s="8">
        <v>4.18</v>
      </c>
      <c r="P7844" s="8">
        <v>4.17</v>
      </c>
      <c r="Q7844" s="8">
        <v>3.99</v>
      </c>
      <c r="R7844" s="8">
        <v>4.33</v>
      </c>
      <c r="S7844" s="8">
        <v>3.74</v>
      </c>
      <c r="T7844" s="8">
        <v>4.9400000000000004</v>
      </c>
      <c r="U7844" s="8">
        <v>0.26</v>
      </c>
      <c r="V7844" s="9">
        <v>40</v>
      </c>
      <c r="W7844" s="8">
        <v>0.33999999999999986</v>
      </c>
      <c r="X7844" s="8">
        <v>1.2000000000000002</v>
      </c>
      <c r="Y7844" s="8">
        <v>9.9999999999997868E-3</v>
      </c>
      <c r="Z7844" s="8">
        <v>5.9999999999999609E-2</v>
      </c>
      <c r="AA7844">
        <v>-4.000000000000048E-2</v>
      </c>
      <c r="AF7844" t="s">
        <v>7481</v>
      </c>
      <c r="AG7844" t="s">
        <v>87</v>
      </c>
      <c r="AH7844" t="s">
        <v>88</v>
      </c>
      <c r="AI7844" t="s">
        <v>89</v>
      </c>
      <c r="AJ7844" s="7">
        <v>46387</v>
      </c>
      <c r="AK7844" t="s">
        <v>8450</v>
      </c>
      <c r="AL7844" t="s">
        <v>393</v>
      </c>
      <c r="AM7844" t="s">
        <v>7482</v>
      </c>
      <c r="AN7844" t="s">
        <v>8454</v>
      </c>
      <c r="AO7844" t="str">
        <f>TEXT(A7844,"yyyy-mm-dd")</f>
        <v>2026-02-28</v>
      </c>
    </row>
    <row r="7845" spans="1:41">
      <c r="A7845" s="6" t="s">
        <v>8449</v>
      </c>
      <c r="B7845">
        <v>2026</v>
      </c>
      <c r="C7845">
        <v>2</v>
      </c>
      <c r="E7845" t="s">
        <v>81</v>
      </c>
      <c r="F7845" t="s">
        <v>82</v>
      </c>
      <c r="G7845" t="s">
        <v>774</v>
      </c>
      <c r="H7845" t="s">
        <v>775</v>
      </c>
      <c r="K7845" s="6"/>
      <c r="O7845" s="8">
        <v>3.76</v>
      </c>
      <c r="P7845" s="8">
        <v>3.75</v>
      </c>
      <c r="Q7845" s="8">
        <v>3.6</v>
      </c>
      <c r="R7845" s="8">
        <v>3.9</v>
      </c>
      <c r="S7845" s="8">
        <v>3.5</v>
      </c>
      <c r="T7845" s="8">
        <v>4.25</v>
      </c>
      <c r="U7845" s="8">
        <v>0.19</v>
      </c>
      <c r="V7845" s="9">
        <v>35</v>
      </c>
      <c r="W7845" s="8">
        <v>0.29999999999999982</v>
      </c>
      <c r="X7845" s="8">
        <v>0.75</v>
      </c>
      <c r="Y7845" s="8">
        <v>9.9999999999997868E-3</v>
      </c>
      <c r="Z7845" s="8">
        <v>0</v>
      </c>
      <c r="AA7845">
        <v>-1.0000000000000231E-2</v>
      </c>
      <c r="AF7845" t="s">
        <v>776</v>
      </c>
      <c r="AG7845" t="s">
        <v>777</v>
      </c>
      <c r="AH7845" t="s">
        <v>778</v>
      </c>
      <c r="AI7845" t="s">
        <v>779</v>
      </c>
      <c r="AJ7845" s="7"/>
      <c r="AK7845" t="s">
        <v>8450</v>
      </c>
      <c r="AL7845" t="s">
        <v>91</v>
      </c>
      <c r="AM7845" t="s">
        <v>775</v>
      </c>
      <c r="AN7845" t="s">
        <v>8473</v>
      </c>
      <c r="AO7845" t="str">
        <f>TEXT(A7845,"yyyy-mm-dd")</f>
        <v>2026-02-28</v>
      </c>
    </row>
    <row r="7846" spans="1:41">
      <c r="A7846" s="6" t="s">
        <v>8449</v>
      </c>
      <c r="B7846">
        <v>2026</v>
      </c>
      <c r="C7846">
        <v>2</v>
      </c>
      <c r="E7846" t="s">
        <v>81</v>
      </c>
      <c r="F7846" t="s">
        <v>82</v>
      </c>
      <c r="G7846" t="s">
        <v>774</v>
      </c>
      <c r="H7846" t="s">
        <v>1536</v>
      </c>
      <c r="K7846" s="6"/>
      <c r="O7846" s="8">
        <v>3.64</v>
      </c>
      <c r="P7846" s="8">
        <v>3.64</v>
      </c>
      <c r="Q7846" s="8">
        <v>3.5</v>
      </c>
      <c r="R7846" s="8">
        <v>3.8</v>
      </c>
      <c r="S7846" s="8">
        <v>3</v>
      </c>
      <c r="T7846" s="8">
        <v>4.12</v>
      </c>
      <c r="U7846" s="8">
        <v>0.27</v>
      </c>
      <c r="V7846" s="9">
        <v>34</v>
      </c>
      <c r="W7846" s="8">
        <v>0.29999999999999982</v>
      </c>
      <c r="X7846" s="8">
        <v>1.1200000000000001</v>
      </c>
      <c r="Y7846" s="8">
        <v>0</v>
      </c>
      <c r="Z7846" s="8">
        <v>4.0000000000000036E-2</v>
      </c>
      <c r="AA7846">
        <v>0</v>
      </c>
      <c r="AF7846" t="s">
        <v>1537</v>
      </c>
      <c r="AG7846" t="s">
        <v>777</v>
      </c>
      <c r="AH7846" t="s">
        <v>778</v>
      </c>
      <c r="AI7846" t="s">
        <v>1538</v>
      </c>
      <c r="AJ7846" s="7"/>
      <c r="AK7846" t="s">
        <v>8450</v>
      </c>
      <c r="AL7846" t="s">
        <v>91</v>
      </c>
      <c r="AM7846" t="s">
        <v>1536</v>
      </c>
      <c r="AN7846" t="s">
        <v>8474</v>
      </c>
      <c r="AO7846" t="str">
        <f>TEXT(A7846,"yyyy-mm-dd")</f>
        <v>2026-02-28</v>
      </c>
    </row>
    <row r="7847" spans="1:41">
      <c r="A7847" s="6" t="s">
        <v>8449</v>
      </c>
      <c r="B7847">
        <v>2026</v>
      </c>
      <c r="C7847">
        <v>2</v>
      </c>
      <c r="E7847" t="s">
        <v>392</v>
      </c>
      <c r="F7847" t="s">
        <v>82</v>
      </c>
      <c r="G7847" t="s">
        <v>774</v>
      </c>
      <c r="H7847" t="s">
        <v>775</v>
      </c>
      <c r="K7847" s="6"/>
      <c r="O7847" s="8">
        <v>3.71</v>
      </c>
      <c r="P7847" s="8">
        <v>3.72</v>
      </c>
      <c r="Q7847" s="8">
        <v>3.56</v>
      </c>
      <c r="R7847" s="8">
        <v>3.81</v>
      </c>
      <c r="S7847" s="8">
        <v>3.15</v>
      </c>
      <c r="T7847" s="8">
        <v>4.2</v>
      </c>
      <c r="U7847" s="8">
        <v>0.22</v>
      </c>
      <c r="V7847" s="9">
        <v>34</v>
      </c>
      <c r="W7847" s="8">
        <v>0.25</v>
      </c>
      <c r="X7847" s="8">
        <v>1.0500000000000003</v>
      </c>
      <c r="Y7847" s="8">
        <v>-1.0000000000000231E-2</v>
      </c>
      <c r="Z7847" s="8">
        <v>-2.9999999999999805E-2</v>
      </c>
      <c r="AA7847">
        <v>-8.9999999999999858E-2</v>
      </c>
      <c r="AF7847" t="s">
        <v>776</v>
      </c>
      <c r="AG7847" t="s">
        <v>777</v>
      </c>
      <c r="AH7847" t="s">
        <v>778</v>
      </c>
      <c r="AI7847" t="s">
        <v>779</v>
      </c>
      <c r="AJ7847" s="7"/>
      <c r="AK7847" t="s">
        <v>8450</v>
      </c>
      <c r="AL7847" t="s">
        <v>393</v>
      </c>
      <c r="AM7847" t="s">
        <v>775</v>
      </c>
      <c r="AN7847" t="s">
        <v>8475</v>
      </c>
      <c r="AO7847" t="str">
        <f>TEXT(A7847,"yyyy-mm-dd")</f>
        <v>2026-02-28</v>
      </c>
    </row>
    <row r="7848" spans="1:41">
      <c r="A7848" s="6" t="s">
        <v>8449</v>
      </c>
      <c r="B7848">
        <v>2026</v>
      </c>
      <c r="C7848">
        <v>2</v>
      </c>
      <c r="E7848" t="s">
        <v>392</v>
      </c>
      <c r="F7848" t="s">
        <v>82</v>
      </c>
      <c r="G7848" t="s">
        <v>774</v>
      </c>
      <c r="H7848" t="s">
        <v>1536</v>
      </c>
      <c r="K7848" s="6"/>
      <c r="O7848" s="8">
        <v>3.59</v>
      </c>
      <c r="P7848" s="8">
        <v>3.6</v>
      </c>
      <c r="Q7848" s="8">
        <v>3.5</v>
      </c>
      <c r="R7848" s="8">
        <v>3.8</v>
      </c>
      <c r="S7848" s="8">
        <v>3</v>
      </c>
      <c r="T7848" s="8">
        <v>4.04</v>
      </c>
      <c r="U7848" s="8">
        <v>0.27</v>
      </c>
      <c r="V7848" s="9">
        <v>33</v>
      </c>
      <c r="W7848" s="8">
        <v>0.29999999999999982</v>
      </c>
      <c r="X7848" s="8">
        <v>1.04</v>
      </c>
      <c r="Y7848" s="8">
        <v>-1.0000000000000231E-2</v>
      </c>
      <c r="Z7848" s="8">
        <v>0</v>
      </c>
      <c r="AA7848">
        <v>0</v>
      </c>
      <c r="AF7848" t="s">
        <v>1537</v>
      </c>
      <c r="AG7848" t="s">
        <v>777</v>
      </c>
      <c r="AH7848" t="s">
        <v>778</v>
      </c>
      <c r="AI7848" t="s">
        <v>1538</v>
      </c>
      <c r="AJ7848" s="7"/>
      <c r="AK7848" t="s">
        <v>8450</v>
      </c>
      <c r="AL7848" t="s">
        <v>393</v>
      </c>
      <c r="AM7848" t="s">
        <v>1536</v>
      </c>
      <c r="AN7848" t="s">
        <v>8476</v>
      </c>
      <c r="AO7848" t="str">
        <f>TEXT(A7848,"yyyy-mm-dd")</f>
        <v>2026-02-28</v>
      </c>
    </row>
    <row r="7849" spans="1:41">
      <c r="A7849" s="6" t="s">
        <v>8449</v>
      </c>
      <c r="B7849">
        <v>2026</v>
      </c>
      <c r="C7849">
        <v>2</v>
      </c>
      <c r="E7849" t="s">
        <v>112</v>
      </c>
      <c r="F7849" t="s">
        <v>113</v>
      </c>
      <c r="G7849" t="s">
        <v>83</v>
      </c>
      <c r="H7849" t="s">
        <v>8368</v>
      </c>
      <c r="I7849">
        <v>2028</v>
      </c>
      <c r="K7849" s="6">
        <v>47118</v>
      </c>
      <c r="L7849">
        <v>34</v>
      </c>
      <c r="N7849" t="s">
        <v>789</v>
      </c>
      <c r="O7849" s="8">
        <v>6.32</v>
      </c>
      <c r="P7849" s="8">
        <v>6.3</v>
      </c>
      <c r="Q7849" s="8">
        <v>6.12</v>
      </c>
      <c r="R7849" s="8">
        <v>6.47</v>
      </c>
      <c r="S7849" s="8">
        <v>5.5</v>
      </c>
      <c r="T7849" s="8">
        <v>7.35</v>
      </c>
      <c r="U7849" s="8">
        <v>0.42</v>
      </c>
      <c r="V7849" s="9">
        <v>24</v>
      </c>
      <c r="W7849" s="8">
        <v>0.34999999999999964</v>
      </c>
      <c r="X7849" s="8">
        <v>1.8499999999999996</v>
      </c>
      <c r="Y7849" s="8">
        <v>2.0000000000000462E-2</v>
      </c>
      <c r="Z7849" s="8">
        <v>0</v>
      </c>
      <c r="AA7849">
        <v>-0.19000000000000039</v>
      </c>
      <c r="AF7849" t="s">
        <v>8406</v>
      </c>
      <c r="AG7849" t="s">
        <v>115</v>
      </c>
      <c r="AH7849" t="s">
        <v>116</v>
      </c>
      <c r="AI7849" t="s">
        <v>359</v>
      </c>
      <c r="AJ7849" s="7">
        <v>47118</v>
      </c>
      <c r="AK7849" t="s">
        <v>8450</v>
      </c>
      <c r="AL7849" t="s">
        <v>118</v>
      </c>
      <c r="AM7849" t="s">
        <v>8370</v>
      </c>
      <c r="AN7849" t="s">
        <v>8480</v>
      </c>
      <c r="AO7849" t="str">
        <f>TEXT(A7849,"yyyy-mm-dd")</f>
        <v>2026-02-28</v>
      </c>
    </row>
    <row r="7850" spans="1:41">
      <c r="A7850" s="6" t="s">
        <v>8449</v>
      </c>
      <c r="B7850">
        <v>2026</v>
      </c>
      <c r="C7850">
        <v>2</v>
      </c>
      <c r="E7850" t="s">
        <v>2881</v>
      </c>
      <c r="F7850" t="s">
        <v>113</v>
      </c>
      <c r="G7850" t="s">
        <v>83</v>
      </c>
      <c r="H7850" t="s">
        <v>8368</v>
      </c>
      <c r="I7850">
        <v>2028</v>
      </c>
      <c r="K7850" s="6">
        <v>47118</v>
      </c>
      <c r="L7850">
        <v>34</v>
      </c>
      <c r="N7850" t="s">
        <v>789</v>
      </c>
      <c r="O7850" s="8">
        <v>8.0299999999999994</v>
      </c>
      <c r="P7850" s="8">
        <v>8</v>
      </c>
      <c r="Q7850" s="8">
        <v>7.55</v>
      </c>
      <c r="R7850" s="8">
        <v>8.35</v>
      </c>
      <c r="S7850" s="8">
        <v>7</v>
      </c>
      <c r="T7850" s="8">
        <v>9.14</v>
      </c>
      <c r="U7850" s="8">
        <v>0.64</v>
      </c>
      <c r="V7850" s="9">
        <v>23</v>
      </c>
      <c r="W7850" s="8">
        <v>0.79999999999999982</v>
      </c>
      <c r="X7850" s="8">
        <v>2.1400000000000006</v>
      </c>
      <c r="Y7850" s="8">
        <v>2.9999999999999361E-2</v>
      </c>
      <c r="Z7850" s="8">
        <v>0.11000000000000032</v>
      </c>
      <c r="AA7850">
        <v>-0.12999999999999989</v>
      </c>
      <c r="AF7850" t="s">
        <v>8411</v>
      </c>
      <c r="AG7850" t="s">
        <v>2883</v>
      </c>
      <c r="AH7850" t="s">
        <v>2884</v>
      </c>
      <c r="AI7850" t="s">
        <v>359</v>
      </c>
      <c r="AJ7850" s="7">
        <v>47118</v>
      </c>
      <c r="AK7850" t="s">
        <v>8450</v>
      </c>
      <c r="AL7850" t="s">
        <v>2885</v>
      </c>
      <c r="AM7850" t="s">
        <v>8370</v>
      </c>
      <c r="AN7850" t="s">
        <v>8483</v>
      </c>
      <c r="AO7850" t="str">
        <f>TEXT(A7850,"yyyy-mm-dd")</f>
        <v>2026-02-28</v>
      </c>
    </row>
    <row r="7851" spans="1:41">
      <c r="A7851" s="6" t="s">
        <v>8449</v>
      </c>
      <c r="B7851">
        <v>2026</v>
      </c>
      <c r="C7851">
        <v>2</v>
      </c>
      <c r="E7851" t="s">
        <v>112</v>
      </c>
      <c r="F7851" t="s">
        <v>113</v>
      </c>
      <c r="G7851" t="s">
        <v>83</v>
      </c>
      <c r="H7851" t="s">
        <v>7924</v>
      </c>
      <c r="I7851">
        <v>2027</v>
      </c>
      <c r="K7851" s="6">
        <v>46752</v>
      </c>
      <c r="L7851">
        <v>22</v>
      </c>
      <c r="N7851" t="s">
        <v>167</v>
      </c>
      <c r="O7851" s="8">
        <v>6.43</v>
      </c>
      <c r="P7851" s="8">
        <v>6.42</v>
      </c>
      <c r="Q7851" s="8">
        <v>6.27</v>
      </c>
      <c r="R7851" s="8">
        <v>6.51</v>
      </c>
      <c r="S7851" s="8">
        <v>5.75</v>
      </c>
      <c r="T7851" s="8">
        <v>7.1</v>
      </c>
      <c r="U7851" s="8">
        <v>0.3</v>
      </c>
      <c r="V7851" s="9">
        <v>28</v>
      </c>
      <c r="W7851" s="8">
        <v>0.24000000000000021</v>
      </c>
      <c r="X7851" s="8">
        <v>1.3499999999999996</v>
      </c>
      <c r="Y7851" s="8">
        <v>9.9999999999997868E-3</v>
      </c>
      <c r="Z7851" s="8">
        <v>3.0000000000000249E-2</v>
      </c>
      <c r="AA7851">
        <v>-8.9999999999999858E-2</v>
      </c>
      <c r="AF7851" t="s">
        <v>7962</v>
      </c>
      <c r="AG7851" t="s">
        <v>115</v>
      </c>
      <c r="AH7851" t="s">
        <v>116</v>
      </c>
      <c r="AI7851" t="s">
        <v>230</v>
      </c>
      <c r="AJ7851" s="7">
        <v>46752</v>
      </c>
      <c r="AK7851" t="s">
        <v>8450</v>
      </c>
      <c r="AL7851" t="s">
        <v>118</v>
      </c>
      <c r="AM7851" t="s">
        <v>7926</v>
      </c>
      <c r="AN7851" t="s">
        <v>8479</v>
      </c>
      <c r="AO7851" t="str">
        <f>TEXT(A7851,"yyyy-mm-dd")</f>
        <v>2026-02-28</v>
      </c>
    </row>
    <row r="7852" spans="1:41">
      <c r="A7852" s="6" t="s">
        <v>8449</v>
      </c>
      <c r="B7852">
        <v>2026</v>
      </c>
      <c r="C7852">
        <v>2</v>
      </c>
      <c r="E7852" t="s">
        <v>2881</v>
      </c>
      <c r="F7852" t="s">
        <v>113</v>
      </c>
      <c r="G7852" t="s">
        <v>83</v>
      </c>
      <c r="H7852" t="s">
        <v>7924</v>
      </c>
      <c r="I7852">
        <v>2027</v>
      </c>
      <c r="K7852" s="6">
        <v>46752</v>
      </c>
      <c r="L7852">
        <v>22</v>
      </c>
      <c r="N7852" t="s">
        <v>167</v>
      </c>
      <c r="O7852" s="8">
        <v>8.23</v>
      </c>
      <c r="P7852" s="8">
        <v>8.25</v>
      </c>
      <c r="Q7852" s="8">
        <v>8</v>
      </c>
      <c r="R7852" s="8">
        <v>8.5</v>
      </c>
      <c r="S7852" s="8">
        <v>7</v>
      </c>
      <c r="T7852" s="8">
        <v>9.33</v>
      </c>
      <c r="U7852" s="8">
        <v>0.55000000000000004</v>
      </c>
      <c r="V7852" s="9">
        <v>27</v>
      </c>
      <c r="W7852" s="8">
        <v>0.5</v>
      </c>
      <c r="X7852" s="8">
        <v>2.33</v>
      </c>
      <c r="Y7852" s="8">
        <v>-1.9999999999999574E-2</v>
      </c>
      <c r="Z7852" s="8">
        <v>5.0000000000000711E-2</v>
      </c>
      <c r="AA7852">
        <v>-9.9999999999999645E-2</v>
      </c>
      <c r="AF7852" t="s">
        <v>7967</v>
      </c>
      <c r="AG7852" t="s">
        <v>2883</v>
      </c>
      <c r="AH7852" t="s">
        <v>2884</v>
      </c>
      <c r="AI7852" t="s">
        <v>230</v>
      </c>
      <c r="AJ7852" s="7">
        <v>46752</v>
      </c>
      <c r="AK7852" t="s">
        <v>8450</v>
      </c>
      <c r="AL7852" t="s">
        <v>2885</v>
      </c>
      <c r="AM7852" t="s">
        <v>7926</v>
      </c>
      <c r="AN7852" t="s">
        <v>8482</v>
      </c>
      <c r="AO7852" t="str">
        <f>TEXT(A7852,"yyyy-mm-dd")</f>
        <v>2026-02-28</v>
      </c>
    </row>
    <row r="7853" spans="1:41">
      <c r="A7853" s="6" t="s">
        <v>8449</v>
      </c>
      <c r="B7853">
        <v>2026</v>
      </c>
      <c r="C7853">
        <v>2</v>
      </c>
      <c r="E7853" t="s">
        <v>112</v>
      </c>
      <c r="F7853" t="s">
        <v>113</v>
      </c>
      <c r="G7853" t="s">
        <v>83</v>
      </c>
      <c r="H7853" t="s">
        <v>7480</v>
      </c>
      <c r="I7853">
        <v>2026</v>
      </c>
      <c r="K7853" s="6">
        <v>46387</v>
      </c>
      <c r="L7853">
        <v>10</v>
      </c>
      <c r="N7853" t="s">
        <v>164</v>
      </c>
      <c r="O7853" s="8">
        <v>6.5</v>
      </c>
      <c r="P7853" s="8">
        <v>6.5</v>
      </c>
      <c r="Q7853" s="8">
        <v>6.33</v>
      </c>
      <c r="R7853" s="8">
        <v>6.55</v>
      </c>
      <c r="S7853" s="8">
        <v>6.2</v>
      </c>
      <c r="T7853" s="8">
        <v>7</v>
      </c>
      <c r="U7853" s="8">
        <v>0.21</v>
      </c>
      <c r="V7853" s="9">
        <v>30</v>
      </c>
      <c r="W7853" s="8">
        <v>0.21999999999999975</v>
      </c>
      <c r="X7853" s="8">
        <v>0.79999999999999982</v>
      </c>
      <c r="Y7853" s="8">
        <v>0</v>
      </c>
      <c r="Z7853" s="8">
        <v>-3.0000000000000249E-2</v>
      </c>
      <c r="AA7853">
        <v>-0.11000000000000032</v>
      </c>
      <c r="AF7853" t="s">
        <v>7518</v>
      </c>
      <c r="AG7853" t="s">
        <v>115</v>
      </c>
      <c r="AH7853" t="s">
        <v>116</v>
      </c>
      <c r="AI7853" t="s">
        <v>117</v>
      </c>
      <c r="AJ7853" s="7">
        <v>46387</v>
      </c>
      <c r="AK7853" t="s">
        <v>8450</v>
      </c>
      <c r="AL7853" t="s">
        <v>118</v>
      </c>
      <c r="AM7853" t="s">
        <v>7482</v>
      </c>
      <c r="AN7853" t="s">
        <v>8478</v>
      </c>
      <c r="AO7853" t="str">
        <f>TEXT(A7853,"yyyy-mm-dd")</f>
        <v>2026-02-28</v>
      </c>
    </row>
    <row r="7854" spans="1:41">
      <c r="A7854" s="6" t="s">
        <v>8449</v>
      </c>
      <c r="B7854">
        <v>2026</v>
      </c>
      <c r="C7854">
        <v>2</v>
      </c>
      <c r="E7854" t="s">
        <v>2881</v>
      </c>
      <c r="F7854" t="s">
        <v>113</v>
      </c>
      <c r="G7854" t="s">
        <v>83</v>
      </c>
      <c r="H7854" t="s">
        <v>7480</v>
      </c>
      <c r="I7854">
        <v>2026</v>
      </c>
      <c r="K7854" s="6">
        <v>46387</v>
      </c>
      <c r="L7854">
        <v>10</v>
      </c>
      <c r="N7854" t="s">
        <v>164</v>
      </c>
      <c r="O7854" s="8">
        <v>8.3800000000000008</v>
      </c>
      <c r="P7854" s="8">
        <v>8.35</v>
      </c>
      <c r="Q7854" s="8">
        <v>8.23</v>
      </c>
      <c r="R7854" s="8">
        <v>8.75</v>
      </c>
      <c r="S7854" s="8">
        <v>7.25</v>
      </c>
      <c r="T7854" s="8">
        <v>9.2799999999999994</v>
      </c>
      <c r="U7854" s="8">
        <v>0.51</v>
      </c>
      <c r="V7854" s="9">
        <v>29</v>
      </c>
      <c r="W7854" s="8">
        <v>0.51999999999999957</v>
      </c>
      <c r="X7854" s="8">
        <v>2.0299999999999994</v>
      </c>
      <c r="Y7854" s="8">
        <v>3.0000000000001137E-2</v>
      </c>
      <c r="Z7854" s="8">
        <v>-3.0000000000001137E-2</v>
      </c>
      <c r="AA7854">
        <v>-0.16000000000000192</v>
      </c>
      <c r="AF7854" t="s">
        <v>7523</v>
      </c>
      <c r="AG7854" t="s">
        <v>2883</v>
      </c>
      <c r="AH7854" t="s">
        <v>2884</v>
      </c>
      <c r="AI7854" t="s">
        <v>117</v>
      </c>
      <c r="AJ7854" s="7">
        <v>46387</v>
      </c>
      <c r="AK7854" t="s">
        <v>8450</v>
      </c>
      <c r="AL7854" t="s">
        <v>2885</v>
      </c>
      <c r="AM7854" t="s">
        <v>7482</v>
      </c>
      <c r="AN7854" t="s">
        <v>8481</v>
      </c>
      <c r="AO7854" t="str">
        <f>TEXT(A7854,"yyyy-mm-dd")</f>
        <v>2026-02-28</v>
      </c>
    </row>
    <row r="7855" spans="1:41">
      <c r="A7855" s="6" t="s">
        <v>8484</v>
      </c>
      <c r="B7855">
        <v>2026</v>
      </c>
      <c r="C7855">
        <v>3</v>
      </c>
      <c r="E7855" t="s">
        <v>1907</v>
      </c>
      <c r="F7855" t="s">
        <v>1908</v>
      </c>
      <c r="G7855" t="s">
        <v>102</v>
      </c>
      <c r="H7855" t="s">
        <v>8315</v>
      </c>
      <c r="I7855">
        <v>2027</v>
      </c>
      <c r="J7855">
        <v>4</v>
      </c>
      <c r="K7855" s="6">
        <v>46752</v>
      </c>
      <c r="L7855">
        <v>21</v>
      </c>
      <c r="M7855">
        <v>7</v>
      </c>
      <c r="N7855" t="s">
        <v>176</v>
      </c>
      <c r="O7855" s="8">
        <v>6.43</v>
      </c>
      <c r="P7855" s="8">
        <v>6.5</v>
      </c>
      <c r="Q7855" s="8">
        <v>6.25</v>
      </c>
      <c r="R7855" s="8">
        <v>6.5</v>
      </c>
      <c r="S7855" s="8">
        <v>5.75</v>
      </c>
      <c r="T7855" s="8">
        <v>7.25</v>
      </c>
      <c r="U7855" s="8">
        <v>0.35</v>
      </c>
      <c r="V7855" s="9">
        <v>37</v>
      </c>
      <c r="W7855" s="8">
        <v>0.25</v>
      </c>
      <c r="X7855" s="8">
        <v>1.5</v>
      </c>
      <c r="Y7855" s="8">
        <v>-7.0000000000000284E-2</v>
      </c>
      <c r="Z7855" s="8">
        <v>0</v>
      </c>
      <c r="AA7855">
        <v>0</v>
      </c>
      <c r="AF7855" t="s">
        <v>8316</v>
      </c>
      <c r="AG7855" t="s">
        <v>1910</v>
      </c>
      <c r="AH7855" t="s">
        <v>1911</v>
      </c>
      <c r="AI7855" t="s">
        <v>1944</v>
      </c>
      <c r="AJ7855" s="7">
        <v>46752</v>
      </c>
      <c r="AK7855" t="s">
        <v>8485</v>
      </c>
      <c r="AL7855" t="s">
        <v>1908</v>
      </c>
      <c r="AM7855" t="s">
        <v>8317</v>
      </c>
      <c r="AN7855" t="s">
        <v>8507</v>
      </c>
      <c r="AO7855" t="str">
        <f>TEXT(A7855,"yyyy-mm-dd")</f>
        <v>2026-03-31</v>
      </c>
    </row>
    <row r="7856" spans="1:41">
      <c r="A7856" s="6" t="s">
        <v>8484</v>
      </c>
      <c r="B7856">
        <v>2026</v>
      </c>
      <c r="C7856">
        <v>3</v>
      </c>
      <c r="E7856" t="s">
        <v>1907</v>
      </c>
      <c r="F7856" t="s">
        <v>1908</v>
      </c>
      <c r="G7856" t="s">
        <v>102</v>
      </c>
      <c r="H7856" t="s">
        <v>8210</v>
      </c>
      <c r="I7856">
        <v>2027</v>
      </c>
      <c r="J7856">
        <v>3</v>
      </c>
      <c r="K7856" s="6">
        <v>46660</v>
      </c>
      <c r="L7856">
        <v>18</v>
      </c>
      <c r="M7856">
        <v>6</v>
      </c>
      <c r="N7856" t="s">
        <v>206</v>
      </c>
      <c r="O7856" s="8">
        <v>6.39</v>
      </c>
      <c r="P7856" s="8">
        <v>6.5</v>
      </c>
      <c r="Q7856" s="8">
        <v>6.25</v>
      </c>
      <c r="R7856" s="8">
        <v>6.5</v>
      </c>
      <c r="S7856" s="8">
        <v>5.75</v>
      </c>
      <c r="T7856" s="8">
        <v>7</v>
      </c>
      <c r="U7856" s="8">
        <v>0.3</v>
      </c>
      <c r="V7856" s="9">
        <v>37</v>
      </c>
      <c r="W7856" s="8">
        <v>0.25</v>
      </c>
      <c r="X7856" s="8">
        <v>1.25</v>
      </c>
      <c r="Y7856" s="8">
        <v>-0.11000000000000032</v>
      </c>
      <c r="Z7856" s="8">
        <v>0</v>
      </c>
      <c r="AA7856">
        <v>0</v>
      </c>
      <c r="AF7856" t="s">
        <v>8211</v>
      </c>
      <c r="AG7856" t="s">
        <v>1910</v>
      </c>
      <c r="AH7856" t="s">
        <v>1911</v>
      </c>
      <c r="AI7856" t="s">
        <v>1939</v>
      </c>
      <c r="AJ7856" s="7">
        <v>46660</v>
      </c>
      <c r="AK7856" t="s">
        <v>8485</v>
      </c>
      <c r="AL7856" t="s">
        <v>1908</v>
      </c>
      <c r="AM7856" t="s">
        <v>8212</v>
      </c>
      <c r="AN7856" t="s">
        <v>8506</v>
      </c>
      <c r="AO7856" t="str">
        <f>TEXT(A7856,"yyyy-mm-dd")</f>
        <v>2026-03-31</v>
      </c>
    </row>
    <row r="7857" spans="1:41">
      <c r="A7857" s="6" t="s">
        <v>8484</v>
      </c>
      <c r="B7857">
        <v>2026</v>
      </c>
      <c r="C7857">
        <v>3</v>
      </c>
      <c r="E7857" t="s">
        <v>1907</v>
      </c>
      <c r="F7857" t="s">
        <v>1908</v>
      </c>
      <c r="G7857" t="s">
        <v>102</v>
      </c>
      <c r="H7857" t="s">
        <v>8102</v>
      </c>
      <c r="I7857">
        <v>2027</v>
      </c>
      <c r="J7857">
        <v>2</v>
      </c>
      <c r="K7857" s="6">
        <v>46568</v>
      </c>
      <c r="L7857">
        <v>15</v>
      </c>
      <c r="M7857">
        <v>5</v>
      </c>
      <c r="N7857" t="s">
        <v>236</v>
      </c>
      <c r="O7857" s="8">
        <v>6.41</v>
      </c>
      <c r="P7857" s="8">
        <v>6.5</v>
      </c>
      <c r="Q7857" s="8">
        <v>6.25</v>
      </c>
      <c r="R7857" s="8">
        <v>6.5</v>
      </c>
      <c r="S7857" s="8">
        <v>5.75</v>
      </c>
      <c r="T7857" s="8">
        <v>7</v>
      </c>
      <c r="U7857" s="8">
        <v>0.25</v>
      </c>
      <c r="V7857" s="9">
        <v>37</v>
      </c>
      <c r="W7857" s="8">
        <v>0.25</v>
      </c>
      <c r="X7857" s="8">
        <v>1.25</v>
      </c>
      <c r="Y7857" s="8">
        <v>-8.9999999999999858E-2</v>
      </c>
      <c r="Z7857" s="8">
        <v>0</v>
      </c>
      <c r="AA7857">
        <v>0</v>
      </c>
      <c r="AF7857" t="s">
        <v>8103</v>
      </c>
      <c r="AG7857" t="s">
        <v>1910</v>
      </c>
      <c r="AH7857" t="s">
        <v>1911</v>
      </c>
      <c r="AI7857" t="s">
        <v>1934</v>
      </c>
      <c r="AJ7857" s="7">
        <v>46568</v>
      </c>
      <c r="AK7857" t="s">
        <v>8485</v>
      </c>
      <c r="AL7857" t="s">
        <v>1908</v>
      </c>
      <c r="AM7857" t="s">
        <v>8104</v>
      </c>
      <c r="AN7857" t="s">
        <v>8505</v>
      </c>
      <c r="AO7857" t="str">
        <f>TEXT(A7857,"yyyy-mm-dd")</f>
        <v>2026-03-31</v>
      </c>
    </row>
    <row r="7858" spans="1:41">
      <c r="A7858" s="6" t="s">
        <v>8484</v>
      </c>
      <c r="B7858">
        <v>2026</v>
      </c>
      <c r="C7858">
        <v>3</v>
      </c>
      <c r="E7858" t="s">
        <v>1907</v>
      </c>
      <c r="F7858" t="s">
        <v>1908</v>
      </c>
      <c r="G7858" t="s">
        <v>102</v>
      </c>
      <c r="H7858" t="s">
        <v>8098</v>
      </c>
      <c r="I7858">
        <v>2027</v>
      </c>
      <c r="J7858">
        <v>1</v>
      </c>
      <c r="K7858" s="6">
        <v>46477</v>
      </c>
      <c r="L7858">
        <v>12</v>
      </c>
      <c r="M7858">
        <v>4</v>
      </c>
      <c r="N7858" t="s">
        <v>261</v>
      </c>
      <c r="O7858" s="8">
        <v>6.43</v>
      </c>
      <c r="P7858" s="8">
        <v>6.5</v>
      </c>
      <c r="Q7858" s="8">
        <v>6.25</v>
      </c>
      <c r="R7858" s="8">
        <v>6.5</v>
      </c>
      <c r="S7858" s="8">
        <v>5.75</v>
      </c>
      <c r="T7858" s="8">
        <v>7</v>
      </c>
      <c r="U7858" s="8">
        <v>0.24</v>
      </c>
      <c r="V7858" s="9">
        <v>37</v>
      </c>
      <c r="W7858" s="8">
        <v>0.25</v>
      </c>
      <c r="X7858" s="8">
        <v>1.25</v>
      </c>
      <c r="Y7858" s="8">
        <v>-7.0000000000000284E-2</v>
      </c>
      <c r="Z7858" s="8">
        <v>0</v>
      </c>
      <c r="AA7858">
        <v>0</v>
      </c>
      <c r="AF7858" t="s">
        <v>8099</v>
      </c>
      <c r="AG7858" t="s">
        <v>1910</v>
      </c>
      <c r="AH7858" t="s">
        <v>1911</v>
      </c>
      <c r="AI7858" t="s">
        <v>1929</v>
      </c>
      <c r="AJ7858" s="7">
        <v>46477</v>
      </c>
      <c r="AK7858" t="s">
        <v>8485</v>
      </c>
      <c r="AL7858" t="s">
        <v>1908</v>
      </c>
      <c r="AM7858" t="s">
        <v>8100</v>
      </c>
      <c r="AN7858" t="s">
        <v>8504</v>
      </c>
      <c r="AO7858" t="str">
        <f>TEXT(A7858,"yyyy-mm-dd")</f>
        <v>2026-03-31</v>
      </c>
    </row>
    <row r="7859" spans="1:41">
      <c r="A7859" s="6" t="s">
        <v>8484</v>
      </c>
      <c r="B7859">
        <v>2026</v>
      </c>
      <c r="C7859">
        <v>3</v>
      </c>
      <c r="E7859" t="s">
        <v>1907</v>
      </c>
      <c r="F7859" t="s">
        <v>1908</v>
      </c>
      <c r="G7859" t="s">
        <v>102</v>
      </c>
      <c r="H7859" t="s">
        <v>7871</v>
      </c>
      <c r="I7859">
        <v>2026</v>
      </c>
      <c r="J7859">
        <v>4</v>
      </c>
      <c r="K7859" s="6">
        <v>46387</v>
      </c>
      <c r="L7859">
        <v>9</v>
      </c>
      <c r="M7859">
        <v>3</v>
      </c>
      <c r="N7859" t="s">
        <v>173</v>
      </c>
      <c r="O7859" s="8">
        <v>6.45</v>
      </c>
      <c r="P7859" s="8">
        <v>6.5</v>
      </c>
      <c r="Q7859" s="8">
        <v>6.25</v>
      </c>
      <c r="R7859" s="8">
        <v>6.5</v>
      </c>
      <c r="S7859" s="8">
        <v>6</v>
      </c>
      <c r="T7859" s="8">
        <v>7</v>
      </c>
      <c r="U7859" s="8">
        <v>0.22</v>
      </c>
      <c r="V7859" s="9">
        <v>38</v>
      </c>
      <c r="W7859" s="8">
        <v>0.25</v>
      </c>
      <c r="X7859" s="8">
        <v>1</v>
      </c>
      <c r="Y7859" s="8">
        <v>-4.9999999999999822E-2</v>
      </c>
      <c r="Z7859" s="8">
        <v>0</v>
      </c>
      <c r="AA7859">
        <v>0</v>
      </c>
      <c r="AF7859" t="s">
        <v>7872</v>
      </c>
      <c r="AG7859" t="s">
        <v>1910</v>
      </c>
      <c r="AH7859" t="s">
        <v>1911</v>
      </c>
      <c r="AI7859" t="s">
        <v>1924</v>
      </c>
      <c r="AJ7859" s="7">
        <v>46387</v>
      </c>
      <c r="AK7859" t="s">
        <v>8485</v>
      </c>
      <c r="AL7859" t="s">
        <v>1908</v>
      </c>
      <c r="AM7859" t="s">
        <v>7873</v>
      </c>
      <c r="AN7859" t="s">
        <v>8503</v>
      </c>
      <c r="AO7859" t="str">
        <f>TEXT(A7859,"yyyy-mm-dd")</f>
        <v>2026-03-31</v>
      </c>
    </row>
    <row r="7860" spans="1:41">
      <c r="A7860" s="6" t="s">
        <v>8484</v>
      </c>
      <c r="B7860">
        <v>2026</v>
      </c>
      <c r="C7860">
        <v>3</v>
      </c>
      <c r="E7860" t="s">
        <v>1907</v>
      </c>
      <c r="F7860" t="s">
        <v>1908</v>
      </c>
      <c r="G7860" t="s">
        <v>102</v>
      </c>
      <c r="H7860" t="s">
        <v>7766</v>
      </c>
      <c r="I7860">
        <v>2026</v>
      </c>
      <c r="J7860">
        <v>3</v>
      </c>
      <c r="K7860" s="6">
        <v>46295</v>
      </c>
      <c r="L7860">
        <v>6</v>
      </c>
      <c r="M7860">
        <v>2</v>
      </c>
      <c r="N7860" t="s">
        <v>203</v>
      </c>
      <c r="O7860" s="8">
        <v>6.55</v>
      </c>
      <c r="P7860" s="8">
        <v>6.5</v>
      </c>
      <c r="Q7860" s="8">
        <v>6.5</v>
      </c>
      <c r="R7860" s="8">
        <v>6.75</v>
      </c>
      <c r="S7860" s="8">
        <v>6.25</v>
      </c>
      <c r="T7860" s="8">
        <v>7</v>
      </c>
      <c r="U7860" s="8">
        <v>0.21</v>
      </c>
      <c r="V7860" s="9">
        <v>38</v>
      </c>
      <c r="W7860" s="8">
        <v>0.25</v>
      </c>
      <c r="X7860" s="8">
        <v>0.75</v>
      </c>
      <c r="Y7860" s="8">
        <v>4.9999999999999822E-2</v>
      </c>
      <c r="Z7860" s="8">
        <v>0</v>
      </c>
      <c r="AA7860">
        <v>0</v>
      </c>
      <c r="AF7860" t="s">
        <v>7767</v>
      </c>
      <c r="AG7860" t="s">
        <v>1910</v>
      </c>
      <c r="AH7860" t="s">
        <v>1911</v>
      </c>
      <c r="AI7860" t="s">
        <v>1919</v>
      </c>
      <c r="AJ7860" s="7">
        <v>46295</v>
      </c>
      <c r="AK7860" t="s">
        <v>8485</v>
      </c>
      <c r="AL7860" t="s">
        <v>1908</v>
      </c>
      <c r="AM7860" t="s">
        <v>7768</v>
      </c>
      <c r="AN7860" t="s">
        <v>8502</v>
      </c>
      <c r="AO7860" t="str">
        <f>TEXT(A7860,"yyyy-mm-dd")</f>
        <v>2026-03-31</v>
      </c>
    </row>
    <row r="7861" spans="1:41">
      <c r="A7861" s="6" t="s">
        <v>8484</v>
      </c>
      <c r="B7861">
        <v>2026</v>
      </c>
      <c r="C7861">
        <v>3</v>
      </c>
      <c r="E7861" t="s">
        <v>1907</v>
      </c>
      <c r="F7861" t="s">
        <v>1908</v>
      </c>
      <c r="G7861" t="s">
        <v>102</v>
      </c>
      <c r="H7861" t="s">
        <v>7658</v>
      </c>
      <c r="I7861">
        <v>2026</v>
      </c>
      <c r="J7861">
        <v>2</v>
      </c>
      <c r="K7861" s="6">
        <v>46203</v>
      </c>
      <c r="L7861">
        <v>3</v>
      </c>
      <c r="M7861">
        <v>1</v>
      </c>
      <c r="N7861" t="s">
        <v>233</v>
      </c>
      <c r="O7861" s="8">
        <v>6.65</v>
      </c>
      <c r="P7861" s="8">
        <v>6.75</v>
      </c>
      <c r="Q7861" s="8">
        <v>6.5</v>
      </c>
      <c r="R7861" s="8">
        <v>6.75</v>
      </c>
      <c r="S7861" s="8">
        <v>6.25</v>
      </c>
      <c r="T7861" s="8">
        <v>7</v>
      </c>
      <c r="U7861" s="8">
        <v>0.19</v>
      </c>
      <c r="V7861" s="9">
        <v>38</v>
      </c>
      <c r="W7861" s="8">
        <v>0.25</v>
      </c>
      <c r="X7861" s="8">
        <v>0.75</v>
      </c>
      <c r="Y7861" s="8">
        <v>-9.9999999999999645E-2</v>
      </c>
      <c r="Z7861" s="8">
        <v>0.25</v>
      </c>
      <c r="AA7861">
        <v>0</v>
      </c>
      <c r="AF7861" t="s">
        <v>7659</v>
      </c>
      <c r="AG7861" t="s">
        <v>1910</v>
      </c>
      <c r="AH7861" t="s">
        <v>1911</v>
      </c>
      <c r="AI7861" t="s">
        <v>1915</v>
      </c>
      <c r="AJ7861" s="7">
        <v>46203</v>
      </c>
      <c r="AK7861" t="s">
        <v>8485</v>
      </c>
      <c r="AL7861" t="s">
        <v>1908</v>
      </c>
      <c r="AM7861" t="s">
        <v>7660</v>
      </c>
      <c r="AN7861" t="s">
        <v>8501</v>
      </c>
      <c r="AO7861" t="str">
        <f>TEXT(A7861,"yyyy-mm-dd")</f>
        <v>2026-03-31</v>
      </c>
    </row>
    <row r="7862" spans="1:41">
      <c r="A7862" s="6" t="s">
        <v>8484</v>
      </c>
      <c r="B7862">
        <v>2026</v>
      </c>
      <c r="C7862">
        <v>3</v>
      </c>
      <c r="E7862" t="s">
        <v>1907</v>
      </c>
      <c r="F7862" t="s">
        <v>1908</v>
      </c>
      <c r="G7862" t="s">
        <v>102</v>
      </c>
      <c r="H7862" t="s">
        <v>7654</v>
      </c>
      <c r="I7862">
        <v>2026</v>
      </c>
      <c r="J7862">
        <v>1</v>
      </c>
      <c r="K7862" s="6">
        <v>46112</v>
      </c>
      <c r="L7862">
        <v>0</v>
      </c>
      <c r="M7862">
        <v>0</v>
      </c>
      <c r="N7862" t="s">
        <v>178</v>
      </c>
      <c r="O7862" s="8">
        <v>6.91</v>
      </c>
      <c r="P7862" s="8">
        <v>7</v>
      </c>
      <c r="Q7862" s="8">
        <v>6.75</v>
      </c>
      <c r="R7862" s="8">
        <v>7</v>
      </c>
      <c r="S7862" s="8">
        <v>6.75</v>
      </c>
      <c r="T7862" s="8">
        <v>7</v>
      </c>
      <c r="U7862" s="8">
        <v>0.12</v>
      </c>
      <c r="V7862" s="9">
        <v>38</v>
      </c>
      <c r="W7862" s="8">
        <v>0.25</v>
      </c>
      <c r="X7862" s="8">
        <v>0.25</v>
      </c>
      <c r="Y7862" s="8">
        <v>-8.9999999999999858E-2</v>
      </c>
      <c r="Z7862" s="8">
        <v>0</v>
      </c>
      <c r="AA7862">
        <v>0</v>
      </c>
      <c r="AF7862" t="s">
        <v>7655</v>
      </c>
      <c r="AG7862" t="s">
        <v>1910</v>
      </c>
      <c r="AH7862" t="s">
        <v>1911</v>
      </c>
      <c r="AI7862" t="s">
        <v>1912</v>
      </c>
      <c r="AJ7862" s="7">
        <v>46112</v>
      </c>
      <c r="AK7862" t="s">
        <v>8485</v>
      </c>
      <c r="AL7862" t="s">
        <v>1908</v>
      </c>
      <c r="AM7862" t="s">
        <v>7656</v>
      </c>
      <c r="AN7862" t="s">
        <v>8500</v>
      </c>
      <c r="AO7862" t="str">
        <f>TEXT(A7862,"yyyy-mm-dd")</f>
        <v>2026-03-31</v>
      </c>
    </row>
    <row r="7863" spans="1:41">
      <c r="A7863" s="6" t="s">
        <v>8484</v>
      </c>
      <c r="B7863">
        <v>2026</v>
      </c>
      <c r="C7863">
        <v>3</v>
      </c>
      <c r="E7863" t="s">
        <v>100</v>
      </c>
      <c r="F7863" t="s">
        <v>101</v>
      </c>
      <c r="G7863" t="s">
        <v>83</v>
      </c>
      <c r="H7863" t="s">
        <v>8368</v>
      </c>
      <c r="I7863">
        <v>2028</v>
      </c>
      <c r="K7863" s="6">
        <v>47118</v>
      </c>
      <c r="L7863">
        <v>33</v>
      </c>
      <c r="N7863" t="s">
        <v>810</v>
      </c>
      <c r="O7863" s="8">
        <v>1.93</v>
      </c>
      <c r="P7863" s="8">
        <v>1.97</v>
      </c>
      <c r="Q7863" s="8">
        <v>1.8</v>
      </c>
      <c r="R7863" s="8">
        <v>2</v>
      </c>
      <c r="S7863" s="8">
        <v>0.9</v>
      </c>
      <c r="T7863" s="8">
        <v>3</v>
      </c>
      <c r="U7863" s="8">
        <v>0.37</v>
      </c>
      <c r="V7863" s="9">
        <v>32</v>
      </c>
      <c r="W7863" s="8">
        <v>0.19999999999999996</v>
      </c>
      <c r="X7863" s="8">
        <v>2.1</v>
      </c>
      <c r="Y7863" s="8">
        <v>-4.0000000000000036E-2</v>
      </c>
      <c r="Z7863" s="8">
        <v>1.0000000000000009E-2</v>
      </c>
      <c r="AA7863">
        <v>0</v>
      </c>
      <c r="AF7863" t="s">
        <v>10543</v>
      </c>
      <c r="AG7863" t="s">
        <v>9655</v>
      </c>
      <c r="AH7863" t="s">
        <v>9656</v>
      </c>
      <c r="AI7863" t="s">
        <v>9708</v>
      </c>
      <c r="AJ7863" s="7">
        <v>47118</v>
      </c>
      <c r="AK7863" t="s">
        <v>8485</v>
      </c>
      <c r="AL7863" t="s">
        <v>109</v>
      </c>
      <c r="AM7863" t="s">
        <v>8370</v>
      </c>
      <c r="AN7863" t="s">
        <v>10547</v>
      </c>
    </row>
    <row r="7864" spans="1:41">
      <c r="A7864" s="6" t="s">
        <v>8484</v>
      </c>
      <c r="B7864">
        <v>2026</v>
      </c>
      <c r="C7864">
        <v>3</v>
      </c>
      <c r="E7864" t="s">
        <v>100</v>
      </c>
      <c r="F7864" t="s">
        <v>101</v>
      </c>
      <c r="G7864" t="s">
        <v>102</v>
      </c>
      <c r="H7864" t="s">
        <v>8315</v>
      </c>
      <c r="I7864">
        <v>2027</v>
      </c>
      <c r="J7864">
        <v>4</v>
      </c>
      <c r="K7864" s="6">
        <v>46752</v>
      </c>
      <c r="L7864">
        <v>21</v>
      </c>
      <c r="M7864">
        <v>7</v>
      </c>
      <c r="N7864" t="s">
        <v>176</v>
      </c>
      <c r="O7864" s="8">
        <v>1.92</v>
      </c>
      <c r="P7864" s="8">
        <v>2</v>
      </c>
      <c r="Q7864" s="8">
        <v>1.67</v>
      </c>
      <c r="R7864" s="8">
        <v>2.14</v>
      </c>
      <c r="S7864" s="8">
        <v>0.5</v>
      </c>
      <c r="T7864" s="8">
        <v>3.03</v>
      </c>
      <c r="U7864" s="8">
        <v>0.56000000000000005</v>
      </c>
      <c r="V7864" s="9">
        <v>32</v>
      </c>
      <c r="W7864" s="8">
        <v>0.4700000000000002</v>
      </c>
      <c r="X7864" s="8">
        <v>2.5299999999999998</v>
      </c>
      <c r="Y7864" s="8">
        <v>-8.0000000000000071E-2</v>
      </c>
      <c r="Z7864" s="8">
        <v>0</v>
      </c>
      <c r="AA7864">
        <v>7.0000000000000062E-2</v>
      </c>
      <c r="AF7864" t="s">
        <v>8387</v>
      </c>
      <c r="AG7864" t="s">
        <v>106</v>
      </c>
      <c r="AH7864" t="s">
        <v>107</v>
      </c>
      <c r="AI7864" t="s">
        <v>2673</v>
      </c>
      <c r="AJ7864" s="7">
        <v>46752</v>
      </c>
      <c r="AK7864" t="s">
        <v>8485</v>
      </c>
      <c r="AL7864" t="s">
        <v>109</v>
      </c>
      <c r="AM7864" t="s">
        <v>8317</v>
      </c>
      <c r="AN7864" t="s">
        <v>8499</v>
      </c>
      <c r="AO7864" t="str">
        <f>TEXT(A7864,"yyyy-mm-dd")</f>
        <v>2026-03-31</v>
      </c>
    </row>
    <row r="7865" spans="1:41">
      <c r="A7865" s="6" t="s">
        <v>8484</v>
      </c>
      <c r="B7865">
        <v>2026</v>
      </c>
      <c r="C7865">
        <v>3</v>
      </c>
      <c r="E7865" t="s">
        <v>100</v>
      </c>
      <c r="F7865" t="s">
        <v>101</v>
      </c>
      <c r="G7865" t="s">
        <v>83</v>
      </c>
      <c r="H7865" t="s">
        <v>7924</v>
      </c>
      <c r="I7865">
        <v>2027</v>
      </c>
      <c r="K7865" s="6">
        <v>46752</v>
      </c>
      <c r="L7865">
        <v>21</v>
      </c>
      <c r="N7865" t="s">
        <v>176</v>
      </c>
      <c r="O7865" s="8">
        <v>1.79</v>
      </c>
      <c r="P7865" s="8">
        <v>1.82</v>
      </c>
      <c r="Q7865" s="8">
        <v>1.61</v>
      </c>
      <c r="R7865" s="8">
        <v>2</v>
      </c>
      <c r="S7865" s="8">
        <v>1</v>
      </c>
      <c r="T7865" s="8">
        <v>2.2999999999999998</v>
      </c>
      <c r="U7865" s="8">
        <v>0.31</v>
      </c>
      <c r="V7865" s="9">
        <v>38</v>
      </c>
      <c r="W7865" s="8">
        <v>0.3899999999999999</v>
      </c>
      <c r="X7865" s="8">
        <v>1.2999999999999998</v>
      </c>
      <c r="Y7865" s="8">
        <v>-3.0000000000000027E-2</v>
      </c>
      <c r="Z7865" s="8">
        <v>2.0000000000000018E-2</v>
      </c>
      <c r="AA7865">
        <v>-1.9999999999999796E-2</v>
      </c>
      <c r="AF7865" t="s">
        <v>10522</v>
      </c>
      <c r="AG7865" t="s">
        <v>9655</v>
      </c>
      <c r="AH7865" t="s">
        <v>9656</v>
      </c>
      <c r="AI7865" t="s">
        <v>9669</v>
      </c>
      <c r="AJ7865" s="7">
        <v>46752</v>
      </c>
      <c r="AK7865" t="s">
        <v>8485</v>
      </c>
      <c r="AL7865" t="s">
        <v>109</v>
      </c>
      <c r="AM7865" t="s">
        <v>7926</v>
      </c>
      <c r="AN7865" t="s">
        <v>10538</v>
      </c>
    </row>
    <row r="7866" spans="1:41">
      <c r="A7866" s="6" t="s">
        <v>8484</v>
      </c>
      <c r="B7866">
        <v>2026</v>
      </c>
      <c r="C7866">
        <v>3</v>
      </c>
      <c r="E7866" t="s">
        <v>100</v>
      </c>
      <c r="F7866" t="s">
        <v>101</v>
      </c>
      <c r="G7866" t="s">
        <v>102</v>
      </c>
      <c r="H7866" t="s">
        <v>8210</v>
      </c>
      <c r="I7866">
        <v>2027</v>
      </c>
      <c r="J7866">
        <v>3</v>
      </c>
      <c r="K7866" s="6">
        <v>46660</v>
      </c>
      <c r="L7866">
        <v>18</v>
      </c>
      <c r="M7866">
        <v>6</v>
      </c>
      <c r="N7866" t="s">
        <v>206</v>
      </c>
      <c r="O7866" s="8">
        <v>1.7</v>
      </c>
      <c r="P7866" s="8">
        <v>1.81</v>
      </c>
      <c r="Q7866" s="8">
        <v>1.6</v>
      </c>
      <c r="R7866" s="8">
        <v>2</v>
      </c>
      <c r="S7866" s="8">
        <v>-0.7</v>
      </c>
      <c r="T7866" s="8">
        <v>2.4</v>
      </c>
      <c r="U7866" s="8">
        <v>0.6</v>
      </c>
      <c r="V7866" s="9">
        <v>32</v>
      </c>
      <c r="W7866" s="8">
        <v>0.39999999999999991</v>
      </c>
      <c r="X7866" s="8">
        <v>3.0999999999999996</v>
      </c>
      <c r="Y7866" s="8">
        <v>-0.1100000000000001</v>
      </c>
      <c r="Z7866" s="8">
        <v>0</v>
      </c>
      <c r="AA7866">
        <v>0</v>
      </c>
      <c r="AF7866" t="s">
        <v>8385</v>
      </c>
      <c r="AG7866" t="s">
        <v>106</v>
      </c>
      <c r="AH7866" t="s">
        <v>107</v>
      </c>
      <c r="AI7866" t="s">
        <v>2670</v>
      </c>
      <c r="AJ7866" s="7">
        <v>46660</v>
      </c>
      <c r="AK7866" t="s">
        <v>8485</v>
      </c>
      <c r="AL7866" t="s">
        <v>109</v>
      </c>
      <c r="AM7866" t="s">
        <v>8212</v>
      </c>
      <c r="AN7866" t="s">
        <v>8498</v>
      </c>
      <c r="AO7866" t="str">
        <f>TEXT(A7866,"yyyy-mm-dd")</f>
        <v>2026-03-31</v>
      </c>
    </row>
    <row r="7867" spans="1:41">
      <c r="A7867" s="6" t="s">
        <v>8484</v>
      </c>
      <c r="B7867">
        <v>2026</v>
      </c>
      <c r="C7867">
        <v>3</v>
      </c>
      <c r="E7867" t="s">
        <v>100</v>
      </c>
      <c r="F7867" t="s">
        <v>101</v>
      </c>
      <c r="G7867" t="s">
        <v>102</v>
      </c>
      <c r="H7867" t="s">
        <v>8102</v>
      </c>
      <c r="I7867">
        <v>2027</v>
      </c>
      <c r="J7867">
        <v>2</v>
      </c>
      <c r="K7867" s="6">
        <v>46568</v>
      </c>
      <c r="L7867">
        <v>15</v>
      </c>
      <c r="M7867">
        <v>5</v>
      </c>
      <c r="N7867" t="s">
        <v>236</v>
      </c>
      <c r="O7867" s="8">
        <v>1.79</v>
      </c>
      <c r="P7867" s="8">
        <v>1.78</v>
      </c>
      <c r="Q7867" s="8">
        <v>1.48</v>
      </c>
      <c r="R7867" s="8">
        <v>2</v>
      </c>
      <c r="S7867" s="8">
        <v>1</v>
      </c>
      <c r="T7867" s="8">
        <v>3</v>
      </c>
      <c r="U7867" s="8">
        <v>0.48</v>
      </c>
      <c r="V7867" s="9">
        <v>32</v>
      </c>
      <c r="W7867" s="8">
        <v>0.52</v>
      </c>
      <c r="X7867" s="8">
        <v>2</v>
      </c>
      <c r="Y7867" s="8">
        <v>1.0000000000000009E-2</v>
      </c>
      <c r="Z7867" s="8">
        <v>-0.11999999999999988</v>
      </c>
      <c r="AA7867">
        <v>-1.0000000000000009E-2</v>
      </c>
      <c r="AF7867" t="s">
        <v>8383</v>
      </c>
      <c r="AG7867" t="s">
        <v>106</v>
      </c>
      <c r="AH7867" t="s">
        <v>107</v>
      </c>
      <c r="AI7867" t="s">
        <v>2667</v>
      </c>
      <c r="AJ7867" s="7">
        <v>46568</v>
      </c>
      <c r="AK7867" t="s">
        <v>8485</v>
      </c>
      <c r="AL7867" t="s">
        <v>109</v>
      </c>
      <c r="AM7867" t="s">
        <v>8104</v>
      </c>
      <c r="AN7867" t="s">
        <v>8497</v>
      </c>
      <c r="AO7867" t="str">
        <f>TEXT(A7867,"yyyy-mm-dd")</f>
        <v>2026-03-31</v>
      </c>
    </row>
    <row r="7868" spans="1:41">
      <c r="A7868" s="6" t="s">
        <v>8484</v>
      </c>
      <c r="B7868">
        <v>2026</v>
      </c>
      <c r="C7868">
        <v>3</v>
      </c>
      <c r="E7868" t="s">
        <v>100</v>
      </c>
      <c r="F7868" t="s">
        <v>101</v>
      </c>
      <c r="G7868" t="s">
        <v>102</v>
      </c>
      <c r="H7868" t="s">
        <v>8098</v>
      </c>
      <c r="I7868">
        <v>2027</v>
      </c>
      <c r="J7868">
        <v>1</v>
      </c>
      <c r="K7868" s="6">
        <v>46477</v>
      </c>
      <c r="L7868">
        <v>12</v>
      </c>
      <c r="M7868">
        <v>4</v>
      </c>
      <c r="N7868" t="s">
        <v>261</v>
      </c>
      <c r="O7868" s="8">
        <v>1.45</v>
      </c>
      <c r="P7868" s="8">
        <v>1.62</v>
      </c>
      <c r="Q7868" s="8">
        <v>1.4</v>
      </c>
      <c r="R7868" s="8">
        <v>1.83</v>
      </c>
      <c r="S7868" s="8">
        <v>-2.8</v>
      </c>
      <c r="T7868" s="8">
        <v>2.67</v>
      </c>
      <c r="U7868" s="8">
        <v>0.91</v>
      </c>
      <c r="V7868" s="9">
        <v>32</v>
      </c>
      <c r="W7868" s="8">
        <v>0.43000000000000016</v>
      </c>
      <c r="X7868" s="8">
        <v>5.47</v>
      </c>
      <c r="Y7868" s="8">
        <v>-0.17000000000000015</v>
      </c>
      <c r="Z7868" s="8">
        <v>2.0000000000000018E-2</v>
      </c>
      <c r="AA7868">
        <v>-2.0000000000000018E-2</v>
      </c>
      <c r="AF7868" t="s">
        <v>8381</v>
      </c>
      <c r="AG7868" t="s">
        <v>106</v>
      </c>
      <c r="AH7868" t="s">
        <v>107</v>
      </c>
      <c r="AI7868" t="s">
        <v>502</v>
      </c>
      <c r="AJ7868" s="7">
        <v>46477</v>
      </c>
      <c r="AK7868" t="s">
        <v>8485</v>
      </c>
      <c r="AL7868" t="s">
        <v>109</v>
      </c>
      <c r="AM7868" t="s">
        <v>8100</v>
      </c>
      <c r="AN7868" t="s">
        <v>8496</v>
      </c>
      <c r="AO7868" t="str">
        <f>TEXT(A7868,"yyyy-mm-dd")</f>
        <v>2026-03-31</v>
      </c>
    </row>
    <row r="7869" spans="1:41">
      <c r="A7869" s="6" t="s">
        <v>8484</v>
      </c>
      <c r="B7869">
        <v>2026</v>
      </c>
      <c r="C7869">
        <v>3</v>
      </c>
      <c r="E7869" t="s">
        <v>100</v>
      </c>
      <c r="F7869" t="s">
        <v>101</v>
      </c>
      <c r="G7869" t="s">
        <v>102</v>
      </c>
      <c r="H7869" t="s">
        <v>7871</v>
      </c>
      <c r="I7869">
        <v>2026</v>
      </c>
      <c r="J7869">
        <v>4</v>
      </c>
      <c r="K7869" s="6">
        <v>46387</v>
      </c>
      <c r="L7869">
        <v>9</v>
      </c>
      <c r="M7869">
        <v>3</v>
      </c>
      <c r="N7869" t="s">
        <v>173</v>
      </c>
      <c r="O7869" s="8">
        <v>1.4</v>
      </c>
      <c r="P7869" s="8">
        <v>1.48</v>
      </c>
      <c r="Q7869" s="8">
        <v>1.05</v>
      </c>
      <c r="R7869" s="8">
        <v>1.85</v>
      </c>
      <c r="S7869" s="8">
        <v>-0.21</v>
      </c>
      <c r="T7869" s="8">
        <v>2.35</v>
      </c>
      <c r="U7869" s="8">
        <v>0.55000000000000004</v>
      </c>
      <c r="V7869" s="9">
        <v>35</v>
      </c>
      <c r="W7869" s="8">
        <v>0.8</v>
      </c>
      <c r="X7869" s="8">
        <v>2.56</v>
      </c>
      <c r="Y7869" s="8">
        <v>-8.0000000000000071E-2</v>
      </c>
      <c r="Z7869" s="8">
        <v>-2.0000000000000018E-2</v>
      </c>
      <c r="AA7869">
        <v>0.19999999999999996</v>
      </c>
      <c r="AF7869" t="s">
        <v>7943</v>
      </c>
      <c r="AG7869" t="s">
        <v>106</v>
      </c>
      <c r="AH7869" t="s">
        <v>107</v>
      </c>
      <c r="AI7869" t="s">
        <v>497</v>
      </c>
      <c r="AJ7869" s="7">
        <v>46387</v>
      </c>
      <c r="AK7869" t="s">
        <v>8485</v>
      </c>
      <c r="AL7869" t="s">
        <v>109</v>
      </c>
      <c r="AM7869" t="s">
        <v>7873</v>
      </c>
      <c r="AN7869" t="s">
        <v>8495</v>
      </c>
      <c r="AO7869" t="str">
        <f>TEXT(A7869,"yyyy-mm-dd")</f>
        <v>2026-03-31</v>
      </c>
    </row>
    <row r="7870" spans="1:41">
      <c r="A7870" s="6" t="s">
        <v>8484</v>
      </c>
      <c r="B7870">
        <v>2026</v>
      </c>
      <c r="C7870">
        <v>3</v>
      </c>
      <c r="E7870" t="s">
        <v>100</v>
      </c>
      <c r="F7870" t="s">
        <v>101</v>
      </c>
      <c r="G7870" t="s">
        <v>83</v>
      </c>
      <c r="H7870" t="s">
        <v>7480</v>
      </c>
      <c r="I7870">
        <v>2026</v>
      </c>
      <c r="K7870" s="6">
        <v>46387</v>
      </c>
      <c r="L7870">
        <v>9</v>
      </c>
      <c r="N7870" t="s">
        <v>173</v>
      </c>
      <c r="O7870" s="8">
        <v>1.44</v>
      </c>
      <c r="P7870" s="8">
        <v>1.49</v>
      </c>
      <c r="Q7870" s="8">
        <v>1.3</v>
      </c>
      <c r="R7870" s="8">
        <v>1.62</v>
      </c>
      <c r="S7870" s="8">
        <v>0.8</v>
      </c>
      <c r="T7870" s="8">
        <v>2</v>
      </c>
      <c r="U7870" s="8">
        <v>0.28000000000000003</v>
      </c>
      <c r="V7870" s="9">
        <v>40</v>
      </c>
      <c r="W7870" s="8">
        <v>0.32000000000000006</v>
      </c>
      <c r="X7870" s="8">
        <v>1.2</v>
      </c>
      <c r="Y7870" s="8">
        <v>-5.0000000000000044E-2</v>
      </c>
      <c r="Z7870" s="8">
        <v>-1.0000000000000009E-2</v>
      </c>
      <c r="AA7870">
        <v>5.0000000000000044E-2</v>
      </c>
      <c r="AF7870" t="s">
        <v>10489</v>
      </c>
      <c r="AG7870" t="s">
        <v>9655</v>
      </c>
      <c r="AH7870" t="s">
        <v>9656</v>
      </c>
      <c r="AI7870" t="s">
        <v>9657</v>
      </c>
      <c r="AJ7870" s="7">
        <v>46387</v>
      </c>
      <c r="AK7870" t="s">
        <v>8485</v>
      </c>
      <c r="AL7870" t="s">
        <v>109</v>
      </c>
      <c r="AM7870" t="s">
        <v>7482</v>
      </c>
      <c r="AN7870" t="s">
        <v>10517</v>
      </c>
    </row>
    <row r="7871" spans="1:41">
      <c r="A7871" s="6" t="s">
        <v>8484</v>
      </c>
      <c r="B7871">
        <v>2026</v>
      </c>
      <c r="C7871">
        <v>3</v>
      </c>
      <c r="E7871" t="s">
        <v>100</v>
      </c>
      <c r="F7871" t="s">
        <v>101</v>
      </c>
      <c r="G7871" t="s">
        <v>102</v>
      </c>
      <c r="H7871" t="s">
        <v>7766</v>
      </c>
      <c r="I7871">
        <v>2026</v>
      </c>
      <c r="J7871">
        <v>3</v>
      </c>
      <c r="K7871" s="6">
        <v>46295</v>
      </c>
      <c r="L7871">
        <v>6</v>
      </c>
      <c r="M7871">
        <v>2</v>
      </c>
      <c r="N7871" t="s">
        <v>203</v>
      </c>
      <c r="O7871" s="8">
        <v>1.57</v>
      </c>
      <c r="P7871" s="8">
        <v>1.6</v>
      </c>
      <c r="Q7871" s="8">
        <v>1.39</v>
      </c>
      <c r="R7871" s="8">
        <v>1.9</v>
      </c>
      <c r="S7871" s="8">
        <v>-0.6</v>
      </c>
      <c r="T7871" s="8">
        <v>2.5</v>
      </c>
      <c r="U7871" s="8">
        <v>0.55000000000000004</v>
      </c>
      <c r="V7871" s="9">
        <v>35</v>
      </c>
      <c r="W7871" s="8">
        <v>0.51</v>
      </c>
      <c r="X7871" s="8">
        <v>3.1</v>
      </c>
      <c r="Y7871" s="8">
        <v>-3.0000000000000027E-2</v>
      </c>
      <c r="Z7871" s="8">
        <v>-0.11999999999999988</v>
      </c>
      <c r="AA7871">
        <v>8.0000000000000071E-2</v>
      </c>
      <c r="AF7871" t="s">
        <v>7941</v>
      </c>
      <c r="AG7871" t="s">
        <v>106</v>
      </c>
      <c r="AH7871" t="s">
        <v>107</v>
      </c>
      <c r="AI7871" t="s">
        <v>427</v>
      </c>
      <c r="AJ7871" s="7">
        <v>46295</v>
      </c>
      <c r="AK7871" t="s">
        <v>8485</v>
      </c>
      <c r="AL7871" t="s">
        <v>109</v>
      </c>
      <c r="AM7871" t="s">
        <v>7768</v>
      </c>
      <c r="AN7871" t="s">
        <v>8494</v>
      </c>
      <c r="AO7871" t="str">
        <f>TEXT(A7871,"yyyy-mm-dd")</f>
        <v>2026-03-31</v>
      </c>
    </row>
    <row r="7872" spans="1:41">
      <c r="A7872" s="6" t="s">
        <v>8484</v>
      </c>
      <c r="B7872">
        <v>2026</v>
      </c>
      <c r="C7872">
        <v>3</v>
      </c>
      <c r="E7872" t="s">
        <v>100</v>
      </c>
      <c r="F7872" t="s">
        <v>101</v>
      </c>
      <c r="G7872" t="s">
        <v>102</v>
      </c>
      <c r="H7872" t="s">
        <v>7658</v>
      </c>
      <c r="I7872">
        <v>2026</v>
      </c>
      <c r="J7872">
        <v>2</v>
      </c>
      <c r="K7872" s="6">
        <v>46203</v>
      </c>
      <c r="L7872">
        <v>3</v>
      </c>
      <c r="M7872">
        <v>1</v>
      </c>
      <c r="N7872" t="s">
        <v>233</v>
      </c>
      <c r="O7872" s="8">
        <v>1.43</v>
      </c>
      <c r="P7872" s="8">
        <v>1.3</v>
      </c>
      <c r="Q7872" s="8">
        <v>1.1000000000000001</v>
      </c>
      <c r="R7872" s="8">
        <v>1.6</v>
      </c>
      <c r="S7872" s="8">
        <v>0.8</v>
      </c>
      <c r="T7872" s="8">
        <v>3.3</v>
      </c>
      <c r="U7872" s="8">
        <v>0.5</v>
      </c>
      <c r="V7872" s="9">
        <v>35</v>
      </c>
      <c r="W7872" s="8">
        <v>0.5</v>
      </c>
      <c r="X7872" s="8">
        <v>2.5</v>
      </c>
      <c r="Y7872" s="8">
        <v>0.12999999999999989</v>
      </c>
      <c r="Z7872" s="8">
        <v>0</v>
      </c>
      <c r="AA7872">
        <v>-0.1100000000000001</v>
      </c>
      <c r="AF7872" t="s">
        <v>7939</v>
      </c>
      <c r="AG7872" t="s">
        <v>106</v>
      </c>
      <c r="AH7872" t="s">
        <v>107</v>
      </c>
      <c r="AI7872" t="s">
        <v>340</v>
      </c>
      <c r="AJ7872" s="7">
        <v>46203</v>
      </c>
      <c r="AK7872" t="s">
        <v>8485</v>
      </c>
      <c r="AL7872" t="s">
        <v>109</v>
      </c>
      <c r="AM7872" t="s">
        <v>7660</v>
      </c>
      <c r="AN7872" t="s">
        <v>8493</v>
      </c>
      <c r="AO7872" t="str">
        <f>TEXT(A7872,"yyyy-mm-dd")</f>
        <v>2026-03-31</v>
      </c>
    </row>
    <row r="7873" spans="1:41">
      <c r="A7873" s="6" t="s">
        <v>8484</v>
      </c>
      <c r="B7873">
        <v>2026</v>
      </c>
      <c r="C7873">
        <v>3</v>
      </c>
      <c r="E7873" t="s">
        <v>100</v>
      </c>
      <c r="F7873" t="s">
        <v>101</v>
      </c>
      <c r="G7873" t="s">
        <v>102</v>
      </c>
      <c r="H7873" t="s">
        <v>7654</v>
      </c>
      <c r="I7873">
        <v>2026</v>
      </c>
      <c r="J7873">
        <v>1</v>
      </c>
      <c r="K7873" s="6">
        <v>46112</v>
      </c>
      <c r="L7873">
        <v>0</v>
      </c>
      <c r="M7873">
        <v>0</v>
      </c>
      <c r="N7873" t="s">
        <v>178</v>
      </c>
      <c r="O7873" s="8">
        <v>1.17</v>
      </c>
      <c r="P7873" s="8">
        <v>1.25</v>
      </c>
      <c r="Q7873" s="8">
        <v>0.9</v>
      </c>
      <c r="R7873" s="8">
        <v>1.51</v>
      </c>
      <c r="S7873" s="8">
        <v>-2</v>
      </c>
      <c r="T7873" s="8">
        <v>2.81</v>
      </c>
      <c r="U7873" s="8">
        <v>0.75</v>
      </c>
      <c r="V7873" s="9">
        <v>35</v>
      </c>
      <c r="W7873" s="8">
        <v>0.61</v>
      </c>
      <c r="X7873" s="8">
        <v>4.8100000000000005</v>
      </c>
      <c r="Y7873" s="8">
        <v>-8.0000000000000071E-2</v>
      </c>
      <c r="Z7873" s="8">
        <v>-5.0000000000000044E-2</v>
      </c>
      <c r="AA7873">
        <v>-9.000000000000008E-2</v>
      </c>
      <c r="AF7873" t="s">
        <v>7937</v>
      </c>
      <c r="AG7873" t="s">
        <v>106</v>
      </c>
      <c r="AH7873" t="s">
        <v>107</v>
      </c>
      <c r="AI7873" t="s">
        <v>108</v>
      </c>
      <c r="AJ7873" s="7">
        <v>46112</v>
      </c>
      <c r="AK7873" t="s">
        <v>8485</v>
      </c>
      <c r="AL7873" t="s">
        <v>109</v>
      </c>
      <c r="AM7873" t="s">
        <v>7656</v>
      </c>
      <c r="AN7873" t="s">
        <v>8492</v>
      </c>
      <c r="AO7873" t="str">
        <f>TEXT(A7873,"yyyy-mm-dd")</f>
        <v>2026-03-31</v>
      </c>
    </row>
    <row r="7874" spans="1:41">
      <c r="A7874" s="6" t="s">
        <v>8484</v>
      </c>
      <c r="B7874">
        <v>2026</v>
      </c>
      <c r="C7874">
        <v>3</v>
      </c>
      <c r="E7874" t="s">
        <v>2685</v>
      </c>
      <c r="F7874" t="s">
        <v>101</v>
      </c>
      <c r="G7874" t="s">
        <v>774</v>
      </c>
      <c r="H7874" t="s">
        <v>2686</v>
      </c>
      <c r="K7874" s="6"/>
      <c r="O7874" s="8">
        <v>1.88</v>
      </c>
      <c r="P7874" s="8">
        <v>1.8</v>
      </c>
      <c r="Q7874" s="8">
        <v>1.8</v>
      </c>
      <c r="R7874" s="8">
        <v>2</v>
      </c>
      <c r="S7874" s="8">
        <v>0.9</v>
      </c>
      <c r="T7874" s="8">
        <v>2.8</v>
      </c>
      <c r="U7874" s="8">
        <v>0.32</v>
      </c>
      <c r="V7874" s="9">
        <v>30</v>
      </c>
      <c r="W7874" s="8">
        <v>0.19999999999999996</v>
      </c>
      <c r="X7874" s="8">
        <v>1.9</v>
      </c>
      <c r="Y7874" s="8">
        <v>7.9999999999999849E-2</v>
      </c>
      <c r="Z7874" s="8">
        <v>0</v>
      </c>
      <c r="AA7874">
        <v>0</v>
      </c>
      <c r="AF7874" t="s">
        <v>2687</v>
      </c>
      <c r="AG7874" t="s">
        <v>2688</v>
      </c>
      <c r="AH7874" t="s">
        <v>2689</v>
      </c>
      <c r="AI7874" t="s">
        <v>2690</v>
      </c>
      <c r="AJ7874" s="7"/>
      <c r="AK7874" t="s">
        <v>8485</v>
      </c>
      <c r="AL7874" t="s">
        <v>109</v>
      </c>
      <c r="AM7874" t="s">
        <v>2686</v>
      </c>
      <c r="AN7874" t="s">
        <v>8512</v>
      </c>
      <c r="AO7874" t="str">
        <f>TEXT(A7874,"yyyy-mm-dd")</f>
        <v>2026-03-31</v>
      </c>
    </row>
    <row r="7875" spans="1:41">
      <c r="A7875" s="6" t="s">
        <v>8484</v>
      </c>
      <c r="B7875">
        <v>2026</v>
      </c>
      <c r="C7875">
        <v>3</v>
      </c>
      <c r="E7875" t="s">
        <v>81</v>
      </c>
      <c r="F7875" t="s">
        <v>82</v>
      </c>
      <c r="G7875" t="s">
        <v>83</v>
      </c>
      <c r="H7875" t="s">
        <v>8368</v>
      </c>
      <c r="I7875">
        <v>2028</v>
      </c>
      <c r="K7875" s="6">
        <v>47118</v>
      </c>
      <c r="L7875">
        <v>33</v>
      </c>
      <c r="N7875" t="s">
        <v>810</v>
      </c>
      <c r="O7875" s="8">
        <v>3.74</v>
      </c>
      <c r="P7875" s="8">
        <v>3.74</v>
      </c>
      <c r="Q7875" s="8">
        <v>3.6</v>
      </c>
      <c r="R7875" s="8">
        <v>3.84</v>
      </c>
      <c r="S7875" s="8">
        <v>3.25</v>
      </c>
      <c r="T7875" s="8">
        <v>4.1100000000000003</v>
      </c>
      <c r="U7875" s="8">
        <v>0.2</v>
      </c>
      <c r="V7875" s="9">
        <v>33</v>
      </c>
      <c r="W7875" s="8">
        <v>0.23999999999999977</v>
      </c>
      <c r="X7875" s="8">
        <v>0.86000000000000032</v>
      </c>
      <c r="Y7875" s="8">
        <v>0</v>
      </c>
      <c r="Z7875" s="8">
        <v>4.0000000000000036E-2</v>
      </c>
      <c r="AA7875">
        <v>-4.4408920985006262E-16</v>
      </c>
      <c r="AF7875" t="s">
        <v>8369</v>
      </c>
      <c r="AG7875" t="s">
        <v>87</v>
      </c>
      <c r="AH7875" t="s">
        <v>88</v>
      </c>
      <c r="AI7875" t="s">
        <v>359</v>
      </c>
      <c r="AJ7875" s="7">
        <v>47118</v>
      </c>
      <c r="AK7875" t="s">
        <v>8485</v>
      </c>
      <c r="AL7875" t="s">
        <v>91</v>
      </c>
      <c r="AM7875" t="s">
        <v>8370</v>
      </c>
      <c r="AN7875" t="s">
        <v>8488</v>
      </c>
      <c r="AO7875" t="str">
        <f>TEXT(A7875,"yyyy-mm-dd")</f>
        <v>2026-03-31</v>
      </c>
    </row>
    <row r="7876" spans="1:41">
      <c r="A7876" s="6" t="s">
        <v>8484</v>
      </c>
      <c r="B7876">
        <v>2026</v>
      </c>
      <c r="C7876">
        <v>3</v>
      </c>
      <c r="E7876" t="s">
        <v>392</v>
      </c>
      <c r="F7876" t="s">
        <v>82</v>
      </c>
      <c r="G7876" t="s">
        <v>83</v>
      </c>
      <c r="H7876" t="s">
        <v>8368</v>
      </c>
      <c r="I7876">
        <v>2028</v>
      </c>
      <c r="K7876" s="6">
        <v>47118</v>
      </c>
      <c r="L7876">
        <v>33</v>
      </c>
      <c r="N7876" t="s">
        <v>810</v>
      </c>
      <c r="O7876" s="8">
        <v>3.75</v>
      </c>
      <c r="P7876" s="8">
        <v>3.71</v>
      </c>
      <c r="Q7876" s="8">
        <v>3.55</v>
      </c>
      <c r="R7876" s="8">
        <v>3.85</v>
      </c>
      <c r="S7876" s="8">
        <v>3.1</v>
      </c>
      <c r="T7876" s="8">
        <v>4.55</v>
      </c>
      <c r="U7876" s="8">
        <v>0.31</v>
      </c>
      <c r="V7876" s="9">
        <v>32</v>
      </c>
      <c r="W7876" s="8">
        <v>0.30000000000000027</v>
      </c>
      <c r="X7876" s="8">
        <v>1.4499999999999997</v>
      </c>
      <c r="Y7876" s="8">
        <v>4.0000000000000036E-2</v>
      </c>
      <c r="Z7876" s="8">
        <v>4.9999999999999822E-2</v>
      </c>
      <c r="AA7876">
        <v>0.10000000000000053</v>
      </c>
      <c r="AF7876" t="s">
        <v>8369</v>
      </c>
      <c r="AG7876" t="s">
        <v>87</v>
      </c>
      <c r="AH7876" t="s">
        <v>88</v>
      </c>
      <c r="AI7876" t="s">
        <v>359</v>
      </c>
      <c r="AJ7876" s="7">
        <v>47118</v>
      </c>
      <c r="AK7876" t="s">
        <v>8485</v>
      </c>
      <c r="AL7876" t="s">
        <v>393</v>
      </c>
      <c r="AM7876" t="s">
        <v>8370</v>
      </c>
      <c r="AN7876" t="s">
        <v>8491</v>
      </c>
      <c r="AO7876" t="str">
        <f>TEXT(A7876,"yyyy-mm-dd")</f>
        <v>2026-03-31</v>
      </c>
    </row>
    <row r="7877" spans="1:41">
      <c r="A7877" s="6" t="s">
        <v>8484</v>
      </c>
      <c r="B7877">
        <v>2026</v>
      </c>
      <c r="C7877">
        <v>3</v>
      </c>
      <c r="E7877" t="s">
        <v>81</v>
      </c>
      <c r="F7877" t="s">
        <v>82</v>
      </c>
      <c r="G7877" t="s">
        <v>83</v>
      </c>
      <c r="H7877" t="s">
        <v>7924</v>
      </c>
      <c r="I7877">
        <v>2027</v>
      </c>
      <c r="K7877" s="6">
        <v>46752</v>
      </c>
      <c r="L7877">
        <v>21</v>
      </c>
      <c r="N7877" t="s">
        <v>176</v>
      </c>
      <c r="O7877" s="8">
        <v>3.82</v>
      </c>
      <c r="P7877" s="8">
        <v>3.8</v>
      </c>
      <c r="Q7877" s="8">
        <v>3.67</v>
      </c>
      <c r="R7877" s="8">
        <v>3.99</v>
      </c>
      <c r="S7877" s="8">
        <v>3.37</v>
      </c>
      <c r="T7877" s="8">
        <v>4.34</v>
      </c>
      <c r="U7877" s="8">
        <v>0.24</v>
      </c>
      <c r="V7877" s="9">
        <v>39</v>
      </c>
      <c r="W7877" s="8">
        <v>0.32000000000000028</v>
      </c>
      <c r="X7877" s="8">
        <v>0.96999999999999975</v>
      </c>
      <c r="Y7877" s="8">
        <v>2.0000000000000018E-2</v>
      </c>
      <c r="Z7877" s="8">
        <v>4.9999999999999822E-2</v>
      </c>
      <c r="AA7877">
        <v>2.0000000000000018E-2</v>
      </c>
      <c r="AF7877" t="s">
        <v>7925</v>
      </c>
      <c r="AG7877" t="s">
        <v>87</v>
      </c>
      <c r="AH7877" t="s">
        <v>88</v>
      </c>
      <c r="AI7877" t="s">
        <v>97</v>
      </c>
      <c r="AJ7877" s="7">
        <v>46752</v>
      </c>
      <c r="AK7877" t="s">
        <v>8485</v>
      </c>
      <c r="AL7877" t="s">
        <v>91</v>
      </c>
      <c r="AM7877" t="s">
        <v>7926</v>
      </c>
      <c r="AN7877" t="s">
        <v>8487</v>
      </c>
      <c r="AO7877" t="str">
        <f>TEXT(A7877,"yyyy-mm-dd")</f>
        <v>2026-03-31</v>
      </c>
    </row>
    <row r="7878" spans="1:41">
      <c r="A7878" s="6" t="s">
        <v>8484</v>
      </c>
      <c r="B7878">
        <v>2026</v>
      </c>
      <c r="C7878">
        <v>3</v>
      </c>
      <c r="E7878" t="s">
        <v>392</v>
      </c>
      <c r="F7878" t="s">
        <v>82</v>
      </c>
      <c r="G7878" t="s">
        <v>83</v>
      </c>
      <c r="H7878" t="s">
        <v>7924</v>
      </c>
      <c r="I7878">
        <v>2027</v>
      </c>
      <c r="K7878" s="6">
        <v>46752</v>
      </c>
      <c r="L7878">
        <v>21</v>
      </c>
      <c r="N7878" t="s">
        <v>176</v>
      </c>
      <c r="O7878" s="8">
        <v>3.8</v>
      </c>
      <c r="P7878" s="8">
        <v>3.75</v>
      </c>
      <c r="Q7878" s="8">
        <v>3.62</v>
      </c>
      <c r="R7878" s="8">
        <v>3.9</v>
      </c>
      <c r="S7878" s="8">
        <v>3.2</v>
      </c>
      <c r="T7878" s="8">
        <v>4.87</v>
      </c>
      <c r="U7878" s="8">
        <v>0.33</v>
      </c>
      <c r="V7878" s="9">
        <v>37</v>
      </c>
      <c r="W7878" s="8">
        <v>0.2799999999999998</v>
      </c>
      <c r="X7878" s="8">
        <v>1.67</v>
      </c>
      <c r="Y7878" s="8">
        <v>4.9999999999999822E-2</v>
      </c>
      <c r="Z7878" s="8">
        <v>9.9999999999997868E-3</v>
      </c>
      <c r="AA7878">
        <v>-4.4408920985006262E-16</v>
      </c>
      <c r="AF7878" t="s">
        <v>7925</v>
      </c>
      <c r="AG7878" t="s">
        <v>87</v>
      </c>
      <c r="AH7878" t="s">
        <v>88</v>
      </c>
      <c r="AI7878" t="s">
        <v>97</v>
      </c>
      <c r="AJ7878" s="7">
        <v>46752</v>
      </c>
      <c r="AK7878" t="s">
        <v>8485</v>
      </c>
      <c r="AL7878" t="s">
        <v>393</v>
      </c>
      <c r="AM7878" t="s">
        <v>7926</v>
      </c>
      <c r="AN7878" t="s">
        <v>8490</v>
      </c>
      <c r="AO7878" t="str">
        <f>TEXT(A7878,"yyyy-mm-dd")</f>
        <v>2026-03-31</v>
      </c>
    </row>
    <row r="7879" spans="1:41">
      <c r="A7879" s="6" t="s">
        <v>8484</v>
      </c>
      <c r="B7879">
        <v>2026</v>
      </c>
      <c r="C7879">
        <v>3</v>
      </c>
      <c r="E7879" t="s">
        <v>81</v>
      </c>
      <c r="F7879" t="s">
        <v>82</v>
      </c>
      <c r="G7879" t="s">
        <v>83</v>
      </c>
      <c r="H7879" t="s">
        <v>7480</v>
      </c>
      <c r="I7879">
        <v>2026</v>
      </c>
      <c r="K7879" s="6">
        <v>46387</v>
      </c>
      <c r="L7879">
        <v>9</v>
      </c>
      <c r="N7879" t="s">
        <v>173</v>
      </c>
      <c r="O7879" s="8">
        <v>4.22</v>
      </c>
      <c r="P7879" s="8">
        <v>4.21</v>
      </c>
      <c r="Q7879" s="8">
        <v>4.0999999999999996</v>
      </c>
      <c r="R7879" s="8">
        <v>4.3499999999999996</v>
      </c>
      <c r="S7879" s="8">
        <v>3.69</v>
      </c>
      <c r="T7879" s="8">
        <v>4.51</v>
      </c>
      <c r="U7879" s="8">
        <v>0.19</v>
      </c>
      <c r="V7879" s="9">
        <v>41</v>
      </c>
      <c r="W7879" s="8">
        <v>0.25</v>
      </c>
      <c r="X7879" s="8">
        <v>0.81999999999999984</v>
      </c>
      <c r="Y7879" s="8">
        <v>9.9999999999997868E-3</v>
      </c>
      <c r="Z7879" s="8">
        <v>0.20999999999999996</v>
      </c>
      <c r="AA7879">
        <v>-9.9999999999997868E-3</v>
      </c>
      <c r="AF7879" t="s">
        <v>7481</v>
      </c>
      <c r="AG7879" t="s">
        <v>87</v>
      </c>
      <c r="AH7879" t="s">
        <v>88</v>
      </c>
      <c r="AI7879" t="s">
        <v>89</v>
      </c>
      <c r="AJ7879" s="7">
        <v>46387</v>
      </c>
      <c r="AK7879" t="s">
        <v>8485</v>
      </c>
      <c r="AL7879" t="s">
        <v>91</v>
      </c>
      <c r="AM7879" t="s">
        <v>7482</v>
      </c>
      <c r="AN7879" t="s">
        <v>8486</v>
      </c>
      <c r="AO7879" t="str">
        <f>TEXT(A7879,"yyyy-mm-dd")</f>
        <v>2026-03-31</v>
      </c>
    </row>
    <row r="7880" spans="1:41">
      <c r="A7880" s="6" t="s">
        <v>8484</v>
      </c>
      <c r="B7880">
        <v>2026</v>
      </c>
      <c r="C7880">
        <v>3</v>
      </c>
      <c r="E7880" t="s">
        <v>392</v>
      </c>
      <c r="F7880" t="s">
        <v>82</v>
      </c>
      <c r="G7880" t="s">
        <v>83</v>
      </c>
      <c r="H7880" t="s">
        <v>7480</v>
      </c>
      <c r="I7880">
        <v>2026</v>
      </c>
      <c r="K7880" s="6">
        <v>46387</v>
      </c>
      <c r="L7880">
        <v>9</v>
      </c>
      <c r="N7880" t="s">
        <v>173</v>
      </c>
      <c r="O7880" s="8">
        <v>4.22</v>
      </c>
      <c r="P7880" s="8">
        <v>4.2</v>
      </c>
      <c r="Q7880" s="8">
        <v>4.05</v>
      </c>
      <c r="R7880" s="8">
        <v>4.3899999999999997</v>
      </c>
      <c r="S7880" s="8">
        <v>3.8</v>
      </c>
      <c r="T7880" s="8">
        <v>4.75</v>
      </c>
      <c r="U7880" s="8">
        <v>0.23</v>
      </c>
      <c r="V7880" s="9">
        <v>39</v>
      </c>
      <c r="W7880" s="8">
        <v>0.33999999999999986</v>
      </c>
      <c r="X7880" s="8">
        <v>0.95000000000000018</v>
      </c>
      <c r="Y7880" s="8">
        <v>1.9999999999999574E-2</v>
      </c>
      <c r="Z7880" s="8">
        <v>3.0000000000000249E-2</v>
      </c>
      <c r="AA7880">
        <v>0</v>
      </c>
      <c r="AF7880" t="s">
        <v>7481</v>
      </c>
      <c r="AG7880" t="s">
        <v>87</v>
      </c>
      <c r="AH7880" t="s">
        <v>88</v>
      </c>
      <c r="AI7880" t="s">
        <v>89</v>
      </c>
      <c r="AJ7880" s="7">
        <v>46387</v>
      </c>
      <c r="AK7880" t="s">
        <v>8485</v>
      </c>
      <c r="AL7880" t="s">
        <v>393</v>
      </c>
      <c r="AM7880" t="s">
        <v>7482</v>
      </c>
      <c r="AN7880" t="s">
        <v>8489</v>
      </c>
      <c r="AO7880" t="str">
        <f>TEXT(A7880,"yyyy-mm-dd")</f>
        <v>2026-03-31</v>
      </c>
    </row>
    <row r="7881" spans="1:41">
      <c r="A7881" s="6" t="s">
        <v>8484</v>
      </c>
      <c r="B7881">
        <v>2026</v>
      </c>
      <c r="C7881">
        <v>3</v>
      </c>
      <c r="E7881" t="s">
        <v>81</v>
      </c>
      <c r="F7881" t="s">
        <v>82</v>
      </c>
      <c r="G7881" t="s">
        <v>774</v>
      </c>
      <c r="H7881" t="s">
        <v>775</v>
      </c>
      <c r="K7881" s="6"/>
      <c r="O7881" s="8">
        <v>3.76</v>
      </c>
      <c r="P7881" s="8">
        <v>3.8</v>
      </c>
      <c r="Q7881" s="8">
        <v>3.61</v>
      </c>
      <c r="R7881" s="8">
        <v>3.92</v>
      </c>
      <c r="S7881" s="8">
        <v>3.48</v>
      </c>
      <c r="T7881" s="8">
        <v>4</v>
      </c>
      <c r="U7881" s="8">
        <v>0.17</v>
      </c>
      <c r="V7881" s="9">
        <v>35</v>
      </c>
      <c r="W7881" s="8">
        <v>0.31000000000000005</v>
      </c>
      <c r="X7881" s="8">
        <v>0.52</v>
      </c>
      <c r="Y7881" s="8">
        <v>-4.0000000000000036E-2</v>
      </c>
      <c r="Z7881" s="8">
        <v>4.9999999999999822E-2</v>
      </c>
      <c r="AA7881">
        <v>1.0000000000000231E-2</v>
      </c>
      <c r="AF7881" t="s">
        <v>776</v>
      </c>
      <c r="AG7881" t="s">
        <v>777</v>
      </c>
      <c r="AH7881" t="s">
        <v>778</v>
      </c>
      <c r="AI7881" t="s">
        <v>779</v>
      </c>
      <c r="AJ7881" s="7"/>
      <c r="AK7881" t="s">
        <v>8485</v>
      </c>
      <c r="AL7881" t="s">
        <v>91</v>
      </c>
      <c r="AM7881" t="s">
        <v>775</v>
      </c>
      <c r="AN7881" t="s">
        <v>8508</v>
      </c>
      <c r="AO7881" t="str">
        <f>TEXT(A7881,"yyyy-mm-dd")</f>
        <v>2026-03-31</v>
      </c>
    </row>
    <row r="7882" spans="1:41">
      <c r="A7882" s="6" t="s">
        <v>8484</v>
      </c>
      <c r="B7882">
        <v>2026</v>
      </c>
      <c r="C7882">
        <v>3</v>
      </c>
      <c r="E7882" t="s">
        <v>81</v>
      </c>
      <c r="F7882" t="s">
        <v>82</v>
      </c>
      <c r="G7882" t="s">
        <v>774</v>
      </c>
      <c r="H7882" t="s">
        <v>1536</v>
      </c>
      <c r="K7882" s="6"/>
      <c r="O7882" s="8">
        <v>3.68</v>
      </c>
      <c r="P7882" s="8">
        <v>3.7</v>
      </c>
      <c r="Q7882" s="8">
        <v>3.5</v>
      </c>
      <c r="R7882" s="8">
        <v>3.8</v>
      </c>
      <c r="S7882" s="8">
        <v>3.26</v>
      </c>
      <c r="T7882" s="8">
        <v>4.0999999999999996</v>
      </c>
      <c r="U7882" s="8">
        <v>0.22</v>
      </c>
      <c r="V7882" s="9">
        <v>34</v>
      </c>
      <c r="W7882" s="8">
        <v>0.29999999999999982</v>
      </c>
      <c r="X7882" s="8">
        <v>0.83999999999999986</v>
      </c>
      <c r="Y7882" s="8">
        <v>-2.0000000000000018E-2</v>
      </c>
      <c r="Z7882" s="8">
        <v>6.0000000000000053E-2</v>
      </c>
      <c r="AA7882">
        <v>0</v>
      </c>
      <c r="AF7882" t="s">
        <v>1537</v>
      </c>
      <c r="AG7882" t="s">
        <v>777</v>
      </c>
      <c r="AH7882" t="s">
        <v>778</v>
      </c>
      <c r="AI7882" t="s">
        <v>1538</v>
      </c>
      <c r="AJ7882" s="7"/>
      <c r="AK7882" t="s">
        <v>8485</v>
      </c>
      <c r="AL7882" t="s">
        <v>91</v>
      </c>
      <c r="AM7882" t="s">
        <v>1536</v>
      </c>
      <c r="AN7882" t="s">
        <v>8509</v>
      </c>
      <c r="AO7882" t="str">
        <f>TEXT(A7882,"yyyy-mm-dd")</f>
        <v>2026-03-31</v>
      </c>
    </row>
    <row r="7883" spans="1:41">
      <c r="A7883" s="6" t="s">
        <v>8484</v>
      </c>
      <c r="B7883">
        <v>2026</v>
      </c>
      <c r="C7883">
        <v>3</v>
      </c>
      <c r="E7883" t="s">
        <v>392</v>
      </c>
      <c r="F7883" t="s">
        <v>82</v>
      </c>
      <c r="G7883" t="s">
        <v>774</v>
      </c>
      <c r="H7883" t="s">
        <v>775</v>
      </c>
      <c r="K7883" s="6"/>
      <c r="O7883" s="8">
        <v>3.73</v>
      </c>
      <c r="P7883" s="8">
        <v>3.73</v>
      </c>
      <c r="Q7883" s="8">
        <v>3.56</v>
      </c>
      <c r="R7883" s="8">
        <v>3.81</v>
      </c>
      <c r="S7883" s="8">
        <v>3.15</v>
      </c>
      <c r="T7883" s="8">
        <v>4.25</v>
      </c>
      <c r="U7883" s="8">
        <v>0.23</v>
      </c>
      <c r="V7883" s="9">
        <v>34</v>
      </c>
      <c r="W7883" s="8">
        <v>0.25</v>
      </c>
      <c r="X7883" s="8">
        <v>1.1000000000000001</v>
      </c>
      <c r="Y7883" s="8">
        <v>0</v>
      </c>
      <c r="Z7883" s="8">
        <v>9.9999999999997868E-3</v>
      </c>
      <c r="AA7883">
        <v>0</v>
      </c>
      <c r="AF7883" t="s">
        <v>776</v>
      </c>
      <c r="AG7883" t="s">
        <v>777</v>
      </c>
      <c r="AH7883" t="s">
        <v>778</v>
      </c>
      <c r="AI7883" t="s">
        <v>779</v>
      </c>
      <c r="AJ7883" s="7"/>
      <c r="AK7883" t="s">
        <v>8485</v>
      </c>
      <c r="AL7883" t="s">
        <v>393</v>
      </c>
      <c r="AM7883" t="s">
        <v>775</v>
      </c>
      <c r="AN7883" t="s">
        <v>8510</v>
      </c>
      <c r="AO7883" t="str">
        <f>TEXT(A7883,"yyyy-mm-dd")</f>
        <v>2026-03-31</v>
      </c>
    </row>
    <row r="7884" spans="1:41">
      <c r="A7884" s="6" t="s">
        <v>8484</v>
      </c>
      <c r="B7884">
        <v>2026</v>
      </c>
      <c r="C7884">
        <v>3</v>
      </c>
      <c r="E7884" t="s">
        <v>392</v>
      </c>
      <c r="F7884" t="s">
        <v>82</v>
      </c>
      <c r="G7884" t="s">
        <v>774</v>
      </c>
      <c r="H7884" t="s">
        <v>1536</v>
      </c>
      <c r="K7884" s="6"/>
      <c r="O7884" s="8">
        <v>3.64</v>
      </c>
      <c r="P7884" s="8">
        <v>3.6</v>
      </c>
      <c r="Q7884" s="8">
        <v>3.5</v>
      </c>
      <c r="R7884" s="8">
        <v>3.8</v>
      </c>
      <c r="S7884" s="8">
        <v>3</v>
      </c>
      <c r="T7884" s="8">
        <v>4.1500000000000004</v>
      </c>
      <c r="U7884" s="8">
        <v>0.28000000000000003</v>
      </c>
      <c r="V7884" s="9">
        <v>33</v>
      </c>
      <c r="W7884" s="8">
        <v>0.29999999999999982</v>
      </c>
      <c r="X7884" s="8">
        <v>1.1500000000000004</v>
      </c>
      <c r="Y7884" s="8">
        <v>4.0000000000000036E-2</v>
      </c>
      <c r="Z7884" s="8">
        <v>0</v>
      </c>
      <c r="AA7884">
        <v>0</v>
      </c>
      <c r="AF7884" t="s">
        <v>1537</v>
      </c>
      <c r="AG7884" t="s">
        <v>777</v>
      </c>
      <c r="AH7884" t="s">
        <v>778</v>
      </c>
      <c r="AI7884" t="s">
        <v>1538</v>
      </c>
      <c r="AJ7884" s="7"/>
      <c r="AK7884" t="s">
        <v>8485</v>
      </c>
      <c r="AL7884" t="s">
        <v>393</v>
      </c>
      <c r="AM7884" t="s">
        <v>1536</v>
      </c>
      <c r="AN7884" t="s">
        <v>8511</v>
      </c>
      <c r="AO7884" t="str">
        <f>TEXT(A7884,"yyyy-mm-dd")</f>
        <v>2026-03-31</v>
      </c>
    </row>
    <row r="7885" spans="1:41">
      <c r="A7885" s="6" t="s">
        <v>8484</v>
      </c>
      <c r="B7885">
        <v>2026</v>
      </c>
      <c r="C7885">
        <v>3</v>
      </c>
      <c r="E7885" t="s">
        <v>112</v>
      </c>
      <c r="F7885" t="s">
        <v>113</v>
      </c>
      <c r="G7885" t="s">
        <v>83</v>
      </c>
      <c r="H7885" t="s">
        <v>8368</v>
      </c>
      <c r="I7885">
        <v>2028</v>
      </c>
      <c r="K7885" s="6">
        <v>47118</v>
      </c>
      <c r="L7885">
        <v>33</v>
      </c>
      <c r="N7885" t="s">
        <v>810</v>
      </c>
      <c r="O7885" s="8">
        <v>6.4</v>
      </c>
      <c r="P7885" s="8">
        <v>6.3</v>
      </c>
      <c r="Q7885" s="8">
        <v>6.25</v>
      </c>
      <c r="R7885" s="8">
        <v>6.46</v>
      </c>
      <c r="S7885" s="8">
        <v>5.5</v>
      </c>
      <c r="T7885" s="8">
        <v>8.35</v>
      </c>
      <c r="U7885" s="8">
        <v>0.54</v>
      </c>
      <c r="V7885" s="9">
        <v>24</v>
      </c>
      <c r="W7885" s="8">
        <v>0.20999999999999996</v>
      </c>
      <c r="X7885" s="8">
        <v>2.8499999999999996</v>
      </c>
      <c r="Y7885" s="8">
        <v>0.10000000000000053</v>
      </c>
      <c r="Z7885" s="8">
        <v>0</v>
      </c>
      <c r="AA7885">
        <v>-0.13999999999999968</v>
      </c>
      <c r="AF7885" t="s">
        <v>8406</v>
      </c>
      <c r="AG7885" t="s">
        <v>115</v>
      </c>
      <c r="AH7885" t="s">
        <v>116</v>
      </c>
      <c r="AI7885" t="s">
        <v>359</v>
      </c>
      <c r="AJ7885" s="7">
        <v>47118</v>
      </c>
      <c r="AK7885" t="s">
        <v>8485</v>
      </c>
      <c r="AL7885" t="s">
        <v>118</v>
      </c>
      <c r="AM7885" t="s">
        <v>8370</v>
      </c>
      <c r="AN7885" t="s">
        <v>8515</v>
      </c>
      <c r="AO7885" t="str">
        <f>TEXT(A7885,"yyyy-mm-dd")</f>
        <v>2026-03-31</v>
      </c>
    </row>
    <row r="7886" spans="1:41">
      <c r="A7886" s="6" t="s">
        <v>8484</v>
      </c>
      <c r="B7886">
        <v>2026</v>
      </c>
      <c r="C7886">
        <v>3</v>
      </c>
      <c r="E7886" t="s">
        <v>2881</v>
      </c>
      <c r="F7886" t="s">
        <v>113</v>
      </c>
      <c r="G7886" t="s">
        <v>83</v>
      </c>
      <c r="H7886" t="s">
        <v>8368</v>
      </c>
      <c r="I7886">
        <v>2028</v>
      </c>
      <c r="K7886" s="6">
        <v>47118</v>
      </c>
      <c r="L7886">
        <v>33</v>
      </c>
      <c r="N7886" t="s">
        <v>810</v>
      </c>
      <c r="O7886" s="8">
        <v>8.1</v>
      </c>
      <c r="P7886" s="8">
        <v>8</v>
      </c>
      <c r="Q7886" s="8">
        <v>7.65</v>
      </c>
      <c r="R7886" s="8">
        <v>8.5</v>
      </c>
      <c r="S7886" s="8">
        <v>7</v>
      </c>
      <c r="T7886" s="8">
        <v>9.8000000000000007</v>
      </c>
      <c r="U7886" s="8">
        <v>0.69</v>
      </c>
      <c r="V7886" s="9">
        <v>24</v>
      </c>
      <c r="W7886" s="8">
        <v>0.84999999999999964</v>
      </c>
      <c r="X7886" s="8">
        <v>2.8000000000000007</v>
      </c>
      <c r="Y7886" s="8">
        <v>9.9999999999999645E-2</v>
      </c>
      <c r="Z7886" s="8">
        <v>0</v>
      </c>
      <c r="AA7886">
        <v>4.9999999999999822E-2</v>
      </c>
      <c r="AF7886" t="s">
        <v>8411</v>
      </c>
      <c r="AG7886" t="s">
        <v>2883</v>
      </c>
      <c r="AH7886" t="s">
        <v>2884</v>
      </c>
      <c r="AI7886" t="s">
        <v>359</v>
      </c>
      <c r="AJ7886" s="7">
        <v>47118</v>
      </c>
      <c r="AK7886" t="s">
        <v>8485</v>
      </c>
      <c r="AL7886" t="s">
        <v>2885</v>
      </c>
      <c r="AM7886" t="s">
        <v>8370</v>
      </c>
      <c r="AN7886" t="s">
        <v>8518</v>
      </c>
      <c r="AO7886" t="str">
        <f>TEXT(A7886,"yyyy-mm-dd")</f>
        <v>2026-03-31</v>
      </c>
    </row>
    <row r="7887" spans="1:41">
      <c r="A7887" s="6" t="s">
        <v>8484</v>
      </c>
      <c r="B7887">
        <v>2026</v>
      </c>
      <c r="C7887">
        <v>3</v>
      </c>
      <c r="E7887" t="s">
        <v>112</v>
      </c>
      <c r="F7887" t="s">
        <v>113</v>
      </c>
      <c r="G7887" t="s">
        <v>83</v>
      </c>
      <c r="H7887" t="s">
        <v>7924</v>
      </c>
      <c r="I7887">
        <v>2027</v>
      </c>
      <c r="K7887" s="6">
        <v>46752</v>
      </c>
      <c r="L7887">
        <v>21</v>
      </c>
      <c r="N7887" t="s">
        <v>176</v>
      </c>
      <c r="O7887" s="8">
        <v>6.49</v>
      </c>
      <c r="P7887" s="8">
        <v>6.46</v>
      </c>
      <c r="Q7887" s="8">
        <v>6.31</v>
      </c>
      <c r="R7887" s="8">
        <v>6.6</v>
      </c>
      <c r="S7887" s="8">
        <v>5.75</v>
      </c>
      <c r="T7887" s="8">
        <v>7.6</v>
      </c>
      <c r="U7887" s="8">
        <v>0.36</v>
      </c>
      <c r="V7887" s="9">
        <v>28</v>
      </c>
      <c r="W7887" s="8">
        <v>0.29000000000000004</v>
      </c>
      <c r="X7887" s="8">
        <v>1.8499999999999996</v>
      </c>
      <c r="Y7887" s="8">
        <v>3.0000000000000249E-2</v>
      </c>
      <c r="Z7887" s="8">
        <v>4.0000000000000036E-2</v>
      </c>
      <c r="AA7887">
        <v>4.9999999999999822E-2</v>
      </c>
      <c r="AF7887" t="s">
        <v>7962</v>
      </c>
      <c r="AG7887" t="s">
        <v>115</v>
      </c>
      <c r="AH7887" t="s">
        <v>116</v>
      </c>
      <c r="AI7887" t="s">
        <v>230</v>
      </c>
      <c r="AJ7887" s="7">
        <v>46752</v>
      </c>
      <c r="AK7887" t="s">
        <v>8485</v>
      </c>
      <c r="AL7887" t="s">
        <v>118</v>
      </c>
      <c r="AM7887" t="s">
        <v>7926</v>
      </c>
      <c r="AN7887" t="s">
        <v>8514</v>
      </c>
      <c r="AO7887" t="str">
        <f>TEXT(A7887,"yyyy-mm-dd")</f>
        <v>2026-03-31</v>
      </c>
    </row>
    <row r="7888" spans="1:41">
      <c r="A7888" s="6" t="s">
        <v>8484</v>
      </c>
      <c r="B7888">
        <v>2026</v>
      </c>
      <c r="C7888">
        <v>3</v>
      </c>
      <c r="E7888" t="s">
        <v>2881</v>
      </c>
      <c r="F7888" t="s">
        <v>113</v>
      </c>
      <c r="G7888" t="s">
        <v>83</v>
      </c>
      <c r="H7888" t="s">
        <v>7924</v>
      </c>
      <c r="I7888">
        <v>2027</v>
      </c>
      <c r="K7888" s="6">
        <v>46752</v>
      </c>
      <c r="L7888">
        <v>21</v>
      </c>
      <c r="N7888" t="s">
        <v>176</v>
      </c>
      <c r="O7888" s="8">
        <v>8.2899999999999991</v>
      </c>
      <c r="P7888" s="8">
        <v>8.23</v>
      </c>
      <c r="Q7888" s="8">
        <v>8</v>
      </c>
      <c r="R7888" s="8">
        <v>8.56</v>
      </c>
      <c r="S7888" s="8">
        <v>7</v>
      </c>
      <c r="T7888" s="8">
        <v>9.8000000000000007</v>
      </c>
      <c r="U7888" s="8">
        <v>0.63</v>
      </c>
      <c r="V7888" s="9">
        <v>28</v>
      </c>
      <c r="W7888" s="8">
        <v>0.5600000000000005</v>
      </c>
      <c r="X7888" s="8">
        <v>2.8000000000000007</v>
      </c>
      <c r="Y7888" s="8">
        <v>5.9999999999998721E-2</v>
      </c>
      <c r="Z7888" s="8">
        <v>-1.9999999999999574E-2</v>
      </c>
      <c r="AA7888">
        <v>6.0000000000000497E-2</v>
      </c>
      <c r="AF7888" t="s">
        <v>7967</v>
      </c>
      <c r="AG7888" t="s">
        <v>2883</v>
      </c>
      <c r="AH7888" t="s">
        <v>2884</v>
      </c>
      <c r="AI7888" t="s">
        <v>230</v>
      </c>
      <c r="AJ7888" s="7">
        <v>46752</v>
      </c>
      <c r="AK7888" t="s">
        <v>8485</v>
      </c>
      <c r="AL7888" t="s">
        <v>2885</v>
      </c>
      <c r="AM7888" t="s">
        <v>7926</v>
      </c>
      <c r="AN7888" t="s">
        <v>8517</v>
      </c>
      <c r="AO7888" t="str">
        <f>TEXT(A7888,"yyyy-mm-dd")</f>
        <v>2026-03-31</v>
      </c>
    </row>
    <row r="7889" spans="1:41">
      <c r="A7889" s="6" t="s">
        <v>8484</v>
      </c>
      <c r="B7889">
        <v>2026</v>
      </c>
      <c r="C7889">
        <v>3</v>
      </c>
      <c r="E7889" t="s">
        <v>112</v>
      </c>
      <c r="F7889" t="s">
        <v>113</v>
      </c>
      <c r="G7889" t="s">
        <v>83</v>
      </c>
      <c r="H7889" t="s">
        <v>7480</v>
      </c>
      <c r="I7889">
        <v>2026</v>
      </c>
      <c r="K7889" s="6">
        <v>46387</v>
      </c>
      <c r="L7889">
        <v>9</v>
      </c>
      <c r="N7889" t="s">
        <v>173</v>
      </c>
      <c r="O7889" s="8">
        <v>6.55</v>
      </c>
      <c r="P7889" s="8">
        <v>6.52</v>
      </c>
      <c r="Q7889" s="8">
        <v>6.43</v>
      </c>
      <c r="R7889" s="8">
        <v>6.71</v>
      </c>
      <c r="S7889" s="8">
        <v>6.22</v>
      </c>
      <c r="T7889" s="8">
        <v>7.25</v>
      </c>
      <c r="U7889" s="8">
        <v>0.24</v>
      </c>
      <c r="V7889" s="9">
        <v>30</v>
      </c>
      <c r="W7889" s="8">
        <v>0.28000000000000025</v>
      </c>
      <c r="X7889" s="8">
        <v>1.0300000000000002</v>
      </c>
      <c r="Y7889" s="8">
        <v>3.0000000000000249E-2</v>
      </c>
      <c r="Z7889" s="8">
        <v>1.9999999999999574E-2</v>
      </c>
      <c r="AA7889">
        <v>6.0000000000000497E-2</v>
      </c>
      <c r="AF7889" t="s">
        <v>7518</v>
      </c>
      <c r="AG7889" t="s">
        <v>115</v>
      </c>
      <c r="AH7889" t="s">
        <v>116</v>
      </c>
      <c r="AI7889" t="s">
        <v>117</v>
      </c>
      <c r="AJ7889" s="7">
        <v>46387</v>
      </c>
      <c r="AK7889" t="s">
        <v>8485</v>
      </c>
      <c r="AL7889" t="s">
        <v>118</v>
      </c>
      <c r="AM7889" t="s">
        <v>7482</v>
      </c>
      <c r="AN7889" t="s">
        <v>8513</v>
      </c>
      <c r="AO7889" t="str">
        <f>TEXT(A7889,"yyyy-mm-dd")</f>
        <v>2026-03-31</v>
      </c>
    </row>
    <row r="7890" spans="1:41">
      <c r="A7890" s="6" t="s">
        <v>8484</v>
      </c>
      <c r="B7890">
        <v>2026</v>
      </c>
      <c r="C7890">
        <v>3</v>
      </c>
      <c r="E7890" t="s">
        <v>2881</v>
      </c>
      <c r="F7890" t="s">
        <v>113</v>
      </c>
      <c r="G7890" t="s">
        <v>83</v>
      </c>
      <c r="H7890" t="s">
        <v>7480</v>
      </c>
      <c r="I7890">
        <v>2026</v>
      </c>
      <c r="K7890" s="6">
        <v>46387</v>
      </c>
      <c r="L7890">
        <v>9</v>
      </c>
      <c r="N7890" t="s">
        <v>173</v>
      </c>
      <c r="O7890" s="8">
        <v>8.5</v>
      </c>
      <c r="P7890" s="8">
        <v>8.44</v>
      </c>
      <c r="Q7890" s="8">
        <v>8.3000000000000007</v>
      </c>
      <c r="R7890" s="8">
        <v>8.8000000000000007</v>
      </c>
      <c r="S7890" s="8">
        <v>7.25</v>
      </c>
      <c r="T7890" s="8">
        <v>9.6</v>
      </c>
      <c r="U7890" s="8">
        <v>0.55000000000000004</v>
      </c>
      <c r="V7890" s="9">
        <v>29</v>
      </c>
      <c r="W7890" s="8">
        <v>0.5</v>
      </c>
      <c r="X7890" s="8">
        <v>2.3499999999999996</v>
      </c>
      <c r="Y7890" s="8">
        <v>6.0000000000000497E-2</v>
      </c>
      <c r="Z7890" s="8">
        <v>8.9999999999999858E-2</v>
      </c>
      <c r="AA7890">
        <v>-1.9999999999999574E-2</v>
      </c>
      <c r="AF7890" t="s">
        <v>7523</v>
      </c>
      <c r="AG7890" t="s">
        <v>2883</v>
      </c>
      <c r="AH7890" t="s">
        <v>2884</v>
      </c>
      <c r="AI7890" t="s">
        <v>117</v>
      </c>
      <c r="AJ7890" s="7">
        <v>46387</v>
      </c>
      <c r="AK7890" t="s">
        <v>8485</v>
      </c>
      <c r="AL7890" t="s">
        <v>2885</v>
      </c>
      <c r="AM7890" t="s">
        <v>7482</v>
      </c>
      <c r="AN7890" t="s">
        <v>8516</v>
      </c>
      <c r="AO7890" t="str">
        <f>TEXT(A7890,"yyyy-mm-dd")</f>
        <v>2026-03-31</v>
      </c>
    </row>
    <row r="7891" spans="1:41">
      <c r="A7891" s="6" t="s">
        <v>8519</v>
      </c>
      <c r="B7891">
        <v>2026</v>
      </c>
      <c r="C7891">
        <v>4</v>
      </c>
      <c r="E7891" t="s">
        <v>1907</v>
      </c>
      <c r="F7891" t="s">
        <v>1908</v>
      </c>
      <c r="G7891" t="s">
        <v>102</v>
      </c>
      <c r="H7891" t="s">
        <v>8546</v>
      </c>
      <c r="I7891">
        <v>2028</v>
      </c>
      <c r="J7891">
        <v>2</v>
      </c>
      <c r="K7891" s="6">
        <v>46934</v>
      </c>
      <c r="L7891">
        <v>26</v>
      </c>
      <c r="M7891">
        <v>9</v>
      </c>
      <c r="N7891" t="s">
        <v>463</v>
      </c>
      <c r="O7891" s="8">
        <v>6.45</v>
      </c>
      <c r="P7891" s="8">
        <v>6.5</v>
      </c>
      <c r="Q7891" s="8">
        <v>6.25</v>
      </c>
      <c r="R7891" s="8">
        <v>6.5</v>
      </c>
      <c r="S7891" s="8">
        <v>5.75</v>
      </c>
      <c r="T7891" s="8">
        <v>7.5</v>
      </c>
      <c r="U7891" s="8">
        <v>0.37</v>
      </c>
      <c r="V7891" s="9">
        <v>28</v>
      </c>
      <c r="W7891" s="8">
        <v>0.25</v>
      </c>
      <c r="X7891" s="8">
        <v>1.75</v>
      </c>
      <c r="Y7891" s="8">
        <v>-4.9999999999999822E-2</v>
      </c>
      <c r="Z7891" s="8"/>
      <c r="AF7891" t="s">
        <v>8547</v>
      </c>
      <c r="AG7891" t="s">
        <v>1910</v>
      </c>
      <c r="AH7891" t="s">
        <v>1911</v>
      </c>
      <c r="AI7891" t="s">
        <v>1971</v>
      </c>
      <c r="AJ7891" s="7">
        <v>46934</v>
      </c>
      <c r="AK7891" t="s">
        <v>8520</v>
      </c>
      <c r="AL7891" t="s">
        <v>1908</v>
      </c>
      <c r="AM7891" t="s">
        <v>8548</v>
      </c>
      <c r="AN7891" t="s">
        <v>8549</v>
      </c>
      <c r="AO7891" t="str">
        <f>TEXT(A7891,"yyyy-mm-dd")</f>
        <v>2026-04-30</v>
      </c>
    </row>
    <row r="7892" spans="1:41">
      <c r="A7892" s="6" t="s">
        <v>8519</v>
      </c>
      <c r="B7892">
        <v>2026</v>
      </c>
      <c r="C7892">
        <v>4</v>
      </c>
      <c r="E7892" t="s">
        <v>1907</v>
      </c>
      <c r="F7892" t="s">
        <v>1908</v>
      </c>
      <c r="G7892" t="s">
        <v>102</v>
      </c>
      <c r="H7892" t="s">
        <v>8542</v>
      </c>
      <c r="I7892">
        <v>2028</v>
      </c>
      <c r="J7892">
        <v>1</v>
      </c>
      <c r="K7892" s="6">
        <v>46843</v>
      </c>
      <c r="L7892">
        <v>23</v>
      </c>
      <c r="M7892">
        <v>8</v>
      </c>
      <c r="N7892" t="s">
        <v>95</v>
      </c>
      <c r="O7892" s="8">
        <v>6.44</v>
      </c>
      <c r="P7892" s="8">
        <v>6.5</v>
      </c>
      <c r="Q7892" s="8">
        <v>6.25</v>
      </c>
      <c r="R7892" s="8">
        <v>6.5</v>
      </c>
      <c r="S7892" s="8">
        <v>5.75</v>
      </c>
      <c r="T7892" s="8">
        <v>7.5</v>
      </c>
      <c r="U7892" s="8">
        <v>0.35</v>
      </c>
      <c r="V7892" s="9">
        <v>29</v>
      </c>
      <c r="W7892" s="8">
        <v>0.25</v>
      </c>
      <c r="X7892" s="8">
        <v>1.75</v>
      </c>
      <c r="Y7892" s="8">
        <v>-5.9999999999999609E-2</v>
      </c>
      <c r="Z7892" s="8"/>
      <c r="AF7892" t="s">
        <v>8543</v>
      </c>
      <c r="AG7892" t="s">
        <v>1910</v>
      </c>
      <c r="AH7892" t="s">
        <v>1911</v>
      </c>
      <c r="AI7892" t="s">
        <v>1944</v>
      </c>
      <c r="AJ7892" s="7">
        <v>46843</v>
      </c>
      <c r="AK7892" t="s">
        <v>8520</v>
      </c>
      <c r="AL7892" t="s">
        <v>1908</v>
      </c>
      <c r="AM7892" t="s">
        <v>8544</v>
      </c>
      <c r="AN7892" t="s">
        <v>8545</v>
      </c>
      <c r="AO7892" t="str">
        <f>TEXT(A7892,"yyyy-mm-dd")</f>
        <v>2026-04-30</v>
      </c>
    </row>
    <row r="7893" spans="1:41">
      <c r="A7893" s="6" t="s">
        <v>8519</v>
      </c>
      <c r="B7893">
        <v>2026</v>
      </c>
      <c r="C7893">
        <v>4</v>
      </c>
      <c r="E7893" t="s">
        <v>1907</v>
      </c>
      <c r="F7893" t="s">
        <v>1908</v>
      </c>
      <c r="G7893" t="s">
        <v>102</v>
      </c>
      <c r="H7893" t="s">
        <v>8315</v>
      </c>
      <c r="I7893">
        <v>2027</v>
      </c>
      <c r="J7893">
        <v>4</v>
      </c>
      <c r="K7893" s="6">
        <v>46752</v>
      </c>
      <c r="L7893">
        <v>20</v>
      </c>
      <c r="M7893">
        <v>7</v>
      </c>
      <c r="N7893" t="s">
        <v>185</v>
      </c>
      <c r="O7893" s="8">
        <v>6.46</v>
      </c>
      <c r="P7893" s="8">
        <v>6.5</v>
      </c>
      <c r="Q7893" s="8">
        <v>6.5</v>
      </c>
      <c r="R7893" s="8">
        <v>6.5</v>
      </c>
      <c r="S7893" s="8">
        <v>5.75</v>
      </c>
      <c r="T7893" s="8">
        <v>7.25</v>
      </c>
      <c r="U7893" s="8">
        <v>0.27</v>
      </c>
      <c r="V7893" s="9">
        <v>39</v>
      </c>
      <c r="W7893" s="8">
        <v>0</v>
      </c>
      <c r="X7893" s="8">
        <v>1.5</v>
      </c>
      <c r="Y7893" s="8">
        <v>-4.0000000000000036E-2</v>
      </c>
      <c r="Z7893" s="8">
        <v>0</v>
      </c>
      <c r="AA7893">
        <v>-0.25</v>
      </c>
      <c r="AF7893" t="s">
        <v>8316</v>
      </c>
      <c r="AG7893" t="s">
        <v>1910</v>
      </c>
      <c r="AH7893" t="s">
        <v>1911</v>
      </c>
      <c r="AI7893" t="s">
        <v>1939</v>
      </c>
      <c r="AJ7893" s="7">
        <v>46752</v>
      </c>
      <c r="AK7893" t="s">
        <v>8520</v>
      </c>
      <c r="AL7893" t="s">
        <v>1908</v>
      </c>
      <c r="AM7893" t="s">
        <v>8317</v>
      </c>
      <c r="AN7893" t="s">
        <v>8541</v>
      </c>
      <c r="AO7893" t="str">
        <f>TEXT(A7893,"yyyy-mm-dd")</f>
        <v>2026-04-30</v>
      </c>
    </row>
    <row r="7894" spans="1:41">
      <c r="A7894" s="6" t="s">
        <v>8519</v>
      </c>
      <c r="B7894">
        <v>2026</v>
      </c>
      <c r="C7894">
        <v>4</v>
      </c>
      <c r="E7894" t="s">
        <v>1907</v>
      </c>
      <c r="F7894" t="s">
        <v>1908</v>
      </c>
      <c r="G7894" t="s">
        <v>102</v>
      </c>
      <c r="H7894" t="s">
        <v>8210</v>
      </c>
      <c r="I7894">
        <v>2027</v>
      </c>
      <c r="J7894">
        <v>3</v>
      </c>
      <c r="K7894" s="6">
        <v>46660</v>
      </c>
      <c r="L7894">
        <v>17</v>
      </c>
      <c r="M7894">
        <v>6</v>
      </c>
      <c r="N7894" t="s">
        <v>214</v>
      </c>
      <c r="O7894" s="8">
        <v>6.42</v>
      </c>
      <c r="P7894" s="8">
        <v>6.5</v>
      </c>
      <c r="Q7894" s="8">
        <v>6.5</v>
      </c>
      <c r="R7894" s="8">
        <v>6.5</v>
      </c>
      <c r="S7894" s="8">
        <v>5.75</v>
      </c>
      <c r="T7894" s="8">
        <v>6.75</v>
      </c>
      <c r="U7894" s="8">
        <v>0.21</v>
      </c>
      <c r="V7894" s="9">
        <v>38</v>
      </c>
      <c r="W7894" s="8">
        <v>0</v>
      </c>
      <c r="X7894" s="8">
        <v>1</v>
      </c>
      <c r="Y7894" s="8">
        <v>-8.0000000000000071E-2</v>
      </c>
      <c r="Z7894" s="8">
        <v>0</v>
      </c>
      <c r="AA7894">
        <v>-0.25</v>
      </c>
      <c r="AF7894" t="s">
        <v>8211</v>
      </c>
      <c r="AG7894" t="s">
        <v>1910</v>
      </c>
      <c r="AH7894" t="s">
        <v>1911</v>
      </c>
      <c r="AI7894" t="s">
        <v>1934</v>
      </c>
      <c r="AJ7894" s="7">
        <v>46660</v>
      </c>
      <c r="AK7894" t="s">
        <v>8520</v>
      </c>
      <c r="AL7894" t="s">
        <v>1908</v>
      </c>
      <c r="AM7894" t="s">
        <v>8212</v>
      </c>
      <c r="AN7894" t="s">
        <v>8540</v>
      </c>
      <c r="AO7894" t="str">
        <f>TEXT(A7894,"yyyy-mm-dd")</f>
        <v>2026-04-30</v>
      </c>
    </row>
    <row r="7895" spans="1:41">
      <c r="A7895" s="6" t="s">
        <v>8519</v>
      </c>
      <c r="B7895">
        <v>2026</v>
      </c>
      <c r="C7895">
        <v>4</v>
      </c>
      <c r="E7895" t="s">
        <v>1907</v>
      </c>
      <c r="F7895" t="s">
        <v>1908</v>
      </c>
      <c r="G7895" t="s">
        <v>102</v>
      </c>
      <c r="H7895" t="s">
        <v>8102</v>
      </c>
      <c r="I7895">
        <v>2027</v>
      </c>
      <c r="J7895">
        <v>2</v>
      </c>
      <c r="K7895" s="6">
        <v>46568</v>
      </c>
      <c r="L7895">
        <v>14</v>
      </c>
      <c r="M7895">
        <v>5</v>
      </c>
      <c r="N7895" t="s">
        <v>244</v>
      </c>
      <c r="O7895" s="8">
        <v>6.44</v>
      </c>
      <c r="P7895" s="8">
        <v>6.5</v>
      </c>
      <c r="Q7895" s="8">
        <v>6.5</v>
      </c>
      <c r="R7895" s="8">
        <v>6.5</v>
      </c>
      <c r="S7895" s="8">
        <v>5.75</v>
      </c>
      <c r="T7895" s="8">
        <v>6.75</v>
      </c>
      <c r="U7895" s="8">
        <v>0.18</v>
      </c>
      <c r="V7895" s="9">
        <v>38</v>
      </c>
      <c r="W7895" s="8">
        <v>0</v>
      </c>
      <c r="X7895" s="8">
        <v>1</v>
      </c>
      <c r="Y7895" s="8">
        <v>-5.9999999999999609E-2</v>
      </c>
      <c r="Z7895" s="8">
        <v>0</v>
      </c>
      <c r="AA7895">
        <v>-0.25</v>
      </c>
      <c r="AF7895" t="s">
        <v>8103</v>
      </c>
      <c r="AG7895" t="s">
        <v>1910</v>
      </c>
      <c r="AH7895" t="s">
        <v>1911</v>
      </c>
      <c r="AI7895" t="s">
        <v>1929</v>
      </c>
      <c r="AJ7895" s="7">
        <v>46568</v>
      </c>
      <c r="AK7895" t="s">
        <v>8520</v>
      </c>
      <c r="AL7895" t="s">
        <v>1908</v>
      </c>
      <c r="AM7895" t="s">
        <v>8104</v>
      </c>
      <c r="AN7895" t="s">
        <v>8539</v>
      </c>
      <c r="AO7895" t="str">
        <f>TEXT(A7895,"yyyy-mm-dd")</f>
        <v>2026-04-30</v>
      </c>
    </row>
    <row r="7896" spans="1:41">
      <c r="A7896" s="6" t="s">
        <v>8519</v>
      </c>
      <c r="B7896">
        <v>2026</v>
      </c>
      <c r="C7896">
        <v>4</v>
      </c>
      <c r="E7896" t="s">
        <v>1907</v>
      </c>
      <c r="F7896" t="s">
        <v>1908</v>
      </c>
      <c r="G7896" t="s">
        <v>102</v>
      </c>
      <c r="H7896" t="s">
        <v>8098</v>
      </c>
      <c r="I7896">
        <v>2027</v>
      </c>
      <c r="J7896">
        <v>1</v>
      </c>
      <c r="K7896" s="6">
        <v>46477</v>
      </c>
      <c r="L7896">
        <v>11</v>
      </c>
      <c r="M7896">
        <v>4</v>
      </c>
      <c r="N7896" t="s">
        <v>85</v>
      </c>
      <c r="O7896" s="8">
        <v>6.45</v>
      </c>
      <c r="P7896" s="8">
        <v>6.5</v>
      </c>
      <c r="Q7896" s="8">
        <v>6.5</v>
      </c>
      <c r="R7896" s="8">
        <v>6.5</v>
      </c>
      <c r="S7896" s="8">
        <v>6</v>
      </c>
      <c r="T7896" s="8">
        <v>6.75</v>
      </c>
      <c r="U7896" s="8">
        <v>0.15</v>
      </c>
      <c r="V7896" s="9">
        <v>38</v>
      </c>
      <c r="W7896" s="8">
        <v>0</v>
      </c>
      <c r="X7896" s="8">
        <v>0.75</v>
      </c>
      <c r="Y7896" s="8">
        <v>-4.9999999999999822E-2</v>
      </c>
      <c r="Z7896" s="8">
        <v>0</v>
      </c>
      <c r="AA7896">
        <v>-0.25</v>
      </c>
      <c r="AF7896" t="s">
        <v>8099</v>
      </c>
      <c r="AG7896" t="s">
        <v>1910</v>
      </c>
      <c r="AH7896" t="s">
        <v>1911</v>
      </c>
      <c r="AI7896" t="s">
        <v>1924</v>
      </c>
      <c r="AJ7896" s="7">
        <v>46477</v>
      </c>
      <c r="AK7896" t="s">
        <v>8520</v>
      </c>
      <c r="AL7896" t="s">
        <v>1908</v>
      </c>
      <c r="AM7896" t="s">
        <v>8100</v>
      </c>
      <c r="AN7896" t="s">
        <v>8538</v>
      </c>
      <c r="AO7896" t="str">
        <f>TEXT(A7896,"yyyy-mm-dd")</f>
        <v>2026-04-30</v>
      </c>
    </row>
    <row r="7897" spans="1:41">
      <c r="A7897" s="6" t="s">
        <v>8519</v>
      </c>
      <c r="B7897">
        <v>2026</v>
      </c>
      <c r="C7897">
        <v>4</v>
      </c>
      <c r="E7897" t="s">
        <v>1907</v>
      </c>
      <c r="F7897" t="s">
        <v>1908</v>
      </c>
      <c r="G7897" t="s">
        <v>102</v>
      </c>
      <c r="H7897" t="s">
        <v>7871</v>
      </c>
      <c r="I7897">
        <v>2026</v>
      </c>
      <c r="J7897">
        <v>4</v>
      </c>
      <c r="K7897" s="6">
        <v>46387</v>
      </c>
      <c r="L7897">
        <v>8</v>
      </c>
      <c r="M7897">
        <v>3</v>
      </c>
      <c r="N7897" t="s">
        <v>182</v>
      </c>
      <c r="O7897" s="8">
        <v>6.49</v>
      </c>
      <c r="P7897" s="8">
        <v>6.5</v>
      </c>
      <c r="Q7897" s="8">
        <v>6.5</v>
      </c>
      <c r="R7897" s="8">
        <v>6.5</v>
      </c>
      <c r="S7897" s="8">
        <v>6.25</v>
      </c>
      <c r="T7897" s="8">
        <v>6.75</v>
      </c>
      <c r="U7897" s="8">
        <v>0.08</v>
      </c>
      <c r="V7897" s="9">
        <v>40</v>
      </c>
      <c r="W7897" s="8">
        <v>0</v>
      </c>
      <c r="X7897" s="8">
        <v>0.5</v>
      </c>
      <c r="Y7897" s="8">
        <v>-9.9999999999997868E-3</v>
      </c>
      <c r="Z7897" s="8">
        <v>0</v>
      </c>
      <c r="AA7897">
        <v>-0.25</v>
      </c>
      <c r="AF7897" t="s">
        <v>7872</v>
      </c>
      <c r="AG7897" t="s">
        <v>1910</v>
      </c>
      <c r="AH7897" t="s">
        <v>1911</v>
      </c>
      <c r="AI7897" t="s">
        <v>1919</v>
      </c>
      <c r="AJ7897" s="7">
        <v>46387</v>
      </c>
      <c r="AK7897" t="s">
        <v>8520</v>
      </c>
      <c r="AL7897" t="s">
        <v>1908</v>
      </c>
      <c r="AM7897" t="s">
        <v>7873</v>
      </c>
      <c r="AN7897" t="s">
        <v>8537</v>
      </c>
      <c r="AO7897" t="str">
        <f>TEXT(A7897,"yyyy-mm-dd")</f>
        <v>2026-04-30</v>
      </c>
    </row>
    <row r="7898" spans="1:41">
      <c r="A7898" s="6" t="s">
        <v>8519</v>
      </c>
      <c r="B7898">
        <v>2026</v>
      </c>
      <c r="C7898">
        <v>4</v>
      </c>
      <c r="E7898" t="s">
        <v>1907</v>
      </c>
      <c r="F7898" t="s">
        <v>1908</v>
      </c>
      <c r="G7898" t="s">
        <v>102</v>
      </c>
      <c r="H7898" t="s">
        <v>7766</v>
      </c>
      <c r="I7898">
        <v>2026</v>
      </c>
      <c r="J7898">
        <v>3</v>
      </c>
      <c r="K7898" s="6">
        <v>46295</v>
      </c>
      <c r="L7898">
        <v>5</v>
      </c>
      <c r="M7898">
        <v>2</v>
      </c>
      <c r="N7898" t="s">
        <v>211</v>
      </c>
      <c r="O7898" s="8">
        <v>6.53</v>
      </c>
      <c r="P7898" s="8">
        <v>6.5</v>
      </c>
      <c r="Q7898" s="8">
        <v>6.5</v>
      </c>
      <c r="R7898" s="8">
        <v>6.5</v>
      </c>
      <c r="S7898" s="8">
        <v>6.25</v>
      </c>
      <c r="T7898" s="8">
        <v>6.75</v>
      </c>
      <c r="U7898" s="8">
        <v>0.1</v>
      </c>
      <c r="V7898" s="9">
        <v>39</v>
      </c>
      <c r="W7898" s="8">
        <v>0</v>
      </c>
      <c r="X7898" s="8">
        <v>0.5</v>
      </c>
      <c r="Y7898" s="8">
        <v>3.0000000000000249E-2</v>
      </c>
      <c r="Z7898" s="8">
        <v>0</v>
      </c>
      <c r="AA7898">
        <v>-0.25</v>
      </c>
      <c r="AF7898" t="s">
        <v>7767</v>
      </c>
      <c r="AG7898" t="s">
        <v>1910</v>
      </c>
      <c r="AH7898" t="s">
        <v>1911</v>
      </c>
      <c r="AI7898" t="s">
        <v>1915</v>
      </c>
      <c r="AJ7898" s="7">
        <v>46295</v>
      </c>
      <c r="AK7898" t="s">
        <v>8520</v>
      </c>
      <c r="AL7898" t="s">
        <v>1908</v>
      </c>
      <c r="AM7898" t="s">
        <v>7768</v>
      </c>
      <c r="AN7898" t="s">
        <v>8536</v>
      </c>
      <c r="AO7898" t="str">
        <f>TEXT(A7898,"yyyy-mm-dd")</f>
        <v>2026-04-30</v>
      </c>
    </row>
    <row r="7899" spans="1:41">
      <c r="A7899" s="6" t="s">
        <v>8519</v>
      </c>
      <c r="B7899">
        <v>2026</v>
      </c>
      <c r="C7899">
        <v>4</v>
      </c>
      <c r="E7899" t="s">
        <v>1907</v>
      </c>
      <c r="F7899" t="s">
        <v>1908</v>
      </c>
      <c r="G7899" t="s">
        <v>102</v>
      </c>
      <c r="H7899" t="s">
        <v>7658</v>
      </c>
      <c r="I7899">
        <v>2026</v>
      </c>
      <c r="J7899">
        <v>2</v>
      </c>
      <c r="K7899" s="6">
        <v>46203</v>
      </c>
      <c r="L7899">
        <v>2</v>
      </c>
      <c r="M7899">
        <v>1</v>
      </c>
      <c r="N7899" t="s">
        <v>104</v>
      </c>
      <c r="O7899" s="8">
        <v>6.55</v>
      </c>
      <c r="P7899" s="8">
        <v>6.5</v>
      </c>
      <c r="Q7899" s="8">
        <v>6.5</v>
      </c>
      <c r="R7899" s="8">
        <v>6.5</v>
      </c>
      <c r="S7899" s="8">
        <v>6.5</v>
      </c>
      <c r="T7899" s="8">
        <v>6.75</v>
      </c>
      <c r="U7899" s="8">
        <v>0.1</v>
      </c>
      <c r="V7899" s="9">
        <v>38</v>
      </c>
      <c r="W7899" s="8">
        <v>0</v>
      </c>
      <c r="X7899" s="8">
        <v>0.25</v>
      </c>
      <c r="Y7899" s="8">
        <v>4.9999999999999822E-2</v>
      </c>
      <c r="Z7899" s="8">
        <v>-0.25</v>
      </c>
      <c r="AA7899">
        <v>-0.25</v>
      </c>
      <c r="AF7899" t="s">
        <v>7659</v>
      </c>
      <c r="AG7899" t="s">
        <v>1910</v>
      </c>
      <c r="AH7899" t="s">
        <v>1911</v>
      </c>
      <c r="AI7899" t="s">
        <v>1912</v>
      </c>
      <c r="AJ7899" s="7">
        <v>46203</v>
      </c>
      <c r="AK7899" t="s">
        <v>8520</v>
      </c>
      <c r="AL7899" t="s">
        <v>1908</v>
      </c>
      <c r="AM7899" t="s">
        <v>7660</v>
      </c>
      <c r="AN7899" t="s">
        <v>8535</v>
      </c>
      <c r="AO7899" t="str">
        <f>TEXT(A7899,"yyyy-mm-dd")</f>
        <v>2026-04-30</v>
      </c>
    </row>
    <row r="7900" spans="1:41">
      <c r="A7900" s="6" t="s">
        <v>8519</v>
      </c>
      <c r="B7900">
        <v>2026</v>
      </c>
      <c r="C7900">
        <v>4</v>
      </c>
      <c r="E7900" t="s">
        <v>100</v>
      </c>
      <c r="F7900" t="s">
        <v>101</v>
      </c>
      <c r="G7900" t="s">
        <v>83</v>
      </c>
      <c r="H7900" t="s">
        <v>8368</v>
      </c>
      <c r="I7900">
        <v>2028</v>
      </c>
      <c r="K7900" s="6">
        <v>47118</v>
      </c>
      <c r="L7900">
        <v>32</v>
      </c>
      <c r="N7900" t="s">
        <v>823</v>
      </c>
      <c r="O7900" s="8">
        <v>1.91</v>
      </c>
      <c r="P7900" s="8">
        <v>2</v>
      </c>
      <c r="Q7900" s="8">
        <v>1.8</v>
      </c>
      <c r="R7900" s="8">
        <v>2</v>
      </c>
      <c r="S7900" s="8">
        <v>0.9</v>
      </c>
      <c r="T7900" s="8">
        <v>2.5</v>
      </c>
      <c r="U7900" s="8">
        <v>0.33</v>
      </c>
      <c r="V7900" s="9">
        <v>34</v>
      </c>
      <c r="W7900" s="8">
        <v>0.19999999999999996</v>
      </c>
      <c r="X7900" s="8">
        <v>1.6</v>
      </c>
      <c r="Y7900" s="8">
        <v>-9.000000000000008E-2</v>
      </c>
      <c r="Z7900" s="8">
        <v>3.0000000000000027E-2</v>
      </c>
      <c r="AA7900">
        <v>0</v>
      </c>
      <c r="AF7900" t="s">
        <v>10543</v>
      </c>
      <c r="AG7900" t="s">
        <v>9655</v>
      </c>
      <c r="AH7900" t="s">
        <v>9656</v>
      </c>
      <c r="AI7900" t="s">
        <v>9708</v>
      </c>
      <c r="AJ7900" s="7">
        <v>47118</v>
      </c>
      <c r="AK7900" t="s">
        <v>8520</v>
      </c>
      <c r="AL7900" t="s">
        <v>109</v>
      </c>
      <c r="AM7900" t="s">
        <v>8370</v>
      </c>
      <c r="AN7900" t="s">
        <v>10548</v>
      </c>
    </row>
    <row r="7901" spans="1:41">
      <c r="A7901" s="6" t="s">
        <v>8519</v>
      </c>
      <c r="B7901">
        <v>2026</v>
      </c>
      <c r="C7901">
        <v>4</v>
      </c>
      <c r="E7901" t="s">
        <v>100</v>
      </c>
      <c r="F7901" t="s">
        <v>101</v>
      </c>
      <c r="G7901" t="s">
        <v>102</v>
      </c>
      <c r="H7901" t="s">
        <v>8315</v>
      </c>
      <c r="I7901">
        <v>2027</v>
      </c>
      <c r="J7901">
        <v>4</v>
      </c>
      <c r="K7901" s="6">
        <v>46752</v>
      </c>
      <c r="L7901">
        <v>20</v>
      </c>
      <c r="M7901">
        <v>7</v>
      </c>
      <c r="N7901" t="s">
        <v>185</v>
      </c>
      <c r="O7901" s="8">
        <v>1.93</v>
      </c>
      <c r="P7901" s="8">
        <v>2</v>
      </c>
      <c r="Q7901" s="8">
        <v>1.7</v>
      </c>
      <c r="R7901" s="8">
        <v>2.2000000000000002</v>
      </c>
      <c r="S7901" s="8">
        <v>0.5</v>
      </c>
      <c r="T7901" s="8">
        <v>3.04</v>
      </c>
      <c r="U7901" s="8">
        <v>0.54</v>
      </c>
      <c r="V7901" s="9">
        <v>32</v>
      </c>
      <c r="W7901" s="8">
        <v>0.50000000000000022</v>
      </c>
      <c r="X7901" s="8">
        <v>2.54</v>
      </c>
      <c r="Y7901" s="8">
        <v>-7.0000000000000062E-2</v>
      </c>
      <c r="Z7901" s="8">
        <v>0</v>
      </c>
      <c r="AA7901">
        <v>3.0000000000000027E-2</v>
      </c>
      <c r="AF7901" t="s">
        <v>8387</v>
      </c>
      <c r="AG7901" t="s">
        <v>106</v>
      </c>
      <c r="AH7901" t="s">
        <v>107</v>
      </c>
      <c r="AI7901" t="s">
        <v>2670</v>
      </c>
      <c r="AJ7901" s="7">
        <v>46752</v>
      </c>
      <c r="AK7901" t="s">
        <v>8520</v>
      </c>
      <c r="AL7901" t="s">
        <v>109</v>
      </c>
      <c r="AM7901" t="s">
        <v>8317</v>
      </c>
      <c r="AN7901" t="s">
        <v>8534</v>
      </c>
      <c r="AO7901" t="str">
        <f>TEXT(A7901,"yyyy-mm-dd")</f>
        <v>2026-04-30</v>
      </c>
    </row>
    <row r="7902" spans="1:41">
      <c r="A7902" s="6" t="s">
        <v>8519</v>
      </c>
      <c r="B7902">
        <v>2026</v>
      </c>
      <c r="C7902">
        <v>4</v>
      </c>
      <c r="E7902" t="s">
        <v>100</v>
      </c>
      <c r="F7902" t="s">
        <v>101</v>
      </c>
      <c r="G7902" t="s">
        <v>83</v>
      </c>
      <c r="H7902" t="s">
        <v>7924</v>
      </c>
      <c r="I7902">
        <v>2027</v>
      </c>
      <c r="K7902" s="6">
        <v>46752</v>
      </c>
      <c r="L7902">
        <v>20</v>
      </c>
      <c r="N7902" t="s">
        <v>185</v>
      </c>
      <c r="O7902" s="8">
        <v>1.82</v>
      </c>
      <c r="P7902" s="8">
        <v>1.88</v>
      </c>
      <c r="Q7902" s="8">
        <v>1.65</v>
      </c>
      <c r="R7902" s="8">
        <v>2</v>
      </c>
      <c r="S7902" s="8">
        <v>1</v>
      </c>
      <c r="T7902" s="8">
        <v>2.35</v>
      </c>
      <c r="U7902" s="8">
        <v>0.28999999999999998</v>
      </c>
      <c r="V7902" s="9">
        <v>42</v>
      </c>
      <c r="W7902" s="8">
        <v>0.35000000000000009</v>
      </c>
      <c r="X7902" s="8">
        <v>1.35</v>
      </c>
      <c r="Y7902" s="8">
        <v>-5.9999999999999831E-2</v>
      </c>
      <c r="Z7902" s="8">
        <v>5.9999999999999831E-2</v>
      </c>
      <c r="AA7902">
        <v>-3.9999999999999813E-2</v>
      </c>
      <c r="AF7902" t="s">
        <v>10522</v>
      </c>
      <c r="AG7902" t="s">
        <v>9655</v>
      </c>
      <c r="AH7902" t="s">
        <v>9656</v>
      </c>
      <c r="AI7902" t="s">
        <v>9669</v>
      </c>
      <c r="AJ7902" s="7">
        <v>46752</v>
      </c>
      <c r="AK7902" t="s">
        <v>8520</v>
      </c>
      <c r="AL7902" t="s">
        <v>109</v>
      </c>
      <c r="AM7902" t="s">
        <v>7926</v>
      </c>
      <c r="AN7902" t="s">
        <v>10539</v>
      </c>
    </row>
    <row r="7903" spans="1:41">
      <c r="A7903" s="6" t="s">
        <v>8519</v>
      </c>
      <c r="B7903">
        <v>2026</v>
      </c>
      <c r="C7903">
        <v>4</v>
      </c>
      <c r="E7903" t="s">
        <v>100</v>
      </c>
      <c r="F7903" t="s">
        <v>101</v>
      </c>
      <c r="G7903" t="s">
        <v>102</v>
      </c>
      <c r="H7903" t="s">
        <v>8210</v>
      </c>
      <c r="I7903">
        <v>2027</v>
      </c>
      <c r="J7903">
        <v>3</v>
      </c>
      <c r="K7903" s="6">
        <v>46660</v>
      </c>
      <c r="L7903">
        <v>17</v>
      </c>
      <c r="M7903">
        <v>6</v>
      </c>
      <c r="N7903" t="s">
        <v>214</v>
      </c>
      <c r="O7903" s="8">
        <v>1.78</v>
      </c>
      <c r="P7903" s="8">
        <v>1.86</v>
      </c>
      <c r="Q7903" s="8">
        <v>1.6</v>
      </c>
      <c r="R7903" s="8">
        <v>2.0099999999999998</v>
      </c>
      <c r="S7903" s="8">
        <v>0.4</v>
      </c>
      <c r="T7903" s="8">
        <v>2.21</v>
      </c>
      <c r="U7903" s="8">
        <v>0.4</v>
      </c>
      <c r="V7903" s="9">
        <v>32</v>
      </c>
      <c r="W7903" s="8">
        <v>0.4099999999999997</v>
      </c>
      <c r="X7903" s="8">
        <v>1.81</v>
      </c>
      <c r="Y7903" s="8">
        <v>-8.0000000000000071E-2</v>
      </c>
      <c r="Z7903" s="8">
        <v>5.0000000000000044E-2</v>
      </c>
      <c r="AA7903">
        <v>9.9999999999997868E-3</v>
      </c>
      <c r="AF7903" t="s">
        <v>8385</v>
      </c>
      <c r="AG7903" t="s">
        <v>106</v>
      </c>
      <c r="AH7903" t="s">
        <v>107</v>
      </c>
      <c r="AI7903" t="s">
        <v>2667</v>
      </c>
      <c r="AJ7903" s="7">
        <v>46660</v>
      </c>
      <c r="AK7903" t="s">
        <v>8520</v>
      </c>
      <c r="AL7903" t="s">
        <v>109</v>
      </c>
      <c r="AM7903" t="s">
        <v>8212</v>
      </c>
      <c r="AN7903" t="s">
        <v>8533</v>
      </c>
      <c r="AO7903" t="str">
        <f>TEXT(A7903,"yyyy-mm-dd")</f>
        <v>2026-04-30</v>
      </c>
    </row>
    <row r="7904" spans="1:41">
      <c r="A7904" s="6" t="s">
        <v>8519</v>
      </c>
      <c r="B7904">
        <v>2026</v>
      </c>
      <c r="C7904">
        <v>4</v>
      </c>
      <c r="E7904" t="s">
        <v>100</v>
      </c>
      <c r="F7904" t="s">
        <v>101</v>
      </c>
      <c r="G7904" t="s">
        <v>102</v>
      </c>
      <c r="H7904" t="s">
        <v>8102</v>
      </c>
      <c r="I7904">
        <v>2027</v>
      </c>
      <c r="J7904">
        <v>2</v>
      </c>
      <c r="K7904" s="6">
        <v>46568</v>
      </c>
      <c r="L7904">
        <v>14</v>
      </c>
      <c r="M7904">
        <v>5</v>
      </c>
      <c r="N7904" t="s">
        <v>244</v>
      </c>
      <c r="O7904" s="8">
        <v>1.83</v>
      </c>
      <c r="P7904" s="8">
        <v>1.88</v>
      </c>
      <c r="Q7904" s="8">
        <v>1.51</v>
      </c>
      <c r="R7904" s="8">
        <v>2.02</v>
      </c>
      <c r="S7904" s="8">
        <v>1</v>
      </c>
      <c r="T7904" s="8">
        <v>3</v>
      </c>
      <c r="U7904" s="8">
        <v>0.48</v>
      </c>
      <c r="V7904" s="9">
        <v>32</v>
      </c>
      <c r="W7904" s="8">
        <v>0.51</v>
      </c>
      <c r="X7904" s="8">
        <v>2</v>
      </c>
      <c r="Y7904" s="8">
        <v>-4.9999999999999822E-2</v>
      </c>
      <c r="Z7904" s="8">
        <v>9.9999999999999867E-2</v>
      </c>
      <c r="AA7904">
        <v>-1.0000000000000009E-2</v>
      </c>
      <c r="AF7904" t="s">
        <v>8383</v>
      </c>
      <c r="AG7904" t="s">
        <v>106</v>
      </c>
      <c r="AH7904" t="s">
        <v>107</v>
      </c>
      <c r="AI7904" t="s">
        <v>502</v>
      </c>
      <c r="AJ7904" s="7">
        <v>46568</v>
      </c>
      <c r="AK7904" t="s">
        <v>8520</v>
      </c>
      <c r="AL7904" t="s">
        <v>109</v>
      </c>
      <c r="AM7904" t="s">
        <v>8104</v>
      </c>
      <c r="AN7904" t="s">
        <v>8532</v>
      </c>
      <c r="AO7904" t="str">
        <f>TEXT(A7904,"yyyy-mm-dd")</f>
        <v>2026-04-30</v>
      </c>
    </row>
    <row r="7905" spans="1:41">
      <c r="A7905" s="6" t="s">
        <v>8519</v>
      </c>
      <c r="B7905">
        <v>2026</v>
      </c>
      <c r="C7905">
        <v>4</v>
      </c>
      <c r="E7905" t="s">
        <v>100</v>
      </c>
      <c r="F7905" t="s">
        <v>101</v>
      </c>
      <c r="G7905" t="s">
        <v>102</v>
      </c>
      <c r="H7905" t="s">
        <v>8098</v>
      </c>
      <c r="I7905">
        <v>2027</v>
      </c>
      <c r="J7905">
        <v>1</v>
      </c>
      <c r="K7905" s="6">
        <v>46477</v>
      </c>
      <c r="L7905">
        <v>11</v>
      </c>
      <c r="M7905">
        <v>4</v>
      </c>
      <c r="N7905" t="s">
        <v>85</v>
      </c>
      <c r="O7905" s="8">
        <v>1.67</v>
      </c>
      <c r="P7905" s="8">
        <v>1.75</v>
      </c>
      <c r="Q7905" s="8">
        <v>1.48</v>
      </c>
      <c r="R7905" s="8">
        <v>1.93</v>
      </c>
      <c r="S7905" s="8">
        <v>0.1</v>
      </c>
      <c r="T7905" s="8">
        <v>2.74</v>
      </c>
      <c r="U7905" s="8">
        <v>0.55000000000000004</v>
      </c>
      <c r="V7905" s="9">
        <v>32</v>
      </c>
      <c r="W7905" s="8">
        <v>0.44999999999999996</v>
      </c>
      <c r="X7905" s="8">
        <v>2.64</v>
      </c>
      <c r="Y7905" s="8">
        <v>-8.0000000000000071E-2</v>
      </c>
      <c r="Z7905" s="8">
        <v>0.12999999999999989</v>
      </c>
      <c r="AA7905">
        <v>1.9999999999999796E-2</v>
      </c>
      <c r="AF7905" t="s">
        <v>8381</v>
      </c>
      <c r="AG7905" t="s">
        <v>106</v>
      </c>
      <c r="AH7905" t="s">
        <v>107</v>
      </c>
      <c r="AI7905" t="s">
        <v>497</v>
      </c>
      <c r="AJ7905" s="7">
        <v>46477</v>
      </c>
      <c r="AK7905" t="s">
        <v>8520</v>
      </c>
      <c r="AL7905" t="s">
        <v>109</v>
      </c>
      <c r="AM7905" t="s">
        <v>8100</v>
      </c>
      <c r="AN7905" t="s">
        <v>8531</v>
      </c>
      <c r="AO7905" t="str">
        <f>TEXT(A7905,"yyyy-mm-dd")</f>
        <v>2026-04-30</v>
      </c>
    </row>
    <row r="7906" spans="1:41">
      <c r="A7906" s="6" t="s">
        <v>8519</v>
      </c>
      <c r="B7906">
        <v>2026</v>
      </c>
      <c r="C7906">
        <v>4</v>
      </c>
      <c r="E7906" t="s">
        <v>100</v>
      </c>
      <c r="F7906" t="s">
        <v>101</v>
      </c>
      <c r="G7906" t="s">
        <v>102</v>
      </c>
      <c r="H7906" t="s">
        <v>7871</v>
      </c>
      <c r="I7906">
        <v>2026</v>
      </c>
      <c r="J7906">
        <v>4</v>
      </c>
      <c r="K7906" s="6">
        <v>46387</v>
      </c>
      <c r="L7906">
        <v>8</v>
      </c>
      <c r="M7906">
        <v>3</v>
      </c>
      <c r="N7906" t="s">
        <v>182</v>
      </c>
      <c r="O7906" s="8">
        <v>1.39</v>
      </c>
      <c r="P7906" s="8">
        <v>1.44</v>
      </c>
      <c r="Q7906" s="8">
        <v>1</v>
      </c>
      <c r="R7906" s="8">
        <v>1.8</v>
      </c>
      <c r="S7906" s="8">
        <v>0.31</v>
      </c>
      <c r="T7906" s="8">
        <v>2.4</v>
      </c>
      <c r="U7906" s="8">
        <v>0.5</v>
      </c>
      <c r="V7906" s="9">
        <v>32</v>
      </c>
      <c r="W7906" s="8">
        <v>0.8</v>
      </c>
      <c r="X7906" s="8">
        <v>2.09</v>
      </c>
      <c r="Y7906" s="8">
        <v>-5.0000000000000044E-2</v>
      </c>
      <c r="Z7906" s="8">
        <v>-4.0000000000000036E-2</v>
      </c>
      <c r="AA7906">
        <v>0</v>
      </c>
      <c r="AF7906" t="s">
        <v>7943</v>
      </c>
      <c r="AG7906" t="s">
        <v>106</v>
      </c>
      <c r="AH7906" t="s">
        <v>107</v>
      </c>
      <c r="AI7906" t="s">
        <v>427</v>
      </c>
      <c r="AJ7906" s="7">
        <v>46387</v>
      </c>
      <c r="AK7906" t="s">
        <v>8520</v>
      </c>
      <c r="AL7906" t="s">
        <v>109</v>
      </c>
      <c r="AM7906" t="s">
        <v>7873</v>
      </c>
      <c r="AN7906" t="s">
        <v>8530</v>
      </c>
      <c r="AO7906" t="str">
        <f>TEXT(A7906,"yyyy-mm-dd")</f>
        <v>2026-04-30</v>
      </c>
    </row>
    <row r="7907" spans="1:41">
      <c r="A7907" s="6" t="s">
        <v>8519</v>
      </c>
      <c r="B7907">
        <v>2026</v>
      </c>
      <c r="C7907">
        <v>4</v>
      </c>
      <c r="E7907" t="s">
        <v>100</v>
      </c>
      <c r="F7907" t="s">
        <v>101</v>
      </c>
      <c r="G7907" t="s">
        <v>83</v>
      </c>
      <c r="H7907" t="s">
        <v>7480</v>
      </c>
      <c r="I7907">
        <v>2026</v>
      </c>
      <c r="K7907" s="6">
        <v>46387</v>
      </c>
      <c r="L7907">
        <v>8</v>
      </c>
      <c r="N7907" t="s">
        <v>182</v>
      </c>
      <c r="O7907" s="8">
        <v>1.35</v>
      </c>
      <c r="P7907" s="8">
        <v>1.38</v>
      </c>
      <c r="Q7907" s="8">
        <v>1.2</v>
      </c>
      <c r="R7907" s="8">
        <v>1.5</v>
      </c>
      <c r="S7907" s="8">
        <v>0.72</v>
      </c>
      <c r="T7907" s="8">
        <v>2.0699999999999998</v>
      </c>
      <c r="U7907" s="8">
        <v>0.3</v>
      </c>
      <c r="V7907" s="9">
        <v>42</v>
      </c>
      <c r="W7907" s="8">
        <v>0.30000000000000004</v>
      </c>
      <c r="X7907" s="8">
        <v>1.3499999999999999</v>
      </c>
      <c r="Y7907" s="8">
        <v>-2.9999999999999805E-2</v>
      </c>
      <c r="Z7907" s="8">
        <v>-0.1100000000000001</v>
      </c>
      <c r="AA7907">
        <v>-2.0000000000000018E-2</v>
      </c>
      <c r="AF7907" t="s">
        <v>10489</v>
      </c>
      <c r="AG7907" t="s">
        <v>9655</v>
      </c>
      <c r="AH7907" t="s">
        <v>9656</v>
      </c>
      <c r="AI7907" t="s">
        <v>9657</v>
      </c>
      <c r="AJ7907" s="7">
        <v>46387</v>
      </c>
      <c r="AK7907" t="s">
        <v>8520</v>
      </c>
      <c r="AL7907" t="s">
        <v>109</v>
      </c>
      <c r="AM7907" t="s">
        <v>7482</v>
      </c>
      <c r="AN7907" t="s">
        <v>10518</v>
      </c>
    </row>
    <row r="7908" spans="1:41">
      <c r="A7908" s="6" t="s">
        <v>8519</v>
      </c>
      <c r="B7908">
        <v>2026</v>
      </c>
      <c r="C7908">
        <v>4</v>
      </c>
      <c r="E7908" t="s">
        <v>100</v>
      </c>
      <c r="F7908" t="s">
        <v>101</v>
      </c>
      <c r="G7908" t="s">
        <v>102</v>
      </c>
      <c r="H7908" t="s">
        <v>7766</v>
      </c>
      <c r="I7908">
        <v>2026</v>
      </c>
      <c r="J7908">
        <v>3</v>
      </c>
      <c r="K7908" s="6">
        <v>46295</v>
      </c>
      <c r="L7908">
        <v>5</v>
      </c>
      <c r="M7908">
        <v>2</v>
      </c>
      <c r="N7908" t="s">
        <v>211</v>
      </c>
      <c r="O7908" s="8">
        <v>1.63</v>
      </c>
      <c r="P7908" s="8">
        <v>1.61</v>
      </c>
      <c r="Q7908" s="8">
        <v>1.43</v>
      </c>
      <c r="R7908" s="8">
        <v>1.94</v>
      </c>
      <c r="S7908" s="8">
        <v>0.7</v>
      </c>
      <c r="T7908" s="8">
        <v>2.6</v>
      </c>
      <c r="U7908" s="8">
        <v>0.43</v>
      </c>
      <c r="V7908" s="9">
        <v>32</v>
      </c>
      <c r="W7908" s="8">
        <v>0.51</v>
      </c>
      <c r="X7908" s="8">
        <v>1.9000000000000001</v>
      </c>
      <c r="Y7908" s="8">
        <v>1.9999999999999796E-2</v>
      </c>
      <c r="Z7908" s="8">
        <v>1.0000000000000009E-2</v>
      </c>
      <c r="AA7908">
        <v>0</v>
      </c>
      <c r="AF7908" t="s">
        <v>7941</v>
      </c>
      <c r="AG7908" t="s">
        <v>106</v>
      </c>
      <c r="AH7908" t="s">
        <v>107</v>
      </c>
      <c r="AI7908" t="s">
        <v>340</v>
      </c>
      <c r="AJ7908" s="7">
        <v>46295</v>
      </c>
      <c r="AK7908" t="s">
        <v>8520</v>
      </c>
      <c r="AL7908" t="s">
        <v>109</v>
      </c>
      <c r="AM7908" t="s">
        <v>7768</v>
      </c>
      <c r="AN7908" t="s">
        <v>8529</v>
      </c>
      <c r="AO7908" t="str">
        <f>TEXT(A7908,"yyyy-mm-dd")</f>
        <v>2026-04-30</v>
      </c>
    </row>
    <row r="7909" spans="1:41">
      <c r="A7909" s="6" t="s">
        <v>8519</v>
      </c>
      <c r="B7909">
        <v>2026</v>
      </c>
      <c r="C7909">
        <v>4</v>
      </c>
      <c r="E7909" t="s">
        <v>100</v>
      </c>
      <c r="F7909" t="s">
        <v>101</v>
      </c>
      <c r="G7909" t="s">
        <v>102</v>
      </c>
      <c r="H7909" t="s">
        <v>7658</v>
      </c>
      <c r="I7909">
        <v>2026</v>
      </c>
      <c r="J7909">
        <v>2</v>
      </c>
      <c r="K7909" s="6">
        <v>46203</v>
      </c>
      <c r="L7909">
        <v>2</v>
      </c>
      <c r="M7909">
        <v>1</v>
      </c>
      <c r="N7909" t="s">
        <v>104</v>
      </c>
      <c r="O7909" s="8">
        <v>1.33</v>
      </c>
      <c r="P7909" s="8">
        <v>1.3</v>
      </c>
      <c r="Q7909" s="8">
        <v>1.1000000000000001</v>
      </c>
      <c r="R7909" s="8">
        <v>1.51</v>
      </c>
      <c r="S7909" s="8">
        <v>0.7</v>
      </c>
      <c r="T7909" s="8">
        <v>2.2000000000000002</v>
      </c>
      <c r="U7909" s="8">
        <v>0.36</v>
      </c>
      <c r="V7909" s="9">
        <v>32</v>
      </c>
      <c r="W7909" s="8">
        <v>0.40999999999999992</v>
      </c>
      <c r="X7909" s="8">
        <v>1.5000000000000002</v>
      </c>
      <c r="Y7909" s="8">
        <v>3.0000000000000027E-2</v>
      </c>
      <c r="Z7909" s="8">
        <v>0</v>
      </c>
      <c r="AA7909">
        <v>-9.000000000000008E-2</v>
      </c>
      <c r="AF7909" t="s">
        <v>7939</v>
      </c>
      <c r="AG7909" t="s">
        <v>106</v>
      </c>
      <c r="AH7909" t="s">
        <v>107</v>
      </c>
      <c r="AI7909" t="s">
        <v>108</v>
      </c>
      <c r="AJ7909" s="7">
        <v>46203</v>
      </c>
      <c r="AK7909" t="s">
        <v>8520</v>
      </c>
      <c r="AL7909" t="s">
        <v>109</v>
      </c>
      <c r="AM7909" t="s">
        <v>7660</v>
      </c>
      <c r="AN7909" t="s">
        <v>8528</v>
      </c>
      <c r="AO7909" t="str">
        <f>TEXT(A7909,"yyyy-mm-dd")</f>
        <v>2026-04-30</v>
      </c>
    </row>
    <row r="7910" spans="1:41">
      <c r="A7910" s="6" t="s">
        <v>8519</v>
      </c>
      <c r="B7910">
        <v>2026</v>
      </c>
      <c r="C7910">
        <v>4</v>
      </c>
      <c r="E7910" t="s">
        <v>100</v>
      </c>
      <c r="F7910" t="s">
        <v>101</v>
      </c>
      <c r="G7910" t="s">
        <v>102</v>
      </c>
      <c r="H7910" t="s">
        <v>7654</v>
      </c>
      <c r="I7910">
        <v>2026</v>
      </c>
      <c r="J7910">
        <v>1</v>
      </c>
      <c r="K7910" s="6">
        <v>46112</v>
      </c>
      <c r="L7910">
        <v>-1</v>
      </c>
      <c r="M7910">
        <v>0</v>
      </c>
      <c r="N7910" t="s">
        <v>187</v>
      </c>
      <c r="O7910" s="8">
        <v>0.92</v>
      </c>
      <c r="P7910" s="8">
        <v>0.91</v>
      </c>
      <c r="Q7910" s="8">
        <v>0.68</v>
      </c>
      <c r="R7910" s="8">
        <v>1.3</v>
      </c>
      <c r="S7910" s="8">
        <v>-0.3</v>
      </c>
      <c r="T7910" s="8">
        <v>1.85</v>
      </c>
      <c r="U7910" s="8">
        <v>0.5</v>
      </c>
      <c r="V7910" s="9">
        <v>32</v>
      </c>
      <c r="W7910" s="8">
        <v>0.62</v>
      </c>
      <c r="X7910" s="8">
        <v>2.15</v>
      </c>
      <c r="Y7910" s="8">
        <v>1.0000000000000009E-2</v>
      </c>
      <c r="Z7910" s="8">
        <v>-0.33999999999999997</v>
      </c>
      <c r="AA7910">
        <v>1.0000000000000009E-2</v>
      </c>
      <c r="AF7910" t="s">
        <v>7937</v>
      </c>
      <c r="AG7910" t="s">
        <v>106</v>
      </c>
      <c r="AH7910" t="s">
        <v>107</v>
      </c>
      <c r="AI7910" t="s">
        <v>188</v>
      </c>
      <c r="AJ7910" s="7">
        <v>46112</v>
      </c>
      <c r="AK7910" t="s">
        <v>8520</v>
      </c>
      <c r="AL7910" t="s">
        <v>109</v>
      </c>
      <c r="AM7910" t="s">
        <v>7656</v>
      </c>
      <c r="AN7910" t="s">
        <v>8527</v>
      </c>
      <c r="AO7910" t="str">
        <f>TEXT(A7910,"yyyy-mm-dd")</f>
        <v>2026-04-30</v>
      </c>
    </row>
    <row r="7911" spans="1:41">
      <c r="A7911" s="6" t="s">
        <v>8519</v>
      </c>
      <c r="B7911">
        <v>2026</v>
      </c>
      <c r="C7911">
        <v>4</v>
      </c>
      <c r="E7911" t="s">
        <v>2685</v>
      </c>
      <c r="F7911" t="s">
        <v>101</v>
      </c>
      <c r="G7911" t="s">
        <v>774</v>
      </c>
      <c r="H7911" t="s">
        <v>2686</v>
      </c>
      <c r="K7911" s="6"/>
      <c r="O7911" s="8">
        <v>1.89</v>
      </c>
      <c r="P7911" s="8">
        <v>1.8</v>
      </c>
      <c r="Q7911" s="8">
        <v>1.8</v>
      </c>
      <c r="R7911" s="8">
        <v>2</v>
      </c>
      <c r="S7911" s="8">
        <v>0.9</v>
      </c>
      <c r="T7911" s="8">
        <v>3</v>
      </c>
      <c r="U7911" s="8">
        <v>0.38</v>
      </c>
      <c r="V7911" s="9">
        <v>30</v>
      </c>
      <c r="W7911" s="8">
        <v>0.19999999999999996</v>
      </c>
      <c r="X7911" s="8">
        <v>2.1</v>
      </c>
      <c r="Y7911" s="8">
        <v>8.9999999999999858E-2</v>
      </c>
      <c r="Z7911" s="8">
        <v>0</v>
      </c>
      <c r="AA7911">
        <v>0</v>
      </c>
      <c r="AF7911" t="s">
        <v>2687</v>
      </c>
      <c r="AG7911" t="s">
        <v>2688</v>
      </c>
      <c r="AH7911" t="s">
        <v>2689</v>
      </c>
      <c r="AI7911" t="s">
        <v>2690</v>
      </c>
      <c r="AJ7911" s="7"/>
      <c r="AK7911" t="s">
        <v>8520</v>
      </c>
      <c r="AL7911" t="s">
        <v>109</v>
      </c>
      <c r="AM7911" t="s">
        <v>2686</v>
      </c>
      <c r="AN7911" t="s">
        <v>8554</v>
      </c>
      <c r="AO7911" t="str">
        <f>TEXT(A7911,"yyyy-mm-dd")</f>
        <v>2026-04-30</v>
      </c>
    </row>
    <row r="7912" spans="1:41">
      <c r="A7912" s="6" t="s">
        <v>8519</v>
      </c>
      <c r="B7912">
        <v>2026</v>
      </c>
      <c r="C7912">
        <v>4</v>
      </c>
      <c r="E7912" t="s">
        <v>81</v>
      </c>
      <c r="F7912" t="s">
        <v>82</v>
      </c>
      <c r="G7912" t="s">
        <v>83</v>
      </c>
      <c r="H7912" t="s">
        <v>8368</v>
      </c>
      <c r="I7912">
        <v>2028</v>
      </c>
      <c r="K7912" s="6">
        <v>47118</v>
      </c>
      <c r="L7912">
        <v>32</v>
      </c>
      <c r="N7912" t="s">
        <v>823</v>
      </c>
      <c r="O7912" s="8">
        <v>3.77</v>
      </c>
      <c r="P7912" s="8">
        <v>3.75</v>
      </c>
      <c r="Q7912" s="8">
        <v>3.65</v>
      </c>
      <c r="R7912" s="8">
        <v>3.91</v>
      </c>
      <c r="S7912" s="8">
        <v>3.45</v>
      </c>
      <c r="T7912" s="8">
        <v>4.0999999999999996</v>
      </c>
      <c r="U7912" s="8">
        <v>0.18</v>
      </c>
      <c r="V7912" s="9">
        <v>35</v>
      </c>
      <c r="W7912" s="8">
        <v>0.26000000000000023</v>
      </c>
      <c r="X7912" s="8">
        <v>0.64999999999999947</v>
      </c>
      <c r="Y7912" s="8">
        <v>2.0000000000000018E-2</v>
      </c>
      <c r="Z7912" s="8">
        <v>9.9999999999997868E-3</v>
      </c>
      <c r="AA7912">
        <v>2.0000000000000462E-2</v>
      </c>
      <c r="AF7912" t="s">
        <v>8369</v>
      </c>
      <c r="AG7912" t="s">
        <v>87</v>
      </c>
      <c r="AH7912" t="s">
        <v>88</v>
      </c>
      <c r="AI7912" t="s">
        <v>359</v>
      </c>
      <c r="AJ7912" s="7">
        <v>47118</v>
      </c>
      <c r="AK7912" t="s">
        <v>8520</v>
      </c>
      <c r="AL7912" t="s">
        <v>91</v>
      </c>
      <c r="AM7912" t="s">
        <v>8370</v>
      </c>
      <c r="AN7912" t="s">
        <v>8523</v>
      </c>
      <c r="AO7912" t="str">
        <f>TEXT(A7912,"yyyy-mm-dd")</f>
        <v>2026-04-30</v>
      </c>
    </row>
    <row r="7913" spans="1:41">
      <c r="A7913" s="6" t="s">
        <v>8519</v>
      </c>
      <c r="B7913">
        <v>2026</v>
      </c>
      <c r="C7913">
        <v>4</v>
      </c>
      <c r="E7913" t="s">
        <v>392</v>
      </c>
      <c r="F7913" t="s">
        <v>82</v>
      </c>
      <c r="G7913" t="s">
        <v>83</v>
      </c>
      <c r="H7913" t="s">
        <v>8368</v>
      </c>
      <c r="I7913">
        <v>2028</v>
      </c>
      <c r="K7913" s="6">
        <v>47118</v>
      </c>
      <c r="L7913">
        <v>32</v>
      </c>
      <c r="N7913" t="s">
        <v>823</v>
      </c>
      <c r="O7913" s="8">
        <v>3.76</v>
      </c>
      <c r="P7913" s="8">
        <v>3.75</v>
      </c>
      <c r="Q7913" s="8">
        <v>3.66</v>
      </c>
      <c r="R7913" s="8">
        <v>3.94</v>
      </c>
      <c r="S7913" s="8">
        <v>3.1</v>
      </c>
      <c r="T7913" s="8">
        <v>4.26</v>
      </c>
      <c r="U7913" s="8">
        <v>0.24</v>
      </c>
      <c r="V7913" s="9">
        <v>34</v>
      </c>
      <c r="W7913" s="8">
        <v>0.2799999999999998</v>
      </c>
      <c r="X7913" s="8">
        <v>1.1599999999999997</v>
      </c>
      <c r="Y7913" s="8">
        <v>9.9999999999997868E-3</v>
      </c>
      <c r="Z7913" s="8">
        <v>4.0000000000000036E-2</v>
      </c>
      <c r="AA7913">
        <v>-2.0000000000000462E-2</v>
      </c>
      <c r="AF7913" t="s">
        <v>8369</v>
      </c>
      <c r="AG7913" t="s">
        <v>87</v>
      </c>
      <c r="AH7913" t="s">
        <v>88</v>
      </c>
      <c r="AI7913" t="s">
        <v>359</v>
      </c>
      <c r="AJ7913" s="7">
        <v>47118</v>
      </c>
      <c r="AK7913" t="s">
        <v>8520</v>
      </c>
      <c r="AL7913" t="s">
        <v>393</v>
      </c>
      <c r="AM7913" t="s">
        <v>8370</v>
      </c>
      <c r="AN7913" t="s">
        <v>8526</v>
      </c>
      <c r="AO7913" t="str">
        <f>TEXT(A7913,"yyyy-mm-dd")</f>
        <v>2026-04-30</v>
      </c>
    </row>
    <row r="7914" spans="1:41">
      <c r="A7914" s="6" t="s">
        <v>8519</v>
      </c>
      <c r="B7914">
        <v>2026</v>
      </c>
      <c r="C7914">
        <v>4</v>
      </c>
      <c r="E7914" t="s">
        <v>81</v>
      </c>
      <c r="F7914" t="s">
        <v>82</v>
      </c>
      <c r="G7914" t="s">
        <v>83</v>
      </c>
      <c r="H7914" t="s">
        <v>7924</v>
      </c>
      <c r="I7914">
        <v>2027</v>
      </c>
      <c r="K7914" s="6">
        <v>46752</v>
      </c>
      <c r="L7914">
        <v>20</v>
      </c>
      <c r="N7914" t="s">
        <v>185</v>
      </c>
      <c r="O7914" s="8">
        <v>3.82</v>
      </c>
      <c r="P7914" s="8">
        <v>3.8</v>
      </c>
      <c r="Q7914" s="8">
        <v>3.7</v>
      </c>
      <c r="R7914" s="8">
        <v>4</v>
      </c>
      <c r="S7914" s="8">
        <v>3.37</v>
      </c>
      <c r="T7914" s="8">
        <v>4.34</v>
      </c>
      <c r="U7914" s="8">
        <v>0.23</v>
      </c>
      <c r="V7914" s="9">
        <v>43</v>
      </c>
      <c r="W7914" s="8">
        <v>0.29999999999999982</v>
      </c>
      <c r="X7914" s="8">
        <v>0.96999999999999975</v>
      </c>
      <c r="Y7914" s="8">
        <v>2.0000000000000018E-2</v>
      </c>
      <c r="Z7914" s="8">
        <v>0</v>
      </c>
      <c r="AA7914">
        <v>-2.0000000000000462E-2</v>
      </c>
      <c r="AF7914" t="s">
        <v>7925</v>
      </c>
      <c r="AG7914" t="s">
        <v>87</v>
      </c>
      <c r="AH7914" t="s">
        <v>88</v>
      </c>
      <c r="AI7914" t="s">
        <v>97</v>
      </c>
      <c r="AJ7914" s="7">
        <v>46752</v>
      </c>
      <c r="AK7914" t="s">
        <v>8520</v>
      </c>
      <c r="AL7914" t="s">
        <v>91</v>
      </c>
      <c r="AM7914" t="s">
        <v>7926</v>
      </c>
      <c r="AN7914" t="s">
        <v>8522</v>
      </c>
      <c r="AO7914" t="str">
        <f>TEXT(A7914,"yyyy-mm-dd")</f>
        <v>2026-04-30</v>
      </c>
    </row>
    <row r="7915" spans="1:41">
      <c r="A7915" s="6" t="s">
        <v>8519</v>
      </c>
      <c r="B7915">
        <v>2026</v>
      </c>
      <c r="C7915">
        <v>4</v>
      </c>
      <c r="E7915" t="s">
        <v>392</v>
      </c>
      <c r="F7915" t="s">
        <v>82</v>
      </c>
      <c r="G7915" t="s">
        <v>83</v>
      </c>
      <c r="H7915" t="s">
        <v>7924</v>
      </c>
      <c r="I7915">
        <v>2027</v>
      </c>
      <c r="K7915" s="6">
        <v>46752</v>
      </c>
      <c r="L7915">
        <v>20</v>
      </c>
      <c r="N7915" t="s">
        <v>185</v>
      </c>
      <c r="O7915" s="8">
        <v>3.81</v>
      </c>
      <c r="P7915" s="8">
        <v>3.8</v>
      </c>
      <c r="Q7915" s="8">
        <v>3.65</v>
      </c>
      <c r="R7915" s="8">
        <v>3.95</v>
      </c>
      <c r="S7915" s="8">
        <v>3.2</v>
      </c>
      <c r="T7915" s="8">
        <v>4.4000000000000004</v>
      </c>
      <c r="U7915" s="8">
        <v>0.26</v>
      </c>
      <c r="V7915" s="9">
        <v>41</v>
      </c>
      <c r="W7915" s="8">
        <v>0.30000000000000027</v>
      </c>
      <c r="X7915" s="8">
        <v>1.2000000000000002</v>
      </c>
      <c r="Y7915" s="8">
        <v>1.0000000000000231E-2</v>
      </c>
      <c r="Z7915" s="8">
        <v>4.9999999999999822E-2</v>
      </c>
      <c r="AA7915">
        <v>2.0000000000000462E-2</v>
      </c>
      <c r="AF7915" t="s">
        <v>7925</v>
      </c>
      <c r="AG7915" t="s">
        <v>87</v>
      </c>
      <c r="AH7915" t="s">
        <v>88</v>
      </c>
      <c r="AI7915" t="s">
        <v>97</v>
      </c>
      <c r="AJ7915" s="7">
        <v>46752</v>
      </c>
      <c r="AK7915" t="s">
        <v>8520</v>
      </c>
      <c r="AL7915" t="s">
        <v>393</v>
      </c>
      <c r="AM7915" t="s">
        <v>7926</v>
      </c>
      <c r="AN7915" t="s">
        <v>8525</v>
      </c>
      <c r="AO7915" t="str">
        <f>TEXT(A7915,"yyyy-mm-dd")</f>
        <v>2026-04-30</v>
      </c>
    </row>
    <row r="7916" spans="1:41">
      <c r="A7916" s="6" t="s">
        <v>8519</v>
      </c>
      <c r="B7916">
        <v>2026</v>
      </c>
      <c r="C7916">
        <v>4</v>
      </c>
      <c r="E7916" t="s">
        <v>81</v>
      </c>
      <c r="F7916" t="s">
        <v>82</v>
      </c>
      <c r="G7916" t="s">
        <v>83</v>
      </c>
      <c r="H7916" t="s">
        <v>7480</v>
      </c>
      <c r="I7916">
        <v>2026</v>
      </c>
      <c r="K7916" s="6">
        <v>46387</v>
      </c>
      <c r="L7916">
        <v>8</v>
      </c>
      <c r="N7916" t="s">
        <v>182</v>
      </c>
      <c r="O7916" s="8">
        <v>4.37</v>
      </c>
      <c r="P7916" s="8">
        <v>4.38</v>
      </c>
      <c r="Q7916" s="8">
        <v>4.22</v>
      </c>
      <c r="R7916" s="8">
        <v>4.5</v>
      </c>
      <c r="S7916" s="8">
        <v>3.69</v>
      </c>
      <c r="T7916" s="8">
        <v>5.0999999999999996</v>
      </c>
      <c r="U7916" s="8">
        <v>0.25</v>
      </c>
      <c r="V7916" s="9">
        <v>43</v>
      </c>
      <c r="W7916" s="8">
        <v>0.28000000000000025</v>
      </c>
      <c r="X7916" s="8">
        <v>1.4099999999999997</v>
      </c>
      <c r="Y7916" s="8">
        <v>-9.9999999999997868E-3</v>
      </c>
      <c r="Z7916" s="8">
        <v>0.16999999999999993</v>
      </c>
      <c r="AA7916">
        <v>3.0000000000000249E-2</v>
      </c>
      <c r="AF7916" t="s">
        <v>7481</v>
      </c>
      <c r="AG7916" t="s">
        <v>87</v>
      </c>
      <c r="AH7916" t="s">
        <v>88</v>
      </c>
      <c r="AI7916" t="s">
        <v>89</v>
      </c>
      <c r="AJ7916" s="7">
        <v>46387</v>
      </c>
      <c r="AK7916" t="s">
        <v>8520</v>
      </c>
      <c r="AL7916" t="s">
        <v>91</v>
      </c>
      <c r="AM7916" t="s">
        <v>7482</v>
      </c>
      <c r="AN7916" t="s">
        <v>8521</v>
      </c>
      <c r="AO7916" t="str">
        <f>TEXT(A7916,"yyyy-mm-dd")</f>
        <v>2026-04-30</v>
      </c>
    </row>
    <row r="7917" spans="1:41">
      <c r="A7917" s="6" t="s">
        <v>8519</v>
      </c>
      <c r="B7917">
        <v>2026</v>
      </c>
      <c r="C7917">
        <v>4</v>
      </c>
      <c r="E7917" t="s">
        <v>392</v>
      </c>
      <c r="F7917" t="s">
        <v>82</v>
      </c>
      <c r="G7917" t="s">
        <v>83</v>
      </c>
      <c r="H7917" t="s">
        <v>7480</v>
      </c>
      <c r="I7917">
        <v>2026</v>
      </c>
      <c r="K7917" s="6">
        <v>46387</v>
      </c>
      <c r="L7917">
        <v>8</v>
      </c>
      <c r="N7917" t="s">
        <v>182</v>
      </c>
      <c r="O7917" s="8">
        <v>4.21</v>
      </c>
      <c r="P7917" s="8">
        <v>4.1900000000000004</v>
      </c>
      <c r="Q7917" s="8">
        <v>4.05</v>
      </c>
      <c r="R7917" s="8">
        <v>4.3499999999999996</v>
      </c>
      <c r="S7917" s="8">
        <v>3.8</v>
      </c>
      <c r="T7917" s="8">
        <v>4.6500000000000004</v>
      </c>
      <c r="U7917" s="8">
        <v>0.2</v>
      </c>
      <c r="V7917" s="9">
        <v>41</v>
      </c>
      <c r="W7917" s="8">
        <v>0.29999999999999982</v>
      </c>
      <c r="X7917" s="8">
        <v>0.85000000000000053</v>
      </c>
      <c r="Y7917" s="8">
        <v>1.9999999999999574E-2</v>
      </c>
      <c r="Z7917" s="8">
        <v>-9.9999999999997868E-3</v>
      </c>
      <c r="AA7917">
        <v>-4.0000000000000036E-2</v>
      </c>
      <c r="AF7917" t="s">
        <v>7481</v>
      </c>
      <c r="AG7917" t="s">
        <v>87</v>
      </c>
      <c r="AH7917" t="s">
        <v>88</v>
      </c>
      <c r="AI7917" t="s">
        <v>89</v>
      </c>
      <c r="AJ7917" s="7">
        <v>46387</v>
      </c>
      <c r="AK7917" t="s">
        <v>8520</v>
      </c>
      <c r="AL7917" t="s">
        <v>393</v>
      </c>
      <c r="AM7917" t="s">
        <v>7482</v>
      </c>
      <c r="AN7917" t="s">
        <v>8524</v>
      </c>
      <c r="AO7917" t="str">
        <f>TEXT(A7917,"yyyy-mm-dd")</f>
        <v>2026-04-30</v>
      </c>
    </row>
    <row r="7918" spans="1:41">
      <c r="A7918" s="6" t="s">
        <v>8519</v>
      </c>
      <c r="B7918">
        <v>2026</v>
      </c>
      <c r="C7918">
        <v>4</v>
      </c>
      <c r="E7918" t="s">
        <v>81</v>
      </c>
      <c r="F7918" t="s">
        <v>82</v>
      </c>
      <c r="G7918" t="s">
        <v>774</v>
      </c>
      <c r="H7918" t="s">
        <v>775</v>
      </c>
      <c r="K7918" s="6"/>
      <c r="O7918" s="8">
        <v>3.8</v>
      </c>
      <c r="P7918" s="8">
        <v>3.8</v>
      </c>
      <c r="Q7918" s="8">
        <v>3.69</v>
      </c>
      <c r="R7918" s="8">
        <v>3.97</v>
      </c>
      <c r="S7918" s="8">
        <v>3.45</v>
      </c>
      <c r="T7918" s="8">
        <v>4.0999999999999996</v>
      </c>
      <c r="U7918" s="8">
        <v>0.18</v>
      </c>
      <c r="V7918" s="9">
        <v>36</v>
      </c>
      <c r="W7918" s="8">
        <v>0.28000000000000025</v>
      </c>
      <c r="X7918" s="8">
        <v>0.64999999999999947</v>
      </c>
      <c r="Y7918" s="8">
        <v>0</v>
      </c>
      <c r="Z7918" s="8">
        <v>0</v>
      </c>
      <c r="AA7918">
        <v>-2.9999999999999805E-2</v>
      </c>
      <c r="AF7918" t="s">
        <v>776</v>
      </c>
      <c r="AG7918" t="s">
        <v>777</v>
      </c>
      <c r="AH7918" t="s">
        <v>778</v>
      </c>
      <c r="AI7918" t="s">
        <v>779</v>
      </c>
      <c r="AJ7918" s="7"/>
      <c r="AK7918" t="s">
        <v>8520</v>
      </c>
      <c r="AL7918" t="s">
        <v>91</v>
      </c>
      <c r="AM7918" t="s">
        <v>775</v>
      </c>
      <c r="AN7918" t="s">
        <v>8550</v>
      </c>
      <c r="AO7918" t="str">
        <f>TEXT(A7918,"yyyy-mm-dd")</f>
        <v>2026-04-30</v>
      </c>
    </row>
    <row r="7919" spans="1:41">
      <c r="A7919" s="6" t="s">
        <v>8519</v>
      </c>
      <c r="B7919">
        <v>2026</v>
      </c>
      <c r="C7919">
        <v>4</v>
      </c>
      <c r="E7919" t="s">
        <v>81</v>
      </c>
      <c r="F7919" t="s">
        <v>82</v>
      </c>
      <c r="G7919" t="s">
        <v>774</v>
      </c>
      <c r="H7919" t="s">
        <v>1536</v>
      </c>
      <c r="K7919" s="6"/>
      <c r="O7919" s="8">
        <v>3.7</v>
      </c>
      <c r="P7919" s="8">
        <v>3.7</v>
      </c>
      <c r="Q7919" s="8">
        <v>3.5</v>
      </c>
      <c r="R7919" s="8">
        <v>3.84</v>
      </c>
      <c r="S7919" s="8">
        <v>3.26</v>
      </c>
      <c r="T7919" s="8">
        <v>4.2</v>
      </c>
      <c r="U7919" s="8">
        <v>0.23</v>
      </c>
      <c r="V7919" s="9">
        <v>35</v>
      </c>
      <c r="W7919" s="8">
        <v>0.33999999999999986</v>
      </c>
      <c r="X7919" s="8">
        <v>0.94000000000000039</v>
      </c>
      <c r="Y7919" s="8">
        <v>0</v>
      </c>
      <c r="Z7919" s="8">
        <v>0</v>
      </c>
      <c r="AA7919">
        <v>4.0000000000000036E-2</v>
      </c>
      <c r="AF7919" t="s">
        <v>1537</v>
      </c>
      <c r="AG7919" t="s">
        <v>777</v>
      </c>
      <c r="AH7919" t="s">
        <v>778</v>
      </c>
      <c r="AI7919" t="s">
        <v>1538</v>
      </c>
      <c r="AJ7919" s="7"/>
      <c r="AK7919" t="s">
        <v>8520</v>
      </c>
      <c r="AL7919" t="s">
        <v>91</v>
      </c>
      <c r="AM7919" t="s">
        <v>1536</v>
      </c>
      <c r="AN7919" t="s">
        <v>8551</v>
      </c>
      <c r="AO7919" t="str">
        <f>TEXT(A7919,"yyyy-mm-dd")</f>
        <v>2026-04-30</v>
      </c>
    </row>
    <row r="7920" spans="1:41">
      <c r="A7920" s="6" t="s">
        <v>8519</v>
      </c>
      <c r="B7920">
        <v>2026</v>
      </c>
      <c r="C7920">
        <v>4</v>
      </c>
      <c r="E7920" t="s">
        <v>392</v>
      </c>
      <c r="F7920" t="s">
        <v>82</v>
      </c>
      <c r="G7920" t="s">
        <v>774</v>
      </c>
      <c r="H7920" t="s">
        <v>775</v>
      </c>
      <c r="K7920" s="6"/>
      <c r="O7920" s="8">
        <v>3.76</v>
      </c>
      <c r="P7920" s="8">
        <v>3.8</v>
      </c>
      <c r="Q7920" s="8">
        <v>3.59</v>
      </c>
      <c r="R7920" s="8">
        <v>3.9</v>
      </c>
      <c r="S7920" s="8">
        <v>3.15</v>
      </c>
      <c r="T7920" s="8">
        <v>4.1500000000000004</v>
      </c>
      <c r="U7920" s="8">
        <v>0.23</v>
      </c>
      <c r="V7920" s="9">
        <v>35</v>
      </c>
      <c r="W7920" s="8">
        <v>0.31000000000000005</v>
      </c>
      <c r="X7920" s="8">
        <v>1.0000000000000004</v>
      </c>
      <c r="Y7920" s="8">
        <v>-4.0000000000000036E-2</v>
      </c>
      <c r="Z7920" s="8">
        <v>6.999999999999984E-2</v>
      </c>
      <c r="AA7920">
        <v>6.0000000000000053E-2</v>
      </c>
      <c r="AF7920" t="s">
        <v>776</v>
      </c>
      <c r="AG7920" t="s">
        <v>777</v>
      </c>
      <c r="AH7920" t="s">
        <v>778</v>
      </c>
      <c r="AI7920" t="s">
        <v>779</v>
      </c>
      <c r="AJ7920" s="7"/>
      <c r="AK7920" t="s">
        <v>8520</v>
      </c>
      <c r="AL7920" t="s">
        <v>393</v>
      </c>
      <c r="AM7920" t="s">
        <v>775</v>
      </c>
      <c r="AN7920" t="s">
        <v>8552</v>
      </c>
      <c r="AO7920" t="str">
        <f>TEXT(A7920,"yyyy-mm-dd")</f>
        <v>2026-04-30</v>
      </c>
    </row>
    <row r="7921" spans="1:41">
      <c r="A7921" s="6" t="s">
        <v>8519</v>
      </c>
      <c r="B7921">
        <v>2026</v>
      </c>
      <c r="C7921">
        <v>4</v>
      </c>
      <c r="E7921" t="s">
        <v>392</v>
      </c>
      <c r="F7921" t="s">
        <v>82</v>
      </c>
      <c r="G7921" t="s">
        <v>774</v>
      </c>
      <c r="H7921" t="s">
        <v>1536</v>
      </c>
      <c r="K7921" s="6"/>
      <c r="O7921" s="8">
        <v>3.67</v>
      </c>
      <c r="P7921" s="8">
        <v>3.75</v>
      </c>
      <c r="Q7921" s="8">
        <v>3.5</v>
      </c>
      <c r="R7921" s="8">
        <v>3.9</v>
      </c>
      <c r="S7921" s="8">
        <v>3</v>
      </c>
      <c r="T7921" s="8">
        <v>4.1500000000000004</v>
      </c>
      <c r="U7921" s="8">
        <v>0.3</v>
      </c>
      <c r="V7921" s="9">
        <v>34</v>
      </c>
      <c r="W7921" s="8">
        <v>0.39999999999999991</v>
      </c>
      <c r="X7921" s="8">
        <v>1.1500000000000004</v>
      </c>
      <c r="Y7921" s="8">
        <v>-8.0000000000000071E-2</v>
      </c>
      <c r="Z7921" s="8">
        <v>0.14999999999999991</v>
      </c>
      <c r="AA7921">
        <v>0.10000000000000009</v>
      </c>
      <c r="AF7921" t="s">
        <v>1537</v>
      </c>
      <c r="AG7921" t="s">
        <v>777</v>
      </c>
      <c r="AH7921" t="s">
        <v>778</v>
      </c>
      <c r="AI7921" t="s">
        <v>1538</v>
      </c>
      <c r="AJ7921" s="7"/>
      <c r="AK7921" t="s">
        <v>8520</v>
      </c>
      <c r="AL7921" t="s">
        <v>393</v>
      </c>
      <c r="AM7921" t="s">
        <v>1536</v>
      </c>
      <c r="AN7921" t="s">
        <v>8553</v>
      </c>
      <c r="AO7921" t="str">
        <f>TEXT(A7921,"yyyy-mm-dd")</f>
        <v>2026-04-30</v>
      </c>
    </row>
    <row r="7922" spans="1:41">
      <c r="A7922" s="6" t="s">
        <v>8519</v>
      </c>
      <c r="B7922">
        <v>2026</v>
      </c>
      <c r="C7922">
        <v>4</v>
      </c>
      <c r="E7922" t="s">
        <v>112</v>
      </c>
      <c r="F7922" t="s">
        <v>113</v>
      </c>
      <c r="G7922" t="s">
        <v>83</v>
      </c>
      <c r="H7922" t="s">
        <v>8368</v>
      </c>
      <c r="I7922">
        <v>2028</v>
      </c>
      <c r="K7922" s="6">
        <v>47118</v>
      </c>
      <c r="L7922">
        <v>32</v>
      </c>
      <c r="N7922" t="s">
        <v>823</v>
      </c>
      <c r="O7922" s="8">
        <v>6.38</v>
      </c>
      <c r="P7922" s="8">
        <v>6.3</v>
      </c>
      <c r="Q7922" s="8">
        <v>6.25</v>
      </c>
      <c r="R7922" s="8">
        <v>6.45</v>
      </c>
      <c r="S7922" s="8">
        <v>5.5</v>
      </c>
      <c r="T7922" s="8">
        <v>7.65</v>
      </c>
      <c r="U7922" s="8">
        <v>0.44</v>
      </c>
      <c r="V7922" s="9">
        <v>24</v>
      </c>
      <c r="W7922" s="8">
        <v>0.20000000000000018</v>
      </c>
      <c r="X7922" s="8">
        <v>2.1500000000000004</v>
      </c>
      <c r="Y7922" s="8">
        <v>8.0000000000000071E-2</v>
      </c>
      <c r="Z7922" s="8">
        <v>0</v>
      </c>
      <c r="AA7922">
        <v>-9.9999999999997868E-3</v>
      </c>
      <c r="AF7922" t="s">
        <v>8406</v>
      </c>
      <c r="AG7922" t="s">
        <v>115</v>
      </c>
      <c r="AH7922" t="s">
        <v>116</v>
      </c>
      <c r="AI7922" t="s">
        <v>359</v>
      </c>
      <c r="AJ7922" s="7">
        <v>47118</v>
      </c>
      <c r="AK7922" t="s">
        <v>8520</v>
      </c>
      <c r="AL7922" t="s">
        <v>118</v>
      </c>
      <c r="AM7922" t="s">
        <v>8370</v>
      </c>
      <c r="AN7922" t="s">
        <v>8557</v>
      </c>
      <c r="AO7922" t="str">
        <f>TEXT(A7922,"yyyy-mm-dd")</f>
        <v>2026-04-30</v>
      </c>
    </row>
    <row r="7923" spans="1:41">
      <c r="A7923" s="6" t="s">
        <v>8519</v>
      </c>
      <c r="B7923">
        <v>2026</v>
      </c>
      <c r="C7923">
        <v>4</v>
      </c>
      <c r="E7923" t="s">
        <v>2881</v>
      </c>
      <c r="F7923" t="s">
        <v>113</v>
      </c>
      <c r="G7923" t="s">
        <v>83</v>
      </c>
      <c r="H7923" t="s">
        <v>8368</v>
      </c>
      <c r="I7923">
        <v>2028</v>
      </c>
      <c r="K7923" s="6">
        <v>47118</v>
      </c>
      <c r="L7923">
        <v>32</v>
      </c>
      <c r="N7923" t="s">
        <v>823</v>
      </c>
      <c r="O7923" s="8">
        <v>8.15</v>
      </c>
      <c r="P7923" s="8">
        <v>8</v>
      </c>
      <c r="Q7923" s="8">
        <v>7.85</v>
      </c>
      <c r="R7923" s="8">
        <v>8.5</v>
      </c>
      <c r="S7923" s="8">
        <v>6.76</v>
      </c>
      <c r="T7923" s="8">
        <v>9.9</v>
      </c>
      <c r="U7923" s="8">
        <v>0.72</v>
      </c>
      <c r="V7923" s="9">
        <v>23</v>
      </c>
      <c r="W7923" s="8">
        <v>0.65000000000000036</v>
      </c>
      <c r="X7923" s="8">
        <v>3.1400000000000006</v>
      </c>
      <c r="Y7923" s="8">
        <v>0.15000000000000036</v>
      </c>
      <c r="Z7923" s="8">
        <v>0</v>
      </c>
      <c r="AA7923">
        <v>-0.19999999999999929</v>
      </c>
      <c r="AF7923" t="s">
        <v>8411</v>
      </c>
      <c r="AG7923" t="s">
        <v>2883</v>
      </c>
      <c r="AH7923" t="s">
        <v>2884</v>
      </c>
      <c r="AI7923" t="s">
        <v>359</v>
      </c>
      <c r="AJ7923" s="7">
        <v>47118</v>
      </c>
      <c r="AK7923" t="s">
        <v>8520</v>
      </c>
      <c r="AL7923" t="s">
        <v>2885</v>
      </c>
      <c r="AM7923" t="s">
        <v>8370</v>
      </c>
      <c r="AN7923" t="s">
        <v>8560</v>
      </c>
      <c r="AO7923" t="str">
        <f>TEXT(A7923,"yyyy-mm-dd")</f>
        <v>2026-04-30</v>
      </c>
    </row>
    <row r="7924" spans="1:41">
      <c r="A7924" s="6" t="s">
        <v>8519</v>
      </c>
      <c r="B7924">
        <v>2026</v>
      </c>
      <c r="C7924">
        <v>4</v>
      </c>
      <c r="E7924" t="s">
        <v>112</v>
      </c>
      <c r="F7924" t="s">
        <v>113</v>
      </c>
      <c r="G7924" t="s">
        <v>83</v>
      </c>
      <c r="H7924" t="s">
        <v>7924</v>
      </c>
      <c r="I7924">
        <v>2027</v>
      </c>
      <c r="K7924" s="6">
        <v>46752</v>
      </c>
      <c r="L7924">
        <v>20</v>
      </c>
      <c r="N7924" t="s">
        <v>185</v>
      </c>
      <c r="O7924" s="8">
        <v>6.45</v>
      </c>
      <c r="P7924" s="8">
        <v>6.45</v>
      </c>
      <c r="Q7924" s="8">
        <v>6.3</v>
      </c>
      <c r="R7924" s="8">
        <v>6.6</v>
      </c>
      <c r="S7924" s="8">
        <v>5.51</v>
      </c>
      <c r="T7924" s="8">
        <v>7.4</v>
      </c>
      <c r="U7924" s="8">
        <v>0.36</v>
      </c>
      <c r="V7924" s="9">
        <v>29</v>
      </c>
      <c r="W7924" s="8">
        <v>0.29999999999999982</v>
      </c>
      <c r="X7924" s="8">
        <v>1.8900000000000006</v>
      </c>
      <c r="Y7924" s="8">
        <v>0</v>
      </c>
      <c r="Z7924" s="8">
        <v>-9.9999999999997868E-3</v>
      </c>
      <c r="AA7924">
        <v>9.9999999999997868E-3</v>
      </c>
      <c r="AF7924" t="s">
        <v>7962</v>
      </c>
      <c r="AG7924" t="s">
        <v>115</v>
      </c>
      <c r="AH7924" t="s">
        <v>116</v>
      </c>
      <c r="AI7924" t="s">
        <v>230</v>
      </c>
      <c r="AJ7924" s="7">
        <v>46752</v>
      </c>
      <c r="AK7924" t="s">
        <v>8520</v>
      </c>
      <c r="AL7924" t="s">
        <v>118</v>
      </c>
      <c r="AM7924" t="s">
        <v>7926</v>
      </c>
      <c r="AN7924" t="s">
        <v>8556</v>
      </c>
      <c r="AO7924" t="str">
        <f>TEXT(A7924,"yyyy-mm-dd")</f>
        <v>2026-04-30</v>
      </c>
    </row>
    <row r="7925" spans="1:41">
      <c r="A7925" s="6" t="s">
        <v>8519</v>
      </c>
      <c r="B7925">
        <v>2026</v>
      </c>
      <c r="C7925">
        <v>4</v>
      </c>
      <c r="E7925" t="s">
        <v>2881</v>
      </c>
      <c r="F7925" t="s">
        <v>113</v>
      </c>
      <c r="G7925" t="s">
        <v>83</v>
      </c>
      <c r="H7925" t="s">
        <v>7924</v>
      </c>
      <c r="I7925">
        <v>2027</v>
      </c>
      <c r="K7925" s="6">
        <v>46752</v>
      </c>
      <c r="L7925">
        <v>20</v>
      </c>
      <c r="N7925" t="s">
        <v>185</v>
      </c>
      <c r="O7925" s="8">
        <v>8.33</v>
      </c>
      <c r="P7925" s="8">
        <v>8.25</v>
      </c>
      <c r="Q7925" s="8">
        <v>8.1</v>
      </c>
      <c r="R7925" s="8">
        <v>8.75</v>
      </c>
      <c r="S7925" s="8">
        <v>7</v>
      </c>
      <c r="T7925" s="8">
        <v>9.8000000000000007</v>
      </c>
      <c r="U7925" s="8">
        <v>0.62</v>
      </c>
      <c r="V7925" s="9">
        <v>29</v>
      </c>
      <c r="W7925" s="8">
        <v>0.65000000000000036</v>
      </c>
      <c r="X7925" s="8">
        <v>2.8000000000000007</v>
      </c>
      <c r="Y7925" s="8">
        <v>8.0000000000000071E-2</v>
      </c>
      <c r="Z7925" s="8">
        <v>1.9999999999999574E-2</v>
      </c>
      <c r="AA7925">
        <v>8.9999999999999858E-2</v>
      </c>
      <c r="AF7925" t="s">
        <v>7967</v>
      </c>
      <c r="AG7925" t="s">
        <v>2883</v>
      </c>
      <c r="AH7925" t="s">
        <v>2884</v>
      </c>
      <c r="AI7925" t="s">
        <v>230</v>
      </c>
      <c r="AJ7925" s="7">
        <v>46752</v>
      </c>
      <c r="AK7925" t="s">
        <v>8520</v>
      </c>
      <c r="AL7925" t="s">
        <v>2885</v>
      </c>
      <c r="AM7925" t="s">
        <v>7926</v>
      </c>
      <c r="AN7925" t="s">
        <v>8559</v>
      </c>
      <c r="AO7925" t="str">
        <f>TEXT(A7925,"yyyy-mm-dd")</f>
        <v>2026-04-30</v>
      </c>
    </row>
    <row r="7926" spans="1:41">
      <c r="A7926" s="6" t="s">
        <v>8519</v>
      </c>
      <c r="B7926">
        <v>2026</v>
      </c>
      <c r="C7926">
        <v>4</v>
      </c>
      <c r="E7926" t="s">
        <v>112</v>
      </c>
      <c r="F7926" t="s">
        <v>113</v>
      </c>
      <c r="G7926" t="s">
        <v>83</v>
      </c>
      <c r="H7926" t="s">
        <v>7480</v>
      </c>
      <c r="I7926">
        <v>2026</v>
      </c>
      <c r="K7926" s="6">
        <v>46387</v>
      </c>
      <c r="L7926">
        <v>8</v>
      </c>
      <c r="N7926" t="s">
        <v>182</v>
      </c>
      <c r="O7926" s="8">
        <v>6.51</v>
      </c>
      <c r="P7926" s="8">
        <v>6.5</v>
      </c>
      <c r="Q7926" s="8">
        <v>6.44</v>
      </c>
      <c r="R7926" s="8">
        <v>6.58</v>
      </c>
      <c r="S7926" s="8">
        <v>5.93</v>
      </c>
      <c r="T7926" s="8">
        <v>6.81</v>
      </c>
      <c r="U7926" s="8">
        <v>0.18</v>
      </c>
      <c r="V7926" s="9">
        <v>29</v>
      </c>
      <c r="W7926" s="8">
        <v>0.13999999999999968</v>
      </c>
      <c r="X7926" s="8">
        <v>0.87999999999999989</v>
      </c>
      <c r="Y7926" s="8">
        <v>9.9999999999997868E-3</v>
      </c>
      <c r="Z7926" s="8">
        <v>-1.9999999999999574E-2</v>
      </c>
      <c r="AA7926">
        <v>-0.14000000000000057</v>
      </c>
      <c r="AF7926" t="s">
        <v>7518</v>
      </c>
      <c r="AG7926" t="s">
        <v>115</v>
      </c>
      <c r="AH7926" t="s">
        <v>116</v>
      </c>
      <c r="AI7926" t="s">
        <v>117</v>
      </c>
      <c r="AJ7926" s="7">
        <v>46387</v>
      </c>
      <c r="AK7926" t="s">
        <v>8520</v>
      </c>
      <c r="AL7926" t="s">
        <v>118</v>
      </c>
      <c r="AM7926" t="s">
        <v>7482</v>
      </c>
      <c r="AN7926" t="s">
        <v>8555</v>
      </c>
      <c r="AO7926" t="str">
        <f>TEXT(A7926,"yyyy-mm-dd")</f>
        <v>2026-04-30</v>
      </c>
    </row>
    <row r="7927" spans="1:41">
      <c r="A7927" s="6" t="s">
        <v>8519</v>
      </c>
      <c r="B7927">
        <v>2026</v>
      </c>
      <c r="C7927">
        <v>4</v>
      </c>
      <c r="E7927" t="s">
        <v>2881</v>
      </c>
      <c r="F7927" t="s">
        <v>113</v>
      </c>
      <c r="G7927" t="s">
        <v>83</v>
      </c>
      <c r="H7927" t="s">
        <v>7480</v>
      </c>
      <c r="I7927">
        <v>2026</v>
      </c>
      <c r="K7927" s="6">
        <v>46387</v>
      </c>
      <c r="L7927">
        <v>8</v>
      </c>
      <c r="N7927" t="s">
        <v>182</v>
      </c>
      <c r="O7927" s="8">
        <v>8.51</v>
      </c>
      <c r="P7927" s="8">
        <v>8.5</v>
      </c>
      <c r="Q7927" s="8">
        <v>8.3000000000000007</v>
      </c>
      <c r="R7927" s="8">
        <v>8.8000000000000007</v>
      </c>
      <c r="S7927" s="8">
        <v>7.17</v>
      </c>
      <c r="T7927" s="8">
        <v>9.6</v>
      </c>
      <c r="U7927" s="8">
        <v>0.56000000000000005</v>
      </c>
      <c r="V7927" s="9">
        <v>29</v>
      </c>
      <c r="W7927" s="8">
        <v>0.5</v>
      </c>
      <c r="X7927" s="8">
        <v>2.4299999999999997</v>
      </c>
      <c r="Y7927" s="8">
        <v>9.9999999999997868E-3</v>
      </c>
      <c r="Z7927" s="8">
        <v>6.0000000000000497E-2</v>
      </c>
      <c r="AA7927">
        <v>0</v>
      </c>
      <c r="AF7927" t="s">
        <v>7523</v>
      </c>
      <c r="AG7927" t="s">
        <v>2883</v>
      </c>
      <c r="AH7927" t="s">
        <v>2884</v>
      </c>
      <c r="AI7927" t="s">
        <v>117</v>
      </c>
      <c r="AJ7927" s="7">
        <v>46387</v>
      </c>
      <c r="AK7927" t="s">
        <v>8520</v>
      </c>
      <c r="AL7927" t="s">
        <v>2885</v>
      </c>
      <c r="AM7927" t="s">
        <v>7482</v>
      </c>
      <c r="AN7927" t="s">
        <v>8558</v>
      </c>
      <c r="AO7927" t="str">
        <f>TEXT(A7927,"yyyy-mm-dd")</f>
        <v>2026-04-30</v>
      </c>
    </row>
    <row r="7928" spans="1:41">
      <c r="A7928" s="6" t="s">
        <v>8561</v>
      </c>
      <c r="B7928">
        <v>2026</v>
      </c>
      <c r="C7928">
        <v>5</v>
      </c>
      <c r="E7928" t="s">
        <v>1907</v>
      </c>
      <c r="F7928" t="s">
        <v>1908</v>
      </c>
      <c r="G7928" t="s">
        <v>102</v>
      </c>
      <c r="H7928" t="s">
        <v>8546</v>
      </c>
      <c r="I7928">
        <v>2028</v>
      </c>
      <c r="J7928">
        <v>2</v>
      </c>
      <c r="K7928" s="6">
        <v>46934</v>
      </c>
      <c r="L7928">
        <v>25</v>
      </c>
      <c r="M7928">
        <v>8</v>
      </c>
      <c r="N7928" t="s">
        <v>357</v>
      </c>
      <c r="O7928" s="8">
        <v>6.48</v>
      </c>
      <c r="P7928" s="8">
        <v>6.5</v>
      </c>
      <c r="Q7928" s="8">
        <v>6.3</v>
      </c>
      <c r="R7928" s="8">
        <v>6.5</v>
      </c>
      <c r="S7928" s="8">
        <v>5.75</v>
      </c>
      <c r="T7928" s="8">
        <v>7.5</v>
      </c>
      <c r="U7928" s="8">
        <v>0.3</v>
      </c>
      <c r="V7928" s="9">
        <v>29</v>
      </c>
      <c r="W7928" s="8">
        <v>0.20000000000000018</v>
      </c>
      <c r="X7928" s="8">
        <v>1.75</v>
      </c>
      <c r="Y7928" s="8">
        <v>-1.9999999999999574E-2</v>
      </c>
      <c r="Z7928" s="8">
        <v>0</v>
      </c>
      <c r="AA7928">
        <v>-4.9999999999999822E-2</v>
      </c>
      <c r="AF7928" t="s">
        <v>8547</v>
      </c>
      <c r="AG7928" t="s">
        <v>1910</v>
      </c>
      <c r="AH7928" t="s">
        <v>1911</v>
      </c>
      <c r="AI7928" t="s">
        <v>1971</v>
      </c>
      <c r="AJ7928" s="7">
        <v>46934</v>
      </c>
      <c r="AK7928" t="s">
        <v>8562</v>
      </c>
      <c r="AL7928" t="s">
        <v>1908</v>
      </c>
      <c r="AM7928" t="s">
        <v>8548</v>
      </c>
      <c r="AN7928" t="s">
        <v>8584</v>
      </c>
      <c r="AO7928" t="str">
        <f>TEXT(A7928,"yyyy-mm-dd")</f>
        <v>2026-05-31</v>
      </c>
    </row>
    <row r="7929" spans="1:41">
      <c r="A7929" s="6" t="s">
        <v>8561</v>
      </c>
      <c r="B7929">
        <v>2026</v>
      </c>
      <c r="C7929">
        <v>5</v>
      </c>
      <c r="E7929" t="s">
        <v>1907</v>
      </c>
      <c r="F7929" t="s">
        <v>1908</v>
      </c>
      <c r="G7929" t="s">
        <v>102</v>
      </c>
      <c r="H7929" t="s">
        <v>8542</v>
      </c>
      <c r="I7929">
        <v>2028</v>
      </c>
      <c r="J7929">
        <v>1</v>
      </c>
      <c r="K7929" s="6">
        <v>46843</v>
      </c>
      <c r="L7929">
        <v>22</v>
      </c>
      <c r="M7929">
        <v>7</v>
      </c>
      <c r="N7929" t="s">
        <v>167</v>
      </c>
      <c r="O7929" s="8">
        <v>6.49</v>
      </c>
      <c r="P7929" s="8">
        <v>6.5</v>
      </c>
      <c r="Q7929" s="8">
        <v>6.5</v>
      </c>
      <c r="R7929" s="8">
        <v>6.5</v>
      </c>
      <c r="S7929" s="8">
        <v>5.75</v>
      </c>
      <c r="T7929" s="8">
        <v>7.5</v>
      </c>
      <c r="U7929" s="8">
        <v>0.3</v>
      </c>
      <c r="V7929" s="9">
        <v>29</v>
      </c>
      <c r="W7929" s="8">
        <v>0</v>
      </c>
      <c r="X7929" s="8">
        <v>1.75</v>
      </c>
      <c r="Y7929" s="8">
        <v>-9.9999999999997868E-3</v>
      </c>
      <c r="Z7929" s="8">
        <v>0</v>
      </c>
      <c r="AA7929">
        <v>-0.25</v>
      </c>
      <c r="AF7929" t="s">
        <v>8543</v>
      </c>
      <c r="AG7929" t="s">
        <v>1910</v>
      </c>
      <c r="AH7929" t="s">
        <v>1911</v>
      </c>
      <c r="AI7929" t="s">
        <v>1944</v>
      </c>
      <c r="AJ7929" s="7">
        <v>46843</v>
      </c>
      <c r="AK7929" t="s">
        <v>8562</v>
      </c>
      <c r="AL7929" t="s">
        <v>1908</v>
      </c>
      <c r="AM7929" t="s">
        <v>8544</v>
      </c>
      <c r="AN7929" t="s">
        <v>8583</v>
      </c>
      <c r="AO7929" t="str">
        <f>TEXT(A7929,"yyyy-mm-dd")</f>
        <v>2026-05-31</v>
      </c>
    </row>
    <row r="7930" spans="1:41">
      <c r="A7930" s="6" t="s">
        <v>8561</v>
      </c>
      <c r="B7930">
        <v>2026</v>
      </c>
      <c r="C7930">
        <v>5</v>
      </c>
      <c r="E7930" t="s">
        <v>1907</v>
      </c>
      <c r="F7930" t="s">
        <v>1908</v>
      </c>
      <c r="G7930" t="s">
        <v>102</v>
      </c>
      <c r="H7930" t="s">
        <v>8315</v>
      </c>
      <c r="I7930">
        <v>2027</v>
      </c>
      <c r="J7930">
        <v>4</v>
      </c>
      <c r="K7930" s="6">
        <v>46752</v>
      </c>
      <c r="L7930">
        <v>19</v>
      </c>
      <c r="M7930">
        <v>6</v>
      </c>
      <c r="N7930" t="s">
        <v>195</v>
      </c>
      <c r="O7930" s="8">
        <v>6.5</v>
      </c>
      <c r="P7930" s="8">
        <v>6.5</v>
      </c>
      <c r="Q7930" s="8">
        <v>6.5</v>
      </c>
      <c r="R7930" s="8">
        <v>6.5</v>
      </c>
      <c r="S7930" s="8">
        <v>5.75</v>
      </c>
      <c r="T7930" s="8">
        <v>7</v>
      </c>
      <c r="U7930" s="8">
        <v>0.22</v>
      </c>
      <c r="V7930" s="9">
        <v>39</v>
      </c>
      <c r="W7930" s="8">
        <v>0</v>
      </c>
      <c r="X7930" s="8">
        <v>1.25</v>
      </c>
      <c r="Y7930" s="8">
        <v>0</v>
      </c>
      <c r="Z7930" s="8">
        <v>0</v>
      </c>
      <c r="AA7930">
        <v>0</v>
      </c>
      <c r="AF7930" t="s">
        <v>8316</v>
      </c>
      <c r="AG7930" t="s">
        <v>1910</v>
      </c>
      <c r="AH7930" t="s">
        <v>1911</v>
      </c>
      <c r="AI7930" t="s">
        <v>1939</v>
      </c>
      <c r="AJ7930" s="7">
        <v>46752</v>
      </c>
      <c r="AK7930" t="s">
        <v>8562</v>
      </c>
      <c r="AL7930" t="s">
        <v>1908</v>
      </c>
      <c r="AM7930" t="s">
        <v>8317</v>
      </c>
      <c r="AN7930" t="s">
        <v>8582</v>
      </c>
      <c r="AO7930" t="str">
        <f>TEXT(A7930,"yyyy-mm-dd")</f>
        <v>2026-05-31</v>
      </c>
    </row>
    <row r="7931" spans="1:41">
      <c r="A7931" s="6" t="s">
        <v>8561</v>
      </c>
      <c r="B7931">
        <v>2026</v>
      </c>
      <c r="C7931">
        <v>5</v>
      </c>
      <c r="E7931" t="s">
        <v>1907</v>
      </c>
      <c r="F7931" t="s">
        <v>1908</v>
      </c>
      <c r="G7931" t="s">
        <v>102</v>
      </c>
      <c r="H7931" t="s">
        <v>8210</v>
      </c>
      <c r="I7931">
        <v>2027</v>
      </c>
      <c r="J7931">
        <v>3</v>
      </c>
      <c r="K7931" s="6">
        <v>46660</v>
      </c>
      <c r="L7931">
        <v>16</v>
      </c>
      <c r="M7931">
        <v>5</v>
      </c>
      <c r="N7931" t="s">
        <v>222</v>
      </c>
      <c r="O7931" s="8">
        <v>6.46</v>
      </c>
      <c r="P7931" s="8">
        <v>6.5</v>
      </c>
      <c r="Q7931" s="8">
        <v>6.5</v>
      </c>
      <c r="R7931" s="8">
        <v>6.5</v>
      </c>
      <c r="S7931" s="8">
        <v>5.75</v>
      </c>
      <c r="T7931" s="8">
        <v>6.75</v>
      </c>
      <c r="U7931" s="8">
        <v>0.16</v>
      </c>
      <c r="V7931" s="9">
        <v>38</v>
      </c>
      <c r="W7931" s="8">
        <v>0</v>
      </c>
      <c r="X7931" s="8">
        <v>1</v>
      </c>
      <c r="Y7931" s="8">
        <v>-4.0000000000000036E-2</v>
      </c>
      <c r="Z7931" s="8">
        <v>0</v>
      </c>
      <c r="AA7931">
        <v>0</v>
      </c>
      <c r="AF7931" t="s">
        <v>8211</v>
      </c>
      <c r="AG7931" t="s">
        <v>1910</v>
      </c>
      <c r="AH7931" t="s">
        <v>1911</v>
      </c>
      <c r="AI7931" t="s">
        <v>1934</v>
      </c>
      <c r="AJ7931" s="7">
        <v>46660</v>
      </c>
      <c r="AK7931" t="s">
        <v>8562</v>
      </c>
      <c r="AL7931" t="s">
        <v>1908</v>
      </c>
      <c r="AM7931" t="s">
        <v>8212</v>
      </c>
      <c r="AN7931" t="s">
        <v>8581</v>
      </c>
      <c r="AO7931" t="str">
        <f>TEXT(A7931,"yyyy-mm-dd")</f>
        <v>2026-05-31</v>
      </c>
    </row>
    <row r="7932" spans="1:41">
      <c r="A7932" s="6" t="s">
        <v>8561</v>
      </c>
      <c r="B7932">
        <v>2026</v>
      </c>
      <c r="C7932">
        <v>5</v>
      </c>
      <c r="E7932" t="s">
        <v>1907</v>
      </c>
      <c r="F7932" t="s">
        <v>1908</v>
      </c>
      <c r="G7932" t="s">
        <v>102</v>
      </c>
      <c r="H7932" t="s">
        <v>8102</v>
      </c>
      <c r="I7932">
        <v>2027</v>
      </c>
      <c r="J7932">
        <v>2</v>
      </c>
      <c r="K7932" s="6">
        <v>46568</v>
      </c>
      <c r="L7932">
        <v>13</v>
      </c>
      <c r="M7932">
        <v>4</v>
      </c>
      <c r="N7932" t="s">
        <v>252</v>
      </c>
      <c r="O7932" s="8">
        <v>6.46</v>
      </c>
      <c r="P7932" s="8">
        <v>6.5</v>
      </c>
      <c r="Q7932" s="8">
        <v>6.5</v>
      </c>
      <c r="R7932" s="8">
        <v>6.5</v>
      </c>
      <c r="S7932" s="8">
        <v>5.75</v>
      </c>
      <c r="T7932" s="8">
        <v>6.5</v>
      </c>
      <c r="U7932" s="8">
        <v>0.14000000000000001</v>
      </c>
      <c r="V7932" s="9">
        <v>38</v>
      </c>
      <c r="W7932" s="8">
        <v>0</v>
      </c>
      <c r="X7932" s="8">
        <v>0.75</v>
      </c>
      <c r="Y7932" s="8">
        <v>-4.0000000000000036E-2</v>
      </c>
      <c r="Z7932" s="8">
        <v>0</v>
      </c>
      <c r="AA7932">
        <v>0</v>
      </c>
      <c r="AF7932" t="s">
        <v>8103</v>
      </c>
      <c r="AG7932" t="s">
        <v>1910</v>
      </c>
      <c r="AH7932" t="s">
        <v>1911</v>
      </c>
      <c r="AI7932" t="s">
        <v>1929</v>
      </c>
      <c r="AJ7932" s="7">
        <v>46568</v>
      </c>
      <c r="AK7932" t="s">
        <v>8562</v>
      </c>
      <c r="AL7932" t="s">
        <v>1908</v>
      </c>
      <c r="AM7932" t="s">
        <v>8104</v>
      </c>
      <c r="AN7932" t="s">
        <v>8580</v>
      </c>
      <c r="AO7932" t="str">
        <f>TEXT(A7932,"yyyy-mm-dd")</f>
        <v>2026-05-31</v>
      </c>
    </row>
    <row r="7933" spans="1:41">
      <c r="A7933" s="6" t="s">
        <v>8561</v>
      </c>
      <c r="B7933">
        <v>2026</v>
      </c>
      <c r="C7933">
        <v>5</v>
      </c>
      <c r="E7933" t="s">
        <v>1907</v>
      </c>
      <c r="F7933" t="s">
        <v>1908</v>
      </c>
      <c r="G7933" t="s">
        <v>102</v>
      </c>
      <c r="H7933" t="s">
        <v>8098</v>
      </c>
      <c r="I7933">
        <v>2027</v>
      </c>
      <c r="J7933">
        <v>1</v>
      </c>
      <c r="K7933" s="6">
        <v>46477</v>
      </c>
      <c r="L7933">
        <v>10</v>
      </c>
      <c r="M7933">
        <v>3</v>
      </c>
      <c r="N7933" t="s">
        <v>164</v>
      </c>
      <c r="O7933" s="8">
        <v>6.47</v>
      </c>
      <c r="P7933" s="8">
        <v>6.5</v>
      </c>
      <c r="Q7933" s="8">
        <v>6.5</v>
      </c>
      <c r="R7933" s="8">
        <v>6.5</v>
      </c>
      <c r="S7933" s="8">
        <v>6</v>
      </c>
      <c r="T7933" s="8">
        <v>6.5</v>
      </c>
      <c r="U7933" s="8">
        <v>0.1</v>
      </c>
      <c r="V7933" s="9">
        <v>39</v>
      </c>
      <c r="W7933" s="8">
        <v>0</v>
      </c>
      <c r="X7933" s="8">
        <v>0.5</v>
      </c>
      <c r="Y7933" s="8">
        <v>-3.0000000000000249E-2</v>
      </c>
      <c r="Z7933" s="8">
        <v>0</v>
      </c>
      <c r="AA7933">
        <v>0</v>
      </c>
      <c r="AF7933" t="s">
        <v>8099</v>
      </c>
      <c r="AG7933" t="s">
        <v>1910</v>
      </c>
      <c r="AH7933" t="s">
        <v>1911</v>
      </c>
      <c r="AI7933" t="s">
        <v>1924</v>
      </c>
      <c r="AJ7933" s="7">
        <v>46477</v>
      </c>
      <c r="AK7933" t="s">
        <v>8562</v>
      </c>
      <c r="AL7933" t="s">
        <v>1908</v>
      </c>
      <c r="AM7933" t="s">
        <v>8100</v>
      </c>
      <c r="AN7933" t="s">
        <v>8579</v>
      </c>
      <c r="AO7933" t="str">
        <f>TEXT(A7933,"yyyy-mm-dd")</f>
        <v>2026-05-31</v>
      </c>
    </row>
    <row r="7934" spans="1:41">
      <c r="A7934" s="6" t="s">
        <v>8561</v>
      </c>
      <c r="B7934">
        <v>2026</v>
      </c>
      <c r="C7934">
        <v>5</v>
      </c>
      <c r="E7934" t="s">
        <v>1907</v>
      </c>
      <c r="F7934" t="s">
        <v>1908</v>
      </c>
      <c r="G7934" t="s">
        <v>102</v>
      </c>
      <c r="H7934" t="s">
        <v>7871</v>
      </c>
      <c r="I7934">
        <v>2026</v>
      </c>
      <c r="J7934">
        <v>4</v>
      </c>
      <c r="K7934" s="6">
        <v>46387</v>
      </c>
      <c r="L7934">
        <v>7</v>
      </c>
      <c r="M7934">
        <v>2</v>
      </c>
      <c r="N7934" t="s">
        <v>192</v>
      </c>
      <c r="O7934" s="8">
        <v>6.49</v>
      </c>
      <c r="P7934" s="8">
        <v>6.5</v>
      </c>
      <c r="Q7934" s="8">
        <v>6.5</v>
      </c>
      <c r="R7934" s="8">
        <v>6.5</v>
      </c>
      <c r="S7934" s="8">
        <v>6.25</v>
      </c>
      <c r="T7934" s="8">
        <v>6.5</v>
      </c>
      <c r="U7934" s="8">
        <v>0.06</v>
      </c>
      <c r="V7934" s="9">
        <v>40</v>
      </c>
      <c r="W7934" s="8">
        <v>0</v>
      </c>
      <c r="X7934" s="8">
        <v>0.25</v>
      </c>
      <c r="Y7934" s="8">
        <v>-9.9999999999997868E-3</v>
      </c>
      <c r="Z7934" s="8">
        <v>0</v>
      </c>
      <c r="AA7934">
        <v>0</v>
      </c>
      <c r="AF7934" t="s">
        <v>7872</v>
      </c>
      <c r="AG7934" t="s">
        <v>1910</v>
      </c>
      <c r="AH7934" t="s">
        <v>1911</v>
      </c>
      <c r="AI7934" t="s">
        <v>1919</v>
      </c>
      <c r="AJ7934" s="7">
        <v>46387</v>
      </c>
      <c r="AK7934" t="s">
        <v>8562</v>
      </c>
      <c r="AL7934" t="s">
        <v>1908</v>
      </c>
      <c r="AM7934" t="s">
        <v>7873</v>
      </c>
      <c r="AN7934" t="s">
        <v>8578</v>
      </c>
      <c r="AO7934" t="str">
        <f>TEXT(A7934,"yyyy-mm-dd")</f>
        <v>2026-05-31</v>
      </c>
    </row>
    <row r="7935" spans="1:41">
      <c r="A7935" s="6" t="s">
        <v>8561</v>
      </c>
      <c r="B7935">
        <v>2026</v>
      </c>
      <c r="C7935">
        <v>5</v>
      </c>
      <c r="E7935" t="s">
        <v>1907</v>
      </c>
      <c r="F7935" t="s">
        <v>1908</v>
      </c>
      <c r="G7935" t="s">
        <v>102</v>
      </c>
      <c r="H7935" t="s">
        <v>7766</v>
      </c>
      <c r="I7935">
        <v>2026</v>
      </c>
      <c r="J7935">
        <v>3</v>
      </c>
      <c r="K7935" s="6">
        <v>46295</v>
      </c>
      <c r="L7935">
        <v>4</v>
      </c>
      <c r="M7935">
        <v>1</v>
      </c>
      <c r="N7935" t="s">
        <v>219</v>
      </c>
      <c r="O7935" s="8">
        <v>6.5</v>
      </c>
      <c r="P7935" s="8">
        <v>6.5</v>
      </c>
      <c r="Q7935" s="8">
        <v>6.5</v>
      </c>
      <c r="R7935" s="8">
        <v>6.5</v>
      </c>
      <c r="S7935" s="8">
        <v>6.45</v>
      </c>
      <c r="T7935" s="8">
        <v>6.5</v>
      </c>
      <c r="U7935" s="8">
        <v>0.01</v>
      </c>
      <c r="V7935" s="9">
        <v>39</v>
      </c>
      <c r="W7935" s="8">
        <v>0</v>
      </c>
      <c r="X7935" s="8">
        <v>4.9999999999999822E-2</v>
      </c>
      <c r="Y7935" s="8">
        <v>0</v>
      </c>
      <c r="Z7935" s="8">
        <v>0</v>
      </c>
      <c r="AA7935">
        <v>0</v>
      </c>
      <c r="AF7935" t="s">
        <v>7767</v>
      </c>
      <c r="AG7935" t="s">
        <v>1910</v>
      </c>
      <c r="AH7935" t="s">
        <v>1911</v>
      </c>
      <c r="AI7935" t="s">
        <v>1915</v>
      </c>
      <c r="AJ7935" s="7">
        <v>46295</v>
      </c>
      <c r="AK7935" t="s">
        <v>8562</v>
      </c>
      <c r="AL7935" t="s">
        <v>1908</v>
      </c>
      <c r="AM7935" t="s">
        <v>7768</v>
      </c>
      <c r="AN7935" t="s">
        <v>8577</v>
      </c>
      <c r="AO7935" t="str">
        <f>TEXT(A7935,"yyyy-mm-dd")</f>
        <v>2026-05-31</v>
      </c>
    </row>
    <row r="7936" spans="1:41">
      <c r="A7936" s="6" t="s">
        <v>8561</v>
      </c>
      <c r="B7936">
        <v>2026</v>
      </c>
      <c r="C7936">
        <v>5</v>
      </c>
      <c r="E7936" t="s">
        <v>1907</v>
      </c>
      <c r="F7936" t="s">
        <v>1908</v>
      </c>
      <c r="G7936" t="s">
        <v>102</v>
      </c>
      <c r="H7936" t="s">
        <v>7658</v>
      </c>
      <c r="I7936">
        <v>2026</v>
      </c>
      <c r="J7936">
        <v>2</v>
      </c>
      <c r="K7936" s="6">
        <v>46203</v>
      </c>
      <c r="L7936">
        <v>1</v>
      </c>
      <c r="M7936">
        <v>0</v>
      </c>
      <c r="N7936" t="s">
        <v>169</v>
      </c>
      <c r="O7936" s="8">
        <v>6.5</v>
      </c>
      <c r="P7936" s="8">
        <v>6.5</v>
      </c>
      <c r="Q7936" s="8">
        <v>6.5</v>
      </c>
      <c r="R7936" s="8">
        <v>6.5</v>
      </c>
      <c r="S7936" s="8">
        <v>6.5</v>
      </c>
      <c r="T7936" s="8">
        <v>6.5</v>
      </c>
      <c r="U7936" s="8">
        <v>0</v>
      </c>
      <c r="V7936" s="9">
        <v>39</v>
      </c>
      <c r="W7936" s="8">
        <v>0</v>
      </c>
      <c r="X7936" s="8">
        <v>0</v>
      </c>
      <c r="Y7936" s="8">
        <v>0</v>
      </c>
      <c r="Z7936" s="8">
        <v>0</v>
      </c>
      <c r="AA7936">
        <v>0</v>
      </c>
      <c r="AF7936" t="s">
        <v>7659</v>
      </c>
      <c r="AG7936" t="s">
        <v>1910</v>
      </c>
      <c r="AH7936" t="s">
        <v>1911</v>
      </c>
      <c r="AI7936" t="s">
        <v>1912</v>
      </c>
      <c r="AJ7936" s="7">
        <v>46203</v>
      </c>
      <c r="AK7936" t="s">
        <v>8562</v>
      </c>
      <c r="AL7936" t="s">
        <v>1908</v>
      </c>
      <c r="AM7936" t="s">
        <v>7660</v>
      </c>
      <c r="AN7936" t="s">
        <v>8576</v>
      </c>
      <c r="AO7936" t="str">
        <f>TEXT(A7936,"yyyy-mm-dd")</f>
        <v>2026-05-31</v>
      </c>
    </row>
    <row r="7937" spans="1:41">
      <c r="A7937" s="6" t="s">
        <v>8561</v>
      </c>
      <c r="B7937">
        <v>2026</v>
      </c>
      <c r="C7937">
        <v>5</v>
      </c>
      <c r="E7937" t="s">
        <v>100</v>
      </c>
      <c r="F7937" t="s">
        <v>101</v>
      </c>
      <c r="G7937" t="s">
        <v>83</v>
      </c>
      <c r="H7937" t="s">
        <v>8368</v>
      </c>
      <c r="I7937">
        <v>2028</v>
      </c>
      <c r="K7937" s="6">
        <v>47118</v>
      </c>
      <c r="L7937">
        <v>31</v>
      </c>
      <c r="N7937" t="s">
        <v>837</v>
      </c>
      <c r="O7937" s="8">
        <v>1.9</v>
      </c>
      <c r="P7937" s="8">
        <v>1.9</v>
      </c>
      <c r="Q7937" s="8">
        <v>1.8</v>
      </c>
      <c r="R7937" s="8">
        <v>2</v>
      </c>
      <c r="S7937" s="8">
        <v>0.8</v>
      </c>
      <c r="T7937" s="8">
        <v>2.5</v>
      </c>
      <c r="U7937" s="8">
        <v>0.33</v>
      </c>
      <c r="V7937" s="9">
        <v>33</v>
      </c>
      <c r="W7937" s="8">
        <v>0.19999999999999996</v>
      </c>
      <c r="X7937" s="8">
        <v>1.7</v>
      </c>
      <c r="Y7937" s="8">
        <v>0</v>
      </c>
      <c r="Z7937" s="8">
        <v>-0.10000000000000009</v>
      </c>
      <c r="AA7937">
        <v>0</v>
      </c>
      <c r="AF7937" t="s">
        <v>10543</v>
      </c>
      <c r="AG7937" t="s">
        <v>9655</v>
      </c>
      <c r="AH7937" t="s">
        <v>9656</v>
      </c>
      <c r="AI7937" t="s">
        <v>9708</v>
      </c>
      <c r="AJ7937" s="7">
        <v>47118</v>
      </c>
      <c r="AK7937" t="s">
        <v>8562</v>
      </c>
      <c r="AL7937" t="s">
        <v>109</v>
      </c>
      <c r="AM7937" t="s">
        <v>8370</v>
      </c>
      <c r="AN7937" t="s">
        <v>10549</v>
      </c>
    </row>
    <row r="7938" spans="1:41">
      <c r="A7938" s="6" t="s">
        <v>8561</v>
      </c>
      <c r="B7938">
        <v>2026</v>
      </c>
      <c r="C7938">
        <v>5</v>
      </c>
      <c r="E7938" t="s">
        <v>100</v>
      </c>
      <c r="F7938" t="s">
        <v>101</v>
      </c>
      <c r="G7938" t="s">
        <v>102</v>
      </c>
      <c r="H7938" t="s">
        <v>8315</v>
      </c>
      <c r="I7938">
        <v>2027</v>
      </c>
      <c r="J7938">
        <v>4</v>
      </c>
      <c r="K7938" s="6">
        <v>46752</v>
      </c>
      <c r="L7938">
        <v>19</v>
      </c>
      <c r="M7938">
        <v>6</v>
      </c>
      <c r="N7938" t="s">
        <v>195</v>
      </c>
      <c r="O7938" s="8">
        <v>1.7</v>
      </c>
      <c r="P7938" s="8">
        <v>1.75</v>
      </c>
      <c r="Q7938" s="8">
        <v>1.41</v>
      </c>
      <c r="R7938" s="8">
        <v>1.9</v>
      </c>
      <c r="S7938" s="8">
        <v>0.55000000000000004</v>
      </c>
      <c r="T7938" s="8">
        <v>2.87</v>
      </c>
      <c r="U7938" s="8">
        <v>0.42</v>
      </c>
      <c r="V7938" s="9">
        <v>32</v>
      </c>
      <c r="W7938" s="8">
        <v>0.49</v>
      </c>
      <c r="X7938" s="8">
        <v>2.3200000000000003</v>
      </c>
      <c r="Y7938" s="8">
        <v>-5.0000000000000044E-2</v>
      </c>
      <c r="Z7938" s="8">
        <v>-0.25</v>
      </c>
      <c r="AA7938">
        <v>-1.0000000000000231E-2</v>
      </c>
      <c r="AF7938" t="s">
        <v>8387</v>
      </c>
      <c r="AG7938" t="s">
        <v>106</v>
      </c>
      <c r="AH7938" t="s">
        <v>107</v>
      </c>
      <c r="AI7938" t="s">
        <v>2670</v>
      </c>
      <c r="AJ7938" s="7">
        <v>46752</v>
      </c>
      <c r="AK7938" t="s">
        <v>8562</v>
      </c>
      <c r="AL7938" t="s">
        <v>109</v>
      </c>
      <c r="AM7938" t="s">
        <v>8317</v>
      </c>
      <c r="AN7938" t="s">
        <v>8575</v>
      </c>
      <c r="AO7938" t="str">
        <f>TEXT(A7938,"yyyy-mm-dd")</f>
        <v>2026-05-31</v>
      </c>
    </row>
    <row r="7939" spans="1:41">
      <c r="A7939" s="6" t="s">
        <v>8561</v>
      </c>
      <c r="B7939">
        <v>2026</v>
      </c>
      <c r="C7939">
        <v>5</v>
      </c>
      <c r="E7939" t="s">
        <v>100</v>
      </c>
      <c r="F7939" t="s">
        <v>101</v>
      </c>
      <c r="G7939" t="s">
        <v>83</v>
      </c>
      <c r="H7939" t="s">
        <v>7924</v>
      </c>
      <c r="I7939">
        <v>2027</v>
      </c>
      <c r="K7939" s="6">
        <v>46752</v>
      </c>
      <c r="L7939">
        <v>19</v>
      </c>
      <c r="N7939" t="s">
        <v>195</v>
      </c>
      <c r="O7939" s="8">
        <v>1.78</v>
      </c>
      <c r="P7939" s="8">
        <v>1.8</v>
      </c>
      <c r="Q7939" s="8">
        <v>1.7</v>
      </c>
      <c r="R7939" s="8">
        <v>2</v>
      </c>
      <c r="S7939" s="8">
        <v>1</v>
      </c>
      <c r="T7939" s="8">
        <v>2.3199999999999998</v>
      </c>
      <c r="U7939" s="8">
        <v>0.28999999999999998</v>
      </c>
      <c r="V7939" s="9">
        <v>42</v>
      </c>
      <c r="W7939" s="8">
        <v>0.30000000000000004</v>
      </c>
      <c r="X7939" s="8">
        <v>1.3199999999999998</v>
      </c>
      <c r="Y7939" s="8">
        <v>-2.0000000000000018E-2</v>
      </c>
      <c r="Z7939" s="8">
        <v>-7.9999999999999849E-2</v>
      </c>
      <c r="AA7939">
        <v>-5.0000000000000044E-2</v>
      </c>
      <c r="AF7939" t="s">
        <v>10522</v>
      </c>
      <c r="AG7939" t="s">
        <v>9655</v>
      </c>
      <c r="AH7939" t="s">
        <v>9656</v>
      </c>
      <c r="AI7939" t="s">
        <v>9669</v>
      </c>
      <c r="AJ7939" s="7">
        <v>46752</v>
      </c>
      <c r="AK7939" t="s">
        <v>8562</v>
      </c>
      <c r="AL7939" t="s">
        <v>109</v>
      </c>
      <c r="AM7939" t="s">
        <v>7926</v>
      </c>
      <c r="AN7939" t="s">
        <v>10540</v>
      </c>
    </row>
    <row r="7940" spans="1:41">
      <c r="A7940" s="6" t="s">
        <v>8561</v>
      </c>
      <c r="B7940">
        <v>2026</v>
      </c>
      <c r="C7940">
        <v>5</v>
      </c>
      <c r="E7940" t="s">
        <v>100</v>
      </c>
      <c r="F7940" t="s">
        <v>101</v>
      </c>
      <c r="G7940" t="s">
        <v>102</v>
      </c>
      <c r="H7940" t="s">
        <v>8210</v>
      </c>
      <c r="I7940">
        <v>2027</v>
      </c>
      <c r="J7940">
        <v>3</v>
      </c>
      <c r="K7940" s="6">
        <v>46660</v>
      </c>
      <c r="L7940">
        <v>16</v>
      </c>
      <c r="M7940">
        <v>5</v>
      </c>
      <c r="N7940" t="s">
        <v>222</v>
      </c>
      <c r="O7940" s="8">
        <v>1.68</v>
      </c>
      <c r="P7940" s="8">
        <v>1.7</v>
      </c>
      <c r="Q7940" s="8">
        <v>1.5</v>
      </c>
      <c r="R7940" s="8">
        <v>1.91</v>
      </c>
      <c r="S7940" s="8">
        <v>0.42</v>
      </c>
      <c r="T7940" s="8">
        <v>2.2400000000000002</v>
      </c>
      <c r="U7940" s="8">
        <v>0.35</v>
      </c>
      <c r="V7940" s="9">
        <v>32</v>
      </c>
      <c r="W7940" s="8">
        <v>0.40999999999999992</v>
      </c>
      <c r="X7940" s="8">
        <v>1.8200000000000003</v>
      </c>
      <c r="Y7940" s="8">
        <v>-2.0000000000000018E-2</v>
      </c>
      <c r="Z7940" s="8">
        <v>-0.16000000000000014</v>
      </c>
      <c r="AA7940">
        <v>2.2204460492503131E-16</v>
      </c>
      <c r="AF7940" t="s">
        <v>8385</v>
      </c>
      <c r="AG7940" t="s">
        <v>106</v>
      </c>
      <c r="AH7940" t="s">
        <v>107</v>
      </c>
      <c r="AI7940" t="s">
        <v>2667</v>
      </c>
      <c r="AJ7940" s="7">
        <v>46660</v>
      </c>
      <c r="AK7940" t="s">
        <v>8562</v>
      </c>
      <c r="AL7940" t="s">
        <v>109</v>
      </c>
      <c r="AM7940" t="s">
        <v>8212</v>
      </c>
      <c r="AN7940" t="s">
        <v>8574</v>
      </c>
      <c r="AO7940" t="str">
        <f>TEXT(A7940,"yyyy-mm-dd")</f>
        <v>2026-05-31</v>
      </c>
    </row>
    <row r="7941" spans="1:41">
      <c r="A7941" s="6" t="s">
        <v>8561</v>
      </c>
      <c r="B7941">
        <v>2026</v>
      </c>
      <c r="C7941">
        <v>5</v>
      </c>
      <c r="E7941" t="s">
        <v>100</v>
      </c>
      <c r="F7941" t="s">
        <v>101</v>
      </c>
      <c r="G7941" t="s">
        <v>102</v>
      </c>
      <c r="H7941" t="s">
        <v>8102</v>
      </c>
      <c r="I7941">
        <v>2027</v>
      </c>
      <c r="J7941">
        <v>2</v>
      </c>
      <c r="K7941" s="6">
        <v>46568</v>
      </c>
      <c r="L7941">
        <v>13</v>
      </c>
      <c r="M7941">
        <v>4</v>
      </c>
      <c r="N7941" t="s">
        <v>252</v>
      </c>
      <c r="O7941" s="8">
        <v>1.84</v>
      </c>
      <c r="P7941" s="8">
        <v>1.8</v>
      </c>
      <c r="Q7941" s="8">
        <v>1.55</v>
      </c>
      <c r="R7941" s="8">
        <v>2</v>
      </c>
      <c r="S7941" s="8">
        <v>1</v>
      </c>
      <c r="T7941" s="8">
        <v>3</v>
      </c>
      <c r="U7941" s="8">
        <v>0.49</v>
      </c>
      <c r="V7941" s="9">
        <v>32</v>
      </c>
      <c r="W7941" s="8">
        <v>0.44999999999999996</v>
      </c>
      <c r="X7941" s="8">
        <v>2</v>
      </c>
      <c r="Y7941" s="8">
        <v>4.0000000000000036E-2</v>
      </c>
      <c r="Z7941" s="8">
        <v>-7.9999999999999849E-2</v>
      </c>
      <c r="AA7941">
        <v>-6.0000000000000053E-2</v>
      </c>
      <c r="AF7941" t="s">
        <v>8383</v>
      </c>
      <c r="AG7941" t="s">
        <v>106</v>
      </c>
      <c r="AH7941" t="s">
        <v>107</v>
      </c>
      <c r="AI7941" t="s">
        <v>502</v>
      </c>
      <c r="AJ7941" s="7">
        <v>46568</v>
      </c>
      <c r="AK7941" t="s">
        <v>8562</v>
      </c>
      <c r="AL7941" t="s">
        <v>109</v>
      </c>
      <c r="AM7941" t="s">
        <v>8104</v>
      </c>
      <c r="AN7941" t="s">
        <v>8573</v>
      </c>
      <c r="AO7941" t="str">
        <f>TEXT(A7941,"yyyy-mm-dd")</f>
        <v>2026-05-31</v>
      </c>
    </row>
    <row r="7942" spans="1:41">
      <c r="A7942" s="6" t="s">
        <v>8561</v>
      </c>
      <c r="B7942">
        <v>2026</v>
      </c>
      <c r="C7942">
        <v>5</v>
      </c>
      <c r="E7942" t="s">
        <v>100</v>
      </c>
      <c r="F7942" t="s">
        <v>101</v>
      </c>
      <c r="G7942" t="s">
        <v>102</v>
      </c>
      <c r="H7942" t="s">
        <v>8098</v>
      </c>
      <c r="I7942">
        <v>2027</v>
      </c>
      <c r="J7942">
        <v>1</v>
      </c>
      <c r="K7942" s="6">
        <v>46477</v>
      </c>
      <c r="L7942">
        <v>10</v>
      </c>
      <c r="M7942">
        <v>3</v>
      </c>
      <c r="N7942" t="s">
        <v>164</v>
      </c>
      <c r="O7942" s="8">
        <v>1.9</v>
      </c>
      <c r="P7942" s="8">
        <v>1.82</v>
      </c>
      <c r="Q7942" s="8">
        <v>1.6</v>
      </c>
      <c r="R7942" s="8">
        <v>2.21</v>
      </c>
      <c r="S7942" s="8">
        <v>0.1</v>
      </c>
      <c r="T7942" s="8">
        <v>3.41</v>
      </c>
      <c r="U7942" s="8">
        <v>0.6</v>
      </c>
      <c r="V7942" s="9">
        <v>32</v>
      </c>
      <c r="W7942" s="8">
        <v>0.60999999999999988</v>
      </c>
      <c r="X7942" s="8">
        <v>3.31</v>
      </c>
      <c r="Y7942" s="8">
        <v>7.9999999999999849E-2</v>
      </c>
      <c r="Z7942" s="8">
        <v>7.0000000000000062E-2</v>
      </c>
      <c r="AA7942">
        <v>0.15999999999999992</v>
      </c>
      <c r="AF7942" t="s">
        <v>8381</v>
      </c>
      <c r="AG7942" t="s">
        <v>106</v>
      </c>
      <c r="AH7942" t="s">
        <v>107</v>
      </c>
      <c r="AI7942" t="s">
        <v>497</v>
      </c>
      <c r="AJ7942" s="7">
        <v>46477</v>
      </c>
      <c r="AK7942" t="s">
        <v>8562</v>
      </c>
      <c r="AL7942" t="s">
        <v>109</v>
      </c>
      <c r="AM7942" t="s">
        <v>8100</v>
      </c>
      <c r="AN7942" t="s">
        <v>8572</v>
      </c>
      <c r="AO7942" t="str">
        <f>TEXT(A7942,"yyyy-mm-dd")</f>
        <v>2026-05-31</v>
      </c>
    </row>
    <row r="7943" spans="1:41">
      <c r="A7943" s="6" t="s">
        <v>8561</v>
      </c>
      <c r="B7943">
        <v>2026</v>
      </c>
      <c r="C7943">
        <v>5</v>
      </c>
      <c r="E7943" t="s">
        <v>100</v>
      </c>
      <c r="F7943" t="s">
        <v>101</v>
      </c>
      <c r="G7943" t="s">
        <v>102</v>
      </c>
      <c r="H7943" t="s">
        <v>7871</v>
      </c>
      <c r="I7943">
        <v>2026</v>
      </c>
      <c r="J7943">
        <v>4</v>
      </c>
      <c r="K7943" s="6">
        <v>46387</v>
      </c>
      <c r="L7943">
        <v>7</v>
      </c>
      <c r="M7943">
        <v>2</v>
      </c>
      <c r="N7943" t="s">
        <v>192</v>
      </c>
      <c r="O7943" s="8">
        <v>1.32</v>
      </c>
      <c r="P7943" s="8">
        <v>1.3</v>
      </c>
      <c r="Q7943" s="8">
        <v>1</v>
      </c>
      <c r="R7943" s="8">
        <v>1.71</v>
      </c>
      <c r="S7943" s="8">
        <v>0.24</v>
      </c>
      <c r="T7943" s="8">
        <v>2.5</v>
      </c>
      <c r="U7943" s="8">
        <v>0.5</v>
      </c>
      <c r="V7943" s="9">
        <v>32</v>
      </c>
      <c r="W7943" s="8">
        <v>0.71</v>
      </c>
      <c r="X7943" s="8">
        <v>2.2599999999999998</v>
      </c>
      <c r="Y7943" s="8">
        <v>2.0000000000000018E-2</v>
      </c>
      <c r="Z7943" s="8">
        <v>-0.1399999999999999</v>
      </c>
      <c r="AA7943">
        <v>-9.000000000000008E-2</v>
      </c>
      <c r="AF7943" t="s">
        <v>7943</v>
      </c>
      <c r="AG7943" t="s">
        <v>106</v>
      </c>
      <c r="AH7943" t="s">
        <v>107</v>
      </c>
      <c r="AI7943" t="s">
        <v>427</v>
      </c>
      <c r="AJ7943" s="7">
        <v>46387</v>
      </c>
      <c r="AK7943" t="s">
        <v>8562</v>
      </c>
      <c r="AL7943" t="s">
        <v>109</v>
      </c>
      <c r="AM7943" t="s">
        <v>7873</v>
      </c>
      <c r="AN7943" t="s">
        <v>8571</v>
      </c>
      <c r="AO7943" t="str">
        <f>TEXT(A7943,"yyyy-mm-dd")</f>
        <v>2026-05-31</v>
      </c>
    </row>
    <row r="7944" spans="1:41">
      <c r="A7944" s="6" t="s">
        <v>8561</v>
      </c>
      <c r="B7944">
        <v>2026</v>
      </c>
      <c r="C7944">
        <v>5</v>
      </c>
      <c r="E7944" t="s">
        <v>100</v>
      </c>
      <c r="F7944" t="s">
        <v>101</v>
      </c>
      <c r="G7944" t="s">
        <v>83</v>
      </c>
      <c r="H7944" t="s">
        <v>7480</v>
      </c>
      <c r="I7944">
        <v>2026</v>
      </c>
      <c r="K7944" s="6">
        <v>46387</v>
      </c>
      <c r="L7944">
        <v>7</v>
      </c>
      <c r="N7944" t="s">
        <v>192</v>
      </c>
      <c r="O7944" s="8">
        <v>1.0900000000000001</v>
      </c>
      <c r="P7944" s="8">
        <v>1.1000000000000001</v>
      </c>
      <c r="Q7944" s="8">
        <v>0.9</v>
      </c>
      <c r="R7944" s="8">
        <v>1.3</v>
      </c>
      <c r="S7944" s="8">
        <v>0.42</v>
      </c>
      <c r="T7944" s="8">
        <v>1.8</v>
      </c>
      <c r="U7944" s="8">
        <v>0.31</v>
      </c>
      <c r="V7944" s="9">
        <v>42</v>
      </c>
      <c r="W7944" s="8">
        <v>0.4</v>
      </c>
      <c r="X7944" s="8">
        <v>1.3800000000000001</v>
      </c>
      <c r="Y7944" s="8">
        <v>-1.0000000000000009E-2</v>
      </c>
      <c r="Z7944" s="8">
        <v>-0.2799999999999998</v>
      </c>
      <c r="AA7944">
        <v>9.9999999999999978E-2</v>
      </c>
      <c r="AF7944" t="s">
        <v>10489</v>
      </c>
      <c r="AG7944" t="s">
        <v>9655</v>
      </c>
      <c r="AH7944" t="s">
        <v>9656</v>
      </c>
      <c r="AI7944" t="s">
        <v>9657</v>
      </c>
      <c r="AJ7944" s="7">
        <v>46387</v>
      </c>
      <c r="AK7944" t="s">
        <v>8562</v>
      </c>
      <c r="AL7944" t="s">
        <v>109</v>
      </c>
      <c r="AM7944" t="s">
        <v>7482</v>
      </c>
      <c r="AN7944" t="s">
        <v>10519</v>
      </c>
    </row>
    <row r="7945" spans="1:41">
      <c r="A7945" s="6" t="s">
        <v>8561</v>
      </c>
      <c r="B7945">
        <v>2026</v>
      </c>
      <c r="C7945">
        <v>5</v>
      </c>
      <c r="E7945" t="s">
        <v>100</v>
      </c>
      <c r="F7945" t="s">
        <v>101</v>
      </c>
      <c r="G7945" t="s">
        <v>102</v>
      </c>
      <c r="H7945" t="s">
        <v>7766</v>
      </c>
      <c r="I7945">
        <v>2026</v>
      </c>
      <c r="J7945">
        <v>3</v>
      </c>
      <c r="K7945" s="6">
        <v>46295</v>
      </c>
      <c r="L7945">
        <v>4</v>
      </c>
      <c r="M7945">
        <v>1</v>
      </c>
      <c r="N7945" t="s">
        <v>219</v>
      </c>
      <c r="O7945" s="8">
        <v>1.48</v>
      </c>
      <c r="P7945" s="8">
        <v>1.5</v>
      </c>
      <c r="Q7945" s="8">
        <v>1.26</v>
      </c>
      <c r="R7945" s="8">
        <v>1.71</v>
      </c>
      <c r="S7945" s="8">
        <v>0.3</v>
      </c>
      <c r="T7945" s="8">
        <v>2.2999999999999998</v>
      </c>
      <c r="U7945" s="8">
        <v>0.44</v>
      </c>
      <c r="V7945" s="9">
        <v>32</v>
      </c>
      <c r="W7945" s="8">
        <v>0.44999999999999996</v>
      </c>
      <c r="X7945" s="8">
        <v>1.9999999999999998</v>
      </c>
      <c r="Y7945" s="8">
        <v>-2.0000000000000018E-2</v>
      </c>
      <c r="Z7945" s="8">
        <v>-0.1100000000000001</v>
      </c>
      <c r="AA7945">
        <v>-6.0000000000000053E-2</v>
      </c>
      <c r="AF7945" t="s">
        <v>7941</v>
      </c>
      <c r="AG7945" t="s">
        <v>106</v>
      </c>
      <c r="AH7945" t="s">
        <v>107</v>
      </c>
      <c r="AI7945" t="s">
        <v>340</v>
      </c>
      <c r="AJ7945" s="7">
        <v>46295</v>
      </c>
      <c r="AK7945" t="s">
        <v>8562</v>
      </c>
      <c r="AL7945" t="s">
        <v>109</v>
      </c>
      <c r="AM7945" t="s">
        <v>7768</v>
      </c>
      <c r="AN7945" t="s">
        <v>8570</v>
      </c>
      <c r="AO7945" t="str">
        <f>TEXT(A7945,"yyyy-mm-dd")</f>
        <v>2026-05-31</v>
      </c>
    </row>
    <row r="7946" spans="1:41">
      <c r="A7946" s="6" t="s">
        <v>8561</v>
      </c>
      <c r="B7946">
        <v>2026</v>
      </c>
      <c r="C7946">
        <v>5</v>
      </c>
      <c r="E7946" t="s">
        <v>100</v>
      </c>
      <c r="F7946" t="s">
        <v>101</v>
      </c>
      <c r="G7946" t="s">
        <v>102</v>
      </c>
      <c r="H7946" t="s">
        <v>7658</v>
      </c>
      <c r="I7946">
        <v>2026</v>
      </c>
      <c r="J7946">
        <v>2</v>
      </c>
      <c r="K7946" s="6">
        <v>46203</v>
      </c>
      <c r="L7946">
        <v>1</v>
      </c>
      <c r="M7946">
        <v>0</v>
      </c>
      <c r="N7946" t="s">
        <v>169</v>
      </c>
      <c r="O7946" s="8">
        <v>1.1599999999999999</v>
      </c>
      <c r="P7946" s="8">
        <v>1.06</v>
      </c>
      <c r="Q7946" s="8">
        <v>0.82</v>
      </c>
      <c r="R7946" s="8">
        <v>1.32</v>
      </c>
      <c r="S7946" s="8">
        <v>0.6</v>
      </c>
      <c r="T7946" s="8">
        <v>2.4500000000000002</v>
      </c>
      <c r="U7946" s="8">
        <v>0.43</v>
      </c>
      <c r="V7946" s="9">
        <v>32</v>
      </c>
      <c r="W7946" s="8">
        <v>0.50000000000000011</v>
      </c>
      <c r="X7946" s="8">
        <v>1.85</v>
      </c>
      <c r="Y7946" s="8">
        <v>9.9999999999999867E-2</v>
      </c>
      <c r="Z7946" s="8">
        <v>-0.24</v>
      </c>
      <c r="AA7946">
        <v>9.0000000000000191E-2</v>
      </c>
      <c r="AF7946" t="s">
        <v>7939</v>
      </c>
      <c r="AG7946" t="s">
        <v>106</v>
      </c>
      <c r="AH7946" t="s">
        <v>107</v>
      </c>
      <c r="AI7946" t="s">
        <v>108</v>
      </c>
      <c r="AJ7946" s="7">
        <v>46203</v>
      </c>
      <c r="AK7946" t="s">
        <v>8562</v>
      </c>
      <c r="AL7946" t="s">
        <v>109</v>
      </c>
      <c r="AM7946" t="s">
        <v>7660</v>
      </c>
      <c r="AN7946" t="s">
        <v>8569</v>
      </c>
      <c r="AO7946" t="str">
        <f>TEXT(A7946,"yyyy-mm-dd")</f>
        <v>2026-05-31</v>
      </c>
    </row>
    <row r="7947" spans="1:41">
      <c r="A7947" s="6" t="s">
        <v>8561</v>
      </c>
      <c r="B7947">
        <v>2026</v>
      </c>
      <c r="C7947">
        <v>5</v>
      </c>
      <c r="E7947" t="s">
        <v>2685</v>
      </c>
      <c r="F7947" t="s">
        <v>101</v>
      </c>
      <c r="G7947" t="s">
        <v>774</v>
      </c>
      <c r="H7947" t="s">
        <v>2686</v>
      </c>
      <c r="K7947" s="6"/>
      <c r="O7947" s="8">
        <v>1.86</v>
      </c>
      <c r="P7947" s="8">
        <v>1.8</v>
      </c>
      <c r="Q7947" s="8">
        <v>1.78</v>
      </c>
      <c r="R7947" s="8">
        <v>2</v>
      </c>
      <c r="S7947" s="8">
        <v>0.9</v>
      </c>
      <c r="T7947" s="8">
        <v>3</v>
      </c>
      <c r="U7947" s="8">
        <v>0.38</v>
      </c>
      <c r="V7947" s="9">
        <v>32</v>
      </c>
      <c r="W7947" s="8">
        <v>0.21999999999999997</v>
      </c>
      <c r="X7947" s="8">
        <v>2.1</v>
      </c>
      <c r="Y7947" s="8">
        <v>6.0000000000000053E-2</v>
      </c>
      <c r="Z7947" s="8">
        <v>0</v>
      </c>
      <c r="AA7947">
        <v>2.0000000000000018E-2</v>
      </c>
      <c r="AF7947" t="s">
        <v>2687</v>
      </c>
      <c r="AG7947" t="s">
        <v>2688</v>
      </c>
      <c r="AH7947" t="s">
        <v>2689</v>
      </c>
      <c r="AI7947" t="s">
        <v>2690</v>
      </c>
      <c r="AJ7947" s="7"/>
      <c r="AK7947" t="s">
        <v>8562</v>
      </c>
      <c r="AL7947" t="s">
        <v>109</v>
      </c>
      <c r="AM7947" t="s">
        <v>2686</v>
      </c>
      <c r="AN7947" t="s">
        <v>8589</v>
      </c>
      <c r="AO7947" t="str">
        <f>TEXT(A7947,"yyyy-mm-dd")</f>
        <v>2026-05-31</v>
      </c>
    </row>
    <row r="7948" spans="1:41">
      <c r="A7948" s="6" t="s">
        <v>8561</v>
      </c>
      <c r="B7948">
        <v>2026</v>
      </c>
      <c r="C7948">
        <v>5</v>
      </c>
      <c r="E7948" t="s">
        <v>81</v>
      </c>
      <c r="F7948" t="s">
        <v>82</v>
      </c>
      <c r="G7948" t="s">
        <v>83</v>
      </c>
      <c r="H7948" t="s">
        <v>8368</v>
      </c>
      <c r="I7948">
        <v>2028</v>
      </c>
      <c r="K7948" s="6">
        <v>47118</v>
      </c>
      <c r="L7948">
        <v>31</v>
      </c>
      <c r="N7948" t="s">
        <v>837</v>
      </c>
      <c r="O7948" s="8">
        <v>3.75</v>
      </c>
      <c r="P7948" s="8">
        <v>3.75</v>
      </c>
      <c r="Q7948" s="8">
        <v>3.65</v>
      </c>
      <c r="R7948" s="8">
        <v>3.87</v>
      </c>
      <c r="S7948" s="8">
        <v>3.37</v>
      </c>
      <c r="T7948" s="8">
        <v>4.0999999999999996</v>
      </c>
      <c r="U7948" s="8">
        <v>0.18</v>
      </c>
      <c r="V7948" s="9">
        <v>34</v>
      </c>
      <c r="W7948" s="8">
        <v>0.2200000000000002</v>
      </c>
      <c r="X7948" s="8">
        <v>0.72999999999999954</v>
      </c>
      <c r="Y7948" s="8">
        <v>0</v>
      </c>
      <c r="Z7948" s="8">
        <v>0</v>
      </c>
      <c r="AA7948">
        <v>-4.0000000000000036E-2</v>
      </c>
      <c r="AF7948" t="s">
        <v>8369</v>
      </c>
      <c r="AG7948" t="s">
        <v>87</v>
      </c>
      <c r="AH7948" t="s">
        <v>88</v>
      </c>
      <c r="AI7948" t="s">
        <v>359</v>
      </c>
      <c r="AJ7948" s="7">
        <v>47118</v>
      </c>
      <c r="AK7948" t="s">
        <v>8562</v>
      </c>
      <c r="AL7948" t="s">
        <v>91</v>
      </c>
      <c r="AM7948" t="s">
        <v>8370</v>
      </c>
      <c r="AN7948" t="s">
        <v>8565</v>
      </c>
      <c r="AO7948" t="str">
        <f>TEXT(A7948,"yyyy-mm-dd")</f>
        <v>2026-05-31</v>
      </c>
    </row>
    <row r="7949" spans="1:41">
      <c r="A7949" s="6" t="s">
        <v>8561</v>
      </c>
      <c r="B7949">
        <v>2026</v>
      </c>
      <c r="C7949">
        <v>5</v>
      </c>
      <c r="E7949" t="s">
        <v>392</v>
      </c>
      <c r="F7949" t="s">
        <v>82</v>
      </c>
      <c r="G7949" t="s">
        <v>83</v>
      </c>
      <c r="H7949" t="s">
        <v>8368</v>
      </c>
      <c r="I7949">
        <v>2028</v>
      </c>
      <c r="K7949" s="6">
        <v>47118</v>
      </c>
      <c r="L7949">
        <v>31</v>
      </c>
      <c r="N7949" t="s">
        <v>837</v>
      </c>
      <c r="O7949" s="8">
        <v>3.73</v>
      </c>
      <c r="P7949" s="8">
        <v>3.72</v>
      </c>
      <c r="Q7949" s="8">
        <v>3.63</v>
      </c>
      <c r="R7949" s="8">
        <v>3.8</v>
      </c>
      <c r="S7949" s="8">
        <v>3.1</v>
      </c>
      <c r="T7949" s="8">
        <v>4.26</v>
      </c>
      <c r="U7949" s="8">
        <v>0.21</v>
      </c>
      <c r="V7949" s="9">
        <v>33</v>
      </c>
      <c r="W7949" s="8">
        <v>0.16999999999999993</v>
      </c>
      <c r="X7949" s="8">
        <v>1.1599999999999997</v>
      </c>
      <c r="Y7949" s="8">
        <v>9.9999999999997868E-3</v>
      </c>
      <c r="Z7949" s="8">
        <v>-2.9999999999999805E-2</v>
      </c>
      <c r="AA7949">
        <v>-0.10999999999999988</v>
      </c>
      <c r="AF7949" t="s">
        <v>8369</v>
      </c>
      <c r="AG7949" t="s">
        <v>87</v>
      </c>
      <c r="AH7949" t="s">
        <v>88</v>
      </c>
      <c r="AI7949" t="s">
        <v>359</v>
      </c>
      <c r="AJ7949" s="7">
        <v>47118</v>
      </c>
      <c r="AK7949" t="s">
        <v>8562</v>
      </c>
      <c r="AL7949" t="s">
        <v>393</v>
      </c>
      <c r="AM7949" t="s">
        <v>8370</v>
      </c>
      <c r="AN7949" t="s">
        <v>8568</v>
      </c>
      <c r="AO7949" t="str">
        <f>TEXT(A7949,"yyyy-mm-dd")</f>
        <v>2026-05-31</v>
      </c>
    </row>
    <row r="7950" spans="1:41">
      <c r="A7950" s="6" t="s">
        <v>8561</v>
      </c>
      <c r="B7950">
        <v>2026</v>
      </c>
      <c r="C7950">
        <v>5</v>
      </c>
      <c r="E7950" t="s">
        <v>81</v>
      </c>
      <c r="F7950" t="s">
        <v>82</v>
      </c>
      <c r="G7950" t="s">
        <v>83</v>
      </c>
      <c r="H7950" t="s">
        <v>7924</v>
      </c>
      <c r="I7950">
        <v>2027</v>
      </c>
      <c r="K7950" s="6">
        <v>46752</v>
      </c>
      <c r="L7950">
        <v>19</v>
      </c>
      <c r="N7950" t="s">
        <v>195</v>
      </c>
      <c r="O7950" s="8">
        <v>3.84</v>
      </c>
      <c r="P7950" s="8">
        <v>3.84</v>
      </c>
      <c r="Q7950" s="8">
        <v>3.73</v>
      </c>
      <c r="R7950" s="8">
        <v>3.97</v>
      </c>
      <c r="S7950" s="8">
        <v>3.45</v>
      </c>
      <c r="T7950" s="8">
        <v>4.4000000000000004</v>
      </c>
      <c r="U7950" s="8">
        <v>0.22</v>
      </c>
      <c r="V7950" s="9">
        <v>43</v>
      </c>
      <c r="W7950" s="8">
        <v>0.24000000000000021</v>
      </c>
      <c r="X7950" s="8">
        <v>0.95000000000000018</v>
      </c>
      <c r="Y7950" s="8">
        <v>0</v>
      </c>
      <c r="Z7950" s="8">
        <v>4.0000000000000036E-2</v>
      </c>
      <c r="AA7950">
        <v>-5.9999999999999609E-2</v>
      </c>
      <c r="AF7950" t="s">
        <v>7925</v>
      </c>
      <c r="AG7950" t="s">
        <v>87</v>
      </c>
      <c r="AH7950" t="s">
        <v>88</v>
      </c>
      <c r="AI7950" t="s">
        <v>97</v>
      </c>
      <c r="AJ7950" s="7">
        <v>46752</v>
      </c>
      <c r="AK7950" t="s">
        <v>8562</v>
      </c>
      <c r="AL7950" t="s">
        <v>91</v>
      </c>
      <c r="AM7950" t="s">
        <v>7926</v>
      </c>
      <c r="AN7950" t="s">
        <v>8564</v>
      </c>
      <c r="AO7950" t="str">
        <f>TEXT(A7950,"yyyy-mm-dd")</f>
        <v>2026-05-31</v>
      </c>
    </row>
    <row r="7951" spans="1:41">
      <c r="A7951" s="6" t="s">
        <v>8561</v>
      </c>
      <c r="B7951">
        <v>2026</v>
      </c>
      <c r="C7951">
        <v>5</v>
      </c>
      <c r="E7951" t="s">
        <v>392</v>
      </c>
      <c r="F7951" t="s">
        <v>82</v>
      </c>
      <c r="G7951" t="s">
        <v>83</v>
      </c>
      <c r="H7951" t="s">
        <v>7924</v>
      </c>
      <c r="I7951">
        <v>2027</v>
      </c>
      <c r="K7951" s="6">
        <v>46752</v>
      </c>
      <c r="L7951">
        <v>19</v>
      </c>
      <c r="N7951" t="s">
        <v>195</v>
      </c>
      <c r="O7951" s="8">
        <v>3.85</v>
      </c>
      <c r="P7951" s="8">
        <v>3.86</v>
      </c>
      <c r="Q7951" s="8">
        <v>3.7</v>
      </c>
      <c r="R7951" s="8">
        <v>3.95</v>
      </c>
      <c r="S7951" s="8">
        <v>3.27</v>
      </c>
      <c r="T7951" s="8">
        <v>4.5199999999999996</v>
      </c>
      <c r="U7951" s="8">
        <v>0.24</v>
      </c>
      <c r="V7951" s="9">
        <v>41</v>
      </c>
      <c r="W7951" s="8">
        <v>0.25</v>
      </c>
      <c r="X7951" s="8">
        <v>1.2499999999999996</v>
      </c>
      <c r="Y7951" s="8">
        <v>-9.9999999999997868E-3</v>
      </c>
      <c r="Z7951" s="8">
        <v>6.0000000000000053E-2</v>
      </c>
      <c r="AA7951">
        <v>-5.0000000000000266E-2</v>
      </c>
      <c r="AF7951" t="s">
        <v>7925</v>
      </c>
      <c r="AG7951" t="s">
        <v>87</v>
      </c>
      <c r="AH7951" t="s">
        <v>88</v>
      </c>
      <c r="AI7951" t="s">
        <v>97</v>
      </c>
      <c r="AJ7951" s="7">
        <v>46752</v>
      </c>
      <c r="AK7951" t="s">
        <v>8562</v>
      </c>
      <c r="AL7951" t="s">
        <v>393</v>
      </c>
      <c r="AM7951" t="s">
        <v>7926</v>
      </c>
      <c r="AN7951" t="s">
        <v>8567</v>
      </c>
      <c r="AO7951" t="str">
        <f>TEXT(A7951,"yyyy-mm-dd")</f>
        <v>2026-05-31</v>
      </c>
    </row>
    <row r="7952" spans="1:41">
      <c r="A7952" s="6" t="s">
        <v>8561</v>
      </c>
      <c r="B7952">
        <v>2026</v>
      </c>
      <c r="C7952">
        <v>5</v>
      </c>
      <c r="E7952" t="s">
        <v>81</v>
      </c>
      <c r="F7952" t="s">
        <v>82</v>
      </c>
      <c r="G7952" t="s">
        <v>83</v>
      </c>
      <c r="H7952" t="s">
        <v>7480</v>
      </c>
      <c r="I7952">
        <v>2026</v>
      </c>
      <c r="K7952" s="6">
        <v>46387</v>
      </c>
      <c r="L7952">
        <v>7</v>
      </c>
      <c r="N7952" t="s">
        <v>192</v>
      </c>
      <c r="O7952" s="8">
        <v>4.3600000000000003</v>
      </c>
      <c r="P7952" s="8">
        <v>4.3499999999999996</v>
      </c>
      <c r="Q7952" s="8">
        <v>4.2</v>
      </c>
      <c r="R7952" s="8">
        <v>4.47</v>
      </c>
      <c r="S7952" s="8">
        <v>3.69</v>
      </c>
      <c r="T7952" s="8">
        <v>5.0999999999999996</v>
      </c>
      <c r="U7952" s="8">
        <v>0.26</v>
      </c>
      <c r="V7952" s="9">
        <v>43</v>
      </c>
      <c r="W7952" s="8">
        <v>0.26999999999999957</v>
      </c>
      <c r="X7952" s="8">
        <v>1.4099999999999997</v>
      </c>
      <c r="Y7952" s="8">
        <v>1.0000000000000675E-2</v>
      </c>
      <c r="Z7952" s="8">
        <v>-3.0000000000000249E-2</v>
      </c>
      <c r="AA7952">
        <v>-1.0000000000000675E-2</v>
      </c>
      <c r="AF7952" t="s">
        <v>7481</v>
      </c>
      <c r="AG7952" t="s">
        <v>87</v>
      </c>
      <c r="AH7952" t="s">
        <v>88</v>
      </c>
      <c r="AI7952" t="s">
        <v>89</v>
      </c>
      <c r="AJ7952" s="7">
        <v>46387</v>
      </c>
      <c r="AK7952" t="s">
        <v>8562</v>
      </c>
      <c r="AL7952" t="s">
        <v>91</v>
      </c>
      <c r="AM7952" t="s">
        <v>7482</v>
      </c>
      <c r="AN7952" t="s">
        <v>8563</v>
      </c>
      <c r="AO7952" t="str">
        <f>TEXT(A7952,"yyyy-mm-dd")</f>
        <v>2026-05-31</v>
      </c>
    </row>
    <row r="7953" spans="1:41">
      <c r="A7953" s="6" t="s">
        <v>8561</v>
      </c>
      <c r="B7953">
        <v>2026</v>
      </c>
      <c r="C7953">
        <v>5</v>
      </c>
      <c r="E7953" t="s">
        <v>392</v>
      </c>
      <c r="F7953" t="s">
        <v>82</v>
      </c>
      <c r="G7953" t="s">
        <v>83</v>
      </c>
      <c r="H7953" t="s">
        <v>7480</v>
      </c>
      <c r="I7953">
        <v>2026</v>
      </c>
      <c r="K7953" s="6">
        <v>46387</v>
      </c>
      <c r="L7953">
        <v>7</v>
      </c>
      <c r="N7953" t="s">
        <v>192</v>
      </c>
      <c r="O7953" s="8">
        <v>4.22</v>
      </c>
      <c r="P7953" s="8">
        <v>4.22</v>
      </c>
      <c r="Q7953" s="8">
        <v>4.08</v>
      </c>
      <c r="R7953" s="8">
        <v>4.33</v>
      </c>
      <c r="S7953" s="8">
        <v>3.9</v>
      </c>
      <c r="T7953" s="8">
        <v>4.5999999999999996</v>
      </c>
      <c r="U7953" s="8">
        <v>0.18</v>
      </c>
      <c r="V7953" s="9">
        <v>41</v>
      </c>
      <c r="W7953" s="8">
        <v>0.25</v>
      </c>
      <c r="X7953" s="8">
        <v>0.69999999999999973</v>
      </c>
      <c r="Y7953" s="8">
        <v>0</v>
      </c>
      <c r="Z7953" s="8">
        <v>2.9999999999999361E-2</v>
      </c>
      <c r="AA7953">
        <v>-4.9999999999999822E-2</v>
      </c>
      <c r="AF7953" t="s">
        <v>7481</v>
      </c>
      <c r="AG7953" t="s">
        <v>87</v>
      </c>
      <c r="AH7953" t="s">
        <v>88</v>
      </c>
      <c r="AI7953" t="s">
        <v>89</v>
      </c>
      <c r="AJ7953" s="7">
        <v>46387</v>
      </c>
      <c r="AK7953" t="s">
        <v>8562</v>
      </c>
      <c r="AL7953" t="s">
        <v>393</v>
      </c>
      <c r="AM7953" t="s">
        <v>7482</v>
      </c>
      <c r="AN7953" t="s">
        <v>8566</v>
      </c>
      <c r="AO7953" t="str">
        <f>TEXT(A7953,"yyyy-mm-dd")</f>
        <v>2026-05-31</v>
      </c>
    </row>
    <row r="7954" spans="1:41">
      <c r="A7954" s="6" t="s">
        <v>8561</v>
      </c>
      <c r="B7954">
        <v>2026</v>
      </c>
      <c r="C7954">
        <v>5</v>
      </c>
      <c r="E7954" t="s">
        <v>81</v>
      </c>
      <c r="F7954" t="s">
        <v>82</v>
      </c>
      <c r="G7954" t="s">
        <v>774</v>
      </c>
      <c r="H7954" t="s">
        <v>775</v>
      </c>
      <c r="K7954" s="6"/>
      <c r="O7954" s="8">
        <v>3.79</v>
      </c>
      <c r="P7954" s="8">
        <v>3.8</v>
      </c>
      <c r="Q7954" s="8">
        <v>3.69</v>
      </c>
      <c r="R7954" s="8">
        <v>3.91</v>
      </c>
      <c r="S7954" s="8">
        <v>3.5</v>
      </c>
      <c r="T7954" s="8">
        <v>4.0999999999999996</v>
      </c>
      <c r="U7954" s="8">
        <v>0.16</v>
      </c>
      <c r="V7954" s="9">
        <v>36</v>
      </c>
      <c r="W7954" s="8">
        <v>0.2200000000000002</v>
      </c>
      <c r="X7954" s="8">
        <v>0.59999999999999964</v>
      </c>
      <c r="Y7954" s="8">
        <v>-9.9999999999997868E-3</v>
      </c>
      <c r="Z7954" s="8">
        <v>0</v>
      </c>
      <c r="AA7954">
        <v>-6.0000000000000053E-2</v>
      </c>
      <c r="AF7954" t="s">
        <v>776</v>
      </c>
      <c r="AG7954" t="s">
        <v>777</v>
      </c>
      <c r="AH7954" t="s">
        <v>778</v>
      </c>
      <c r="AI7954" t="s">
        <v>779</v>
      </c>
      <c r="AJ7954" s="7"/>
      <c r="AK7954" t="s">
        <v>8562</v>
      </c>
      <c r="AL7954" t="s">
        <v>91</v>
      </c>
      <c r="AM7954" t="s">
        <v>775</v>
      </c>
      <c r="AN7954" t="s">
        <v>8585</v>
      </c>
      <c r="AO7954" t="str">
        <f>TEXT(A7954,"yyyy-mm-dd")</f>
        <v>2026-05-31</v>
      </c>
    </row>
    <row r="7955" spans="1:41">
      <c r="A7955" s="6" t="s">
        <v>8561</v>
      </c>
      <c r="B7955">
        <v>2026</v>
      </c>
      <c r="C7955">
        <v>5</v>
      </c>
      <c r="E7955" t="s">
        <v>81</v>
      </c>
      <c r="F7955" t="s">
        <v>82</v>
      </c>
      <c r="G7955" t="s">
        <v>774</v>
      </c>
      <c r="H7955" t="s">
        <v>1536</v>
      </c>
      <c r="K7955" s="6"/>
      <c r="O7955" s="8">
        <v>3.71</v>
      </c>
      <c r="P7955" s="8">
        <v>3.75</v>
      </c>
      <c r="Q7955" s="8">
        <v>3.52</v>
      </c>
      <c r="R7955" s="8">
        <v>3.83</v>
      </c>
      <c r="S7955" s="8">
        <v>3.26</v>
      </c>
      <c r="T7955" s="8">
        <v>4.2</v>
      </c>
      <c r="U7955" s="8">
        <v>0.23</v>
      </c>
      <c r="V7955" s="9">
        <v>35</v>
      </c>
      <c r="W7955" s="8">
        <v>0.31000000000000005</v>
      </c>
      <c r="X7955" s="8">
        <v>0.94000000000000039</v>
      </c>
      <c r="Y7955" s="8">
        <v>-4.0000000000000036E-2</v>
      </c>
      <c r="Z7955" s="8">
        <v>4.9999999999999822E-2</v>
      </c>
      <c r="AA7955">
        <v>-2.9999999999999805E-2</v>
      </c>
      <c r="AF7955" t="s">
        <v>1537</v>
      </c>
      <c r="AG7955" t="s">
        <v>777</v>
      </c>
      <c r="AH7955" t="s">
        <v>778</v>
      </c>
      <c r="AI7955" t="s">
        <v>1538</v>
      </c>
      <c r="AJ7955" s="7"/>
      <c r="AK7955" t="s">
        <v>8562</v>
      </c>
      <c r="AL7955" t="s">
        <v>91</v>
      </c>
      <c r="AM7955" t="s">
        <v>1536</v>
      </c>
      <c r="AN7955" t="s">
        <v>8586</v>
      </c>
      <c r="AO7955" t="str">
        <f>TEXT(A7955,"yyyy-mm-dd")</f>
        <v>2026-05-31</v>
      </c>
    </row>
    <row r="7956" spans="1:41">
      <c r="A7956" s="6" t="s">
        <v>8561</v>
      </c>
      <c r="B7956">
        <v>2026</v>
      </c>
      <c r="C7956">
        <v>5</v>
      </c>
      <c r="E7956" t="s">
        <v>392</v>
      </c>
      <c r="F7956" t="s">
        <v>82</v>
      </c>
      <c r="G7956" t="s">
        <v>774</v>
      </c>
      <c r="H7956" t="s">
        <v>775</v>
      </c>
      <c r="K7956" s="6"/>
      <c r="O7956" s="8">
        <v>3.75</v>
      </c>
      <c r="P7956" s="8">
        <v>3.8</v>
      </c>
      <c r="Q7956" s="8">
        <v>3.62</v>
      </c>
      <c r="R7956" s="8">
        <v>3.87</v>
      </c>
      <c r="S7956" s="8">
        <v>3.15</v>
      </c>
      <c r="T7956" s="8">
        <v>4.1100000000000003</v>
      </c>
      <c r="U7956" s="8">
        <v>0.21</v>
      </c>
      <c r="V7956" s="9">
        <v>35</v>
      </c>
      <c r="W7956" s="8">
        <v>0.25</v>
      </c>
      <c r="X7956" s="8">
        <v>0.96000000000000041</v>
      </c>
      <c r="Y7956" s="8">
        <v>-4.9999999999999822E-2</v>
      </c>
      <c r="Z7956" s="8">
        <v>0</v>
      </c>
      <c r="AA7956">
        <v>-6.0000000000000053E-2</v>
      </c>
      <c r="AF7956" t="s">
        <v>776</v>
      </c>
      <c r="AG7956" t="s">
        <v>777</v>
      </c>
      <c r="AH7956" t="s">
        <v>778</v>
      </c>
      <c r="AI7956" t="s">
        <v>779</v>
      </c>
      <c r="AJ7956" s="7"/>
      <c r="AK7956" t="s">
        <v>8562</v>
      </c>
      <c r="AL7956" t="s">
        <v>393</v>
      </c>
      <c r="AM7956" t="s">
        <v>775</v>
      </c>
      <c r="AN7956" t="s">
        <v>8587</v>
      </c>
      <c r="AO7956" t="str">
        <f>TEXT(A7956,"yyyy-mm-dd")</f>
        <v>2026-05-31</v>
      </c>
    </row>
    <row r="7957" spans="1:41">
      <c r="A7957" s="6" t="s">
        <v>8561</v>
      </c>
      <c r="B7957">
        <v>2026</v>
      </c>
      <c r="C7957">
        <v>5</v>
      </c>
      <c r="E7957" t="s">
        <v>392</v>
      </c>
      <c r="F7957" t="s">
        <v>82</v>
      </c>
      <c r="G7957" t="s">
        <v>774</v>
      </c>
      <c r="H7957" t="s">
        <v>1536</v>
      </c>
      <c r="K7957" s="6"/>
      <c r="O7957" s="8">
        <v>3.66</v>
      </c>
      <c r="P7957" s="8">
        <v>3.73</v>
      </c>
      <c r="Q7957" s="8">
        <v>3.5</v>
      </c>
      <c r="R7957" s="8">
        <v>3.89</v>
      </c>
      <c r="S7957" s="8">
        <v>3</v>
      </c>
      <c r="T7957" s="8">
        <v>4.1500000000000004</v>
      </c>
      <c r="U7957" s="8">
        <v>0.3</v>
      </c>
      <c r="V7957" s="9">
        <v>34</v>
      </c>
      <c r="W7957" s="8">
        <v>0.39000000000000012</v>
      </c>
      <c r="X7957" s="8">
        <v>1.1500000000000004</v>
      </c>
      <c r="Y7957" s="8">
        <v>-6.999999999999984E-2</v>
      </c>
      <c r="Z7957" s="8">
        <v>-2.0000000000000018E-2</v>
      </c>
      <c r="AA7957">
        <v>-9.9999999999997868E-3</v>
      </c>
      <c r="AF7957" t="s">
        <v>1537</v>
      </c>
      <c r="AG7957" t="s">
        <v>777</v>
      </c>
      <c r="AH7957" t="s">
        <v>778</v>
      </c>
      <c r="AI7957" t="s">
        <v>1538</v>
      </c>
      <c r="AJ7957" s="7"/>
      <c r="AK7957" t="s">
        <v>8562</v>
      </c>
      <c r="AL7957" t="s">
        <v>393</v>
      </c>
      <c r="AM7957" t="s">
        <v>1536</v>
      </c>
      <c r="AN7957" t="s">
        <v>8588</v>
      </c>
      <c r="AO7957" t="str">
        <f>TEXT(A7957,"yyyy-mm-dd")</f>
        <v>2026-05-31</v>
      </c>
    </row>
    <row r="7958" spans="1:41">
      <c r="A7958" s="6" t="s">
        <v>8561</v>
      </c>
      <c r="B7958">
        <v>2026</v>
      </c>
      <c r="C7958">
        <v>5</v>
      </c>
      <c r="E7958" t="s">
        <v>112</v>
      </c>
      <c r="F7958" t="s">
        <v>113</v>
      </c>
      <c r="G7958" t="s">
        <v>83</v>
      </c>
      <c r="H7958" t="s">
        <v>8368</v>
      </c>
      <c r="I7958">
        <v>2028</v>
      </c>
      <c r="K7958" s="6">
        <v>47118</v>
      </c>
      <c r="L7958">
        <v>31</v>
      </c>
      <c r="N7958" t="s">
        <v>837</v>
      </c>
      <c r="O7958" s="8">
        <v>6.52</v>
      </c>
      <c r="P7958" s="8">
        <v>6.38</v>
      </c>
      <c r="Q7958" s="8">
        <v>6.26</v>
      </c>
      <c r="R7958" s="8">
        <v>6.5</v>
      </c>
      <c r="S7958" s="8">
        <v>5.84</v>
      </c>
      <c r="T7958" s="8">
        <v>8</v>
      </c>
      <c r="U7958" s="8">
        <v>0.5</v>
      </c>
      <c r="V7958" s="9">
        <v>24</v>
      </c>
      <c r="W7958" s="8">
        <v>0.24000000000000021</v>
      </c>
      <c r="X7958" s="8">
        <v>2.16</v>
      </c>
      <c r="Y7958" s="8">
        <v>0.13999999999999968</v>
      </c>
      <c r="Z7958" s="8">
        <v>8.0000000000000071E-2</v>
      </c>
      <c r="AA7958">
        <v>4.0000000000000036E-2</v>
      </c>
      <c r="AF7958" t="s">
        <v>8406</v>
      </c>
      <c r="AG7958" t="s">
        <v>115</v>
      </c>
      <c r="AH7958" t="s">
        <v>116</v>
      </c>
      <c r="AI7958" t="s">
        <v>359</v>
      </c>
      <c r="AJ7958" s="7">
        <v>47118</v>
      </c>
      <c r="AK7958" t="s">
        <v>8562</v>
      </c>
      <c r="AL7958" t="s">
        <v>118</v>
      </c>
      <c r="AM7958" t="s">
        <v>8370</v>
      </c>
      <c r="AN7958" t="s">
        <v>8592</v>
      </c>
      <c r="AO7958" t="str">
        <f>TEXT(A7958,"yyyy-mm-dd")</f>
        <v>2026-05-31</v>
      </c>
    </row>
    <row r="7959" spans="1:41">
      <c r="A7959" s="6" t="s">
        <v>8561</v>
      </c>
      <c r="B7959">
        <v>2026</v>
      </c>
      <c r="C7959">
        <v>5</v>
      </c>
      <c r="E7959" t="s">
        <v>2881</v>
      </c>
      <c r="F7959" t="s">
        <v>113</v>
      </c>
      <c r="G7959" t="s">
        <v>83</v>
      </c>
      <c r="H7959" t="s">
        <v>8368</v>
      </c>
      <c r="I7959">
        <v>2028</v>
      </c>
      <c r="K7959" s="6">
        <v>47118</v>
      </c>
      <c r="L7959">
        <v>31</v>
      </c>
      <c r="N7959" t="s">
        <v>837</v>
      </c>
      <c r="O7959" s="8">
        <v>8.19</v>
      </c>
      <c r="P7959" s="8">
        <v>8</v>
      </c>
      <c r="Q7959" s="8">
        <v>7.95</v>
      </c>
      <c r="R7959" s="8">
        <v>8.6300000000000008</v>
      </c>
      <c r="S7959" s="8">
        <v>6.76</v>
      </c>
      <c r="T7959" s="8">
        <v>9.5</v>
      </c>
      <c r="U7959" s="8">
        <v>0.65</v>
      </c>
      <c r="V7959" s="9">
        <v>23</v>
      </c>
      <c r="W7959" s="8">
        <v>0.6800000000000006</v>
      </c>
      <c r="X7959" s="8">
        <v>2.74</v>
      </c>
      <c r="Y7959" s="8">
        <v>0.1899999999999995</v>
      </c>
      <c r="Z7959" s="8">
        <v>0</v>
      </c>
      <c r="AA7959">
        <v>3.0000000000000249E-2</v>
      </c>
      <c r="AF7959" t="s">
        <v>8411</v>
      </c>
      <c r="AG7959" t="s">
        <v>2883</v>
      </c>
      <c r="AH7959" t="s">
        <v>2884</v>
      </c>
      <c r="AI7959" t="s">
        <v>359</v>
      </c>
      <c r="AJ7959" s="7">
        <v>47118</v>
      </c>
      <c r="AK7959" t="s">
        <v>8562</v>
      </c>
      <c r="AL7959" t="s">
        <v>2885</v>
      </c>
      <c r="AM7959" t="s">
        <v>8370</v>
      </c>
      <c r="AN7959" t="s">
        <v>8595</v>
      </c>
      <c r="AO7959" t="str">
        <f>TEXT(A7959,"yyyy-mm-dd")</f>
        <v>2026-05-31</v>
      </c>
    </row>
    <row r="7960" spans="1:41">
      <c r="A7960" s="6" t="s">
        <v>8561</v>
      </c>
      <c r="B7960">
        <v>2026</v>
      </c>
      <c r="C7960">
        <v>5</v>
      </c>
      <c r="E7960" t="s">
        <v>112</v>
      </c>
      <c r="F7960" t="s">
        <v>113</v>
      </c>
      <c r="G7960" t="s">
        <v>83</v>
      </c>
      <c r="H7960" t="s">
        <v>7924</v>
      </c>
      <c r="I7960">
        <v>2027</v>
      </c>
      <c r="K7960" s="6">
        <v>46752</v>
      </c>
      <c r="L7960">
        <v>19</v>
      </c>
      <c r="N7960" t="s">
        <v>195</v>
      </c>
      <c r="O7960" s="8">
        <v>6.55</v>
      </c>
      <c r="P7960" s="8">
        <v>6.48</v>
      </c>
      <c r="Q7960" s="8">
        <v>6.31</v>
      </c>
      <c r="R7960" s="8">
        <v>6.6</v>
      </c>
      <c r="S7960" s="8">
        <v>6</v>
      </c>
      <c r="T7960" s="8">
        <v>8.25</v>
      </c>
      <c r="U7960" s="8">
        <v>0.43</v>
      </c>
      <c r="V7960" s="9">
        <v>29</v>
      </c>
      <c r="W7960" s="8">
        <v>0.29000000000000004</v>
      </c>
      <c r="X7960" s="8">
        <v>2.25</v>
      </c>
      <c r="Y7960" s="8">
        <v>6.9999999999999396E-2</v>
      </c>
      <c r="Z7960" s="8">
        <v>3.0000000000000249E-2</v>
      </c>
      <c r="AA7960">
        <v>-9.9999999999997868E-3</v>
      </c>
      <c r="AF7960" t="s">
        <v>7962</v>
      </c>
      <c r="AG7960" t="s">
        <v>115</v>
      </c>
      <c r="AH7960" t="s">
        <v>116</v>
      </c>
      <c r="AI7960" t="s">
        <v>230</v>
      </c>
      <c r="AJ7960" s="7">
        <v>46752</v>
      </c>
      <c r="AK7960" t="s">
        <v>8562</v>
      </c>
      <c r="AL7960" t="s">
        <v>118</v>
      </c>
      <c r="AM7960" t="s">
        <v>7926</v>
      </c>
      <c r="AN7960" t="s">
        <v>8591</v>
      </c>
      <c r="AO7960" t="str">
        <f>TEXT(A7960,"yyyy-mm-dd")</f>
        <v>2026-05-31</v>
      </c>
    </row>
    <row r="7961" spans="1:41">
      <c r="A7961" s="6" t="s">
        <v>8561</v>
      </c>
      <c r="B7961">
        <v>2026</v>
      </c>
      <c r="C7961">
        <v>5</v>
      </c>
      <c r="E7961" t="s">
        <v>2881</v>
      </c>
      <c r="F7961" t="s">
        <v>113</v>
      </c>
      <c r="G7961" t="s">
        <v>83</v>
      </c>
      <c r="H7961" t="s">
        <v>7924</v>
      </c>
      <c r="I7961">
        <v>2027</v>
      </c>
      <c r="K7961" s="6">
        <v>46752</v>
      </c>
      <c r="L7961">
        <v>19</v>
      </c>
      <c r="N7961" t="s">
        <v>195</v>
      </c>
      <c r="O7961" s="8">
        <v>8.36</v>
      </c>
      <c r="P7961" s="8">
        <v>8.25</v>
      </c>
      <c r="Q7961" s="8">
        <v>8.1</v>
      </c>
      <c r="R7961" s="8">
        <v>8.7100000000000009</v>
      </c>
      <c r="S7961" s="8">
        <v>7.12</v>
      </c>
      <c r="T7961" s="8">
        <v>9.5</v>
      </c>
      <c r="U7961" s="8">
        <v>0.62</v>
      </c>
      <c r="V7961" s="9">
        <v>28</v>
      </c>
      <c r="W7961" s="8">
        <v>0.61000000000000121</v>
      </c>
      <c r="X7961" s="8">
        <v>2.38</v>
      </c>
      <c r="Y7961" s="8">
        <v>0.10999999999999943</v>
      </c>
      <c r="Z7961" s="8">
        <v>0</v>
      </c>
      <c r="AA7961">
        <v>-3.9999999999999147E-2</v>
      </c>
      <c r="AF7961" t="s">
        <v>7967</v>
      </c>
      <c r="AG7961" t="s">
        <v>2883</v>
      </c>
      <c r="AH7961" t="s">
        <v>2884</v>
      </c>
      <c r="AI7961" t="s">
        <v>230</v>
      </c>
      <c r="AJ7961" s="7">
        <v>46752</v>
      </c>
      <c r="AK7961" t="s">
        <v>8562</v>
      </c>
      <c r="AL7961" t="s">
        <v>2885</v>
      </c>
      <c r="AM7961" t="s">
        <v>7926</v>
      </c>
      <c r="AN7961" t="s">
        <v>8594</v>
      </c>
      <c r="AO7961" t="str">
        <f>TEXT(A7961,"yyyy-mm-dd")</f>
        <v>2026-05-31</v>
      </c>
    </row>
    <row r="7962" spans="1:41">
      <c r="A7962" s="6" t="s">
        <v>8561</v>
      </c>
      <c r="B7962">
        <v>2026</v>
      </c>
      <c r="C7962">
        <v>5</v>
      </c>
      <c r="E7962" t="s">
        <v>112</v>
      </c>
      <c r="F7962" t="s">
        <v>113</v>
      </c>
      <c r="G7962" t="s">
        <v>83</v>
      </c>
      <c r="H7962" t="s">
        <v>7480</v>
      </c>
      <c r="I7962">
        <v>2026</v>
      </c>
      <c r="K7962" s="6">
        <v>46387</v>
      </c>
      <c r="L7962">
        <v>7</v>
      </c>
      <c r="N7962" t="s">
        <v>192</v>
      </c>
      <c r="O7962" s="8">
        <v>6.54</v>
      </c>
      <c r="P7962" s="8">
        <v>6.5</v>
      </c>
      <c r="Q7962" s="8">
        <v>6.44</v>
      </c>
      <c r="R7962" s="8">
        <v>6.55</v>
      </c>
      <c r="S7962" s="8">
        <v>6.22</v>
      </c>
      <c r="T7962" s="8">
        <v>7.25</v>
      </c>
      <c r="U7962" s="8">
        <v>0.2</v>
      </c>
      <c r="V7962" s="9">
        <v>29</v>
      </c>
      <c r="W7962" s="8">
        <v>0.10999999999999943</v>
      </c>
      <c r="X7962" s="8">
        <v>1.0300000000000002</v>
      </c>
      <c r="Y7962" s="8">
        <v>4.0000000000000036E-2</v>
      </c>
      <c r="Z7962" s="8">
        <v>0</v>
      </c>
      <c r="AA7962">
        <v>-3.0000000000000249E-2</v>
      </c>
      <c r="AF7962" t="s">
        <v>7518</v>
      </c>
      <c r="AG7962" t="s">
        <v>115</v>
      </c>
      <c r="AH7962" t="s">
        <v>116</v>
      </c>
      <c r="AI7962" t="s">
        <v>117</v>
      </c>
      <c r="AJ7962" s="7">
        <v>46387</v>
      </c>
      <c r="AK7962" t="s">
        <v>8562</v>
      </c>
      <c r="AL7962" t="s">
        <v>118</v>
      </c>
      <c r="AM7962" t="s">
        <v>7482</v>
      </c>
      <c r="AN7962" t="s">
        <v>8590</v>
      </c>
      <c r="AO7962" t="str">
        <f>TEXT(A7962,"yyyy-mm-dd")</f>
        <v>2026-05-31</v>
      </c>
    </row>
    <row r="7963" spans="1:41">
      <c r="A7963" s="6" t="s">
        <v>8561</v>
      </c>
      <c r="B7963">
        <v>2026</v>
      </c>
      <c r="C7963">
        <v>5</v>
      </c>
      <c r="E7963" t="s">
        <v>2881</v>
      </c>
      <c r="F7963" t="s">
        <v>113</v>
      </c>
      <c r="G7963" t="s">
        <v>83</v>
      </c>
      <c r="H7963" t="s">
        <v>7480</v>
      </c>
      <c r="I7963">
        <v>2026</v>
      </c>
      <c r="K7963" s="6">
        <v>46387</v>
      </c>
      <c r="L7963">
        <v>7</v>
      </c>
      <c r="N7963" t="s">
        <v>192</v>
      </c>
      <c r="O7963" s="8">
        <v>8.56</v>
      </c>
      <c r="P7963" s="8">
        <v>8.6</v>
      </c>
      <c r="Q7963" s="8">
        <v>8.35</v>
      </c>
      <c r="R7963" s="8">
        <v>9</v>
      </c>
      <c r="S7963" s="8">
        <v>7.25</v>
      </c>
      <c r="T7963" s="8">
        <v>9.3000000000000007</v>
      </c>
      <c r="U7963" s="8">
        <v>0.56999999999999995</v>
      </c>
      <c r="V7963" s="9">
        <v>29</v>
      </c>
      <c r="W7963" s="8">
        <v>0.65000000000000036</v>
      </c>
      <c r="X7963" s="8">
        <v>2.0500000000000007</v>
      </c>
      <c r="Y7963" s="8">
        <v>-3.9999999999999147E-2</v>
      </c>
      <c r="Z7963" s="8">
        <v>9.9999999999999645E-2</v>
      </c>
      <c r="AA7963">
        <v>0.15000000000000036</v>
      </c>
      <c r="AF7963" t="s">
        <v>7523</v>
      </c>
      <c r="AG7963" t="s">
        <v>2883</v>
      </c>
      <c r="AH7963" t="s">
        <v>2884</v>
      </c>
      <c r="AI7963" t="s">
        <v>117</v>
      </c>
      <c r="AJ7963" s="7">
        <v>46387</v>
      </c>
      <c r="AK7963" t="s">
        <v>8562</v>
      </c>
      <c r="AL7963" t="s">
        <v>2885</v>
      </c>
      <c r="AM7963" t="s">
        <v>7482</v>
      </c>
      <c r="AN7963" t="s">
        <v>8593</v>
      </c>
      <c r="AO7963" t="str">
        <f>TEXT(A7963,"yyyy-mm-dd")</f>
        <v>2026-05-31</v>
      </c>
    </row>
    <row r="7964" spans="1:41">
      <c r="A7964" s="6" t="s">
        <v>8596</v>
      </c>
      <c r="B7964">
        <v>2026</v>
      </c>
      <c r="C7964">
        <v>6</v>
      </c>
      <c r="E7964" t="s">
        <v>1907</v>
      </c>
      <c r="F7964" t="s">
        <v>1908</v>
      </c>
      <c r="G7964" t="s">
        <v>102</v>
      </c>
      <c r="H7964" t="s">
        <v>8546</v>
      </c>
      <c r="I7964">
        <v>2028</v>
      </c>
      <c r="J7964">
        <v>2</v>
      </c>
      <c r="K7964" s="6">
        <v>46934</v>
      </c>
      <c r="L7964">
        <v>24</v>
      </c>
      <c r="M7964">
        <v>8</v>
      </c>
      <c r="N7964" t="s">
        <v>368</v>
      </c>
      <c r="O7964" s="8">
        <v>6.5</v>
      </c>
      <c r="P7964" s="8">
        <v>6.5</v>
      </c>
      <c r="Q7964" s="8">
        <v>6.28</v>
      </c>
      <c r="R7964" s="8">
        <v>6.5</v>
      </c>
      <c r="S7964" s="8">
        <v>5.75</v>
      </c>
      <c r="T7964" s="8">
        <v>7.5</v>
      </c>
      <c r="U7964" s="8">
        <v>0.39</v>
      </c>
      <c r="V7964" s="9">
        <v>30</v>
      </c>
      <c r="W7964" s="8">
        <v>0.21999999999999975</v>
      </c>
      <c r="X7964" s="8">
        <v>1.75</v>
      </c>
      <c r="Y7964" s="8">
        <v>0</v>
      </c>
      <c r="Z7964" s="8">
        <v>0</v>
      </c>
      <c r="AA7964">
        <v>1.9999999999999574E-2</v>
      </c>
      <c r="AF7964" t="s">
        <v>8547</v>
      </c>
      <c r="AG7964" t="s">
        <v>1910</v>
      </c>
      <c r="AH7964" t="s">
        <v>1911</v>
      </c>
      <c r="AI7964" t="s">
        <v>1971</v>
      </c>
      <c r="AJ7964" s="7">
        <v>46934</v>
      </c>
      <c r="AK7964" t="s">
        <v>8597</v>
      </c>
      <c r="AL7964" t="s">
        <v>1908</v>
      </c>
      <c r="AM7964" t="s">
        <v>8548</v>
      </c>
      <c r="AN7964" t="s">
        <v>8619</v>
      </c>
      <c r="AO7964" t="str">
        <f>TEXT(A7964,"yyyy-mm-dd")</f>
        <v>2026-06-30</v>
      </c>
    </row>
    <row r="7965" spans="1:41">
      <c r="A7965" s="6" t="s">
        <v>8596</v>
      </c>
      <c r="B7965">
        <v>2026</v>
      </c>
      <c r="C7965">
        <v>6</v>
      </c>
      <c r="E7965" t="s">
        <v>1907</v>
      </c>
      <c r="F7965" t="s">
        <v>1908</v>
      </c>
      <c r="G7965" t="s">
        <v>102</v>
      </c>
      <c r="H7965" t="s">
        <v>8542</v>
      </c>
      <c r="I7965">
        <v>2028</v>
      </c>
      <c r="J7965">
        <v>1</v>
      </c>
      <c r="K7965" s="6">
        <v>46843</v>
      </c>
      <c r="L7965">
        <v>21</v>
      </c>
      <c r="M7965">
        <v>7</v>
      </c>
      <c r="N7965" t="s">
        <v>176</v>
      </c>
      <c r="O7965" s="8">
        <v>6.48</v>
      </c>
      <c r="P7965" s="8">
        <v>6.5</v>
      </c>
      <c r="Q7965" s="8">
        <v>6.29</v>
      </c>
      <c r="R7965" s="8">
        <v>6.5</v>
      </c>
      <c r="S7965" s="8">
        <v>5.75</v>
      </c>
      <c r="T7965" s="8">
        <v>7.5</v>
      </c>
      <c r="U7965" s="8">
        <v>0.37</v>
      </c>
      <c r="V7965" s="9">
        <v>30</v>
      </c>
      <c r="W7965" s="8">
        <v>0.20999999999999996</v>
      </c>
      <c r="X7965" s="8">
        <v>1.75</v>
      </c>
      <c r="Y7965" s="8">
        <v>-1.9999999999999574E-2</v>
      </c>
      <c r="Z7965" s="8">
        <v>0</v>
      </c>
      <c r="AA7965">
        <v>0.20999999999999996</v>
      </c>
      <c r="AF7965" t="s">
        <v>8543</v>
      </c>
      <c r="AG7965" t="s">
        <v>1910</v>
      </c>
      <c r="AH7965" t="s">
        <v>1911</v>
      </c>
      <c r="AI7965" t="s">
        <v>1944</v>
      </c>
      <c r="AJ7965" s="7">
        <v>46843</v>
      </c>
      <c r="AK7965" t="s">
        <v>8597</v>
      </c>
      <c r="AL7965" t="s">
        <v>1908</v>
      </c>
      <c r="AM7965" t="s">
        <v>8544</v>
      </c>
      <c r="AN7965" t="s">
        <v>8618</v>
      </c>
      <c r="AO7965" t="str">
        <f>TEXT(A7965,"yyyy-mm-dd")</f>
        <v>2026-06-30</v>
      </c>
    </row>
    <row r="7966" spans="1:41">
      <c r="A7966" s="6" t="s">
        <v>8596</v>
      </c>
      <c r="B7966">
        <v>2026</v>
      </c>
      <c r="C7966">
        <v>6</v>
      </c>
      <c r="E7966" t="s">
        <v>1907</v>
      </c>
      <c r="F7966" t="s">
        <v>1908</v>
      </c>
      <c r="G7966" t="s">
        <v>102</v>
      </c>
      <c r="H7966" t="s">
        <v>8315</v>
      </c>
      <c r="I7966">
        <v>2027</v>
      </c>
      <c r="J7966">
        <v>4</v>
      </c>
      <c r="K7966" s="6">
        <v>46752</v>
      </c>
      <c r="L7966">
        <v>18</v>
      </c>
      <c r="M7966">
        <v>6</v>
      </c>
      <c r="N7966" t="s">
        <v>206</v>
      </c>
      <c r="O7966" s="8">
        <v>6.47</v>
      </c>
      <c r="P7966" s="8">
        <v>6.5</v>
      </c>
      <c r="Q7966" s="8">
        <v>6.5</v>
      </c>
      <c r="R7966" s="8">
        <v>6.5</v>
      </c>
      <c r="S7966" s="8">
        <v>5.75</v>
      </c>
      <c r="T7966" s="8">
        <v>7.25</v>
      </c>
      <c r="U7966" s="8">
        <v>0.28000000000000003</v>
      </c>
      <c r="V7966" s="9">
        <v>37</v>
      </c>
      <c r="W7966" s="8">
        <v>0</v>
      </c>
      <c r="X7966" s="8">
        <v>1.5</v>
      </c>
      <c r="Y7966" s="8">
        <v>-3.0000000000000249E-2</v>
      </c>
      <c r="Z7966" s="8">
        <v>0</v>
      </c>
      <c r="AA7966">
        <v>0</v>
      </c>
      <c r="AF7966" t="s">
        <v>8316</v>
      </c>
      <c r="AG7966" t="s">
        <v>1910</v>
      </c>
      <c r="AH7966" t="s">
        <v>1911</v>
      </c>
      <c r="AI7966" t="s">
        <v>1939</v>
      </c>
      <c r="AJ7966" s="7">
        <v>46752</v>
      </c>
      <c r="AK7966" t="s">
        <v>8597</v>
      </c>
      <c r="AL7966" t="s">
        <v>1908</v>
      </c>
      <c r="AM7966" t="s">
        <v>8317</v>
      </c>
      <c r="AN7966" t="s">
        <v>8617</v>
      </c>
      <c r="AO7966" t="str">
        <f>TEXT(A7966,"yyyy-mm-dd")</f>
        <v>2026-06-30</v>
      </c>
    </row>
    <row r="7967" spans="1:41">
      <c r="A7967" s="6" t="s">
        <v>8596</v>
      </c>
      <c r="B7967">
        <v>2026</v>
      </c>
      <c r="C7967">
        <v>6</v>
      </c>
      <c r="E7967" t="s">
        <v>1907</v>
      </c>
      <c r="F7967" t="s">
        <v>1908</v>
      </c>
      <c r="G7967" t="s">
        <v>102</v>
      </c>
      <c r="H7967" t="s">
        <v>8210</v>
      </c>
      <c r="I7967">
        <v>2027</v>
      </c>
      <c r="J7967">
        <v>3</v>
      </c>
      <c r="K7967" s="6">
        <v>46660</v>
      </c>
      <c r="L7967">
        <v>15</v>
      </c>
      <c r="M7967">
        <v>5</v>
      </c>
      <c r="N7967" t="s">
        <v>236</v>
      </c>
      <c r="O7967" s="8">
        <v>6.46</v>
      </c>
      <c r="P7967" s="8">
        <v>6.5</v>
      </c>
      <c r="Q7967" s="8">
        <v>6.5</v>
      </c>
      <c r="R7967" s="8">
        <v>6.5</v>
      </c>
      <c r="S7967" s="8">
        <v>5.75</v>
      </c>
      <c r="T7967" s="8">
        <v>7.25</v>
      </c>
      <c r="U7967" s="8">
        <v>0.26</v>
      </c>
      <c r="V7967" s="9">
        <v>37</v>
      </c>
      <c r="W7967" s="8">
        <v>0</v>
      </c>
      <c r="X7967" s="8">
        <v>1.5</v>
      </c>
      <c r="Y7967" s="8">
        <v>-4.0000000000000036E-2</v>
      </c>
      <c r="Z7967" s="8">
        <v>0</v>
      </c>
      <c r="AA7967">
        <v>0</v>
      </c>
      <c r="AF7967" t="s">
        <v>8211</v>
      </c>
      <c r="AG7967" t="s">
        <v>1910</v>
      </c>
      <c r="AH7967" t="s">
        <v>1911</v>
      </c>
      <c r="AI7967" t="s">
        <v>1934</v>
      </c>
      <c r="AJ7967" s="7">
        <v>46660</v>
      </c>
      <c r="AK7967" t="s">
        <v>8597</v>
      </c>
      <c r="AL7967" t="s">
        <v>1908</v>
      </c>
      <c r="AM7967" t="s">
        <v>8212</v>
      </c>
      <c r="AN7967" t="s">
        <v>8616</v>
      </c>
      <c r="AO7967" t="str">
        <f>TEXT(A7967,"yyyy-mm-dd")</f>
        <v>2026-06-30</v>
      </c>
    </row>
    <row r="7968" spans="1:41">
      <c r="A7968" s="6" t="s">
        <v>8596</v>
      </c>
      <c r="B7968">
        <v>2026</v>
      </c>
      <c r="C7968">
        <v>6</v>
      </c>
      <c r="E7968" t="s">
        <v>1907</v>
      </c>
      <c r="F7968" t="s">
        <v>1908</v>
      </c>
      <c r="G7968" t="s">
        <v>102</v>
      </c>
      <c r="H7968" t="s">
        <v>8102</v>
      </c>
      <c r="I7968">
        <v>2027</v>
      </c>
      <c r="J7968">
        <v>2</v>
      </c>
      <c r="K7968" s="6">
        <v>46568</v>
      </c>
      <c r="L7968">
        <v>12</v>
      </c>
      <c r="M7968">
        <v>4</v>
      </c>
      <c r="N7968" t="s">
        <v>261</v>
      </c>
      <c r="O7968" s="8">
        <v>6.46</v>
      </c>
      <c r="P7968" s="8">
        <v>6.5</v>
      </c>
      <c r="Q7968" s="8">
        <v>6.5</v>
      </c>
      <c r="R7968" s="8">
        <v>6.5</v>
      </c>
      <c r="S7968" s="8">
        <v>5.75</v>
      </c>
      <c r="T7968" s="8">
        <v>7.25</v>
      </c>
      <c r="U7968" s="8">
        <v>0.24</v>
      </c>
      <c r="V7968" s="9">
        <v>37</v>
      </c>
      <c r="W7968" s="8">
        <v>0</v>
      </c>
      <c r="X7968" s="8">
        <v>1.5</v>
      </c>
      <c r="Y7968" s="8">
        <v>-4.0000000000000036E-2</v>
      </c>
      <c r="Z7968" s="8">
        <v>0</v>
      </c>
      <c r="AA7968">
        <v>0</v>
      </c>
      <c r="AF7968" t="s">
        <v>8103</v>
      </c>
      <c r="AG7968" t="s">
        <v>1910</v>
      </c>
      <c r="AH7968" t="s">
        <v>1911</v>
      </c>
      <c r="AI7968" t="s">
        <v>1929</v>
      </c>
      <c r="AJ7968" s="7">
        <v>46568</v>
      </c>
      <c r="AK7968" t="s">
        <v>8597</v>
      </c>
      <c r="AL7968" t="s">
        <v>1908</v>
      </c>
      <c r="AM7968" t="s">
        <v>8104</v>
      </c>
      <c r="AN7968" t="s">
        <v>8615</v>
      </c>
      <c r="AO7968" t="str">
        <f>TEXT(A7968,"yyyy-mm-dd")</f>
        <v>2026-06-30</v>
      </c>
    </row>
    <row r="7969" spans="1:41">
      <c r="A7969" s="6" t="s">
        <v>8596</v>
      </c>
      <c r="B7969">
        <v>2026</v>
      </c>
      <c r="C7969">
        <v>6</v>
      </c>
      <c r="E7969" t="s">
        <v>1907</v>
      </c>
      <c r="F7969" t="s">
        <v>1908</v>
      </c>
      <c r="G7969" t="s">
        <v>102</v>
      </c>
      <c r="H7969" t="s">
        <v>8098</v>
      </c>
      <c r="I7969">
        <v>2027</v>
      </c>
      <c r="J7969">
        <v>1</v>
      </c>
      <c r="K7969" s="6">
        <v>46477</v>
      </c>
      <c r="L7969">
        <v>9</v>
      </c>
      <c r="M7969">
        <v>3</v>
      </c>
      <c r="N7969" t="s">
        <v>173</v>
      </c>
      <c r="O7969" s="8">
        <v>6.49</v>
      </c>
      <c r="P7969" s="8">
        <v>6.5</v>
      </c>
      <c r="Q7969" s="8">
        <v>6.5</v>
      </c>
      <c r="R7969" s="8">
        <v>6.5</v>
      </c>
      <c r="S7969" s="8">
        <v>6</v>
      </c>
      <c r="T7969" s="8">
        <v>7</v>
      </c>
      <c r="U7969" s="8">
        <v>0.18</v>
      </c>
      <c r="V7969" s="9">
        <v>37</v>
      </c>
      <c r="W7969" s="8">
        <v>0</v>
      </c>
      <c r="X7969" s="8">
        <v>1</v>
      </c>
      <c r="Y7969" s="8">
        <v>-9.9999999999997868E-3</v>
      </c>
      <c r="Z7969" s="8">
        <v>0</v>
      </c>
      <c r="AA7969">
        <v>0</v>
      </c>
      <c r="AF7969" t="s">
        <v>8099</v>
      </c>
      <c r="AG7969" t="s">
        <v>1910</v>
      </c>
      <c r="AH7969" t="s">
        <v>1911</v>
      </c>
      <c r="AI7969" t="s">
        <v>1924</v>
      </c>
      <c r="AJ7969" s="7">
        <v>46477</v>
      </c>
      <c r="AK7969" t="s">
        <v>8597</v>
      </c>
      <c r="AL7969" t="s">
        <v>1908</v>
      </c>
      <c r="AM7969" t="s">
        <v>8100</v>
      </c>
      <c r="AN7969" t="s">
        <v>8614</v>
      </c>
      <c r="AO7969" t="str">
        <f>TEXT(A7969,"yyyy-mm-dd")</f>
        <v>2026-06-30</v>
      </c>
    </row>
    <row r="7970" spans="1:41">
      <c r="A7970" s="6" t="s">
        <v>8596</v>
      </c>
      <c r="B7970">
        <v>2026</v>
      </c>
      <c r="C7970">
        <v>6</v>
      </c>
      <c r="E7970" t="s">
        <v>1907</v>
      </c>
      <c r="F7970" t="s">
        <v>1908</v>
      </c>
      <c r="G7970" t="s">
        <v>102</v>
      </c>
      <c r="H7970" t="s">
        <v>7871</v>
      </c>
      <c r="I7970">
        <v>2026</v>
      </c>
      <c r="J7970">
        <v>4</v>
      </c>
      <c r="K7970" s="6">
        <v>46387</v>
      </c>
      <c r="L7970">
        <v>6</v>
      </c>
      <c r="M7970">
        <v>2</v>
      </c>
      <c r="N7970" t="s">
        <v>203</v>
      </c>
      <c r="O7970" s="8">
        <v>6.5</v>
      </c>
      <c r="P7970" s="8">
        <v>6.5</v>
      </c>
      <c r="Q7970" s="8">
        <v>6.5</v>
      </c>
      <c r="R7970" s="8">
        <v>6.5</v>
      </c>
      <c r="S7970" s="8">
        <v>6.25</v>
      </c>
      <c r="T7970" s="8">
        <v>6.75</v>
      </c>
      <c r="U7970" s="8">
        <v>0.08</v>
      </c>
      <c r="V7970" s="9">
        <v>37</v>
      </c>
      <c r="W7970" s="8">
        <v>0</v>
      </c>
      <c r="X7970" s="8">
        <v>0.5</v>
      </c>
      <c r="Y7970" s="8">
        <v>0</v>
      </c>
      <c r="Z7970" s="8">
        <v>0</v>
      </c>
      <c r="AA7970">
        <v>0</v>
      </c>
      <c r="AF7970" t="s">
        <v>7872</v>
      </c>
      <c r="AG7970" t="s">
        <v>1910</v>
      </c>
      <c r="AH7970" t="s">
        <v>1911</v>
      </c>
      <c r="AI7970" t="s">
        <v>1919</v>
      </c>
      <c r="AJ7970" s="7">
        <v>46387</v>
      </c>
      <c r="AK7970" t="s">
        <v>8597</v>
      </c>
      <c r="AL7970" t="s">
        <v>1908</v>
      </c>
      <c r="AM7970" t="s">
        <v>7873</v>
      </c>
      <c r="AN7970" t="s">
        <v>8613</v>
      </c>
      <c r="AO7970" t="str">
        <f>TEXT(A7970,"yyyy-mm-dd")</f>
        <v>2026-06-30</v>
      </c>
    </row>
    <row r="7971" spans="1:41">
      <c r="A7971" s="6" t="s">
        <v>8596</v>
      </c>
      <c r="B7971">
        <v>2026</v>
      </c>
      <c r="C7971">
        <v>6</v>
      </c>
      <c r="E7971" t="s">
        <v>1907</v>
      </c>
      <c r="F7971" t="s">
        <v>1908</v>
      </c>
      <c r="G7971" t="s">
        <v>102</v>
      </c>
      <c r="H7971" t="s">
        <v>7766</v>
      </c>
      <c r="I7971">
        <v>2026</v>
      </c>
      <c r="J7971">
        <v>3</v>
      </c>
      <c r="K7971" s="6">
        <v>46295</v>
      </c>
      <c r="L7971">
        <v>3</v>
      </c>
      <c r="M7971">
        <v>1</v>
      </c>
      <c r="N7971" t="s">
        <v>233</v>
      </c>
      <c r="O7971" s="8">
        <v>6.51</v>
      </c>
      <c r="P7971" s="8">
        <v>6.5</v>
      </c>
      <c r="Q7971" s="8">
        <v>6.5</v>
      </c>
      <c r="R7971" s="8">
        <v>6.5</v>
      </c>
      <c r="S7971" s="8">
        <v>6.5</v>
      </c>
      <c r="T7971" s="8">
        <v>6.75</v>
      </c>
      <c r="U7971" s="8">
        <v>0.04</v>
      </c>
      <c r="V7971" s="9">
        <v>37</v>
      </c>
      <c r="W7971" s="8">
        <v>0</v>
      </c>
      <c r="X7971" s="8">
        <v>0.25</v>
      </c>
      <c r="Y7971" s="8">
        <v>9.9999999999997868E-3</v>
      </c>
      <c r="Z7971" s="8">
        <v>0</v>
      </c>
      <c r="AA7971">
        <v>0</v>
      </c>
      <c r="AF7971" t="s">
        <v>7767</v>
      </c>
      <c r="AG7971" t="s">
        <v>1910</v>
      </c>
      <c r="AH7971" t="s">
        <v>1911</v>
      </c>
      <c r="AI7971" t="s">
        <v>1915</v>
      </c>
      <c r="AJ7971" s="7">
        <v>46295</v>
      </c>
      <c r="AK7971" t="s">
        <v>8597</v>
      </c>
      <c r="AL7971" t="s">
        <v>1908</v>
      </c>
      <c r="AM7971" t="s">
        <v>7768</v>
      </c>
      <c r="AN7971" t="s">
        <v>8612</v>
      </c>
      <c r="AO7971" t="str">
        <f>TEXT(A7971,"yyyy-mm-dd")</f>
        <v>2026-06-30</v>
      </c>
    </row>
    <row r="7972" spans="1:41">
      <c r="A7972" s="6" t="s">
        <v>8596</v>
      </c>
      <c r="B7972">
        <v>2026</v>
      </c>
      <c r="C7972">
        <v>6</v>
      </c>
      <c r="E7972" t="s">
        <v>1907</v>
      </c>
      <c r="F7972" t="s">
        <v>1908</v>
      </c>
      <c r="G7972" t="s">
        <v>102</v>
      </c>
      <c r="H7972" t="s">
        <v>7658</v>
      </c>
      <c r="I7972">
        <v>2026</v>
      </c>
      <c r="J7972">
        <v>2</v>
      </c>
      <c r="K7972" s="6">
        <v>46203</v>
      </c>
      <c r="L7972">
        <v>0</v>
      </c>
      <c r="M7972">
        <v>0</v>
      </c>
      <c r="N7972" t="s">
        <v>178</v>
      </c>
      <c r="O7972" s="8">
        <v>6.5</v>
      </c>
      <c r="P7972" s="8">
        <v>6.5</v>
      </c>
      <c r="Q7972" s="8">
        <v>6.5</v>
      </c>
      <c r="R7972" s="8">
        <v>6.5</v>
      </c>
      <c r="S7972" s="8">
        <v>6.5</v>
      </c>
      <c r="T7972" s="8">
        <v>6.5</v>
      </c>
      <c r="U7972" s="8">
        <v>0</v>
      </c>
      <c r="V7972" s="9">
        <v>37</v>
      </c>
      <c r="W7972" s="8">
        <v>0</v>
      </c>
      <c r="X7972" s="8">
        <v>0</v>
      </c>
      <c r="Y7972" s="8">
        <v>0</v>
      </c>
      <c r="Z7972" s="8">
        <v>0</v>
      </c>
      <c r="AA7972">
        <v>0</v>
      </c>
      <c r="AF7972" t="s">
        <v>7659</v>
      </c>
      <c r="AG7972" t="s">
        <v>1910</v>
      </c>
      <c r="AH7972" t="s">
        <v>1911</v>
      </c>
      <c r="AI7972" t="s">
        <v>1912</v>
      </c>
      <c r="AJ7972" s="7">
        <v>46203</v>
      </c>
      <c r="AK7972" t="s">
        <v>8597</v>
      </c>
      <c r="AL7972" t="s">
        <v>1908</v>
      </c>
      <c r="AM7972" t="s">
        <v>7660</v>
      </c>
      <c r="AN7972" t="s">
        <v>8611</v>
      </c>
      <c r="AO7972" t="str">
        <f>TEXT(A7972,"yyyy-mm-dd")</f>
        <v>2026-06-30</v>
      </c>
    </row>
    <row r="7973" spans="1:41">
      <c r="A7973" s="6" t="s">
        <v>8596</v>
      </c>
      <c r="B7973">
        <v>2026</v>
      </c>
      <c r="C7973">
        <v>6</v>
      </c>
      <c r="E7973" t="s">
        <v>100</v>
      </c>
      <c r="F7973" t="s">
        <v>101</v>
      </c>
      <c r="G7973" t="s">
        <v>83</v>
      </c>
      <c r="H7973" t="s">
        <v>8368</v>
      </c>
      <c r="I7973">
        <v>2028</v>
      </c>
      <c r="K7973" s="6">
        <v>47118</v>
      </c>
      <c r="L7973">
        <v>30</v>
      </c>
      <c r="N7973" t="s">
        <v>567</v>
      </c>
      <c r="O7973" s="8">
        <v>1.89</v>
      </c>
      <c r="P7973" s="8">
        <v>1.9</v>
      </c>
      <c r="Q7973" s="8">
        <v>1.8</v>
      </c>
      <c r="R7973" s="8">
        <v>2</v>
      </c>
      <c r="S7973" s="8">
        <v>0.8</v>
      </c>
      <c r="T7973" s="8">
        <v>2.5</v>
      </c>
      <c r="U7973" s="8">
        <v>0.31</v>
      </c>
      <c r="V7973" s="9">
        <v>32</v>
      </c>
      <c r="W7973" s="8">
        <v>0.19999999999999996</v>
      </c>
      <c r="X7973" s="8">
        <v>1.7</v>
      </c>
      <c r="Y7973" s="8">
        <v>-1.0000000000000009E-2</v>
      </c>
      <c r="Z7973" s="8">
        <v>0</v>
      </c>
      <c r="AA7973">
        <v>0</v>
      </c>
      <c r="AF7973" t="s">
        <v>10543</v>
      </c>
      <c r="AG7973" t="s">
        <v>9655</v>
      </c>
      <c r="AH7973" t="s">
        <v>9656</v>
      </c>
      <c r="AI7973" t="s">
        <v>9708</v>
      </c>
      <c r="AJ7973" s="7">
        <v>47118</v>
      </c>
      <c r="AK7973" t="s">
        <v>8597</v>
      </c>
      <c r="AL7973" t="s">
        <v>109</v>
      </c>
      <c r="AM7973" t="s">
        <v>8370</v>
      </c>
      <c r="AN7973" t="s">
        <v>10550</v>
      </c>
    </row>
    <row r="7974" spans="1:41">
      <c r="A7974" s="6" t="s">
        <v>8596</v>
      </c>
      <c r="B7974">
        <v>2026</v>
      </c>
      <c r="C7974">
        <v>6</v>
      </c>
      <c r="E7974" t="s">
        <v>100</v>
      </c>
      <c r="F7974" t="s">
        <v>101</v>
      </c>
      <c r="G7974" t="s">
        <v>102</v>
      </c>
      <c r="H7974" t="s">
        <v>8315</v>
      </c>
      <c r="I7974">
        <v>2027</v>
      </c>
      <c r="J7974">
        <v>4</v>
      </c>
      <c r="K7974" s="6">
        <v>46752</v>
      </c>
      <c r="L7974">
        <v>18</v>
      </c>
      <c r="M7974">
        <v>6</v>
      </c>
      <c r="N7974" t="s">
        <v>206</v>
      </c>
      <c r="O7974" s="8">
        <v>1.67</v>
      </c>
      <c r="P7974" s="8">
        <v>1.7</v>
      </c>
      <c r="Q7974" s="8">
        <v>1.41</v>
      </c>
      <c r="R7974" s="8">
        <v>1.9</v>
      </c>
      <c r="S7974" s="8">
        <v>0.5</v>
      </c>
      <c r="T7974" s="8">
        <v>2.66</v>
      </c>
      <c r="U7974" s="8">
        <v>0.41</v>
      </c>
      <c r="V7974" s="9">
        <v>32</v>
      </c>
      <c r="W7974" s="8">
        <v>0.49</v>
      </c>
      <c r="X7974" s="8">
        <v>2.16</v>
      </c>
      <c r="Y7974" s="8">
        <v>-3.0000000000000027E-2</v>
      </c>
      <c r="Z7974" s="8">
        <v>-5.0000000000000044E-2</v>
      </c>
      <c r="AA7974">
        <v>0</v>
      </c>
      <c r="AF7974" t="s">
        <v>8387</v>
      </c>
      <c r="AG7974" t="s">
        <v>106</v>
      </c>
      <c r="AH7974" t="s">
        <v>107</v>
      </c>
      <c r="AI7974" t="s">
        <v>2670</v>
      </c>
      <c r="AJ7974" s="7">
        <v>46752</v>
      </c>
      <c r="AK7974" t="s">
        <v>8597</v>
      </c>
      <c r="AL7974" t="s">
        <v>109</v>
      </c>
      <c r="AM7974" t="s">
        <v>8317</v>
      </c>
      <c r="AN7974" t="s">
        <v>8610</v>
      </c>
      <c r="AO7974" t="str">
        <f>TEXT(A7974,"yyyy-mm-dd")</f>
        <v>2026-06-30</v>
      </c>
    </row>
    <row r="7975" spans="1:41">
      <c r="A7975" s="6" t="s">
        <v>8596</v>
      </c>
      <c r="B7975">
        <v>2026</v>
      </c>
      <c r="C7975">
        <v>6</v>
      </c>
      <c r="E7975" t="s">
        <v>100</v>
      </c>
      <c r="F7975" t="s">
        <v>101</v>
      </c>
      <c r="G7975" t="s">
        <v>83</v>
      </c>
      <c r="H7975" t="s">
        <v>7924</v>
      </c>
      <c r="I7975">
        <v>2027</v>
      </c>
      <c r="K7975" s="6">
        <v>46752</v>
      </c>
      <c r="L7975">
        <v>18</v>
      </c>
      <c r="N7975" t="s">
        <v>206</v>
      </c>
      <c r="O7975" s="8">
        <v>1.76</v>
      </c>
      <c r="P7975" s="8">
        <v>1.8</v>
      </c>
      <c r="Q7975" s="8">
        <v>1.6</v>
      </c>
      <c r="R7975" s="8">
        <v>1.9</v>
      </c>
      <c r="S7975" s="8">
        <v>1</v>
      </c>
      <c r="T7975" s="8">
        <v>2.2999999999999998</v>
      </c>
      <c r="U7975" s="8">
        <v>0.28000000000000003</v>
      </c>
      <c r="V7975" s="9">
        <v>40</v>
      </c>
      <c r="W7975" s="8">
        <v>0.29999999999999982</v>
      </c>
      <c r="X7975" s="8">
        <v>1.2999999999999998</v>
      </c>
      <c r="Y7975" s="8">
        <v>-4.0000000000000036E-2</v>
      </c>
      <c r="Z7975" s="8">
        <v>0</v>
      </c>
      <c r="AA7975">
        <v>-2.2204460492503131E-16</v>
      </c>
      <c r="AF7975" t="s">
        <v>10522</v>
      </c>
      <c r="AG7975" t="s">
        <v>9655</v>
      </c>
      <c r="AH7975" t="s">
        <v>9656</v>
      </c>
      <c r="AI7975" t="s">
        <v>9669</v>
      </c>
      <c r="AJ7975" s="7">
        <v>46752</v>
      </c>
      <c r="AK7975" t="s">
        <v>8597</v>
      </c>
      <c r="AL7975" t="s">
        <v>109</v>
      </c>
      <c r="AM7975" t="s">
        <v>7926</v>
      </c>
      <c r="AN7975" t="s">
        <v>10541</v>
      </c>
    </row>
    <row r="7976" spans="1:41">
      <c r="A7976" s="6" t="s">
        <v>8596</v>
      </c>
      <c r="B7976">
        <v>2026</v>
      </c>
      <c r="C7976">
        <v>6</v>
      </c>
      <c r="E7976" t="s">
        <v>100</v>
      </c>
      <c r="F7976" t="s">
        <v>101</v>
      </c>
      <c r="G7976" t="s">
        <v>102</v>
      </c>
      <c r="H7976" t="s">
        <v>8210</v>
      </c>
      <c r="I7976">
        <v>2027</v>
      </c>
      <c r="J7976">
        <v>3</v>
      </c>
      <c r="K7976" s="6">
        <v>46660</v>
      </c>
      <c r="L7976">
        <v>15</v>
      </c>
      <c r="M7976">
        <v>5</v>
      </c>
      <c r="N7976" t="s">
        <v>236</v>
      </c>
      <c r="O7976" s="8">
        <v>1.65</v>
      </c>
      <c r="P7976" s="8">
        <v>1.7</v>
      </c>
      <c r="Q7976" s="8">
        <v>1.48</v>
      </c>
      <c r="R7976" s="8">
        <v>1.91</v>
      </c>
      <c r="S7976" s="8">
        <v>0.4</v>
      </c>
      <c r="T7976" s="8">
        <v>2.2200000000000002</v>
      </c>
      <c r="U7976" s="8">
        <v>0.4</v>
      </c>
      <c r="V7976" s="9">
        <v>32</v>
      </c>
      <c r="W7976" s="8">
        <v>0.42999999999999994</v>
      </c>
      <c r="X7976" s="8">
        <v>1.8200000000000003</v>
      </c>
      <c r="Y7976" s="8">
        <v>-5.0000000000000044E-2</v>
      </c>
      <c r="Z7976" s="8">
        <v>0</v>
      </c>
      <c r="AA7976">
        <v>2.0000000000000018E-2</v>
      </c>
      <c r="AF7976" t="s">
        <v>8385</v>
      </c>
      <c r="AG7976" t="s">
        <v>106</v>
      </c>
      <c r="AH7976" t="s">
        <v>107</v>
      </c>
      <c r="AI7976" t="s">
        <v>2667</v>
      </c>
      <c r="AJ7976" s="7">
        <v>46660</v>
      </c>
      <c r="AK7976" t="s">
        <v>8597</v>
      </c>
      <c r="AL7976" t="s">
        <v>109</v>
      </c>
      <c r="AM7976" t="s">
        <v>8212</v>
      </c>
      <c r="AN7976" t="s">
        <v>8609</v>
      </c>
      <c r="AO7976" t="str">
        <f>TEXT(A7976,"yyyy-mm-dd")</f>
        <v>2026-06-30</v>
      </c>
    </row>
    <row r="7977" spans="1:41">
      <c r="A7977" s="6" t="s">
        <v>8596</v>
      </c>
      <c r="B7977">
        <v>2026</v>
      </c>
      <c r="C7977">
        <v>6</v>
      </c>
      <c r="E7977" t="s">
        <v>100</v>
      </c>
      <c r="F7977" t="s">
        <v>101</v>
      </c>
      <c r="G7977" t="s">
        <v>102</v>
      </c>
      <c r="H7977" t="s">
        <v>8102</v>
      </c>
      <c r="I7977">
        <v>2027</v>
      </c>
      <c r="J7977">
        <v>2</v>
      </c>
      <c r="K7977" s="6">
        <v>46568</v>
      </c>
      <c r="L7977">
        <v>12</v>
      </c>
      <c r="M7977">
        <v>4</v>
      </c>
      <c r="N7977" t="s">
        <v>261</v>
      </c>
      <c r="O7977" s="8">
        <v>1.76</v>
      </c>
      <c r="P7977" s="8">
        <v>1.7</v>
      </c>
      <c r="Q7977" s="8">
        <v>1.47</v>
      </c>
      <c r="R7977" s="8">
        <v>1.93</v>
      </c>
      <c r="S7977" s="8">
        <v>1</v>
      </c>
      <c r="T7977" s="8">
        <v>3</v>
      </c>
      <c r="U7977" s="8">
        <v>0.48</v>
      </c>
      <c r="V7977" s="9">
        <v>32</v>
      </c>
      <c r="W7977" s="8">
        <v>0.45999999999999996</v>
      </c>
      <c r="X7977" s="8">
        <v>2</v>
      </c>
      <c r="Y7977" s="8">
        <v>6.0000000000000053E-2</v>
      </c>
      <c r="Z7977" s="8">
        <v>-0.10000000000000009</v>
      </c>
      <c r="AA7977">
        <v>1.0000000000000009E-2</v>
      </c>
      <c r="AF7977" t="s">
        <v>8383</v>
      </c>
      <c r="AG7977" t="s">
        <v>106</v>
      </c>
      <c r="AH7977" t="s">
        <v>107</v>
      </c>
      <c r="AI7977" t="s">
        <v>502</v>
      </c>
      <c r="AJ7977" s="7">
        <v>46568</v>
      </c>
      <c r="AK7977" t="s">
        <v>8597</v>
      </c>
      <c r="AL7977" t="s">
        <v>109</v>
      </c>
      <c r="AM7977" t="s">
        <v>8104</v>
      </c>
      <c r="AN7977" t="s">
        <v>8608</v>
      </c>
      <c r="AO7977" t="str">
        <f>TEXT(A7977,"yyyy-mm-dd")</f>
        <v>2026-06-30</v>
      </c>
    </row>
    <row r="7978" spans="1:41">
      <c r="A7978" s="6" t="s">
        <v>8596</v>
      </c>
      <c r="B7978">
        <v>2026</v>
      </c>
      <c r="C7978">
        <v>6</v>
      </c>
      <c r="E7978" t="s">
        <v>100</v>
      </c>
      <c r="F7978" t="s">
        <v>101</v>
      </c>
      <c r="G7978" t="s">
        <v>102</v>
      </c>
      <c r="H7978" t="s">
        <v>8098</v>
      </c>
      <c r="I7978">
        <v>2027</v>
      </c>
      <c r="J7978">
        <v>1</v>
      </c>
      <c r="K7978" s="6">
        <v>46477</v>
      </c>
      <c r="L7978">
        <v>9</v>
      </c>
      <c r="M7978">
        <v>3</v>
      </c>
      <c r="N7978" t="s">
        <v>173</v>
      </c>
      <c r="O7978" s="8">
        <v>1.87</v>
      </c>
      <c r="P7978" s="8">
        <v>1.9</v>
      </c>
      <c r="Q7978" s="8">
        <v>1.53</v>
      </c>
      <c r="R7978" s="8">
        <v>2.2599999999999998</v>
      </c>
      <c r="S7978" s="8">
        <v>0.1</v>
      </c>
      <c r="T7978" s="8">
        <v>3.08</v>
      </c>
      <c r="U7978" s="8">
        <v>0.59</v>
      </c>
      <c r="V7978" s="9">
        <v>32</v>
      </c>
      <c r="W7978" s="8">
        <v>0.72999999999999976</v>
      </c>
      <c r="X7978" s="8">
        <v>2.98</v>
      </c>
      <c r="Y7978" s="8">
        <v>-2.9999999999999805E-2</v>
      </c>
      <c r="Z7978" s="8">
        <v>7.9999999999999849E-2</v>
      </c>
      <c r="AA7978">
        <v>0.11999999999999988</v>
      </c>
      <c r="AF7978" t="s">
        <v>8381</v>
      </c>
      <c r="AG7978" t="s">
        <v>106</v>
      </c>
      <c r="AH7978" t="s">
        <v>107</v>
      </c>
      <c r="AI7978" t="s">
        <v>497</v>
      </c>
      <c r="AJ7978" s="7">
        <v>46477</v>
      </c>
      <c r="AK7978" t="s">
        <v>8597</v>
      </c>
      <c r="AL7978" t="s">
        <v>109</v>
      </c>
      <c r="AM7978" t="s">
        <v>8100</v>
      </c>
      <c r="AN7978" t="s">
        <v>8607</v>
      </c>
      <c r="AO7978" t="str">
        <f>TEXT(A7978,"yyyy-mm-dd")</f>
        <v>2026-06-30</v>
      </c>
    </row>
    <row r="7979" spans="1:41">
      <c r="A7979" s="6" t="s">
        <v>8596</v>
      </c>
      <c r="B7979">
        <v>2026</v>
      </c>
      <c r="C7979">
        <v>6</v>
      </c>
      <c r="E7979" t="s">
        <v>100</v>
      </c>
      <c r="F7979" t="s">
        <v>101</v>
      </c>
      <c r="G7979" t="s">
        <v>102</v>
      </c>
      <c r="H7979" t="s">
        <v>7871</v>
      </c>
      <c r="I7979">
        <v>2026</v>
      </c>
      <c r="J7979">
        <v>4</v>
      </c>
      <c r="K7979" s="6">
        <v>46387</v>
      </c>
      <c r="L7979">
        <v>6</v>
      </c>
      <c r="M7979">
        <v>2</v>
      </c>
      <c r="N7979" t="s">
        <v>203</v>
      </c>
      <c r="O7979" s="8">
        <v>1.28</v>
      </c>
      <c r="P7979" s="8">
        <v>1.3</v>
      </c>
      <c r="Q7979" s="8">
        <v>1.04</v>
      </c>
      <c r="R7979" s="8">
        <v>1.51</v>
      </c>
      <c r="S7979" s="8">
        <v>0.24</v>
      </c>
      <c r="T7979" s="8">
        <v>2.02</v>
      </c>
      <c r="U7979" s="8">
        <v>0.39</v>
      </c>
      <c r="V7979" s="9">
        <v>32</v>
      </c>
      <c r="W7979" s="8">
        <v>0.47</v>
      </c>
      <c r="X7979" s="8">
        <v>1.78</v>
      </c>
      <c r="Y7979" s="8">
        <v>-2.0000000000000018E-2</v>
      </c>
      <c r="Z7979" s="8">
        <v>0</v>
      </c>
      <c r="AA7979">
        <v>-0.24</v>
      </c>
      <c r="AF7979" t="s">
        <v>7943</v>
      </c>
      <c r="AG7979" t="s">
        <v>106</v>
      </c>
      <c r="AH7979" t="s">
        <v>107</v>
      </c>
      <c r="AI7979" t="s">
        <v>427</v>
      </c>
      <c r="AJ7979" s="7">
        <v>46387</v>
      </c>
      <c r="AK7979" t="s">
        <v>8597</v>
      </c>
      <c r="AL7979" t="s">
        <v>109</v>
      </c>
      <c r="AM7979" t="s">
        <v>7873</v>
      </c>
      <c r="AN7979" t="s">
        <v>8606</v>
      </c>
      <c r="AO7979" t="str">
        <f>TEXT(A7979,"yyyy-mm-dd")</f>
        <v>2026-06-30</v>
      </c>
    </row>
    <row r="7980" spans="1:41">
      <c r="A7980" s="6" t="s">
        <v>8596</v>
      </c>
      <c r="B7980">
        <v>2026</v>
      </c>
      <c r="C7980">
        <v>6</v>
      </c>
      <c r="E7980" t="s">
        <v>100</v>
      </c>
      <c r="F7980" t="s">
        <v>101</v>
      </c>
      <c r="G7980" t="s">
        <v>83</v>
      </c>
      <c r="H7980" t="s">
        <v>7480</v>
      </c>
      <c r="I7980">
        <v>2026</v>
      </c>
      <c r="K7980" s="6">
        <v>46387</v>
      </c>
      <c r="L7980">
        <v>6</v>
      </c>
      <c r="N7980" t="s">
        <v>203</v>
      </c>
      <c r="O7980" s="8">
        <v>1.07</v>
      </c>
      <c r="P7980" s="8">
        <v>1.1000000000000001</v>
      </c>
      <c r="Q7980" s="8">
        <v>0.9</v>
      </c>
      <c r="R7980" s="8">
        <v>1.3</v>
      </c>
      <c r="S7980" s="8">
        <v>0.48</v>
      </c>
      <c r="T7980" s="8">
        <v>1.5</v>
      </c>
      <c r="U7980" s="8">
        <v>0.26</v>
      </c>
      <c r="V7980" s="9">
        <v>40</v>
      </c>
      <c r="W7980" s="8">
        <v>0.4</v>
      </c>
      <c r="X7980" s="8">
        <v>1.02</v>
      </c>
      <c r="Y7980" s="8">
        <v>-3.0000000000000027E-2</v>
      </c>
      <c r="Z7980" s="8">
        <v>0</v>
      </c>
      <c r="AA7980">
        <v>0</v>
      </c>
      <c r="AF7980" t="s">
        <v>10489</v>
      </c>
      <c r="AG7980" t="s">
        <v>9655</v>
      </c>
      <c r="AH7980" t="s">
        <v>9656</v>
      </c>
      <c r="AI7980" t="s">
        <v>9657</v>
      </c>
      <c r="AJ7980" s="7">
        <v>46387</v>
      </c>
      <c r="AK7980" t="s">
        <v>8597</v>
      </c>
      <c r="AL7980" t="s">
        <v>109</v>
      </c>
      <c r="AM7980" t="s">
        <v>7482</v>
      </c>
      <c r="AN7980" t="s">
        <v>10520</v>
      </c>
    </row>
    <row r="7981" spans="1:41">
      <c r="A7981" s="6" t="s">
        <v>8596</v>
      </c>
      <c r="B7981">
        <v>2026</v>
      </c>
      <c r="C7981">
        <v>6</v>
      </c>
      <c r="E7981" t="s">
        <v>100</v>
      </c>
      <c r="F7981" t="s">
        <v>101</v>
      </c>
      <c r="G7981" t="s">
        <v>102</v>
      </c>
      <c r="H7981" t="s">
        <v>7766</v>
      </c>
      <c r="I7981">
        <v>2026</v>
      </c>
      <c r="J7981">
        <v>3</v>
      </c>
      <c r="K7981" s="6">
        <v>46295</v>
      </c>
      <c r="L7981">
        <v>3</v>
      </c>
      <c r="M7981">
        <v>1</v>
      </c>
      <c r="N7981" t="s">
        <v>233</v>
      </c>
      <c r="O7981" s="8">
        <v>1.49</v>
      </c>
      <c r="P7981" s="8">
        <v>1.5</v>
      </c>
      <c r="Q7981" s="8">
        <v>1.3</v>
      </c>
      <c r="R7981" s="8">
        <v>1.7</v>
      </c>
      <c r="S7981" s="8">
        <v>0.8</v>
      </c>
      <c r="T7981" s="8">
        <v>2.2999999999999998</v>
      </c>
      <c r="U7981" s="8">
        <v>0.34</v>
      </c>
      <c r="V7981" s="9">
        <v>32</v>
      </c>
      <c r="W7981" s="8">
        <v>0.39999999999999991</v>
      </c>
      <c r="X7981" s="8">
        <v>1.4999999999999998</v>
      </c>
      <c r="Y7981" s="8">
        <v>-1.0000000000000009E-2</v>
      </c>
      <c r="Z7981" s="8">
        <v>0</v>
      </c>
      <c r="AA7981">
        <v>-5.0000000000000044E-2</v>
      </c>
      <c r="AF7981" t="s">
        <v>7941</v>
      </c>
      <c r="AG7981" t="s">
        <v>106</v>
      </c>
      <c r="AH7981" t="s">
        <v>107</v>
      </c>
      <c r="AI7981" t="s">
        <v>340</v>
      </c>
      <c r="AJ7981" s="7">
        <v>46295</v>
      </c>
      <c r="AK7981" t="s">
        <v>8597</v>
      </c>
      <c r="AL7981" t="s">
        <v>109</v>
      </c>
      <c r="AM7981" t="s">
        <v>7768</v>
      </c>
      <c r="AN7981" t="s">
        <v>8605</v>
      </c>
      <c r="AO7981" t="str">
        <f>TEXT(A7981,"yyyy-mm-dd")</f>
        <v>2026-06-30</v>
      </c>
    </row>
    <row r="7982" spans="1:41">
      <c r="A7982" s="6" t="s">
        <v>8596</v>
      </c>
      <c r="B7982">
        <v>2026</v>
      </c>
      <c r="C7982">
        <v>6</v>
      </c>
      <c r="E7982" t="s">
        <v>100</v>
      </c>
      <c r="F7982" t="s">
        <v>101</v>
      </c>
      <c r="G7982" t="s">
        <v>102</v>
      </c>
      <c r="H7982" t="s">
        <v>7658</v>
      </c>
      <c r="I7982">
        <v>2026</v>
      </c>
      <c r="J7982">
        <v>2</v>
      </c>
      <c r="K7982" s="6">
        <v>46203</v>
      </c>
      <c r="L7982">
        <v>0</v>
      </c>
      <c r="M7982">
        <v>0</v>
      </c>
      <c r="N7982" t="s">
        <v>178</v>
      </c>
      <c r="O7982" s="8">
        <v>1.28</v>
      </c>
      <c r="P7982" s="8">
        <v>1.2</v>
      </c>
      <c r="Q7982" s="8">
        <v>0.9</v>
      </c>
      <c r="R7982" s="8">
        <v>1.57</v>
      </c>
      <c r="S7982" s="8">
        <v>0.69</v>
      </c>
      <c r="T7982" s="8">
        <v>2.5</v>
      </c>
      <c r="U7982" s="8">
        <v>0.46</v>
      </c>
      <c r="V7982" s="9">
        <v>32</v>
      </c>
      <c r="W7982" s="8">
        <v>0.67</v>
      </c>
      <c r="X7982" s="8">
        <v>1.81</v>
      </c>
      <c r="Y7982" s="8">
        <v>8.0000000000000071E-2</v>
      </c>
      <c r="Z7982" s="8">
        <v>0.1399999999999999</v>
      </c>
      <c r="AA7982">
        <v>0.16999999999999993</v>
      </c>
      <c r="AF7982" t="s">
        <v>7939</v>
      </c>
      <c r="AG7982" t="s">
        <v>106</v>
      </c>
      <c r="AH7982" t="s">
        <v>107</v>
      </c>
      <c r="AI7982" t="s">
        <v>108</v>
      </c>
      <c r="AJ7982" s="7">
        <v>46203</v>
      </c>
      <c r="AK7982" t="s">
        <v>8597</v>
      </c>
      <c r="AL7982" t="s">
        <v>109</v>
      </c>
      <c r="AM7982" t="s">
        <v>7660</v>
      </c>
      <c r="AN7982" t="s">
        <v>8604</v>
      </c>
      <c r="AO7982" t="str">
        <f>TEXT(A7982,"yyyy-mm-dd")</f>
        <v>2026-06-30</v>
      </c>
    </row>
    <row r="7983" spans="1:41">
      <c r="A7983" s="6" t="s">
        <v>8596</v>
      </c>
      <c r="B7983">
        <v>2026</v>
      </c>
      <c r="C7983">
        <v>6</v>
      </c>
      <c r="E7983" t="s">
        <v>2685</v>
      </c>
      <c r="F7983" t="s">
        <v>101</v>
      </c>
      <c r="G7983" t="s">
        <v>774</v>
      </c>
      <c r="H7983" t="s">
        <v>2686</v>
      </c>
      <c r="K7983" s="6"/>
      <c r="O7983" s="8">
        <v>1.89</v>
      </c>
      <c r="P7983" s="8">
        <v>1.85</v>
      </c>
      <c r="Q7983" s="8">
        <v>1.8</v>
      </c>
      <c r="R7983" s="8">
        <v>2</v>
      </c>
      <c r="S7983" s="8">
        <v>0.9</v>
      </c>
      <c r="T7983" s="8">
        <v>3</v>
      </c>
      <c r="U7983" s="8">
        <v>0.37</v>
      </c>
      <c r="V7983" s="9">
        <v>32</v>
      </c>
      <c r="W7983" s="8">
        <v>0.19999999999999996</v>
      </c>
      <c r="X7983" s="8">
        <v>2.1</v>
      </c>
      <c r="Y7983" s="8">
        <v>3.9999999999999813E-2</v>
      </c>
      <c r="Z7983" s="8">
        <v>5.0000000000000044E-2</v>
      </c>
      <c r="AA7983">
        <v>-2.0000000000000018E-2</v>
      </c>
      <c r="AF7983" t="s">
        <v>2687</v>
      </c>
      <c r="AG7983" t="s">
        <v>2688</v>
      </c>
      <c r="AH7983" t="s">
        <v>2689</v>
      </c>
      <c r="AI7983" t="s">
        <v>2690</v>
      </c>
      <c r="AJ7983" s="7"/>
      <c r="AK7983" t="s">
        <v>8597</v>
      </c>
      <c r="AL7983" t="s">
        <v>109</v>
      </c>
      <c r="AM7983" t="s">
        <v>2686</v>
      </c>
      <c r="AN7983" t="s">
        <v>8624</v>
      </c>
      <c r="AO7983" t="str">
        <f>TEXT(A7983,"yyyy-mm-dd")</f>
        <v>2026-06-30</v>
      </c>
    </row>
    <row r="7984" spans="1:41">
      <c r="A7984" s="6" t="s">
        <v>8596</v>
      </c>
      <c r="B7984">
        <v>2026</v>
      </c>
      <c r="C7984">
        <v>6</v>
      </c>
      <c r="E7984" t="s">
        <v>81</v>
      </c>
      <c r="F7984" t="s">
        <v>82</v>
      </c>
      <c r="G7984" t="s">
        <v>83</v>
      </c>
      <c r="H7984" t="s">
        <v>8368</v>
      </c>
      <c r="I7984">
        <v>2028</v>
      </c>
      <c r="K7984" s="6">
        <v>47118</v>
      </c>
      <c r="L7984">
        <v>30</v>
      </c>
      <c r="N7984" t="s">
        <v>567</v>
      </c>
      <c r="O7984" s="8">
        <v>3.78</v>
      </c>
      <c r="P7984" s="8">
        <v>3.78</v>
      </c>
      <c r="Q7984" s="8">
        <v>3.66</v>
      </c>
      <c r="R7984" s="8">
        <v>3.9</v>
      </c>
      <c r="S7984" s="8">
        <v>3.5</v>
      </c>
      <c r="T7984" s="8">
        <v>4.0999999999999996</v>
      </c>
      <c r="U7984" s="8">
        <v>0.17</v>
      </c>
      <c r="V7984" s="9">
        <v>34</v>
      </c>
      <c r="W7984" s="8">
        <v>0.23999999999999977</v>
      </c>
      <c r="X7984" s="8">
        <v>0.59999999999999964</v>
      </c>
      <c r="Y7984" s="8">
        <v>0</v>
      </c>
      <c r="Z7984" s="8">
        <v>2.9999999999999805E-2</v>
      </c>
      <c r="AA7984">
        <v>1.9999999999999574E-2</v>
      </c>
      <c r="AF7984" t="s">
        <v>8369</v>
      </c>
      <c r="AG7984" t="s">
        <v>87</v>
      </c>
      <c r="AH7984" t="s">
        <v>88</v>
      </c>
      <c r="AI7984" t="s">
        <v>359</v>
      </c>
      <c r="AJ7984" s="7">
        <v>47118</v>
      </c>
      <c r="AK7984" t="s">
        <v>8597</v>
      </c>
      <c r="AL7984" t="s">
        <v>91</v>
      </c>
      <c r="AM7984" t="s">
        <v>8370</v>
      </c>
      <c r="AN7984" t="s">
        <v>8600</v>
      </c>
      <c r="AO7984" t="str">
        <f>TEXT(A7984,"yyyy-mm-dd")</f>
        <v>2026-06-30</v>
      </c>
    </row>
    <row r="7985" spans="1:41">
      <c r="A7985" s="6" t="s">
        <v>8596</v>
      </c>
      <c r="B7985">
        <v>2026</v>
      </c>
      <c r="C7985">
        <v>6</v>
      </c>
      <c r="E7985" t="s">
        <v>392</v>
      </c>
      <c r="F7985" t="s">
        <v>82</v>
      </c>
      <c r="G7985" t="s">
        <v>83</v>
      </c>
      <c r="H7985" t="s">
        <v>8368</v>
      </c>
      <c r="I7985">
        <v>2028</v>
      </c>
      <c r="K7985" s="6">
        <v>47118</v>
      </c>
      <c r="L7985">
        <v>30</v>
      </c>
      <c r="N7985" t="s">
        <v>567</v>
      </c>
      <c r="O7985" s="8">
        <v>3.73</v>
      </c>
      <c r="P7985" s="8">
        <v>3.72</v>
      </c>
      <c r="Q7985" s="8">
        <v>3.64</v>
      </c>
      <c r="R7985" s="8">
        <v>3.8</v>
      </c>
      <c r="S7985" s="8">
        <v>3.1</v>
      </c>
      <c r="T7985" s="8">
        <v>4.26</v>
      </c>
      <c r="U7985" s="8">
        <v>0.22</v>
      </c>
      <c r="V7985" s="9">
        <v>33</v>
      </c>
      <c r="W7985" s="8">
        <v>0.1599999999999997</v>
      </c>
      <c r="X7985" s="8">
        <v>1.1599999999999997</v>
      </c>
      <c r="Y7985" s="8">
        <v>9.9999999999997868E-3</v>
      </c>
      <c r="Z7985" s="8">
        <v>0</v>
      </c>
      <c r="AA7985">
        <v>-1.0000000000000231E-2</v>
      </c>
      <c r="AF7985" t="s">
        <v>8369</v>
      </c>
      <c r="AG7985" t="s">
        <v>87</v>
      </c>
      <c r="AH7985" t="s">
        <v>88</v>
      </c>
      <c r="AI7985" t="s">
        <v>359</v>
      </c>
      <c r="AJ7985" s="7">
        <v>47118</v>
      </c>
      <c r="AK7985" t="s">
        <v>8597</v>
      </c>
      <c r="AL7985" t="s">
        <v>393</v>
      </c>
      <c r="AM7985" t="s">
        <v>8370</v>
      </c>
      <c r="AN7985" t="s">
        <v>8603</v>
      </c>
      <c r="AO7985" t="str">
        <f>TEXT(A7985,"yyyy-mm-dd")</f>
        <v>2026-06-30</v>
      </c>
    </row>
    <row r="7986" spans="1:41">
      <c r="A7986" s="6" t="s">
        <v>8596</v>
      </c>
      <c r="B7986">
        <v>2026</v>
      </c>
      <c r="C7986">
        <v>6</v>
      </c>
      <c r="E7986" t="s">
        <v>81</v>
      </c>
      <c r="F7986" t="s">
        <v>82</v>
      </c>
      <c r="G7986" t="s">
        <v>83</v>
      </c>
      <c r="H7986" t="s">
        <v>7924</v>
      </c>
      <c r="I7986">
        <v>2027</v>
      </c>
      <c r="K7986" s="6">
        <v>46752</v>
      </c>
      <c r="L7986">
        <v>18</v>
      </c>
      <c r="N7986" t="s">
        <v>206</v>
      </c>
      <c r="O7986" s="8">
        <v>3.86</v>
      </c>
      <c r="P7986" s="8">
        <v>3.84</v>
      </c>
      <c r="Q7986" s="8">
        <v>3.75</v>
      </c>
      <c r="R7986" s="8">
        <v>4</v>
      </c>
      <c r="S7986" s="8">
        <v>3.44</v>
      </c>
      <c r="T7986" s="8">
        <v>4.5</v>
      </c>
      <c r="U7986" s="8">
        <v>0.21</v>
      </c>
      <c r="V7986" s="9">
        <v>41</v>
      </c>
      <c r="W7986" s="8">
        <v>0.25</v>
      </c>
      <c r="X7986" s="8">
        <v>1.06</v>
      </c>
      <c r="Y7986" s="8">
        <v>2.0000000000000018E-2</v>
      </c>
      <c r="Z7986" s="8">
        <v>0</v>
      </c>
      <c r="AA7986">
        <v>9.9999999999997868E-3</v>
      </c>
      <c r="AF7986" t="s">
        <v>7925</v>
      </c>
      <c r="AG7986" t="s">
        <v>87</v>
      </c>
      <c r="AH7986" t="s">
        <v>88</v>
      </c>
      <c r="AI7986" t="s">
        <v>97</v>
      </c>
      <c r="AJ7986" s="7">
        <v>46752</v>
      </c>
      <c r="AK7986" t="s">
        <v>8597</v>
      </c>
      <c r="AL7986" t="s">
        <v>91</v>
      </c>
      <c r="AM7986" t="s">
        <v>7926</v>
      </c>
      <c r="AN7986" t="s">
        <v>8599</v>
      </c>
      <c r="AO7986" t="str">
        <f>TEXT(A7986,"yyyy-mm-dd")</f>
        <v>2026-06-30</v>
      </c>
    </row>
    <row r="7987" spans="1:41">
      <c r="A7987" s="6" t="s">
        <v>8596</v>
      </c>
      <c r="B7987">
        <v>2026</v>
      </c>
      <c r="C7987">
        <v>6</v>
      </c>
      <c r="E7987" t="s">
        <v>392</v>
      </c>
      <c r="F7987" t="s">
        <v>82</v>
      </c>
      <c r="G7987" t="s">
        <v>83</v>
      </c>
      <c r="H7987" t="s">
        <v>7924</v>
      </c>
      <c r="I7987">
        <v>2027</v>
      </c>
      <c r="K7987" s="6">
        <v>46752</v>
      </c>
      <c r="L7987">
        <v>18</v>
      </c>
      <c r="N7987" t="s">
        <v>206</v>
      </c>
      <c r="O7987" s="8">
        <v>3.8</v>
      </c>
      <c r="P7987" s="8">
        <v>3.8</v>
      </c>
      <c r="Q7987" s="8">
        <v>3.7</v>
      </c>
      <c r="R7987" s="8">
        <v>3.92</v>
      </c>
      <c r="S7987" s="8">
        <v>3.04</v>
      </c>
      <c r="T7987" s="8">
        <v>4.33</v>
      </c>
      <c r="U7987" s="8">
        <v>0.24</v>
      </c>
      <c r="V7987" s="9">
        <v>39</v>
      </c>
      <c r="W7987" s="8">
        <v>0.21999999999999975</v>
      </c>
      <c r="X7987" s="8">
        <v>1.29</v>
      </c>
      <c r="Y7987" s="8">
        <v>0</v>
      </c>
      <c r="Z7987" s="8">
        <v>-6.0000000000000053E-2</v>
      </c>
      <c r="AA7987">
        <v>-3.0000000000000249E-2</v>
      </c>
      <c r="AF7987" t="s">
        <v>7925</v>
      </c>
      <c r="AG7987" t="s">
        <v>87</v>
      </c>
      <c r="AH7987" t="s">
        <v>88</v>
      </c>
      <c r="AI7987" t="s">
        <v>97</v>
      </c>
      <c r="AJ7987" s="7">
        <v>46752</v>
      </c>
      <c r="AK7987" t="s">
        <v>8597</v>
      </c>
      <c r="AL7987" t="s">
        <v>393</v>
      </c>
      <c r="AM7987" t="s">
        <v>7926</v>
      </c>
      <c r="AN7987" t="s">
        <v>8602</v>
      </c>
      <c r="AO7987" t="str">
        <f>TEXT(A7987,"yyyy-mm-dd")</f>
        <v>2026-06-30</v>
      </c>
    </row>
    <row r="7988" spans="1:41">
      <c r="A7988" s="6" t="s">
        <v>8596</v>
      </c>
      <c r="B7988">
        <v>2026</v>
      </c>
      <c r="C7988">
        <v>6</v>
      </c>
      <c r="E7988" t="s">
        <v>81</v>
      </c>
      <c r="F7988" t="s">
        <v>82</v>
      </c>
      <c r="G7988" t="s">
        <v>83</v>
      </c>
      <c r="H7988" t="s">
        <v>7480</v>
      </c>
      <c r="I7988">
        <v>2026</v>
      </c>
      <c r="K7988" s="6">
        <v>46387</v>
      </c>
      <c r="L7988">
        <v>6</v>
      </c>
      <c r="N7988" t="s">
        <v>203</v>
      </c>
      <c r="O7988" s="8">
        <v>4.21</v>
      </c>
      <c r="P7988" s="8">
        <v>4.2</v>
      </c>
      <c r="Q7988" s="8">
        <v>4.0999999999999996</v>
      </c>
      <c r="R7988" s="8">
        <v>4.38</v>
      </c>
      <c r="S7988" s="8">
        <v>3.37</v>
      </c>
      <c r="T7988" s="8">
        <v>4.79</v>
      </c>
      <c r="U7988" s="8">
        <v>0.26</v>
      </c>
      <c r="V7988" s="9">
        <v>41</v>
      </c>
      <c r="W7988" s="8">
        <v>0.28000000000000025</v>
      </c>
      <c r="X7988" s="8">
        <v>1.42</v>
      </c>
      <c r="Y7988" s="8">
        <v>9.9999999999997868E-3</v>
      </c>
      <c r="Z7988" s="8">
        <v>-0.14999999999999947</v>
      </c>
      <c r="AA7988">
        <v>1.0000000000000675E-2</v>
      </c>
      <c r="AF7988" t="s">
        <v>7481</v>
      </c>
      <c r="AG7988" t="s">
        <v>87</v>
      </c>
      <c r="AH7988" t="s">
        <v>88</v>
      </c>
      <c r="AI7988" t="s">
        <v>89</v>
      </c>
      <c r="AJ7988" s="7">
        <v>46387</v>
      </c>
      <c r="AK7988" t="s">
        <v>8597</v>
      </c>
      <c r="AL7988" t="s">
        <v>91</v>
      </c>
      <c r="AM7988" t="s">
        <v>7482</v>
      </c>
      <c r="AN7988" t="s">
        <v>8598</v>
      </c>
      <c r="AO7988" t="str">
        <f>TEXT(A7988,"yyyy-mm-dd")</f>
        <v>2026-06-30</v>
      </c>
    </row>
    <row r="7989" spans="1:41">
      <c r="A7989" s="6" t="s">
        <v>8596</v>
      </c>
      <c r="B7989">
        <v>2026</v>
      </c>
      <c r="C7989">
        <v>6</v>
      </c>
      <c r="E7989" t="s">
        <v>392</v>
      </c>
      <c r="F7989" t="s">
        <v>82</v>
      </c>
      <c r="G7989" t="s">
        <v>83</v>
      </c>
      <c r="H7989" t="s">
        <v>7480</v>
      </c>
      <c r="I7989">
        <v>2026</v>
      </c>
      <c r="K7989" s="6">
        <v>46387</v>
      </c>
      <c r="L7989">
        <v>6</v>
      </c>
      <c r="N7989" t="s">
        <v>203</v>
      </c>
      <c r="O7989" s="8">
        <v>4.17</v>
      </c>
      <c r="P7989" s="8">
        <v>4.18</v>
      </c>
      <c r="Q7989" s="8">
        <v>4.05</v>
      </c>
      <c r="R7989" s="8">
        <v>4.25</v>
      </c>
      <c r="S7989" s="8">
        <v>3.87</v>
      </c>
      <c r="T7989" s="8">
        <v>4.5999999999999996</v>
      </c>
      <c r="U7989" s="8">
        <v>0.16</v>
      </c>
      <c r="V7989" s="9">
        <v>39</v>
      </c>
      <c r="W7989" s="8">
        <v>0.20000000000000018</v>
      </c>
      <c r="X7989" s="8">
        <v>0.72999999999999954</v>
      </c>
      <c r="Y7989" s="8">
        <v>-9.9999999999997868E-3</v>
      </c>
      <c r="Z7989" s="8">
        <v>-4.0000000000000036E-2</v>
      </c>
      <c r="AA7989">
        <v>-4.9999999999999822E-2</v>
      </c>
      <c r="AF7989" t="s">
        <v>7481</v>
      </c>
      <c r="AG7989" t="s">
        <v>87</v>
      </c>
      <c r="AH7989" t="s">
        <v>88</v>
      </c>
      <c r="AI7989" t="s">
        <v>89</v>
      </c>
      <c r="AJ7989" s="7">
        <v>46387</v>
      </c>
      <c r="AK7989" t="s">
        <v>8597</v>
      </c>
      <c r="AL7989" t="s">
        <v>393</v>
      </c>
      <c r="AM7989" t="s">
        <v>7482</v>
      </c>
      <c r="AN7989" t="s">
        <v>8601</v>
      </c>
      <c r="AO7989" t="str">
        <f>TEXT(A7989,"yyyy-mm-dd")</f>
        <v>2026-06-30</v>
      </c>
    </row>
    <row r="7990" spans="1:41">
      <c r="A7990" s="6" t="s">
        <v>8596</v>
      </c>
      <c r="B7990">
        <v>2026</v>
      </c>
      <c r="C7990">
        <v>6</v>
      </c>
      <c r="E7990" t="s">
        <v>81</v>
      </c>
      <c r="F7990" t="s">
        <v>82</v>
      </c>
      <c r="G7990" t="s">
        <v>774</v>
      </c>
      <c r="H7990" t="s">
        <v>775</v>
      </c>
      <c r="K7990" s="6"/>
      <c r="O7990" s="8">
        <v>3.78</v>
      </c>
      <c r="P7990" s="8">
        <v>3.8</v>
      </c>
      <c r="Q7990" s="8">
        <v>3.66</v>
      </c>
      <c r="R7990" s="8">
        <v>3.9</v>
      </c>
      <c r="S7990" s="8">
        <v>3.5</v>
      </c>
      <c r="T7990" s="8">
        <v>4.0999999999999996</v>
      </c>
      <c r="U7990" s="8">
        <v>0.16</v>
      </c>
      <c r="V7990" s="9">
        <v>34</v>
      </c>
      <c r="W7990" s="8">
        <v>0.23999999999999977</v>
      </c>
      <c r="X7990" s="8">
        <v>0.59999999999999964</v>
      </c>
      <c r="Y7990" s="8">
        <v>-2.0000000000000018E-2</v>
      </c>
      <c r="Z7990" s="8">
        <v>0</v>
      </c>
      <c r="AA7990">
        <v>1.9999999999999574E-2</v>
      </c>
      <c r="AF7990" t="s">
        <v>776</v>
      </c>
      <c r="AG7990" t="s">
        <v>777</v>
      </c>
      <c r="AH7990" t="s">
        <v>778</v>
      </c>
      <c r="AI7990" t="s">
        <v>779</v>
      </c>
      <c r="AJ7990" s="7"/>
      <c r="AK7990" t="s">
        <v>8597</v>
      </c>
      <c r="AL7990" t="s">
        <v>91</v>
      </c>
      <c r="AM7990" t="s">
        <v>775</v>
      </c>
      <c r="AN7990" t="s">
        <v>8620</v>
      </c>
      <c r="AO7990" t="str">
        <f>TEXT(A7990,"yyyy-mm-dd")</f>
        <v>2026-06-30</v>
      </c>
    </row>
    <row r="7991" spans="1:41">
      <c r="A7991" s="6" t="s">
        <v>8596</v>
      </c>
      <c r="B7991">
        <v>2026</v>
      </c>
      <c r="C7991">
        <v>6</v>
      </c>
      <c r="E7991" t="s">
        <v>81</v>
      </c>
      <c r="F7991" t="s">
        <v>82</v>
      </c>
      <c r="G7991" t="s">
        <v>774</v>
      </c>
      <c r="H7991" t="s">
        <v>1536</v>
      </c>
      <c r="K7991" s="6"/>
      <c r="O7991" s="8">
        <v>3.69</v>
      </c>
      <c r="P7991" s="8">
        <v>3.75</v>
      </c>
      <c r="Q7991" s="8">
        <v>3.5</v>
      </c>
      <c r="R7991" s="8">
        <v>3.8</v>
      </c>
      <c r="S7991" s="8">
        <v>3</v>
      </c>
      <c r="T7991" s="8">
        <v>4.2</v>
      </c>
      <c r="U7991" s="8">
        <v>0.26</v>
      </c>
      <c r="V7991" s="9">
        <v>33</v>
      </c>
      <c r="W7991" s="8">
        <v>0.29999999999999982</v>
      </c>
      <c r="X7991" s="8">
        <v>1.2000000000000002</v>
      </c>
      <c r="Y7991" s="8">
        <v>-6.0000000000000053E-2</v>
      </c>
      <c r="Z7991" s="8">
        <v>0</v>
      </c>
      <c r="AA7991">
        <v>-1.0000000000000231E-2</v>
      </c>
      <c r="AF7991" t="s">
        <v>1537</v>
      </c>
      <c r="AG7991" t="s">
        <v>777</v>
      </c>
      <c r="AH7991" t="s">
        <v>778</v>
      </c>
      <c r="AI7991" t="s">
        <v>1538</v>
      </c>
      <c r="AJ7991" s="7"/>
      <c r="AK7991" t="s">
        <v>8597</v>
      </c>
      <c r="AL7991" t="s">
        <v>91</v>
      </c>
      <c r="AM7991" t="s">
        <v>1536</v>
      </c>
      <c r="AN7991" t="s">
        <v>8621</v>
      </c>
      <c r="AO7991" t="str">
        <f>TEXT(A7991,"yyyy-mm-dd")</f>
        <v>2026-06-30</v>
      </c>
    </row>
    <row r="7992" spans="1:41">
      <c r="A7992" s="6" t="s">
        <v>8596</v>
      </c>
      <c r="B7992">
        <v>2026</v>
      </c>
      <c r="C7992">
        <v>6</v>
      </c>
      <c r="E7992" t="s">
        <v>392</v>
      </c>
      <c r="F7992" t="s">
        <v>82</v>
      </c>
      <c r="G7992" t="s">
        <v>774</v>
      </c>
      <c r="H7992" t="s">
        <v>775</v>
      </c>
      <c r="K7992" s="6"/>
      <c r="O7992" s="8">
        <v>3.73</v>
      </c>
      <c r="P7992" s="8">
        <v>3.75</v>
      </c>
      <c r="Q7992" s="8">
        <v>3.62</v>
      </c>
      <c r="R7992" s="8">
        <v>3.84</v>
      </c>
      <c r="S7992" s="8">
        <v>3.15</v>
      </c>
      <c r="T7992" s="8">
        <v>4.1100000000000003</v>
      </c>
      <c r="U7992" s="8">
        <v>0.2</v>
      </c>
      <c r="V7992" s="9">
        <v>34</v>
      </c>
      <c r="W7992" s="8">
        <v>0.21999999999999975</v>
      </c>
      <c r="X7992" s="8">
        <v>0.96000000000000041</v>
      </c>
      <c r="Y7992" s="8">
        <v>-2.0000000000000018E-2</v>
      </c>
      <c r="Z7992" s="8">
        <v>-4.9999999999999822E-2</v>
      </c>
      <c r="AA7992">
        <v>-3.0000000000000249E-2</v>
      </c>
      <c r="AF7992" t="s">
        <v>776</v>
      </c>
      <c r="AG7992" t="s">
        <v>777</v>
      </c>
      <c r="AH7992" t="s">
        <v>778</v>
      </c>
      <c r="AI7992" t="s">
        <v>779</v>
      </c>
      <c r="AJ7992" s="7"/>
      <c r="AK7992" t="s">
        <v>8597</v>
      </c>
      <c r="AL7992" t="s">
        <v>393</v>
      </c>
      <c r="AM7992" t="s">
        <v>775</v>
      </c>
      <c r="AN7992" t="s">
        <v>8622</v>
      </c>
      <c r="AO7992" t="str">
        <f>TEXT(A7992,"yyyy-mm-dd")</f>
        <v>2026-06-30</v>
      </c>
    </row>
    <row r="7993" spans="1:41">
      <c r="A7993" s="6" t="s">
        <v>8596</v>
      </c>
      <c r="B7993">
        <v>2026</v>
      </c>
      <c r="C7993">
        <v>6</v>
      </c>
      <c r="E7993" t="s">
        <v>392</v>
      </c>
      <c r="F7993" t="s">
        <v>82</v>
      </c>
      <c r="G7993" t="s">
        <v>774</v>
      </c>
      <c r="H7993" t="s">
        <v>1536</v>
      </c>
      <c r="K7993" s="6"/>
      <c r="O7993" s="8">
        <v>3.65</v>
      </c>
      <c r="P7993" s="8">
        <v>3.7</v>
      </c>
      <c r="Q7993" s="8">
        <v>3.5</v>
      </c>
      <c r="R7993" s="8">
        <v>3.8</v>
      </c>
      <c r="S7993" s="8">
        <v>3</v>
      </c>
      <c r="T7993" s="8">
        <v>4.1500000000000004</v>
      </c>
      <c r="U7993" s="8">
        <v>0.28999999999999998</v>
      </c>
      <c r="V7993" s="9">
        <v>33</v>
      </c>
      <c r="W7993" s="8">
        <v>0.29999999999999982</v>
      </c>
      <c r="X7993" s="8">
        <v>1.1500000000000004</v>
      </c>
      <c r="Y7993" s="8">
        <v>-5.0000000000000266E-2</v>
      </c>
      <c r="Z7993" s="8">
        <v>-2.9999999999999805E-2</v>
      </c>
      <c r="AA7993">
        <v>-9.0000000000000302E-2</v>
      </c>
      <c r="AF7993" t="s">
        <v>1537</v>
      </c>
      <c r="AG7993" t="s">
        <v>777</v>
      </c>
      <c r="AH7993" t="s">
        <v>778</v>
      </c>
      <c r="AI7993" t="s">
        <v>1538</v>
      </c>
      <c r="AJ7993" s="7"/>
      <c r="AK7993" t="s">
        <v>8597</v>
      </c>
      <c r="AL7993" t="s">
        <v>393</v>
      </c>
      <c r="AM7993" t="s">
        <v>1536</v>
      </c>
      <c r="AN7993" t="s">
        <v>8623</v>
      </c>
      <c r="AO7993" t="str">
        <f>TEXT(A7993,"yyyy-mm-dd")</f>
        <v>2026-06-30</v>
      </c>
    </row>
    <row r="7994" spans="1:41">
      <c r="A7994" s="6" t="s">
        <v>8596</v>
      </c>
      <c r="B7994">
        <v>2026</v>
      </c>
      <c r="C7994">
        <v>6</v>
      </c>
      <c r="E7994" t="s">
        <v>112</v>
      </c>
      <c r="F7994" t="s">
        <v>113</v>
      </c>
      <c r="G7994" t="s">
        <v>83</v>
      </c>
      <c r="H7994" t="s">
        <v>8368</v>
      </c>
      <c r="I7994">
        <v>2028</v>
      </c>
      <c r="K7994" s="6">
        <v>47118</v>
      </c>
      <c r="L7994">
        <v>30</v>
      </c>
      <c r="N7994" t="s">
        <v>567</v>
      </c>
      <c r="O7994" s="8">
        <v>6.44</v>
      </c>
      <c r="P7994" s="8">
        <v>6.35</v>
      </c>
      <c r="Q7994" s="8">
        <v>6.27</v>
      </c>
      <c r="R7994" s="8">
        <v>6.48</v>
      </c>
      <c r="S7994" s="8">
        <v>5.84</v>
      </c>
      <c r="T7994" s="8">
        <v>7.8</v>
      </c>
      <c r="U7994" s="8">
        <v>0.41</v>
      </c>
      <c r="V7994" s="9">
        <v>23</v>
      </c>
      <c r="W7994" s="8">
        <v>0.21000000000000085</v>
      </c>
      <c r="X7994" s="8">
        <v>1.96</v>
      </c>
      <c r="Y7994" s="8">
        <v>9.0000000000000746E-2</v>
      </c>
      <c r="Z7994" s="8">
        <v>-3.0000000000000249E-2</v>
      </c>
      <c r="AA7994">
        <v>-2.9999999999999361E-2</v>
      </c>
      <c r="AF7994" t="s">
        <v>8406</v>
      </c>
      <c r="AG7994" t="s">
        <v>115</v>
      </c>
      <c r="AH7994" t="s">
        <v>116</v>
      </c>
      <c r="AI7994" t="s">
        <v>359</v>
      </c>
      <c r="AJ7994" s="7">
        <v>47118</v>
      </c>
      <c r="AK7994" t="s">
        <v>8597</v>
      </c>
      <c r="AL7994" t="s">
        <v>118</v>
      </c>
      <c r="AM7994" t="s">
        <v>8370</v>
      </c>
      <c r="AN7994" t="s">
        <v>8627</v>
      </c>
      <c r="AO7994" t="str">
        <f>TEXT(A7994,"yyyy-mm-dd")</f>
        <v>2026-06-30</v>
      </c>
    </row>
    <row r="7995" spans="1:41">
      <c r="A7995" s="6" t="s">
        <v>8596</v>
      </c>
      <c r="B7995">
        <v>2026</v>
      </c>
      <c r="C7995">
        <v>6</v>
      </c>
      <c r="E7995" t="s">
        <v>2881</v>
      </c>
      <c r="F7995" t="s">
        <v>113</v>
      </c>
      <c r="G7995" t="s">
        <v>83</v>
      </c>
      <c r="H7995" t="s">
        <v>8368</v>
      </c>
      <c r="I7995">
        <v>2028</v>
      </c>
      <c r="K7995" s="6">
        <v>47118</v>
      </c>
      <c r="L7995">
        <v>30</v>
      </c>
      <c r="N7995" t="s">
        <v>567</v>
      </c>
      <c r="O7995" s="8">
        <v>8.1999999999999993</v>
      </c>
      <c r="P7995" s="8">
        <v>8.06</v>
      </c>
      <c r="Q7995" s="8">
        <v>8</v>
      </c>
      <c r="R7995" s="8">
        <v>8.5</v>
      </c>
      <c r="S7995" s="8">
        <v>6.77</v>
      </c>
      <c r="T7995" s="8">
        <v>10</v>
      </c>
      <c r="U7995" s="8">
        <v>0.69</v>
      </c>
      <c r="V7995" s="9">
        <v>22</v>
      </c>
      <c r="W7995" s="8">
        <v>0.5</v>
      </c>
      <c r="X7995" s="8">
        <v>3.2300000000000004</v>
      </c>
      <c r="Y7995" s="8">
        <v>0.13999999999999879</v>
      </c>
      <c r="Z7995" s="8">
        <v>6.0000000000000497E-2</v>
      </c>
      <c r="AA7995">
        <v>-0.1800000000000006</v>
      </c>
      <c r="AF7995" t="s">
        <v>8411</v>
      </c>
      <c r="AG7995" t="s">
        <v>2883</v>
      </c>
      <c r="AH7995" t="s">
        <v>2884</v>
      </c>
      <c r="AI7995" t="s">
        <v>359</v>
      </c>
      <c r="AJ7995" s="7">
        <v>47118</v>
      </c>
      <c r="AK7995" t="s">
        <v>8597</v>
      </c>
      <c r="AL7995" t="s">
        <v>2885</v>
      </c>
      <c r="AM7995" t="s">
        <v>8370</v>
      </c>
      <c r="AN7995" t="s">
        <v>8630</v>
      </c>
      <c r="AO7995" t="str">
        <f>TEXT(A7995,"yyyy-mm-dd")</f>
        <v>2026-06-30</v>
      </c>
    </row>
    <row r="7996" spans="1:41">
      <c r="A7996" s="6" t="s">
        <v>8596</v>
      </c>
      <c r="B7996">
        <v>2026</v>
      </c>
      <c r="C7996">
        <v>6</v>
      </c>
      <c r="E7996" t="s">
        <v>112</v>
      </c>
      <c r="F7996" t="s">
        <v>113</v>
      </c>
      <c r="G7996" t="s">
        <v>83</v>
      </c>
      <c r="H7996" t="s">
        <v>7924</v>
      </c>
      <c r="I7996">
        <v>2027</v>
      </c>
      <c r="K7996" s="6">
        <v>46752</v>
      </c>
      <c r="L7996">
        <v>18</v>
      </c>
      <c r="N7996" t="s">
        <v>206</v>
      </c>
      <c r="O7996" s="8">
        <v>6.43</v>
      </c>
      <c r="P7996" s="8">
        <v>6.44</v>
      </c>
      <c r="Q7996" s="8">
        <v>6.3</v>
      </c>
      <c r="R7996" s="8">
        <v>6.5</v>
      </c>
      <c r="S7996" s="8">
        <v>5.89</v>
      </c>
      <c r="T7996" s="8">
        <v>7.3</v>
      </c>
      <c r="U7996" s="8">
        <v>0.28999999999999998</v>
      </c>
      <c r="V7996" s="9">
        <v>29</v>
      </c>
      <c r="W7996" s="8">
        <v>0.20000000000000018</v>
      </c>
      <c r="X7996" s="8">
        <v>1.4100000000000001</v>
      </c>
      <c r="Y7996" s="8">
        <v>-1.0000000000000675E-2</v>
      </c>
      <c r="Z7996" s="8">
        <v>-4.0000000000000036E-2</v>
      </c>
      <c r="AA7996">
        <v>-8.9999999999999858E-2</v>
      </c>
      <c r="AF7996" t="s">
        <v>7962</v>
      </c>
      <c r="AG7996" t="s">
        <v>115</v>
      </c>
      <c r="AH7996" t="s">
        <v>116</v>
      </c>
      <c r="AI7996" t="s">
        <v>230</v>
      </c>
      <c r="AJ7996" s="7">
        <v>46752</v>
      </c>
      <c r="AK7996" t="s">
        <v>8597</v>
      </c>
      <c r="AL7996" t="s">
        <v>118</v>
      </c>
      <c r="AM7996" t="s">
        <v>7926</v>
      </c>
      <c r="AN7996" t="s">
        <v>8626</v>
      </c>
      <c r="AO7996" t="str">
        <f>TEXT(A7996,"yyyy-mm-dd")</f>
        <v>2026-06-30</v>
      </c>
    </row>
    <row r="7997" spans="1:41">
      <c r="A7997" s="6" t="s">
        <v>8596</v>
      </c>
      <c r="B7997">
        <v>2026</v>
      </c>
      <c r="C7997">
        <v>6</v>
      </c>
      <c r="E7997" t="s">
        <v>2881</v>
      </c>
      <c r="F7997" t="s">
        <v>113</v>
      </c>
      <c r="G7997" t="s">
        <v>83</v>
      </c>
      <c r="H7997" t="s">
        <v>7924</v>
      </c>
      <c r="I7997">
        <v>2027</v>
      </c>
      <c r="K7997" s="6">
        <v>46752</v>
      </c>
      <c r="L7997">
        <v>18</v>
      </c>
      <c r="N7997" t="s">
        <v>206</v>
      </c>
      <c r="O7997" s="8">
        <v>8.3699999999999992</v>
      </c>
      <c r="P7997" s="8">
        <v>8.5</v>
      </c>
      <c r="Q7997" s="8">
        <v>8.16</v>
      </c>
      <c r="R7997" s="8">
        <v>8.75</v>
      </c>
      <c r="S7997" s="8">
        <v>6.89</v>
      </c>
      <c r="T7997" s="8">
        <v>9.5</v>
      </c>
      <c r="U7997" s="8">
        <v>0.59</v>
      </c>
      <c r="V7997" s="9">
        <v>29</v>
      </c>
      <c r="W7997" s="8">
        <v>0.58999999999999986</v>
      </c>
      <c r="X7997" s="8">
        <v>2.6100000000000003</v>
      </c>
      <c r="Y7997" s="8">
        <v>-0.13000000000000078</v>
      </c>
      <c r="Z7997" s="8">
        <v>0.25</v>
      </c>
      <c r="AA7997">
        <v>-2.000000000000135E-2</v>
      </c>
      <c r="AF7997" t="s">
        <v>7967</v>
      </c>
      <c r="AG7997" t="s">
        <v>2883</v>
      </c>
      <c r="AH7997" t="s">
        <v>2884</v>
      </c>
      <c r="AI7997" t="s">
        <v>230</v>
      </c>
      <c r="AJ7997" s="7">
        <v>46752</v>
      </c>
      <c r="AK7997" t="s">
        <v>8597</v>
      </c>
      <c r="AL7997" t="s">
        <v>2885</v>
      </c>
      <c r="AM7997" t="s">
        <v>7926</v>
      </c>
      <c r="AN7997" t="s">
        <v>8629</v>
      </c>
      <c r="AO7997" t="str">
        <f>TEXT(A7997,"yyyy-mm-dd")</f>
        <v>2026-06-30</v>
      </c>
    </row>
    <row r="7998" spans="1:41">
      <c r="A7998" s="6" t="s">
        <v>8596</v>
      </c>
      <c r="B7998">
        <v>2026</v>
      </c>
      <c r="C7998">
        <v>6</v>
      </c>
      <c r="E7998" t="s">
        <v>112</v>
      </c>
      <c r="F7998" t="s">
        <v>113</v>
      </c>
      <c r="G7998" t="s">
        <v>83</v>
      </c>
      <c r="H7998" t="s">
        <v>7480</v>
      </c>
      <c r="I7998">
        <v>2026</v>
      </c>
      <c r="K7998" s="6">
        <v>46387</v>
      </c>
      <c r="L7998">
        <v>6</v>
      </c>
      <c r="N7998" t="s">
        <v>203</v>
      </c>
      <c r="O7998" s="8">
        <v>6.5</v>
      </c>
      <c r="P7998" s="8">
        <v>6.5</v>
      </c>
      <c r="Q7998" s="8">
        <v>6.4</v>
      </c>
      <c r="R7998" s="8">
        <v>6.55</v>
      </c>
      <c r="S7998" s="8">
        <v>5.84</v>
      </c>
      <c r="T7998" s="8">
        <v>7</v>
      </c>
      <c r="U7998" s="8">
        <v>0.21</v>
      </c>
      <c r="V7998" s="9">
        <v>29</v>
      </c>
      <c r="W7998" s="8">
        <v>0.14999999999999947</v>
      </c>
      <c r="X7998" s="8">
        <v>1.1600000000000001</v>
      </c>
      <c r="Y7998" s="8">
        <v>0</v>
      </c>
      <c r="Z7998" s="8">
        <v>0</v>
      </c>
      <c r="AA7998">
        <v>4.0000000000000036E-2</v>
      </c>
      <c r="AF7998" t="s">
        <v>7518</v>
      </c>
      <c r="AG7998" t="s">
        <v>115</v>
      </c>
      <c r="AH7998" t="s">
        <v>116</v>
      </c>
      <c r="AI7998" t="s">
        <v>117</v>
      </c>
      <c r="AJ7998" s="7">
        <v>46387</v>
      </c>
      <c r="AK7998" t="s">
        <v>8597</v>
      </c>
      <c r="AL7998" t="s">
        <v>118</v>
      </c>
      <c r="AM7998" t="s">
        <v>7482</v>
      </c>
      <c r="AN7998" t="s">
        <v>8625</v>
      </c>
      <c r="AO7998" t="str">
        <f>TEXT(A7998,"yyyy-mm-dd")</f>
        <v>2026-06-30</v>
      </c>
    </row>
    <row r="7999" spans="1:41">
      <c r="A7999" s="6" t="s">
        <v>8596</v>
      </c>
      <c r="B7999">
        <v>2026</v>
      </c>
      <c r="C7999">
        <v>6</v>
      </c>
      <c r="E7999" t="s">
        <v>2881</v>
      </c>
      <c r="F7999" t="s">
        <v>113</v>
      </c>
      <c r="G7999" t="s">
        <v>83</v>
      </c>
      <c r="H7999" t="s">
        <v>7480</v>
      </c>
      <c r="I7999">
        <v>2026</v>
      </c>
      <c r="K7999" s="6">
        <v>46387</v>
      </c>
      <c r="L7999">
        <v>6</v>
      </c>
      <c r="N7999" t="s">
        <v>203</v>
      </c>
      <c r="O7999" s="8">
        <v>8.6199999999999992</v>
      </c>
      <c r="P7999" s="8">
        <v>8.75</v>
      </c>
      <c r="Q7999" s="8">
        <v>8.43</v>
      </c>
      <c r="R7999" s="8">
        <v>8.99</v>
      </c>
      <c r="S7999" s="8">
        <v>7.25</v>
      </c>
      <c r="T7999" s="8">
        <v>9.2799999999999994</v>
      </c>
      <c r="U7999" s="8">
        <v>0.51</v>
      </c>
      <c r="V7999" s="9">
        <v>30</v>
      </c>
      <c r="W7999" s="8">
        <v>0.5600000000000005</v>
      </c>
      <c r="X7999" s="8">
        <v>2.0299999999999994</v>
      </c>
      <c r="Y7999" s="8">
        <v>-0.13000000000000078</v>
      </c>
      <c r="Z7999" s="8">
        <v>0.15000000000000036</v>
      </c>
      <c r="AA7999">
        <v>-8.9999999999999858E-2</v>
      </c>
      <c r="AF7999" t="s">
        <v>7523</v>
      </c>
      <c r="AG7999" t="s">
        <v>2883</v>
      </c>
      <c r="AH7999" t="s">
        <v>2884</v>
      </c>
      <c r="AI7999" t="s">
        <v>117</v>
      </c>
      <c r="AJ7999" s="7">
        <v>46387</v>
      </c>
      <c r="AK7999" t="s">
        <v>8597</v>
      </c>
      <c r="AL7999" t="s">
        <v>2885</v>
      </c>
      <c r="AM7999" t="s">
        <v>7482</v>
      </c>
      <c r="AN7999" t="s">
        <v>8628</v>
      </c>
      <c r="AO7999" t="str">
        <f>TEXT(A7999,"yyyy-mm-dd")</f>
        <v>2026-06-30</v>
      </c>
    </row>
    <row r="8000" spans="1:41">
      <c r="A8000" s="6" t="s">
        <v>8631</v>
      </c>
      <c r="B8000">
        <v>2026</v>
      </c>
      <c r="C8000">
        <v>7</v>
      </c>
      <c r="E8000" t="s">
        <v>1907</v>
      </c>
      <c r="F8000" t="s">
        <v>1908</v>
      </c>
      <c r="G8000" t="s">
        <v>102</v>
      </c>
      <c r="H8000" t="s">
        <v>8654</v>
      </c>
      <c r="I8000">
        <v>2028</v>
      </c>
      <c r="J8000">
        <v>3</v>
      </c>
      <c r="K8000" s="6">
        <v>47026</v>
      </c>
      <c r="L8000">
        <v>26</v>
      </c>
      <c r="M8000">
        <v>9</v>
      </c>
      <c r="N8000" t="s">
        <v>463</v>
      </c>
      <c r="O8000" s="8">
        <v>6.47</v>
      </c>
      <c r="P8000" s="8">
        <v>6.5</v>
      </c>
      <c r="Q8000" s="8">
        <v>6.25</v>
      </c>
      <c r="R8000" s="8">
        <v>6.63</v>
      </c>
      <c r="S8000" s="8">
        <v>5.75</v>
      </c>
      <c r="T8000" s="8">
        <v>7.25</v>
      </c>
      <c r="U8000" s="8">
        <v>0.38</v>
      </c>
      <c r="V8000" s="9">
        <v>27</v>
      </c>
      <c r="W8000" s="8">
        <v>0.37999999999999989</v>
      </c>
      <c r="X8000" s="8">
        <v>1.5</v>
      </c>
      <c r="Y8000" s="8">
        <v>-3.0000000000000249E-2</v>
      </c>
      <c r="Z8000" s="8"/>
      <c r="AF8000" t="s">
        <v>8655</v>
      </c>
      <c r="AG8000" t="s">
        <v>1910</v>
      </c>
      <c r="AH8000" t="s">
        <v>1911</v>
      </c>
      <c r="AI8000" t="s">
        <v>1971</v>
      </c>
      <c r="AJ8000" s="7">
        <v>47026</v>
      </c>
      <c r="AK8000" t="s">
        <v>8632</v>
      </c>
      <c r="AL8000" t="s">
        <v>1908</v>
      </c>
      <c r="AM8000" t="s">
        <v>8656</v>
      </c>
      <c r="AN8000" t="s">
        <v>8657</v>
      </c>
      <c r="AO8000" t="str">
        <f>TEXT(A8000,"yyyy-mm-dd")</f>
        <v>2026-07-31</v>
      </c>
    </row>
    <row r="8001" spans="1:41">
      <c r="A8001" s="6" t="s">
        <v>8631</v>
      </c>
      <c r="B8001">
        <v>2026</v>
      </c>
      <c r="C8001">
        <v>7</v>
      </c>
      <c r="E8001" t="s">
        <v>1907</v>
      </c>
      <c r="F8001" t="s">
        <v>1908</v>
      </c>
      <c r="G8001" t="s">
        <v>102</v>
      </c>
      <c r="H8001" t="s">
        <v>8546</v>
      </c>
      <c r="I8001">
        <v>2028</v>
      </c>
      <c r="J8001">
        <v>2</v>
      </c>
      <c r="K8001" s="6">
        <v>46934</v>
      </c>
      <c r="L8001">
        <v>23</v>
      </c>
      <c r="M8001">
        <v>8</v>
      </c>
      <c r="N8001" t="s">
        <v>95</v>
      </c>
      <c r="O8001" s="8">
        <v>6.47</v>
      </c>
      <c r="P8001" s="8">
        <v>6.5</v>
      </c>
      <c r="Q8001" s="8">
        <v>6.25</v>
      </c>
      <c r="R8001" s="8">
        <v>6.5</v>
      </c>
      <c r="S8001" s="8">
        <v>5.75</v>
      </c>
      <c r="T8001" s="8">
        <v>7.25</v>
      </c>
      <c r="U8001" s="8">
        <v>0.36</v>
      </c>
      <c r="V8001" s="9">
        <v>27</v>
      </c>
      <c r="W8001" s="8">
        <v>0.25</v>
      </c>
      <c r="X8001" s="8">
        <v>1.5</v>
      </c>
      <c r="Y8001" s="8">
        <v>-3.0000000000000249E-2</v>
      </c>
      <c r="Z8001" s="8">
        <v>0</v>
      </c>
      <c r="AA8001">
        <v>3.0000000000000249E-2</v>
      </c>
      <c r="AF8001" t="s">
        <v>8547</v>
      </c>
      <c r="AG8001" t="s">
        <v>1910</v>
      </c>
      <c r="AH8001" t="s">
        <v>1911</v>
      </c>
      <c r="AI8001" t="s">
        <v>1944</v>
      </c>
      <c r="AJ8001" s="7">
        <v>46934</v>
      </c>
      <c r="AK8001" t="s">
        <v>8632</v>
      </c>
      <c r="AL8001" t="s">
        <v>1908</v>
      </c>
      <c r="AM8001" t="s">
        <v>8548</v>
      </c>
      <c r="AN8001" t="s">
        <v>8653</v>
      </c>
      <c r="AO8001" t="str">
        <f>TEXT(A8001,"yyyy-mm-dd")</f>
        <v>2026-07-31</v>
      </c>
    </row>
    <row r="8002" spans="1:41">
      <c r="A8002" s="6" t="s">
        <v>8631</v>
      </c>
      <c r="B8002">
        <v>2026</v>
      </c>
      <c r="C8002">
        <v>7</v>
      </c>
      <c r="E8002" t="s">
        <v>1907</v>
      </c>
      <c r="F8002" t="s">
        <v>1908</v>
      </c>
      <c r="G8002" t="s">
        <v>102</v>
      </c>
      <c r="H8002" t="s">
        <v>8542</v>
      </c>
      <c r="I8002">
        <v>2028</v>
      </c>
      <c r="J8002">
        <v>1</v>
      </c>
      <c r="K8002" s="6">
        <v>46843</v>
      </c>
      <c r="L8002">
        <v>20</v>
      </c>
      <c r="M8002">
        <v>7</v>
      </c>
      <c r="N8002" t="s">
        <v>185</v>
      </c>
      <c r="O8002" s="8">
        <v>6.49</v>
      </c>
      <c r="P8002" s="8">
        <v>6.5</v>
      </c>
      <c r="Q8002" s="8">
        <v>6.5</v>
      </c>
      <c r="R8002" s="8">
        <v>6.5</v>
      </c>
      <c r="S8002" s="8">
        <v>5.75</v>
      </c>
      <c r="T8002" s="8">
        <v>7.25</v>
      </c>
      <c r="U8002" s="8">
        <v>0.32</v>
      </c>
      <c r="V8002" s="9">
        <v>27</v>
      </c>
      <c r="W8002" s="8">
        <v>0</v>
      </c>
      <c r="X8002" s="8">
        <v>1.5</v>
      </c>
      <c r="Y8002" s="8">
        <v>-9.9999999999997868E-3</v>
      </c>
      <c r="Z8002" s="8">
        <v>0</v>
      </c>
      <c r="AA8002">
        <v>-0.20999999999999996</v>
      </c>
      <c r="AF8002" t="s">
        <v>8543</v>
      </c>
      <c r="AG8002" t="s">
        <v>1910</v>
      </c>
      <c r="AH8002" t="s">
        <v>1911</v>
      </c>
      <c r="AI8002" t="s">
        <v>1939</v>
      </c>
      <c r="AJ8002" s="7">
        <v>46843</v>
      </c>
      <c r="AK8002" t="s">
        <v>8632</v>
      </c>
      <c r="AL8002" t="s">
        <v>1908</v>
      </c>
      <c r="AM8002" t="s">
        <v>8544</v>
      </c>
      <c r="AN8002" t="s">
        <v>8652</v>
      </c>
      <c r="AO8002" t="str">
        <f>TEXT(A8002,"yyyy-mm-dd")</f>
        <v>2026-07-31</v>
      </c>
    </row>
    <row r="8003" spans="1:41">
      <c r="A8003" s="6" t="s">
        <v>8631</v>
      </c>
      <c r="B8003">
        <v>2026</v>
      </c>
      <c r="C8003">
        <v>7</v>
      </c>
      <c r="E8003" t="s">
        <v>1907</v>
      </c>
      <c r="F8003" t="s">
        <v>1908</v>
      </c>
      <c r="G8003" t="s">
        <v>102</v>
      </c>
      <c r="H8003" t="s">
        <v>8315</v>
      </c>
      <c r="I8003">
        <v>2027</v>
      </c>
      <c r="J8003">
        <v>4</v>
      </c>
      <c r="K8003" s="6">
        <v>46752</v>
      </c>
      <c r="L8003">
        <v>17</v>
      </c>
      <c r="M8003">
        <v>6</v>
      </c>
      <c r="N8003" t="s">
        <v>214</v>
      </c>
      <c r="O8003" s="8">
        <v>6.49</v>
      </c>
      <c r="P8003" s="8">
        <v>6.5</v>
      </c>
      <c r="Q8003" s="8">
        <v>6.5</v>
      </c>
      <c r="R8003" s="8">
        <v>6.5</v>
      </c>
      <c r="S8003" s="8">
        <v>5.75</v>
      </c>
      <c r="T8003" s="8">
        <v>7.25</v>
      </c>
      <c r="U8003" s="8">
        <v>0.25</v>
      </c>
      <c r="V8003" s="9">
        <v>37</v>
      </c>
      <c r="W8003" s="8">
        <v>0</v>
      </c>
      <c r="X8003" s="8">
        <v>1.5</v>
      </c>
      <c r="Y8003" s="8">
        <v>-9.9999999999997868E-3</v>
      </c>
      <c r="Z8003" s="8">
        <v>0</v>
      </c>
      <c r="AA8003">
        <v>0</v>
      </c>
      <c r="AF8003" t="s">
        <v>8316</v>
      </c>
      <c r="AG8003" t="s">
        <v>1910</v>
      </c>
      <c r="AH8003" t="s">
        <v>1911</v>
      </c>
      <c r="AI8003" t="s">
        <v>1934</v>
      </c>
      <c r="AJ8003" s="7">
        <v>46752</v>
      </c>
      <c r="AK8003" t="s">
        <v>8632</v>
      </c>
      <c r="AL8003" t="s">
        <v>1908</v>
      </c>
      <c r="AM8003" t="s">
        <v>8317</v>
      </c>
      <c r="AN8003" t="s">
        <v>8651</v>
      </c>
      <c r="AO8003" t="str">
        <f>TEXT(A8003,"yyyy-mm-dd")</f>
        <v>2026-07-31</v>
      </c>
    </row>
    <row r="8004" spans="1:41">
      <c r="A8004" s="6" t="s">
        <v>8631</v>
      </c>
      <c r="B8004">
        <v>2026</v>
      </c>
      <c r="C8004">
        <v>7</v>
      </c>
      <c r="E8004" t="s">
        <v>1907</v>
      </c>
      <c r="F8004" t="s">
        <v>1908</v>
      </c>
      <c r="G8004" t="s">
        <v>102</v>
      </c>
      <c r="H8004" t="s">
        <v>8210</v>
      </c>
      <c r="I8004">
        <v>2027</v>
      </c>
      <c r="J8004">
        <v>3</v>
      </c>
      <c r="K8004" s="6">
        <v>46660</v>
      </c>
      <c r="L8004">
        <v>14</v>
      </c>
      <c r="M8004">
        <v>5</v>
      </c>
      <c r="N8004" t="s">
        <v>244</v>
      </c>
      <c r="O8004" s="8">
        <v>6.46</v>
      </c>
      <c r="P8004" s="8">
        <v>6.5</v>
      </c>
      <c r="Q8004" s="8">
        <v>6.5</v>
      </c>
      <c r="R8004" s="8">
        <v>6.5</v>
      </c>
      <c r="S8004" s="8">
        <v>5.75</v>
      </c>
      <c r="T8004" s="8">
        <v>7.25</v>
      </c>
      <c r="U8004" s="8">
        <v>0.23</v>
      </c>
      <c r="V8004" s="9">
        <v>36</v>
      </c>
      <c r="W8004" s="8">
        <v>0</v>
      </c>
      <c r="X8004" s="8">
        <v>1.5</v>
      </c>
      <c r="Y8004" s="8">
        <v>-4.0000000000000036E-2</v>
      </c>
      <c r="Z8004" s="8">
        <v>0</v>
      </c>
      <c r="AA8004">
        <v>0</v>
      </c>
      <c r="AF8004" t="s">
        <v>8211</v>
      </c>
      <c r="AG8004" t="s">
        <v>1910</v>
      </c>
      <c r="AH8004" t="s">
        <v>1911</v>
      </c>
      <c r="AI8004" t="s">
        <v>1929</v>
      </c>
      <c r="AJ8004" s="7">
        <v>46660</v>
      </c>
      <c r="AK8004" t="s">
        <v>8632</v>
      </c>
      <c r="AL8004" t="s">
        <v>1908</v>
      </c>
      <c r="AM8004" t="s">
        <v>8212</v>
      </c>
      <c r="AN8004" t="s">
        <v>8650</v>
      </c>
      <c r="AO8004" t="str">
        <f>TEXT(A8004,"yyyy-mm-dd")</f>
        <v>2026-07-31</v>
      </c>
    </row>
    <row r="8005" spans="1:41">
      <c r="A8005" s="6" t="s">
        <v>8631</v>
      </c>
      <c r="B8005">
        <v>2026</v>
      </c>
      <c r="C8005">
        <v>7</v>
      </c>
      <c r="E8005" t="s">
        <v>1907</v>
      </c>
      <c r="F8005" t="s">
        <v>1908</v>
      </c>
      <c r="G8005" t="s">
        <v>102</v>
      </c>
      <c r="H8005" t="s">
        <v>8102</v>
      </c>
      <c r="I8005">
        <v>2027</v>
      </c>
      <c r="J8005">
        <v>2</v>
      </c>
      <c r="K8005" s="6">
        <v>46568</v>
      </c>
      <c r="L8005">
        <v>11</v>
      </c>
      <c r="M8005">
        <v>4</v>
      </c>
      <c r="N8005" t="s">
        <v>85</v>
      </c>
      <c r="O8005" s="8">
        <v>6.46</v>
      </c>
      <c r="P8005" s="8">
        <v>6.5</v>
      </c>
      <c r="Q8005" s="8">
        <v>6.5</v>
      </c>
      <c r="R8005" s="8">
        <v>6.5</v>
      </c>
      <c r="S8005" s="8">
        <v>5.75</v>
      </c>
      <c r="T8005" s="8">
        <v>7.25</v>
      </c>
      <c r="U8005" s="8">
        <v>0.21</v>
      </c>
      <c r="V8005" s="9">
        <v>36</v>
      </c>
      <c r="W8005" s="8">
        <v>0</v>
      </c>
      <c r="X8005" s="8">
        <v>1.5</v>
      </c>
      <c r="Y8005" s="8">
        <v>-4.0000000000000036E-2</v>
      </c>
      <c r="Z8005" s="8">
        <v>0</v>
      </c>
      <c r="AA8005">
        <v>0</v>
      </c>
      <c r="AF8005" t="s">
        <v>8103</v>
      </c>
      <c r="AG8005" t="s">
        <v>1910</v>
      </c>
      <c r="AH8005" t="s">
        <v>1911</v>
      </c>
      <c r="AI8005" t="s">
        <v>1924</v>
      </c>
      <c r="AJ8005" s="7">
        <v>46568</v>
      </c>
      <c r="AK8005" t="s">
        <v>8632</v>
      </c>
      <c r="AL8005" t="s">
        <v>1908</v>
      </c>
      <c r="AM8005" t="s">
        <v>8104</v>
      </c>
      <c r="AN8005" t="s">
        <v>8649</v>
      </c>
      <c r="AO8005" t="str">
        <f>TEXT(A8005,"yyyy-mm-dd")</f>
        <v>2026-07-31</v>
      </c>
    </row>
    <row r="8006" spans="1:41">
      <c r="A8006" s="6" t="s">
        <v>8631</v>
      </c>
      <c r="B8006">
        <v>2026</v>
      </c>
      <c r="C8006">
        <v>7</v>
      </c>
      <c r="E8006" t="s">
        <v>1907</v>
      </c>
      <c r="F8006" t="s">
        <v>1908</v>
      </c>
      <c r="G8006" t="s">
        <v>102</v>
      </c>
      <c r="H8006" t="s">
        <v>8098</v>
      </c>
      <c r="I8006">
        <v>2027</v>
      </c>
      <c r="J8006">
        <v>1</v>
      </c>
      <c r="K8006" s="6">
        <v>46477</v>
      </c>
      <c r="L8006">
        <v>8</v>
      </c>
      <c r="M8006">
        <v>3</v>
      </c>
      <c r="N8006" t="s">
        <v>182</v>
      </c>
      <c r="O8006" s="8">
        <v>6.48</v>
      </c>
      <c r="P8006" s="8">
        <v>6.5</v>
      </c>
      <c r="Q8006" s="8">
        <v>6.5</v>
      </c>
      <c r="R8006" s="8">
        <v>6.5</v>
      </c>
      <c r="S8006" s="8">
        <v>6</v>
      </c>
      <c r="T8006" s="8">
        <v>7</v>
      </c>
      <c r="U8006" s="8">
        <v>0.14000000000000001</v>
      </c>
      <c r="V8006" s="9">
        <v>36</v>
      </c>
      <c r="W8006" s="8">
        <v>0</v>
      </c>
      <c r="X8006" s="8">
        <v>1</v>
      </c>
      <c r="Y8006" s="8">
        <v>-1.9999999999999574E-2</v>
      </c>
      <c r="Z8006" s="8">
        <v>0</v>
      </c>
      <c r="AA8006">
        <v>0</v>
      </c>
      <c r="AF8006" t="s">
        <v>8099</v>
      </c>
      <c r="AG8006" t="s">
        <v>1910</v>
      </c>
      <c r="AH8006" t="s">
        <v>1911</v>
      </c>
      <c r="AI8006" t="s">
        <v>1919</v>
      </c>
      <c r="AJ8006" s="7">
        <v>46477</v>
      </c>
      <c r="AK8006" t="s">
        <v>8632</v>
      </c>
      <c r="AL8006" t="s">
        <v>1908</v>
      </c>
      <c r="AM8006" t="s">
        <v>8100</v>
      </c>
      <c r="AN8006" t="s">
        <v>8648</v>
      </c>
      <c r="AO8006" t="str">
        <f>TEXT(A8006,"yyyy-mm-dd")</f>
        <v>2026-07-31</v>
      </c>
    </row>
    <row r="8007" spans="1:41">
      <c r="A8007" s="6" t="s">
        <v>8631</v>
      </c>
      <c r="B8007">
        <v>2026</v>
      </c>
      <c r="C8007">
        <v>7</v>
      </c>
      <c r="E8007" t="s">
        <v>1907</v>
      </c>
      <c r="F8007" t="s">
        <v>1908</v>
      </c>
      <c r="G8007" t="s">
        <v>102</v>
      </c>
      <c r="H8007" t="s">
        <v>7871</v>
      </c>
      <c r="I8007">
        <v>2026</v>
      </c>
      <c r="J8007">
        <v>4</v>
      </c>
      <c r="K8007" s="6">
        <v>46387</v>
      </c>
      <c r="L8007">
        <v>5</v>
      </c>
      <c r="M8007">
        <v>2</v>
      </c>
      <c r="N8007" t="s">
        <v>211</v>
      </c>
      <c r="O8007" s="8">
        <v>6.49</v>
      </c>
      <c r="P8007" s="8">
        <v>6.5</v>
      </c>
      <c r="Q8007" s="8">
        <v>6.5</v>
      </c>
      <c r="R8007" s="8">
        <v>6.5</v>
      </c>
      <c r="S8007" s="8">
        <v>6.25</v>
      </c>
      <c r="T8007" s="8">
        <v>6.5</v>
      </c>
      <c r="U8007" s="8">
        <v>0.04</v>
      </c>
      <c r="V8007" s="9">
        <v>37</v>
      </c>
      <c r="W8007" s="8">
        <v>0</v>
      </c>
      <c r="X8007" s="8">
        <v>0.25</v>
      </c>
      <c r="Y8007" s="8">
        <v>-9.9999999999997868E-3</v>
      </c>
      <c r="Z8007" s="8">
        <v>0</v>
      </c>
      <c r="AA8007">
        <v>0</v>
      </c>
      <c r="AF8007" t="s">
        <v>7872</v>
      </c>
      <c r="AG8007" t="s">
        <v>1910</v>
      </c>
      <c r="AH8007" t="s">
        <v>1911</v>
      </c>
      <c r="AI8007" t="s">
        <v>1915</v>
      </c>
      <c r="AJ8007" s="7">
        <v>46387</v>
      </c>
      <c r="AK8007" t="s">
        <v>8632</v>
      </c>
      <c r="AL8007" t="s">
        <v>1908</v>
      </c>
      <c r="AM8007" t="s">
        <v>7873</v>
      </c>
      <c r="AN8007" t="s">
        <v>8647</v>
      </c>
      <c r="AO8007" t="str">
        <f>TEXT(A8007,"yyyy-mm-dd")</f>
        <v>2026-07-31</v>
      </c>
    </row>
    <row r="8008" spans="1:41">
      <c r="A8008" s="6" t="s">
        <v>8631</v>
      </c>
      <c r="B8008">
        <v>2026</v>
      </c>
      <c r="C8008">
        <v>7</v>
      </c>
      <c r="E8008" t="s">
        <v>1907</v>
      </c>
      <c r="F8008" t="s">
        <v>1908</v>
      </c>
      <c r="G8008" t="s">
        <v>102</v>
      </c>
      <c r="H8008" t="s">
        <v>7766</v>
      </c>
      <c r="I8008">
        <v>2026</v>
      </c>
      <c r="J8008">
        <v>3</v>
      </c>
      <c r="K8008" s="6">
        <v>46295</v>
      </c>
      <c r="L8008">
        <v>2</v>
      </c>
      <c r="M8008">
        <v>1</v>
      </c>
      <c r="N8008" t="s">
        <v>104</v>
      </c>
      <c r="O8008" s="8">
        <v>6.51</v>
      </c>
      <c r="P8008" s="8">
        <v>6.5</v>
      </c>
      <c r="Q8008" s="8">
        <v>6.5</v>
      </c>
      <c r="R8008" s="8">
        <v>6.5</v>
      </c>
      <c r="S8008" s="8">
        <v>6.5</v>
      </c>
      <c r="T8008" s="8">
        <v>6.75</v>
      </c>
      <c r="U8008" s="8">
        <v>0.04</v>
      </c>
      <c r="V8008" s="9">
        <v>36</v>
      </c>
      <c r="W8008" s="8">
        <v>0</v>
      </c>
      <c r="X8008" s="8">
        <v>0.25</v>
      </c>
      <c r="Y8008" s="8">
        <v>9.9999999999997868E-3</v>
      </c>
      <c r="Z8008" s="8">
        <v>0</v>
      </c>
      <c r="AA8008">
        <v>0</v>
      </c>
      <c r="AF8008" t="s">
        <v>7767</v>
      </c>
      <c r="AG8008" t="s">
        <v>1910</v>
      </c>
      <c r="AH8008" t="s">
        <v>1911</v>
      </c>
      <c r="AI8008" t="s">
        <v>1912</v>
      </c>
      <c r="AJ8008" s="7">
        <v>46295</v>
      </c>
      <c r="AK8008" t="s">
        <v>8632</v>
      </c>
      <c r="AL8008" t="s">
        <v>1908</v>
      </c>
      <c r="AM8008" t="s">
        <v>7768</v>
      </c>
      <c r="AN8008" t="s">
        <v>8646</v>
      </c>
      <c r="AO8008" t="str">
        <f>TEXT(A8008,"yyyy-mm-dd")</f>
        <v>2026-07-31</v>
      </c>
    </row>
    <row r="8009" spans="1:41">
      <c r="A8009" s="6" t="s">
        <v>8631</v>
      </c>
      <c r="B8009">
        <v>2026</v>
      </c>
      <c r="C8009">
        <v>7</v>
      </c>
      <c r="E8009" t="s">
        <v>100</v>
      </c>
      <c r="F8009" t="s">
        <v>101</v>
      </c>
      <c r="G8009" t="s">
        <v>83</v>
      </c>
      <c r="H8009" t="s">
        <v>8368</v>
      </c>
      <c r="I8009">
        <v>2028</v>
      </c>
      <c r="K8009" s="6">
        <v>47118</v>
      </c>
      <c r="L8009">
        <v>29</v>
      </c>
      <c r="N8009" t="s">
        <v>581</v>
      </c>
      <c r="O8009" s="8">
        <v>1.9</v>
      </c>
      <c r="P8009" s="8">
        <v>2</v>
      </c>
      <c r="Q8009" s="8">
        <v>1.8</v>
      </c>
      <c r="R8009" s="8">
        <v>2</v>
      </c>
      <c r="S8009" s="8">
        <v>0.8</v>
      </c>
      <c r="T8009" s="8">
        <v>2.5</v>
      </c>
      <c r="U8009" s="8">
        <v>0.3</v>
      </c>
      <c r="V8009" s="9">
        <v>32</v>
      </c>
      <c r="W8009" s="8">
        <v>0.19999999999999996</v>
      </c>
      <c r="X8009" s="8">
        <v>1.7</v>
      </c>
      <c r="Y8009" s="8">
        <v>-0.10000000000000009</v>
      </c>
      <c r="Z8009" s="8">
        <v>0.10000000000000009</v>
      </c>
      <c r="AA8009">
        <v>0</v>
      </c>
      <c r="AF8009" t="s">
        <v>10543</v>
      </c>
      <c r="AG8009" t="s">
        <v>9655</v>
      </c>
      <c r="AH8009" t="s">
        <v>9656</v>
      </c>
      <c r="AI8009" t="s">
        <v>9708</v>
      </c>
      <c r="AJ8009" s="7">
        <v>47118</v>
      </c>
      <c r="AK8009" t="s">
        <v>8632</v>
      </c>
      <c r="AL8009" t="s">
        <v>109</v>
      </c>
      <c r="AM8009" t="s">
        <v>8370</v>
      </c>
      <c r="AN8009" t="s">
        <v>10551</v>
      </c>
    </row>
    <row r="8010" spans="1:41">
      <c r="A8010" s="6" t="s">
        <v>8631</v>
      </c>
      <c r="B8010">
        <v>2026</v>
      </c>
      <c r="C8010">
        <v>7</v>
      </c>
      <c r="E8010" t="s">
        <v>100</v>
      </c>
      <c r="F8010" t="s">
        <v>101</v>
      </c>
      <c r="G8010" t="s">
        <v>102</v>
      </c>
      <c r="H8010" t="s">
        <v>8315</v>
      </c>
      <c r="I8010">
        <v>2027</v>
      </c>
      <c r="J8010">
        <v>4</v>
      </c>
      <c r="K8010" s="6">
        <v>46752</v>
      </c>
      <c r="L8010">
        <v>17</v>
      </c>
      <c r="M8010">
        <v>6</v>
      </c>
      <c r="N8010" t="s">
        <v>214</v>
      </c>
      <c r="O8010" s="8">
        <v>1.76</v>
      </c>
      <c r="P8010" s="8">
        <v>1.88</v>
      </c>
      <c r="Q8010" s="8">
        <v>1.6</v>
      </c>
      <c r="R8010" s="8">
        <v>2</v>
      </c>
      <c r="S8010" s="8">
        <v>0.5</v>
      </c>
      <c r="T8010" s="8">
        <v>2.79</v>
      </c>
      <c r="U8010" s="8">
        <v>0.42</v>
      </c>
      <c r="V8010" s="9">
        <v>33</v>
      </c>
      <c r="W8010" s="8">
        <v>0.39999999999999991</v>
      </c>
      <c r="X8010" s="8">
        <v>2.29</v>
      </c>
      <c r="Y8010" s="8">
        <v>-0.11999999999999988</v>
      </c>
      <c r="Z8010" s="8">
        <v>0.17999999999999994</v>
      </c>
      <c r="AA8010">
        <v>-9.000000000000008E-2</v>
      </c>
      <c r="AF8010" t="s">
        <v>8387</v>
      </c>
      <c r="AG8010" t="s">
        <v>106</v>
      </c>
      <c r="AH8010" t="s">
        <v>107</v>
      </c>
      <c r="AI8010" t="s">
        <v>2667</v>
      </c>
      <c r="AJ8010" s="7">
        <v>46752</v>
      </c>
      <c r="AK8010" t="s">
        <v>8632</v>
      </c>
      <c r="AL8010" t="s">
        <v>109</v>
      </c>
      <c r="AM8010" t="s">
        <v>8317</v>
      </c>
      <c r="AN8010" t="s">
        <v>8645</v>
      </c>
      <c r="AO8010" t="str">
        <f>TEXT(A8010,"yyyy-mm-dd")</f>
        <v>2026-07-31</v>
      </c>
    </row>
    <row r="8011" spans="1:41">
      <c r="A8011" s="6" t="s">
        <v>8631</v>
      </c>
      <c r="B8011">
        <v>2026</v>
      </c>
      <c r="C8011">
        <v>7</v>
      </c>
      <c r="E8011" t="s">
        <v>100</v>
      </c>
      <c r="F8011" t="s">
        <v>101</v>
      </c>
      <c r="G8011" t="s">
        <v>83</v>
      </c>
      <c r="H8011" t="s">
        <v>7924</v>
      </c>
      <c r="I8011">
        <v>2027</v>
      </c>
      <c r="K8011" s="6">
        <v>46752</v>
      </c>
      <c r="L8011">
        <v>17</v>
      </c>
      <c r="N8011" t="s">
        <v>214</v>
      </c>
      <c r="O8011" s="8">
        <v>1.79</v>
      </c>
      <c r="P8011" s="8">
        <v>1.8</v>
      </c>
      <c r="Q8011" s="8">
        <v>1.65</v>
      </c>
      <c r="R8011" s="8">
        <v>2</v>
      </c>
      <c r="S8011" s="8">
        <v>1</v>
      </c>
      <c r="T8011" s="8">
        <v>2.3199999999999998</v>
      </c>
      <c r="U8011" s="8">
        <v>0.28000000000000003</v>
      </c>
      <c r="V8011" s="9">
        <v>41</v>
      </c>
      <c r="W8011" s="8">
        <v>0.35000000000000009</v>
      </c>
      <c r="X8011" s="8">
        <v>1.3199999999999998</v>
      </c>
      <c r="Y8011" s="8">
        <v>-1.0000000000000009E-2</v>
      </c>
      <c r="Z8011" s="8">
        <v>0</v>
      </c>
      <c r="AA8011">
        <v>5.0000000000000266E-2</v>
      </c>
      <c r="AF8011" t="s">
        <v>10522</v>
      </c>
      <c r="AG8011" t="s">
        <v>9655</v>
      </c>
      <c r="AH8011" t="s">
        <v>9656</v>
      </c>
      <c r="AI8011" t="s">
        <v>9669</v>
      </c>
      <c r="AJ8011" s="7">
        <v>46752</v>
      </c>
      <c r="AK8011" t="s">
        <v>8632</v>
      </c>
      <c r="AL8011" t="s">
        <v>109</v>
      </c>
      <c r="AM8011" t="s">
        <v>7926</v>
      </c>
      <c r="AN8011" t="s">
        <v>10542</v>
      </c>
    </row>
    <row r="8012" spans="1:41">
      <c r="A8012" s="6" t="s">
        <v>8631</v>
      </c>
      <c r="B8012">
        <v>2026</v>
      </c>
      <c r="C8012">
        <v>7</v>
      </c>
      <c r="E8012" t="s">
        <v>100</v>
      </c>
      <c r="F8012" t="s">
        <v>101</v>
      </c>
      <c r="G8012" t="s">
        <v>102</v>
      </c>
      <c r="H8012" t="s">
        <v>8210</v>
      </c>
      <c r="I8012">
        <v>2027</v>
      </c>
      <c r="J8012">
        <v>3</v>
      </c>
      <c r="K8012" s="6">
        <v>46660</v>
      </c>
      <c r="L8012">
        <v>14</v>
      </c>
      <c r="M8012">
        <v>5</v>
      </c>
      <c r="N8012" t="s">
        <v>244</v>
      </c>
      <c r="O8012" s="8">
        <v>1.74</v>
      </c>
      <c r="P8012" s="8">
        <v>1.8</v>
      </c>
      <c r="Q8012" s="8">
        <v>1.51</v>
      </c>
      <c r="R8012" s="8">
        <v>2</v>
      </c>
      <c r="S8012" s="8">
        <v>0.4</v>
      </c>
      <c r="T8012" s="8">
        <v>2.52</v>
      </c>
      <c r="U8012" s="8">
        <v>0.41</v>
      </c>
      <c r="V8012" s="9">
        <v>33</v>
      </c>
      <c r="W8012" s="8">
        <v>0.49</v>
      </c>
      <c r="X8012" s="8">
        <v>2.12</v>
      </c>
      <c r="Y8012" s="8">
        <v>-6.0000000000000053E-2</v>
      </c>
      <c r="Z8012" s="8">
        <v>0.10000000000000009</v>
      </c>
      <c r="AA8012">
        <v>6.0000000000000053E-2</v>
      </c>
      <c r="AF8012" t="s">
        <v>8385</v>
      </c>
      <c r="AG8012" t="s">
        <v>106</v>
      </c>
      <c r="AH8012" t="s">
        <v>107</v>
      </c>
      <c r="AI8012" t="s">
        <v>502</v>
      </c>
      <c r="AJ8012" s="7">
        <v>46660</v>
      </c>
      <c r="AK8012" t="s">
        <v>8632</v>
      </c>
      <c r="AL8012" t="s">
        <v>109</v>
      </c>
      <c r="AM8012" t="s">
        <v>8212</v>
      </c>
      <c r="AN8012" t="s">
        <v>8644</v>
      </c>
      <c r="AO8012" t="str">
        <f>TEXT(A8012,"yyyy-mm-dd")</f>
        <v>2026-07-31</v>
      </c>
    </row>
    <row r="8013" spans="1:41">
      <c r="A8013" s="6" t="s">
        <v>8631</v>
      </c>
      <c r="B8013">
        <v>2026</v>
      </c>
      <c r="C8013">
        <v>7</v>
      </c>
      <c r="E8013" t="s">
        <v>100</v>
      </c>
      <c r="F8013" t="s">
        <v>101</v>
      </c>
      <c r="G8013" t="s">
        <v>102</v>
      </c>
      <c r="H8013" t="s">
        <v>8102</v>
      </c>
      <c r="I8013">
        <v>2027</v>
      </c>
      <c r="J8013">
        <v>2</v>
      </c>
      <c r="K8013" s="6">
        <v>46568</v>
      </c>
      <c r="L8013">
        <v>11</v>
      </c>
      <c r="M8013">
        <v>4</v>
      </c>
      <c r="N8013" t="s">
        <v>85</v>
      </c>
      <c r="O8013" s="8">
        <v>1.73</v>
      </c>
      <c r="P8013" s="8">
        <v>1.73</v>
      </c>
      <c r="Q8013" s="8">
        <v>1.37</v>
      </c>
      <c r="R8013" s="8">
        <v>1.9</v>
      </c>
      <c r="S8013" s="8">
        <v>0.77</v>
      </c>
      <c r="T8013" s="8">
        <v>3</v>
      </c>
      <c r="U8013" s="8">
        <v>0.47</v>
      </c>
      <c r="V8013" s="9">
        <v>33</v>
      </c>
      <c r="W8013" s="8">
        <v>0.5299999999999998</v>
      </c>
      <c r="X8013" s="8">
        <v>2.23</v>
      </c>
      <c r="Y8013" s="8">
        <v>0</v>
      </c>
      <c r="Z8013" s="8">
        <v>3.0000000000000027E-2</v>
      </c>
      <c r="AA8013">
        <v>6.999999999999984E-2</v>
      </c>
      <c r="AF8013" t="s">
        <v>8383</v>
      </c>
      <c r="AG8013" t="s">
        <v>106</v>
      </c>
      <c r="AH8013" t="s">
        <v>107</v>
      </c>
      <c r="AI8013" t="s">
        <v>497</v>
      </c>
      <c r="AJ8013" s="7">
        <v>46568</v>
      </c>
      <c r="AK8013" t="s">
        <v>8632</v>
      </c>
      <c r="AL8013" t="s">
        <v>109</v>
      </c>
      <c r="AM8013" t="s">
        <v>8104</v>
      </c>
      <c r="AN8013" t="s">
        <v>8643</v>
      </c>
      <c r="AO8013" t="str">
        <f>TEXT(A8013,"yyyy-mm-dd")</f>
        <v>2026-07-31</v>
      </c>
    </row>
    <row r="8014" spans="1:41">
      <c r="A8014" s="6" t="s">
        <v>8631</v>
      </c>
      <c r="B8014">
        <v>2026</v>
      </c>
      <c r="C8014">
        <v>7</v>
      </c>
      <c r="E8014" t="s">
        <v>100</v>
      </c>
      <c r="F8014" t="s">
        <v>101</v>
      </c>
      <c r="G8014" t="s">
        <v>102</v>
      </c>
      <c r="H8014" t="s">
        <v>8098</v>
      </c>
      <c r="I8014">
        <v>2027</v>
      </c>
      <c r="J8014">
        <v>1</v>
      </c>
      <c r="K8014" s="6">
        <v>46477</v>
      </c>
      <c r="L8014">
        <v>8</v>
      </c>
      <c r="M8014">
        <v>3</v>
      </c>
      <c r="N8014" t="s">
        <v>182</v>
      </c>
      <c r="O8014" s="8">
        <v>1.91</v>
      </c>
      <c r="P8014" s="8">
        <v>1.9</v>
      </c>
      <c r="Q8014" s="8">
        <v>1.6</v>
      </c>
      <c r="R8014" s="8">
        <v>2.2999999999999998</v>
      </c>
      <c r="S8014" s="8">
        <v>1</v>
      </c>
      <c r="T8014" s="8">
        <v>3.41</v>
      </c>
      <c r="U8014" s="8">
        <v>0.54</v>
      </c>
      <c r="V8014" s="9">
        <v>33</v>
      </c>
      <c r="W8014" s="8">
        <v>0.69999999999999973</v>
      </c>
      <c r="X8014" s="8">
        <v>2.41</v>
      </c>
      <c r="Y8014" s="8">
        <v>1.0000000000000009E-2</v>
      </c>
      <c r="Z8014" s="8">
        <v>0</v>
      </c>
      <c r="AA8014">
        <v>-3.0000000000000027E-2</v>
      </c>
      <c r="AF8014" t="s">
        <v>8381</v>
      </c>
      <c r="AG8014" t="s">
        <v>106</v>
      </c>
      <c r="AH8014" t="s">
        <v>107</v>
      </c>
      <c r="AI8014" t="s">
        <v>427</v>
      </c>
      <c r="AJ8014" s="7">
        <v>46477</v>
      </c>
      <c r="AK8014" t="s">
        <v>8632</v>
      </c>
      <c r="AL8014" t="s">
        <v>109</v>
      </c>
      <c r="AM8014" t="s">
        <v>8100</v>
      </c>
      <c r="AN8014" t="s">
        <v>8642</v>
      </c>
      <c r="AO8014" t="str">
        <f>TEXT(A8014,"yyyy-mm-dd")</f>
        <v>2026-07-31</v>
      </c>
    </row>
    <row r="8015" spans="1:41">
      <c r="A8015" s="6" t="s">
        <v>8631</v>
      </c>
      <c r="B8015">
        <v>2026</v>
      </c>
      <c r="C8015">
        <v>7</v>
      </c>
      <c r="E8015" t="s">
        <v>100</v>
      </c>
      <c r="F8015" t="s">
        <v>101</v>
      </c>
      <c r="G8015" t="s">
        <v>102</v>
      </c>
      <c r="H8015" t="s">
        <v>7871</v>
      </c>
      <c r="I8015">
        <v>2026</v>
      </c>
      <c r="J8015">
        <v>4</v>
      </c>
      <c r="K8015" s="6">
        <v>46387</v>
      </c>
      <c r="L8015">
        <v>5</v>
      </c>
      <c r="M8015">
        <v>2</v>
      </c>
      <c r="N8015" t="s">
        <v>211</v>
      </c>
      <c r="O8015" s="8">
        <v>1.29</v>
      </c>
      <c r="P8015" s="8">
        <v>1.3</v>
      </c>
      <c r="Q8015" s="8">
        <v>1</v>
      </c>
      <c r="R8015" s="8">
        <v>1.5</v>
      </c>
      <c r="S8015" s="8">
        <v>0.68</v>
      </c>
      <c r="T8015" s="8">
        <v>2.02</v>
      </c>
      <c r="U8015" s="8">
        <v>0.32</v>
      </c>
      <c r="V8015" s="9">
        <v>33</v>
      </c>
      <c r="W8015" s="8">
        <v>0.5</v>
      </c>
      <c r="X8015" s="8">
        <v>1.3399999999999999</v>
      </c>
      <c r="Y8015" s="8">
        <v>-1.0000000000000009E-2</v>
      </c>
      <c r="Z8015" s="8">
        <v>0</v>
      </c>
      <c r="AA8015">
        <v>3.0000000000000027E-2</v>
      </c>
      <c r="AF8015" t="s">
        <v>7943</v>
      </c>
      <c r="AG8015" t="s">
        <v>106</v>
      </c>
      <c r="AH8015" t="s">
        <v>107</v>
      </c>
      <c r="AI8015" t="s">
        <v>340</v>
      </c>
      <c r="AJ8015" s="7">
        <v>46387</v>
      </c>
      <c r="AK8015" t="s">
        <v>8632</v>
      </c>
      <c r="AL8015" t="s">
        <v>109</v>
      </c>
      <c r="AM8015" t="s">
        <v>7873</v>
      </c>
      <c r="AN8015" t="s">
        <v>8641</v>
      </c>
      <c r="AO8015" t="str">
        <f>TEXT(A8015,"yyyy-mm-dd")</f>
        <v>2026-07-31</v>
      </c>
    </row>
    <row r="8016" spans="1:41">
      <c r="A8016" s="6" t="s">
        <v>8631</v>
      </c>
      <c r="B8016">
        <v>2026</v>
      </c>
      <c r="C8016">
        <v>7</v>
      </c>
      <c r="E8016" t="s">
        <v>100</v>
      </c>
      <c r="F8016" t="s">
        <v>101</v>
      </c>
      <c r="G8016" t="s">
        <v>83</v>
      </c>
      <c r="H8016" t="s">
        <v>7480</v>
      </c>
      <c r="I8016">
        <v>2026</v>
      </c>
      <c r="K8016" s="6">
        <v>46387</v>
      </c>
      <c r="L8016">
        <v>5</v>
      </c>
      <c r="N8016" t="s">
        <v>211</v>
      </c>
      <c r="O8016" s="8">
        <v>1.1100000000000001</v>
      </c>
      <c r="P8016" s="8">
        <v>1.2</v>
      </c>
      <c r="Q8016" s="8">
        <v>0.9</v>
      </c>
      <c r="R8016" s="8">
        <v>1.3</v>
      </c>
      <c r="S8016" s="8">
        <v>0.5</v>
      </c>
      <c r="T8016" s="8">
        <v>1.5</v>
      </c>
      <c r="U8016" s="8">
        <v>0.26</v>
      </c>
      <c r="V8016" s="9">
        <v>41</v>
      </c>
      <c r="W8016" s="8">
        <v>0.4</v>
      </c>
      <c r="X8016" s="8">
        <v>1</v>
      </c>
      <c r="Y8016" s="8">
        <v>-8.9999999999999858E-2</v>
      </c>
      <c r="Z8016" s="8">
        <v>9.9999999999999867E-2</v>
      </c>
      <c r="AA8016">
        <v>0</v>
      </c>
      <c r="AF8016" t="s">
        <v>10489</v>
      </c>
      <c r="AG8016" t="s">
        <v>9655</v>
      </c>
      <c r="AH8016" t="s">
        <v>9656</v>
      </c>
      <c r="AI8016" t="s">
        <v>9657</v>
      </c>
      <c r="AJ8016" s="7">
        <v>46387</v>
      </c>
      <c r="AK8016" t="s">
        <v>8632</v>
      </c>
      <c r="AL8016" t="s">
        <v>109</v>
      </c>
      <c r="AM8016" t="s">
        <v>7482</v>
      </c>
      <c r="AN8016" t="s">
        <v>10521</v>
      </c>
    </row>
    <row r="8017" spans="1:41">
      <c r="A8017" s="6" t="s">
        <v>8631</v>
      </c>
      <c r="B8017">
        <v>2026</v>
      </c>
      <c r="C8017">
        <v>7</v>
      </c>
      <c r="E8017" t="s">
        <v>100</v>
      </c>
      <c r="F8017" t="s">
        <v>101</v>
      </c>
      <c r="G8017" t="s">
        <v>102</v>
      </c>
      <c r="H8017" t="s">
        <v>7766</v>
      </c>
      <c r="I8017">
        <v>2026</v>
      </c>
      <c r="J8017">
        <v>3</v>
      </c>
      <c r="K8017" s="6">
        <v>46295</v>
      </c>
      <c r="L8017">
        <v>2</v>
      </c>
      <c r="M8017">
        <v>1</v>
      </c>
      <c r="N8017" t="s">
        <v>104</v>
      </c>
      <c r="O8017" s="8">
        <v>1.49</v>
      </c>
      <c r="P8017" s="8">
        <v>1.49</v>
      </c>
      <c r="Q8017" s="8">
        <v>1.27</v>
      </c>
      <c r="R8017" s="8">
        <v>1.8</v>
      </c>
      <c r="S8017" s="8">
        <v>0.45</v>
      </c>
      <c r="T8017" s="8">
        <v>2.1</v>
      </c>
      <c r="U8017" s="8">
        <v>0.39</v>
      </c>
      <c r="V8017" s="9">
        <v>33</v>
      </c>
      <c r="W8017" s="8">
        <v>0.53</v>
      </c>
      <c r="X8017" s="8">
        <v>1.6500000000000001</v>
      </c>
      <c r="Y8017" s="8">
        <v>0</v>
      </c>
      <c r="Z8017" s="8">
        <v>-1.0000000000000009E-2</v>
      </c>
      <c r="AA8017">
        <v>0.13000000000000012</v>
      </c>
      <c r="AF8017" t="s">
        <v>7941</v>
      </c>
      <c r="AG8017" t="s">
        <v>106</v>
      </c>
      <c r="AH8017" t="s">
        <v>107</v>
      </c>
      <c r="AI8017" t="s">
        <v>108</v>
      </c>
      <c r="AJ8017" s="7">
        <v>46295</v>
      </c>
      <c r="AK8017" t="s">
        <v>8632</v>
      </c>
      <c r="AL8017" t="s">
        <v>109</v>
      </c>
      <c r="AM8017" t="s">
        <v>7768</v>
      </c>
      <c r="AN8017" t="s">
        <v>8640</v>
      </c>
      <c r="AO8017" t="str">
        <f>TEXT(A8017,"yyyy-mm-dd")</f>
        <v>2026-07-31</v>
      </c>
    </row>
    <row r="8018" spans="1:41">
      <c r="A8018" s="6" t="s">
        <v>8631</v>
      </c>
      <c r="B8018">
        <v>2026</v>
      </c>
      <c r="C8018">
        <v>7</v>
      </c>
      <c r="E8018" t="s">
        <v>100</v>
      </c>
      <c r="F8018" t="s">
        <v>101</v>
      </c>
      <c r="G8018" t="s">
        <v>102</v>
      </c>
      <c r="H8018" t="s">
        <v>7658</v>
      </c>
      <c r="I8018">
        <v>2026</v>
      </c>
      <c r="J8018">
        <v>2</v>
      </c>
      <c r="K8018" s="6">
        <v>46203</v>
      </c>
      <c r="L8018">
        <v>-1</v>
      </c>
      <c r="M8018">
        <v>0</v>
      </c>
      <c r="N8018" t="s">
        <v>187</v>
      </c>
      <c r="O8018" s="8">
        <v>1.44</v>
      </c>
      <c r="P8018" s="8">
        <v>1.4</v>
      </c>
      <c r="Q8018" s="8">
        <v>1.1000000000000001</v>
      </c>
      <c r="R8018" s="8">
        <v>1.82</v>
      </c>
      <c r="S8018" s="8">
        <v>0.69</v>
      </c>
      <c r="T8018" s="8">
        <v>2.5299999999999998</v>
      </c>
      <c r="U8018" s="8">
        <v>0.48</v>
      </c>
      <c r="V8018" s="9">
        <v>33</v>
      </c>
      <c r="W8018" s="8">
        <v>0.72</v>
      </c>
      <c r="X8018" s="8">
        <v>1.8399999999999999</v>
      </c>
      <c r="Y8018" s="8">
        <v>4.0000000000000036E-2</v>
      </c>
      <c r="Z8018" s="8">
        <v>0.19999999999999996</v>
      </c>
      <c r="AA8018">
        <v>4.9999999999999933E-2</v>
      </c>
      <c r="AF8018" t="s">
        <v>7939</v>
      </c>
      <c r="AG8018" t="s">
        <v>106</v>
      </c>
      <c r="AH8018" t="s">
        <v>107</v>
      </c>
      <c r="AI8018" t="s">
        <v>188</v>
      </c>
      <c r="AJ8018" s="7">
        <v>46203</v>
      </c>
      <c r="AK8018" t="s">
        <v>8632</v>
      </c>
      <c r="AL8018" t="s">
        <v>109</v>
      </c>
      <c r="AM8018" t="s">
        <v>7660</v>
      </c>
      <c r="AN8018" t="s">
        <v>8639</v>
      </c>
      <c r="AO8018" t="str">
        <f>TEXT(A8018,"yyyy-mm-dd")</f>
        <v>2026-07-31</v>
      </c>
    </row>
    <row r="8019" spans="1:41">
      <c r="A8019" s="6" t="s">
        <v>8631</v>
      </c>
      <c r="B8019">
        <v>2026</v>
      </c>
      <c r="C8019">
        <v>7</v>
      </c>
      <c r="E8019" t="s">
        <v>2685</v>
      </c>
      <c r="F8019" t="s">
        <v>101</v>
      </c>
      <c r="G8019" t="s">
        <v>774</v>
      </c>
      <c r="H8019" t="s">
        <v>2686</v>
      </c>
      <c r="K8019" s="6"/>
      <c r="O8019" s="8">
        <v>1.88</v>
      </c>
      <c r="P8019" s="8">
        <v>1.83</v>
      </c>
      <c r="Q8019" s="8">
        <v>1.8</v>
      </c>
      <c r="R8019" s="8">
        <v>2</v>
      </c>
      <c r="S8019" s="8">
        <v>0.9</v>
      </c>
      <c r="T8019" s="8">
        <v>3</v>
      </c>
      <c r="U8019" s="8">
        <v>0.39</v>
      </c>
      <c r="V8019" s="9">
        <v>28</v>
      </c>
      <c r="W8019" s="8">
        <v>0.19999999999999996</v>
      </c>
      <c r="X8019" s="8">
        <v>2.1</v>
      </c>
      <c r="Y8019" s="8">
        <v>4.9999999999999822E-2</v>
      </c>
      <c r="Z8019" s="8">
        <v>-2.0000000000000018E-2</v>
      </c>
      <c r="AA8019">
        <v>0</v>
      </c>
      <c r="AF8019" t="s">
        <v>2687</v>
      </c>
      <c r="AG8019" t="s">
        <v>2688</v>
      </c>
      <c r="AH8019" t="s">
        <v>2689</v>
      </c>
      <c r="AI8019" t="s">
        <v>2690</v>
      </c>
      <c r="AJ8019" s="7"/>
      <c r="AK8019" t="s">
        <v>8632</v>
      </c>
      <c r="AL8019" t="s">
        <v>109</v>
      </c>
      <c r="AM8019" t="s">
        <v>2686</v>
      </c>
      <c r="AN8019" t="s">
        <v>8662</v>
      </c>
      <c r="AO8019" t="str">
        <f>TEXT(A8019,"yyyy-mm-dd")</f>
        <v>2026-07-31</v>
      </c>
    </row>
    <row r="8020" spans="1:41">
      <c r="A8020" s="6" t="s">
        <v>8631</v>
      </c>
      <c r="B8020">
        <v>2026</v>
      </c>
      <c r="C8020">
        <v>7</v>
      </c>
      <c r="E8020" t="s">
        <v>81</v>
      </c>
      <c r="F8020" t="s">
        <v>82</v>
      </c>
      <c r="G8020" t="s">
        <v>83</v>
      </c>
      <c r="H8020" t="s">
        <v>8368</v>
      </c>
      <c r="I8020">
        <v>2028</v>
      </c>
      <c r="K8020" s="6">
        <v>47118</v>
      </c>
      <c r="L8020">
        <v>29</v>
      </c>
      <c r="N8020" t="s">
        <v>581</v>
      </c>
      <c r="O8020" s="8">
        <v>3.76</v>
      </c>
      <c r="P8020" s="8">
        <v>3.75</v>
      </c>
      <c r="Q8020" s="8">
        <v>3.6</v>
      </c>
      <c r="R8020" s="8">
        <v>3.92</v>
      </c>
      <c r="S8020" s="8">
        <v>3.45</v>
      </c>
      <c r="T8020" s="8">
        <v>4.2</v>
      </c>
      <c r="U8020" s="8">
        <v>0.2</v>
      </c>
      <c r="V8020" s="9">
        <v>35</v>
      </c>
      <c r="W8020" s="8">
        <v>0.31999999999999984</v>
      </c>
      <c r="X8020" s="8">
        <v>0.75</v>
      </c>
      <c r="Y8020" s="8">
        <v>9.9999999999997868E-3</v>
      </c>
      <c r="Z8020" s="8">
        <v>-2.9999999999999805E-2</v>
      </c>
      <c r="AA8020">
        <v>8.0000000000000071E-2</v>
      </c>
      <c r="AF8020" t="s">
        <v>8369</v>
      </c>
      <c r="AG8020" t="s">
        <v>87</v>
      </c>
      <c r="AH8020" t="s">
        <v>88</v>
      </c>
      <c r="AI8020" t="s">
        <v>359</v>
      </c>
      <c r="AJ8020" s="7">
        <v>47118</v>
      </c>
      <c r="AK8020" t="s">
        <v>8632</v>
      </c>
      <c r="AL8020" t="s">
        <v>91</v>
      </c>
      <c r="AM8020" t="s">
        <v>8370</v>
      </c>
      <c r="AN8020" t="s">
        <v>8635</v>
      </c>
      <c r="AO8020" t="str">
        <f>TEXT(A8020,"yyyy-mm-dd")</f>
        <v>2026-07-31</v>
      </c>
    </row>
    <row r="8021" spans="1:41">
      <c r="A8021" s="6" t="s">
        <v>8631</v>
      </c>
      <c r="B8021">
        <v>2026</v>
      </c>
      <c r="C8021">
        <v>7</v>
      </c>
      <c r="E8021" t="s">
        <v>392</v>
      </c>
      <c r="F8021" t="s">
        <v>82</v>
      </c>
      <c r="G8021" t="s">
        <v>83</v>
      </c>
      <c r="H8021" t="s">
        <v>8368</v>
      </c>
      <c r="I8021">
        <v>2028</v>
      </c>
      <c r="K8021" s="6">
        <v>47118</v>
      </c>
      <c r="L8021">
        <v>29</v>
      </c>
      <c r="N8021" t="s">
        <v>581</v>
      </c>
      <c r="O8021" s="8">
        <v>3.75</v>
      </c>
      <c r="P8021" s="8">
        <v>3.75</v>
      </c>
      <c r="Q8021" s="8">
        <v>3.63</v>
      </c>
      <c r="R8021" s="8">
        <v>3.83</v>
      </c>
      <c r="S8021" s="8">
        <v>3.3</v>
      </c>
      <c r="T8021" s="8">
        <v>4.2</v>
      </c>
      <c r="U8021" s="8">
        <v>0.2</v>
      </c>
      <c r="V8021" s="9">
        <v>32</v>
      </c>
      <c r="W8021" s="8">
        <v>0.20000000000000018</v>
      </c>
      <c r="X8021" s="8">
        <v>0.90000000000000036</v>
      </c>
      <c r="Y8021" s="8">
        <v>0</v>
      </c>
      <c r="Z8021" s="8">
        <v>2.9999999999999805E-2</v>
      </c>
      <c r="AA8021">
        <v>4.000000000000048E-2</v>
      </c>
      <c r="AF8021" t="s">
        <v>8369</v>
      </c>
      <c r="AG8021" t="s">
        <v>87</v>
      </c>
      <c r="AH8021" t="s">
        <v>88</v>
      </c>
      <c r="AI8021" t="s">
        <v>359</v>
      </c>
      <c r="AJ8021" s="7">
        <v>47118</v>
      </c>
      <c r="AK8021" t="s">
        <v>8632</v>
      </c>
      <c r="AL8021" t="s">
        <v>393</v>
      </c>
      <c r="AM8021" t="s">
        <v>8370</v>
      </c>
      <c r="AN8021" t="s">
        <v>8638</v>
      </c>
      <c r="AO8021" t="str">
        <f>TEXT(A8021,"yyyy-mm-dd")</f>
        <v>2026-07-31</v>
      </c>
    </row>
    <row r="8022" spans="1:41">
      <c r="A8022" s="6" t="s">
        <v>8631</v>
      </c>
      <c r="B8022">
        <v>2026</v>
      </c>
      <c r="C8022">
        <v>7</v>
      </c>
      <c r="E8022" t="s">
        <v>81</v>
      </c>
      <c r="F8022" t="s">
        <v>82</v>
      </c>
      <c r="G8022" t="s">
        <v>83</v>
      </c>
      <c r="H8022" t="s">
        <v>7924</v>
      </c>
      <c r="I8022">
        <v>2027</v>
      </c>
      <c r="K8022" s="6">
        <v>46752</v>
      </c>
      <c r="L8022">
        <v>17</v>
      </c>
      <c r="N8022" t="s">
        <v>214</v>
      </c>
      <c r="O8022" s="8">
        <v>3.85</v>
      </c>
      <c r="P8022" s="8">
        <v>3.84</v>
      </c>
      <c r="Q8022" s="8">
        <v>3.73</v>
      </c>
      <c r="R8022" s="8">
        <v>3.99</v>
      </c>
      <c r="S8022" s="8">
        <v>3.32</v>
      </c>
      <c r="T8022" s="8">
        <v>4.5</v>
      </c>
      <c r="U8022" s="8">
        <v>0.22</v>
      </c>
      <c r="V8022" s="9">
        <v>42</v>
      </c>
      <c r="W8022" s="8">
        <v>0.26000000000000023</v>
      </c>
      <c r="X8022" s="8">
        <v>1.1800000000000002</v>
      </c>
      <c r="Y8022" s="8">
        <v>1.0000000000000231E-2</v>
      </c>
      <c r="Z8022" s="8">
        <v>0</v>
      </c>
      <c r="AA8022">
        <v>1.0000000000000231E-2</v>
      </c>
      <c r="AF8022" t="s">
        <v>7925</v>
      </c>
      <c r="AG8022" t="s">
        <v>87</v>
      </c>
      <c r="AH8022" t="s">
        <v>88</v>
      </c>
      <c r="AI8022" t="s">
        <v>97</v>
      </c>
      <c r="AJ8022" s="7">
        <v>46752</v>
      </c>
      <c r="AK8022" t="s">
        <v>8632</v>
      </c>
      <c r="AL8022" t="s">
        <v>91</v>
      </c>
      <c r="AM8022" t="s">
        <v>7926</v>
      </c>
      <c r="AN8022" t="s">
        <v>8634</v>
      </c>
      <c r="AO8022" t="str">
        <f>TEXT(A8022,"yyyy-mm-dd")</f>
        <v>2026-07-31</v>
      </c>
    </row>
    <row r="8023" spans="1:41">
      <c r="A8023" s="6" t="s">
        <v>8631</v>
      </c>
      <c r="B8023">
        <v>2026</v>
      </c>
      <c r="C8023">
        <v>7</v>
      </c>
      <c r="E8023" t="s">
        <v>392</v>
      </c>
      <c r="F8023" t="s">
        <v>82</v>
      </c>
      <c r="G8023" t="s">
        <v>83</v>
      </c>
      <c r="H8023" t="s">
        <v>7924</v>
      </c>
      <c r="I8023">
        <v>2027</v>
      </c>
      <c r="K8023" s="6">
        <v>46752</v>
      </c>
      <c r="L8023">
        <v>17</v>
      </c>
      <c r="N8023" t="s">
        <v>214</v>
      </c>
      <c r="O8023" s="8">
        <v>3.84</v>
      </c>
      <c r="P8023" s="8">
        <v>3.86</v>
      </c>
      <c r="Q8023" s="8">
        <v>3.7</v>
      </c>
      <c r="R8023" s="8">
        <v>3.98</v>
      </c>
      <c r="S8023" s="8">
        <v>3.37</v>
      </c>
      <c r="T8023" s="8">
        <v>4.41</v>
      </c>
      <c r="U8023" s="8">
        <v>0.21</v>
      </c>
      <c r="V8023" s="9">
        <v>38</v>
      </c>
      <c r="W8023" s="8">
        <v>0.2799999999999998</v>
      </c>
      <c r="X8023" s="8">
        <v>1.04</v>
      </c>
      <c r="Y8023" s="8">
        <v>-2.0000000000000018E-2</v>
      </c>
      <c r="Z8023" s="8">
        <v>6.0000000000000053E-2</v>
      </c>
      <c r="AA8023">
        <v>6.0000000000000053E-2</v>
      </c>
      <c r="AF8023" t="s">
        <v>7925</v>
      </c>
      <c r="AG8023" t="s">
        <v>87</v>
      </c>
      <c r="AH8023" t="s">
        <v>88</v>
      </c>
      <c r="AI8023" t="s">
        <v>97</v>
      </c>
      <c r="AJ8023" s="7">
        <v>46752</v>
      </c>
      <c r="AK8023" t="s">
        <v>8632</v>
      </c>
      <c r="AL8023" t="s">
        <v>393</v>
      </c>
      <c r="AM8023" t="s">
        <v>7926</v>
      </c>
      <c r="AN8023" t="s">
        <v>8637</v>
      </c>
      <c r="AO8023" t="str">
        <f>TEXT(A8023,"yyyy-mm-dd")</f>
        <v>2026-07-31</v>
      </c>
    </row>
    <row r="8024" spans="1:41">
      <c r="A8024" s="6" t="s">
        <v>8631</v>
      </c>
      <c r="B8024">
        <v>2026</v>
      </c>
      <c r="C8024">
        <v>7</v>
      </c>
      <c r="E8024" t="s">
        <v>81</v>
      </c>
      <c r="F8024" t="s">
        <v>82</v>
      </c>
      <c r="G8024" t="s">
        <v>83</v>
      </c>
      <c r="H8024" t="s">
        <v>7480</v>
      </c>
      <c r="I8024">
        <v>2026</v>
      </c>
      <c r="K8024" s="6">
        <v>46387</v>
      </c>
      <c r="L8024">
        <v>5</v>
      </c>
      <c r="N8024" t="s">
        <v>211</v>
      </c>
      <c r="O8024" s="8">
        <v>3.92</v>
      </c>
      <c r="P8024" s="8">
        <v>4</v>
      </c>
      <c r="Q8024" s="8">
        <v>3.8</v>
      </c>
      <c r="R8024" s="8">
        <v>4.0999999999999996</v>
      </c>
      <c r="S8024" s="8">
        <v>3.07</v>
      </c>
      <c r="T8024" s="8">
        <v>4.45</v>
      </c>
      <c r="U8024" s="8">
        <v>0.28000000000000003</v>
      </c>
      <c r="V8024" s="9">
        <v>42</v>
      </c>
      <c r="W8024" s="8">
        <v>0.29999999999999982</v>
      </c>
      <c r="X8024" s="8">
        <v>1.3800000000000003</v>
      </c>
      <c r="Y8024" s="8">
        <v>-8.0000000000000071E-2</v>
      </c>
      <c r="Z8024" s="8">
        <v>-0.20000000000000018</v>
      </c>
      <c r="AA8024">
        <v>1.9999999999999574E-2</v>
      </c>
      <c r="AF8024" t="s">
        <v>7481</v>
      </c>
      <c r="AG8024" t="s">
        <v>87</v>
      </c>
      <c r="AH8024" t="s">
        <v>88</v>
      </c>
      <c r="AI8024" t="s">
        <v>89</v>
      </c>
      <c r="AJ8024" s="7">
        <v>46387</v>
      </c>
      <c r="AK8024" t="s">
        <v>8632</v>
      </c>
      <c r="AL8024" t="s">
        <v>91</v>
      </c>
      <c r="AM8024" t="s">
        <v>7482</v>
      </c>
      <c r="AN8024" t="s">
        <v>8633</v>
      </c>
      <c r="AO8024" t="str">
        <f>TEXT(A8024,"yyyy-mm-dd")</f>
        <v>2026-07-31</v>
      </c>
    </row>
    <row r="8025" spans="1:41">
      <c r="A8025" s="6" t="s">
        <v>8631</v>
      </c>
      <c r="B8025">
        <v>2026</v>
      </c>
      <c r="C8025">
        <v>7</v>
      </c>
      <c r="E8025" t="s">
        <v>392</v>
      </c>
      <c r="F8025" t="s">
        <v>82</v>
      </c>
      <c r="G8025" t="s">
        <v>83</v>
      </c>
      <c r="H8025" t="s">
        <v>7480</v>
      </c>
      <c r="I8025">
        <v>2026</v>
      </c>
      <c r="K8025" s="6">
        <v>46387</v>
      </c>
      <c r="L8025">
        <v>5</v>
      </c>
      <c r="N8025" t="s">
        <v>211</v>
      </c>
      <c r="O8025" s="8">
        <v>4.05</v>
      </c>
      <c r="P8025" s="8">
        <v>4</v>
      </c>
      <c r="Q8025" s="8">
        <v>3.97</v>
      </c>
      <c r="R8025" s="8">
        <v>4.17</v>
      </c>
      <c r="S8025" s="8">
        <v>3.65</v>
      </c>
      <c r="T8025" s="8">
        <v>4.33</v>
      </c>
      <c r="U8025" s="8">
        <v>0.14000000000000001</v>
      </c>
      <c r="V8025" s="9">
        <v>38</v>
      </c>
      <c r="W8025" s="8">
        <v>0.19999999999999973</v>
      </c>
      <c r="X8025" s="8">
        <v>0.68000000000000016</v>
      </c>
      <c r="Y8025" s="8">
        <v>4.9999999999999822E-2</v>
      </c>
      <c r="Z8025" s="8">
        <v>-0.17999999999999972</v>
      </c>
      <c r="AA8025">
        <v>-4.4408920985006262E-16</v>
      </c>
      <c r="AF8025" t="s">
        <v>7481</v>
      </c>
      <c r="AG8025" t="s">
        <v>87</v>
      </c>
      <c r="AH8025" t="s">
        <v>88</v>
      </c>
      <c r="AI8025" t="s">
        <v>89</v>
      </c>
      <c r="AJ8025" s="7">
        <v>46387</v>
      </c>
      <c r="AK8025" t="s">
        <v>8632</v>
      </c>
      <c r="AL8025" t="s">
        <v>393</v>
      </c>
      <c r="AM8025" t="s">
        <v>7482</v>
      </c>
      <c r="AN8025" t="s">
        <v>8636</v>
      </c>
      <c r="AO8025" t="str">
        <f>TEXT(A8025,"yyyy-mm-dd")</f>
        <v>2026-07-31</v>
      </c>
    </row>
    <row r="8026" spans="1:41">
      <c r="A8026" s="6" t="s">
        <v>8631</v>
      </c>
      <c r="B8026">
        <v>2026</v>
      </c>
      <c r="C8026">
        <v>7</v>
      </c>
      <c r="E8026" t="s">
        <v>81</v>
      </c>
      <c r="F8026" t="s">
        <v>82</v>
      </c>
      <c r="G8026" t="s">
        <v>774</v>
      </c>
      <c r="H8026" t="s">
        <v>775</v>
      </c>
      <c r="K8026" s="6"/>
      <c r="O8026" s="8">
        <v>3.79</v>
      </c>
      <c r="P8026" s="8">
        <v>3.8</v>
      </c>
      <c r="Q8026" s="8">
        <v>3.62</v>
      </c>
      <c r="R8026" s="8">
        <v>3.9</v>
      </c>
      <c r="S8026" s="8">
        <v>3.5</v>
      </c>
      <c r="T8026" s="8">
        <v>4.0999999999999996</v>
      </c>
      <c r="U8026" s="8">
        <v>0.16</v>
      </c>
      <c r="V8026" s="9">
        <v>35</v>
      </c>
      <c r="W8026" s="8">
        <v>0.2799999999999998</v>
      </c>
      <c r="X8026" s="8">
        <v>0.59999999999999964</v>
      </c>
      <c r="Y8026" s="8">
        <v>-9.9999999999997868E-3</v>
      </c>
      <c r="Z8026" s="8">
        <v>0</v>
      </c>
      <c r="AA8026">
        <v>4.0000000000000036E-2</v>
      </c>
      <c r="AF8026" t="s">
        <v>776</v>
      </c>
      <c r="AG8026" t="s">
        <v>777</v>
      </c>
      <c r="AH8026" t="s">
        <v>778</v>
      </c>
      <c r="AI8026" t="s">
        <v>779</v>
      </c>
      <c r="AJ8026" s="7"/>
      <c r="AK8026" t="s">
        <v>8632</v>
      </c>
      <c r="AL8026" t="s">
        <v>91</v>
      </c>
      <c r="AM8026" t="s">
        <v>775</v>
      </c>
      <c r="AN8026" t="s">
        <v>8658</v>
      </c>
      <c r="AO8026" t="str">
        <f>TEXT(A8026,"yyyy-mm-dd")</f>
        <v>2026-07-31</v>
      </c>
    </row>
    <row r="8027" spans="1:41">
      <c r="A8027" s="6" t="s">
        <v>8631</v>
      </c>
      <c r="B8027">
        <v>2026</v>
      </c>
      <c r="C8027">
        <v>7</v>
      </c>
      <c r="E8027" t="s">
        <v>81</v>
      </c>
      <c r="F8027" t="s">
        <v>82</v>
      </c>
      <c r="G8027" t="s">
        <v>774</v>
      </c>
      <c r="H8027" t="s">
        <v>1536</v>
      </c>
      <c r="K8027" s="6"/>
      <c r="O8027" s="8">
        <v>3.69</v>
      </c>
      <c r="P8027" s="8">
        <v>3.75</v>
      </c>
      <c r="Q8027" s="8">
        <v>3.56</v>
      </c>
      <c r="R8027" s="8">
        <v>3.8</v>
      </c>
      <c r="S8027" s="8">
        <v>3</v>
      </c>
      <c r="T8027" s="8">
        <v>4.2</v>
      </c>
      <c r="U8027" s="8">
        <v>0.28000000000000003</v>
      </c>
      <c r="V8027" s="9">
        <v>34</v>
      </c>
      <c r="W8027" s="8">
        <v>0.23999999999999977</v>
      </c>
      <c r="X8027" s="8">
        <v>1.2000000000000002</v>
      </c>
      <c r="Y8027" s="8">
        <v>-6.0000000000000053E-2</v>
      </c>
      <c r="Z8027" s="8">
        <v>0</v>
      </c>
      <c r="AA8027">
        <v>-6.0000000000000053E-2</v>
      </c>
      <c r="AF8027" t="s">
        <v>1537</v>
      </c>
      <c r="AG8027" t="s">
        <v>777</v>
      </c>
      <c r="AH8027" t="s">
        <v>778</v>
      </c>
      <c r="AI8027" t="s">
        <v>1538</v>
      </c>
      <c r="AJ8027" s="7"/>
      <c r="AK8027" t="s">
        <v>8632</v>
      </c>
      <c r="AL8027" t="s">
        <v>91</v>
      </c>
      <c r="AM8027" t="s">
        <v>1536</v>
      </c>
      <c r="AN8027" t="s">
        <v>8659</v>
      </c>
      <c r="AO8027" t="str">
        <f>TEXT(A8027,"yyyy-mm-dd")</f>
        <v>2026-07-31</v>
      </c>
    </row>
    <row r="8028" spans="1:41">
      <c r="A8028" s="6" t="s">
        <v>8631</v>
      </c>
      <c r="B8028">
        <v>2026</v>
      </c>
      <c r="C8028">
        <v>7</v>
      </c>
      <c r="E8028" t="s">
        <v>392</v>
      </c>
      <c r="F8028" t="s">
        <v>82</v>
      </c>
      <c r="G8028" t="s">
        <v>774</v>
      </c>
      <c r="H8028" t="s">
        <v>775</v>
      </c>
      <c r="K8028" s="6"/>
      <c r="O8028" s="8">
        <v>3.75</v>
      </c>
      <c r="P8028" s="8">
        <v>3.75</v>
      </c>
      <c r="Q8028" s="8">
        <v>3.64</v>
      </c>
      <c r="R8028" s="8">
        <v>3.85</v>
      </c>
      <c r="S8028" s="8">
        <v>3.38</v>
      </c>
      <c r="T8028" s="8">
        <v>4.05</v>
      </c>
      <c r="U8028" s="8">
        <v>0.18</v>
      </c>
      <c r="V8028" s="9">
        <v>33</v>
      </c>
      <c r="W8028" s="8">
        <v>0.20999999999999996</v>
      </c>
      <c r="X8028" s="8">
        <v>0.66999999999999993</v>
      </c>
      <c r="Y8028" s="8">
        <v>0</v>
      </c>
      <c r="Z8028" s="8">
        <v>0</v>
      </c>
      <c r="AA8028">
        <v>-9.9999999999997868E-3</v>
      </c>
      <c r="AF8028" t="s">
        <v>776</v>
      </c>
      <c r="AG8028" t="s">
        <v>777</v>
      </c>
      <c r="AH8028" t="s">
        <v>778</v>
      </c>
      <c r="AI8028" t="s">
        <v>779</v>
      </c>
      <c r="AJ8028" s="7"/>
      <c r="AK8028" t="s">
        <v>8632</v>
      </c>
      <c r="AL8028" t="s">
        <v>393</v>
      </c>
      <c r="AM8028" t="s">
        <v>775</v>
      </c>
      <c r="AN8028" t="s">
        <v>8660</v>
      </c>
      <c r="AO8028" t="str">
        <f>TEXT(A8028,"yyyy-mm-dd")</f>
        <v>2026-07-31</v>
      </c>
    </row>
    <row r="8029" spans="1:41">
      <c r="A8029" s="6" t="s">
        <v>8631</v>
      </c>
      <c r="B8029">
        <v>2026</v>
      </c>
      <c r="C8029">
        <v>7</v>
      </c>
      <c r="E8029" t="s">
        <v>392</v>
      </c>
      <c r="F8029" t="s">
        <v>82</v>
      </c>
      <c r="G8029" t="s">
        <v>774</v>
      </c>
      <c r="H8029" t="s">
        <v>1536</v>
      </c>
      <c r="K8029" s="6"/>
      <c r="O8029" s="8">
        <v>3.67</v>
      </c>
      <c r="P8029" s="8">
        <v>3.75</v>
      </c>
      <c r="Q8029" s="8">
        <v>3.5</v>
      </c>
      <c r="R8029" s="8">
        <v>3.86</v>
      </c>
      <c r="S8029" s="8">
        <v>3</v>
      </c>
      <c r="T8029" s="8">
        <v>4.1500000000000004</v>
      </c>
      <c r="U8029" s="8">
        <v>0.28999999999999998</v>
      </c>
      <c r="V8029" s="9">
        <v>32</v>
      </c>
      <c r="W8029" s="8">
        <v>0.35999999999999988</v>
      </c>
      <c r="X8029" s="8">
        <v>1.1500000000000004</v>
      </c>
      <c r="Y8029" s="8">
        <v>-8.0000000000000071E-2</v>
      </c>
      <c r="Z8029" s="8">
        <v>4.9999999999999822E-2</v>
      </c>
      <c r="AA8029">
        <v>6.0000000000000053E-2</v>
      </c>
      <c r="AF8029" t="s">
        <v>1537</v>
      </c>
      <c r="AG8029" t="s">
        <v>777</v>
      </c>
      <c r="AH8029" t="s">
        <v>778</v>
      </c>
      <c r="AI8029" t="s">
        <v>1538</v>
      </c>
      <c r="AJ8029" s="7"/>
      <c r="AK8029" t="s">
        <v>8632</v>
      </c>
      <c r="AL8029" t="s">
        <v>393</v>
      </c>
      <c r="AM8029" t="s">
        <v>1536</v>
      </c>
      <c r="AN8029" t="s">
        <v>8661</v>
      </c>
      <c r="AO8029" t="str">
        <f>TEXT(A8029,"yyyy-mm-dd")</f>
        <v>2026-07-31</v>
      </c>
    </row>
    <row r="8030" spans="1:41">
      <c r="A8030" s="6" t="s">
        <v>8631</v>
      </c>
      <c r="B8030">
        <v>2026</v>
      </c>
      <c r="C8030">
        <v>7</v>
      </c>
      <c r="E8030" t="s">
        <v>112</v>
      </c>
      <c r="F8030" t="s">
        <v>113</v>
      </c>
      <c r="G8030" t="s">
        <v>83</v>
      </c>
      <c r="H8030" t="s">
        <v>8368</v>
      </c>
      <c r="I8030">
        <v>2028</v>
      </c>
      <c r="K8030" s="6">
        <v>47118</v>
      </c>
      <c r="L8030">
        <v>29</v>
      </c>
      <c r="N8030" t="s">
        <v>581</v>
      </c>
      <c r="O8030" s="8">
        <v>6.36</v>
      </c>
      <c r="P8030" s="8">
        <v>6.33</v>
      </c>
      <c r="Q8030" s="8">
        <v>6.25</v>
      </c>
      <c r="R8030" s="8">
        <v>6.45</v>
      </c>
      <c r="S8030" s="8">
        <v>5.84</v>
      </c>
      <c r="T8030" s="8">
        <v>7.25</v>
      </c>
      <c r="U8030" s="8">
        <v>0.33</v>
      </c>
      <c r="V8030" s="9">
        <v>22</v>
      </c>
      <c r="W8030" s="8">
        <v>0.20000000000000018</v>
      </c>
      <c r="X8030" s="8">
        <v>1.4100000000000001</v>
      </c>
      <c r="Y8030" s="8">
        <v>3.0000000000000249E-2</v>
      </c>
      <c r="Z8030" s="8">
        <v>-1.9999999999999574E-2</v>
      </c>
      <c r="AA8030">
        <v>-1.0000000000000675E-2</v>
      </c>
      <c r="AF8030" t="s">
        <v>8406</v>
      </c>
      <c r="AG8030" t="s">
        <v>115</v>
      </c>
      <c r="AH8030" t="s">
        <v>116</v>
      </c>
      <c r="AI8030" t="s">
        <v>359</v>
      </c>
      <c r="AJ8030" s="7">
        <v>47118</v>
      </c>
      <c r="AK8030" t="s">
        <v>8632</v>
      </c>
      <c r="AL8030" t="s">
        <v>118</v>
      </c>
      <c r="AM8030" t="s">
        <v>8370</v>
      </c>
      <c r="AN8030" t="s">
        <v>8665</v>
      </c>
      <c r="AO8030" t="str">
        <f>TEXT(A8030,"yyyy-mm-dd")</f>
        <v>2026-07-31</v>
      </c>
    </row>
    <row r="8031" spans="1:41">
      <c r="A8031" s="6" t="s">
        <v>8631</v>
      </c>
      <c r="B8031">
        <v>2026</v>
      </c>
      <c r="C8031">
        <v>7</v>
      </c>
      <c r="E8031" t="s">
        <v>2881</v>
      </c>
      <c r="F8031" t="s">
        <v>113</v>
      </c>
      <c r="G8031" t="s">
        <v>83</v>
      </c>
      <c r="H8031" t="s">
        <v>8368</v>
      </c>
      <c r="I8031">
        <v>2028</v>
      </c>
      <c r="K8031" s="6">
        <v>47118</v>
      </c>
      <c r="L8031">
        <v>29</v>
      </c>
      <c r="N8031" t="s">
        <v>581</v>
      </c>
      <c r="O8031" s="8">
        <v>8.07</v>
      </c>
      <c r="P8031" s="8">
        <v>8.11</v>
      </c>
      <c r="Q8031" s="8">
        <v>7.86</v>
      </c>
      <c r="R8031" s="8">
        <v>8.68</v>
      </c>
      <c r="S8031" s="8">
        <v>6.25</v>
      </c>
      <c r="T8031" s="8">
        <v>9.14</v>
      </c>
      <c r="U8031" s="8">
        <v>0.75</v>
      </c>
      <c r="V8031" s="9">
        <v>20</v>
      </c>
      <c r="W8031" s="8">
        <v>0.8199999999999994</v>
      </c>
      <c r="X8031" s="8">
        <v>2.8900000000000006</v>
      </c>
      <c r="Y8031" s="8">
        <v>-3.9999999999999147E-2</v>
      </c>
      <c r="Z8031" s="8">
        <v>4.9999999999998934E-2</v>
      </c>
      <c r="AA8031">
        <v>0.3199999999999994</v>
      </c>
      <c r="AF8031" t="s">
        <v>8411</v>
      </c>
      <c r="AG8031" t="s">
        <v>2883</v>
      </c>
      <c r="AH8031" t="s">
        <v>2884</v>
      </c>
      <c r="AI8031" t="s">
        <v>359</v>
      </c>
      <c r="AJ8031" s="7">
        <v>47118</v>
      </c>
      <c r="AK8031" t="s">
        <v>8632</v>
      </c>
      <c r="AL8031" t="s">
        <v>2885</v>
      </c>
      <c r="AM8031" t="s">
        <v>8370</v>
      </c>
      <c r="AN8031" t="s">
        <v>8668</v>
      </c>
      <c r="AO8031" t="str">
        <f>TEXT(A8031,"yyyy-mm-dd")</f>
        <v>2026-07-31</v>
      </c>
    </row>
    <row r="8032" spans="1:41">
      <c r="A8032" s="6" t="s">
        <v>8631</v>
      </c>
      <c r="B8032">
        <v>2026</v>
      </c>
      <c r="C8032">
        <v>7</v>
      </c>
      <c r="E8032" t="s">
        <v>112</v>
      </c>
      <c r="F8032" t="s">
        <v>113</v>
      </c>
      <c r="G8032" t="s">
        <v>83</v>
      </c>
      <c r="H8032" t="s">
        <v>7924</v>
      </c>
      <c r="I8032">
        <v>2027</v>
      </c>
      <c r="K8032" s="6">
        <v>46752</v>
      </c>
      <c r="L8032">
        <v>17</v>
      </c>
      <c r="N8032" t="s">
        <v>214</v>
      </c>
      <c r="O8032" s="8">
        <v>6.46</v>
      </c>
      <c r="P8032" s="8">
        <v>6.47</v>
      </c>
      <c r="Q8032" s="8">
        <v>6.29</v>
      </c>
      <c r="R8032" s="8">
        <v>6.56</v>
      </c>
      <c r="S8032" s="8">
        <v>6</v>
      </c>
      <c r="T8032" s="8">
        <v>7.15</v>
      </c>
      <c r="U8032" s="8">
        <v>0.3</v>
      </c>
      <c r="V8032" s="9">
        <v>28</v>
      </c>
      <c r="W8032" s="8">
        <v>0.26999999999999957</v>
      </c>
      <c r="X8032" s="8">
        <v>1.1500000000000004</v>
      </c>
      <c r="Y8032" s="8">
        <v>-9.9999999999997868E-3</v>
      </c>
      <c r="Z8032" s="8">
        <v>2.9999999999999361E-2</v>
      </c>
      <c r="AA8032">
        <v>6.9999999999999396E-2</v>
      </c>
      <c r="AF8032" t="s">
        <v>7962</v>
      </c>
      <c r="AG8032" t="s">
        <v>115</v>
      </c>
      <c r="AH8032" t="s">
        <v>116</v>
      </c>
      <c r="AI8032" t="s">
        <v>230</v>
      </c>
      <c r="AJ8032" s="7">
        <v>46752</v>
      </c>
      <c r="AK8032" t="s">
        <v>8632</v>
      </c>
      <c r="AL8032" t="s">
        <v>118</v>
      </c>
      <c r="AM8032" t="s">
        <v>7926</v>
      </c>
      <c r="AN8032" t="s">
        <v>8664</v>
      </c>
      <c r="AO8032" t="str">
        <f>TEXT(A8032,"yyyy-mm-dd")</f>
        <v>2026-07-31</v>
      </c>
    </row>
    <row r="8033" spans="1:41">
      <c r="A8033" s="6" t="s">
        <v>8631</v>
      </c>
      <c r="B8033">
        <v>2026</v>
      </c>
      <c r="C8033">
        <v>7</v>
      </c>
      <c r="E8033" t="s">
        <v>2881</v>
      </c>
      <c r="F8033" t="s">
        <v>113</v>
      </c>
      <c r="G8033" t="s">
        <v>83</v>
      </c>
      <c r="H8033" t="s">
        <v>7924</v>
      </c>
      <c r="I8033">
        <v>2027</v>
      </c>
      <c r="K8033" s="6">
        <v>46752</v>
      </c>
      <c r="L8033">
        <v>17</v>
      </c>
      <c r="N8033" t="s">
        <v>214</v>
      </c>
      <c r="O8033" s="8">
        <v>8.34</v>
      </c>
      <c r="P8033" s="8">
        <v>8.4</v>
      </c>
      <c r="Q8033" s="8">
        <v>8.11</v>
      </c>
      <c r="R8033" s="8">
        <v>8.9</v>
      </c>
      <c r="S8033" s="8">
        <v>6.5</v>
      </c>
      <c r="T8033" s="8">
        <v>9.5</v>
      </c>
      <c r="U8033" s="8">
        <v>0.74</v>
      </c>
      <c r="V8033" s="9">
        <v>26</v>
      </c>
      <c r="W8033" s="8">
        <v>0.79000000000000092</v>
      </c>
      <c r="X8033" s="8">
        <v>3</v>
      </c>
      <c r="Y8033" s="8">
        <v>-6.0000000000000497E-2</v>
      </c>
      <c r="Z8033" s="8">
        <v>-9.9999999999999645E-2</v>
      </c>
      <c r="AA8033">
        <v>0.20000000000000107</v>
      </c>
      <c r="AF8033" t="s">
        <v>7967</v>
      </c>
      <c r="AG8033" t="s">
        <v>2883</v>
      </c>
      <c r="AH8033" t="s">
        <v>2884</v>
      </c>
      <c r="AI8033" t="s">
        <v>230</v>
      </c>
      <c r="AJ8033" s="7">
        <v>46752</v>
      </c>
      <c r="AK8033" t="s">
        <v>8632</v>
      </c>
      <c r="AL8033" t="s">
        <v>2885</v>
      </c>
      <c r="AM8033" t="s">
        <v>7926</v>
      </c>
      <c r="AN8033" t="s">
        <v>8667</v>
      </c>
      <c r="AO8033" t="str">
        <f>TEXT(A8033,"yyyy-mm-dd")</f>
        <v>2026-07-31</v>
      </c>
    </row>
    <row r="8034" spans="1:41">
      <c r="A8034" s="6" t="s">
        <v>8631</v>
      </c>
      <c r="B8034">
        <v>2026</v>
      </c>
      <c r="C8034">
        <v>7</v>
      </c>
      <c r="E8034" t="s">
        <v>112</v>
      </c>
      <c r="F8034" t="s">
        <v>113</v>
      </c>
      <c r="G8034" t="s">
        <v>83</v>
      </c>
      <c r="H8034" t="s">
        <v>7480</v>
      </c>
      <c r="I8034">
        <v>2026</v>
      </c>
      <c r="K8034" s="6">
        <v>46387</v>
      </c>
      <c r="L8034">
        <v>5</v>
      </c>
      <c r="N8034" t="s">
        <v>211</v>
      </c>
      <c r="O8034" s="8">
        <v>6.49</v>
      </c>
      <c r="P8034" s="8">
        <v>6.5</v>
      </c>
      <c r="Q8034" s="8">
        <v>6.37</v>
      </c>
      <c r="R8034" s="8">
        <v>6.55</v>
      </c>
      <c r="S8034" s="8">
        <v>6.1</v>
      </c>
      <c r="T8034" s="8">
        <v>7</v>
      </c>
      <c r="U8034" s="8">
        <v>0.2</v>
      </c>
      <c r="V8034" s="9">
        <v>28</v>
      </c>
      <c r="W8034" s="8">
        <v>0.17999999999999972</v>
      </c>
      <c r="X8034" s="8">
        <v>0.90000000000000036</v>
      </c>
      <c r="Y8034" s="8">
        <v>-9.9999999999997868E-3</v>
      </c>
      <c r="Z8034" s="8">
        <v>0</v>
      </c>
      <c r="AA8034">
        <v>3.0000000000000249E-2</v>
      </c>
      <c r="AF8034" t="s">
        <v>7518</v>
      </c>
      <c r="AG8034" t="s">
        <v>115</v>
      </c>
      <c r="AH8034" t="s">
        <v>116</v>
      </c>
      <c r="AI8034" t="s">
        <v>117</v>
      </c>
      <c r="AJ8034" s="7">
        <v>46387</v>
      </c>
      <c r="AK8034" t="s">
        <v>8632</v>
      </c>
      <c r="AL8034" t="s">
        <v>118</v>
      </c>
      <c r="AM8034" t="s">
        <v>7482</v>
      </c>
      <c r="AN8034" t="s">
        <v>8663</v>
      </c>
      <c r="AO8034" t="str">
        <f>TEXT(A8034,"yyyy-mm-dd")</f>
        <v>2026-07-31</v>
      </c>
    </row>
    <row r="8035" spans="1:41">
      <c r="A8035" s="6" t="s">
        <v>8631</v>
      </c>
      <c r="B8035">
        <v>2026</v>
      </c>
      <c r="C8035">
        <v>7</v>
      </c>
      <c r="E8035" t="s">
        <v>2881</v>
      </c>
      <c r="F8035" t="s">
        <v>113</v>
      </c>
      <c r="G8035" t="s">
        <v>83</v>
      </c>
      <c r="H8035" t="s">
        <v>7480</v>
      </c>
      <c r="I8035">
        <v>2026</v>
      </c>
      <c r="K8035" s="6">
        <v>46387</v>
      </c>
      <c r="L8035">
        <v>5</v>
      </c>
      <c r="N8035" t="s">
        <v>211</v>
      </c>
      <c r="O8035" s="8">
        <v>8.69</v>
      </c>
      <c r="P8035" s="8">
        <v>8.85</v>
      </c>
      <c r="Q8035" s="8">
        <v>8.57</v>
      </c>
      <c r="R8035" s="8">
        <v>9</v>
      </c>
      <c r="S8035" s="8">
        <v>7.25</v>
      </c>
      <c r="T8035" s="8">
        <v>9.2799999999999994</v>
      </c>
      <c r="U8035" s="8">
        <v>0.54</v>
      </c>
      <c r="V8035" s="9">
        <v>27</v>
      </c>
      <c r="W8035" s="8">
        <v>0.42999999999999972</v>
      </c>
      <c r="X8035" s="8">
        <v>2.0299999999999994</v>
      </c>
      <c r="Y8035" s="8">
        <v>-0.16000000000000014</v>
      </c>
      <c r="Z8035" s="8">
        <v>9.9999999999999645E-2</v>
      </c>
      <c r="AA8035">
        <v>-0.13000000000000078</v>
      </c>
      <c r="AF8035" t="s">
        <v>7523</v>
      </c>
      <c r="AG8035" t="s">
        <v>2883</v>
      </c>
      <c r="AH8035" t="s">
        <v>2884</v>
      </c>
      <c r="AI8035" t="s">
        <v>117</v>
      </c>
      <c r="AJ8035" s="7">
        <v>46387</v>
      </c>
      <c r="AK8035" t="s">
        <v>8632</v>
      </c>
      <c r="AL8035" t="s">
        <v>2885</v>
      </c>
      <c r="AM8035" t="s">
        <v>7482</v>
      </c>
      <c r="AN8035" t="s">
        <v>8666</v>
      </c>
      <c r="AO8035" t="str">
        <f>TEXT(A8035,"yyyy-mm-dd")</f>
        <v>2026-07-31</v>
      </c>
    </row>
  </sheetData>
  <mergeCells count="2">
    <mergeCell ref="A1:AN1"/>
    <mergeCell ref="A3:AN3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3"/>
  <sheetViews>
    <sheetView showGridLines="0" workbookViewId="0">
      <selection sqref="A1:H1"/>
    </sheetView>
  </sheetViews>
  <sheetFormatPr defaultRowHeight="14.25"/>
  <cols>
    <col min="1" max="8" width="24" customWidth="1"/>
  </cols>
  <sheetData>
    <row r="1" spans="1:8" ht="27.95" customHeight="1">
      <c r="A1" s="107" t="s">
        <v>8670</v>
      </c>
      <c r="B1" s="107" t="s">
        <v>8670</v>
      </c>
      <c r="C1" s="107" t="s">
        <v>8670</v>
      </c>
      <c r="D1" s="107" t="s">
        <v>8670</v>
      </c>
      <c r="E1" s="107" t="s">
        <v>8670</v>
      </c>
      <c r="F1" s="107" t="s">
        <v>8670</v>
      </c>
      <c r="G1" s="107" t="s">
        <v>8670</v>
      </c>
      <c r="H1" s="107" t="s">
        <v>8670</v>
      </c>
    </row>
    <row r="3" spans="1:8">
      <c r="A3" s="111" t="s">
        <v>8669</v>
      </c>
      <c r="B3" s="110"/>
      <c r="C3" s="110"/>
      <c r="D3" s="110"/>
      <c r="E3" s="110"/>
      <c r="F3" s="110"/>
      <c r="G3" s="110"/>
      <c r="H3" s="110"/>
    </row>
  </sheetData>
  <mergeCells count="2">
    <mergeCell ref="A1:H1"/>
    <mergeCell ref="A3:H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3"/>
  <sheetViews>
    <sheetView showGridLines="0" workbookViewId="0">
      <selection sqref="A1:H1"/>
    </sheetView>
  </sheetViews>
  <sheetFormatPr defaultRowHeight="14.25"/>
  <cols>
    <col min="1" max="8" width="24" customWidth="1"/>
  </cols>
  <sheetData>
    <row r="1" spans="1:8" ht="27.95" customHeight="1">
      <c r="A1" s="107" t="s">
        <v>8671</v>
      </c>
      <c r="B1" s="107" t="s">
        <v>8671</v>
      </c>
      <c r="C1" s="107" t="s">
        <v>8671</v>
      </c>
      <c r="D1" s="107" t="s">
        <v>8671</v>
      </c>
      <c r="E1" s="107" t="s">
        <v>8671</v>
      </c>
      <c r="F1" s="107" t="s">
        <v>8671</v>
      </c>
      <c r="G1" s="107" t="s">
        <v>8671</v>
      </c>
      <c r="H1" s="107" t="s">
        <v>8671</v>
      </c>
    </row>
    <row r="3" spans="1:8">
      <c r="A3" s="111" t="s">
        <v>8669</v>
      </c>
      <c r="B3" s="110"/>
      <c r="C3" s="110"/>
      <c r="D3" s="110"/>
      <c r="E3" s="110"/>
      <c r="F3" s="110"/>
      <c r="G3" s="110"/>
      <c r="H3" s="110"/>
    </row>
  </sheetData>
  <mergeCells count="2">
    <mergeCell ref="A1:H1"/>
    <mergeCell ref="A3:H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J16"/>
  <sheetViews>
    <sheetView showGridLines="0" workbookViewId="0">
      <selection activeCell="A17" sqref="A17"/>
    </sheetView>
  </sheetViews>
  <sheetFormatPr defaultRowHeight="14.25"/>
  <cols>
    <col min="1" max="1" width="28" customWidth="1"/>
    <col min="2" max="2" width="38" customWidth="1"/>
    <col min="3" max="3" width="22" customWidth="1"/>
    <col min="4" max="4" width="12" customWidth="1"/>
    <col min="5" max="5" width="13" customWidth="1"/>
    <col min="6" max="6" width="12" customWidth="1"/>
    <col min="7" max="8" width="14" customWidth="1"/>
    <col min="9" max="9" width="65" customWidth="1"/>
    <col min="10" max="10" width="45" customWidth="1"/>
  </cols>
  <sheetData>
    <row r="1" spans="1:10" ht="27.95" customHeight="1">
      <c r="A1" s="107" t="s">
        <v>8672</v>
      </c>
      <c r="B1" s="107" t="s">
        <v>8672</v>
      </c>
      <c r="C1" s="107" t="s">
        <v>8672</v>
      </c>
      <c r="D1" s="107" t="s">
        <v>8672</v>
      </c>
      <c r="E1" s="107" t="s">
        <v>8672</v>
      </c>
      <c r="F1" s="107" t="s">
        <v>8672</v>
      </c>
      <c r="G1" s="107" t="s">
        <v>8672</v>
      </c>
      <c r="H1" s="107" t="s">
        <v>8672</v>
      </c>
      <c r="I1" s="107" t="s">
        <v>8672</v>
      </c>
      <c r="J1" s="107" t="s">
        <v>8672</v>
      </c>
    </row>
    <row r="3" spans="1:10" ht="15">
      <c r="A3" s="3" t="s">
        <v>46</v>
      </c>
      <c r="B3" s="4" t="s">
        <v>8673</v>
      </c>
      <c r="C3" s="4" t="s">
        <v>8674</v>
      </c>
      <c r="D3" s="4" t="s">
        <v>8675</v>
      </c>
      <c r="E3" s="4" t="s">
        <v>8676</v>
      </c>
      <c r="F3" s="4" t="s">
        <v>8677</v>
      </c>
      <c r="G3" s="4" t="s">
        <v>8678</v>
      </c>
      <c r="H3" s="4" t="s">
        <v>8679</v>
      </c>
      <c r="I3" s="4" t="s">
        <v>8680</v>
      </c>
      <c r="J3" s="5" t="s">
        <v>8681</v>
      </c>
    </row>
    <row r="4" spans="1:10" ht="28.5">
      <c r="A4" s="2" t="s">
        <v>8682</v>
      </c>
      <c r="B4" s="2" t="s">
        <v>8683</v>
      </c>
      <c r="C4" s="2" t="s">
        <v>8684</v>
      </c>
      <c r="D4" s="2" t="s">
        <v>87</v>
      </c>
      <c r="E4" s="2" t="s">
        <v>8685</v>
      </c>
      <c r="F4" s="2" t="s">
        <v>8686</v>
      </c>
      <c r="G4" s="2" t="s">
        <v>8687</v>
      </c>
      <c r="H4" s="2" t="s">
        <v>8688</v>
      </c>
      <c r="I4" s="2" t="s">
        <v>88</v>
      </c>
      <c r="J4" s="2" t="s">
        <v>8689</v>
      </c>
    </row>
    <row r="5" spans="1:10" ht="28.5">
      <c r="A5" s="2" t="s">
        <v>8682</v>
      </c>
      <c r="B5" s="2" t="s">
        <v>8690</v>
      </c>
      <c r="C5" s="2" t="s">
        <v>8684</v>
      </c>
      <c r="D5" s="2" t="s">
        <v>8691</v>
      </c>
      <c r="E5" s="2" t="s">
        <v>8685</v>
      </c>
      <c r="F5" s="2" t="s">
        <v>8686</v>
      </c>
      <c r="G5" s="2" t="s">
        <v>8687</v>
      </c>
      <c r="H5" s="2" t="s">
        <v>8688</v>
      </c>
      <c r="I5" s="2" t="s">
        <v>8692</v>
      </c>
      <c r="J5" s="2" t="s">
        <v>8693</v>
      </c>
    </row>
    <row r="6" spans="1:10" ht="28.5">
      <c r="A6" s="2" t="s">
        <v>8682</v>
      </c>
      <c r="B6" s="2" t="s">
        <v>8694</v>
      </c>
      <c r="C6" s="2" t="s">
        <v>8684</v>
      </c>
      <c r="D6" s="2" t="s">
        <v>777</v>
      </c>
      <c r="E6" s="2" t="s">
        <v>8685</v>
      </c>
      <c r="F6" s="2" t="s">
        <v>8686</v>
      </c>
      <c r="G6" s="2" t="s">
        <v>8687</v>
      </c>
      <c r="H6" s="2" t="s">
        <v>8688</v>
      </c>
      <c r="I6" s="2" t="s">
        <v>778</v>
      </c>
      <c r="J6" s="2" t="s">
        <v>8695</v>
      </c>
    </row>
    <row r="7" spans="1:10" ht="28.5">
      <c r="A7" s="2" t="s">
        <v>100</v>
      </c>
      <c r="B7" s="2" t="s">
        <v>8696</v>
      </c>
      <c r="C7" s="2" t="s">
        <v>8684</v>
      </c>
      <c r="D7" s="2" t="s">
        <v>2688</v>
      </c>
      <c r="E7" s="2" t="s">
        <v>8685</v>
      </c>
      <c r="F7" s="2" t="s">
        <v>8686</v>
      </c>
      <c r="G7" s="2" t="s">
        <v>8687</v>
      </c>
      <c r="H7" s="2" t="s">
        <v>8688</v>
      </c>
      <c r="I7" s="2" t="s">
        <v>2689</v>
      </c>
      <c r="J7" s="2" t="s">
        <v>8697</v>
      </c>
    </row>
    <row r="8" spans="1:10" ht="28.5">
      <c r="A8" s="2" t="s">
        <v>100</v>
      </c>
      <c r="B8" s="2" t="s">
        <v>8698</v>
      </c>
      <c r="C8" s="2" t="s">
        <v>8684</v>
      </c>
      <c r="D8" s="2" t="s">
        <v>106</v>
      </c>
      <c r="E8" s="2" t="s">
        <v>8685</v>
      </c>
      <c r="F8" s="2" t="s">
        <v>8686</v>
      </c>
      <c r="G8" s="2" t="s">
        <v>8687</v>
      </c>
      <c r="H8" s="2" t="s">
        <v>8688</v>
      </c>
      <c r="I8" s="2" t="s">
        <v>107</v>
      </c>
      <c r="J8" s="2" t="s">
        <v>8699</v>
      </c>
    </row>
    <row r="9" spans="1:10" ht="28.5">
      <c r="A9" s="2" t="s">
        <v>100</v>
      </c>
      <c r="B9" s="2" t="s">
        <v>8700</v>
      </c>
      <c r="C9" s="2" t="s">
        <v>8684</v>
      </c>
      <c r="D9" s="2" t="s">
        <v>8701</v>
      </c>
      <c r="E9" s="2" t="s">
        <v>8685</v>
      </c>
      <c r="F9" s="2" t="s">
        <v>8686</v>
      </c>
      <c r="G9" s="2" t="s">
        <v>8702</v>
      </c>
      <c r="H9" s="2" t="s">
        <v>8688</v>
      </c>
      <c r="I9" s="2" t="s">
        <v>8703</v>
      </c>
      <c r="J9" s="2" t="s">
        <v>8704</v>
      </c>
    </row>
    <row r="10" spans="1:10" ht="28.5">
      <c r="A10" s="2" t="s">
        <v>1907</v>
      </c>
      <c r="B10" s="2" t="s">
        <v>8705</v>
      </c>
      <c r="C10" s="2" t="s">
        <v>8684</v>
      </c>
      <c r="D10" s="2" t="s">
        <v>1910</v>
      </c>
      <c r="E10" s="2" t="s">
        <v>8685</v>
      </c>
      <c r="F10" s="2" t="s">
        <v>8686</v>
      </c>
      <c r="G10" s="2" t="s">
        <v>8706</v>
      </c>
      <c r="H10" s="2" t="s">
        <v>8688</v>
      </c>
      <c r="I10" s="2" t="s">
        <v>1911</v>
      </c>
      <c r="J10" s="2" t="s">
        <v>8707</v>
      </c>
    </row>
    <row r="11" spans="1:10" ht="28.5">
      <c r="A11" s="2" t="s">
        <v>8708</v>
      </c>
      <c r="B11" s="2" t="s">
        <v>8709</v>
      </c>
      <c r="C11" s="2" t="s">
        <v>8684</v>
      </c>
      <c r="D11" s="2" t="s">
        <v>8710</v>
      </c>
      <c r="E11" s="2" t="s">
        <v>8685</v>
      </c>
      <c r="F11" s="2" t="s">
        <v>8686</v>
      </c>
      <c r="G11" s="2" t="s">
        <v>8706</v>
      </c>
      <c r="H11" s="2" t="s">
        <v>8688</v>
      </c>
      <c r="I11" s="2" t="s">
        <v>8711</v>
      </c>
      <c r="J11" s="2" t="s">
        <v>8712</v>
      </c>
    </row>
    <row r="12" spans="1:10" ht="28.5">
      <c r="A12" s="2" t="s">
        <v>8713</v>
      </c>
      <c r="B12" s="2" t="s">
        <v>8714</v>
      </c>
      <c r="C12" s="2" t="s">
        <v>8684</v>
      </c>
      <c r="D12" s="2" t="s">
        <v>115</v>
      </c>
      <c r="E12" s="2" t="s">
        <v>8685</v>
      </c>
      <c r="F12" s="2" t="s">
        <v>8686</v>
      </c>
      <c r="G12" s="2" t="s">
        <v>8687</v>
      </c>
      <c r="H12" s="2" t="s">
        <v>8688</v>
      </c>
      <c r="I12" s="2" t="s">
        <v>116</v>
      </c>
      <c r="J12" s="2" t="s">
        <v>8715</v>
      </c>
    </row>
    <row r="13" spans="1:10" ht="28.5">
      <c r="A13" s="2" t="s">
        <v>8716</v>
      </c>
      <c r="B13" s="2" t="s">
        <v>8714</v>
      </c>
      <c r="C13" s="2" t="s">
        <v>8684</v>
      </c>
      <c r="D13" s="2" t="s">
        <v>2883</v>
      </c>
      <c r="E13" s="2" t="s">
        <v>8685</v>
      </c>
      <c r="F13" s="2" t="s">
        <v>8686</v>
      </c>
      <c r="G13" s="2" t="s">
        <v>8687</v>
      </c>
      <c r="H13" s="2" t="s">
        <v>8688</v>
      </c>
      <c r="I13" s="2" t="s">
        <v>2884</v>
      </c>
      <c r="J13" s="2" t="s">
        <v>8717</v>
      </c>
    </row>
    <row r="14" spans="1:10" ht="28.5">
      <c r="A14" s="2" t="s">
        <v>120</v>
      </c>
      <c r="B14" s="2" t="s">
        <v>8718</v>
      </c>
      <c r="C14" s="2" t="s">
        <v>8684</v>
      </c>
      <c r="D14" s="2" t="s">
        <v>123</v>
      </c>
      <c r="E14" s="2" t="s">
        <v>8719</v>
      </c>
      <c r="F14" s="2" t="s">
        <v>8686</v>
      </c>
      <c r="G14" s="2" t="s">
        <v>8687</v>
      </c>
      <c r="H14" s="2" t="s">
        <v>8688</v>
      </c>
      <c r="I14" s="2" t="s">
        <v>8720</v>
      </c>
      <c r="J14" s="2" t="s">
        <v>8721</v>
      </c>
    </row>
    <row r="15" spans="1:10" ht="28.5">
      <c r="A15" s="2" t="s">
        <v>133</v>
      </c>
      <c r="B15" s="2" t="s">
        <v>8722</v>
      </c>
      <c r="C15" s="2" t="s">
        <v>8684</v>
      </c>
      <c r="D15" s="2" t="s">
        <v>135</v>
      </c>
      <c r="E15" s="2" t="s">
        <v>8723</v>
      </c>
      <c r="F15" s="2" t="s">
        <v>8686</v>
      </c>
      <c r="G15" s="2" t="s">
        <v>8687</v>
      </c>
      <c r="H15" s="2" t="s">
        <v>8688</v>
      </c>
      <c r="I15" s="2" t="s">
        <v>8724</v>
      </c>
      <c r="J15" s="2" t="s">
        <v>8725</v>
      </c>
    </row>
    <row r="16" spans="1:10" ht="28.5">
      <c r="A16" s="2" t="s">
        <v>4320</v>
      </c>
      <c r="B16" s="2" t="s">
        <v>8718</v>
      </c>
      <c r="C16" s="2" t="s">
        <v>8684</v>
      </c>
      <c r="D16" s="2" t="s">
        <v>4322</v>
      </c>
      <c r="E16" s="2" t="s">
        <v>8723</v>
      </c>
      <c r="F16" s="2" t="s">
        <v>8686</v>
      </c>
      <c r="G16" s="2" t="s">
        <v>8687</v>
      </c>
      <c r="H16" s="2" t="s">
        <v>8688</v>
      </c>
      <c r="I16" s="2" t="s">
        <v>8726</v>
      </c>
      <c r="J16" s="2" t="s">
        <v>8721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E334"/>
  <sheetViews>
    <sheetView showGridLines="0" workbookViewId="0">
      <selection sqref="A1:E1"/>
    </sheetView>
  </sheetViews>
  <sheetFormatPr defaultRowHeight="14.25"/>
  <cols>
    <col min="1" max="1" width="18" customWidth="1"/>
    <col min="2" max="2" width="16" customWidth="1"/>
    <col min="3" max="3" width="14" customWidth="1"/>
    <col min="4" max="4" width="15" customWidth="1"/>
    <col min="5" max="5" width="45" customWidth="1"/>
  </cols>
  <sheetData>
    <row r="1" spans="1:5" ht="27.95" customHeight="1">
      <c r="A1" s="107" t="s">
        <v>8727</v>
      </c>
      <c r="B1" s="107" t="s">
        <v>8727</v>
      </c>
      <c r="C1" s="107" t="s">
        <v>8727</v>
      </c>
      <c r="D1" s="107" t="s">
        <v>8727</v>
      </c>
      <c r="E1" s="107" t="s">
        <v>8727</v>
      </c>
    </row>
    <row r="3" spans="1:5" ht="15">
      <c r="A3" s="3" t="s">
        <v>76</v>
      </c>
      <c r="B3" s="4" t="s">
        <v>8</v>
      </c>
      <c r="C3" s="4" t="s">
        <v>43</v>
      </c>
      <c r="D3" s="4" t="s">
        <v>44</v>
      </c>
      <c r="E3" s="5" t="s">
        <v>8728</v>
      </c>
    </row>
    <row r="4" spans="1:5">
      <c r="A4" t="s">
        <v>90</v>
      </c>
      <c r="B4" s="6" t="s">
        <v>80</v>
      </c>
      <c r="C4">
        <v>1999</v>
      </c>
      <c r="D4">
        <v>1</v>
      </c>
      <c r="E4" t="s">
        <v>8729</v>
      </c>
    </row>
    <row r="5" spans="1:5">
      <c r="A5" t="s">
        <v>165</v>
      </c>
      <c r="B5" s="6" t="s">
        <v>163</v>
      </c>
      <c r="C5">
        <v>1999</v>
      </c>
      <c r="D5">
        <v>2</v>
      </c>
      <c r="E5" t="s">
        <v>8729</v>
      </c>
    </row>
    <row r="6" spans="1:5">
      <c r="A6" t="s">
        <v>174</v>
      </c>
      <c r="B6" s="6" t="s">
        <v>172</v>
      </c>
      <c r="C6">
        <v>1999</v>
      </c>
      <c r="D6">
        <v>3</v>
      </c>
      <c r="E6" t="s">
        <v>8729</v>
      </c>
    </row>
    <row r="7" spans="1:5">
      <c r="A7" t="s">
        <v>183</v>
      </c>
      <c r="B7" s="6" t="s">
        <v>181</v>
      </c>
      <c r="C7">
        <v>1999</v>
      </c>
      <c r="D7">
        <v>4</v>
      </c>
      <c r="E7" t="s">
        <v>8729</v>
      </c>
    </row>
    <row r="8" spans="1:5">
      <c r="A8" t="s">
        <v>193</v>
      </c>
      <c r="B8" s="6" t="s">
        <v>191</v>
      </c>
      <c r="C8">
        <v>1999</v>
      </c>
      <c r="D8">
        <v>5</v>
      </c>
      <c r="E8" t="s">
        <v>8729</v>
      </c>
    </row>
    <row r="9" spans="1:5">
      <c r="A9" t="s">
        <v>204</v>
      </c>
      <c r="B9" s="6" t="s">
        <v>202</v>
      </c>
      <c r="C9">
        <v>1999</v>
      </c>
      <c r="D9">
        <v>6</v>
      </c>
      <c r="E9" t="s">
        <v>8729</v>
      </c>
    </row>
    <row r="10" spans="1:5">
      <c r="A10" t="s">
        <v>212</v>
      </c>
      <c r="B10" s="6" t="s">
        <v>210</v>
      </c>
      <c r="C10">
        <v>1999</v>
      </c>
      <c r="D10">
        <v>7</v>
      </c>
      <c r="E10" t="s">
        <v>8729</v>
      </c>
    </row>
    <row r="11" spans="1:5">
      <c r="A11" t="s">
        <v>220</v>
      </c>
      <c r="B11" s="6" t="s">
        <v>218</v>
      </c>
      <c r="C11">
        <v>1999</v>
      </c>
      <c r="D11">
        <v>8</v>
      </c>
      <c r="E11" t="s">
        <v>8729</v>
      </c>
    </row>
    <row r="12" spans="1:5">
      <c r="A12" t="s">
        <v>234</v>
      </c>
      <c r="B12" s="6" t="s">
        <v>232</v>
      </c>
      <c r="C12">
        <v>1999</v>
      </c>
      <c r="D12">
        <v>9</v>
      </c>
      <c r="E12" t="s">
        <v>8729</v>
      </c>
    </row>
    <row r="13" spans="1:5">
      <c r="A13" t="s">
        <v>242</v>
      </c>
      <c r="B13" s="6" t="s">
        <v>241</v>
      </c>
      <c r="C13">
        <v>1999</v>
      </c>
      <c r="D13">
        <v>10</v>
      </c>
      <c r="E13" t="s">
        <v>8729</v>
      </c>
    </row>
    <row r="14" spans="1:5">
      <c r="A14" t="s">
        <v>250</v>
      </c>
      <c r="B14" s="6" t="s">
        <v>249</v>
      </c>
      <c r="C14">
        <v>1999</v>
      </c>
      <c r="D14">
        <v>11</v>
      </c>
      <c r="E14" t="s">
        <v>8729</v>
      </c>
    </row>
    <row r="15" spans="1:5">
      <c r="A15" t="s">
        <v>262</v>
      </c>
      <c r="B15" s="6" t="s">
        <v>260</v>
      </c>
      <c r="C15">
        <v>1999</v>
      </c>
      <c r="D15">
        <v>12</v>
      </c>
      <c r="E15" t="s">
        <v>8729</v>
      </c>
    </row>
    <row r="16" spans="1:5">
      <c r="A16" t="s">
        <v>267</v>
      </c>
      <c r="B16" s="6" t="s">
        <v>266</v>
      </c>
      <c r="C16">
        <v>2000</v>
      </c>
      <c r="D16">
        <v>1</v>
      </c>
      <c r="E16" t="s">
        <v>8729</v>
      </c>
    </row>
    <row r="17" spans="1:5">
      <c r="A17" t="s">
        <v>276</v>
      </c>
      <c r="B17" s="6" t="s">
        <v>275</v>
      </c>
      <c r="C17">
        <v>2000</v>
      </c>
      <c r="D17">
        <v>2</v>
      </c>
      <c r="E17" t="s">
        <v>8729</v>
      </c>
    </row>
    <row r="18" spans="1:5">
      <c r="A18" t="s">
        <v>285</v>
      </c>
      <c r="B18" s="6" t="s">
        <v>284</v>
      </c>
      <c r="C18">
        <v>2000</v>
      </c>
      <c r="D18">
        <v>3</v>
      </c>
      <c r="E18" t="s">
        <v>8729</v>
      </c>
    </row>
    <row r="19" spans="1:5">
      <c r="A19" t="s">
        <v>291</v>
      </c>
      <c r="B19" s="6" t="s">
        <v>290</v>
      </c>
      <c r="C19">
        <v>2000</v>
      </c>
      <c r="D19">
        <v>4</v>
      </c>
      <c r="E19" t="s">
        <v>8729</v>
      </c>
    </row>
    <row r="20" spans="1:5">
      <c r="A20" t="s">
        <v>299</v>
      </c>
      <c r="B20" s="6" t="s">
        <v>298</v>
      </c>
      <c r="C20">
        <v>2000</v>
      </c>
      <c r="D20">
        <v>5</v>
      </c>
      <c r="E20" t="s">
        <v>8729</v>
      </c>
    </row>
    <row r="21" spans="1:5">
      <c r="A21" t="s">
        <v>309</v>
      </c>
      <c r="B21" s="6" t="s">
        <v>308</v>
      </c>
      <c r="C21">
        <v>2000</v>
      </c>
      <c r="D21">
        <v>6</v>
      </c>
      <c r="E21" t="s">
        <v>8729</v>
      </c>
    </row>
    <row r="22" spans="1:5">
      <c r="A22" t="s">
        <v>316</v>
      </c>
      <c r="B22" s="6" t="s">
        <v>315</v>
      </c>
      <c r="C22">
        <v>2000</v>
      </c>
      <c r="D22">
        <v>7</v>
      </c>
      <c r="E22" t="s">
        <v>8729</v>
      </c>
    </row>
    <row r="23" spans="1:5">
      <c r="A23" t="s">
        <v>327</v>
      </c>
      <c r="B23" s="6" t="s">
        <v>326</v>
      </c>
      <c r="C23">
        <v>2000</v>
      </c>
      <c r="D23">
        <v>8</v>
      </c>
      <c r="E23" t="s">
        <v>8729</v>
      </c>
    </row>
    <row r="24" spans="1:5">
      <c r="A24" t="s">
        <v>334</v>
      </c>
      <c r="B24" s="6" t="s">
        <v>333</v>
      </c>
      <c r="C24">
        <v>2000</v>
      </c>
      <c r="D24">
        <v>9</v>
      </c>
      <c r="E24" t="s">
        <v>8729</v>
      </c>
    </row>
    <row r="25" spans="1:5">
      <c r="A25" t="s">
        <v>346</v>
      </c>
      <c r="B25" s="6" t="s">
        <v>345</v>
      </c>
      <c r="C25">
        <v>2000</v>
      </c>
      <c r="D25">
        <v>10</v>
      </c>
      <c r="E25" t="s">
        <v>8729</v>
      </c>
    </row>
    <row r="26" spans="1:5">
      <c r="A26" t="s">
        <v>354</v>
      </c>
      <c r="B26" s="6" t="s">
        <v>353</v>
      </c>
      <c r="C26">
        <v>2000</v>
      </c>
      <c r="D26">
        <v>11</v>
      </c>
      <c r="E26" t="s">
        <v>8729</v>
      </c>
    </row>
    <row r="27" spans="1:5">
      <c r="A27" t="s">
        <v>366</v>
      </c>
      <c r="B27" s="6" t="s">
        <v>365</v>
      </c>
      <c r="C27">
        <v>2000</v>
      </c>
      <c r="D27">
        <v>12</v>
      </c>
      <c r="E27" t="s">
        <v>8729</v>
      </c>
    </row>
    <row r="28" spans="1:5">
      <c r="A28" t="s">
        <v>373</v>
      </c>
      <c r="B28" s="6" t="s">
        <v>372</v>
      </c>
      <c r="C28">
        <v>2001</v>
      </c>
      <c r="D28">
        <v>1</v>
      </c>
      <c r="E28" t="s">
        <v>8729</v>
      </c>
    </row>
    <row r="29" spans="1:5">
      <c r="A29" t="s">
        <v>383</v>
      </c>
      <c r="B29" s="6" t="s">
        <v>382</v>
      </c>
      <c r="C29">
        <v>2001</v>
      </c>
      <c r="D29">
        <v>2</v>
      </c>
      <c r="E29" t="s">
        <v>8729</v>
      </c>
    </row>
    <row r="30" spans="1:5">
      <c r="A30" t="s">
        <v>389</v>
      </c>
      <c r="B30" s="6" t="s">
        <v>388</v>
      </c>
      <c r="C30">
        <v>2001</v>
      </c>
      <c r="D30">
        <v>3</v>
      </c>
      <c r="E30" t="s">
        <v>8729</v>
      </c>
    </row>
    <row r="31" spans="1:5">
      <c r="A31" t="s">
        <v>402</v>
      </c>
      <c r="B31" s="6" t="s">
        <v>401</v>
      </c>
      <c r="C31">
        <v>2001</v>
      </c>
      <c r="D31">
        <v>4</v>
      </c>
      <c r="E31" t="s">
        <v>8729</v>
      </c>
    </row>
    <row r="32" spans="1:5">
      <c r="A32" t="s">
        <v>409</v>
      </c>
      <c r="B32" s="6" t="s">
        <v>408</v>
      </c>
      <c r="C32">
        <v>2001</v>
      </c>
      <c r="D32">
        <v>5</v>
      </c>
      <c r="E32" t="s">
        <v>8729</v>
      </c>
    </row>
    <row r="33" spans="1:5">
      <c r="A33" t="s">
        <v>416</v>
      </c>
      <c r="B33" s="6" t="s">
        <v>415</v>
      </c>
      <c r="C33">
        <v>2001</v>
      </c>
      <c r="D33">
        <v>6</v>
      </c>
      <c r="E33" t="s">
        <v>8729</v>
      </c>
    </row>
    <row r="34" spans="1:5">
      <c r="A34" t="s">
        <v>432</v>
      </c>
      <c r="B34" s="6" t="s">
        <v>431</v>
      </c>
      <c r="C34">
        <v>2001</v>
      </c>
      <c r="D34">
        <v>7</v>
      </c>
      <c r="E34" t="s">
        <v>8729</v>
      </c>
    </row>
    <row r="35" spans="1:5">
      <c r="A35" t="s">
        <v>441</v>
      </c>
      <c r="B35" s="6" t="s">
        <v>440</v>
      </c>
      <c r="C35">
        <v>2001</v>
      </c>
      <c r="D35">
        <v>8</v>
      </c>
      <c r="E35" t="s">
        <v>8729</v>
      </c>
    </row>
    <row r="36" spans="1:5">
      <c r="A36" t="s">
        <v>449</v>
      </c>
      <c r="B36" s="6" t="s">
        <v>448</v>
      </c>
      <c r="C36">
        <v>2001</v>
      </c>
      <c r="D36">
        <v>9</v>
      </c>
      <c r="E36" t="s">
        <v>8729</v>
      </c>
    </row>
    <row r="37" spans="1:5">
      <c r="A37" t="s">
        <v>459</v>
      </c>
      <c r="B37" s="6" t="s">
        <v>458</v>
      </c>
      <c r="C37">
        <v>2001</v>
      </c>
      <c r="D37">
        <v>10</v>
      </c>
      <c r="E37" t="s">
        <v>8729</v>
      </c>
    </row>
    <row r="38" spans="1:5">
      <c r="A38" t="s">
        <v>473</v>
      </c>
      <c r="B38" s="6" t="s">
        <v>472</v>
      </c>
      <c r="C38">
        <v>2001</v>
      </c>
      <c r="D38">
        <v>11</v>
      </c>
      <c r="E38" t="s">
        <v>8729</v>
      </c>
    </row>
    <row r="39" spans="1:5">
      <c r="A39" t="s">
        <v>486</v>
      </c>
      <c r="B39" s="6" t="s">
        <v>485</v>
      </c>
      <c r="C39">
        <v>2001</v>
      </c>
      <c r="D39">
        <v>12</v>
      </c>
      <c r="E39" t="s">
        <v>8729</v>
      </c>
    </row>
    <row r="40" spans="1:5">
      <c r="A40" t="s">
        <v>508</v>
      </c>
      <c r="B40" s="6" t="s">
        <v>507</v>
      </c>
      <c r="C40">
        <v>2002</v>
      </c>
      <c r="D40">
        <v>1</v>
      </c>
      <c r="E40" t="s">
        <v>8729</v>
      </c>
    </row>
    <row r="41" spans="1:5">
      <c r="A41" t="s">
        <v>520</v>
      </c>
      <c r="B41" s="6" t="s">
        <v>519</v>
      </c>
      <c r="C41">
        <v>2002</v>
      </c>
      <c r="D41">
        <v>2</v>
      </c>
      <c r="E41" t="s">
        <v>8729</v>
      </c>
    </row>
    <row r="42" spans="1:5">
      <c r="A42" t="s">
        <v>531</v>
      </c>
      <c r="B42" s="6" t="s">
        <v>530</v>
      </c>
      <c r="C42">
        <v>2002</v>
      </c>
      <c r="D42">
        <v>3</v>
      </c>
      <c r="E42" t="s">
        <v>8729</v>
      </c>
    </row>
    <row r="43" spans="1:5">
      <c r="A43" t="s">
        <v>542</v>
      </c>
      <c r="B43" s="6" t="s">
        <v>541</v>
      </c>
      <c r="C43">
        <v>2002</v>
      </c>
      <c r="D43">
        <v>4</v>
      </c>
      <c r="E43" t="s">
        <v>8729</v>
      </c>
    </row>
    <row r="44" spans="1:5">
      <c r="A44" t="s">
        <v>553</v>
      </c>
      <c r="B44" s="6" t="s">
        <v>552</v>
      </c>
      <c r="C44">
        <v>2002</v>
      </c>
      <c r="D44">
        <v>5</v>
      </c>
      <c r="E44" t="s">
        <v>8729</v>
      </c>
    </row>
    <row r="45" spans="1:5">
      <c r="A45" t="s">
        <v>563</v>
      </c>
      <c r="B45" s="6" t="s">
        <v>562</v>
      </c>
      <c r="C45">
        <v>2002</v>
      </c>
      <c r="D45">
        <v>6</v>
      </c>
      <c r="E45" t="s">
        <v>8729</v>
      </c>
    </row>
    <row r="46" spans="1:5">
      <c r="A46" t="s">
        <v>578</v>
      </c>
      <c r="B46" s="6" t="s">
        <v>577</v>
      </c>
      <c r="C46">
        <v>2002</v>
      </c>
      <c r="D46">
        <v>7</v>
      </c>
      <c r="E46" t="s">
        <v>8729</v>
      </c>
    </row>
    <row r="47" spans="1:5">
      <c r="A47" t="s">
        <v>590</v>
      </c>
      <c r="B47" s="6" t="s">
        <v>589</v>
      </c>
      <c r="C47">
        <v>2002</v>
      </c>
      <c r="D47">
        <v>8</v>
      </c>
      <c r="E47" t="s">
        <v>8729</v>
      </c>
    </row>
    <row r="48" spans="1:5">
      <c r="A48" t="s">
        <v>601</v>
      </c>
      <c r="B48" s="6" t="s">
        <v>600</v>
      </c>
      <c r="C48">
        <v>2002</v>
      </c>
      <c r="D48">
        <v>9</v>
      </c>
      <c r="E48" t="s">
        <v>8729</v>
      </c>
    </row>
    <row r="49" spans="1:5">
      <c r="A49" t="s">
        <v>612</v>
      </c>
      <c r="B49" s="6" t="s">
        <v>611</v>
      </c>
      <c r="C49">
        <v>2002</v>
      </c>
      <c r="D49">
        <v>10</v>
      </c>
      <c r="E49" t="s">
        <v>8729</v>
      </c>
    </row>
    <row r="50" spans="1:5">
      <c r="A50" t="s">
        <v>622</v>
      </c>
      <c r="B50" s="6" t="s">
        <v>621</v>
      </c>
      <c r="C50">
        <v>2002</v>
      </c>
      <c r="D50">
        <v>11</v>
      </c>
      <c r="E50" t="s">
        <v>8729</v>
      </c>
    </row>
    <row r="51" spans="1:5">
      <c r="A51" t="s">
        <v>634</v>
      </c>
      <c r="B51" s="6" t="s">
        <v>633</v>
      </c>
      <c r="C51">
        <v>2002</v>
      </c>
      <c r="D51">
        <v>12</v>
      </c>
      <c r="E51" t="s">
        <v>8729</v>
      </c>
    </row>
    <row r="52" spans="1:5">
      <c r="A52" t="s">
        <v>642</v>
      </c>
      <c r="B52" s="6" t="s">
        <v>641</v>
      </c>
      <c r="C52">
        <v>2003</v>
      </c>
      <c r="D52">
        <v>1</v>
      </c>
      <c r="E52" t="s">
        <v>8729</v>
      </c>
    </row>
    <row r="53" spans="1:5">
      <c r="A53" t="s">
        <v>652</v>
      </c>
      <c r="B53" s="6" t="s">
        <v>651</v>
      </c>
      <c r="C53">
        <v>2003</v>
      </c>
      <c r="D53">
        <v>2</v>
      </c>
      <c r="E53" t="s">
        <v>8729</v>
      </c>
    </row>
    <row r="54" spans="1:5">
      <c r="A54" t="s">
        <v>664</v>
      </c>
      <c r="B54" s="6" t="s">
        <v>663</v>
      </c>
      <c r="C54">
        <v>2003</v>
      </c>
      <c r="D54">
        <v>3</v>
      </c>
      <c r="E54" t="s">
        <v>8729</v>
      </c>
    </row>
    <row r="55" spans="1:5">
      <c r="A55" t="s">
        <v>673</v>
      </c>
      <c r="B55" s="6" t="s">
        <v>672</v>
      </c>
      <c r="C55">
        <v>2003</v>
      </c>
      <c r="D55">
        <v>4</v>
      </c>
      <c r="E55" t="s">
        <v>8729</v>
      </c>
    </row>
    <row r="56" spans="1:5">
      <c r="A56" t="s">
        <v>682</v>
      </c>
      <c r="B56" s="6" t="s">
        <v>681</v>
      </c>
      <c r="C56">
        <v>2003</v>
      </c>
      <c r="D56">
        <v>5</v>
      </c>
      <c r="E56" t="s">
        <v>8729</v>
      </c>
    </row>
    <row r="57" spans="1:5">
      <c r="A57" t="s">
        <v>694</v>
      </c>
      <c r="B57" s="6" t="s">
        <v>693</v>
      </c>
      <c r="C57">
        <v>2003</v>
      </c>
      <c r="D57">
        <v>6</v>
      </c>
      <c r="E57" t="s">
        <v>8729</v>
      </c>
    </row>
    <row r="58" spans="1:5">
      <c r="A58" t="s">
        <v>703</v>
      </c>
      <c r="B58" s="6" t="s">
        <v>702</v>
      </c>
      <c r="C58">
        <v>2003</v>
      </c>
      <c r="D58">
        <v>7</v>
      </c>
      <c r="E58" t="s">
        <v>8729</v>
      </c>
    </row>
    <row r="59" spans="1:5">
      <c r="A59" t="s">
        <v>712</v>
      </c>
      <c r="B59" s="6" t="s">
        <v>711</v>
      </c>
      <c r="C59">
        <v>2003</v>
      </c>
      <c r="D59">
        <v>8</v>
      </c>
      <c r="E59" t="s">
        <v>8729</v>
      </c>
    </row>
    <row r="60" spans="1:5">
      <c r="A60" t="s">
        <v>728</v>
      </c>
      <c r="B60" s="6" t="s">
        <v>727</v>
      </c>
      <c r="C60">
        <v>2003</v>
      </c>
      <c r="D60">
        <v>9</v>
      </c>
      <c r="E60" t="s">
        <v>8729</v>
      </c>
    </row>
    <row r="61" spans="1:5">
      <c r="A61" t="s">
        <v>738</v>
      </c>
      <c r="B61" s="6" t="s">
        <v>737</v>
      </c>
      <c r="C61">
        <v>2003</v>
      </c>
      <c r="D61">
        <v>10</v>
      </c>
      <c r="E61" t="s">
        <v>8729</v>
      </c>
    </row>
    <row r="62" spans="1:5">
      <c r="A62" t="s">
        <v>748</v>
      </c>
      <c r="B62" s="6" t="s">
        <v>747</v>
      </c>
      <c r="C62">
        <v>2003</v>
      </c>
      <c r="D62">
        <v>11</v>
      </c>
      <c r="E62" t="s">
        <v>8729</v>
      </c>
    </row>
    <row r="63" spans="1:5">
      <c r="A63" t="s">
        <v>761</v>
      </c>
      <c r="B63" s="6" t="s">
        <v>760</v>
      </c>
      <c r="C63">
        <v>2003</v>
      </c>
      <c r="D63">
        <v>12</v>
      </c>
      <c r="E63" t="s">
        <v>8729</v>
      </c>
    </row>
    <row r="64" spans="1:5">
      <c r="A64" t="s">
        <v>768</v>
      </c>
      <c r="B64" s="6" t="s">
        <v>767</v>
      </c>
      <c r="C64">
        <v>2004</v>
      </c>
      <c r="D64">
        <v>1</v>
      </c>
      <c r="E64" t="s">
        <v>8729</v>
      </c>
    </row>
    <row r="65" spans="1:5">
      <c r="A65" t="s">
        <v>785</v>
      </c>
      <c r="B65" s="6" t="s">
        <v>784</v>
      </c>
      <c r="C65">
        <v>2004</v>
      </c>
      <c r="D65">
        <v>2</v>
      </c>
      <c r="E65" t="s">
        <v>8729</v>
      </c>
    </row>
    <row r="66" spans="1:5">
      <c r="A66" t="s">
        <v>807</v>
      </c>
      <c r="B66" s="6" t="s">
        <v>806</v>
      </c>
      <c r="C66">
        <v>2004</v>
      </c>
      <c r="D66">
        <v>3</v>
      </c>
      <c r="E66" t="s">
        <v>8729</v>
      </c>
    </row>
    <row r="67" spans="1:5">
      <c r="A67" t="s">
        <v>820</v>
      </c>
      <c r="B67" s="6" t="s">
        <v>819</v>
      </c>
      <c r="C67">
        <v>2004</v>
      </c>
      <c r="D67">
        <v>4</v>
      </c>
      <c r="E67" t="s">
        <v>8729</v>
      </c>
    </row>
    <row r="68" spans="1:5">
      <c r="A68" t="s">
        <v>834</v>
      </c>
      <c r="B68" s="6" t="s">
        <v>833</v>
      </c>
      <c r="C68">
        <v>2004</v>
      </c>
      <c r="D68">
        <v>5</v>
      </c>
      <c r="E68" t="s">
        <v>8729</v>
      </c>
    </row>
    <row r="69" spans="1:5">
      <c r="A69" t="s">
        <v>851</v>
      </c>
      <c r="B69" s="6" t="s">
        <v>850</v>
      </c>
      <c r="C69">
        <v>2004</v>
      </c>
      <c r="D69">
        <v>6</v>
      </c>
      <c r="E69" t="s">
        <v>8729</v>
      </c>
    </row>
    <row r="70" spans="1:5">
      <c r="A70" t="s">
        <v>864</v>
      </c>
      <c r="B70" s="6" t="s">
        <v>863</v>
      </c>
      <c r="C70">
        <v>2004</v>
      </c>
      <c r="D70">
        <v>7</v>
      </c>
      <c r="E70" t="s">
        <v>8729</v>
      </c>
    </row>
    <row r="71" spans="1:5">
      <c r="A71" t="s">
        <v>876</v>
      </c>
      <c r="B71" s="6" t="s">
        <v>875</v>
      </c>
      <c r="C71">
        <v>2004</v>
      </c>
      <c r="D71">
        <v>8</v>
      </c>
      <c r="E71" t="s">
        <v>8729</v>
      </c>
    </row>
    <row r="72" spans="1:5">
      <c r="A72" t="s">
        <v>888</v>
      </c>
      <c r="B72" s="6" t="s">
        <v>887</v>
      </c>
      <c r="C72">
        <v>2004</v>
      </c>
      <c r="D72">
        <v>9</v>
      </c>
      <c r="E72" t="s">
        <v>8729</v>
      </c>
    </row>
    <row r="73" spans="1:5">
      <c r="A73" t="s">
        <v>900</v>
      </c>
      <c r="B73" s="6" t="s">
        <v>899</v>
      </c>
      <c r="C73">
        <v>2004</v>
      </c>
      <c r="D73">
        <v>10</v>
      </c>
      <c r="E73" t="s">
        <v>8729</v>
      </c>
    </row>
    <row r="74" spans="1:5">
      <c r="A74" t="s">
        <v>911</v>
      </c>
      <c r="B74" s="6" t="s">
        <v>910</v>
      </c>
      <c r="C74">
        <v>2004</v>
      </c>
      <c r="D74">
        <v>11</v>
      </c>
      <c r="E74" t="s">
        <v>8729</v>
      </c>
    </row>
    <row r="75" spans="1:5">
      <c r="A75" t="s">
        <v>919</v>
      </c>
      <c r="B75" s="6" t="s">
        <v>918</v>
      </c>
      <c r="C75">
        <v>2004</v>
      </c>
      <c r="D75">
        <v>12</v>
      </c>
      <c r="E75" t="s">
        <v>8729</v>
      </c>
    </row>
    <row r="76" spans="1:5">
      <c r="A76" t="s">
        <v>940</v>
      </c>
      <c r="B76" s="6" t="s">
        <v>939</v>
      </c>
      <c r="C76">
        <v>2005</v>
      </c>
      <c r="D76">
        <v>1</v>
      </c>
      <c r="E76" t="s">
        <v>8729</v>
      </c>
    </row>
    <row r="77" spans="1:5">
      <c r="A77" t="s">
        <v>952</v>
      </c>
      <c r="B77" s="6" t="s">
        <v>951</v>
      </c>
      <c r="C77">
        <v>2005</v>
      </c>
      <c r="D77">
        <v>2</v>
      </c>
      <c r="E77" t="s">
        <v>8729</v>
      </c>
    </row>
    <row r="78" spans="1:5">
      <c r="A78" t="s">
        <v>966</v>
      </c>
      <c r="B78" s="6" t="s">
        <v>965</v>
      </c>
      <c r="C78">
        <v>2005</v>
      </c>
      <c r="D78">
        <v>3</v>
      </c>
      <c r="E78" t="s">
        <v>8729</v>
      </c>
    </row>
    <row r="79" spans="1:5">
      <c r="A79" t="s">
        <v>981</v>
      </c>
      <c r="B79" s="6" t="s">
        <v>980</v>
      </c>
      <c r="C79">
        <v>2005</v>
      </c>
      <c r="D79">
        <v>4</v>
      </c>
      <c r="E79" t="s">
        <v>8729</v>
      </c>
    </row>
    <row r="80" spans="1:5">
      <c r="A80" t="s">
        <v>993</v>
      </c>
      <c r="B80" s="6" t="s">
        <v>992</v>
      </c>
      <c r="C80">
        <v>2005</v>
      </c>
      <c r="D80">
        <v>5</v>
      </c>
      <c r="E80" t="s">
        <v>8729</v>
      </c>
    </row>
    <row r="81" spans="1:5">
      <c r="A81" t="s">
        <v>1008</v>
      </c>
      <c r="B81" s="6" t="s">
        <v>1007</v>
      </c>
      <c r="C81">
        <v>2005</v>
      </c>
      <c r="D81">
        <v>6</v>
      </c>
      <c r="E81" t="s">
        <v>8729</v>
      </c>
    </row>
    <row r="82" spans="1:5">
      <c r="A82" t="s">
        <v>1020</v>
      </c>
      <c r="B82" s="6" t="s">
        <v>1019</v>
      </c>
      <c r="C82">
        <v>2005</v>
      </c>
      <c r="D82">
        <v>7</v>
      </c>
      <c r="E82" t="s">
        <v>8729</v>
      </c>
    </row>
    <row r="83" spans="1:5">
      <c r="A83" t="s">
        <v>1033</v>
      </c>
      <c r="B83" s="6" t="s">
        <v>1032</v>
      </c>
      <c r="C83">
        <v>2005</v>
      </c>
      <c r="D83">
        <v>8</v>
      </c>
      <c r="E83" t="s">
        <v>8729</v>
      </c>
    </row>
    <row r="84" spans="1:5">
      <c r="A84" t="s">
        <v>1045</v>
      </c>
      <c r="B84" s="6" t="s">
        <v>1044</v>
      </c>
      <c r="C84">
        <v>2005</v>
      </c>
      <c r="D84">
        <v>9</v>
      </c>
      <c r="E84" t="s">
        <v>8729</v>
      </c>
    </row>
    <row r="85" spans="1:5">
      <c r="A85" t="s">
        <v>1057</v>
      </c>
      <c r="B85" s="6" t="s">
        <v>1056</v>
      </c>
      <c r="C85">
        <v>2005</v>
      </c>
      <c r="D85">
        <v>10</v>
      </c>
      <c r="E85" t="s">
        <v>8729</v>
      </c>
    </row>
    <row r="86" spans="1:5">
      <c r="A86" t="s">
        <v>1069</v>
      </c>
      <c r="B86" s="6" t="s">
        <v>1068</v>
      </c>
      <c r="C86">
        <v>2005</v>
      </c>
      <c r="D86">
        <v>11</v>
      </c>
      <c r="E86" t="s">
        <v>8729</v>
      </c>
    </row>
    <row r="87" spans="1:5">
      <c r="A87" t="s">
        <v>1084</v>
      </c>
      <c r="B87" s="6" t="s">
        <v>1083</v>
      </c>
      <c r="C87">
        <v>2005</v>
      </c>
      <c r="D87">
        <v>12</v>
      </c>
      <c r="E87" t="s">
        <v>8729</v>
      </c>
    </row>
    <row r="88" spans="1:5">
      <c r="A88" t="s">
        <v>1097</v>
      </c>
      <c r="B88" s="6" t="s">
        <v>1096</v>
      </c>
      <c r="C88">
        <v>2006</v>
      </c>
      <c r="D88">
        <v>1</v>
      </c>
      <c r="E88" t="s">
        <v>8729</v>
      </c>
    </row>
    <row r="89" spans="1:5">
      <c r="A89" t="s">
        <v>1115</v>
      </c>
      <c r="B89" s="6" t="s">
        <v>1114</v>
      </c>
      <c r="C89">
        <v>2006</v>
      </c>
      <c r="D89">
        <v>2</v>
      </c>
      <c r="E89" t="s">
        <v>8729</v>
      </c>
    </row>
    <row r="90" spans="1:5">
      <c r="A90" t="s">
        <v>1127</v>
      </c>
      <c r="B90" s="6" t="s">
        <v>1126</v>
      </c>
      <c r="C90">
        <v>2006</v>
      </c>
      <c r="D90">
        <v>3</v>
      </c>
      <c r="E90" t="s">
        <v>8729</v>
      </c>
    </row>
    <row r="91" spans="1:5">
      <c r="A91" t="s">
        <v>1139</v>
      </c>
      <c r="B91" s="6" t="s">
        <v>1138</v>
      </c>
      <c r="C91">
        <v>2006</v>
      </c>
      <c r="D91">
        <v>4</v>
      </c>
      <c r="E91" t="s">
        <v>8729</v>
      </c>
    </row>
    <row r="92" spans="1:5">
      <c r="A92" t="s">
        <v>1151</v>
      </c>
      <c r="B92" s="6" t="s">
        <v>1150</v>
      </c>
      <c r="C92">
        <v>2006</v>
      </c>
      <c r="D92">
        <v>5</v>
      </c>
      <c r="E92" t="s">
        <v>8729</v>
      </c>
    </row>
    <row r="93" spans="1:5">
      <c r="A93" t="s">
        <v>1166</v>
      </c>
      <c r="B93" s="6" t="s">
        <v>1165</v>
      </c>
      <c r="C93">
        <v>2006</v>
      </c>
      <c r="D93">
        <v>6</v>
      </c>
      <c r="E93" t="s">
        <v>8729</v>
      </c>
    </row>
    <row r="94" spans="1:5">
      <c r="A94" t="s">
        <v>1182</v>
      </c>
      <c r="B94" s="6" t="s">
        <v>1181</v>
      </c>
      <c r="C94">
        <v>2006</v>
      </c>
      <c r="D94">
        <v>7</v>
      </c>
      <c r="E94" t="s">
        <v>8729</v>
      </c>
    </row>
    <row r="95" spans="1:5">
      <c r="A95" t="s">
        <v>1195</v>
      </c>
      <c r="B95" s="6" t="s">
        <v>1194</v>
      </c>
      <c r="C95">
        <v>2006</v>
      </c>
      <c r="D95">
        <v>8</v>
      </c>
      <c r="E95" t="s">
        <v>8729</v>
      </c>
    </row>
    <row r="96" spans="1:5">
      <c r="A96" t="s">
        <v>1207</v>
      </c>
      <c r="B96" s="6" t="s">
        <v>1206</v>
      </c>
      <c r="C96">
        <v>2006</v>
      </c>
      <c r="D96">
        <v>9</v>
      </c>
      <c r="E96" t="s">
        <v>8729</v>
      </c>
    </row>
    <row r="97" spans="1:5">
      <c r="A97" t="s">
        <v>1219</v>
      </c>
      <c r="B97" s="6" t="s">
        <v>1218</v>
      </c>
      <c r="C97">
        <v>2006</v>
      </c>
      <c r="D97">
        <v>10</v>
      </c>
      <c r="E97" t="s">
        <v>8729</v>
      </c>
    </row>
    <row r="98" spans="1:5">
      <c r="A98" t="s">
        <v>1231</v>
      </c>
      <c r="B98" s="6" t="s">
        <v>1230</v>
      </c>
      <c r="C98">
        <v>2006</v>
      </c>
      <c r="D98">
        <v>11</v>
      </c>
      <c r="E98" t="s">
        <v>8729</v>
      </c>
    </row>
    <row r="99" spans="1:5">
      <c r="A99" t="s">
        <v>1246</v>
      </c>
      <c r="B99" s="6" t="s">
        <v>1245</v>
      </c>
      <c r="C99">
        <v>2006</v>
      </c>
      <c r="D99">
        <v>12</v>
      </c>
      <c r="E99" t="s">
        <v>8729</v>
      </c>
    </row>
    <row r="100" spans="1:5">
      <c r="A100" t="s">
        <v>1260</v>
      </c>
      <c r="B100" s="6" t="s">
        <v>1259</v>
      </c>
      <c r="C100">
        <v>2007</v>
      </c>
      <c r="D100">
        <v>1</v>
      </c>
      <c r="E100" t="s">
        <v>8729</v>
      </c>
    </row>
    <row r="101" spans="1:5">
      <c r="A101" t="s">
        <v>1275</v>
      </c>
      <c r="B101" s="6" t="s">
        <v>1274</v>
      </c>
      <c r="C101">
        <v>2007</v>
      </c>
      <c r="D101">
        <v>2</v>
      </c>
      <c r="E101" t="s">
        <v>8729</v>
      </c>
    </row>
    <row r="102" spans="1:5">
      <c r="A102" t="s">
        <v>1294</v>
      </c>
      <c r="B102" s="6" t="s">
        <v>1293</v>
      </c>
      <c r="C102">
        <v>2007</v>
      </c>
      <c r="D102">
        <v>3</v>
      </c>
      <c r="E102" t="s">
        <v>8729</v>
      </c>
    </row>
    <row r="103" spans="1:5">
      <c r="A103" t="s">
        <v>1307</v>
      </c>
      <c r="B103" s="6" t="s">
        <v>1306</v>
      </c>
      <c r="C103">
        <v>2007</v>
      </c>
      <c r="D103">
        <v>4</v>
      </c>
      <c r="E103" t="s">
        <v>8729</v>
      </c>
    </row>
    <row r="104" spans="1:5">
      <c r="A104" t="s">
        <v>1324</v>
      </c>
      <c r="B104" s="6" t="s">
        <v>1323</v>
      </c>
      <c r="C104">
        <v>2007</v>
      </c>
      <c r="D104">
        <v>5</v>
      </c>
      <c r="E104" t="s">
        <v>8729</v>
      </c>
    </row>
    <row r="105" spans="1:5">
      <c r="A105" t="s">
        <v>1337</v>
      </c>
      <c r="B105" s="6" t="s">
        <v>1336</v>
      </c>
      <c r="C105">
        <v>2007</v>
      </c>
      <c r="D105">
        <v>6</v>
      </c>
      <c r="E105" t="s">
        <v>8729</v>
      </c>
    </row>
    <row r="106" spans="1:5">
      <c r="A106" t="s">
        <v>1350</v>
      </c>
      <c r="B106" s="6" t="s">
        <v>1349</v>
      </c>
      <c r="C106">
        <v>2007</v>
      </c>
      <c r="D106">
        <v>7</v>
      </c>
      <c r="E106" t="s">
        <v>8729</v>
      </c>
    </row>
    <row r="107" spans="1:5">
      <c r="A107" t="s">
        <v>1363</v>
      </c>
      <c r="B107" s="6" t="s">
        <v>1362</v>
      </c>
      <c r="C107">
        <v>2007</v>
      </c>
      <c r="D107">
        <v>8</v>
      </c>
      <c r="E107" t="s">
        <v>8729</v>
      </c>
    </row>
    <row r="108" spans="1:5">
      <c r="A108" t="s">
        <v>1375</v>
      </c>
      <c r="B108" s="6" t="s">
        <v>1374</v>
      </c>
      <c r="C108">
        <v>2007</v>
      </c>
      <c r="D108">
        <v>9</v>
      </c>
      <c r="E108" t="s">
        <v>8729</v>
      </c>
    </row>
    <row r="109" spans="1:5">
      <c r="A109" t="s">
        <v>1387</v>
      </c>
      <c r="B109" s="6" t="s">
        <v>1386</v>
      </c>
      <c r="C109">
        <v>2007</v>
      </c>
      <c r="D109">
        <v>10</v>
      </c>
      <c r="E109" t="s">
        <v>8729</v>
      </c>
    </row>
    <row r="110" spans="1:5">
      <c r="A110" t="s">
        <v>1398</v>
      </c>
      <c r="B110" s="6" t="s">
        <v>1397</v>
      </c>
      <c r="C110">
        <v>2007</v>
      </c>
      <c r="D110">
        <v>11</v>
      </c>
      <c r="E110" t="s">
        <v>8729</v>
      </c>
    </row>
    <row r="111" spans="1:5">
      <c r="A111" t="s">
        <v>1413</v>
      </c>
      <c r="B111" s="6" t="s">
        <v>1412</v>
      </c>
      <c r="C111">
        <v>2007</v>
      </c>
      <c r="D111">
        <v>12</v>
      </c>
      <c r="E111" t="s">
        <v>8729</v>
      </c>
    </row>
    <row r="112" spans="1:5">
      <c r="A112" t="s">
        <v>1431</v>
      </c>
      <c r="B112" s="6" t="s">
        <v>1430</v>
      </c>
      <c r="C112">
        <v>2008</v>
      </c>
      <c r="D112">
        <v>1</v>
      </c>
      <c r="E112" t="s">
        <v>8729</v>
      </c>
    </row>
    <row r="113" spans="1:5">
      <c r="A113" t="s">
        <v>1443</v>
      </c>
      <c r="B113" s="6" t="s">
        <v>1442</v>
      </c>
      <c r="C113">
        <v>2008</v>
      </c>
      <c r="D113">
        <v>2</v>
      </c>
      <c r="E113" t="s">
        <v>8729</v>
      </c>
    </row>
    <row r="114" spans="1:5">
      <c r="A114" t="s">
        <v>1458</v>
      </c>
      <c r="B114" s="6" t="s">
        <v>1457</v>
      </c>
      <c r="C114">
        <v>2008</v>
      </c>
      <c r="D114">
        <v>3</v>
      </c>
      <c r="E114" t="s">
        <v>8729</v>
      </c>
    </row>
    <row r="115" spans="1:5">
      <c r="A115" t="s">
        <v>1470</v>
      </c>
      <c r="B115" s="6" t="s">
        <v>1469</v>
      </c>
      <c r="C115">
        <v>2008</v>
      </c>
      <c r="D115">
        <v>4</v>
      </c>
      <c r="E115" t="s">
        <v>8729</v>
      </c>
    </row>
    <row r="116" spans="1:5">
      <c r="A116" t="s">
        <v>1482</v>
      </c>
      <c r="B116" s="6" t="s">
        <v>1481</v>
      </c>
      <c r="C116">
        <v>2008</v>
      </c>
      <c r="D116">
        <v>5</v>
      </c>
      <c r="E116" t="s">
        <v>8729</v>
      </c>
    </row>
    <row r="117" spans="1:5">
      <c r="A117" t="s">
        <v>1501</v>
      </c>
      <c r="B117" s="6" t="s">
        <v>1500</v>
      </c>
      <c r="C117">
        <v>2008</v>
      </c>
      <c r="D117">
        <v>6</v>
      </c>
      <c r="E117" t="s">
        <v>8729</v>
      </c>
    </row>
    <row r="118" spans="1:5">
      <c r="A118" t="s">
        <v>1514</v>
      </c>
      <c r="B118" s="6" t="s">
        <v>1513</v>
      </c>
      <c r="C118">
        <v>2008</v>
      </c>
      <c r="D118">
        <v>7</v>
      </c>
      <c r="E118" t="s">
        <v>8729</v>
      </c>
    </row>
    <row r="119" spans="1:5">
      <c r="A119" t="s">
        <v>1527</v>
      </c>
      <c r="B119" s="6" t="s">
        <v>1526</v>
      </c>
      <c r="C119">
        <v>2008</v>
      </c>
      <c r="D119">
        <v>8</v>
      </c>
      <c r="E119" t="s">
        <v>8729</v>
      </c>
    </row>
    <row r="120" spans="1:5">
      <c r="A120" t="s">
        <v>1543</v>
      </c>
      <c r="B120" s="6" t="s">
        <v>1542</v>
      </c>
      <c r="C120">
        <v>2008</v>
      </c>
      <c r="D120">
        <v>9</v>
      </c>
      <c r="E120" t="s">
        <v>8729</v>
      </c>
    </row>
    <row r="121" spans="1:5">
      <c r="A121" t="s">
        <v>1556</v>
      </c>
      <c r="B121" s="6" t="s">
        <v>1555</v>
      </c>
      <c r="C121">
        <v>2008</v>
      </c>
      <c r="D121">
        <v>10</v>
      </c>
      <c r="E121" t="s">
        <v>8729</v>
      </c>
    </row>
    <row r="122" spans="1:5">
      <c r="A122" t="s">
        <v>1569</v>
      </c>
      <c r="B122" s="6" t="s">
        <v>1568</v>
      </c>
      <c r="C122">
        <v>2008</v>
      </c>
      <c r="D122">
        <v>11</v>
      </c>
      <c r="E122" t="s">
        <v>8729</v>
      </c>
    </row>
    <row r="123" spans="1:5">
      <c r="A123" t="s">
        <v>1585</v>
      </c>
      <c r="B123" s="6" t="s">
        <v>1584</v>
      </c>
      <c r="C123">
        <v>2008</v>
      </c>
      <c r="D123">
        <v>12</v>
      </c>
      <c r="E123" t="s">
        <v>8729</v>
      </c>
    </row>
    <row r="124" spans="1:5">
      <c r="A124" t="s">
        <v>1603</v>
      </c>
      <c r="B124" s="6" t="s">
        <v>1602</v>
      </c>
      <c r="C124">
        <v>2009</v>
      </c>
      <c r="D124">
        <v>1</v>
      </c>
      <c r="E124" t="s">
        <v>8729</v>
      </c>
    </row>
    <row r="125" spans="1:5">
      <c r="A125" t="s">
        <v>1615</v>
      </c>
      <c r="B125" s="6" t="s">
        <v>1614</v>
      </c>
      <c r="C125">
        <v>2009</v>
      </c>
      <c r="D125">
        <v>2</v>
      </c>
      <c r="E125" t="s">
        <v>8729</v>
      </c>
    </row>
    <row r="126" spans="1:5">
      <c r="A126" t="s">
        <v>1631</v>
      </c>
      <c r="B126" s="6" t="s">
        <v>1630</v>
      </c>
      <c r="C126">
        <v>2009</v>
      </c>
      <c r="D126">
        <v>3</v>
      </c>
      <c r="E126" t="s">
        <v>8729</v>
      </c>
    </row>
    <row r="127" spans="1:5">
      <c r="A127" t="s">
        <v>1648</v>
      </c>
      <c r="B127" s="6" t="s">
        <v>1647</v>
      </c>
      <c r="C127">
        <v>2009</v>
      </c>
      <c r="D127">
        <v>4</v>
      </c>
      <c r="E127" t="s">
        <v>8729</v>
      </c>
    </row>
    <row r="128" spans="1:5">
      <c r="A128" t="s">
        <v>1662</v>
      </c>
      <c r="B128" s="6" t="s">
        <v>1661</v>
      </c>
      <c r="C128">
        <v>2009</v>
      </c>
      <c r="D128">
        <v>5</v>
      </c>
      <c r="E128" t="s">
        <v>8729</v>
      </c>
    </row>
    <row r="129" spans="1:5">
      <c r="A129" t="s">
        <v>1679</v>
      </c>
      <c r="B129" s="6" t="s">
        <v>1678</v>
      </c>
      <c r="C129">
        <v>2009</v>
      </c>
      <c r="D129">
        <v>6</v>
      </c>
      <c r="E129" t="s">
        <v>8729</v>
      </c>
    </row>
    <row r="130" spans="1:5">
      <c r="A130" t="s">
        <v>1693</v>
      </c>
      <c r="B130" s="6" t="s">
        <v>1692</v>
      </c>
      <c r="C130">
        <v>2009</v>
      </c>
      <c r="D130">
        <v>7</v>
      </c>
      <c r="E130" t="s">
        <v>8729</v>
      </c>
    </row>
    <row r="131" spans="1:5">
      <c r="A131" t="s">
        <v>1707</v>
      </c>
      <c r="B131" s="6" t="s">
        <v>1706</v>
      </c>
      <c r="C131">
        <v>2009</v>
      </c>
      <c r="D131">
        <v>8</v>
      </c>
      <c r="E131" t="s">
        <v>8729</v>
      </c>
    </row>
    <row r="132" spans="1:5">
      <c r="A132" t="s">
        <v>1724</v>
      </c>
      <c r="B132" s="6" t="s">
        <v>1723</v>
      </c>
      <c r="C132">
        <v>2009</v>
      </c>
      <c r="D132">
        <v>9</v>
      </c>
      <c r="E132" t="s">
        <v>8729</v>
      </c>
    </row>
    <row r="133" spans="1:5">
      <c r="A133" t="s">
        <v>1738</v>
      </c>
      <c r="B133" s="6" t="s">
        <v>1737</v>
      </c>
      <c r="C133">
        <v>2009</v>
      </c>
      <c r="D133">
        <v>10</v>
      </c>
      <c r="E133" t="s">
        <v>8729</v>
      </c>
    </row>
    <row r="134" spans="1:5">
      <c r="A134" t="s">
        <v>1752</v>
      </c>
      <c r="B134" s="6" t="s">
        <v>1751</v>
      </c>
      <c r="C134">
        <v>2009</v>
      </c>
      <c r="D134">
        <v>11</v>
      </c>
      <c r="E134" t="s">
        <v>8729</v>
      </c>
    </row>
    <row r="135" spans="1:5">
      <c r="A135" t="s">
        <v>1777</v>
      </c>
      <c r="B135" s="6" t="s">
        <v>1776</v>
      </c>
      <c r="C135">
        <v>2009</v>
      </c>
      <c r="D135">
        <v>12</v>
      </c>
      <c r="E135" t="s">
        <v>8729</v>
      </c>
    </row>
    <row r="136" spans="1:5">
      <c r="A136" t="s">
        <v>1796</v>
      </c>
      <c r="B136" s="6" t="s">
        <v>1795</v>
      </c>
      <c r="C136">
        <v>2010</v>
      </c>
      <c r="D136">
        <v>1</v>
      </c>
      <c r="E136" t="s">
        <v>8729</v>
      </c>
    </row>
    <row r="137" spans="1:5">
      <c r="A137" t="s">
        <v>1812</v>
      </c>
      <c r="B137" s="6" t="s">
        <v>1811</v>
      </c>
      <c r="C137">
        <v>2010</v>
      </c>
      <c r="D137">
        <v>2</v>
      </c>
      <c r="E137" t="s">
        <v>8729</v>
      </c>
    </row>
    <row r="138" spans="1:5">
      <c r="A138" t="s">
        <v>1827</v>
      </c>
      <c r="B138" s="6" t="s">
        <v>1826</v>
      </c>
      <c r="C138">
        <v>2010</v>
      </c>
      <c r="D138">
        <v>3</v>
      </c>
      <c r="E138" t="s">
        <v>8729</v>
      </c>
    </row>
    <row r="139" spans="1:5">
      <c r="A139" t="s">
        <v>1842</v>
      </c>
      <c r="B139" s="6" t="s">
        <v>1841</v>
      </c>
      <c r="C139">
        <v>2010</v>
      </c>
      <c r="D139">
        <v>4</v>
      </c>
      <c r="E139" t="s">
        <v>8729</v>
      </c>
    </row>
    <row r="140" spans="1:5">
      <c r="A140" t="s">
        <v>1857</v>
      </c>
      <c r="B140" s="6" t="s">
        <v>1856</v>
      </c>
      <c r="C140">
        <v>2010</v>
      </c>
      <c r="D140">
        <v>5</v>
      </c>
      <c r="E140" t="s">
        <v>8729</v>
      </c>
    </row>
    <row r="141" spans="1:5">
      <c r="A141" t="s">
        <v>1871</v>
      </c>
      <c r="B141" s="6" t="s">
        <v>1870</v>
      </c>
      <c r="C141">
        <v>2010</v>
      </c>
      <c r="D141">
        <v>6</v>
      </c>
      <c r="E141" t="s">
        <v>8729</v>
      </c>
    </row>
    <row r="142" spans="1:5">
      <c r="A142" t="s">
        <v>1885</v>
      </c>
      <c r="B142" s="6" t="s">
        <v>1884</v>
      </c>
      <c r="C142">
        <v>2010</v>
      </c>
      <c r="D142">
        <v>7</v>
      </c>
      <c r="E142" t="s">
        <v>8729</v>
      </c>
    </row>
    <row r="143" spans="1:5">
      <c r="A143" t="s">
        <v>1899</v>
      </c>
      <c r="B143" s="6" t="s">
        <v>1898</v>
      </c>
      <c r="C143">
        <v>2010</v>
      </c>
      <c r="D143">
        <v>8</v>
      </c>
      <c r="E143" t="s">
        <v>8729</v>
      </c>
    </row>
    <row r="144" spans="1:5">
      <c r="A144" t="s">
        <v>1952</v>
      </c>
      <c r="B144" s="6" t="s">
        <v>1951</v>
      </c>
      <c r="C144">
        <v>2010</v>
      </c>
      <c r="D144">
        <v>9</v>
      </c>
      <c r="E144" t="s">
        <v>8729</v>
      </c>
    </row>
    <row r="145" spans="1:5">
      <c r="A145" t="s">
        <v>1979</v>
      </c>
      <c r="B145" s="6" t="s">
        <v>1978</v>
      </c>
      <c r="C145">
        <v>2010</v>
      </c>
      <c r="D145">
        <v>10</v>
      </c>
      <c r="E145" t="s">
        <v>8729</v>
      </c>
    </row>
    <row r="146" spans="1:5">
      <c r="A146" t="s">
        <v>2001</v>
      </c>
      <c r="B146" s="6" t="s">
        <v>2000</v>
      </c>
      <c r="C146">
        <v>2010</v>
      </c>
      <c r="D146">
        <v>11</v>
      </c>
      <c r="E146" t="s">
        <v>8729</v>
      </c>
    </row>
    <row r="147" spans="1:5">
      <c r="A147" t="s">
        <v>2024</v>
      </c>
      <c r="B147" s="6" t="s">
        <v>2023</v>
      </c>
      <c r="C147">
        <v>2010</v>
      </c>
      <c r="D147">
        <v>12</v>
      </c>
      <c r="E147" t="s">
        <v>8729</v>
      </c>
    </row>
    <row r="148" spans="1:5">
      <c r="A148" t="s">
        <v>2055</v>
      </c>
      <c r="B148" s="6" t="s">
        <v>2054</v>
      </c>
      <c r="C148">
        <v>2011</v>
      </c>
      <c r="D148">
        <v>1</v>
      </c>
      <c r="E148" t="s">
        <v>8729</v>
      </c>
    </row>
    <row r="149" spans="1:5">
      <c r="A149" t="s">
        <v>2081</v>
      </c>
      <c r="B149" s="6" t="s">
        <v>2080</v>
      </c>
      <c r="C149">
        <v>2011</v>
      </c>
      <c r="D149">
        <v>2</v>
      </c>
      <c r="E149" t="s">
        <v>8729</v>
      </c>
    </row>
    <row r="150" spans="1:5">
      <c r="A150" t="s">
        <v>2104</v>
      </c>
      <c r="B150" s="6" t="s">
        <v>2103</v>
      </c>
      <c r="C150">
        <v>2011</v>
      </c>
      <c r="D150">
        <v>3</v>
      </c>
      <c r="E150" t="s">
        <v>8729</v>
      </c>
    </row>
    <row r="151" spans="1:5">
      <c r="A151" t="s">
        <v>2130</v>
      </c>
      <c r="B151" s="6" t="s">
        <v>2129</v>
      </c>
      <c r="C151">
        <v>2011</v>
      </c>
      <c r="D151">
        <v>4</v>
      </c>
      <c r="E151" t="s">
        <v>8729</v>
      </c>
    </row>
    <row r="152" spans="1:5">
      <c r="A152" t="s">
        <v>2153</v>
      </c>
      <c r="B152" s="6" t="s">
        <v>2152</v>
      </c>
      <c r="C152">
        <v>2011</v>
      </c>
      <c r="D152">
        <v>5</v>
      </c>
      <c r="E152" t="s">
        <v>8729</v>
      </c>
    </row>
    <row r="153" spans="1:5">
      <c r="A153" t="s">
        <v>2177</v>
      </c>
      <c r="B153" s="6" t="s">
        <v>2176</v>
      </c>
      <c r="C153">
        <v>2011</v>
      </c>
      <c r="D153">
        <v>6</v>
      </c>
      <c r="E153" t="s">
        <v>8729</v>
      </c>
    </row>
    <row r="154" spans="1:5">
      <c r="A154" t="s">
        <v>2203</v>
      </c>
      <c r="B154" s="6" t="s">
        <v>2202</v>
      </c>
      <c r="C154">
        <v>2011</v>
      </c>
      <c r="D154">
        <v>7</v>
      </c>
      <c r="E154" t="s">
        <v>8729</v>
      </c>
    </row>
    <row r="155" spans="1:5">
      <c r="A155" t="s">
        <v>2226</v>
      </c>
      <c r="B155" s="6" t="s">
        <v>2225</v>
      </c>
      <c r="C155">
        <v>2011</v>
      </c>
      <c r="D155">
        <v>8</v>
      </c>
      <c r="E155" t="s">
        <v>8729</v>
      </c>
    </row>
    <row r="156" spans="1:5">
      <c r="A156" t="s">
        <v>2250</v>
      </c>
      <c r="B156" s="6" t="s">
        <v>2249</v>
      </c>
      <c r="C156">
        <v>2011</v>
      </c>
      <c r="D156">
        <v>9</v>
      </c>
      <c r="E156" t="s">
        <v>8729</v>
      </c>
    </row>
    <row r="157" spans="1:5">
      <c r="A157" t="s">
        <v>2276</v>
      </c>
      <c r="B157" s="6" t="s">
        <v>2275</v>
      </c>
      <c r="C157">
        <v>2011</v>
      </c>
      <c r="D157">
        <v>10</v>
      </c>
      <c r="E157" t="s">
        <v>8729</v>
      </c>
    </row>
    <row r="158" spans="1:5">
      <c r="A158" t="s">
        <v>2299</v>
      </c>
      <c r="B158" s="6" t="s">
        <v>2298</v>
      </c>
      <c r="C158">
        <v>2011</v>
      </c>
      <c r="D158">
        <v>11</v>
      </c>
      <c r="E158" t="s">
        <v>8729</v>
      </c>
    </row>
    <row r="159" spans="1:5">
      <c r="A159" t="s">
        <v>2321</v>
      </c>
      <c r="B159" s="6" t="s">
        <v>2320</v>
      </c>
      <c r="C159">
        <v>2011</v>
      </c>
      <c r="D159">
        <v>12</v>
      </c>
      <c r="E159" t="s">
        <v>8729</v>
      </c>
    </row>
    <row r="160" spans="1:5">
      <c r="A160" t="s">
        <v>2352</v>
      </c>
      <c r="B160" s="6" t="s">
        <v>2351</v>
      </c>
      <c r="C160">
        <v>2012</v>
      </c>
      <c r="D160">
        <v>1</v>
      </c>
      <c r="E160" t="s">
        <v>8729</v>
      </c>
    </row>
    <row r="161" spans="1:5">
      <c r="A161" t="s">
        <v>2378</v>
      </c>
      <c r="B161" s="6" t="s">
        <v>2377</v>
      </c>
      <c r="C161">
        <v>2012</v>
      </c>
      <c r="D161">
        <v>2</v>
      </c>
      <c r="E161" t="s">
        <v>8729</v>
      </c>
    </row>
    <row r="162" spans="1:5">
      <c r="A162" t="s">
        <v>2401</v>
      </c>
      <c r="B162" s="6" t="s">
        <v>2400</v>
      </c>
      <c r="C162">
        <v>2012</v>
      </c>
      <c r="D162">
        <v>3</v>
      </c>
      <c r="E162" t="s">
        <v>8729</v>
      </c>
    </row>
    <row r="163" spans="1:5">
      <c r="A163" t="s">
        <v>2427</v>
      </c>
      <c r="B163" s="6" t="s">
        <v>2426</v>
      </c>
      <c r="C163">
        <v>2012</v>
      </c>
      <c r="D163">
        <v>4</v>
      </c>
      <c r="E163" t="s">
        <v>8729</v>
      </c>
    </row>
    <row r="164" spans="1:5">
      <c r="A164" t="s">
        <v>2450</v>
      </c>
      <c r="B164" s="6" t="s">
        <v>2449</v>
      </c>
      <c r="C164">
        <v>2012</v>
      </c>
      <c r="D164">
        <v>5</v>
      </c>
      <c r="E164" t="s">
        <v>8729</v>
      </c>
    </row>
    <row r="165" spans="1:5">
      <c r="A165" t="s">
        <v>2474</v>
      </c>
      <c r="B165" s="6" t="s">
        <v>2473</v>
      </c>
      <c r="C165">
        <v>2012</v>
      </c>
      <c r="D165">
        <v>6</v>
      </c>
      <c r="E165" t="s">
        <v>8729</v>
      </c>
    </row>
    <row r="166" spans="1:5">
      <c r="A166" t="s">
        <v>2500</v>
      </c>
      <c r="B166" s="6" t="s">
        <v>2499</v>
      </c>
      <c r="C166">
        <v>2012</v>
      </c>
      <c r="D166">
        <v>7</v>
      </c>
      <c r="E166" t="s">
        <v>8729</v>
      </c>
    </row>
    <row r="167" spans="1:5">
      <c r="A167" t="s">
        <v>2523</v>
      </c>
      <c r="B167" s="6" t="s">
        <v>2522</v>
      </c>
      <c r="C167">
        <v>2012</v>
      </c>
      <c r="D167">
        <v>8</v>
      </c>
      <c r="E167" t="s">
        <v>8729</v>
      </c>
    </row>
    <row r="168" spans="1:5">
      <c r="A168" t="s">
        <v>2547</v>
      </c>
      <c r="B168" s="6" t="s">
        <v>2546</v>
      </c>
      <c r="C168">
        <v>2012</v>
      </c>
      <c r="D168">
        <v>9</v>
      </c>
      <c r="E168" t="s">
        <v>8729</v>
      </c>
    </row>
    <row r="169" spans="1:5">
      <c r="A169" t="s">
        <v>2573</v>
      </c>
      <c r="B169" s="6" t="s">
        <v>2572</v>
      </c>
      <c r="C169">
        <v>2012</v>
      </c>
      <c r="D169">
        <v>10</v>
      </c>
      <c r="E169" t="s">
        <v>8729</v>
      </c>
    </row>
    <row r="170" spans="1:5">
      <c r="A170" t="s">
        <v>2596</v>
      </c>
      <c r="B170" s="6" t="s">
        <v>2595</v>
      </c>
      <c r="C170">
        <v>2012</v>
      </c>
      <c r="D170">
        <v>11</v>
      </c>
      <c r="E170" t="s">
        <v>8729</v>
      </c>
    </row>
    <row r="171" spans="1:5">
      <c r="A171" t="s">
        <v>2620</v>
      </c>
      <c r="B171" s="6" t="s">
        <v>2619</v>
      </c>
      <c r="C171">
        <v>2012</v>
      </c>
      <c r="D171">
        <v>12</v>
      </c>
      <c r="E171" t="s">
        <v>8729</v>
      </c>
    </row>
    <row r="172" spans="1:5">
      <c r="A172" t="s">
        <v>2651</v>
      </c>
      <c r="B172" s="6" t="s">
        <v>2650</v>
      </c>
      <c r="C172">
        <v>2013</v>
      </c>
      <c r="D172">
        <v>1</v>
      </c>
      <c r="E172" t="s">
        <v>8729</v>
      </c>
    </row>
    <row r="173" spans="1:5">
      <c r="A173" t="s">
        <v>2697</v>
      </c>
      <c r="B173" s="6" t="s">
        <v>2696</v>
      </c>
      <c r="C173">
        <v>2013</v>
      </c>
      <c r="D173">
        <v>2</v>
      </c>
      <c r="E173" t="s">
        <v>8729</v>
      </c>
    </row>
    <row r="174" spans="1:5">
      <c r="A174" t="s">
        <v>2727</v>
      </c>
      <c r="B174" s="6" t="s">
        <v>2726</v>
      </c>
      <c r="C174">
        <v>2013</v>
      </c>
      <c r="D174">
        <v>3</v>
      </c>
      <c r="E174" t="s">
        <v>8729</v>
      </c>
    </row>
    <row r="175" spans="1:5">
      <c r="A175" t="s">
        <v>2760</v>
      </c>
      <c r="B175" s="6" t="s">
        <v>2759</v>
      </c>
      <c r="C175">
        <v>2013</v>
      </c>
      <c r="D175">
        <v>4</v>
      </c>
      <c r="E175" t="s">
        <v>8729</v>
      </c>
    </row>
    <row r="176" spans="1:5">
      <c r="A176" t="s">
        <v>2790</v>
      </c>
      <c r="B176" s="6" t="s">
        <v>2789</v>
      </c>
      <c r="C176">
        <v>2013</v>
      </c>
      <c r="D176">
        <v>5</v>
      </c>
      <c r="E176" t="s">
        <v>8729</v>
      </c>
    </row>
    <row r="177" spans="1:5">
      <c r="A177" t="s">
        <v>2819</v>
      </c>
      <c r="B177" s="6" t="s">
        <v>2818</v>
      </c>
      <c r="C177">
        <v>2013</v>
      </c>
      <c r="D177">
        <v>6</v>
      </c>
      <c r="E177" t="s">
        <v>8729</v>
      </c>
    </row>
    <row r="178" spans="1:5">
      <c r="A178" t="s">
        <v>2851</v>
      </c>
      <c r="B178" s="6" t="s">
        <v>2850</v>
      </c>
      <c r="C178">
        <v>2013</v>
      </c>
      <c r="D178">
        <v>7</v>
      </c>
      <c r="E178" t="s">
        <v>8729</v>
      </c>
    </row>
    <row r="179" spans="1:5">
      <c r="A179" t="s">
        <v>2888</v>
      </c>
      <c r="B179" s="6" t="s">
        <v>2887</v>
      </c>
      <c r="C179">
        <v>2013</v>
      </c>
      <c r="D179">
        <v>8</v>
      </c>
      <c r="E179" t="s">
        <v>8729</v>
      </c>
    </row>
    <row r="180" spans="1:5">
      <c r="A180" t="s">
        <v>2919</v>
      </c>
      <c r="B180" s="6" t="s">
        <v>2918</v>
      </c>
      <c r="C180">
        <v>2013</v>
      </c>
      <c r="D180">
        <v>9</v>
      </c>
      <c r="E180" t="s">
        <v>8729</v>
      </c>
    </row>
    <row r="181" spans="1:5">
      <c r="A181" t="s">
        <v>2950</v>
      </c>
      <c r="B181" s="6" t="s">
        <v>2949</v>
      </c>
      <c r="C181">
        <v>2013</v>
      </c>
      <c r="D181">
        <v>10</v>
      </c>
      <c r="E181" t="s">
        <v>8729</v>
      </c>
    </row>
    <row r="182" spans="1:5">
      <c r="A182" t="s">
        <v>2984</v>
      </c>
      <c r="B182" s="6" t="s">
        <v>2983</v>
      </c>
      <c r="C182">
        <v>2013</v>
      </c>
      <c r="D182">
        <v>11</v>
      </c>
      <c r="E182" t="s">
        <v>8729</v>
      </c>
    </row>
    <row r="183" spans="1:5">
      <c r="A183" t="s">
        <v>3014</v>
      </c>
      <c r="B183" s="6" t="s">
        <v>3013</v>
      </c>
      <c r="C183">
        <v>2013</v>
      </c>
      <c r="D183">
        <v>12</v>
      </c>
      <c r="E183" t="s">
        <v>8729</v>
      </c>
    </row>
    <row r="184" spans="1:5">
      <c r="A184" t="s">
        <v>3065</v>
      </c>
      <c r="B184" s="6" t="s">
        <v>3064</v>
      </c>
      <c r="C184">
        <v>2014</v>
      </c>
      <c r="D184">
        <v>1</v>
      </c>
      <c r="E184" t="s">
        <v>8729</v>
      </c>
    </row>
    <row r="185" spans="1:5">
      <c r="A185" t="s">
        <v>3102</v>
      </c>
      <c r="B185" s="6" t="s">
        <v>3101</v>
      </c>
      <c r="C185">
        <v>2014</v>
      </c>
      <c r="D185">
        <v>2</v>
      </c>
      <c r="E185" t="s">
        <v>8729</v>
      </c>
    </row>
    <row r="186" spans="1:5">
      <c r="A186" t="s">
        <v>3137</v>
      </c>
      <c r="B186" s="6" t="s">
        <v>3136</v>
      </c>
      <c r="C186">
        <v>2014</v>
      </c>
      <c r="D186">
        <v>3</v>
      </c>
      <c r="E186" t="s">
        <v>8729</v>
      </c>
    </row>
    <row r="187" spans="1:5">
      <c r="A187" t="s">
        <v>3175</v>
      </c>
      <c r="B187" s="6" t="s">
        <v>3174</v>
      </c>
      <c r="C187">
        <v>2014</v>
      </c>
      <c r="D187">
        <v>4</v>
      </c>
      <c r="E187" t="s">
        <v>8729</v>
      </c>
    </row>
    <row r="188" spans="1:5">
      <c r="A188" t="s">
        <v>3210</v>
      </c>
      <c r="B188" s="6" t="s">
        <v>3209</v>
      </c>
      <c r="C188">
        <v>2014</v>
      </c>
      <c r="D188">
        <v>5</v>
      </c>
      <c r="E188" t="s">
        <v>8729</v>
      </c>
    </row>
    <row r="189" spans="1:5">
      <c r="A189" t="s">
        <v>3244</v>
      </c>
      <c r="B189" s="6" t="s">
        <v>3243</v>
      </c>
      <c r="C189">
        <v>2014</v>
      </c>
      <c r="D189">
        <v>6</v>
      </c>
      <c r="E189" t="s">
        <v>8729</v>
      </c>
    </row>
    <row r="190" spans="1:5">
      <c r="A190" t="s">
        <v>3281</v>
      </c>
      <c r="B190" s="6" t="s">
        <v>3280</v>
      </c>
      <c r="C190">
        <v>2014</v>
      </c>
      <c r="D190">
        <v>7</v>
      </c>
      <c r="E190" t="s">
        <v>8729</v>
      </c>
    </row>
    <row r="191" spans="1:5">
      <c r="A191" t="s">
        <v>3315</v>
      </c>
      <c r="B191" s="6" t="s">
        <v>3314</v>
      </c>
      <c r="C191">
        <v>2014</v>
      </c>
      <c r="D191">
        <v>8</v>
      </c>
      <c r="E191" t="s">
        <v>8729</v>
      </c>
    </row>
    <row r="192" spans="1:5">
      <c r="A192" t="s">
        <v>3348</v>
      </c>
      <c r="B192" s="6" t="s">
        <v>3347</v>
      </c>
      <c r="C192">
        <v>2014</v>
      </c>
      <c r="D192">
        <v>9</v>
      </c>
      <c r="E192" t="s">
        <v>8729</v>
      </c>
    </row>
    <row r="193" spans="1:5">
      <c r="A193" t="s">
        <v>3384</v>
      </c>
      <c r="B193" s="6" t="s">
        <v>3383</v>
      </c>
      <c r="C193">
        <v>2014</v>
      </c>
      <c r="D193">
        <v>10</v>
      </c>
      <c r="E193" t="s">
        <v>8729</v>
      </c>
    </row>
    <row r="194" spans="1:5">
      <c r="A194" t="s">
        <v>3417</v>
      </c>
      <c r="B194" s="6" t="s">
        <v>3416</v>
      </c>
      <c r="C194">
        <v>2014</v>
      </c>
      <c r="D194">
        <v>11</v>
      </c>
      <c r="E194" t="s">
        <v>8729</v>
      </c>
    </row>
    <row r="195" spans="1:5">
      <c r="A195" t="s">
        <v>3449</v>
      </c>
      <c r="B195" s="6" t="s">
        <v>3448</v>
      </c>
      <c r="C195">
        <v>2014</v>
      </c>
      <c r="D195">
        <v>12</v>
      </c>
      <c r="E195" t="s">
        <v>8729</v>
      </c>
    </row>
    <row r="196" spans="1:5">
      <c r="A196" t="s">
        <v>3501</v>
      </c>
      <c r="B196" s="6" t="s">
        <v>3500</v>
      </c>
      <c r="C196">
        <v>2015</v>
      </c>
      <c r="D196">
        <v>1</v>
      </c>
      <c r="E196" t="s">
        <v>8729</v>
      </c>
    </row>
    <row r="197" spans="1:5">
      <c r="A197" t="s">
        <v>3537</v>
      </c>
      <c r="B197" s="6" t="s">
        <v>3536</v>
      </c>
      <c r="C197">
        <v>2015</v>
      </c>
      <c r="D197">
        <v>2</v>
      </c>
      <c r="E197" t="s">
        <v>8729</v>
      </c>
    </row>
    <row r="198" spans="1:5">
      <c r="A198" t="s">
        <v>3572</v>
      </c>
      <c r="B198" s="6" t="s">
        <v>3571</v>
      </c>
      <c r="C198">
        <v>2015</v>
      </c>
      <c r="D198">
        <v>3</v>
      </c>
      <c r="E198" t="s">
        <v>8729</v>
      </c>
    </row>
    <row r="199" spans="1:5">
      <c r="A199" t="s">
        <v>3611</v>
      </c>
      <c r="B199" s="6" t="s">
        <v>3610</v>
      </c>
      <c r="C199">
        <v>2015</v>
      </c>
      <c r="D199">
        <v>4</v>
      </c>
      <c r="E199" t="s">
        <v>8729</v>
      </c>
    </row>
    <row r="200" spans="1:5">
      <c r="A200" t="s">
        <v>3646</v>
      </c>
      <c r="B200" s="6" t="s">
        <v>3645</v>
      </c>
      <c r="C200">
        <v>2015</v>
      </c>
      <c r="D200">
        <v>5</v>
      </c>
      <c r="E200" t="s">
        <v>8729</v>
      </c>
    </row>
    <row r="201" spans="1:5">
      <c r="A201" t="s">
        <v>3680</v>
      </c>
      <c r="B201" s="6" t="s">
        <v>3679</v>
      </c>
      <c r="C201">
        <v>2015</v>
      </c>
      <c r="D201">
        <v>6</v>
      </c>
      <c r="E201" t="s">
        <v>8729</v>
      </c>
    </row>
    <row r="202" spans="1:5">
      <c r="A202" t="s">
        <v>3717</v>
      </c>
      <c r="B202" s="6" t="s">
        <v>3716</v>
      </c>
      <c r="C202">
        <v>2015</v>
      </c>
      <c r="D202">
        <v>7</v>
      </c>
      <c r="E202" t="s">
        <v>8729</v>
      </c>
    </row>
    <row r="203" spans="1:5">
      <c r="A203" t="s">
        <v>3751</v>
      </c>
      <c r="B203" s="6" t="s">
        <v>3750</v>
      </c>
      <c r="C203">
        <v>2015</v>
      </c>
      <c r="D203">
        <v>8</v>
      </c>
      <c r="E203" t="s">
        <v>8729</v>
      </c>
    </row>
    <row r="204" spans="1:5">
      <c r="A204" t="s">
        <v>3784</v>
      </c>
      <c r="B204" s="6" t="s">
        <v>3783</v>
      </c>
      <c r="C204">
        <v>2015</v>
      </c>
      <c r="D204">
        <v>9</v>
      </c>
      <c r="E204" t="s">
        <v>8729</v>
      </c>
    </row>
    <row r="205" spans="1:5">
      <c r="A205" t="s">
        <v>3820</v>
      </c>
      <c r="B205" s="6" t="s">
        <v>3819</v>
      </c>
      <c r="C205">
        <v>2015</v>
      </c>
      <c r="D205">
        <v>10</v>
      </c>
      <c r="E205" t="s">
        <v>8729</v>
      </c>
    </row>
    <row r="206" spans="1:5">
      <c r="A206" t="s">
        <v>3853</v>
      </c>
      <c r="B206" s="6" t="s">
        <v>3852</v>
      </c>
      <c r="C206">
        <v>2015</v>
      </c>
      <c r="D206">
        <v>11</v>
      </c>
      <c r="E206" t="s">
        <v>8729</v>
      </c>
    </row>
    <row r="207" spans="1:5">
      <c r="A207" t="s">
        <v>3885</v>
      </c>
      <c r="B207" s="6" t="s">
        <v>3884</v>
      </c>
      <c r="C207">
        <v>2015</v>
      </c>
      <c r="D207">
        <v>12</v>
      </c>
      <c r="E207" t="s">
        <v>8729</v>
      </c>
    </row>
    <row r="208" spans="1:5">
      <c r="A208" t="s">
        <v>3937</v>
      </c>
      <c r="B208" s="6" t="s">
        <v>3936</v>
      </c>
      <c r="C208">
        <v>2016</v>
      </c>
      <c r="D208">
        <v>1</v>
      </c>
      <c r="E208" t="s">
        <v>8729</v>
      </c>
    </row>
    <row r="209" spans="1:5">
      <c r="A209" t="s">
        <v>3973</v>
      </c>
      <c r="B209" s="6" t="s">
        <v>3972</v>
      </c>
      <c r="C209">
        <v>2016</v>
      </c>
      <c r="D209">
        <v>2</v>
      </c>
      <c r="E209" t="s">
        <v>8729</v>
      </c>
    </row>
    <row r="210" spans="1:5">
      <c r="A210" t="s">
        <v>4008</v>
      </c>
      <c r="B210" s="6" t="s">
        <v>4007</v>
      </c>
      <c r="C210">
        <v>2016</v>
      </c>
      <c r="D210">
        <v>3</v>
      </c>
      <c r="E210" t="s">
        <v>8729</v>
      </c>
    </row>
    <row r="211" spans="1:5">
      <c r="A211" t="s">
        <v>4046</v>
      </c>
      <c r="B211" s="6" t="s">
        <v>4045</v>
      </c>
      <c r="C211">
        <v>2016</v>
      </c>
      <c r="D211">
        <v>4</v>
      </c>
      <c r="E211" t="s">
        <v>8729</v>
      </c>
    </row>
    <row r="212" spans="1:5">
      <c r="A212" t="s">
        <v>4081</v>
      </c>
      <c r="B212" s="6" t="s">
        <v>4080</v>
      </c>
      <c r="C212">
        <v>2016</v>
      </c>
      <c r="D212">
        <v>5</v>
      </c>
      <c r="E212" t="s">
        <v>8729</v>
      </c>
    </row>
    <row r="213" spans="1:5">
      <c r="A213" t="s">
        <v>4116</v>
      </c>
      <c r="B213" s="6" t="s">
        <v>4115</v>
      </c>
      <c r="C213">
        <v>2016</v>
      </c>
      <c r="D213">
        <v>6</v>
      </c>
      <c r="E213" t="s">
        <v>8729</v>
      </c>
    </row>
    <row r="214" spans="1:5">
      <c r="A214" t="s">
        <v>4153</v>
      </c>
      <c r="B214" s="6" t="s">
        <v>4152</v>
      </c>
      <c r="C214">
        <v>2016</v>
      </c>
      <c r="D214">
        <v>7</v>
      </c>
      <c r="E214" t="s">
        <v>8729</v>
      </c>
    </row>
    <row r="215" spans="1:5">
      <c r="A215" t="s">
        <v>4187</v>
      </c>
      <c r="B215" s="6" t="s">
        <v>4186</v>
      </c>
      <c r="C215">
        <v>2016</v>
      </c>
      <c r="D215">
        <v>8</v>
      </c>
      <c r="E215" t="s">
        <v>8729</v>
      </c>
    </row>
    <row r="216" spans="1:5">
      <c r="A216" t="s">
        <v>4220</v>
      </c>
      <c r="B216" s="6" t="s">
        <v>4219</v>
      </c>
      <c r="C216">
        <v>2016</v>
      </c>
      <c r="D216">
        <v>9</v>
      </c>
      <c r="E216" t="s">
        <v>8729</v>
      </c>
    </row>
    <row r="217" spans="1:5">
      <c r="A217" t="s">
        <v>4256</v>
      </c>
      <c r="B217" s="6" t="s">
        <v>4255</v>
      </c>
      <c r="C217">
        <v>2016</v>
      </c>
      <c r="D217">
        <v>10</v>
      </c>
      <c r="E217" t="s">
        <v>8729</v>
      </c>
    </row>
    <row r="218" spans="1:5">
      <c r="A218" t="s">
        <v>4289</v>
      </c>
      <c r="B218" s="6" t="s">
        <v>4288</v>
      </c>
      <c r="C218">
        <v>2016</v>
      </c>
      <c r="D218">
        <v>11</v>
      </c>
      <c r="E218" t="s">
        <v>8729</v>
      </c>
    </row>
    <row r="219" spans="1:5">
      <c r="A219" t="s">
        <v>4356</v>
      </c>
      <c r="B219" s="6" t="s">
        <v>4355</v>
      </c>
      <c r="C219">
        <v>2016</v>
      </c>
      <c r="D219">
        <v>12</v>
      </c>
      <c r="E219" t="s">
        <v>8729</v>
      </c>
    </row>
    <row r="220" spans="1:5">
      <c r="A220" t="s">
        <v>4409</v>
      </c>
      <c r="B220" s="6" t="s">
        <v>4408</v>
      </c>
      <c r="C220">
        <v>2017</v>
      </c>
      <c r="D220">
        <v>1</v>
      </c>
      <c r="E220" t="s">
        <v>8729</v>
      </c>
    </row>
    <row r="221" spans="1:5">
      <c r="A221" t="s">
        <v>4445</v>
      </c>
      <c r="B221" s="6" t="s">
        <v>4444</v>
      </c>
      <c r="C221">
        <v>2017</v>
      </c>
      <c r="D221">
        <v>2</v>
      </c>
      <c r="E221" t="s">
        <v>8729</v>
      </c>
    </row>
    <row r="222" spans="1:5">
      <c r="A222" t="s">
        <v>4480</v>
      </c>
      <c r="B222" s="6" t="s">
        <v>4479</v>
      </c>
      <c r="C222">
        <v>2017</v>
      </c>
      <c r="D222">
        <v>3</v>
      </c>
      <c r="E222" t="s">
        <v>8729</v>
      </c>
    </row>
    <row r="223" spans="1:5">
      <c r="A223" t="s">
        <v>4518</v>
      </c>
      <c r="B223" s="6" t="s">
        <v>4517</v>
      </c>
      <c r="C223">
        <v>2017</v>
      </c>
      <c r="D223">
        <v>4</v>
      </c>
      <c r="E223" t="s">
        <v>8729</v>
      </c>
    </row>
    <row r="224" spans="1:5">
      <c r="A224" t="s">
        <v>4553</v>
      </c>
      <c r="B224" s="6" t="s">
        <v>4552</v>
      </c>
      <c r="C224">
        <v>2017</v>
      </c>
      <c r="D224">
        <v>5</v>
      </c>
      <c r="E224" t="s">
        <v>8729</v>
      </c>
    </row>
    <row r="225" spans="1:5">
      <c r="A225" t="s">
        <v>4591</v>
      </c>
      <c r="B225" s="6" t="s">
        <v>4590</v>
      </c>
      <c r="C225">
        <v>2017</v>
      </c>
      <c r="D225">
        <v>6</v>
      </c>
      <c r="E225" t="s">
        <v>8729</v>
      </c>
    </row>
    <row r="226" spans="1:5">
      <c r="A226" t="s">
        <v>4628</v>
      </c>
      <c r="B226" s="6" t="s">
        <v>4627</v>
      </c>
      <c r="C226">
        <v>2017</v>
      </c>
      <c r="D226">
        <v>7</v>
      </c>
      <c r="E226" t="s">
        <v>8729</v>
      </c>
    </row>
    <row r="227" spans="1:5">
      <c r="A227" t="s">
        <v>4662</v>
      </c>
      <c r="B227" s="6" t="s">
        <v>4661</v>
      </c>
      <c r="C227">
        <v>2017</v>
      </c>
      <c r="D227">
        <v>8</v>
      </c>
      <c r="E227" t="s">
        <v>8729</v>
      </c>
    </row>
    <row r="228" spans="1:5">
      <c r="A228" t="s">
        <v>4695</v>
      </c>
      <c r="B228" s="6" t="s">
        <v>4694</v>
      </c>
      <c r="C228">
        <v>2017</v>
      </c>
      <c r="D228">
        <v>9</v>
      </c>
      <c r="E228" t="s">
        <v>8729</v>
      </c>
    </row>
    <row r="229" spans="1:5">
      <c r="A229" t="s">
        <v>4732</v>
      </c>
      <c r="B229" s="6" t="s">
        <v>4731</v>
      </c>
      <c r="C229">
        <v>2017</v>
      </c>
      <c r="D229">
        <v>10</v>
      </c>
      <c r="E229" t="s">
        <v>8729</v>
      </c>
    </row>
    <row r="230" spans="1:5">
      <c r="A230" t="s">
        <v>4765</v>
      </c>
      <c r="B230" s="6" t="s">
        <v>4764</v>
      </c>
      <c r="C230">
        <v>2017</v>
      </c>
      <c r="D230">
        <v>11</v>
      </c>
      <c r="E230" t="s">
        <v>8729</v>
      </c>
    </row>
    <row r="231" spans="1:5">
      <c r="A231" t="s">
        <v>4799</v>
      </c>
      <c r="B231" s="6" t="s">
        <v>4798</v>
      </c>
      <c r="C231">
        <v>2017</v>
      </c>
      <c r="D231">
        <v>12</v>
      </c>
      <c r="E231" t="s">
        <v>8729</v>
      </c>
    </row>
    <row r="232" spans="1:5">
      <c r="A232" t="s">
        <v>4852</v>
      </c>
      <c r="B232" s="6" t="s">
        <v>4851</v>
      </c>
      <c r="C232">
        <v>2018</v>
      </c>
      <c r="D232">
        <v>1</v>
      </c>
      <c r="E232" t="s">
        <v>8729</v>
      </c>
    </row>
    <row r="233" spans="1:5">
      <c r="A233" t="s">
        <v>4888</v>
      </c>
      <c r="B233" s="6" t="s">
        <v>4887</v>
      </c>
      <c r="C233">
        <v>2018</v>
      </c>
      <c r="D233">
        <v>2</v>
      </c>
      <c r="E233" t="s">
        <v>8729</v>
      </c>
    </row>
    <row r="234" spans="1:5">
      <c r="A234" t="s">
        <v>4926</v>
      </c>
      <c r="B234" s="6" t="s">
        <v>4925</v>
      </c>
      <c r="C234">
        <v>2018</v>
      </c>
      <c r="D234">
        <v>3</v>
      </c>
      <c r="E234" t="s">
        <v>8729</v>
      </c>
    </row>
    <row r="235" spans="1:5">
      <c r="A235" t="s">
        <v>4965</v>
      </c>
      <c r="B235" s="6" t="s">
        <v>4964</v>
      </c>
      <c r="C235">
        <v>2018</v>
      </c>
      <c r="D235">
        <v>4</v>
      </c>
      <c r="E235" t="s">
        <v>8729</v>
      </c>
    </row>
    <row r="236" spans="1:5">
      <c r="A236" t="s">
        <v>5004</v>
      </c>
      <c r="B236" s="6" t="s">
        <v>5003</v>
      </c>
      <c r="C236">
        <v>2018</v>
      </c>
      <c r="D236">
        <v>5</v>
      </c>
      <c r="E236" t="s">
        <v>8729</v>
      </c>
    </row>
    <row r="237" spans="1:5">
      <c r="A237" t="s">
        <v>5041</v>
      </c>
      <c r="B237" s="6" t="s">
        <v>5040</v>
      </c>
      <c r="C237">
        <v>2018</v>
      </c>
      <c r="D237">
        <v>6</v>
      </c>
      <c r="E237" t="s">
        <v>8729</v>
      </c>
    </row>
    <row r="238" spans="1:5">
      <c r="A238" t="s">
        <v>5080</v>
      </c>
      <c r="B238" s="6" t="s">
        <v>5079</v>
      </c>
      <c r="C238">
        <v>2018</v>
      </c>
      <c r="D238">
        <v>7</v>
      </c>
      <c r="E238" t="s">
        <v>8729</v>
      </c>
    </row>
    <row r="239" spans="1:5">
      <c r="A239" t="s">
        <v>5115</v>
      </c>
      <c r="B239" s="6" t="s">
        <v>5114</v>
      </c>
      <c r="C239">
        <v>2018</v>
      </c>
      <c r="D239">
        <v>8</v>
      </c>
      <c r="E239" t="s">
        <v>8729</v>
      </c>
    </row>
    <row r="240" spans="1:5">
      <c r="A240" t="s">
        <v>5149</v>
      </c>
      <c r="B240" s="6" t="s">
        <v>5148</v>
      </c>
      <c r="C240">
        <v>2018</v>
      </c>
      <c r="D240">
        <v>9</v>
      </c>
      <c r="E240" t="s">
        <v>8729</v>
      </c>
    </row>
    <row r="241" spans="1:5">
      <c r="A241" t="s">
        <v>5183</v>
      </c>
      <c r="B241" s="6" t="s">
        <v>5182</v>
      </c>
      <c r="C241">
        <v>2018</v>
      </c>
      <c r="D241">
        <v>10</v>
      </c>
      <c r="E241" t="s">
        <v>8729</v>
      </c>
    </row>
    <row r="242" spans="1:5">
      <c r="A242" t="s">
        <v>5220</v>
      </c>
      <c r="B242" s="6" t="s">
        <v>5219</v>
      </c>
      <c r="C242">
        <v>2018</v>
      </c>
      <c r="D242">
        <v>11</v>
      </c>
      <c r="E242" t="s">
        <v>8729</v>
      </c>
    </row>
    <row r="243" spans="1:5">
      <c r="A243" t="s">
        <v>5253</v>
      </c>
      <c r="B243" s="6" t="s">
        <v>5252</v>
      </c>
      <c r="C243">
        <v>2018</v>
      </c>
      <c r="D243">
        <v>12</v>
      </c>
      <c r="E243" t="s">
        <v>8729</v>
      </c>
    </row>
    <row r="244" spans="1:5">
      <c r="A244" t="s">
        <v>5303</v>
      </c>
      <c r="B244" s="6" t="s">
        <v>5302</v>
      </c>
      <c r="C244">
        <v>2019</v>
      </c>
      <c r="D244">
        <v>1</v>
      </c>
      <c r="E244" t="s">
        <v>8729</v>
      </c>
    </row>
    <row r="245" spans="1:5">
      <c r="A245" t="s">
        <v>5339</v>
      </c>
      <c r="B245" s="6" t="s">
        <v>5338</v>
      </c>
      <c r="C245">
        <v>2019</v>
      </c>
      <c r="D245">
        <v>2</v>
      </c>
      <c r="E245" t="s">
        <v>8729</v>
      </c>
    </row>
    <row r="246" spans="1:5">
      <c r="A246" t="s">
        <v>5374</v>
      </c>
      <c r="B246" s="6" t="s">
        <v>5373</v>
      </c>
      <c r="C246">
        <v>2019</v>
      </c>
      <c r="D246">
        <v>3</v>
      </c>
      <c r="E246" t="s">
        <v>8729</v>
      </c>
    </row>
    <row r="247" spans="1:5">
      <c r="A247" t="s">
        <v>5413</v>
      </c>
      <c r="B247" s="6" t="s">
        <v>5412</v>
      </c>
      <c r="C247">
        <v>2019</v>
      </c>
      <c r="D247">
        <v>4</v>
      </c>
      <c r="E247" t="s">
        <v>8729</v>
      </c>
    </row>
    <row r="248" spans="1:5">
      <c r="A248" t="s">
        <v>5452</v>
      </c>
      <c r="B248" s="6" t="s">
        <v>5451</v>
      </c>
      <c r="C248">
        <v>2019</v>
      </c>
      <c r="D248">
        <v>5</v>
      </c>
      <c r="E248" t="s">
        <v>8729</v>
      </c>
    </row>
    <row r="249" spans="1:5">
      <c r="A249" t="s">
        <v>5487</v>
      </c>
      <c r="B249" s="6" t="s">
        <v>5486</v>
      </c>
      <c r="C249">
        <v>2019</v>
      </c>
      <c r="D249">
        <v>6</v>
      </c>
      <c r="E249" t="s">
        <v>8729</v>
      </c>
    </row>
    <row r="250" spans="1:5">
      <c r="A250" t="s">
        <v>5522</v>
      </c>
      <c r="B250" s="6" t="s">
        <v>5521</v>
      </c>
      <c r="C250">
        <v>2019</v>
      </c>
      <c r="D250">
        <v>7</v>
      </c>
      <c r="E250" t="s">
        <v>8729</v>
      </c>
    </row>
    <row r="251" spans="1:5">
      <c r="A251" t="s">
        <v>5560</v>
      </c>
      <c r="B251" s="6" t="s">
        <v>5559</v>
      </c>
      <c r="C251">
        <v>2019</v>
      </c>
      <c r="D251">
        <v>8</v>
      </c>
      <c r="E251" t="s">
        <v>8729</v>
      </c>
    </row>
    <row r="252" spans="1:5">
      <c r="A252" t="s">
        <v>5594</v>
      </c>
      <c r="B252" s="6" t="s">
        <v>5593</v>
      </c>
      <c r="C252">
        <v>2019</v>
      </c>
      <c r="D252">
        <v>9</v>
      </c>
      <c r="E252" t="s">
        <v>8729</v>
      </c>
    </row>
    <row r="253" spans="1:5">
      <c r="A253" t="s">
        <v>5628</v>
      </c>
      <c r="B253" s="6" t="s">
        <v>5627</v>
      </c>
      <c r="C253">
        <v>2019</v>
      </c>
      <c r="D253">
        <v>10</v>
      </c>
      <c r="E253" t="s">
        <v>8729</v>
      </c>
    </row>
    <row r="254" spans="1:5">
      <c r="A254" t="s">
        <v>5665</v>
      </c>
      <c r="B254" s="6" t="s">
        <v>5664</v>
      </c>
      <c r="C254">
        <v>2019</v>
      </c>
      <c r="D254">
        <v>11</v>
      </c>
      <c r="E254" t="s">
        <v>8729</v>
      </c>
    </row>
    <row r="255" spans="1:5">
      <c r="A255" t="s">
        <v>5698</v>
      </c>
      <c r="B255" s="6" t="s">
        <v>5697</v>
      </c>
      <c r="C255">
        <v>2019</v>
      </c>
      <c r="D255">
        <v>12</v>
      </c>
      <c r="E255" t="s">
        <v>8729</v>
      </c>
    </row>
    <row r="256" spans="1:5">
      <c r="A256" t="s">
        <v>5748</v>
      </c>
      <c r="B256" s="6" t="s">
        <v>5747</v>
      </c>
      <c r="C256">
        <v>2020</v>
      </c>
      <c r="D256">
        <v>1</v>
      </c>
      <c r="E256" t="s">
        <v>8729</v>
      </c>
    </row>
    <row r="257" spans="1:5">
      <c r="A257" t="s">
        <v>5784</v>
      </c>
      <c r="B257" s="6" t="s">
        <v>5783</v>
      </c>
      <c r="C257">
        <v>2020</v>
      </c>
      <c r="D257">
        <v>2</v>
      </c>
      <c r="E257" t="s">
        <v>8729</v>
      </c>
    </row>
    <row r="258" spans="1:5">
      <c r="A258" t="s">
        <v>5819</v>
      </c>
      <c r="B258" s="6" t="s">
        <v>5818</v>
      </c>
      <c r="C258">
        <v>2020</v>
      </c>
      <c r="D258">
        <v>3</v>
      </c>
      <c r="E258" t="s">
        <v>8729</v>
      </c>
    </row>
    <row r="259" spans="1:5">
      <c r="A259" t="s">
        <v>5858</v>
      </c>
      <c r="B259" s="6" t="s">
        <v>5857</v>
      </c>
      <c r="C259">
        <v>2020</v>
      </c>
      <c r="D259">
        <v>4</v>
      </c>
      <c r="E259" t="s">
        <v>8729</v>
      </c>
    </row>
    <row r="260" spans="1:5">
      <c r="A260" t="s">
        <v>5897</v>
      </c>
      <c r="B260" s="6" t="s">
        <v>5896</v>
      </c>
      <c r="C260">
        <v>2020</v>
      </c>
      <c r="D260">
        <v>5</v>
      </c>
      <c r="E260" t="s">
        <v>8729</v>
      </c>
    </row>
    <row r="261" spans="1:5">
      <c r="A261" t="s">
        <v>5932</v>
      </c>
      <c r="B261" s="6" t="s">
        <v>5931</v>
      </c>
      <c r="C261">
        <v>2020</v>
      </c>
      <c r="D261">
        <v>6</v>
      </c>
      <c r="E261" t="s">
        <v>8729</v>
      </c>
    </row>
    <row r="262" spans="1:5">
      <c r="A262" t="s">
        <v>5967</v>
      </c>
      <c r="B262" s="6" t="s">
        <v>5966</v>
      </c>
      <c r="C262">
        <v>2020</v>
      </c>
      <c r="D262">
        <v>7</v>
      </c>
      <c r="E262" t="s">
        <v>8729</v>
      </c>
    </row>
    <row r="263" spans="1:5">
      <c r="A263" t="s">
        <v>6005</v>
      </c>
      <c r="B263" s="6" t="s">
        <v>6004</v>
      </c>
      <c r="C263">
        <v>2020</v>
      </c>
      <c r="D263">
        <v>8</v>
      </c>
      <c r="E263" t="s">
        <v>8729</v>
      </c>
    </row>
    <row r="264" spans="1:5">
      <c r="A264" t="s">
        <v>6039</v>
      </c>
      <c r="B264" s="6" t="s">
        <v>6038</v>
      </c>
      <c r="C264">
        <v>2020</v>
      </c>
      <c r="D264">
        <v>9</v>
      </c>
      <c r="E264" t="s">
        <v>8729</v>
      </c>
    </row>
    <row r="265" spans="1:5">
      <c r="A265" t="s">
        <v>6073</v>
      </c>
      <c r="B265" s="6" t="s">
        <v>6072</v>
      </c>
      <c r="C265">
        <v>2020</v>
      </c>
      <c r="D265">
        <v>10</v>
      </c>
      <c r="E265" t="s">
        <v>8729</v>
      </c>
    </row>
    <row r="266" spans="1:5">
      <c r="A266" t="s">
        <v>6110</v>
      </c>
      <c r="B266" s="6" t="s">
        <v>6109</v>
      </c>
      <c r="C266">
        <v>2020</v>
      </c>
      <c r="D266">
        <v>11</v>
      </c>
      <c r="E266" t="s">
        <v>8729</v>
      </c>
    </row>
    <row r="267" spans="1:5">
      <c r="A267" t="s">
        <v>6143</v>
      </c>
      <c r="B267" s="6" t="s">
        <v>6142</v>
      </c>
      <c r="C267">
        <v>2020</v>
      </c>
      <c r="D267">
        <v>12</v>
      </c>
      <c r="E267" t="s">
        <v>8729</v>
      </c>
    </row>
    <row r="268" spans="1:5">
      <c r="A268" t="s">
        <v>6193</v>
      </c>
      <c r="B268" s="6" t="s">
        <v>6192</v>
      </c>
      <c r="C268">
        <v>2021</v>
      </c>
      <c r="D268">
        <v>1</v>
      </c>
      <c r="E268" t="s">
        <v>8729</v>
      </c>
    </row>
    <row r="269" spans="1:5">
      <c r="A269" t="s">
        <v>6229</v>
      </c>
      <c r="B269" s="6" t="s">
        <v>6228</v>
      </c>
      <c r="C269">
        <v>2021</v>
      </c>
      <c r="D269">
        <v>2</v>
      </c>
      <c r="E269" t="s">
        <v>8729</v>
      </c>
    </row>
    <row r="270" spans="1:5">
      <c r="A270" t="s">
        <v>6264</v>
      </c>
      <c r="B270" s="6" t="s">
        <v>6263</v>
      </c>
      <c r="C270">
        <v>2021</v>
      </c>
      <c r="D270">
        <v>3</v>
      </c>
      <c r="E270" t="s">
        <v>8729</v>
      </c>
    </row>
    <row r="271" spans="1:5">
      <c r="A271" t="s">
        <v>6303</v>
      </c>
      <c r="B271" s="6" t="s">
        <v>6302</v>
      </c>
      <c r="C271">
        <v>2021</v>
      </c>
      <c r="D271">
        <v>4</v>
      </c>
      <c r="E271" t="s">
        <v>8729</v>
      </c>
    </row>
    <row r="272" spans="1:5">
      <c r="A272" t="s">
        <v>6342</v>
      </c>
      <c r="B272" s="6" t="s">
        <v>6341</v>
      </c>
      <c r="C272">
        <v>2021</v>
      </c>
      <c r="D272">
        <v>5</v>
      </c>
      <c r="E272" t="s">
        <v>8729</v>
      </c>
    </row>
    <row r="273" spans="1:5">
      <c r="A273" t="s">
        <v>6377</v>
      </c>
      <c r="B273" s="6" t="s">
        <v>6376</v>
      </c>
      <c r="C273">
        <v>2021</v>
      </c>
      <c r="D273">
        <v>6</v>
      </c>
      <c r="E273" t="s">
        <v>8729</v>
      </c>
    </row>
    <row r="274" spans="1:5">
      <c r="A274" t="s">
        <v>6412</v>
      </c>
      <c r="B274" s="6" t="s">
        <v>6411</v>
      </c>
      <c r="C274">
        <v>2021</v>
      </c>
      <c r="D274">
        <v>7</v>
      </c>
      <c r="E274" t="s">
        <v>8729</v>
      </c>
    </row>
    <row r="275" spans="1:5">
      <c r="A275" t="s">
        <v>6450</v>
      </c>
      <c r="B275" s="6" t="s">
        <v>6449</v>
      </c>
      <c r="C275">
        <v>2021</v>
      </c>
      <c r="D275">
        <v>8</v>
      </c>
      <c r="E275" t="s">
        <v>8729</v>
      </c>
    </row>
    <row r="276" spans="1:5">
      <c r="A276" t="s">
        <v>6484</v>
      </c>
      <c r="B276" s="6" t="s">
        <v>6483</v>
      </c>
      <c r="C276">
        <v>2021</v>
      </c>
      <c r="D276">
        <v>9</v>
      </c>
      <c r="E276" t="s">
        <v>8729</v>
      </c>
    </row>
    <row r="277" spans="1:5">
      <c r="A277" t="s">
        <v>6518</v>
      </c>
      <c r="B277" s="6" t="s">
        <v>6517</v>
      </c>
      <c r="C277">
        <v>2021</v>
      </c>
      <c r="D277">
        <v>10</v>
      </c>
      <c r="E277" t="s">
        <v>8729</v>
      </c>
    </row>
    <row r="278" spans="1:5">
      <c r="A278" t="s">
        <v>6555</v>
      </c>
      <c r="B278" s="6" t="s">
        <v>6554</v>
      </c>
      <c r="C278">
        <v>2021</v>
      </c>
      <c r="D278">
        <v>11</v>
      </c>
      <c r="E278" t="s">
        <v>8729</v>
      </c>
    </row>
    <row r="279" spans="1:5">
      <c r="A279" t="s">
        <v>6588</v>
      </c>
      <c r="B279" s="6" t="s">
        <v>6587</v>
      </c>
      <c r="C279">
        <v>2021</v>
      </c>
      <c r="D279">
        <v>12</v>
      </c>
      <c r="E279" t="s">
        <v>8729</v>
      </c>
    </row>
    <row r="280" spans="1:5">
      <c r="A280" t="s">
        <v>6638</v>
      </c>
      <c r="B280" s="6" t="s">
        <v>6637</v>
      </c>
      <c r="C280">
        <v>2022</v>
      </c>
      <c r="D280">
        <v>1</v>
      </c>
      <c r="E280" t="s">
        <v>8729</v>
      </c>
    </row>
    <row r="281" spans="1:5">
      <c r="A281" t="s">
        <v>6674</v>
      </c>
      <c r="B281" s="6" t="s">
        <v>6673</v>
      </c>
      <c r="C281">
        <v>2022</v>
      </c>
      <c r="D281">
        <v>2</v>
      </c>
      <c r="E281" t="s">
        <v>8729</v>
      </c>
    </row>
    <row r="282" spans="1:5">
      <c r="A282" t="s">
        <v>6709</v>
      </c>
      <c r="B282" s="6" t="s">
        <v>6708</v>
      </c>
      <c r="C282">
        <v>2022</v>
      </c>
      <c r="D282">
        <v>3</v>
      </c>
      <c r="E282" t="s">
        <v>8729</v>
      </c>
    </row>
    <row r="283" spans="1:5">
      <c r="A283" t="s">
        <v>6744</v>
      </c>
      <c r="B283" s="6" t="s">
        <v>6743</v>
      </c>
      <c r="C283">
        <v>2022</v>
      </c>
      <c r="D283">
        <v>4</v>
      </c>
      <c r="E283" t="s">
        <v>8729</v>
      </c>
    </row>
    <row r="284" spans="1:5">
      <c r="A284" t="s">
        <v>6786</v>
      </c>
      <c r="B284" s="6" t="s">
        <v>6785</v>
      </c>
      <c r="C284">
        <v>2022</v>
      </c>
      <c r="D284">
        <v>5</v>
      </c>
      <c r="E284" t="s">
        <v>8729</v>
      </c>
    </row>
    <row r="285" spans="1:5">
      <c r="A285" t="s">
        <v>6821</v>
      </c>
      <c r="B285" s="6" t="s">
        <v>6820</v>
      </c>
      <c r="C285">
        <v>2022</v>
      </c>
      <c r="D285">
        <v>6</v>
      </c>
      <c r="E285" t="s">
        <v>8729</v>
      </c>
    </row>
    <row r="286" spans="1:5">
      <c r="A286" t="s">
        <v>6856</v>
      </c>
      <c r="B286" s="6" t="s">
        <v>6855</v>
      </c>
      <c r="C286">
        <v>2022</v>
      </c>
      <c r="D286">
        <v>7</v>
      </c>
      <c r="E286" t="s">
        <v>8729</v>
      </c>
    </row>
    <row r="287" spans="1:5">
      <c r="A287" t="s">
        <v>6894</v>
      </c>
      <c r="B287" s="6" t="s">
        <v>6893</v>
      </c>
      <c r="C287">
        <v>2022</v>
      </c>
      <c r="D287">
        <v>8</v>
      </c>
      <c r="E287" t="s">
        <v>8729</v>
      </c>
    </row>
    <row r="288" spans="1:5">
      <c r="A288" t="s">
        <v>6928</v>
      </c>
      <c r="B288" s="6" t="s">
        <v>6927</v>
      </c>
      <c r="C288">
        <v>2022</v>
      </c>
      <c r="D288">
        <v>9</v>
      </c>
      <c r="E288" t="s">
        <v>8729</v>
      </c>
    </row>
    <row r="289" spans="1:5">
      <c r="A289" t="s">
        <v>6962</v>
      </c>
      <c r="B289" s="6" t="s">
        <v>6961</v>
      </c>
      <c r="C289">
        <v>2022</v>
      </c>
      <c r="D289">
        <v>10</v>
      </c>
      <c r="E289" t="s">
        <v>8729</v>
      </c>
    </row>
    <row r="290" spans="1:5">
      <c r="A290" t="s">
        <v>6999</v>
      </c>
      <c r="B290" s="6" t="s">
        <v>6998</v>
      </c>
      <c r="C290">
        <v>2022</v>
      </c>
      <c r="D290">
        <v>11</v>
      </c>
      <c r="E290" t="s">
        <v>8729</v>
      </c>
    </row>
    <row r="291" spans="1:5">
      <c r="A291" t="s">
        <v>7032</v>
      </c>
      <c r="B291" s="6" t="s">
        <v>7031</v>
      </c>
      <c r="C291">
        <v>2022</v>
      </c>
      <c r="D291">
        <v>12</v>
      </c>
      <c r="E291" t="s">
        <v>8729</v>
      </c>
    </row>
    <row r="292" spans="1:5">
      <c r="A292" t="s">
        <v>7082</v>
      </c>
      <c r="B292" s="6" t="s">
        <v>7081</v>
      </c>
      <c r="C292">
        <v>2023</v>
      </c>
      <c r="D292">
        <v>1</v>
      </c>
      <c r="E292" t="s">
        <v>8729</v>
      </c>
    </row>
    <row r="293" spans="1:5">
      <c r="A293" t="s">
        <v>7118</v>
      </c>
      <c r="B293" s="6" t="s">
        <v>7117</v>
      </c>
      <c r="C293">
        <v>2023</v>
      </c>
      <c r="D293">
        <v>2</v>
      </c>
      <c r="E293" t="s">
        <v>8729</v>
      </c>
    </row>
    <row r="294" spans="1:5">
      <c r="A294" t="s">
        <v>7153</v>
      </c>
      <c r="B294" s="6" t="s">
        <v>7152</v>
      </c>
      <c r="C294">
        <v>2023</v>
      </c>
      <c r="D294">
        <v>3</v>
      </c>
      <c r="E294" t="s">
        <v>8729</v>
      </c>
    </row>
    <row r="295" spans="1:5">
      <c r="A295" t="s">
        <v>7188</v>
      </c>
      <c r="B295" s="6" t="s">
        <v>7187</v>
      </c>
      <c r="C295">
        <v>2023</v>
      </c>
      <c r="D295">
        <v>4</v>
      </c>
      <c r="E295" t="s">
        <v>8729</v>
      </c>
    </row>
    <row r="296" spans="1:5">
      <c r="A296" t="s">
        <v>7230</v>
      </c>
      <c r="B296" s="6" t="s">
        <v>7229</v>
      </c>
      <c r="C296">
        <v>2023</v>
      </c>
      <c r="D296">
        <v>5</v>
      </c>
      <c r="E296" t="s">
        <v>8729</v>
      </c>
    </row>
    <row r="297" spans="1:5">
      <c r="A297" t="s">
        <v>7265</v>
      </c>
      <c r="B297" s="6" t="s">
        <v>7264</v>
      </c>
      <c r="C297">
        <v>2023</v>
      </c>
      <c r="D297">
        <v>6</v>
      </c>
      <c r="E297" t="s">
        <v>8729</v>
      </c>
    </row>
    <row r="298" spans="1:5">
      <c r="A298" t="s">
        <v>7300</v>
      </c>
      <c r="B298" s="6" t="s">
        <v>7299</v>
      </c>
      <c r="C298">
        <v>2023</v>
      </c>
      <c r="D298">
        <v>7</v>
      </c>
      <c r="E298" t="s">
        <v>8729</v>
      </c>
    </row>
    <row r="299" spans="1:5">
      <c r="A299" t="s">
        <v>7338</v>
      </c>
      <c r="B299" s="6" t="s">
        <v>7337</v>
      </c>
      <c r="C299">
        <v>2023</v>
      </c>
      <c r="D299">
        <v>8</v>
      </c>
      <c r="E299" t="s">
        <v>8729</v>
      </c>
    </row>
    <row r="300" spans="1:5">
      <c r="A300" t="s">
        <v>7372</v>
      </c>
      <c r="B300" s="6" t="s">
        <v>7371</v>
      </c>
      <c r="C300">
        <v>2023</v>
      </c>
      <c r="D300">
        <v>9</v>
      </c>
      <c r="E300" t="s">
        <v>8729</v>
      </c>
    </row>
    <row r="301" spans="1:5">
      <c r="A301" t="s">
        <v>7406</v>
      </c>
      <c r="B301" s="6" t="s">
        <v>7405</v>
      </c>
      <c r="C301">
        <v>2023</v>
      </c>
      <c r="D301">
        <v>10</v>
      </c>
      <c r="E301" t="s">
        <v>8729</v>
      </c>
    </row>
    <row r="302" spans="1:5">
      <c r="A302" t="s">
        <v>7443</v>
      </c>
      <c r="B302" s="6" t="s">
        <v>7442</v>
      </c>
      <c r="C302">
        <v>2023</v>
      </c>
      <c r="D302">
        <v>11</v>
      </c>
      <c r="E302" t="s">
        <v>8729</v>
      </c>
    </row>
    <row r="303" spans="1:5">
      <c r="A303" t="s">
        <v>7476</v>
      </c>
      <c r="B303" s="6" t="s">
        <v>7475</v>
      </c>
      <c r="C303">
        <v>2023</v>
      </c>
      <c r="D303">
        <v>12</v>
      </c>
      <c r="E303" t="s">
        <v>8729</v>
      </c>
    </row>
    <row r="304" spans="1:5">
      <c r="A304" t="s">
        <v>7526</v>
      </c>
      <c r="B304" s="6" t="s">
        <v>7525</v>
      </c>
      <c r="C304">
        <v>2024</v>
      </c>
      <c r="D304">
        <v>1</v>
      </c>
      <c r="E304" t="s">
        <v>8729</v>
      </c>
    </row>
    <row r="305" spans="1:5">
      <c r="A305" t="s">
        <v>7562</v>
      </c>
      <c r="B305" s="6" t="s">
        <v>7561</v>
      </c>
      <c r="C305">
        <v>2024</v>
      </c>
      <c r="D305">
        <v>2</v>
      </c>
      <c r="E305" t="s">
        <v>8729</v>
      </c>
    </row>
    <row r="306" spans="1:5">
      <c r="A306" t="s">
        <v>7597</v>
      </c>
      <c r="B306" s="6" t="s">
        <v>7596</v>
      </c>
      <c r="C306">
        <v>2024</v>
      </c>
      <c r="D306">
        <v>3</v>
      </c>
      <c r="E306" t="s">
        <v>8729</v>
      </c>
    </row>
    <row r="307" spans="1:5">
      <c r="A307" t="s">
        <v>7632</v>
      </c>
      <c r="B307" s="6" t="s">
        <v>7631</v>
      </c>
      <c r="C307">
        <v>2024</v>
      </c>
      <c r="D307">
        <v>4</v>
      </c>
      <c r="E307" t="s">
        <v>8729</v>
      </c>
    </row>
    <row r="308" spans="1:5">
      <c r="A308" t="s">
        <v>7674</v>
      </c>
      <c r="B308" s="6" t="s">
        <v>7673</v>
      </c>
      <c r="C308">
        <v>2024</v>
      </c>
      <c r="D308">
        <v>5</v>
      </c>
      <c r="E308" t="s">
        <v>8729</v>
      </c>
    </row>
    <row r="309" spans="1:5">
      <c r="A309" t="s">
        <v>7709</v>
      </c>
      <c r="B309" s="6" t="s">
        <v>7708</v>
      </c>
      <c r="C309">
        <v>2024</v>
      </c>
      <c r="D309">
        <v>6</v>
      </c>
      <c r="E309" t="s">
        <v>8729</v>
      </c>
    </row>
    <row r="310" spans="1:5">
      <c r="A310" t="s">
        <v>7744</v>
      </c>
      <c r="B310" s="6" t="s">
        <v>7743</v>
      </c>
      <c r="C310">
        <v>2024</v>
      </c>
      <c r="D310">
        <v>7</v>
      </c>
      <c r="E310" t="s">
        <v>8729</v>
      </c>
    </row>
    <row r="311" spans="1:5">
      <c r="A311" t="s">
        <v>7782</v>
      </c>
      <c r="B311" s="6" t="s">
        <v>7781</v>
      </c>
      <c r="C311">
        <v>2024</v>
      </c>
      <c r="D311">
        <v>8</v>
      </c>
      <c r="E311" t="s">
        <v>8729</v>
      </c>
    </row>
    <row r="312" spans="1:5">
      <c r="A312" t="s">
        <v>7816</v>
      </c>
      <c r="B312" s="6" t="s">
        <v>7815</v>
      </c>
      <c r="C312">
        <v>2024</v>
      </c>
      <c r="D312">
        <v>9</v>
      </c>
      <c r="E312" t="s">
        <v>8729</v>
      </c>
    </row>
    <row r="313" spans="1:5">
      <c r="A313" t="s">
        <v>7850</v>
      </c>
      <c r="B313" s="6" t="s">
        <v>7849</v>
      </c>
      <c r="C313">
        <v>2024</v>
      </c>
      <c r="D313">
        <v>10</v>
      </c>
      <c r="E313" t="s">
        <v>8729</v>
      </c>
    </row>
    <row r="314" spans="1:5">
      <c r="A314" t="s">
        <v>7887</v>
      </c>
      <c r="B314" s="6" t="s">
        <v>7886</v>
      </c>
      <c r="C314">
        <v>2024</v>
      </c>
      <c r="D314">
        <v>11</v>
      </c>
      <c r="E314" t="s">
        <v>8729</v>
      </c>
    </row>
    <row r="315" spans="1:5">
      <c r="A315" t="s">
        <v>7920</v>
      </c>
      <c r="B315" s="6" t="s">
        <v>7919</v>
      </c>
      <c r="C315">
        <v>2024</v>
      </c>
      <c r="D315">
        <v>12</v>
      </c>
      <c r="E315" t="s">
        <v>8729</v>
      </c>
    </row>
    <row r="316" spans="1:5">
      <c r="A316" t="s">
        <v>7970</v>
      </c>
      <c r="B316" s="6" t="s">
        <v>7969</v>
      </c>
      <c r="C316">
        <v>2025</v>
      </c>
      <c r="D316">
        <v>1</v>
      </c>
      <c r="E316" t="s">
        <v>8729</v>
      </c>
    </row>
    <row r="317" spans="1:5">
      <c r="A317" t="s">
        <v>8006</v>
      </c>
      <c r="B317" s="6" t="s">
        <v>8005</v>
      </c>
      <c r="C317">
        <v>2025</v>
      </c>
      <c r="D317">
        <v>2</v>
      </c>
      <c r="E317" t="s">
        <v>8729</v>
      </c>
    </row>
    <row r="318" spans="1:5">
      <c r="A318" t="s">
        <v>8041</v>
      </c>
      <c r="B318" s="6" t="s">
        <v>8040</v>
      </c>
      <c r="C318">
        <v>2025</v>
      </c>
      <c r="D318">
        <v>3</v>
      </c>
      <c r="E318" t="s">
        <v>8729</v>
      </c>
    </row>
    <row r="319" spans="1:5">
      <c r="A319" t="s">
        <v>8076</v>
      </c>
      <c r="B319" s="6" t="s">
        <v>8075</v>
      </c>
      <c r="C319">
        <v>2025</v>
      </c>
      <c r="D319">
        <v>4</v>
      </c>
      <c r="E319" t="s">
        <v>8729</v>
      </c>
    </row>
    <row r="320" spans="1:5">
      <c r="A320" t="s">
        <v>8118</v>
      </c>
      <c r="B320" s="6" t="s">
        <v>8117</v>
      </c>
      <c r="C320">
        <v>2025</v>
      </c>
      <c r="D320">
        <v>5</v>
      </c>
      <c r="E320" t="s">
        <v>8729</v>
      </c>
    </row>
    <row r="321" spans="1:5">
      <c r="A321" t="s">
        <v>8153</v>
      </c>
      <c r="B321" s="6" t="s">
        <v>8152</v>
      </c>
      <c r="C321">
        <v>2025</v>
      </c>
      <c r="D321">
        <v>6</v>
      </c>
      <c r="E321" t="s">
        <v>8729</v>
      </c>
    </row>
    <row r="322" spans="1:5">
      <c r="A322" t="s">
        <v>8188</v>
      </c>
      <c r="B322" s="6" t="s">
        <v>8187</v>
      </c>
      <c r="C322">
        <v>2025</v>
      </c>
      <c r="D322">
        <v>7</v>
      </c>
      <c r="E322" t="s">
        <v>8729</v>
      </c>
    </row>
    <row r="323" spans="1:5">
      <c r="A323" t="s">
        <v>8226</v>
      </c>
      <c r="B323" s="6" t="s">
        <v>8225</v>
      </c>
      <c r="C323">
        <v>2025</v>
      </c>
      <c r="D323">
        <v>8</v>
      </c>
      <c r="E323" t="s">
        <v>8729</v>
      </c>
    </row>
    <row r="324" spans="1:5">
      <c r="A324" t="s">
        <v>8260</v>
      </c>
      <c r="B324" s="6" t="s">
        <v>8259</v>
      </c>
      <c r="C324">
        <v>2025</v>
      </c>
      <c r="D324">
        <v>9</v>
      </c>
      <c r="E324" t="s">
        <v>8729</v>
      </c>
    </row>
    <row r="325" spans="1:5">
      <c r="A325" t="s">
        <v>8294</v>
      </c>
      <c r="B325" s="6" t="s">
        <v>8293</v>
      </c>
      <c r="C325">
        <v>2025</v>
      </c>
      <c r="D325">
        <v>10</v>
      </c>
      <c r="E325" t="s">
        <v>8729</v>
      </c>
    </row>
    <row r="326" spans="1:5">
      <c r="A326" t="s">
        <v>8331</v>
      </c>
      <c r="B326" s="6" t="s">
        <v>8330</v>
      </c>
      <c r="C326">
        <v>2025</v>
      </c>
      <c r="D326">
        <v>11</v>
      </c>
      <c r="E326" t="s">
        <v>8729</v>
      </c>
    </row>
    <row r="327" spans="1:5">
      <c r="A327" t="s">
        <v>8364</v>
      </c>
      <c r="B327" s="6" t="s">
        <v>8363</v>
      </c>
      <c r="C327">
        <v>2025</v>
      </c>
      <c r="D327">
        <v>12</v>
      </c>
      <c r="E327" t="s">
        <v>8729</v>
      </c>
    </row>
    <row r="328" spans="1:5">
      <c r="A328" t="s">
        <v>8414</v>
      </c>
      <c r="B328" s="6" t="s">
        <v>8413</v>
      </c>
      <c r="C328">
        <v>2026</v>
      </c>
      <c r="D328">
        <v>1</v>
      </c>
      <c r="E328" t="s">
        <v>8729</v>
      </c>
    </row>
    <row r="329" spans="1:5">
      <c r="A329" t="s">
        <v>8450</v>
      </c>
      <c r="B329" s="6" t="s">
        <v>8449</v>
      </c>
      <c r="C329">
        <v>2026</v>
      </c>
      <c r="D329">
        <v>2</v>
      </c>
      <c r="E329" t="s">
        <v>8729</v>
      </c>
    </row>
    <row r="330" spans="1:5">
      <c r="A330" t="s">
        <v>8485</v>
      </c>
      <c r="B330" s="6" t="s">
        <v>8484</v>
      </c>
      <c r="C330">
        <v>2026</v>
      </c>
      <c r="D330">
        <v>3</v>
      </c>
      <c r="E330" t="s">
        <v>8729</v>
      </c>
    </row>
    <row r="331" spans="1:5">
      <c r="A331" t="s">
        <v>8520</v>
      </c>
      <c r="B331" s="6" t="s">
        <v>8519</v>
      </c>
      <c r="C331">
        <v>2026</v>
      </c>
      <c r="D331">
        <v>4</v>
      </c>
      <c r="E331" t="s">
        <v>8729</v>
      </c>
    </row>
    <row r="332" spans="1:5">
      <c r="A332" t="s">
        <v>8562</v>
      </c>
      <c r="B332" s="6" t="s">
        <v>8561</v>
      </c>
      <c r="C332">
        <v>2026</v>
      </c>
      <c r="D332">
        <v>5</v>
      </c>
      <c r="E332" t="s">
        <v>8729</v>
      </c>
    </row>
    <row r="333" spans="1:5">
      <c r="A333" t="s">
        <v>8597</v>
      </c>
      <c r="B333" s="6" t="s">
        <v>8596</v>
      </c>
      <c r="C333">
        <v>2026</v>
      </c>
      <c r="D333">
        <v>6</v>
      </c>
      <c r="E333" t="s">
        <v>8729</v>
      </c>
    </row>
    <row r="334" spans="1:5">
      <c r="A334" t="s">
        <v>8632</v>
      </c>
      <c r="B334" s="6" t="s">
        <v>8631</v>
      </c>
      <c r="C334">
        <v>2026</v>
      </c>
      <c r="D334">
        <v>7</v>
      </c>
      <c r="E334" t="s">
        <v>8729</v>
      </c>
    </row>
  </sheetData>
  <mergeCells count="1"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E12"/>
  <sheetViews>
    <sheetView showGridLines="0" workbookViewId="0">
      <selection activeCell="A6" sqref="A6:A9"/>
    </sheetView>
  </sheetViews>
  <sheetFormatPr defaultRowHeight="14.25"/>
  <cols>
    <col min="1" max="1" width="16" customWidth="1"/>
    <col min="2" max="2" width="45" customWidth="1"/>
    <col min="3" max="3" width="16" customWidth="1"/>
    <col min="4" max="4" width="22" customWidth="1"/>
    <col min="5" max="5" width="14" customWidth="1"/>
  </cols>
  <sheetData>
    <row r="1" spans="1:5" ht="27.95" customHeight="1">
      <c r="A1" s="107" t="s">
        <v>8730</v>
      </c>
      <c r="B1" s="107" t="s">
        <v>8730</v>
      </c>
      <c r="C1" s="107" t="s">
        <v>8730</v>
      </c>
      <c r="D1" s="107" t="s">
        <v>8730</v>
      </c>
      <c r="E1" s="107" t="s">
        <v>8730</v>
      </c>
    </row>
    <row r="3" spans="1:5" ht="15">
      <c r="A3" s="3" t="s">
        <v>77</v>
      </c>
      <c r="B3" s="4" t="s">
        <v>46</v>
      </c>
      <c r="C3" s="4" t="s">
        <v>47</v>
      </c>
      <c r="D3" s="4" t="s">
        <v>8731</v>
      </c>
      <c r="E3" s="5" t="s">
        <v>8676</v>
      </c>
    </row>
    <row r="4" spans="1:5">
      <c r="A4" t="s">
        <v>91</v>
      </c>
      <c r="B4" t="s">
        <v>81</v>
      </c>
      <c r="C4" t="s">
        <v>82</v>
      </c>
      <c r="D4" t="s">
        <v>8732</v>
      </c>
      <c r="E4" t="s">
        <v>8685</v>
      </c>
    </row>
    <row r="5" spans="1:5">
      <c r="A5" t="s">
        <v>393</v>
      </c>
      <c r="B5" t="s">
        <v>392</v>
      </c>
      <c r="C5" t="s">
        <v>82</v>
      </c>
      <c r="D5" t="s">
        <v>8732</v>
      </c>
      <c r="E5" t="s">
        <v>8685</v>
      </c>
    </row>
    <row r="6" spans="1:5">
      <c r="A6" t="s">
        <v>109</v>
      </c>
      <c r="B6" t="s">
        <v>8733</v>
      </c>
      <c r="C6" t="s">
        <v>101</v>
      </c>
      <c r="D6" t="s">
        <v>8734</v>
      </c>
      <c r="E6" t="s">
        <v>8685</v>
      </c>
    </row>
    <row r="7" spans="1:5">
      <c r="A7" t="s">
        <v>1908</v>
      </c>
      <c r="B7" t="s">
        <v>1907</v>
      </c>
      <c r="C7" t="s">
        <v>1908</v>
      </c>
      <c r="D7" t="s">
        <v>1910</v>
      </c>
      <c r="E7" t="s">
        <v>8685</v>
      </c>
    </row>
    <row r="8" spans="1:5">
      <c r="A8" t="s">
        <v>118</v>
      </c>
      <c r="B8" t="s">
        <v>8713</v>
      </c>
      <c r="C8" t="s">
        <v>1908</v>
      </c>
      <c r="D8" t="s">
        <v>115</v>
      </c>
      <c r="E8" t="s">
        <v>8685</v>
      </c>
    </row>
    <row r="9" spans="1:5">
      <c r="A9" t="s">
        <v>8735</v>
      </c>
      <c r="B9" t="s">
        <v>8716</v>
      </c>
      <c r="C9" t="s">
        <v>1908</v>
      </c>
      <c r="D9" t="s">
        <v>2883</v>
      </c>
      <c r="E9" t="s">
        <v>8685</v>
      </c>
    </row>
    <row r="10" spans="1:5">
      <c r="A10" t="s">
        <v>124</v>
      </c>
      <c r="B10" t="s">
        <v>120</v>
      </c>
      <c r="C10" t="s">
        <v>121</v>
      </c>
      <c r="D10" t="s">
        <v>123</v>
      </c>
      <c r="E10" t="s">
        <v>8719</v>
      </c>
    </row>
    <row r="11" spans="1:5">
      <c r="A11" t="s">
        <v>136</v>
      </c>
      <c r="B11" t="s">
        <v>133</v>
      </c>
      <c r="C11" t="s">
        <v>121</v>
      </c>
      <c r="D11" t="s">
        <v>135</v>
      </c>
      <c r="E11" t="s">
        <v>8723</v>
      </c>
    </row>
    <row r="12" spans="1:5">
      <c r="A12" t="s">
        <v>4323</v>
      </c>
      <c r="B12" t="s">
        <v>4320</v>
      </c>
      <c r="C12" t="s">
        <v>121</v>
      </c>
      <c r="D12" t="s">
        <v>4322</v>
      </c>
      <c r="E12" t="s">
        <v>8723</v>
      </c>
    </row>
  </sheetData>
  <mergeCells count="1">
    <mergeCell ref="A1: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D10"/>
  <sheetViews>
    <sheetView showGridLines="0" workbookViewId="0">
      <selection sqref="A1:D1"/>
    </sheetView>
  </sheetViews>
  <sheetFormatPr defaultRowHeight="14.25"/>
  <cols>
    <col min="1" max="1" width="22" customWidth="1"/>
    <col min="2" max="2" width="34" customWidth="1"/>
    <col min="3" max="3" width="52" customWidth="1"/>
    <col min="4" max="4" width="38" customWidth="1"/>
  </cols>
  <sheetData>
    <row r="1" spans="1:4" ht="27.95" customHeight="1">
      <c r="A1" s="107" t="s">
        <v>8736</v>
      </c>
      <c r="B1" s="107" t="s">
        <v>8736</v>
      </c>
      <c r="C1" s="107" t="s">
        <v>8736</v>
      </c>
      <c r="D1" s="107" t="s">
        <v>8736</v>
      </c>
    </row>
    <row r="3" spans="1:4" ht="15">
      <c r="A3" s="3" t="s">
        <v>8737</v>
      </c>
      <c r="B3" s="4" t="s">
        <v>8738</v>
      </c>
      <c r="C3" s="4" t="s">
        <v>8739</v>
      </c>
      <c r="D3" s="5" t="s">
        <v>8740</v>
      </c>
    </row>
    <row r="4" spans="1:4">
      <c r="A4" s="2" t="s">
        <v>76</v>
      </c>
      <c r="B4" s="2" t="s">
        <v>8741</v>
      </c>
      <c r="C4" s="2" t="s">
        <v>8742</v>
      </c>
      <c r="D4" s="2" t="s">
        <v>8743</v>
      </c>
    </row>
    <row r="5" spans="1:4" ht="28.5">
      <c r="A5" s="2" t="s">
        <v>77</v>
      </c>
      <c r="B5" s="2" t="s">
        <v>8744</v>
      </c>
      <c r="C5" s="2" t="s">
        <v>8745</v>
      </c>
      <c r="D5" s="2" t="s">
        <v>8746</v>
      </c>
    </row>
    <row r="6" spans="1:4">
      <c r="A6" s="2" t="s">
        <v>78</v>
      </c>
      <c r="B6" s="2" t="s">
        <v>8747</v>
      </c>
      <c r="C6" s="2" t="s">
        <v>8748</v>
      </c>
      <c r="D6" s="2" t="s">
        <v>8749</v>
      </c>
    </row>
    <row r="7" spans="1:4">
      <c r="A7" s="2" t="s">
        <v>79</v>
      </c>
      <c r="B7" s="2" t="s">
        <v>8750</v>
      </c>
      <c r="C7" s="2" t="s">
        <v>8751</v>
      </c>
      <c r="D7" s="2" t="s">
        <v>8752</v>
      </c>
    </row>
    <row r="8" spans="1:4" ht="28.5">
      <c r="A8" s="2" t="s">
        <v>75</v>
      </c>
      <c r="B8" s="2" t="s">
        <v>8753</v>
      </c>
      <c r="C8" s="2" t="s">
        <v>8754</v>
      </c>
      <c r="D8" s="2" t="s">
        <v>8755</v>
      </c>
    </row>
    <row r="9" spans="1:4">
      <c r="A9" s="2" t="s">
        <v>12</v>
      </c>
      <c r="B9" s="2" t="s">
        <v>8756</v>
      </c>
      <c r="C9" s="2" t="s">
        <v>8757</v>
      </c>
      <c r="D9" s="2" t="s">
        <v>8758</v>
      </c>
    </row>
    <row r="10" spans="1:4">
      <c r="A10" s="2" t="s">
        <v>65</v>
      </c>
      <c r="B10" s="2" t="s">
        <v>8759</v>
      </c>
      <c r="C10" s="2" t="s">
        <v>8685</v>
      </c>
      <c r="D10" s="2" t="s">
        <v>8760</v>
      </c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234"/>
  <sheetViews>
    <sheetView showGridLines="0" workbookViewId="0">
      <selection activeCell="A27" sqref="A27"/>
    </sheetView>
  </sheetViews>
  <sheetFormatPr defaultRowHeight="14.25"/>
  <cols>
    <col min="1" max="1" width="18" customWidth="1"/>
    <col min="2" max="2" width="32" customWidth="1"/>
    <col min="3" max="3" width="14" customWidth="1"/>
    <col min="4" max="4" width="17" customWidth="1"/>
    <col min="5" max="5" width="23" customWidth="1"/>
  </cols>
  <sheetData>
    <row r="1" spans="1:5" ht="27.95" customHeight="1">
      <c r="A1" s="107" t="s">
        <v>8761</v>
      </c>
      <c r="B1" s="107" t="s">
        <v>8761</v>
      </c>
      <c r="C1" s="107" t="s">
        <v>8761</v>
      </c>
      <c r="D1" s="107" t="s">
        <v>8761</v>
      </c>
      <c r="E1" s="107" t="s">
        <v>8761</v>
      </c>
    </row>
    <row r="3" spans="1:5" ht="15">
      <c r="A3" s="3" t="s">
        <v>78</v>
      </c>
      <c r="B3" s="4" t="s">
        <v>49</v>
      </c>
      <c r="C3" s="4" t="s">
        <v>50</v>
      </c>
      <c r="D3" s="4" t="s">
        <v>51</v>
      </c>
      <c r="E3" s="5" t="s">
        <v>8762</v>
      </c>
    </row>
    <row r="4" spans="1:5">
      <c r="A4" t="s">
        <v>92</v>
      </c>
      <c r="B4" t="s">
        <v>84</v>
      </c>
      <c r="C4">
        <v>1999</v>
      </c>
      <c r="E4" s="6" t="s">
        <v>260</v>
      </c>
    </row>
    <row r="5" spans="1:5">
      <c r="A5" t="s">
        <v>98</v>
      </c>
      <c r="B5" t="s">
        <v>94</v>
      </c>
      <c r="C5">
        <v>2000</v>
      </c>
      <c r="E5" s="6" t="s">
        <v>365</v>
      </c>
    </row>
    <row r="6" spans="1:5">
      <c r="A6" t="s">
        <v>110</v>
      </c>
      <c r="B6" t="s">
        <v>103</v>
      </c>
      <c r="C6">
        <v>1999</v>
      </c>
      <c r="D6">
        <v>1</v>
      </c>
      <c r="E6" s="6" t="s">
        <v>172</v>
      </c>
    </row>
    <row r="7" spans="1:5">
      <c r="A7" t="s">
        <v>122</v>
      </c>
      <c r="B7" t="s">
        <v>122</v>
      </c>
      <c r="E7" s="6"/>
    </row>
    <row r="8" spans="1:5">
      <c r="A8" t="s">
        <v>125</v>
      </c>
      <c r="B8" t="s">
        <v>125</v>
      </c>
      <c r="E8" s="6"/>
    </row>
    <row r="9" spans="1:5">
      <c r="A9" t="s">
        <v>126</v>
      </c>
      <c r="B9" t="s">
        <v>126</v>
      </c>
      <c r="E9" s="6"/>
    </row>
    <row r="10" spans="1:5">
      <c r="A10" t="s">
        <v>127</v>
      </c>
      <c r="B10" t="s">
        <v>127</v>
      </c>
      <c r="E10" s="6"/>
    </row>
    <row r="11" spans="1:5">
      <c r="A11" t="s">
        <v>128</v>
      </c>
      <c r="B11" t="s">
        <v>128</v>
      </c>
      <c r="E11" s="6"/>
    </row>
    <row r="12" spans="1:5">
      <c r="A12" t="s">
        <v>129</v>
      </c>
      <c r="B12" t="s">
        <v>129</v>
      </c>
      <c r="E12" s="6"/>
    </row>
    <row r="13" spans="1:5">
      <c r="A13" t="s">
        <v>130</v>
      </c>
      <c r="B13" t="s">
        <v>130</v>
      </c>
      <c r="E13" s="6"/>
    </row>
    <row r="14" spans="1:5">
      <c r="A14" t="s">
        <v>131</v>
      </c>
      <c r="B14" t="s">
        <v>131</v>
      </c>
      <c r="E14" s="6"/>
    </row>
    <row r="15" spans="1:5">
      <c r="A15" t="s">
        <v>132</v>
      </c>
      <c r="B15" t="s">
        <v>132</v>
      </c>
      <c r="E15" s="6"/>
    </row>
    <row r="16" spans="1:5">
      <c r="A16" t="s">
        <v>134</v>
      </c>
      <c r="B16" t="s">
        <v>134</v>
      </c>
      <c r="E16" s="6"/>
    </row>
    <row r="17" spans="1:5">
      <c r="A17" t="s">
        <v>137</v>
      </c>
      <c r="B17" t="s">
        <v>137</v>
      </c>
      <c r="E17" s="6"/>
    </row>
    <row r="18" spans="1:5">
      <c r="A18" t="s">
        <v>138</v>
      </c>
      <c r="B18" t="s">
        <v>138</v>
      </c>
      <c r="E18" s="6"/>
    </row>
    <row r="19" spans="1:5">
      <c r="A19" t="s">
        <v>139</v>
      </c>
      <c r="B19" t="s">
        <v>139</v>
      </c>
      <c r="E19" s="6"/>
    </row>
    <row r="20" spans="1:5">
      <c r="A20" t="s">
        <v>140</v>
      </c>
      <c r="B20" t="s">
        <v>140</v>
      </c>
      <c r="E20" s="6"/>
    </row>
    <row r="21" spans="1:5">
      <c r="A21" t="s">
        <v>141</v>
      </c>
      <c r="B21" t="s">
        <v>141</v>
      </c>
      <c r="E21" s="6"/>
    </row>
    <row r="22" spans="1:5">
      <c r="A22" t="s">
        <v>142</v>
      </c>
      <c r="B22" t="s">
        <v>142</v>
      </c>
      <c r="E22" s="6"/>
    </row>
    <row r="23" spans="1:5">
      <c r="A23" t="s">
        <v>143</v>
      </c>
      <c r="B23" t="s">
        <v>143</v>
      </c>
      <c r="E23" s="6"/>
    </row>
    <row r="24" spans="1:5">
      <c r="A24" t="s">
        <v>144</v>
      </c>
      <c r="B24" t="s">
        <v>144</v>
      </c>
      <c r="E24" s="6"/>
    </row>
    <row r="25" spans="1:5">
      <c r="A25" t="s">
        <v>145</v>
      </c>
      <c r="B25" t="s">
        <v>145</v>
      </c>
      <c r="E25" s="6"/>
    </row>
    <row r="26" spans="1:5">
      <c r="A26" t="s">
        <v>146</v>
      </c>
      <c r="B26" t="s">
        <v>146</v>
      </c>
      <c r="E26" s="6"/>
    </row>
    <row r="27" spans="1:5">
      <c r="A27" t="s">
        <v>147</v>
      </c>
      <c r="B27" t="s">
        <v>147</v>
      </c>
      <c r="E27" s="6"/>
    </row>
    <row r="28" spans="1:5">
      <c r="A28" t="s">
        <v>148</v>
      </c>
      <c r="B28" t="s">
        <v>148</v>
      </c>
      <c r="E28" s="6"/>
    </row>
    <row r="29" spans="1:5">
      <c r="A29" t="s">
        <v>149</v>
      </c>
      <c r="B29" t="s">
        <v>149</v>
      </c>
      <c r="E29" s="6"/>
    </row>
    <row r="30" spans="1:5">
      <c r="A30" t="s">
        <v>150</v>
      </c>
      <c r="B30" t="s">
        <v>150</v>
      </c>
      <c r="E30" s="6"/>
    </row>
    <row r="31" spans="1:5">
      <c r="A31" t="s">
        <v>151</v>
      </c>
      <c r="B31" t="s">
        <v>151</v>
      </c>
      <c r="E31" s="6"/>
    </row>
    <row r="32" spans="1:5">
      <c r="A32" t="s">
        <v>152</v>
      </c>
      <c r="B32" t="s">
        <v>152</v>
      </c>
      <c r="E32" s="6"/>
    </row>
    <row r="33" spans="1:5">
      <c r="A33" t="s">
        <v>153</v>
      </c>
      <c r="B33" t="s">
        <v>153</v>
      </c>
      <c r="E33" s="6"/>
    </row>
    <row r="34" spans="1:5">
      <c r="A34" t="s">
        <v>154</v>
      </c>
      <c r="B34" t="s">
        <v>154</v>
      </c>
      <c r="E34" s="6"/>
    </row>
    <row r="35" spans="1:5">
      <c r="A35" t="s">
        <v>155</v>
      </c>
      <c r="B35" t="s">
        <v>155</v>
      </c>
      <c r="E35" s="6"/>
    </row>
    <row r="36" spans="1:5">
      <c r="A36" t="s">
        <v>156</v>
      </c>
      <c r="B36" t="s">
        <v>156</v>
      </c>
      <c r="E36" s="6"/>
    </row>
    <row r="37" spans="1:5">
      <c r="A37" t="s">
        <v>157</v>
      </c>
      <c r="B37" t="s">
        <v>157</v>
      </c>
      <c r="E37" s="6"/>
    </row>
    <row r="38" spans="1:5">
      <c r="A38" t="s">
        <v>158</v>
      </c>
      <c r="B38" t="s">
        <v>158</v>
      </c>
      <c r="E38" s="6"/>
    </row>
    <row r="39" spans="1:5">
      <c r="A39" t="s">
        <v>159</v>
      </c>
      <c r="B39" t="s">
        <v>159</v>
      </c>
      <c r="E39" s="6"/>
    </row>
    <row r="40" spans="1:5">
      <c r="A40" t="s">
        <v>160</v>
      </c>
      <c r="B40" t="s">
        <v>160</v>
      </c>
      <c r="E40" s="6"/>
    </row>
    <row r="41" spans="1:5">
      <c r="A41" t="s">
        <v>161</v>
      </c>
      <c r="B41" t="s">
        <v>161</v>
      </c>
      <c r="E41" s="6"/>
    </row>
    <row r="42" spans="1:5">
      <c r="A42" t="s">
        <v>162</v>
      </c>
      <c r="B42" t="s">
        <v>162</v>
      </c>
      <c r="E42" s="6"/>
    </row>
    <row r="43" spans="1:5">
      <c r="A43" t="s">
        <v>199</v>
      </c>
      <c r="B43" t="s">
        <v>197</v>
      </c>
      <c r="C43">
        <v>1999</v>
      </c>
      <c r="D43">
        <v>2</v>
      </c>
      <c r="E43" s="6" t="s">
        <v>202</v>
      </c>
    </row>
    <row r="44" spans="1:5">
      <c r="A44" t="s">
        <v>226</v>
      </c>
      <c r="B44" t="s">
        <v>224</v>
      </c>
      <c r="C44">
        <v>1999</v>
      </c>
      <c r="D44">
        <v>3</v>
      </c>
      <c r="E44" s="6" t="s">
        <v>232</v>
      </c>
    </row>
    <row r="45" spans="1:5">
      <c r="A45" t="s">
        <v>256</v>
      </c>
      <c r="B45" t="s">
        <v>254</v>
      </c>
      <c r="C45">
        <v>1999</v>
      </c>
      <c r="D45">
        <v>4</v>
      </c>
      <c r="E45" s="6" t="s">
        <v>260</v>
      </c>
    </row>
    <row r="46" spans="1:5">
      <c r="A46" t="s">
        <v>272</v>
      </c>
      <c r="B46" t="s">
        <v>270</v>
      </c>
      <c r="C46">
        <v>2000</v>
      </c>
      <c r="D46">
        <v>1</v>
      </c>
      <c r="E46" s="6" t="s">
        <v>284</v>
      </c>
    </row>
    <row r="47" spans="1:5">
      <c r="A47" t="s">
        <v>280</v>
      </c>
      <c r="B47" t="s">
        <v>278</v>
      </c>
      <c r="C47">
        <v>2001</v>
      </c>
      <c r="E47" s="6" t="s">
        <v>485</v>
      </c>
    </row>
    <row r="48" spans="1:5">
      <c r="A48" t="s">
        <v>304</v>
      </c>
      <c r="B48" t="s">
        <v>302</v>
      </c>
      <c r="C48">
        <v>2000</v>
      </c>
      <c r="D48">
        <v>2</v>
      </c>
      <c r="E48" s="6" t="s">
        <v>308</v>
      </c>
    </row>
    <row r="49" spans="1:5">
      <c r="A49" t="s">
        <v>322</v>
      </c>
      <c r="B49" t="s">
        <v>320</v>
      </c>
      <c r="C49">
        <v>2000</v>
      </c>
      <c r="D49">
        <v>3</v>
      </c>
      <c r="E49" s="6" t="s">
        <v>333</v>
      </c>
    </row>
    <row r="50" spans="1:5">
      <c r="A50" t="s">
        <v>341</v>
      </c>
      <c r="B50" t="s">
        <v>338</v>
      </c>
      <c r="C50">
        <v>2000</v>
      </c>
      <c r="D50">
        <v>4</v>
      </c>
      <c r="E50" s="6" t="s">
        <v>365</v>
      </c>
    </row>
    <row r="51" spans="1:5">
      <c r="A51" t="s">
        <v>360</v>
      </c>
      <c r="B51" t="s">
        <v>356</v>
      </c>
      <c r="C51">
        <v>2002</v>
      </c>
      <c r="E51" s="6" t="s">
        <v>633</v>
      </c>
    </row>
    <row r="52" spans="1:5">
      <c r="A52" t="s">
        <v>379</v>
      </c>
      <c r="B52" t="s">
        <v>377</v>
      </c>
      <c r="C52">
        <v>2001</v>
      </c>
      <c r="D52">
        <v>1</v>
      </c>
      <c r="E52" s="6" t="s">
        <v>388</v>
      </c>
    </row>
    <row r="53" spans="1:5">
      <c r="A53" t="s">
        <v>398</v>
      </c>
      <c r="B53" t="s">
        <v>396</v>
      </c>
      <c r="C53">
        <v>2001</v>
      </c>
      <c r="D53">
        <v>2</v>
      </c>
      <c r="E53" s="6" t="s">
        <v>415</v>
      </c>
    </row>
    <row r="54" spans="1:5">
      <c r="A54" t="s">
        <v>423</v>
      </c>
      <c r="B54" t="s">
        <v>421</v>
      </c>
      <c r="C54">
        <v>2001</v>
      </c>
      <c r="D54">
        <v>3</v>
      </c>
      <c r="E54" s="6" t="s">
        <v>448</v>
      </c>
    </row>
    <row r="55" spans="1:5">
      <c r="A55" t="s">
        <v>428</v>
      </c>
      <c r="B55" t="s">
        <v>425</v>
      </c>
      <c r="C55">
        <v>2001</v>
      </c>
      <c r="D55">
        <v>4</v>
      </c>
      <c r="E55" s="6" t="s">
        <v>485</v>
      </c>
    </row>
    <row r="56" spans="1:5">
      <c r="A56" t="s">
        <v>465</v>
      </c>
      <c r="B56" t="s">
        <v>462</v>
      </c>
      <c r="C56">
        <v>2003</v>
      </c>
      <c r="E56" s="6" t="s">
        <v>760</v>
      </c>
    </row>
    <row r="57" spans="1:5">
      <c r="A57" t="s">
        <v>479</v>
      </c>
      <c r="B57" t="s">
        <v>477</v>
      </c>
      <c r="C57">
        <v>2002</v>
      </c>
      <c r="D57">
        <v>1</v>
      </c>
      <c r="E57" s="6" t="s">
        <v>530</v>
      </c>
    </row>
    <row r="58" spans="1:5">
      <c r="A58" t="s">
        <v>493</v>
      </c>
      <c r="B58" t="s">
        <v>491</v>
      </c>
      <c r="C58">
        <v>2002</v>
      </c>
      <c r="D58">
        <v>2</v>
      </c>
      <c r="E58" s="6" t="s">
        <v>562</v>
      </c>
    </row>
    <row r="59" spans="1:5">
      <c r="A59" t="s">
        <v>498</v>
      </c>
      <c r="B59" t="s">
        <v>495</v>
      </c>
      <c r="C59">
        <v>2002</v>
      </c>
      <c r="D59">
        <v>3</v>
      </c>
      <c r="E59" s="6" t="s">
        <v>600</v>
      </c>
    </row>
    <row r="60" spans="1:5">
      <c r="A60" t="s">
        <v>503</v>
      </c>
      <c r="B60" t="s">
        <v>500</v>
      </c>
      <c r="C60">
        <v>2002</v>
      </c>
      <c r="D60">
        <v>4</v>
      </c>
      <c r="E60" s="6" t="s">
        <v>633</v>
      </c>
    </row>
    <row r="61" spans="1:5">
      <c r="A61" t="s">
        <v>569</v>
      </c>
      <c r="B61" t="s">
        <v>566</v>
      </c>
      <c r="C61">
        <v>2004</v>
      </c>
      <c r="E61" s="6" t="s">
        <v>918</v>
      </c>
    </row>
    <row r="62" spans="1:5">
      <c r="A62" t="s">
        <v>629</v>
      </c>
      <c r="B62" t="s">
        <v>627</v>
      </c>
      <c r="C62">
        <v>2003</v>
      </c>
      <c r="D62">
        <v>1</v>
      </c>
      <c r="E62" s="6" t="s">
        <v>663</v>
      </c>
    </row>
    <row r="63" spans="1:5">
      <c r="A63" t="s">
        <v>659</v>
      </c>
      <c r="B63" t="s">
        <v>657</v>
      </c>
      <c r="C63">
        <v>2003</v>
      </c>
      <c r="D63">
        <v>2</v>
      </c>
      <c r="E63" s="6" t="s">
        <v>693</v>
      </c>
    </row>
    <row r="64" spans="1:5">
      <c r="A64" t="s">
        <v>689</v>
      </c>
      <c r="B64" t="s">
        <v>687</v>
      </c>
      <c r="C64">
        <v>2003</v>
      </c>
      <c r="D64">
        <v>3</v>
      </c>
      <c r="E64" s="6" t="s">
        <v>727</v>
      </c>
    </row>
    <row r="65" spans="1:5">
      <c r="A65" t="s">
        <v>717</v>
      </c>
      <c r="B65" t="s">
        <v>715</v>
      </c>
      <c r="C65">
        <v>2005</v>
      </c>
      <c r="E65" s="6" t="s">
        <v>1083</v>
      </c>
    </row>
    <row r="66" spans="1:5">
      <c r="A66" t="s">
        <v>723</v>
      </c>
      <c r="B66" t="s">
        <v>721</v>
      </c>
      <c r="C66">
        <v>2003</v>
      </c>
      <c r="D66">
        <v>4</v>
      </c>
      <c r="E66" s="6" t="s">
        <v>760</v>
      </c>
    </row>
    <row r="67" spans="1:5">
      <c r="A67" t="s">
        <v>756</v>
      </c>
      <c r="B67" t="s">
        <v>754</v>
      </c>
      <c r="C67">
        <v>2004</v>
      </c>
      <c r="D67">
        <v>1</v>
      </c>
      <c r="E67" s="6" t="s">
        <v>806</v>
      </c>
    </row>
    <row r="68" spans="1:5">
      <c r="A68" t="s">
        <v>775</v>
      </c>
      <c r="B68" t="s">
        <v>775</v>
      </c>
      <c r="E68" s="6"/>
    </row>
    <row r="69" spans="1:5">
      <c r="A69" t="s">
        <v>791</v>
      </c>
      <c r="B69" t="s">
        <v>788</v>
      </c>
      <c r="C69">
        <v>2006</v>
      </c>
      <c r="E69" s="6" t="s">
        <v>1245</v>
      </c>
    </row>
    <row r="70" spans="1:5">
      <c r="A70" t="s">
        <v>797</v>
      </c>
      <c r="B70" t="s">
        <v>795</v>
      </c>
      <c r="C70">
        <v>2004</v>
      </c>
      <c r="D70">
        <v>2</v>
      </c>
      <c r="E70" s="6" t="s">
        <v>850</v>
      </c>
    </row>
    <row r="71" spans="1:5">
      <c r="A71" t="s">
        <v>801</v>
      </c>
      <c r="B71" t="s">
        <v>799</v>
      </c>
      <c r="C71">
        <v>2004</v>
      </c>
      <c r="D71">
        <v>3</v>
      </c>
      <c r="E71" s="6" t="s">
        <v>887</v>
      </c>
    </row>
    <row r="72" spans="1:5">
      <c r="A72" t="s">
        <v>845</v>
      </c>
      <c r="B72" t="s">
        <v>843</v>
      </c>
      <c r="C72">
        <v>2004</v>
      </c>
      <c r="D72">
        <v>4</v>
      </c>
      <c r="E72" s="6" t="s">
        <v>918</v>
      </c>
    </row>
    <row r="73" spans="1:5">
      <c r="A73" t="s">
        <v>927</v>
      </c>
      <c r="B73" t="s">
        <v>923</v>
      </c>
      <c r="C73">
        <v>2007</v>
      </c>
      <c r="E73" s="6" t="s">
        <v>1412</v>
      </c>
    </row>
    <row r="74" spans="1:5">
      <c r="A74" t="s">
        <v>934</v>
      </c>
      <c r="B74" t="s">
        <v>932</v>
      </c>
      <c r="C74">
        <v>2005</v>
      </c>
      <c r="D74">
        <v>1</v>
      </c>
      <c r="E74" s="6" t="s">
        <v>965</v>
      </c>
    </row>
    <row r="75" spans="1:5">
      <c r="A75" t="s">
        <v>960</v>
      </c>
      <c r="B75" t="s">
        <v>958</v>
      </c>
      <c r="C75">
        <v>2005</v>
      </c>
      <c r="D75">
        <v>2</v>
      </c>
      <c r="E75" s="6" t="s">
        <v>1007</v>
      </c>
    </row>
    <row r="76" spans="1:5">
      <c r="A76" t="s">
        <v>975</v>
      </c>
      <c r="B76" t="s">
        <v>973</v>
      </c>
      <c r="C76">
        <v>2005</v>
      </c>
      <c r="D76">
        <v>3</v>
      </c>
      <c r="E76" s="6" t="s">
        <v>1044</v>
      </c>
    </row>
    <row r="77" spans="1:5">
      <c r="A77" t="s">
        <v>1002</v>
      </c>
      <c r="B77" t="s">
        <v>1000</v>
      </c>
      <c r="C77">
        <v>2005</v>
      </c>
      <c r="D77">
        <v>4</v>
      </c>
      <c r="E77" s="6" t="s">
        <v>1083</v>
      </c>
    </row>
    <row r="78" spans="1:5">
      <c r="A78" t="s">
        <v>1078</v>
      </c>
      <c r="B78" t="s">
        <v>1076</v>
      </c>
      <c r="C78">
        <v>2006</v>
      </c>
      <c r="D78">
        <v>1</v>
      </c>
      <c r="E78" s="6" t="s">
        <v>1126</v>
      </c>
    </row>
    <row r="79" spans="1:5">
      <c r="A79" t="s">
        <v>1102</v>
      </c>
      <c r="B79" t="s">
        <v>1100</v>
      </c>
      <c r="C79">
        <v>2008</v>
      </c>
      <c r="E79" s="6" t="s">
        <v>1584</v>
      </c>
    </row>
    <row r="80" spans="1:5">
      <c r="A80" t="s">
        <v>1109</v>
      </c>
      <c r="B80" t="s">
        <v>1107</v>
      </c>
      <c r="C80">
        <v>2006</v>
      </c>
      <c r="D80">
        <v>2</v>
      </c>
      <c r="E80" s="6" t="s">
        <v>1165</v>
      </c>
    </row>
    <row r="81" spans="1:5">
      <c r="A81" t="s">
        <v>1160</v>
      </c>
      <c r="B81" t="s">
        <v>1158</v>
      </c>
      <c r="C81">
        <v>2006</v>
      </c>
      <c r="D81">
        <v>3</v>
      </c>
      <c r="E81" s="6" t="s">
        <v>1206</v>
      </c>
    </row>
    <row r="82" spans="1:5">
      <c r="A82" t="s">
        <v>1176</v>
      </c>
      <c r="B82" t="s">
        <v>1174</v>
      </c>
      <c r="C82">
        <v>2006</v>
      </c>
      <c r="D82">
        <v>4</v>
      </c>
      <c r="E82" s="6" t="s">
        <v>1245</v>
      </c>
    </row>
    <row r="83" spans="1:5">
      <c r="A83" t="s">
        <v>1240</v>
      </c>
      <c r="B83" t="s">
        <v>1238</v>
      </c>
      <c r="C83">
        <v>2007</v>
      </c>
      <c r="D83">
        <v>1</v>
      </c>
      <c r="E83" s="6" t="s">
        <v>1293</v>
      </c>
    </row>
    <row r="84" spans="1:5">
      <c r="A84" t="s">
        <v>1265</v>
      </c>
      <c r="B84" t="s">
        <v>1263</v>
      </c>
      <c r="C84">
        <v>2009</v>
      </c>
      <c r="E84" s="6" t="s">
        <v>1776</v>
      </c>
    </row>
    <row r="85" spans="1:5">
      <c r="A85" t="s">
        <v>1284</v>
      </c>
      <c r="B85" t="s">
        <v>1282</v>
      </c>
      <c r="C85">
        <v>2007</v>
      </c>
      <c r="D85">
        <v>2</v>
      </c>
      <c r="E85" s="6" t="s">
        <v>1336</v>
      </c>
    </row>
    <row r="86" spans="1:5">
      <c r="A86" t="s">
        <v>1288</v>
      </c>
      <c r="B86" t="s">
        <v>1286</v>
      </c>
      <c r="C86">
        <v>2007</v>
      </c>
      <c r="D86">
        <v>3</v>
      </c>
      <c r="E86" s="6" t="s">
        <v>1374</v>
      </c>
    </row>
    <row r="87" spans="1:5">
      <c r="A87" t="s">
        <v>1318</v>
      </c>
      <c r="B87" t="s">
        <v>1316</v>
      </c>
      <c r="C87">
        <v>2007</v>
      </c>
      <c r="D87">
        <v>4</v>
      </c>
      <c r="E87" s="6" t="s">
        <v>1412</v>
      </c>
    </row>
    <row r="88" spans="1:5">
      <c r="A88" t="s">
        <v>1407</v>
      </c>
      <c r="B88" t="s">
        <v>1405</v>
      </c>
      <c r="C88">
        <v>2008</v>
      </c>
      <c r="D88">
        <v>1</v>
      </c>
      <c r="E88" s="6" t="s">
        <v>1457</v>
      </c>
    </row>
    <row r="89" spans="1:5">
      <c r="A89" t="s">
        <v>1419</v>
      </c>
      <c r="B89" t="s">
        <v>1417</v>
      </c>
      <c r="C89">
        <v>2010</v>
      </c>
      <c r="E89" s="6" t="s">
        <v>2023</v>
      </c>
    </row>
    <row r="90" spans="1:5">
      <c r="A90" t="s">
        <v>1452</v>
      </c>
      <c r="B90" t="s">
        <v>1450</v>
      </c>
      <c r="C90">
        <v>2008</v>
      </c>
      <c r="D90">
        <v>2</v>
      </c>
      <c r="E90" s="6" t="s">
        <v>1500</v>
      </c>
    </row>
    <row r="91" spans="1:5">
      <c r="A91" t="s">
        <v>1491</v>
      </c>
      <c r="B91" t="s">
        <v>1489</v>
      </c>
      <c r="C91">
        <v>2008</v>
      </c>
      <c r="D91">
        <v>3</v>
      </c>
      <c r="E91" s="6" t="s">
        <v>1542</v>
      </c>
    </row>
    <row r="92" spans="1:5">
      <c r="A92" t="s">
        <v>1495</v>
      </c>
      <c r="B92" t="s">
        <v>1493</v>
      </c>
      <c r="C92">
        <v>2008</v>
      </c>
      <c r="D92">
        <v>4</v>
      </c>
      <c r="E92" s="6" t="s">
        <v>1584</v>
      </c>
    </row>
    <row r="93" spans="1:5">
      <c r="A93" t="s">
        <v>1536</v>
      </c>
      <c r="B93" t="s">
        <v>1536</v>
      </c>
      <c r="E93" s="6"/>
    </row>
    <row r="94" spans="1:5">
      <c r="A94" t="s">
        <v>1578</v>
      </c>
      <c r="B94" t="s">
        <v>1576</v>
      </c>
      <c r="C94">
        <v>2009</v>
      </c>
      <c r="D94">
        <v>1</v>
      </c>
      <c r="E94" s="6" t="s">
        <v>1630</v>
      </c>
    </row>
    <row r="95" spans="1:5">
      <c r="A95" t="s">
        <v>1591</v>
      </c>
      <c r="B95" t="s">
        <v>1589</v>
      </c>
      <c r="C95">
        <v>2011</v>
      </c>
      <c r="E95" s="6" t="s">
        <v>2320</v>
      </c>
    </row>
    <row r="96" spans="1:5">
      <c r="A96" t="s">
        <v>1624</v>
      </c>
      <c r="B96" t="s">
        <v>1622</v>
      </c>
      <c r="C96">
        <v>2009</v>
      </c>
      <c r="D96">
        <v>2</v>
      </c>
      <c r="E96" s="6" t="s">
        <v>1678</v>
      </c>
    </row>
    <row r="97" spans="1:5">
      <c r="A97" t="s">
        <v>1641</v>
      </c>
      <c r="B97" t="s">
        <v>1639</v>
      </c>
      <c r="C97">
        <v>2009</v>
      </c>
      <c r="D97">
        <v>3</v>
      </c>
      <c r="E97" s="6" t="s">
        <v>1723</v>
      </c>
    </row>
    <row r="98" spans="1:5">
      <c r="A98" t="s">
        <v>1672</v>
      </c>
      <c r="B98" t="s">
        <v>1670</v>
      </c>
      <c r="C98">
        <v>2009</v>
      </c>
      <c r="D98">
        <v>4</v>
      </c>
      <c r="E98" s="6" t="s">
        <v>1776</v>
      </c>
    </row>
    <row r="99" spans="1:5">
      <c r="A99" t="s">
        <v>1717</v>
      </c>
      <c r="B99" t="s">
        <v>1715</v>
      </c>
      <c r="C99">
        <v>2010</v>
      </c>
      <c r="D99">
        <v>1</v>
      </c>
      <c r="E99" s="6" t="s">
        <v>1826</v>
      </c>
    </row>
    <row r="100" spans="1:5">
      <c r="A100" t="s">
        <v>1762</v>
      </c>
      <c r="B100" t="s">
        <v>1760</v>
      </c>
      <c r="C100">
        <v>2010</v>
      </c>
      <c r="D100">
        <v>2</v>
      </c>
      <c r="E100" s="6" t="s">
        <v>1870</v>
      </c>
    </row>
    <row r="101" spans="1:5">
      <c r="A101" t="s">
        <v>1766</v>
      </c>
      <c r="B101" t="s">
        <v>1764</v>
      </c>
      <c r="C101">
        <v>2010</v>
      </c>
      <c r="D101">
        <v>3</v>
      </c>
      <c r="E101" s="6" t="s">
        <v>1951</v>
      </c>
    </row>
    <row r="102" spans="1:5">
      <c r="A102" t="s">
        <v>1770</v>
      </c>
      <c r="B102" t="s">
        <v>1768</v>
      </c>
      <c r="C102">
        <v>2010</v>
      </c>
      <c r="D102">
        <v>4</v>
      </c>
      <c r="E102" s="6" t="s">
        <v>2023</v>
      </c>
    </row>
    <row r="103" spans="1:5">
      <c r="A103" t="s">
        <v>1783</v>
      </c>
      <c r="B103" t="s">
        <v>1781</v>
      </c>
      <c r="C103">
        <v>2012</v>
      </c>
      <c r="E103" s="6" t="s">
        <v>2619</v>
      </c>
    </row>
    <row r="104" spans="1:5">
      <c r="A104" t="s">
        <v>1920</v>
      </c>
      <c r="B104" t="s">
        <v>1917</v>
      </c>
      <c r="C104">
        <v>2011</v>
      </c>
      <c r="D104">
        <v>1</v>
      </c>
      <c r="E104" s="6" t="s">
        <v>2103</v>
      </c>
    </row>
    <row r="105" spans="1:5">
      <c r="A105" t="s">
        <v>1925</v>
      </c>
      <c r="B105" t="s">
        <v>1922</v>
      </c>
      <c r="C105">
        <v>2011</v>
      </c>
      <c r="D105">
        <v>2</v>
      </c>
      <c r="E105" s="6" t="s">
        <v>2176</v>
      </c>
    </row>
    <row r="106" spans="1:5">
      <c r="A106" t="s">
        <v>1930</v>
      </c>
      <c r="B106" t="s">
        <v>1927</v>
      </c>
      <c r="C106">
        <v>2011</v>
      </c>
      <c r="D106">
        <v>3</v>
      </c>
      <c r="E106" s="6" t="s">
        <v>2249</v>
      </c>
    </row>
    <row r="107" spans="1:5">
      <c r="A107" t="s">
        <v>1935</v>
      </c>
      <c r="B107" t="s">
        <v>1932</v>
      </c>
      <c r="C107">
        <v>2011</v>
      </c>
      <c r="D107">
        <v>4</v>
      </c>
      <c r="E107" s="6" t="s">
        <v>2320</v>
      </c>
    </row>
    <row r="108" spans="1:5">
      <c r="A108" t="s">
        <v>1940</v>
      </c>
      <c r="B108" t="s">
        <v>1937</v>
      </c>
      <c r="C108">
        <v>2012</v>
      </c>
      <c r="D108">
        <v>1</v>
      </c>
      <c r="E108" s="6" t="s">
        <v>2400</v>
      </c>
    </row>
    <row r="109" spans="1:5">
      <c r="A109" t="s">
        <v>1945</v>
      </c>
      <c r="B109" t="s">
        <v>1942</v>
      </c>
      <c r="C109">
        <v>2012</v>
      </c>
      <c r="D109">
        <v>2</v>
      </c>
      <c r="E109" s="6" t="s">
        <v>2473</v>
      </c>
    </row>
    <row r="110" spans="1:5">
      <c r="A110" t="s">
        <v>1972</v>
      </c>
      <c r="B110" t="s">
        <v>1969</v>
      </c>
      <c r="C110">
        <v>2012</v>
      </c>
      <c r="D110">
        <v>3</v>
      </c>
      <c r="E110" s="6" t="s">
        <v>2546</v>
      </c>
    </row>
    <row r="111" spans="1:5">
      <c r="A111" t="s">
        <v>2030</v>
      </c>
      <c r="B111" t="s">
        <v>2028</v>
      </c>
      <c r="C111">
        <v>2013</v>
      </c>
      <c r="E111" s="6" t="s">
        <v>3013</v>
      </c>
    </row>
    <row r="112" spans="1:5">
      <c r="A112" t="s">
        <v>2047</v>
      </c>
      <c r="B112" t="s">
        <v>2045</v>
      </c>
      <c r="C112">
        <v>2012</v>
      </c>
      <c r="D112">
        <v>4</v>
      </c>
      <c r="E112" s="6" t="s">
        <v>2619</v>
      </c>
    </row>
    <row r="113" spans="1:5">
      <c r="A113" t="s">
        <v>2123</v>
      </c>
      <c r="B113" t="s">
        <v>2121</v>
      </c>
      <c r="C113">
        <v>2013</v>
      </c>
      <c r="D113">
        <v>1</v>
      </c>
      <c r="E113" s="6" t="s">
        <v>2726</v>
      </c>
    </row>
    <row r="114" spans="1:5">
      <c r="A114" t="s">
        <v>2196</v>
      </c>
      <c r="B114" t="s">
        <v>2194</v>
      </c>
      <c r="C114">
        <v>2013</v>
      </c>
      <c r="D114">
        <v>2</v>
      </c>
      <c r="E114" s="6" t="s">
        <v>2818</v>
      </c>
    </row>
    <row r="115" spans="1:5">
      <c r="A115" t="s">
        <v>2269</v>
      </c>
      <c r="B115" t="s">
        <v>2267</v>
      </c>
      <c r="C115">
        <v>2013</v>
      </c>
      <c r="D115">
        <v>3</v>
      </c>
      <c r="E115" s="6" t="s">
        <v>2918</v>
      </c>
    </row>
    <row r="116" spans="1:5">
      <c r="A116" t="s">
        <v>2327</v>
      </c>
      <c r="B116" t="s">
        <v>2325</v>
      </c>
      <c r="C116">
        <v>2014</v>
      </c>
      <c r="E116" s="6" t="s">
        <v>3448</v>
      </c>
    </row>
    <row r="117" spans="1:5">
      <c r="A117" t="s">
        <v>2344</v>
      </c>
      <c r="B117" t="s">
        <v>2342</v>
      </c>
      <c r="C117">
        <v>2013</v>
      </c>
      <c r="D117">
        <v>4</v>
      </c>
      <c r="E117" s="6" t="s">
        <v>3013</v>
      </c>
    </row>
    <row r="118" spans="1:5">
      <c r="A118" t="s">
        <v>2420</v>
      </c>
      <c r="B118" t="s">
        <v>2418</v>
      </c>
      <c r="C118">
        <v>2014</v>
      </c>
      <c r="D118">
        <v>1</v>
      </c>
      <c r="E118" s="6" t="s">
        <v>3136</v>
      </c>
    </row>
    <row r="119" spans="1:5">
      <c r="A119" t="s">
        <v>2493</v>
      </c>
      <c r="B119" t="s">
        <v>2491</v>
      </c>
      <c r="C119">
        <v>2014</v>
      </c>
      <c r="D119">
        <v>2</v>
      </c>
      <c r="E119" s="6" t="s">
        <v>3243</v>
      </c>
    </row>
    <row r="120" spans="1:5">
      <c r="A120" t="s">
        <v>2566</v>
      </c>
      <c r="B120" t="s">
        <v>2564</v>
      </c>
      <c r="C120">
        <v>2014</v>
      </c>
      <c r="D120">
        <v>3</v>
      </c>
      <c r="E120" s="6" t="s">
        <v>3347</v>
      </c>
    </row>
    <row r="121" spans="1:5">
      <c r="A121" t="s">
        <v>2626</v>
      </c>
      <c r="B121" t="s">
        <v>2624</v>
      </c>
      <c r="C121">
        <v>2015</v>
      </c>
      <c r="E121" s="6" t="s">
        <v>3884</v>
      </c>
    </row>
    <row r="122" spans="1:5">
      <c r="A122" t="s">
        <v>2643</v>
      </c>
      <c r="B122" t="s">
        <v>2641</v>
      </c>
      <c r="C122">
        <v>2014</v>
      </c>
      <c r="D122">
        <v>4</v>
      </c>
      <c r="E122" s="6" t="s">
        <v>3448</v>
      </c>
    </row>
    <row r="123" spans="1:5">
      <c r="A123" t="s">
        <v>2686</v>
      </c>
      <c r="B123" t="s">
        <v>2686</v>
      </c>
      <c r="E123" s="6"/>
    </row>
    <row r="124" spans="1:5">
      <c r="A124" t="s">
        <v>2751</v>
      </c>
      <c r="B124" t="s">
        <v>2749</v>
      </c>
      <c r="C124">
        <v>2015</v>
      </c>
      <c r="D124">
        <v>1</v>
      </c>
      <c r="E124" s="6" t="s">
        <v>3571</v>
      </c>
    </row>
    <row r="125" spans="1:5">
      <c r="A125" t="s">
        <v>2842</v>
      </c>
      <c r="B125" t="s">
        <v>2840</v>
      </c>
      <c r="C125">
        <v>2015</v>
      </c>
      <c r="D125">
        <v>2</v>
      </c>
      <c r="E125" s="6" t="s">
        <v>3679</v>
      </c>
    </row>
    <row r="126" spans="1:5">
      <c r="A126" t="s">
        <v>2972</v>
      </c>
      <c r="B126" t="s">
        <v>2970</v>
      </c>
      <c r="C126">
        <v>2015</v>
      </c>
      <c r="D126">
        <v>3</v>
      </c>
      <c r="E126" s="6" t="s">
        <v>3783</v>
      </c>
    </row>
    <row r="127" spans="1:5">
      <c r="A127" t="s">
        <v>3020</v>
      </c>
      <c r="B127" t="s">
        <v>3018</v>
      </c>
      <c r="C127">
        <v>2016</v>
      </c>
      <c r="E127" s="6" t="s">
        <v>4355</v>
      </c>
    </row>
    <row r="128" spans="1:5">
      <c r="A128" t="s">
        <v>3040</v>
      </c>
      <c r="B128" t="s">
        <v>3037</v>
      </c>
      <c r="C128">
        <v>2015</v>
      </c>
      <c r="D128">
        <v>4</v>
      </c>
      <c r="E128" s="6" t="s">
        <v>3884</v>
      </c>
    </row>
    <row r="129" spans="1:5">
      <c r="A129" t="s">
        <v>3161</v>
      </c>
      <c r="B129" t="s">
        <v>3159</v>
      </c>
      <c r="C129">
        <v>2016</v>
      </c>
      <c r="D129">
        <v>1</v>
      </c>
      <c r="E129" s="6" t="s">
        <v>4007</v>
      </c>
    </row>
    <row r="130" spans="1:5">
      <c r="A130" t="s">
        <v>3267</v>
      </c>
      <c r="B130" t="s">
        <v>3265</v>
      </c>
      <c r="C130">
        <v>2016</v>
      </c>
      <c r="D130">
        <v>2</v>
      </c>
      <c r="E130" s="6" t="s">
        <v>4115</v>
      </c>
    </row>
    <row r="131" spans="1:5">
      <c r="A131" t="s">
        <v>3370</v>
      </c>
      <c r="B131" t="s">
        <v>3368</v>
      </c>
      <c r="C131">
        <v>2016</v>
      </c>
      <c r="D131">
        <v>3</v>
      </c>
      <c r="E131" s="6" t="s">
        <v>4219</v>
      </c>
    </row>
    <row r="132" spans="1:5">
      <c r="A132" t="s">
        <v>3455</v>
      </c>
      <c r="B132" t="s">
        <v>3453</v>
      </c>
      <c r="C132">
        <v>2017</v>
      </c>
      <c r="E132" s="6" t="s">
        <v>4798</v>
      </c>
    </row>
    <row r="133" spans="1:5">
      <c r="A133" t="s">
        <v>3474</v>
      </c>
      <c r="B133" t="s">
        <v>3472</v>
      </c>
      <c r="C133">
        <v>2016</v>
      </c>
      <c r="D133">
        <v>4</v>
      </c>
      <c r="E133" s="6" t="s">
        <v>4355</v>
      </c>
    </row>
    <row r="134" spans="1:5">
      <c r="A134" t="s">
        <v>3596</v>
      </c>
      <c r="B134" t="s">
        <v>3594</v>
      </c>
      <c r="C134">
        <v>2017</v>
      </c>
      <c r="D134">
        <v>1</v>
      </c>
      <c r="E134" s="6" t="s">
        <v>4479</v>
      </c>
    </row>
    <row r="135" spans="1:5">
      <c r="A135" t="s">
        <v>3609</v>
      </c>
      <c r="B135" t="s">
        <v>3609</v>
      </c>
      <c r="E135" s="6"/>
    </row>
    <row r="136" spans="1:5">
      <c r="A136" t="s">
        <v>3703</v>
      </c>
      <c r="B136" t="s">
        <v>3701</v>
      </c>
      <c r="C136">
        <v>2017</v>
      </c>
      <c r="D136">
        <v>2</v>
      </c>
      <c r="E136" s="6" t="s">
        <v>4590</v>
      </c>
    </row>
    <row r="137" spans="1:5">
      <c r="A137" t="s">
        <v>3806</v>
      </c>
      <c r="B137" t="s">
        <v>3804</v>
      </c>
      <c r="C137">
        <v>2017</v>
      </c>
      <c r="D137">
        <v>3</v>
      </c>
      <c r="E137" s="6" t="s">
        <v>4694</v>
      </c>
    </row>
    <row r="138" spans="1:5">
      <c r="A138" t="s">
        <v>3891</v>
      </c>
      <c r="B138" t="s">
        <v>3889</v>
      </c>
      <c r="C138">
        <v>2018</v>
      </c>
      <c r="E138" s="6" t="s">
        <v>5252</v>
      </c>
    </row>
    <row r="139" spans="1:5">
      <c r="A139" t="s">
        <v>3910</v>
      </c>
      <c r="B139" t="s">
        <v>3908</v>
      </c>
      <c r="C139">
        <v>2017</v>
      </c>
      <c r="D139">
        <v>4</v>
      </c>
      <c r="E139" s="6" t="s">
        <v>4798</v>
      </c>
    </row>
    <row r="140" spans="1:5">
      <c r="A140" t="s">
        <v>4032</v>
      </c>
      <c r="B140" t="s">
        <v>4030</v>
      </c>
      <c r="C140">
        <v>2018</v>
      </c>
      <c r="D140">
        <v>1</v>
      </c>
      <c r="E140" s="6" t="s">
        <v>4925</v>
      </c>
    </row>
    <row r="141" spans="1:5">
      <c r="A141" t="s">
        <v>4114</v>
      </c>
      <c r="B141" t="s">
        <v>4114</v>
      </c>
      <c r="E141" s="6"/>
    </row>
    <row r="142" spans="1:5">
      <c r="A142" t="s">
        <v>4139</v>
      </c>
      <c r="B142" t="s">
        <v>4137</v>
      </c>
      <c r="C142">
        <v>2018</v>
      </c>
      <c r="D142">
        <v>2</v>
      </c>
      <c r="E142" s="6" t="s">
        <v>5040</v>
      </c>
    </row>
    <row r="143" spans="1:5">
      <c r="A143" t="s">
        <v>4242</v>
      </c>
      <c r="B143" t="s">
        <v>4240</v>
      </c>
      <c r="C143">
        <v>2018</v>
      </c>
      <c r="D143">
        <v>3</v>
      </c>
      <c r="E143" s="6" t="s">
        <v>5148</v>
      </c>
    </row>
    <row r="144" spans="1:5">
      <c r="A144" t="s">
        <v>4321</v>
      </c>
      <c r="B144" t="s">
        <v>4321</v>
      </c>
      <c r="E144" s="6"/>
    </row>
    <row r="145" spans="1:5">
      <c r="A145" t="s">
        <v>4324</v>
      </c>
      <c r="B145" t="s">
        <v>4324</v>
      </c>
      <c r="E145" s="6"/>
    </row>
    <row r="146" spans="1:5">
      <c r="A146" t="s">
        <v>4325</v>
      </c>
      <c r="B146" t="s">
        <v>4325</v>
      </c>
      <c r="E146" s="6"/>
    </row>
    <row r="147" spans="1:5">
      <c r="A147" t="s">
        <v>4326</v>
      </c>
      <c r="B147" t="s">
        <v>4326</v>
      </c>
      <c r="E147" s="6"/>
    </row>
    <row r="148" spans="1:5">
      <c r="A148" t="s">
        <v>4327</v>
      </c>
      <c r="B148" t="s">
        <v>4327</v>
      </c>
      <c r="E148" s="6"/>
    </row>
    <row r="149" spans="1:5">
      <c r="A149" t="s">
        <v>4328</v>
      </c>
      <c r="B149" t="s">
        <v>4328</v>
      </c>
      <c r="E149" s="6"/>
    </row>
    <row r="150" spans="1:5">
      <c r="A150" t="s">
        <v>4329</v>
      </c>
      <c r="B150" t="s">
        <v>4329</v>
      </c>
      <c r="E150" s="6"/>
    </row>
    <row r="151" spans="1:5">
      <c r="A151" t="s">
        <v>4330</v>
      </c>
      <c r="B151" t="s">
        <v>4330</v>
      </c>
      <c r="E151" s="6"/>
    </row>
    <row r="152" spans="1:5">
      <c r="A152" t="s">
        <v>4331</v>
      </c>
      <c r="B152" t="s">
        <v>4331</v>
      </c>
      <c r="E152" s="6"/>
    </row>
    <row r="153" spans="1:5">
      <c r="A153" t="s">
        <v>4332</v>
      </c>
      <c r="B153" t="s">
        <v>4332</v>
      </c>
      <c r="E153" s="6"/>
    </row>
    <row r="154" spans="1:5">
      <c r="A154" t="s">
        <v>4333</v>
      </c>
      <c r="B154" t="s">
        <v>4333</v>
      </c>
      <c r="E154" s="6"/>
    </row>
    <row r="155" spans="1:5">
      <c r="A155" t="s">
        <v>4334</v>
      </c>
      <c r="B155" t="s">
        <v>4334</v>
      </c>
      <c r="E155" s="6"/>
    </row>
    <row r="156" spans="1:5">
      <c r="A156" t="s">
        <v>4335</v>
      </c>
      <c r="B156" t="s">
        <v>4335</v>
      </c>
      <c r="E156" s="6"/>
    </row>
    <row r="157" spans="1:5">
      <c r="A157" t="s">
        <v>4336</v>
      </c>
      <c r="B157" t="s">
        <v>4336</v>
      </c>
      <c r="E157" s="6"/>
    </row>
    <row r="158" spans="1:5">
      <c r="A158" t="s">
        <v>4337</v>
      </c>
      <c r="B158" t="s">
        <v>4337</v>
      </c>
      <c r="E158" s="6"/>
    </row>
    <row r="159" spans="1:5">
      <c r="A159" t="s">
        <v>4338</v>
      </c>
      <c r="B159" t="s">
        <v>4338</v>
      </c>
      <c r="E159" s="6"/>
    </row>
    <row r="160" spans="1:5">
      <c r="A160" t="s">
        <v>4339</v>
      </c>
      <c r="B160" t="s">
        <v>4339</v>
      </c>
      <c r="E160" s="6"/>
    </row>
    <row r="161" spans="1:5">
      <c r="A161" t="s">
        <v>4340</v>
      </c>
      <c r="B161" t="s">
        <v>4340</v>
      </c>
      <c r="E161" s="6"/>
    </row>
    <row r="162" spans="1:5">
      <c r="A162" t="s">
        <v>4341</v>
      </c>
      <c r="B162" t="s">
        <v>4341</v>
      </c>
      <c r="E162" s="6"/>
    </row>
    <row r="163" spans="1:5">
      <c r="A163" t="s">
        <v>4342</v>
      </c>
      <c r="B163" t="s">
        <v>4342</v>
      </c>
      <c r="E163" s="6"/>
    </row>
    <row r="164" spans="1:5">
      <c r="A164" t="s">
        <v>4343</v>
      </c>
      <c r="B164" t="s">
        <v>4343</v>
      </c>
      <c r="E164" s="6"/>
    </row>
    <row r="165" spans="1:5">
      <c r="A165" t="s">
        <v>4344</v>
      </c>
      <c r="B165" t="s">
        <v>4344</v>
      </c>
      <c r="E165" s="6"/>
    </row>
    <row r="166" spans="1:5">
      <c r="A166" t="s">
        <v>4345</v>
      </c>
      <c r="B166" t="s">
        <v>4345</v>
      </c>
      <c r="E166" s="6"/>
    </row>
    <row r="167" spans="1:5">
      <c r="A167" t="s">
        <v>4346</v>
      </c>
      <c r="B167" t="s">
        <v>4346</v>
      </c>
      <c r="E167" s="6"/>
    </row>
    <row r="168" spans="1:5">
      <c r="A168" t="s">
        <v>4347</v>
      </c>
      <c r="B168" t="s">
        <v>4347</v>
      </c>
      <c r="E168" s="6"/>
    </row>
    <row r="169" spans="1:5">
      <c r="A169" t="s">
        <v>4348</v>
      </c>
      <c r="B169" t="s">
        <v>4348</v>
      </c>
      <c r="E169" s="6"/>
    </row>
    <row r="170" spans="1:5">
      <c r="A170" t="s">
        <v>4349</v>
      </c>
      <c r="B170" t="s">
        <v>4349</v>
      </c>
      <c r="E170" s="6"/>
    </row>
    <row r="171" spans="1:5">
      <c r="A171" t="s">
        <v>4350</v>
      </c>
      <c r="B171" t="s">
        <v>4350</v>
      </c>
      <c r="E171" s="6"/>
    </row>
    <row r="172" spans="1:5">
      <c r="A172" t="s">
        <v>4351</v>
      </c>
      <c r="B172" t="s">
        <v>4351</v>
      </c>
      <c r="E172" s="6"/>
    </row>
    <row r="173" spans="1:5">
      <c r="A173" t="s">
        <v>4352</v>
      </c>
      <c r="B173" t="s">
        <v>4352</v>
      </c>
      <c r="E173" s="6"/>
    </row>
    <row r="174" spans="1:5">
      <c r="A174" t="s">
        <v>4353</v>
      </c>
      <c r="B174" t="s">
        <v>4353</v>
      </c>
      <c r="E174" s="6"/>
    </row>
    <row r="175" spans="1:5">
      <c r="A175" t="s">
        <v>4354</v>
      </c>
      <c r="B175" t="s">
        <v>4354</v>
      </c>
      <c r="E175" s="6"/>
    </row>
    <row r="176" spans="1:5">
      <c r="A176" t="s">
        <v>4362</v>
      </c>
      <c r="B176" t="s">
        <v>4360</v>
      </c>
      <c r="C176">
        <v>2019</v>
      </c>
      <c r="E176" s="6" t="s">
        <v>5697</v>
      </c>
    </row>
    <row r="177" spans="1:5">
      <c r="A177" t="s">
        <v>4381</v>
      </c>
      <c r="B177" t="s">
        <v>4379</v>
      </c>
      <c r="C177">
        <v>2018</v>
      </c>
      <c r="D177">
        <v>4</v>
      </c>
      <c r="E177" s="6" t="s">
        <v>5252</v>
      </c>
    </row>
    <row r="178" spans="1:5">
      <c r="A178" t="s">
        <v>4504</v>
      </c>
      <c r="B178" t="s">
        <v>4502</v>
      </c>
      <c r="C178">
        <v>2019</v>
      </c>
      <c r="D178">
        <v>1</v>
      </c>
      <c r="E178" s="6" t="s">
        <v>5373</v>
      </c>
    </row>
    <row r="179" spans="1:5">
      <c r="A179" t="s">
        <v>4586</v>
      </c>
      <c r="B179" t="s">
        <v>4586</v>
      </c>
      <c r="E179" s="6"/>
    </row>
    <row r="180" spans="1:5">
      <c r="A180" t="s">
        <v>4587</v>
      </c>
      <c r="B180" t="s">
        <v>4587</v>
      </c>
      <c r="E180" s="6"/>
    </row>
    <row r="181" spans="1:5">
      <c r="A181" t="s">
        <v>4588</v>
      </c>
      <c r="B181" t="s">
        <v>4588</v>
      </c>
      <c r="E181" s="6"/>
    </row>
    <row r="182" spans="1:5">
      <c r="A182" t="s">
        <v>4589</v>
      </c>
      <c r="B182" t="s">
        <v>4589</v>
      </c>
      <c r="E182" s="6"/>
    </row>
    <row r="183" spans="1:5">
      <c r="A183" t="s">
        <v>4614</v>
      </c>
      <c r="B183" t="s">
        <v>4612</v>
      </c>
      <c r="C183">
        <v>2019</v>
      </c>
      <c r="D183">
        <v>2</v>
      </c>
      <c r="E183" s="6" t="s">
        <v>5486</v>
      </c>
    </row>
    <row r="184" spans="1:5">
      <c r="A184" t="s">
        <v>4718</v>
      </c>
      <c r="B184" t="s">
        <v>4716</v>
      </c>
      <c r="C184">
        <v>2019</v>
      </c>
      <c r="D184">
        <v>3</v>
      </c>
      <c r="E184" s="6" t="s">
        <v>5593</v>
      </c>
    </row>
    <row r="185" spans="1:5">
      <c r="A185" t="s">
        <v>4805</v>
      </c>
      <c r="B185" t="s">
        <v>4803</v>
      </c>
      <c r="C185">
        <v>2020</v>
      </c>
      <c r="E185" s="6" t="s">
        <v>6142</v>
      </c>
    </row>
    <row r="186" spans="1:5">
      <c r="A186" t="s">
        <v>4824</v>
      </c>
      <c r="B186" t="s">
        <v>4822</v>
      </c>
      <c r="C186">
        <v>2019</v>
      </c>
      <c r="D186">
        <v>4</v>
      </c>
      <c r="E186" s="6" t="s">
        <v>5697</v>
      </c>
    </row>
    <row r="187" spans="1:5">
      <c r="A187" t="s">
        <v>4922</v>
      </c>
      <c r="B187" t="s">
        <v>4922</v>
      </c>
      <c r="E187" s="6"/>
    </row>
    <row r="188" spans="1:5">
      <c r="A188" t="s">
        <v>4923</v>
      </c>
      <c r="B188" t="s">
        <v>4923</v>
      </c>
      <c r="E188" s="6"/>
    </row>
    <row r="189" spans="1:5">
      <c r="A189" t="s">
        <v>4924</v>
      </c>
      <c r="B189" t="s">
        <v>4924</v>
      </c>
      <c r="E189" s="6"/>
    </row>
    <row r="190" spans="1:5">
      <c r="A190" t="s">
        <v>4951</v>
      </c>
      <c r="B190" t="s">
        <v>4949</v>
      </c>
      <c r="C190">
        <v>2020</v>
      </c>
      <c r="D190">
        <v>1</v>
      </c>
      <c r="E190" s="6" t="s">
        <v>5818</v>
      </c>
    </row>
    <row r="191" spans="1:5">
      <c r="A191" t="s">
        <v>4990</v>
      </c>
      <c r="B191" t="s">
        <v>4988</v>
      </c>
      <c r="C191">
        <v>2020</v>
      </c>
      <c r="D191">
        <v>2</v>
      </c>
      <c r="E191" s="6" t="s">
        <v>5931</v>
      </c>
    </row>
    <row r="192" spans="1:5">
      <c r="A192" t="s">
        <v>5038</v>
      </c>
      <c r="B192" t="s">
        <v>5038</v>
      </c>
      <c r="E192" s="6"/>
    </row>
    <row r="193" spans="1:5">
      <c r="A193" t="s">
        <v>5039</v>
      </c>
      <c r="B193" t="s">
        <v>5039</v>
      </c>
      <c r="E193" s="6"/>
    </row>
    <row r="194" spans="1:5">
      <c r="A194" t="s">
        <v>5066</v>
      </c>
      <c r="B194" t="s">
        <v>5063</v>
      </c>
      <c r="C194">
        <v>2020</v>
      </c>
      <c r="D194">
        <v>3</v>
      </c>
      <c r="E194" s="6" t="s">
        <v>6038</v>
      </c>
    </row>
    <row r="195" spans="1:5">
      <c r="A195" t="s">
        <v>5206</v>
      </c>
      <c r="B195" t="s">
        <v>5204</v>
      </c>
      <c r="C195">
        <v>2020</v>
      </c>
      <c r="D195">
        <v>4</v>
      </c>
      <c r="E195" s="6" t="s">
        <v>6142</v>
      </c>
    </row>
    <row r="196" spans="1:5">
      <c r="A196" t="s">
        <v>5259</v>
      </c>
      <c r="B196" t="s">
        <v>5257</v>
      </c>
      <c r="C196">
        <v>2021</v>
      </c>
      <c r="E196" s="6" t="s">
        <v>6587</v>
      </c>
    </row>
    <row r="197" spans="1:5">
      <c r="A197" t="s">
        <v>5399</v>
      </c>
      <c r="B197" t="s">
        <v>5397</v>
      </c>
      <c r="C197">
        <v>2021</v>
      </c>
      <c r="D197">
        <v>1</v>
      </c>
      <c r="E197" s="6" t="s">
        <v>6263</v>
      </c>
    </row>
    <row r="198" spans="1:5">
      <c r="A198" t="s">
        <v>5438</v>
      </c>
      <c r="B198" t="s">
        <v>5436</v>
      </c>
      <c r="C198">
        <v>2021</v>
      </c>
      <c r="D198">
        <v>2</v>
      </c>
      <c r="E198" s="6" t="s">
        <v>6376</v>
      </c>
    </row>
    <row r="199" spans="1:5">
      <c r="A199" t="s">
        <v>5546</v>
      </c>
      <c r="B199" t="s">
        <v>5544</v>
      </c>
      <c r="C199">
        <v>2021</v>
      </c>
      <c r="D199">
        <v>3</v>
      </c>
      <c r="E199" s="6" t="s">
        <v>6483</v>
      </c>
    </row>
    <row r="200" spans="1:5">
      <c r="A200" t="s">
        <v>5651</v>
      </c>
      <c r="B200" t="s">
        <v>5649</v>
      </c>
      <c r="C200">
        <v>2021</v>
      </c>
      <c r="D200">
        <v>4</v>
      </c>
      <c r="E200" s="6" t="s">
        <v>6587</v>
      </c>
    </row>
    <row r="201" spans="1:5">
      <c r="A201" t="s">
        <v>5704</v>
      </c>
      <c r="B201" t="s">
        <v>5702</v>
      </c>
      <c r="C201">
        <v>2022</v>
      </c>
      <c r="E201" s="6" t="s">
        <v>7031</v>
      </c>
    </row>
    <row r="202" spans="1:5">
      <c r="A202" t="s">
        <v>5844</v>
      </c>
      <c r="B202" t="s">
        <v>5842</v>
      </c>
      <c r="C202">
        <v>2022</v>
      </c>
      <c r="D202">
        <v>1</v>
      </c>
      <c r="E202" s="6" t="s">
        <v>6708</v>
      </c>
    </row>
    <row r="203" spans="1:5">
      <c r="A203" t="s">
        <v>5883</v>
      </c>
      <c r="B203" t="s">
        <v>5881</v>
      </c>
      <c r="C203">
        <v>2022</v>
      </c>
      <c r="D203">
        <v>2</v>
      </c>
      <c r="E203" s="6" t="s">
        <v>6820</v>
      </c>
    </row>
    <row r="204" spans="1:5">
      <c r="A204" t="s">
        <v>5991</v>
      </c>
      <c r="B204" t="s">
        <v>5989</v>
      </c>
      <c r="C204">
        <v>2022</v>
      </c>
      <c r="D204">
        <v>3</v>
      </c>
      <c r="E204" s="6" t="s">
        <v>6927</v>
      </c>
    </row>
    <row r="205" spans="1:5">
      <c r="A205" t="s">
        <v>6096</v>
      </c>
      <c r="B205" t="s">
        <v>6094</v>
      </c>
      <c r="C205">
        <v>2022</v>
      </c>
      <c r="D205">
        <v>4</v>
      </c>
      <c r="E205" s="6" t="s">
        <v>7031</v>
      </c>
    </row>
    <row r="206" spans="1:5">
      <c r="A206" t="s">
        <v>6149</v>
      </c>
      <c r="B206" t="s">
        <v>6147</v>
      </c>
      <c r="C206">
        <v>2023</v>
      </c>
      <c r="E206" s="6" t="s">
        <v>7475</v>
      </c>
    </row>
    <row r="207" spans="1:5">
      <c r="A207" t="s">
        <v>6289</v>
      </c>
      <c r="B207" t="s">
        <v>6287</v>
      </c>
      <c r="C207">
        <v>2023</v>
      </c>
      <c r="D207">
        <v>1</v>
      </c>
      <c r="E207" s="6" t="s">
        <v>7152</v>
      </c>
    </row>
    <row r="208" spans="1:5">
      <c r="A208" t="s">
        <v>6328</v>
      </c>
      <c r="B208" t="s">
        <v>6326</v>
      </c>
      <c r="C208">
        <v>2023</v>
      </c>
      <c r="D208">
        <v>2</v>
      </c>
      <c r="E208" s="6" t="s">
        <v>7264</v>
      </c>
    </row>
    <row r="209" spans="1:5">
      <c r="A209" t="s">
        <v>6436</v>
      </c>
      <c r="B209" t="s">
        <v>6434</v>
      </c>
      <c r="C209">
        <v>2023</v>
      </c>
      <c r="D209">
        <v>3</v>
      </c>
      <c r="E209" s="6" t="s">
        <v>7371</v>
      </c>
    </row>
    <row r="210" spans="1:5">
      <c r="A210" t="s">
        <v>6541</v>
      </c>
      <c r="B210" t="s">
        <v>6539</v>
      </c>
      <c r="C210">
        <v>2023</v>
      </c>
      <c r="D210">
        <v>4</v>
      </c>
      <c r="E210" s="6" t="s">
        <v>7475</v>
      </c>
    </row>
    <row r="211" spans="1:5">
      <c r="A211" t="s">
        <v>6594</v>
      </c>
      <c r="B211" t="s">
        <v>6592</v>
      </c>
      <c r="C211">
        <v>2024</v>
      </c>
      <c r="E211" s="6" t="s">
        <v>7919</v>
      </c>
    </row>
    <row r="212" spans="1:5">
      <c r="A212" t="s">
        <v>6768</v>
      </c>
      <c r="B212" t="s">
        <v>6766</v>
      </c>
      <c r="C212">
        <v>2024</v>
      </c>
      <c r="D212">
        <v>1</v>
      </c>
      <c r="E212" s="6" t="s">
        <v>7596</v>
      </c>
    </row>
    <row r="213" spans="1:5">
      <c r="A213" t="s">
        <v>6772</v>
      </c>
      <c r="B213" t="s">
        <v>6770</v>
      </c>
      <c r="C213">
        <v>2024</v>
      </c>
      <c r="D213">
        <v>2</v>
      </c>
      <c r="E213" s="6" t="s">
        <v>7708</v>
      </c>
    </row>
    <row r="214" spans="1:5">
      <c r="A214" t="s">
        <v>6880</v>
      </c>
      <c r="B214" t="s">
        <v>6878</v>
      </c>
      <c r="C214">
        <v>2024</v>
      </c>
      <c r="D214">
        <v>3</v>
      </c>
      <c r="E214" s="6" t="s">
        <v>7815</v>
      </c>
    </row>
    <row r="215" spans="1:5">
      <c r="A215" t="s">
        <v>6985</v>
      </c>
      <c r="B215" t="s">
        <v>6983</v>
      </c>
      <c r="C215">
        <v>2024</v>
      </c>
      <c r="D215">
        <v>4</v>
      </c>
      <c r="E215" s="6" t="s">
        <v>7919</v>
      </c>
    </row>
    <row r="216" spans="1:5">
      <c r="A216" t="s">
        <v>7038</v>
      </c>
      <c r="B216" t="s">
        <v>7036</v>
      </c>
      <c r="C216">
        <v>2025</v>
      </c>
      <c r="E216" s="6" t="s">
        <v>8363</v>
      </c>
    </row>
    <row r="217" spans="1:5">
      <c r="A217" t="s">
        <v>7212</v>
      </c>
      <c r="B217" t="s">
        <v>7210</v>
      </c>
      <c r="C217">
        <v>2025</v>
      </c>
      <c r="D217">
        <v>1</v>
      </c>
      <c r="E217" s="6" t="s">
        <v>8040</v>
      </c>
    </row>
    <row r="218" spans="1:5">
      <c r="A218" t="s">
        <v>7216</v>
      </c>
      <c r="B218" t="s">
        <v>7214</v>
      </c>
      <c r="C218">
        <v>2025</v>
      </c>
      <c r="D218">
        <v>2</v>
      </c>
      <c r="E218" s="6" t="s">
        <v>8152</v>
      </c>
    </row>
    <row r="219" spans="1:5">
      <c r="A219" t="s">
        <v>7324</v>
      </c>
      <c r="B219" t="s">
        <v>7322</v>
      </c>
      <c r="C219">
        <v>2025</v>
      </c>
      <c r="D219">
        <v>3</v>
      </c>
      <c r="E219" s="6" t="s">
        <v>8259</v>
      </c>
    </row>
    <row r="220" spans="1:5">
      <c r="A220" t="s">
        <v>7429</v>
      </c>
      <c r="B220" t="s">
        <v>7427</v>
      </c>
      <c r="C220">
        <v>2025</v>
      </c>
      <c r="D220">
        <v>4</v>
      </c>
      <c r="E220" s="6" t="s">
        <v>8363</v>
      </c>
    </row>
    <row r="221" spans="1:5">
      <c r="A221" t="s">
        <v>7482</v>
      </c>
      <c r="B221" t="s">
        <v>7480</v>
      </c>
      <c r="C221">
        <v>2026</v>
      </c>
      <c r="E221" s="6" t="s">
        <v>8763</v>
      </c>
    </row>
    <row r="222" spans="1:5">
      <c r="A222" t="s">
        <v>7656</v>
      </c>
      <c r="B222" t="s">
        <v>7654</v>
      </c>
      <c r="C222">
        <v>2026</v>
      </c>
      <c r="D222">
        <v>1</v>
      </c>
      <c r="E222" s="6" t="s">
        <v>8484</v>
      </c>
    </row>
    <row r="223" spans="1:5">
      <c r="A223" t="s">
        <v>7660</v>
      </c>
      <c r="B223" t="s">
        <v>7658</v>
      </c>
      <c r="C223">
        <v>2026</v>
      </c>
      <c r="D223">
        <v>2</v>
      </c>
      <c r="E223" s="6" t="s">
        <v>8596</v>
      </c>
    </row>
    <row r="224" spans="1:5">
      <c r="A224" t="s">
        <v>7768</v>
      </c>
      <c r="B224" t="s">
        <v>7766</v>
      </c>
      <c r="C224">
        <v>2026</v>
      </c>
      <c r="D224">
        <v>3</v>
      </c>
      <c r="E224" s="6" t="s">
        <v>8764</v>
      </c>
    </row>
    <row r="225" spans="1:5">
      <c r="A225" t="s">
        <v>7873</v>
      </c>
      <c r="B225" t="s">
        <v>7871</v>
      </c>
      <c r="C225">
        <v>2026</v>
      </c>
      <c r="D225">
        <v>4</v>
      </c>
      <c r="E225" s="6" t="s">
        <v>8763</v>
      </c>
    </row>
    <row r="226" spans="1:5">
      <c r="A226" t="s">
        <v>7926</v>
      </c>
      <c r="B226" t="s">
        <v>7924</v>
      </c>
      <c r="C226">
        <v>2027</v>
      </c>
      <c r="E226" s="6" t="s">
        <v>8765</v>
      </c>
    </row>
    <row r="227" spans="1:5">
      <c r="A227" t="s">
        <v>8100</v>
      </c>
      <c r="B227" t="s">
        <v>8098</v>
      </c>
      <c r="C227">
        <v>2027</v>
      </c>
      <c r="D227">
        <v>1</v>
      </c>
      <c r="E227" s="6" t="s">
        <v>8766</v>
      </c>
    </row>
    <row r="228" spans="1:5">
      <c r="A228" t="s">
        <v>8104</v>
      </c>
      <c r="B228" t="s">
        <v>8102</v>
      </c>
      <c r="C228">
        <v>2027</v>
      </c>
      <c r="D228">
        <v>2</v>
      </c>
      <c r="E228" s="6" t="s">
        <v>8767</v>
      </c>
    </row>
    <row r="229" spans="1:5">
      <c r="A229" t="s">
        <v>8212</v>
      </c>
      <c r="B229" t="s">
        <v>8210</v>
      </c>
      <c r="C229">
        <v>2027</v>
      </c>
      <c r="D229">
        <v>3</v>
      </c>
      <c r="E229" s="6" t="s">
        <v>8768</v>
      </c>
    </row>
    <row r="230" spans="1:5">
      <c r="A230" t="s">
        <v>8317</v>
      </c>
      <c r="B230" t="s">
        <v>8315</v>
      </c>
      <c r="C230">
        <v>2027</v>
      </c>
      <c r="D230">
        <v>4</v>
      </c>
      <c r="E230" s="6" t="s">
        <v>8765</v>
      </c>
    </row>
    <row r="231" spans="1:5">
      <c r="A231" t="s">
        <v>8370</v>
      </c>
      <c r="B231" t="s">
        <v>8368</v>
      </c>
      <c r="C231">
        <v>2028</v>
      </c>
      <c r="E231" s="6" t="s">
        <v>8769</v>
      </c>
    </row>
    <row r="232" spans="1:5">
      <c r="A232" t="s">
        <v>8544</v>
      </c>
      <c r="B232" t="s">
        <v>8542</v>
      </c>
      <c r="C232">
        <v>2028</v>
      </c>
      <c r="D232">
        <v>1</v>
      </c>
      <c r="E232" s="6" t="s">
        <v>8770</v>
      </c>
    </row>
    <row r="233" spans="1:5">
      <c r="A233" t="s">
        <v>8548</v>
      </c>
      <c r="B233" t="s">
        <v>8546</v>
      </c>
      <c r="C233">
        <v>2028</v>
      </c>
      <c r="D233">
        <v>2</v>
      </c>
      <c r="E233" s="6" t="s">
        <v>8771</v>
      </c>
    </row>
    <row r="234" spans="1:5">
      <c r="A234" t="s">
        <v>8656</v>
      </c>
      <c r="B234" t="s">
        <v>8654</v>
      </c>
      <c r="C234">
        <v>2028</v>
      </c>
      <c r="D234">
        <v>3</v>
      </c>
      <c r="E234" s="6" t="s">
        <v>8772</v>
      </c>
    </row>
  </sheetData>
  <mergeCells count="1">
    <mergeCell ref="A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EACB-3FAA-4853-8382-00A965075C0C}">
  <sheetPr codeName="Sheet12">
    <tabColor rgb="FF1D2330"/>
  </sheetPr>
  <dimension ref="A1:H41"/>
  <sheetViews>
    <sheetView showGridLines="0" topLeftCell="A3" workbookViewId="0"/>
  </sheetViews>
  <sheetFormatPr defaultRowHeight="14.25"/>
  <cols>
    <col min="1" max="1" width="57.75" bestFit="1" customWidth="1"/>
    <col min="2" max="2" width="176.625" bestFit="1" customWidth="1"/>
    <col min="4" max="4" width="19" bestFit="1" customWidth="1"/>
    <col min="5" max="5" width="82.375" bestFit="1" customWidth="1"/>
  </cols>
  <sheetData>
    <row r="1" spans="1:8" ht="18.75" thickBot="1">
      <c r="A1" s="10" t="s">
        <v>8773</v>
      </c>
      <c r="B1" s="10"/>
      <c r="C1" s="10"/>
      <c r="D1" s="10"/>
      <c r="E1" s="10"/>
      <c r="F1" s="10"/>
      <c r="G1" s="10"/>
      <c r="H1" s="10"/>
    </row>
    <row r="2" spans="1:8" ht="15" thickTop="1"/>
    <row r="3" spans="1:8" ht="15.75" thickBot="1">
      <c r="A3" s="11" t="s">
        <v>8774</v>
      </c>
      <c r="B3" s="11"/>
      <c r="C3" s="11"/>
      <c r="D3" s="11"/>
      <c r="E3" s="11"/>
      <c r="F3" s="11"/>
      <c r="G3" s="11"/>
      <c r="H3" s="11"/>
    </row>
    <row r="4" spans="1:8">
      <c r="A4" t="s">
        <v>8775</v>
      </c>
      <c r="B4" t="s">
        <v>8816</v>
      </c>
    </row>
    <row r="5" spans="1:8">
      <c r="A5" t="s">
        <v>8776</v>
      </c>
      <c r="B5" t="s">
        <v>8817</v>
      </c>
    </row>
    <row r="7" spans="1:8" ht="15">
      <c r="A7" s="12" t="s">
        <v>8777</v>
      </c>
      <c r="B7" s="12"/>
      <c r="D7" s="12" t="s">
        <v>8786</v>
      </c>
      <c r="E7" s="12"/>
    </row>
    <row r="8" spans="1:8">
      <c r="A8" t="s">
        <v>8778</v>
      </c>
      <c r="B8">
        <f>ROWS(tblDataRaw[forecast_id])</f>
        <v>8030</v>
      </c>
      <c r="D8" t="s">
        <v>8787</v>
      </c>
      <c r="E8" t="s">
        <v>8788</v>
      </c>
    </row>
    <row r="9" spans="1:8">
      <c r="A9" t="s">
        <v>8779</v>
      </c>
      <c r="B9">
        <f>COLUMNS(tblDataRaw[#Headers])</f>
        <v>41</v>
      </c>
      <c r="D9" t="s">
        <v>8789</v>
      </c>
      <c r="E9" t="s">
        <v>8790</v>
      </c>
    </row>
    <row r="10" spans="1:8">
      <c r="A10" t="s">
        <v>8780</v>
      </c>
      <c r="B10">
        <f>COUNTA(SURVEY_MAP!A4:A334)</f>
        <v>331</v>
      </c>
      <c r="D10" t="s">
        <v>8818</v>
      </c>
      <c r="E10" t="s">
        <v>8819</v>
      </c>
    </row>
    <row r="11" spans="1:8">
      <c r="A11" t="s">
        <v>8781</v>
      </c>
      <c r="B11">
        <f>COUNTA(INDICATOR_MAP!A4:A12)</f>
        <v>9</v>
      </c>
      <c r="D11" t="s">
        <v>8791</v>
      </c>
      <c r="E11" t="s">
        <v>8792</v>
      </c>
    </row>
    <row r="12" spans="1:8">
      <c r="A12" t="s">
        <v>8782</v>
      </c>
      <c r="B12" t="s">
        <v>8783</v>
      </c>
      <c r="D12" t="s">
        <v>8793</v>
      </c>
      <c r="E12" t="s">
        <v>8794</v>
      </c>
    </row>
    <row r="13" spans="1:8">
      <c r="A13" t="s">
        <v>8784</v>
      </c>
      <c r="B13" t="s">
        <v>8785</v>
      </c>
      <c r="D13" t="s">
        <v>8820</v>
      </c>
      <c r="E13" t="s">
        <v>8821</v>
      </c>
    </row>
    <row r="14" spans="1:8">
      <c r="A14" t="s">
        <v>8822</v>
      </c>
      <c r="B14" t="s">
        <v>8823</v>
      </c>
    </row>
    <row r="15" spans="1:8" ht="15.75" thickBot="1">
      <c r="A15" s="11" t="s">
        <v>8795</v>
      </c>
      <c r="B15" s="11"/>
      <c r="C15" s="11"/>
      <c r="D15" s="11"/>
      <c r="E15" s="11"/>
      <c r="F15" s="11"/>
      <c r="G15" s="11"/>
      <c r="H15" s="11"/>
    </row>
    <row r="16" spans="1:8">
      <c r="A16" t="s">
        <v>8796</v>
      </c>
      <c r="B16" t="s">
        <v>8824</v>
      </c>
    </row>
    <row r="17" spans="1:8">
      <c r="A17" t="s">
        <v>8825</v>
      </c>
      <c r="B17" t="s">
        <v>8826</v>
      </c>
    </row>
    <row r="18" spans="1:8">
      <c r="A18" t="s">
        <v>8797</v>
      </c>
      <c r="B18" t="s">
        <v>8827</v>
      </c>
    </row>
    <row r="19" spans="1:8">
      <c r="A19" t="s">
        <v>8828</v>
      </c>
      <c r="B19" t="s">
        <v>8829</v>
      </c>
    </row>
    <row r="20" spans="1:8">
      <c r="A20" t="s">
        <v>8830</v>
      </c>
      <c r="B20" t="s">
        <v>8831</v>
      </c>
    </row>
    <row r="22" spans="1:8" ht="15.75" thickBot="1">
      <c r="A22" s="11" t="s">
        <v>8798</v>
      </c>
      <c r="B22" s="11"/>
      <c r="C22" s="11"/>
      <c r="D22" s="11"/>
      <c r="E22" s="11"/>
      <c r="F22" s="11"/>
      <c r="G22" s="11"/>
      <c r="H22" s="11"/>
    </row>
    <row r="23" spans="1:8">
      <c r="A23" t="s">
        <v>8832</v>
      </c>
      <c r="B23" t="s">
        <v>8833</v>
      </c>
    </row>
    <row r="24" spans="1:8">
      <c r="A24" t="s">
        <v>8799</v>
      </c>
      <c r="B24" t="s">
        <v>8834</v>
      </c>
    </row>
    <row r="25" spans="1:8">
      <c r="A25" t="s">
        <v>8800</v>
      </c>
      <c r="B25" t="s">
        <v>8801</v>
      </c>
    </row>
    <row r="26" spans="1:8">
      <c r="A26" t="s">
        <v>8802</v>
      </c>
      <c r="B26" t="s">
        <v>8803</v>
      </c>
    </row>
    <row r="28" spans="1:8" ht="15.75" thickBot="1">
      <c r="A28" s="11" t="s">
        <v>8804</v>
      </c>
      <c r="B28" s="11"/>
      <c r="C28" s="11"/>
      <c r="D28" s="11"/>
      <c r="E28" s="11"/>
      <c r="F28" s="11"/>
      <c r="G28" s="11"/>
      <c r="H28" s="11"/>
    </row>
    <row r="29" spans="1:8">
      <c r="A29" t="s">
        <v>8805</v>
      </c>
      <c r="B29" t="s">
        <v>8806</v>
      </c>
    </row>
    <row r="30" spans="1:8">
      <c r="A30" t="s">
        <v>8807</v>
      </c>
      <c r="B30" t="s">
        <v>8808</v>
      </c>
    </row>
    <row r="31" spans="1:8">
      <c r="A31" t="s">
        <v>8809</v>
      </c>
      <c r="B31" t="s">
        <v>8810</v>
      </c>
    </row>
    <row r="32" spans="1:8">
      <c r="A32" t="s">
        <v>8811</v>
      </c>
      <c r="B32" t="s">
        <v>8812</v>
      </c>
    </row>
    <row r="33" spans="1:8">
      <c r="A33" t="s">
        <v>8813</v>
      </c>
      <c r="B33" t="s">
        <v>8814</v>
      </c>
    </row>
    <row r="35" spans="1:8" ht="15.75" thickBot="1">
      <c r="A35" s="11" t="s">
        <v>8835</v>
      </c>
      <c r="B35" s="11"/>
      <c r="C35" s="11"/>
      <c r="D35" s="11"/>
      <c r="E35" s="11"/>
      <c r="F35" s="11"/>
      <c r="G35" s="11"/>
      <c r="H35" s="11"/>
    </row>
    <row r="36" spans="1:8">
      <c r="A36" t="s">
        <v>8836</v>
      </c>
      <c r="B36" t="s">
        <v>8837</v>
      </c>
    </row>
    <row r="37" spans="1:8">
      <c r="A37" t="s">
        <v>8838</v>
      </c>
      <c r="B37" t="s">
        <v>8839</v>
      </c>
    </row>
    <row r="38" spans="1:8">
      <c r="A38" t="s">
        <v>8840</v>
      </c>
      <c r="B38" t="s">
        <v>8841</v>
      </c>
    </row>
    <row r="39" spans="1:8">
      <c r="A39" t="s">
        <v>37</v>
      </c>
      <c r="B39" t="s">
        <v>8842</v>
      </c>
    </row>
    <row r="40" spans="1:8" ht="15" thickBot="1"/>
    <row r="41" spans="1:8" ht="15.75" thickBot="1">
      <c r="A41" s="13" t="s">
        <v>8815</v>
      </c>
      <c r="B41" s="13" t="s">
        <v>8843</v>
      </c>
      <c r="C41" s="13"/>
      <c r="D41" s="13"/>
      <c r="E41" s="13"/>
      <c r="F41" s="13"/>
      <c r="G41" s="13"/>
      <c r="H41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064D-8D93-44A6-8C17-C153274C31F4}">
  <sheetPr codeName="Sheet13">
    <tabColor rgb="FF4472C4"/>
  </sheetPr>
  <dimension ref="A1:X332"/>
  <sheetViews>
    <sheetView showGridLines="0" workbookViewId="0">
      <selection activeCell="D24" sqref="D24"/>
    </sheetView>
  </sheetViews>
  <sheetFormatPr defaultRowHeight="14.25"/>
  <cols>
    <col min="1" max="1" width="24.125" customWidth="1"/>
    <col min="2" max="2" width="16.25" bestFit="1" customWidth="1"/>
    <col min="3" max="3" width="8.5" bestFit="1" customWidth="1"/>
    <col min="4" max="4" width="23" bestFit="1" customWidth="1"/>
    <col min="5" max="5" width="10.125" bestFit="1" customWidth="1"/>
    <col min="6" max="7" width="4" bestFit="1" customWidth="1"/>
    <col min="8" max="8" width="6.75" bestFit="1" customWidth="1"/>
    <col min="9" max="9" width="7.25" bestFit="1" customWidth="1"/>
    <col min="10" max="10" width="9.75" bestFit="1" customWidth="1"/>
    <col min="12" max="12" width="19.25" bestFit="1" customWidth="1"/>
    <col min="13" max="13" width="14.125" bestFit="1" customWidth="1"/>
    <col min="14" max="14" width="8.5" bestFit="1" customWidth="1"/>
    <col min="15" max="15" width="5.75" bestFit="1" customWidth="1"/>
    <col min="16" max="16" width="7.75" bestFit="1" customWidth="1"/>
    <col min="17" max="18" width="4" bestFit="1" customWidth="1"/>
    <col min="19" max="19" width="6.75" bestFit="1" customWidth="1"/>
    <col min="20" max="20" width="7.25" bestFit="1" customWidth="1"/>
    <col min="21" max="21" width="9.75" bestFit="1" customWidth="1"/>
    <col min="24" max="24" width="0" hidden="1" customWidth="1"/>
  </cols>
  <sheetData>
    <row r="1" spans="1:24" ht="20.25" thickBot="1">
      <c r="A1" s="14" t="s">
        <v>8844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X1" t="s">
        <v>8862</v>
      </c>
    </row>
    <row r="2" spans="1:24" ht="15" thickTop="1">
      <c r="A2" t="s">
        <v>8863</v>
      </c>
      <c r="X2" s="78" cm="1">
        <f t="array" ref="X2:X332">_xlfn._xlws.SORT(_xlfn.UNIQUE(DATEVALUE(_xlfn._xlws.FILTER(tblDataRaw[survey_date],tblDataRaw[variable_group]="INFLATION"))),,-1)</f>
        <v>46234</v>
      </c>
    </row>
    <row r="3" spans="1:24" ht="15.75" thickBot="1">
      <c r="A3" s="11" t="s">
        <v>8870</v>
      </c>
      <c r="B3" s="15"/>
      <c r="C3" s="11"/>
      <c r="D3" s="11"/>
      <c r="E3" s="11"/>
      <c r="X3" s="78">
        <v>46203</v>
      </c>
    </row>
    <row r="4" spans="1:24" ht="15">
      <c r="A4" t="s">
        <v>8845</v>
      </c>
      <c r="B4" s="16" t="str">
        <f>INFLATION_CHART!B4</f>
        <v>Última disponible</v>
      </c>
      <c r="D4" t="s">
        <v>8849</v>
      </c>
      <c r="E4" s="6">
        <f>$X$2</f>
        <v>46234</v>
      </c>
      <c r="X4" s="78">
        <v>46173</v>
      </c>
    </row>
    <row r="5" spans="1:24" ht="15.75" thickBot="1">
      <c r="A5" t="s">
        <v>8847</v>
      </c>
      <c r="B5" s="28">
        <f>INFLATION_CHART!B5</f>
        <v>46234</v>
      </c>
      <c r="D5" t="s">
        <v>8850</v>
      </c>
      <c r="E5">
        <f>_xlfn.LET(_xlpm.d,IF(ISNUMBER($B$6),TEXT($B$6,"yyyy-mm-dd"),$B$6),COUNTIFS(tblDataRaw[survey_date],_xlpm.d,tblDataRaw[indicator_id],"INF_GEN"))</f>
        <v>5</v>
      </c>
      <c r="X5" s="78">
        <v>46142</v>
      </c>
    </row>
    <row r="6" spans="1:24" ht="15.75" thickBot="1">
      <c r="A6" t="s">
        <v>8848</v>
      </c>
      <c r="B6" s="18">
        <f>INFLATION_CHART!B6</f>
        <v>46234</v>
      </c>
      <c r="D6" t="s">
        <v>8851</v>
      </c>
      <c r="E6">
        <f>_xlfn.LET(_xlpm.d,IF(ISNUMBER($B$6),TEXT($B$6,"yyyy-mm-dd"),$B$6),COUNTIFS(tblDataRaw[survey_date],_xlpm.d,tblDataRaw[indicator_id],"INF_SUB"))</f>
        <v>5</v>
      </c>
      <c r="X6" s="78">
        <v>46112</v>
      </c>
    </row>
    <row r="7" spans="1:24">
      <c r="X7" s="78">
        <v>46081</v>
      </c>
    </row>
    <row r="8" spans="1:24" ht="15.75" thickBot="1">
      <c r="A8" s="22" t="s">
        <v>81</v>
      </c>
      <c r="B8" s="22"/>
      <c r="C8" s="22"/>
      <c r="D8" s="22"/>
      <c r="E8" s="22"/>
      <c r="F8" s="22"/>
      <c r="G8" s="22"/>
      <c r="H8" s="22"/>
      <c r="I8" s="22"/>
      <c r="J8" s="22"/>
      <c r="L8" s="24" t="s">
        <v>392</v>
      </c>
      <c r="M8" s="24"/>
      <c r="N8" s="24"/>
      <c r="O8" s="24"/>
      <c r="P8" s="24"/>
      <c r="Q8" s="24"/>
      <c r="R8" s="24"/>
      <c r="S8" s="24"/>
      <c r="T8" s="24"/>
      <c r="U8" s="24"/>
      <c r="X8" s="78">
        <v>46053</v>
      </c>
    </row>
    <row r="9" spans="1:24">
      <c r="A9" s="21" t="s">
        <v>8852</v>
      </c>
      <c r="B9" s="21" t="s">
        <v>8853</v>
      </c>
      <c r="C9" s="21" t="s">
        <v>8854</v>
      </c>
      <c r="D9" s="21" t="s">
        <v>8855</v>
      </c>
      <c r="E9" s="21" t="s">
        <v>8856</v>
      </c>
      <c r="F9" s="21" t="s">
        <v>8857</v>
      </c>
      <c r="G9" s="21" t="s">
        <v>8858</v>
      </c>
      <c r="H9" s="21" t="s">
        <v>8859</v>
      </c>
      <c r="I9" s="21" t="s">
        <v>8860</v>
      </c>
      <c r="J9" s="21" t="s">
        <v>8861</v>
      </c>
      <c r="L9" s="23" t="s">
        <v>8852</v>
      </c>
      <c r="M9" s="23" t="s">
        <v>8853</v>
      </c>
      <c r="N9" s="23" t="s">
        <v>8854</v>
      </c>
      <c r="O9" s="23" t="s">
        <v>8855</v>
      </c>
      <c r="P9" s="23" t="s">
        <v>8856</v>
      </c>
      <c r="Q9" s="23" t="s">
        <v>8857</v>
      </c>
      <c r="R9" s="23" t="s">
        <v>8858</v>
      </c>
      <c r="S9" s="23" t="s">
        <v>8859</v>
      </c>
      <c r="T9" s="23" t="s">
        <v>8860</v>
      </c>
      <c r="U9" s="23" t="s">
        <v>8861</v>
      </c>
      <c r="X9" s="78">
        <v>46022</v>
      </c>
    </row>
    <row r="10" spans="1:24">
      <c r="A10" t="str" cm="1">
        <f t="array" ref="A10:J14">_xlfn.LET(_xlpm.d,IF(ISNUMBER($B$6),TEXT($B$6,"yyyy-mm-dd"),$B$6),_xlpm.f,(tblDataRaw[survey_date]=_xlpm.d)*(tblDataRaw[indicator_id]="INF_GEN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anual</v>
      </c>
      <c r="B10" t="str">
        <v>2028</v>
      </c>
      <c r="C10" t="str">
        <v>T-29</v>
      </c>
      <c r="D10" s="25">
        <v>3.76</v>
      </c>
      <c r="E10" s="26">
        <v>3.75</v>
      </c>
      <c r="F10" s="25">
        <v>3.6</v>
      </c>
      <c r="G10" s="25">
        <v>3.92</v>
      </c>
      <c r="H10" s="25">
        <v>3.45</v>
      </c>
      <c r="I10" s="25">
        <v>4.2</v>
      </c>
      <c r="J10" s="27">
        <v>35</v>
      </c>
      <c r="L10" t="str" cm="1">
        <f t="array" ref="L10:U14">_xlfn.LET(_xlpm.d,IF(ISNUMBER($B$6),TEXT($B$6,"yyyy-mm-dd"),$B$6),_xlpm.f,(tblDataRaw[survey_date]=_xlpm.d)*(tblDataRaw[indicator_id]="INF_SUB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anual</v>
      </c>
      <c r="M10" t="str">
        <v>2028</v>
      </c>
      <c r="N10" t="str">
        <v>T-29</v>
      </c>
      <c r="O10" s="25">
        <v>3.75</v>
      </c>
      <c r="P10" s="26">
        <v>3.75</v>
      </c>
      <c r="Q10" s="25">
        <v>3.63</v>
      </c>
      <c r="R10" s="25">
        <v>3.83</v>
      </c>
      <c r="S10" s="25">
        <v>3.3</v>
      </c>
      <c r="T10" s="25">
        <v>4.2</v>
      </c>
      <c r="U10" s="27">
        <v>32</v>
      </c>
      <c r="X10" s="78">
        <v>45991</v>
      </c>
    </row>
    <row r="11" spans="1:24">
      <c r="A11" t="str">
        <v>Cierre anual</v>
      </c>
      <c r="B11" t="str">
        <v>2027</v>
      </c>
      <c r="C11" t="str">
        <v>T-17</v>
      </c>
      <c r="D11" s="25">
        <v>3.85</v>
      </c>
      <c r="E11" s="26">
        <v>3.84</v>
      </c>
      <c r="F11" s="25">
        <v>3.73</v>
      </c>
      <c r="G11" s="25">
        <v>3.99</v>
      </c>
      <c r="H11" s="25">
        <v>3.32</v>
      </c>
      <c r="I11" s="25">
        <v>4.5</v>
      </c>
      <c r="J11" s="27">
        <v>42</v>
      </c>
      <c r="L11" t="str">
        <v>Cierre anual</v>
      </c>
      <c r="M11" t="str">
        <v>2027</v>
      </c>
      <c r="N11" t="str">
        <v>T-17</v>
      </c>
      <c r="O11" s="25">
        <v>3.84</v>
      </c>
      <c r="P11" s="26">
        <v>3.86</v>
      </c>
      <c r="Q11" s="25">
        <v>3.7</v>
      </c>
      <c r="R11" s="25">
        <v>3.98</v>
      </c>
      <c r="S11" s="25">
        <v>3.37</v>
      </c>
      <c r="T11" s="25">
        <v>4.41</v>
      </c>
      <c r="U11" s="27">
        <v>38</v>
      </c>
      <c r="X11" s="78">
        <v>45961</v>
      </c>
    </row>
    <row r="12" spans="1:24">
      <c r="A12" t="str">
        <v>Cierre anual</v>
      </c>
      <c r="B12" t="str">
        <v>2026</v>
      </c>
      <c r="C12" t="str">
        <v>T-5</v>
      </c>
      <c r="D12" s="25">
        <v>3.92</v>
      </c>
      <c r="E12" s="26">
        <v>4</v>
      </c>
      <c r="F12" s="25">
        <v>3.8</v>
      </c>
      <c r="G12" s="25">
        <v>4.0999999999999996</v>
      </c>
      <c r="H12" s="25">
        <v>3.07</v>
      </c>
      <c r="I12" s="25">
        <v>4.45</v>
      </c>
      <c r="J12" s="27">
        <v>42</v>
      </c>
      <c r="L12" t="str">
        <v>Cierre anual</v>
      </c>
      <c r="M12" t="str">
        <v>2026</v>
      </c>
      <c r="N12" t="str">
        <v>T-5</v>
      </c>
      <c r="O12" s="25">
        <v>4.05</v>
      </c>
      <c r="P12" s="26">
        <v>4</v>
      </c>
      <c r="Q12" s="25">
        <v>3.97</v>
      </c>
      <c r="R12" s="25">
        <v>4.17</v>
      </c>
      <c r="S12" s="25">
        <v>3.65</v>
      </c>
      <c r="T12" s="25">
        <v>4.33</v>
      </c>
      <c r="U12" s="27">
        <v>38</v>
      </c>
      <c r="X12" s="78">
        <v>45930</v>
      </c>
    </row>
    <row r="13" spans="1:24">
      <c r="A13" t="str">
        <v>Largo plazo</v>
      </c>
      <c r="B13" t="str">
        <v>LT_1_4Y</v>
      </c>
      <c r="C13" t="str">
        <v/>
      </c>
      <c r="D13" s="25">
        <v>3.79</v>
      </c>
      <c r="E13" s="26">
        <v>3.8</v>
      </c>
      <c r="F13" s="25">
        <v>3.62</v>
      </c>
      <c r="G13" s="25">
        <v>3.9</v>
      </c>
      <c r="H13" s="25">
        <v>3.5</v>
      </c>
      <c r="I13" s="25">
        <v>4.0999999999999996</v>
      </c>
      <c r="J13" s="27">
        <v>35</v>
      </c>
      <c r="L13" t="str">
        <v>Largo plazo</v>
      </c>
      <c r="M13" t="str">
        <v>LT_1_4Y</v>
      </c>
      <c r="N13" t="str">
        <v/>
      </c>
      <c r="O13" s="25">
        <v>3.75</v>
      </c>
      <c r="P13" s="26">
        <v>3.75</v>
      </c>
      <c r="Q13" s="25">
        <v>3.64</v>
      </c>
      <c r="R13" s="25">
        <v>3.85</v>
      </c>
      <c r="S13" s="25">
        <v>3.38</v>
      </c>
      <c r="T13" s="25">
        <v>4.05</v>
      </c>
      <c r="U13" s="27">
        <v>33</v>
      </c>
      <c r="X13" s="78">
        <v>45900</v>
      </c>
    </row>
    <row r="14" spans="1:24">
      <c r="A14" t="str">
        <v>Largo plazo</v>
      </c>
      <c r="B14" t="str">
        <v>LT_5_8Y</v>
      </c>
      <c r="C14" t="str">
        <v/>
      </c>
      <c r="D14" s="25">
        <v>3.69</v>
      </c>
      <c r="E14" s="26">
        <v>3.75</v>
      </c>
      <c r="F14" s="25">
        <v>3.56</v>
      </c>
      <c r="G14" s="25">
        <v>3.8</v>
      </c>
      <c r="H14" s="25">
        <v>3</v>
      </c>
      <c r="I14" s="25">
        <v>4.2</v>
      </c>
      <c r="J14" s="27">
        <v>34</v>
      </c>
      <c r="L14" t="str">
        <v>Largo plazo</v>
      </c>
      <c r="M14" t="str">
        <v>LT_5_8Y</v>
      </c>
      <c r="N14" t="str">
        <v/>
      </c>
      <c r="O14" s="25">
        <v>3.67</v>
      </c>
      <c r="P14" s="26">
        <v>3.75</v>
      </c>
      <c r="Q14" s="25">
        <v>3.5</v>
      </c>
      <c r="R14" s="25">
        <v>3.86</v>
      </c>
      <c r="S14" s="25">
        <v>3</v>
      </c>
      <c r="T14" s="25">
        <v>4.1500000000000004</v>
      </c>
      <c r="U14" s="27">
        <v>32</v>
      </c>
      <c r="X14" s="78">
        <v>45869</v>
      </c>
    </row>
    <row r="15" spans="1:24">
      <c r="D15" s="25"/>
      <c r="E15" s="26"/>
      <c r="F15" s="25"/>
      <c r="G15" s="25"/>
      <c r="H15" s="25"/>
      <c r="I15" s="25"/>
      <c r="J15" s="27"/>
      <c r="O15" s="25"/>
      <c r="P15" s="26"/>
      <c r="Q15" s="25"/>
      <c r="R15" s="25"/>
      <c r="S15" s="25"/>
      <c r="T15" s="25"/>
      <c r="U15" s="27"/>
      <c r="X15" s="78">
        <v>45838</v>
      </c>
    </row>
    <row r="16" spans="1:24">
      <c r="D16" s="25"/>
      <c r="E16" s="26"/>
      <c r="F16" s="25"/>
      <c r="G16" s="25"/>
      <c r="H16" s="25"/>
      <c r="I16" s="25"/>
      <c r="J16" s="27"/>
      <c r="O16" s="25"/>
      <c r="P16" s="26"/>
      <c r="Q16" s="25"/>
      <c r="R16" s="25"/>
      <c r="S16" s="25"/>
      <c r="T16" s="25"/>
      <c r="U16" s="27"/>
      <c r="X16" s="78">
        <v>45808</v>
      </c>
    </row>
    <row r="17" spans="4:24">
      <c r="D17" s="25"/>
      <c r="E17" s="26"/>
      <c r="F17" s="25"/>
      <c r="G17" s="25"/>
      <c r="H17" s="25"/>
      <c r="I17" s="25"/>
      <c r="J17" s="27"/>
      <c r="O17" s="25"/>
      <c r="P17" s="26"/>
      <c r="Q17" s="25"/>
      <c r="R17" s="25"/>
      <c r="S17" s="25"/>
      <c r="T17" s="25"/>
      <c r="U17" s="27"/>
      <c r="X17" s="78">
        <v>45777</v>
      </c>
    </row>
    <row r="18" spans="4:24">
      <c r="D18" s="25"/>
      <c r="E18" s="26"/>
      <c r="F18" s="25"/>
      <c r="G18" s="25"/>
      <c r="H18" s="25"/>
      <c r="I18" s="25"/>
      <c r="J18" s="27"/>
      <c r="O18" s="25"/>
      <c r="P18" s="26"/>
      <c r="Q18" s="25"/>
      <c r="R18" s="25"/>
      <c r="S18" s="25"/>
      <c r="T18" s="25"/>
      <c r="U18" s="27"/>
      <c r="X18" s="78">
        <v>45747</v>
      </c>
    </row>
    <row r="19" spans="4:24">
      <c r="D19" s="25"/>
      <c r="E19" s="26"/>
      <c r="F19" s="25"/>
      <c r="G19" s="25"/>
      <c r="H19" s="25"/>
      <c r="I19" s="25"/>
      <c r="J19" s="27"/>
      <c r="O19" s="25"/>
      <c r="P19" s="26"/>
      <c r="Q19" s="25"/>
      <c r="R19" s="25"/>
      <c r="S19" s="25"/>
      <c r="T19" s="25"/>
      <c r="U19" s="27"/>
      <c r="X19" s="78">
        <v>45716</v>
      </c>
    </row>
    <row r="20" spans="4:24">
      <c r="D20" s="25"/>
      <c r="E20" s="26"/>
      <c r="F20" s="25"/>
      <c r="G20" s="25"/>
      <c r="H20" s="25"/>
      <c r="I20" s="25"/>
      <c r="J20" s="27"/>
      <c r="O20" s="25"/>
      <c r="P20" s="26"/>
      <c r="Q20" s="25"/>
      <c r="R20" s="25"/>
      <c r="S20" s="25"/>
      <c r="T20" s="25"/>
      <c r="U20" s="27"/>
      <c r="X20" s="78">
        <v>45688</v>
      </c>
    </row>
    <row r="21" spans="4:24">
      <c r="D21" s="25"/>
      <c r="E21" s="26"/>
      <c r="F21" s="25"/>
      <c r="G21" s="25"/>
      <c r="H21" s="25"/>
      <c r="I21" s="25"/>
      <c r="J21" s="27"/>
      <c r="O21" s="25"/>
      <c r="P21" s="26"/>
      <c r="Q21" s="25"/>
      <c r="R21" s="25"/>
      <c r="S21" s="25"/>
      <c r="T21" s="25"/>
      <c r="U21" s="27"/>
      <c r="X21" s="78">
        <v>45657</v>
      </c>
    </row>
    <row r="22" spans="4:24">
      <c r="D22" s="25"/>
      <c r="E22" s="26"/>
      <c r="F22" s="25"/>
      <c r="G22" s="25"/>
      <c r="H22" s="25"/>
      <c r="I22" s="25"/>
      <c r="J22" s="27"/>
      <c r="O22" s="25"/>
      <c r="P22" s="26"/>
      <c r="Q22" s="25"/>
      <c r="R22" s="25"/>
      <c r="S22" s="25"/>
      <c r="T22" s="25"/>
      <c r="U22" s="27"/>
      <c r="X22" s="78">
        <v>45626</v>
      </c>
    </row>
    <row r="23" spans="4:24">
      <c r="D23" s="25"/>
      <c r="E23" s="26"/>
      <c r="F23" s="25"/>
      <c r="G23" s="25"/>
      <c r="H23" s="25"/>
      <c r="I23" s="25"/>
      <c r="J23" s="27"/>
      <c r="O23" s="25"/>
      <c r="P23" s="26"/>
      <c r="Q23" s="25"/>
      <c r="R23" s="25"/>
      <c r="S23" s="25"/>
      <c r="T23" s="25"/>
      <c r="U23" s="27"/>
      <c r="X23" s="78">
        <v>45596</v>
      </c>
    </row>
    <row r="24" spans="4:24">
      <c r="D24" s="25"/>
      <c r="E24" s="26"/>
      <c r="F24" s="25"/>
      <c r="G24" s="25"/>
      <c r="H24" s="25"/>
      <c r="I24" s="25"/>
      <c r="J24" s="27"/>
      <c r="O24" s="25"/>
      <c r="P24" s="26"/>
      <c r="Q24" s="25"/>
      <c r="R24" s="25"/>
      <c r="S24" s="25"/>
      <c r="T24" s="25"/>
      <c r="U24" s="27"/>
      <c r="X24" s="78">
        <v>45565</v>
      </c>
    </row>
    <row r="25" spans="4:24">
      <c r="D25" s="25"/>
      <c r="E25" s="26"/>
      <c r="F25" s="25"/>
      <c r="G25" s="25"/>
      <c r="H25" s="25"/>
      <c r="I25" s="25"/>
      <c r="J25" s="27"/>
      <c r="O25" s="25"/>
      <c r="P25" s="26"/>
      <c r="Q25" s="25"/>
      <c r="R25" s="25"/>
      <c r="S25" s="25"/>
      <c r="T25" s="25"/>
      <c r="U25" s="27"/>
      <c r="X25" s="78">
        <v>45535</v>
      </c>
    </row>
    <row r="26" spans="4:24">
      <c r="D26" s="25"/>
      <c r="E26" s="26"/>
      <c r="F26" s="25"/>
      <c r="G26" s="25"/>
      <c r="H26" s="25"/>
      <c r="I26" s="25"/>
      <c r="J26" s="27"/>
      <c r="O26" s="25"/>
      <c r="P26" s="26"/>
      <c r="Q26" s="25"/>
      <c r="R26" s="25"/>
      <c r="S26" s="25"/>
      <c r="T26" s="25"/>
      <c r="U26" s="27"/>
      <c r="X26" s="78">
        <v>45504</v>
      </c>
    </row>
    <row r="27" spans="4:24">
      <c r="D27" s="25"/>
      <c r="E27" s="26"/>
      <c r="F27" s="25"/>
      <c r="G27" s="25"/>
      <c r="H27" s="25"/>
      <c r="I27" s="25"/>
      <c r="J27" s="27"/>
      <c r="O27" s="25"/>
      <c r="P27" s="26"/>
      <c r="Q27" s="25"/>
      <c r="R27" s="25"/>
      <c r="S27" s="25"/>
      <c r="T27" s="25"/>
      <c r="U27" s="27"/>
      <c r="X27" s="78">
        <v>45473</v>
      </c>
    </row>
    <row r="28" spans="4:24">
      <c r="D28" s="25"/>
      <c r="E28" s="26"/>
      <c r="F28" s="25"/>
      <c r="G28" s="25"/>
      <c r="H28" s="25"/>
      <c r="I28" s="25"/>
      <c r="J28" s="27"/>
      <c r="O28" s="25"/>
      <c r="P28" s="26"/>
      <c r="Q28" s="25"/>
      <c r="R28" s="25"/>
      <c r="S28" s="25"/>
      <c r="T28" s="25"/>
      <c r="U28" s="27"/>
      <c r="X28" s="78">
        <v>45443</v>
      </c>
    </row>
    <row r="29" spans="4:24">
      <c r="D29" s="25"/>
      <c r="E29" s="26"/>
      <c r="F29" s="25"/>
      <c r="G29" s="25"/>
      <c r="H29" s="25"/>
      <c r="I29" s="25"/>
      <c r="J29" s="27"/>
      <c r="O29" s="25"/>
      <c r="P29" s="26"/>
      <c r="Q29" s="25"/>
      <c r="R29" s="25"/>
      <c r="S29" s="25"/>
      <c r="T29" s="25"/>
      <c r="U29" s="27"/>
      <c r="X29" s="78">
        <v>45412</v>
      </c>
    </row>
    <row r="30" spans="4:24">
      <c r="D30" s="25"/>
      <c r="E30" s="26"/>
      <c r="F30" s="25"/>
      <c r="G30" s="25"/>
      <c r="H30" s="25"/>
      <c r="I30" s="25"/>
      <c r="J30" s="27"/>
      <c r="O30" s="25"/>
      <c r="P30" s="26"/>
      <c r="Q30" s="25"/>
      <c r="R30" s="25"/>
      <c r="S30" s="25"/>
      <c r="T30" s="25"/>
      <c r="U30" s="27"/>
      <c r="X30" s="78">
        <v>45382</v>
      </c>
    </row>
    <row r="31" spans="4:24">
      <c r="D31" s="25"/>
      <c r="E31" s="26"/>
      <c r="F31" s="25"/>
      <c r="G31" s="25"/>
      <c r="H31" s="25"/>
      <c r="I31" s="25"/>
      <c r="J31" s="27"/>
      <c r="O31" s="25"/>
      <c r="P31" s="26"/>
      <c r="Q31" s="25"/>
      <c r="R31" s="25"/>
      <c r="S31" s="25"/>
      <c r="T31" s="25"/>
      <c r="U31" s="27"/>
      <c r="X31" s="78">
        <v>45351</v>
      </c>
    </row>
    <row r="32" spans="4:24">
      <c r="D32" s="25"/>
      <c r="E32" s="26"/>
      <c r="F32" s="25"/>
      <c r="G32" s="25"/>
      <c r="H32" s="25"/>
      <c r="I32" s="25"/>
      <c r="J32" s="27"/>
      <c r="O32" s="25"/>
      <c r="P32" s="26"/>
      <c r="Q32" s="25"/>
      <c r="R32" s="25"/>
      <c r="S32" s="25"/>
      <c r="T32" s="25"/>
      <c r="U32" s="27"/>
      <c r="X32" s="78">
        <v>45322</v>
      </c>
    </row>
    <row r="33" spans="4:24">
      <c r="D33" s="25"/>
      <c r="E33" s="26"/>
      <c r="F33" s="25"/>
      <c r="G33" s="25"/>
      <c r="H33" s="25"/>
      <c r="I33" s="25"/>
      <c r="J33" s="27"/>
      <c r="O33" s="25"/>
      <c r="P33" s="26"/>
      <c r="Q33" s="25"/>
      <c r="R33" s="25"/>
      <c r="S33" s="25"/>
      <c r="T33" s="25"/>
      <c r="U33" s="27"/>
      <c r="X33" s="78">
        <v>45291</v>
      </c>
    </row>
    <row r="34" spans="4:24">
      <c r="D34" s="25"/>
      <c r="E34" s="26"/>
      <c r="F34" s="25"/>
      <c r="G34" s="25"/>
      <c r="H34" s="25"/>
      <c r="I34" s="25"/>
      <c r="J34" s="27"/>
      <c r="O34" s="25"/>
      <c r="P34" s="26"/>
      <c r="Q34" s="25"/>
      <c r="R34" s="25"/>
      <c r="S34" s="25"/>
      <c r="T34" s="25"/>
      <c r="U34" s="27"/>
      <c r="X34" s="78">
        <v>45260</v>
      </c>
    </row>
    <row r="35" spans="4:24">
      <c r="D35" s="25"/>
      <c r="E35" s="26"/>
      <c r="F35" s="25"/>
      <c r="G35" s="25"/>
      <c r="H35" s="25"/>
      <c r="I35" s="25"/>
      <c r="J35" s="27"/>
      <c r="O35" s="25"/>
      <c r="P35" s="26"/>
      <c r="Q35" s="25"/>
      <c r="R35" s="25"/>
      <c r="S35" s="25"/>
      <c r="T35" s="25"/>
      <c r="U35" s="27"/>
      <c r="X35" s="78">
        <v>45230</v>
      </c>
    </row>
    <row r="36" spans="4:24">
      <c r="D36" s="25"/>
      <c r="E36" s="26"/>
      <c r="F36" s="25"/>
      <c r="G36" s="25"/>
      <c r="H36" s="25"/>
      <c r="I36" s="25"/>
      <c r="J36" s="27"/>
      <c r="O36" s="25"/>
      <c r="P36" s="26"/>
      <c r="Q36" s="25"/>
      <c r="R36" s="25"/>
      <c r="S36" s="25"/>
      <c r="T36" s="25"/>
      <c r="U36" s="27"/>
      <c r="X36" s="78">
        <v>45199</v>
      </c>
    </row>
    <row r="37" spans="4:24">
      <c r="D37" s="25"/>
      <c r="E37" s="26"/>
      <c r="F37" s="25"/>
      <c r="G37" s="25"/>
      <c r="H37" s="25"/>
      <c r="I37" s="25"/>
      <c r="J37" s="27"/>
      <c r="O37" s="25"/>
      <c r="P37" s="26"/>
      <c r="Q37" s="25"/>
      <c r="R37" s="25"/>
      <c r="S37" s="25"/>
      <c r="T37" s="25"/>
      <c r="U37" s="27"/>
      <c r="X37" s="78">
        <v>45169</v>
      </c>
    </row>
    <row r="38" spans="4:24">
      <c r="D38" s="25"/>
      <c r="E38" s="26"/>
      <c r="F38" s="25"/>
      <c r="G38" s="25"/>
      <c r="H38" s="25"/>
      <c r="I38" s="25"/>
      <c r="J38" s="27"/>
      <c r="O38" s="25"/>
      <c r="P38" s="26"/>
      <c r="Q38" s="25"/>
      <c r="R38" s="25"/>
      <c r="S38" s="25"/>
      <c r="T38" s="25"/>
      <c r="U38" s="27"/>
      <c r="X38" s="78">
        <v>45138</v>
      </c>
    </row>
    <row r="39" spans="4:24">
      <c r="D39" s="25"/>
      <c r="E39" s="26"/>
      <c r="F39" s="25"/>
      <c r="G39" s="25"/>
      <c r="H39" s="25"/>
      <c r="I39" s="25"/>
      <c r="J39" s="27"/>
      <c r="O39" s="25"/>
      <c r="P39" s="26"/>
      <c r="Q39" s="25"/>
      <c r="R39" s="25"/>
      <c r="S39" s="25"/>
      <c r="T39" s="25"/>
      <c r="U39" s="27"/>
      <c r="X39" s="78">
        <v>45107</v>
      </c>
    </row>
    <row r="40" spans="4:24">
      <c r="D40" s="25"/>
      <c r="E40" s="26"/>
      <c r="F40" s="25"/>
      <c r="G40" s="25"/>
      <c r="H40" s="25"/>
      <c r="I40" s="25"/>
      <c r="J40" s="27"/>
      <c r="O40" s="25"/>
      <c r="P40" s="26"/>
      <c r="Q40" s="25"/>
      <c r="R40" s="25"/>
      <c r="S40" s="25"/>
      <c r="T40" s="25"/>
      <c r="U40" s="27"/>
      <c r="X40" s="78">
        <v>45077</v>
      </c>
    </row>
    <row r="41" spans="4:24">
      <c r="D41" s="25"/>
      <c r="E41" s="26"/>
      <c r="F41" s="25"/>
      <c r="G41" s="25"/>
      <c r="H41" s="25"/>
      <c r="I41" s="25"/>
      <c r="J41" s="27"/>
      <c r="O41" s="25"/>
      <c r="P41" s="26"/>
      <c r="Q41" s="25"/>
      <c r="R41" s="25"/>
      <c r="S41" s="25"/>
      <c r="T41" s="25"/>
      <c r="U41" s="27"/>
      <c r="X41" s="78">
        <v>45046</v>
      </c>
    </row>
    <row r="42" spans="4:24">
      <c r="D42" s="25"/>
      <c r="E42" s="26"/>
      <c r="F42" s="25"/>
      <c r="G42" s="25"/>
      <c r="H42" s="25"/>
      <c r="I42" s="25"/>
      <c r="J42" s="27"/>
      <c r="O42" s="25"/>
      <c r="P42" s="26"/>
      <c r="Q42" s="25"/>
      <c r="R42" s="25"/>
      <c r="S42" s="25"/>
      <c r="T42" s="25"/>
      <c r="U42" s="27"/>
      <c r="X42" s="78">
        <v>45016</v>
      </c>
    </row>
    <row r="43" spans="4:24">
      <c r="D43" s="25"/>
      <c r="E43" s="26"/>
      <c r="F43" s="25"/>
      <c r="G43" s="25"/>
      <c r="H43" s="25"/>
      <c r="I43" s="25"/>
      <c r="J43" s="27"/>
      <c r="O43" s="25"/>
      <c r="P43" s="26"/>
      <c r="Q43" s="25"/>
      <c r="R43" s="25"/>
      <c r="S43" s="25"/>
      <c r="T43" s="25"/>
      <c r="U43" s="27"/>
      <c r="X43" s="78">
        <v>44985</v>
      </c>
    </row>
    <row r="44" spans="4:24">
      <c r="D44" s="25"/>
      <c r="E44" s="26"/>
      <c r="F44" s="25"/>
      <c r="G44" s="25"/>
      <c r="H44" s="25"/>
      <c r="I44" s="25"/>
      <c r="J44" s="27"/>
      <c r="O44" s="25"/>
      <c r="P44" s="26"/>
      <c r="Q44" s="25"/>
      <c r="R44" s="25"/>
      <c r="S44" s="25"/>
      <c r="T44" s="25"/>
      <c r="U44" s="27"/>
      <c r="X44" s="78">
        <v>44957</v>
      </c>
    </row>
    <row r="45" spans="4:24">
      <c r="D45" s="25"/>
      <c r="E45" s="26"/>
      <c r="F45" s="25"/>
      <c r="G45" s="25"/>
      <c r="H45" s="25"/>
      <c r="I45" s="25"/>
      <c r="J45" s="27"/>
      <c r="O45" s="25"/>
      <c r="P45" s="26"/>
      <c r="Q45" s="25"/>
      <c r="R45" s="25"/>
      <c r="S45" s="25"/>
      <c r="T45" s="25"/>
      <c r="U45" s="27"/>
      <c r="X45" s="78">
        <v>44926</v>
      </c>
    </row>
    <row r="46" spans="4:24">
      <c r="D46" s="25"/>
      <c r="E46" s="26"/>
      <c r="F46" s="25"/>
      <c r="G46" s="25"/>
      <c r="H46" s="25"/>
      <c r="I46" s="25"/>
      <c r="J46" s="27"/>
      <c r="O46" s="25"/>
      <c r="P46" s="26"/>
      <c r="Q46" s="25"/>
      <c r="R46" s="25"/>
      <c r="S46" s="25"/>
      <c r="T46" s="25"/>
      <c r="U46" s="27"/>
      <c r="X46" s="78">
        <v>44895</v>
      </c>
    </row>
    <row r="47" spans="4:24">
      <c r="D47" s="25"/>
      <c r="E47" s="26"/>
      <c r="F47" s="25"/>
      <c r="G47" s="25"/>
      <c r="H47" s="25"/>
      <c r="I47" s="25"/>
      <c r="J47" s="27"/>
      <c r="O47" s="25"/>
      <c r="P47" s="26"/>
      <c r="Q47" s="25"/>
      <c r="R47" s="25"/>
      <c r="S47" s="25"/>
      <c r="T47" s="25"/>
      <c r="U47" s="27"/>
      <c r="X47" s="78">
        <v>44865</v>
      </c>
    </row>
    <row r="48" spans="4:24">
      <c r="D48" s="25"/>
      <c r="E48" s="26"/>
      <c r="F48" s="25"/>
      <c r="G48" s="25"/>
      <c r="H48" s="25"/>
      <c r="I48" s="25"/>
      <c r="J48" s="27"/>
      <c r="O48" s="25"/>
      <c r="P48" s="26"/>
      <c r="Q48" s="25"/>
      <c r="R48" s="25"/>
      <c r="S48" s="25"/>
      <c r="T48" s="25"/>
      <c r="U48" s="27"/>
      <c r="X48" s="78">
        <v>44834</v>
      </c>
    </row>
    <row r="49" spans="4:24">
      <c r="D49" s="25"/>
      <c r="E49" s="26"/>
      <c r="F49" s="25"/>
      <c r="G49" s="25"/>
      <c r="H49" s="25"/>
      <c r="I49" s="25"/>
      <c r="J49" s="27"/>
      <c r="O49" s="25"/>
      <c r="P49" s="26"/>
      <c r="Q49" s="25"/>
      <c r="R49" s="25"/>
      <c r="S49" s="25"/>
      <c r="T49" s="25"/>
      <c r="U49" s="27"/>
      <c r="X49" s="78">
        <v>44804</v>
      </c>
    </row>
    <row r="50" spans="4:24">
      <c r="D50" s="25"/>
      <c r="E50" s="26"/>
      <c r="F50" s="25"/>
      <c r="G50" s="25"/>
      <c r="H50" s="25"/>
      <c r="I50" s="25"/>
      <c r="J50" s="27"/>
      <c r="O50" s="25"/>
      <c r="P50" s="26"/>
      <c r="Q50" s="25"/>
      <c r="R50" s="25"/>
      <c r="S50" s="25"/>
      <c r="T50" s="25"/>
      <c r="U50" s="27"/>
      <c r="X50" s="78">
        <v>44773</v>
      </c>
    </row>
    <row r="51" spans="4:24">
      <c r="D51" s="25"/>
      <c r="E51" s="26"/>
      <c r="F51" s="25"/>
      <c r="G51" s="25"/>
      <c r="H51" s="25"/>
      <c r="I51" s="25"/>
      <c r="J51" s="27"/>
      <c r="O51" s="25"/>
      <c r="P51" s="26"/>
      <c r="Q51" s="25"/>
      <c r="R51" s="25"/>
      <c r="S51" s="25"/>
      <c r="T51" s="25"/>
      <c r="U51" s="27"/>
      <c r="X51" s="78">
        <v>44742</v>
      </c>
    </row>
    <row r="52" spans="4:24">
      <c r="D52" s="25"/>
      <c r="E52" s="26"/>
      <c r="F52" s="25"/>
      <c r="G52" s="25"/>
      <c r="H52" s="25"/>
      <c r="I52" s="25"/>
      <c r="J52" s="27"/>
      <c r="O52" s="25"/>
      <c r="P52" s="26"/>
      <c r="Q52" s="25"/>
      <c r="R52" s="25"/>
      <c r="S52" s="25"/>
      <c r="T52" s="25"/>
      <c r="U52" s="27"/>
      <c r="X52" s="78">
        <v>44712</v>
      </c>
    </row>
    <row r="53" spans="4:24">
      <c r="D53" s="25"/>
      <c r="E53" s="26"/>
      <c r="F53" s="25"/>
      <c r="G53" s="25"/>
      <c r="H53" s="25"/>
      <c r="I53" s="25"/>
      <c r="J53" s="27"/>
      <c r="O53" s="25"/>
      <c r="P53" s="26"/>
      <c r="Q53" s="25"/>
      <c r="R53" s="25"/>
      <c r="S53" s="25"/>
      <c r="T53" s="25"/>
      <c r="U53" s="27"/>
      <c r="X53" s="78">
        <v>44681</v>
      </c>
    </row>
    <row r="54" spans="4:24">
      <c r="D54" s="25"/>
      <c r="E54" s="26"/>
      <c r="F54" s="25"/>
      <c r="G54" s="25"/>
      <c r="H54" s="25"/>
      <c r="I54" s="25"/>
      <c r="J54" s="27"/>
      <c r="O54" s="25"/>
      <c r="P54" s="26"/>
      <c r="Q54" s="25"/>
      <c r="R54" s="25"/>
      <c r="S54" s="25"/>
      <c r="T54" s="25"/>
      <c r="U54" s="27"/>
      <c r="X54" s="78">
        <v>44651</v>
      </c>
    </row>
    <row r="55" spans="4:24">
      <c r="D55" s="25"/>
      <c r="E55" s="26"/>
      <c r="F55" s="25"/>
      <c r="G55" s="25"/>
      <c r="H55" s="25"/>
      <c r="I55" s="25"/>
      <c r="J55" s="27"/>
      <c r="O55" s="25"/>
      <c r="P55" s="26"/>
      <c r="Q55" s="25"/>
      <c r="R55" s="25"/>
      <c r="S55" s="25"/>
      <c r="T55" s="25"/>
      <c r="U55" s="27"/>
      <c r="X55" s="78">
        <v>44620</v>
      </c>
    </row>
    <row r="56" spans="4:24">
      <c r="D56" s="25"/>
      <c r="E56" s="26"/>
      <c r="F56" s="25"/>
      <c r="G56" s="25"/>
      <c r="H56" s="25"/>
      <c r="I56" s="25"/>
      <c r="J56" s="27"/>
      <c r="O56" s="25"/>
      <c r="P56" s="26"/>
      <c r="Q56" s="25"/>
      <c r="R56" s="25"/>
      <c r="S56" s="25"/>
      <c r="T56" s="25"/>
      <c r="U56" s="27"/>
      <c r="X56" s="78">
        <v>44592</v>
      </c>
    </row>
    <row r="57" spans="4:24">
      <c r="D57" s="25"/>
      <c r="E57" s="26"/>
      <c r="F57" s="25"/>
      <c r="G57" s="25"/>
      <c r="H57" s="25"/>
      <c r="I57" s="25"/>
      <c r="J57" s="27"/>
      <c r="O57" s="25"/>
      <c r="P57" s="26"/>
      <c r="Q57" s="25"/>
      <c r="R57" s="25"/>
      <c r="S57" s="25"/>
      <c r="T57" s="25"/>
      <c r="U57" s="27"/>
      <c r="X57" s="78">
        <v>44561</v>
      </c>
    </row>
    <row r="58" spans="4:24">
      <c r="D58" s="25"/>
      <c r="E58" s="26"/>
      <c r="F58" s="25"/>
      <c r="G58" s="25"/>
      <c r="H58" s="25"/>
      <c r="I58" s="25"/>
      <c r="J58" s="27"/>
      <c r="O58" s="25"/>
      <c r="P58" s="26"/>
      <c r="Q58" s="25"/>
      <c r="R58" s="25"/>
      <c r="S58" s="25"/>
      <c r="T58" s="25"/>
      <c r="U58" s="27"/>
      <c r="X58" s="78">
        <v>44530</v>
      </c>
    </row>
    <row r="59" spans="4:24">
      <c r="D59" s="25"/>
      <c r="E59" s="26"/>
      <c r="F59" s="25"/>
      <c r="G59" s="25"/>
      <c r="H59" s="25"/>
      <c r="I59" s="25"/>
      <c r="J59" s="27"/>
      <c r="O59" s="25"/>
      <c r="P59" s="26"/>
      <c r="Q59" s="25"/>
      <c r="R59" s="25"/>
      <c r="S59" s="25"/>
      <c r="T59" s="25"/>
      <c r="U59" s="27"/>
      <c r="X59" s="78">
        <v>44500</v>
      </c>
    </row>
    <row r="60" spans="4:24">
      <c r="D60" s="25"/>
      <c r="E60" s="26"/>
      <c r="F60" s="25"/>
      <c r="G60" s="25"/>
      <c r="H60" s="25"/>
      <c r="I60" s="25"/>
      <c r="J60" s="27"/>
      <c r="O60" s="25"/>
      <c r="P60" s="26"/>
      <c r="Q60" s="25"/>
      <c r="R60" s="25"/>
      <c r="S60" s="25"/>
      <c r="T60" s="25"/>
      <c r="U60" s="27"/>
      <c r="X60" s="78">
        <v>44469</v>
      </c>
    </row>
    <row r="61" spans="4:24">
      <c r="D61" s="25"/>
      <c r="E61" s="26"/>
      <c r="F61" s="25"/>
      <c r="G61" s="25"/>
      <c r="H61" s="25"/>
      <c r="I61" s="25"/>
      <c r="J61" s="27"/>
      <c r="O61" s="25"/>
      <c r="P61" s="26"/>
      <c r="Q61" s="25"/>
      <c r="R61" s="25"/>
      <c r="S61" s="25"/>
      <c r="T61" s="25"/>
      <c r="U61" s="27"/>
      <c r="X61" s="78">
        <v>44439</v>
      </c>
    </row>
    <row r="62" spans="4:24">
      <c r="D62" s="25"/>
      <c r="E62" s="26"/>
      <c r="F62" s="25"/>
      <c r="G62" s="25"/>
      <c r="H62" s="25"/>
      <c r="I62" s="25"/>
      <c r="J62" s="27"/>
      <c r="O62" s="25"/>
      <c r="P62" s="26"/>
      <c r="Q62" s="25"/>
      <c r="R62" s="25"/>
      <c r="S62" s="25"/>
      <c r="T62" s="25"/>
      <c r="U62" s="27"/>
      <c r="X62" s="78">
        <v>44408</v>
      </c>
    </row>
    <row r="63" spans="4:24">
      <c r="D63" s="25"/>
      <c r="E63" s="26"/>
      <c r="F63" s="25"/>
      <c r="G63" s="25"/>
      <c r="H63" s="25"/>
      <c r="I63" s="25"/>
      <c r="J63" s="27"/>
      <c r="O63" s="25"/>
      <c r="P63" s="26"/>
      <c r="Q63" s="25"/>
      <c r="R63" s="25"/>
      <c r="S63" s="25"/>
      <c r="T63" s="25"/>
      <c r="U63" s="27"/>
      <c r="X63" s="78">
        <v>44377</v>
      </c>
    </row>
    <row r="64" spans="4:24">
      <c r="D64" s="25"/>
      <c r="E64" s="26"/>
      <c r="F64" s="25"/>
      <c r="G64" s="25"/>
      <c r="H64" s="25"/>
      <c r="I64" s="25"/>
      <c r="J64" s="27"/>
      <c r="O64" s="25"/>
      <c r="P64" s="26"/>
      <c r="Q64" s="25"/>
      <c r="R64" s="25"/>
      <c r="S64" s="25"/>
      <c r="T64" s="25"/>
      <c r="U64" s="27"/>
      <c r="X64" s="78">
        <v>44347</v>
      </c>
    </row>
    <row r="65" spans="4:24">
      <c r="D65" s="25"/>
      <c r="E65" s="26"/>
      <c r="F65" s="25"/>
      <c r="G65" s="25"/>
      <c r="H65" s="25"/>
      <c r="I65" s="25"/>
      <c r="J65" s="27"/>
      <c r="O65" s="25"/>
      <c r="P65" s="26"/>
      <c r="Q65" s="25"/>
      <c r="R65" s="25"/>
      <c r="S65" s="25"/>
      <c r="T65" s="25"/>
      <c r="U65" s="27"/>
      <c r="X65" s="78">
        <v>44316</v>
      </c>
    </row>
    <row r="66" spans="4:24">
      <c r="D66" s="25"/>
      <c r="E66" s="26"/>
      <c r="F66" s="25"/>
      <c r="G66" s="25"/>
      <c r="H66" s="25"/>
      <c r="I66" s="25"/>
      <c r="J66" s="27"/>
      <c r="O66" s="25"/>
      <c r="P66" s="26"/>
      <c r="Q66" s="25"/>
      <c r="R66" s="25"/>
      <c r="S66" s="25"/>
      <c r="T66" s="25"/>
      <c r="U66" s="27"/>
      <c r="X66" s="78">
        <v>44286</v>
      </c>
    </row>
    <row r="67" spans="4:24">
      <c r="D67" s="25"/>
      <c r="E67" s="26"/>
      <c r="F67" s="25"/>
      <c r="G67" s="25"/>
      <c r="H67" s="25"/>
      <c r="I67" s="25"/>
      <c r="J67" s="27"/>
      <c r="O67" s="25"/>
      <c r="P67" s="26"/>
      <c r="Q67" s="25"/>
      <c r="R67" s="25"/>
      <c r="S67" s="25"/>
      <c r="T67" s="25"/>
      <c r="U67" s="27"/>
      <c r="X67" s="78">
        <v>44255</v>
      </c>
    </row>
    <row r="68" spans="4:24">
      <c r="D68" s="25"/>
      <c r="E68" s="26"/>
      <c r="F68" s="25"/>
      <c r="G68" s="25"/>
      <c r="H68" s="25"/>
      <c r="I68" s="25"/>
      <c r="J68" s="27"/>
      <c r="O68" s="25"/>
      <c r="P68" s="26"/>
      <c r="Q68" s="25"/>
      <c r="R68" s="25"/>
      <c r="S68" s="25"/>
      <c r="T68" s="25"/>
      <c r="U68" s="27"/>
      <c r="X68" s="78">
        <v>44227</v>
      </c>
    </row>
    <row r="69" spans="4:24">
      <c r="D69" s="25"/>
      <c r="E69" s="26"/>
      <c r="F69" s="25"/>
      <c r="G69" s="25"/>
      <c r="H69" s="25"/>
      <c r="I69" s="25"/>
      <c r="J69" s="27"/>
      <c r="O69" s="25"/>
      <c r="P69" s="26"/>
      <c r="Q69" s="25"/>
      <c r="R69" s="25"/>
      <c r="S69" s="25"/>
      <c r="T69" s="25"/>
      <c r="U69" s="27"/>
      <c r="X69" s="78">
        <v>44196</v>
      </c>
    </row>
    <row r="70" spans="4:24">
      <c r="D70" s="25"/>
      <c r="E70" s="26"/>
      <c r="F70" s="25"/>
      <c r="G70" s="25"/>
      <c r="H70" s="25"/>
      <c r="I70" s="25"/>
      <c r="J70" s="27"/>
      <c r="O70" s="25"/>
      <c r="P70" s="26"/>
      <c r="Q70" s="25"/>
      <c r="R70" s="25"/>
      <c r="S70" s="25"/>
      <c r="T70" s="25"/>
      <c r="U70" s="27"/>
      <c r="X70" s="78">
        <v>44165</v>
      </c>
    </row>
    <row r="71" spans="4:24">
      <c r="D71" s="25"/>
      <c r="E71" s="26"/>
      <c r="F71" s="25"/>
      <c r="G71" s="25"/>
      <c r="H71" s="25"/>
      <c r="I71" s="25"/>
      <c r="J71" s="27"/>
      <c r="O71" s="25"/>
      <c r="P71" s="26"/>
      <c r="Q71" s="25"/>
      <c r="R71" s="25"/>
      <c r="S71" s="25"/>
      <c r="T71" s="25"/>
      <c r="U71" s="27"/>
      <c r="X71" s="78">
        <v>44135</v>
      </c>
    </row>
    <row r="72" spans="4:24">
      <c r="D72" s="25"/>
      <c r="E72" s="26"/>
      <c r="F72" s="25"/>
      <c r="G72" s="25"/>
      <c r="H72" s="25"/>
      <c r="I72" s="25"/>
      <c r="J72" s="27"/>
      <c r="O72" s="25"/>
      <c r="P72" s="26"/>
      <c r="Q72" s="25"/>
      <c r="R72" s="25"/>
      <c r="S72" s="25"/>
      <c r="T72" s="25"/>
      <c r="U72" s="27"/>
      <c r="X72" s="78">
        <v>44104</v>
      </c>
    </row>
    <row r="73" spans="4:24">
      <c r="D73" s="25"/>
      <c r="E73" s="26"/>
      <c r="F73" s="25"/>
      <c r="G73" s="25"/>
      <c r="H73" s="25"/>
      <c r="I73" s="25"/>
      <c r="J73" s="27"/>
      <c r="O73" s="25"/>
      <c r="P73" s="26"/>
      <c r="Q73" s="25"/>
      <c r="R73" s="25"/>
      <c r="S73" s="25"/>
      <c r="T73" s="25"/>
      <c r="U73" s="27"/>
      <c r="X73" s="78">
        <v>44074</v>
      </c>
    </row>
    <row r="74" spans="4:24">
      <c r="D74" s="25"/>
      <c r="E74" s="26"/>
      <c r="F74" s="25"/>
      <c r="G74" s="25"/>
      <c r="H74" s="25"/>
      <c r="I74" s="25"/>
      <c r="J74" s="27"/>
      <c r="O74" s="25"/>
      <c r="P74" s="26"/>
      <c r="Q74" s="25"/>
      <c r="R74" s="25"/>
      <c r="S74" s="25"/>
      <c r="T74" s="25"/>
      <c r="U74" s="27"/>
      <c r="X74" s="78">
        <v>44043</v>
      </c>
    </row>
    <row r="75" spans="4:24">
      <c r="D75" s="25"/>
      <c r="E75" s="26"/>
      <c r="F75" s="25"/>
      <c r="G75" s="25"/>
      <c r="H75" s="25"/>
      <c r="I75" s="25"/>
      <c r="J75" s="27"/>
      <c r="O75" s="25"/>
      <c r="P75" s="26"/>
      <c r="Q75" s="25"/>
      <c r="R75" s="25"/>
      <c r="S75" s="25"/>
      <c r="T75" s="25"/>
      <c r="U75" s="27"/>
      <c r="X75" s="78">
        <v>44012</v>
      </c>
    </row>
    <row r="76" spans="4:24">
      <c r="D76" s="25"/>
      <c r="E76" s="26"/>
      <c r="F76" s="25"/>
      <c r="G76" s="25"/>
      <c r="H76" s="25"/>
      <c r="I76" s="25"/>
      <c r="J76" s="27"/>
      <c r="O76" s="25"/>
      <c r="P76" s="26"/>
      <c r="Q76" s="25"/>
      <c r="R76" s="25"/>
      <c r="S76" s="25"/>
      <c r="T76" s="25"/>
      <c r="U76" s="27"/>
      <c r="X76" s="78">
        <v>43982</v>
      </c>
    </row>
    <row r="77" spans="4:24">
      <c r="D77" s="25"/>
      <c r="E77" s="26"/>
      <c r="F77" s="25"/>
      <c r="G77" s="25"/>
      <c r="H77" s="25"/>
      <c r="I77" s="25"/>
      <c r="J77" s="27"/>
      <c r="O77" s="25"/>
      <c r="P77" s="26"/>
      <c r="Q77" s="25"/>
      <c r="R77" s="25"/>
      <c r="S77" s="25"/>
      <c r="T77" s="25"/>
      <c r="U77" s="27"/>
      <c r="X77" s="78">
        <v>43951</v>
      </c>
    </row>
    <row r="78" spans="4:24">
      <c r="D78" s="25"/>
      <c r="E78" s="26"/>
      <c r="F78" s="25"/>
      <c r="G78" s="25"/>
      <c r="H78" s="25"/>
      <c r="I78" s="25"/>
      <c r="J78" s="27"/>
      <c r="O78" s="25"/>
      <c r="P78" s="26"/>
      <c r="Q78" s="25"/>
      <c r="R78" s="25"/>
      <c r="S78" s="25"/>
      <c r="T78" s="25"/>
      <c r="U78" s="27"/>
      <c r="X78" s="78">
        <v>43921</v>
      </c>
    </row>
    <row r="79" spans="4:24">
      <c r="D79" s="25"/>
      <c r="E79" s="26"/>
      <c r="F79" s="25"/>
      <c r="G79" s="25"/>
      <c r="H79" s="25"/>
      <c r="I79" s="25"/>
      <c r="J79" s="27"/>
      <c r="O79" s="25"/>
      <c r="P79" s="26"/>
      <c r="Q79" s="25"/>
      <c r="R79" s="25"/>
      <c r="S79" s="25"/>
      <c r="T79" s="25"/>
      <c r="U79" s="27"/>
      <c r="X79" s="78">
        <v>43890</v>
      </c>
    </row>
    <row r="80" spans="4:24">
      <c r="D80" s="25"/>
      <c r="E80" s="26"/>
      <c r="F80" s="25"/>
      <c r="G80" s="25"/>
      <c r="H80" s="25"/>
      <c r="I80" s="25"/>
      <c r="J80" s="27"/>
      <c r="O80" s="25"/>
      <c r="P80" s="26"/>
      <c r="Q80" s="25"/>
      <c r="R80" s="25"/>
      <c r="S80" s="25"/>
      <c r="T80" s="25"/>
      <c r="U80" s="27"/>
      <c r="X80" s="78">
        <v>43861</v>
      </c>
    </row>
    <row r="81" spans="4:24">
      <c r="D81" s="25"/>
      <c r="E81" s="26"/>
      <c r="F81" s="25"/>
      <c r="G81" s="25"/>
      <c r="H81" s="25"/>
      <c r="I81" s="25"/>
      <c r="J81" s="27"/>
      <c r="O81" s="25"/>
      <c r="P81" s="26"/>
      <c r="Q81" s="25"/>
      <c r="R81" s="25"/>
      <c r="S81" s="25"/>
      <c r="T81" s="25"/>
      <c r="U81" s="27"/>
      <c r="X81" s="78">
        <v>43830</v>
      </c>
    </row>
    <row r="82" spans="4:24">
      <c r="D82" s="25"/>
      <c r="E82" s="26"/>
      <c r="F82" s="25"/>
      <c r="G82" s="25"/>
      <c r="H82" s="25"/>
      <c r="I82" s="25"/>
      <c r="J82" s="27"/>
      <c r="O82" s="25"/>
      <c r="P82" s="26"/>
      <c r="Q82" s="25"/>
      <c r="R82" s="25"/>
      <c r="S82" s="25"/>
      <c r="T82" s="25"/>
      <c r="U82" s="27"/>
      <c r="X82" s="78">
        <v>43799</v>
      </c>
    </row>
    <row r="83" spans="4:24">
      <c r="D83" s="25"/>
      <c r="E83" s="26"/>
      <c r="F83" s="25"/>
      <c r="G83" s="25"/>
      <c r="H83" s="25"/>
      <c r="I83" s="25"/>
      <c r="J83" s="27"/>
      <c r="O83" s="25"/>
      <c r="P83" s="26"/>
      <c r="Q83" s="25"/>
      <c r="R83" s="25"/>
      <c r="S83" s="25"/>
      <c r="T83" s="25"/>
      <c r="U83" s="27"/>
      <c r="X83" s="78">
        <v>43769</v>
      </c>
    </row>
    <row r="84" spans="4:24">
      <c r="D84" s="25"/>
      <c r="E84" s="26"/>
      <c r="F84" s="25"/>
      <c r="G84" s="25"/>
      <c r="H84" s="25"/>
      <c r="I84" s="25"/>
      <c r="J84" s="27"/>
      <c r="O84" s="25"/>
      <c r="P84" s="26"/>
      <c r="Q84" s="25"/>
      <c r="R84" s="25"/>
      <c r="S84" s="25"/>
      <c r="T84" s="25"/>
      <c r="U84" s="27"/>
      <c r="X84" s="78">
        <v>43738</v>
      </c>
    </row>
    <row r="85" spans="4:24">
      <c r="D85" s="25"/>
      <c r="E85" s="26"/>
      <c r="F85" s="25"/>
      <c r="G85" s="25"/>
      <c r="H85" s="25"/>
      <c r="I85" s="25"/>
      <c r="J85" s="27"/>
      <c r="O85" s="25"/>
      <c r="P85" s="26"/>
      <c r="Q85" s="25"/>
      <c r="R85" s="25"/>
      <c r="S85" s="25"/>
      <c r="T85" s="25"/>
      <c r="U85" s="27"/>
      <c r="X85" s="78">
        <v>43708</v>
      </c>
    </row>
    <row r="86" spans="4:24">
      <c r="D86" s="25"/>
      <c r="E86" s="26"/>
      <c r="F86" s="25"/>
      <c r="G86" s="25"/>
      <c r="H86" s="25"/>
      <c r="I86" s="25"/>
      <c r="J86" s="27"/>
      <c r="O86" s="25"/>
      <c r="P86" s="26"/>
      <c r="Q86" s="25"/>
      <c r="R86" s="25"/>
      <c r="S86" s="25"/>
      <c r="T86" s="25"/>
      <c r="U86" s="27"/>
      <c r="X86" s="78">
        <v>43677</v>
      </c>
    </row>
    <row r="87" spans="4:24">
      <c r="D87" s="25"/>
      <c r="E87" s="26"/>
      <c r="F87" s="25"/>
      <c r="G87" s="25"/>
      <c r="H87" s="25"/>
      <c r="I87" s="25"/>
      <c r="J87" s="27"/>
      <c r="O87" s="25"/>
      <c r="P87" s="26"/>
      <c r="Q87" s="25"/>
      <c r="R87" s="25"/>
      <c r="S87" s="25"/>
      <c r="T87" s="25"/>
      <c r="U87" s="27"/>
      <c r="X87" s="78">
        <v>43646</v>
      </c>
    </row>
    <row r="88" spans="4:24">
      <c r="D88" s="25"/>
      <c r="E88" s="26"/>
      <c r="F88" s="25"/>
      <c r="G88" s="25"/>
      <c r="H88" s="25"/>
      <c r="I88" s="25"/>
      <c r="J88" s="27"/>
      <c r="O88" s="25"/>
      <c r="P88" s="26"/>
      <c r="Q88" s="25"/>
      <c r="R88" s="25"/>
      <c r="S88" s="25"/>
      <c r="T88" s="25"/>
      <c r="U88" s="27"/>
      <c r="X88" s="78">
        <v>43616</v>
      </c>
    </row>
    <row r="89" spans="4:24">
      <c r="D89" s="25"/>
      <c r="E89" s="26"/>
      <c r="F89" s="25"/>
      <c r="G89" s="25"/>
      <c r="H89" s="25"/>
      <c r="I89" s="25"/>
      <c r="J89" s="27"/>
      <c r="O89" s="25"/>
      <c r="P89" s="26"/>
      <c r="Q89" s="25"/>
      <c r="R89" s="25"/>
      <c r="S89" s="25"/>
      <c r="T89" s="25"/>
      <c r="U89" s="27"/>
      <c r="X89" s="78">
        <v>43585</v>
      </c>
    </row>
    <row r="90" spans="4:24">
      <c r="D90" s="25"/>
      <c r="E90" s="26"/>
      <c r="F90" s="25"/>
      <c r="G90" s="25"/>
      <c r="H90" s="25"/>
      <c r="I90" s="25"/>
      <c r="J90" s="27"/>
      <c r="O90" s="25"/>
      <c r="P90" s="26"/>
      <c r="Q90" s="25"/>
      <c r="R90" s="25"/>
      <c r="S90" s="25"/>
      <c r="T90" s="25"/>
      <c r="U90" s="27"/>
      <c r="X90" s="78">
        <v>43555</v>
      </c>
    </row>
    <row r="91" spans="4:24">
      <c r="D91" s="25"/>
      <c r="E91" s="26"/>
      <c r="F91" s="25"/>
      <c r="G91" s="25"/>
      <c r="H91" s="25"/>
      <c r="I91" s="25"/>
      <c r="J91" s="27"/>
      <c r="O91" s="25"/>
      <c r="P91" s="26"/>
      <c r="Q91" s="25"/>
      <c r="R91" s="25"/>
      <c r="S91" s="25"/>
      <c r="T91" s="25"/>
      <c r="U91" s="27"/>
      <c r="X91" s="78">
        <v>43524</v>
      </c>
    </row>
    <row r="92" spans="4:24">
      <c r="D92" s="25"/>
      <c r="E92" s="26"/>
      <c r="F92" s="25"/>
      <c r="G92" s="25"/>
      <c r="H92" s="25"/>
      <c r="I92" s="25"/>
      <c r="J92" s="27"/>
      <c r="O92" s="25"/>
      <c r="P92" s="26"/>
      <c r="Q92" s="25"/>
      <c r="R92" s="25"/>
      <c r="S92" s="25"/>
      <c r="T92" s="25"/>
      <c r="U92" s="27"/>
      <c r="X92" s="78">
        <v>43496</v>
      </c>
    </row>
    <row r="93" spans="4:24">
      <c r="D93" s="25"/>
      <c r="E93" s="26"/>
      <c r="F93" s="25"/>
      <c r="G93" s="25"/>
      <c r="H93" s="25"/>
      <c r="I93" s="25"/>
      <c r="J93" s="27"/>
      <c r="O93" s="25"/>
      <c r="P93" s="26"/>
      <c r="Q93" s="25"/>
      <c r="R93" s="25"/>
      <c r="S93" s="25"/>
      <c r="T93" s="25"/>
      <c r="U93" s="27"/>
      <c r="X93" s="78">
        <v>43465</v>
      </c>
    </row>
    <row r="94" spans="4:24">
      <c r="D94" s="25"/>
      <c r="E94" s="26"/>
      <c r="F94" s="25"/>
      <c r="G94" s="25"/>
      <c r="H94" s="25"/>
      <c r="I94" s="25"/>
      <c r="J94" s="27"/>
      <c r="O94" s="25"/>
      <c r="P94" s="26"/>
      <c r="Q94" s="25"/>
      <c r="R94" s="25"/>
      <c r="S94" s="25"/>
      <c r="T94" s="25"/>
      <c r="U94" s="27"/>
      <c r="X94" s="78">
        <v>43434</v>
      </c>
    </row>
    <row r="95" spans="4:24">
      <c r="D95" s="25"/>
      <c r="E95" s="26"/>
      <c r="F95" s="25"/>
      <c r="G95" s="25"/>
      <c r="H95" s="25"/>
      <c r="I95" s="25"/>
      <c r="J95" s="27"/>
      <c r="O95" s="25"/>
      <c r="P95" s="26"/>
      <c r="Q95" s="25"/>
      <c r="R95" s="25"/>
      <c r="S95" s="25"/>
      <c r="T95" s="25"/>
      <c r="U95" s="27"/>
      <c r="X95" s="78">
        <v>43404</v>
      </c>
    </row>
    <row r="96" spans="4:24">
      <c r="D96" s="25"/>
      <c r="E96" s="26"/>
      <c r="F96" s="25"/>
      <c r="G96" s="25"/>
      <c r="H96" s="25"/>
      <c r="I96" s="25"/>
      <c r="J96" s="27"/>
      <c r="O96" s="25"/>
      <c r="P96" s="26"/>
      <c r="Q96" s="25"/>
      <c r="R96" s="25"/>
      <c r="S96" s="25"/>
      <c r="T96" s="25"/>
      <c r="U96" s="27"/>
      <c r="X96" s="78">
        <v>43373</v>
      </c>
    </row>
    <row r="97" spans="4:24">
      <c r="D97" s="25"/>
      <c r="E97" s="26"/>
      <c r="F97" s="25"/>
      <c r="G97" s="25"/>
      <c r="H97" s="25"/>
      <c r="I97" s="25"/>
      <c r="J97" s="27"/>
      <c r="O97" s="25"/>
      <c r="P97" s="26"/>
      <c r="Q97" s="25"/>
      <c r="R97" s="25"/>
      <c r="S97" s="25"/>
      <c r="T97" s="25"/>
      <c r="U97" s="27"/>
      <c r="X97" s="78">
        <v>43343</v>
      </c>
    </row>
    <row r="98" spans="4:24">
      <c r="D98" s="25"/>
      <c r="E98" s="26"/>
      <c r="F98" s="25"/>
      <c r="G98" s="25"/>
      <c r="H98" s="25"/>
      <c r="I98" s="25"/>
      <c r="J98" s="27"/>
      <c r="O98" s="25"/>
      <c r="P98" s="26"/>
      <c r="Q98" s="25"/>
      <c r="R98" s="25"/>
      <c r="S98" s="25"/>
      <c r="T98" s="25"/>
      <c r="U98" s="27"/>
      <c r="X98" s="78">
        <v>43312</v>
      </c>
    </row>
    <row r="99" spans="4:24">
      <c r="D99" s="25"/>
      <c r="E99" s="26"/>
      <c r="F99" s="25"/>
      <c r="G99" s="25"/>
      <c r="H99" s="25"/>
      <c r="I99" s="25"/>
      <c r="J99" s="27"/>
      <c r="O99" s="25"/>
      <c r="P99" s="26"/>
      <c r="Q99" s="25"/>
      <c r="R99" s="25"/>
      <c r="S99" s="25"/>
      <c r="T99" s="25"/>
      <c r="U99" s="27"/>
      <c r="X99" s="78">
        <v>43281</v>
      </c>
    </row>
    <row r="100" spans="4:24">
      <c r="D100" s="25"/>
      <c r="E100" s="26"/>
      <c r="F100" s="25"/>
      <c r="G100" s="25"/>
      <c r="H100" s="25"/>
      <c r="I100" s="25"/>
      <c r="J100" s="27"/>
      <c r="O100" s="25"/>
      <c r="P100" s="26"/>
      <c r="Q100" s="25"/>
      <c r="R100" s="25"/>
      <c r="S100" s="25"/>
      <c r="T100" s="25"/>
      <c r="U100" s="27"/>
      <c r="X100" s="78">
        <v>43251</v>
      </c>
    </row>
    <row r="101" spans="4:24">
      <c r="D101" s="25"/>
      <c r="E101" s="26"/>
      <c r="F101" s="25"/>
      <c r="G101" s="25"/>
      <c r="H101" s="25"/>
      <c r="I101" s="25"/>
      <c r="J101" s="27"/>
      <c r="O101" s="25"/>
      <c r="P101" s="26"/>
      <c r="Q101" s="25"/>
      <c r="R101" s="25"/>
      <c r="S101" s="25"/>
      <c r="T101" s="25"/>
      <c r="U101" s="27"/>
      <c r="X101" s="78">
        <v>43220</v>
      </c>
    </row>
    <row r="102" spans="4:24">
      <c r="D102" s="25"/>
      <c r="E102" s="26"/>
      <c r="F102" s="25"/>
      <c r="G102" s="25"/>
      <c r="H102" s="25"/>
      <c r="I102" s="25"/>
      <c r="J102" s="27"/>
      <c r="O102" s="25"/>
      <c r="P102" s="26"/>
      <c r="Q102" s="25"/>
      <c r="R102" s="25"/>
      <c r="S102" s="25"/>
      <c r="T102" s="25"/>
      <c r="U102" s="27"/>
      <c r="X102" s="78">
        <v>43190</v>
      </c>
    </row>
    <row r="103" spans="4:24">
      <c r="D103" s="25"/>
      <c r="E103" s="26"/>
      <c r="F103" s="25"/>
      <c r="G103" s="25"/>
      <c r="H103" s="25"/>
      <c r="I103" s="25"/>
      <c r="J103" s="27"/>
      <c r="O103" s="25"/>
      <c r="P103" s="26"/>
      <c r="Q103" s="25"/>
      <c r="R103" s="25"/>
      <c r="S103" s="25"/>
      <c r="T103" s="25"/>
      <c r="U103" s="27"/>
      <c r="X103" s="78">
        <v>43159</v>
      </c>
    </row>
    <row r="104" spans="4:24">
      <c r="D104" s="25"/>
      <c r="E104" s="26"/>
      <c r="F104" s="25"/>
      <c r="G104" s="25"/>
      <c r="H104" s="25"/>
      <c r="I104" s="25"/>
      <c r="J104" s="27"/>
      <c r="O104" s="25"/>
      <c r="P104" s="26"/>
      <c r="Q104" s="25"/>
      <c r="R104" s="25"/>
      <c r="S104" s="25"/>
      <c r="T104" s="25"/>
      <c r="U104" s="27"/>
      <c r="X104" s="78">
        <v>43131</v>
      </c>
    </row>
    <row r="105" spans="4:24">
      <c r="D105" s="25"/>
      <c r="E105" s="26"/>
      <c r="F105" s="25"/>
      <c r="G105" s="25"/>
      <c r="H105" s="25"/>
      <c r="I105" s="25"/>
      <c r="J105" s="27"/>
      <c r="O105" s="25"/>
      <c r="P105" s="26"/>
      <c r="Q105" s="25"/>
      <c r="R105" s="25"/>
      <c r="S105" s="25"/>
      <c r="T105" s="25"/>
      <c r="U105" s="27"/>
      <c r="X105" s="78">
        <v>43100</v>
      </c>
    </row>
    <row r="106" spans="4:24">
      <c r="D106" s="25"/>
      <c r="E106" s="26"/>
      <c r="F106" s="25"/>
      <c r="G106" s="25"/>
      <c r="H106" s="25"/>
      <c r="I106" s="25"/>
      <c r="J106" s="27"/>
      <c r="O106" s="25"/>
      <c r="P106" s="26"/>
      <c r="Q106" s="25"/>
      <c r="R106" s="25"/>
      <c r="S106" s="25"/>
      <c r="T106" s="25"/>
      <c r="U106" s="27"/>
      <c r="X106" s="78">
        <v>43069</v>
      </c>
    </row>
    <row r="107" spans="4:24">
      <c r="D107" s="25"/>
      <c r="E107" s="26"/>
      <c r="F107" s="25"/>
      <c r="G107" s="25"/>
      <c r="H107" s="25"/>
      <c r="I107" s="25"/>
      <c r="J107" s="27"/>
      <c r="O107" s="25"/>
      <c r="P107" s="26"/>
      <c r="Q107" s="25"/>
      <c r="R107" s="25"/>
      <c r="S107" s="25"/>
      <c r="T107" s="25"/>
      <c r="U107" s="27"/>
      <c r="X107" s="78">
        <v>43039</v>
      </c>
    </row>
    <row r="108" spans="4:24">
      <c r="D108" s="25"/>
      <c r="E108" s="26"/>
      <c r="F108" s="25"/>
      <c r="G108" s="25"/>
      <c r="H108" s="25"/>
      <c r="I108" s="25"/>
      <c r="J108" s="27"/>
      <c r="O108" s="25"/>
      <c r="P108" s="26"/>
      <c r="Q108" s="25"/>
      <c r="R108" s="25"/>
      <c r="S108" s="25"/>
      <c r="T108" s="25"/>
      <c r="U108" s="27"/>
      <c r="X108" s="78">
        <v>43008</v>
      </c>
    </row>
    <row r="109" spans="4:24">
      <c r="D109" s="25"/>
      <c r="E109" s="26"/>
      <c r="F109" s="25"/>
      <c r="G109" s="25"/>
      <c r="H109" s="25"/>
      <c r="I109" s="25"/>
      <c r="J109" s="27"/>
      <c r="O109" s="25"/>
      <c r="P109" s="26"/>
      <c r="Q109" s="25"/>
      <c r="R109" s="25"/>
      <c r="S109" s="25"/>
      <c r="T109" s="25"/>
      <c r="U109" s="27"/>
      <c r="X109" s="78">
        <v>42978</v>
      </c>
    </row>
    <row r="110" spans="4:24">
      <c r="D110" s="25"/>
      <c r="E110" s="26"/>
      <c r="F110" s="25"/>
      <c r="G110" s="25"/>
      <c r="H110" s="25"/>
      <c r="I110" s="25"/>
      <c r="J110" s="27"/>
      <c r="O110" s="25"/>
      <c r="P110" s="26"/>
      <c r="Q110" s="25"/>
      <c r="R110" s="25"/>
      <c r="S110" s="25"/>
      <c r="T110" s="25"/>
      <c r="U110" s="27"/>
      <c r="X110" s="78">
        <v>42947</v>
      </c>
    </row>
    <row r="111" spans="4:24">
      <c r="D111" s="25"/>
      <c r="E111" s="26"/>
      <c r="F111" s="25"/>
      <c r="G111" s="25"/>
      <c r="H111" s="25"/>
      <c r="I111" s="25"/>
      <c r="J111" s="27"/>
      <c r="O111" s="25"/>
      <c r="P111" s="26"/>
      <c r="Q111" s="25"/>
      <c r="R111" s="25"/>
      <c r="S111" s="25"/>
      <c r="T111" s="25"/>
      <c r="U111" s="27"/>
      <c r="X111" s="78">
        <v>42916</v>
      </c>
    </row>
    <row r="112" spans="4:24">
      <c r="D112" s="25"/>
      <c r="E112" s="26"/>
      <c r="F112" s="25"/>
      <c r="G112" s="25"/>
      <c r="H112" s="25"/>
      <c r="I112" s="25"/>
      <c r="J112" s="27"/>
      <c r="O112" s="25"/>
      <c r="P112" s="26"/>
      <c r="Q112" s="25"/>
      <c r="R112" s="25"/>
      <c r="S112" s="25"/>
      <c r="T112" s="25"/>
      <c r="U112" s="27"/>
      <c r="X112" s="78">
        <v>42886</v>
      </c>
    </row>
    <row r="113" spans="4:24">
      <c r="D113" s="25"/>
      <c r="E113" s="26"/>
      <c r="F113" s="25"/>
      <c r="G113" s="25"/>
      <c r="H113" s="25"/>
      <c r="I113" s="25"/>
      <c r="J113" s="27"/>
      <c r="O113" s="25"/>
      <c r="P113" s="26"/>
      <c r="Q113" s="25"/>
      <c r="R113" s="25"/>
      <c r="S113" s="25"/>
      <c r="T113" s="25"/>
      <c r="U113" s="27"/>
      <c r="X113" s="78">
        <v>42855</v>
      </c>
    </row>
    <row r="114" spans="4:24">
      <c r="D114" s="25"/>
      <c r="E114" s="26"/>
      <c r="F114" s="25"/>
      <c r="G114" s="25"/>
      <c r="H114" s="25"/>
      <c r="I114" s="25"/>
      <c r="J114" s="27"/>
      <c r="O114" s="25"/>
      <c r="P114" s="26"/>
      <c r="Q114" s="25"/>
      <c r="R114" s="25"/>
      <c r="S114" s="25"/>
      <c r="T114" s="25"/>
      <c r="U114" s="27"/>
      <c r="X114" s="78">
        <v>42825</v>
      </c>
    </row>
    <row r="115" spans="4:24">
      <c r="D115" s="25"/>
      <c r="E115" s="26"/>
      <c r="F115" s="25"/>
      <c r="G115" s="25"/>
      <c r="H115" s="25"/>
      <c r="I115" s="25"/>
      <c r="J115" s="27"/>
      <c r="O115" s="25"/>
      <c r="P115" s="26"/>
      <c r="Q115" s="25"/>
      <c r="R115" s="25"/>
      <c r="S115" s="25"/>
      <c r="T115" s="25"/>
      <c r="U115" s="27"/>
      <c r="X115" s="78">
        <v>42794</v>
      </c>
    </row>
    <row r="116" spans="4:24">
      <c r="D116" s="25"/>
      <c r="E116" s="26"/>
      <c r="F116" s="25"/>
      <c r="G116" s="25"/>
      <c r="H116" s="25"/>
      <c r="I116" s="25"/>
      <c r="J116" s="27"/>
      <c r="O116" s="25"/>
      <c r="P116" s="26"/>
      <c r="Q116" s="25"/>
      <c r="R116" s="25"/>
      <c r="S116" s="25"/>
      <c r="T116" s="25"/>
      <c r="U116" s="27"/>
      <c r="X116" s="78">
        <v>42766</v>
      </c>
    </row>
    <row r="117" spans="4:24">
      <c r="D117" s="25"/>
      <c r="E117" s="26"/>
      <c r="F117" s="25"/>
      <c r="G117" s="25"/>
      <c r="H117" s="25"/>
      <c r="I117" s="25"/>
      <c r="J117" s="27"/>
      <c r="O117" s="25"/>
      <c r="P117" s="26"/>
      <c r="Q117" s="25"/>
      <c r="R117" s="25"/>
      <c r="S117" s="25"/>
      <c r="T117" s="25"/>
      <c r="U117" s="27"/>
      <c r="X117" s="78">
        <v>42735</v>
      </c>
    </row>
    <row r="118" spans="4:24">
      <c r="D118" s="25"/>
      <c r="E118" s="26"/>
      <c r="F118" s="25"/>
      <c r="G118" s="25"/>
      <c r="H118" s="25"/>
      <c r="I118" s="25"/>
      <c r="J118" s="27"/>
      <c r="O118" s="25"/>
      <c r="P118" s="26"/>
      <c r="Q118" s="25"/>
      <c r="R118" s="25"/>
      <c r="S118" s="25"/>
      <c r="T118" s="25"/>
      <c r="U118" s="27"/>
      <c r="X118" s="78">
        <v>42704</v>
      </c>
    </row>
    <row r="119" spans="4:24">
      <c r="D119" s="25"/>
      <c r="E119" s="26"/>
      <c r="F119" s="25"/>
      <c r="G119" s="25"/>
      <c r="H119" s="25"/>
      <c r="I119" s="25"/>
      <c r="J119" s="27"/>
      <c r="O119" s="25"/>
      <c r="P119" s="26"/>
      <c r="Q119" s="25"/>
      <c r="R119" s="25"/>
      <c r="S119" s="25"/>
      <c r="T119" s="25"/>
      <c r="U119" s="27"/>
      <c r="X119" s="78">
        <v>42674</v>
      </c>
    </row>
    <row r="120" spans="4:24">
      <c r="D120" s="25"/>
      <c r="E120" s="26"/>
      <c r="F120" s="25"/>
      <c r="G120" s="25"/>
      <c r="H120" s="25"/>
      <c r="I120" s="25"/>
      <c r="J120" s="27"/>
      <c r="O120" s="25"/>
      <c r="P120" s="26"/>
      <c r="Q120" s="25"/>
      <c r="R120" s="25"/>
      <c r="S120" s="25"/>
      <c r="T120" s="25"/>
      <c r="U120" s="27"/>
      <c r="X120" s="78">
        <v>42643</v>
      </c>
    </row>
    <row r="121" spans="4:24">
      <c r="D121" s="25"/>
      <c r="E121" s="26"/>
      <c r="F121" s="25"/>
      <c r="G121" s="25"/>
      <c r="H121" s="25"/>
      <c r="I121" s="25"/>
      <c r="J121" s="27"/>
      <c r="O121" s="25"/>
      <c r="P121" s="26"/>
      <c r="Q121" s="25"/>
      <c r="R121" s="25"/>
      <c r="S121" s="25"/>
      <c r="T121" s="25"/>
      <c r="U121" s="27"/>
      <c r="X121" s="78">
        <v>42613</v>
      </c>
    </row>
    <row r="122" spans="4:24">
      <c r="D122" s="25"/>
      <c r="E122" s="26"/>
      <c r="F122" s="25"/>
      <c r="G122" s="25"/>
      <c r="H122" s="25"/>
      <c r="I122" s="25"/>
      <c r="J122" s="27"/>
      <c r="O122" s="25"/>
      <c r="P122" s="26"/>
      <c r="Q122" s="25"/>
      <c r="R122" s="25"/>
      <c r="S122" s="25"/>
      <c r="T122" s="25"/>
      <c r="U122" s="27"/>
      <c r="X122" s="78">
        <v>42582</v>
      </c>
    </row>
    <row r="123" spans="4:24">
      <c r="D123" s="25"/>
      <c r="E123" s="26"/>
      <c r="F123" s="25"/>
      <c r="G123" s="25"/>
      <c r="H123" s="25"/>
      <c r="I123" s="25"/>
      <c r="J123" s="27"/>
      <c r="O123" s="25"/>
      <c r="P123" s="26"/>
      <c r="Q123" s="25"/>
      <c r="R123" s="25"/>
      <c r="S123" s="25"/>
      <c r="T123" s="25"/>
      <c r="U123" s="27"/>
      <c r="X123" s="78">
        <v>42551</v>
      </c>
    </row>
    <row r="124" spans="4:24">
      <c r="D124" s="25"/>
      <c r="E124" s="26"/>
      <c r="F124" s="25"/>
      <c r="G124" s="25"/>
      <c r="H124" s="25"/>
      <c r="I124" s="25"/>
      <c r="J124" s="27"/>
      <c r="O124" s="25"/>
      <c r="P124" s="26"/>
      <c r="Q124" s="25"/>
      <c r="R124" s="25"/>
      <c r="S124" s="25"/>
      <c r="T124" s="25"/>
      <c r="U124" s="27"/>
      <c r="X124" s="78">
        <v>42521</v>
      </c>
    </row>
    <row r="125" spans="4:24">
      <c r="D125" s="25"/>
      <c r="E125" s="26"/>
      <c r="F125" s="25"/>
      <c r="G125" s="25"/>
      <c r="H125" s="25"/>
      <c r="I125" s="25"/>
      <c r="J125" s="27"/>
      <c r="O125" s="25"/>
      <c r="P125" s="26"/>
      <c r="Q125" s="25"/>
      <c r="R125" s="25"/>
      <c r="S125" s="25"/>
      <c r="T125" s="25"/>
      <c r="U125" s="27"/>
      <c r="X125" s="78">
        <v>42490</v>
      </c>
    </row>
    <row r="126" spans="4:24">
      <c r="D126" s="25"/>
      <c r="E126" s="26"/>
      <c r="F126" s="25"/>
      <c r="G126" s="25"/>
      <c r="H126" s="25"/>
      <c r="I126" s="25"/>
      <c r="J126" s="27"/>
      <c r="O126" s="25"/>
      <c r="P126" s="26"/>
      <c r="Q126" s="25"/>
      <c r="R126" s="25"/>
      <c r="S126" s="25"/>
      <c r="T126" s="25"/>
      <c r="U126" s="27"/>
      <c r="X126" s="78">
        <v>42460</v>
      </c>
    </row>
    <row r="127" spans="4:24">
      <c r="D127" s="25"/>
      <c r="E127" s="26"/>
      <c r="F127" s="25"/>
      <c r="G127" s="25"/>
      <c r="H127" s="25"/>
      <c r="I127" s="25"/>
      <c r="J127" s="27"/>
      <c r="O127" s="25"/>
      <c r="P127" s="26"/>
      <c r="Q127" s="25"/>
      <c r="R127" s="25"/>
      <c r="S127" s="25"/>
      <c r="T127" s="25"/>
      <c r="U127" s="27"/>
      <c r="X127" s="78">
        <v>42429</v>
      </c>
    </row>
    <row r="128" spans="4:24">
      <c r="D128" s="25"/>
      <c r="E128" s="26"/>
      <c r="F128" s="25"/>
      <c r="G128" s="25"/>
      <c r="H128" s="25"/>
      <c r="I128" s="25"/>
      <c r="J128" s="27"/>
      <c r="O128" s="25"/>
      <c r="P128" s="26"/>
      <c r="Q128" s="25"/>
      <c r="R128" s="25"/>
      <c r="S128" s="25"/>
      <c r="T128" s="25"/>
      <c r="U128" s="27"/>
      <c r="X128" s="78">
        <v>42400</v>
      </c>
    </row>
    <row r="129" spans="4:24">
      <c r="D129" s="25"/>
      <c r="E129" s="26"/>
      <c r="F129" s="25"/>
      <c r="G129" s="25"/>
      <c r="H129" s="25"/>
      <c r="I129" s="25"/>
      <c r="J129" s="27"/>
      <c r="O129" s="25"/>
      <c r="P129" s="26"/>
      <c r="Q129" s="25"/>
      <c r="R129" s="25"/>
      <c r="S129" s="25"/>
      <c r="T129" s="25"/>
      <c r="U129" s="27"/>
      <c r="X129" s="78">
        <v>42369</v>
      </c>
    </row>
    <row r="130" spans="4:24">
      <c r="D130" s="25"/>
      <c r="E130" s="26"/>
      <c r="F130" s="25"/>
      <c r="G130" s="25"/>
      <c r="H130" s="25"/>
      <c r="I130" s="25"/>
      <c r="J130" s="27"/>
      <c r="O130" s="25"/>
      <c r="P130" s="26"/>
      <c r="Q130" s="25"/>
      <c r="R130" s="25"/>
      <c r="S130" s="25"/>
      <c r="T130" s="25"/>
      <c r="U130" s="27"/>
      <c r="X130" s="78">
        <v>42338</v>
      </c>
    </row>
    <row r="131" spans="4:24">
      <c r="D131" s="25"/>
      <c r="E131" s="26"/>
      <c r="F131" s="25"/>
      <c r="G131" s="25"/>
      <c r="H131" s="25"/>
      <c r="I131" s="25"/>
      <c r="J131" s="27"/>
      <c r="O131" s="25"/>
      <c r="P131" s="26"/>
      <c r="Q131" s="25"/>
      <c r="R131" s="25"/>
      <c r="S131" s="25"/>
      <c r="T131" s="25"/>
      <c r="U131" s="27"/>
      <c r="X131" s="78">
        <v>42308</v>
      </c>
    </row>
    <row r="132" spans="4:24">
      <c r="D132" s="25"/>
      <c r="E132" s="26"/>
      <c r="F132" s="25"/>
      <c r="G132" s="25"/>
      <c r="H132" s="25"/>
      <c r="I132" s="25"/>
      <c r="J132" s="27"/>
      <c r="O132" s="25"/>
      <c r="P132" s="26"/>
      <c r="Q132" s="25"/>
      <c r="R132" s="25"/>
      <c r="S132" s="25"/>
      <c r="T132" s="25"/>
      <c r="U132" s="27"/>
      <c r="X132" s="78">
        <v>42277</v>
      </c>
    </row>
    <row r="133" spans="4:24">
      <c r="D133" s="25"/>
      <c r="E133" s="26"/>
      <c r="F133" s="25"/>
      <c r="G133" s="25"/>
      <c r="H133" s="25"/>
      <c r="I133" s="25"/>
      <c r="J133" s="27"/>
      <c r="O133" s="25"/>
      <c r="P133" s="26"/>
      <c r="Q133" s="25"/>
      <c r="R133" s="25"/>
      <c r="S133" s="25"/>
      <c r="T133" s="25"/>
      <c r="U133" s="27"/>
      <c r="X133" s="78">
        <v>42247</v>
      </c>
    </row>
    <row r="134" spans="4:24">
      <c r="D134" s="25"/>
      <c r="E134" s="26"/>
      <c r="F134" s="25"/>
      <c r="G134" s="25"/>
      <c r="H134" s="25"/>
      <c r="I134" s="25"/>
      <c r="J134" s="27"/>
      <c r="O134" s="25"/>
      <c r="P134" s="26"/>
      <c r="Q134" s="25"/>
      <c r="R134" s="25"/>
      <c r="S134" s="25"/>
      <c r="T134" s="25"/>
      <c r="U134" s="27"/>
      <c r="X134" s="78">
        <v>42216</v>
      </c>
    </row>
    <row r="135" spans="4:24">
      <c r="D135" s="25"/>
      <c r="E135" s="26"/>
      <c r="F135" s="25"/>
      <c r="G135" s="25"/>
      <c r="H135" s="25"/>
      <c r="I135" s="25"/>
      <c r="J135" s="27"/>
      <c r="O135" s="25"/>
      <c r="P135" s="26"/>
      <c r="Q135" s="25"/>
      <c r="R135" s="25"/>
      <c r="S135" s="25"/>
      <c r="T135" s="25"/>
      <c r="U135" s="27"/>
      <c r="X135" s="78">
        <v>42185</v>
      </c>
    </row>
    <row r="136" spans="4:24">
      <c r="D136" s="25"/>
      <c r="E136" s="26"/>
      <c r="F136" s="25"/>
      <c r="G136" s="25"/>
      <c r="H136" s="25"/>
      <c r="I136" s="25"/>
      <c r="J136" s="27"/>
      <c r="O136" s="25"/>
      <c r="P136" s="26"/>
      <c r="Q136" s="25"/>
      <c r="R136" s="25"/>
      <c r="S136" s="25"/>
      <c r="T136" s="25"/>
      <c r="U136" s="27"/>
      <c r="X136" s="78">
        <v>42155</v>
      </c>
    </row>
    <row r="137" spans="4:24">
      <c r="D137" s="25"/>
      <c r="E137" s="26"/>
      <c r="F137" s="25"/>
      <c r="G137" s="25"/>
      <c r="H137" s="25"/>
      <c r="I137" s="25"/>
      <c r="J137" s="27"/>
      <c r="O137" s="25"/>
      <c r="P137" s="26"/>
      <c r="Q137" s="25"/>
      <c r="R137" s="25"/>
      <c r="S137" s="25"/>
      <c r="T137" s="25"/>
      <c r="U137" s="27"/>
      <c r="X137" s="78">
        <v>42124</v>
      </c>
    </row>
    <row r="138" spans="4:24">
      <c r="D138" s="25"/>
      <c r="E138" s="26"/>
      <c r="F138" s="25"/>
      <c r="G138" s="25"/>
      <c r="H138" s="25"/>
      <c r="I138" s="25"/>
      <c r="J138" s="27"/>
      <c r="O138" s="25"/>
      <c r="P138" s="26"/>
      <c r="Q138" s="25"/>
      <c r="R138" s="25"/>
      <c r="S138" s="25"/>
      <c r="T138" s="25"/>
      <c r="U138" s="27"/>
      <c r="X138" s="78">
        <v>42094</v>
      </c>
    </row>
    <row r="139" spans="4:24">
      <c r="D139" s="25"/>
      <c r="E139" s="26"/>
      <c r="F139" s="25"/>
      <c r="G139" s="25"/>
      <c r="H139" s="25"/>
      <c r="I139" s="25"/>
      <c r="J139" s="27"/>
      <c r="O139" s="25"/>
      <c r="P139" s="26"/>
      <c r="Q139" s="25"/>
      <c r="R139" s="25"/>
      <c r="S139" s="25"/>
      <c r="T139" s="25"/>
      <c r="U139" s="27"/>
      <c r="X139" s="78">
        <v>42063</v>
      </c>
    </row>
    <row r="140" spans="4:24">
      <c r="D140" s="25"/>
      <c r="E140" s="26"/>
      <c r="F140" s="25"/>
      <c r="G140" s="25"/>
      <c r="H140" s="25"/>
      <c r="I140" s="25"/>
      <c r="J140" s="27"/>
      <c r="O140" s="25"/>
      <c r="P140" s="26"/>
      <c r="Q140" s="25"/>
      <c r="R140" s="25"/>
      <c r="S140" s="25"/>
      <c r="T140" s="25"/>
      <c r="U140" s="27"/>
      <c r="X140" s="78">
        <v>42035</v>
      </c>
    </row>
    <row r="141" spans="4:24">
      <c r="D141" s="25"/>
      <c r="E141" s="26"/>
      <c r="F141" s="25"/>
      <c r="G141" s="25"/>
      <c r="H141" s="25"/>
      <c r="I141" s="25"/>
      <c r="J141" s="27"/>
      <c r="O141" s="25"/>
      <c r="P141" s="26"/>
      <c r="Q141" s="25"/>
      <c r="R141" s="25"/>
      <c r="S141" s="25"/>
      <c r="T141" s="25"/>
      <c r="U141" s="27"/>
      <c r="X141" s="78">
        <v>42004</v>
      </c>
    </row>
    <row r="142" spans="4:24">
      <c r="D142" s="25"/>
      <c r="E142" s="26"/>
      <c r="F142" s="25"/>
      <c r="G142" s="25"/>
      <c r="H142" s="25"/>
      <c r="I142" s="25"/>
      <c r="J142" s="27"/>
      <c r="O142" s="25"/>
      <c r="P142" s="26"/>
      <c r="Q142" s="25"/>
      <c r="R142" s="25"/>
      <c r="S142" s="25"/>
      <c r="T142" s="25"/>
      <c r="U142" s="27"/>
      <c r="X142" s="78">
        <v>41973</v>
      </c>
    </row>
    <row r="143" spans="4:24">
      <c r="D143" s="25"/>
      <c r="E143" s="26"/>
      <c r="F143" s="25"/>
      <c r="G143" s="25"/>
      <c r="H143" s="25"/>
      <c r="I143" s="25"/>
      <c r="J143" s="27"/>
      <c r="O143" s="25"/>
      <c r="P143" s="26"/>
      <c r="Q143" s="25"/>
      <c r="R143" s="25"/>
      <c r="S143" s="25"/>
      <c r="T143" s="25"/>
      <c r="U143" s="27"/>
      <c r="X143" s="78">
        <v>41943</v>
      </c>
    </row>
    <row r="144" spans="4:24">
      <c r="D144" s="25"/>
      <c r="E144" s="26"/>
      <c r="F144" s="25"/>
      <c r="G144" s="25"/>
      <c r="H144" s="25"/>
      <c r="I144" s="25"/>
      <c r="J144" s="27"/>
      <c r="O144" s="25"/>
      <c r="P144" s="26"/>
      <c r="Q144" s="25"/>
      <c r="R144" s="25"/>
      <c r="S144" s="25"/>
      <c r="T144" s="25"/>
      <c r="U144" s="27"/>
      <c r="X144" s="78">
        <v>41912</v>
      </c>
    </row>
    <row r="145" spans="4:24">
      <c r="D145" s="25"/>
      <c r="E145" s="26"/>
      <c r="F145" s="25"/>
      <c r="G145" s="25"/>
      <c r="H145" s="25"/>
      <c r="I145" s="25"/>
      <c r="J145" s="27"/>
      <c r="O145" s="25"/>
      <c r="P145" s="26"/>
      <c r="Q145" s="25"/>
      <c r="R145" s="25"/>
      <c r="S145" s="25"/>
      <c r="T145" s="25"/>
      <c r="U145" s="27"/>
      <c r="X145" s="78">
        <v>41882</v>
      </c>
    </row>
    <row r="146" spans="4:24">
      <c r="D146" s="25"/>
      <c r="E146" s="26"/>
      <c r="F146" s="25"/>
      <c r="G146" s="25"/>
      <c r="H146" s="25"/>
      <c r="I146" s="25"/>
      <c r="J146" s="27"/>
      <c r="O146" s="25"/>
      <c r="P146" s="26"/>
      <c r="Q146" s="25"/>
      <c r="R146" s="25"/>
      <c r="S146" s="25"/>
      <c r="T146" s="25"/>
      <c r="U146" s="27"/>
      <c r="X146" s="78">
        <v>41851</v>
      </c>
    </row>
    <row r="147" spans="4:24">
      <c r="D147" s="25"/>
      <c r="E147" s="26"/>
      <c r="F147" s="25"/>
      <c r="G147" s="25"/>
      <c r="H147" s="25"/>
      <c r="I147" s="25"/>
      <c r="J147" s="27"/>
      <c r="O147" s="25"/>
      <c r="P147" s="26"/>
      <c r="Q147" s="25"/>
      <c r="R147" s="25"/>
      <c r="S147" s="25"/>
      <c r="T147" s="25"/>
      <c r="U147" s="27"/>
      <c r="X147" s="78">
        <v>41820</v>
      </c>
    </row>
    <row r="148" spans="4:24">
      <c r="D148" s="25"/>
      <c r="E148" s="26"/>
      <c r="F148" s="25"/>
      <c r="G148" s="25"/>
      <c r="H148" s="25"/>
      <c r="I148" s="25"/>
      <c r="J148" s="27"/>
      <c r="O148" s="25"/>
      <c r="P148" s="26"/>
      <c r="Q148" s="25"/>
      <c r="R148" s="25"/>
      <c r="S148" s="25"/>
      <c r="T148" s="25"/>
      <c r="U148" s="27"/>
      <c r="X148" s="78">
        <v>41790</v>
      </c>
    </row>
    <row r="149" spans="4:24">
      <c r="D149" s="25"/>
      <c r="E149" s="26"/>
      <c r="F149" s="25"/>
      <c r="G149" s="25"/>
      <c r="H149" s="25"/>
      <c r="I149" s="25"/>
      <c r="J149" s="27"/>
      <c r="O149" s="25"/>
      <c r="P149" s="26"/>
      <c r="Q149" s="25"/>
      <c r="R149" s="25"/>
      <c r="S149" s="25"/>
      <c r="T149" s="25"/>
      <c r="U149" s="27"/>
      <c r="X149" s="78">
        <v>41759</v>
      </c>
    </row>
    <row r="150" spans="4:24">
      <c r="D150" s="25"/>
      <c r="E150" s="26"/>
      <c r="F150" s="25"/>
      <c r="G150" s="25"/>
      <c r="H150" s="25"/>
      <c r="I150" s="25"/>
      <c r="J150" s="27"/>
      <c r="O150" s="25"/>
      <c r="P150" s="26"/>
      <c r="Q150" s="25"/>
      <c r="R150" s="25"/>
      <c r="S150" s="25"/>
      <c r="T150" s="25"/>
      <c r="U150" s="27"/>
      <c r="X150" s="78">
        <v>41729</v>
      </c>
    </row>
    <row r="151" spans="4:24">
      <c r="D151" s="25"/>
      <c r="E151" s="26"/>
      <c r="F151" s="25"/>
      <c r="G151" s="25"/>
      <c r="H151" s="25"/>
      <c r="I151" s="25"/>
      <c r="J151" s="27"/>
      <c r="O151" s="25"/>
      <c r="P151" s="26"/>
      <c r="Q151" s="25"/>
      <c r="R151" s="25"/>
      <c r="S151" s="25"/>
      <c r="T151" s="25"/>
      <c r="U151" s="27"/>
      <c r="X151" s="78">
        <v>41698</v>
      </c>
    </row>
    <row r="152" spans="4:24">
      <c r="D152" s="25"/>
      <c r="E152" s="26"/>
      <c r="F152" s="25"/>
      <c r="G152" s="25"/>
      <c r="H152" s="25"/>
      <c r="I152" s="25"/>
      <c r="J152" s="27"/>
      <c r="O152" s="25"/>
      <c r="P152" s="26"/>
      <c r="Q152" s="25"/>
      <c r="R152" s="25"/>
      <c r="S152" s="25"/>
      <c r="T152" s="25"/>
      <c r="U152" s="27"/>
      <c r="X152" s="78">
        <v>41670</v>
      </c>
    </row>
    <row r="153" spans="4:24">
      <c r="D153" s="25"/>
      <c r="E153" s="26"/>
      <c r="F153" s="25"/>
      <c r="G153" s="25"/>
      <c r="H153" s="25"/>
      <c r="I153" s="25"/>
      <c r="J153" s="27"/>
      <c r="O153" s="25"/>
      <c r="P153" s="26"/>
      <c r="Q153" s="25"/>
      <c r="R153" s="25"/>
      <c r="S153" s="25"/>
      <c r="T153" s="25"/>
      <c r="U153" s="27"/>
      <c r="X153" s="78">
        <v>41639</v>
      </c>
    </row>
    <row r="154" spans="4:24">
      <c r="D154" s="25"/>
      <c r="E154" s="26"/>
      <c r="F154" s="25"/>
      <c r="G154" s="25"/>
      <c r="H154" s="25"/>
      <c r="I154" s="25"/>
      <c r="J154" s="27"/>
      <c r="O154" s="25"/>
      <c r="P154" s="26"/>
      <c r="Q154" s="25"/>
      <c r="R154" s="25"/>
      <c r="S154" s="25"/>
      <c r="T154" s="25"/>
      <c r="U154" s="27"/>
      <c r="X154" s="78">
        <v>41608</v>
      </c>
    </row>
    <row r="155" spans="4:24">
      <c r="D155" s="25"/>
      <c r="E155" s="26"/>
      <c r="F155" s="25"/>
      <c r="G155" s="25"/>
      <c r="H155" s="25"/>
      <c r="I155" s="25"/>
      <c r="J155" s="27"/>
      <c r="O155" s="25"/>
      <c r="P155" s="26"/>
      <c r="Q155" s="25"/>
      <c r="R155" s="25"/>
      <c r="S155" s="25"/>
      <c r="T155" s="25"/>
      <c r="U155" s="27"/>
      <c r="X155" s="78">
        <v>41578</v>
      </c>
    </row>
    <row r="156" spans="4:24">
      <c r="D156" s="25"/>
      <c r="E156" s="26"/>
      <c r="F156" s="25"/>
      <c r="G156" s="25"/>
      <c r="H156" s="25"/>
      <c r="I156" s="25"/>
      <c r="J156" s="27"/>
      <c r="O156" s="25"/>
      <c r="P156" s="26"/>
      <c r="Q156" s="25"/>
      <c r="R156" s="25"/>
      <c r="S156" s="25"/>
      <c r="T156" s="25"/>
      <c r="U156" s="27"/>
      <c r="X156" s="78">
        <v>41547</v>
      </c>
    </row>
    <row r="157" spans="4:24">
      <c r="D157" s="25"/>
      <c r="E157" s="26"/>
      <c r="F157" s="25"/>
      <c r="G157" s="25"/>
      <c r="H157" s="25"/>
      <c r="I157" s="25"/>
      <c r="J157" s="27"/>
      <c r="O157" s="25"/>
      <c r="P157" s="26"/>
      <c r="Q157" s="25"/>
      <c r="R157" s="25"/>
      <c r="S157" s="25"/>
      <c r="T157" s="25"/>
      <c r="U157" s="27"/>
      <c r="X157" s="78">
        <v>41517</v>
      </c>
    </row>
    <row r="158" spans="4:24">
      <c r="D158" s="25"/>
      <c r="E158" s="26"/>
      <c r="F158" s="25"/>
      <c r="G158" s="25"/>
      <c r="H158" s="25"/>
      <c r="I158" s="25"/>
      <c r="J158" s="27"/>
      <c r="O158" s="25"/>
      <c r="P158" s="26"/>
      <c r="Q158" s="25"/>
      <c r="R158" s="25"/>
      <c r="S158" s="25"/>
      <c r="T158" s="25"/>
      <c r="U158" s="27"/>
      <c r="X158" s="78">
        <v>41486</v>
      </c>
    </row>
    <row r="159" spans="4:24">
      <c r="D159" s="25"/>
      <c r="E159" s="26"/>
      <c r="F159" s="25"/>
      <c r="G159" s="25"/>
      <c r="H159" s="25"/>
      <c r="I159" s="25"/>
      <c r="J159" s="27"/>
      <c r="O159" s="25"/>
      <c r="P159" s="26"/>
      <c r="Q159" s="25"/>
      <c r="R159" s="25"/>
      <c r="S159" s="25"/>
      <c r="T159" s="25"/>
      <c r="U159" s="27"/>
      <c r="X159" s="78">
        <v>41455</v>
      </c>
    </row>
    <row r="160" spans="4:24">
      <c r="D160" s="25"/>
      <c r="E160" s="26"/>
      <c r="F160" s="25"/>
      <c r="G160" s="25"/>
      <c r="H160" s="25"/>
      <c r="I160" s="25"/>
      <c r="J160" s="27"/>
      <c r="O160" s="25"/>
      <c r="P160" s="26"/>
      <c r="Q160" s="25"/>
      <c r="R160" s="25"/>
      <c r="S160" s="25"/>
      <c r="T160" s="25"/>
      <c r="U160" s="27"/>
      <c r="X160" s="78">
        <v>41425</v>
      </c>
    </row>
    <row r="161" spans="4:24">
      <c r="D161" s="25"/>
      <c r="E161" s="26"/>
      <c r="F161" s="25"/>
      <c r="G161" s="25"/>
      <c r="H161" s="25"/>
      <c r="I161" s="25"/>
      <c r="J161" s="27"/>
      <c r="O161" s="25"/>
      <c r="P161" s="26"/>
      <c r="Q161" s="25"/>
      <c r="R161" s="25"/>
      <c r="S161" s="25"/>
      <c r="T161" s="25"/>
      <c r="U161" s="27"/>
      <c r="X161" s="78">
        <v>41394</v>
      </c>
    </row>
    <row r="162" spans="4:24">
      <c r="D162" s="25"/>
      <c r="E162" s="26"/>
      <c r="F162" s="25"/>
      <c r="G162" s="25"/>
      <c r="H162" s="25"/>
      <c r="I162" s="25"/>
      <c r="J162" s="27"/>
      <c r="O162" s="25"/>
      <c r="P162" s="26"/>
      <c r="Q162" s="25"/>
      <c r="R162" s="25"/>
      <c r="S162" s="25"/>
      <c r="T162" s="25"/>
      <c r="U162" s="27"/>
      <c r="X162" s="78">
        <v>41364</v>
      </c>
    </row>
    <row r="163" spans="4:24">
      <c r="D163" s="25"/>
      <c r="E163" s="26"/>
      <c r="F163" s="25"/>
      <c r="G163" s="25"/>
      <c r="H163" s="25"/>
      <c r="I163" s="25"/>
      <c r="J163" s="27"/>
      <c r="O163" s="25"/>
      <c r="P163" s="26"/>
      <c r="Q163" s="25"/>
      <c r="R163" s="25"/>
      <c r="S163" s="25"/>
      <c r="T163" s="25"/>
      <c r="U163" s="27"/>
      <c r="X163" s="78">
        <v>41333</v>
      </c>
    </row>
    <row r="164" spans="4:24">
      <c r="D164" s="25"/>
      <c r="E164" s="26"/>
      <c r="F164" s="25"/>
      <c r="G164" s="25"/>
      <c r="H164" s="25"/>
      <c r="I164" s="25"/>
      <c r="J164" s="27"/>
      <c r="O164" s="25"/>
      <c r="P164" s="26"/>
      <c r="Q164" s="25"/>
      <c r="R164" s="25"/>
      <c r="S164" s="25"/>
      <c r="T164" s="25"/>
      <c r="U164" s="27"/>
      <c r="X164" s="78">
        <v>41305</v>
      </c>
    </row>
    <row r="165" spans="4:24">
      <c r="D165" s="25"/>
      <c r="E165" s="26"/>
      <c r="F165" s="25"/>
      <c r="G165" s="25"/>
      <c r="H165" s="25"/>
      <c r="I165" s="25"/>
      <c r="J165" s="27"/>
      <c r="O165" s="25"/>
      <c r="P165" s="26"/>
      <c r="Q165" s="25"/>
      <c r="R165" s="25"/>
      <c r="S165" s="25"/>
      <c r="T165" s="25"/>
      <c r="U165" s="27"/>
      <c r="X165" s="78">
        <v>41274</v>
      </c>
    </row>
    <row r="166" spans="4:24">
      <c r="D166" s="25"/>
      <c r="E166" s="26"/>
      <c r="F166" s="25"/>
      <c r="G166" s="25"/>
      <c r="H166" s="25"/>
      <c r="I166" s="25"/>
      <c r="J166" s="27"/>
      <c r="O166" s="25"/>
      <c r="P166" s="26"/>
      <c r="Q166" s="25"/>
      <c r="R166" s="25"/>
      <c r="S166" s="25"/>
      <c r="T166" s="25"/>
      <c r="U166" s="27"/>
      <c r="X166" s="78">
        <v>41243</v>
      </c>
    </row>
    <row r="167" spans="4:24">
      <c r="D167" s="25"/>
      <c r="E167" s="26"/>
      <c r="F167" s="25"/>
      <c r="G167" s="25"/>
      <c r="H167" s="25"/>
      <c r="I167" s="25"/>
      <c r="J167" s="27"/>
      <c r="O167" s="25"/>
      <c r="P167" s="26"/>
      <c r="Q167" s="25"/>
      <c r="R167" s="25"/>
      <c r="S167" s="25"/>
      <c r="T167" s="25"/>
      <c r="U167" s="27"/>
      <c r="X167" s="78">
        <v>41213</v>
      </c>
    </row>
    <row r="168" spans="4:24">
      <c r="D168" s="25"/>
      <c r="E168" s="26"/>
      <c r="F168" s="25"/>
      <c r="G168" s="25"/>
      <c r="H168" s="25"/>
      <c r="I168" s="25"/>
      <c r="J168" s="27"/>
      <c r="O168" s="25"/>
      <c r="P168" s="26"/>
      <c r="Q168" s="25"/>
      <c r="R168" s="25"/>
      <c r="S168" s="25"/>
      <c r="T168" s="25"/>
      <c r="U168" s="27"/>
      <c r="X168" s="78">
        <v>41182</v>
      </c>
    </row>
    <row r="169" spans="4:24">
      <c r="D169" s="25"/>
      <c r="E169" s="26"/>
      <c r="F169" s="25"/>
      <c r="G169" s="25"/>
      <c r="H169" s="25"/>
      <c r="I169" s="25"/>
      <c r="J169" s="27"/>
      <c r="O169" s="25"/>
      <c r="P169" s="26"/>
      <c r="Q169" s="25"/>
      <c r="R169" s="25"/>
      <c r="S169" s="25"/>
      <c r="T169" s="25"/>
      <c r="U169" s="27"/>
      <c r="X169" s="78">
        <v>41152</v>
      </c>
    </row>
    <row r="170" spans="4:24">
      <c r="D170" s="25"/>
      <c r="E170" s="26"/>
      <c r="F170" s="25"/>
      <c r="G170" s="25"/>
      <c r="H170" s="25"/>
      <c r="I170" s="25"/>
      <c r="J170" s="27"/>
      <c r="O170" s="25"/>
      <c r="P170" s="26"/>
      <c r="Q170" s="25"/>
      <c r="R170" s="25"/>
      <c r="S170" s="25"/>
      <c r="T170" s="25"/>
      <c r="U170" s="27"/>
      <c r="X170" s="78">
        <v>41121</v>
      </c>
    </row>
    <row r="171" spans="4:24">
      <c r="D171" s="25"/>
      <c r="E171" s="26"/>
      <c r="F171" s="25"/>
      <c r="G171" s="25"/>
      <c r="H171" s="25"/>
      <c r="I171" s="25"/>
      <c r="J171" s="27"/>
      <c r="O171" s="25"/>
      <c r="P171" s="26"/>
      <c r="Q171" s="25"/>
      <c r="R171" s="25"/>
      <c r="S171" s="25"/>
      <c r="T171" s="25"/>
      <c r="U171" s="27"/>
      <c r="X171" s="78">
        <v>41090</v>
      </c>
    </row>
    <row r="172" spans="4:24">
      <c r="D172" s="25"/>
      <c r="E172" s="26"/>
      <c r="F172" s="25"/>
      <c r="G172" s="25"/>
      <c r="H172" s="25"/>
      <c r="I172" s="25"/>
      <c r="J172" s="27"/>
      <c r="O172" s="25"/>
      <c r="P172" s="26"/>
      <c r="Q172" s="25"/>
      <c r="R172" s="25"/>
      <c r="S172" s="25"/>
      <c r="T172" s="25"/>
      <c r="U172" s="27"/>
      <c r="X172" s="78">
        <v>41060</v>
      </c>
    </row>
    <row r="173" spans="4:24">
      <c r="D173" s="25"/>
      <c r="E173" s="26"/>
      <c r="F173" s="25"/>
      <c r="G173" s="25"/>
      <c r="H173" s="25"/>
      <c r="I173" s="25"/>
      <c r="J173" s="27"/>
      <c r="O173" s="25"/>
      <c r="P173" s="26"/>
      <c r="Q173" s="25"/>
      <c r="R173" s="25"/>
      <c r="S173" s="25"/>
      <c r="T173" s="25"/>
      <c r="U173" s="27"/>
      <c r="X173" s="78">
        <v>41029</v>
      </c>
    </row>
    <row r="174" spans="4:24">
      <c r="D174" s="25"/>
      <c r="E174" s="26"/>
      <c r="F174" s="25"/>
      <c r="G174" s="25"/>
      <c r="H174" s="25"/>
      <c r="I174" s="25"/>
      <c r="J174" s="27"/>
      <c r="O174" s="25"/>
      <c r="P174" s="26"/>
      <c r="Q174" s="25"/>
      <c r="R174" s="25"/>
      <c r="S174" s="25"/>
      <c r="T174" s="25"/>
      <c r="U174" s="27"/>
      <c r="X174" s="78">
        <v>40999</v>
      </c>
    </row>
    <row r="175" spans="4:24">
      <c r="D175" s="25"/>
      <c r="E175" s="26"/>
      <c r="F175" s="25"/>
      <c r="G175" s="25"/>
      <c r="H175" s="25"/>
      <c r="I175" s="25"/>
      <c r="J175" s="27"/>
      <c r="O175" s="25"/>
      <c r="P175" s="26"/>
      <c r="Q175" s="25"/>
      <c r="R175" s="25"/>
      <c r="S175" s="25"/>
      <c r="T175" s="25"/>
      <c r="U175" s="27"/>
      <c r="X175" s="78">
        <v>40968</v>
      </c>
    </row>
    <row r="176" spans="4:24">
      <c r="D176" s="25"/>
      <c r="E176" s="26"/>
      <c r="F176" s="25"/>
      <c r="G176" s="25"/>
      <c r="H176" s="25"/>
      <c r="I176" s="25"/>
      <c r="J176" s="27"/>
      <c r="O176" s="25"/>
      <c r="P176" s="26"/>
      <c r="Q176" s="25"/>
      <c r="R176" s="25"/>
      <c r="S176" s="25"/>
      <c r="T176" s="25"/>
      <c r="U176" s="27"/>
      <c r="X176" s="78">
        <v>40939</v>
      </c>
    </row>
    <row r="177" spans="4:24">
      <c r="D177" s="25"/>
      <c r="E177" s="26"/>
      <c r="F177" s="25"/>
      <c r="G177" s="25"/>
      <c r="H177" s="25"/>
      <c r="I177" s="25"/>
      <c r="J177" s="27"/>
      <c r="O177" s="25"/>
      <c r="P177" s="26"/>
      <c r="Q177" s="25"/>
      <c r="R177" s="25"/>
      <c r="S177" s="25"/>
      <c r="T177" s="25"/>
      <c r="U177" s="27"/>
      <c r="X177" s="78">
        <v>40908</v>
      </c>
    </row>
    <row r="178" spans="4:24">
      <c r="D178" s="25"/>
      <c r="E178" s="26"/>
      <c r="F178" s="25"/>
      <c r="G178" s="25"/>
      <c r="H178" s="25"/>
      <c r="I178" s="25"/>
      <c r="J178" s="27"/>
      <c r="O178" s="25"/>
      <c r="P178" s="26"/>
      <c r="Q178" s="25"/>
      <c r="R178" s="25"/>
      <c r="S178" s="25"/>
      <c r="T178" s="25"/>
      <c r="U178" s="27"/>
      <c r="X178" s="78">
        <v>40877</v>
      </c>
    </row>
    <row r="179" spans="4:24">
      <c r="D179" s="25"/>
      <c r="E179" s="26"/>
      <c r="F179" s="25"/>
      <c r="G179" s="25"/>
      <c r="H179" s="25"/>
      <c r="I179" s="25"/>
      <c r="J179" s="27"/>
      <c r="O179" s="25"/>
      <c r="P179" s="26"/>
      <c r="Q179" s="25"/>
      <c r="R179" s="25"/>
      <c r="S179" s="25"/>
      <c r="T179" s="25"/>
      <c r="U179" s="27"/>
      <c r="X179" s="78">
        <v>40847</v>
      </c>
    </row>
    <row r="180" spans="4:24">
      <c r="D180" s="25"/>
      <c r="E180" s="26"/>
      <c r="F180" s="25"/>
      <c r="G180" s="25"/>
      <c r="H180" s="25"/>
      <c r="I180" s="25"/>
      <c r="J180" s="27"/>
      <c r="O180" s="25"/>
      <c r="P180" s="26"/>
      <c r="Q180" s="25"/>
      <c r="R180" s="25"/>
      <c r="S180" s="25"/>
      <c r="T180" s="25"/>
      <c r="U180" s="27"/>
      <c r="X180" s="78">
        <v>40816</v>
      </c>
    </row>
    <row r="181" spans="4:24">
      <c r="D181" s="25"/>
      <c r="E181" s="26"/>
      <c r="F181" s="25"/>
      <c r="G181" s="25"/>
      <c r="H181" s="25"/>
      <c r="I181" s="25"/>
      <c r="J181" s="27"/>
      <c r="O181" s="25"/>
      <c r="P181" s="26"/>
      <c r="Q181" s="25"/>
      <c r="R181" s="25"/>
      <c r="S181" s="25"/>
      <c r="T181" s="25"/>
      <c r="U181" s="27"/>
      <c r="X181" s="78">
        <v>40786</v>
      </c>
    </row>
    <row r="182" spans="4:24">
      <c r="D182" s="25"/>
      <c r="E182" s="26"/>
      <c r="F182" s="25"/>
      <c r="G182" s="25"/>
      <c r="H182" s="25"/>
      <c r="I182" s="25"/>
      <c r="J182" s="27"/>
      <c r="O182" s="25"/>
      <c r="P182" s="26"/>
      <c r="Q182" s="25"/>
      <c r="R182" s="25"/>
      <c r="S182" s="25"/>
      <c r="T182" s="25"/>
      <c r="U182" s="27"/>
      <c r="X182" s="78">
        <v>40755</v>
      </c>
    </row>
    <row r="183" spans="4:24">
      <c r="D183" s="25"/>
      <c r="E183" s="26"/>
      <c r="F183" s="25"/>
      <c r="G183" s="25"/>
      <c r="H183" s="25"/>
      <c r="I183" s="25"/>
      <c r="J183" s="27"/>
      <c r="O183" s="25"/>
      <c r="P183" s="26"/>
      <c r="Q183" s="25"/>
      <c r="R183" s="25"/>
      <c r="S183" s="25"/>
      <c r="T183" s="25"/>
      <c r="U183" s="27"/>
      <c r="X183" s="78">
        <v>40724</v>
      </c>
    </row>
    <row r="184" spans="4:24">
      <c r="D184" s="25"/>
      <c r="E184" s="26"/>
      <c r="F184" s="25"/>
      <c r="G184" s="25"/>
      <c r="H184" s="25"/>
      <c r="I184" s="25"/>
      <c r="J184" s="27"/>
      <c r="O184" s="25"/>
      <c r="P184" s="26"/>
      <c r="Q184" s="25"/>
      <c r="R184" s="25"/>
      <c r="S184" s="25"/>
      <c r="T184" s="25"/>
      <c r="U184" s="27"/>
      <c r="X184" s="78">
        <v>40694</v>
      </c>
    </row>
    <row r="185" spans="4:24">
      <c r="D185" s="25"/>
      <c r="E185" s="26"/>
      <c r="F185" s="25"/>
      <c r="G185" s="25"/>
      <c r="H185" s="25"/>
      <c r="I185" s="25"/>
      <c r="J185" s="27"/>
      <c r="O185" s="25"/>
      <c r="P185" s="26"/>
      <c r="Q185" s="25"/>
      <c r="R185" s="25"/>
      <c r="S185" s="25"/>
      <c r="T185" s="25"/>
      <c r="U185" s="27"/>
      <c r="X185" s="78">
        <v>40663</v>
      </c>
    </row>
    <row r="186" spans="4:24">
      <c r="D186" s="25"/>
      <c r="E186" s="26"/>
      <c r="F186" s="25"/>
      <c r="G186" s="25"/>
      <c r="H186" s="25"/>
      <c r="I186" s="25"/>
      <c r="J186" s="27"/>
      <c r="O186" s="25"/>
      <c r="P186" s="26"/>
      <c r="Q186" s="25"/>
      <c r="R186" s="25"/>
      <c r="S186" s="25"/>
      <c r="T186" s="25"/>
      <c r="U186" s="27"/>
      <c r="X186" s="78">
        <v>40633</v>
      </c>
    </row>
    <row r="187" spans="4:24">
      <c r="D187" s="25"/>
      <c r="E187" s="26"/>
      <c r="F187" s="25"/>
      <c r="G187" s="25"/>
      <c r="H187" s="25"/>
      <c r="I187" s="25"/>
      <c r="J187" s="27"/>
      <c r="O187" s="25"/>
      <c r="P187" s="26"/>
      <c r="Q187" s="25"/>
      <c r="R187" s="25"/>
      <c r="S187" s="25"/>
      <c r="T187" s="25"/>
      <c r="U187" s="27"/>
      <c r="X187" s="78">
        <v>40602</v>
      </c>
    </row>
    <row r="188" spans="4:24">
      <c r="D188" s="25"/>
      <c r="E188" s="26"/>
      <c r="F188" s="25"/>
      <c r="G188" s="25"/>
      <c r="H188" s="25"/>
      <c r="I188" s="25"/>
      <c r="J188" s="27"/>
      <c r="O188" s="25"/>
      <c r="P188" s="26"/>
      <c r="Q188" s="25"/>
      <c r="R188" s="25"/>
      <c r="S188" s="25"/>
      <c r="T188" s="25"/>
      <c r="U188" s="27"/>
      <c r="X188" s="78">
        <v>40574</v>
      </c>
    </row>
    <row r="189" spans="4:24">
      <c r="D189" s="25"/>
      <c r="E189" s="26"/>
      <c r="F189" s="25"/>
      <c r="G189" s="25"/>
      <c r="H189" s="25"/>
      <c r="I189" s="25"/>
      <c r="J189" s="27"/>
      <c r="O189" s="25"/>
      <c r="P189" s="26"/>
      <c r="Q189" s="25"/>
      <c r="R189" s="25"/>
      <c r="S189" s="25"/>
      <c r="T189" s="25"/>
      <c r="U189" s="27"/>
      <c r="X189" s="78">
        <v>40543</v>
      </c>
    </row>
    <row r="190" spans="4:24">
      <c r="D190" s="25"/>
      <c r="E190" s="26"/>
      <c r="F190" s="25"/>
      <c r="G190" s="25"/>
      <c r="H190" s="25"/>
      <c r="I190" s="25"/>
      <c r="J190" s="27"/>
      <c r="O190" s="25"/>
      <c r="P190" s="26"/>
      <c r="Q190" s="25"/>
      <c r="R190" s="25"/>
      <c r="S190" s="25"/>
      <c r="T190" s="25"/>
      <c r="U190" s="27"/>
      <c r="X190" s="78">
        <v>40512</v>
      </c>
    </row>
    <row r="191" spans="4:24">
      <c r="D191" s="25"/>
      <c r="E191" s="26"/>
      <c r="F191" s="25"/>
      <c r="G191" s="25"/>
      <c r="H191" s="25"/>
      <c r="I191" s="25"/>
      <c r="J191" s="27"/>
      <c r="O191" s="25"/>
      <c r="P191" s="26"/>
      <c r="Q191" s="25"/>
      <c r="R191" s="25"/>
      <c r="S191" s="25"/>
      <c r="T191" s="25"/>
      <c r="U191" s="27"/>
      <c r="X191" s="78">
        <v>40482</v>
      </c>
    </row>
    <row r="192" spans="4:24">
      <c r="D192" s="25"/>
      <c r="E192" s="26"/>
      <c r="F192" s="25"/>
      <c r="G192" s="25"/>
      <c r="H192" s="25"/>
      <c r="I192" s="25"/>
      <c r="J192" s="27"/>
      <c r="O192" s="25"/>
      <c r="P192" s="26"/>
      <c r="Q192" s="25"/>
      <c r="R192" s="25"/>
      <c r="S192" s="25"/>
      <c r="T192" s="25"/>
      <c r="U192" s="27"/>
      <c r="X192" s="78">
        <v>40451</v>
      </c>
    </row>
    <row r="193" spans="4:24">
      <c r="D193" s="25"/>
      <c r="E193" s="26"/>
      <c r="F193" s="25"/>
      <c r="G193" s="25"/>
      <c r="H193" s="25"/>
      <c r="I193" s="25"/>
      <c r="J193" s="27"/>
      <c r="O193" s="25"/>
      <c r="P193" s="26"/>
      <c r="Q193" s="25"/>
      <c r="R193" s="25"/>
      <c r="S193" s="25"/>
      <c r="T193" s="25"/>
      <c r="U193" s="27"/>
      <c r="X193" s="78">
        <v>40421</v>
      </c>
    </row>
    <row r="194" spans="4:24">
      <c r="D194" s="25"/>
      <c r="E194" s="26"/>
      <c r="F194" s="25"/>
      <c r="G194" s="25"/>
      <c r="H194" s="25"/>
      <c r="I194" s="25"/>
      <c r="J194" s="27"/>
      <c r="O194" s="25"/>
      <c r="P194" s="26"/>
      <c r="Q194" s="25"/>
      <c r="R194" s="25"/>
      <c r="S194" s="25"/>
      <c r="T194" s="25"/>
      <c r="U194" s="27"/>
      <c r="X194" s="78">
        <v>40390</v>
      </c>
    </row>
    <row r="195" spans="4:24">
      <c r="D195" s="25"/>
      <c r="E195" s="26"/>
      <c r="F195" s="25"/>
      <c r="G195" s="25"/>
      <c r="H195" s="25"/>
      <c r="I195" s="25"/>
      <c r="J195" s="27"/>
      <c r="O195" s="25"/>
      <c r="P195" s="26"/>
      <c r="Q195" s="25"/>
      <c r="R195" s="25"/>
      <c r="S195" s="25"/>
      <c r="T195" s="25"/>
      <c r="U195" s="27"/>
      <c r="X195" s="78">
        <v>40359</v>
      </c>
    </row>
    <row r="196" spans="4:24">
      <c r="D196" s="25"/>
      <c r="E196" s="26"/>
      <c r="F196" s="25"/>
      <c r="G196" s="25"/>
      <c r="H196" s="25"/>
      <c r="I196" s="25"/>
      <c r="J196" s="27"/>
      <c r="O196" s="25"/>
      <c r="P196" s="26"/>
      <c r="Q196" s="25"/>
      <c r="R196" s="25"/>
      <c r="S196" s="25"/>
      <c r="T196" s="25"/>
      <c r="U196" s="27"/>
      <c r="X196" s="78">
        <v>40329</v>
      </c>
    </row>
    <row r="197" spans="4:24">
      <c r="D197" s="25"/>
      <c r="E197" s="26"/>
      <c r="F197" s="25"/>
      <c r="G197" s="25"/>
      <c r="H197" s="25"/>
      <c r="I197" s="25"/>
      <c r="J197" s="27"/>
      <c r="O197" s="25"/>
      <c r="P197" s="26"/>
      <c r="Q197" s="25"/>
      <c r="R197" s="25"/>
      <c r="S197" s="25"/>
      <c r="T197" s="25"/>
      <c r="U197" s="27"/>
      <c r="X197" s="78">
        <v>40298</v>
      </c>
    </row>
    <row r="198" spans="4:24">
      <c r="D198" s="25"/>
      <c r="E198" s="26"/>
      <c r="F198" s="25"/>
      <c r="G198" s="25"/>
      <c r="H198" s="25"/>
      <c r="I198" s="25"/>
      <c r="J198" s="27"/>
      <c r="O198" s="25"/>
      <c r="P198" s="26"/>
      <c r="Q198" s="25"/>
      <c r="R198" s="25"/>
      <c r="S198" s="25"/>
      <c r="T198" s="25"/>
      <c r="U198" s="27"/>
      <c r="X198" s="78">
        <v>40268</v>
      </c>
    </row>
    <row r="199" spans="4:24">
      <c r="D199" s="25"/>
      <c r="E199" s="26"/>
      <c r="F199" s="25"/>
      <c r="G199" s="25"/>
      <c r="H199" s="25"/>
      <c r="I199" s="25"/>
      <c r="J199" s="27"/>
      <c r="O199" s="25"/>
      <c r="P199" s="26"/>
      <c r="Q199" s="25"/>
      <c r="R199" s="25"/>
      <c r="S199" s="25"/>
      <c r="T199" s="25"/>
      <c r="U199" s="27"/>
      <c r="X199" s="78">
        <v>40237</v>
      </c>
    </row>
    <row r="200" spans="4:24">
      <c r="D200" s="25"/>
      <c r="E200" s="26"/>
      <c r="F200" s="25"/>
      <c r="G200" s="25"/>
      <c r="H200" s="25"/>
      <c r="I200" s="25"/>
      <c r="J200" s="27"/>
      <c r="O200" s="25"/>
      <c r="P200" s="26"/>
      <c r="Q200" s="25"/>
      <c r="R200" s="25"/>
      <c r="S200" s="25"/>
      <c r="T200" s="25"/>
      <c r="U200" s="27"/>
      <c r="X200" s="78">
        <v>40209</v>
      </c>
    </row>
    <row r="201" spans="4:24">
      <c r="X201" s="78">
        <v>40178</v>
      </c>
    </row>
    <row r="202" spans="4:24">
      <c r="X202" s="78">
        <v>40147</v>
      </c>
    </row>
    <row r="203" spans="4:24">
      <c r="X203" s="78">
        <v>40117</v>
      </c>
    </row>
    <row r="204" spans="4:24">
      <c r="X204" s="78">
        <v>40086</v>
      </c>
    </row>
    <row r="205" spans="4:24">
      <c r="X205" s="78">
        <v>40056</v>
      </c>
    </row>
    <row r="206" spans="4:24">
      <c r="X206" s="78">
        <v>40025</v>
      </c>
    </row>
    <row r="207" spans="4:24">
      <c r="X207" s="78">
        <v>39994</v>
      </c>
    </row>
    <row r="208" spans="4:24">
      <c r="X208" s="78">
        <v>39964</v>
      </c>
    </row>
    <row r="209" spans="24:24">
      <c r="X209" s="78">
        <v>39933</v>
      </c>
    </row>
    <row r="210" spans="24:24">
      <c r="X210" s="78">
        <v>39903</v>
      </c>
    </row>
    <row r="211" spans="24:24">
      <c r="X211" s="78">
        <v>39872</v>
      </c>
    </row>
    <row r="212" spans="24:24">
      <c r="X212" s="78">
        <v>39844</v>
      </c>
    </row>
    <row r="213" spans="24:24">
      <c r="X213" s="78">
        <v>39813</v>
      </c>
    </row>
    <row r="214" spans="24:24">
      <c r="X214" s="78">
        <v>39782</v>
      </c>
    </row>
    <row r="215" spans="24:24">
      <c r="X215" s="78">
        <v>39752</v>
      </c>
    </row>
    <row r="216" spans="24:24">
      <c r="X216" s="78">
        <v>39721</v>
      </c>
    </row>
    <row r="217" spans="24:24">
      <c r="X217" s="78">
        <v>39691</v>
      </c>
    </row>
    <row r="218" spans="24:24">
      <c r="X218" s="78">
        <v>39660</v>
      </c>
    </row>
    <row r="219" spans="24:24">
      <c r="X219" s="78">
        <v>39629</v>
      </c>
    </row>
    <row r="220" spans="24:24">
      <c r="X220" s="78">
        <v>39599</v>
      </c>
    </row>
    <row r="221" spans="24:24">
      <c r="X221" s="78">
        <v>39568</v>
      </c>
    </row>
    <row r="222" spans="24:24">
      <c r="X222" s="78">
        <v>39538</v>
      </c>
    </row>
    <row r="223" spans="24:24">
      <c r="X223" s="78">
        <v>39507</v>
      </c>
    </row>
    <row r="224" spans="24:24">
      <c r="X224" s="78">
        <v>39478</v>
      </c>
    </row>
    <row r="225" spans="24:24">
      <c r="X225" s="78">
        <v>39447</v>
      </c>
    </row>
    <row r="226" spans="24:24">
      <c r="X226" s="78">
        <v>39416</v>
      </c>
    </row>
    <row r="227" spans="24:24">
      <c r="X227" s="78">
        <v>39386</v>
      </c>
    </row>
    <row r="228" spans="24:24">
      <c r="X228" s="78">
        <v>39355</v>
      </c>
    </row>
    <row r="229" spans="24:24">
      <c r="X229" s="78">
        <v>39325</v>
      </c>
    </row>
    <row r="230" spans="24:24">
      <c r="X230" s="78">
        <v>39294</v>
      </c>
    </row>
    <row r="231" spans="24:24">
      <c r="X231" s="78">
        <v>39263</v>
      </c>
    </row>
    <row r="232" spans="24:24">
      <c r="X232" s="78">
        <v>39233</v>
      </c>
    </row>
    <row r="233" spans="24:24">
      <c r="X233" s="78">
        <v>39202</v>
      </c>
    </row>
    <row r="234" spans="24:24">
      <c r="X234" s="78">
        <v>39172</v>
      </c>
    </row>
    <row r="235" spans="24:24">
      <c r="X235" s="78">
        <v>39141</v>
      </c>
    </row>
    <row r="236" spans="24:24">
      <c r="X236" s="78">
        <v>39113</v>
      </c>
    </row>
    <row r="237" spans="24:24">
      <c r="X237" s="78">
        <v>39082</v>
      </c>
    </row>
    <row r="238" spans="24:24">
      <c r="X238" s="78">
        <v>39051</v>
      </c>
    </row>
    <row r="239" spans="24:24">
      <c r="X239" s="78">
        <v>39021</v>
      </c>
    </row>
    <row r="240" spans="24:24">
      <c r="X240" s="78">
        <v>38990</v>
      </c>
    </row>
    <row r="241" spans="24:24">
      <c r="X241" s="78">
        <v>38960</v>
      </c>
    </row>
    <row r="242" spans="24:24">
      <c r="X242" s="78">
        <v>38929</v>
      </c>
    </row>
    <row r="243" spans="24:24">
      <c r="X243" s="78">
        <v>38898</v>
      </c>
    </row>
    <row r="244" spans="24:24">
      <c r="X244" s="78">
        <v>38868</v>
      </c>
    </row>
    <row r="245" spans="24:24">
      <c r="X245" s="78">
        <v>38837</v>
      </c>
    </row>
    <row r="246" spans="24:24">
      <c r="X246" s="78">
        <v>38807</v>
      </c>
    </row>
    <row r="247" spans="24:24">
      <c r="X247" s="78">
        <v>38776</v>
      </c>
    </row>
    <row r="248" spans="24:24">
      <c r="X248" s="78">
        <v>38748</v>
      </c>
    </row>
    <row r="249" spans="24:24">
      <c r="X249" s="78">
        <v>38717</v>
      </c>
    </row>
    <row r="250" spans="24:24">
      <c r="X250" s="78">
        <v>38686</v>
      </c>
    </row>
    <row r="251" spans="24:24">
      <c r="X251" s="78">
        <v>38656</v>
      </c>
    </row>
    <row r="252" spans="24:24">
      <c r="X252" s="78">
        <v>38625</v>
      </c>
    </row>
    <row r="253" spans="24:24">
      <c r="X253" s="78">
        <v>38595</v>
      </c>
    </row>
    <row r="254" spans="24:24">
      <c r="X254" s="78">
        <v>38564</v>
      </c>
    </row>
    <row r="255" spans="24:24">
      <c r="X255" s="78">
        <v>38533</v>
      </c>
    </row>
    <row r="256" spans="24:24">
      <c r="X256" s="78">
        <v>38503</v>
      </c>
    </row>
    <row r="257" spans="24:24">
      <c r="X257" s="78">
        <v>38472</v>
      </c>
    </row>
    <row r="258" spans="24:24">
      <c r="X258" s="78">
        <v>38442</v>
      </c>
    </row>
    <row r="259" spans="24:24">
      <c r="X259" s="78">
        <v>38411</v>
      </c>
    </row>
    <row r="260" spans="24:24">
      <c r="X260" s="78">
        <v>38383</v>
      </c>
    </row>
    <row r="261" spans="24:24">
      <c r="X261" s="78">
        <v>38352</v>
      </c>
    </row>
    <row r="262" spans="24:24">
      <c r="X262" s="78">
        <v>38321</v>
      </c>
    </row>
    <row r="263" spans="24:24">
      <c r="X263" s="78">
        <v>38291</v>
      </c>
    </row>
    <row r="264" spans="24:24">
      <c r="X264" s="78">
        <v>38260</v>
      </c>
    </row>
    <row r="265" spans="24:24">
      <c r="X265" s="78">
        <v>38230</v>
      </c>
    </row>
    <row r="266" spans="24:24">
      <c r="X266" s="78">
        <v>38199</v>
      </c>
    </row>
    <row r="267" spans="24:24">
      <c r="X267" s="78">
        <v>38168</v>
      </c>
    </row>
    <row r="268" spans="24:24">
      <c r="X268" s="78">
        <v>38138</v>
      </c>
    </row>
    <row r="269" spans="24:24">
      <c r="X269" s="78">
        <v>38107</v>
      </c>
    </row>
    <row r="270" spans="24:24">
      <c r="X270" s="78">
        <v>38077</v>
      </c>
    </row>
    <row r="271" spans="24:24">
      <c r="X271" s="78">
        <v>38046</v>
      </c>
    </row>
    <row r="272" spans="24:24">
      <c r="X272" s="78">
        <v>38017</v>
      </c>
    </row>
    <row r="273" spans="24:24">
      <c r="X273" s="78">
        <v>37986</v>
      </c>
    </row>
    <row r="274" spans="24:24">
      <c r="X274" s="78">
        <v>37955</v>
      </c>
    </row>
    <row r="275" spans="24:24">
      <c r="X275" s="78">
        <v>37925</v>
      </c>
    </row>
    <row r="276" spans="24:24">
      <c r="X276" s="78">
        <v>37894</v>
      </c>
    </row>
    <row r="277" spans="24:24">
      <c r="X277" s="78">
        <v>37864</v>
      </c>
    </row>
    <row r="278" spans="24:24">
      <c r="X278" s="78">
        <v>37833</v>
      </c>
    </row>
    <row r="279" spans="24:24">
      <c r="X279" s="78">
        <v>37802</v>
      </c>
    </row>
    <row r="280" spans="24:24">
      <c r="X280" s="78">
        <v>37772</v>
      </c>
    </row>
    <row r="281" spans="24:24">
      <c r="X281" s="78">
        <v>37741</v>
      </c>
    </row>
    <row r="282" spans="24:24">
      <c r="X282" s="78">
        <v>37711</v>
      </c>
    </row>
    <row r="283" spans="24:24">
      <c r="X283" s="78">
        <v>37680</v>
      </c>
    </row>
    <row r="284" spans="24:24">
      <c r="X284" s="78">
        <v>37652</v>
      </c>
    </row>
    <row r="285" spans="24:24">
      <c r="X285" s="78">
        <v>37621</v>
      </c>
    </row>
    <row r="286" spans="24:24">
      <c r="X286" s="78">
        <v>37590</v>
      </c>
    </row>
    <row r="287" spans="24:24">
      <c r="X287" s="78">
        <v>37560</v>
      </c>
    </row>
    <row r="288" spans="24:24">
      <c r="X288" s="78">
        <v>37529</v>
      </c>
    </row>
    <row r="289" spans="24:24">
      <c r="X289" s="78">
        <v>37499</v>
      </c>
    </row>
    <row r="290" spans="24:24">
      <c r="X290" s="78">
        <v>37468</v>
      </c>
    </row>
    <row r="291" spans="24:24">
      <c r="X291" s="78">
        <v>37437</v>
      </c>
    </row>
    <row r="292" spans="24:24">
      <c r="X292" s="78">
        <v>37407</v>
      </c>
    </row>
    <row r="293" spans="24:24">
      <c r="X293" s="78">
        <v>37376</v>
      </c>
    </row>
    <row r="294" spans="24:24">
      <c r="X294" s="78">
        <v>37346</v>
      </c>
    </row>
    <row r="295" spans="24:24">
      <c r="X295" s="78">
        <v>37315</v>
      </c>
    </row>
    <row r="296" spans="24:24">
      <c r="X296" s="78">
        <v>37287</v>
      </c>
    </row>
    <row r="297" spans="24:24">
      <c r="X297" s="78">
        <v>37256</v>
      </c>
    </row>
    <row r="298" spans="24:24">
      <c r="X298" s="78">
        <v>37225</v>
      </c>
    </row>
    <row r="299" spans="24:24">
      <c r="X299" s="78">
        <v>37195</v>
      </c>
    </row>
    <row r="300" spans="24:24">
      <c r="X300" s="78">
        <v>37164</v>
      </c>
    </row>
    <row r="301" spans="24:24">
      <c r="X301" s="78">
        <v>37134</v>
      </c>
    </row>
    <row r="302" spans="24:24">
      <c r="X302" s="78">
        <v>37103</v>
      </c>
    </row>
    <row r="303" spans="24:24">
      <c r="X303" s="78">
        <v>37072</v>
      </c>
    </row>
    <row r="304" spans="24:24">
      <c r="X304" s="78">
        <v>37042</v>
      </c>
    </row>
    <row r="305" spans="24:24">
      <c r="X305" s="78">
        <v>37011</v>
      </c>
    </row>
    <row r="306" spans="24:24">
      <c r="X306" s="78">
        <v>36981</v>
      </c>
    </row>
    <row r="307" spans="24:24">
      <c r="X307" s="78">
        <v>36950</v>
      </c>
    </row>
    <row r="308" spans="24:24">
      <c r="X308" s="78">
        <v>36922</v>
      </c>
    </row>
    <row r="309" spans="24:24">
      <c r="X309" s="78">
        <v>36891</v>
      </c>
    </row>
    <row r="310" spans="24:24">
      <c r="X310" s="78">
        <v>36860</v>
      </c>
    </row>
    <row r="311" spans="24:24">
      <c r="X311" s="78">
        <v>36830</v>
      </c>
    </row>
    <row r="312" spans="24:24">
      <c r="X312" s="78">
        <v>36799</v>
      </c>
    </row>
    <row r="313" spans="24:24">
      <c r="X313" s="78">
        <v>36769</v>
      </c>
    </row>
    <row r="314" spans="24:24">
      <c r="X314" s="78">
        <v>36738</v>
      </c>
    </row>
    <row r="315" spans="24:24">
      <c r="X315" s="78">
        <v>36707</v>
      </c>
    </row>
    <row r="316" spans="24:24">
      <c r="X316" s="78">
        <v>36677</v>
      </c>
    </row>
    <row r="317" spans="24:24">
      <c r="X317" s="78">
        <v>36646</v>
      </c>
    </row>
    <row r="318" spans="24:24">
      <c r="X318" s="78">
        <v>36616</v>
      </c>
    </row>
    <row r="319" spans="24:24">
      <c r="X319" s="78">
        <v>36585</v>
      </c>
    </row>
    <row r="320" spans="24:24">
      <c r="X320" s="78">
        <v>36556</v>
      </c>
    </row>
    <row r="321" spans="24:24">
      <c r="X321" s="78">
        <v>36525</v>
      </c>
    </row>
    <row r="322" spans="24:24">
      <c r="X322" s="78">
        <v>36494</v>
      </c>
    </row>
    <row r="323" spans="24:24">
      <c r="X323" s="78">
        <v>36464</v>
      </c>
    </row>
    <row r="324" spans="24:24">
      <c r="X324" s="78">
        <v>36433</v>
      </c>
    </row>
    <row r="325" spans="24:24">
      <c r="X325" s="78">
        <v>36403</v>
      </c>
    </row>
    <row r="326" spans="24:24">
      <c r="X326" s="78">
        <v>36372</v>
      </c>
    </row>
    <row r="327" spans="24:24">
      <c r="X327" s="78">
        <v>36341</v>
      </c>
    </row>
    <row r="328" spans="24:24">
      <c r="X328" s="78">
        <v>36311</v>
      </c>
    </row>
    <row r="329" spans="24:24">
      <c r="X329" s="78">
        <v>36280</v>
      </c>
    </row>
    <row r="330" spans="24:24">
      <c r="X330" s="78">
        <v>36250</v>
      </c>
    </row>
    <row r="331" spans="24:24">
      <c r="X331" s="78">
        <v>36219</v>
      </c>
    </row>
    <row r="332" spans="24:24">
      <c r="X332" s="78">
        <v>36191</v>
      </c>
    </row>
  </sheetData>
  <dataValidations count="2">
    <dataValidation type="list" allowBlank="1" showInputMessage="1" showErrorMessage="1" promptTitle="Modo de encuesta" prompt="Seleccione la última observación o una fecha histórica." sqref="B4" xr:uid="{F8D47550-9918-44FD-893C-EB1347C48FA3}">
      <formula1>"Última disponible,Fecha histórica"</formula1>
    </dataValidation>
    <dataValidation type="list" allowBlank="1" showInputMessage="1" showErrorMessage="1" promptTitle="Fecha histórica" prompt="Seleccione una survey_date disponible." sqref="B5" xr:uid="{12B5FE7E-EEC6-4E83-ACDC-1EF7EF4D862B}">
      <formula1>_xlfn.ANCHORARRAY($X$2)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B7E5C-9331-4D55-B8C8-85A894954BB6}">
  <sheetPr codeName="Sheet14">
    <tabColor rgb="FFED7D31"/>
  </sheetPr>
  <dimension ref="A1:T14"/>
  <sheetViews>
    <sheetView showGridLines="0" workbookViewId="0">
      <selection activeCell="D42" sqref="D42"/>
    </sheetView>
  </sheetViews>
  <sheetFormatPr defaultRowHeight="14.25"/>
  <cols>
    <col min="1" max="1" width="76" bestFit="1" customWidth="1"/>
    <col min="2" max="2" width="16.25" bestFit="1" customWidth="1"/>
    <col min="4" max="4" width="17.625" bestFit="1" customWidth="1"/>
    <col min="5" max="5" width="2.625" bestFit="1" customWidth="1"/>
    <col min="7" max="7" width="11.625" bestFit="1" customWidth="1"/>
    <col min="8" max="10" width="3.375" bestFit="1" customWidth="1"/>
    <col min="11" max="11" width="7.625" bestFit="1" customWidth="1"/>
    <col min="12" max="12" width="3.375" bestFit="1" customWidth="1"/>
    <col min="14" max="14" width="26.5" bestFit="1" customWidth="1"/>
    <col min="18" max="18" width="0" hidden="1" customWidth="1"/>
  </cols>
  <sheetData>
    <row r="1" spans="1:20" ht="20.25" thickBot="1">
      <c r="A1" s="14" t="s">
        <v>8864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20" ht="15" thickTop="1">
      <c r="A2" t="s">
        <v>8865</v>
      </c>
    </row>
    <row r="3" spans="1:20" ht="15.75" thickBot="1">
      <c r="A3" s="11" t="s">
        <v>8866</v>
      </c>
      <c r="B3" s="15"/>
      <c r="D3" s="19" t="s">
        <v>8867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20" ht="15">
      <c r="A4" t="s">
        <v>8845</v>
      </c>
      <c r="B4" s="16" t="s">
        <v>8846</v>
      </c>
      <c r="D4" t="s">
        <v>81</v>
      </c>
      <c r="E4" s="29" t="b">
        <v>1</v>
      </c>
      <c r="G4" t="s">
        <v>8855</v>
      </c>
      <c r="H4" s="37" t="b">
        <v>0</v>
      </c>
      <c r="I4" s="33" t="s">
        <v>8857</v>
      </c>
      <c r="J4" s="34" t="b">
        <v>0</v>
      </c>
      <c r="K4" s="33" t="s">
        <v>8859</v>
      </c>
      <c r="L4" s="39" t="b">
        <v>0</v>
      </c>
      <c r="N4" t="s">
        <v>8871</v>
      </c>
    </row>
    <row r="5" spans="1:20" ht="15.75" thickBot="1">
      <c r="A5" t="s">
        <v>8847</v>
      </c>
      <c r="B5" s="81">
        <f>INFLATION!$X$2</f>
        <v>46234</v>
      </c>
      <c r="D5" t="s">
        <v>392</v>
      </c>
      <c r="E5" s="30" t="b">
        <v>1</v>
      </c>
      <c r="G5" t="s">
        <v>8856</v>
      </c>
      <c r="H5" s="38" t="b">
        <v>1</v>
      </c>
      <c r="I5" s="35" t="s">
        <v>8858</v>
      </c>
      <c r="J5" s="36" t="b">
        <v>0</v>
      </c>
      <c r="K5" s="35" t="s">
        <v>8860</v>
      </c>
      <c r="L5" s="40" t="b">
        <v>0</v>
      </c>
      <c r="N5" t="str">
        <f>"Pronósticos de inflación para la encuesta de "&amp;TEXT(B6,"[$-es-MX]mmmm yyyy")</f>
        <v>Pronósticos de inflación para la encuesta de julio 2026</v>
      </c>
    </row>
    <row r="6" spans="1:20" ht="15">
      <c r="A6" t="s">
        <v>8848</v>
      </c>
      <c r="B6" s="82">
        <f>IF(B4="Última disponible",INFLATION!$X$2,B5)</f>
        <v>46234</v>
      </c>
    </row>
    <row r="9" spans="1:20">
      <c r="R9" t="str" cm="1">
        <f t="array" ref="R9:T14">_xlfn.LET(_xlpm.cat,_xlfn._xlws.FILTER(INFLATION!A10:A200,INFLATION!A10:A200&lt;&gt;"")&amp;" | "&amp;_xlfn._xlws.FILTER(INFLATION!B10:B200,INFLATION!A10:A200&lt;&gt;""),_xlpm.g,_xlfn._xlws.FILTER(INFLATION!D10:I200,INFLATION!A10:A200&lt;&gt;""),_xlpm.s,_xlfn._xlws.FILTER(INFLATION!O10:T200,INFLATION!L10:L200&lt;&gt;""),_xlpm.hdr,_xlfn.HSTACK("Pronóstico","General - Media","General - Mediana","General - Q1","General - Q3","General - Mínimo","General - Máximo","Subyacente - Media","Subyacente - Mediana","Subyacente - Q1","Subyacente - Q3","Subyacente - Mínimo","Subyacente - Máximo"),_xlpm.all,_xlfn.VSTACK(_xlpm.hdr,_xlfn.HSTACK(_xlpm.cat,_xlpm.g,_xlpm.s)),_xlpm.m,_xlfn.HSTACK($H$4,$H$5,$J$4,$J$5,$L$4,$L$5),_xlpm.mask,_xlfn.HSTACK(TRUE,_xlpm.m*--$E$4,_xlpm.m*--$E$5),TRANSPOSE(_xlfn._xlws.FILTER(TRANSPOSE(_xlpm.all),TRANSPOSE(_xlpm.mask))))</f>
        <v>Pronóstico</v>
      </c>
      <c r="S9" t="str">
        <v>General - Mediana</v>
      </c>
      <c r="T9" t="str">
        <v>Subyacente - Mediana</v>
      </c>
    </row>
    <row r="10" spans="1:20">
      <c r="R10" t="str">
        <v>Cierre anual | 2028</v>
      </c>
      <c r="S10">
        <v>3.75</v>
      </c>
      <c r="T10">
        <v>3.75</v>
      </c>
    </row>
    <row r="11" spans="1:20">
      <c r="R11" t="str">
        <v>Cierre anual | 2027</v>
      </c>
      <c r="S11">
        <v>3.84</v>
      </c>
      <c r="T11">
        <v>3.86</v>
      </c>
    </row>
    <row r="12" spans="1:20">
      <c r="R12" t="str">
        <v>Cierre anual | 2026</v>
      </c>
      <c r="S12">
        <v>4</v>
      </c>
      <c r="T12">
        <v>4</v>
      </c>
    </row>
    <row r="13" spans="1:20">
      <c r="R13" t="str">
        <v>Largo plazo | LT_1_4Y</v>
      </c>
      <c r="S13">
        <v>3.8</v>
      </c>
      <c r="T13">
        <v>3.75</v>
      </c>
    </row>
    <row r="14" spans="1:20">
      <c r="R14" t="str">
        <v>Largo plazo | LT_5_8Y</v>
      </c>
      <c r="S14">
        <v>3.75</v>
      </c>
      <c r="T14">
        <v>3.75</v>
      </c>
    </row>
  </sheetData>
  <dataValidations count="1">
    <dataValidation type="list" allowBlank="1" showInputMessage="1" showErrorMessage="1" sqref="B4" xr:uid="{13D4BC22-0D2C-4659-832E-D5620C94A11B}">
      <formula1>"Última disponible,Fecha histórica"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1E3F8A-5011-4528-82F2-3A5989B029D5}">
          <x14:formula1>
            <xm:f>_xlfn.ANCHORARRAY(INFLATION!$X$2)</xm:f>
          </x14:formula1>
          <xm:sqref>B5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1D7E5-C2FD-4F6F-8ABD-D1C8AB53853D}">
  <sheetPr codeName="Sheet17">
    <tabColor rgb="FF5B9BD5"/>
  </sheetPr>
  <dimension ref="A1:AZ1000"/>
  <sheetViews>
    <sheetView showGridLines="0" topLeftCell="H1" workbookViewId="0">
      <selection activeCell="AN9" sqref="AN9"/>
    </sheetView>
  </sheetViews>
  <sheetFormatPr defaultRowHeight="14.25"/>
  <cols>
    <col min="1" max="1" width="89.5" bestFit="1" customWidth="1"/>
    <col min="2" max="2" width="13.75" bestFit="1" customWidth="1"/>
    <col min="3" max="3" width="15.75" bestFit="1" customWidth="1"/>
    <col min="4" max="5" width="10.875" bestFit="1" customWidth="1"/>
    <col min="6" max="6" width="14.75" bestFit="1" customWidth="1"/>
    <col min="7" max="7" width="15.25" bestFit="1" customWidth="1"/>
    <col min="8" max="8" width="16.75" bestFit="1" customWidth="1"/>
    <col min="9" max="9" width="18.875" bestFit="1" customWidth="1"/>
    <col min="10" max="11" width="14" bestFit="1" customWidth="1"/>
    <col min="12" max="12" width="17.875" bestFit="1" customWidth="1"/>
    <col min="13" max="13" width="18.375" bestFit="1" customWidth="1"/>
    <col min="15" max="15" width="26.375" bestFit="1" customWidth="1"/>
    <col min="16" max="16" width="21.5" bestFit="1" customWidth="1"/>
    <col min="17" max="17" width="15.75" bestFit="1" customWidth="1"/>
    <col min="18" max="18" width="19.125" bestFit="1" customWidth="1"/>
    <col min="26" max="26" width="26.125" bestFit="1" customWidth="1"/>
  </cols>
  <sheetData>
    <row r="1" spans="1:52" ht="20.25" thickBot="1">
      <c r="A1" s="14" t="s">
        <v>8872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 t="s">
        <v>8877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H1" t="s">
        <v>8878</v>
      </c>
    </row>
    <row r="2" spans="1:52" ht="15" thickTop="1">
      <c r="A2" t="s">
        <v>8873</v>
      </c>
      <c r="O2" t="str" cm="1">
        <f t="array" ref="O2:O33">_xlfn._xlws.SORT(_xlfn.UNIQUE(_xlfn._xlws.FILTER(tblDataRaw[period_id],(tblDataRaw[variable_group]="INFLATION")*(tblDataRaw[period_id]&lt;&gt;""))))</f>
        <v>A_1999</v>
      </c>
      <c r="AH2" t="str" cm="1">
        <f t="array" ref="AH2:AH33">_xlfn.MAP(_xlfn.ANCHORARRAY(O2),_xlfn.LAMBDA(_xlpm.p,IF(LEFT(_xlpm.p,2)="A_","Cierre anual "&amp;RIGHT(_xlpm.p,4),IF(_xlpm.p="LT_1_4Y","Promedio próximos 1–4 años",IF(_xlpm.p="LT_5_8Y","Promedio próximos 5–8 años",_xlpm.p)))))</f>
        <v>Cierre anual 1999</v>
      </c>
    </row>
    <row r="3" spans="1:52">
      <c r="O3" t="str">
        <v>A_2000</v>
      </c>
      <c r="AH3" t="str">
        <v>Cierre anual 2000</v>
      </c>
    </row>
    <row r="4" spans="1:52">
      <c r="A4" t="s">
        <v>8874</v>
      </c>
      <c r="B4" t="str">
        <f>INFLATION_HISTORY_CHART!B4</f>
        <v>A_2023</v>
      </c>
      <c r="O4" t="str">
        <v>A_2001</v>
      </c>
      <c r="AH4" t="str">
        <v>Cierre anual 2001</v>
      </c>
    </row>
    <row r="5" spans="1:52">
      <c r="O5" t="str">
        <v>A_2002</v>
      </c>
      <c r="AH5" t="str">
        <v>Cierre anual 2002</v>
      </c>
    </row>
    <row r="6" spans="1:52" ht="15.75" thickBot="1">
      <c r="A6" s="11" t="s">
        <v>8875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O6" t="str">
        <v>A_2003</v>
      </c>
      <c r="P6" t="s">
        <v>8876</v>
      </c>
      <c r="AH6" t="str">
        <v>Cierre anual 2003</v>
      </c>
      <c r="AJ6" s="102" t="s">
        <v>9650</v>
      </c>
      <c r="AM6" s="104" t="s">
        <v>9652</v>
      </c>
    </row>
    <row r="7" spans="1:52">
      <c r="O7" t="str">
        <v>A_2004</v>
      </c>
      <c r="AH7" t="str">
        <v>Cierre anual 2004</v>
      </c>
    </row>
    <row r="8" spans="1:52">
      <c r="A8" s="41" t="str" cm="1">
        <f t="array" ref="A8:M45">_xlfn.LET(_xlpm.p,$B$4,_xlpm.d,_xlfn._xlws.SORT(_xlfn.UNIQUE(DATEVALUE(_xlfn._xlws.FILTER(tblDataRaw[survey_date],(tblDataRaw[variable_group]="INFLATION")*(tblDataRaw[period_id]=_xlpm.p))))),_xlpm.dt,TEXT(_xlpm.d,"yyyy-mm-dd"),_xlpm.keys,tblDataRaw[survey_date]&amp;"|"&amp;tblDataRaw[indicator_id]&amp;"|"&amp;tblDataRaw[period_id],_xlpm.gk,_xlpm.dt&amp;"|INF_GEN|"&amp;_xlpm.p,_xlpm.sk,_xlpm.dt&amp;"|INF_SUB|"&amp;_xlpm.p,_xlpm.hdr,_xlfn.HSTACK("Fecha encuesta","General - Media","General - Mediana","General - Q1","General - Q3","General - Mínimo","General - Máximo","Subyacente - Media","Subyacente - Mediana","Subyacente - Q1","Subyacente - Q3","Subyacente - Mínimo","Subyacente - Máximo"),_xlpm.g,_xlfn.HSTACK(_xlfn.XLOOKUP(_xlpm.gk,_xlpm.keys,tblDataRaw[mean],NA()),_xlfn.XLOOKUP(_xlpm.gk,_xlpm.keys,tblDataRaw[median],NA()),_xlfn.XLOOKUP(_xlpm.gk,_xlpm.keys,tblDataRaw[q1],NA()),_xlfn.XLOOKUP(_xlpm.gk,_xlpm.keys,tblDataRaw[q3],NA()),_xlfn.XLOOKUP(_xlpm.gk,_xlpm.keys,tblDataRaw[min],NA()),_xlfn.XLOOKUP(_xlpm.gk,_xlpm.keys,tblDataRaw[max],NA())),_xlpm.s,_xlfn.HSTACK(_xlfn.XLOOKUP(_xlpm.sk,_xlpm.keys,tblDataRaw[mean],NA()),_xlfn.XLOOKUP(_xlpm.sk,_xlpm.keys,tblDataRaw[median],NA()),_xlfn.XLOOKUP(_xlpm.sk,_xlpm.keys,tblDataRaw[q1],NA()),_xlfn.XLOOKUP(_xlpm.sk,_xlpm.keys,tblDataRaw[q3],NA()),_xlfn.XLOOKUP(_xlpm.sk,_xlpm.keys,tblDataRaw[min],NA()),_xlfn.XLOOKUP(_xlpm.sk,_xlpm.keys,tblDataRaw[max],NA())),_xlfn.VSTACK(_xlpm.hdr,_xlfn.HSTACK(_xlpm.d,_xlpm.g,_xlpm.s)))</f>
        <v>Fecha encuesta</v>
      </c>
      <c r="B8" s="41" t="str">
        <v>General - Media</v>
      </c>
      <c r="C8" s="41" t="str">
        <v>General - Mediana</v>
      </c>
      <c r="D8" s="41" t="str">
        <v>General - Q1</v>
      </c>
      <c r="E8" s="41" t="str">
        <v>General - Q3</v>
      </c>
      <c r="F8" s="41" t="str">
        <v>General - Mínimo</v>
      </c>
      <c r="G8" s="41" t="str">
        <v>General - Máximo</v>
      </c>
      <c r="H8" s="41" t="str">
        <v>Subyacente - Media</v>
      </c>
      <c r="I8" s="41" t="str">
        <v>Subyacente - Mediana</v>
      </c>
      <c r="J8" s="41" t="str">
        <v>Subyacente - Q1</v>
      </c>
      <c r="K8" s="41" t="str">
        <v>Subyacente - Q3</v>
      </c>
      <c r="L8" s="41" t="str">
        <v>Subyacente - Mínimo</v>
      </c>
      <c r="M8" s="41" t="str">
        <v>Subyacente - Máximo</v>
      </c>
      <c r="O8" t="str">
        <v>A_2005</v>
      </c>
      <c r="P8" s="46" t="str" cm="1">
        <f t="array" ref="P8:AB45">_xlfn.LET(_xlpm.raw,_xlfn.ANCHORARRAY($A$8),_xlpm.d,_xlfn.DROP(_xlfn.CHOOSECOLS(_xlpm.raw,1),1),_xlpm.hdr,_xlfn.DROP(_xlfn.TAKE(_xlpm.raw,1),,1),_xlpm.vals,_xlfn.DROP(_xlpm.raw,1,1),_xlpm.m,--_xlfn.HSTACK(INFLATION_HISTORY_CHART!$H$4,INFLATION_HISTORY_CHART!$H$5,INFLATION_HISTORY_CHART!$J$4,INFLATION_HISTORY_CHART!$J$5,INFLATION_HISTORY_CHART!$L$4,INFLATION_HISTORY_CHART!$L$5),_xlpm.mask,_xlfn.HSTACK(_xlpm.m*--INFLATION_HISTORY_CHART!$E$4,_xlpm.m*--INFLATION_HISTORY_CHART!$E$5),_xlpm.gSel,--INFLATION_HISTORY_CHART!$E$4*--(SUM(_xlpm.m)&gt;0),_xlpm.sSel,--INFLATION_HISTORY_CHART!$E$5*--(SUM(_xlpm.m)&gt;0),_xlpm.gOk,_xlfn.BYROW(_xlfn.CHOOSECOLS(_xlpm.vals,1,2,3,4,5,6),_xlfn.LAMBDA(_xlpm.r,SUM(--ISNUMBER(_xlpm.r)*_xlpm.m)&gt;0)),_xlpm.sOk,_xlfn.BYROW(_xlfn.CHOOSECOLS(_xlpm.vals,7,8,9,10,11,12),_xlfn.LAMBDA(_xlpm.r,SUM(--ISNUMBER(_xlpm.r)*_xlpm.m)&gt;0)),_xlpm.keep,IF(SUM(_xlpm.mask)=0,_xlfn.SEQUENCE(ROWS(_xlpm.d),,1,0)&gt;0,IF(_xlpm.gSel,_xlpm.gOk,TRUE)*IF(_xlpm.sSel,_xlpm.sOk,TRUE)),_xlpm.fd,_xlfn._xlws.FILTER(_xlpm.d,_xlpm.keep),_xlpm.fv,_xlfn._xlws.FILTER(_xlpm.vals,_xlpm.keep),_xlpm.dates,TEXT(_xlpm.fd,"[$-es-MX]mmm yyyy"),_xlpm.activeHdr,IF(_xlpm.mask,_xlpm.hdr,""),_xlpm.activeVals,IF(_xlpm.mask*ISNUMBER(_xlpm.fv),_xlpm.fv,NA()),_xlfn.VSTACK(_xlfn.HSTACK("Fecha encuesta",_xlpm.activeHdr),_xlfn.HSTACK(_xlpm.dates,_xlpm.activeVals)))</f>
        <v>Fecha encuesta</v>
      </c>
      <c r="Q8" s="46" t="str">
        <v/>
      </c>
      <c r="R8" s="46" t="str">
        <v>General - Mediana</v>
      </c>
      <c r="S8" s="46" t="str">
        <v/>
      </c>
      <c r="T8" s="46" t="str">
        <v/>
      </c>
      <c r="U8" s="46" t="str">
        <v/>
      </c>
      <c r="V8" s="46" t="str">
        <v/>
      </c>
      <c r="W8" s="46" t="str">
        <v/>
      </c>
      <c r="X8" s="46" t="str">
        <v>Subyacente - Mediana</v>
      </c>
      <c r="Y8" s="46" t="str">
        <v/>
      </c>
      <c r="Z8" s="46" t="str">
        <v/>
      </c>
      <c r="AA8" s="46" t="str">
        <v/>
      </c>
      <c r="AB8" s="46" t="str">
        <v/>
      </c>
      <c r="AC8" s="46"/>
      <c r="AH8" t="str">
        <v>Cierre anual 2005</v>
      </c>
      <c r="AJ8" s="25" t="str" cm="1">
        <f t="array" ref="AJ8:AL45">_xlfn.LET(_xlpm.p,$B$4,_xlpm.raw,_xlfn.ANCHORARRAY($A$8),_xlpm.d,_xlfn.DROP(_xlfn.CHOOSECOLS(_xlpm.raw,1),1),_xlpm.gm,_xlfn.DROP(_xlfn.CHOOSECOLS(_xlpm.raw,3),1),_xlpm.sm,_xlfn.DROP(_xlfn.CHOOSECOLS(_xlpm.raw,9),1),_xlpm.ga,_xlfn.XLOOKUP("INF_GEN|"&amp;_xlpm.p,ACTUALS_RAW!$E$2:$E$350,ACTUALS_RAW!$G$2:$G$350,NA()),_xlpm.sa,_xlfn.XLOOKUP("INF_SUB|"&amp;_xlpm.p,ACTUALS_RAW!$E$2:$E$350,ACTUALS_RAW!$G$2:$G$350,NA()),_xlpm.ge,IF(INFLATION_HISTORY_CHART!$E$4*ISNUMBER(_xlpm.gm)*ISNUMBER(_xlpm.ga),_xlpm.gm-_xlpm.ga,NA()),_xlpm.se,IF(INFLATION_HISTORY_CHART!$E$5*ISNUMBER(_xlpm.sm)*ISNUMBER(_xlpm.sa),_xlpm.sm-_xlpm.sa,NA()),_xlfn.VSTACK(_xlfn.HSTACK("Fecha encuesta","General - Error","Subyacente - Error"),_xlfn.HSTACK(_xlpm.d,_xlpm.ge,_xlpm.se)))</f>
        <v>Fecha encuesta</v>
      </c>
      <c r="AK8" s="25" t="str">
        <v>General - Error</v>
      </c>
      <c r="AL8" s="25" t="str">
        <v>Subyacente - Error</v>
      </c>
      <c r="AM8" t="str" cm="1">
        <f t="array" ref="AM8:AY46">_xlfn.LET(_xlpm.x,_xlfn.ANCHORARRAY($P$8),_xlpm.m,--_xlfn.HSTACK(INFLATION_HISTORY_CHART!$H$4,INFLATION_HISTORY_CHART!$H$5,INFLATION_HISTORY_CHART!$J$4,INFLATION_HISTORY_CHART!$J$5,INFLATION_HISTORY_CHART!$L$4,INFLATION_HISTORY_CHART!$L$5),_xlpm.mask,_xlfn.HSTACK(_xlpm.m*--INFLATION_HISTORY_CHART!$E$4,_xlpm.m*--INFLATION_HISTORY_CHART!$E$5),_xlpm.ga,_xlfn.XLOOKUP("INF_GEN|"&amp;$B$4,ACTUALS_RAW!$E$2:$E$350,ACTUALS_RAW!$G$2:$G$350,""),_xlpm.sa,_xlfn.XLOOKUP("INF_SUB|"&amp;$B$4,ACTUALS_RAW!$E$2:$E$350,ACTUALS_RAW!$G$2:$G$350,""),_xlpm.ad,_xlfn.XLOOKUP("INF_GEN|"&amp;$B$4,ACTUALS_RAW!$E$2:$E$350,ACTUALS_RAW!$F$2:$F$350,""),_xlpm.actuals,_xlfn.HSTACK(_xlfn.SEQUENCE(1,6,_xlpm.ga,0),_xlfn.SEQUENCE(1,6,_xlpm.sa,0)),_xlpm.actualRow,_xlfn.HSTACK("Realizado",IF(_xlpm.mask,_xlpm.actuals,"")),IF(ISNUMBER(_xlpm.ad),_xlfn.VSTACK(_xlpm.x,_xlpm.actualRow),_xlpm.x))</f>
        <v>Fecha encuesta</v>
      </c>
      <c r="AN8" t="str">
        <v/>
      </c>
      <c r="AO8" t="str">
        <v>General - Mediana</v>
      </c>
      <c r="AP8" t="str">
        <v/>
      </c>
      <c r="AQ8" t="str">
        <v/>
      </c>
      <c r="AR8" t="str">
        <v/>
      </c>
      <c r="AS8" t="str">
        <v/>
      </c>
      <c r="AT8" t="str">
        <v/>
      </c>
      <c r="AU8" t="str">
        <v>Subyacente - Mediana</v>
      </c>
      <c r="AV8" t="str">
        <v/>
      </c>
      <c r="AW8" t="str">
        <v/>
      </c>
      <c r="AX8" t="str">
        <v/>
      </c>
      <c r="AY8" t="str">
        <v/>
      </c>
    </row>
    <row r="9" spans="1:52">
      <c r="A9" s="42">
        <v>44196</v>
      </c>
      <c r="B9" s="25">
        <v>3.58</v>
      </c>
      <c r="C9" s="25">
        <v>3.5</v>
      </c>
      <c r="D9" s="25">
        <v>3.41</v>
      </c>
      <c r="E9" s="25">
        <v>3.58</v>
      </c>
      <c r="F9" s="25">
        <v>3</v>
      </c>
      <c r="G9" s="25">
        <v>6.2</v>
      </c>
      <c r="H9" s="25">
        <v>3.51</v>
      </c>
      <c r="I9" s="25">
        <v>3.4</v>
      </c>
      <c r="J9" s="25">
        <v>3.32</v>
      </c>
      <c r="K9" s="25">
        <v>3.5</v>
      </c>
      <c r="L9" s="25">
        <v>3</v>
      </c>
      <c r="M9" s="25">
        <v>5.5</v>
      </c>
      <c r="O9" t="str">
        <v>A_2006</v>
      </c>
      <c r="P9" t="str">
        <v>dic. 2020</v>
      </c>
      <c r="Q9" s="25" t="e">
        <v>#N/A</v>
      </c>
      <c r="R9" s="25">
        <v>3.5</v>
      </c>
      <c r="S9" s="25" t="e">
        <v>#N/A</v>
      </c>
      <c r="T9" s="25" t="e">
        <v>#N/A</v>
      </c>
      <c r="U9" s="25" t="e">
        <v>#N/A</v>
      </c>
      <c r="V9" s="25" t="e">
        <v>#N/A</v>
      </c>
      <c r="W9" s="25" t="e">
        <v>#N/A</v>
      </c>
      <c r="X9" s="25">
        <v>3.4</v>
      </c>
      <c r="Y9" s="25" t="e">
        <v>#N/A</v>
      </c>
      <c r="Z9" s="25" t="e">
        <v>#N/A</v>
      </c>
      <c r="AA9" s="25" t="e">
        <v>#N/A</v>
      </c>
      <c r="AB9" s="25" t="e">
        <v>#N/A</v>
      </c>
      <c r="AC9" s="25"/>
      <c r="AH9" t="str">
        <v>Cierre anual 2006</v>
      </c>
      <c r="AJ9" s="103">
        <v>44196</v>
      </c>
      <c r="AK9" s="25">
        <v>-1.1600000000000001</v>
      </c>
      <c r="AL9" s="25">
        <v>-1.69</v>
      </c>
      <c r="AM9" t="str">
        <v>dic. 2020</v>
      </c>
      <c r="AN9" t="e">
        <v>#N/A</v>
      </c>
      <c r="AO9">
        <v>3.5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>
        <v>3.4</v>
      </c>
      <c r="AV9" t="e">
        <v>#N/A</v>
      </c>
      <c r="AW9" t="e">
        <v>#N/A</v>
      </c>
      <c r="AX9" t="e">
        <v>#N/A</v>
      </c>
      <c r="AY9" t="e">
        <v>#N/A</v>
      </c>
    </row>
    <row r="10" spans="1:52">
      <c r="A10" s="42">
        <v>44227</v>
      </c>
      <c r="B10" s="25">
        <v>3.58</v>
      </c>
      <c r="C10" s="25">
        <v>3.5</v>
      </c>
      <c r="D10" s="25">
        <v>3.32</v>
      </c>
      <c r="E10" s="25">
        <v>3.55</v>
      </c>
      <c r="F10" s="25">
        <v>3</v>
      </c>
      <c r="G10" s="25">
        <v>6.8</v>
      </c>
      <c r="H10" s="25">
        <v>3.5</v>
      </c>
      <c r="I10" s="25">
        <v>3.43</v>
      </c>
      <c r="J10" s="25">
        <v>3.33</v>
      </c>
      <c r="K10" s="25">
        <v>3.51</v>
      </c>
      <c r="L10" s="25">
        <v>3</v>
      </c>
      <c r="M10" s="25">
        <v>5</v>
      </c>
      <c r="O10" t="str">
        <v>A_2007</v>
      </c>
      <c r="P10" t="str">
        <v>ene. 2021</v>
      </c>
      <c r="Q10" s="25" t="e">
        <v>#N/A</v>
      </c>
      <c r="R10" s="25">
        <v>3.5</v>
      </c>
      <c r="S10" s="25" t="e">
        <v>#N/A</v>
      </c>
      <c r="T10" s="25" t="e">
        <v>#N/A</v>
      </c>
      <c r="U10" s="25" t="e">
        <v>#N/A</v>
      </c>
      <c r="V10" s="25" t="e">
        <v>#N/A</v>
      </c>
      <c r="W10" s="25" t="e">
        <v>#N/A</v>
      </c>
      <c r="X10" s="25">
        <v>3.43</v>
      </c>
      <c r="Y10" s="25" t="e">
        <v>#N/A</v>
      </c>
      <c r="Z10" s="25" t="e">
        <v>#N/A</v>
      </c>
      <c r="AA10" s="25" t="e">
        <v>#N/A</v>
      </c>
      <c r="AB10" s="25" t="e">
        <v>#N/A</v>
      </c>
      <c r="AC10" s="25"/>
      <c r="AH10" t="str">
        <v>Cierre anual 2007</v>
      </c>
      <c r="AJ10" s="103">
        <v>44227</v>
      </c>
      <c r="AK10" s="25">
        <v>-1.1600000000000001</v>
      </c>
      <c r="AL10" s="25">
        <v>-1.6599999999999997</v>
      </c>
      <c r="AM10" t="str">
        <v>ene. 2021</v>
      </c>
      <c r="AN10" t="e">
        <v>#N/A</v>
      </c>
      <c r="AO10">
        <v>3.5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>
        <v>3.43</v>
      </c>
      <c r="AV10" t="e">
        <v>#N/A</v>
      </c>
      <c r="AW10" t="e">
        <v>#N/A</v>
      </c>
      <c r="AX10" t="e">
        <v>#N/A</v>
      </c>
      <c r="AY10" t="e">
        <v>#N/A</v>
      </c>
    </row>
    <row r="11" spans="1:52">
      <c r="A11" s="42">
        <v>44255</v>
      </c>
      <c r="B11" s="25">
        <v>3.61</v>
      </c>
      <c r="C11" s="25">
        <v>3.5</v>
      </c>
      <c r="D11" s="25">
        <v>3.4</v>
      </c>
      <c r="E11" s="25">
        <v>3.56</v>
      </c>
      <c r="F11" s="25">
        <v>3.1</v>
      </c>
      <c r="G11" s="25">
        <v>6.9</v>
      </c>
      <c r="H11" s="25">
        <v>3.52</v>
      </c>
      <c r="I11" s="25">
        <v>3.5</v>
      </c>
      <c r="J11" s="25">
        <v>3.4</v>
      </c>
      <c r="K11" s="25">
        <v>3.6</v>
      </c>
      <c r="L11" s="25">
        <v>3</v>
      </c>
      <c r="M11" s="25">
        <v>4.3</v>
      </c>
      <c r="O11" t="str">
        <v>A_2008</v>
      </c>
      <c r="P11" t="str">
        <v>feb. 2021</v>
      </c>
      <c r="Q11" s="25" t="e">
        <v>#N/A</v>
      </c>
      <c r="R11" s="25">
        <v>3.5</v>
      </c>
      <c r="S11" s="25" t="e">
        <v>#N/A</v>
      </c>
      <c r="T11" s="25" t="e">
        <v>#N/A</v>
      </c>
      <c r="U11" s="25" t="e">
        <v>#N/A</v>
      </c>
      <c r="V11" s="25" t="e">
        <v>#N/A</v>
      </c>
      <c r="W11" s="25" t="e">
        <v>#N/A</v>
      </c>
      <c r="X11" s="25">
        <v>3.5</v>
      </c>
      <c r="Y11" s="25" t="e">
        <v>#N/A</v>
      </c>
      <c r="Z11" s="25" t="e">
        <v>#N/A</v>
      </c>
      <c r="AA11" s="25" t="e">
        <v>#N/A</v>
      </c>
      <c r="AB11" s="25" t="e">
        <v>#N/A</v>
      </c>
      <c r="AC11" s="25"/>
      <c r="AH11" t="str">
        <v>Cierre anual 2008</v>
      </c>
      <c r="AJ11" s="103">
        <v>44255</v>
      </c>
      <c r="AK11" s="25">
        <v>-1.1600000000000001</v>
      </c>
      <c r="AL11" s="25">
        <v>-1.5899999999999999</v>
      </c>
      <c r="AM11" t="str">
        <v>feb. 2021</v>
      </c>
      <c r="AN11" t="e">
        <v>#N/A</v>
      </c>
      <c r="AO11">
        <v>3.5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>
        <v>3.5</v>
      </c>
      <c r="AV11" t="e">
        <v>#N/A</v>
      </c>
      <c r="AW11" t="e">
        <v>#N/A</v>
      </c>
      <c r="AX11" t="e">
        <v>#N/A</v>
      </c>
      <c r="AY11" t="e">
        <v>#N/A</v>
      </c>
    </row>
    <row r="12" spans="1:52">
      <c r="A12" s="42">
        <v>44286</v>
      </c>
      <c r="B12" s="25">
        <v>3.6</v>
      </c>
      <c r="C12" s="25">
        <v>3.5</v>
      </c>
      <c r="D12" s="25">
        <v>3.42</v>
      </c>
      <c r="E12" s="25">
        <v>3.6</v>
      </c>
      <c r="F12" s="25">
        <v>3.1</v>
      </c>
      <c r="G12" s="25">
        <v>6.8</v>
      </c>
      <c r="H12" s="25">
        <v>3.46</v>
      </c>
      <c r="I12" s="25">
        <v>3.5</v>
      </c>
      <c r="J12" s="25">
        <v>3.37</v>
      </c>
      <c r="K12" s="25">
        <v>3.6</v>
      </c>
      <c r="L12" s="25">
        <v>2.4</v>
      </c>
      <c r="M12" s="25">
        <v>4.3</v>
      </c>
      <c r="O12" t="str">
        <v>A_2009</v>
      </c>
      <c r="P12" t="str">
        <v>mar. 2021</v>
      </c>
      <c r="Q12" s="25" t="e">
        <v>#N/A</v>
      </c>
      <c r="R12" s="25">
        <v>3.5</v>
      </c>
      <c r="S12" s="25" t="e">
        <v>#N/A</v>
      </c>
      <c r="T12" s="25" t="e">
        <v>#N/A</v>
      </c>
      <c r="U12" s="25" t="e">
        <v>#N/A</v>
      </c>
      <c r="V12" s="25" t="e">
        <v>#N/A</v>
      </c>
      <c r="W12" s="25" t="e">
        <v>#N/A</v>
      </c>
      <c r="X12" s="25">
        <v>3.5</v>
      </c>
      <c r="Y12" s="25" t="e">
        <v>#N/A</v>
      </c>
      <c r="Z12" s="25" t="e">
        <v>#N/A</v>
      </c>
      <c r="AA12" s="25" t="e">
        <v>#N/A</v>
      </c>
      <c r="AB12" s="25" t="e">
        <v>#N/A</v>
      </c>
      <c r="AC12" s="25"/>
      <c r="AH12" t="str">
        <v>Cierre anual 2009</v>
      </c>
      <c r="AJ12" s="103">
        <v>44286</v>
      </c>
      <c r="AK12" s="25">
        <v>-1.1600000000000001</v>
      </c>
      <c r="AL12" s="25">
        <v>-1.5899999999999999</v>
      </c>
      <c r="AM12" t="str">
        <v>mar. 2021</v>
      </c>
      <c r="AN12" t="e">
        <v>#N/A</v>
      </c>
      <c r="AO12">
        <v>3.5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>
        <v>3.5</v>
      </c>
      <c r="AV12" t="e">
        <v>#N/A</v>
      </c>
      <c r="AW12" t="e">
        <v>#N/A</v>
      </c>
      <c r="AX12" t="e">
        <v>#N/A</v>
      </c>
      <c r="AY12" t="e">
        <v>#N/A</v>
      </c>
    </row>
    <row r="13" spans="1:52">
      <c r="A13" s="42">
        <v>44316</v>
      </c>
      <c r="B13" s="25">
        <v>3.63</v>
      </c>
      <c r="C13" s="25">
        <v>3.5</v>
      </c>
      <c r="D13" s="25">
        <v>3.44</v>
      </c>
      <c r="E13" s="25">
        <v>3.6</v>
      </c>
      <c r="F13" s="25">
        <v>3.1</v>
      </c>
      <c r="G13" s="25">
        <v>6.7</v>
      </c>
      <c r="H13" s="25">
        <v>3.5</v>
      </c>
      <c r="I13" s="25">
        <v>3.5</v>
      </c>
      <c r="J13" s="25">
        <v>3.4</v>
      </c>
      <c r="K13" s="25">
        <v>3.6</v>
      </c>
      <c r="L13" s="25">
        <v>2.4</v>
      </c>
      <c r="M13" s="25">
        <v>4.3</v>
      </c>
      <c r="O13" t="str">
        <v>A_2010</v>
      </c>
      <c r="P13" t="str">
        <v>abr. 2021</v>
      </c>
      <c r="Q13" s="25" t="e">
        <v>#N/A</v>
      </c>
      <c r="R13" s="25">
        <v>3.5</v>
      </c>
      <c r="S13" s="25" t="e">
        <v>#N/A</v>
      </c>
      <c r="T13" s="25" t="e">
        <v>#N/A</v>
      </c>
      <c r="U13" s="25" t="e">
        <v>#N/A</v>
      </c>
      <c r="V13" s="25" t="e">
        <v>#N/A</v>
      </c>
      <c r="W13" s="25" t="e">
        <v>#N/A</v>
      </c>
      <c r="X13" s="25">
        <v>3.5</v>
      </c>
      <c r="Y13" s="25" t="e">
        <v>#N/A</v>
      </c>
      <c r="Z13" s="25" t="e">
        <v>#N/A</v>
      </c>
      <c r="AA13" s="25" t="e">
        <v>#N/A</v>
      </c>
      <c r="AB13" s="25" t="e">
        <v>#N/A</v>
      </c>
      <c r="AC13" s="25"/>
      <c r="AH13" t="str">
        <v>Cierre anual 2010</v>
      </c>
      <c r="AJ13" s="103">
        <v>44316</v>
      </c>
      <c r="AK13" s="25">
        <v>-1.1600000000000001</v>
      </c>
      <c r="AL13" s="25">
        <v>-1.5899999999999999</v>
      </c>
      <c r="AM13" t="str">
        <v>abr. 2021</v>
      </c>
      <c r="AN13" t="e">
        <v>#N/A</v>
      </c>
      <c r="AO13">
        <v>3.5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>
        <v>3.5</v>
      </c>
      <c r="AV13" t="e">
        <v>#N/A</v>
      </c>
      <c r="AW13" t="e">
        <v>#N/A</v>
      </c>
      <c r="AX13" t="e">
        <v>#N/A</v>
      </c>
      <c r="AY13" t="e">
        <v>#N/A</v>
      </c>
    </row>
    <row r="14" spans="1:52">
      <c r="A14" s="42">
        <v>44347</v>
      </c>
      <c r="B14" s="25">
        <v>3.65</v>
      </c>
      <c r="C14" s="25">
        <v>3.51</v>
      </c>
      <c r="D14" s="25">
        <v>3.44</v>
      </c>
      <c r="E14" s="25">
        <v>3.66</v>
      </c>
      <c r="F14" s="25">
        <v>3.1</v>
      </c>
      <c r="G14" s="25">
        <v>6.6</v>
      </c>
      <c r="H14" s="25">
        <v>3.53</v>
      </c>
      <c r="I14" s="25">
        <v>3.5</v>
      </c>
      <c r="J14" s="25">
        <v>3.39</v>
      </c>
      <c r="K14" s="25">
        <v>3.6</v>
      </c>
      <c r="L14" s="25">
        <v>2.4300000000000002</v>
      </c>
      <c r="M14" s="25">
        <v>4.3</v>
      </c>
      <c r="O14" t="str">
        <v>A_2011</v>
      </c>
      <c r="P14" t="str">
        <v>may. 2021</v>
      </c>
      <c r="Q14" s="25" t="e">
        <v>#N/A</v>
      </c>
      <c r="R14" s="25">
        <v>3.51</v>
      </c>
      <c r="S14" s="25" t="e">
        <v>#N/A</v>
      </c>
      <c r="T14" s="25" t="e">
        <v>#N/A</v>
      </c>
      <c r="U14" s="25" t="e">
        <v>#N/A</v>
      </c>
      <c r="V14" s="25" t="e">
        <v>#N/A</v>
      </c>
      <c r="W14" s="25" t="e">
        <v>#N/A</v>
      </c>
      <c r="X14" s="25">
        <v>3.5</v>
      </c>
      <c r="Y14" s="25" t="e">
        <v>#N/A</v>
      </c>
      <c r="Z14" s="25" t="e">
        <v>#N/A</v>
      </c>
      <c r="AA14" s="25" t="e">
        <v>#N/A</v>
      </c>
      <c r="AB14" s="25" t="e">
        <v>#N/A</v>
      </c>
      <c r="AC14" s="25"/>
      <c r="AH14" t="str">
        <v>Cierre anual 2011</v>
      </c>
      <c r="AJ14" s="103">
        <v>44347</v>
      </c>
      <c r="AK14" s="25">
        <v>-1.1500000000000004</v>
      </c>
      <c r="AL14" s="25">
        <v>-1.5899999999999999</v>
      </c>
      <c r="AM14" t="str">
        <v>may. 2021</v>
      </c>
      <c r="AN14" t="e">
        <v>#N/A</v>
      </c>
      <c r="AO14">
        <v>3.51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>
        <v>3.5</v>
      </c>
      <c r="AV14" t="e">
        <v>#N/A</v>
      </c>
      <c r="AW14" t="e">
        <v>#N/A</v>
      </c>
      <c r="AX14" t="e">
        <v>#N/A</v>
      </c>
      <c r="AY14" t="e">
        <v>#N/A</v>
      </c>
    </row>
    <row r="15" spans="1:52">
      <c r="A15" s="42">
        <v>44377</v>
      </c>
      <c r="B15" s="25">
        <v>3.61</v>
      </c>
      <c r="C15" s="25">
        <v>3.55</v>
      </c>
      <c r="D15" s="25">
        <v>3.5</v>
      </c>
      <c r="E15" s="25">
        <v>3.68</v>
      </c>
      <c r="F15" s="25">
        <v>3.1</v>
      </c>
      <c r="G15" s="25">
        <v>4.5</v>
      </c>
      <c r="H15" s="25">
        <v>3.55</v>
      </c>
      <c r="I15" s="25">
        <v>3.55</v>
      </c>
      <c r="J15" s="25">
        <v>3.45</v>
      </c>
      <c r="K15" s="25">
        <v>3.6</v>
      </c>
      <c r="L15" s="25">
        <v>2.4300000000000002</v>
      </c>
      <c r="M15" s="25">
        <v>4.5</v>
      </c>
      <c r="O15" t="str">
        <v>A_2012</v>
      </c>
      <c r="P15" t="str">
        <v>jun. 2021</v>
      </c>
      <c r="Q15" s="25" t="e">
        <v>#N/A</v>
      </c>
      <c r="R15" s="25">
        <v>3.55</v>
      </c>
      <c r="S15" s="25" t="e">
        <v>#N/A</v>
      </c>
      <c r="T15" s="25" t="e">
        <v>#N/A</v>
      </c>
      <c r="U15" s="25" t="e">
        <v>#N/A</v>
      </c>
      <c r="V15" s="25" t="e">
        <v>#N/A</v>
      </c>
      <c r="W15" s="25" t="e">
        <v>#N/A</v>
      </c>
      <c r="X15" s="25">
        <v>3.55</v>
      </c>
      <c r="Y15" s="25" t="e">
        <v>#N/A</v>
      </c>
      <c r="Z15" s="25" t="e">
        <v>#N/A</v>
      </c>
      <c r="AA15" s="25" t="e">
        <v>#N/A</v>
      </c>
      <c r="AB15" s="25" t="e">
        <v>#N/A</v>
      </c>
      <c r="AC15" s="25"/>
      <c r="AH15" t="str">
        <v>Cierre anual 2012</v>
      </c>
      <c r="AJ15" s="103">
        <v>44377</v>
      </c>
      <c r="AK15" s="25">
        <v>-1.1100000000000003</v>
      </c>
      <c r="AL15" s="25">
        <v>-1.54</v>
      </c>
      <c r="AM15" t="str">
        <v>jun. 2021</v>
      </c>
      <c r="AN15" t="e">
        <v>#N/A</v>
      </c>
      <c r="AO15">
        <v>3.55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>
        <v>3.55</v>
      </c>
      <c r="AV15" t="e">
        <v>#N/A</v>
      </c>
      <c r="AW15" t="e">
        <v>#N/A</v>
      </c>
      <c r="AX15" t="e">
        <v>#N/A</v>
      </c>
      <c r="AY15" t="e">
        <v>#N/A</v>
      </c>
    </row>
    <row r="16" spans="1:52">
      <c r="A16" s="42">
        <v>44408</v>
      </c>
      <c r="B16" s="25">
        <v>3.55</v>
      </c>
      <c r="C16" s="25">
        <v>3.5</v>
      </c>
      <c r="D16" s="25">
        <v>3.49</v>
      </c>
      <c r="E16" s="25">
        <v>3.6</v>
      </c>
      <c r="F16" s="25">
        <v>3.1</v>
      </c>
      <c r="G16" s="25">
        <v>4.0999999999999996</v>
      </c>
      <c r="H16" s="25">
        <v>3.55</v>
      </c>
      <c r="I16" s="25">
        <v>3.5</v>
      </c>
      <c r="J16" s="25">
        <v>3.42</v>
      </c>
      <c r="K16" s="25">
        <v>3.6</v>
      </c>
      <c r="L16" s="25">
        <v>3.1</v>
      </c>
      <c r="M16" s="25">
        <v>4.4000000000000004</v>
      </c>
      <c r="O16" t="str">
        <v>A_2013</v>
      </c>
      <c r="P16" t="str">
        <v>jul. 2021</v>
      </c>
      <c r="Q16" s="25" t="e">
        <v>#N/A</v>
      </c>
      <c r="R16" s="25">
        <v>3.5</v>
      </c>
      <c r="S16" s="25" t="e">
        <v>#N/A</v>
      </c>
      <c r="T16" s="25" t="e">
        <v>#N/A</v>
      </c>
      <c r="U16" s="25" t="e">
        <v>#N/A</v>
      </c>
      <c r="V16" s="25" t="e">
        <v>#N/A</v>
      </c>
      <c r="W16" s="25" t="e">
        <v>#N/A</v>
      </c>
      <c r="X16" s="25">
        <v>3.5</v>
      </c>
      <c r="Y16" s="25" t="e">
        <v>#N/A</v>
      </c>
      <c r="Z16" s="25" t="e">
        <v>#N/A</v>
      </c>
      <c r="AA16" s="25" t="e">
        <v>#N/A</v>
      </c>
      <c r="AB16" s="25" t="e">
        <v>#N/A</v>
      </c>
      <c r="AC16" s="25"/>
      <c r="AH16" t="str">
        <v>Cierre anual 2013</v>
      </c>
      <c r="AJ16" s="103">
        <v>44408</v>
      </c>
      <c r="AK16" s="25">
        <v>-1.1600000000000001</v>
      </c>
      <c r="AL16" s="25">
        <v>-1.5899999999999999</v>
      </c>
      <c r="AM16" t="str">
        <v>jul. 2021</v>
      </c>
      <c r="AN16" t="e">
        <v>#N/A</v>
      </c>
      <c r="AO16">
        <v>3.5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>
        <v>3.5</v>
      </c>
      <c r="AV16" t="e">
        <v>#N/A</v>
      </c>
      <c r="AW16" t="e">
        <v>#N/A</v>
      </c>
      <c r="AX16" t="e">
        <v>#N/A</v>
      </c>
      <c r="AY16" t="e">
        <v>#N/A</v>
      </c>
    </row>
    <row r="17" spans="1:51">
      <c r="A17" s="42">
        <v>44439</v>
      </c>
      <c r="B17" s="25">
        <v>3.58</v>
      </c>
      <c r="C17" s="25">
        <v>3.53</v>
      </c>
      <c r="D17" s="25">
        <v>3.5</v>
      </c>
      <c r="E17" s="25">
        <v>3.6</v>
      </c>
      <c r="F17" s="25">
        <v>3.1</v>
      </c>
      <c r="G17" s="25">
        <v>4.8</v>
      </c>
      <c r="H17" s="25">
        <v>3.55</v>
      </c>
      <c r="I17" s="25">
        <v>3.5</v>
      </c>
      <c r="J17" s="25">
        <v>3.44</v>
      </c>
      <c r="K17" s="25">
        <v>3.6</v>
      </c>
      <c r="L17" s="25">
        <v>3</v>
      </c>
      <c r="M17" s="25">
        <v>4.5</v>
      </c>
      <c r="O17" t="str">
        <v>A_2014</v>
      </c>
      <c r="P17" t="str">
        <v>ago. 2021</v>
      </c>
      <c r="Q17" s="25" t="e">
        <v>#N/A</v>
      </c>
      <c r="R17" s="25">
        <v>3.53</v>
      </c>
      <c r="S17" s="25" t="e">
        <v>#N/A</v>
      </c>
      <c r="T17" s="25" t="e">
        <v>#N/A</v>
      </c>
      <c r="U17" s="25" t="e">
        <v>#N/A</v>
      </c>
      <c r="V17" s="25" t="e">
        <v>#N/A</v>
      </c>
      <c r="W17" s="25" t="e">
        <v>#N/A</v>
      </c>
      <c r="X17" s="25">
        <v>3.5</v>
      </c>
      <c r="Y17" s="25" t="e">
        <v>#N/A</v>
      </c>
      <c r="Z17" s="25" t="e">
        <v>#N/A</v>
      </c>
      <c r="AA17" s="25" t="e">
        <v>#N/A</v>
      </c>
      <c r="AB17" s="25" t="e">
        <v>#N/A</v>
      </c>
      <c r="AC17" s="25"/>
      <c r="AH17" t="str">
        <v>Cierre anual 2014</v>
      </c>
      <c r="AJ17" s="103">
        <v>44439</v>
      </c>
      <c r="AK17" s="25">
        <v>-1.1300000000000003</v>
      </c>
      <c r="AL17" s="25">
        <v>-1.5899999999999999</v>
      </c>
      <c r="AM17" t="str">
        <v>ago. 2021</v>
      </c>
      <c r="AN17" t="e">
        <v>#N/A</v>
      </c>
      <c r="AO17">
        <v>3.53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>
        <v>3.5</v>
      </c>
      <c r="AV17" t="e">
        <v>#N/A</v>
      </c>
      <c r="AW17" t="e">
        <v>#N/A</v>
      </c>
      <c r="AX17" t="e">
        <v>#N/A</v>
      </c>
      <c r="AY17" t="e">
        <v>#N/A</v>
      </c>
    </row>
    <row r="18" spans="1:51">
      <c r="A18" s="42">
        <v>44469</v>
      </c>
      <c r="B18" s="25">
        <v>3.61</v>
      </c>
      <c r="C18" s="25">
        <v>3.53</v>
      </c>
      <c r="D18" s="25">
        <v>3.5</v>
      </c>
      <c r="E18" s="25">
        <v>3.6</v>
      </c>
      <c r="F18" s="25">
        <v>3.24</v>
      </c>
      <c r="G18" s="25">
        <v>4.5</v>
      </c>
      <c r="H18" s="25">
        <v>3.59</v>
      </c>
      <c r="I18" s="25">
        <v>3.5</v>
      </c>
      <c r="J18" s="25">
        <v>3.47</v>
      </c>
      <c r="K18" s="25">
        <v>3.63</v>
      </c>
      <c r="L18" s="25">
        <v>3.29</v>
      </c>
      <c r="M18" s="25">
        <v>4.5</v>
      </c>
      <c r="O18" t="str">
        <v>A_2015</v>
      </c>
      <c r="P18" t="str">
        <v>sep. 2021</v>
      </c>
      <c r="Q18" s="25" t="e">
        <v>#N/A</v>
      </c>
      <c r="R18" s="25">
        <v>3.53</v>
      </c>
      <c r="S18" s="25" t="e">
        <v>#N/A</v>
      </c>
      <c r="T18" s="25" t="e">
        <v>#N/A</v>
      </c>
      <c r="U18" s="25" t="e">
        <v>#N/A</v>
      </c>
      <c r="V18" s="25" t="e">
        <v>#N/A</v>
      </c>
      <c r="W18" s="25" t="e">
        <v>#N/A</v>
      </c>
      <c r="X18" s="25">
        <v>3.5</v>
      </c>
      <c r="Y18" s="25" t="e">
        <v>#N/A</v>
      </c>
      <c r="Z18" s="25" t="e">
        <v>#N/A</v>
      </c>
      <c r="AA18" s="25" t="e">
        <v>#N/A</v>
      </c>
      <c r="AB18" s="25" t="e">
        <v>#N/A</v>
      </c>
      <c r="AC18" s="25"/>
      <c r="AH18" t="str">
        <v>Cierre anual 2015</v>
      </c>
      <c r="AJ18" s="103">
        <v>44469</v>
      </c>
      <c r="AK18" s="25">
        <v>-1.1300000000000003</v>
      </c>
      <c r="AL18" s="25">
        <v>-1.5899999999999999</v>
      </c>
      <c r="AM18" t="str">
        <v>sep. 2021</v>
      </c>
      <c r="AN18" t="e">
        <v>#N/A</v>
      </c>
      <c r="AO18">
        <v>3.53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>
        <v>3.5</v>
      </c>
      <c r="AV18" t="e">
        <v>#N/A</v>
      </c>
      <c r="AW18" t="e">
        <v>#N/A</v>
      </c>
      <c r="AX18" t="e">
        <v>#N/A</v>
      </c>
      <c r="AY18" t="e">
        <v>#N/A</v>
      </c>
    </row>
    <row r="19" spans="1:51">
      <c r="A19" s="42">
        <v>44500</v>
      </c>
      <c r="B19" s="25">
        <v>3.62</v>
      </c>
      <c r="C19" s="25">
        <v>3.54</v>
      </c>
      <c r="D19" s="25">
        <v>3.5</v>
      </c>
      <c r="E19" s="25">
        <v>3.78</v>
      </c>
      <c r="F19" s="25">
        <v>3.1</v>
      </c>
      <c r="G19" s="25">
        <v>4.5</v>
      </c>
      <c r="H19" s="25">
        <v>3.59</v>
      </c>
      <c r="I19" s="25">
        <v>3.5</v>
      </c>
      <c r="J19" s="25">
        <v>3.45</v>
      </c>
      <c r="K19" s="25">
        <v>3.71</v>
      </c>
      <c r="L19" s="25">
        <v>3</v>
      </c>
      <c r="M19" s="25">
        <v>4.3</v>
      </c>
      <c r="O19" t="str">
        <v>A_2016</v>
      </c>
      <c r="P19" t="str">
        <v>oct. 2021</v>
      </c>
      <c r="Q19" s="25" t="e">
        <v>#N/A</v>
      </c>
      <c r="R19" s="25">
        <v>3.54</v>
      </c>
      <c r="S19" s="25" t="e">
        <v>#N/A</v>
      </c>
      <c r="T19" s="25" t="e">
        <v>#N/A</v>
      </c>
      <c r="U19" s="25" t="e">
        <v>#N/A</v>
      </c>
      <c r="V19" s="25" t="e">
        <v>#N/A</v>
      </c>
      <c r="W19" s="25" t="e">
        <v>#N/A</v>
      </c>
      <c r="X19" s="25">
        <v>3.5</v>
      </c>
      <c r="Y19" s="25" t="e">
        <v>#N/A</v>
      </c>
      <c r="Z19" s="25" t="e">
        <v>#N/A</v>
      </c>
      <c r="AA19" s="25" t="e">
        <v>#N/A</v>
      </c>
      <c r="AB19" s="25" t="e">
        <v>#N/A</v>
      </c>
      <c r="AC19" s="25"/>
      <c r="AH19" t="str">
        <v>Cierre anual 2016</v>
      </c>
      <c r="AJ19" s="103">
        <v>44500</v>
      </c>
      <c r="AK19" s="25">
        <v>-1.1200000000000001</v>
      </c>
      <c r="AL19" s="25">
        <v>-1.5899999999999999</v>
      </c>
      <c r="AM19" t="str">
        <v>oct. 2021</v>
      </c>
      <c r="AN19" t="e">
        <v>#N/A</v>
      </c>
      <c r="AO19">
        <v>3.54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>
        <v>3.5</v>
      </c>
      <c r="AV19" t="e">
        <v>#N/A</v>
      </c>
      <c r="AW19" t="e">
        <v>#N/A</v>
      </c>
      <c r="AX19" t="e">
        <v>#N/A</v>
      </c>
      <c r="AY19" t="e">
        <v>#N/A</v>
      </c>
    </row>
    <row r="20" spans="1:51">
      <c r="A20" s="42">
        <v>44530</v>
      </c>
      <c r="B20" s="25">
        <v>3.7</v>
      </c>
      <c r="C20" s="25">
        <v>3.6</v>
      </c>
      <c r="D20" s="25">
        <v>3.5</v>
      </c>
      <c r="E20" s="25">
        <v>3.9</v>
      </c>
      <c r="F20" s="25">
        <v>3.24</v>
      </c>
      <c r="G20" s="25">
        <v>5</v>
      </c>
      <c r="H20" s="25">
        <v>3.63</v>
      </c>
      <c r="I20" s="25">
        <v>3.55</v>
      </c>
      <c r="J20" s="25">
        <v>3.47</v>
      </c>
      <c r="K20" s="25">
        <v>3.74</v>
      </c>
      <c r="L20" s="25">
        <v>3.29</v>
      </c>
      <c r="M20" s="25">
        <v>4.7</v>
      </c>
      <c r="O20" t="str">
        <v>A_2017</v>
      </c>
      <c r="P20" t="str">
        <v>nov. 2021</v>
      </c>
      <c r="Q20" s="25" t="e">
        <v>#N/A</v>
      </c>
      <c r="R20" s="25">
        <v>3.6</v>
      </c>
      <c r="S20" s="25" t="e">
        <v>#N/A</v>
      </c>
      <c r="T20" s="25" t="e">
        <v>#N/A</v>
      </c>
      <c r="U20" s="25" t="e">
        <v>#N/A</v>
      </c>
      <c r="V20" s="25" t="e">
        <v>#N/A</v>
      </c>
      <c r="W20" s="25" t="e">
        <v>#N/A</v>
      </c>
      <c r="X20" s="25">
        <v>3.55</v>
      </c>
      <c r="Y20" s="25" t="e">
        <v>#N/A</v>
      </c>
      <c r="Z20" s="25" t="e">
        <v>#N/A</v>
      </c>
      <c r="AA20" s="25" t="e">
        <v>#N/A</v>
      </c>
      <c r="AB20" s="25" t="e">
        <v>#N/A</v>
      </c>
      <c r="AC20" s="25"/>
      <c r="AH20" t="str">
        <v>Cierre anual 2017</v>
      </c>
      <c r="AJ20" s="103">
        <v>44530</v>
      </c>
      <c r="AK20" s="25">
        <v>-1.06</v>
      </c>
      <c r="AL20" s="25">
        <v>-1.54</v>
      </c>
      <c r="AM20" t="str">
        <v>nov. 2021</v>
      </c>
      <c r="AN20" t="e">
        <v>#N/A</v>
      </c>
      <c r="AO20">
        <v>3.6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>
        <v>3.55</v>
      </c>
      <c r="AV20" t="e">
        <v>#N/A</v>
      </c>
      <c r="AW20" t="e">
        <v>#N/A</v>
      </c>
      <c r="AX20" t="e">
        <v>#N/A</v>
      </c>
      <c r="AY20" t="e">
        <v>#N/A</v>
      </c>
    </row>
    <row r="21" spans="1:51">
      <c r="A21" s="42">
        <v>44561</v>
      </c>
      <c r="B21" s="25">
        <v>3.72</v>
      </c>
      <c r="C21" s="25">
        <v>3.6</v>
      </c>
      <c r="D21" s="25">
        <v>3.5</v>
      </c>
      <c r="E21" s="25">
        <v>3.88</v>
      </c>
      <c r="F21" s="25">
        <v>3.1</v>
      </c>
      <c r="G21" s="25">
        <v>6</v>
      </c>
      <c r="H21" s="25">
        <v>3.64</v>
      </c>
      <c r="I21" s="25">
        <v>3.63</v>
      </c>
      <c r="J21" s="25">
        <v>3.5</v>
      </c>
      <c r="K21" s="25">
        <v>3.78</v>
      </c>
      <c r="L21" s="25">
        <v>3.23</v>
      </c>
      <c r="M21" s="25">
        <v>4.8</v>
      </c>
      <c r="O21" t="str">
        <v>A_2018</v>
      </c>
      <c r="P21" t="str">
        <v>dic. 2021</v>
      </c>
      <c r="Q21" s="25" t="e">
        <v>#N/A</v>
      </c>
      <c r="R21" s="25">
        <v>3.6</v>
      </c>
      <c r="S21" s="25" t="e">
        <v>#N/A</v>
      </c>
      <c r="T21" s="25" t="e">
        <v>#N/A</v>
      </c>
      <c r="U21" s="25" t="e">
        <v>#N/A</v>
      </c>
      <c r="V21" s="25" t="e">
        <v>#N/A</v>
      </c>
      <c r="W21" s="25" t="e">
        <v>#N/A</v>
      </c>
      <c r="X21" s="25">
        <v>3.63</v>
      </c>
      <c r="Y21" s="25" t="e">
        <v>#N/A</v>
      </c>
      <c r="Z21" s="25" t="e">
        <v>#N/A</v>
      </c>
      <c r="AA21" s="25" t="e">
        <v>#N/A</v>
      </c>
      <c r="AB21" s="25" t="e">
        <v>#N/A</v>
      </c>
      <c r="AC21" s="25"/>
      <c r="AH21" t="str">
        <v>Cierre anual 2018</v>
      </c>
      <c r="AJ21" s="103">
        <v>44561</v>
      </c>
      <c r="AK21" s="25">
        <v>-1.06</v>
      </c>
      <c r="AL21" s="25">
        <v>-1.46</v>
      </c>
      <c r="AM21" t="str">
        <v>dic. 2021</v>
      </c>
      <c r="AN21" t="e">
        <v>#N/A</v>
      </c>
      <c r="AO21">
        <v>3.6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>
        <v>3.63</v>
      </c>
      <c r="AV21" t="e">
        <v>#N/A</v>
      </c>
      <c r="AW21" t="e">
        <v>#N/A</v>
      </c>
      <c r="AX21" t="e">
        <v>#N/A</v>
      </c>
      <c r="AY21" t="e">
        <v>#N/A</v>
      </c>
    </row>
    <row r="22" spans="1:51">
      <c r="A22" s="42">
        <v>44592</v>
      </c>
      <c r="B22" s="25">
        <v>3.73</v>
      </c>
      <c r="C22" s="25">
        <v>3.76</v>
      </c>
      <c r="D22" s="25">
        <v>3.55</v>
      </c>
      <c r="E22" s="25">
        <v>3.8</v>
      </c>
      <c r="F22" s="25">
        <v>3.1</v>
      </c>
      <c r="G22" s="25">
        <v>5</v>
      </c>
      <c r="H22" s="25">
        <v>3.65</v>
      </c>
      <c r="I22" s="25">
        <v>3.6</v>
      </c>
      <c r="J22" s="25">
        <v>3.49</v>
      </c>
      <c r="K22" s="25">
        <v>3.8</v>
      </c>
      <c r="L22" s="25">
        <v>3.12</v>
      </c>
      <c r="M22" s="25">
        <v>5</v>
      </c>
      <c r="O22" t="str">
        <v>A_2019</v>
      </c>
      <c r="P22" t="str">
        <v>ene. 2022</v>
      </c>
      <c r="Q22" s="25" t="e">
        <v>#N/A</v>
      </c>
      <c r="R22" s="25">
        <v>3.76</v>
      </c>
      <c r="S22" s="25" t="e">
        <v>#N/A</v>
      </c>
      <c r="T22" s="25" t="e">
        <v>#N/A</v>
      </c>
      <c r="U22" s="25" t="e">
        <v>#N/A</v>
      </c>
      <c r="V22" s="25" t="e">
        <v>#N/A</v>
      </c>
      <c r="W22" s="25" t="e">
        <v>#N/A</v>
      </c>
      <c r="X22" s="25">
        <v>3.6</v>
      </c>
      <c r="Y22" s="25" t="e">
        <v>#N/A</v>
      </c>
      <c r="Z22" s="25" t="e">
        <v>#N/A</v>
      </c>
      <c r="AA22" s="25" t="e">
        <v>#N/A</v>
      </c>
      <c r="AB22" s="25" t="e">
        <v>#N/A</v>
      </c>
      <c r="AC22" s="25"/>
      <c r="AH22" t="str">
        <v>Cierre anual 2019</v>
      </c>
      <c r="AJ22" s="103">
        <v>44592</v>
      </c>
      <c r="AK22" s="25">
        <v>-0.90000000000000036</v>
      </c>
      <c r="AL22" s="25">
        <v>-1.4899999999999998</v>
      </c>
      <c r="AM22" t="str">
        <v>ene. 2022</v>
      </c>
      <c r="AN22" t="e">
        <v>#N/A</v>
      </c>
      <c r="AO22">
        <v>3.76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>
        <v>3.6</v>
      </c>
      <c r="AV22" t="e">
        <v>#N/A</v>
      </c>
      <c r="AW22" t="e">
        <v>#N/A</v>
      </c>
      <c r="AX22" t="e">
        <v>#N/A</v>
      </c>
      <c r="AY22" t="e">
        <v>#N/A</v>
      </c>
    </row>
    <row r="23" spans="1:51">
      <c r="A23" s="42">
        <v>44620</v>
      </c>
      <c r="B23" s="25">
        <v>3.83</v>
      </c>
      <c r="C23" s="25">
        <v>3.8</v>
      </c>
      <c r="D23" s="25">
        <v>3.6</v>
      </c>
      <c r="E23" s="25">
        <v>3.94</v>
      </c>
      <c r="F23" s="25">
        <v>3.1</v>
      </c>
      <c r="G23" s="25">
        <v>5.5</v>
      </c>
      <c r="H23" s="25">
        <v>3.72</v>
      </c>
      <c r="I23" s="25">
        <v>3.7</v>
      </c>
      <c r="J23" s="25">
        <v>3.53</v>
      </c>
      <c r="K23" s="25">
        <v>3.8</v>
      </c>
      <c r="L23" s="25">
        <v>3.23</v>
      </c>
      <c r="M23" s="25">
        <v>5</v>
      </c>
      <c r="O23" t="str">
        <v>A_2020</v>
      </c>
      <c r="P23" t="str">
        <v>feb. 2022</v>
      </c>
      <c r="Q23" s="25" t="e">
        <v>#N/A</v>
      </c>
      <c r="R23" s="25">
        <v>3.8</v>
      </c>
      <c r="S23" s="25" t="e">
        <v>#N/A</v>
      </c>
      <c r="T23" s="25" t="e">
        <v>#N/A</v>
      </c>
      <c r="U23" s="25" t="e">
        <v>#N/A</v>
      </c>
      <c r="V23" s="25" t="e">
        <v>#N/A</v>
      </c>
      <c r="W23" s="25" t="e">
        <v>#N/A</v>
      </c>
      <c r="X23" s="25">
        <v>3.7</v>
      </c>
      <c r="Y23" s="25" t="e">
        <v>#N/A</v>
      </c>
      <c r="Z23" s="25" t="e">
        <v>#N/A</v>
      </c>
      <c r="AA23" s="25" t="e">
        <v>#N/A</v>
      </c>
      <c r="AB23" s="25" t="e">
        <v>#N/A</v>
      </c>
      <c r="AC23" s="25"/>
      <c r="AH23" t="str">
        <v>Cierre anual 2020</v>
      </c>
      <c r="AJ23" s="103">
        <v>44620</v>
      </c>
      <c r="AK23" s="25">
        <v>-0.86000000000000032</v>
      </c>
      <c r="AL23" s="25">
        <v>-1.3899999999999997</v>
      </c>
      <c r="AM23" t="str">
        <v>feb. 2022</v>
      </c>
      <c r="AN23" t="e">
        <v>#N/A</v>
      </c>
      <c r="AO23">
        <v>3.8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>
        <v>3.7</v>
      </c>
      <c r="AV23" t="e">
        <v>#N/A</v>
      </c>
      <c r="AW23" t="e">
        <v>#N/A</v>
      </c>
      <c r="AX23" t="e">
        <v>#N/A</v>
      </c>
      <c r="AY23" t="e">
        <v>#N/A</v>
      </c>
    </row>
    <row r="24" spans="1:51">
      <c r="A24" s="42">
        <v>44651</v>
      </c>
      <c r="B24" s="25">
        <v>3.98</v>
      </c>
      <c r="C24" s="25">
        <v>4</v>
      </c>
      <c r="D24" s="25">
        <v>3.68</v>
      </c>
      <c r="E24" s="25">
        <v>4.21</v>
      </c>
      <c r="F24" s="25">
        <v>3.1</v>
      </c>
      <c r="G24" s="25">
        <v>4.8</v>
      </c>
      <c r="H24" s="25">
        <v>3.96</v>
      </c>
      <c r="I24" s="25">
        <v>3.95</v>
      </c>
      <c r="J24" s="25">
        <v>3.6</v>
      </c>
      <c r="K24" s="25">
        <v>4.18</v>
      </c>
      <c r="L24" s="25">
        <v>3.4</v>
      </c>
      <c r="M24" s="25">
        <v>4.92</v>
      </c>
      <c r="O24" t="str">
        <v>A_2021</v>
      </c>
      <c r="P24" t="str">
        <v>mar. 2022</v>
      </c>
      <c r="Q24" s="25" t="e">
        <v>#N/A</v>
      </c>
      <c r="R24" s="25">
        <v>4</v>
      </c>
      <c r="S24" s="25" t="e">
        <v>#N/A</v>
      </c>
      <c r="T24" s="25" t="e">
        <v>#N/A</v>
      </c>
      <c r="U24" s="25" t="e">
        <v>#N/A</v>
      </c>
      <c r="V24" s="25" t="e">
        <v>#N/A</v>
      </c>
      <c r="W24" s="25" t="e">
        <v>#N/A</v>
      </c>
      <c r="X24" s="25">
        <v>3.95</v>
      </c>
      <c r="Y24" s="25" t="e">
        <v>#N/A</v>
      </c>
      <c r="Z24" s="25" t="e">
        <v>#N/A</v>
      </c>
      <c r="AA24" s="25" t="e">
        <v>#N/A</v>
      </c>
      <c r="AB24" s="25" t="e">
        <v>#N/A</v>
      </c>
      <c r="AC24" s="25"/>
      <c r="AH24" t="str">
        <v>Cierre anual 2021</v>
      </c>
      <c r="AJ24" s="103">
        <v>44651</v>
      </c>
      <c r="AK24" s="25">
        <v>-0.66000000000000014</v>
      </c>
      <c r="AL24" s="25">
        <v>-1.1399999999999997</v>
      </c>
      <c r="AM24" t="str">
        <v>mar. 2022</v>
      </c>
      <c r="AN24" t="e">
        <v>#N/A</v>
      </c>
      <c r="AO24">
        <v>4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>
        <v>3.95</v>
      </c>
      <c r="AV24" t="e">
        <v>#N/A</v>
      </c>
      <c r="AW24" t="e">
        <v>#N/A</v>
      </c>
      <c r="AX24" t="e">
        <v>#N/A</v>
      </c>
      <c r="AY24" t="e">
        <v>#N/A</v>
      </c>
    </row>
    <row r="25" spans="1:51">
      <c r="A25" s="42">
        <v>44681</v>
      </c>
      <c r="B25" s="25">
        <v>4.18</v>
      </c>
      <c r="C25" s="25">
        <v>4.13</v>
      </c>
      <c r="D25" s="25">
        <v>3.91</v>
      </c>
      <c r="E25" s="25">
        <v>4.5</v>
      </c>
      <c r="F25" s="25">
        <v>3.29</v>
      </c>
      <c r="G25" s="25">
        <v>5.07</v>
      </c>
      <c r="H25" s="25">
        <v>3.99</v>
      </c>
      <c r="I25" s="25">
        <v>4</v>
      </c>
      <c r="J25" s="25">
        <v>3.74</v>
      </c>
      <c r="K25" s="25">
        <v>4.2</v>
      </c>
      <c r="L25" s="25">
        <v>3.4</v>
      </c>
      <c r="M25" s="25">
        <v>4.5</v>
      </c>
      <c r="O25" t="str">
        <v>A_2022</v>
      </c>
      <c r="P25" t="str">
        <v>abr. 2022</v>
      </c>
      <c r="Q25" s="25" t="e">
        <v>#N/A</v>
      </c>
      <c r="R25" s="25">
        <v>4.13</v>
      </c>
      <c r="S25" s="25" t="e">
        <v>#N/A</v>
      </c>
      <c r="T25" s="25" t="e">
        <v>#N/A</v>
      </c>
      <c r="U25" s="25" t="e">
        <v>#N/A</v>
      </c>
      <c r="V25" s="25" t="e">
        <v>#N/A</v>
      </c>
      <c r="W25" s="25" t="e">
        <v>#N/A</v>
      </c>
      <c r="X25" s="25">
        <v>4</v>
      </c>
      <c r="Y25" s="25" t="e">
        <v>#N/A</v>
      </c>
      <c r="Z25" s="25" t="e">
        <v>#N/A</v>
      </c>
      <c r="AA25" s="25" t="e">
        <v>#N/A</v>
      </c>
      <c r="AB25" s="25" t="e">
        <v>#N/A</v>
      </c>
      <c r="AC25" s="25"/>
      <c r="AH25" t="str">
        <v>Cierre anual 2022</v>
      </c>
      <c r="AJ25" s="103">
        <v>44681</v>
      </c>
      <c r="AK25" s="25">
        <v>-0.53000000000000025</v>
      </c>
      <c r="AL25" s="25">
        <v>-1.0899999999999999</v>
      </c>
      <c r="AM25" t="str">
        <v>abr. 2022</v>
      </c>
      <c r="AN25" t="e">
        <v>#N/A</v>
      </c>
      <c r="AO25">
        <v>4.13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>
        <v>4</v>
      </c>
      <c r="AV25" t="e">
        <v>#N/A</v>
      </c>
      <c r="AW25" t="e">
        <v>#N/A</v>
      </c>
      <c r="AX25" t="e">
        <v>#N/A</v>
      </c>
      <c r="AY25" t="e">
        <v>#N/A</v>
      </c>
    </row>
    <row r="26" spans="1:51">
      <c r="A26" s="42">
        <v>44712</v>
      </c>
      <c r="B26" s="25">
        <v>4.4000000000000004</v>
      </c>
      <c r="C26" s="25">
        <v>4.34</v>
      </c>
      <c r="D26" s="25">
        <v>4</v>
      </c>
      <c r="E26" s="25">
        <v>4.75</v>
      </c>
      <c r="F26" s="25">
        <v>3.5</v>
      </c>
      <c r="G26" s="25">
        <v>6</v>
      </c>
      <c r="H26" s="25">
        <v>4.17</v>
      </c>
      <c r="I26" s="25">
        <v>4.1399999999999997</v>
      </c>
      <c r="J26" s="25">
        <v>3.9</v>
      </c>
      <c r="K26" s="25">
        <v>4.45</v>
      </c>
      <c r="L26" s="25">
        <v>3.4</v>
      </c>
      <c r="M26" s="25">
        <v>5.8</v>
      </c>
      <c r="O26" t="str">
        <v>A_2023</v>
      </c>
      <c r="P26" t="str">
        <v>may. 2022</v>
      </c>
      <c r="Q26" s="25" t="e">
        <v>#N/A</v>
      </c>
      <c r="R26" s="25">
        <v>4.34</v>
      </c>
      <c r="S26" s="25" t="e">
        <v>#N/A</v>
      </c>
      <c r="T26" s="25" t="e">
        <v>#N/A</v>
      </c>
      <c r="U26" s="25" t="e">
        <v>#N/A</v>
      </c>
      <c r="V26" s="25" t="e">
        <v>#N/A</v>
      </c>
      <c r="W26" s="25" t="e">
        <v>#N/A</v>
      </c>
      <c r="X26" s="25">
        <v>4.1399999999999997</v>
      </c>
      <c r="Y26" s="25" t="e">
        <v>#N/A</v>
      </c>
      <c r="Z26" s="25" t="e">
        <v>#N/A</v>
      </c>
      <c r="AA26" s="25" t="e">
        <v>#N/A</v>
      </c>
      <c r="AB26" s="25" t="e">
        <v>#N/A</v>
      </c>
      <c r="AC26" s="25"/>
      <c r="AH26" t="str">
        <v>Cierre anual 2023</v>
      </c>
      <c r="AJ26" s="103">
        <v>44712</v>
      </c>
      <c r="AK26" s="25">
        <v>-0.32000000000000028</v>
      </c>
      <c r="AL26" s="25">
        <v>-0.95000000000000018</v>
      </c>
      <c r="AM26" t="str">
        <v>may. 2022</v>
      </c>
      <c r="AN26" t="e">
        <v>#N/A</v>
      </c>
      <c r="AO26">
        <v>4.34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>
        <v>4.1399999999999997</v>
      </c>
      <c r="AV26" t="e">
        <v>#N/A</v>
      </c>
      <c r="AW26" t="e">
        <v>#N/A</v>
      </c>
      <c r="AX26" t="e">
        <v>#N/A</v>
      </c>
      <c r="AY26" t="e">
        <v>#N/A</v>
      </c>
    </row>
    <row r="27" spans="1:51">
      <c r="A27" s="42">
        <v>44742</v>
      </c>
      <c r="B27" s="25">
        <v>4.5</v>
      </c>
      <c r="C27" s="25">
        <v>4.5</v>
      </c>
      <c r="D27" s="25">
        <v>4.08</v>
      </c>
      <c r="E27" s="25">
        <v>4.83</v>
      </c>
      <c r="F27" s="25">
        <v>3.55</v>
      </c>
      <c r="G27" s="25">
        <v>5.66</v>
      </c>
      <c r="H27" s="25">
        <v>4.24</v>
      </c>
      <c r="I27" s="25">
        <v>4.25</v>
      </c>
      <c r="J27" s="25">
        <v>3.96</v>
      </c>
      <c r="K27" s="25">
        <v>4.45</v>
      </c>
      <c r="L27" s="25">
        <v>3.24</v>
      </c>
      <c r="M27" s="25">
        <v>5.2</v>
      </c>
      <c r="O27" t="str">
        <v>A_2024</v>
      </c>
      <c r="P27" t="str">
        <v>jun. 2022</v>
      </c>
      <c r="Q27" s="25" t="e">
        <v>#N/A</v>
      </c>
      <c r="R27" s="25">
        <v>4.5</v>
      </c>
      <c r="S27" s="25" t="e">
        <v>#N/A</v>
      </c>
      <c r="T27" s="25" t="e">
        <v>#N/A</v>
      </c>
      <c r="U27" s="25" t="e">
        <v>#N/A</v>
      </c>
      <c r="V27" s="25" t="e">
        <v>#N/A</v>
      </c>
      <c r="W27" s="25" t="e">
        <v>#N/A</v>
      </c>
      <c r="X27" s="25">
        <v>4.25</v>
      </c>
      <c r="Y27" s="25" t="e">
        <v>#N/A</v>
      </c>
      <c r="Z27" s="25" t="e">
        <v>#N/A</v>
      </c>
      <c r="AA27" s="25" t="e">
        <v>#N/A</v>
      </c>
      <c r="AB27" s="25" t="e">
        <v>#N/A</v>
      </c>
      <c r="AC27" s="25"/>
      <c r="AH27" t="str">
        <v>Cierre anual 2024</v>
      </c>
      <c r="AJ27" s="103">
        <v>44742</v>
      </c>
      <c r="AK27" s="25">
        <v>-0.16000000000000014</v>
      </c>
      <c r="AL27" s="25">
        <v>-0.83999999999999986</v>
      </c>
      <c r="AM27" t="str">
        <v>jun. 2022</v>
      </c>
      <c r="AN27" t="e">
        <v>#N/A</v>
      </c>
      <c r="AO27">
        <v>4.5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>
        <v>4.25</v>
      </c>
      <c r="AV27" t="e">
        <v>#N/A</v>
      </c>
      <c r="AW27" t="e">
        <v>#N/A</v>
      </c>
      <c r="AX27" t="e">
        <v>#N/A</v>
      </c>
      <c r="AY27" t="e">
        <v>#N/A</v>
      </c>
    </row>
    <row r="28" spans="1:51">
      <c r="A28" s="42">
        <v>44773</v>
      </c>
      <c r="B28" s="25">
        <v>4.58</v>
      </c>
      <c r="C28" s="25">
        <v>4.5</v>
      </c>
      <c r="D28" s="25">
        <v>4.2300000000000004</v>
      </c>
      <c r="E28" s="25">
        <v>4.92</v>
      </c>
      <c r="F28" s="25">
        <v>3.55</v>
      </c>
      <c r="G28" s="25">
        <v>6.5</v>
      </c>
      <c r="H28" s="25">
        <v>4.3499999999999996</v>
      </c>
      <c r="I28" s="25">
        <v>4.3099999999999996</v>
      </c>
      <c r="J28" s="25">
        <v>4.13</v>
      </c>
      <c r="K28" s="25">
        <v>4.5</v>
      </c>
      <c r="L28" s="25">
        <v>3.16</v>
      </c>
      <c r="M28" s="25">
        <v>6.5</v>
      </c>
      <c r="O28" t="str">
        <v>A_2025</v>
      </c>
      <c r="P28" t="str">
        <v>jul. 2022</v>
      </c>
      <c r="Q28" s="25" t="e">
        <v>#N/A</v>
      </c>
      <c r="R28" s="25">
        <v>4.5</v>
      </c>
      <c r="S28" s="25" t="e">
        <v>#N/A</v>
      </c>
      <c r="T28" s="25" t="e">
        <v>#N/A</v>
      </c>
      <c r="U28" s="25" t="e">
        <v>#N/A</v>
      </c>
      <c r="V28" s="25" t="e">
        <v>#N/A</v>
      </c>
      <c r="W28" s="25" t="e">
        <v>#N/A</v>
      </c>
      <c r="X28" s="25">
        <v>4.3099999999999996</v>
      </c>
      <c r="Y28" s="25" t="e">
        <v>#N/A</v>
      </c>
      <c r="Z28" s="25" t="e">
        <v>#N/A</v>
      </c>
      <c r="AA28" s="25" t="e">
        <v>#N/A</v>
      </c>
      <c r="AB28" s="25" t="e">
        <v>#N/A</v>
      </c>
      <c r="AC28" s="25"/>
      <c r="AH28" t="str">
        <v>Cierre anual 2025</v>
      </c>
      <c r="AJ28" s="103">
        <v>44773</v>
      </c>
      <c r="AK28" s="25">
        <v>-0.16000000000000014</v>
      </c>
      <c r="AL28" s="25">
        <v>-0.78000000000000025</v>
      </c>
      <c r="AM28" t="str">
        <v>jul. 2022</v>
      </c>
      <c r="AN28" t="e">
        <v>#N/A</v>
      </c>
      <c r="AO28">
        <v>4.5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>
        <v>4.3099999999999996</v>
      </c>
      <c r="AV28" t="e">
        <v>#N/A</v>
      </c>
      <c r="AW28" t="e">
        <v>#N/A</v>
      </c>
      <c r="AX28" t="e">
        <v>#N/A</v>
      </c>
      <c r="AY28" t="e">
        <v>#N/A</v>
      </c>
    </row>
    <row r="29" spans="1:51">
      <c r="A29" s="42">
        <v>44804</v>
      </c>
      <c r="B29" s="25">
        <v>4.62</v>
      </c>
      <c r="C29" s="25">
        <v>4.66</v>
      </c>
      <c r="D29" s="25">
        <v>4.29</v>
      </c>
      <c r="E29" s="25">
        <v>4.9800000000000004</v>
      </c>
      <c r="F29" s="25">
        <v>3.55</v>
      </c>
      <c r="G29" s="25">
        <v>5.4</v>
      </c>
      <c r="H29" s="25">
        <v>4.41</v>
      </c>
      <c r="I29" s="25">
        <v>4.4400000000000004</v>
      </c>
      <c r="J29" s="25">
        <v>4.18</v>
      </c>
      <c r="K29" s="25">
        <v>4.7</v>
      </c>
      <c r="L29" s="25">
        <v>3.24</v>
      </c>
      <c r="M29" s="25">
        <v>5.3</v>
      </c>
      <c r="O29" t="str">
        <v>A_2026</v>
      </c>
      <c r="P29" t="str">
        <v>ago. 2022</v>
      </c>
      <c r="Q29" s="25" t="e">
        <v>#N/A</v>
      </c>
      <c r="R29" s="25">
        <v>4.66</v>
      </c>
      <c r="S29" s="25" t="e">
        <v>#N/A</v>
      </c>
      <c r="T29" s="25" t="e">
        <v>#N/A</v>
      </c>
      <c r="U29" s="25" t="e">
        <v>#N/A</v>
      </c>
      <c r="V29" s="25" t="e">
        <v>#N/A</v>
      </c>
      <c r="W29" s="25" t="e">
        <v>#N/A</v>
      </c>
      <c r="X29" s="25">
        <v>4.4400000000000004</v>
      </c>
      <c r="Y29" s="25" t="e">
        <v>#N/A</v>
      </c>
      <c r="Z29" s="25" t="e">
        <v>#N/A</v>
      </c>
      <c r="AA29" s="25" t="e">
        <v>#N/A</v>
      </c>
      <c r="AB29" s="25" t="e">
        <v>#N/A</v>
      </c>
      <c r="AC29" s="25"/>
      <c r="AH29" t="str">
        <v>Cierre anual 2026</v>
      </c>
      <c r="AJ29" s="103">
        <v>44804</v>
      </c>
      <c r="AK29" s="25">
        <v>0</v>
      </c>
      <c r="AL29" s="25">
        <v>-0.64999999999999947</v>
      </c>
      <c r="AM29" t="str">
        <v>ago. 2022</v>
      </c>
      <c r="AN29" t="e">
        <v>#N/A</v>
      </c>
      <c r="AO29">
        <v>4.66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>
        <v>4.4400000000000004</v>
      </c>
      <c r="AV29" t="e">
        <v>#N/A</v>
      </c>
      <c r="AW29" t="e">
        <v>#N/A</v>
      </c>
      <c r="AX29" t="e">
        <v>#N/A</v>
      </c>
      <c r="AY29" t="e">
        <v>#N/A</v>
      </c>
    </row>
    <row r="30" spans="1:51">
      <c r="A30" s="42">
        <v>44834</v>
      </c>
      <c r="B30" s="25">
        <v>4.8099999999999996</v>
      </c>
      <c r="C30" s="25">
        <v>4.76</v>
      </c>
      <c r="D30" s="25">
        <v>4.4400000000000004</v>
      </c>
      <c r="E30" s="25">
        <v>5.17</v>
      </c>
      <c r="F30" s="25">
        <v>3.55</v>
      </c>
      <c r="G30" s="25">
        <v>6.96</v>
      </c>
      <c r="H30" s="25">
        <v>4.7300000000000004</v>
      </c>
      <c r="I30" s="25">
        <v>4.6900000000000004</v>
      </c>
      <c r="J30" s="25">
        <v>4.3499999999999996</v>
      </c>
      <c r="K30" s="25">
        <v>5.0999999999999996</v>
      </c>
      <c r="L30" s="25">
        <v>3.36</v>
      </c>
      <c r="M30" s="25">
        <v>6.75</v>
      </c>
      <c r="O30" t="str">
        <v>A_2027</v>
      </c>
      <c r="P30" t="str">
        <v>sep. 2022</v>
      </c>
      <c r="Q30" s="25" t="e">
        <v>#N/A</v>
      </c>
      <c r="R30" s="25">
        <v>4.76</v>
      </c>
      <c r="S30" s="25" t="e">
        <v>#N/A</v>
      </c>
      <c r="T30" s="25" t="e">
        <v>#N/A</v>
      </c>
      <c r="U30" s="25" t="e">
        <v>#N/A</v>
      </c>
      <c r="V30" s="25" t="e">
        <v>#N/A</v>
      </c>
      <c r="W30" s="25" t="e">
        <v>#N/A</v>
      </c>
      <c r="X30" s="25">
        <v>4.6900000000000004</v>
      </c>
      <c r="Y30" s="25" t="e">
        <v>#N/A</v>
      </c>
      <c r="Z30" s="25" t="e">
        <v>#N/A</v>
      </c>
      <c r="AA30" s="25" t="e">
        <v>#N/A</v>
      </c>
      <c r="AB30" s="25" t="e">
        <v>#N/A</v>
      </c>
      <c r="AC30" s="25"/>
      <c r="AH30" t="str">
        <v>Cierre anual 2027</v>
      </c>
      <c r="AJ30" s="103">
        <v>44834</v>
      </c>
      <c r="AK30" s="25">
        <v>9.9999999999999645E-2</v>
      </c>
      <c r="AL30" s="25">
        <v>-0.39999999999999947</v>
      </c>
      <c r="AM30" t="str">
        <v>sep. 2022</v>
      </c>
      <c r="AN30" t="e">
        <v>#N/A</v>
      </c>
      <c r="AO30">
        <v>4.76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>
        <v>4.6900000000000004</v>
      </c>
      <c r="AV30" t="e">
        <v>#N/A</v>
      </c>
      <c r="AW30" t="e">
        <v>#N/A</v>
      </c>
      <c r="AX30" t="e">
        <v>#N/A</v>
      </c>
      <c r="AY30" t="e">
        <v>#N/A</v>
      </c>
    </row>
    <row r="31" spans="1:51">
      <c r="A31" s="42">
        <v>44865</v>
      </c>
      <c r="B31" s="25">
        <v>5.09</v>
      </c>
      <c r="C31" s="25">
        <v>5.09</v>
      </c>
      <c r="D31" s="25">
        <v>4.66</v>
      </c>
      <c r="E31" s="25">
        <v>5.38</v>
      </c>
      <c r="F31" s="25">
        <v>3.8</v>
      </c>
      <c r="G31" s="25">
        <v>6.8</v>
      </c>
      <c r="H31" s="25">
        <v>4.99</v>
      </c>
      <c r="I31" s="25">
        <v>5.01</v>
      </c>
      <c r="J31" s="25">
        <v>4.6500000000000004</v>
      </c>
      <c r="K31" s="25">
        <v>5.3</v>
      </c>
      <c r="L31" s="25">
        <v>4</v>
      </c>
      <c r="M31" s="25">
        <v>6.59</v>
      </c>
      <c r="O31" t="str">
        <v>A_2028</v>
      </c>
      <c r="P31" t="str">
        <v>oct. 2022</v>
      </c>
      <c r="Q31" s="25" t="e">
        <v>#N/A</v>
      </c>
      <c r="R31" s="25">
        <v>5.09</v>
      </c>
      <c r="S31" s="25" t="e">
        <v>#N/A</v>
      </c>
      <c r="T31" s="25" t="e">
        <v>#N/A</v>
      </c>
      <c r="U31" s="25" t="e">
        <v>#N/A</v>
      </c>
      <c r="V31" s="25" t="e">
        <v>#N/A</v>
      </c>
      <c r="W31" s="25" t="e">
        <v>#N/A</v>
      </c>
      <c r="X31" s="25">
        <v>5.01</v>
      </c>
      <c r="Y31" s="25" t="e">
        <v>#N/A</v>
      </c>
      <c r="Z31" s="25" t="e">
        <v>#N/A</v>
      </c>
      <c r="AA31" s="25" t="e">
        <v>#N/A</v>
      </c>
      <c r="AB31" s="25" t="e">
        <v>#N/A</v>
      </c>
      <c r="AC31" s="25"/>
      <c r="AH31" t="str">
        <v>Cierre anual 2028</v>
      </c>
      <c r="AJ31" s="103">
        <v>44865</v>
      </c>
      <c r="AK31" s="25">
        <v>0.42999999999999972</v>
      </c>
      <c r="AL31" s="25">
        <v>-8.0000000000000071E-2</v>
      </c>
      <c r="AM31" t="str">
        <v>oct. 2022</v>
      </c>
      <c r="AN31" t="e">
        <v>#N/A</v>
      </c>
      <c r="AO31">
        <v>5.09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>
        <v>5.01</v>
      </c>
      <c r="AV31" t="e">
        <v>#N/A</v>
      </c>
      <c r="AW31" t="e">
        <v>#N/A</v>
      </c>
      <c r="AX31" t="e">
        <v>#N/A</v>
      </c>
      <c r="AY31" t="e">
        <v>#N/A</v>
      </c>
    </row>
    <row r="32" spans="1:51">
      <c r="A32" s="42">
        <v>44895</v>
      </c>
      <c r="B32" s="25">
        <v>5.01</v>
      </c>
      <c r="C32" s="25">
        <v>5.07</v>
      </c>
      <c r="D32" s="25">
        <v>4.76</v>
      </c>
      <c r="E32" s="25">
        <v>5.32</v>
      </c>
      <c r="F32" s="25">
        <v>3.9</v>
      </c>
      <c r="G32" s="25">
        <v>6.01</v>
      </c>
      <c r="H32" s="25">
        <v>4.96</v>
      </c>
      <c r="I32" s="25">
        <v>5.0599999999999996</v>
      </c>
      <c r="J32" s="25">
        <v>4.55</v>
      </c>
      <c r="K32" s="25">
        <v>5.38</v>
      </c>
      <c r="L32" s="25">
        <v>3.74</v>
      </c>
      <c r="M32" s="25">
        <v>6</v>
      </c>
      <c r="O32" t="str">
        <v>LT_1_4Y</v>
      </c>
      <c r="P32" t="str">
        <v>nov. 2022</v>
      </c>
      <c r="Q32" s="25" t="e">
        <v>#N/A</v>
      </c>
      <c r="R32" s="25">
        <v>5.07</v>
      </c>
      <c r="S32" s="25" t="e">
        <v>#N/A</v>
      </c>
      <c r="T32" s="25" t="e">
        <v>#N/A</v>
      </c>
      <c r="U32" s="25" t="e">
        <v>#N/A</v>
      </c>
      <c r="V32" s="25" t="e">
        <v>#N/A</v>
      </c>
      <c r="W32" s="25" t="e">
        <v>#N/A</v>
      </c>
      <c r="X32" s="25">
        <v>5.0599999999999996</v>
      </c>
      <c r="Y32" s="25" t="e">
        <v>#N/A</v>
      </c>
      <c r="Z32" s="25" t="e">
        <v>#N/A</v>
      </c>
      <c r="AA32" s="25" t="e">
        <v>#N/A</v>
      </c>
      <c r="AB32" s="25" t="e">
        <v>#N/A</v>
      </c>
      <c r="AC32" s="25"/>
      <c r="AH32" t="str">
        <v>Promedio próximos 1–4 años</v>
      </c>
      <c r="AJ32" s="103">
        <v>44895</v>
      </c>
      <c r="AK32" s="25">
        <v>0.41000000000000014</v>
      </c>
      <c r="AL32" s="25">
        <v>-3.0000000000000249E-2</v>
      </c>
      <c r="AM32" t="str">
        <v>nov. 2022</v>
      </c>
      <c r="AN32" t="e">
        <v>#N/A</v>
      </c>
      <c r="AO32">
        <v>5.07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>
        <v>5.0599999999999996</v>
      </c>
      <c r="AV32" t="e">
        <v>#N/A</v>
      </c>
      <c r="AW32" t="e">
        <v>#N/A</v>
      </c>
      <c r="AX32" t="e">
        <v>#N/A</v>
      </c>
      <c r="AY32" t="e">
        <v>#N/A</v>
      </c>
    </row>
    <row r="33" spans="1:51">
      <c r="A33" s="42">
        <v>44926</v>
      </c>
      <c r="B33" s="25">
        <v>4.99</v>
      </c>
      <c r="C33" s="25">
        <v>5.0999999999999996</v>
      </c>
      <c r="D33" s="25">
        <v>4.7</v>
      </c>
      <c r="E33" s="25">
        <v>5.3</v>
      </c>
      <c r="F33" s="25">
        <v>3.9</v>
      </c>
      <c r="G33" s="25">
        <v>5.9</v>
      </c>
      <c r="H33" s="25">
        <v>4.97</v>
      </c>
      <c r="I33" s="25">
        <v>5.07</v>
      </c>
      <c r="J33" s="25">
        <v>4.53</v>
      </c>
      <c r="K33" s="25">
        <v>5.4</v>
      </c>
      <c r="L33" s="25">
        <v>3.74</v>
      </c>
      <c r="M33" s="25">
        <v>6</v>
      </c>
      <c r="O33" t="str">
        <v>LT_5_8Y</v>
      </c>
      <c r="P33" t="str">
        <v>dic. 2022</v>
      </c>
      <c r="Q33" s="25" t="e">
        <v>#N/A</v>
      </c>
      <c r="R33" s="25">
        <v>5.0999999999999996</v>
      </c>
      <c r="S33" s="25" t="e">
        <v>#N/A</v>
      </c>
      <c r="T33" s="25" t="e">
        <v>#N/A</v>
      </c>
      <c r="U33" s="25" t="e">
        <v>#N/A</v>
      </c>
      <c r="V33" s="25" t="e">
        <v>#N/A</v>
      </c>
      <c r="W33" s="25" t="e">
        <v>#N/A</v>
      </c>
      <c r="X33" s="25">
        <v>5.07</v>
      </c>
      <c r="Y33" s="25" t="e">
        <v>#N/A</v>
      </c>
      <c r="Z33" s="25" t="e">
        <v>#N/A</v>
      </c>
      <c r="AA33" s="25" t="e">
        <v>#N/A</v>
      </c>
      <c r="AB33" s="25" t="e">
        <v>#N/A</v>
      </c>
      <c r="AC33" s="25"/>
      <c r="AH33" t="str">
        <v>Promedio próximos 5–8 años</v>
      </c>
      <c r="AJ33" s="103">
        <v>44926</v>
      </c>
      <c r="AK33" s="25">
        <v>0.4399999999999995</v>
      </c>
      <c r="AL33" s="25">
        <v>-1.9999999999999574E-2</v>
      </c>
      <c r="AM33" t="str">
        <v>dic. 2022</v>
      </c>
      <c r="AN33" t="e">
        <v>#N/A</v>
      </c>
      <c r="AO33">
        <v>5.0999999999999996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>
        <v>5.07</v>
      </c>
      <c r="AV33" t="e">
        <v>#N/A</v>
      </c>
      <c r="AW33" t="e">
        <v>#N/A</v>
      </c>
      <c r="AX33" t="e">
        <v>#N/A</v>
      </c>
      <c r="AY33" t="e">
        <v>#N/A</v>
      </c>
    </row>
    <row r="34" spans="1:51">
      <c r="A34" s="42">
        <v>44957</v>
      </c>
      <c r="B34" s="25">
        <v>5.19</v>
      </c>
      <c r="C34" s="25">
        <v>5.18</v>
      </c>
      <c r="D34" s="25">
        <v>4.87</v>
      </c>
      <c r="E34" s="25">
        <v>5.39</v>
      </c>
      <c r="F34" s="25">
        <v>4.2</v>
      </c>
      <c r="G34" s="25">
        <v>7.41</v>
      </c>
      <c r="H34" s="25">
        <v>5.28</v>
      </c>
      <c r="I34" s="25">
        <v>5.2</v>
      </c>
      <c r="J34" s="25">
        <v>4.8099999999999996</v>
      </c>
      <c r="K34" s="25">
        <v>5.64</v>
      </c>
      <c r="L34" s="25">
        <v>4</v>
      </c>
      <c r="M34" s="25">
        <v>8.84</v>
      </c>
      <c r="P34" t="str">
        <v>ene. 2023</v>
      </c>
      <c r="Q34" s="25" t="e">
        <v>#N/A</v>
      </c>
      <c r="R34" s="25">
        <v>5.18</v>
      </c>
      <c r="S34" s="25" t="e">
        <v>#N/A</v>
      </c>
      <c r="T34" s="25" t="e">
        <v>#N/A</v>
      </c>
      <c r="U34" s="25" t="e">
        <v>#N/A</v>
      </c>
      <c r="V34" s="25" t="e">
        <v>#N/A</v>
      </c>
      <c r="W34" s="25" t="e">
        <v>#N/A</v>
      </c>
      <c r="X34" s="25">
        <v>5.2</v>
      </c>
      <c r="Y34" s="25" t="e">
        <v>#N/A</v>
      </c>
      <c r="Z34" s="25" t="e">
        <v>#N/A</v>
      </c>
      <c r="AA34" s="25" t="e">
        <v>#N/A</v>
      </c>
      <c r="AB34" s="25" t="e">
        <v>#N/A</v>
      </c>
      <c r="AC34" s="25"/>
      <c r="AJ34" s="103">
        <v>44957</v>
      </c>
      <c r="AK34" s="25">
        <v>0.51999999999999957</v>
      </c>
      <c r="AL34" s="25">
        <v>0.11000000000000032</v>
      </c>
      <c r="AM34" t="str">
        <v>ene. 2023</v>
      </c>
      <c r="AN34" t="e">
        <v>#N/A</v>
      </c>
      <c r="AO34">
        <v>5.18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>
        <v>5.2</v>
      </c>
      <c r="AV34" t="e">
        <v>#N/A</v>
      </c>
      <c r="AW34" t="e">
        <v>#N/A</v>
      </c>
      <c r="AX34" t="e">
        <v>#N/A</v>
      </c>
      <c r="AY34" t="e">
        <v>#N/A</v>
      </c>
    </row>
    <row r="35" spans="1:51">
      <c r="A35" s="42">
        <v>44985</v>
      </c>
      <c r="B35" s="25">
        <v>5.34</v>
      </c>
      <c r="C35" s="25">
        <v>5.28</v>
      </c>
      <c r="D35" s="25">
        <v>5.0599999999999996</v>
      </c>
      <c r="E35" s="25">
        <v>5.49</v>
      </c>
      <c r="F35" s="25">
        <v>4.45</v>
      </c>
      <c r="G35" s="25">
        <v>6.59</v>
      </c>
      <c r="H35" s="25">
        <v>5.46</v>
      </c>
      <c r="I35" s="25">
        <v>5.4</v>
      </c>
      <c r="J35" s="25">
        <v>5.05</v>
      </c>
      <c r="K35" s="25">
        <v>5.74</v>
      </c>
      <c r="L35" s="25">
        <v>4.5</v>
      </c>
      <c r="M35" s="25">
        <v>7.1</v>
      </c>
      <c r="P35" t="str">
        <v>feb. 2023</v>
      </c>
      <c r="Q35" s="25" t="e">
        <v>#N/A</v>
      </c>
      <c r="R35" s="25">
        <v>5.28</v>
      </c>
      <c r="S35" s="25" t="e">
        <v>#N/A</v>
      </c>
      <c r="T35" s="25" t="e">
        <v>#N/A</v>
      </c>
      <c r="U35" s="25" t="e">
        <v>#N/A</v>
      </c>
      <c r="V35" s="25" t="e">
        <v>#N/A</v>
      </c>
      <c r="W35" s="25" t="e">
        <v>#N/A</v>
      </c>
      <c r="X35" s="25">
        <v>5.4</v>
      </c>
      <c r="Y35" s="25" t="e">
        <v>#N/A</v>
      </c>
      <c r="Z35" s="25" t="e">
        <v>#N/A</v>
      </c>
      <c r="AA35" s="25" t="e">
        <v>#N/A</v>
      </c>
      <c r="AB35" s="25" t="e">
        <v>#N/A</v>
      </c>
      <c r="AC35" s="25"/>
      <c r="AJ35" s="103">
        <v>44985</v>
      </c>
      <c r="AK35" s="25">
        <v>0.62000000000000011</v>
      </c>
      <c r="AL35" s="25">
        <v>0.3100000000000005</v>
      </c>
      <c r="AM35" t="str">
        <v>feb. 2023</v>
      </c>
      <c r="AN35" t="e">
        <v>#N/A</v>
      </c>
      <c r="AO35">
        <v>5.28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>
        <v>5.4</v>
      </c>
      <c r="AV35" t="e">
        <v>#N/A</v>
      </c>
      <c r="AW35" t="e">
        <v>#N/A</v>
      </c>
      <c r="AX35" t="e">
        <v>#N/A</v>
      </c>
      <c r="AY35" t="e">
        <v>#N/A</v>
      </c>
    </row>
    <row r="36" spans="1:51">
      <c r="A36" s="42">
        <v>45016</v>
      </c>
      <c r="B36" s="25">
        <v>5.26</v>
      </c>
      <c r="C36" s="25">
        <v>5.15</v>
      </c>
      <c r="D36" s="25">
        <v>5.04</v>
      </c>
      <c r="E36" s="25">
        <v>5.48</v>
      </c>
      <c r="F36" s="25">
        <v>4</v>
      </c>
      <c r="G36" s="25">
        <v>6.53</v>
      </c>
      <c r="H36" s="25">
        <v>5.52</v>
      </c>
      <c r="I36" s="25">
        <v>5.4</v>
      </c>
      <c r="J36" s="25">
        <v>5.16</v>
      </c>
      <c r="K36" s="25">
        <v>5.82</v>
      </c>
      <c r="L36" s="25">
        <v>4.7</v>
      </c>
      <c r="M36" s="25">
        <v>7.36</v>
      </c>
      <c r="P36" t="str">
        <v>mar. 2023</v>
      </c>
      <c r="Q36" s="25" t="e">
        <v>#N/A</v>
      </c>
      <c r="R36" s="25">
        <v>5.15</v>
      </c>
      <c r="S36" s="25" t="e">
        <v>#N/A</v>
      </c>
      <c r="T36" s="25" t="e">
        <v>#N/A</v>
      </c>
      <c r="U36" s="25" t="e">
        <v>#N/A</v>
      </c>
      <c r="V36" s="25" t="e">
        <v>#N/A</v>
      </c>
      <c r="W36" s="25" t="e">
        <v>#N/A</v>
      </c>
      <c r="X36" s="25">
        <v>5.4</v>
      </c>
      <c r="Y36" s="25" t="e">
        <v>#N/A</v>
      </c>
      <c r="Z36" s="25" t="e">
        <v>#N/A</v>
      </c>
      <c r="AA36" s="25" t="e">
        <v>#N/A</v>
      </c>
      <c r="AB36" s="25" t="e">
        <v>#N/A</v>
      </c>
      <c r="AC36" s="25"/>
      <c r="AJ36" s="103">
        <v>45016</v>
      </c>
      <c r="AK36" s="25">
        <v>0.49000000000000021</v>
      </c>
      <c r="AL36" s="25">
        <v>0.3100000000000005</v>
      </c>
      <c r="AM36" t="str">
        <v>mar. 2023</v>
      </c>
      <c r="AN36" t="e">
        <v>#N/A</v>
      </c>
      <c r="AO36">
        <v>5.15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>
        <v>5.4</v>
      </c>
      <c r="AV36" t="e">
        <v>#N/A</v>
      </c>
      <c r="AW36" t="e">
        <v>#N/A</v>
      </c>
      <c r="AX36" t="e">
        <v>#N/A</v>
      </c>
      <c r="AY36" t="e">
        <v>#N/A</v>
      </c>
    </row>
    <row r="37" spans="1:51">
      <c r="A37" s="42">
        <v>45046</v>
      </c>
      <c r="B37" s="25">
        <v>5.1100000000000003</v>
      </c>
      <c r="C37" s="25">
        <v>5.05</v>
      </c>
      <c r="D37" s="25">
        <v>4.97</v>
      </c>
      <c r="E37" s="25">
        <v>5.3</v>
      </c>
      <c r="F37" s="25">
        <v>4.34</v>
      </c>
      <c r="G37" s="25">
        <v>6.2</v>
      </c>
      <c r="H37" s="25">
        <v>5.54</v>
      </c>
      <c r="I37" s="25">
        <v>5.36</v>
      </c>
      <c r="J37" s="25">
        <v>5.15</v>
      </c>
      <c r="K37" s="25">
        <v>5.75</v>
      </c>
      <c r="L37" s="25">
        <v>4.8</v>
      </c>
      <c r="M37" s="25">
        <v>7.18</v>
      </c>
      <c r="P37" t="str">
        <v>abr. 2023</v>
      </c>
      <c r="Q37" s="25" t="e">
        <v>#N/A</v>
      </c>
      <c r="R37" s="25">
        <v>5.05</v>
      </c>
      <c r="S37" s="25" t="e">
        <v>#N/A</v>
      </c>
      <c r="T37" s="25" t="e">
        <v>#N/A</v>
      </c>
      <c r="U37" s="25" t="e">
        <v>#N/A</v>
      </c>
      <c r="V37" s="25" t="e">
        <v>#N/A</v>
      </c>
      <c r="W37" s="25" t="e">
        <v>#N/A</v>
      </c>
      <c r="X37" s="25">
        <v>5.36</v>
      </c>
      <c r="Y37" s="25" t="e">
        <v>#N/A</v>
      </c>
      <c r="Z37" s="25" t="e">
        <v>#N/A</v>
      </c>
      <c r="AA37" s="25" t="e">
        <v>#N/A</v>
      </c>
      <c r="AB37" s="25" t="e">
        <v>#N/A</v>
      </c>
      <c r="AC37" s="25"/>
      <c r="AJ37" s="103">
        <v>45046</v>
      </c>
      <c r="AK37" s="25">
        <v>0.38999999999999968</v>
      </c>
      <c r="AL37" s="25">
        <v>0.27000000000000046</v>
      </c>
      <c r="AM37" t="str">
        <v>abr. 2023</v>
      </c>
      <c r="AN37" t="e">
        <v>#N/A</v>
      </c>
      <c r="AO37">
        <v>5.05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>
        <v>5.36</v>
      </c>
      <c r="AV37" t="e">
        <v>#N/A</v>
      </c>
      <c r="AW37" t="e">
        <v>#N/A</v>
      </c>
      <c r="AX37" t="e">
        <v>#N/A</v>
      </c>
      <c r="AY37" t="e">
        <v>#N/A</v>
      </c>
    </row>
    <row r="38" spans="1:51">
      <c r="A38" s="42">
        <v>45077</v>
      </c>
      <c r="B38" s="25">
        <v>5</v>
      </c>
      <c r="C38" s="25">
        <v>5.0199999999999996</v>
      </c>
      <c r="D38" s="25">
        <v>4.8</v>
      </c>
      <c r="E38" s="25">
        <v>5.17</v>
      </c>
      <c r="F38" s="25">
        <v>4.41</v>
      </c>
      <c r="G38" s="25">
        <v>5.82</v>
      </c>
      <c r="H38" s="25">
        <v>5.46</v>
      </c>
      <c r="I38" s="25">
        <v>5.4</v>
      </c>
      <c r="J38" s="25">
        <v>5.12</v>
      </c>
      <c r="K38" s="25">
        <v>5.73</v>
      </c>
      <c r="L38" s="25">
        <v>4.7699999999999996</v>
      </c>
      <c r="M38" s="25">
        <v>7.11</v>
      </c>
      <c r="P38" t="str">
        <v>may. 2023</v>
      </c>
      <c r="Q38" s="25" t="e">
        <v>#N/A</v>
      </c>
      <c r="R38" s="25">
        <v>5.0199999999999996</v>
      </c>
      <c r="S38" s="25" t="e">
        <v>#N/A</v>
      </c>
      <c r="T38" s="25" t="e">
        <v>#N/A</v>
      </c>
      <c r="U38" s="25" t="e">
        <v>#N/A</v>
      </c>
      <c r="V38" s="25" t="e">
        <v>#N/A</v>
      </c>
      <c r="W38" s="25" t="e">
        <v>#N/A</v>
      </c>
      <c r="X38" s="25">
        <v>5.4</v>
      </c>
      <c r="Y38" s="25" t="e">
        <v>#N/A</v>
      </c>
      <c r="Z38" s="25" t="e">
        <v>#N/A</v>
      </c>
      <c r="AA38" s="25" t="e">
        <v>#N/A</v>
      </c>
      <c r="AB38" s="25" t="e">
        <v>#N/A</v>
      </c>
      <c r="AC38" s="25"/>
      <c r="AJ38" s="103">
        <v>45077</v>
      </c>
      <c r="AK38" s="25">
        <v>0.35999999999999943</v>
      </c>
      <c r="AL38" s="25">
        <v>0.3100000000000005</v>
      </c>
      <c r="AM38" t="str">
        <v>may. 2023</v>
      </c>
      <c r="AN38" t="e">
        <v>#N/A</v>
      </c>
      <c r="AO38">
        <v>5.0199999999999996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>
        <v>5.4</v>
      </c>
      <c r="AV38" t="e">
        <v>#N/A</v>
      </c>
      <c r="AW38" t="e">
        <v>#N/A</v>
      </c>
      <c r="AX38" t="e">
        <v>#N/A</v>
      </c>
      <c r="AY38" t="e">
        <v>#N/A</v>
      </c>
    </row>
    <row r="39" spans="1:51">
      <c r="A39" s="42">
        <v>45107</v>
      </c>
      <c r="B39" s="25">
        <v>4.7</v>
      </c>
      <c r="C39" s="25">
        <v>4.67</v>
      </c>
      <c r="D39" s="25">
        <v>4.53</v>
      </c>
      <c r="E39" s="25">
        <v>4.8899999999999997</v>
      </c>
      <c r="F39" s="25">
        <v>4.09</v>
      </c>
      <c r="G39" s="25">
        <v>5.48</v>
      </c>
      <c r="H39" s="25">
        <v>5.31</v>
      </c>
      <c r="I39" s="25">
        <v>5.26</v>
      </c>
      <c r="J39" s="25">
        <v>5</v>
      </c>
      <c r="K39" s="25">
        <v>5.54</v>
      </c>
      <c r="L39" s="25">
        <v>4.4800000000000004</v>
      </c>
      <c r="M39" s="25">
        <v>6.76</v>
      </c>
      <c r="P39" t="str">
        <v>jun. 2023</v>
      </c>
      <c r="Q39" s="25" t="e">
        <v>#N/A</v>
      </c>
      <c r="R39" s="25">
        <v>4.67</v>
      </c>
      <c r="S39" s="25" t="e">
        <v>#N/A</v>
      </c>
      <c r="T39" s="25" t="e">
        <v>#N/A</v>
      </c>
      <c r="U39" s="25" t="e">
        <v>#N/A</v>
      </c>
      <c r="V39" s="25" t="e">
        <v>#N/A</v>
      </c>
      <c r="W39" s="25" t="e">
        <v>#N/A</v>
      </c>
      <c r="X39" s="25">
        <v>5.26</v>
      </c>
      <c r="Y39" s="25" t="e">
        <v>#N/A</v>
      </c>
      <c r="Z39" s="25" t="e">
        <v>#N/A</v>
      </c>
      <c r="AA39" s="25" t="e">
        <v>#N/A</v>
      </c>
      <c r="AB39" s="25" t="e">
        <v>#N/A</v>
      </c>
      <c r="AC39" s="25"/>
      <c r="AJ39" s="103">
        <v>45107</v>
      </c>
      <c r="AK39" s="25">
        <v>9.9999999999997868E-3</v>
      </c>
      <c r="AL39" s="25">
        <v>0.16999999999999993</v>
      </c>
      <c r="AM39" t="str">
        <v>jun. 2023</v>
      </c>
      <c r="AN39" t="e">
        <v>#N/A</v>
      </c>
      <c r="AO39">
        <v>4.67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>
        <v>5.26</v>
      </c>
      <c r="AV39" t="e">
        <v>#N/A</v>
      </c>
      <c r="AW39" t="e">
        <v>#N/A</v>
      </c>
      <c r="AX39" t="e">
        <v>#N/A</v>
      </c>
      <c r="AY39" t="e">
        <v>#N/A</v>
      </c>
    </row>
    <row r="40" spans="1:51">
      <c r="A40" s="42">
        <v>45138</v>
      </c>
      <c r="B40" s="25">
        <v>4.63</v>
      </c>
      <c r="C40" s="25">
        <v>4.5999999999999996</v>
      </c>
      <c r="D40" s="25">
        <v>4.5</v>
      </c>
      <c r="E40" s="25">
        <v>4.71</v>
      </c>
      <c r="F40" s="25">
        <v>4.1900000000000004</v>
      </c>
      <c r="G40" s="25">
        <v>5.3</v>
      </c>
      <c r="H40" s="25">
        <v>5.2</v>
      </c>
      <c r="I40" s="25">
        <v>5.2</v>
      </c>
      <c r="J40" s="25">
        <v>5.01</v>
      </c>
      <c r="K40" s="25">
        <v>5.31</v>
      </c>
      <c r="L40" s="25">
        <v>4.4000000000000004</v>
      </c>
      <c r="M40" s="25">
        <v>6.24</v>
      </c>
      <c r="P40" t="str">
        <v>jul. 2023</v>
      </c>
      <c r="Q40" s="25" t="e">
        <v>#N/A</v>
      </c>
      <c r="R40" s="25">
        <v>4.5999999999999996</v>
      </c>
      <c r="S40" s="25" t="e">
        <v>#N/A</v>
      </c>
      <c r="T40" s="25" t="e">
        <v>#N/A</v>
      </c>
      <c r="U40" s="25" t="e">
        <v>#N/A</v>
      </c>
      <c r="V40" s="25" t="e">
        <v>#N/A</v>
      </c>
      <c r="W40" s="25" t="e">
        <v>#N/A</v>
      </c>
      <c r="X40" s="25">
        <v>5.2</v>
      </c>
      <c r="Y40" s="25" t="e">
        <v>#N/A</v>
      </c>
      <c r="Z40" s="25" t="e">
        <v>#N/A</v>
      </c>
      <c r="AA40" s="25" t="e">
        <v>#N/A</v>
      </c>
      <c r="AB40" s="25" t="e">
        <v>#N/A</v>
      </c>
      <c r="AC40" s="25"/>
      <c r="AJ40" s="103">
        <v>45138</v>
      </c>
      <c r="AK40" s="25">
        <v>-6.0000000000000497E-2</v>
      </c>
      <c r="AL40" s="25">
        <v>0.11000000000000032</v>
      </c>
      <c r="AM40" t="str">
        <v>jul. 2023</v>
      </c>
      <c r="AN40" t="e">
        <v>#N/A</v>
      </c>
      <c r="AO40">
        <v>4.5999999999999996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>
        <v>5.2</v>
      </c>
      <c r="AV40" t="e">
        <v>#N/A</v>
      </c>
      <c r="AW40" t="e">
        <v>#N/A</v>
      </c>
      <c r="AX40" t="e">
        <v>#N/A</v>
      </c>
      <c r="AY40" t="e">
        <v>#N/A</v>
      </c>
    </row>
    <row r="41" spans="1:51">
      <c r="A41" s="42">
        <v>45169</v>
      </c>
      <c r="B41" s="25">
        <v>4.66</v>
      </c>
      <c r="C41" s="25">
        <v>4.66</v>
      </c>
      <c r="D41" s="25">
        <v>4.59</v>
      </c>
      <c r="E41" s="25">
        <v>4.74</v>
      </c>
      <c r="F41" s="25">
        <v>4.01</v>
      </c>
      <c r="G41" s="25">
        <v>5.3</v>
      </c>
      <c r="H41" s="25">
        <v>5.24</v>
      </c>
      <c r="I41" s="25">
        <v>5.21</v>
      </c>
      <c r="J41" s="25">
        <v>5.04</v>
      </c>
      <c r="K41" s="25">
        <v>5.31</v>
      </c>
      <c r="L41" s="25">
        <v>4.84</v>
      </c>
      <c r="M41" s="25">
        <v>6.48</v>
      </c>
      <c r="P41" t="str">
        <v>ago. 2023</v>
      </c>
      <c r="Q41" s="25" t="e">
        <v>#N/A</v>
      </c>
      <c r="R41" s="25">
        <v>4.66</v>
      </c>
      <c r="S41" s="25" t="e">
        <v>#N/A</v>
      </c>
      <c r="T41" s="25" t="e">
        <v>#N/A</v>
      </c>
      <c r="U41" s="25" t="e">
        <v>#N/A</v>
      </c>
      <c r="V41" s="25" t="e">
        <v>#N/A</v>
      </c>
      <c r="W41" s="25" t="e">
        <v>#N/A</v>
      </c>
      <c r="X41" s="25">
        <v>5.21</v>
      </c>
      <c r="Y41" s="25" t="e">
        <v>#N/A</v>
      </c>
      <c r="Z41" s="25" t="e">
        <v>#N/A</v>
      </c>
      <c r="AA41" s="25" t="e">
        <v>#N/A</v>
      </c>
      <c r="AB41" s="25" t="e">
        <v>#N/A</v>
      </c>
      <c r="AC41" s="25"/>
      <c r="AJ41" s="103">
        <v>45169</v>
      </c>
      <c r="AK41" s="25">
        <v>0</v>
      </c>
      <c r="AL41" s="25">
        <v>0.12000000000000011</v>
      </c>
      <c r="AM41" t="str">
        <v>ago. 2023</v>
      </c>
      <c r="AN41" t="e">
        <v>#N/A</v>
      </c>
      <c r="AO41">
        <v>4.66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>
        <v>5.21</v>
      </c>
      <c r="AV41" t="e">
        <v>#N/A</v>
      </c>
      <c r="AW41" t="e">
        <v>#N/A</v>
      </c>
      <c r="AX41" t="e">
        <v>#N/A</v>
      </c>
      <c r="AY41" t="e">
        <v>#N/A</v>
      </c>
    </row>
    <row r="42" spans="1:51">
      <c r="A42" s="42">
        <v>45199</v>
      </c>
      <c r="B42" s="25">
        <v>4.7</v>
      </c>
      <c r="C42" s="25">
        <v>4.66</v>
      </c>
      <c r="D42" s="25">
        <v>4.57</v>
      </c>
      <c r="E42" s="25">
        <v>4.75</v>
      </c>
      <c r="F42" s="25">
        <v>4.3499999999999996</v>
      </c>
      <c r="G42" s="25">
        <v>5.5</v>
      </c>
      <c r="H42" s="25">
        <v>5.12</v>
      </c>
      <c r="I42" s="25">
        <v>5.09</v>
      </c>
      <c r="J42" s="25">
        <v>5</v>
      </c>
      <c r="K42" s="25">
        <v>5.17</v>
      </c>
      <c r="L42" s="25">
        <v>4.8</v>
      </c>
      <c r="M42" s="25">
        <v>6.12</v>
      </c>
      <c r="P42" t="str">
        <v>sep. 2023</v>
      </c>
      <c r="Q42" s="25" t="e">
        <v>#N/A</v>
      </c>
      <c r="R42" s="25">
        <v>4.66</v>
      </c>
      <c r="S42" s="25" t="e">
        <v>#N/A</v>
      </c>
      <c r="T42" s="25" t="e">
        <v>#N/A</v>
      </c>
      <c r="U42" s="25" t="e">
        <v>#N/A</v>
      </c>
      <c r="V42" s="25" t="e">
        <v>#N/A</v>
      </c>
      <c r="W42" s="25" t="e">
        <v>#N/A</v>
      </c>
      <c r="X42" s="25">
        <v>5.09</v>
      </c>
      <c r="Y42" s="25" t="e">
        <v>#N/A</v>
      </c>
      <c r="Z42" s="25" t="e">
        <v>#N/A</v>
      </c>
      <c r="AA42" s="25" t="e">
        <v>#N/A</v>
      </c>
      <c r="AB42" s="25" t="e">
        <v>#N/A</v>
      </c>
      <c r="AC42" s="25"/>
      <c r="AJ42" s="103">
        <v>45199</v>
      </c>
      <c r="AK42" s="25">
        <v>0</v>
      </c>
      <c r="AL42" s="25">
        <v>0</v>
      </c>
      <c r="AM42" t="str">
        <v>sep. 2023</v>
      </c>
      <c r="AN42" t="e">
        <v>#N/A</v>
      </c>
      <c r="AO42">
        <v>4.66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>
        <v>5.09</v>
      </c>
      <c r="AV42" t="e">
        <v>#N/A</v>
      </c>
      <c r="AW42" t="e">
        <v>#N/A</v>
      </c>
      <c r="AX42" t="e">
        <v>#N/A</v>
      </c>
      <c r="AY42" t="e">
        <v>#N/A</v>
      </c>
    </row>
    <row r="43" spans="1:51">
      <c r="A43" s="42">
        <v>45230</v>
      </c>
      <c r="B43" s="25">
        <v>4.6100000000000003</v>
      </c>
      <c r="C43" s="25">
        <v>4.5999999999999996</v>
      </c>
      <c r="D43" s="25">
        <v>4.49</v>
      </c>
      <c r="E43" s="25">
        <v>4.7300000000000004</v>
      </c>
      <c r="F43" s="25">
        <v>3.98</v>
      </c>
      <c r="G43" s="25">
        <v>5</v>
      </c>
      <c r="H43" s="25">
        <v>5.13</v>
      </c>
      <c r="I43" s="25">
        <v>5.1100000000000003</v>
      </c>
      <c r="J43" s="25">
        <v>5.04</v>
      </c>
      <c r="K43" s="25">
        <v>5.16</v>
      </c>
      <c r="L43" s="25">
        <v>4.9000000000000004</v>
      </c>
      <c r="M43" s="25">
        <v>5.8</v>
      </c>
      <c r="P43" t="str">
        <v>oct. 2023</v>
      </c>
      <c r="Q43" s="25" t="e">
        <v>#N/A</v>
      </c>
      <c r="R43" s="25">
        <v>4.5999999999999996</v>
      </c>
      <c r="S43" s="25" t="e">
        <v>#N/A</v>
      </c>
      <c r="T43" s="25" t="e">
        <v>#N/A</v>
      </c>
      <c r="U43" s="25" t="e">
        <v>#N/A</v>
      </c>
      <c r="V43" s="25" t="e">
        <v>#N/A</v>
      </c>
      <c r="W43" s="25" t="e">
        <v>#N/A</v>
      </c>
      <c r="X43" s="25">
        <v>5.1100000000000003</v>
      </c>
      <c r="Y43" s="25" t="e">
        <v>#N/A</v>
      </c>
      <c r="Z43" s="25" t="e">
        <v>#N/A</v>
      </c>
      <c r="AA43" s="25" t="e">
        <v>#N/A</v>
      </c>
      <c r="AB43" s="25" t="e">
        <v>#N/A</v>
      </c>
      <c r="AC43" s="25"/>
      <c r="AJ43" s="103">
        <v>45230</v>
      </c>
      <c r="AK43" s="25">
        <v>-6.0000000000000497E-2</v>
      </c>
      <c r="AL43" s="25">
        <v>2.0000000000000462E-2</v>
      </c>
      <c r="AM43" t="str">
        <v>oct. 2023</v>
      </c>
      <c r="AN43" t="e">
        <v>#N/A</v>
      </c>
      <c r="AO43">
        <v>4.5999999999999996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>
        <v>5.1100000000000003</v>
      </c>
      <c r="AV43" t="e">
        <v>#N/A</v>
      </c>
      <c r="AW43" t="e">
        <v>#N/A</v>
      </c>
      <c r="AX43" t="e">
        <v>#N/A</v>
      </c>
      <c r="AY43" t="e">
        <v>#N/A</v>
      </c>
    </row>
    <row r="44" spans="1:51">
      <c r="A44" s="42">
        <v>45260</v>
      </c>
      <c r="B44" s="25">
        <v>4.57</v>
      </c>
      <c r="C44" s="25">
        <v>4.54</v>
      </c>
      <c r="D44" s="25">
        <v>4.4800000000000004</v>
      </c>
      <c r="E44" s="25">
        <v>4.6500000000000004</v>
      </c>
      <c r="F44" s="25">
        <v>4.28</v>
      </c>
      <c r="G44" s="25">
        <v>5.5</v>
      </c>
      <c r="H44" s="25">
        <v>5.14</v>
      </c>
      <c r="I44" s="25">
        <v>5.16</v>
      </c>
      <c r="J44" s="25">
        <v>5.1100000000000003</v>
      </c>
      <c r="K44" s="25">
        <v>5.2</v>
      </c>
      <c r="L44" s="25">
        <v>4.8899999999999997</v>
      </c>
      <c r="M44" s="25">
        <v>5.3</v>
      </c>
      <c r="P44" t="str">
        <v>nov. 2023</v>
      </c>
      <c r="Q44" s="25" t="e">
        <v>#N/A</v>
      </c>
      <c r="R44" s="25">
        <v>4.54</v>
      </c>
      <c r="S44" s="25" t="e">
        <v>#N/A</v>
      </c>
      <c r="T44" s="25" t="e">
        <v>#N/A</v>
      </c>
      <c r="U44" s="25" t="e">
        <v>#N/A</v>
      </c>
      <c r="V44" s="25" t="e">
        <v>#N/A</v>
      </c>
      <c r="W44" s="25" t="e">
        <v>#N/A</v>
      </c>
      <c r="X44" s="25">
        <v>5.16</v>
      </c>
      <c r="Y44" s="25" t="e">
        <v>#N/A</v>
      </c>
      <c r="Z44" s="25" t="e">
        <v>#N/A</v>
      </c>
      <c r="AA44" s="25" t="e">
        <v>#N/A</v>
      </c>
      <c r="AB44" s="25" t="e">
        <v>#N/A</v>
      </c>
      <c r="AC44" s="25"/>
      <c r="AJ44" s="103">
        <v>45260</v>
      </c>
      <c r="AK44" s="25">
        <v>-0.12000000000000011</v>
      </c>
      <c r="AL44" s="25">
        <v>7.0000000000000284E-2</v>
      </c>
      <c r="AM44" t="str">
        <v>nov. 2023</v>
      </c>
      <c r="AN44" t="e">
        <v>#N/A</v>
      </c>
      <c r="AO44">
        <v>4.54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>
        <v>5.16</v>
      </c>
      <c r="AV44" t="e">
        <v>#N/A</v>
      </c>
      <c r="AW44" t="e">
        <v>#N/A</v>
      </c>
      <c r="AX44" t="e">
        <v>#N/A</v>
      </c>
      <c r="AY44" t="e">
        <v>#N/A</v>
      </c>
    </row>
    <row r="45" spans="1:51">
      <c r="A45" s="42">
        <v>45291</v>
      </c>
      <c r="B45" s="25">
        <v>4.4400000000000004</v>
      </c>
      <c r="C45" s="25">
        <v>4.4400000000000004</v>
      </c>
      <c r="D45" s="25">
        <v>4.37</v>
      </c>
      <c r="E45" s="25">
        <v>4.4800000000000004</v>
      </c>
      <c r="F45" s="25">
        <v>4.2</v>
      </c>
      <c r="G45" s="25">
        <v>4.7</v>
      </c>
      <c r="H45" s="25">
        <v>5.1100000000000003</v>
      </c>
      <c r="I45" s="25">
        <v>5.0999999999999996</v>
      </c>
      <c r="J45" s="25">
        <v>5.0599999999999996</v>
      </c>
      <c r="K45" s="25">
        <v>5.17</v>
      </c>
      <c r="L45" s="25">
        <v>4.79</v>
      </c>
      <c r="M45" s="25">
        <v>5.3</v>
      </c>
      <c r="P45" t="str">
        <v>dic. 2023</v>
      </c>
      <c r="Q45" s="25" t="e">
        <v>#N/A</v>
      </c>
      <c r="R45" s="25">
        <v>4.4400000000000004</v>
      </c>
      <c r="S45" s="25" t="e">
        <v>#N/A</v>
      </c>
      <c r="T45" s="25" t="e">
        <v>#N/A</v>
      </c>
      <c r="U45" s="25" t="e">
        <v>#N/A</v>
      </c>
      <c r="V45" s="25" t="e">
        <v>#N/A</v>
      </c>
      <c r="W45" s="25" t="e">
        <v>#N/A</v>
      </c>
      <c r="X45" s="25">
        <v>5.0999999999999996</v>
      </c>
      <c r="Y45" s="25" t="e">
        <v>#N/A</v>
      </c>
      <c r="Z45" s="25" t="e">
        <v>#N/A</v>
      </c>
      <c r="AA45" s="25" t="e">
        <v>#N/A</v>
      </c>
      <c r="AB45" s="25" t="e">
        <v>#N/A</v>
      </c>
      <c r="AC45" s="25"/>
      <c r="AJ45" s="103">
        <v>45291</v>
      </c>
      <c r="AK45" s="25">
        <v>-0.21999999999999975</v>
      </c>
      <c r="AL45" s="25">
        <v>9.9999999999997868E-3</v>
      </c>
      <c r="AM45" t="str">
        <v>dic. 2023</v>
      </c>
      <c r="AN45" t="e">
        <v>#N/A</v>
      </c>
      <c r="AO45">
        <v>4.4400000000000004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>
        <v>5.0999999999999996</v>
      </c>
      <c r="AV45" t="e">
        <v>#N/A</v>
      </c>
      <c r="AW45" t="e">
        <v>#N/A</v>
      </c>
      <c r="AX45" t="e">
        <v>#N/A</v>
      </c>
      <c r="AY45" t="e">
        <v>#N/A</v>
      </c>
    </row>
    <row r="46" spans="1:51">
      <c r="A46" s="42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J46" s="103"/>
      <c r="AK46" s="25"/>
      <c r="AL46" s="25"/>
      <c r="AM46" t="str">
        <v>Realizado</v>
      </c>
      <c r="AN46" t="str">
        <v/>
      </c>
      <c r="AO46">
        <v>4.66</v>
      </c>
      <c r="AP46" t="str">
        <v/>
      </c>
      <c r="AQ46" t="str">
        <v/>
      </c>
      <c r="AR46" t="str">
        <v/>
      </c>
      <c r="AS46" t="str">
        <v/>
      </c>
      <c r="AT46" t="str">
        <v/>
      </c>
      <c r="AU46">
        <v>5.09</v>
      </c>
      <c r="AV46" t="str">
        <v/>
      </c>
      <c r="AW46" t="str">
        <v/>
      </c>
      <c r="AX46" t="str">
        <v/>
      </c>
      <c r="AY46" t="str">
        <v/>
      </c>
    </row>
    <row r="47" spans="1:51">
      <c r="A47" s="42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J47" s="103"/>
      <c r="AK47" s="25"/>
      <c r="AL47" s="25"/>
    </row>
    <row r="48" spans="1:51">
      <c r="A48" s="42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J48" s="103"/>
      <c r="AK48" s="25"/>
      <c r="AL48" s="25"/>
    </row>
    <row r="49" spans="1:38">
      <c r="A49" s="42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J49" s="103"/>
      <c r="AK49" s="25"/>
      <c r="AL49" s="25"/>
    </row>
    <row r="50" spans="1:38">
      <c r="A50" s="42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J50" s="103"/>
      <c r="AK50" s="25"/>
      <c r="AL50" s="25"/>
    </row>
    <row r="51" spans="1:38">
      <c r="A51" s="42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J51" s="103"/>
      <c r="AK51" s="25"/>
      <c r="AL51" s="25"/>
    </row>
    <row r="52" spans="1:38">
      <c r="A52" s="42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J52" s="103"/>
      <c r="AK52" s="25"/>
      <c r="AL52" s="25"/>
    </row>
    <row r="53" spans="1:38">
      <c r="A53" s="42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J53" s="103"/>
      <c r="AK53" s="25"/>
      <c r="AL53" s="25"/>
    </row>
    <row r="54" spans="1:38">
      <c r="A54" s="42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J54" s="103"/>
      <c r="AK54" s="25"/>
      <c r="AL54" s="25"/>
    </row>
    <row r="55" spans="1:38">
      <c r="A55" s="42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J55" s="103"/>
      <c r="AK55" s="25"/>
      <c r="AL55" s="25"/>
    </row>
    <row r="56" spans="1:38">
      <c r="A56" s="42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J56" s="103"/>
      <c r="AK56" s="25"/>
      <c r="AL56" s="25"/>
    </row>
    <row r="57" spans="1:38">
      <c r="A57" s="42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J57" s="103"/>
      <c r="AK57" s="25"/>
      <c r="AL57" s="25"/>
    </row>
    <row r="58" spans="1:38">
      <c r="A58" s="42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J58" s="103"/>
      <c r="AK58" s="25"/>
      <c r="AL58" s="25"/>
    </row>
    <row r="59" spans="1:38">
      <c r="A59" s="42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J59" s="103"/>
      <c r="AK59" s="25"/>
      <c r="AL59" s="25"/>
    </row>
    <row r="60" spans="1:38">
      <c r="A60" s="42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J60" s="103"/>
      <c r="AK60" s="25"/>
      <c r="AL60" s="25"/>
    </row>
    <row r="61" spans="1:38">
      <c r="A61" s="42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J61" s="103"/>
      <c r="AK61" s="25"/>
      <c r="AL61" s="25"/>
    </row>
    <row r="62" spans="1:38">
      <c r="A62" s="42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J62" s="103"/>
      <c r="AK62" s="25"/>
      <c r="AL62" s="25"/>
    </row>
    <row r="63" spans="1:38">
      <c r="A63" s="42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J63" s="103"/>
      <c r="AK63" s="25"/>
      <c r="AL63" s="25"/>
    </row>
    <row r="64" spans="1:38">
      <c r="A64" s="42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J64" s="103"/>
      <c r="AK64" s="25"/>
      <c r="AL64" s="25"/>
    </row>
    <row r="65" spans="1:38">
      <c r="A65" s="42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J65" s="103"/>
      <c r="AK65" s="25"/>
      <c r="AL65" s="25"/>
    </row>
    <row r="66" spans="1:38">
      <c r="A66" s="42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J66" s="103"/>
      <c r="AK66" s="25"/>
      <c r="AL66" s="25"/>
    </row>
    <row r="67" spans="1:38">
      <c r="A67" s="42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J67" s="103"/>
      <c r="AK67" s="25"/>
      <c r="AL67" s="25"/>
    </row>
    <row r="68" spans="1:38">
      <c r="A68" s="42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J68" s="103"/>
      <c r="AK68" s="25"/>
      <c r="AL68" s="25"/>
    </row>
    <row r="69" spans="1:38">
      <c r="A69" s="42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J69" s="103"/>
      <c r="AK69" s="25"/>
      <c r="AL69" s="25"/>
    </row>
    <row r="70" spans="1:38">
      <c r="A70" s="42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J70" s="103"/>
      <c r="AK70" s="25"/>
      <c r="AL70" s="25"/>
    </row>
    <row r="71" spans="1:38">
      <c r="A71" s="42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J71" s="103"/>
      <c r="AK71" s="25"/>
      <c r="AL71" s="25"/>
    </row>
    <row r="72" spans="1:38">
      <c r="A72" s="42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J72" s="103"/>
      <c r="AK72" s="25"/>
      <c r="AL72" s="25"/>
    </row>
    <row r="73" spans="1:38">
      <c r="A73" s="42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J73" s="103"/>
      <c r="AK73" s="25"/>
      <c r="AL73" s="25"/>
    </row>
    <row r="74" spans="1:38">
      <c r="A74" s="42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J74" s="103"/>
      <c r="AK74" s="25"/>
      <c r="AL74" s="25"/>
    </row>
    <row r="75" spans="1:38">
      <c r="A75" s="42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J75" s="103"/>
      <c r="AK75" s="25"/>
      <c r="AL75" s="25"/>
    </row>
    <row r="76" spans="1:38">
      <c r="A76" s="42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J76" s="103"/>
      <c r="AK76" s="25"/>
      <c r="AL76" s="25"/>
    </row>
    <row r="77" spans="1:38">
      <c r="A77" s="42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J77" s="103"/>
      <c r="AK77" s="25"/>
      <c r="AL77" s="25"/>
    </row>
    <row r="78" spans="1:38">
      <c r="A78" s="42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J78" s="103"/>
      <c r="AK78" s="25"/>
      <c r="AL78" s="25"/>
    </row>
    <row r="79" spans="1:38">
      <c r="A79" s="42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J79" s="103"/>
      <c r="AK79" s="25"/>
      <c r="AL79" s="25"/>
    </row>
    <row r="80" spans="1:38">
      <c r="A80" s="42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J80" s="103"/>
      <c r="AK80" s="25"/>
      <c r="AL80" s="25"/>
    </row>
    <row r="81" spans="1:38">
      <c r="A81" s="42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J81" s="103"/>
      <c r="AK81" s="25"/>
      <c r="AL81" s="25"/>
    </row>
    <row r="82" spans="1:38">
      <c r="A82" s="42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J82" s="103"/>
      <c r="AK82" s="25"/>
      <c r="AL82" s="25"/>
    </row>
    <row r="83" spans="1:38">
      <c r="A83" s="42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J83" s="103"/>
      <c r="AK83" s="25"/>
      <c r="AL83" s="25"/>
    </row>
    <row r="84" spans="1:38">
      <c r="A84" s="42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J84" s="103"/>
      <c r="AK84" s="25"/>
      <c r="AL84" s="25"/>
    </row>
    <row r="85" spans="1:38">
      <c r="A85" s="42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J85" s="103"/>
      <c r="AK85" s="25"/>
      <c r="AL85" s="25"/>
    </row>
    <row r="86" spans="1:38">
      <c r="A86" s="42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J86" s="103"/>
      <c r="AK86" s="25"/>
      <c r="AL86" s="25"/>
    </row>
    <row r="87" spans="1:38">
      <c r="A87" s="42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J87" s="103"/>
      <c r="AK87" s="25"/>
      <c r="AL87" s="25"/>
    </row>
    <row r="88" spans="1:38">
      <c r="A88" s="42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J88" s="103"/>
      <c r="AK88" s="25"/>
      <c r="AL88" s="25"/>
    </row>
    <row r="89" spans="1:38">
      <c r="A89" s="42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J89" s="103"/>
      <c r="AK89" s="25"/>
      <c r="AL89" s="25"/>
    </row>
    <row r="90" spans="1:38">
      <c r="A90" s="42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J90" s="103"/>
      <c r="AK90" s="25"/>
      <c r="AL90" s="25"/>
    </row>
    <row r="91" spans="1:38">
      <c r="A91" s="42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J91" s="103"/>
      <c r="AK91" s="25"/>
      <c r="AL91" s="25"/>
    </row>
    <row r="92" spans="1:38">
      <c r="A92" s="42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J92" s="103"/>
      <c r="AK92" s="25"/>
      <c r="AL92" s="25"/>
    </row>
    <row r="93" spans="1:38">
      <c r="A93" s="42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J93" s="103"/>
      <c r="AK93" s="25"/>
      <c r="AL93" s="25"/>
    </row>
    <row r="94" spans="1:38">
      <c r="A94" s="42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J94" s="103"/>
      <c r="AK94" s="25"/>
      <c r="AL94" s="25"/>
    </row>
    <row r="95" spans="1:38">
      <c r="A95" s="42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J95" s="103"/>
      <c r="AK95" s="25"/>
      <c r="AL95" s="25"/>
    </row>
    <row r="96" spans="1:38">
      <c r="A96" s="42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J96" s="103"/>
      <c r="AK96" s="25"/>
      <c r="AL96" s="25"/>
    </row>
    <row r="97" spans="1:38">
      <c r="A97" s="42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J97" s="103"/>
      <c r="AK97" s="25"/>
      <c r="AL97" s="25"/>
    </row>
    <row r="98" spans="1:38">
      <c r="A98" s="42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J98" s="103"/>
      <c r="AK98" s="25"/>
      <c r="AL98" s="25"/>
    </row>
    <row r="99" spans="1:38">
      <c r="A99" s="42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J99" s="103"/>
      <c r="AK99" s="25"/>
      <c r="AL99" s="25"/>
    </row>
    <row r="100" spans="1:38">
      <c r="A100" s="42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J100" s="103"/>
      <c r="AK100" s="25"/>
      <c r="AL100" s="25"/>
    </row>
    <row r="101" spans="1:38">
      <c r="A101" s="42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J101" s="103"/>
      <c r="AK101" s="25"/>
      <c r="AL101" s="25"/>
    </row>
    <row r="102" spans="1:38">
      <c r="A102" s="42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J102" s="103"/>
      <c r="AK102" s="25"/>
      <c r="AL102" s="25"/>
    </row>
    <row r="103" spans="1:38">
      <c r="A103" s="42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J103" s="103"/>
      <c r="AK103" s="25"/>
      <c r="AL103" s="25"/>
    </row>
    <row r="104" spans="1:38">
      <c r="A104" s="42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J104" s="103"/>
      <c r="AK104" s="25"/>
      <c r="AL104" s="25"/>
    </row>
    <row r="105" spans="1:38">
      <c r="A105" s="42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J105" s="103"/>
      <c r="AK105" s="25"/>
      <c r="AL105" s="25"/>
    </row>
    <row r="106" spans="1:38">
      <c r="A106" s="42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J106" s="103"/>
      <c r="AK106" s="25"/>
      <c r="AL106" s="25"/>
    </row>
    <row r="107" spans="1:38">
      <c r="A107" s="42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J107" s="103"/>
      <c r="AK107" s="25"/>
      <c r="AL107" s="25"/>
    </row>
    <row r="108" spans="1:38">
      <c r="A108" s="42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J108" s="103"/>
      <c r="AK108" s="25"/>
      <c r="AL108" s="25"/>
    </row>
    <row r="109" spans="1:38">
      <c r="A109" s="42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J109" s="103"/>
      <c r="AK109" s="25"/>
      <c r="AL109" s="25"/>
    </row>
    <row r="110" spans="1:38">
      <c r="A110" s="42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J110" s="103"/>
      <c r="AK110" s="25"/>
      <c r="AL110" s="25"/>
    </row>
    <row r="111" spans="1:38">
      <c r="A111" s="42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J111" s="103"/>
      <c r="AK111" s="25"/>
      <c r="AL111" s="25"/>
    </row>
    <row r="112" spans="1:38">
      <c r="A112" s="42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J112" s="103"/>
      <c r="AK112" s="25"/>
      <c r="AL112" s="25"/>
    </row>
    <row r="113" spans="1:38">
      <c r="A113" s="42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J113" s="103"/>
      <c r="AK113" s="25"/>
      <c r="AL113" s="25"/>
    </row>
    <row r="114" spans="1:38">
      <c r="A114" s="42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J114" s="103"/>
      <c r="AK114" s="25"/>
      <c r="AL114" s="25"/>
    </row>
    <row r="115" spans="1:38">
      <c r="A115" s="42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J115" s="103"/>
      <c r="AK115" s="25"/>
      <c r="AL115" s="25"/>
    </row>
    <row r="116" spans="1:38">
      <c r="A116" s="42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J116" s="103"/>
      <c r="AK116" s="25"/>
      <c r="AL116" s="25"/>
    </row>
    <row r="117" spans="1:38">
      <c r="A117" s="42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J117" s="103"/>
      <c r="AK117" s="25"/>
      <c r="AL117" s="25"/>
    </row>
    <row r="118" spans="1:38">
      <c r="A118" s="42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J118" s="103"/>
      <c r="AK118" s="25"/>
      <c r="AL118" s="25"/>
    </row>
    <row r="119" spans="1:38">
      <c r="A119" s="42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J119" s="103"/>
      <c r="AK119" s="25"/>
      <c r="AL119" s="25"/>
    </row>
    <row r="120" spans="1:38">
      <c r="A120" s="42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J120" s="103"/>
      <c r="AK120" s="25"/>
      <c r="AL120" s="25"/>
    </row>
    <row r="121" spans="1:38">
      <c r="A121" s="42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J121" s="103"/>
      <c r="AK121" s="25"/>
      <c r="AL121" s="25"/>
    </row>
    <row r="122" spans="1:38">
      <c r="A122" s="42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J122" s="103"/>
      <c r="AK122" s="25"/>
      <c r="AL122" s="25"/>
    </row>
    <row r="123" spans="1:38">
      <c r="A123" s="42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J123" s="103"/>
      <c r="AK123" s="25"/>
      <c r="AL123" s="25"/>
    </row>
    <row r="124" spans="1:38">
      <c r="A124" s="42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J124" s="103"/>
      <c r="AK124" s="25"/>
      <c r="AL124" s="25"/>
    </row>
    <row r="125" spans="1:38">
      <c r="A125" s="42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J125" s="103"/>
      <c r="AK125" s="25"/>
      <c r="AL125" s="25"/>
    </row>
    <row r="126" spans="1:38">
      <c r="A126" s="42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J126" s="103"/>
      <c r="AK126" s="25"/>
      <c r="AL126" s="25"/>
    </row>
    <row r="127" spans="1:38">
      <c r="A127" s="42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J127" s="103"/>
      <c r="AK127" s="25"/>
      <c r="AL127" s="25"/>
    </row>
    <row r="128" spans="1:38">
      <c r="A128" s="42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J128" s="103"/>
      <c r="AK128" s="25"/>
      <c r="AL128" s="25"/>
    </row>
    <row r="129" spans="1:38">
      <c r="A129" s="42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J129" s="103"/>
      <c r="AK129" s="25"/>
      <c r="AL129" s="25"/>
    </row>
    <row r="130" spans="1:38">
      <c r="A130" s="42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J130" s="103"/>
      <c r="AK130" s="25"/>
      <c r="AL130" s="25"/>
    </row>
    <row r="131" spans="1:38">
      <c r="A131" s="42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J131" s="103"/>
      <c r="AK131" s="25"/>
      <c r="AL131" s="25"/>
    </row>
    <row r="132" spans="1:38">
      <c r="A132" s="42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J132" s="103"/>
      <c r="AK132" s="25"/>
      <c r="AL132" s="25"/>
    </row>
    <row r="133" spans="1:38">
      <c r="A133" s="42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J133" s="103"/>
      <c r="AK133" s="25"/>
      <c r="AL133" s="25"/>
    </row>
    <row r="134" spans="1:38">
      <c r="A134" s="42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J134" s="103"/>
      <c r="AK134" s="25"/>
      <c r="AL134" s="25"/>
    </row>
    <row r="135" spans="1:38">
      <c r="A135" s="42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J135" s="103"/>
      <c r="AK135" s="25"/>
      <c r="AL135" s="25"/>
    </row>
    <row r="136" spans="1:38">
      <c r="A136" s="42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J136" s="103"/>
      <c r="AK136" s="25"/>
      <c r="AL136" s="25"/>
    </row>
    <row r="137" spans="1:38">
      <c r="A137" s="42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J137" s="103"/>
      <c r="AK137" s="25"/>
      <c r="AL137" s="25"/>
    </row>
    <row r="138" spans="1:38">
      <c r="A138" s="42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J138" s="103"/>
      <c r="AK138" s="25"/>
      <c r="AL138" s="25"/>
    </row>
    <row r="139" spans="1:38">
      <c r="A139" s="42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J139" s="103"/>
      <c r="AK139" s="25"/>
      <c r="AL139" s="25"/>
    </row>
    <row r="140" spans="1:38">
      <c r="A140" s="4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J140" s="103"/>
      <c r="AK140" s="25"/>
      <c r="AL140" s="25"/>
    </row>
    <row r="141" spans="1:38">
      <c r="A141" s="42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J141" s="103"/>
      <c r="AK141" s="25"/>
      <c r="AL141" s="25"/>
    </row>
    <row r="142" spans="1:38">
      <c r="A142" s="42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J142" s="103"/>
      <c r="AK142" s="25"/>
      <c r="AL142" s="25"/>
    </row>
    <row r="143" spans="1:38">
      <c r="A143" s="42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J143" s="103"/>
      <c r="AK143" s="25"/>
      <c r="AL143" s="25"/>
    </row>
    <row r="144" spans="1:38">
      <c r="A144" s="42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J144" s="103"/>
      <c r="AK144" s="25"/>
      <c r="AL144" s="25"/>
    </row>
    <row r="145" spans="1:38">
      <c r="A145" s="42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J145" s="103"/>
      <c r="AK145" s="25"/>
      <c r="AL145" s="25"/>
    </row>
    <row r="146" spans="1:38">
      <c r="A146" s="42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J146" s="103"/>
      <c r="AK146" s="25"/>
      <c r="AL146" s="25"/>
    </row>
    <row r="147" spans="1:38">
      <c r="A147" s="42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J147" s="103"/>
      <c r="AK147" s="25"/>
      <c r="AL147" s="25"/>
    </row>
    <row r="148" spans="1:38">
      <c r="A148" s="42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J148" s="103"/>
      <c r="AK148" s="25"/>
      <c r="AL148" s="25"/>
    </row>
    <row r="149" spans="1:38">
      <c r="A149" s="42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J149" s="103"/>
      <c r="AK149" s="25"/>
      <c r="AL149" s="25"/>
    </row>
    <row r="150" spans="1:38">
      <c r="A150" s="42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J150" s="103"/>
      <c r="AK150" s="25"/>
      <c r="AL150" s="25"/>
    </row>
    <row r="151" spans="1:38">
      <c r="A151" s="42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J151" s="103"/>
      <c r="AK151" s="25"/>
      <c r="AL151" s="25"/>
    </row>
    <row r="152" spans="1:38">
      <c r="A152" s="42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J152" s="103"/>
      <c r="AK152" s="25"/>
      <c r="AL152" s="25"/>
    </row>
    <row r="153" spans="1:38">
      <c r="A153" s="42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J153" s="103"/>
      <c r="AK153" s="25"/>
      <c r="AL153" s="25"/>
    </row>
    <row r="154" spans="1:38">
      <c r="A154" s="42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J154" s="103"/>
      <c r="AK154" s="25"/>
      <c r="AL154" s="25"/>
    </row>
    <row r="155" spans="1:38">
      <c r="A155" s="42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J155" s="103"/>
      <c r="AK155" s="25"/>
      <c r="AL155" s="25"/>
    </row>
    <row r="156" spans="1:38">
      <c r="A156" s="42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J156" s="103"/>
      <c r="AK156" s="25"/>
      <c r="AL156" s="25"/>
    </row>
    <row r="157" spans="1:38">
      <c r="A157" s="42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J157" s="103"/>
      <c r="AK157" s="25"/>
      <c r="AL157" s="25"/>
    </row>
    <row r="158" spans="1:38">
      <c r="A158" s="42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J158" s="103"/>
      <c r="AK158" s="25"/>
      <c r="AL158" s="25"/>
    </row>
    <row r="159" spans="1:38">
      <c r="A159" s="42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J159" s="103"/>
      <c r="AK159" s="25"/>
      <c r="AL159" s="25"/>
    </row>
    <row r="160" spans="1:38">
      <c r="A160" s="42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J160" s="103"/>
      <c r="AK160" s="25"/>
      <c r="AL160" s="25"/>
    </row>
    <row r="161" spans="1:38">
      <c r="A161" s="42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J161" s="103"/>
      <c r="AK161" s="25"/>
      <c r="AL161" s="25"/>
    </row>
    <row r="162" spans="1:38">
      <c r="A162" s="42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J162" s="103"/>
      <c r="AK162" s="25"/>
      <c r="AL162" s="25"/>
    </row>
    <row r="163" spans="1:38">
      <c r="A163" s="42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J163" s="103"/>
      <c r="AK163" s="25"/>
      <c r="AL163" s="25"/>
    </row>
    <row r="164" spans="1:38">
      <c r="A164" s="42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J164" s="103"/>
      <c r="AK164" s="25"/>
      <c r="AL164" s="25"/>
    </row>
    <row r="165" spans="1:38">
      <c r="A165" s="42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J165" s="103"/>
      <c r="AK165" s="25"/>
      <c r="AL165" s="25"/>
    </row>
    <row r="166" spans="1:38">
      <c r="A166" s="42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J166" s="103"/>
      <c r="AK166" s="25"/>
      <c r="AL166" s="25"/>
    </row>
    <row r="167" spans="1:38">
      <c r="A167" s="42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J167" s="103"/>
      <c r="AK167" s="25"/>
      <c r="AL167" s="25"/>
    </row>
    <row r="168" spans="1:38">
      <c r="A168" s="42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J168" s="103"/>
      <c r="AK168" s="25"/>
      <c r="AL168" s="25"/>
    </row>
    <row r="169" spans="1:38">
      <c r="A169" s="42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J169" s="103"/>
      <c r="AK169" s="25"/>
      <c r="AL169" s="25"/>
    </row>
    <row r="170" spans="1:38">
      <c r="A170" s="42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J170" s="103"/>
      <c r="AK170" s="25"/>
      <c r="AL170" s="25"/>
    </row>
    <row r="171" spans="1:38">
      <c r="A171" s="42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J171" s="103"/>
      <c r="AK171" s="25"/>
      <c r="AL171" s="25"/>
    </row>
    <row r="172" spans="1:38">
      <c r="A172" s="42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J172" s="103"/>
      <c r="AK172" s="25"/>
      <c r="AL172" s="25"/>
    </row>
    <row r="173" spans="1:38">
      <c r="A173" s="42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J173" s="103"/>
      <c r="AK173" s="25"/>
      <c r="AL173" s="25"/>
    </row>
    <row r="174" spans="1:38">
      <c r="A174" s="42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J174" s="103"/>
      <c r="AK174" s="25"/>
      <c r="AL174" s="25"/>
    </row>
    <row r="175" spans="1:38">
      <c r="A175" s="42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J175" s="103"/>
      <c r="AK175" s="25"/>
      <c r="AL175" s="25"/>
    </row>
    <row r="176" spans="1:38">
      <c r="A176" s="42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J176" s="103"/>
      <c r="AK176" s="25"/>
      <c r="AL176" s="25"/>
    </row>
    <row r="177" spans="1:38">
      <c r="A177" s="42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J177" s="103"/>
      <c r="AK177" s="25"/>
      <c r="AL177" s="25"/>
    </row>
    <row r="178" spans="1:38">
      <c r="A178" s="42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J178" s="103"/>
      <c r="AK178" s="25"/>
      <c r="AL178" s="25"/>
    </row>
    <row r="179" spans="1:38">
      <c r="A179" s="42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J179" s="103"/>
      <c r="AK179" s="25"/>
      <c r="AL179" s="25"/>
    </row>
    <row r="180" spans="1:38">
      <c r="A180" s="42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J180" s="103"/>
      <c r="AK180" s="25"/>
      <c r="AL180" s="25"/>
    </row>
    <row r="181" spans="1:38">
      <c r="A181" s="42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J181" s="103"/>
      <c r="AK181" s="25"/>
      <c r="AL181" s="25"/>
    </row>
    <row r="182" spans="1:38">
      <c r="A182" s="42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J182" s="103"/>
      <c r="AK182" s="25"/>
      <c r="AL182" s="25"/>
    </row>
    <row r="183" spans="1:38">
      <c r="A183" s="42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J183" s="103"/>
      <c r="AK183" s="25"/>
      <c r="AL183" s="25"/>
    </row>
    <row r="184" spans="1:38">
      <c r="A184" s="42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J184" s="103"/>
      <c r="AK184" s="25"/>
      <c r="AL184" s="25"/>
    </row>
    <row r="185" spans="1:38">
      <c r="A185" s="42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J185" s="103"/>
      <c r="AK185" s="25"/>
      <c r="AL185" s="25"/>
    </row>
    <row r="186" spans="1:38">
      <c r="A186" s="42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J186" s="103"/>
      <c r="AK186" s="25"/>
      <c r="AL186" s="25"/>
    </row>
    <row r="187" spans="1:38">
      <c r="A187" s="42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J187" s="103"/>
      <c r="AK187" s="25"/>
      <c r="AL187" s="25"/>
    </row>
    <row r="188" spans="1:38">
      <c r="A188" s="42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J188" s="103"/>
      <c r="AK188" s="25"/>
      <c r="AL188" s="25"/>
    </row>
    <row r="189" spans="1:38">
      <c r="A189" s="42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J189" s="103"/>
      <c r="AK189" s="25"/>
      <c r="AL189" s="25"/>
    </row>
    <row r="190" spans="1:38">
      <c r="A190" s="42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J190" s="103"/>
      <c r="AK190" s="25"/>
      <c r="AL190" s="25"/>
    </row>
    <row r="191" spans="1:38">
      <c r="A191" s="42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J191" s="103"/>
      <c r="AK191" s="25"/>
      <c r="AL191" s="25"/>
    </row>
    <row r="192" spans="1:38">
      <c r="A192" s="42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J192" s="103"/>
      <c r="AK192" s="25"/>
      <c r="AL192" s="25"/>
    </row>
    <row r="193" spans="1:38">
      <c r="A193" s="42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J193" s="103"/>
      <c r="AK193" s="25"/>
      <c r="AL193" s="25"/>
    </row>
    <row r="194" spans="1:38">
      <c r="A194" s="42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J194" s="103"/>
      <c r="AK194" s="25"/>
      <c r="AL194" s="25"/>
    </row>
    <row r="195" spans="1:38">
      <c r="A195" s="42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J195" s="103"/>
      <c r="AK195" s="25"/>
      <c r="AL195" s="25"/>
    </row>
    <row r="196" spans="1:38">
      <c r="A196" s="42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J196" s="103"/>
      <c r="AK196" s="25"/>
      <c r="AL196" s="25"/>
    </row>
    <row r="197" spans="1:38">
      <c r="A197" s="42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J197" s="103"/>
      <c r="AK197" s="25"/>
      <c r="AL197" s="25"/>
    </row>
    <row r="198" spans="1:38">
      <c r="A198" s="42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J198" s="103"/>
      <c r="AK198" s="25"/>
      <c r="AL198" s="25"/>
    </row>
    <row r="199" spans="1:38">
      <c r="A199" s="42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J199" s="103"/>
      <c r="AK199" s="25"/>
      <c r="AL199" s="25"/>
    </row>
    <row r="200" spans="1:38">
      <c r="A200" s="42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J200" s="103"/>
      <c r="AK200" s="25"/>
      <c r="AL200" s="25"/>
    </row>
    <row r="201" spans="1:38">
      <c r="A201" s="42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J201" s="103"/>
      <c r="AK201" s="25"/>
      <c r="AL201" s="25"/>
    </row>
    <row r="202" spans="1:38">
      <c r="A202" s="42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J202" s="103"/>
      <c r="AK202" s="25"/>
      <c r="AL202" s="25"/>
    </row>
    <row r="203" spans="1:38">
      <c r="A203" s="42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J203" s="103"/>
      <c r="AK203" s="25"/>
      <c r="AL203" s="25"/>
    </row>
    <row r="204" spans="1:38">
      <c r="A204" s="42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J204" s="103"/>
      <c r="AK204" s="25"/>
      <c r="AL204" s="25"/>
    </row>
    <row r="205" spans="1:38">
      <c r="A205" s="42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J205" s="103"/>
      <c r="AK205" s="25"/>
      <c r="AL205" s="25"/>
    </row>
    <row r="206" spans="1:38">
      <c r="A206" s="42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J206" s="103"/>
      <c r="AK206" s="25"/>
      <c r="AL206" s="25"/>
    </row>
    <row r="207" spans="1:38">
      <c r="A207" s="42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J207" s="103"/>
      <c r="AK207" s="25"/>
      <c r="AL207" s="25"/>
    </row>
    <row r="208" spans="1:38">
      <c r="A208" s="42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J208" s="103"/>
      <c r="AK208" s="25"/>
      <c r="AL208" s="25"/>
    </row>
    <row r="209" spans="1:38">
      <c r="A209" s="42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J209" s="103"/>
      <c r="AK209" s="25"/>
      <c r="AL209" s="25"/>
    </row>
    <row r="210" spans="1:38">
      <c r="A210" s="42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J210" s="103"/>
      <c r="AK210" s="25"/>
      <c r="AL210" s="25"/>
    </row>
    <row r="211" spans="1:38">
      <c r="A211" s="42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J211" s="103"/>
      <c r="AK211" s="25"/>
      <c r="AL211" s="25"/>
    </row>
    <row r="212" spans="1:38">
      <c r="A212" s="42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J212" s="103"/>
      <c r="AK212" s="25"/>
      <c r="AL212" s="25"/>
    </row>
    <row r="213" spans="1:38">
      <c r="A213" s="42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J213" s="103"/>
      <c r="AK213" s="25"/>
      <c r="AL213" s="25"/>
    </row>
    <row r="214" spans="1:38">
      <c r="A214" s="42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J214" s="103"/>
      <c r="AK214" s="25"/>
      <c r="AL214" s="25"/>
    </row>
    <row r="215" spans="1:38">
      <c r="A215" s="42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J215" s="103"/>
      <c r="AK215" s="25"/>
      <c r="AL215" s="25"/>
    </row>
    <row r="216" spans="1:38">
      <c r="A216" s="42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J216" s="103"/>
      <c r="AK216" s="25"/>
      <c r="AL216" s="25"/>
    </row>
    <row r="217" spans="1:38">
      <c r="A217" s="42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J217" s="103"/>
      <c r="AK217" s="25"/>
      <c r="AL217" s="25"/>
    </row>
    <row r="218" spans="1:38">
      <c r="A218" s="42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J218" s="103"/>
      <c r="AK218" s="25"/>
      <c r="AL218" s="25"/>
    </row>
    <row r="219" spans="1:38">
      <c r="A219" s="42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J219" s="103"/>
      <c r="AK219" s="25"/>
      <c r="AL219" s="25"/>
    </row>
    <row r="220" spans="1:38">
      <c r="A220" s="42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J220" s="103"/>
      <c r="AK220" s="25"/>
      <c r="AL220" s="25"/>
    </row>
    <row r="221" spans="1:38">
      <c r="A221" s="42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J221" s="103"/>
      <c r="AK221" s="25"/>
      <c r="AL221" s="25"/>
    </row>
    <row r="222" spans="1:38">
      <c r="A222" s="42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J222" s="103"/>
      <c r="AK222" s="25"/>
      <c r="AL222" s="25"/>
    </row>
    <row r="223" spans="1:38">
      <c r="A223" s="42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J223" s="103"/>
      <c r="AK223" s="25"/>
      <c r="AL223" s="25"/>
    </row>
    <row r="224" spans="1:38">
      <c r="A224" s="42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J224" s="103"/>
      <c r="AK224" s="25"/>
      <c r="AL224" s="25"/>
    </row>
    <row r="225" spans="1:38">
      <c r="A225" s="42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J225" s="103"/>
      <c r="AK225" s="25"/>
      <c r="AL225" s="25"/>
    </row>
    <row r="226" spans="1:38">
      <c r="A226" s="42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J226" s="103"/>
      <c r="AK226" s="25"/>
      <c r="AL226" s="25"/>
    </row>
    <row r="227" spans="1:38">
      <c r="A227" s="42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J227" s="103"/>
      <c r="AK227" s="25"/>
      <c r="AL227" s="25"/>
    </row>
    <row r="228" spans="1:38">
      <c r="A228" s="42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J228" s="103"/>
      <c r="AK228" s="25"/>
      <c r="AL228" s="25"/>
    </row>
    <row r="229" spans="1:38">
      <c r="A229" s="42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J229" s="103"/>
      <c r="AK229" s="25"/>
      <c r="AL229" s="25"/>
    </row>
    <row r="230" spans="1:38">
      <c r="A230" s="42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J230" s="103"/>
      <c r="AK230" s="25"/>
      <c r="AL230" s="25"/>
    </row>
    <row r="231" spans="1:38">
      <c r="A231" s="42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J231" s="103"/>
      <c r="AK231" s="25"/>
      <c r="AL231" s="25"/>
    </row>
    <row r="232" spans="1:38">
      <c r="A232" s="42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J232" s="103"/>
      <c r="AK232" s="25"/>
      <c r="AL232" s="25"/>
    </row>
    <row r="233" spans="1:38">
      <c r="A233" s="42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J233" s="103"/>
      <c r="AK233" s="25"/>
      <c r="AL233" s="25"/>
    </row>
    <row r="234" spans="1:38">
      <c r="A234" s="42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J234" s="103"/>
      <c r="AK234" s="25"/>
      <c r="AL234" s="25"/>
    </row>
    <row r="235" spans="1:38">
      <c r="A235" s="42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J235" s="103"/>
      <c r="AK235" s="25"/>
      <c r="AL235" s="25"/>
    </row>
    <row r="236" spans="1:38">
      <c r="A236" s="42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J236" s="103"/>
      <c r="AK236" s="25"/>
      <c r="AL236" s="25"/>
    </row>
    <row r="237" spans="1:38">
      <c r="A237" s="42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J237" s="103"/>
      <c r="AK237" s="25"/>
      <c r="AL237" s="25"/>
    </row>
    <row r="238" spans="1:38">
      <c r="A238" s="42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J238" s="103"/>
      <c r="AK238" s="25"/>
      <c r="AL238" s="25"/>
    </row>
    <row r="239" spans="1:38">
      <c r="A239" s="42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J239" s="103"/>
      <c r="AK239" s="25"/>
      <c r="AL239" s="25"/>
    </row>
    <row r="240" spans="1:38">
      <c r="A240" s="42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J240" s="103"/>
      <c r="AK240" s="25"/>
      <c r="AL240" s="25"/>
    </row>
    <row r="241" spans="1:38">
      <c r="A241" s="42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J241" s="103"/>
      <c r="AK241" s="25"/>
      <c r="AL241" s="25"/>
    </row>
    <row r="242" spans="1:38">
      <c r="A242" s="42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J242" s="103"/>
      <c r="AK242" s="25"/>
      <c r="AL242" s="25"/>
    </row>
    <row r="243" spans="1:38">
      <c r="A243" s="42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J243" s="103"/>
      <c r="AK243" s="25"/>
      <c r="AL243" s="25"/>
    </row>
    <row r="244" spans="1:38">
      <c r="A244" s="42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J244" s="103"/>
      <c r="AK244" s="25"/>
      <c r="AL244" s="25"/>
    </row>
    <row r="245" spans="1:38">
      <c r="A245" s="42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J245" s="103"/>
      <c r="AK245" s="25"/>
      <c r="AL245" s="25"/>
    </row>
    <row r="246" spans="1:38">
      <c r="A246" s="42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J246" s="103"/>
      <c r="AK246" s="25"/>
      <c r="AL246" s="25"/>
    </row>
    <row r="247" spans="1:38">
      <c r="A247" s="42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J247" s="103"/>
      <c r="AK247" s="25"/>
      <c r="AL247" s="25"/>
    </row>
    <row r="248" spans="1:38">
      <c r="A248" s="42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J248" s="103"/>
      <c r="AK248" s="25"/>
      <c r="AL248" s="25"/>
    </row>
    <row r="249" spans="1:38">
      <c r="A249" s="42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J249" s="103"/>
      <c r="AK249" s="25"/>
      <c r="AL249" s="25"/>
    </row>
    <row r="250" spans="1:38">
      <c r="A250" s="42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J250" s="103"/>
      <c r="AK250" s="25"/>
      <c r="AL250" s="25"/>
    </row>
    <row r="251" spans="1:38">
      <c r="A251" s="42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J251" s="103"/>
      <c r="AK251" s="25"/>
      <c r="AL251" s="25"/>
    </row>
    <row r="252" spans="1:38">
      <c r="A252" s="42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J252" s="103"/>
      <c r="AK252" s="25"/>
      <c r="AL252" s="25"/>
    </row>
    <row r="253" spans="1:38">
      <c r="A253" s="42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J253" s="103"/>
      <c r="AK253" s="25"/>
      <c r="AL253" s="25"/>
    </row>
    <row r="254" spans="1:38">
      <c r="A254" s="42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J254" s="103"/>
      <c r="AK254" s="25"/>
      <c r="AL254" s="25"/>
    </row>
    <row r="255" spans="1:38">
      <c r="A255" s="42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J255" s="103"/>
      <c r="AK255" s="25"/>
      <c r="AL255" s="25"/>
    </row>
    <row r="256" spans="1:38">
      <c r="A256" s="42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J256" s="103"/>
      <c r="AK256" s="25"/>
      <c r="AL256" s="25"/>
    </row>
    <row r="257" spans="1:38">
      <c r="A257" s="42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J257" s="103"/>
      <c r="AK257" s="25"/>
      <c r="AL257" s="25"/>
    </row>
    <row r="258" spans="1:38">
      <c r="A258" s="42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J258" s="103"/>
      <c r="AK258" s="25"/>
      <c r="AL258" s="25"/>
    </row>
    <row r="259" spans="1:38">
      <c r="A259" s="42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J259" s="103"/>
      <c r="AK259" s="25"/>
      <c r="AL259" s="25"/>
    </row>
    <row r="260" spans="1:38">
      <c r="A260" s="42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J260" s="103"/>
      <c r="AK260" s="25"/>
      <c r="AL260" s="25"/>
    </row>
    <row r="261" spans="1:38">
      <c r="A261" s="42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J261" s="103"/>
      <c r="AK261" s="25"/>
      <c r="AL261" s="25"/>
    </row>
    <row r="262" spans="1:38">
      <c r="A262" s="42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J262" s="103"/>
      <c r="AK262" s="25"/>
      <c r="AL262" s="25"/>
    </row>
    <row r="263" spans="1:38">
      <c r="A263" s="42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J263" s="103"/>
      <c r="AK263" s="25"/>
      <c r="AL263" s="25"/>
    </row>
    <row r="264" spans="1:38">
      <c r="A264" s="42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J264" s="103"/>
      <c r="AK264" s="25"/>
      <c r="AL264" s="25"/>
    </row>
    <row r="265" spans="1:38">
      <c r="A265" s="42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J265" s="103"/>
      <c r="AK265" s="25"/>
      <c r="AL265" s="25"/>
    </row>
    <row r="266" spans="1:38">
      <c r="A266" s="42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J266" s="103"/>
      <c r="AK266" s="25"/>
      <c r="AL266" s="25"/>
    </row>
    <row r="267" spans="1:38">
      <c r="A267" s="42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J267" s="103"/>
      <c r="AK267" s="25"/>
      <c r="AL267" s="25"/>
    </row>
    <row r="268" spans="1:38">
      <c r="A268" s="42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J268" s="103"/>
      <c r="AK268" s="25"/>
      <c r="AL268" s="25"/>
    </row>
    <row r="269" spans="1:38">
      <c r="A269" s="42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J269" s="103"/>
      <c r="AK269" s="25"/>
      <c r="AL269" s="25"/>
    </row>
    <row r="270" spans="1:38">
      <c r="A270" s="42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J270" s="103"/>
      <c r="AK270" s="25"/>
      <c r="AL270" s="25"/>
    </row>
    <row r="271" spans="1:38">
      <c r="A271" s="42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J271" s="103"/>
      <c r="AK271" s="25"/>
      <c r="AL271" s="25"/>
    </row>
    <row r="272" spans="1:38">
      <c r="A272" s="42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J272" s="103"/>
      <c r="AK272" s="25"/>
      <c r="AL272" s="25"/>
    </row>
    <row r="273" spans="1:38">
      <c r="A273" s="42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J273" s="103"/>
      <c r="AK273" s="25"/>
      <c r="AL273" s="25"/>
    </row>
    <row r="274" spans="1:38">
      <c r="A274" s="42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J274" s="103"/>
      <c r="AK274" s="25"/>
      <c r="AL274" s="25"/>
    </row>
    <row r="275" spans="1:38">
      <c r="A275" s="42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J275" s="103"/>
      <c r="AK275" s="25"/>
      <c r="AL275" s="25"/>
    </row>
    <row r="276" spans="1:38">
      <c r="A276" s="42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J276" s="103"/>
      <c r="AK276" s="25"/>
      <c r="AL276" s="25"/>
    </row>
    <row r="277" spans="1:38">
      <c r="A277" s="42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J277" s="103"/>
      <c r="AK277" s="25"/>
      <c r="AL277" s="25"/>
    </row>
    <row r="278" spans="1:38">
      <c r="A278" s="42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J278" s="103"/>
      <c r="AK278" s="25"/>
      <c r="AL278" s="25"/>
    </row>
    <row r="279" spans="1:38">
      <c r="A279" s="42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J279" s="103"/>
      <c r="AK279" s="25"/>
      <c r="AL279" s="25"/>
    </row>
    <row r="280" spans="1:38">
      <c r="A280" s="42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J280" s="103"/>
      <c r="AK280" s="25"/>
      <c r="AL280" s="25"/>
    </row>
    <row r="281" spans="1:38">
      <c r="A281" s="42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J281" s="103"/>
      <c r="AK281" s="25"/>
      <c r="AL281" s="25"/>
    </row>
    <row r="282" spans="1:38">
      <c r="A282" s="42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J282" s="103"/>
      <c r="AK282" s="25"/>
      <c r="AL282" s="25"/>
    </row>
    <row r="283" spans="1:38">
      <c r="A283" s="42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J283" s="103"/>
      <c r="AK283" s="25"/>
      <c r="AL283" s="25"/>
    </row>
    <row r="284" spans="1:38">
      <c r="A284" s="42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J284" s="103"/>
      <c r="AK284" s="25"/>
      <c r="AL284" s="25"/>
    </row>
    <row r="285" spans="1:38">
      <c r="A285" s="42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J285" s="103"/>
      <c r="AK285" s="25"/>
      <c r="AL285" s="25"/>
    </row>
    <row r="286" spans="1:38">
      <c r="A286" s="42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J286" s="103"/>
      <c r="AK286" s="25"/>
      <c r="AL286" s="25"/>
    </row>
    <row r="287" spans="1:38">
      <c r="A287" s="42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J287" s="103"/>
      <c r="AK287" s="25"/>
      <c r="AL287" s="25"/>
    </row>
    <row r="288" spans="1:38">
      <c r="A288" s="42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J288" s="103"/>
      <c r="AK288" s="25"/>
      <c r="AL288" s="25"/>
    </row>
    <row r="289" spans="1:38">
      <c r="A289" s="42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J289" s="103"/>
      <c r="AK289" s="25"/>
      <c r="AL289" s="25"/>
    </row>
    <row r="290" spans="1:38">
      <c r="A290" s="42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J290" s="103"/>
      <c r="AK290" s="25"/>
      <c r="AL290" s="25"/>
    </row>
    <row r="291" spans="1:38">
      <c r="A291" s="42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J291" s="103"/>
      <c r="AK291" s="25"/>
      <c r="AL291" s="25"/>
    </row>
    <row r="292" spans="1:38">
      <c r="A292" s="42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J292" s="103"/>
      <c r="AK292" s="25"/>
      <c r="AL292" s="25"/>
    </row>
    <row r="293" spans="1:38">
      <c r="A293" s="42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J293" s="103"/>
      <c r="AK293" s="25"/>
      <c r="AL293" s="25"/>
    </row>
    <row r="294" spans="1:38">
      <c r="A294" s="42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J294" s="103"/>
      <c r="AK294" s="25"/>
      <c r="AL294" s="25"/>
    </row>
    <row r="295" spans="1:38">
      <c r="A295" s="42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J295" s="103"/>
      <c r="AK295" s="25"/>
      <c r="AL295" s="25"/>
    </row>
    <row r="296" spans="1:38">
      <c r="A296" s="42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J296" s="103"/>
      <c r="AK296" s="25"/>
      <c r="AL296" s="25"/>
    </row>
    <row r="297" spans="1:38">
      <c r="A297" s="42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J297" s="103"/>
      <c r="AK297" s="25"/>
      <c r="AL297" s="25"/>
    </row>
    <row r="298" spans="1:38">
      <c r="A298" s="42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J298" s="103"/>
      <c r="AK298" s="25"/>
      <c r="AL298" s="25"/>
    </row>
    <row r="299" spans="1:38">
      <c r="A299" s="42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J299" s="103"/>
      <c r="AK299" s="25"/>
      <c r="AL299" s="25"/>
    </row>
    <row r="300" spans="1:38">
      <c r="A300" s="42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J300" s="103"/>
      <c r="AK300" s="25"/>
      <c r="AL300" s="25"/>
    </row>
    <row r="301" spans="1:38">
      <c r="A301" s="42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J301" s="103"/>
      <c r="AK301" s="25"/>
      <c r="AL301" s="25"/>
    </row>
    <row r="302" spans="1:38">
      <c r="A302" s="42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J302" s="103"/>
      <c r="AK302" s="25"/>
      <c r="AL302" s="25"/>
    </row>
    <row r="303" spans="1:38">
      <c r="A303" s="42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J303" s="103"/>
      <c r="AK303" s="25"/>
      <c r="AL303" s="25"/>
    </row>
    <row r="304" spans="1:38">
      <c r="A304" s="42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J304" s="103"/>
      <c r="AK304" s="25"/>
      <c r="AL304" s="25"/>
    </row>
    <row r="305" spans="1:38">
      <c r="A305" s="42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J305" s="103"/>
      <c r="AK305" s="25"/>
      <c r="AL305" s="25"/>
    </row>
    <row r="306" spans="1:38">
      <c r="A306" s="42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J306" s="103"/>
      <c r="AK306" s="25"/>
      <c r="AL306" s="25"/>
    </row>
    <row r="307" spans="1:38">
      <c r="A307" s="42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J307" s="103"/>
      <c r="AK307" s="25"/>
      <c r="AL307" s="25"/>
    </row>
    <row r="308" spans="1:38">
      <c r="A308" s="42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J308" s="103"/>
      <c r="AK308" s="25"/>
      <c r="AL308" s="25"/>
    </row>
    <row r="309" spans="1:38">
      <c r="A309" s="42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J309" s="103"/>
      <c r="AK309" s="25"/>
      <c r="AL309" s="25"/>
    </row>
    <row r="310" spans="1:38">
      <c r="A310" s="42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J310" s="103"/>
      <c r="AK310" s="25"/>
      <c r="AL310" s="25"/>
    </row>
    <row r="311" spans="1:38">
      <c r="A311" s="42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J311" s="103"/>
      <c r="AK311" s="25"/>
      <c r="AL311" s="25"/>
    </row>
    <row r="312" spans="1:38">
      <c r="A312" s="42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J312" s="103"/>
      <c r="AK312" s="25"/>
      <c r="AL312" s="25"/>
    </row>
    <row r="313" spans="1:38">
      <c r="A313" s="42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J313" s="103"/>
      <c r="AK313" s="25"/>
      <c r="AL313" s="25"/>
    </row>
    <row r="314" spans="1:38">
      <c r="A314" s="42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J314" s="103"/>
      <c r="AK314" s="25"/>
      <c r="AL314" s="25"/>
    </row>
    <row r="315" spans="1:38">
      <c r="A315" s="42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J315" s="103"/>
      <c r="AK315" s="25"/>
      <c r="AL315" s="25"/>
    </row>
    <row r="316" spans="1:38">
      <c r="A316" s="42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J316" s="103"/>
      <c r="AK316" s="25"/>
      <c r="AL316" s="25"/>
    </row>
    <row r="317" spans="1:38">
      <c r="A317" s="42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J317" s="103"/>
      <c r="AK317" s="25"/>
      <c r="AL317" s="25"/>
    </row>
    <row r="318" spans="1:38">
      <c r="A318" s="42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J318" s="103"/>
      <c r="AK318" s="25"/>
      <c r="AL318" s="25"/>
    </row>
    <row r="319" spans="1:38">
      <c r="A319" s="42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J319" s="103"/>
      <c r="AK319" s="25"/>
      <c r="AL319" s="25"/>
    </row>
    <row r="320" spans="1:38">
      <c r="A320" s="42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J320" s="103"/>
      <c r="AK320" s="25"/>
      <c r="AL320" s="25"/>
    </row>
    <row r="321" spans="1:38">
      <c r="A321" s="42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J321" s="103"/>
      <c r="AK321" s="25"/>
      <c r="AL321" s="25"/>
    </row>
    <row r="322" spans="1:38">
      <c r="A322" s="42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J322" s="103"/>
      <c r="AK322" s="25"/>
      <c r="AL322" s="25"/>
    </row>
    <row r="323" spans="1:38">
      <c r="A323" s="42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J323" s="103"/>
      <c r="AK323" s="25"/>
      <c r="AL323" s="25"/>
    </row>
    <row r="324" spans="1:38">
      <c r="A324" s="42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J324" s="103"/>
      <c r="AK324" s="25"/>
      <c r="AL324" s="25"/>
    </row>
    <row r="325" spans="1:38">
      <c r="A325" s="42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J325" s="103"/>
      <c r="AK325" s="25"/>
      <c r="AL325" s="25"/>
    </row>
    <row r="326" spans="1:38">
      <c r="A326" s="42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J326" s="103"/>
      <c r="AK326" s="25"/>
      <c r="AL326" s="25"/>
    </row>
    <row r="327" spans="1:38">
      <c r="A327" s="42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J327" s="103"/>
      <c r="AK327" s="25"/>
      <c r="AL327" s="25"/>
    </row>
    <row r="328" spans="1:38">
      <c r="A328" s="42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J328" s="103"/>
      <c r="AK328" s="25"/>
      <c r="AL328" s="25"/>
    </row>
    <row r="329" spans="1:38">
      <c r="A329" s="42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J329" s="103"/>
      <c r="AK329" s="25"/>
      <c r="AL329" s="25"/>
    </row>
    <row r="330" spans="1:38">
      <c r="A330" s="42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J330" s="103"/>
      <c r="AK330" s="25"/>
      <c r="AL330" s="25"/>
    </row>
    <row r="331" spans="1:38">
      <c r="A331" s="42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J331" s="103"/>
      <c r="AK331" s="25"/>
      <c r="AL331" s="25"/>
    </row>
    <row r="332" spans="1:38">
      <c r="A332" s="42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J332" s="103"/>
      <c r="AK332" s="25"/>
      <c r="AL332" s="25"/>
    </row>
    <row r="333" spans="1:38">
      <c r="A333" s="42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J333" s="103"/>
      <c r="AK333" s="25"/>
      <c r="AL333" s="25"/>
    </row>
    <row r="334" spans="1:38">
      <c r="A334" s="42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J334" s="103"/>
      <c r="AK334" s="25"/>
      <c r="AL334" s="25"/>
    </row>
    <row r="335" spans="1:38">
      <c r="A335" s="42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J335" s="103"/>
      <c r="AK335" s="25"/>
      <c r="AL335" s="25"/>
    </row>
    <row r="336" spans="1:38">
      <c r="A336" s="42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J336" s="103"/>
      <c r="AK336" s="25"/>
      <c r="AL336" s="25"/>
    </row>
    <row r="337" spans="1:38">
      <c r="A337" s="42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J337" s="103"/>
      <c r="AK337" s="25"/>
      <c r="AL337" s="25"/>
    </row>
    <row r="338" spans="1:38">
      <c r="A338" s="42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J338" s="103"/>
      <c r="AK338" s="25"/>
      <c r="AL338" s="25"/>
    </row>
    <row r="339" spans="1:38">
      <c r="A339" s="42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J339" s="103"/>
      <c r="AK339" s="25"/>
      <c r="AL339" s="25"/>
    </row>
    <row r="340" spans="1:38">
      <c r="A340" s="42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J340" s="103"/>
      <c r="AK340" s="25"/>
      <c r="AL340" s="25"/>
    </row>
    <row r="341" spans="1:38">
      <c r="A341" s="42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J341" s="103"/>
      <c r="AK341" s="25"/>
      <c r="AL341" s="25"/>
    </row>
    <row r="342" spans="1:38">
      <c r="A342" s="42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J342" s="103"/>
      <c r="AK342" s="25"/>
      <c r="AL342" s="25"/>
    </row>
    <row r="343" spans="1:38">
      <c r="A343" s="42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J343" s="103"/>
      <c r="AK343" s="25"/>
      <c r="AL343" s="25"/>
    </row>
    <row r="344" spans="1:38">
      <c r="A344" s="42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J344" s="103"/>
      <c r="AK344" s="25"/>
      <c r="AL344" s="25"/>
    </row>
    <row r="345" spans="1:38">
      <c r="A345" s="42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J345" s="103"/>
      <c r="AK345" s="25"/>
      <c r="AL345" s="25"/>
    </row>
    <row r="346" spans="1:38">
      <c r="A346" s="42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J346" s="103"/>
      <c r="AK346" s="25"/>
      <c r="AL346" s="25"/>
    </row>
    <row r="347" spans="1:38">
      <c r="A347" s="42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J347" s="103"/>
      <c r="AK347" s="25"/>
      <c r="AL347" s="25"/>
    </row>
    <row r="348" spans="1:38">
      <c r="A348" s="42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J348" s="103"/>
      <c r="AK348" s="25"/>
      <c r="AL348" s="25"/>
    </row>
    <row r="349" spans="1:38">
      <c r="A349" s="42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J349" s="103"/>
      <c r="AK349" s="25"/>
      <c r="AL349" s="25"/>
    </row>
    <row r="350" spans="1:38">
      <c r="A350" s="42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J350" s="103"/>
      <c r="AK350" s="25"/>
      <c r="AL350" s="25"/>
    </row>
    <row r="351" spans="1:38">
      <c r="A351" s="42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J351" s="103"/>
      <c r="AK351" s="25"/>
      <c r="AL351" s="25"/>
    </row>
    <row r="352" spans="1:38">
      <c r="A352" s="42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J352" s="103"/>
      <c r="AK352" s="25"/>
      <c r="AL352" s="25"/>
    </row>
    <row r="353" spans="1:38">
      <c r="A353" s="42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J353" s="103"/>
      <c r="AK353" s="25"/>
      <c r="AL353" s="25"/>
    </row>
    <row r="354" spans="1:38">
      <c r="A354" s="42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J354" s="103"/>
      <c r="AK354" s="25"/>
      <c r="AL354" s="25"/>
    </row>
    <row r="355" spans="1:38">
      <c r="A355" s="42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J355" s="103"/>
      <c r="AK355" s="25"/>
      <c r="AL355" s="25"/>
    </row>
    <row r="356" spans="1:38">
      <c r="A356" s="42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J356" s="103"/>
      <c r="AK356" s="25"/>
      <c r="AL356" s="25"/>
    </row>
    <row r="357" spans="1:38">
      <c r="A357" s="42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J357" s="103"/>
      <c r="AK357" s="25"/>
      <c r="AL357" s="25"/>
    </row>
    <row r="358" spans="1:38">
      <c r="A358" s="42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J358" s="103"/>
      <c r="AK358" s="25"/>
      <c r="AL358" s="25"/>
    </row>
    <row r="359" spans="1:38">
      <c r="A359" s="42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J359" s="103"/>
      <c r="AK359" s="25"/>
      <c r="AL359" s="25"/>
    </row>
    <row r="360" spans="1:38">
      <c r="A360" s="42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J360" s="103"/>
      <c r="AK360" s="25"/>
      <c r="AL360" s="25"/>
    </row>
    <row r="361" spans="1:38">
      <c r="A361" s="42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J361" s="103"/>
      <c r="AK361" s="25"/>
      <c r="AL361" s="25"/>
    </row>
    <row r="362" spans="1:38">
      <c r="A362" s="42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J362" s="103"/>
      <c r="AK362" s="25"/>
      <c r="AL362" s="25"/>
    </row>
    <row r="363" spans="1:38">
      <c r="A363" s="42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J363" s="103"/>
      <c r="AK363" s="25"/>
      <c r="AL363" s="25"/>
    </row>
    <row r="364" spans="1:38">
      <c r="A364" s="42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J364" s="103"/>
      <c r="AK364" s="25"/>
      <c r="AL364" s="25"/>
    </row>
    <row r="365" spans="1:38">
      <c r="A365" s="42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J365" s="103"/>
      <c r="AK365" s="25"/>
      <c r="AL365" s="25"/>
    </row>
    <row r="366" spans="1:38">
      <c r="A366" s="42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J366" s="103"/>
      <c r="AK366" s="25"/>
      <c r="AL366" s="25"/>
    </row>
    <row r="367" spans="1:38">
      <c r="A367" s="42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J367" s="103"/>
      <c r="AK367" s="25"/>
      <c r="AL367" s="25"/>
    </row>
    <row r="368" spans="1:38">
      <c r="A368" s="42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J368" s="103"/>
      <c r="AK368" s="25"/>
      <c r="AL368" s="25"/>
    </row>
    <row r="369" spans="1:38">
      <c r="A369" s="42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J369" s="103"/>
      <c r="AK369" s="25"/>
      <c r="AL369" s="25"/>
    </row>
    <row r="370" spans="1:38">
      <c r="A370" s="42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J370" s="103"/>
      <c r="AK370" s="25"/>
      <c r="AL370" s="25"/>
    </row>
    <row r="371" spans="1:38">
      <c r="A371" s="42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J371" s="103"/>
      <c r="AK371" s="25"/>
      <c r="AL371" s="25"/>
    </row>
    <row r="372" spans="1:38">
      <c r="A372" s="42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J372" s="103"/>
      <c r="AK372" s="25"/>
      <c r="AL372" s="25"/>
    </row>
    <row r="373" spans="1:38">
      <c r="A373" s="42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J373" s="103"/>
      <c r="AK373" s="25"/>
      <c r="AL373" s="25"/>
    </row>
    <row r="374" spans="1:38">
      <c r="A374" s="42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J374" s="103"/>
      <c r="AK374" s="25"/>
      <c r="AL374" s="25"/>
    </row>
    <row r="375" spans="1:38">
      <c r="A375" s="42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J375" s="103"/>
      <c r="AK375" s="25"/>
      <c r="AL375" s="25"/>
    </row>
    <row r="376" spans="1:38">
      <c r="A376" s="42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J376" s="103"/>
      <c r="AK376" s="25"/>
      <c r="AL376" s="25"/>
    </row>
    <row r="377" spans="1:38">
      <c r="A377" s="42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J377" s="103"/>
      <c r="AK377" s="25"/>
      <c r="AL377" s="25"/>
    </row>
    <row r="378" spans="1:38">
      <c r="A378" s="42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J378" s="103"/>
      <c r="AK378" s="25"/>
      <c r="AL378" s="25"/>
    </row>
    <row r="379" spans="1:38">
      <c r="A379" s="42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J379" s="103"/>
      <c r="AK379" s="25"/>
      <c r="AL379" s="25"/>
    </row>
    <row r="380" spans="1:38">
      <c r="A380" s="42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J380" s="103"/>
      <c r="AK380" s="25"/>
      <c r="AL380" s="25"/>
    </row>
    <row r="381" spans="1:38">
      <c r="A381" s="42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J381" s="103"/>
      <c r="AK381" s="25"/>
      <c r="AL381" s="25"/>
    </row>
    <row r="382" spans="1:38">
      <c r="A382" s="42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J382" s="103"/>
      <c r="AK382" s="25"/>
      <c r="AL382" s="25"/>
    </row>
    <row r="383" spans="1:38">
      <c r="A383" s="42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J383" s="103"/>
      <c r="AK383" s="25"/>
      <c r="AL383" s="25"/>
    </row>
    <row r="384" spans="1:38">
      <c r="A384" s="42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J384" s="103"/>
      <c r="AK384" s="25"/>
      <c r="AL384" s="25"/>
    </row>
    <row r="385" spans="1:38">
      <c r="A385" s="42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J385" s="103"/>
      <c r="AK385" s="25"/>
      <c r="AL385" s="25"/>
    </row>
    <row r="386" spans="1:38">
      <c r="A386" s="42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J386" s="103"/>
      <c r="AK386" s="25"/>
      <c r="AL386" s="25"/>
    </row>
    <row r="387" spans="1:38">
      <c r="A387" s="42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J387" s="103"/>
      <c r="AK387" s="25"/>
      <c r="AL387" s="25"/>
    </row>
    <row r="388" spans="1:38">
      <c r="A388" s="42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J388" s="103"/>
      <c r="AK388" s="25"/>
      <c r="AL388" s="25"/>
    </row>
    <row r="389" spans="1:38">
      <c r="A389" s="42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J389" s="103"/>
      <c r="AK389" s="25"/>
      <c r="AL389" s="25"/>
    </row>
    <row r="390" spans="1:38">
      <c r="A390" s="42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  <c r="AJ390" s="103"/>
      <c r="AK390" s="25"/>
      <c r="AL390" s="25"/>
    </row>
    <row r="391" spans="1:38">
      <c r="A391" s="42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J391" s="103"/>
      <c r="AK391" s="25"/>
      <c r="AL391" s="25"/>
    </row>
    <row r="392" spans="1:38">
      <c r="A392" s="42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J392" s="103"/>
      <c r="AK392" s="25"/>
      <c r="AL392" s="25"/>
    </row>
    <row r="393" spans="1:38">
      <c r="A393" s="42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  <c r="AJ393" s="103"/>
      <c r="AK393" s="25"/>
      <c r="AL393" s="25"/>
    </row>
    <row r="394" spans="1:38">
      <c r="A394" s="42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J394" s="103"/>
      <c r="AK394" s="25"/>
      <c r="AL394" s="25"/>
    </row>
    <row r="395" spans="1:38">
      <c r="A395" s="42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  <c r="AJ395" s="103"/>
      <c r="AK395" s="25"/>
      <c r="AL395" s="25"/>
    </row>
    <row r="396" spans="1:38">
      <c r="A396" s="42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  <c r="AJ396" s="103"/>
      <c r="AK396" s="25"/>
      <c r="AL396" s="25"/>
    </row>
    <row r="397" spans="1:38">
      <c r="A397" s="42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J397" s="103"/>
      <c r="AK397" s="25"/>
      <c r="AL397" s="25"/>
    </row>
    <row r="398" spans="1:38">
      <c r="A398" s="42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  <c r="AJ398" s="103"/>
      <c r="AK398" s="25"/>
      <c r="AL398" s="25"/>
    </row>
    <row r="399" spans="1:38">
      <c r="A399" s="42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J399" s="103"/>
      <c r="AK399" s="25"/>
      <c r="AL399" s="25"/>
    </row>
    <row r="400" spans="1:38">
      <c r="A400" s="42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  <c r="AJ400" s="103"/>
      <c r="AK400" s="25"/>
      <c r="AL400" s="25"/>
    </row>
    <row r="401" spans="1:38">
      <c r="A401" s="42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  <c r="AJ401" s="103"/>
      <c r="AK401" s="25"/>
      <c r="AL401" s="25"/>
    </row>
    <row r="402" spans="1:38">
      <c r="A402" s="42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  <c r="AJ402" s="103"/>
      <c r="AK402" s="25"/>
      <c r="AL402" s="25"/>
    </row>
    <row r="403" spans="1:38">
      <c r="A403" s="42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J403" s="103"/>
      <c r="AK403" s="25"/>
      <c r="AL403" s="25"/>
    </row>
    <row r="404" spans="1:38">
      <c r="A404" s="42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  <c r="AJ404" s="103"/>
      <c r="AK404" s="25"/>
      <c r="AL404" s="25"/>
    </row>
    <row r="405" spans="1:38">
      <c r="A405" s="42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  <c r="AJ405" s="103"/>
      <c r="AK405" s="25"/>
      <c r="AL405" s="25"/>
    </row>
    <row r="406" spans="1:38">
      <c r="A406" s="42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J406" s="103"/>
      <c r="AK406" s="25"/>
      <c r="AL406" s="25"/>
    </row>
    <row r="407" spans="1:38">
      <c r="A407" s="42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J407" s="103"/>
      <c r="AK407" s="25"/>
      <c r="AL407" s="25"/>
    </row>
    <row r="408" spans="1:38">
      <c r="A408" s="42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J408" s="103"/>
      <c r="AK408" s="25"/>
      <c r="AL408" s="25"/>
    </row>
    <row r="409" spans="1:38">
      <c r="A409" s="42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J409" s="103"/>
      <c r="AK409" s="25"/>
      <c r="AL409" s="25"/>
    </row>
    <row r="410" spans="1:38">
      <c r="A410" s="42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  <c r="AJ410" s="103"/>
      <c r="AK410" s="25"/>
      <c r="AL410" s="25"/>
    </row>
    <row r="411" spans="1:38">
      <c r="A411" s="42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J411" s="103"/>
      <c r="AK411" s="25"/>
      <c r="AL411" s="25"/>
    </row>
    <row r="412" spans="1:38">
      <c r="A412" s="42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J412" s="103"/>
      <c r="AK412" s="25"/>
      <c r="AL412" s="25"/>
    </row>
    <row r="413" spans="1:38">
      <c r="A413" s="42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J413" s="103"/>
      <c r="AK413" s="25"/>
      <c r="AL413" s="25"/>
    </row>
    <row r="414" spans="1:38">
      <c r="A414" s="42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  <c r="AJ414" s="103"/>
      <c r="AK414" s="25"/>
      <c r="AL414" s="25"/>
    </row>
    <row r="415" spans="1:38">
      <c r="A415" s="42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J415" s="103"/>
      <c r="AK415" s="25"/>
      <c r="AL415" s="25"/>
    </row>
    <row r="416" spans="1:38">
      <c r="A416" s="42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J416" s="103"/>
      <c r="AK416" s="25"/>
      <c r="AL416" s="25"/>
    </row>
    <row r="417" spans="1:38">
      <c r="A417" s="42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J417" s="103"/>
      <c r="AK417" s="25"/>
      <c r="AL417" s="25"/>
    </row>
    <row r="418" spans="1:38">
      <c r="A418" s="42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J418" s="103"/>
      <c r="AK418" s="25"/>
      <c r="AL418" s="25"/>
    </row>
    <row r="419" spans="1:38">
      <c r="A419" s="42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J419" s="103"/>
      <c r="AK419" s="25"/>
      <c r="AL419" s="25"/>
    </row>
    <row r="420" spans="1:38">
      <c r="A420" s="42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J420" s="103"/>
      <c r="AK420" s="25"/>
      <c r="AL420" s="25"/>
    </row>
    <row r="421" spans="1:38">
      <c r="A421" s="42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J421" s="103"/>
      <c r="AK421" s="25"/>
      <c r="AL421" s="25"/>
    </row>
    <row r="422" spans="1:38">
      <c r="A422" s="42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J422" s="103"/>
      <c r="AK422" s="25"/>
      <c r="AL422" s="25"/>
    </row>
    <row r="423" spans="1:38">
      <c r="A423" s="42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J423" s="103"/>
      <c r="AK423" s="25"/>
      <c r="AL423" s="25"/>
    </row>
    <row r="424" spans="1:38">
      <c r="A424" s="42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J424" s="103"/>
      <c r="AK424" s="25"/>
      <c r="AL424" s="25"/>
    </row>
    <row r="425" spans="1:38">
      <c r="A425" s="42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J425" s="103"/>
      <c r="AK425" s="25"/>
      <c r="AL425" s="25"/>
    </row>
    <row r="426" spans="1:38">
      <c r="A426" s="42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J426" s="103"/>
      <c r="AK426" s="25"/>
      <c r="AL426" s="25"/>
    </row>
    <row r="427" spans="1:38">
      <c r="A427" s="42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J427" s="103"/>
      <c r="AK427" s="25"/>
      <c r="AL427" s="25"/>
    </row>
    <row r="428" spans="1:38">
      <c r="A428" s="42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J428" s="103"/>
      <c r="AK428" s="25"/>
      <c r="AL428" s="25"/>
    </row>
    <row r="429" spans="1:38">
      <c r="A429" s="42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J429" s="103"/>
      <c r="AK429" s="25"/>
      <c r="AL429" s="25"/>
    </row>
    <row r="430" spans="1:38">
      <c r="A430" s="42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J430" s="103"/>
      <c r="AK430" s="25"/>
      <c r="AL430" s="25"/>
    </row>
    <row r="431" spans="1:38">
      <c r="A431" s="42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J431" s="103"/>
      <c r="AK431" s="25"/>
      <c r="AL431" s="25"/>
    </row>
    <row r="432" spans="1:38">
      <c r="A432" s="42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J432" s="103"/>
      <c r="AK432" s="25"/>
      <c r="AL432" s="25"/>
    </row>
    <row r="433" spans="1:38">
      <c r="A433" s="42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J433" s="103"/>
      <c r="AK433" s="25"/>
      <c r="AL433" s="25"/>
    </row>
    <row r="434" spans="1:38">
      <c r="A434" s="42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J434" s="103"/>
      <c r="AK434" s="25"/>
      <c r="AL434" s="25"/>
    </row>
    <row r="435" spans="1:38">
      <c r="A435" s="42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J435" s="103"/>
      <c r="AK435" s="25"/>
      <c r="AL435" s="25"/>
    </row>
    <row r="436" spans="1:38">
      <c r="A436" s="42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J436" s="103"/>
      <c r="AK436" s="25"/>
      <c r="AL436" s="25"/>
    </row>
    <row r="437" spans="1:38">
      <c r="A437" s="42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J437" s="103"/>
      <c r="AK437" s="25"/>
      <c r="AL437" s="25"/>
    </row>
    <row r="438" spans="1:38">
      <c r="A438" s="42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J438" s="103"/>
      <c r="AK438" s="25"/>
      <c r="AL438" s="25"/>
    </row>
    <row r="439" spans="1:38">
      <c r="A439" s="42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J439" s="103"/>
      <c r="AK439" s="25"/>
      <c r="AL439" s="25"/>
    </row>
    <row r="440" spans="1:38">
      <c r="A440" s="42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J440" s="103"/>
      <c r="AK440" s="25"/>
      <c r="AL440" s="25"/>
    </row>
    <row r="441" spans="1:38">
      <c r="A441" s="42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J441" s="103"/>
      <c r="AK441" s="25"/>
      <c r="AL441" s="25"/>
    </row>
    <row r="442" spans="1:38">
      <c r="A442" s="42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J442" s="103"/>
      <c r="AK442" s="25"/>
      <c r="AL442" s="25"/>
    </row>
    <row r="443" spans="1:38">
      <c r="A443" s="42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J443" s="103"/>
      <c r="AK443" s="25"/>
      <c r="AL443" s="25"/>
    </row>
    <row r="444" spans="1:38">
      <c r="A444" s="42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J444" s="103"/>
      <c r="AK444" s="25"/>
      <c r="AL444" s="25"/>
    </row>
    <row r="445" spans="1:38">
      <c r="A445" s="42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J445" s="103"/>
      <c r="AK445" s="25"/>
      <c r="AL445" s="25"/>
    </row>
    <row r="446" spans="1:38">
      <c r="A446" s="42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J446" s="103"/>
      <c r="AK446" s="25"/>
      <c r="AL446" s="25"/>
    </row>
    <row r="447" spans="1:38">
      <c r="A447" s="42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J447" s="103"/>
      <c r="AK447" s="25"/>
      <c r="AL447" s="25"/>
    </row>
    <row r="448" spans="1:38">
      <c r="A448" s="42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J448" s="103"/>
      <c r="AK448" s="25"/>
      <c r="AL448" s="25"/>
    </row>
    <row r="449" spans="1:38">
      <c r="A449" s="42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J449" s="103"/>
      <c r="AK449" s="25"/>
      <c r="AL449" s="25"/>
    </row>
    <row r="450" spans="1:38">
      <c r="A450" s="42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J450" s="103"/>
      <c r="AK450" s="25"/>
      <c r="AL450" s="25"/>
    </row>
    <row r="451" spans="1:38">
      <c r="A451" s="42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J451" s="103"/>
      <c r="AK451" s="25"/>
      <c r="AL451" s="25"/>
    </row>
    <row r="452" spans="1:38">
      <c r="A452" s="42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J452" s="103"/>
      <c r="AK452" s="25"/>
      <c r="AL452" s="25"/>
    </row>
    <row r="453" spans="1:38">
      <c r="A453" s="42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J453" s="103"/>
      <c r="AK453" s="25"/>
      <c r="AL453" s="25"/>
    </row>
    <row r="454" spans="1:38">
      <c r="A454" s="42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J454" s="103"/>
      <c r="AK454" s="25"/>
      <c r="AL454" s="25"/>
    </row>
    <row r="455" spans="1:38">
      <c r="A455" s="42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J455" s="103"/>
      <c r="AK455" s="25"/>
      <c r="AL455" s="25"/>
    </row>
    <row r="456" spans="1:38">
      <c r="A456" s="42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J456" s="103"/>
      <c r="AK456" s="25"/>
      <c r="AL456" s="25"/>
    </row>
    <row r="457" spans="1:38">
      <c r="A457" s="42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J457" s="103"/>
      <c r="AK457" s="25"/>
      <c r="AL457" s="25"/>
    </row>
    <row r="458" spans="1:38">
      <c r="A458" s="42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J458" s="103"/>
      <c r="AK458" s="25"/>
      <c r="AL458" s="25"/>
    </row>
    <row r="459" spans="1:38">
      <c r="A459" s="42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J459" s="103"/>
      <c r="AK459" s="25"/>
      <c r="AL459" s="25"/>
    </row>
    <row r="460" spans="1:38">
      <c r="A460" s="42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J460" s="103"/>
      <c r="AK460" s="25"/>
      <c r="AL460" s="25"/>
    </row>
    <row r="461" spans="1:38">
      <c r="A461" s="42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J461" s="103"/>
      <c r="AK461" s="25"/>
      <c r="AL461" s="25"/>
    </row>
    <row r="462" spans="1:38">
      <c r="A462" s="42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J462" s="103"/>
      <c r="AK462" s="25"/>
      <c r="AL462" s="25"/>
    </row>
    <row r="463" spans="1:38">
      <c r="A463" s="42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J463" s="103"/>
      <c r="AK463" s="25"/>
      <c r="AL463" s="25"/>
    </row>
    <row r="464" spans="1:38">
      <c r="A464" s="42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J464" s="103"/>
      <c r="AK464" s="25"/>
      <c r="AL464" s="25"/>
    </row>
    <row r="465" spans="1:38">
      <c r="A465" s="42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J465" s="103"/>
      <c r="AK465" s="25"/>
      <c r="AL465" s="25"/>
    </row>
    <row r="466" spans="1:38">
      <c r="A466" s="42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J466" s="103"/>
      <c r="AK466" s="25"/>
      <c r="AL466" s="25"/>
    </row>
    <row r="467" spans="1:38">
      <c r="A467" s="42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J467" s="103"/>
      <c r="AK467" s="25"/>
      <c r="AL467" s="25"/>
    </row>
    <row r="468" spans="1:38">
      <c r="A468" s="42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J468" s="103"/>
      <c r="AK468" s="25"/>
      <c r="AL468" s="25"/>
    </row>
    <row r="469" spans="1:38">
      <c r="A469" s="42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J469" s="103"/>
      <c r="AK469" s="25"/>
      <c r="AL469" s="25"/>
    </row>
    <row r="470" spans="1:38">
      <c r="A470" s="42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J470" s="103"/>
      <c r="AK470" s="25"/>
      <c r="AL470" s="25"/>
    </row>
    <row r="471" spans="1:38">
      <c r="A471" s="42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J471" s="103"/>
      <c r="AK471" s="25"/>
      <c r="AL471" s="25"/>
    </row>
    <row r="472" spans="1:38">
      <c r="A472" s="42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J472" s="103"/>
      <c r="AK472" s="25"/>
      <c r="AL472" s="25"/>
    </row>
    <row r="473" spans="1:38">
      <c r="A473" s="42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J473" s="103"/>
      <c r="AK473" s="25"/>
      <c r="AL473" s="25"/>
    </row>
    <row r="474" spans="1:38">
      <c r="A474" s="42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J474" s="103"/>
      <c r="AK474" s="25"/>
      <c r="AL474" s="25"/>
    </row>
    <row r="475" spans="1:38">
      <c r="A475" s="42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J475" s="103"/>
      <c r="AK475" s="25"/>
      <c r="AL475" s="25"/>
    </row>
    <row r="476" spans="1:38">
      <c r="A476" s="42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J476" s="103"/>
      <c r="AK476" s="25"/>
      <c r="AL476" s="25"/>
    </row>
    <row r="477" spans="1:38">
      <c r="A477" s="42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J477" s="103"/>
      <c r="AK477" s="25"/>
      <c r="AL477" s="25"/>
    </row>
    <row r="478" spans="1:38">
      <c r="A478" s="42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J478" s="103"/>
      <c r="AK478" s="25"/>
      <c r="AL478" s="25"/>
    </row>
    <row r="479" spans="1:38">
      <c r="A479" s="42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J479" s="103"/>
      <c r="AK479" s="25"/>
      <c r="AL479" s="25"/>
    </row>
    <row r="480" spans="1:38">
      <c r="A480" s="42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J480" s="103"/>
      <c r="AK480" s="25"/>
      <c r="AL480" s="25"/>
    </row>
    <row r="481" spans="1:38">
      <c r="A481" s="42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J481" s="103"/>
      <c r="AK481" s="25"/>
      <c r="AL481" s="25"/>
    </row>
    <row r="482" spans="1:38">
      <c r="A482" s="42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J482" s="103"/>
      <c r="AK482" s="25"/>
      <c r="AL482" s="25"/>
    </row>
    <row r="483" spans="1:38">
      <c r="A483" s="42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J483" s="103"/>
      <c r="AK483" s="25"/>
      <c r="AL483" s="25"/>
    </row>
    <row r="484" spans="1:38">
      <c r="A484" s="42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J484" s="103"/>
      <c r="AK484" s="25"/>
      <c r="AL484" s="25"/>
    </row>
    <row r="485" spans="1:38">
      <c r="A485" s="42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J485" s="103"/>
      <c r="AK485" s="25"/>
      <c r="AL485" s="25"/>
    </row>
    <row r="486" spans="1:38">
      <c r="A486" s="42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J486" s="103"/>
      <c r="AK486" s="25"/>
      <c r="AL486" s="25"/>
    </row>
    <row r="487" spans="1:38">
      <c r="A487" s="42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J487" s="103"/>
      <c r="AK487" s="25"/>
      <c r="AL487" s="25"/>
    </row>
    <row r="488" spans="1:38">
      <c r="A488" s="42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J488" s="103"/>
      <c r="AK488" s="25"/>
      <c r="AL488" s="25"/>
    </row>
    <row r="489" spans="1:38">
      <c r="A489" s="42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J489" s="103"/>
      <c r="AK489" s="25"/>
      <c r="AL489" s="25"/>
    </row>
    <row r="490" spans="1:38">
      <c r="A490" s="42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J490" s="103"/>
      <c r="AK490" s="25"/>
      <c r="AL490" s="25"/>
    </row>
    <row r="491" spans="1:38">
      <c r="A491" s="42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J491" s="103"/>
      <c r="AK491" s="25"/>
      <c r="AL491" s="25"/>
    </row>
    <row r="492" spans="1:38">
      <c r="A492" s="42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J492" s="103"/>
      <c r="AK492" s="25"/>
      <c r="AL492" s="25"/>
    </row>
    <row r="493" spans="1:38">
      <c r="A493" s="42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J493" s="103"/>
      <c r="AK493" s="25"/>
      <c r="AL493" s="25"/>
    </row>
    <row r="494" spans="1:38">
      <c r="A494" s="42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J494" s="103"/>
      <c r="AK494" s="25"/>
      <c r="AL494" s="25"/>
    </row>
    <row r="495" spans="1:38">
      <c r="A495" s="42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J495" s="103"/>
      <c r="AK495" s="25"/>
      <c r="AL495" s="25"/>
    </row>
    <row r="496" spans="1:38">
      <c r="A496" s="42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J496" s="103"/>
      <c r="AK496" s="25"/>
      <c r="AL496" s="25"/>
    </row>
    <row r="497" spans="1:38">
      <c r="A497" s="42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J497" s="103"/>
      <c r="AK497" s="25"/>
      <c r="AL497" s="25"/>
    </row>
    <row r="498" spans="1:38">
      <c r="A498" s="42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J498" s="103"/>
      <c r="AK498" s="25"/>
      <c r="AL498" s="25"/>
    </row>
    <row r="499" spans="1:38">
      <c r="A499" s="42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  <c r="AJ499" s="103"/>
      <c r="AK499" s="25"/>
      <c r="AL499" s="25"/>
    </row>
    <row r="500" spans="1:38">
      <c r="A500" s="42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  <c r="AJ500" s="103"/>
      <c r="AK500" s="25"/>
      <c r="AL500" s="25"/>
    </row>
    <row r="501" spans="1:38">
      <c r="A501" s="42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  <c r="AJ501" s="103"/>
      <c r="AK501" s="25"/>
      <c r="AL501" s="25"/>
    </row>
    <row r="502" spans="1:38">
      <c r="A502" s="42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  <c r="AJ502" s="103"/>
      <c r="AK502" s="25"/>
      <c r="AL502" s="25"/>
    </row>
    <row r="503" spans="1:38">
      <c r="A503" s="42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J503" s="103"/>
      <c r="AK503" s="25"/>
      <c r="AL503" s="25"/>
    </row>
    <row r="504" spans="1:38">
      <c r="A504" s="42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  <c r="AJ504" s="103"/>
      <c r="AK504" s="25"/>
      <c r="AL504" s="25"/>
    </row>
    <row r="505" spans="1:38">
      <c r="A505" s="42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  <c r="AJ505" s="103"/>
      <c r="AK505" s="25"/>
      <c r="AL505" s="25"/>
    </row>
    <row r="506" spans="1:38">
      <c r="A506" s="42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J506" s="103"/>
      <c r="AK506" s="25"/>
      <c r="AL506" s="25"/>
    </row>
    <row r="507" spans="1:38">
      <c r="A507" s="42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  <c r="AJ507" s="103"/>
      <c r="AK507" s="25"/>
      <c r="AL507" s="25"/>
    </row>
    <row r="508" spans="1:38">
      <c r="A508" s="42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  <c r="AJ508" s="103"/>
      <c r="AK508" s="25"/>
      <c r="AL508" s="25"/>
    </row>
    <row r="509" spans="1:38">
      <c r="A509" s="42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  <c r="AJ509" s="103"/>
      <c r="AK509" s="25"/>
      <c r="AL509" s="25"/>
    </row>
    <row r="510" spans="1:38">
      <c r="A510" s="42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  <c r="AJ510" s="103"/>
      <c r="AK510" s="25"/>
      <c r="AL510" s="25"/>
    </row>
    <row r="511" spans="1:38">
      <c r="A511" s="42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  <c r="AJ511" s="103"/>
      <c r="AK511" s="25"/>
      <c r="AL511" s="25"/>
    </row>
    <row r="512" spans="1:38">
      <c r="A512" s="42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  <c r="AJ512" s="103"/>
      <c r="AK512" s="25"/>
      <c r="AL512" s="25"/>
    </row>
    <row r="513" spans="1:38">
      <c r="A513" s="42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  <c r="AJ513" s="103"/>
      <c r="AK513" s="25"/>
      <c r="AL513" s="25"/>
    </row>
    <row r="514" spans="1:38">
      <c r="A514" s="42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  <c r="AJ514" s="103"/>
      <c r="AK514" s="25"/>
      <c r="AL514" s="25"/>
    </row>
    <row r="515" spans="1:38">
      <c r="A515" s="42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  <c r="AJ515" s="103"/>
      <c r="AK515" s="25"/>
      <c r="AL515" s="25"/>
    </row>
    <row r="516" spans="1:38">
      <c r="A516" s="42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  <c r="AJ516" s="103"/>
      <c r="AK516" s="25"/>
      <c r="AL516" s="25"/>
    </row>
    <row r="517" spans="1:38">
      <c r="A517" s="42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  <c r="AJ517" s="103"/>
      <c r="AK517" s="25"/>
      <c r="AL517" s="25"/>
    </row>
    <row r="518" spans="1:38">
      <c r="A518" s="42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  <c r="AJ518" s="103"/>
      <c r="AK518" s="25"/>
      <c r="AL518" s="25"/>
    </row>
    <row r="519" spans="1:38">
      <c r="A519" s="42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  <c r="AJ519" s="103"/>
      <c r="AK519" s="25"/>
      <c r="AL519" s="25"/>
    </row>
    <row r="520" spans="1:38">
      <c r="A520" s="42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J520" s="103"/>
      <c r="AK520" s="25"/>
      <c r="AL520" s="25"/>
    </row>
    <row r="521" spans="1:38">
      <c r="A521" s="42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J521" s="103"/>
      <c r="AK521" s="25"/>
      <c r="AL521" s="25"/>
    </row>
    <row r="522" spans="1:38">
      <c r="A522" s="42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J522" s="103"/>
      <c r="AK522" s="25"/>
      <c r="AL522" s="25"/>
    </row>
    <row r="523" spans="1:38">
      <c r="A523" s="42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J523" s="103"/>
      <c r="AK523" s="25"/>
      <c r="AL523" s="25"/>
    </row>
    <row r="524" spans="1:38">
      <c r="A524" s="42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J524" s="103"/>
      <c r="AK524" s="25"/>
      <c r="AL524" s="25"/>
    </row>
    <row r="525" spans="1:38">
      <c r="A525" s="42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  <c r="AJ525" s="103"/>
      <c r="AK525" s="25"/>
      <c r="AL525" s="25"/>
    </row>
    <row r="526" spans="1:38">
      <c r="A526" s="42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J526" s="103"/>
      <c r="AK526" s="25"/>
      <c r="AL526" s="25"/>
    </row>
    <row r="527" spans="1:38">
      <c r="A527" s="42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J527" s="103"/>
      <c r="AK527" s="25"/>
      <c r="AL527" s="25"/>
    </row>
    <row r="528" spans="1:38">
      <c r="A528" s="42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J528" s="103"/>
      <c r="AK528" s="25"/>
      <c r="AL528" s="25"/>
    </row>
    <row r="529" spans="1:38">
      <c r="A529" s="42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J529" s="103"/>
      <c r="AK529" s="25"/>
      <c r="AL529" s="25"/>
    </row>
    <row r="530" spans="1:38">
      <c r="A530" s="42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J530" s="103"/>
      <c r="AK530" s="25"/>
      <c r="AL530" s="25"/>
    </row>
    <row r="531" spans="1:38">
      <c r="A531" s="42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J531" s="103"/>
      <c r="AK531" s="25"/>
      <c r="AL531" s="25"/>
    </row>
    <row r="532" spans="1:38">
      <c r="A532" s="42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J532" s="103"/>
      <c r="AK532" s="25"/>
      <c r="AL532" s="25"/>
    </row>
    <row r="533" spans="1:38">
      <c r="A533" s="42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J533" s="103"/>
      <c r="AK533" s="25"/>
      <c r="AL533" s="25"/>
    </row>
    <row r="534" spans="1:38">
      <c r="A534" s="42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J534" s="103"/>
      <c r="AK534" s="25"/>
      <c r="AL534" s="25"/>
    </row>
    <row r="535" spans="1:38">
      <c r="A535" s="42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J535" s="103"/>
      <c r="AK535" s="25"/>
      <c r="AL535" s="25"/>
    </row>
    <row r="536" spans="1:38">
      <c r="A536" s="42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J536" s="103"/>
      <c r="AK536" s="25"/>
      <c r="AL536" s="25"/>
    </row>
    <row r="537" spans="1:38">
      <c r="A537" s="42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J537" s="103"/>
      <c r="AK537" s="25"/>
      <c r="AL537" s="25"/>
    </row>
    <row r="538" spans="1:38">
      <c r="A538" s="42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J538" s="103"/>
      <c r="AK538" s="25"/>
      <c r="AL538" s="25"/>
    </row>
    <row r="539" spans="1:38">
      <c r="A539" s="42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J539" s="103"/>
      <c r="AK539" s="25"/>
      <c r="AL539" s="25"/>
    </row>
    <row r="540" spans="1:38">
      <c r="A540" s="42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J540" s="103"/>
      <c r="AK540" s="25"/>
      <c r="AL540" s="25"/>
    </row>
    <row r="541" spans="1:38">
      <c r="A541" s="42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J541" s="103"/>
      <c r="AK541" s="25"/>
      <c r="AL541" s="25"/>
    </row>
    <row r="542" spans="1:38">
      <c r="A542" s="42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J542" s="103"/>
      <c r="AK542" s="25"/>
      <c r="AL542" s="25"/>
    </row>
    <row r="543" spans="1:38">
      <c r="A543" s="42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J543" s="103"/>
      <c r="AK543" s="25"/>
      <c r="AL543" s="25"/>
    </row>
    <row r="544" spans="1:38">
      <c r="A544" s="42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J544" s="103"/>
      <c r="AK544" s="25"/>
      <c r="AL544" s="25"/>
    </row>
    <row r="545" spans="1:38">
      <c r="A545" s="42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J545" s="103"/>
      <c r="AK545" s="25"/>
      <c r="AL545" s="25"/>
    </row>
    <row r="546" spans="1:38">
      <c r="A546" s="42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J546" s="103"/>
      <c r="AK546" s="25"/>
      <c r="AL546" s="25"/>
    </row>
    <row r="547" spans="1:38">
      <c r="A547" s="42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J547" s="103"/>
      <c r="AK547" s="25"/>
      <c r="AL547" s="25"/>
    </row>
    <row r="548" spans="1:38">
      <c r="A548" s="42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J548" s="103"/>
      <c r="AK548" s="25"/>
      <c r="AL548" s="25"/>
    </row>
    <row r="549" spans="1:38">
      <c r="A549" s="42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J549" s="103"/>
      <c r="AK549" s="25"/>
      <c r="AL549" s="25"/>
    </row>
    <row r="550" spans="1:38">
      <c r="A550" s="42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J550" s="103"/>
      <c r="AK550" s="25"/>
      <c r="AL550" s="25"/>
    </row>
    <row r="551" spans="1:38">
      <c r="A551" s="42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J551" s="103"/>
      <c r="AK551" s="25"/>
      <c r="AL551" s="25"/>
    </row>
    <row r="552" spans="1:38">
      <c r="A552" s="42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J552" s="103"/>
      <c r="AK552" s="25"/>
      <c r="AL552" s="25"/>
    </row>
    <row r="553" spans="1:38">
      <c r="A553" s="42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J553" s="103"/>
      <c r="AK553" s="25"/>
      <c r="AL553" s="25"/>
    </row>
    <row r="554" spans="1:38">
      <c r="A554" s="42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J554" s="103"/>
      <c r="AK554" s="25"/>
      <c r="AL554" s="25"/>
    </row>
    <row r="555" spans="1:38">
      <c r="A555" s="42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J555" s="103"/>
      <c r="AK555" s="25"/>
      <c r="AL555" s="25"/>
    </row>
    <row r="556" spans="1:38">
      <c r="A556" s="42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J556" s="103"/>
      <c r="AK556" s="25"/>
      <c r="AL556" s="25"/>
    </row>
    <row r="557" spans="1:38">
      <c r="A557" s="42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J557" s="103"/>
      <c r="AK557" s="25"/>
      <c r="AL557" s="25"/>
    </row>
    <row r="558" spans="1:38">
      <c r="A558" s="42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J558" s="103"/>
      <c r="AK558" s="25"/>
      <c r="AL558" s="25"/>
    </row>
    <row r="559" spans="1:38">
      <c r="A559" s="42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J559" s="103"/>
      <c r="AK559" s="25"/>
      <c r="AL559" s="25"/>
    </row>
    <row r="560" spans="1:38">
      <c r="A560" s="42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J560" s="103"/>
      <c r="AK560" s="25"/>
      <c r="AL560" s="25"/>
    </row>
    <row r="561" spans="1:38">
      <c r="A561" s="42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J561" s="103"/>
      <c r="AK561" s="25"/>
      <c r="AL561" s="25"/>
    </row>
    <row r="562" spans="1:38">
      <c r="A562" s="42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J562" s="103"/>
      <c r="AK562" s="25"/>
      <c r="AL562" s="25"/>
    </row>
    <row r="563" spans="1:38">
      <c r="A563" s="42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J563" s="103"/>
      <c r="AK563" s="25"/>
      <c r="AL563" s="25"/>
    </row>
    <row r="564" spans="1:38">
      <c r="A564" s="42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J564" s="103"/>
      <c r="AK564" s="25"/>
      <c r="AL564" s="25"/>
    </row>
    <row r="565" spans="1:38">
      <c r="A565" s="42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J565" s="103"/>
      <c r="AK565" s="25"/>
      <c r="AL565" s="25"/>
    </row>
    <row r="566" spans="1:38">
      <c r="A566" s="42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J566" s="103"/>
      <c r="AK566" s="25"/>
      <c r="AL566" s="25"/>
    </row>
    <row r="567" spans="1:38">
      <c r="A567" s="42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J567" s="103"/>
      <c r="AK567" s="25"/>
      <c r="AL567" s="25"/>
    </row>
    <row r="568" spans="1:38">
      <c r="A568" s="42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J568" s="103"/>
      <c r="AK568" s="25"/>
      <c r="AL568" s="25"/>
    </row>
    <row r="569" spans="1:38">
      <c r="A569" s="42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J569" s="103"/>
      <c r="AK569" s="25"/>
      <c r="AL569" s="25"/>
    </row>
    <row r="570" spans="1:38">
      <c r="A570" s="42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J570" s="103"/>
      <c r="AK570" s="25"/>
      <c r="AL570" s="25"/>
    </row>
    <row r="571" spans="1:38">
      <c r="A571" s="42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J571" s="103"/>
      <c r="AK571" s="25"/>
      <c r="AL571" s="25"/>
    </row>
    <row r="572" spans="1:38">
      <c r="A572" s="42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J572" s="103"/>
      <c r="AK572" s="25"/>
      <c r="AL572" s="25"/>
    </row>
    <row r="573" spans="1:38">
      <c r="A573" s="42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J573" s="103"/>
      <c r="AK573" s="25"/>
      <c r="AL573" s="25"/>
    </row>
    <row r="574" spans="1:38">
      <c r="A574" s="42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J574" s="103"/>
      <c r="AK574" s="25"/>
      <c r="AL574" s="25"/>
    </row>
    <row r="575" spans="1:38">
      <c r="A575" s="42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J575" s="103"/>
      <c r="AK575" s="25"/>
      <c r="AL575" s="25"/>
    </row>
    <row r="576" spans="1:38">
      <c r="A576" s="42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J576" s="103"/>
      <c r="AK576" s="25"/>
      <c r="AL576" s="25"/>
    </row>
    <row r="577" spans="1:38">
      <c r="A577" s="42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J577" s="103"/>
      <c r="AK577" s="25"/>
      <c r="AL577" s="25"/>
    </row>
    <row r="578" spans="1:38">
      <c r="A578" s="42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J578" s="103"/>
      <c r="AK578" s="25"/>
      <c r="AL578" s="25"/>
    </row>
    <row r="579" spans="1:38">
      <c r="A579" s="42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J579" s="103"/>
      <c r="AK579" s="25"/>
      <c r="AL579" s="25"/>
    </row>
    <row r="580" spans="1:38">
      <c r="A580" s="42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J580" s="103"/>
      <c r="AK580" s="25"/>
      <c r="AL580" s="25"/>
    </row>
    <row r="581" spans="1:38">
      <c r="A581" s="42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J581" s="103"/>
      <c r="AK581" s="25"/>
      <c r="AL581" s="25"/>
    </row>
    <row r="582" spans="1:38">
      <c r="A582" s="42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J582" s="103"/>
      <c r="AK582" s="25"/>
      <c r="AL582" s="25"/>
    </row>
    <row r="583" spans="1:38">
      <c r="A583" s="42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J583" s="103"/>
      <c r="AK583" s="25"/>
      <c r="AL583" s="25"/>
    </row>
    <row r="584" spans="1:38">
      <c r="A584" s="42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J584" s="103"/>
      <c r="AK584" s="25"/>
      <c r="AL584" s="25"/>
    </row>
    <row r="585" spans="1:38">
      <c r="A585" s="42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J585" s="103"/>
      <c r="AK585" s="25"/>
      <c r="AL585" s="25"/>
    </row>
    <row r="586" spans="1:38">
      <c r="A586" s="42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J586" s="103"/>
      <c r="AK586" s="25"/>
      <c r="AL586" s="25"/>
    </row>
    <row r="587" spans="1:38">
      <c r="A587" s="42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J587" s="103"/>
      <c r="AK587" s="25"/>
      <c r="AL587" s="25"/>
    </row>
    <row r="588" spans="1:38">
      <c r="A588" s="42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J588" s="103"/>
      <c r="AK588" s="25"/>
      <c r="AL588" s="25"/>
    </row>
    <row r="589" spans="1:38">
      <c r="A589" s="42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J589" s="103"/>
      <c r="AK589" s="25"/>
      <c r="AL589" s="25"/>
    </row>
    <row r="590" spans="1:38">
      <c r="A590" s="42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J590" s="103"/>
      <c r="AK590" s="25"/>
      <c r="AL590" s="25"/>
    </row>
    <row r="591" spans="1:38">
      <c r="A591" s="42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J591" s="103"/>
      <c r="AK591" s="25"/>
      <c r="AL591" s="25"/>
    </row>
    <row r="592" spans="1:38">
      <c r="A592" s="42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J592" s="103"/>
      <c r="AK592" s="25"/>
      <c r="AL592" s="25"/>
    </row>
    <row r="593" spans="1:38">
      <c r="A593" s="42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J593" s="103"/>
      <c r="AK593" s="25"/>
      <c r="AL593" s="25"/>
    </row>
    <row r="594" spans="1:38">
      <c r="A594" s="42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J594" s="103"/>
      <c r="AK594" s="25"/>
      <c r="AL594" s="25"/>
    </row>
    <row r="595" spans="1:38">
      <c r="A595" s="42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J595" s="103"/>
      <c r="AK595" s="25"/>
      <c r="AL595" s="25"/>
    </row>
    <row r="596" spans="1:38">
      <c r="A596" s="42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J596" s="103"/>
      <c r="AK596" s="25"/>
      <c r="AL596" s="25"/>
    </row>
    <row r="597" spans="1:38">
      <c r="A597" s="42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J597" s="103"/>
      <c r="AK597" s="25"/>
      <c r="AL597" s="25"/>
    </row>
    <row r="598" spans="1:38">
      <c r="A598" s="42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J598" s="103"/>
      <c r="AK598" s="25"/>
      <c r="AL598" s="25"/>
    </row>
    <row r="599" spans="1:38">
      <c r="A599" s="42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J599" s="103"/>
      <c r="AK599" s="25"/>
      <c r="AL599" s="25"/>
    </row>
    <row r="600" spans="1:38">
      <c r="A600" s="42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J600" s="103"/>
      <c r="AK600" s="25"/>
      <c r="AL600" s="25"/>
    </row>
    <row r="601" spans="1:38">
      <c r="A601" s="42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J601" s="103"/>
      <c r="AK601" s="25"/>
      <c r="AL601" s="25"/>
    </row>
    <row r="602" spans="1:38">
      <c r="A602" s="42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J602" s="103"/>
      <c r="AK602" s="25"/>
      <c r="AL602" s="25"/>
    </row>
    <row r="603" spans="1:38">
      <c r="A603" s="42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J603" s="103"/>
      <c r="AK603" s="25"/>
      <c r="AL603" s="25"/>
    </row>
    <row r="604" spans="1:38">
      <c r="A604" s="42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J604" s="103"/>
      <c r="AK604" s="25"/>
      <c r="AL604" s="25"/>
    </row>
    <row r="605" spans="1:38">
      <c r="A605" s="42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J605" s="103"/>
      <c r="AK605" s="25"/>
      <c r="AL605" s="25"/>
    </row>
    <row r="606" spans="1:38">
      <c r="A606" s="42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J606" s="103"/>
      <c r="AK606" s="25"/>
      <c r="AL606" s="25"/>
    </row>
    <row r="607" spans="1:38">
      <c r="A607" s="42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J607" s="103"/>
      <c r="AK607" s="25"/>
      <c r="AL607" s="25"/>
    </row>
    <row r="608" spans="1:38">
      <c r="A608" s="42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J608" s="103"/>
      <c r="AK608" s="25"/>
      <c r="AL608" s="25"/>
    </row>
    <row r="609" spans="1:38">
      <c r="A609" s="42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J609" s="103"/>
      <c r="AK609" s="25"/>
      <c r="AL609" s="25"/>
    </row>
    <row r="610" spans="1:38">
      <c r="A610" s="42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J610" s="103"/>
      <c r="AK610" s="25"/>
      <c r="AL610" s="25"/>
    </row>
    <row r="611" spans="1:38">
      <c r="A611" s="42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J611" s="103"/>
      <c r="AK611" s="25"/>
      <c r="AL611" s="25"/>
    </row>
    <row r="612" spans="1:38">
      <c r="A612" s="42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J612" s="103"/>
      <c r="AK612" s="25"/>
      <c r="AL612" s="25"/>
    </row>
    <row r="613" spans="1:38">
      <c r="A613" s="42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J613" s="103"/>
      <c r="AK613" s="25"/>
      <c r="AL613" s="25"/>
    </row>
    <row r="614" spans="1:38">
      <c r="A614" s="42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J614" s="103"/>
      <c r="AK614" s="25"/>
      <c r="AL614" s="25"/>
    </row>
    <row r="615" spans="1:38">
      <c r="A615" s="42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J615" s="103"/>
      <c r="AK615" s="25"/>
      <c r="AL615" s="25"/>
    </row>
    <row r="616" spans="1:38">
      <c r="A616" s="42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J616" s="103"/>
      <c r="AK616" s="25"/>
      <c r="AL616" s="25"/>
    </row>
    <row r="617" spans="1:38">
      <c r="A617" s="42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J617" s="103"/>
      <c r="AK617" s="25"/>
      <c r="AL617" s="25"/>
    </row>
    <row r="618" spans="1:38">
      <c r="A618" s="42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J618" s="103"/>
      <c r="AK618" s="25"/>
      <c r="AL618" s="25"/>
    </row>
    <row r="619" spans="1:38">
      <c r="A619" s="42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J619" s="103"/>
      <c r="AK619" s="25"/>
      <c r="AL619" s="25"/>
    </row>
    <row r="620" spans="1:38">
      <c r="A620" s="42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J620" s="103"/>
      <c r="AK620" s="25"/>
      <c r="AL620" s="25"/>
    </row>
    <row r="621" spans="1:38">
      <c r="A621" s="42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J621" s="103"/>
      <c r="AK621" s="25"/>
      <c r="AL621" s="25"/>
    </row>
    <row r="622" spans="1:38">
      <c r="A622" s="42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J622" s="103"/>
      <c r="AK622" s="25"/>
      <c r="AL622" s="25"/>
    </row>
    <row r="623" spans="1:38">
      <c r="A623" s="42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J623" s="103"/>
      <c r="AK623" s="25"/>
      <c r="AL623" s="25"/>
    </row>
    <row r="624" spans="1:38">
      <c r="A624" s="42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J624" s="103"/>
      <c r="AK624" s="25"/>
      <c r="AL624" s="25"/>
    </row>
    <row r="625" spans="1:38">
      <c r="A625" s="42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J625" s="103"/>
      <c r="AK625" s="25"/>
      <c r="AL625" s="25"/>
    </row>
    <row r="626" spans="1:38">
      <c r="A626" s="42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J626" s="103"/>
      <c r="AK626" s="25"/>
      <c r="AL626" s="25"/>
    </row>
    <row r="627" spans="1:38">
      <c r="A627" s="42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J627" s="103"/>
      <c r="AK627" s="25"/>
      <c r="AL627" s="25"/>
    </row>
    <row r="628" spans="1:38">
      <c r="A628" s="42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J628" s="103"/>
      <c r="AK628" s="25"/>
      <c r="AL628" s="25"/>
    </row>
    <row r="629" spans="1:38">
      <c r="A629" s="42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J629" s="103"/>
      <c r="AK629" s="25"/>
      <c r="AL629" s="25"/>
    </row>
    <row r="630" spans="1:38">
      <c r="A630" s="42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J630" s="103"/>
      <c r="AK630" s="25"/>
      <c r="AL630" s="25"/>
    </row>
    <row r="631" spans="1:38">
      <c r="A631" s="42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J631" s="103"/>
      <c r="AK631" s="25"/>
      <c r="AL631" s="25"/>
    </row>
    <row r="632" spans="1:38">
      <c r="A632" s="42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J632" s="103"/>
      <c r="AK632" s="25"/>
      <c r="AL632" s="25"/>
    </row>
    <row r="633" spans="1:38">
      <c r="A633" s="42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J633" s="103"/>
      <c r="AK633" s="25"/>
      <c r="AL633" s="25"/>
    </row>
    <row r="634" spans="1:38">
      <c r="A634" s="42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J634" s="103"/>
      <c r="AK634" s="25"/>
      <c r="AL634" s="25"/>
    </row>
    <row r="635" spans="1:38">
      <c r="A635" s="42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J635" s="103"/>
      <c r="AK635" s="25"/>
      <c r="AL635" s="25"/>
    </row>
    <row r="636" spans="1:38">
      <c r="A636" s="42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J636" s="103"/>
      <c r="AK636" s="25"/>
      <c r="AL636" s="25"/>
    </row>
    <row r="637" spans="1:38">
      <c r="A637" s="42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J637" s="103"/>
      <c r="AK637" s="25"/>
      <c r="AL637" s="25"/>
    </row>
    <row r="638" spans="1:38">
      <c r="A638" s="42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J638" s="103"/>
      <c r="AK638" s="25"/>
      <c r="AL638" s="25"/>
    </row>
    <row r="639" spans="1:38">
      <c r="A639" s="42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J639" s="103"/>
      <c r="AK639" s="25"/>
      <c r="AL639" s="25"/>
    </row>
    <row r="640" spans="1:38">
      <c r="A640" s="42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J640" s="103"/>
      <c r="AK640" s="25"/>
      <c r="AL640" s="25"/>
    </row>
    <row r="641" spans="1:38">
      <c r="A641" s="42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J641" s="103"/>
      <c r="AK641" s="25"/>
      <c r="AL641" s="25"/>
    </row>
    <row r="642" spans="1:38">
      <c r="A642" s="42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J642" s="103"/>
      <c r="AK642" s="25"/>
      <c r="AL642" s="25"/>
    </row>
    <row r="643" spans="1:38">
      <c r="A643" s="42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J643" s="103"/>
      <c r="AK643" s="25"/>
      <c r="AL643" s="25"/>
    </row>
    <row r="644" spans="1:38">
      <c r="A644" s="42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J644" s="103"/>
      <c r="AK644" s="25"/>
      <c r="AL644" s="25"/>
    </row>
    <row r="645" spans="1:38">
      <c r="A645" s="42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J645" s="103"/>
      <c r="AK645" s="25"/>
      <c r="AL645" s="25"/>
    </row>
    <row r="646" spans="1:38">
      <c r="A646" s="42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J646" s="103"/>
      <c r="AK646" s="25"/>
      <c r="AL646" s="25"/>
    </row>
    <row r="647" spans="1:38">
      <c r="A647" s="42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J647" s="103"/>
      <c r="AK647" s="25"/>
      <c r="AL647" s="25"/>
    </row>
    <row r="648" spans="1:38">
      <c r="A648" s="42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J648" s="103"/>
      <c r="AK648" s="25"/>
      <c r="AL648" s="25"/>
    </row>
    <row r="649" spans="1:38">
      <c r="A649" s="42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J649" s="103"/>
      <c r="AK649" s="25"/>
      <c r="AL649" s="25"/>
    </row>
    <row r="650" spans="1:38">
      <c r="A650" s="42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J650" s="103"/>
      <c r="AK650" s="25"/>
      <c r="AL650" s="25"/>
    </row>
    <row r="651" spans="1:38">
      <c r="A651" s="42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J651" s="103"/>
      <c r="AK651" s="25"/>
      <c r="AL651" s="25"/>
    </row>
    <row r="652" spans="1:38">
      <c r="A652" s="42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J652" s="103"/>
      <c r="AK652" s="25"/>
      <c r="AL652" s="25"/>
    </row>
    <row r="653" spans="1:38">
      <c r="A653" s="42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J653" s="103"/>
      <c r="AK653" s="25"/>
      <c r="AL653" s="25"/>
    </row>
    <row r="654" spans="1:38">
      <c r="A654" s="42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J654" s="103"/>
      <c r="AK654" s="25"/>
      <c r="AL654" s="25"/>
    </row>
    <row r="655" spans="1:38">
      <c r="A655" s="42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J655" s="103"/>
      <c r="AK655" s="25"/>
      <c r="AL655" s="25"/>
    </row>
    <row r="656" spans="1:38">
      <c r="A656" s="42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J656" s="103"/>
      <c r="AK656" s="25"/>
      <c r="AL656" s="25"/>
    </row>
    <row r="657" spans="1:38">
      <c r="A657" s="42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J657" s="103"/>
      <c r="AK657" s="25"/>
      <c r="AL657" s="25"/>
    </row>
    <row r="658" spans="1:38">
      <c r="A658" s="42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J658" s="103"/>
      <c r="AK658" s="25"/>
      <c r="AL658" s="25"/>
    </row>
    <row r="659" spans="1:38">
      <c r="A659" s="42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J659" s="103"/>
      <c r="AK659" s="25"/>
      <c r="AL659" s="25"/>
    </row>
    <row r="660" spans="1:38">
      <c r="A660" s="42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J660" s="103"/>
      <c r="AK660" s="25"/>
      <c r="AL660" s="25"/>
    </row>
    <row r="661" spans="1:38">
      <c r="A661" s="42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J661" s="103"/>
      <c r="AK661" s="25"/>
      <c r="AL661" s="25"/>
    </row>
    <row r="662" spans="1:38">
      <c r="A662" s="42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J662" s="103"/>
      <c r="AK662" s="25"/>
      <c r="AL662" s="25"/>
    </row>
    <row r="663" spans="1:38">
      <c r="A663" s="42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J663" s="103"/>
      <c r="AK663" s="25"/>
      <c r="AL663" s="25"/>
    </row>
    <row r="664" spans="1:38">
      <c r="A664" s="42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J664" s="103"/>
      <c r="AK664" s="25"/>
      <c r="AL664" s="25"/>
    </row>
    <row r="665" spans="1:38">
      <c r="A665" s="42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J665" s="103"/>
      <c r="AK665" s="25"/>
      <c r="AL665" s="25"/>
    </row>
    <row r="666" spans="1:38">
      <c r="A666" s="42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J666" s="103"/>
      <c r="AK666" s="25"/>
      <c r="AL666" s="25"/>
    </row>
    <row r="667" spans="1:38">
      <c r="A667" s="42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J667" s="103"/>
      <c r="AK667" s="25"/>
      <c r="AL667" s="25"/>
    </row>
    <row r="668" spans="1:38">
      <c r="A668" s="42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J668" s="103"/>
      <c r="AK668" s="25"/>
      <c r="AL668" s="25"/>
    </row>
    <row r="669" spans="1:38">
      <c r="A669" s="42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J669" s="103"/>
      <c r="AK669" s="25"/>
      <c r="AL669" s="25"/>
    </row>
    <row r="670" spans="1:38">
      <c r="A670" s="42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J670" s="103"/>
      <c r="AK670" s="25"/>
      <c r="AL670" s="25"/>
    </row>
    <row r="671" spans="1:38">
      <c r="A671" s="42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J671" s="103"/>
      <c r="AK671" s="25"/>
      <c r="AL671" s="25"/>
    </row>
    <row r="672" spans="1:38">
      <c r="A672" s="42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J672" s="103"/>
      <c r="AK672" s="25"/>
      <c r="AL672" s="25"/>
    </row>
    <row r="673" spans="1:38">
      <c r="A673" s="42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J673" s="103"/>
      <c r="AK673" s="25"/>
      <c r="AL673" s="25"/>
    </row>
    <row r="674" spans="1:38">
      <c r="A674" s="42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J674" s="103"/>
      <c r="AK674" s="25"/>
      <c r="AL674" s="25"/>
    </row>
    <row r="675" spans="1:38">
      <c r="A675" s="42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J675" s="103"/>
      <c r="AK675" s="25"/>
      <c r="AL675" s="25"/>
    </row>
    <row r="676" spans="1:38">
      <c r="A676" s="42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J676" s="103"/>
      <c r="AK676" s="25"/>
      <c r="AL676" s="25"/>
    </row>
    <row r="677" spans="1:38">
      <c r="A677" s="42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J677" s="103"/>
      <c r="AK677" s="25"/>
      <c r="AL677" s="25"/>
    </row>
    <row r="678" spans="1:38">
      <c r="A678" s="42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J678" s="103"/>
      <c r="AK678" s="25"/>
      <c r="AL678" s="25"/>
    </row>
    <row r="679" spans="1:38">
      <c r="A679" s="42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J679" s="103"/>
      <c r="AK679" s="25"/>
      <c r="AL679" s="25"/>
    </row>
    <row r="680" spans="1:38">
      <c r="A680" s="42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J680" s="103"/>
      <c r="AK680" s="25"/>
      <c r="AL680" s="25"/>
    </row>
    <row r="681" spans="1:38">
      <c r="A681" s="42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J681" s="103"/>
      <c r="AK681" s="25"/>
      <c r="AL681" s="25"/>
    </row>
    <row r="682" spans="1:38">
      <c r="A682" s="42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J682" s="103"/>
      <c r="AK682" s="25"/>
      <c r="AL682" s="25"/>
    </row>
    <row r="683" spans="1:38">
      <c r="A683" s="42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J683" s="103"/>
      <c r="AK683" s="25"/>
      <c r="AL683" s="25"/>
    </row>
    <row r="684" spans="1:38">
      <c r="A684" s="42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J684" s="103"/>
      <c r="AK684" s="25"/>
      <c r="AL684" s="25"/>
    </row>
    <row r="685" spans="1:38">
      <c r="A685" s="42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J685" s="103"/>
      <c r="AK685" s="25"/>
      <c r="AL685" s="25"/>
    </row>
    <row r="686" spans="1:38">
      <c r="A686" s="42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J686" s="103"/>
      <c r="AK686" s="25"/>
      <c r="AL686" s="25"/>
    </row>
    <row r="687" spans="1:38">
      <c r="A687" s="42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J687" s="103"/>
      <c r="AK687" s="25"/>
      <c r="AL687" s="25"/>
    </row>
    <row r="688" spans="1:38">
      <c r="A688" s="42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J688" s="103"/>
      <c r="AK688" s="25"/>
      <c r="AL688" s="25"/>
    </row>
    <row r="689" spans="1:38">
      <c r="A689" s="42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J689" s="103"/>
      <c r="AK689" s="25"/>
      <c r="AL689" s="25"/>
    </row>
    <row r="690" spans="1:38">
      <c r="A690" s="42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J690" s="103"/>
      <c r="AK690" s="25"/>
      <c r="AL690" s="25"/>
    </row>
    <row r="691" spans="1:38">
      <c r="A691" s="42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J691" s="103"/>
      <c r="AK691" s="25"/>
      <c r="AL691" s="25"/>
    </row>
    <row r="692" spans="1:38">
      <c r="A692" s="42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J692" s="103"/>
      <c r="AK692" s="25"/>
      <c r="AL692" s="25"/>
    </row>
    <row r="693" spans="1:38">
      <c r="A693" s="42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J693" s="103"/>
      <c r="AK693" s="25"/>
      <c r="AL693" s="25"/>
    </row>
    <row r="694" spans="1:38">
      <c r="A694" s="42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J694" s="103"/>
      <c r="AK694" s="25"/>
      <c r="AL694" s="25"/>
    </row>
    <row r="695" spans="1:38">
      <c r="A695" s="42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J695" s="103"/>
      <c r="AK695" s="25"/>
      <c r="AL695" s="25"/>
    </row>
    <row r="696" spans="1:38">
      <c r="A696" s="42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J696" s="103"/>
      <c r="AK696" s="25"/>
      <c r="AL696" s="25"/>
    </row>
    <row r="697" spans="1:38">
      <c r="A697" s="42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J697" s="103"/>
      <c r="AK697" s="25"/>
      <c r="AL697" s="25"/>
    </row>
    <row r="698" spans="1:38">
      <c r="A698" s="42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J698" s="103"/>
      <c r="AK698" s="25"/>
      <c r="AL698" s="25"/>
    </row>
    <row r="699" spans="1:38">
      <c r="A699" s="42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J699" s="103"/>
      <c r="AK699" s="25"/>
      <c r="AL699" s="25"/>
    </row>
    <row r="700" spans="1:38">
      <c r="A700" s="42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J700" s="103"/>
      <c r="AK700" s="25"/>
      <c r="AL700" s="25"/>
    </row>
    <row r="701" spans="1:38">
      <c r="A701" s="42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J701" s="103"/>
      <c r="AK701" s="25"/>
      <c r="AL701" s="25"/>
    </row>
    <row r="702" spans="1:38">
      <c r="A702" s="42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J702" s="103"/>
      <c r="AK702" s="25"/>
      <c r="AL702" s="25"/>
    </row>
    <row r="703" spans="1:38">
      <c r="A703" s="42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J703" s="103"/>
      <c r="AK703" s="25"/>
      <c r="AL703" s="25"/>
    </row>
    <row r="704" spans="1:38">
      <c r="A704" s="42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J704" s="103"/>
      <c r="AK704" s="25"/>
      <c r="AL704" s="25"/>
    </row>
    <row r="705" spans="1:38">
      <c r="A705" s="42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J705" s="103"/>
      <c r="AK705" s="25"/>
      <c r="AL705" s="25"/>
    </row>
    <row r="706" spans="1:38">
      <c r="A706" s="42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J706" s="103"/>
      <c r="AK706" s="25"/>
      <c r="AL706" s="25"/>
    </row>
    <row r="707" spans="1:38">
      <c r="A707" s="42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J707" s="103"/>
      <c r="AK707" s="25"/>
      <c r="AL707" s="25"/>
    </row>
    <row r="708" spans="1:38">
      <c r="A708" s="42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J708" s="103"/>
      <c r="AK708" s="25"/>
      <c r="AL708" s="25"/>
    </row>
    <row r="709" spans="1:38">
      <c r="A709" s="42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J709" s="103"/>
      <c r="AK709" s="25"/>
      <c r="AL709" s="25"/>
    </row>
    <row r="710" spans="1:38">
      <c r="A710" s="42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J710" s="103"/>
      <c r="AK710" s="25"/>
      <c r="AL710" s="25"/>
    </row>
    <row r="711" spans="1:38">
      <c r="A711" s="42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J711" s="103"/>
      <c r="AK711" s="25"/>
      <c r="AL711" s="25"/>
    </row>
    <row r="712" spans="1:38">
      <c r="A712" s="42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J712" s="103"/>
      <c r="AK712" s="25"/>
      <c r="AL712" s="25"/>
    </row>
    <row r="713" spans="1:38">
      <c r="A713" s="42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J713" s="103"/>
      <c r="AK713" s="25"/>
      <c r="AL713" s="25"/>
    </row>
    <row r="714" spans="1:38">
      <c r="A714" s="42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J714" s="103"/>
      <c r="AK714" s="25"/>
      <c r="AL714" s="25"/>
    </row>
    <row r="715" spans="1:38">
      <c r="A715" s="42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J715" s="103"/>
      <c r="AK715" s="25"/>
      <c r="AL715" s="25"/>
    </row>
    <row r="716" spans="1:38">
      <c r="A716" s="42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J716" s="103"/>
      <c r="AK716" s="25"/>
      <c r="AL716" s="25"/>
    </row>
    <row r="717" spans="1:38">
      <c r="A717" s="42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J717" s="103"/>
      <c r="AK717" s="25"/>
      <c r="AL717" s="25"/>
    </row>
    <row r="718" spans="1:38">
      <c r="A718" s="42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J718" s="103"/>
      <c r="AK718" s="25"/>
      <c r="AL718" s="25"/>
    </row>
    <row r="719" spans="1:38">
      <c r="A719" s="42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J719" s="103"/>
      <c r="AK719" s="25"/>
      <c r="AL719" s="25"/>
    </row>
    <row r="720" spans="1:38">
      <c r="A720" s="42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  <c r="AJ720" s="103"/>
      <c r="AK720" s="25"/>
      <c r="AL720" s="25"/>
    </row>
    <row r="721" spans="1:38">
      <c r="A721" s="42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J721" s="103"/>
      <c r="AK721" s="25"/>
      <c r="AL721" s="25"/>
    </row>
    <row r="722" spans="1:38">
      <c r="A722" s="42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J722" s="103"/>
      <c r="AK722" s="25"/>
      <c r="AL722" s="25"/>
    </row>
    <row r="723" spans="1:38">
      <c r="A723" s="42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  <c r="AJ723" s="103"/>
      <c r="AK723" s="25"/>
      <c r="AL723" s="25"/>
    </row>
    <row r="724" spans="1:38">
      <c r="A724" s="42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  <c r="AJ724" s="103"/>
      <c r="AK724" s="25"/>
      <c r="AL724" s="25"/>
    </row>
    <row r="725" spans="1:38">
      <c r="A725" s="42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  <c r="AJ725" s="103"/>
      <c r="AK725" s="25"/>
      <c r="AL725" s="25"/>
    </row>
    <row r="726" spans="1:38">
      <c r="A726" s="42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  <c r="AJ726" s="103"/>
      <c r="AK726" s="25"/>
      <c r="AL726" s="25"/>
    </row>
    <row r="727" spans="1:38">
      <c r="A727" s="42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  <c r="AJ727" s="103"/>
      <c r="AK727" s="25"/>
      <c r="AL727" s="25"/>
    </row>
    <row r="728" spans="1:38">
      <c r="A728" s="42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  <c r="AJ728" s="103"/>
      <c r="AK728" s="25"/>
      <c r="AL728" s="25"/>
    </row>
    <row r="729" spans="1:38">
      <c r="A729" s="42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  <c r="AJ729" s="103"/>
      <c r="AK729" s="25"/>
      <c r="AL729" s="25"/>
    </row>
    <row r="730" spans="1:38">
      <c r="A730" s="42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  <c r="AJ730" s="103"/>
      <c r="AK730" s="25"/>
      <c r="AL730" s="25"/>
    </row>
    <row r="731" spans="1:38">
      <c r="A731" s="42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  <c r="AJ731" s="103"/>
      <c r="AK731" s="25"/>
      <c r="AL731" s="25"/>
    </row>
    <row r="732" spans="1:38">
      <c r="A732" s="42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  <c r="AJ732" s="103"/>
      <c r="AK732" s="25"/>
      <c r="AL732" s="25"/>
    </row>
    <row r="733" spans="1:38">
      <c r="A733" s="42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  <c r="AJ733" s="103"/>
      <c r="AK733" s="25"/>
      <c r="AL733" s="25"/>
    </row>
    <row r="734" spans="1:38">
      <c r="A734" s="42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  <c r="AJ734" s="103"/>
      <c r="AK734" s="25"/>
      <c r="AL734" s="25"/>
    </row>
    <row r="735" spans="1:38">
      <c r="A735" s="42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  <c r="AJ735" s="103"/>
      <c r="AK735" s="25"/>
      <c r="AL735" s="25"/>
    </row>
    <row r="736" spans="1:38">
      <c r="A736" s="42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  <c r="AJ736" s="103"/>
      <c r="AK736" s="25"/>
      <c r="AL736" s="25"/>
    </row>
    <row r="737" spans="1:38">
      <c r="A737" s="42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  <c r="AJ737" s="103"/>
      <c r="AK737" s="25"/>
      <c r="AL737" s="25"/>
    </row>
    <row r="738" spans="1:38">
      <c r="A738" s="42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  <c r="AJ738" s="103"/>
      <c r="AK738" s="25"/>
      <c r="AL738" s="25"/>
    </row>
    <row r="739" spans="1:38">
      <c r="A739" s="42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  <c r="AJ739" s="103"/>
      <c r="AK739" s="25"/>
      <c r="AL739" s="25"/>
    </row>
    <row r="740" spans="1:38">
      <c r="A740" s="42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  <c r="AJ740" s="103"/>
      <c r="AK740" s="25"/>
      <c r="AL740" s="25"/>
    </row>
    <row r="741" spans="1:38">
      <c r="A741" s="42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  <c r="AJ741" s="103"/>
      <c r="AK741" s="25"/>
      <c r="AL741" s="25"/>
    </row>
    <row r="742" spans="1:38">
      <c r="A742" s="42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  <c r="AJ742" s="103"/>
      <c r="AK742" s="25"/>
      <c r="AL742" s="25"/>
    </row>
    <row r="743" spans="1:38">
      <c r="A743" s="42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J743" s="103"/>
      <c r="AK743" s="25"/>
      <c r="AL743" s="25"/>
    </row>
    <row r="744" spans="1:38">
      <c r="A744" s="42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  <c r="AJ744" s="103"/>
      <c r="AK744" s="25"/>
      <c r="AL744" s="25"/>
    </row>
    <row r="745" spans="1:38">
      <c r="A745" s="42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  <c r="AJ745" s="103"/>
      <c r="AK745" s="25"/>
      <c r="AL745" s="25"/>
    </row>
    <row r="746" spans="1:38">
      <c r="A746" s="42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  <c r="AJ746" s="103"/>
      <c r="AK746" s="25"/>
      <c r="AL746" s="25"/>
    </row>
    <row r="747" spans="1:38">
      <c r="A747" s="42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  <c r="AJ747" s="103"/>
      <c r="AK747" s="25"/>
      <c r="AL747" s="25"/>
    </row>
    <row r="748" spans="1:38">
      <c r="A748" s="42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  <c r="AJ748" s="103"/>
      <c r="AK748" s="25"/>
      <c r="AL748" s="25"/>
    </row>
    <row r="749" spans="1:38">
      <c r="A749" s="42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  <c r="AJ749" s="103"/>
      <c r="AK749" s="25"/>
      <c r="AL749" s="25"/>
    </row>
    <row r="750" spans="1:38">
      <c r="A750" s="42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  <c r="AJ750" s="103"/>
      <c r="AK750" s="25"/>
      <c r="AL750" s="25"/>
    </row>
    <row r="751" spans="1:38">
      <c r="A751" s="42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  <c r="AJ751" s="103"/>
      <c r="AK751" s="25"/>
      <c r="AL751" s="25"/>
    </row>
    <row r="752" spans="1:38">
      <c r="A752" s="42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  <c r="AJ752" s="103"/>
      <c r="AK752" s="25"/>
      <c r="AL752" s="25"/>
    </row>
    <row r="753" spans="1:38">
      <c r="A753" s="42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  <c r="AJ753" s="103"/>
      <c r="AK753" s="25"/>
      <c r="AL753" s="25"/>
    </row>
    <row r="754" spans="1:38">
      <c r="A754" s="42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  <c r="AJ754" s="103"/>
      <c r="AK754" s="25"/>
      <c r="AL754" s="25"/>
    </row>
    <row r="755" spans="1:38">
      <c r="A755" s="42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  <c r="AJ755" s="103"/>
      <c r="AK755" s="25"/>
      <c r="AL755" s="25"/>
    </row>
    <row r="756" spans="1:38">
      <c r="A756" s="42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  <c r="AJ756" s="103"/>
      <c r="AK756" s="25"/>
      <c r="AL756" s="25"/>
    </row>
    <row r="757" spans="1:38">
      <c r="A757" s="42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  <c r="AJ757" s="103"/>
      <c r="AK757" s="25"/>
      <c r="AL757" s="25"/>
    </row>
    <row r="758" spans="1:38">
      <c r="A758" s="42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  <c r="AJ758" s="103"/>
      <c r="AK758" s="25"/>
      <c r="AL758" s="25"/>
    </row>
    <row r="759" spans="1:38">
      <c r="A759" s="42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  <c r="AJ759" s="103"/>
      <c r="AK759" s="25"/>
      <c r="AL759" s="25"/>
    </row>
    <row r="760" spans="1:38">
      <c r="A760" s="42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  <c r="AJ760" s="103"/>
      <c r="AK760" s="25"/>
      <c r="AL760" s="25"/>
    </row>
    <row r="761" spans="1:38">
      <c r="A761" s="42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  <c r="AJ761" s="103"/>
      <c r="AK761" s="25"/>
      <c r="AL761" s="25"/>
    </row>
    <row r="762" spans="1:38">
      <c r="A762" s="42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  <c r="AJ762" s="103"/>
      <c r="AK762" s="25"/>
      <c r="AL762" s="25"/>
    </row>
    <row r="763" spans="1:38">
      <c r="A763" s="42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  <c r="AJ763" s="103"/>
      <c r="AK763" s="25"/>
      <c r="AL763" s="25"/>
    </row>
    <row r="764" spans="1:38">
      <c r="A764" s="42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  <c r="AJ764" s="103"/>
      <c r="AK764" s="25"/>
      <c r="AL764" s="25"/>
    </row>
    <row r="765" spans="1:38">
      <c r="A765" s="42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  <c r="AJ765" s="103"/>
      <c r="AK765" s="25"/>
      <c r="AL765" s="25"/>
    </row>
    <row r="766" spans="1:38">
      <c r="A766" s="42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J766" s="103"/>
      <c r="AK766" s="25"/>
      <c r="AL766" s="25"/>
    </row>
    <row r="767" spans="1:38">
      <c r="A767" s="42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J767" s="103"/>
      <c r="AK767" s="25"/>
      <c r="AL767" s="25"/>
    </row>
    <row r="768" spans="1:38">
      <c r="A768" s="42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  <c r="AJ768" s="103"/>
      <c r="AK768" s="25"/>
      <c r="AL768" s="25"/>
    </row>
    <row r="769" spans="1:38">
      <c r="A769" s="42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  <c r="AJ769" s="103"/>
      <c r="AK769" s="25"/>
      <c r="AL769" s="25"/>
    </row>
    <row r="770" spans="1:38">
      <c r="A770" s="42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J770" s="103"/>
      <c r="AK770" s="25"/>
      <c r="AL770" s="25"/>
    </row>
    <row r="771" spans="1:38">
      <c r="A771" s="42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  <c r="AJ771" s="103"/>
      <c r="AK771" s="25"/>
      <c r="AL771" s="25"/>
    </row>
    <row r="772" spans="1:38">
      <c r="A772" s="42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  <c r="AJ772" s="103"/>
      <c r="AK772" s="25"/>
      <c r="AL772" s="25"/>
    </row>
    <row r="773" spans="1:38">
      <c r="A773" s="42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J773" s="103"/>
      <c r="AK773" s="25"/>
      <c r="AL773" s="25"/>
    </row>
    <row r="774" spans="1:38">
      <c r="A774" s="42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  <c r="AJ774" s="103"/>
      <c r="AK774" s="25"/>
      <c r="AL774" s="25"/>
    </row>
    <row r="775" spans="1:38">
      <c r="A775" s="42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  <c r="AJ775" s="103"/>
      <c r="AK775" s="25"/>
      <c r="AL775" s="25"/>
    </row>
    <row r="776" spans="1:38">
      <c r="A776" s="42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J776" s="103"/>
      <c r="AK776" s="25"/>
      <c r="AL776" s="25"/>
    </row>
    <row r="777" spans="1:38">
      <c r="A777" s="42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J777" s="103"/>
      <c r="AK777" s="25"/>
      <c r="AL777" s="25"/>
    </row>
    <row r="778" spans="1:38">
      <c r="A778" s="42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  <c r="AJ778" s="103"/>
      <c r="AK778" s="25"/>
      <c r="AL778" s="25"/>
    </row>
    <row r="779" spans="1:38">
      <c r="A779" s="42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J779" s="103"/>
      <c r="AK779" s="25"/>
      <c r="AL779" s="25"/>
    </row>
    <row r="780" spans="1:38">
      <c r="A780" s="42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  <c r="AJ780" s="103"/>
      <c r="AK780" s="25"/>
      <c r="AL780" s="25"/>
    </row>
    <row r="781" spans="1:38">
      <c r="A781" s="42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  <c r="AJ781" s="103"/>
      <c r="AK781" s="25"/>
      <c r="AL781" s="25"/>
    </row>
    <row r="782" spans="1:38">
      <c r="A782" s="42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  <c r="AJ782" s="103"/>
      <c r="AK782" s="25"/>
      <c r="AL782" s="25"/>
    </row>
    <row r="783" spans="1:38">
      <c r="A783" s="42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J783" s="103"/>
      <c r="AK783" s="25"/>
      <c r="AL783" s="25"/>
    </row>
    <row r="784" spans="1:38">
      <c r="A784" s="42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  <c r="AJ784" s="103"/>
      <c r="AK784" s="25"/>
      <c r="AL784" s="25"/>
    </row>
    <row r="785" spans="1:38">
      <c r="A785" s="42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  <c r="AJ785" s="103"/>
      <c r="AK785" s="25"/>
      <c r="AL785" s="25"/>
    </row>
    <row r="786" spans="1:38">
      <c r="A786" s="42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  <c r="AJ786" s="103"/>
      <c r="AK786" s="25"/>
      <c r="AL786" s="25"/>
    </row>
    <row r="787" spans="1:38">
      <c r="A787" s="42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  <c r="AJ787" s="103"/>
      <c r="AK787" s="25"/>
      <c r="AL787" s="25"/>
    </row>
    <row r="788" spans="1:38">
      <c r="A788" s="42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  <c r="AJ788" s="103"/>
      <c r="AK788" s="25"/>
      <c r="AL788" s="25"/>
    </row>
    <row r="789" spans="1:38">
      <c r="A789" s="42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J789" s="103"/>
      <c r="AK789" s="25"/>
      <c r="AL789" s="25"/>
    </row>
    <row r="790" spans="1:38">
      <c r="A790" s="42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  <c r="AJ790" s="103"/>
      <c r="AK790" s="25"/>
      <c r="AL790" s="25"/>
    </row>
    <row r="791" spans="1:38">
      <c r="A791" s="42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  <c r="AJ791" s="103"/>
      <c r="AK791" s="25"/>
      <c r="AL791" s="25"/>
    </row>
    <row r="792" spans="1:38">
      <c r="A792" s="42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J792" s="103"/>
      <c r="AK792" s="25"/>
      <c r="AL792" s="25"/>
    </row>
    <row r="793" spans="1:38">
      <c r="A793" s="42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J793" s="103"/>
      <c r="AK793" s="25"/>
      <c r="AL793" s="25"/>
    </row>
    <row r="794" spans="1:38">
      <c r="A794" s="42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  <c r="AJ794" s="103"/>
      <c r="AK794" s="25"/>
      <c r="AL794" s="25"/>
    </row>
    <row r="795" spans="1:38">
      <c r="A795" s="42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J795" s="103"/>
      <c r="AK795" s="25"/>
      <c r="AL795" s="25"/>
    </row>
    <row r="796" spans="1:38">
      <c r="A796" s="42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  <c r="AJ796" s="103"/>
      <c r="AK796" s="25"/>
      <c r="AL796" s="25"/>
    </row>
    <row r="797" spans="1:38">
      <c r="A797" s="42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J797" s="103"/>
      <c r="AK797" s="25"/>
      <c r="AL797" s="25"/>
    </row>
    <row r="798" spans="1:38">
      <c r="A798" s="42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J798" s="103"/>
      <c r="AK798" s="25"/>
      <c r="AL798" s="25"/>
    </row>
    <row r="799" spans="1:38">
      <c r="A799" s="42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  <c r="AJ799" s="103"/>
      <c r="AK799" s="25"/>
      <c r="AL799" s="25"/>
    </row>
    <row r="800" spans="1:38">
      <c r="A800" s="42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J800" s="103"/>
      <c r="AK800" s="25"/>
      <c r="AL800" s="25"/>
    </row>
    <row r="801" spans="1:38">
      <c r="A801" s="42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J801" s="103"/>
      <c r="AK801" s="25"/>
      <c r="AL801" s="25"/>
    </row>
    <row r="802" spans="1:38">
      <c r="A802" s="42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J802" s="103"/>
      <c r="AK802" s="25"/>
      <c r="AL802" s="25"/>
    </row>
    <row r="803" spans="1:38">
      <c r="A803" s="42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J803" s="103"/>
      <c r="AK803" s="25"/>
      <c r="AL803" s="25"/>
    </row>
    <row r="804" spans="1:38">
      <c r="A804" s="42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J804" s="103"/>
      <c r="AK804" s="25"/>
      <c r="AL804" s="25"/>
    </row>
    <row r="805" spans="1:38">
      <c r="A805" s="42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J805" s="103"/>
      <c r="AK805" s="25"/>
      <c r="AL805" s="25"/>
    </row>
    <row r="806" spans="1:38">
      <c r="A806" s="42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J806" s="103"/>
      <c r="AK806" s="25"/>
      <c r="AL806" s="25"/>
    </row>
    <row r="807" spans="1:38">
      <c r="A807" s="42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J807" s="103"/>
      <c r="AK807" s="25"/>
      <c r="AL807" s="25"/>
    </row>
    <row r="808" spans="1:38">
      <c r="A808" s="42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  <c r="AJ808" s="103"/>
      <c r="AK808" s="25"/>
      <c r="AL808" s="25"/>
    </row>
    <row r="809" spans="1:38">
      <c r="A809" s="42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  <c r="AJ809" s="103"/>
      <c r="AK809" s="25"/>
      <c r="AL809" s="25"/>
    </row>
    <row r="810" spans="1:38">
      <c r="A810" s="42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J810" s="103"/>
      <c r="AK810" s="25"/>
      <c r="AL810" s="25"/>
    </row>
    <row r="811" spans="1:38">
      <c r="A811" s="42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J811" s="103"/>
      <c r="AK811" s="25"/>
      <c r="AL811" s="25"/>
    </row>
    <row r="812" spans="1:38">
      <c r="A812" s="42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  <c r="AJ812" s="103"/>
      <c r="AK812" s="25"/>
      <c r="AL812" s="25"/>
    </row>
    <row r="813" spans="1:38">
      <c r="A813" s="42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J813" s="103"/>
      <c r="AK813" s="25"/>
      <c r="AL813" s="25"/>
    </row>
    <row r="814" spans="1:38">
      <c r="A814" s="42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  <c r="AJ814" s="103"/>
      <c r="AK814" s="25"/>
      <c r="AL814" s="25"/>
    </row>
    <row r="815" spans="1:38">
      <c r="A815" s="42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  <c r="AJ815" s="103"/>
      <c r="AK815" s="25"/>
      <c r="AL815" s="25"/>
    </row>
    <row r="816" spans="1:38">
      <c r="A816" s="42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  <c r="AJ816" s="103"/>
      <c r="AK816" s="25"/>
      <c r="AL816" s="25"/>
    </row>
    <row r="817" spans="1:38">
      <c r="A817" s="42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  <c r="AJ817" s="103"/>
      <c r="AK817" s="25"/>
      <c r="AL817" s="25"/>
    </row>
    <row r="818" spans="1:38">
      <c r="A818" s="42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  <c r="AJ818" s="103"/>
      <c r="AK818" s="25"/>
      <c r="AL818" s="25"/>
    </row>
    <row r="819" spans="1:38">
      <c r="A819" s="42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  <c r="AJ819" s="103"/>
      <c r="AK819" s="25"/>
      <c r="AL819" s="25"/>
    </row>
    <row r="820" spans="1:38">
      <c r="A820" s="42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  <c r="AJ820" s="103"/>
      <c r="AK820" s="25"/>
      <c r="AL820" s="25"/>
    </row>
    <row r="821" spans="1:38">
      <c r="A821" s="42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  <c r="AJ821" s="103"/>
      <c r="AK821" s="25"/>
      <c r="AL821" s="25"/>
    </row>
    <row r="822" spans="1:38">
      <c r="A822" s="42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  <c r="AJ822" s="103"/>
      <c r="AK822" s="25"/>
      <c r="AL822" s="25"/>
    </row>
    <row r="823" spans="1:38">
      <c r="A823" s="42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J823" s="103"/>
      <c r="AK823" s="25"/>
      <c r="AL823" s="25"/>
    </row>
    <row r="824" spans="1:38">
      <c r="A824" s="42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  <c r="AJ824" s="103"/>
      <c r="AK824" s="25"/>
      <c r="AL824" s="25"/>
    </row>
    <row r="825" spans="1:38">
      <c r="A825" s="42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  <c r="AJ825" s="103"/>
      <c r="AK825" s="25"/>
      <c r="AL825" s="25"/>
    </row>
    <row r="826" spans="1:38">
      <c r="A826" s="42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J826" s="103"/>
      <c r="AK826" s="25"/>
      <c r="AL826" s="25"/>
    </row>
    <row r="827" spans="1:38">
      <c r="A827" s="42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  <c r="AJ827" s="103"/>
      <c r="AK827" s="25"/>
      <c r="AL827" s="25"/>
    </row>
    <row r="828" spans="1:38">
      <c r="A828" s="42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  <c r="AJ828" s="103"/>
      <c r="AK828" s="25"/>
      <c r="AL828" s="25"/>
    </row>
    <row r="829" spans="1:38">
      <c r="A829" s="42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J829" s="103"/>
      <c r="AK829" s="25"/>
      <c r="AL829" s="25"/>
    </row>
    <row r="830" spans="1:38">
      <c r="A830" s="42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J830" s="103"/>
      <c r="AK830" s="25"/>
      <c r="AL830" s="25"/>
    </row>
    <row r="831" spans="1:38">
      <c r="A831" s="42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  <c r="AJ831" s="103"/>
      <c r="AK831" s="25"/>
      <c r="AL831" s="25"/>
    </row>
    <row r="832" spans="1:38">
      <c r="A832" s="42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J832" s="103"/>
      <c r="AK832" s="25"/>
      <c r="AL832" s="25"/>
    </row>
    <row r="833" spans="1:38">
      <c r="A833" s="42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  <c r="AJ833" s="103"/>
      <c r="AK833" s="25"/>
      <c r="AL833" s="25"/>
    </row>
    <row r="834" spans="1:38">
      <c r="A834" s="42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  <c r="AJ834" s="103"/>
      <c r="AK834" s="25"/>
      <c r="AL834" s="25"/>
    </row>
    <row r="835" spans="1:38">
      <c r="A835" s="42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J835" s="103"/>
      <c r="AK835" s="25"/>
      <c r="AL835" s="25"/>
    </row>
    <row r="836" spans="1:38">
      <c r="A836" s="42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  <c r="AJ836" s="103"/>
      <c r="AK836" s="25"/>
      <c r="AL836" s="25"/>
    </row>
    <row r="837" spans="1:38">
      <c r="A837" s="42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  <c r="AJ837" s="103"/>
      <c r="AK837" s="25"/>
      <c r="AL837" s="25"/>
    </row>
    <row r="838" spans="1:38">
      <c r="A838" s="42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J838" s="103"/>
      <c r="AK838" s="25"/>
      <c r="AL838" s="25"/>
    </row>
    <row r="839" spans="1:38">
      <c r="A839" s="42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  <c r="AJ839" s="103"/>
      <c r="AK839" s="25"/>
      <c r="AL839" s="25"/>
    </row>
    <row r="840" spans="1:38">
      <c r="A840" s="42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  <c r="AJ840" s="103"/>
      <c r="AK840" s="25"/>
      <c r="AL840" s="25"/>
    </row>
    <row r="841" spans="1:38">
      <c r="A841" s="42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J841" s="103"/>
      <c r="AK841" s="25"/>
      <c r="AL841" s="25"/>
    </row>
    <row r="842" spans="1:38">
      <c r="A842" s="42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  <c r="AJ842" s="103"/>
      <c r="AK842" s="25"/>
      <c r="AL842" s="25"/>
    </row>
    <row r="843" spans="1:38">
      <c r="A843" s="42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  <c r="AJ843" s="103"/>
      <c r="AK843" s="25"/>
      <c r="AL843" s="25"/>
    </row>
    <row r="844" spans="1:38">
      <c r="A844" s="42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J844" s="103"/>
      <c r="AK844" s="25"/>
      <c r="AL844" s="25"/>
    </row>
    <row r="845" spans="1:38">
      <c r="A845" s="42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  <c r="AJ845" s="103"/>
      <c r="AK845" s="25"/>
      <c r="AL845" s="25"/>
    </row>
    <row r="846" spans="1:38">
      <c r="A846" s="42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  <c r="AJ846" s="103"/>
      <c r="AK846" s="25"/>
      <c r="AL846" s="25"/>
    </row>
    <row r="847" spans="1:38">
      <c r="A847" s="42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  <c r="AJ847" s="103"/>
      <c r="AK847" s="25"/>
      <c r="AL847" s="25"/>
    </row>
    <row r="848" spans="1:38">
      <c r="A848" s="42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J848" s="103"/>
      <c r="AK848" s="25"/>
      <c r="AL848" s="25"/>
    </row>
    <row r="849" spans="1:38">
      <c r="A849" s="42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J849" s="103"/>
      <c r="AK849" s="25"/>
      <c r="AL849" s="25"/>
    </row>
    <row r="850" spans="1:38">
      <c r="A850" s="42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  <c r="AJ850" s="103"/>
      <c r="AK850" s="25"/>
      <c r="AL850" s="25"/>
    </row>
    <row r="851" spans="1:38">
      <c r="A851" s="42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  <c r="AJ851" s="103"/>
      <c r="AK851" s="25"/>
      <c r="AL851" s="25"/>
    </row>
    <row r="852" spans="1:38">
      <c r="A852" s="42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J852" s="103"/>
      <c r="AK852" s="25"/>
      <c r="AL852" s="25"/>
    </row>
    <row r="853" spans="1:38">
      <c r="A853" s="42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  <c r="AJ853" s="103"/>
      <c r="AK853" s="25"/>
      <c r="AL853" s="25"/>
    </row>
    <row r="854" spans="1:38">
      <c r="A854" s="42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  <c r="AJ854" s="103"/>
      <c r="AK854" s="25"/>
      <c r="AL854" s="25"/>
    </row>
    <row r="855" spans="1:38">
      <c r="A855" s="42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J855" s="103"/>
      <c r="AK855" s="25"/>
      <c r="AL855" s="25"/>
    </row>
    <row r="856" spans="1:38">
      <c r="A856" s="42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  <c r="AJ856" s="103"/>
      <c r="AK856" s="25"/>
      <c r="AL856" s="25"/>
    </row>
    <row r="857" spans="1:38">
      <c r="A857" s="42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J857" s="103"/>
      <c r="AK857" s="25"/>
      <c r="AL857" s="25"/>
    </row>
    <row r="858" spans="1:38">
      <c r="A858" s="42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  <c r="AJ858" s="103"/>
      <c r="AK858" s="25"/>
      <c r="AL858" s="25"/>
    </row>
    <row r="859" spans="1:38">
      <c r="A859" s="42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  <c r="AJ859" s="103"/>
      <c r="AK859" s="25"/>
      <c r="AL859" s="25"/>
    </row>
    <row r="860" spans="1:38">
      <c r="A860" s="42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J860" s="103"/>
      <c r="AK860" s="25"/>
      <c r="AL860" s="25"/>
    </row>
    <row r="861" spans="1:38">
      <c r="A861" s="42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  <c r="AJ861" s="103"/>
      <c r="AK861" s="25"/>
      <c r="AL861" s="25"/>
    </row>
    <row r="862" spans="1:38">
      <c r="A862" s="42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  <c r="AJ862" s="103"/>
      <c r="AK862" s="25"/>
      <c r="AL862" s="25"/>
    </row>
    <row r="863" spans="1:38">
      <c r="A863" s="42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  <c r="AJ863" s="103"/>
      <c r="AK863" s="25"/>
      <c r="AL863" s="25"/>
    </row>
    <row r="864" spans="1:38">
      <c r="A864" s="42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  <c r="AJ864" s="103"/>
      <c r="AK864" s="25"/>
      <c r="AL864" s="25"/>
    </row>
    <row r="865" spans="1:38">
      <c r="A865" s="42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  <c r="AJ865" s="103"/>
      <c r="AK865" s="25"/>
      <c r="AL865" s="25"/>
    </row>
    <row r="866" spans="1:38">
      <c r="A866" s="42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  <c r="AJ866" s="103"/>
      <c r="AK866" s="25"/>
      <c r="AL866" s="25"/>
    </row>
    <row r="867" spans="1:38">
      <c r="A867" s="42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  <c r="AJ867" s="103"/>
      <c r="AK867" s="25"/>
      <c r="AL867" s="25"/>
    </row>
    <row r="868" spans="1:38">
      <c r="A868" s="42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  <c r="AJ868" s="103"/>
      <c r="AK868" s="25"/>
      <c r="AL868" s="25"/>
    </row>
    <row r="869" spans="1:38">
      <c r="A869" s="42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  <c r="AJ869" s="103"/>
      <c r="AK869" s="25"/>
      <c r="AL869" s="25"/>
    </row>
    <row r="870" spans="1:38">
      <c r="A870" s="42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  <c r="AJ870" s="103"/>
      <c r="AK870" s="25"/>
      <c r="AL870" s="25"/>
    </row>
    <row r="871" spans="1:38">
      <c r="A871" s="42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  <c r="AJ871" s="103"/>
      <c r="AK871" s="25"/>
      <c r="AL871" s="25"/>
    </row>
    <row r="872" spans="1:38">
      <c r="A872" s="42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  <c r="AJ872" s="103"/>
      <c r="AK872" s="25"/>
      <c r="AL872" s="25"/>
    </row>
    <row r="873" spans="1:38">
      <c r="A873" s="42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  <c r="AJ873" s="103"/>
      <c r="AK873" s="25"/>
      <c r="AL873" s="25"/>
    </row>
    <row r="874" spans="1:38">
      <c r="A874" s="42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  <c r="AJ874" s="103"/>
      <c r="AK874" s="25"/>
      <c r="AL874" s="25"/>
    </row>
    <row r="875" spans="1:38">
      <c r="A875" s="42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  <c r="AJ875" s="103"/>
      <c r="AK875" s="25"/>
      <c r="AL875" s="25"/>
    </row>
    <row r="876" spans="1:38">
      <c r="A876" s="42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  <c r="AJ876" s="103"/>
      <c r="AK876" s="25"/>
      <c r="AL876" s="25"/>
    </row>
    <row r="877" spans="1:38">
      <c r="A877" s="42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  <c r="AJ877" s="103"/>
      <c r="AK877" s="25"/>
      <c r="AL877" s="25"/>
    </row>
    <row r="878" spans="1:38">
      <c r="A878" s="42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  <c r="AJ878" s="103"/>
      <c r="AK878" s="25"/>
      <c r="AL878" s="25"/>
    </row>
    <row r="879" spans="1:38">
      <c r="A879" s="42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  <c r="AJ879" s="103"/>
      <c r="AK879" s="25"/>
      <c r="AL879" s="25"/>
    </row>
    <row r="880" spans="1:38">
      <c r="A880" s="42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  <c r="AJ880" s="103"/>
      <c r="AK880" s="25"/>
      <c r="AL880" s="25"/>
    </row>
    <row r="881" spans="1:38">
      <c r="A881" s="42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  <c r="AJ881" s="103"/>
      <c r="AK881" s="25"/>
      <c r="AL881" s="25"/>
    </row>
    <row r="882" spans="1:38">
      <c r="A882" s="42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  <c r="AJ882" s="103"/>
      <c r="AK882" s="25"/>
      <c r="AL882" s="25"/>
    </row>
    <row r="883" spans="1:38">
      <c r="A883" s="42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  <c r="AJ883" s="103"/>
      <c r="AK883" s="25"/>
      <c r="AL883" s="25"/>
    </row>
    <row r="884" spans="1:38">
      <c r="A884" s="42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  <c r="AJ884" s="103"/>
      <c r="AK884" s="25"/>
      <c r="AL884" s="25"/>
    </row>
    <row r="885" spans="1:38">
      <c r="A885" s="42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  <c r="AJ885" s="103"/>
      <c r="AK885" s="25"/>
      <c r="AL885" s="25"/>
    </row>
    <row r="886" spans="1:38">
      <c r="A886" s="42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  <c r="AJ886" s="103"/>
      <c r="AK886" s="25"/>
      <c r="AL886" s="25"/>
    </row>
    <row r="887" spans="1:38">
      <c r="A887" s="42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  <c r="AJ887" s="103"/>
      <c r="AK887" s="25"/>
      <c r="AL887" s="25"/>
    </row>
    <row r="888" spans="1:38">
      <c r="A888" s="42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  <c r="AJ888" s="103"/>
      <c r="AK888" s="25"/>
      <c r="AL888" s="25"/>
    </row>
    <row r="889" spans="1:38">
      <c r="A889" s="42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  <c r="AJ889" s="103"/>
      <c r="AK889" s="25"/>
      <c r="AL889" s="25"/>
    </row>
    <row r="890" spans="1:38">
      <c r="A890" s="42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J890" s="103"/>
      <c r="AK890" s="25"/>
      <c r="AL890" s="25"/>
    </row>
    <row r="891" spans="1:38">
      <c r="A891" s="42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  <c r="AJ891" s="103"/>
      <c r="AK891" s="25"/>
      <c r="AL891" s="25"/>
    </row>
    <row r="892" spans="1:38">
      <c r="A892" s="42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  <c r="AJ892" s="103"/>
      <c r="AK892" s="25"/>
      <c r="AL892" s="25"/>
    </row>
    <row r="893" spans="1:38">
      <c r="A893" s="42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  <c r="AJ893" s="103"/>
      <c r="AK893" s="25"/>
      <c r="AL893" s="25"/>
    </row>
    <row r="894" spans="1:38">
      <c r="A894" s="42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  <c r="AJ894" s="103"/>
      <c r="AK894" s="25"/>
      <c r="AL894" s="25"/>
    </row>
    <row r="895" spans="1:38">
      <c r="A895" s="42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  <c r="AJ895" s="103"/>
      <c r="AK895" s="25"/>
      <c r="AL895" s="25"/>
    </row>
    <row r="896" spans="1:38">
      <c r="A896" s="42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  <c r="AJ896" s="103"/>
      <c r="AK896" s="25"/>
      <c r="AL896" s="25"/>
    </row>
    <row r="897" spans="1:38">
      <c r="A897" s="42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  <c r="AJ897" s="103"/>
      <c r="AK897" s="25"/>
      <c r="AL897" s="25"/>
    </row>
    <row r="898" spans="1:38">
      <c r="A898" s="42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  <c r="AJ898" s="103"/>
      <c r="AK898" s="25"/>
      <c r="AL898" s="25"/>
    </row>
    <row r="899" spans="1:38">
      <c r="A899" s="42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  <c r="AJ899" s="103"/>
      <c r="AK899" s="25"/>
      <c r="AL899" s="25"/>
    </row>
    <row r="900" spans="1:38">
      <c r="A900" s="42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  <c r="AJ900" s="103"/>
      <c r="AK900" s="25"/>
      <c r="AL900" s="25"/>
    </row>
    <row r="901" spans="1:38">
      <c r="A901" s="42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  <c r="AJ901" s="103"/>
      <c r="AK901" s="25"/>
      <c r="AL901" s="25"/>
    </row>
    <row r="902" spans="1:38">
      <c r="A902" s="42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J902" s="103"/>
      <c r="AK902" s="25"/>
      <c r="AL902" s="25"/>
    </row>
    <row r="903" spans="1:38">
      <c r="A903" s="42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  <c r="AJ903" s="103"/>
      <c r="AK903" s="25"/>
      <c r="AL903" s="25"/>
    </row>
    <row r="904" spans="1:38">
      <c r="A904" s="42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  <c r="AJ904" s="103"/>
      <c r="AK904" s="25"/>
      <c r="AL904" s="25"/>
    </row>
    <row r="905" spans="1:38">
      <c r="A905" s="42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J905" s="103"/>
      <c r="AK905" s="25"/>
      <c r="AL905" s="25"/>
    </row>
    <row r="906" spans="1:38">
      <c r="A906" s="42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  <c r="AJ906" s="103"/>
      <c r="AK906" s="25"/>
      <c r="AL906" s="25"/>
    </row>
    <row r="907" spans="1:38">
      <c r="A907" s="42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J907" s="103"/>
      <c r="AK907" s="25"/>
      <c r="AL907" s="25"/>
    </row>
    <row r="908" spans="1:38">
      <c r="A908" s="42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  <c r="AJ908" s="103"/>
      <c r="AK908" s="25"/>
      <c r="AL908" s="25"/>
    </row>
    <row r="909" spans="1:38">
      <c r="A909" s="42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  <c r="AJ909" s="103"/>
      <c r="AK909" s="25"/>
      <c r="AL909" s="25"/>
    </row>
    <row r="910" spans="1:38">
      <c r="A910" s="42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  <c r="AJ910" s="103"/>
      <c r="AK910" s="25"/>
      <c r="AL910" s="25"/>
    </row>
    <row r="911" spans="1:38">
      <c r="A911" s="42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  <c r="AJ911" s="103"/>
      <c r="AK911" s="25"/>
      <c r="AL911" s="25"/>
    </row>
    <row r="912" spans="1:38">
      <c r="A912" s="42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J912" s="103"/>
      <c r="AK912" s="25"/>
      <c r="AL912" s="25"/>
    </row>
    <row r="913" spans="1:38">
      <c r="A913" s="42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J913" s="103"/>
      <c r="AK913" s="25"/>
      <c r="AL913" s="25"/>
    </row>
    <row r="914" spans="1:38">
      <c r="A914" s="42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  <c r="AJ914" s="103"/>
      <c r="AK914" s="25"/>
      <c r="AL914" s="25"/>
    </row>
    <row r="915" spans="1:38">
      <c r="A915" s="42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  <c r="AJ915" s="103"/>
      <c r="AK915" s="25"/>
      <c r="AL915" s="25"/>
    </row>
    <row r="916" spans="1:38">
      <c r="A916" s="42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  <c r="AJ916" s="103"/>
      <c r="AK916" s="25"/>
      <c r="AL916" s="25"/>
    </row>
    <row r="917" spans="1:38">
      <c r="A917" s="42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  <c r="AJ917" s="103"/>
      <c r="AK917" s="25"/>
      <c r="AL917" s="25"/>
    </row>
    <row r="918" spans="1:38">
      <c r="A918" s="42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  <c r="AJ918" s="103"/>
      <c r="AK918" s="25"/>
      <c r="AL918" s="25"/>
    </row>
    <row r="919" spans="1:38">
      <c r="A919" s="42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  <c r="AJ919" s="103"/>
      <c r="AK919" s="25"/>
      <c r="AL919" s="25"/>
    </row>
    <row r="920" spans="1:38">
      <c r="A920" s="42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  <c r="AJ920" s="103"/>
      <c r="AK920" s="25"/>
      <c r="AL920" s="25"/>
    </row>
    <row r="921" spans="1:38">
      <c r="A921" s="42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  <c r="AJ921" s="103"/>
      <c r="AK921" s="25"/>
      <c r="AL921" s="25"/>
    </row>
    <row r="922" spans="1:38">
      <c r="A922" s="42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  <c r="AJ922" s="103"/>
      <c r="AK922" s="25"/>
      <c r="AL922" s="25"/>
    </row>
    <row r="923" spans="1:38">
      <c r="A923" s="42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  <c r="AJ923" s="103"/>
      <c r="AK923" s="25"/>
      <c r="AL923" s="25"/>
    </row>
    <row r="924" spans="1:38">
      <c r="A924" s="42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  <c r="AJ924" s="103"/>
      <c r="AK924" s="25"/>
      <c r="AL924" s="25"/>
    </row>
    <row r="925" spans="1:38">
      <c r="A925" s="42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  <c r="AJ925" s="103"/>
      <c r="AK925" s="25"/>
      <c r="AL925" s="25"/>
    </row>
    <row r="926" spans="1:38">
      <c r="A926" s="42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  <c r="AJ926" s="103"/>
      <c r="AK926" s="25"/>
      <c r="AL926" s="25"/>
    </row>
    <row r="927" spans="1:38">
      <c r="A927" s="42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  <c r="AJ927" s="103"/>
      <c r="AK927" s="25"/>
      <c r="AL927" s="25"/>
    </row>
    <row r="928" spans="1:38">
      <c r="A928" s="42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  <c r="AJ928" s="103"/>
      <c r="AK928" s="25"/>
      <c r="AL928" s="25"/>
    </row>
    <row r="929" spans="1:38">
      <c r="A929" s="42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  <c r="AJ929" s="103"/>
      <c r="AK929" s="25"/>
      <c r="AL929" s="25"/>
    </row>
    <row r="930" spans="1:38">
      <c r="A930" s="42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  <c r="AJ930" s="103"/>
      <c r="AK930" s="25"/>
      <c r="AL930" s="25"/>
    </row>
    <row r="931" spans="1:38">
      <c r="A931" s="42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  <c r="AJ931" s="103"/>
      <c r="AK931" s="25"/>
      <c r="AL931" s="25"/>
    </row>
    <row r="932" spans="1:38">
      <c r="A932" s="42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  <c r="AJ932" s="103"/>
      <c r="AK932" s="25"/>
      <c r="AL932" s="25"/>
    </row>
    <row r="933" spans="1:38">
      <c r="A933" s="42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  <c r="AJ933" s="103"/>
      <c r="AK933" s="25"/>
      <c r="AL933" s="25"/>
    </row>
    <row r="934" spans="1:38">
      <c r="A934" s="42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  <c r="AJ934" s="103"/>
      <c r="AK934" s="25"/>
      <c r="AL934" s="25"/>
    </row>
    <row r="935" spans="1:38">
      <c r="A935" s="42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  <c r="AJ935" s="103"/>
      <c r="AK935" s="25"/>
      <c r="AL935" s="25"/>
    </row>
    <row r="936" spans="1:38">
      <c r="A936" s="42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  <c r="AJ936" s="103"/>
      <c r="AK936" s="25"/>
      <c r="AL936" s="25"/>
    </row>
    <row r="937" spans="1:38">
      <c r="A937" s="42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  <c r="AJ937" s="103"/>
      <c r="AK937" s="25"/>
      <c r="AL937" s="25"/>
    </row>
    <row r="938" spans="1:38">
      <c r="A938" s="42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  <c r="AJ938" s="103"/>
      <c r="AK938" s="25"/>
      <c r="AL938" s="25"/>
    </row>
    <row r="939" spans="1:38">
      <c r="A939" s="42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  <c r="AJ939" s="103"/>
      <c r="AK939" s="25"/>
      <c r="AL939" s="25"/>
    </row>
    <row r="940" spans="1:38">
      <c r="A940" s="42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  <c r="AJ940" s="103"/>
      <c r="AK940" s="25"/>
      <c r="AL940" s="25"/>
    </row>
    <row r="941" spans="1:38">
      <c r="A941" s="42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  <c r="AJ941" s="103"/>
      <c r="AK941" s="25"/>
      <c r="AL941" s="25"/>
    </row>
    <row r="942" spans="1:38">
      <c r="A942" s="42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  <c r="AJ942" s="103"/>
      <c r="AK942" s="25"/>
      <c r="AL942" s="25"/>
    </row>
    <row r="943" spans="1:38">
      <c r="A943" s="42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  <c r="AJ943" s="103"/>
      <c r="AK943" s="25"/>
      <c r="AL943" s="25"/>
    </row>
    <row r="944" spans="1:38">
      <c r="A944" s="42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  <c r="AJ944" s="103"/>
      <c r="AK944" s="25"/>
      <c r="AL944" s="25"/>
    </row>
    <row r="945" spans="1:38">
      <c r="A945" s="42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  <c r="AJ945" s="103"/>
      <c r="AK945" s="25"/>
      <c r="AL945" s="25"/>
    </row>
    <row r="946" spans="1:38">
      <c r="A946" s="42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J946" s="103"/>
      <c r="AK946" s="25"/>
      <c r="AL946" s="25"/>
    </row>
    <row r="947" spans="1:38">
      <c r="A947" s="42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  <c r="AJ947" s="103"/>
      <c r="AK947" s="25"/>
      <c r="AL947" s="25"/>
    </row>
    <row r="948" spans="1:38">
      <c r="A948" s="42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  <c r="AJ948" s="103"/>
      <c r="AK948" s="25"/>
      <c r="AL948" s="25"/>
    </row>
    <row r="949" spans="1:38">
      <c r="A949" s="42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  <c r="AJ949" s="103"/>
      <c r="AK949" s="25"/>
      <c r="AL949" s="25"/>
    </row>
    <row r="950" spans="1:38">
      <c r="A950" s="42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  <c r="AJ950" s="103"/>
      <c r="AK950" s="25"/>
      <c r="AL950" s="25"/>
    </row>
    <row r="951" spans="1:38">
      <c r="A951" s="42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  <c r="AJ951" s="103"/>
      <c r="AK951" s="25"/>
      <c r="AL951" s="25"/>
    </row>
    <row r="952" spans="1:38">
      <c r="A952" s="42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  <c r="AJ952" s="103"/>
      <c r="AK952" s="25"/>
      <c r="AL952" s="25"/>
    </row>
    <row r="953" spans="1:38">
      <c r="A953" s="42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  <c r="AJ953" s="103"/>
      <c r="AK953" s="25"/>
      <c r="AL953" s="25"/>
    </row>
    <row r="954" spans="1:38">
      <c r="A954" s="42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  <c r="AJ954" s="103"/>
      <c r="AK954" s="25"/>
      <c r="AL954" s="25"/>
    </row>
    <row r="955" spans="1:38">
      <c r="A955" s="42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  <c r="AJ955" s="103"/>
      <c r="AK955" s="25"/>
      <c r="AL955" s="25"/>
    </row>
    <row r="956" spans="1:38">
      <c r="A956" s="42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  <c r="AJ956" s="103"/>
      <c r="AK956" s="25"/>
      <c r="AL956" s="25"/>
    </row>
    <row r="957" spans="1:38">
      <c r="A957" s="42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  <c r="AJ957" s="103"/>
      <c r="AK957" s="25"/>
      <c r="AL957" s="25"/>
    </row>
    <row r="958" spans="1:38">
      <c r="A958" s="42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  <c r="AJ958" s="103"/>
      <c r="AK958" s="25"/>
      <c r="AL958" s="25"/>
    </row>
    <row r="959" spans="1:38">
      <c r="A959" s="42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  <c r="AJ959" s="103"/>
      <c r="AK959" s="25"/>
      <c r="AL959" s="25"/>
    </row>
    <row r="960" spans="1:38">
      <c r="A960" s="42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  <c r="AJ960" s="103"/>
      <c r="AK960" s="25"/>
      <c r="AL960" s="25"/>
    </row>
    <row r="961" spans="1:38">
      <c r="A961" s="42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  <c r="AJ961" s="103"/>
      <c r="AK961" s="25"/>
      <c r="AL961" s="25"/>
    </row>
    <row r="962" spans="1:38">
      <c r="A962" s="42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  <c r="AJ962" s="103"/>
      <c r="AK962" s="25"/>
      <c r="AL962" s="25"/>
    </row>
    <row r="963" spans="1:38">
      <c r="A963" s="42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  <c r="AJ963" s="103"/>
      <c r="AK963" s="25"/>
      <c r="AL963" s="25"/>
    </row>
    <row r="964" spans="1:38">
      <c r="A964" s="42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  <c r="AJ964" s="103"/>
      <c r="AK964" s="25"/>
      <c r="AL964" s="25"/>
    </row>
    <row r="965" spans="1:38">
      <c r="A965" s="42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  <c r="AJ965" s="103"/>
      <c r="AK965" s="25"/>
      <c r="AL965" s="25"/>
    </row>
    <row r="966" spans="1:38">
      <c r="A966" s="42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  <c r="AJ966" s="103"/>
      <c r="AK966" s="25"/>
      <c r="AL966" s="25"/>
    </row>
    <row r="967" spans="1:38">
      <c r="A967" s="42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J967" s="103"/>
      <c r="AK967" s="25"/>
      <c r="AL967" s="25"/>
    </row>
    <row r="968" spans="1:38">
      <c r="A968" s="42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  <c r="AJ968" s="103"/>
      <c r="AK968" s="25"/>
      <c r="AL968" s="25"/>
    </row>
    <row r="969" spans="1:38">
      <c r="A969" s="42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  <c r="AJ969" s="103"/>
      <c r="AK969" s="25"/>
      <c r="AL969" s="25"/>
    </row>
    <row r="970" spans="1:38">
      <c r="A970" s="42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J970" s="103"/>
      <c r="AK970" s="25"/>
      <c r="AL970" s="25"/>
    </row>
    <row r="971" spans="1:38">
      <c r="A971" s="42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  <c r="AJ971" s="103"/>
      <c r="AK971" s="25"/>
      <c r="AL971" s="25"/>
    </row>
    <row r="972" spans="1:38">
      <c r="A972" s="42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  <c r="AJ972" s="103"/>
      <c r="AK972" s="25"/>
      <c r="AL972" s="25"/>
    </row>
    <row r="973" spans="1:38">
      <c r="A973" s="42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  <c r="AJ973" s="103"/>
      <c r="AK973" s="25"/>
      <c r="AL973" s="25"/>
    </row>
    <row r="974" spans="1:38">
      <c r="A974" s="42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J974" s="103"/>
      <c r="AK974" s="25"/>
      <c r="AL974" s="25"/>
    </row>
    <row r="975" spans="1:38">
      <c r="A975" s="42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  <c r="AJ975" s="103"/>
      <c r="AK975" s="25"/>
      <c r="AL975" s="25"/>
    </row>
    <row r="976" spans="1:38">
      <c r="A976" s="42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  <c r="AJ976" s="103"/>
      <c r="AK976" s="25"/>
      <c r="AL976" s="25"/>
    </row>
    <row r="977" spans="1:38">
      <c r="A977" s="42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  <c r="AJ977" s="103"/>
      <c r="AK977" s="25"/>
      <c r="AL977" s="25"/>
    </row>
    <row r="978" spans="1:38">
      <c r="A978" s="42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  <c r="AJ978" s="103"/>
      <c r="AK978" s="25"/>
      <c r="AL978" s="25"/>
    </row>
    <row r="979" spans="1:38">
      <c r="A979" s="42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  <c r="AJ979" s="103"/>
      <c r="AK979" s="25"/>
      <c r="AL979" s="25"/>
    </row>
    <row r="980" spans="1:38">
      <c r="A980" s="42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  <c r="AJ980" s="103"/>
      <c r="AK980" s="25"/>
      <c r="AL980" s="25"/>
    </row>
    <row r="981" spans="1:38">
      <c r="A981" s="42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  <c r="AJ981" s="103"/>
      <c r="AK981" s="25"/>
      <c r="AL981" s="25"/>
    </row>
    <row r="982" spans="1:38">
      <c r="A982" s="42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  <c r="AJ982" s="103"/>
      <c r="AK982" s="25"/>
      <c r="AL982" s="25"/>
    </row>
    <row r="983" spans="1:38">
      <c r="A983" s="42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  <c r="AJ983" s="103"/>
      <c r="AK983" s="25"/>
      <c r="AL983" s="25"/>
    </row>
    <row r="984" spans="1:38">
      <c r="A984" s="42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  <c r="AJ984" s="103"/>
      <c r="AK984" s="25"/>
      <c r="AL984" s="25"/>
    </row>
    <row r="985" spans="1:38">
      <c r="A985" s="42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  <c r="AJ985" s="103"/>
      <c r="AK985" s="25"/>
      <c r="AL985" s="25"/>
    </row>
    <row r="986" spans="1:38">
      <c r="A986" s="42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  <c r="AJ986" s="103"/>
      <c r="AK986" s="25"/>
      <c r="AL986" s="25"/>
    </row>
    <row r="987" spans="1:38">
      <c r="A987" s="42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  <c r="AJ987" s="103"/>
      <c r="AK987" s="25"/>
      <c r="AL987" s="25"/>
    </row>
    <row r="988" spans="1:38">
      <c r="A988" s="42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  <c r="AJ988" s="103"/>
      <c r="AK988" s="25"/>
      <c r="AL988" s="25"/>
    </row>
    <row r="989" spans="1:38">
      <c r="A989" s="42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  <c r="AJ989" s="103"/>
      <c r="AK989" s="25"/>
      <c r="AL989" s="25"/>
    </row>
    <row r="990" spans="1:38">
      <c r="A990" s="42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  <c r="AJ990" s="103"/>
      <c r="AK990" s="25"/>
      <c r="AL990" s="25"/>
    </row>
    <row r="991" spans="1:38">
      <c r="A991" s="42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  <c r="AJ991" s="103"/>
      <c r="AK991" s="25"/>
      <c r="AL991" s="25"/>
    </row>
    <row r="992" spans="1:38">
      <c r="A992" s="42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  <c r="AJ992" s="103"/>
      <c r="AK992" s="25"/>
      <c r="AL992" s="25"/>
    </row>
    <row r="993" spans="1:38">
      <c r="A993" s="42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  <c r="AJ993" s="103"/>
      <c r="AK993" s="25"/>
      <c r="AL993" s="25"/>
    </row>
    <row r="994" spans="1:38">
      <c r="A994" s="42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J994" s="103"/>
      <c r="AK994" s="25"/>
      <c r="AL994" s="25"/>
    </row>
    <row r="995" spans="1:38">
      <c r="A995" s="42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  <c r="AJ995" s="103"/>
      <c r="AK995" s="25"/>
      <c r="AL995" s="25"/>
    </row>
    <row r="996" spans="1:38">
      <c r="A996" s="42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  <c r="AJ996" s="103"/>
      <c r="AK996" s="25"/>
      <c r="AL996" s="25"/>
    </row>
    <row r="997" spans="1:38">
      <c r="A997" s="42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  <c r="AJ997" s="103"/>
      <c r="AK997" s="25"/>
      <c r="AL997" s="25"/>
    </row>
    <row r="998" spans="1:38">
      <c r="A998" s="42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  <c r="AJ998" s="103"/>
      <c r="AK998" s="25"/>
      <c r="AL998" s="25"/>
    </row>
    <row r="999" spans="1:38">
      <c r="A999" s="42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  <c r="AJ999" s="103"/>
      <c r="AK999" s="25"/>
      <c r="AL999" s="25"/>
    </row>
    <row r="1000" spans="1:38">
      <c r="A1000" s="42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  <c r="AJ1000" s="103"/>
      <c r="AK1000" s="25"/>
      <c r="AL1000" s="25"/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AD12B-4AB2-46C1-867B-52C36D5D924F}">
  <sheetPr codeName="Sheet16">
    <tabColor rgb="FFA5A5A5"/>
  </sheetPr>
  <dimension ref="A1:AJ1000"/>
  <sheetViews>
    <sheetView showGridLines="0" zoomScaleNormal="100" workbookViewId="0">
      <selection activeCell="N20" sqref="N20"/>
    </sheetView>
  </sheetViews>
  <sheetFormatPr defaultRowHeight="14.25"/>
  <cols>
    <col min="1" max="1" width="24.5" customWidth="1"/>
    <col min="2" max="2" width="16.375" bestFit="1" customWidth="1"/>
    <col min="4" max="4" width="17.625" bestFit="1" customWidth="1"/>
    <col min="5" max="5" width="4.875" bestFit="1" customWidth="1"/>
    <col min="7" max="7" width="11.625" bestFit="1" customWidth="1"/>
    <col min="8" max="8" width="4.875" bestFit="1" customWidth="1"/>
    <col min="9" max="9" width="3.375" bestFit="1" customWidth="1"/>
    <col min="10" max="10" width="4.875" bestFit="1" customWidth="1"/>
    <col min="11" max="11" width="7.125" bestFit="1" customWidth="1"/>
    <col min="12" max="12" width="4.875" bestFit="1" customWidth="1"/>
    <col min="13" max="13" width="25.5" customWidth="1"/>
    <col min="14" max="14" width="55.75" bestFit="1" customWidth="1"/>
    <col min="18" max="18" width="20" customWidth="1"/>
    <col min="19" max="19" width="13.75" bestFit="1" customWidth="1"/>
    <col min="20" max="20" width="15.75" bestFit="1" customWidth="1"/>
    <col min="21" max="22" width="11.375" bestFit="1" customWidth="1"/>
    <col min="23" max="23" width="14.75" bestFit="1" customWidth="1"/>
    <col min="24" max="24" width="15.25" bestFit="1" customWidth="1"/>
    <col min="25" max="25" width="17.125" bestFit="1" customWidth="1"/>
    <col min="26" max="26" width="19.125" bestFit="1" customWidth="1"/>
    <col min="31" max="31" width="17.25" bestFit="1" customWidth="1"/>
    <col min="32" max="32" width="20.5" bestFit="1" customWidth="1"/>
  </cols>
  <sheetData>
    <row r="1" spans="1:36" ht="20.25" thickBot="1">
      <c r="A1" s="14" t="s">
        <v>8879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36" ht="15" thickTop="1">
      <c r="A2" t="s">
        <v>8880</v>
      </c>
    </row>
    <row r="3" spans="1:36" ht="15.75" thickBot="1">
      <c r="A3" s="11" t="s">
        <v>8853</v>
      </c>
      <c r="B3" s="15"/>
      <c r="D3" s="19" t="s">
        <v>8867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36" ht="15">
      <c r="A4" t="s">
        <v>8881</v>
      </c>
      <c r="B4" s="16" t="s">
        <v>6149</v>
      </c>
      <c r="D4" t="s">
        <v>81</v>
      </c>
      <c r="E4" s="43" t="b">
        <v>1</v>
      </c>
      <c r="G4" t="s">
        <v>8855</v>
      </c>
      <c r="H4" s="44" t="b">
        <v>0</v>
      </c>
      <c r="I4" s="31" t="s">
        <v>8857</v>
      </c>
      <c r="J4" s="32" t="b">
        <v>0</v>
      </c>
      <c r="K4" s="31" t="s">
        <v>8859</v>
      </c>
      <c r="L4" s="45" t="b">
        <v>0</v>
      </c>
      <c r="N4" t="s">
        <v>8883</v>
      </c>
    </row>
    <row r="5" spans="1:36" ht="15">
      <c r="A5" t="s">
        <v>8882</v>
      </c>
      <c r="B5" s="17" t="str" cm="1">
        <f t="array" ref="B5">_xlfn.XLOOKUP(B4,_xlfn.ANCHORARRAY(INFLATION_HISTORY_DATA!$O$2),_xlfn.ANCHORARRAY(INFLATION_HISTORY_DATA!$AH$2),B4)</f>
        <v>Cierre anual 2023</v>
      </c>
      <c r="D5" t="s">
        <v>392</v>
      </c>
      <c r="E5" s="30" t="b">
        <v>1</v>
      </c>
      <c r="G5" t="s">
        <v>8856</v>
      </c>
      <c r="H5" s="38" t="b">
        <v>1</v>
      </c>
      <c r="I5" s="35" t="s">
        <v>8858</v>
      </c>
      <c r="J5" s="36" t="b">
        <v>0</v>
      </c>
      <c r="K5" s="35" t="s">
        <v>8860</v>
      </c>
      <c r="L5" s="40" t="b">
        <v>0</v>
      </c>
      <c r="N5" t="str">
        <f>"Evolución del pronostico de inflación para el "&amp;LOWER(B5)</f>
        <v>Evolución del pronostico de inflación para el cierre anual 2023</v>
      </c>
    </row>
    <row r="6" spans="1:36">
      <c r="N6" t="str" cm="1">
        <f t="array" ref="N6">_xlfn.LET(_xlpm.x,_xlfn.DROP(_xlfn.CHOOSECOLS(_xlfn.ANCHORARRAY(INFLATION_HISTORY_DATA!$P$8),1),1),IFERROR("Cobertura: "&amp;_xlfn.TAKE(_xlpm.x,1)&amp;" – "&amp;_xlfn.TAKE(_xlpm.x,-1),"Cobertura: sin datos"))</f>
        <v>Cobertura: dic. 2020 – dic. 2023</v>
      </c>
    </row>
    <row r="7" spans="1:36" ht="18" customHeight="1">
      <c r="A7" s="53" t="str">
        <f>IF(AND($E$4,$H$4),"● General - Media","")</f>
        <v/>
      </c>
      <c r="B7" s="54"/>
      <c r="C7" s="54"/>
      <c r="D7" s="54"/>
      <c r="E7" s="55" t="str">
        <f>IF(AND($E$4,$H$5),"● General - Mediana","")</f>
        <v>● General - Mediana</v>
      </c>
      <c r="F7" s="54"/>
      <c r="G7" s="54"/>
      <c r="H7" s="54"/>
      <c r="I7" s="56" t="str">
        <f>IF(AND($E$4,$J$4),"● General - Q1","")</f>
        <v/>
      </c>
      <c r="J7" s="54"/>
      <c r="K7" s="54"/>
      <c r="L7" s="54"/>
      <c r="M7" s="57" t="str">
        <f>IF(AND($E$4,$J$5),"● General - Q3","")</f>
        <v/>
      </c>
      <c r="N7" s="54"/>
      <c r="O7" s="54"/>
      <c r="P7" s="54"/>
    </row>
    <row r="8" spans="1:36" ht="18" customHeight="1">
      <c r="A8" s="58" t="str">
        <f>IF(AND($E$4,$L$4),"● General - Mínimo","")</f>
        <v/>
      </c>
      <c r="B8" s="54"/>
      <c r="C8" s="54"/>
      <c r="D8" s="54"/>
      <c r="E8" s="59" t="str">
        <f>IF(AND($E$4,$L$5),"● General - Máximo","")</f>
        <v/>
      </c>
      <c r="F8" s="54"/>
      <c r="G8" s="54"/>
      <c r="H8" s="54"/>
      <c r="I8" s="60" t="str">
        <f>IF(AND($E$5,$H$4),"● Subyacente - Media","")</f>
        <v/>
      </c>
      <c r="J8" s="54"/>
      <c r="K8" s="54"/>
      <c r="L8" s="54"/>
      <c r="M8" s="61" t="str">
        <f>IF(AND($E$5,$H$5),"● Subyacente - Mediana","")</f>
        <v>● Subyacente - Mediana</v>
      </c>
      <c r="N8" s="54" t="str">
        <f>"Error de estimación de inflación para el "&amp;LOWER(B5)</f>
        <v>Error de estimación de inflación para el cierre anual 2023</v>
      </c>
      <c r="O8" s="54"/>
      <c r="P8" s="54"/>
      <c r="R8" t="str" cm="1">
        <f t="array" ref="R8:AD46">_xlfn.ANCHORARRAY(INFLATION_HISTORY_DATA!AM8)</f>
        <v>Fecha encuesta</v>
      </c>
      <c r="S8" t="str">
        <v/>
      </c>
      <c r="T8" t="str">
        <v>General - Mediana</v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>Subyacente - Mediana</v>
      </c>
      <c r="AA8" t="str">
        <v/>
      </c>
      <c r="AB8" t="str">
        <v/>
      </c>
      <c r="AC8" t="str">
        <v/>
      </c>
      <c r="AD8" t="str">
        <v/>
      </c>
      <c r="AH8" t="str" cm="1">
        <f t="array" ref="AH8:AJ45">_xlfn.ANCHORARRAY(INFLATION_HISTORY_DATA!AJ8)</f>
        <v>Fecha encuesta</v>
      </c>
      <c r="AI8" t="str">
        <v>General - Error</v>
      </c>
      <c r="AJ8" t="str">
        <v>Subyacente - Error</v>
      </c>
    </row>
    <row r="9" spans="1:36" ht="18" customHeight="1">
      <c r="A9" s="62" t="str">
        <f>IF(AND($E$5,$J$4),"● Subyacente - Q1","")</f>
        <v/>
      </c>
      <c r="B9" s="54"/>
      <c r="C9" s="54"/>
      <c r="D9" s="54"/>
      <c r="E9" s="63" t="str">
        <f>IF(AND($E$5,$J$5),"● Subyacente - Q3","")</f>
        <v/>
      </c>
      <c r="F9" s="54"/>
      <c r="G9" s="54"/>
      <c r="H9" s="54"/>
      <c r="I9" s="64" t="str">
        <f>IF(AND($E$5,$L$4),"● Subyacente - Mínimo","")</f>
        <v/>
      </c>
      <c r="J9" s="54"/>
      <c r="K9" s="54"/>
      <c r="L9" s="54"/>
      <c r="M9" s="65" t="str">
        <f>IF(AND($E$5,$L$5),"● Subyacente - Máximo","")</f>
        <v/>
      </c>
      <c r="N9" s="54" t="s">
        <v>9651</v>
      </c>
      <c r="O9" s="54"/>
      <c r="P9" s="54"/>
      <c r="R9" t="str">
        <v>dic. 2020</v>
      </c>
      <c r="S9" t="e">
        <v>#N/A</v>
      </c>
      <c r="T9">
        <v>3.5</v>
      </c>
      <c r="U9" t="e">
        <v>#N/A</v>
      </c>
      <c r="V9" t="e">
        <v>#N/A</v>
      </c>
      <c r="W9" t="e">
        <v>#N/A</v>
      </c>
      <c r="X9" t="e">
        <v>#N/A</v>
      </c>
      <c r="Y9" t="e">
        <v>#N/A</v>
      </c>
      <c r="Z9">
        <v>3.4</v>
      </c>
      <c r="AA9" t="e">
        <v>#N/A</v>
      </c>
      <c r="AB9" t="e">
        <v>#N/A</v>
      </c>
      <c r="AC9" t="e">
        <v>#N/A</v>
      </c>
      <c r="AD9" t="e">
        <v>#N/A</v>
      </c>
      <c r="AH9" s="103">
        <v>44196</v>
      </c>
      <c r="AI9">
        <v>-1.1600000000000001</v>
      </c>
      <c r="AJ9">
        <v>-1.69</v>
      </c>
    </row>
    <row r="10" spans="1:36">
      <c r="R10" t="str">
        <v>ene. 2021</v>
      </c>
      <c r="S10" t="e">
        <v>#N/A</v>
      </c>
      <c r="T10">
        <v>3.5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  <c r="Z10">
        <v>3.43</v>
      </c>
      <c r="AA10" t="e">
        <v>#N/A</v>
      </c>
      <c r="AB10" t="e">
        <v>#N/A</v>
      </c>
      <c r="AC10" t="e">
        <v>#N/A</v>
      </c>
      <c r="AD10" t="e">
        <v>#N/A</v>
      </c>
      <c r="AH10" s="103">
        <v>44227</v>
      </c>
      <c r="AI10">
        <v>-1.1600000000000001</v>
      </c>
      <c r="AJ10">
        <v>-1.6599999999999997</v>
      </c>
    </row>
    <row r="11" spans="1:36">
      <c r="R11" t="str">
        <v>feb. 2021</v>
      </c>
      <c r="S11" t="e">
        <v>#N/A</v>
      </c>
      <c r="T11">
        <v>3.5</v>
      </c>
      <c r="U11" t="e">
        <v>#N/A</v>
      </c>
      <c r="V11" t="e">
        <v>#N/A</v>
      </c>
      <c r="W11" t="e">
        <v>#N/A</v>
      </c>
      <c r="X11" t="e">
        <v>#N/A</v>
      </c>
      <c r="Y11" t="e">
        <v>#N/A</v>
      </c>
      <c r="Z11">
        <v>3.5</v>
      </c>
      <c r="AA11" t="e">
        <v>#N/A</v>
      </c>
      <c r="AB11" t="e">
        <v>#N/A</v>
      </c>
      <c r="AC11" t="e">
        <v>#N/A</v>
      </c>
      <c r="AD11" t="e">
        <v>#N/A</v>
      </c>
      <c r="AH11" s="103">
        <v>44255</v>
      </c>
      <c r="AI11">
        <v>-1.1600000000000001</v>
      </c>
      <c r="AJ11">
        <v>-1.5899999999999999</v>
      </c>
    </row>
    <row r="12" spans="1:36">
      <c r="R12" t="str">
        <v>mar. 2021</v>
      </c>
      <c r="S12" t="e">
        <v>#N/A</v>
      </c>
      <c r="T12">
        <v>3.5</v>
      </c>
      <c r="U12" t="e">
        <v>#N/A</v>
      </c>
      <c r="V12" t="e">
        <v>#N/A</v>
      </c>
      <c r="W12" t="e">
        <v>#N/A</v>
      </c>
      <c r="X12" t="e">
        <v>#N/A</v>
      </c>
      <c r="Y12" t="e">
        <v>#N/A</v>
      </c>
      <c r="Z12">
        <v>3.5</v>
      </c>
      <c r="AA12" t="e">
        <v>#N/A</v>
      </c>
      <c r="AB12" t="e">
        <v>#N/A</v>
      </c>
      <c r="AC12" t="e">
        <v>#N/A</v>
      </c>
      <c r="AD12" t="e">
        <v>#N/A</v>
      </c>
      <c r="AH12" s="103">
        <v>44286</v>
      </c>
      <c r="AI12">
        <v>-1.1600000000000001</v>
      </c>
      <c r="AJ12">
        <v>-1.5899999999999999</v>
      </c>
    </row>
    <row r="13" spans="1:36">
      <c r="R13" t="str">
        <v>abr. 2021</v>
      </c>
      <c r="S13" t="e">
        <v>#N/A</v>
      </c>
      <c r="T13">
        <v>3.5</v>
      </c>
      <c r="U13" t="e">
        <v>#N/A</v>
      </c>
      <c r="V13" t="e">
        <v>#N/A</v>
      </c>
      <c r="W13" t="e">
        <v>#N/A</v>
      </c>
      <c r="X13" t="e">
        <v>#N/A</v>
      </c>
      <c r="Y13" t="e">
        <v>#N/A</v>
      </c>
      <c r="Z13">
        <v>3.5</v>
      </c>
      <c r="AA13" t="e">
        <v>#N/A</v>
      </c>
      <c r="AB13" t="e">
        <v>#N/A</v>
      </c>
      <c r="AC13" t="e">
        <v>#N/A</v>
      </c>
      <c r="AD13" t="e">
        <v>#N/A</v>
      </c>
      <c r="AH13" s="103">
        <v>44316</v>
      </c>
      <c r="AI13">
        <v>-1.1600000000000001</v>
      </c>
      <c r="AJ13">
        <v>-1.5899999999999999</v>
      </c>
    </row>
    <row r="14" spans="1:36">
      <c r="R14" t="str">
        <v>may. 2021</v>
      </c>
      <c r="S14" t="e">
        <v>#N/A</v>
      </c>
      <c r="T14">
        <v>3.51</v>
      </c>
      <c r="U14" t="e">
        <v>#N/A</v>
      </c>
      <c r="V14" t="e">
        <v>#N/A</v>
      </c>
      <c r="W14" t="e">
        <v>#N/A</v>
      </c>
      <c r="X14" t="e">
        <v>#N/A</v>
      </c>
      <c r="Y14" t="e">
        <v>#N/A</v>
      </c>
      <c r="Z14">
        <v>3.5</v>
      </c>
      <c r="AA14" t="e">
        <v>#N/A</v>
      </c>
      <c r="AB14" t="e">
        <v>#N/A</v>
      </c>
      <c r="AC14" t="e">
        <v>#N/A</v>
      </c>
      <c r="AD14" t="e">
        <v>#N/A</v>
      </c>
      <c r="AH14" s="103">
        <v>44347</v>
      </c>
      <c r="AI14">
        <v>-1.1500000000000004</v>
      </c>
      <c r="AJ14">
        <v>-1.5899999999999999</v>
      </c>
    </row>
    <row r="15" spans="1:36">
      <c r="R15" t="str">
        <v>jun. 2021</v>
      </c>
      <c r="S15" t="e">
        <v>#N/A</v>
      </c>
      <c r="T15">
        <v>3.55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>
        <v>3.55</v>
      </c>
      <c r="AA15" t="e">
        <v>#N/A</v>
      </c>
      <c r="AB15" t="e">
        <v>#N/A</v>
      </c>
      <c r="AC15" t="e">
        <v>#N/A</v>
      </c>
      <c r="AD15" t="e">
        <v>#N/A</v>
      </c>
      <c r="AH15" s="103">
        <v>44377</v>
      </c>
      <c r="AI15">
        <v>-1.1100000000000003</v>
      </c>
      <c r="AJ15">
        <v>-1.54</v>
      </c>
    </row>
    <row r="16" spans="1:36">
      <c r="R16" t="str">
        <v>jul. 2021</v>
      </c>
      <c r="S16" t="e">
        <v>#N/A</v>
      </c>
      <c r="T16">
        <v>3.5</v>
      </c>
      <c r="U16" t="e">
        <v>#N/A</v>
      </c>
      <c r="V16" t="e">
        <v>#N/A</v>
      </c>
      <c r="W16" t="e">
        <v>#N/A</v>
      </c>
      <c r="X16" t="e">
        <v>#N/A</v>
      </c>
      <c r="Y16" t="e">
        <v>#N/A</v>
      </c>
      <c r="Z16">
        <v>3.5</v>
      </c>
      <c r="AA16" t="e">
        <v>#N/A</v>
      </c>
      <c r="AB16" t="e">
        <v>#N/A</v>
      </c>
      <c r="AC16" t="e">
        <v>#N/A</v>
      </c>
      <c r="AD16" t="e">
        <v>#N/A</v>
      </c>
      <c r="AH16" s="103">
        <v>44408</v>
      </c>
      <c r="AI16">
        <v>-1.1600000000000001</v>
      </c>
      <c r="AJ16">
        <v>-1.5899999999999999</v>
      </c>
    </row>
    <row r="17" spans="18:36">
      <c r="R17" t="str">
        <v>ago. 2021</v>
      </c>
      <c r="S17" t="e">
        <v>#N/A</v>
      </c>
      <c r="T17">
        <v>3.53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  <c r="Z17">
        <v>3.5</v>
      </c>
      <c r="AA17" t="e">
        <v>#N/A</v>
      </c>
      <c r="AB17" t="e">
        <v>#N/A</v>
      </c>
      <c r="AC17" t="e">
        <v>#N/A</v>
      </c>
      <c r="AD17" t="e">
        <v>#N/A</v>
      </c>
      <c r="AH17" s="103">
        <v>44439</v>
      </c>
      <c r="AI17">
        <v>-1.1300000000000003</v>
      </c>
      <c r="AJ17">
        <v>-1.5899999999999999</v>
      </c>
    </row>
    <row r="18" spans="18:36">
      <c r="R18" t="str">
        <v>sep. 2021</v>
      </c>
      <c r="S18" t="e">
        <v>#N/A</v>
      </c>
      <c r="T18">
        <v>3.53</v>
      </c>
      <c r="U18" t="e">
        <v>#N/A</v>
      </c>
      <c r="V18" t="e">
        <v>#N/A</v>
      </c>
      <c r="W18" t="e">
        <v>#N/A</v>
      </c>
      <c r="X18" t="e">
        <v>#N/A</v>
      </c>
      <c r="Y18" t="e">
        <v>#N/A</v>
      </c>
      <c r="Z18">
        <v>3.5</v>
      </c>
      <c r="AA18" t="e">
        <v>#N/A</v>
      </c>
      <c r="AB18" t="e">
        <v>#N/A</v>
      </c>
      <c r="AC18" t="e">
        <v>#N/A</v>
      </c>
      <c r="AD18" t="e">
        <v>#N/A</v>
      </c>
      <c r="AH18" s="103">
        <v>44469</v>
      </c>
      <c r="AI18">
        <v>-1.1300000000000003</v>
      </c>
      <c r="AJ18">
        <v>-1.5899999999999999</v>
      </c>
    </row>
    <row r="19" spans="18:36">
      <c r="R19" t="str">
        <v>oct. 2021</v>
      </c>
      <c r="S19" t="e">
        <v>#N/A</v>
      </c>
      <c r="T19">
        <v>3.54</v>
      </c>
      <c r="U19" t="e">
        <v>#N/A</v>
      </c>
      <c r="V19" t="e">
        <v>#N/A</v>
      </c>
      <c r="W19" t="e">
        <v>#N/A</v>
      </c>
      <c r="X19" t="e">
        <v>#N/A</v>
      </c>
      <c r="Y19" t="e">
        <v>#N/A</v>
      </c>
      <c r="Z19">
        <v>3.5</v>
      </c>
      <c r="AA19" t="e">
        <v>#N/A</v>
      </c>
      <c r="AB19" t="e">
        <v>#N/A</v>
      </c>
      <c r="AC19" t="e">
        <v>#N/A</v>
      </c>
      <c r="AD19" t="e">
        <v>#N/A</v>
      </c>
      <c r="AH19" s="103">
        <v>44500</v>
      </c>
      <c r="AI19">
        <v>-1.1200000000000001</v>
      </c>
      <c r="AJ19">
        <v>-1.5899999999999999</v>
      </c>
    </row>
    <row r="20" spans="18:36">
      <c r="R20" t="str">
        <v>nov. 2021</v>
      </c>
      <c r="S20" t="e">
        <v>#N/A</v>
      </c>
      <c r="T20">
        <v>3.6</v>
      </c>
      <c r="U20" t="e">
        <v>#N/A</v>
      </c>
      <c r="V20" t="e">
        <v>#N/A</v>
      </c>
      <c r="W20" t="e">
        <v>#N/A</v>
      </c>
      <c r="X20" t="e">
        <v>#N/A</v>
      </c>
      <c r="Y20" t="e">
        <v>#N/A</v>
      </c>
      <c r="Z20">
        <v>3.55</v>
      </c>
      <c r="AA20" t="e">
        <v>#N/A</v>
      </c>
      <c r="AB20" t="e">
        <v>#N/A</v>
      </c>
      <c r="AC20" t="e">
        <v>#N/A</v>
      </c>
      <c r="AD20" t="e">
        <v>#N/A</v>
      </c>
      <c r="AH20" s="103">
        <v>44530</v>
      </c>
      <c r="AI20">
        <v>-1.06</v>
      </c>
      <c r="AJ20">
        <v>-1.54</v>
      </c>
    </row>
    <row r="21" spans="18:36">
      <c r="R21" t="str">
        <v>dic. 2021</v>
      </c>
      <c r="S21" t="e">
        <v>#N/A</v>
      </c>
      <c r="T21">
        <v>3.6</v>
      </c>
      <c r="U21" t="e">
        <v>#N/A</v>
      </c>
      <c r="V21" t="e">
        <v>#N/A</v>
      </c>
      <c r="W21" t="e">
        <v>#N/A</v>
      </c>
      <c r="X21" t="e">
        <v>#N/A</v>
      </c>
      <c r="Y21" t="e">
        <v>#N/A</v>
      </c>
      <c r="Z21">
        <v>3.63</v>
      </c>
      <c r="AA21" t="e">
        <v>#N/A</v>
      </c>
      <c r="AB21" t="e">
        <v>#N/A</v>
      </c>
      <c r="AC21" t="e">
        <v>#N/A</v>
      </c>
      <c r="AD21" t="e">
        <v>#N/A</v>
      </c>
      <c r="AH21" s="103">
        <v>44561</v>
      </c>
      <c r="AI21">
        <v>-1.06</v>
      </c>
      <c r="AJ21">
        <v>-1.46</v>
      </c>
    </row>
    <row r="22" spans="18:36">
      <c r="R22" t="str">
        <v>ene. 2022</v>
      </c>
      <c r="S22" t="e">
        <v>#N/A</v>
      </c>
      <c r="T22">
        <v>3.76</v>
      </c>
      <c r="U22" t="e">
        <v>#N/A</v>
      </c>
      <c r="V22" t="e">
        <v>#N/A</v>
      </c>
      <c r="W22" t="e">
        <v>#N/A</v>
      </c>
      <c r="X22" t="e">
        <v>#N/A</v>
      </c>
      <c r="Y22" t="e">
        <v>#N/A</v>
      </c>
      <c r="Z22">
        <v>3.6</v>
      </c>
      <c r="AA22" t="e">
        <v>#N/A</v>
      </c>
      <c r="AB22" t="e">
        <v>#N/A</v>
      </c>
      <c r="AC22" t="e">
        <v>#N/A</v>
      </c>
      <c r="AD22" t="e">
        <v>#N/A</v>
      </c>
      <c r="AH22" s="103">
        <v>44592</v>
      </c>
      <c r="AI22">
        <v>-0.90000000000000036</v>
      </c>
      <c r="AJ22">
        <v>-1.4899999999999998</v>
      </c>
    </row>
    <row r="23" spans="18:36">
      <c r="R23" t="str">
        <v>feb. 2022</v>
      </c>
      <c r="S23" t="e">
        <v>#N/A</v>
      </c>
      <c r="T23">
        <v>3.8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>
        <v>3.7</v>
      </c>
      <c r="AA23" t="e">
        <v>#N/A</v>
      </c>
      <c r="AB23" t="e">
        <v>#N/A</v>
      </c>
      <c r="AC23" t="e">
        <v>#N/A</v>
      </c>
      <c r="AD23" t="e">
        <v>#N/A</v>
      </c>
      <c r="AH23" s="103">
        <v>44620</v>
      </c>
      <c r="AI23">
        <v>-0.86000000000000032</v>
      </c>
      <c r="AJ23">
        <v>-1.3899999999999997</v>
      </c>
    </row>
    <row r="24" spans="18:36">
      <c r="R24" t="str">
        <v>mar. 2022</v>
      </c>
      <c r="S24" t="e">
        <v>#N/A</v>
      </c>
      <c r="T24">
        <v>4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  <c r="Z24">
        <v>3.95</v>
      </c>
      <c r="AA24" t="e">
        <v>#N/A</v>
      </c>
      <c r="AB24" t="e">
        <v>#N/A</v>
      </c>
      <c r="AC24" t="e">
        <v>#N/A</v>
      </c>
      <c r="AD24" t="e">
        <v>#N/A</v>
      </c>
      <c r="AH24" s="103">
        <v>44651</v>
      </c>
      <c r="AI24">
        <v>-0.66000000000000014</v>
      </c>
      <c r="AJ24">
        <v>-1.1399999999999997</v>
      </c>
    </row>
    <row r="25" spans="18:36">
      <c r="R25" t="str">
        <v>abr. 2022</v>
      </c>
      <c r="S25" t="e">
        <v>#N/A</v>
      </c>
      <c r="T25">
        <v>4.13</v>
      </c>
      <c r="U25" t="e">
        <v>#N/A</v>
      </c>
      <c r="V25" t="e">
        <v>#N/A</v>
      </c>
      <c r="W25" t="e">
        <v>#N/A</v>
      </c>
      <c r="X25" t="e">
        <v>#N/A</v>
      </c>
      <c r="Y25" t="e">
        <v>#N/A</v>
      </c>
      <c r="Z25">
        <v>4</v>
      </c>
      <c r="AA25" t="e">
        <v>#N/A</v>
      </c>
      <c r="AB25" t="e">
        <v>#N/A</v>
      </c>
      <c r="AC25" t="e">
        <v>#N/A</v>
      </c>
      <c r="AD25" t="e">
        <v>#N/A</v>
      </c>
      <c r="AH25" s="103">
        <v>44681</v>
      </c>
      <c r="AI25">
        <v>-0.53000000000000025</v>
      </c>
      <c r="AJ25">
        <v>-1.0899999999999999</v>
      </c>
    </row>
    <row r="26" spans="18:36">
      <c r="R26" t="str">
        <v>may. 2022</v>
      </c>
      <c r="S26" t="e">
        <v>#N/A</v>
      </c>
      <c r="T26">
        <v>4.34</v>
      </c>
      <c r="U26" t="e">
        <v>#N/A</v>
      </c>
      <c r="V26" t="e">
        <v>#N/A</v>
      </c>
      <c r="W26" t="e">
        <v>#N/A</v>
      </c>
      <c r="X26" t="e">
        <v>#N/A</v>
      </c>
      <c r="Y26" t="e">
        <v>#N/A</v>
      </c>
      <c r="Z26">
        <v>4.1399999999999997</v>
      </c>
      <c r="AA26" t="e">
        <v>#N/A</v>
      </c>
      <c r="AB26" t="e">
        <v>#N/A</v>
      </c>
      <c r="AC26" t="e">
        <v>#N/A</v>
      </c>
      <c r="AD26" t="e">
        <v>#N/A</v>
      </c>
      <c r="AH26" s="103">
        <v>44712</v>
      </c>
      <c r="AI26">
        <v>-0.32000000000000028</v>
      </c>
      <c r="AJ26">
        <v>-0.95000000000000018</v>
      </c>
    </row>
    <row r="27" spans="18:36">
      <c r="R27" t="str">
        <v>jun. 2022</v>
      </c>
      <c r="S27" t="e">
        <v>#N/A</v>
      </c>
      <c r="T27">
        <v>4.5</v>
      </c>
      <c r="U27" t="e">
        <v>#N/A</v>
      </c>
      <c r="V27" t="e">
        <v>#N/A</v>
      </c>
      <c r="W27" t="e">
        <v>#N/A</v>
      </c>
      <c r="X27" t="e">
        <v>#N/A</v>
      </c>
      <c r="Y27" t="e">
        <v>#N/A</v>
      </c>
      <c r="Z27">
        <v>4.25</v>
      </c>
      <c r="AA27" t="e">
        <v>#N/A</v>
      </c>
      <c r="AB27" t="e">
        <v>#N/A</v>
      </c>
      <c r="AC27" t="e">
        <v>#N/A</v>
      </c>
      <c r="AD27" t="e">
        <v>#N/A</v>
      </c>
      <c r="AH27" s="103">
        <v>44742</v>
      </c>
      <c r="AI27">
        <v>-0.16000000000000014</v>
      </c>
      <c r="AJ27">
        <v>-0.83999999999999986</v>
      </c>
    </row>
    <row r="28" spans="18:36">
      <c r="R28" t="str">
        <v>jul. 2022</v>
      </c>
      <c r="S28" t="e">
        <v>#N/A</v>
      </c>
      <c r="T28">
        <v>4.5</v>
      </c>
      <c r="U28" t="e">
        <v>#N/A</v>
      </c>
      <c r="V28" t="e">
        <v>#N/A</v>
      </c>
      <c r="W28" t="e">
        <v>#N/A</v>
      </c>
      <c r="X28" t="e">
        <v>#N/A</v>
      </c>
      <c r="Y28" t="e">
        <v>#N/A</v>
      </c>
      <c r="Z28">
        <v>4.3099999999999996</v>
      </c>
      <c r="AA28" t="e">
        <v>#N/A</v>
      </c>
      <c r="AB28" t="e">
        <v>#N/A</v>
      </c>
      <c r="AC28" t="e">
        <v>#N/A</v>
      </c>
      <c r="AD28" t="e">
        <v>#N/A</v>
      </c>
      <c r="AH28" s="103">
        <v>44773</v>
      </c>
      <c r="AI28">
        <v>-0.16000000000000014</v>
      </c>
      <c r="AJ28">
        <v>-0.78000000000000025</v>
      </c>
    </row>
    <row r="29" spans="18:36">
      <c r="R29" t="str">
        <v>ago. 2022</v>
      </c>
      <c r="S29" t="e">
        <v>#N/A</v>
      </c>
      <c r="T29">
        <v>4.66</v>
      </c>
      <c r="U29" t="e">
        <v>#N/A</v>
      </c>
      <c r="V29" t="e">
        <v>#N/A</v>
      </c>
      <c r="W29" t="e">
        <v>#N/A</v>
      </c>
      <c r="X29" t="e">
        <v>#N/A</v>
      </c>
      <c r="Y29" t="e">
        <v>#N/A</v>
      </c>
      <c r="Z29">
        <v>4.4400000000000004</v>
      </c>
      <c r="AA29" t="e">
        <v>#N/A</v>
      </c>
      <c r="AB29" t="e">
        <v>#N/A</v>
      </c>
      <c r="AC29" t="e">
        <v>#N/A</v>
      </c>
      <c r="AD29" t="e">
        <v>#N/A</v>
      </c>
      <c r="AH29" s="103">
        <v>44804</v>
      </c>
      <c r="AI29">
        <v>0</v>
      </c>
      <c r="AJ29">
        <v>-0.64999999999999947</v>
      </c>
    </row>
    <row r="30" spans="18:36">
      <c r="R30" t="str">
        <v>sep. 2022</v>
      </c>
      <c r="S30" t="e">
        <v>#N/A</v>
      </c>
      <c r="T30">
        <v>4.76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>
        <v>4.6900000000000004</v>
      </c>
      <c r="AA30" t="e">
        <v>#N/A</v>
      </c>
      <c r="AB30" t="e">
        <v>#N/A</v>
      </c>
      <c r="AC30" t="e">
        <v>#N/A</v>
      </c>
      <c r="AD30" t="e">
        <v>#N/A</v>
      </c>
      <c r="AH30" s="103">
        <v>44834</v>
      </c>
      <c r="AI30">
        <v>9.9999999999999645E-2</v>
      </c>
      <c r="AJ30">
        <v>-0.39999999999999947</v>
      </c>
    </row>
    <row r="31" spans="18:36">
      <c r="R31" t="str">
        <v>oct. 2022</v>
      </c>
      <c r="S31" t="e">
        <v>#N/A</v>
      </c>
      <c r="T31">
        <v>5.09</v>
      </c>
      <c r="U31" t="e">
        <v>#N/A</v>
      </c>
      <c r="V31" t="e">
        <v>#N/A</v>
      </c>
      <c r="W31" t="e">
        <v>#N/A</v>
      </c>
      <c r="X31" t="e">
        <v>#N/A</v>
      </c>
      <c r="Y31" t="e">
        <v>#N/A</v>
      </c>
      <c r="Z31">
        <v>5.01</v>
      </c>
      <c r="AA31" t="e">
        <v>#N/A</v>
      </c>
      <c r="AB31" t="e">
        <v>#N/A</v>
      </c>
      <c r="AC31" t="e">
        <v>#N/A</v>
      </c>
      <c r="AD31" t="e">
        <v>#N/A</v>
      </c>
      <c r="AH31" s="103">
        <v>44865</v>
      </c>
      <c r="AI31">
        <v>0.42999999999999972</v>
      </c>
      <c r="AJ31">
        <v>-8.0000000000000071E-2</v>
      </c>
    </row>
    <row r="32" spans="18:36">
      <c r="R32" t="str">
        <v>nov. 2022</v>
      </c>
      <c r="S32" t="e">
        <v>#N/A</v>
      </c>
      <c r="T32">
        <v>5.07</v>
      </c>
      <c r="U32" t="e">
        <v>#N/A</v>
      </c>
      <c r="V32" t="e">
        <v>#N/A</v>
      </c>
      <c r="W32" t="e">
        <v>#N/A</v>
      </c>
      <c r="X32" t="e">
        <v>#N/A</v>
      </c>
      <c r="Y32" t="e">
        <v>#N/A</v>
      </c>
      <c r="Z32">
        <v>5.0599999999999996</v>
      </c>
      <c r="AA32" t="e">
        <v>#N/A</v>
      </c>
      <c r="AB32" t="e">
        <v>#N/A</v>
      </c>
      <c r="AC32" t="e">
        <v>#N/A</v>
      </c>
      <c r="AD32" t="e">
        <v>#N/A</v>
      </c>
      <c r="AH32" s="103">
        <v>44895</v>
      </c>
      <c r="AI32">
        <v>0.41000000000000014</v>
      </c>
      <c r="AJ32">
        <v>-3.0000000000000249E-2</v>
      </c>
    </row>
    <row r="33" spans="18:36">
      <c r="R33" t="str">
        <v>dic. 2022</v>
      </c>
      <c r="S33" t="e">
        <v>#N/A</v>
      </c>
      <c r="T33">
        <v>5.0999999999999996</v>
      </c>
      <c r="U33" t="e">
        <v>#N/A</v>
      </c>
      <c r="V33" t="e">
        <v>#N/A</v>
      </c>
      <c r="W33" t="e">
        <v>#N/A</v>
      </c>
      <c r="X33" t="e">
        <v>#N/A</v>
      </c>
      <c r="Y33" t="e">
        <v>#N/A</v>
      </c>
      <c r="Z33">
        <v>5.07</v>
      </c>
      <c r="AA33" t="e">
        <v>#N/A</v>
      </c>
      <c r="AB33" t="e">
        <v>#N/A</v>
      </c>
      <c r="AC33" t="e">
        <v>#N/A</v>
      </c>
      <c r="AD33" t="e">
        <v>#N/A</v>
      </c>
      <c r="AH33" s="103">
        <v>44926</v>
      </c>
      <c r="AI33">
        <v>0.4399999999999995</v>
      </c>
      <c r="AJ33">
        <v>-1.9999999999999574E-2</v>
      </c>
    </row>
    <row r="34" spans="18:36">
      <c r="R34" t="str">
        <v>ene. 2023</v>
      </c>
      <c r="S34" t="e">
        <v>#N/A</v>
      </c>
      <c r="T34">
        <v>5.18</v>
      </c>
      <c r="U34" t="e">
        <v>#N/A</v>
      </c>
      <c r="V34" t="e">
        <v>#N/A</v>
      </c>
      <c r="W34" t="e">
        <v>#N/A</v>
      </c>
      <c r="X34" t="e">
        <v>#N/A</v>
      </c>
      <c r="Y34" t="e">
        <v>#N/A</v>
      </c>
      <c r="Z34">
        <v>5.2</v>
      </c>
      <c r="AA34" t="e">
        <v>#N/A</v>
      </c>
      <c r="AB34" t="e">
        <v>#N/A</v>
      </c>
      <c r="AC34" t="e">
        <v>#N/A</v>
      </c>
      <c r="AD34" t="e">
        <v>#N/A</v>
      </c>
      <c r="AH34" s="103">
        <v>44957</v>
      </c>
      <c r="AI34">
        <v>0.51999999999999957</v>
      </c>
      <c r="AJ34">
        <v>0.11000000000000032</v>
      </c>
    </row>
    <row r="35" spans="18:36">
      <c r="R35" t="str">
        <v>feb. 2023</v>
      </c>
      <c r="S35" t="e">
        <v>#N/A</v>
      </c>
      <c r="T35">
        <v>5.28</v>
      </c>
      <c r="U35" t="e">
        <v>#N/A</v>
      </c>
      <c r="V35" t="e">
        <v>#N/A</v>
      </c>
      <c r="W35" t="e">
        <v>#N/A</v>
      </c>
      <c r="X35" t="e">
        <v>#N/A</v>
      </c>
      <c r="Y35" t="e">
        <v>#N/A</v>
      </c>
      <c r="Z35">
        <v>5.4</v>
      </c>
      <c r="AA35" t="e">
        <v>#N/A</v>
      </c>
      <c r="AB35" t="e">
        <v>#N/A</v>
      </c>
      <c r="AC35" t="e">
        <v>#N/A</v>
      </c>
      <c r="AD35" t="e">
        <v>#N/A</v>
      </c>
      <c r="AH35" s="103">
        <v>44985</v>
      </c>
      <c r="AI35">
        <v>0.62000000000000011</v>
      </c>
      <c r="AJ35">
        <v>0.3100000000000005</v>
      </c>
    </row>
    <row r="36" spans="18:36">
      <c r="R36" t="str">
        <v>mar. 2023</v>
      </c>
      <c r="S36" t="e">
        <v>#N/A</v>
      </c>
      <c r="T36">
        <v>5.15</v>
      </c>
      <c r="U36" t="e">
        <v>#N/A</v>
      </c>
      <c r="V36" t="e">
        <v>#N/A</v>
      </c>
      <c r="W36" t="e">
        <v>#N/A</v>
      </c>
      <c r="X36" t="e">
        <v>#N/A</v>
      </c>
      <c r="Y36" t="e">
        <v>#N/A</v>
      </c>
      <c r="Z36">
        <v>5.4</v>
      </c>
      <c r="AA36" t="e">
        <v>#N/A</v>
      </c>
      <c r="AB36" t="e">
        <v>#N/A</v>
      </c>
      <c r="AC36" t="e">
        <v>#N/A</v>
      </c>
      <c r="AD36" t="e">
        <v>#N/A</v>
      </c>
      <c r="AH36" s="103">
        <v>45016</v>
      </c>
      <c r="AI36">
        <v>0.49000000000000021</v>
      </c>
      <c r="AJ36">
        <v>0.3100000000000005</v>
      </c>
    </row>
    <row r="37" spans="18:36">
      <c r="R37" t="str">
        <v>abr. 2023</v>
      </c>
      <c r="S37" t="e">
        <v>#N/A</v>
      </c>
      <c r="T37">
        <v>5.05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>
        <v>5.36</v>
      </c>
      <c r="AA37" t="e">
        <v>#N/A</v>
      </c>
      <c r="AB37" t="e">
        <v>#N/A</v>
      </c>
      <c r="AC37" t="e">
        <v>#N/A</v>
      </c>
      <c r="AD37" t="e">
        <v>#N/A</v>
      </c>
      <c r="AH37" s="103">
        <v>45046</v>
      </c>
      <c r="AI37">
        <v>0.38999999999999968</v>
      </c>
      <c r="AJ37">
        <v>0.27000000000000046</v>
      </c>
    </row>
    <row r="38" spans="18:36">
      <c r="R38" t="str">
        <v>may. 2023</v>
      </c>
      <c r="S38" t="e">
        <v>#N/A</v>
      </c>
      <c r="T38">
        <v>5.0199999999999996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  <c r="Z38">
        <v>5.4</v>
      </c>
      <c r="AA38" t="e">
        <v>#N/A</v>
      </c>
      <c r="AB38" t="e">
        <v>#N/A</v>
      </c>
      <c r="AC38" t="e">
        <v>#N/A</v>
      </c>
      <c r="AD38" t="e">
        <v>#N/A</v>
      </c>
      <c r="AH38" s="103">
        <v>45077</v>
      </c>
      <c r="AI38">
        <v>0.35999999999999943</v>
      </c>
      <c r="AJ38">
        <v>0.3100000000000005</v>
      </c>
    </row>
    <row r="39" spans="18:36">
      <c r="R39" t="str">
        <v>jun. 2023</v>
      </c>
      <c r="S39" t="e">
        <v>#N/A</v>
      </c>
      <c r="T39">
        <v>4.67</v>
      </c>
      <c r="U39" t="e">
        <v>#N/A</v>
      </c>
      <c r="V39" t="e">
        <v>#N/A</v>
      </c>
      <c r="W39" t="e">
        <v>#N/A</v>
      </c>
      <c r="X39" t="e">
        <v>#N/A</v>
      </c>
      <c r="Y39" t="e">
        <v>#N/A</v>
      </c>
      <c r="Z39">
        <v>5.26</v>
      </c>
      <c r="AA39" t="e">
        <v>#N/A</v>
      </c>
      <c r="AB39" t="e">
        <v>#N/A</v>
      </c>
      <c r="AC39" t="e">
        <v>#N/A</v>
      </c>
      <c r="AD39" t="e">
        <v>#N/A</v>
      </c>
      <c r="AH39" s="103">
        <v>45107</v>
      </c>
      <c r="AI39">
        <v>9.9999999999997868E-3</v>
      </c>
      <c r="AJ39">
        <v>0.16999999999999993</v>
      </c>
    </row>
    <row r="40" spans="18:36">
      <c r="R40" t="str">
        <v>jul. 2023</v>
      </c>
      <c r="S40" t="e">
        <v>#N/A</v>
      </c>
      <c r="T40">
        <v>4.5999999999999996</v>
      </c>
      <c r="U40" t="e">
        <v>#N/A</v>
      </c>
      <c r="V40" t="e">
        <v>#N/A</v>
      </c>
      <c r="W40" t="e">
        <v>#N/A</v>
      </c>
      <c r="X40" t="e">
        <v>#N/A</v>
      </c>
      <c r="Y40" t="e">
        <v>#N/A</v>
      </c>
      <c r="Z40">
        <v>5.2</v>
      </c>
      <c r="AA40" t="e">
        <v>#N/A</v>
      </c>
      <c r="AB40" t="e">
        <v>#N/A</v>
      </c>
      <c r="AC40" t="e">
        <v>#N/A</v>
      </c>
      <c r="AD40" t="e">
        <v>#N/A</v>
      </c>
      <c r="AH40" s="103">
        <v>45138</v>
      </c>
      <c r="AI40">
        <v>-6.0000000000000497E-2</v>
      </c>
      <c r="AJ40">
        <v>0.11000000000000032</v>
      </c>
    </row>
    <row r="41" spans="18:36">
      <c r="R41" t="str">
        <v>ago. 2023</v>
      </c>
      <c r="S41" t="e">
        <v>#N/A</v>
      </c>
      <c r="T41">
        <v>4.66</v>
      </c>
      <c r="U41" t="e">
        <v>#N/A</v>
      </c>
      <c r="V41" t="e">
        <v>#N/A</v>
      </c>
      <c r="W41" t="e">
        <v>#N/A</v>
      </c>
      <c r="X41" t="e">
        <v>#N/A</v>
      </c>
      <c r="Y41" t="e">
        <v>#N/A</v>
      </c>
      <c r="Z41">
        <v>5.21</v>
      </c>
      <c r="AA41" t="e">
        <v>#N/A</v>
      </c>
      <c r="AB41" t="e">
        <v>#N/A</v>
      </c>
      <c r="AC41" t="e">
        <v>#N/A</v>
      </c>
      <c r="AD41" t="e">
        <v>#N/A</v>
      </c>
      <c r="AH41" s="103">
        <v>45169</v>
      </c>
      <c r="AI41">
        <v>0</v>
      </c>
      <c r="AJ41">
        <v>0.12000000000000011</v>
      </c>
    </row>
    <row r="42" spans="18:36">
      <c r="R42" t="str">
        <v>sep. 2023</v>
      </c>
      <c r="S42" t="e">
        <v>#N/A</v>
      </c>
      <c r="T42">
        <v>4.66</v>
      </c>
      <c r="U42" t="e">
        <v>#N/A</v>
      </c>
      <c r="V42" t="e">
        <v>#N/A</v>
      </c>
      <c r="W42" t="e">
        <v>#N/A</v>
      </c>
      <c r="X42" t="e">
        <v>#N/A</v>
      </c>
      <c r="Y42" t="e">
        <v>#N/A</v>
      </c>
      <c r="Z42">
        <v>5.09</v>
      </c>
      <c r="AA42" t="e">
        <v>#N/A</v>
      </c>
      <c r="AB42" t="e">
        <v>#N/A</v>
      </c>
      <c r="AC42" t="e">
        <v>#N/A</v>
      </c>
      <c r="AD42" t="e">
        <v>#N/A</v>
      </c>
      <c r="AH42" s="103">
        <v>45199</v>
      </c>
      <c r="AI42">
        <v>0</v>
      </c>
      <c r="AJ42">
        <v>0</v>
      </c>
    </row>
    <row r="43" spans="18:36">
      <c r="R43" t="str">
        <v>oct. 2023</v>
      </c>
      <c r="S43" t="e">
        <v>#N/A</v>
      </c>
      <c r="T43">
        <v>4.5999999999999996</v>
      </c>
      <c r="U43" t="e">
        <v>#N/A</v>
      </c>
      <c r="V43" t="e">
        <v>#N/A</v>
      </c>
      <c r="W43" t="e">
        <v>#N/A</v>
      </c>
      <c r="X43" t="e">
        <v>#N/A</v>
      </c>
      <c r="Y43" t="e">
        <v>#N/A</v>
      </c>
      <c r="Z43">
        <v>5.1100000000000003</v>
      </c>
      <c r="AA43" t="e">
        <v>#N/A</v>
      </c>
      <c r="AB43" t="e">
        <v>#N/A</v>
      </c>
      <c r="AC43" t="e">
        <v>#N/A</v>
      </c>
      <c r="AD43" t="e">
        <v>#N/A</v>
      </c>
      <c r="AH43" s="103">
        <v>45230</v>
      </c>
      <c r="AI43">
        <v>-6.0000000000000497E-2</v>
      </c>
      <c r="AJ43">
        <v>2.0000000000000462E-2</v>
      </c>
    </row>
    <row r="44" spans="18:36">
      <c r="R44" t="str">
        <v>nov. 2023</v>
      </c>
      <c r="S44" t="e">
        <v>#N/A</v>
      </c>
      <c r="T44">
        <v>4.54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>
        <v>5.16</v>
      </c>
      <c r="AA44" t="e">
        <v>#N/A</v>
      </c>
      <c r="AB44" t="e">
        <v>#N/A</v>
      </c>
      <c r="AC44" t="e">
        <v>#N/A</v>
      </c>
      <c r="AD44" t="e">
        <v>#N/A</v>
      </c>
      <c r="AH44" s="103">
        <v>45260</v>
      </c>
      <c r="AI44">
        <v>-0.12000000000000011</v>
      </c>
      <c r="AJ44">
        <v>7.0000000000000284E-2</v>
      </c>
    </row>
    <row r="45" spans="18:36">
      <c r="R45" t="str">
        <v>dic. 2023</v>
      </c>
      <c r="S45" t="e">
        <v>#N/A</v>
      </c>
      <c r="T45">
        <v>4.4400000000000004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  <c r="Z45">
        <v>5.0999999999999996</v>
      </c>
      <c r="AA45" t="e">
        <v>#N/A</v>
      </c>
      <c r="AB45" t="e">
        <v>#N/A</v>
      </c>
      <c r="AC45" t="e">
        <v>#N/A</v>
      </c>
      <c r="AD45" t="e">
        <v>#N/A</v>
      </c>
      <c r="AH45" s="103">
        <v>45291</v>
      </c>
      <c r="AI45">
        <v>-0.21999999999999975</v>
      </c>
      <c r="AJ45">
        <v>9.9999999999997868E-3</v>
      </c>
    </row>
    <row r="46" spans="18:36">
      <c r="R46" t="str">
        <v>Realizado</v>
      </c>
      <c r="S46" t="str">
        <v/>
      </c>
      <c r="T46">
        <v>4.66</v>
      </c>
      <c r="U46" t="str">
        <v/>
      </c>
      <c r="V46" t="str">
        <v/>
      </c>
      <c r="W46" t="str">
        <v/>
      </c>
      <c r="X46" t="str">
        <v/>
      </c>
      <c r="Y46" t="str">
        <v/>
      </c>
      <c r="Z46">
        <v>5.09</v>
      </c>
      <c r="AA46" t="str">
        <v/>
      </c>
      <c r="AB46" t="str">
        <v/>
      </c>
      <c r="AC46" t="str">
        <v/>
      </c>
      <c r="AD46" t="str">
        <v/>
      </c>
      <c r="AH46" s="103"/>
    </row>
    <row r="47" spans="18:36">
      <c r="AH47" s="103"/>
    </row>
    <row r="48" spans="18:36">
      <c r="AH48" s="103"/>
    </row>
    <row r="49" spans="34:34">
      <c r="AH49" s="103"/>
    </row>
    <row r="50" spans="34:34">
      <c r="AH50" s="103"/>
    </row>
    <row r="51" spans="34:34">
      <c r="AH51" s="103"/>
    </row>
    <row r="52" spans="34:34">
      <c r="AH52" s="103"/>
    </row>
    <row r="53" spans="34:34">
      <c r="AH53" s="103"/>
    </row>
    <row r="54" spans="34:34">
      <c r="AH54" s="103"/>
    </row>
    <row r="55" spans="34:34">
      <c r="AH55" s="103"/>
    </row>
    <row r="56" spans="34:34">
      <c r="AH56" s="103"/>
    </row>
    <row r="57" spans="34:34">
      <c r="AH57" s="103"/>
    </row>
    <row r="58" spans="34:34">
      <c r="AH58" s="103"/>
    </row>
    <row r="59" spans="34:34">
      <c r="AH59" s="103"/>
    </row>
    <row r="60" spans="34:34">
      <c r="AH60" s="103"/>
    </row>
    <row r="61" spans="34:34">
      <c r="AH61" s="103"/>
    </row>
    <row r="62" spans="34:34">
      <c r="AH62" s="103"/>
    </row>
    <row r="63" spans="34:34">
      <c r="AH63" s="103"/>
    </row>
    <row r="64" spans="34:34">
      <c r="AH64" s="103"/>
    </row>
    <row r="65" spans="34:34">
      <c r="AH65" s="103"/>
    </row>
    <row r="66" spans="34:34">
      <c r="AH66" s="103"/>
    </row>
    <row r="67" spans="34:34">
      <c r="AH67" s="103"/>
    </row>
    <row r="68" spans="34:34">
      <c r="AH68" s="103"/>
    </row>
    <row r="69" spans="34:34">
      <c r="AH69" s="103"/>
    </row>
    <row r="70" spans="34:34">
      <c r="AH70" s="103"/>
    </row>
    <row r="71" spans="34:34">
      <c r="AH71" s="103"/>
    </row>
    <row r="72" spans="34:34">
      <c r="AH72" s="103"/>
    </row>
    <row r="73" spans="34:34">
      <c r="AH73" s="103"/>
    </row>
    <row r="74" spans="34:34">
      <c r="AH74" s="103"/>
    </row>
    <row r="75" spans="34:34">
      <c r="AH75" s="103"/>
    </row>
    <row r="76" spans="34:34">
      <c r="AH76" s="103"/>
    </row>
    <row r="77" spans="34:34">
      <c r="AH77" s="103"/>
    </row>
    <row r="78" spans="34:34">
      <c r="AH78" s="103"/>
    </row>
    <row r="79" spans="34:34">
      <c r="AH79" s="103"/>
    </row>
    <row r="80" spans="34:34">
      <c r="AH80" s="103"/>
    </row>
    <row r="81" spans="34:34">
      <c r="AH81" s="103"/>
    </row>
    <row r="82" spans="34:34">
      <c r="AH82" s="103"/>
    </row>
    <row r="83" spans="34:34">
      <c r="AH83" s="103"/>
    </row>
    <row r="84" spans="34:34">
      <c r="AH84" s="103"/>
    </row>
    <row r="85" spans="34:34">
      <c r="AH85" s="103"/>
    </row>
    <row r="86" spans="34:34">
      <c r="AH86" s="103"/>
    </row>
    <row r="87" spans="34:34">
      <c r="AH87" s="103"/>
    </row>
    <row r="88" spans="34:34">
      <c r="AH88" s="103"/>
    </row>
    <row r="89" spans="34:34">
      <c r="AH89" s="103"/>
    </row>
    <row r="90" spans="34:34">
      <c r="AH90" s="103"/>
    </row>
    <row r="91" spans="34:34">
      <c r="AH91" s="103"/>
    </row>
    <row r="92" spans="34:34">
      <c r="AH92" s="103"/>
    </row>
    <row r="93" spans="34:34">
      <c r="AH93" s="103"/>
    </row>
    <row r="94" spans="34:34">
      <c r="AH94" s="103"/>
    </row>
    <row r="95" spans="34:34">
      <c r="AH95" s="103"/>
    </row>
    <row r="96" spans="34:34">
      <c r="AH96" s="103"/>
    </row>
    <row r="97" spans="34:34">
      <c r="AH97" s="103"/>
    </row>
    <row r="98" spans="34:34">
      <c r="AH98" s="103"/>
    </row>
    <row r="99" spans="34:34">
      <c r="AH99" s="103"/>
    </row>
    <row r="100" spans="34:34">
      <c r="AH100" s="103"/>
    </row>
    <row r="101" spans="34:34">
      <c r="AH101" s="103"/>
    </row>
    <row r="102" spans="34:34">
      <c r="AH102" s="103"/>
    </row>
    <row r="103" spans="34:34">
      <c r="AH103" s="103"/>
    </row>
    <row r="104" spans="34:34">
      <c r="AH104" s="103"/>
    </row>
    <row r="105" spans="34:34">
      <c r="AH105" s="103"/>
    </row>
    <row r="106" spans="34:34">
      <c r="AH106" s="103"/>
    </row>
    <row r="107" spans="34:34">
      <c r="AH107" s="103"/>
    </row>
    <row r="108" spans="34:34">
      <c r="AH108" s="103"/>
    </row>
    <row r="109" spans="34:34">
      <c r="AH109" s="103"/>
    </row>
    <row r="110" spans="34:34">
      <c r="AH110" s="103"/>
    </row>
    <row r="111" spans="34:34">
      <c r="AH111" s="103"/>
    </row>
    <row r="112" spans="34:34">
      <c r="AH112" s="103"/>
    </row>
    <row r="113" spans="34:34">
      <c r="AH113" s="103"/>
    </row>
    <row r="114" spans="34:34">
      <c r="AH114" s="103"/>
    </row>
    <row r="115" spans="34:34">
      <c r="AH115" s="103"/>
    </row>
    <row r="116" spans="34:34">
      <c r="AH116" s="103"/>
    </row>
    <row r="117" spans="34:34">
      <c r="AH117" s="103"/>
    </row>
    <row r="118" spans="34:34">
      <c r="AH118" s="103"/>
    </row>
    <row r="119" spans="34:34">
      <c r="AH119" s="103"/>
    </row>
    <row r="120" spans="34:34">
      <c r="AH120" s="103"/>
    </row>
    <row r="121" spans="34:34">
      <c r="AH121" s="103"/>
    </row>
    <row r="122" spans="34:34">
      <c r="AH122" s="103"/>
    </row>
    <row r="123" spans="34:34">
      <c r="AH123" s="103"/>
    </row>
    <row r="124" spans="34:34">
      <c r="AH124" s="103"/>
    </row>
    <row r="125" spans="34:34">
      <c r="AH125" s="103"/>
    </row>
    <row r="126" spans="34:34">
      <c r="AH126" s="103"/>
    </row>
    <row r="127" spans="34:34">
      <c r="AH127" s="103"/>
    </row>
    <row r="128" spans="34:34">
      <c r="AH128" s="103"/>
    </row>
    <row r="129" spans="34:34">
      <c r="AH129" s="103"/>
    </row>
    <row r="130" spans="34:34">
      <c r="AH130" s="103"/>
    </row>
    <row r="131" spans="34:34">
      <c r="AH131" s="103"/>
    </row>
    <row r="132" spans="34:34">
      <c r="AH132" s="103"/>
    </row>
    <row r="133" spans="34:34">
      <c r="AH133" s="103"/>
    </row>
    <row r="134" spans="34:34">
      <c r="AH134" s="103"/>
    </row>
    <row r="135" spans="34:34">
      <c r="AH135" s="103"/>
    </row>
    <row r="136" spans="34:34">
      <c r="AH136" s="103"/>
    </row>
    <row r="137" spans="34:34">
      <c r="AH137" s="103"/>
    </row>
    <row r="138" spans="34:34">
      <c r="AH138" s="103"/>
    </row>
    <row r="139" spans="34:34">
      <c r="AH139" s="103"/>
    </row>
    <row r="140" spans="34:34">
      <c r="AH140" s="103"/>
    </row>
    <row r="141" spans="34:34">
      <c r="AH141" s="103"/>
    </row>
    <row r="142" spans="34:34">
      <c r="AH142" s="103"/>
    </row>
    <row r="143" spans="34:34">
      <c r="AH143" s="103"/>
    </row>
    <row r="144" spans="34:34">
      <c r="AH144" s="103"/>
    </row>
    <row r="145" spans="34:34">
      <c r="AH145" s="103"/>
    </row>
    <row r="146" spans="34:34">
      <c r="AH146" s="103"/>
    </row>
    <row r="147" spans="34:34">
      <c r="AH147" s="103"/>
    </row>
    <row r="148" spans="34:34">
      <c r="AH148" s="103"/>
    </row>
    <row r="149" spans="34:34">
      <c r="AH149" s="103"/>
    </row>
    <row r="150" spans="34:34">
      <c r="AH150" s="103"/>
    </row>
    <row r="151" spans="34:34">
      <c r="AH151" s="103"/>
    </row>
    <row r="152" spans="34:34">
      <c r="AH152" s="103"/>
    </row>
    <row r="153" spans="34:34">
      <c r="AH153" s="103"/>
    </row>
    <row r="154" spans="34:34">
      <c r="AH154" s="103"/>
    </row>
    <row r="155" spans="34:34">
      <c r="AH155" s="103"/>
    </row>
    <row r="156" spans="34:34">
      <c r="AH156" s="103"/>
    </row>
    <row r="157" spans="34:34">
      <c r="AH157" s="103"/>
    </row>
    <row r="158" spans="34:34">
      <c r="AH158" s="103"/>
    </row>
    <row r="159" spans="34:34">
      <c r="AH159" s="103"/>
    </row>
    <row r="160" spans="34:34">
      <c r="AH160" s="103"/>
    </row>
    <row r="161" spans="34:34">
      <c r="AH161" s="103"/>
    </row>
    <row r="162" spans="34:34">
      <c r="AH162" s="103"/>
    </row>
    <row r="163" spans="34:34">
      <c r="AH163" s="103"/>
    </row>
    <row r="164" spans="34:34">
      <c r="AH164" s="103"/>
    </row>
    <row r="165" spans="34:34">
      <c r="AH165" s="103"/>
    </row>
    <row r="166" spans="34:34">
      <c r="AH166" s="103"/>
    </row>
    <row r="167" spans="34:34">
      <c r="AH167" s="103"/>
    </row>
    <row r="168" spans="34:34">
      <c r="AH168" s="103"/>
    </row>
    <row r="169" spans="34:34">
      <c r="AH169" s="103"/>
    </row>
    <row r="170" spans="34:34">
      <c r="AH170" s="103"/>
    </row>
    <row r="171" spans="34:34">
      <c r="AH171" s="103"/>
    </row>
    <row r="172" spans="34:34">
      <c r="AH172" s="103"/>
    </row>
    <row r="173" spans="34:34">
      <c r="AH173" s="103"/>
    </row>
    <row r="174" spans="34:34">
      <c r="AH174" s="103"/>
    </row>
    <row r="175" spans="34:34">
      <c r="AH175" s="103"/>
    </row>
    <row r="176" spans="34:34">
      <c r="AH176" s="103"/>
    </row>
    <row r="177" spans="34:34">
      <c r="AH177" s="103"/>
    </row>
    <row r="178" spans="34:34">
      <c r="AH178" s="103"/>
    </row>
    <row r="179" spans="34:34">
      <c r="AH179" s="103"/>
    </row>
    <row r="180" spans="34:34">
      <c r="AH180" s="103"/>
    </row>
    <row r="181" spans="34:34">
      <c r="AH181" s="103"/>
    </row>
    <row r="182" spans="34:34">
      <c r="AH182" s="103"/>
    </row>
    <row r="183" spans="34:34">
      <c r="AH183" s="103"/>
    </row>
    <row r="184" spans="34:34">
      <c r="AH184" s="103"/>
    </row>
    <row r="185" spans="34:34">
      <c r="AH185" s="103"/>
    </row>
    <row r="186" spans="34:34">
      <c r="AH186" s="103"/>
    </row>
    <row r="187" spans="34:34">
      <c r="AH187" s="103"/>
    </row>
    <row r="188" spans="34:34">
      <c r="AH188" s="103"/>
    </row>
    <row r="189" spans="34:34">
      <c r="AH189" s="103"/>
    </row>
    <row r="190" spans="34:34">
      <c r="AH190" s="103"/>
    </row>
    <row r="191" spans="34:34">
      <c r="AH191" s="103"/>
    </row>
    <row r="192" spans="34:34">
      <c r="AH192" s="103"/>
    </row>
    <row r="193" spans="34:34">
      <c r="AH193" s="103"/>
    </row>
    <row r="194" spans="34:34">
      <c r="AH194" s="103"/>
    </row>
    <row r="195" spans="34:34">
      <c r="AH195" s="103"/>
    </row>
    <row r="196" spans="34:34">
      <c r="AH196" s="103"/>
    </row>
    <row r="197" spans="34:34">
      <c r="AH197" s="103"/>
    </row>
    <row r="198" spans="34:34">
      <c r="AH198" s="103"/>
    </row>
    <row r="199" spans="34:34">
      <c r="AH199" s="103"/>
    </row>
    <row r="200" spans="34:34">
      <c r="AH200" s="103"/>
    </row>
    <row r="201" spans="34:34">
      <c r="AH201" s="103"/>
    </row>
    <row r="202" spans="34:34">
      <c r="AH202" s="103"/>
    </row>
    <row r="203" spans="34:34">
      <c r="AH203" s="103"/>
    </row>
    <row r="204" spans="34:34">
      <c r="AH204" s="103"/>
    </row>
    <row r="205" spans="34:34">
      <c r="AH205" s="103"/>
    </row>
    <row r="206" spans="34:34">
      <c r="AH206" s="103"/>
    </row>
    <row r="207" spans="34:34">
      <c r="AH207" s="103"/>
    </row>
    <row r="208" spans="34:34">
      <c r="AH208" s="103"/>
    </row>
    <row r="209" spans="34:34">
      <c r="AH209" s="103"/>
    </row>
    <row r="210" spans="34:34">
      <c r="AH210" s="103"/>
    </row>
    <row r="211" spans="34:34">
      <c r="AH211" s="103"/>
    </row>
    <row r="212" spans="34:34">
      <c r="AH212" s="103"/>
    </row>
    <row r="213" spans="34:34">
      <c r="AH213" s="103"/>
    </row>
    <row r="214" spans="34:34">
      <c r="AH214" s="103"/>
    </row>
    <row r="215" spans="34:34">
      <c r="AH215" s="103"/>
    </row>
    <row r="216" spans="34:34">
      <c r="AH216" s="103"/>
    </row>
    <row r="217" spans="34:34">
      <c r="AH217" s="103"/>
    </row>
    <row r="218" spans="34:34">
      <c r="AH218" s="103"/>
    </row>
    <row r="219" spans="34:34">
      <c r="AH219" s="103"/>
    </row>
    <row r="220" spans="34:34">
      <c r="AH220" s="103"/>
    </row>
    <row r="221" spans="34:34">
      <c r="AH221" s="103"/>
    </row>
    <row r="222" spans="34:34">
      <c r="AH222" s="103"/>
    </row>
    <row r="223" spans="34:34">
      <c r="AH223" s="103"/>
    </row>
    <row r="224" spans="34:34">
      <c r="AH224" s="103"/>
    </row>
    <row r="225" spans="34:34">
      <c r="AH225" s="103"/>
    </row>
    <row r="226" spans="34:34">
      <c r="AH226" s="103"/>
    </row>
    <row r="227" spans="34:34">
      <c r="AH227" s="103"/>
    </row>
    <row r="228" spans="34:34">
      <c r="AH228" s="103"/>
    </row>
    <row r="229" spans="34:34">
      <c r="AH229" s="103"/>
    </row>
    <row r="230" spans="34:34">
      <c r="AH230" s="103"/>
    </row>
    <row r="231" spans="34:34">
      <c r="AH231" s="103"/>
    </row>
    <row r="232" spans="34:34">
      <c r="AH232" s="103"/>
    </row>
    <row r="233" spans="34:34">
      <c r="AH233" s="103"/>
    </row>
    <row r="234" spans="34:34">
      <c r="AH234" s="103"/>
    </row>
    <row r="235" spans="34:34">
      <c r="AH235" s="103"/>
    </row>
    <row r="236" spans="34:34">
      <c r="AH236" s="103"/>
    </row>
    <row r="237" spans="34:34">
      <c r="AH237" s="103"/>
    </row>
    <row r="238" spans="34:34">
      <c r="AH238" s="103"/>
    </row>
    <row r="239" spans="34:34">
      <c r="AH239" s="103"/>
    </row>
    <row r="240" spans="34:34">
      <c r="AH240" s="103"/>
    </row>
    <row r="241" spans="34:34">
      <c r="AH241" s="103"/>
    </row>
    <row r="242" spans="34:34">
      <c r="AH242" s="103"/>
    </row>
    <row r="243" spans="34:34">
      <c r="AH243" s="103"/>
    </row>
    <row r="244" spans="34:34">
      <c r="AH244" s="103"/>
    </row>
    <row r="245" spans="34:34">
      <c r="AH245" s="103"/>
    </row>
    <row r="246" spans="34:34">
      <c r="AH246" s="103"/>
    </row>
    <row r="247" spans="34:34">
      <c r="AH247" s="103"/>
    </row>
    <row r="248" spans="34:34">
      <c r="AH248" s="103"/>
    </row>
    <row r="249" spans="34:34">
      <c r="AH249" s="103"/>
    </row>
    <row r="250" spans="34:34">
      <c r="AH250" s="103"/>
    </row>
    <row r="251" spans="34:34">
      <c r="AH251" s="103"/>
    </row>
    <row r="252" spans="34:34">
      <c r="AH252" s="103"/>
    </row>
    <row r="253" spans="34:34">
      <c r="AH253" s="103"/>
    </row>
    <row r="254" spans="34:34">
      <c r="AH254" s="103"/>
    </row>
    <row r="255" spans="34:34">
      <c r="AH255" s="103"/>
    </row>
    <row r="256" spans="34:34">
      <c r="AH256" s="103"/>
    </row>
    <row r="257" spans="34:34">
      <c r="AH257" s="103"/>
    </row>
    <row r="258" spans="34:34">
      <c r="AH258" s="103"/>
    </row>
    <row r="259" spans="34:34">
      <c r="AH259" s="103"/>
    </row>
    <row r="260" spans="34:34">
      <c r="AH260" s="103"/>
    </row>
    <row r="261" spans="34:34">
      <c r="AH261" s="103"/>
    </row>
    <row r="262" spans="34:34">
      <c r="AH262" s="103"/>
    </row>
    <row r="263" spans="34:34">
      <c r="AH263" s="103"/>
    </row>
    <row r="264" spans="34:34">
      <c r="AH264" s="103"/>
    </row>
    <row r="265" spans="34:34">
      <c r="AH265" s="103"/>
    </row>
    <row r="266" spans="34:34">
      <c r="AH266" s="103"/>
    </row>
    <row r="267" spans="34:34">
      <c r="AH267" s="103"/>
    </row>
    <row r="268" spans="34:34">
      <c r="AH268" s="103"/>
    </row>
    <row r="269" spans="34:34">
      <c r="AH269" s="103"/>
    </row>
    <row r="270" spans="34:34">
      <c r="AH270" s="103"/>
    </row>
    <row r="271" spans="34:34">
      <c r="AH271" s="103"/>
    </row>
    <row r="272" spans="34:34">
      <c r="AH272" s="103"/>
    </row>
    <row r="273" spans="34:34">
      <c r="AH273" s="103"/>
    </row>
    <row r="274" spans="34:34">
      <c r="AH274" s="103"/>
    </row>
    <row r="275" spans="34:34">
      <c r="AH275" s="103"/>
    </row>
    <row r="276" spans="34:34">
      <c r="AH276" s="103"/>
    </row>
    <row r="277" spans="34:34">
      <c r="AH277" s="103"/>
    </row>
    <row r="278" spans="34:34">
      <c r="AH278" s="103"/>
    </row>
    <row r="279" spans="34:34">
      <c r="AH279" s="103"/>
    </row>
    <row r="280" spans="34:34">
      <c r="AH280" s="103"/>
    </row>
    <row r="281" spans="34:34">
      <c r="AH281" s="103"/>
    </row>
    <row r="282" spans="34:34">
      <c r="AH282" s="103"/>
    </row>
    <row r="283" spans="34:34">
      <c r="AH283" s="103"/>
    </row>
    <row r="284" spans="34:34">
      <c r="AH284" s="103"/>
    </row>
    <row r="285" spans="34:34">
      <c r="AH285" s="103"/>
    </row>
    <row r="286" spans="34:34">
      <c r="AH286" s="103"/>
    </row>
    <row r="287" spans="34:34">
      <c r="AH287" s="103"/>
    </row>
    <row r="288" spans="34:34">
      <c r="AH288" s="103"/>
    </row>
    <row r="289" spans="34:34">
      <c r="AH289" s="103"/>
    </row>
    <row r="290" spans="34:34">
      <c r="AH290" s="103"/>
    </row>
    <row r="291" spans="34:34">
      <c r="AH291" s="103"/>
    </row>
    <row r="292" spans="34:34">
      <c r="AH292" s="103"/>
    </row>
    <row r="293" spans="34:34">
      <c r="AH293" s="103"/>
    </row>
    <row r="294" spans="34:34">
      <c r="AH294" s="103"/>
    </row>
    <row r="295" spans="34:34">
      <c r="AH295" s="103"/>
    </row>
    <row r="296" spans="34:34">
      <c r="AH296" s="103"/>
    </row>
    <row r="297" spans="34:34">
      <c r="AH297" s="103"/>
    </row>
    <row r="298" spans="34:34">
      <c r="AH298" s="103"/>
    </row>
    <row r="299" spans="34:34">
      <c r="AH299" s="103"/>
    </row>
    <row r="300" spans="34:34">
      <c r="AH300" s="103"/>
    </row>
    <row r="301" spans="34:34">
      <c r="AH301" s="103"/>
    </row>
    <row r="302" spans="34:34">
      <c r="AH302" s="103"/>
    </row>
    <row r="303" spans="34:34">
      <c r="AH303" s="103"/>
    </row>
    <row r="304" spans="34:34">
      <c r="AH304" s="103"/>
    </row>
    <row r="305" spans="34:34">
      <c r="AH305" s="103"/>
    </row>
    <row r="306" spans="34:34">
      <c r="AH306" s="103"/>
    </row>
    <row r="307" spans="34:34">
      <c r="AH307" s="103"/>
    </row>
    <row r="308" spans="34:34">
      <c r="AH308" s="103"/>
    </row>
    <row r="309" spans="34:34">
      <c r="AH309" s="103"/>
    </row>
    <row r="310" spans="34:34">
      <c r="AH310" s="103"/>
    </row>
    <row r="311" spans="34:34">
      <c r="AH311" s="103"/>
    </row>
    <row r="312" spans="34:34">
      <c r="AH312" s="103"/>
    </row>
    <row r="313" spans="34:34">
      <c r="AH313" s="103"/>
    </row>
    <row r="314" spans="34:34">
      <c r="AH314" s="103"/>
    </row>
    <row r="315" spans="34:34">
      <c r="AH315" s="103"/>
    </row>
    <row r="316" spans="34:34">
      <c r="AH316" s="103"/>
    </row>
    <row r="317" spans="34:34">
      <c r="AH317" s="103"/>
    </row>
    <row r="318" spans="34:34">
      <c r="AH318" s="103"/>
    </row>
    <row r="319" spans="34:34">
      <c r="AH319" s="103"/>
    </row>
    <row r="320" spans="34:34">
      <c r="AH320" s="103"/>
    </row>
    <row r="321" spans="34:34">
      <c r="AH321" s="103"/>
    </row>
    <row r="322" spans="34:34">
      <c r="AH322" s="103"/>
    </row>
    <row r="323" spans="34:34">
      <c r="AH323" s="103"/>
    </row>
    <row r="324" spans="34:34">
      <c r="AH324" s="103"/>
    </row>
    <row r="325" spans="34:34">
      <c r="AH325" s="103"/>
    </row>
    <row r="326" spans="34:34">
      <c r="AH326" s="103"/>
    </row>
    <row r="327" spans="34:34">
      <c r="AH327" s="103"/>
    </row>
    <row r="328" spans="34:34">
      <c r="AH328" s="103"/>
    </row>
    <row r="329" spans="34:34">
      <c r="AH329" s="103"/>
    </row>
    <row r="330" spans="34:34">
      <c r="AH330" s="103"/>
    </row>
    <row r="331" spans="34:34">
      <c r="AH331" s="103"/>
    </row>
    <row r="332" spans="34:34">
      <c r="AH332" s="103"/>
    </row>
    <row r="333" spans="34:34">
      <c r="AH333" s="103"/>
    </row>
    <row r="334" spans="34:34">
      <c r="AH334" s="103"/>
    </row>
    <row r="335" spans="34:34">
      <c r="AH335" s="103"/>
    </row>
    <row r="336" spans="34:34">
      <c r="AH336" s="103"/>
    </row>
    <row r="337" spans="34:34">
      <c r="AH337" s="103"/>
    </row>
    <row r="338" spans="34:34">
      <c r="AH338" s="103"/>
    </row>
    <row r="339" spans="34:34">
      <c r="AH339" s="103"/>
    </row>
    <row r="340" spans="34:34">
      <c r="AH340" s="103"/>
    </row>
    <row r="341" spans="34:34">
      <c r="AH341" s="103"/>
    </row>
    <row r="342" spans="34:34">
      <c r="AH342" s="103"/>
    </row>
    <row r="343" spans="34:34">
      <c r="AH343" s="103"/>
    </row>
    <row r="344" spans="34:34">
      <c r="AH344" s="103"/>
    </row>
    <row r="345" spans="34:34">
      <c r="AH345" s="103"/>
    </row>
    <row r="346" spans="34:34">
      <c r="AH346" s="103"/>
    </row>
    <row r="347" spans="34:34">
      <c r="AH347" s="103"/>
    </row>
    <row r="348" spans="34:34">
      <c r="AH348" s="103"/>
    </row>
    <row r="349" spans="34:34">
      <c r="AH349" s="103"/>
    </row>
    <row r="350" spans="34:34">
      <c r="AH350" s="103"/>
    </row>
    <row r="351" spans="34:34">
      <c r="AH351" s="103"/>
    </row>
    <row r="352" spans="34:34">
      <c r="AH352" s="103"/>
    </row>
    <row r="353" spans="34:34">
      <c r="AH353" s="103"/>
    </row>
    <row r="354" spans="34:34">
      <c r="AH354" s="103"/>
    </row>
    <row r="355" spans="34:34">
      <c r="AH355" s="103"/>
    </row>
    <row r="356" spans="34:34">
      <c r="AH356" s="103"/>
    </row>
    <row r="357" spans="34:34">
      <c r="AH357" s="103"/>
    </row>
    <row r="358" spans="34:34">
      <c r="AH358" s="103"/>
    </row>
    <row r="359" spans="34:34">
      <c r="AH359" s="103"/>
    </row>
    <row r="360" spans="34:34">
      <c r="AH360" s="103"/>
    </row>
    <row r="361" spans="34:34">
      <c r="AH361" s="103"/>
    </row>
    <row r="362" spans="34:34">
      <c r="AH362" s="103"/>
    </row>
    <row r="363" spans="34:34">
      <c r="AH363" s="103"/>
    </row>
    <row r="364" spans="34:34">
      <c r="AH364" s="103"/>
    </row>
    <row r="365" spans="34:34">
      <c r="AH365" s="103"/>
    </row>
    <row r="366" spans="34:34">
      <c r="AH366" s="103"/>
    </row>
    <row r="367" spans="34:34">
      <c r="AH367" s="103"/>
    </row>
    <row r="368" spans="34:34">
      <c r="AH368" s="103"/>
    </row>
    <row r="369" spans="34:34">
      <c r="AH369" s="103"/>
    </row>
    <row r="370" spans="34:34">
      <c r="AH370" s="103"/>
    </row>
    <row r="371" spans="34:34">
      <c r="AH371" s="103"/>
    </row>
    <row r="372" spans="34:34">
      <c r="AH372" s="103"/>
    </row>
    <row r="373" spans="34:34">
      <c r="AH373" s="103"/>
    </row>
    <row r="374" spans="34:34">
      <c r="AH374" s="103"/>
    </row>
    <row r="375" spans="34:34">
      <c r="AH375" s="103"/>
    </row>
    <row r="376" spans="34:34">
      <c r="AH376" s="103"/>
    </row>
    <row r="377" spans="34:34">
      <c r="AH377" s="103"/>
    </row>
    <row r="378" spans="34:34">
      <c r="AH378" s="103"/>
    </row>
    <row r="379" spans="34:34">
      <c r="AH379" s="103"/>
    </row>
    <row r="380" spans="34:34">
      <c r="AH380" s="103"/>
    </row>
    <row r="381" spans="34:34">
      <c r="AH381" s="103"/>
    </row>
    <row r="382" spans="34:34">
      <c r="AH382" s="103"/>
    </row>
    <row r="383" spans="34:34">
      <c r="AH383" s="103"/>
    </row>
    <row r="384" spans="34:34">
      <c r="AH384" s="103"/>
    </row>
    <row r="385" spans="34:34">
      <c r="AH385" s="103"/>
    </row>
    <row r="386" spans="34:34">
      <c r="AH386" s="103"/>
    </row>
    <row r="387" spans="34:34">
      <c r="AH387" s="103"/>
    </row>
    <row r="388" spans="34:34">
      <c r="AH388" s="103"/>
    </row>
    <row r="389" spans="34:34">
      <c r="AH389" s="103"/>
    </row>
    <row r="390" spans="34:34">
      <c r="AH390" s="103"/>
    </row>
    <row r="391" spans="34:34">
      <c r="AH391" s="103"/>
    </row>
    <row r="392" spans="34:34">
      <c r="AH392" s="103"/>
    </row>
    <row r="393" spans="34:34">
      <c r="AH393" s="103"/>
    </row>
    <row r="394" spans="34:34">
      <c r="AH394" s="103"/>
    </row>
    <row r="395" spans="34:34">
      <c r="AH395" s="103"/>
    </row>
    <row r="396" spans="34:34">
      <c r="AH396" s="103"/>
    </row>
    <row r="397" spans="34:34">
      <c r="AH397" s="103"/>
    </row>
    <row r="398" spans="34:34">
      <c r="AH398" s="103"/>
    </row>
    <row r="399" spans="34:34">
      <c r="AH399" s="103"/>
    </row>
    <row r="400" spans="34:34">
      <c r="AH400" s="103"/>
    </row>
    <row r="401" spans="34:34">
      <c r="AH401" s="103"/>
    </row>
    <row r="402" spans="34:34">
      <c r="AH402" s="103"/>
    </row>
    <row r="403" spans="34:34">
      <c r="AH403" s="103"/>
    </row>
    <row r="404" spans="34:34">
      <c r="AH404" s="103"/>
    </row>
    <row r="405" spans="34:34">
      <c r="AH405" s="103"/>
    </row>
    <row r="406" spans="34:34">
      <c r="AH406" s="103"/>
    </row>
    <row r="407" spans="34:34">
      <c r="AH407" s="103"/>
    </row>
    <row r="408" spans="34:34">
      <c r="AH408" s="103"/>
    </row>
    <row r="409" spans="34:34">
      <c r="AH409" s="103"/>
    </row>
    <row r="410" spans="34:34">
      <c r="AH410" s="103"/>
    </row>
    <row r="411" spans="34:34">
      <c r="AH411" s="103"/>
    </row>
    <row r="412" spans="34:34">
      <c r="AH412" s="103"/>
    </row>
    <row r="413" spans="34:34">
      <c r="AH413" s="103"/>
    </row>
    <row r="414" spans="34:34">
      <c r="AH414" s="103"/>
    </row>
    <row r="415" spans="34:34">
      <c r="AH415" s="103"/>
    </row>
    <row r="416" spans="34:34">
      <c r="AH416" s="103"/>
    </row>
    <row r="417" spans="34:34">
      <c r="AH417" s="103"/>
    </row>
    <row r="418" spans="34:34">
      <c r="AH418" s="103"/>
    </row>
    <row r="419" spans="34:34">
      <c r="AH419" s="103"/>
    </row>
    <row r="420" spans="34:34">
      <c r="AH420" s="103"/>
    </row>
    <row r="421" spans="34:34">
      <c r="AH421" s="103"/>
    </row>
    <row r="422" spans="34:34">
      <c r="AH422" s="103"/>
    </row>
    <row r="423" spans="34:34">
      <c r="AH423" s="103"/>
    </row>
    <row r="424" spans="34:34">
      <c r="AH424" s="103"/>
    </row>
    <row r="425" spans="34:34">
      <c r="AH425" s="103"/>
    </row>
    <row r="426" spans="34:34">
      <c r="AH426" s="103"/>
    </row>
    <row r="427" spans="34:34">
      <c r="AH427" s="103"/>
    </row>
    <row r="428" spans="34:34">
      <c r="AH428" s="103"/>
    </row>
    <row r="429" spans="34:34">
      <c r="AH429" s="103"/>
    </row>
    <row r="430" spans="34:34">
      <c r="AH430" s="103"/>
    </row>
    <row r="431" spans="34:34">
      <c r="AH431" s="103"/>
    </row>
    <row r="432" spans="34:34">
      <c r="AH432" s="103"/>
    </row>
    <row r="433" spans="34:34">
      <c r="AH433" s="103"/>
    </row>
    <row r="434" spans="34:34">
      <c r="AH434" s="103"/>
    </row>
    <row r="435" spans="34:34">
      <c r="AH435" s="103"/>
    </row>
    <row r="436" spans="34:34">
      <c r="AH436" s="103"/>
    </row>
    <row r="437" spans="34:34">
      <c r="AH437" s="103"/>
    </row>
    <row r="438" spans="34:34">
      <c r="AH438" s="103"/>
    </row>
    <row r="439" spans="34:34">
      <c r="AH439" s="103"/>
    </row>
    <row r="440" spans="34:34">
      <c r="AH440" s="103"/>
    </row>
    <row r="441" spans="34:34">
      <c r="AH441" s="103"/>
    </row>
    <row r="442" spans="34:34">
      <c r="AH442" s="103"/>
    </row>
    <row r="443" spans="34:34">
      <c r="AH443" s="103"/>
    </row>
    <row r="444" spans="34:34">
      <c r="AH444" s="103"/>
    </row>
    <row r="445" spans="34:34">
      <c r="AH445" s="103"/>
    </row>
    <row r="446" spans="34:34">
      <c r="AH446" s="103"/>
    </row>
    <row r="447" spans="34:34">
      <c r="AH447" s="103"/>
    </row>
    <row r="448" spans="34:34">
      <c r="AH448" s="103"/>
    </row>
    <row r="449" spans="34:34">
      <c r="AH449" s="103"/>
    </row>
    <row r="450" spans="34:34">
      <c r="AH450" s="103"/>
    </row>
    <row r="451" spans="34:34">
      <c r="AH451" s="103"/>
    </row>
    <row r="452" spans="34:34">
      <c r="AH452" s="103"/>
    </row>
    <row r="453" spans="34:34">
      <c r="AH453" s="103"/>
    </row>
    <row r="454" spans="34:34">
      <c r="AH454" s="103"/>
    </row>
    <row r="455" spans="34:34">
      <c r="AH455" s="103"/>
    </row>
    <row r="456" spans="34:34">
      <c r="AH456" s="103"/>
    </row>
    <row r="457" spans="34:34">
      <c r="AH457" s="103"/>
    </row>
    <row r="458" spans="34:34">
      <c r="AH458" s="103"/>
    </row>
    <row r="459" spans="34:34">
      <c r="AH459" s="103"/>
    </row>
    <row r="460" spans="34:34">
      <c r="AH460" s="103"/>
    </row>
    <row r="461" spans="34:34">
      <c r="AH461" s="103"/>
    </row>
    <row r="462" spans="34:34">
      <c r="AH462" s="103"/>
    </row>
    <row r="463" spans="34:34">
      <c r="AH463" s="103"/>
    </row>
    <row r="464" spans="34:34">
      <c r="AH464" s="103"/>
    </row>
    <row r="465" spans="34:34">
      <c r="AH465" s="103"/>
    </row>
    <row r="466" spans="34:34">
      <c r="AH466" s="103"/>
    </row>
    <row r="467" spans="34:34">
      <c r="AH467" s="103"/>
    </row>
    <row r="468" spans="34:34">
      <c r="AH468" s="103"/>
    </row>
    <row r="469" spans="34:34">
      <c r="AH469" s="103"/>
    </row>
    <row r="470" spans="34:34">
      <c r="AH470" s="103"/>
    </row>
    <row r="471" spans="34:34">
      <c r="AH471" s="103"/>
    </row>
    <row r="472" spans="34:34">
      <c r="AH472" s="103"/>
    </row>
    <row r="473" spans="34:34">
      <c r="AH473" s="103"/>
    </row>
    <row r="474" spans="34:34">
      <c r="AH474" s="103"/>
    </row>
    <row r="475" spans="34:34">
      <c r="AH475" s="103"/>
    </row>
    <row r="476" spans="34:34">
      <c r="AH476" s="103"/>
    </row>
    <row r="477" spans="34:34">
      <c r="AH477" s="103"/>
    </row>
    <row r="478" spans="34:34">
      <c r="AH478" s="103"/>
    </row>
    <row r="479" spans="34:34">
      <c r="AH479" s="103"/>
    </row>
    <row r="480" spans="34:34">
      <c r="AH480" s="103"/>
    </row>
    <row r="481" spans="34:34">
      <c r="AH481" s="103"/>
    </row>
    <row r="482" spans="34:34">
      <c r="AH482" s="103"/>
    </row>
    <row r="483" spans="34:34">
      <c r="AH483" s="103"/>
    </row>
    <row r="484" spans="34:34">
      <c r="AH484" s="103"/>
    </row>
    <row r="485" spans="34:34">
      <c r="AH485" s="103"/>
    </row>
    <row r="486" spans="34:34">
      <c r="AH486" s="103"/>
    </row>
    <row r="487" spans="34:34">
      <c r="AH487" s="103"/>
    </row>
    <row r="488" spans="34:34">
      <c r="AH488" s="103"/>
    </row>
    <row r="489" spans="34:34">
      <c r="AH489" s="103"/>
    </row>
    <row r="490" spans="34:34">
      <c r="AH490" s="103"/>
    </row>
    <row r="491" spans="34:34">
      <c r="AH491" s="103"/>
    </row>
    <row r="492" spans="34:34">
      <c r="AH492" s="103"/>
    </row>
    <row r="493" spans="34:34">
      <c r="AH493" s="103"/>
    </row>
    <row r="494" spans="34:34">
      <c r="AH494" s="103"/>
    </row>
    <row r="495" spans="34:34">
      <c r="AH495" s="103"/>
    </row>
    <row r="496" spans="34:34">
      <c r="AH496" s="103"/>
    </row>
    <row r="497" spans="34:34">
      <c r="AH497" s="103"/>
    </row>
    <row r="498" spans="34:34">
      <c r="AH498" s="103"/>
    </row>
    <row r="499" spans="34:34">
      <c r="AH499" s="103"/>
    </row>
    <row r="500" spans="34:34">
      <c r="AH500" s="103"/>
    </row>
    <row r="501" spans="34:34">
      <c r="AH501" s="103"/>
    </row>
    <row r="502" spans="34:34">
      <c r="AH502" s="103"/>
    </row>
    <row r="503" spans="34:34">
      <c r="AH503" s="103"/>
    </row>
    <row r="504" spans="34:34">
      <c r="AH504" s="103"/>
    </row>
    <row r="505" spans="34:34">
      <c r="AH505" s="103"/>
    </row>
    <row r="506" spans="34:34">
      <c r="AH506" s="103"/>
    </row>
    <row r="507" spans="34:34">
      <c r="AH507" s="103"/>
    </row>
    <row r="508" spans="34:34">
      <c r="AH508" s="103"/>
    </row>
    <row r="509" spans="34:34">
      <c r="AH509" s="103"/>
    </row>
    <row r="510" spans="34:34">
      <c r="AH510" s="103"/>
    </row>
    <row r="511" spans="34:34">
      <c r="AH511" s="103"/>
    </row>
    <row r="512" spans="34:34">
      <c r="AH512" s="103"/>
    </row>
    <row r="513" spans="34:34">
      <c r="AH513" s="103"/>
    </row>
    <row r="514" spans="34:34">
      <c r="AH514" s="103"/>
    </row>
    <row r="515" spans="34:34">
      <c r="AH515" s="103"/>
    </row>
    <row r="516" spans="34:34">
      <c r="AH516" s="103"/>
    </row>
    <row r="517" spans="34:34">
      <c r="AH517" s="103"/>
    </row>
    <row r="518" spans="34:34">
      <c r="AH518" s="103"/>
    </row>
    <row r="519" spans="34:34">
      <c r="AH519" s="103"/>
    </row>
    <row r="520" spans="34:34">
      <c r="AH520" s="103"/>
    </row>
    <row r="521" spans="34:34">
      <c r="AH521" s="103"/>
    </row>
    <row r="522" spans="34:34">
      <c r="AH522" s="103"/>
    </row>
    <row r="523" spans="34:34">
      <c r="AH523" s="103"/>
    </row>
    <row r="524" spans="34:34">
      <c r="AH524" s="103"/>
    </row>
    <row r="525" spans="34:34">
      <c r="AH525" s="103"/>
    </row>
    <row r="526" spans="34:34">
      <c r="AH526" s="103"/>
    </row>
    <row r="527" spans="34:34">
      <c r="AH527" s="103"/>
    </row>
    <row r="528" spans="34:34">
      <c r="AH528" s="103"/>
    </row>
    <row r="529" spans="34:34">
      <c r="AH529" s="103"/>
    </row>
    <row r="530" spans="34:34">
      <c r="AH530" s="103"/>
    </row>
    <row r="531" spans="34:34">
      <c r="AH531" s="103"/>
    </row>
    <row r="532" spans="34:34">
      <c r="AH532" s="103"/>
    </row>
    <row r="533" spans="34:34">
      <c r="AH533" s="103"/>
    </row>
    <row r="534" spans="34:34">
      <c r="AH534" s="103"/>
    </row>
    <row r="535" spans="34:34">
      <c r="AH535" s="103"/>
    </row>
    <row r="536" spans="34:34">
      <c r="AH536" s="103"/>
    </row>
    <row r="537" spans="34:34">
      <c r="AH537" s="103"/>
    </row>
    <row r="538" spans="34:34">
      <c r="AH538" s="103"/>
    </row>
    <row r="539" spans="34:34">
      <c r="AH539" s="103"/>
    </row>
    <row r="540" spans="34:34">
      <c r="AH540" s="103"/>
    </row>
    <row r="541" spans="34:34">
      <c r="AH541" s="103"/>
    </row>
    <row r="542" spans="34:34">
      <c r="AH542" s="103"/>
    </row>
    <row r="543" spans="34:34">
      <c r="AH543" s="103"/>
    </row>
    <row r="544" spans="34:34">
      <c r="AH544" s="103"/>
    </row>
    <row r="545" spans="34:34">
      <c r="AH545" s="103"/>
    </row>
    <row r="546" spans="34:34">
      <c r="AH546" s="103"/>
    </row>
    <row r="547" spans="34:34">
      <c r="AH547" s="103"/>
    </row>
    <row r="548" spans="34:34">
      <c r="AH548" s="103"/>
    </row>
    <row r="549" spans="34:34">
      <c r="AH549" s="103"/>
    </row>
    <row r="550" spans="34:34">
      <c r="AH550" s="103"/>
    </row>
    <row r="551" spans="34:34">
      <c r="AH551" s="103"/>
    </row>
    <row r="552" spans="34:34">
      <c r="AH552" s="103"/>
    </row>
    <row r="553" spans="34:34">
      <c r="AH553" s="103"/>
    </row>
    <row r="554" spans="34:34">
      <c r="AH554" s="103"/>
    </row>
    <row r="555" spans="34:34">
      <c r="AH555" s="103"/>
    </row>
    <row r="556" spans="34:34">
      <c r="AH556" s="103"/>
    </row>
    <row r="557" spans="34:34">
      <c r="AH557" s="103"/>
    </row>
    <row r="558" spans="34:34">
      <c r="AH558" s="103"/>
    </row>
    <row r="559" spans="34:34">
      <c r="AH559" s="103"/>
    </row>
    <row r="560" spans="34:34">
      <c r="AH560" s="103"/>
    </row>
    <row r="561" spans="34:34">
      <c r="AH561" s="103"/>
    </row>
    <row r="562" spans="34:34">
      <c r="AH562" s="103"/>
    </row>
    <row r="563" spans="34:34">
      <c r="AH563" s="103"/>
    </row>
    <row r="564" spans="34:34">
      <c r="AH564" s="103"/>
    </row>
    <row r="565" spans="34:34">
      <c r="AH565" s="103"/>
    </row>
    <row r="566" spans="34:34">
      <c r="AH566" s="103"/>
    </row>
    <row r="567" spans="34:34">
      <c r="AH567" s="103"/>
    </row>
    <row r="568" spans="34:34">
      <c r="AH568" s="103"/>
    </row>
    <row r="569" spans="34:34">
      <c r="AH569" s="103"/>
    </row>
    <row r="570" spans="34:34">
      <c r="AH570" s="103"/>
    </row>
    <row r="571" spans="34:34">
      <c r="AH571" s="103"/>
    </row>
    <row r="572" spans="34:34">
      <c r="AH572" s="103"/>
    </row>
    <row r="573" spans="34:34">
      <c r="AH573" s="103"/>
    </row>
    <row r="574" spans="34:34">
      <c r="AH574" s="103"/>
    </row>
    <row r="575" spans="34:34">
      <c r="AH575" s="103"/>
    </row>
    <row r="576" spans="34:34">
      <c r="AH576" s="103"/>
    </row>
    <row r="577" spans="34:34">
      <c r="AH577" s="103"/>
    </row>
    <row r="578" spans="34:34">
      <c r="AH578" s="103"/>
    </row>
    <row r="579" spans="34:34">
      <c r="AH579" s="103"/>
    </row>
    <row r="580" spans="34:34">
      <c r="AH580" s="103"/>
    </row>
    <row r="581" spans="34:34">
      <c r="AH581" s="103"/>
    </row>
    <row r="582" spans="34:34">
      <c r="AH582" s="103"/>
    </row>
    <row r="583" spans="34:34">
      <c r="AH583" s="103"/>
    </row>
    <row r="584" spans="34:34">
      <c r="AH584" s="103"/>
    </row>
    <row r="585" spans="34:34">
      <c r="AH585" s="103"/>
    </row>
    <row r="586" spans="34:34">
      <c r="AH586" s="103"/>
    </row>
    <row r="587" spans="34:34">
      <c r="AH587" s="103"/>
    </row>
    <row r="588" spans="34:34">
      <c r="AH588" s="103"/>
    </row>
    <row r="589" spans="34:34">
      <c r="AH589" s="103"/>
    </row>
    <row r="590" spans="34:34">
      <c r="AH590" s="103"/>
    </row>
    <row r="591" spans="34:34">
      <c r="AH591" s="103"/>
    </row>
    <row r="592" spans="34:34">
      <c r="AH592" s="103"/>
    </row>
    <row r="593" spans="34:34">
      <c r="AH593" s="103"/>
    </row>
    <row r="594" spans="34:34">
      <c r="AH594" s="103"/>
    </row>
    <row r="595" spans="34:34">
      <c r="AH595" s="103"/>
    </row>
    <row r="596" spans="34:34">
      <c r="AH596" s="103"/>
    </row>
    <row r="597" spans="34:34">
      <c r="AH597" s="103"/>
    </row>
    <row r="598" spans="34:34">
      <c r="AH598" s="103"/>
    </row>
    <row r="599" spans="34:34">
      <c r="AH599" s="103"/>
    </row>
    <row r="600" spans="34:34">
      <c r="AH600" s="103"/>
    </row>
    <row r="601" spans="34:34">
      <c r="AH601" s="103"/>
    </row>
    <row r="602" spans="34:34">
      <c r="AH602" s="103"/>
    </row>
    <row r="603" spans="34:34">
      <c r="AH603" s="103"/>
    </row>
    <row r="604" spans="34:34">
      <c r="AH604" s="103"/>
    </row>
    <row r="605" spans="34:34">
      <c r="AH605" s="103"/>
    </row>
    <row r="606" spans="34:34">
      <c r="AH606" s="103"/>
    </row>
    <row r="607" spans="34:34">
      <c r="AH607" s="103"/>
    </row>
    <row r="608" spans="34:34">
      <c r="AH608" s="103"/>
    </row>
    <row r="609" spans="34:34">
      <c r="AH609" s="103"/>
    </row>
    <row r="610" spans="34:34">
      <c r="AH610" s="103"/>
    </row>
    <row r="611" spans="34:34">
      <c r="AH611" s="103"/>
    </row>
    <row r="612" spans="34:34">
      <c r="AH612" s="103"/>
    </row>
    <row r="613" spans="34:34">
      <c r="AH613" s="103"/>
    </row>
    <row r="614" spans="34:34">
      <c r="AH614" s="103"/>
    </row>
    <row r="615" spans="34:34">
      <c r="AH615" s="103"/>
    </row>
    <row r="616" spans="34:34">
      <c r="AH616" s="103"/>
    </row>
    <row r="617" spans="34:34">
      <c r="AH617" s="103"/>
    </row>
    <row r="618" spans="34:34">
      <c r="AH618" s="103"/>
    </row>
    <row r="619" spans="34:34">
      <c r="AH619" s="103"/>
    </row>
    <row r="620" spans="34:34">
      <c r="AH620" s="103"/>
    </row>
    <row r="621" spans="34:34">
      <c r="AH621" s="103"/>
    </row>
    <row r="622" spans="34:34">
      <c r="AH622" s="103"/>
    </row>
    <row r="623" spans="34:34">
      <c r="AH623" s="103"/>
    </row>
    <row r="624" spans="34:34">
      <c r="AH624" s="103"/>
    </row>
    <row r="625" spans="34:34">
      <c r="AH625" s="103"/>
    </row>
    <row r="626" spans="34:34">
      <c r="AH626" s="103"/>
    </row>
    <row r="627" spans="34:34">
      <c r="AH627" s="103"/>
    </row>
    <row r="628" spans="34:34">
      <c r="AH628" s="103"/>
    </row>
    <row r="629" spans="34:34">
      <c r="AH629" s="103"/>
    </row>
    <row r="630" spans="34:34">
      <c r="AH630" s="103"/>
    </row>
    <row r="631" spans="34:34">
      <c r="AH631" s="103"/>
    </row>
    <row r="632" spans="34:34">
      <c r="AH632" s="103"/>
    </row>
    <row r="633" spans="34:34">
      <c r="AH633" s="103"/>
    </row>
    <row r="634" spans="34:34">
      <c r="AH634" s="103"/>
    </row>
    <row r="635" spans="34:34">
      <c r="AH635" s="103"/>
    </row>
    <row r="636" spans="34:34">
      <c r="AH636" s="103"/>
    </row>
    <row r="637" spans="34:34">
      <c r="AH637" s="103"/>
    </row>
    <row r="638" spans="34:34">
      <c r="AH638" s="103"/>
    </row>
    <row r="639" spans="34:34">
      <c r="AH639" s="103"/>
    </row>
    <row r="640" spans="34:34">
      <c r="AH640" s="103"/>
    </row>
    <row r="641" spans="34:34">
      <c r="AH641" s="103"/>
    </row>
    <row r="642" spans="34:34">
      <c r="AH642" s="103"/>
    </row>
    <row r="643" spans="34:34">
      <c r="AH643" s="103"/>
    </row>
    <row r="644" spans="34:34">
      <c r="AH644" s="103"/>
    </row>
    <row r="645" spans="34:34">
      <c r="AH645" s="103"/>
    </row>
    <row r="646" spans="34:34">
      <c r="AH646" s="103"/>
    </row>
    <row r="647" spans="34:34">
      <c r="AH647" s="103"/>
    </row>
    <row r="648" spans="34:34">
      <c r="AH648" s="103"/>
    </row>
    <row r="649" spans="34:34">
      <c r="AH649" s="103"/>
    </row>
    <row r="650" spans="34:34">
      <c r="AH650" s="103"/>
    </row>
    <row r="651" spans="34:34">
      <c r="AH651" s="103"/>
    </row>
    <row r="652" spans="34:34">
      <c r="AH652" s="103"/>
    </row>
    <row r="653" spans="34:34">
      <c r="AH653" s="103"/>
    </row>
    <row r="654" spans="34:34">
      <c r="AH654" s="103"/>
    </row>
    <row r="655" spans="34:34">
      <c r="AH655" s="103"/>
    </row>
    <row r="656" spans="34:34">
      <c r="AH656" s="103"/>
    </row>
    <row r="657" spans="34:34">
      <c r="AH657" s="103"/>
    </row>
    <row r="658" spans="34:34">
      <c r="AH658" s="103"/>
    </row>
    <row r="659" spans="34:34">
      <c r="AH659" s="103"/>
    </row>
    <row r="660" spans="34:34">
      <c r="AH660" s="103"/>
    </row>
    <row r="661" spans="34:34">
      <c r="AH661" s="103"/>
    </row>
    <row r="662" spans="34:34">
      <c r="AH662" s="103"/>
    </row>
    <row r="663" spans="34:34">
      <c r="AH663" s="103"/>
    </row>
    <row r="664" spans="34:34">
      <c r="AH664" s="103"/>
    </row>
    <row r="665" spans="34:34">
      <c r="AH665" s="103"/>
    </row>
    <row r="666" spans="34:34">
      <c r="AH666" s="103"/>
    </row>
    <row r="667" spans="34:34">
      <c r="AH667" s="103"/>
    </row>
    <row r="668" spans="34:34">
      <c r="AH668" s="103"/>
    </row>
    <row r="669" spans="34:34">
      <c r="AH669" s="103"/>
    </row>
    <row r="670" spans="34:34">
      <c r="AH670" s="103"/>
    </row>
    <row r="671" spans="34:34">
      <c r="AH671" s="103"/>
    </row>
    <row r="672" spans="34:34">
      <c r="AH672" s="103"/>
    </row>
    <row r="673" spans="34:34">
      <c r="AH673" s="103"/>
    </row>
    <row r="674" spans="34:34">
      <c r="AH674" s="103"/>
    </row>
    <row r="675" spans="34:34">
      <c r="AH675" s="103"/>
    </row>
    <row r="676" spans="34:34">
      <c r="AH676" s="103"/>
    </row>
    <row r="677" spans="34:34">
      <c r="AH677" s="103"/>
    </row>
    <row r="678" spans="34:34">
      <c r="AH678" s="103"/>
    </row>
    <row r="679" spans="34:34">
      <c r="AH679" s="103"/>
    </row>
    <row r="680" spans="34:34">
      <c r="AH680" s="103"/>
    </row>
    <row r="681" spans="34:34">
      <c r="AH681" s="103"/>
    </row>
    <row r="682" spans="34:34">
      <c r="AH682" s="103"/>
    </row>
    <row r="683" spans="34:34">
      <c r="AH683" s="103"/>
    </row>
    <row r="684" spans="34:34">
      <c r="AH684" s="103"/>
    </row>
    <row r="685" spans="34:34">
      <c r="AH685" s="103"/>
    </row>
    <row r="686" spans="34:34">
      <c r="AH686" s="103"/>
    </row>
    <row r="687" spans="34:34">
      <c r="AH687" s="103"/>
    </row>
    <row r="688" spans="34:34">
      <c r="AH688" s="103"/>
    </row>
    <row r="689" spans="34:34">
      <c r="AH689" s="103"/>
    </row>
    <row r="690" spans="34:34">
      <c r="AH690" s="103"/>
    </row>
    <row r="691" spans="34:34">
      <c r="AH691" s="103"/>
    </row>
    <row r="692" spans="34:34">
      <c r="AH692" s="103"/>
    </row>
    <row r="693" spans="34:34">
      <c r="AH693" s="103"/>
    </row>
    <row r="694" spans="34:34">
      <c r="AH694" s="103"/>
    </row>
    <row r="695" spans="34:34">
      <c r="AH695" s="103"/>
    </row>
    <row r="696" spans="34:34">
      <c r="AH696" s="103"/>
    </row>
    <row r="697" spans="34:34">
      <c r="AH697" s="103"/>
    </row>
    <row r="698" spans="34:34">
      <c r="AH698" s="103"/>
    </row>
    <row r="699" spans="34:34">
      <c r="AH699" s="103"/>
    </row>
    <row r="700" spans="34:34">
      <c r="AH700" s="103"/>
    </row>
    <row r="701" spans="34:34">
      <c r="AH701" s="103"/>
    </row>
    <row r="702" spans="34:34">
      <c r="AH702" s="103"/>
    </row>
    <row r="703" spans="34:34">
      <c r="AH703" s="103"/>
    </row>
    <row r="704" spans="34:34">
      <c r="AH704" s="103"/>
    </row>
    <row r="705" spans="34:34">
      <c r="AH705" s="103"/>
    </row>
    <row r="706" spans="34:34">
      <c r="AH706" s="103"/>
    </row>
    <row r="707" spans="34:34">
      <c r="AH707" s="103"/>
    </row>
    <row r="708" spans="34:34">
      <c r="AH708" s="103"/>
    </row>
    <row r="709" spans="34:34">
      <c r="AH709" s="103"/>
    </row>
    <row r="710" spans="34:34">
      <c r="AH710" s="103"/>
    </row>
    <row r="711" spans="34:34">
      <c r="AH711" s="103"/>
    </row>
    <row r="712" spans="34:34">
      <c r="AH712" s="103"/>
    </row>
    <row r="713" spans="34:34">
      <c r="AH713" s="103"/>
    </row>
    <row r="714" spans="34:34">
      <c r="AH714" s="103"/>
    </row>
    <row r="715" spans="34:34">
      <c r="AH715" s="103"/>
    </row>
    <row r="716" spans="34:34">
      <c r="AH716" s="103"/>
    </row>
    <row r="717" spans="34:34">
      <c r="AH717" s="103"/>
    </row>
    <row r="718" spans="34:34">
      <c r="AH718" s="103"/>
    </row>
    <row r="719" spans="34:34">
      <c r="AH719" s="103"/>
    </row>
    <row r="720" spans="34:34">
      <c r="AH720" s="103"/>
    </row>
    <row r="721" spans="34:34">
      <c r="AH721" s="103"/>
    </row>
    <row r="722" spans="34:34">
      <c r="AH722" s="103"/>
    </row>
    <row r="723" spans="34:34">
      <c r="AH723" s="103"/>
    </row>
    <row r="724" spans="34:34">
      <c r="AH724" s="103"/>
    </row>
    <row r="725" spans="34:34">
      <c r="AH725" s="103"/>
    </row>
    <row r="726" spans="34:34">
      <c r="AH726" s="103"/>
    </row>
    <row r="727" spans="34:34">
      <c r="AH727" s="103"/>
    </row>
    <row r="728" spans="34:34">
      <c r="AH728" s="103"/>
    </row>
    <row r="729" spans="34:34">
      <c r="AH729" s="103"/>
    </row>
    <row r="730" spans="34:34">
      <c r="AH730" s="103"/>
    </row>
    <row r="731" spans="34:34">
      <c r="AH731" s="103"/>
    </row>
    <row r="732" spans="34:34">
      <c r="AH732" s="103"/>
    </row>
    <row r="733" spans="34:34">
      <c r="AH733" s="103"/>
    </row>
    <row r="734" spans="34:34">
      <c r="AH734" s="103"/>
    </row>
    <row r="735" spans="34:34">
      <c r="AH735" s="103"/>
    </row>
    <row r="736" spans="34:34">
      <c r="AH736" s="103"/>
    </row>
    <row r="737" spans="34:34">
      <c r="AH737" s="103"/>
    </row>
    <row r="738" spans="34:34">
      <c r="AH738" s="103"/>
    </row>
    <row r="739" spans="34:34">
      <c r="AH739" s="103"/>
    </row>
    <row r="740" spans="34:34">
      <c r="AH740" s="103"/>
    </row>
    <row r="741" spans="34:34">
      <c r="AH741" s="103"/>
    </row>
    <row r="742" spans="34:34">
      <c r="AH742" s="103"/>
    </row>
    <row r="743" spans="34:34">
      <c r="AH743" s="103"/>
    </row>
    <row r="744" spans="34:34">
      <c r="AH744" s="103"/>
    </row>
    <row r="745" spans="34:34">
      <c r="AH745" s="103"/>
    </row>
    <row r="746" spans="34:34">
      <c r="AH746" s="103"/>
    </row>
    <row r="747" spans="34:34">
      <c r="AH747" s="103"/>
    </row>
    <row r="748" spans="34:34">
      <c r="AH748" s="103"/>
    </row>
    <row r="749" spans="34:34">
      <c r="AH749" s="103"/>
    </row>
    <row r="750" spans="34:34">
      <c r="AH750" s="103"/>
    </row>
    <row r="751" spans="34:34">
      <c r="AH751" s="103"/>
    </row>
    <row r="752" spans="34:34">
      <c r="AH752" s="103"/>
    </row>
    <row r="753" spans="34:34">
      <c r="AH753" s="103"/>
    </row>
    <row r="754" spans="34:34">
      <c r="AH754" s="103"/>
    </row>
    <row r="755" spans="34:34">
      <c r="AH755" s="103"/>
    </row>
    <row r="756" spans="34:34">
      <c r="AH756" s="103"/>
    </row>
    <row r="757" spans="34:34">
      <c r="AH757" s="103"/>
    </row>
    <row r="758" spans="34:34">
      <c r="AH758" s="103"/>
    </row>
    <row r="759" spans="34:34">
      <c r="AH759" s="103"/>
    </row>
    <row r="760" spans="34:34">
      <c r="AH760" s="103"/>
    </row>
    <row r="761" spans="34:34">
      <c r="AH761" s="103"/>
    </row>
    <row r="762" spans="34:34">
      <c r="AH762" s="103"/>
    </row>
    <row r="763" spans="34:34">
      <c r="AH763" s="103"/>
    </row>
    <row r="764" spans="34:34">
      <c r="AH764" s="103"/>
    </row>
    <row r="765" spans="34:34">
      <c r="AH765" s="103"/>
    </row>
    <row r="766" spans="34:34">
      <c r="AH766" s="103"/>
    </row>
    <row r="767" spans="34:34">
      <c r="AH767" s="103"/>
    </row>
    <row r="768" spans="34:34">
      <c r="AH768" s="103"/>
    </row>
    <row r="769" spans="34:34">
      <c r="AH769" s="103"/>
    </row>
    <row r="770" spans="34:34">
      <c r="AH770" s="103"/>
    </row>
    <row r="771" spans="34:34">
      <c r="AH771" s="103"/>
    </row>
    <row r="772" spans="34:34">
      <c r="AH772" s="103"/>
    </row>
    <row r="773" spans="34:34">
      <c r="AH773" s="103"/>
    </row>
    <row r="774" spans="34:34">
      <c r="AH774" s="103"/>
    </row>
    <row r="775" spans="34:34">
      <c r="AH775" s="103"/>
    </row>
    <row r="776" spans="34:34">
      <c r="AH776" s="103"/>
    </row>
    <row r="777" spans="34:34">
      <c r="AH777" s="103"/>
    </row>
    <row r="778" spans="34:34">
      <c r="AH778" s="103"/>
    </row>
    <row r="779" spans="34:34">
      <c r="AH779" s="103"/>
    </row>
    <row r="780" spans="34:34">
      <c r="AH780" s="103"/>
    </row>
    <row r="781" spans="34:34">
      <c r="AH781" s="103"/>
    </row>
    <row r="782" spans="34:34">
      <c r="AH782" s="103"/>
    </row>
    <row r="783" spans="34:34">
      <c r="AH783" s="103"/>
    </row>
    <row r="784" spans="34:34">
      <c r="AH784" s="103"/>
    </row>
    <row r="785" spans="34:34">
      <c r="AH785" s="103"/>
    </row>
    <row r="786" spans="34:34">
      <c r="AH786" s="103"/>
    </row>
    <row r="787" spans="34:34">
      <c r="AH787" s="103"/>
    </row>
    <row r="788" spans="34:34">
      <c r="AH788" s="103"/>
    </row>
    <row r="789" spans="34:34">
      <c r="AH789" s="103"/>
    </row>
    <row r="790" spans="34:34">
      <c r="AH790" s="103"/>
    </row>
    <row r="791" spans="34:34">
      <c r="AH791" s="103"/>
    </row>
    <row r="792" spans="34:34">
      <c r="AH792" s="103"/>
    </row>
    <row r="793" spans="34:34">
      <c r="AH793" s="103"/>
    </row>
    <row r="794" spans="34:34">
      <c r="AH794" s="103"/>
    </row>
    <row r="795" spans="34:34">
      <c r="AH795" s="103"/>
    </row>
    <row r="796" spans="34:34">
      <c r="AH796" s="103"/>
    </row>
    <row r="797" spans="34:34">
      <c r="AH797" s="103"/>
    </row>
    <row r="798" spans="34:34">
      <c r="AH798" s="103"/>
    </row>
    <row r="799" spans="34:34">
      <c r="AH799" s="103"/>
    </row>
    <row r="800" spans="34:34">
      <c r="AH800" s="103"/>
    </row>
    <row r="801" spans="34:34">
      <c r="AH801" s="103"/>
    </row>
    <row r="802" spans="34:34">
      <c r="AH802" s="103"/>
    </row>
    <row r="803" spans="34:34">
      <c r="AH803" s="103"/>
    </row>
    <row r="804" spans="34:34">
      <c r="AH804" s="103"/>
    </row>
    <row r="805" spans="34:34">
      <c r="AH805" s="103"/>
    </row>
    <row r="806" spans="34:34">
      <c r="AH806" s="103"/>
    </row>
    <row r="807" spans="34:34">
      <c r="AH807" s="103"/>
    </row>
    <row r="808" spans="34:34">
      <c r="AH808" s="103"/>
    </row>
    <row r="809" spans="34:34">
      <c r="AH809" s="103"/>
    </row>
    <row r="810" spans="34:34">
      <c r="AH810" s="103"/>
    </row>
    <row r="811" spans="34:34">
      <c r="AH811" s="103"/>
    </row>
    <row r="812" spans="34:34">
      <c r="AH812" s="103"/>
    </row>
    <row r="813" spans="34:34">
      <c r="AH813" s="103"/>
    </row>
    <row r="814" spans="34:34">
      <c r="AH814" s="103"/>
    </row>
    <row r="815" spans="34:34">
      <c r="AH815" s="103"/>
    </row>
    <row r="816" spans="34:34">
      <c r="AH816" s="103"/>
    </row>
    <row r="817" spans="34:34">
      <c r="AH817" s="103"/>
    </row>
    <row r="818" spans="34:34">
      <c r="AH818" s="103"/>
    </row>
    <row r="819" spans="34:34">
      <c r="AH819" s="103"/>
    </row>
    <row r="820" spans="34:34">
      <c r="AH820" s="103"/>
    </row>
    <row r="821" spans="34:34">
      <c r="AH821" s="103"/>
    </row>
    <row r="822" spans="34:34">
      <c r="AH822" s="103"/>
    </row>
    <row r="823" spans="34:34">
      <c r="AH823" s="103"/>
    </row>
    <row r="824" spans="34:34">
      <c r="AH824" s="103"/>
    </row>
    <row r="825" spans="34:34">
      <c r="AH825" s="103"/>
    </row>
    <row r="826" spans="34:34">
      <c r="AH826" s="103"/>
    </row>
    <row r="827" spans="34:34">
      <c r="AH827" s="103"/>
    </row>
    <row r="828" spans="34:34">
      <c r="AH828" s="103"/>
    </row>
    <row r="829" spans="34:34">
      <c r="AH829" s="103"/>
    </row>
    <row r="830" spans="34:34">
      <c r="AH830" s="103"/>
    </row>
    <row r="831" spans="34:34">
      <c r="AH831" s="103"/>
    </row>
    <row r="832" spans="34:34">
      <c r="AH832" s="103"/>
    </row>
    <row r="833" spans="34:34">
      <c r="AH833" s="103"/>
    </row>
    <row r="834" spans="34:34">
      <c r="AH834" s="103"/>
    </row>
    <row r="835" spans="34:34">
      <c r="AH835" s="103"/>
    </row>
    <row r="836" spans="34:34">
      <c r="AH836" s="103"/>
    </row>
    <row r="837" spans="34:34">
      <c r="AH837" s="103"/>
    </row>
    <row r="838" spans="34:34">
      <c r="AH838" s="103"/>
    </row>
    <row r="839" spans="34:34">
      <c r="AH839" s="103"/>
    </row>
    <row r="840" spans="34:34">
      <c r="AH840" s="103"/>
    </row>
    <row r="841" spans="34:34">
      <c r="AH841" s="103"/>
    </row>
    <row r="842" spans="34:34">
      <c r="AH842" s="103"/>
    </row>
    <row r="843" spans="34:34">
      <c r="AH843" s="103"/>
    </row>
    <row r="844" spans="34:34">
      <c r="AH844" s="103"/>
    </row>
    <row r="845" spans="34:34">
      <c r="AH845" s="103"/>
    </row>
    <row r="846" spans="34:34">
      <c r="AH846" s="103"/>
    </row>
    <row r="847" spans="34:34">
      <c r="AH847" s="103"/>
    </row>
    <row r="848" spans="34:34">
      <c r="AH848" s="103"/>
    </row>
    <row r="849" spans="34:34">
      <c r="AH849" s="103"/>
    </row>
    <row r="850" spans="34:34">
      <c r="AH850" s="103"/>
    </row>
    <row r="851" spans="34:34">
      <c r="AH851" s="103"/>
    </row>
    <row r="852" spans="34:34">
      <c r="AH852" s="103"/>
    </row>
    <row r="853" spans="34:34">
      <c r="AH853" s="103"/>
    </row>
    <row r="854" spans="34:34">
      <c r="AH854" s="103"/>
    </row>
    <row r="855" spans="34:34">
      <c r="AH855" s="103"/>
    </row>
    <row r="856" spans="34:34">
      <c r="AH856" s="103"/>
    </row>
    <row r="857" spans="34:34">
      <c r="AH857" s="103"/>
    </row>
    <row r="858" spans="34:34">
      <c r="AH858" s="103"/>
    </row>
    <row r="859" spans="34:34">
      <c r="AH859" s="103"/>
    </row>
    <row r="860" spans="34:34">
      <c r="AH860" s="103"/>
    </row>
    <row r="861" spans="34:34">
      <c r="AH861" s="103"/>
    </row>
    <row r="862" spans="34:34">
      <c r="AH862" s="103"/>
    </row>
    <row r="863" spans="34:34">
      <c r="AH863" s="103"/>
    </row>
    <row r="864" spans="34:34">
      <c r="AH864" s="103"/>
    </row>
    <row r="865" spans="34:34">
      <c r="AH865" s="103"/>
    </row>
    <row r="866" spans="34:34">
      <c r="AH866" s="103"/>
    </row>
    <row r="867" spans="34:34">
      <c r="AH867" s="103"/>
    </row>
    <row r="868" spans="34:34">
      <c r="AH868" s="103"/>
    </row>
    <row r="869" spans="34:34">
      <c r="AH869" s="103"/>
    </row>
    <row r="870" spans="34:34">
      <c r="AH870" s="103"/>
    </row>
    <row r="871" spans="34:34">
      <c r="AH871" s="103"/>
    </row>
    <row r="872" spans="34:34">
      <c r="AH872" s="103"/>
    </row>
    <row r="873" spans="34:34">
      <c r="AH873" s="103"/>
    </row>
    <row r="874" spans="34:34">
      <c r="AH874" s="103"/>
    </row>
    <row r="875" spans="34:34">
      <c r="AH875" s="103"/>
    </row>
    <row r="876" spans="34:34">
      <c r="AH876" s="103"/>
    </row>
    <row r="877" spans="34:34">
      <c r="AH877" s="103"/>
    </row>
    <row r="878" spans="34:34">
      <c r="AH878" s="103"/>
    </row>
    <row r="879" spans="34:34">
      <c r="AH879" s="103"/>
    </row>
    <row r="880" spans="34:34">
      <c r="AH880" s="103"/>
    </row>
    <row r="881" spans="34:34">
      <c r="AH881" s="103"/>
    </row>
    <row r="882" spans="34:34">
      <c r="AH882" s="103"/>
    </row>
    <row r="883" spans="34:34">
      <c r="AH883" s="103"/>
    </row>
    <row r="884" spans="34:34">
      <c r="AH884" s="103"/>
    </row>
    <row r="885" spans="34:34">
      <c r="AH885" s="103"/>
    </row>
    <row r="886" spans="34:34">
      <c r="AH886" s="103"/>
    </row>
    <row r="887" spans="34:34">
      <c r="AH887" s="103"/>
    </row>
    <row r="888" spans="34:34">
      <c r="AH888" s="103"/>
    </row>
    <row r="889" spans="34:34">
      <c r="AH889" s="103"/>
    </row>
    <row r="890" spans="34:34">
      <c r="AH890" s="103"/>
    </row>
    <row r="891" spans="34:34">
      <c r="AH891" s="103"/>
    </row>
    <row r="892" spans="34:34">
      <c r="AH892" s="103"/>
    </row>
    <row r="893" spans="34:34">
      <c r="AH893" s="103"/>
    </row>
    <row r="894" spans="34:34">
      <c r="AH894" s="103"/>
    </row>
    <row r="895" spans="34:34">
      <c r="AH895" s="103"/>
    </row>
    <row r="896" spans="34:34">
      <c r="AH896" s="103"/>
    </row>
    <row r="897" spans="34:34">
      <c r="AH897" s="103"/>
    </row>
    <row r="898" spans="34:34">
      <c r="AH898" s="103"/>
    </row>
    <row r="899" spans="34:34">
      <c r="AH899" s="103"/>
    </row>
    <row r="900" spans="34:34">
      <c r="AH900" s="103"/>
    </row>
    <row r="901" spans="34:34">
      <c r="AH901" s="103"/>
    </row>
    <row r="902" spans="34:34">
      <c r="AH902" s="103"/>
    </row>
    <row r="903" spans="34:34">
      <c r="AH903" s="103"/>
    </row>
    <row r="904" spans="34:34">
      <c r="AH904" s="103"/>
    </row>
    <row r="905" spans="34:34">
      <c r="AH905" s="103"/>
    </row>
    <row r="906" spans="34:34">
      <c r="AH906" s="103"/>
    </row>
    <row r="907" spans="34:34">
      <c r="AH907" s="103"/>
    </row>
    <row r="908" spans="34:34">
      <c r="AH908" s="103"/>
    </row>
    <row r="909" spans="34:34">
      <c r="AH909" s="103"/>
    </row>
    <row r="910" spans="34:34">
      <c r="AH910" s="103"/>
    </row>
    <row r="911" spans="34:34">
      <c r="AH911" s="103"/>
    </row>
    <row r="912" spans="34:34">
      <c r="AH912" s="103"/>
    </row>
    <row r="913" spans="34:34">
      <c r="AH913" s="103"/>
    </row>
    <row r="914" spans="34:34">
      <c r="AH914" s="103"/>
    </row>
    <row r="915" spans="34:34">
      <c r="AH915" s="103"/>
    </row>
    <row r="916" spans="34:34">
      <c r="AH916" s="103"/>
    </row>
    <row r="917" spans="34:34">
      <c r="AH917" s="103"/>
    </row>
    <row r="918" spans="34:34">
      <c r="AH918" s="103"/>
    </row>
    <row r="919" spans="34:34">
      <c r="AH919" s="103"/>
    </row>
    <row r="920" spans="34:34">
      <c r="AH920" s="103"/>
    </row>
    <row r="921" spans="34:34">
      <c r="AH921" s="103"/>
    </row>
    <row r="922" spans="34:34">
      <c r="AH922" s="103"/>
    </row>
    <row r="923" spans="34:34">
      <c r="AH923" s="103"/>
    </row>
    <row r="924" spans="34:34">
      <c r="AH924" s="103"/>
    </row>
    <row r="925" spans="34:34">
      <c r="AH925" s="103"/>
    </row>
    <row r="926" spans="34:34">
      <c r="AH926" s="103"/>
    </row>
    <row r="927" spans="34:34">
      <c r="AH927" s="103"/>
    </row>
    <row r="928" spans="34:34">
      <c r="AH928" s="103"/>
    </row>
    <row r="929" spans="34:34">
      <c r="AH929" s="103"/>
    </row>
    <row r="930" spans="34:34">
      <c r="AH930" s="103"/>
    </row>
    <row r="931" spans="34:34">
      <c r="AH931" s="103"/>
    </row>
    <row r="932" spans="34:34">
      <c r="AH932" s="103"/>
    </row>
    <row r="933" spans="34:34">
      <c r="AH933" s="103"/>
    </row>
    <row r="934" spans="34:34">
      <c r="AH934" s="103"/>
    </row>
    <row r="935" spans="34:34">
      <c r="AH935" s="103"/>
    </row>
    <row r="936" spans="34:34">
      <c r="AH936" s="103"/>
    </row>
    <row r="937" spans="34:34">
      <c r="AH937" s="103"/>
    </row>
    <row r="938" spans="34:34">
      <c r="AH938" s="103"/>
    </row>
    <row r="939" spans="34:34">
      <c r="AH939" s="103"/>
    </row>
    <row r="940" spans="34:34">
      <c r="AH940" s="103"/>
    </row>
    <row r="941" spans="34:34">
      <c r="AH941" s="103"/>
    </row>
    <row r="942" spans="34:34">
      <c r="AH942" s="103"/>
    </row>
    <row r="943" spans="34:34">
      <c r="AH943" s="103"/>
    </row>
    <row r="944" spans="34:34">
      <c r="AH944" s="103"/>
    </row>
    <row r="945" spans="34:34">
      <c r="AH945" s="103"/>
    </row>
    <row r="946" spans="34:34">
      <c r="AH946" s="103"/>
    </row>
    <row r="947" spans="34:34">
      <c r="AH947" s="103"/>
    </row>
    <row r="948" spans="34:34">
      <c r="AH948" s="103"/>
    </row>
    <row r="949" spans="34:34">
      <c r="AH949" s="103"/>
    </row>
    <row r="950" spans="34:34">
      <c r="AH950" s="103"/>
    </row>
    <row r="951" spans="34:34">
      <c r="AH951" s="103"/>
    </row>
    <row r="952" spans="34:34">
      <c r="AH952" s="103"/>
    </row>
    <row r="953" spans="34:34">
      <c r="AH953" s="103"/>
    </row>
    <row r="954" spans="34:34">
      <c r="AH954" s="103"/>
    </row>
    <row r="955" spans="34:34">
      <c r="AH955" s="103"/>
    </row>
    <row r="956" spans="34:34">
      <c r="AH956" s="103"/>
    </row>
    <row r="957" spans="34:34">
      <c r="AH957" s="103"/>
    </row>
    <row r="958" spans="34:34">
      <c r="AH958" s="103"/>
    </row>
    <row r="959" spans="34:34">
      <c r="AH959" s="103"/>
    </row>
    <row r="960" spans="34:34">
      <c r="AH960" s="103"/>
    </row>
    <row r="961" spans="34:34">
      <c r="AH961" s="103"/>
    </row>
    <row r="962" spans="34:34">
      <c r="AH962" s="103"/>
    </row>
    <row r="963" spans="34:34">
      <c r="AH963" s="103"/>
    </row>
    <row r="964" spans="34:34">
      <c r="AH964" s="103"/>
    </row>
    <row r="965" spans="34:34">
      <c r="AH965" s="103"/>
    </row>
    <row r="966" spans="34:34">
      <c r="AH966" s="103"/>
    </row>
    <row r="967" spans="34:34">
      <c r="AH967" s="103"/>
    </row>
    <row r="968" spans="34:34">
      <c r="AH968" s="103"/>
    </row>
    <row r="969" spans="34:34">
      <c r="AH969" s="103"/>
    </row>
    <row r="970" spans="34:34">
      <c r="AH970" s="103"/>
    </row>
    <row r="971" spans="34:34">
      <c r="AH971" s="103"/>
    </row>
    <row r="972" spans="34:34">
      <c r="AH972" s="103"/>
    </row>
    <row r="973" spans="34:34">
      <c r="AH973" s="103"/>
    </row>
    <row r="974" spans="34:34">
      <c r="AH974" s="103"/>
    </row>
    <row r="975" spans="34:34">
      <c r="AH975" s="103"/>
    </row>
    <row r="976" spans="34:34">
      <c r="AH976" s="103"/>
    </row>
    <row r="977" spans="34:34">
      <c r="AH977" s="103"/>
    </row>
    <row r="978" spans="34:34">
      <c r="AH978" s="103"/>
    </row>
    <row r="979" spans="34:34">
      <c r="AH979" s="103"/>
    </row>
    <row r="980" spans="34:34">
      <c r="AH980" s="103"/>
    </row>
    <row r="981" spans="34:34">
      <c r="AH981" s="103"/>
    </row>
    <row r="982" spans="34:34">
      <c r="AH982" s="103"/>
    </row>
    <row r="983" spans="34:34">
      <c r="AH983" s="103"/>
    </row>
    <row r="984" spans="34:34">
      <c r="AH984" s="103"/>
    </row>
    <row r="985" spans="34:34">
      <c r="AH985" s="103"/>
    </row>
    <row r="986" spans="34:34">
      <c r="AH986" s="103"/>
    </row>
    <row r="987" spans="34:34">
      <c r="AH987" s="103"/>
    </row>
    <row r="988" spans="34:34">
      <c r="AH988" s="103"/>
    </row>
    <row r="989" spans="34:34">
      <c r="AH989" s="103"/>
    </row>
    <row r="990" spans="34:34">
      <c r="AH990" s="103"/>
    </row>
    <row r="991" spans="34:34">
      <c r="AH991" s="103"/>
    </row>
    <row r="992" spans="34:34">
      <c r="AH992" s="103"/>
    </row>
    <row r="993" spans="34:34">
      <c r="AH993" s="103"/>
    </row>
    <row r="994" spans="34:34">
      <c r="AH994" s="103"/>
    </row>
    <row r="995" spans="34:34">
      <c r="AH995" s="103"/>
    </row>
    <row r="996" spans="34:34">
      <c r="AH996" s="103"/>
    </row>
    <row r="997" spans="34:34">
      <c r="AH997" s="103"/>
    </row>
    <row r="998" spans="34:34">
      <c r="AH998" s="103"/>
    </row>
    <row r="999" spans="34:34">
      <c r="AH999" s="103"/>
    </row>
    <row r="1000" spans="34:34">
      <c r="AH1000" s="103"/>
    </row>
  </sheetData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Periodo objetivo" prompt="Seleccione un cierre anual o un horizonte de largo plazo." xr:uid="{41AD1C7B-3FB3-4F0B-AF14-4120D88EE410}">
          <x14:formula1>
            <xm:f>_xlfn.ANCHORARRAY(INFLATION_HISTORY_DATA!$O$2)</xm:f>
          </x14:formula1>
          <xm:sqref>B4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75F94-0ED6-4A46-B31E-5FDF9512A7EC}">
  <sheetPr codeName="Sheet21">
    <tabColor rgb="FF4472C4"/>
  </sheetPr>
  <dimension ref="A1:AH332"/>
  <sheetViews>
    <sheetView showGridLines="0" workbookViewId="0">
      <selection activeCell="I3" sqref="I3:U6"/>
    </sheetView>
  </sheetViews>
  <sheetFormatPr defaultRowHeight="14.25"/>
  <cols>
    <col min="1" max="1" width="24.125" customWidth="1"/>
    <col min="2" max="2" width="16.25" bestFit="1" customWidth="1"/>
    <col min="3" max="3" width="8.5" bestFit="1" customWidth="1"/>
    <col min="4" max="4" width="23" bestFit="1" customWidth="1"/>
    <col min="5" max="5" width="10.125" bestFit="1" customWidth="1"/>
    <col min="6" max="7" width="4" bestFit="1" customWidth="1"/>
    <col min="8" max="8" width="6.75" bestFit="1" customWidth="1"/>
    <col min="9" max="9" width="7.25" bestFit="1" customWidth="1"/>
    <col min="10" max="10" width="9.75" bestFit="1" customWidth="1"/>
    <col min="12" max="12" width="19.25" bestFit="1" customWidth="1"/>
    <col min="13" max="13" width="14.125" bestFit="1" customWidth="1"/>
    <col min="14" max="14" width="8.5" bestFit="1" customWidth="1"/>
    <col min="15" max="15" width="5.75" bestFit="1" customWidth="1"/>
    <col min="16" max="16" width="7.75" bestFit="1" customWidth="1"/>
    <col min="17" max="18" width="4" bestFit="1" customWidth="1"/>
    <col min="19" max="19" width="6.75" bestFit="1" customWidth="1"/>
    <col min="20" max="20" width="7.25" bestFit="1" customWidth="1"/>
    <col min="21" max="21" width="9.75" bestFit="1" customWidth="1"/>
    <col min="24" max="24" width="0" hidden="1" customWidth="1"/>
  </cols>
  <sheetData>
    <row r="1" spans="1:34" ht="20.25" thickBot="1">
      <c r="A1" s="14" t="s">
        <v>8894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AH1" t="s">
        <v>8862</v>
      </c>
    </row>
    <row r="2" spans="1:34" ht="15" thickTop="1">
      <c r="A2" t="s">
        <v>8895</v>
      </c>
      <c r="AH2" s="6" cm="1">
        <f t="array" ref="AH2:AH332">_xlfn._xlws.SORT(_xlfn.UNIQUE(DATEVALUE(_xlfn._xlws.FILTER(tblDataRaw[survey_date],ISNUMBER(_xlfn.XMATCH(tblDataRaw[indicator_id],{"FONDEO","CETE28"}))+(tblDataRaw[source_table_id]="CR189")))),,-1)</f>
        <v>46234</v>
      </c>
    </row>
    <row r="3" spans="1:34" ht="15.75" thickBot="1">
      <c r="A3" s="11" t="s">
        <v>8896</v>
      </c>
      <c r="B3" s="15"/>
      <c r="C3" s="11"/>
      <c r="D3" s="11"/>
      <c r="E3" s="11"/>
      <c r="AH3">
        <v>46203</v>
      </c>
    </row>
    <row r="4" spans="1:34" ht="15">
      <c r="A4" t="s">
        <v>8845</v>
      </c>
      <c r="B4" s="16" t="str">
        <f>FONDEO_CHART!B4</f>
        <v>Fecha histórica</v>
      </c>
      <c r="D4" t="s">
        <v>8849</v>
      </c>
      <c r="E4" s="6">
        <f>$AH$2</f>
        <v>46234</v>
      </c>
      <c r="AH4">
        <v>46173</v>
      </c>
    </row>
    <row r="5" spans="1:34" ht="15.75" thickBot="1">
      <c r="A5" t="s">
        <v>8847</v>
      </c>
      <c r="B5" s="28">
        <f>FONDEO_CHART!B5</f>
        <v>46234</v>
      </c>
      <c r="D5" t="s">
        <v>8897</v>
      </c>
      <c r="E5">
        <f>_xlfn.LET(_xlpm.d,TEXT($B$6,"yyyy-mm-dd"),COUNTIFS(tblDataRaw[survey_date],_xlpm.d,tblDataRaw[indicator_id],"FONDEO"))</f>
        <v>9</v>
      </c>
      <c r="AH5">
        <v>46142</v>
      </c>
    </row>
    <row r="6" spans="1:34" ht="15.75" thickBot="1">
      <c r="A6" t="s">
        <v>8848</v>
      </c>
      <c r="B6" s="18">
        <f>FONDEO_CHART!B6</f>
        <v>46234</v>
      </c>
      <c r="D6" t="s">
        <v>8898</v>
      </c>
      <c r="E6">
        <f>_xlfn.LET(_xlpm.d,TEXT($B$6,"yyyy-mm-dd"),COUNTIFS(tblDataRaw[survey_date],_xlpm.d,tblDataRaw[indicator_id],"CETE28"))</f>
        <v>3</v>
      </c>
      <c r="AH6">
        <v>46112</v>
      </c>
    </row>
    <row r="7" spans="1:34">
      <c r="D7" t="s">
        <v>8899</v>
      </c>
      <c r="E7">
        <f>_xlfn.LET(_xlpm.d,TEXT($B$6,"yyyy-mm-dd"),COUNTIFS(tblDataRaw[survey_date],_xlpm.d,tblDataRaw[source_table_id],"CR189"))</f>
        <v>3</v>
      </c>
      <c r="AH7">
        <v>46081</v>
      </c>
    </row>
    <row r="8" spans="1:34" ht="15.75" thickBot="1">
      <c r="A8" s="22" t="s">
        <v>8900</v>
      </c>
      <c r="B8" s="22"/>
      <c r="C8" s="22"/>
      <c r="D8" s="22"/>
      <c r="E8" s="22"/>
      <c r="F8" s="22"/>
      <c r="G8" s="22"/>
      <c r="H8" s="22"/>
      <c r="I8" s="22"/>
      <c r="J8" s="22"/>
      <c r="L8" s="24" t="s">
        <v>8901</v>
      </c>
      <c r="M8" s="24"/>
      <c r="N8" s="24"/>
      <c r="O8" s="24"/>
      <c r="P8" s="24"/>
      <c r="Q8" s="24"/>
      <c r="R8" s="24"/>
      <c r="S8" s="24"/>
      <c r="T8" s="24"/>
      <c r="U8" s="24"/>
      <c r="W8" s="24" t="s">
        <v>8902</v>
      </c>
      <c r="X8" s="24"/>
      <c r="Y8" s="24"/>
      <c r="Z8" s="24"/>
      <c r="AA8" s="24"/>
      <c r="AB8" s="24"/>
      <c r="AC8" s="24"/>
      <c r="AD8" s="24"/>
      <c r="AE8" s="24"/>
      <c r="AF8" s="24"/>
      <c r="AH8">
        <v>46053</v>
      </c>
    </row>
    <row r="9" spans="1:34">
      <c r="A9" s="21" t="s">
        <v>8852</v>
      </c>
      <c r="B9" s="21" t="s">
        <v>8853</v>
      </c>
      <c r="C9" s="21" t="s">
        <v>8854</v>
      </c>
      <c r="D9" s="21" t="s">
        <v>8855</v>
      </c>
      <c r="E9" s="21" t="s">
        <v>8856</v>
      </c>
      <c r="F9" s="21" t="s">
        <v>8857</v>
      </c>
      <c r="G9" s="21" t="s">
        <v>8858</v>
      </c>
      <c r="H9" s="21" t="s">
        <v>8859</v>
      </c>
      <c r="I9" s="21" t="s">
        <v>8860</v>
      </c>
      <c r="J9" s="21" t="s">
        <v>8861</v>
      </c>
      <c r="L9" s="23" t="s">
        <v>8852</v>
      </c>
      <c r="M9" s="23" t="s">
        <v>8853</v>
      </c>
      <c r="N9" s="23" t="s">
        <v>8854</v>
      </c>
      <c r="O9" s="23" t="s">
        <v>8855</v>
      </c>
      <c r="P9" s="23" t="s">
        <v>8856</v>
      </c>
      <c r="Q9" s="23" t="s">
        <v>8857</v>
      </c>
      <c r="R9" s="23" t="s">
        <v>8858</v>
      </c>
      <c r="S9" s="23" t="s">
        <v>8859</v>
      </c>
      <c r="T9" s="23" t="s">
        <v>8860</v>
      </c>
      <c r="U9" s="23" t="s">
        <v>8861</v>
      </c>
      <c r="W9" s="23" t="s">
        <v>8852</v>
      </c>
      <c r="X9" s="23" t="s">
        <v>8853</v>
      </c>
      <c r="Y9" s="23" t="s">
        <v>8854</v>
      </c>
      <c r="Z9" s="23" t="s">
        <v>8855</v>
      </c>
      <c r="AA9" s="23" t="s">
        <v>8856</v>
      </c>
      <c r="AB9" s="23" t="s">
        <v>8857</v>
      </c>
      <c r="AC9" s="23" t="s">
        <v>8858</v>
      </c>
      <c r="AD9" s="23" t="s">
        <v>8859</v>
      </c>
      <c r="AE9" s="23" t="s">
        <v>8860</v>
      </c>
      <c r="AF9" s="23" t="s">
        <v>8861</v>
      </c>
      <c r="AH9">
        <v>46022</v>
      </c>
    </row>
    <row r="10" spans="1:34">
      <c r="A10" t="str" cm="1">
        <f t="array" ref="A10:J18">_xlfn.LET(_xlpm.d,TEXT($B$6,"yyyy-mm-dd"),_xlpm.f,(tblDataRaw[survey_date]=_xlpm.d)*(tblDataRaw[indicator_id]="FONDEO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trimestral</v>
      </c>
      <c r="B10" t="str">
        <v>3T28</v>
      </c>
      <c r="C10" t="str">
        <v>T-26</v>
      </c>
      <c r="D10" s="25">
        <v>6.47</v>
      </c>
      <c r="E10" s="26">
        <v>6.5</v>
      </c>
      <c r="F10" s="25">
        <v>6.25</v>
      </c>
      <c r="G10" s="25">
        <v>6.63</v>
      </c>
      <c r="H10" s="25">
        <v>5.75</v>
      </c>
      <c r="I10" s="25">
        <v>7.25</v>
      </c>
      <c r="J10" s="27">
        <v>27</v>
      </c>
      <c r="L10" t="str" cm="1">
        <f t="array" ref="L10:U12">_xlfn.LET(_xlpm.d,TEXT($B$6,"yyyy-mm-dd"),_xlpm.f,(tblDataRaw[survey_date]=_xlpm.d)*(tblDataRaw[indicator_id]="CETE28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anual</v>
      </c>
      <c r="M10" t="str">
        <v>2028</v>
      </c>
      <c r="N10" t="str">
        <v>T-29</v>
      </c>
      <c r="O10" s="25">
        <v>6.36</v>
      </c>
      <c r="P10" s="26">
        <v>6.33</v>
      </c>
      <c r="Q10" s="25">
        <v>6.25</v>
      </c>
      <c r="R10" s="25">
        <v>6.45</v>
      </c>
      <c r="S10" s="25">
        <v>5.84</v>
      </c>
      <c r="T10" s="25">
        <v>7.25</v>
      </c>
      <c r="U10" s="27">
        <v>22</v>
      </c>
      <c r="W10" t="str" cm="1">
        <f t="array" ref="W10:AF12">_xlfn.LET(_xlpm.d,TEXT($B$6,"yyyy-mm-dd"),_xlpm.f,(tblDataRaw[survey_date]=_xlpm.d)*(tblDataRaw[source_table_id]="CR189"),_xlfn._xlws.SORT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datos"),1,1))</f>
        <v>Cierre anual</v>
      </c>
      <c r="X10" t="str">
        <v>2028</v>
      </c>
      <c r="Y10" t="str">
        <v>T-29</v>
      </c>
      <c r="Z10" s="25">
        <v>8.07</v>
      </c>
      <c r="AA10" s="26">
        <v>8.11</v>
      </c>
      <c r="AB10" s="25">
        <v>7.86</v>
      </c>
      <c r="AC10" s="25">
        <v>8.68</v>
      </c>
      <c r="AD10" s="25">
        <v>6.25</v>
      </c>
      <c r="AE10" s="25">
        <v>9.14</v>
      </c>
      <c r="AF10" s="27">
        <v>20</v>
      </c>
      <c r="AH10">
        <v>45991</v>
      </c>
    </row>
    <row r="11" spans="1:34">
      <c r="A11" t="str">
        <v>Cierre trimestral</v>
      </c>
      <c r="B11" t="str">
        <v>2T28</v>
      </c>
      <c r="C11" t="str">
        <v>T-23</v>
      </c>
      <c r="D11" s="25">
        <v>6.47</v>
      </c>
      <c r="E11" s="26">
        <v>6.5</v>
      </c>
      <c r="F11" s="25">
        <v>6.25</v>
      </c>
      <c r="G11" s="25">
        <v>6.5</v>
      </c>
      <c r="H11" s="25">
        <v>5.75</v>
      </c>
      <c r="I11" s="25">
        <v>7.25</v>
      </c>
      <c r="J11" s="27">
        <v>27</v>
      </c>
      <c r="L11" t="str">
        <v>Cierre anual</v>
      </c>
      <c r="M11" t="str">
        <v>2027</v>
      </c>
      <c r="N11" t="str">
        <v>T-17</v>
      </c>
      <c r="O11" s="25">
        <v>6.46</v>
      </c>
      <c r="P11" s="26">
        <v>6.47</v>
      </c>
      <c r="Q11" s="25">
        <v>6.29</v>
      </c>
      <c r="R11" s="25">
        <v>6.56</v>
      </c>
      <c r="S11" s="25">
        <v>6</v>
      </c>
      <c r="T11" s="25">
        <v>7.15</v>
      </c>
      <c r="U11" s="27">
        <v>28</v>
      </c>
      <c r="W11" t="str">
        <v>Cierre anual</v>
      </c>
      <c r="X11" t="str">
        <v>2027</v>
      </c>
      <c r="Y11" t="str">
        <v>T-17</v>
      </c>
      <c r="Z11" s="25">
        <v>8.34</v>
      </c>
      <c r="AA11" s="26">
        <v>8.4</v>
      </c>
      <c r="AB11" s="25">
        <v>8.11</v>
      </c>
      <c r="AC11" s="25">
        <v>8.9</v>
      </c>
      <c r="AD11" s="25">
        <v>6.5</v>
      </c>
      <c r="AE11" s="25">
        <v>9.5</v>
      </c>
      <c r="AF11" s="27">
        <v>26</v>
      </c>
      <c r="AH11">
        <v>45961</v>
      </c>
    </row>
    <row r="12" spans="1:34">
      <c r="A12" t="str">
        <v>Cierre trimestral</v>
      </c>
      <c r="B12" t="str">
        <v>1T28</v>
      </c>
      <c r="C12" t="str">
        <v>T-20</v>
      </c>
      <c r="D12" s="25">
        <v>6.49</v>
      </c>
      <c r="E12" s="26">
        <v>6.5</v>
      </c>
      <c r="F12" s="25">
        <v>6.5</v>
      </c>
      <c r="G12" s="25">
        <v>6.5</v>
      </c>
      <c r="H12" s="25">
        <v>5.75</v>
      </c>
      <c r="I12" s="25">
        <v>7.25</v>
      </c>
      <c r="J12" s="27">
        <v>27</v>
      </c>
      <c r="L12" t="str">
        <v>Cierre anual</v>
      </c>
      <c r="M12" t="str">
        <v>2026</v>
      </c>
      <c r="N12" t="str">
        <v>T-5</v>
      </c>
      <c r="O12" s="25">
        <v>6.49</v>
      </c>
      <c r="P12" s="26">
        <v>6.5</v>
      </c>
      <c r="Q12" s="25">
        <v>6.37</v>
      </c>
      <c r="R12" s="25">
        <v>6.55</v>
      </c>
      <c r="S12" s="25">
        <v>6.1</v>
      </c>
      <c r="T12" s="25">
        <v>7</v>
      </c>
      <c r="U12" s="27">
        <v>28</v>
      </c>
      <c r="W12" t="str">
        <v>Cierre anual</v>
      </c>
      <c r="X12" t="str">
        <v>2026</v>
      </c>
      <c r="Y12" t="str">
        <v>T-5</v>
      </c>
      <c r="Z12" s="25">
        <v>8.69</v>
      </c>
      <c r="AA12" s="26">
        <v>8.85</v>
      </c>
      <c r="AB12" s="25">
        <v>8.57</v>
      </c>
      <c r="AC12" s="25">
        <v>9</v>
      </c>
      <c r="AD12" s="25">
        <v>7.25</v>
      </c>
      <c r="AE12" s="25">
        <v>9.2799999999999994</v>
      </c>
      <c r="AF12" s="27">
        <v>27</v>
      </c>
      <c r="AH12">
        <v>45930</v>
      </c>
    </row>
    <row r="13" spans="1:34">
      <c r="A13" t="str">
        <v>Cierre trimestral</v>
      </c>
      <c r="B13" t="str">
        <v>4T27</v>
      </c>
      <c r="C13" t="str">
        <v>T-17</v>
      </c>
      <c r="D13" s="25">
        <v>6.49</v>
      </c>
      <c r="E13" s="26">
        <v>6.5</v>
      </c>
      <c r="F13" s="25">
        <v>6.5</v>
      </c>
      <c r="G13" s="25">
        <v>6.5</v>
      </c>
      <c r="H13" s="25">
        <v>5.75</v>
      </c>
      <c r="I13" s="25">
        <v>7.25</v>
      </c>
      <c r="J13" s="27">
        <v>37</v>
      </c>
      <c r="O13" s="25"/>
      <c r="P13" s="26"/>
      <c r="Q13" s="25"/>
      <c r="R13" s="25"/>
      <c r="S13" s="25"/>
      <c r="T13" s="25"/>
      <c r="U13" s="27"/>
      <c r="Z13" s="25"/>
      <c r="AA13" s="26"/>
      <c r="AB13" s="25"/>
      <c r="AC13" s="25"/>
      <c r="AD13" s="25"/>
      <c r="AE13" s="25"/>
      <c r="AF13" s="27"/>
      <c r="AH13">
        <v>45900</v>
      </c>
    </row>
    <row r="14" spans="1:34">
      <c r="A14" t="str">
        <v>Cierre trimestral</v>
      </c>
      <c r="B14" t="str">
        <v>3T27</v>
      </c>
      <c r="C14" t="str">
        <v>T-14</v>
      </c>
      <c r="D14" s="25">
        <v>6.46</v>
      </c>
      <c r="E14" s="26">
        <v>6.5</v>
      </c>
      <c r="F14" s="25">
        <v>6.5</v>
      </c>
      <c r="G14" s="25">
        <v>6.5</v>
      </c>
      <c r="H14" s="25">
        <v>5.75</v>
      </c>
      <c r="I14" s="25">
        <v>7.25</v>
      </c>
      <c r="J14" s="27">
        <v>36</v>
      </c>
      <c r="O14" s="25"/>
      <c r="P14" s="26"/>
      <c r="Q14" s="25"/>
      <c r="R14" s="25"/>
      <c r="S14" s="25"/>
      <c r="T14" s="25"/>
      <c r="U14" s="27"/>
      <c r="Z14" s="25"/>
      <c r="AA14" s="26"/>
      <c r="AB14" s="25"/>
      <c r="AC14" s="25"/>
      <c r="AD14" s="25"/>
      <c r="AE14" s="25"/>
      <c r="AF14" s="27"/>
      <c r="AH14">
        <v>45869</v>
      </c>
    </row>
    <row r="15" spans="1:34">
      <c r="A15" t="str">
        <v>Cierre trimestral</v>
      </c>
      <c r="B15" t="str">
        <v>2T27</v>
      </c>
      <c r="C15" t="str">
        <v>T-11</v>
      </c>
      <c r="D15" s="25">
        <v>6.46</v>
      </c>
      <c r="E15" s="26">
        <v>6.5</v>
      </c>
      <c r="F15" s="25">
        <v>6.5</v>
      </c>
      <c r="G15" s="25">
        <v>6.5</v>
      </c>
      <c r="H15" s="25">
        <v>5.75</v>
      </c>
      <c r="I15" s="25">
        <v>7.25</v>
      </c>
      <c r="J15" s="27">
        <v>36</v>
      </c>
      <c r="O15" s="25"/>
      <c r="P15" s="26"/>
      <c r="Q15" s="25"/>
      <c r="R15" s="25"/>
      <c r="S15" s="25"/>
      <c r="T15" s="25"/>
      <c r="U15" s="27"/>
      <c r="Z15" s="25"/>
      <c r="AA15" s="26"/>
      <c r="AB15" s="25"/>
      <c r="AC15" s="25"/>
      <c r="AD15" s="25"/>
      <c r="AE15" s="25"/>
      <c r="AF15" s="27"/>
      <c r="AH15">
        <v>45838</v>
      </c>
    </row>
    <row r="16" spans="1:34">
      <c r="A16" t="str">
        <v>Cierre trimestral</v>
      </c>
      <c r="B16" t="str">
        <v>1T27</v>
      </c>
      <c r="C16" t="str">
        <v>T-8</v>
      </c>
      <c r="D16" s="25">
        <v>6.48</v>
      </c>
      <c r="E16" s="26">
        <v>6.5</v>
      </c>
      <c r="F16" s="25">
        <v>6.5</v>
      </c>
      <c r="G16" s="25">
        <v>6.5</v>
      </c>
      <c r="H16" s="25">
        <v>6</v>
      </c>
      <c r="I16" s="25">
        <v>7</v>
      </c>
      <c r="J16" s="27">
        <v>36</v>
      </c>
      <c r="O16" s="25"/>
      <c r="P16" s="26"/>
      <c r="Q16" s="25"/>
      <c r="R16" s="25"/>
      <c r="S16" s="25"/>
      <c r="T16" s="25"/>
      <c r="U16" s="27"/>
      <c r="Z16" s="25"/>
      <c r="AA16" s="26"/>
      <c r="AB16" s="25"/>
      <c r="AC16" s="25"/>
      <c r="AD16" s="25"/>
      <c r="AE16" s="25"/>
      <c r="AF16" s="27"/>
      <c r="AH16">
        <v>45808</v>
      </c>
    </row>
    <row r="17" spans="1:34">
      <c r="A17" t="str">
        <v>Cierre trimestral</v>
      </c>
      <c r="B17" t="str">
        <v>4T26</v>
      </c>
      <c r="C17" t="str">
        <v>T-5</v>
      </c>
      <c r="D17" s="25">
        <v>6.49</v>
      </c>
      <c r="E17" s="26">
        <v>6.5</v>
      </c>
      <c r="F17" s="25">
        <v>6.5</v>
      </c>
      <c r="G17" s="25">
        <v>6.5</v>
      </c>
      <c r="H17" s="25">
        <v>6.25</v>
      </c>
      <c r="I17" s="25">
        <v>6.5</v>
      </c>
      <c r="J17" s="27">
        <v>37</v>
      </c>
      <c r="O17" s="25"/>
      <c r="P17" s="26"/>
      <c r="Q17" s="25"/>
      <c r="R17" s="25"/>
      <c r="S17" s="25"/>
      <c r="T17" s="25"/>
      <c r="U17" s="27"/>
      <c r="Z17" s="25"/>
      <c r="AA17" s="26"/>
      <c r="AB17" s="25"/>
      <c r="AC17" s="25"/>
      <c r="AD17" s="25"/>
      <c r="AE17" s="25"/>
      <c r="AF17" s="27"/>
      <c r="AH17">
        <v>45777</v>
      </c>
    </row>
    <row r="18" spans="1:34">
      <c r="A18" t="str">
        <v>Cierre trimestral</v>
      </c>
      <c r="B18" t="str">
        <v>3T26</v>
      </c>
      <c r="C18" t="str">
        <v>T-2</v>
      </c>
      <c r="D18" s="25">
        <v>6.51</v>
      </c>
      <c r="E18" s="26">
        <v>6.5</v>
      </c>
      <c r="F18" s="25">
        <v>6.5</v>
      </c>
      <c r="G18" s="25">
        <v>6.5</v>
      </c>
      <c r="H18" s="25">
        <v>6.5</v>
      </c>
      <c r="I18" s="25">
        <v>6.75</v>
      </c>
      <c r="J18" s="27">
        <v>36</v>
      </c>
      <c r="O18" s="25"/>
      <c r="P18" s="26"/>
      <c r="Q18" s="25"/>
      <c r="R18" s="25"/>
      <c r="S18" s="25"/>
      <c r="T18" s="25"/>
      <c r="U18" s="27"/>
      <c r="Z18" s="25"/>
      <c r="AA18" s="26"/>
      <c r="AB18" s="25"/>
      <c r="AC18" s="25"/>
      <c r="AD18" s="25"/>
      <c r="AE18" s="25"/>
      <c r="AF18" s="27"/>
      <c r="AH18">
        <v>45747</v>
      </c>
    </row>
    <row r="19" spans="1:34">
      <c r="D19" s="25"/>
      <c r="E19" s="26"/>
      <c r="F19" s="25"/>
      <c r="G19" s="25"/>
      <c r="H19" s="25"/>
      <c r="I19" s="25"/>
      <c r="J19" s="27"/>
      <c r="O19" s="25"/>
      <c r="P19" s="26"/>
      <c r="Q19" s="25"/>
      <c r="R19" s="25"/>
      <c r="S19" s="25"/>
      <c r="T19" s="25"/>
      <c r="U19" s="27"/>
      <c r="Z19" s="25"/>
      <c r="AA19" s="26"/>
      <c r="AB19" s="25"/>
      <c r="AC19" s="25"/>
      <c r="AD19" s="25"/>
      <c r="AE19" s="25"/>
      <c r="AF19" s="27"/>
      <c r="AH19">
        <v>45716</v>
      </c>
    </row>
    <row r="20" spans="1:34">
      <c r="D20" s="25"/>
      <c r="E20" s="26"/>
      <c r="F20" s="25"/>
      <c r="G20" s="25"/>
      <c r="H20" s="25"/>
      <c r="I20" s="25"/>
      <c r="J20" s="27"/>
      <c r="O20" s="25"/>
      <c r="P20" s="26"/>
      <c r="Q20" s="25"/>
      <c r="R20" s="25"/>
      <c r="S20" s="25"/>
      <c r="T20" s="25"/>
      <c r="U20" s="27"/>
      <c r="Z20" s="25"/>
      <c r="AA20" s="26"/>
      <c r="AB20" s="25"/>
      <c r="AC20" s="25"/>
      <c r="AD20" s="25"/>
      <c r="AE20" s="25"/>
      <c r="AF20" s="27"/>
      <c r="AH20">
        <v>45688</v>
      </c>
    </row>
    <row r="21" spans="1:34">
      <c r="D21" s="25"/>
      <c r="E21" s="26"/>
      <c r="F21" s="25"/>
      <c r="G21" s="25"/>
      <c r="H21" s="25"/>
      <c r="I21" s="25"/>
      <c r="J21" s="27"/>
      <c r="O21" s="25"/>
      <c r="P21" s="26"/>
      <c r="Q21" s="25"/>
      <c r="R21" s="25"/>
      <c r="S21" s="25"/>
      <c r="T21" s="25"/>
      <c r="U21" s="27"/>
      <c r="Z21" s="25"/>
      <c r="AA21" s="26"/>
      <c r="AB21" s="25"/>
      <c r="AC21" s="25"/>
      <c r="AD21" s="25"/>
      <c r="AE21" s="25"/>
      <c r="AF21" s="27"/>
      <c r="AH21">
        <v>45657</v>
      </c>
    </row>
    <row r="22" spans="1:34">
      <c r="D22" s="25"/>
      <c r="E22" s="26"/>
      <c r="F22" s="25"/>
      <c r="G22" s="25"/>
      <c r="H22" s="25"/>
      <c r="I22" s="25"/>
      <c r="J22" s="27"/>
      <c r="O22" s="25"/>
      <c r="P22" s="26"/>
      <c r="Q22" s="25"/>
      <c r="R22" s="25"/>
      <c r="S22" s="25"/>
      <c r="T22" s="25"/>
      <c r="U22" s="27"/>
      <c r="Z22" s="25"/>
      <c r="AA22" s="26"/>
      <c r="AB22" s="25"/>
      <c r="AC22" s="25"/>
      <c r="AD22" s="25"/>
      <c r="AE22" s="25"/>
      <c r="AF22" s="27"/>
      <c r="AH22">
        <v>45626</v>
      </c>
    </row>
    <row r="23" spans="1:34">
      <c r="D23" s="25"/>
      <c r="E23" s="26"/>
      <c r="F23" s="25"/>
      <c r="G23" s="25"/>
      <c r="H23" s="25"/>
      <c r="I23" s="25"/>
      <c r="J23" s="27"/>
      <c r="O23" s="25"/>
      <c r="P23" s="26"/>
      <c r="Q23" s="25"/>
      <c r="R23" s="25"/>
      <c r="S23" s="25"/>
      <c r="T23" s="25"/>
      <c r="U23" s="27"/>
      <c r="Z23" s="25"/>
      <c r="AA23" s="26"/>
      <c r="AB23" s="25"/>
      <c r="AC23" s="25"/>
      <c r="AD23" s="25"/>
      <c r="AE23" s="25"/>
      <c r="AF23" s="27"/>
      <c r="AH23">
        <v>45596</v>
      </c>
    </row>
    <row r="24" spans="1:34">
      <c r="D24" s="25"/>
      <c r="E24" s="26"/>
      <c r="F24" s="25"/>
      <c r="G24" s="25"/>
      <c r="H24" s="25"/>
      <c r="I24" s="25"/>
      <c r="J24" s="27"/>
      <c r="O24" s="25"/>
      <c r="P24" s="26"/>
      <c r="Q24" s="25"/>
      <c r="R24" s="25"/>
      <c r="S24" s="25"/>
      <c r="T24" s="25"/>
      <c r="U24" s="27"/>
      <c r="Z24" s="25"/>
      <c r="AA24" s="26"/>
      <c r="AB24" s="25"/>
      <c r="AC24" s="25"/>
      <c r="AD24" s="25"/>
      <c r="AE24" s="25"/>
      <c r="AF24" s="27"/>
      <c r="AH24">
        <v>45565</v>
      </c>
    </row>
    <row r="25" spans="1:34">
      <c r="D25" s="25"/>
      <c r="E25" s="26"/>
      <c r="F25" s="25"/>
      <c r="G25" s="25"/>
      <c r="H25" s="25"/>
      <c r="I25" s="25"/>
      <c r="J25" s="27"/>
      <c r="O25" s="25"/>
      <c r="P25" s="26"/>
      <c r="Q25" s="25"/>
      <c r="R25" s="25"/>
      <c r="S25" s="25"/>
      <c r="T25" s="25"/>
      <c r="U25" s="27"/>
      <c r="Z25" s="25"/>
      <c r="AA25" s="26"/>
      <c r="AB25" s="25"/>
      <c r="AC25" s="25"/>
      <c r="AD25" s="25"/>
      <c r="AE25" s="25"/>
      <c r="AF25" s="27"/>
      <c r="AH25">
        <v>45535</v>
      </c>
    </row>
    <row r="26" spans="1:34">
      <c r="D26" s="25"/>
      <c r="E26" s="26"/>
      <c r="F26" s="25"/>
      <c r="G26" s="25"/>
      <c r="H26" s="25"/>
      <c r="I26" s="25"/>
      <c r="J26" s="27"/>
      <c r="O26" s="25"/>
      <c r="P26" s="26"/>
      <c r="Q26" s="25"/>
      <c r="R26" s="25"/>
      <c r="S26" s="25"/>
      <c r="T26" s="25"/>
      <c r="U26" s="27"/>
      <c r="Z26" s="25"/>
      <c r="AA26" s="26"/>
      <c r="AB26" s="25"/>
      <c r="AC26" s="25"/>
      <c r="AD26" s="25"/>
      <c r="AE26" s="25"/>
      <c r="AF26" s="27"/>
      <c r="AH26">
        <v>45504</v>
      </c>
    </row>
    <row r="27" spans="1:34">
      <c r="D27" s="25"/>
      <c r="E27" s="26"/>
      <c r="F27" s="25"/>
      <c r="G27" s="25"/>
      <c r="H27" s="25"/>
      <c r="I27" s="25"/>
      <c r="J27" s="27"/>
      <c r="O27" s="25"/>
      <c r="P27" s="26"/>
      <c r="Q27" s="25"/>
      <c r="R27" s="25"/>
      <c r="S27" s="25"/>
      <c r="T27" s="25"/>
      <c r="U27" s="27"/>
      <c r="Z27" s="25"/>
      <c r="AA27" s="26"/>
      <c r="AB27" s="25"/>
      <c r="AC27" s="25"/>
      <c r="AD27" s="25"/>
      <c r="AE27" s="25"/>
      <c r="AF27" s="27"/>
      <c r="AH27">
        <v>45473</v>
      </c>
    </row>
    <row r="28" spans="1:34">
      <c r="D28" s="25"/>
      <c r="E28" s="26"/>
      <c r="F28" s="25"/>
      <c r="G28" s="25"/>
      <c r="H28" s="25"/>
      <c r="I28" s="25"/>
      <c r="J28" s="27"/>
      <c r="O28" s="25"/>
      <c r="P28" s="26"/>
      <c r="Q28" s="25"/>
      <c r="R28" s="25"/>
      <c r="S28" s="25"/>
      <c r="T28" s="25"/>
      <c r="U28" s="27"/>
      <c r="Z28" s="25"/>
      <c r="AA28" s="26"/>
      <c r="AB28" s="25"/>
      <c r="AC28" s="25"/>
      <c r="AD28" s="25"/>
      <c r="AE28" s="25"/>
      <c r="AF28" s="27"/>
      <c r="AH28">
        <v>45443</v>
      </c>
    </row>
    <row r="29" spans="1:34">
      <c r="D29" s="25"/>
      <c r="E29" s="26"/>
      <c r="F29" s="25"/>
      <c r="G29" s="25"/>
      <c r="H29" s="25"/>
      <c r="I29" s="25"/>
      <c r="J29" s="27"/>
      <c r="O29" s="25"/>
      <c r="P29" s="26"/>
      <c r="Q29" s="25"/>
      <c r="R29" s="25"/>
      <c r="S29" s="25"/>
      <c r="T29" s="25"/>
      <c r="U29" s="27"/>
      <c r="Z29" s="25"/>
      <c r="AA29" s="26"/>
      <c r="AB29" s="25"/>
      <c r="AC29" s="25"/>
      <c r="AD29" s="25"/>
      <c r="AE29" s="25"/>
      <c r="AF29" s="27"/>
      <c r="AH29">
        <v>45412</v>
      </c>
    </row>
    <row r="30" spans="1:34">
      <c r="D30" s="25"/>
      <c r="E30" s="26"/>
      <c r="F30" s="25"/>
      <c r="G30" s="25"/>
      <c r="H30" s="25"/>
      <c r="I30" s="25"/>
      <c r="J30" s="27"/>
      <c r="O30" s="25"/>
      <c r="P30" s="26"/>
      <c r="Q30" s="25"/>
      <c r="R30" s="25"/>
      <c r="S30" s="25"/>
      <c r="T30" s="25"/>
      <c r="U30" s="27"/>
      <c r="Z30" s="25"/>
      <c r="AA30" s="26"/>
      <c r="AB30" s="25"/>
      <c r="AC30" s="25"/>
      <c r="AD30" s="25"/>
      <c r="AE30" s="25"/>
      <c r="AF30" s="27"/>
      <c r="AH30">
        <v>45382</v>
      </c>
    </row>
    <row r="31" spans="1:34">
      <c r="D31" s="25"/>
      <c r="E31" s="26"/>
      <c r="F31" s="25"/>
      <c r="G31" s="25"/>
      <c r="H31" s="25"/>
      <c r="I31" s="25"/>
      <c r="J31" s="27"/>
      <c r="O31" s="25"/>
      <c r="P31" s="26"/>
      <c r="Q31" s="25"/>
      <c r="R31" s="25"/>
      <c r="S31" s="25"/>
      <c r="T31" s="25"/>
      <c r="U31" s="27"/>
      <c r="Z31" s="25"/>
      <c r="AA31" s="26"/>
      <c r="AB31" s="25"/>
      <c r="AC31" s="25"/>
      <c r="AD31" s="25"/>
      <c r="AE31" s="25"/>
      <c r="AF31" s="27"/>
      <c r="AH31">
        <v>45351</v>
      </c>
    </row>
    <row r="32" spans="1:34">
      <c r="D32" s="25"/>
      <c r="E32" s="26"/>
      <c r="F32" s="25"/>
      <c r="G32" s="25"/>
      <c r="H32" s="25"/>
      <c r="I32" s="25"/>
      <c r="J32" s="27"/>
      <c r="O32" s="25"/>
      <c r="P32" s="26"/>
      <c r="Q32" s="25"/>
      <c r="R32" s="25"/>
      <c r="S32" s="25"/>
      <c r="T32" s="25"/>
      <c r="U32" s="27"/>
      <c r="Z32" s="25"/>
      <c r="AA32" s="26"/>
      <c r="AB32" s="25"/>
      <c r="AC32" s="25"/>
      <c r="AD32" s="25"/>
      <c r="AE32" s="25"/>
      <c r="AF32" s="27"/>
      <c r="AH32">
        <v>45322</v>
      </c>
    </row>
    <row r="33" spans="4:34">
      <c r="D33" s="25"/>
      <c r="E33" s="26"/>
      <c r="F33" s="25"/>
      <c r="G33" s="25"/>
      <c r="H33" s="25"/>
      <c r="I33" s="25"/>
      <c r="J33" s="27"/>
      <c r="O33" s="25"/>
      <c r="P33" s="26"/>
      <c r="Q33" s="25"/>
      <c r="R33" s="25"/>
      <c r="S33" s="25"/>
      <c r="T33" s="25"/>
      <c r="U33" s="27"/>
      <c r="Z33" s="25"/>
      <c r="AA33" s="26"/>
      <c r="AB33" s="25"/>
      <c r="AC33" s="25"/>
      <c r="AD33" s="25"/>
      <c r="AE33" s="25"/>
      <c r="AF33" s="27"/>
      <c r="AH33">
        <v>45291</v>
      </c>
    </row>
    <row r="34" spans="4:34">
      <c r="D34" s="25"/>
      <c r="E34" s="26"/>
      <c r="F34" s="25"/>
      <c r="G34" s="25"/>
      <c r="H34" s="25"/>
      <c r="I34" s="25"/>
      <c r="J34" s="27"/>
      <c r="O34" s="25"/>
      <c r="P34" s="26"/>
      <c r="Q34" s="25"/>
      <c r="R34" s="25"/>
      <c r="S34" s="25"/>
      <c r="T34" s="25"/>
      <c r="U34" s="27"/>
      <c r="Z34" s="25"/>
      <c r="AA34" s="26"/>
      <c r="AB34" s="25"/>
      <c r="AC34" s="25"/>
      <c r="AD34" s="25"/>
      <c r="AE34" s="25"/>
      <c r="AF34" s="27"/>
      <c r="AH34">
        <v>45260</v>
      </c>
    </row>
    <row r="35" spans="4:34">
      <c r="D35" s="25"/>
      <c r="E35" s="26"/>
      <c r="F35" s="25"/>
      <c r="G35" s="25"/>
      <c r="H35" s="25"/>
      <c r="I35" s="25"/>
      <c r="J35" s="27"/>
      <c r="O35" s="25"/>
      <c r="P35" s="26"/>
      <c r="Q35" s="25"/>
      <c r="R35" s="25"/>
      <c r="S35" s="25"/>
      <c r="T35" s="25"/>
      <c r="U35" s="27"/>
      <c r="Z35" s="25"/>
      <c r="AA35" s="26"/>
      <c r="AB35" s="25"/>
      <c r="AC35" s="25"/>
      <c r="AD35" s="25"/>
      <c r="AE35" s="25"/>
      <c r="AF35" s="27"/>
      <c r="AH35">
        <v>45230</v>
      </c>
    </row>
    <row r="36" spans="4:34">
      <c r="D36" s="25"/>
      <c r="E36" s="26"/>
      <c r="F36" s="25"/>
      <c r="G36" s="25"/>
      <c r="H36" s="25"/>
      <c r="I36" s="25"/>
      <c r="J36" s="27"/>
      <c r="O36" s="25"/>
      <c r="P36" s="26"/>
      <c r="Q36" s="25"/>
      <c r="R36" s="25"/>
      <c r="S36" s="25"/>
      <c r="T36" s="25"/>
      <c r="U36" s="27"/>
      <c r="Z36" s="25"/>
      <c r="AA36" s="26"/>
      <c r="AB36" s="25"/>
      <c r="AC36" s="25"/>
      <c r="AD36" s="25"/>
      <c r="AE36" s="25"/>
      <c r="AF36" s="27"/>
      <c r="AH36">
        <v>45199</v>
      </c>
    </row>
    <row r="37" spans="4:34">
      <c r="D37" s="25"/>
      <c r="E37" s="26"/>
      <c r="F37" s="25"/>
      <c r="G37" s="25"/>
      <c r="H37" s="25"/>
      <c r="I37" s="25"/>
      <c r="J37" s="27"/>
      <c r="O37" s="25"/>
      <c r="P37" s="26"/>
      <c r="Q37" s="25"/>
      <c r="R37" s="25"/>
      <c r="S37" s="25"/>
      <c r="T37" s="25"/>
      <c r="U37" s="27"/>
      <c r="Z37" s="25"/>
      <c r="AA37" s="26"/>
      <c r="AB37" s="25"/>
      <c r="AC37" s="25"/>
      <c r="AD37" s="25"/>
      <c r="AE37" s="25"/>
      <c r="AF37" s="27"/>
      <c r="AH37">
        <v>45169</v>
      </c>
    </row>
    <row r="38" spans="4:34">
      <c r="D38" s="25"/>
      <c r="E38" s="26"/>
      <c r="F38" s="25"/>
      <c r="G38" s="25"/>
      <c r="H38" s="25"/>
      <c r="I38" s="25"/>
      <c r="J38" s="27"/>
      <c r="O38" s="25"/>
      <c r="P38" s="26"/>
      <c r="Q38" s="25"/>
      <c r="R38" s="25"/>
      <c r="S38" s="25"/>
      <c r="T38" s="25"/>
      <c r="U38" s="27"/>
      <c r="Z38" s="25"/>
      <c r="AA38" s="26"/>
      <c r="AB38" s="25"/>
      <c r="AC38" s="25"/>
      <c r="AD38" s="25"/>
      <c r="AE38" s="25"/>
      <c r="AF38" s="27"/>
      <c r="AH38">
        <v>45138</v>
      </c>
    </row>
    <row r="39" spans="4:34">
      <c r="D39" s="25"/>
      <c r="E39" s="26"/>
      <c r="F39" s="25"/>
      <c r="G39" s="25"/>
      <c r="H39" s="25"/>
      <c r="I39" s="25"/>
      <c r="J39" s="27"/>
      <c r="O39" s="25"/>
      <c r="P39" s="26"/>
      <c r="Q39" s="25"/>
      <c r="R39" s="25"/>
      <c r="S39" s="25"/>
      <c r="T39" s="25"/>
      <c r="U39" s="27"/>
      <c r="Z39" s="25"/>
      <c r="AA39" s="26"/>
      <c r="AB39" s="25"/>
      <c r="AC39" s="25"/>
      <c r="AD39" s="25"/>
      <c r="AE39" s="25"/>
      <c r="AF39" s="27"/>
      <c r="AH39">
        <v>45107</v>
      </c>
    </row>
    <row r="40" spans="4:34">
      <c r="D40" s="25"/>
      <c r="E40" s="26"/>
      <c r="F40" s="25"/>
      <c r="G40" s="25"/>
      <c r="H40" s="25"/>
      <c r="I40" s="25"/>
      <c r="J40" s="27"/>
      <c r="O40" s="25"/>
      <c r="P40" s="26"/>
      <c r="Q40" s="25"/>
      <c r="R40" s="25"/>
      <c r="S40" s="25"/>
      <c r="T40" s="25"/>
      <c r="U40" s="27"/>
      <c r="Z40" s="25"/>
      <c r="AA40" s="26"/>
      <c r="AB40" s="25"/>
      <c r="AC40" s="25"/>
      <c r="AD40" s="25"/>
      <c r="AE40" s="25"/>
      <c r="AF40" s="27"/>
      <c r="AH40">
        <v>45077</v>
      </c>
    </row>
    <row r="41" spans="4:34">
      <c r="D41" s="25"/>
      <c r="E41" s="26"/>
      <c r="F41" s="25"/>
      <c r="G41" s="25"/>
      <c r="H41" s="25"/>
      <c r="I41" s="25"/>
      <c r="J41" s="27"/>
      <c r="O41" s="25"/>
      <c r="P41" s="26"/>
      <c r="Q41" s="25"/>
      <c r="R41" s="25"/>
      <c r="S41" s="25"/>
      <c r="T41" s="25"/>
      <c r="U41" s="27"/>
      <c r="Z41" s="25"/>
      <c r="AA41" s="26"/>
      <c r="AB41" s="25"/>
      <c r="AC41" s="25"/>
      <c r="AD41" s="25"/>
      <c r="AE41" s="25"/>
      <c r="AF41" s="27"/>
      <c r="AH41">
        <v>45046</v>
      </c>
    </row>
    <row r="42" spans="4:34">
      <c r="D42" s="25"/>
      <c r="E42" s="26"/>
      <c r="F42" s="25"/>
      <c r="G42" s="25"/>
      <c r="H42" s="25"/>
      <c r="I42" s="25"/>
      <c r="J42" s="27"/>
      <c r="O42" s="25"/>
      <c r="P42" s="26"/>
      <c r="Q42" s="25"/>
      <c r="R42" s="25"/>
      <c r="S42" s="25"/>
      <c r="T42" s="25"/>
      <c r="U42" s="27"/>
      <c r="Z42" s="25"/>
      <c r="AA42" s="26"/>
      <c r="AB42" s="25"/>
      <c r="AC42" s="25"/>
      <c r="AD42" s="25"/>
      <c r="AE42" s="25"/>
      <c r="AF42" s="27"/>
      <c r="AH42">
        <v>45016</v>
      </c>
    </row>
    <row r="43" spans="4:34">
      <c r="D43" s="25"/>
      <c r="E43" s="26"/>
      <c r="F43" s="25"/>
      <c r="G43" s="25"/>
      <c r="H43" s="25"/>
      <c r="I43" s="25"/>
      <c r="J43" s="27"/>
      <c r="O43" s="25"/>
      <c r="P43" s="26"/>
      <c r="Q43" s="25"/>
      <c r="R43" s="25"/>
      <c r="S43" s="25"/>
      <c r="T43" s="25"/>
      <c r="U43" s="27"/>
      <c r="Z43" s="25"/>
      <c r="AA43" s="26"/>
      <c r="AB43" s="25"/>
      <c r="AC43" s="25"/>
      <c r="AD43" s="25"/>
      <c r="AE43" s="25"/>
      <c r="AF43" s="27"/>
      <c r="AH43">
        <v>44985</v>
      </c>
    </row>
    <row r="44" spans="4:34">
      <c r="D44" s="25"/>
      <c r="E44" s="26"/>
      <c r="F44" s="25"/>
      <c r="G44" s="25"/>
      <c r="H44" s="25"/>
      <c r="I44" s="25"/>
      <c r="J44" s="27"/>
      <c r="O44" s="25"/>
      <c r="P44" s="26"/>
      <c r="Q44" s="25"/>
      <c r="R44" s="25"/>
      <c r="S44" s="25"/>
      <c r="T44" s="25"/>
      <c r="U44" s="27"/>
      <c r="Z44" s="25"/>
      <c r="AA44" s="26"/>
      <c r="AB44" s="25"/>
      <c r="AC44" s="25"/>
      <c r="AD44" s="25"/>
      <c r="AE44" s="25"/>
      <c r="AF44" s="27"/>
      <c r="AH44">
        <v>44957</v>
      </c>
    </row>
    <row r="45" spans="4:34">
      <c r="D45" s="25"/>
      <c r="E45" s="26"/>
      <c r="F45" s="25"/>
      <c r="G45" s="25"/>
      <c r="H45" s="25"/>
      <c r="I45" s="25"/>
      <c r="J45" s="27"/>
      <c r="O45" s="25"/>
      <c r="P45" s="26"/>
      <c r="Q45" s="25"/>
      <c r="R45" s="25"/>
      <c r="S45" s="25"/>
      <c r="T45" s="25"/>
      <c r="U45" s="27"/>
      <c r="Z45" s="25"/>
      <c r="AA45" s="26"/>
      <c r="AB45" s="25"/>
      <c r="AC45" s="25"/>
      <c r="AD45" s="25"/>
      <c r="AE45" s="25"/>
      <c r="AF45" s="27"/>
      <c r="AH45">
        <v>44926</v>
      </c>
    </row>
    <row r="46" spans="4:34">
      <c r="D46" s="25"/>
      <c r="E46" s="26"/>
      <c r="F46" s="25"/>
      <c r="G46" s="25"/>
      <c r="H46" s="25"/>
      <c r="I46" s="25"/>
      <c r="J46" s="27"/>
      <c r="O46" s="25"/>
      <c r="P46" s="26"/>
      <c r="Q46" s="25"/>
      <c r="R46" s="25"/>
      <c r="S46" s="25"/>
      <c r="T46" s="25"/>
      <c r="U46" s="27"/>
      <c r="Z46" s="25"/>
      <c r="AA46" s="26"/>
      <c r="AB46" s="25"/>
      <c r="AC46" s="25"/>
      <c r="AD46" s="25"/>
      <c r="AE46" s="25"/>
      <c r="AF46" s="27"/>
      <c r="AH46">
        <v>44895</v>
      </c>
    </row>
    <row r="47" spans="4:34">
      <c r="D47" s="25"/>
      <c r="E47" s="26"/>
      <c r="F47" s="25"/>
      <c r="G47" s="25"/>
      <c r="H47" s="25"/>
      <c r="I47" s="25"/>
      <c r="J47" s="27"/>
      <c r="O47" s="25"/>
      <c r="P47" s="26"/>
      <c r="Q47" s="25"/>
      <c r="R47" s="25"/>
      <c r="S47" s="25"/>
      <c r="T47" s="25"/>
      <c r="U47" s="27"/>
      <c r="Z47" s="25"/>
      <c r="AA47" s="26"/>
      <c r="AB47" s="25"/>
      <c r="AC47" s="25"/>
      <c r="AD47" s="25"/>
      <c r="AE47" s="25"/>
      <c r="AF47" s="27"/>
      <c r="AH47">
        <v>44865</v>
      </c>
    </row>
    <row r="48" spans="4:34">
      <c r="D48" s="25"/>
      <c r="E48" s="26"/>
      <c r="F48" s="25"/>
      <c r="G48" s="25"/>
      <c r="H48" s="25"/>
      <c r="I48" s="25"/>
      <c r="J48" s="27"/>
      <c r="O48" s="25"/>
      <c r="P48" s="26"/>
      <c r="Q48" s="25"/>
      <c r="R48" s="25"/>
      <c r="S48" s="25"/>
      <c r="T48" s="25"/>
      <c r="U48" s="27"/>
      <c r="Z48" s="25"/>
      <c r="AA48" s="26"/>
      <c r="AB48" s="25"/>
      <c r="AC48" s="25"/>
      <c r="AD48" s="25"/>
      <c r="AE48" s="25"/>
      <c r="AF48" s="27"/>
      <c r="AH48">
        <v>44834</v>
      </c>
    </row>
    <row r="49" spans="4:34">
      <c r="D49" s="25"/>
      <c r="E49" s="26"/>
      <c r="F49" s="25"/>
      <c r="G49" s="25"/>
      <c r="H49" s="25"/>
      <c r="I49" s="25"/>
      <c r="J49" s="27"/>
      <c r="O49" s="25"/>
      <c r="P49" s="26"/>
      <c r="Q49" s="25"/>
      <c r="R49" s="25"/>
      <c r="S49" s="25"/>
      <c r="T49" s="25"/>
      <c r="U49" s="27"/>
      <c r="Z49" s="25"/>
      <c r="AA49" s="26"/>
      <c r="AB49" s="25"/>
      <c r="AC49" s="25"/>
      <c r="AD49" s="25"/>
      <c r="AE49" s="25"/>
      <c r="AF49" s="27"/>
      <c r="AH49">
        <v>44804</v>
      </c>
    </row>
    <row r="50" spans="4:34">
      <c r="D50" s="25"/>
      <c r="E50" s="26"/>
      <c r="F50" s="25"/>
      <c r="G50" s="25"/>
      <c r="H50" s="25"/>
      <c r="I50" s="25"/>
      <c r="J50" s="27"/>
      <c r="O50" s="25"/>
      <c r="P50" s="26"/>
      <c r="Q50" s="25"/>
      <c r="R50" s="25"/>
      <c r="S50" s="25"/>
      <c r="T50" s="25"/>
      <c r="U50" s="27"/>
      <c r="Z50" s="25"/>
      <c r="AA50" s="26"/>
      <c r="AB50" s="25"/>
      <c r="AC50" s="25"/>
      <c r="AD50" s="25"/>
      <c r="AE50" s="25"/>
      <c r="AF50" s="27"/>
      <c r="AH50">
        <v>44773</v>
      </c>
    </row>
    <row r="51" spans="4:34">
      <c r="D51" s="25"/>
      <c r="E51" s="26"/>
      <c r="F51" s="25"/>
      <c r="G51" s="25"/>
      <c r="H51" s="25"/>
      <c r="I51" s="25"/>
      <c r="J51" s="27"/>
      <c r="O51" s="25"/>
      <c r="P51" s="26"/>
      <c r="Q51" s="25"/>
      <c r="R51" s="25"/>
      <c r="S51" s="25"/>
      <c r="T51" s="25"/>
      <c r="U51" s="27"/>
      <c r="Z51" s="25"/>
      <c r="AA51" s="26"/>
      <c r="AB51" s="25"/>
      <c r="AC51" s="25"/>
      <c r="AD51" s="25"/>
      <c r="AE51" s="25"/>
      <c r="AF51" s="27"/>
      <c r="AH51">
        <v>44742</v>
      </c>
    </row>
    <row r="52" spans="4:34">
      <c r="D52" s="25"/>
      <c r="E52" s="26"/>
      <c r="F52" s="25"/>
      <c r="G52" s="25"/>
      <c r="H52" s="25"/>
      <c r="I52" s="25"/>
      <c r="J52" s="27"/>
      <c r="O52" s="25"/>
      <c r="P52" s="26"/>
      <c r="Q52" s="25"/>
      <c r="R52" s="25"/>
      <c r="S52" s="25"/>
      <c r="T52" s="25"/>
      <c r="U52" s="27"/>
      <c r="Z52" s="25"/>
      <c r="AA52" s="26"/>
      <c r="AB52" s="25"/>
      <c r="AC52" s="25"/>
      <c r="AD52" s="25"/>
      <c r="AE52" s="25"/>
      <c r="AF52" s="27"/>
      <c r="AH52">
        <v>44712</v>
      </c>
    </row>
    <row r="53" spans="4:34">
      <c r="D53" s="25"/>
      <c r="E53" s="26"/>
      <c r="F53" s="25"/>
      <c r="G53" s="25"/>
      <c r="H53" s="25"/>
      <c r="I53" s="25"/>
      <c r="J53" s="27"/>
      <c r="O53" s="25"/>
      <c r="P53" s="26"/>
      <c r="Q53" s="25"/>
      <c r="R53" s="25"/>
      <c r="S53" s="25"/>
      <c r="T53" s="25"/>
      <c r="U53" s="27"/>
      <c r="Z53" s="25"/>
      <c r="AA53" s="26"/>
      <c r="AB53" s="25"/>
      <c r="AC53" s="25"/>
      <c r="AD53" s="25"/>
      <c r="AE53" s="25"/>
      <c r="AF53" s="27"/>
      <c r="AH53">
        <v>44681</v>
      </c>
    </row>
    <row r="54" spans="4:34">
      <c r="D54" s="25"/>
      <c r="E54" s="26"/>
      <c r="F54" s="25"/>
      <c r="G54" s="25"/>
      <c r="H54" s="25"/>
      <c r="I54" s="25"/>
      <c r="J54" s="27"/>
      <c r="O54" s="25"/>
      <c r="P54" s="26"/>
      <c r="Q54" s="25"/>
      <c r="R54" s="25"/>
      <c r="S54" s="25"/>
      <c r="T54" s="25"/>
      <c r="U54" s="27"/>
      <c r="Z54" s="25"/>
      <c r="AA54" s="26"/>
      <c r="AB54" s="25"/>
      <c r="AC54" s="25"/>
      <c r="AD54" s="25"/>
      <c r="AE54" s="25"/>
      <c r="AF54" s="27"/>
      <c r="AH54">
        <v>44651</v>
      </c>
    </row>
    <row r="55" spans="4:34">
      <c r="D55" s="25"/>
      <c r="E55" s="26"/>
      <c r="F55" s="25"/>
      <c r="G55" s="25"/>
      <c r="H55" s="25"/>
      <c r="I55" s="25"/>
      <c r="J55" s="27"/>
      <c r="O55" s="25"/>
      <c r="P55" s="26"/>
      <c r="Q55" s="25"/>
      <c r="R55" s="25"/>
      <c r="S55" s="25"/>
      <c r="T55" s="25"/>
      <c r="U55" s="27"/>
      <c r="Z55" s="25"/>
      <c r="AA55" s="26"/>
      <c r="AB55" s="25"/>
      <c r="AC55" s="25"/>
      <c r="AD55" s="25"/>
      <c r="AE55" s="25"/>
      <c r="AF55" s="27"/>
      <c r="AH55">
        <v>44620</v>
      </c>
    </row>
    <row r="56" spans="4:34">
      <c r="D56" s="25"/>
      <c r="E56" s="26"/>
      <c r="F56" s="25"/>
      <c r="G56" s="25"/>
      <c r="H56" s="25"/>
      <c r="I56" s="25"/>
      <c r="J56" s="27"/>
      <c r="O56" s="25"/>
      <c r="P56" s="26"/>
      <c r="Q56" s="25"/>
      <c r="R56" s="25"/>
      <c r="S56" s="25"/>
      <c r="T56" s="25"/>
      <c r="U56" s="27"/>
      <c r="Z56" s="25"/>
      <c r="AA56" s="26"/>
      <c r="AB56" s="25"/>
      <c r="AC56" s="25"/>
      <c r="AD56" s="25"/>
      <c r="AE56" s="25"/>
      <c r="AF56" s="27"/>
      <c r="AH56">
        <v>44592</v>
      </c>
    </row>
    <row r="57" spans="4:34">
      <c r="D57" s="25"/>
      <c r="E57" s="26"/>
      <c r="F57" s="25"/>
      <c r="G57" s="25"/>
      <c r="H57" s="25"/>
      <c r="I57" s="25"/>
      <c r="J57" s="27"/>
      <c r="O57" s="25"/>
      <c r="P57" s="26"/>
      <c r="Q57" s="25"/>
      <c r="R57" s="25"/>
      <c r="S57" s="25"/>
      <c r="T57" s="25"/>
      <c r="U57" s="27"/>
      <c r="Z57" s="25"/>
      <c r="AA57" s="26"/>
      <c r="AB57" s="25"/>
      <c r="AC57" s="25"/>
      <c r="AD57" s="25"/>
      <c r="AE57" s="25"/>
      <c r="AF57" s="27"/>
      <c r="AH57">
        <v>44561</v>
      </c>
    </row>
    <row r="58" spans="4:34">
      <c r="D58" s="25"/>
      <c r="E58" s="26"/>
      <c r="F58" s="25"/>
      <c r="G58" s="25"/>
      <c r="H58" s="25"/>
      <c r="I58" s="25"/>
      <c r="J58" s="27"/>
      <c r="O58" s="25"/>
      <c r="P58" s="26"/>
      <c r="Q58" s="25"/>
      <c r="R58" s="25"/>
      <c r="S58" s="25"/>
      <c r="T58" s="25"/>
      <c r="U58" s="27"/>
      <c r="Z58" s="25"/>
      <c r="AA58" s="26"/>
      <c r="AB58" s="25"/>
      <c r="AC58" s="25"/>
      <c r="AD58" s="25"/>
      <c r="AE58" s="25"/>
      <c r="AF58" s="27"/>
      <c r="AH58">
        <v>44530</v>
      </c>
    </row>
    <row r="59" spans="4:34">
      <c r="D59" s="25"/>
      <c r="E59" s="26"/>
      <c r="F59" s="25"/>
      <c r="G59" s="25"/>
      <c r="H59" s="25"/>
      <c r="I59" s="25"/>
      <c r="J59" s="27"/>
      <c r="O59" s="25"/>
      <c r="P59" s="26"/>
      <c r="Q59" s="25"/>
      <c r="R59" s="25"/>
      <c r="S59" s="25"/>
      <c r="T59" s="25"/>
      <c r="U59" s="27"/>
      <c r="Z59" s="25"/>
      <c r="AA59" s="26"/>
      <c r="AB59" s="25"/>
      <c r="AC59" s="25"/>
      <c r="AD59" s="25"/>
      <c r="AE59" s="25"/>
      <c r="AF59" s="27"/>
      <c r="AH59">
        <v>44500</v>
      </c>
    </row>
    <row r="60" spans="4:34">
      <c r="D60" s="25"/>
      <c r="E60" s="26"/>
      <c r="F60" s="25"/>
      <c r="G60" s="25"/>
      <c r="H60" s="25"/>
      <c r="I60" s="25"/>
      <c r="J60" s="27"/>
      <c r="O60" s="25"/>
      <c r="P60" s="26"/>
      <c r="Q60" s="25"/>
      <c r="R60" s="25"/>
      <c r="S60" s="25"/>
      <c r="T60" s="25"/>
      <c r="U60" s="27"/>
      <c r="Z60" s="25"/>
      <c r="AA60" s="26"/>
      <c r="AB60" s="25"/>
      <c r="AC60" s="25"/>
      <c r="AD60" s="25"/>
      <c r="AE60" s="25"/>
      <c r="AF60" s="27"/>
      <c r="AH60">
        <v>44469</v>
      </c>
    </row>
    <row r="61" spans="4:34">
      <c r="D61" s="25"/>
      <c r="E61" s="26"/>
      <c r="F61" s="25"/>
      <c r="G61" s="25"/>
      <c r="H61" s="25"/>
      <c r="I61" s="25"/>
      <c r="J61" s="27"/>
      <c r="O61" s="25"/>
      <c r="P61" s="26"/>
      <c r="Q61" s="25"/>
      <c r="R61" s="25"/>
      <c r="S61" s="25"/>
      <c r="T61" s="25"/>
      <c r="U61" s="27"/>
      <c r="Z61" s="25"/>
      <c r="AA61" s="26"/>
      <c r="AB61" s="25"/>
      <c r="AC61" s="25"/>
      <c r="AD61" s="25"/>
      <c r="AE61" s="25"/>
      <c r="AF61" s="27"/>
      <c r="AH61">
        <v>44439</v>
      </c>
    </row>
    <row r="62" spans="4:34">
      <c r="D62" s="25"/>
      <c r="E62" s="26"/>
      <c r="F62" s="25"/>
      <c r="G62" s="25"/>
      <c r="H62" s="25"/>
      <c r="I62" s="25"/>
      <c r="J62" s="27"/>
      <c r="O62" s="25"/>
      <c r="P62" s="26"/>
      <c r="Q62" s="25"/>
      <c r="R62" s="25"/>
      <c r="S62" s="25"/>
      <c r="T62" s="25"/>
      <c r="U62" s="27"/>
      <c r="Z62" s="25"/>
      <c r="AA62" s="26"/>
      <c r="AB62" s="25"/>
      <c r="AC62" s="25"/>
      <c r="AD62" s="25"/>
      <c r="AE62" s="25"/>
      <c r="AF62" s="27"/>
      <c r="AH62">
        <v>44408</v>
      </c>
    </row>
    <row r="63" spans="4:34">
      <c r="D63" s="25"/>
      <c r="E63" s="26"/>
      <c r="F63" s="25"/>
      <c r="G63" s="25"/>
      <c r="H63" s="25"/>
      <c r="I63" s="25"/>
      <c r="J63" s="27"/>
      <c r="O63" s="25"/>
      <c r="P63" s="26"/>
      <c r="Q63" s="25"/>
      <c r="R63" s="25"/>
      <c r="S63" s="25"/>
      <c r="T63" s="25"/>
      <c r="U63" s="27"/>
      <c r="Z63" s="25"/>
      <c r="AA63" s="26"/>
      <c r="AB63" s="25"/>
      <c r="AC63" s="25"/>
      <c r="AD63" s="25"/>
      <c r="AE63" s="25"/>
      <c r="AF63" s="27"/>
      <c r="AH63">
        <v>44377</v>
      </c>
    </row>
    <row r="64" spans="4:34">
      <c r="D64" s="25"/>
      <c r="E64" s="26"/>
      <c r="F64" s="25"/>
      <c r="G64" s="25"/>
      <c r="H64" s="25"/>
      <c r="I64" s="25"/>
      <c r="J64" s="27"/>
      <c r="O64" s="25"/>
      <c r="P64" s="26"/>
      <c r="Q64" s="25"/>
      <c r="R64" s="25"/>
      <c r="S64" s="25"/>
      <c r="T64" s="25"/>
      <c r="U64" s="27"/>
      <c r="Z64" s="25"/>
      <c r="AA64" s="26"/>
      <c r="AB64" s="25"/>
      <c r="AC64" s="25"/>
      <c r="AD64" s="25"/>
      <c r="AE64" s="25"/>
      <c r="AF64" s="27"/>
      <c r="AH64">
        <v>44347</v>
      </c>
    </row>
    <row r="65" spans="4:34">
      <c r="D65" s="25"/>
      <c r="E65" s="26"/>
      <c r="F65" s="25"/>
      <c r="G65" s="25"/>
      <c r="H65" s="25"/>
      <c r="I65" s="25"/>
      <c r="J65" s="27"/>
      <c r="O65" s="25"/>
      <c r="P65" s="26"/>
      <c r="Q65" s="25"/>
      <c r="R65" s="25"/>
      <c r="S65" s="25"/>
      <c r="T65" s="25"/>
      <c r="U65" s="27"/>
      <c r="Z65" s="25"/>
      <c r="AA65" s="26"/>
      <c r="AB65" s="25"/>
      <c r="AC65" s="25"/>
      <c r="AD65" s="25"/>
      <c r="AE65" s="25"/>
      <c r="AF65" s="27"/>
      <c r="AH65">
        <v>44316</v>
      </c>
    </row>
    <row r="66" spans="4:34">
      <c r="D66" s="25"/>
      <c r="E66" s="26"/>
      <c r="F66" s="25"/>
      <c r="G66" s="25"/>
      <c r="H66" s="25"/>
      <c r="I66" s="25"/>
      <c r="J66" s="27"/>
      <c r="O66" s="25"/>
      <c r="P66" s="26"/>
      <c r="Q66" s="25"/>
      <c r="R66" s="25"/>
      <c r="S66" s="25"/>
      <c r="T66" s="25"/>
      <c r="U66" s="27"/>
      <c r="Z66" s="25"/>
      <c r="AA66" s="26"/>
      <c r="AB66" s="25"/>
      <c r="AC66" s="25"/>
      <c r="AD66" s="25"/>
      <c r="AE66" s="25"/>
      <c r="AF66" s="27"/>
      <c r="AH66">
        <v>44286</v>
      </c>
    </row>
    <row r="67" spans="4:34">
      <c r="D67" s="25"/>
      <c r="E67" s="26"/>
      <c r="F67" s="25"/>
      <c r="G67" s="25"/>
      <c r="H67" s="25"/>
      <c r="I67" s="25"/>
      <c r="J67" s="27"/>
      <c r="O67" s="25"/>
      <c r="P67" s="26"/>
      <c r="Q67" s="25"/>
      <c r="R67" s="25"/>
      <c r="S67" s="25"/>
      <c r="T67" s="25"/>
      <c r="U67" s="27"/>
      <c r="Z67" s="25"/>
      <c r="AA67" s="26"/>
      <c r="AB67" s="25"/>
      <c r="AC67" s="25"/>
      <c r="AD67" s="25"/>
      <c r="AE67" s="25"/>
      <c r="AF67" s="27"/>
      <c r="AH67">
        <v>44255</v>
      </c>
    </row>
    <row r="68" spans="4:34">
      <c r="D68" s="25"/>
      <c r="E68" s="26"/>
      <c r="F68" s="25"/>
      <c r="G68" s="25"/>
      <c r="H68" s="25"/>
      <c r="I68" s="25"/>
      <c r="J68" s="27"/>
      <c r="O68" s="25"/>
      <c r="P68" s="26"/>
      <c r="Q68" s="25"/>
      <c r="R68" s="25"/>
      <c r="S68" s="25"/>
      <c r="T68" s="25"/>
      <c r="U68" s="27"/>
      <c r="Z68" s="25"/>
      <c r="AA68" s="26"/>
      <c r="AB68" s="25"/>
      <c r="AC68" s="25"/>
      <c r="AD68" s="25"/>
      <c r="AE68" s="25"/>
      <c r="AF68" s="27"/>
      <c r="AH68">
        <v>44227</v>
      </c>
    </row>
    <row r="69" spans="4:34">
      <c r="D69" s="25"/>
      <c r="E69" s="26"/>
      <c r="F69" s="25"/>
      <c r="G69" s="25"/>
      <c r="H69" s="25"/>
      <c r="I69" s="25"/>
      <c r="J69" s="27"/>
      <c r="O69" s="25"/>
      <c r="P69" s="26"/>
      <c r="Q69" s="25"/>
      <c r="R69" s="25"/>
      <c r="S69" s="25"/>
      <c r="T69" s="25"/>
      <c r="U69" s="27"/>
      <c r="Z69" s="25"/>
      <c r="AA69" s="26"/>
      <c r="AB69" s="25"/>
      <c r="AC69" s="25"/>
      <c r="AD69" s="25"/>
      <c r="AE69" s="25"/>
      <c r="AF69" s="27"/>
      <c r="AH69">
        <v>44196</v>
      </c>
    </row>
    <row r="70" spans="4:34">
      <c r="D70" s="25"/>
      <c r="E70" s="26"/>
      <c r="F70" s="25"/>
      <c r="G70" s="25"/>
      <c r="H70" s="25"/>
      <c r="I70" s="25"/>
      <c r="J70" s="27"/>
      <c r="O70" s="25"/>
      <c r="P70" s="26"/>
      <c r="Q70" s="25"/>
      <c r="R70" s="25"/>
      <c r="S70" s="25"/>
      <c r="T70" s="25"/>
      <c r="U70" s="27"/>
      <c r="Z70" s="25"/>
      <c r="AA70" s="26"/>
      <c r="AB70" s="25"/>
      <c r="AC70" s="25"/>
      <c r="AD70" s="25"/>
      <c r="AE70" s="25"/>
      <c r="AF70" s="27"/>
      <c r="AH70">
        <v>44165</v>
      </c>
    </row>
    <row r="71" spans="4:34">
      <c r="D71" s="25"/>
      <c r="E71" s="26"/>
      <c r="F71" s="25"/>
      <c r="G71" s="25"/>
      <c r="H71" s="25"/>
      <c r="I71" s="25"/>
      <c r="J71" s="27"/>
      <c r="O71" s="25"/>
      <c r="P71" s="26"/>
      <c r="Q71" s="25"/>
      <c r="R71" s="25"/>
      <c r="S71" s="25"/>
      <c r="T71" s="25"/>
      <c r="U71" s="27"/>
      <c r="Z71" s="25"/>
      <c r="AA71" s="26"/>
      <c r="AB71" s="25"/>
      <c r="AC71" s="25"/>
      <c r="AD71" s="25"/>
      <c r="AE71" s="25"/>
      <c r="AF71" s="27"/>
      <c r="AH71">
        <v>44135</v>
      </c>
    </row>
    <row r="72" spans="4:34">
      <c r="D72" s="25"/>
      <c r="E72" s="26"/>
      <c r="F72" s="25"/>
      <c r="G72" s="25"/>
      <c r="H72" s="25"/>
      <c r="I72" s="25"/>
      <c r="J72" s="27"/>
      <c r="O72" s="25"/>
      <c r="P72" s="26"/>
      <c r="Q72" s="25"/>
      <c r="R72" s="25"/>
      <c r="S72" s="25"/>
      <c r="T72" s="25"/>
      <c r="U72" s="27"/>
      <c r="Z72" s="25"/>
      <c r="AA72" s="26"/>
      <c r="AB72" s="25"/>
      <c r="AC72" s="25"/>
      <c r="AD72" s="25"/>
      <c r="AE72" s="25"/>
      <c r="AF72" s="27"/>
      <c r="AH72">
        <v>44104</v>
      </c>
    </row>
    <row r="73" spans="4:34">
      <c r="D73" s="25"/>
      <c r="E73" s="26"/>
      <c r="F73" s="25"/>
      <c r="G73" s="25"/>
      <c r="H73" s="25"/>
      <c r="I73" s="25"/>
      <c r="J73" s="27"/>
      <c r="O73" s="25"/>
      <c r="P73" s="26"/>
      <c r="Q73" s="25"/>
      <c r="R73" s="25"/>
      <c r="S73" s="25"/>
      <c r="T73" s="25"/>
      <c r="U73" s="27"/>
      <c r="Z73" s="25"/>
      <c r="AA73" s="26"/>
      <c r="AB73" s="25"/>
      <c r="AC73" s="25"/>
      <c r="AD73" s="25"/>
      <c r="AE73" s="25"/>
      <c r="AF73" s="27"/>
      <c r="AH73">
        <v>44074</v>
      </c>
    </row>
    <row r="74" spans="4:34">
      <c r="D74" s="25"/>
      <c r="E74" s="26"/>
      <c r="F74" s="25"/>
      <c r="G74" s="25"/>
      <c r="H74" s="25"/>
      <c r="I74" s="25"/>
      <c r="J74" s="27"/>
      <c r="O74" s="25"/>
      <c r="P74" s="26"/>
      <c r="Q74" s="25"/>
      <c r="R74" s="25"/>
      <c r="S74" s="25"/>
      <c r="T74" s="25"/>
      <c r="U74" s="27"/>
      <c r="Z74" s="25"/>
      <c r="AA74" s="26"/>
      <c r="AB74" s="25"/>
      <c r="AC74" s="25"/>
      <c r="AD74" s="25"/>
      <c r="AE74" s="25"/>
      <c r="AF74" s="27"/>
      <c r="AH74">
        <v>44043</v>
      </c>
    </row>
    <row r="75" spans="4:34">
      <c r="D75" s="25"/>
      <c r="E75" s="26"/>
      <c r="F75" s="25"/>
      <c r="G75" s="25"/>
      <c r="H75" s="25"/>
      <c r="I75" s="25"/>
      <c r="J75" s="27"/>
      <c r="O75" s="25"/>
      <c r="P75" s="26"/>
      <c r="Q75" s="25"/>
      <c r="R75" s="25"/>
      <c r="S75" s="25"/>
      <c r="T75" s="25"/>
      <c r="U75" s="27"/>
      <c r="Z75" s="25"/>
      <c r="AA75" s="26"/>
      <c r="AB75" s="25"/>
      <c r="AC75" s="25"/>
      <c r="AD75" s="25"/>
      <c r="AE75" s="25"/>
      <c r="AF75" s="27"/>
      <c r="AH75">
        <v>44012</v>
      </c>
    </row>
    <row r="76" spans="4:34">
      <c r="D76" s="25"/>
      <c r="E76" s="26"/>
      <c r="F76" s="25"/>
      <c r="G76" s="25"/>
      <c r="H76" s="25"/>
      <c r="I76" s="25"/>
      <c r="J76" s="27"/>
      <c r="O76" s="25"/>
      <c r="P76" s="26"/>
      <c r="Q76" s="25"/>
      <c r="R76" s="25"/>
      <c r="S76" s="25"/>
      <c r="T76" s="25"/>
      <c r="U76" s="27"/>
      <c r="Z76" s="25"/>
      <c r="AA76" s="26"/>
      <c r="AB76" s="25"/>
      <c r="AC76" s="25"/>
      <c r="AD76" s="25"/>
      <c r="AE76" s="25"/>
      <c r="AF76" s="27"/>
      <c r="AH76">
        <v>43982</v>
      </c>
    </row>
    <row r="77" spans="4:34">
      <c r="D77" s="25"/>
      <c r="E77" s="26"/>
      <c r="F77" s="25"/>
      <c r="G77" s="25"/>
      <c r="H77" s="25"/>
      <c r="I77" s="25"/>
      <c r="J77" s="27"/>
      <c r="O77" s="25"/>
      <c r="P77" s="26"/>
      <c r="Q77" s="25"/>
      <c r="R77" s="25"/>
      <c r="S77" s="25"/>
      <c r="T77" s="25"/>
      <c r="U77" s="27"/>
      <c r="Z77" s="25"/>
      <c r="AA77" s="26"/>
      <c r="AB77" s="25"/>
      <c r="AC77" s="25"/>
      <c r="AD77" s="25"/>
      <c r="AE77" s="25"/>
      <c r="AF77" s="27"/>
      <c r="AH77">
        <v>43951</v>
      </c>
    </row>
    <row r="78" spans="4:34">
      <c r="D78" s="25"/>
      <c r="E78" s="26"/>
      <c r="F78" s="25"/>
      <c r="G78" s="25"/>
      <c r="H78" s="25"/>
      <c r="I78" s="25"/>
      <c r="J78" s="27"/>
      <c r="O78" s="25"/>
      <c r="P78" s="26"/>
      <c r="Q78" s="25"/>
      <c r="R78" s="25"/>
      <c r="S78" s="25"/>
      <c r="T78" s="25"/>
      <c r="U78" s="27"/>
      <c r="Z78" s="25"/>
      <c r="AA78" s="26"/>
      <c r="AB78" s="25"/>
      <c r="AC78" s="25"/>
      <c r="AD78" s="25"/>
      <c r="AE78" s="25"/>
      <c r="AF78" s="27"/>
      <c r="AH78">
        <v>43921</v>
      </c>
    </row>
    <row r="79" spans="4:34">
      <c r="D79" s="25"/>
      <c r="E79" s="26"/>
      <c r="F79" s="25"/>
      <c r="G79" s="25"/>
      <c r="H79" s="25"/>
      <c r="I79" s="25"/>
      <c r="J79" s="27"/>
      <c r="O79" s="25"/>
      <c r="P79" s="26"/>
      <c r="Q79" s="25"/>
      <c r="R79" s="25"/>
      <c r="S79" s="25"/>
      <c r="T79" s="25"/>
      <c r="U79" s="27"/>
      <c r="Z79" s="25"/>
      <c r="AA79" s="26"/>
      <c r="AB79" s="25"/>
      <c r="AC79" s="25"/>
      <c r="AD79" s="25"/>
      <c r="AE79" s="25"/>
      <c r="AF79" s="27"/>
      <c r="AH79">
        <v>43890</v>
      </c>
    </row>
    <row r="80" spans="4:34">
      <c r="D80" s="25"/>
      <c r="E80" s="26"/>
      <c r="F80" s="25"/>
      <c r="G80" s="25"/>
      <c r="H80" s="25"/>
      <c r="I80" s="25"/>
      <c r="J80" s="27"/>
      <c r="O80" s="25"/>
      <c r="P80" s="26"/>
      <c r="Q80" s="25"/>
      <c r="R80" s="25"/>
      <c r="S80" s="25"/>
      <c r="T80" s="25"/>
      <c r="U80" s="27"/>
      <c r="Z80" s="25"/>
      <c r="AA80" s="26"/>
      <c r="AB80" s="25"/>
      <c r="AC80" s="25"/>
      <c r="AD80" s="25"/>
      <c r="AE80" s="25"/>
      <c r="AF80" s="27"/>
      <c r="AH80">
        <v>43861</v>
      </c>
    </row>
    <row r="81" spans="4:34">
      <c r="D81" s="25"/>
      <c r="E81" s="26"/>
      <c r="F81" s="25"/>
      <c r="G81" s="25"/>
      <c r="H81" s="25"/>
      <c r="I81" s="25"/>
      <c r="J81" s="27"/>
      <c r="O81" s="25"/>
      <c r="P81" s="26"/>
      <c r="Q81" s="25"/>
      <c r="R81" s="25"/>
      <c r="S81" s="25"/>
      <c r="T81" s="25"/>
      <c r="U81" s="27"/>
      <c r="Z81" s="25"/>
      <c r="AA81" s="26"/>
      <c r="AB81" s="25"/>
      <c r="AC81" s="25"/>
      <c r="AD81" s="25"/>
      <c r="AE81" s="25"/>
      <c r="AF81" s="27"/>
      <c r="AH81">
        <v>43830</v>
      </c>
    </row>
    <row r="82" spans="4:34">
      <c r="D82" s="25"/>
      <c r="E82" s="26"/>
      <c r="F82" s="25"/>
      <c r="G82" s="25"/>
      <c r="H82" s="25"/>
      <c r="I82" s="25"/>
      <c r="J82" s="27"/>
      <c r="O82" s="25"/>
      <c r="P82" s="26"/>
      <c r="Q82" s="25"/>
      <c r="R82" s="25"/>
      <c r="S82" s="25"/>
      <c r="T82" s="25"/>
      <c r="U82" s="27"/>
      <c r="Z82" s="25"/>
      <c r="AA82" s="26"/>
      <c r="AB82" s="25"/>
      <c r="AC82" s="25"/>
      <c r="AD82" s="25"/>
      <c r="AE82" s="25"/>
      <c r="AF82" s="27"/>
      <c r="AH82">
        <v>43799</v>
      </c>
    </row>
    <row r="83" spans="4:34">
      <c r="D83" s="25"/>
      <c r="E83" s="26"/>
      <c r="F83" s="25"/>
      <c r="G83" s="25"/>
      <c r="H83" s="25"/>
      <c r="I83" s="25"/>
      <c r="J83" s="27"/>
      <c r="O83" s="25"/>
      <c r="P83" s="26"/>
      <c r="Q83" s="25"/>
      <c r="R83" s="25"/>
      <c r="S83" s="25"/>
      <c r="T83" s="25"/>
      <c r="U83" s="27"/>
      <c r="Z83" s="25"/>
      <c r="AA83" s="26"/>
      <c r="AB83" s="25"/>
      <c r="AC83" s="25"/>
      <c r="AD83" s="25"/>
      <c r="AE83" s="25"/>
      <c r="AF83" s="27"/>
      <c r="AH83">
        <v>43769</v>
      </c>
    </row>
    <row r="84" spans="4:34">
      <c r="D84" s="25"/>
      <c r="E84" s="26"/>
      <c r="F84" s="25"/>
      <c r="G84" s="25"/>
      <c r="H84" s="25"/>
      <c r="I84" s="25"/>
      <c r="J84" s="27"/>
      <c r="O84" s="25"/>
      <c r="P84" s="26"/>
      <c r="Q84" s="25"/>
      <c r="R84" s="25"/>
      <c r="S84" s="25"/>
      <c r="T84" s="25"/>
      <c r="U84" s="27"/>
      <c r="Z84" s="25"/>
      <c r="AA84" s="26"/>
      <c r="AB84" s="25"/>
      <c r="AC84" s="25"/>
      <c r="AD84" s="25"/>
      <c r="AE84" s="25"/>
      <c r="AF84" s="27"/>
      <c r="AH84">
        <v>43738</v>
      </c>
    </row>
    <row r="85" spans="4:34">
      <c r="D85" s="25"/>
      <c r="E85" s="26"/>
      <c r="F85" s="25"/>
      <c r="G85" s="25"/>
      <c r="H85" s="25"/>
      <c r="I85" s="25"/>
      <c r="J85" s="27"/>
      <c r="O85" s="25"/>
      <c r="P85" s="26"/>
      <c r="Q85" s="25"/>
      <c r="R85" s="25"/>
      <c r="S85" s="25"/>
      <c r="T85" s="25"/>
      <c r="U85" s="27"/>
      <c r="Z85" s="25"/>
      <c r="AA85" s="26"/>
      <c r="AB85" s="25"/>
      <c r="AC85" s="25"/>
      <c r="AD85" s="25"/>
      <c r="AE85" s="25"/>
      <c r="AF85" s="27"/>
      <c r="AH85">
        <v>43708</v>
      </c>
    </row>
    <row r="86" spans="4:34">
      <c r="D86" s="25"/>
      <c r="E86" s="26"/>
      <c r="F86" s="25"/>
      <c r="G86" s="25"/>
      <c r="H86" s="25"/>
      <c r="I86" s="25"/>
      <c r="J86" s="27"/>
      <c r="O86" s="25"/>
      <c r="P86" s="26"/>
      <c r="Q86" s="25"/>
      <c r="R86" s="25"/>
      <c r="S86" s="25"/>
      <c r="T86" s="25"/>
      <c r="U86" s="27"/>
      <c r="Z86" s="25"/>
      <c r="AA86" s="26"/>
      <c r="AB86" s="25"/>
      <c r="AC86" s="25"/>
      <c r="AD86" s="25"/>
      <c r="AE86" s="25"/>
      <c r="AF86" s="27"/>
      <c r="AH86">
        <v>43677</v>
      </c>
    </row>
    <row r="87" spans="4:34">
      <c r="D87" s="25"/>
      <c r="E87" s="26"/>
      <c r="F87" s="25"/>
      <c r="G87" s="25"/>
      <c r="H87" s="25"/>
      <c r="I87" s="25"/>
      <c r="J87" s="27"/>
      <c r="O87" s="25"/>
      <c r="P87" s="26"/>
      <c r="Q87" s="25"/>
      <c r="R87" s="25"/>
      <c r="S87" s="25"/>
      <c r="T87" s="25"/>
      <c r="U87" s="27"/>
      <c r="Z87" s="25"/>
      <c r="AA87" s="26"/>
      <c r="AB87" s="25"/>
      <c r="AC87" s="25"/>
      <c r="AD87" s="25"/>
      <c r="AE87" s="25"/>
      <c r="AF87" s="27"/>
      <c r="AH87">
        <v>43646</v>
      </c>
    </row>
    <row r="88" spans="4:34">
      <c r="D88" s="25"/>
      <c r="E88" s="26"/>
      <c r="F88" s="25"/>
      <c r="G88" s="25"/>
      <c r="H88" s="25"/>
      <c r="I88" s="25"/>
      <c r="J88" s="27"/>
      <c r="O88" s="25"/>
      <c r="P88" s="26"/>
      <c r="Q88" s="25"/>
      <c r="R88" s="25"/>
      <c r="S88" s="25"/>
      <c r="T88" s="25"/>
      <c r="U88" s="27"/>
      <c r="Z88" s="25"/>
      <c r="AA88" s="26"/>
      <c r="AB88" s="25"/>
      <c r="AC88" s="25"/>
      <c r="AD88" s="25"/>
      <c r="AE88" s="25"/>
      <c r="AF88" s="27"/>
      <c r="AH88">
        <v>43616</v>
      </c>
    </row>
    <row r="89" spans="4:34">
      <c r="D89" s="25"/>
      <c r="E89" s="26"/>
      <c r="F89" s="25"/>
      <c r="G89" s="25"/>
      <c r="H89" s="25"/>
      <c r="I89" s="25"/>
      <c r="J89" s="27"/>
      <c r="O89" s="25"/>
      <c r="P89" s="26"/>
      <c r="Q89" s="25"/>
      <c r="R89" s="25"/>
      <c r="S89" s="25"/>
      <c r="T89" s="25"/>
      <c r="U89" s="27"/>
      <c r="Z89" s="25"/>
      <c r="AA89" s="26"/>
      <c r="AB89" s="25"/>
      <c r="AC89" s="25"/>
      <c r="AD89" s="25"/>
      <c r="AE89" s="25"/>
      <c r="AF89" s="27"/>
      <c r="AH89">
        <v>43585</v>
      </c>
    </row>
    <row r="90" spans="4:34">
      <c r="D90" s="25"/>
      <c r="E90" s="26"/>
      <c r="F90" s="25"/>
      <c r="G90" s="25"/>
      <c r="H90" s="25"/>
      <c r="I90" s="25"/>
      <c r="J90" s="27"/>
      <c r="O90" s="25"/>
      <c r="P90" s="26"/>
      <c r="Q90" s="25"/>
      <c r="R90" s="25"/>
      <c r="S90" s="25"/>
      <c r="T90" s="25"/>
      <c r="U90" s="27"/>
      <c r="Z90" s="25"/>
      <c r="AA90" s="26"/>
      <c r="AB90" s="25"/>
      <c r="AC90" s="25"/>
      <c r="AD90" s="25"/>
      <c r="AE90" s="25"/>
      <c r="AF90" s="27"/>
      <c r="AH90">
        <v>43555</v>
      </c>
    </row>
    <row r="91" spans="4:34">
      <c r="D91" s="25"/>
      <c r="E91" s="26"/>
      <c r="F91" s="25"/>
      <c r="G91" s="25"/>
      <c r="H91" s="25"/>
      <c r="I91" s="25"/>
      <c r="J91" s="27"/>
      <c r="O91" s="25"/>
      <c r="P91" s="26"/>
      <c r="Q91" s="25"/>
      <c r="R91" s="25"/>
      <c r="S91" s="25"/>
      <c r="T91" s="25"/>
      <c r="U91" s="27"/>
      <c r="Z91" s="25"/>
      <c r="AA91" s="26"/>
      <c r="AB91" s="25"/>
      <c r="AC91" s="25"/>
      <c r="AD91" s="25"/>
      <c r="AE91" s="25"/>
      <c r="AF91" s="27"/>
      <c r="AH91">
        <v>43524</v>
      </c>
    </row>
    <row r="92" spans="4:34">
      <c r="D92" s="25"/>
      <c r="E92" s="26"/>
      <c r="F92" s="25"/>
      <c r="G92" s="25"/>
      <c r="H92" s="25"/>
      <c r="I92" s="25"/>
      <c r="J92" s="27"/>
      <c r="O92" s="25"/>
      <c r="P92" s="26"/>
      <c r="Q92" s="25"/>
      <c r="R92" s="25"/>
      <c r="S92" s="25"/>
      <c r="T92" s="25"/>
      <c r="U92" s="27"/>
      <c r="Z92" s="25"/>
      <c r="AA92" s="26"/>
      <c r="AB92" s="25"/>
      <c r="AC92" s="25"/>
      <c r="AD92" s="25"/>
      <c r="AE92" s="25"/>
      <c r="AF92" s="27"/>
      <c r="AH92">
        <v>43496</v>
      </c>
    </row>
    <row r="93" spans="4:34">
      <c r="D93" s="25"/>
      <c r="E93" s="26"/>
      <c r="F93" s="25"/>
      <c r="G93" s="25"/>
      <c r="H93" s="25"/>
      <c r="I93" s="25"/>
      <c r="J93" s="27"/>
      <c r="O93" s="25"/>
      <c r="P93" s="26"/>
      <c r="Q93" s="25"/>
      <c r="R93" s="25"/>
      <c r="S93" s="25"/>
      <c r="T93" s="25"/>
      <c r="U93" s="27"/>
      <c r="Z93" s="25"/>
      <c r="AA93" s="26"/>
      <c r="AB93" s="25"/>
      <c r="AC93" s="25"/>
      <c r="AD93" s="25"/>
      <c r="AE93" s="25"/>
      <c r="AF93" s="27"/>
      <c r="AH93">
        <v>43465</v>
      </c>
    </row>
    <row r="94" spans="4:34">
      <c r="D94" s="25"/>
      <c r="E94" s="26"/>
      <c r="F94" s="25"/>
      <c r="G94" s="25"/>
      <c r="H94" s="25"/>
      <c r="I94" s="25"/>
      <c r="J94" s="27"/>
      <c r="O94" s="25"/>
      <c r="P94" s="26"/>
      <c r="Q94" s="25"/>
      <c r="R94" s="25"/>
      <c r="S94" s="25"/>
      <c r="T94" s="25"/>
      <c r="U94" s="27"/>
      <c r="Z94" s="25"/>
      <c r="AA94" s="26"/>
      <c r="AB94" s="25"/>
      <c r="AC94" s="25"/>
      <c r="AD94" s="25"/>
      <c r="AE94" s="25"/>
      <c r="AF94" s="27"/>
      <c r="AH94">
        <v>43434</v>
      </c>
    </row>
    <row r="95" spans="4:34">
      <c r="D95" s="25"/>
      <c r="E95" s="26"/>
      <c r="F95" s="25"/>
      <c r="G95" s="25"/>
      <c r="H95" s="25"/>
      <c r="I95" s="25"/>
      <c r="J95" s="27"/>
      <c r="O95" s="25"/>
      <c r="P95" s="26"/>
      <c r="Q95" s="25"/>
      <c r="R95" s="25"/>
      <c r="S95" s="25"/>
      <c r="T95" s="25"/>
      <c r="U95" s="27"/>
      <c r="Z95" s="25"/>
      <c r="AA95" s="26"/>
      <c r="AB95" s="25"/>
      <c r="AC95" s="25"/>
      <c r="AD95" s="25"/>
      <c r="AE95" s="25"/>
      <c r="AF95" s="27"/>
      <c r="AH95">
        <v>43404</v>
      </c>
    </row>
    <row r="96" spans="4:34">
      <c r="D96" s="25"/>
      <c r="E96" s="26"/>
      <c r="F96" s="25"/>
      <c r="G96" s="25"/>
      <c r="H96" s="25"/>
      <c r="I96" s="25"/>
      <c r="J96" s="27"/>
      <c r="O96" s="25"/>
      <c r="P96" s="26"/>
      <c r="Q96" s="25"/>
      <c r="R96" s="25"/>
      <c r="S96" s="25"/>
      <c r="T96" s="25"/>
      <c r="U96" s="27"/>
      <c r="Z96" s="25"/>
      <c r="AA96" s="26"/>
      <c r="AB96" s="25"/>
      <c r="AC96" s="25"/>
      <c r="AD96" s="25"/>
      <c r="AE96" s="25"/>
      <c r="AF96" s="27"/>
      <c r="AH96">
        <v>43373</v>
      </c>
    </row>
    <row r="97" spans="4:34">
      <c r="D97" s="25"/>
      <c r="E97" s="26"/>
      <c r="F97" s="25"/>
      <c r="G97" s="25"/>
      <c r="H97" s="25"/>
      <c r="I97" s="25"/>
      <c r="J97" s="27"/>
      <c r="O97" s="25"/>
      <c r="P97" s="26"/>
      <c r="Q97" s="25"/>
      <c r="R97" s="25"/>
      <c r="S97" s="25"/>
      <c r="T97" s="25"/>
      <c r="U97" s="27"/>
      <c r="Z97" s="25"/>
      <c r="AA97" s="26"/>
      <c r="AB97" s="25"/>
      <c r="AC97" s="25"/>
      <c r="AD97" s="25"/>
      <c r="AE97" s="25"/>
      <c r="AF97" s="27"/>
      <c r="AH97">
        <v>43343</v>
      </c>
    </row>
    <row r="98" spans="4:34">
      <c r="D98" s="25"/>
      <c r="E98" s="26"/>
      <c r="F98" s="25"/>
      <c r="G98" s="25"/>
      <c r="H98" s="25"/>
      <c r="I98" s="25"/>
      <c r="J98" s="27"/>
      <c r="O98" s="25"/>
      <c r="P98" s="26"/>
      <c r="Q98" s="25"/>
      <c r="R98" s="25"/>
      <c r="S98" s="25"/>
      <c r="T98" s="25"/>
      <c r="U98" s="27"/>
      <c r="Z98" s="25"/>
      <c r="AA98" s="26"/>
      <c r="AB98" s="25"/>
      <c r="AC98" s="25"/>
      <c r="AD98" s="25"/>
      <c r="AE98" s="25"/>
      <c r="AF98" s="27"/>
      <c r="AH98">
        <v>43312</v>
      </c>
    </row>
    <row r="99" spans="4:34">
      <c r="D99" s="25"/>
      <c r="E99" s="26"/>
      <c r="F99" s="25"/>
      <c r="G99" s="25"/>
      <c r="H99" s="25"/>
      <c r="I99" s="25"/>
      <c r="J99" s="27"/>
      <c r="O99" s="25"/>
      <c r="P99" s="26"/>
      <c r="Q99" s="25"/>
      <c r="R99" s="25"/>
      <c r="S99" s="25"/>
      <c r="T99" s="25"/>
      <c r="U99" s="27"/>
      <c r="Z99" s="25"/>
      <c r="AA99" s="26"/>
      <c r="AB99" s="25"/>
      <c r="AC99" s="25"/>
      <c r="AD99" s="25"/>
      <c r="AE99" s="25"/>
      <c r="AF99" s="27"/>
      <c r="AH99">
        <v>43281</v>
      </c>
    </row>
    <row r="100" spans="4:34">
      <c r="D100" s="25"/>
      <c r="E100" s="26"/>
      <c r="F100" s="25"/>
      <c r="G100" s="25"/>
      <c r="H100" s="25"/>
      <c r="I100" s="25"/>
      <c r="J100" s="27"/>
      <c r="O100" s="25"/>
      <c r="P100" s="26"/>
      <c r="Q100" s="25"/>
      <c r="R100" s="25"/>
      <c r="S100" s="25"/>
      <c r="T100" s="25"/>
      <c r="U100" s="27"/>
      <c r="Z100" s="25"/>
      <c r="AA100" s="26"/>
      <c r="AB100" s="25"/>
      <c r="AC100" s="25"/>
      <c r="AD100" s="25"/>
      <c r="AE100" s="25"/>
      <c r="AF100" s="27"/>
      <c r="AH100">
        <v>43251</v>
      </c>
    </row>
    <row r="101" spans="4:34">
      <c r="D101" s="25"/>
      <c r="E101" s="26"/>
      <c r="F101" s="25"/>
      <c r="G101" s="25"/>
      <c r="H101" s="25"/>
      <c r="I101" s="25"/>
      <c r="J101" s="27"/>
      <c r="O101" s="25"/>
      <c r="P101" s="26"/>
      <c r="Q101" s="25"/>
      <c r="R101" s="25"/>
      <c r="S101" s="25"/>
      <c r="T101" s="25"/>
      <c r="U101" s="27"/>
      <c r="Z101" s="25"/>
      <c r="AA101" s="26"/>
      <c r="AB101" s="25"/>
      <c r="AC101" s="25"/>
      <c r="AD101" s="25"/>
      <c r="AE101" s="25"/>
      <c r="AF101" s="27"/>
      <c r="AH101">
        <v>43220</v>
      </c>
    </row>
    <row r="102" spans="4:34">
      <c r="D102" s="25"/>
      <c r="E102" s="26"/>
      <c r="F102" s="25"/>
      <c r="G102" s="25"/>
      <c r="H102" s="25"/>
      <c r="I102" s="25"/>
      <c r="J102" s="27"/>
      <c r="O102" s="25"/>
      <c r="P102" s="26"/>
      <c r="Q102" s="25"/>
      <c r="R102" s="25"/>
      <c r="S102" s="25"/>
      <c r="T102" s="25"/>
      <c r="U102" s="27"/>
      <c r="Z102" s="25"/>
      <c r="AA102" s="26"/>
      <c r="AB102" s="25"/>
      <c r="AC102" s="25"/>
      <c r="AD102" s="25"/>
      <c r="AE102" s="25"/>
      <c r="AF102" s="27"/>
      <c r="AH102">
        <v>43190</v>
      </c>
    </row>
    <row r="103" spans="4:34">
      <c r="D103" s="25"/>
      <c r="E103" s="26"/>
      <c r="F103" s="25"/>
      <c r="G103" s="25"/>
      <c r="H103" s="25"/>
      <c r="I103" s="25"/>
      <c r="J103" s="27"/>
      <c r="O103" s="25"/>
      <c r="P103" s="26"/>
      <c r="Q103" s="25"/>
      <c r="R103" s="25"/>
      <c r="S103" s="25"/>
      <c r="T103" s="25"/>
      <c r="U103" s="27"/>
      <c r="Z103" s="25"/>
      <c r="AA103" s="26"/>
      <c r="AB103" s="25"/>
      <c r="AC103" s="25"/>
      <c r="AD103" s="25"/>
      <c r="AE103" s="25"/>
      <c r="AF103" s="27"/>
      <c r="AH103">
        <v>43159</v>
      </c>
    </row>
    <row r="104" spans="4:34">
      <c r="D104" s="25"/>
      <c r="E104" s="26"/>
      <c r="F104" s="25"/>
      <c r="G104" s="25"/>
      <c r="H104" s="25"/>
      <c r="I104" s="25"/>
      <c r="J104" s="27"/>
      <c r="O104" s="25"/>
      <c r="P104" s="26"/>
      <c r="Q104" s="25"/>
      <c r="R104" s="25"/>
      <c r="S104" s="25"/>
      <c r="T104" s="25"/>
      <c r="U104" s="27"/>
      <c r="Z104" s="25"/>
      <c r="AA104" s="26"/>
      <c r="AB104" s="25"/>
      <c r="AC104" s="25"/>
      <c r="AD104" s="25"/>
      <c r="AE104" s="25"/>
      <c r="AF104" s="27"/>
      <c r="AH104">
        <v>43131</v>
      </c>
    </row>
    <row r="105" spans="4:34">
      <c r="D105" s="25"/>
      <c r="E105" s="26"/>
      <c r="F105" s="25"/>
      <c r="G105" s="25"/>
      <c r="H105" s="25"/>
      <c r="I105" s="25"/>
      <c r="J105" s="27"/>
      <c r="O105" s="25"/>
      <c r="P105" s="26"/>
      <c r="Q105" s="25"/>
      <c r="R105" s="25"/>
      <c r="S105" s="25"/>
      <c r="T105" s="25"/>
      <c r="U105" s="27"/>
      <c r="Z105" s="25"/>
      <c r="AA105" s="26"/>
      <c r="AB105" s="25"/>
      <c r="AC105" s="25"/>
      <c r="AD105" s="25"/>
      <c r="AE105" s="25"/>
      <c r="AF105" s="27"/>
      <c r="AH105">
        <v>43100</v>
      </c>
    </row>
    <row r="106" spans="4:34">
      <c r="D106" s="25"/>
      <c r="E106" s="26"/>
      <c r="F106" s="25"/>
      <c r="G106" s="25"/>
      <c r="H106" s="25"/>
      <c r="I106" s="25"/>
      <c r="J106" s="27"/>
      <c r="O106" s="25"/>
      <c r="P106" s="26"/>
      <c r="Q106" s="25"/>
      <c r="R106" s="25"/>
      <c r="S106" s="25"/>
      <c r="T106" s="25"/>
      <c r="U106" s="27"/>
      <c r="Z106" s="25"/>
      <c r="AA106" s="26"/>
      <c r="AB106" s="25"/>
      <c r="AC106" s="25"/>
      <c r="AD106" s="25"/>
      <c r="AE106" s="25"/>
      <c r="AF106" s="27"/>
      <c r="AH106">
        <v>43069</v>
      </c>
    </row>
    <row r="107" spans="4:34">
      <c r="D107" s="25"/>
      <c r="E107" s="26"/>
      <c r="F107" s="25"/>
      <c r="G107" s="25"/>
      <c r="H107" s="25"/>
      <c r="I107" s="25"/>
      <c r="J107" s="27"/>
      <c r="O107" s="25"/>
      <c r="P107" s="26"/>
      <c r="Q107" s="25"/>
      <c r="R107" s="25"/>
      <c r="S107" s="25"/>
      <c r="T107" s="25"/>
      <c r="U107" s="27"/>
      <c r="Z107" s="25"/>
      <c r="AA107" s="26"/>
      <c r="AB107" s="25"/>
      <c r="AC107" s="25"/>
      <c r="AD107" s="25"/>
      <c r="AE107" s="25"/>
      <c r="AF107" s="27"/>
      <c r="AH107">
        <v>43039</v>
      </c>
    </row>
    <row r="108" spans="4:34">
      <c r="D108" s="25"/>
      <c r="E108" s="26"/>
      <c r="F108" s="25"/>
      <c r="G108" s="25"/>
      <c r="H108" s="25"/>
      <c r="I108" s="25"/>
      <c r="J108" s="27"/>
      <c r="O108" s="25"/>
      <c r="P108" s="26"/>
      <c r="Q108" s="25"/>
      <c r="R108" s="25"/>
      <c r="S108" s="25"/>
      <c r="T108" s="25"/>
      <c r="U108" s="27"/>
      <c r="Z108" s="25"/>
      <c r="AA108" s="26"/>
      <c r="AB108" s="25"/>
      <c r="AC108" s="25"/>
      <c r="AD108" s="25"/>
      <c r="AE108" s="25"/>
      <c r="AF108" s="27"/>
      <c r="AH108">
        <v>43008</v>
      </c>
    </row>
    <row r="109" spans="4:34">
      <c r="D109" s="25"/>
      <c r="E109" s="26"/>
      <c r="F109" s="25"/>
      <c r="G109" s="25"/>
      <c r="H109" s="25"/>
      <c r="I109" s="25"/>
      <c r="J109" s="27"/>
      <c r="O109" s="25"/>
      <c r="P109" s="26"/>
      <c r="Q109" s="25"/>
      <c r="R109" s="25"/>
      <c r="S109" s="25"/>
      <c r="T109" s="25"/>
      <c r="U109" s="27"/>
      <c r="Z109" s="25"/>
      <c r="AA109" s="26"/>
      <c r="AB109" s="25"/>
      <c r="AC109" s="25"/>
      <c r="AD109" s="25"/>
      <c r="AE109" s="25"/>
      <c r="AF109" s="27"/>
      <c r="AH109">
        <v>42978</v>
      </c>
    </row>
    <row r="110" spans="4:34">
      <c r="D110" s="25"/>
      <c r="E110" s="26"/>
      <c r="F110" s="25"/>
      <c r="G110" s="25"/>
      <c r="H110" s="25"/>
      <c r="I110" s="25"/>
      <c r="J110" s="27"/>
      <c r="O110" s="25"/>
      <c r="P110" s="26"/>
      <c r="Q110" s="25"/>
      <c r="R110" s="25"/>
      <c r="S110" s="25"/>
      <c r="T110" s="25"/>
      <c r="U110" s="27"/>
      <c r="Z110" s="25"/>
      <c r="AA110" s="26"/>
      <c r="AB110" s="25"/>
      <c r="AC110" s="25"/>
      <c r="AD110" s="25"/>
      <c r="AE110" s="25"/>
      <c r="AF110" s="27"/>
      <c r="AH110">
        <v>42947</v>
      </c>
    </row>
    <row r="111" spans="4:34">
      <c r="D111" s="25"/>
      <c r="E111" s="26"/>
      <c r="F111" s="25"/>
      <c r="G111" s="25"/>
      <c r="H111" s="25"/>
      <c r="I111" s="25"/>
      <c r="J111" s="27"/>
      <c r="O111" s="25"/>
      <c r="P111" s="26"/>
      <c r="Q111" s="25"/>
      <c r="R111" s="25"/>
      <c r="S111" s="25"/>
      <c r="T111" s="25"/>
      <c r="U111" s="27"/>
      <c r="Z111" s="25"/>
      <c r="AA111" s="26"/>
      <c r="AB111" s="25"/>
      <c r="AC111" s="25"/>
      <c r="AD111" s="25"/>
      <c r="AE111" s="25"/>
      <c r="AF111" s="27"/>
      <c r="AH111">
        <v>42916</v>
      </c>
    </row>
    <row r="112" spans="4:34">
      <c r="D112" s="25"/>
      <c r="E112" s="26"/>
      <c r="F112" s="25"/>
      <c r="G112" s="25"/>
      <c r="H112" s="25"/>
      <c r="I112" s="25"/>
      <c r="J112" s="27"/>
      <c r="O112" s="25"/>
      <c r="P112" s="26"/>
      <c r="Q112" s="25"/>
      <c r="R112" s="25"/>
      <c r="S112" s="25"/>
      <c r="T112" s="25"/>
      <c r="U112" s="27"/>
      <c r="Z112" s="25"/>
      <c r="AA112" s="26"/>
      <c r="AB112" s="25"/>
      <c r="AC112" s="25"/>
      <c r="AD112" s="25"/>
      <c r="AE112" s="25"/>
      <c r="AF112" s="27"/>
      <c r="AH112">
        <v>42886</v>
      </c>
    </row>
    <row r="113" spans="4:34">
      <c r="D113" s="25"/>
      <c r="E113" s="26"/>
      <c r="F113" s="25"/>
      <c r="G113" s="25"/>
      <c r="H113" s="25"/>
      <c r="I113" s="25"/>
      <c r="J113" s="27"/>
      <c r="O113" s="25"/>
      <c r="P113" s="26"/>
      <c r="Q113" s="25"/>
      <c r="R113" s="25"/>
      <c r="S113" s="25"/>
      <c r="T113" s="25"/>
      <c r="U113" s="27"/>
      <c r="Z113" s="25"/>
      <c r="AA113" s="26"/>
      <c r="AB113" s="25"/>
      <c r="AC113" s="25"/>
      <c r="AD113" s="25"/>
      <c r="AE113" s="25"/>
      <c r="AF113" s="27"/>
      <c r="AH113">
        <v>42855</v>
      </c>
    </row>
    <row r="114" spans="4:34">
      <c r="D114" s="25"/>
      <c r="E114" s="26"/>
      <c r="F114" s="25"/>
      <c r="G114" s="25"/>
      <c r="H114" s="25"/>
      <c r="I114" s="25"/>
      <c r="J114" s="27"/>
      <c r="O114" s="25"/>
      <c r="P114" s="26"/>
      <c r="Q114" s="25"/>
      <c r="R114" s="25"/>
      <c r="S114" s="25"/>
      <c r="T114" s="25"/>
      <c r="U114" s="27"/>
      <c r="Z114" s="25"/>
      <c r="AA114" s="26"/>
      <c r="AB114" s="25"/>
      <c r="AC114" s="25"/>
      <c r="AD114" s="25"/>
      <c r="AE114" s="25"/>
      <c r="AF114" s="27"/>
      <c r="AH114">
        <v>42825</v>
      </c>
    </row>
    <row r="115" spans="4:34">
      <c r="D115" s="25"/>
      <c r="E115" s="26"/>
      <c r="F115" s="25"/>
      <c r="G115" s="25"/>
      <c r="H115" s="25"/>
      <c r="I115" s="25"/>
      <c r="J115" s="27"/>
      <c r="O115" s="25"/>
      <c r="P115" s="26"/>
      <c r="Q115" s="25"/>
      <c r="R115" s="25"/>
      <c r="S115" s="25"/>
      <c r="T115" s="25"/>
      <c r="U115" s="27"/>
      <c r="Z115" s="25"/>
      <c r="AA115" s="26"/>
      <c r="AB115" s="25"/>
      <c r="AC115" s="25"/>
      <c r="AD115" s="25"/>
      <c r="AE115" s="25"/>
      <c r="AF115" s="27"/>
      <c r="AH115">
        <v>42794</v>
      </c>
    </row>
    <row r="116" spans="4:34">
      <c r="D116" s="25"/>
      <c r="E116" s="26"/>
      <c r="F116" s="25"/>
      <c r="G116" s="25"/>
      <c r="H116" s="25"/>
      <c r="I116" s="25"/>
      <c r="J116" s="27"/>
      <c r="O116" s="25"/>
      <c r="P116" s="26"/>
      <c r="Q116" s="25"/>
      <c r="R116" s="25"/>
      <c r="S116" s="25"/>
      <c r="T116" s="25"/>
      <c r="U116" s="27"/>
      <c r="Z116" s="25"/>
      <c r="AA116" s="26"/>
      <c r="AB116" s="25"/>
      <c r="AC116" s="25"/>
      <c r="AD116" s="25"/>
      <c r="AE116" s="25"/>
      <c r="AF116" s="27"/>
      <c r="AH116">
        <v>42766</v>
      </c>
    </row>
    <row r="117" spans="4:34">
      <c r="D117" s="25"/>
      <c r="E117" s="26"/>
      <c r="F117" s="25"/>
      <c r="G117" s="25"/>
      <c r="H117" s="25"/>
      <c r="I117" s="25"/>
      <c r="J117" s="27"/>
      <c r="O117" s="25"/>
      <c r="P117" s="26"/>
      <c r="Q117" s="25"/>
      <c r="R117" s="25"/>
      <c r="S117" s="25"/>
      <c r="T117" s="25"/>
      <c r="U117" s="27"/>
      <c r="Z117" s="25"/>
      <c r="AA117" s="26"/>
      <c r="AB117" s="25"/>
      <c r="AC117" s="25"/>
      <c r="AD117" s="25"/>
      <c r="AE117" s="25"/>
      <c r="AF117" s="27"/>
      <c r="AH117">
        <v>42735</v>
      </c>
    </row>
    <row r="118" spans="4:34">
      <c r="D118" s="25"/>
      <c r="E118" s="26"/>
      <c r="F118" s="25"/>
      <c r="G118" s="25"/>
      <c r="H118" s="25"/>
      <c r="I118" s="25"/>
      <c r="J118" s="27"/>
      <c r="O118" s="25"/>
      <c r="P118" s="26"/>
      <c r="Q118" s="25"/>
      <c r="R118" s="25"/>
      <c r="S118" s="25"/>
      <c r="T118" s="25"/>
      <c r="U118" s="27"/>
      <c r="Z118" s="25"/>
      <c r="AA118" s="26"/>
      <c r="AB118" s="25"/>
      <c r="AC118" s="25"/>
      <c r="AD118" s="25"/>
      <c r="AE118" s="25"/>
      <c r="AF118" s="27"/>
      <c r="AH118">
        <v>42704</v>
      </c>
    </row>
    <row r="119" spans="4:34">
      <c r="D119" s="25"/>
      <c r="E119" s="26"/>
      <c r="F119" s="25"/>
      <c r="G119" s="25"/>
      <c r="H119" s="25"/>
      <c r="I119" s="25"/>
      <c r="J119" s="27"/>
      <c r="O119" s="25"/>
      <c r="P119" s="26"/>
      <c r="Q119" s="25"/>
      <c r="R119" s="25"/>
      <c r="S119" s="25"/>
      <c r="T119" s="25"/>
      <c r="U119" s="27"/>
      <c r="Z119" s="25"/>
      <c r="AA119" s="26"/>
      <c r="AB119" s="25"/>
      <c r="AC119" s="25"/>
      <c r="AD119" s="25"/>
      <c r="AE119" s="25"/>
      <c r="AF119" s="27"/>
      <c r="AH119">
        <v>42674</v>
      </c>
    </row>
    <row r="120" spans="4:34">
      <c r="D120" s="25"/>
      <c r="E120" s="26"/>
      <c r="F120" s="25"/>
      <c r="G120" s="25"/>
      <c r="H120" s="25"/>
      <c r="I120" s="25"/>
      <c r="J120" s="27"/>
      <c r="O120" s="25"/>
      <c r="P120" s="26"/>
      <c r="Q120" s="25"/>
      <c r="R120" s="25"/>
      <c r="S120" s="25"/>
      <c r="T120" s="25"/>
      <c r="U120" s="27"/>
      <c r="Z120" s="25"/>
      <c r="AA120" s="26"/>
      <c r="AB120" s="25"/>
      <c r="AC120" s="25"/>
      <c r="AD120" s="25"/>
      <c r="AE120" s="25"/>
      <c r="AF120" s="27"/>
      <c r="AH120">
        <v>42643</v>
      </c>
    </row>
    <row r="121" spans="4:34">
      <c r="D121" s="25"/>
      <c r="E121" s="26"/>
      <c r="F121" s="25"/>
      <c r="G121" s="25"/>
      <c r="H121" s="25"/>
      <c r="I121" s="25"/>
      <c r="J121" s="27"/>
      <c r="O121" s="25"/>
      <c r="P121" s="26"/>
      <c r="Q121" s="25"/>
      <c r="R121" s="25"/>
      <c r="S121" s="25"/>
      <c r="T121" s="25"/>
      <c r="U121" s="27"/>
      <c r="Z121" s="25"/>
      <c r="AA121" s="26"/>
      <c r="AB121" s="25"/>
      <c r="AC121" s="25"/>
      <c r="AD121" s="25"/>
      <c r="AE121" s="25"/>
      <c r="AF121" s="27"/>
      <c r="AH121">
        <v>42613</v>
      </c>
    </row>
    <row r="122" spans="4:34">
      <c r="D122" s="25"/>
      <c r="E122" s="26"/>
      <c r="F122" s="25"/>
      <c r="G122" s="25"/>
      <c r="H122" s="25"/>
      <c r="I122" s="25"/>
      <c r="J122" s="27"/>
      <c r="O122" s="25"/>
      <c r="P122" s="26"/>
      <c r="Q122" s="25"/>
      <c r="R122" s="25"/>
      <c r="S122" s="25"/>
      <c r="T122" s="25"/>
      <c r="U122" s="27"/>
      <c r="Z122" s="25"/>
      <c r="AA122" s="26"/>
      <c r="AB122" s="25"/>
      <c r="AC122" s="25"/>
      <c r="AD122" s="25"/>
      <c r="AE122" s="25"/>
      <c r="AF122" s="27"/>
      <c r="AH122">
        <v>42582</v>
      </c>
    </row>
    <row r="123" spans="4:34">
      <c r="D123" s="25"/>
      <c r="E123" s="26"/>
      <c r="F123" s="25"/>
      <c r="G123" s="25"/>
      <c r="H123" s="25"/>
      <c r="I123" s="25"/>
      <c r="J123" s="27"/>
      <c r="O123" s="25"/>
      <c r="P123" s="26"/>
      <c r="Q123" s="25"/>
      <c r="R123" s="25"/>
      <c r="S123" s="25"/>
      <c r="T123" s="25"/>
      <c r="U123" s="27"/>
      <c r="Z123" s="25"/>
      <c r="AA123" s="26"/>
      <c r="AB123" s="25"/>
      <c r="AC123" s="25"/>
      <c r="AD123" s="25"/>
      <c r="AE123" s="25"/>
      <c r="AF123" s="27"/>
      <c r="AH123">
        <v>42551</v>
      </c>
    </row>
    <row r="124" spans="4:34">
      <c r="D124" s="25"/>
      <c r="E124" s="26"/>
      <c r="F124" s="25"/>
      <c r="G124" s="25"/>
      <c r="H124" s="25"/>
      <c r="I124" s="25"/>
      <c r="J124" s="27"/>
      <c r="O124" s="25"/>
      <c r="P124" s="26"/>
      <c r="Q124" s="25"/>
      <c r="R124" s="25"/>
      <c r="S124" s="25"/>
      <c r="T124" s="25"/>
      <c r="U124" s="27"/>
      <c r="Z124" s="25"/>
      <c r="AA124" s="26"/>
      <c r="AB124" s="25"/>
      <c r="AC124" s="25"/>
      <c r="AD124" s="25"/>
      <c r="AE124" s="25"/>
      <c r="AF124" s="27"/>
      <c r="AH124">
        <v>42521</v>
      </c>
    </row>
    <row r="125" spans="4:34">
      <c r="D125" s="25"/>
      <c r="E125" s="26"/>
      <c r="F125" s="25"/>
      <c r="G125" s="25"/>
      <c r="H125" s="25"/>
      <c r="I125" s="25"/>
      <c r="J125" s="27"/>
      <c r="O125" s="25"/>
      <c r="P125" s="26"/>
      <c r="Q125" s="25"/>
      <c r="R125" s="25"/>
      <c r="S125" s="25"/>
      <c r="T125" s="25"/>
      <c r="U125" s="27"/>
      <c r="Z125" s="25"/>
      <c r="AA125" s="26"/>
      <c r="AB125" s="25"/>
      <c r="AC125" s="25"/>
      <c r="AD125" s="25"/>
      <c r="AE125" s="25"/>
      <c r="AF125" s="27"/>
      <c r="AH125">
        <v>42490</v>
      </c>
    </row>
    <row r="126" spans="4:34">
      <c r="D126" s="25"/>
      <c r="E126" s="26"/>
      <c r="F126" s="25"/>
      <c r="G126" s="25"/>
      <c r="H126" s="25"/>
      <c r="I126" s="25"/>
      <c r="J126" s="27"/>
      <c r="O126" s="25"/>
      <c r="P126" s="26"/>
      <c r="Q126" s="25"/>
      <c r="R126" s="25"/>
      <c r="S126" s="25"/>
      <c r="T126" s="25"/>
      <c r="U126" s="27"/>
      <c r="Z126" s="25"/>
      <c r="AA126" s="26"/>
      <c r="AB126" s="25"/>
      <c r="AC126" s="25"/>
      <c r="AD126" s="25"/>
      <c r="AE126" s="25"/>
      <c r="AF126" s="27"/>
      <c r="AH126">
        <v>42460</v>
      </c>
    </row>
    <row r="127" spans="4:34">
      <c r="D127" s="25"/>
      <c r="E127" s="26"/>
      <c r="F127" s="25"/>
      <c r="G127" s="25"/>
      <c r="H127" s="25"/>
      <c r="I127" s="25"/>
      <c r="J127" s="27"/>
      <c r="O127" s="25"/>
      <c r="P127" s="26"/>
      <c r="Q127" s="25"/>
      <c r="R127" s="25"/>
      <c r="S127" s="25"/>
      <c r="T127" s="25"/>
      <c r="U127" s="27"/>
      <c r="Z127" s="25"/>
      <c r="AA127" s="26"/>
      <c r="AB127" s="25"/>
      <c r="AC127" s="25"/>
      <c r="AD127" s="25"/>
      <c r="AE127" s="25"/>
      <c r="AF127" s="27"/>
      <c r="AH127">
        <v>42429</v>
      </c>
    </row>
    <row r="128" spans="4:34">
      <c r="D128" s="25"/>
      <c r="E128" s="26"/>
      <c r="F128" s="25"/>
      <c r="G128" s="25"/>
      <c r="H128" s="25"/>
      <c r="I128" s="25"/>
      <c r="J128" s="27"/>
      <c r="O128" s="25"/>
      <c r="P128" s="26"/>
      <c r="Q128" s="25"/>
      <c r="R128" s="25"/>
      <c r="S128" s="25"/>
      <c r="T128" s="25"/>
      <c r="U128" s="27"/>
      <c r="Z128" s="25"/>
      <c r="AA128" s="26"/>
      <c r="AB128" s="25"/>
      <c r="AC128" s="25"/>
      <c r="AD128" s="25"/>
      <c r="AE128" s="25"/>
      <c r="AF128" s="27"/>
      <c r="AH128">
        <v>42400</v>
      </c>
    </row>
    <row r="129" spans="4:34">
      <c r="D129" s="25"/>
      <c r="E129" s="26"/>
      <c r="F129" s="25"/>
      <c r="G129" s="25"/>
      <c r="H129" s="25"/>
      <c r="I129" s="25"/>
      <c r="J129" s="27"/>
      <c r="O129" s="25"/>
      <c r="P129" s="26"/>
      <c r="Q129" s="25"/>
      <c r="R129" s="25"/>
      <c r="S129" s="25"/>
      <c r="T129" s="25"/>
      <c r="U129" s="27"/>
      <c r="Z129" s="25"/>
      <c r="AA129" s="26"/>
      <c r="AB129" s="25"/>
      <c r="AC129" s="25"/>
      <c r="AD129" s="25"/>
      <c r="AE129" s="25"/>
      <c r="AF129" s="27"/>
      <c r="AH129">
        <v>42369</v>
      </c>
    </row>
    <row r="130" spans="4:34">
      <c r="D130" s="25"/>
      <c r="E130" s="26"/>
      <c r="F130" s="25"/>
      <c r="G130" s="25"/>
      <c r="H130" s="25"/>
      <c r="I130" s="25"/>
      <c r="J130" s="27"/>
      <c r="O130" s="25"/>
      <c r="P130" s="26"/>
      <c r="Q130" s="25"/>
      <c r="R130" s="25"/>
      <c r="S130" s="25"/>
      <c r="T130" s="25"/>
      <c r="U130" s="27"/>
      <c r="Z130" s="25"/>
      <c r="AA130" s="26"/>
      <c r="AB130" s="25"/>
      <c r="AC130" s="25"/>
      <c r="AD130" s="25"/>
      <c r="AE130" s="25"/>
      <c r="AF130" s="27"/>
      <c r="AH130">
        <v>42338</v>
      </c>
    </row>
    <row r="131" spans="4:34">
      <c r="D131" s="25"/>
      <c r="E131" s="26"/>
      <c r="F131" s="25"/>
      <c r="G131" s="25"/>
      <c r="H131" s="25"/>
      <c r="I131" s="25"/>
      <c r="J131" s="27"/>
      <c r="O131" s="25"/>
      <c r="P131" s="26"/>
      <c r="Q131" s="25"/>
      <c r="R131" s="25"/>
      <c r="S131" s="25"/>
      <c r="T131" s="25"/>
      <c r="U131" s="27"/>
      <c r="Z131" s="25"/>
      <c r="AA131" s="26"/>
      <c r="AB131" s="25"/>
      <c r="AC131" s="25"/>
      <c r="AD131" s="25"/>
      <c r="AE131" s="25"/>
      <c r="AF131" s="27"/>
      <c r="AH131">
        <v>42308</v>
      </c>
    </row>
    <row r="132" spans="4:34">
      <c r="D132" s="25"/>
      <c r="E132" s="26"/>
      <c r="F132" s="25"/>
      <c r="G132" s="25"/>
      <c r="H132" s="25"/>
      <c r="I132" s="25"/>
      <c r="J132" s="27"/>
      <c r="O132" s="25"/>
      <c r="P132" s="26"/>
      <c r="Q132" s="25"/>
      <c r="R132" s="25"/>
      <c r="S132" s="25"/>
      <c r="T132" s="25"/>
      <c r="U132" s="27"/>
      <c r="Z132" s="25"/>
      <c r="AA132" s="26"/>
      <c r="AB132" s="25"/>
      <c r="AC132" s="25"/>
      <c r="AD132" s="25"/>
      <c r="AE132" s="25"/>
      <c r="AF132" s="27"/>
      <c r="AH132">
        <v>42277</v>
      </c>
    </row>
    <row r="133" spans="4:34">
      <c r="D133" s="25"/>
      <c r="E133" s="26"/>
      <c r="F133" s="25"/>
      <c r="G133" s="25"/>
      <c r="H133" s="25"/>
      <c r="I133" s="25"/>
      <c r="J133" s="27"/>
      <c r="O133" s="25"/>
      <c r="P133" s="26"/>
      <c r="Q133" s="25"/>
      <c r="R133" s="25"/>
      <c r="S133" s="25"/>
      <c r="T133" s="25"/>
      <c r="U133" s="27"/>
      <c r="Z133" s="25"/>
      <c r="AA133" s="26"/>
      <c r="AB133" s="25"/>
      <c r="AC133" s="25"/>
      <c r="AD133" s="25"/>
      <c r="AE133" s="25"/>
      <c r="AF133" s="27"/>
      <c r="AH133">
        <v>42247</v>
      </c>
    </row>
    <row r="134" spans="4:34">
      <c r="D134" s="25"/>
      <c r="E134" s="26"/>
      <c r="F134" s="25"/>
      <c r="G134" s="25"/>
      <c r="H134" s="25"/>
      <c r="I134" s="25"/>
      <c r="J134" s="27"/>
      <c r="O134" s="25"/>
      <c r="P134" s="26"/>
      <c r="Q134" s="25"/>
      <c r="R134" s="25"/>
      <c r="S134" s="25"/>
      <c r="T134" s="25"/>
      <c r="U134" s="27"/>
      <c r="Z134" s="25"/>
      <c r="AA134" s="26"/>
      <c r="AB134" s="25"/>
      <c r="AC134" s="25"/>
      <c r="AD134" s="25"/>
      <c r="AE134" s="25"/>
      <c r="AF134" s="27"/>
      <c r="AH134">
        <v>42216</v>
      </c>
    </row>
    <row r="135" spans="4:34">
      <c r="D135" s="25"/>
      <c r="E135" s="26"/>
      <c r="F135" s="25"/>
      <c r="G135" s="25"/>
      <c r="H135" s="25"/>
      <c r="I135" s="25"/>
      <c r="J135" s="27"/>
      <c r="O135" s="25"/>
      <c r="P135" s="26"/>
      <c r="Q135" s="25"/>
      <c r="R135" s="25"/>
      <c r="S135" s="25"/>
      <c r="T135" s="25"/>
      <c r="U135" s="27"/>
      <c r="Z135" s="25"/>
      <c r="AA135" s="26"/>
      <c r="AB135" s="25"/>
      <c r="AC135" s="25"/>
      <c r="AD135" s="25"/>
      <c r="AE135" s="25"/>
      <c r="AF135" s="27"/>
      <c r="AH135">
        <v>42185</v>
      </c>
    </row>
    <row r="136" spans="4:34">
      <c r="D136" s="25"/>
      <c r="E136" s="26"/>
      <c r="F136" s="25"/>
      <c r="G136" s="25"/>
      <c r="H136" s="25"/>
      <c r="I136" s="25"/>
      <c r="J136" s="27"/>
      <c r="O136" s="25"/>
      <c r="P136" s="26"/>
      <c r="Q136" s="25"/>
      <c r="R136" s="25"/>
      <c r="S136" s="25"/>
      <c r="T136" s="25"/>
      <c r="U136" s="27"/>
      <c r="Z136" s="25"/>
      <c r="AA136" s="26"/>
      <c r="AB136" s="25"/>
      <c r="AC136" s="25"/>
      <c r="AD136" s="25"/>
      <c r="AE136" s="25"/>
      <c r="AF136" s="27"/>
      <c r="AH136">
        <v>42155</v>
      </c>
    </row>
    <row r="137" spans="4:34">
      <c r="D137" s="25"/>
      <c r="E137" s="26"/>
      <c r="F137" s="25"/>
      <c r="G137" s="25"/>
      <c r="H137" s="25"/>
      <c r="I137" s="25"/>
      <c r="J137" s="27"/>
      <c r="O137" s="25"/>
      <c r="P137" s="26"/>
      <c r="Q137" s="25"/>
      <c r="R137" s="25"/>
      <c r="S137" s="25"/>
      <c r="T137" s="25"/>
      <c r="U137" s="27"/>
      <c r="Z137" s="25"/>
      <c r="AA137" s="26"/>
      <c r="AB137" s="25"/>
      <c r="AC137" s="25"/>
      <c r="AD137" s="25"/>
      <c r="AE137" s="25"/>
      <c r="AF137" s="27"/>
      <c r="AH137">
        <v>42124</v>
      </c>
    </row>
    <row r="138" spans="4:34">
      <c r="D138" s="25"/>
      <c r="E138" s="26"/>
      <c r="F138" s="25"/>
      <c r="G138" s="25"/>
      <c r="H138" s="25"/>
      <c r="I138" s="25"/>
      <c r="J138" s="27"/>
      <c r="O138" s="25"/>
      <c r="P138" s="26"/>
      <c r="Q138" s="25"/>
      <c r="R138" s="25"/>
      <c r="S138" s="25"/>
      <c r="T138" s="25"/>
      <c r="U138" s="27"/>
      <c r="Z138" s="25"/>
      <c r="AA138" s="26"/>
      <c r="AB138" s="25"/>
      <c r="AC138" s="25"/>
      <c r="AD138" s="25"/>
      <c r="AE138" s="25"/>
      <c r="AF138" s="27"/>
      <c r="AH138">
        <v>42094</v>
      </c>
    </row>
    <row r="139" spans="4:34">
      <c r="D139" s="25"/>
      <c r="E139" s="26"/>
      <c r="F139" s="25"/>
      <c r="G139" s="25"/>
      <c r="H139" s="25"/>
      <c r="I139" s="25"/>
      <c r="J139" s="27"/>
      <c r="O139" s="25"/>
      <c r="P139" s="26"/>
      <c r="Q139" s="25"/>
      <c r="R139" s="25"/>
      <c r="S139" s="25"/>
      <c r="T139" s="25"/>
      <c r="U139" s="27"/>
      <c r="Z139" s="25"/>
      <c r="AA139" s="26"/>
      <c r="AB139" s="25"/>
      <c r="AC139" s="25"/>
      <c r="AD139" s="25"/>
      <c r="AE139" s="25"/>
      <c r="AF139" s="27"/>
      <c r="AH139">
        <v>42063</v>
      </c>
    </row>
    <row r="140" spans="4:34">
      <c r="D140" s="25"/>
      <c r="E140" s="26"/>
      <c r="F140" s="25"/>
      <c r="G140" s="25"/>
      <c r="H140" s="25"/>
      <c r="I140" s="25"/>
      <c r="J140" s="27"/>
      <c r="O140" s="25"/>
      <c r="P140" s="26"/>
      <c r="Q140" s="25"/>
      <c r="R140" s="25"/>
      <c r="S140" s="25"/>
      <c r="T140" s="25"/>
      <c r="U140" s="27"/>
      <c r="Z140" s="25"/>
      <c r="AA140" s="26"/>
      <c r="AB140" s="25"/>
      <c r="AC140" s="25"/>
      <c r="AD140" s="25"/>
      <c r="AE140" s="25"/>
      <c r="AF140" s="27"/>
      <c r="AH140">
        <v>42035</v>
      </c>
    </row>
    <row r="141" spans="4:34">
      <c r="D141" s="25"/>
      <c r="E141" s="26"/>
      <c r="F141" s="25"/>
      <c r="G141" s="25"/>
      <c r="H141" s="25"/>
      <c r="I141" s="25"/>
      <c r="J141" s="27"/>
      <c r="O141" s="25"/>
      <c r="P141" s="26"/>
      <c r="Q141" s="25"/>
      <c r="R141" s="25"/>
      <c r="S141" s="25"/>
      <c r="T141" s="25"/>
      <c r="U141" s="27"/>
      <c r="Z141" s="25"/>
      <c r="AA141" s="26"/>
      <c r="AB141" s="25"/>
      <c r="AC141" s="25"/>
      <c r="AD141" s="25"/>
      <c r="AE141" s="25"/>
      <c r="AF141" s="27"/>
      <c r="AH141">
        <v>42004</v>
      </c>
    </row>
    <row r="142" spans="4:34">
      <c r="D142" s="25"/>
      <c r="E142" s="26"/>
      <c r="F142" s="25"/>
      <c r="G142" s="25"/>
      <c r="H142" s="25"/>
      <c r="I142" s="25"/>
      <c r="J142" s="27"/>
      <c r="O142" s="25"/>
      <c r="P142" s="26"/>
      <c r="Q142" s="25"/>
      <c r="R142" s="25"/>
      <c r="S142" s="25"/>
      <c r="T142" s="25"/>
      <c r="U142" s="27"/>
      <c r="Z142" s="25"/>
      <c r="AA142" s="26"/>
      <c r="AB142" s="25"/>
      <c r="AC142" s="25"/>
      <c r="AD142" s="25"/>
      <c r="AE142" s="25"/>
      <c r="AF142" s="27"/>
      <c r="AH142">
        <v>41973</v>
      </c>
    </row>
    <row r="143" spans="4:34">
      <c r="D143" s="25"/>
      <c r="E143" s="26"/>
      <c r="F143" s="25"/>
      <c r="G143" s="25"/>
      <c r="H143" s="25"/>
      <c r="I143" s="25"/>
      <c r="J143" s="27"/>
      <c r="O143" s="25"/>
      <c r="P143" s="26"/>
      <c r="Q143" s="25"/>
      <c r="R143" s="25"/>
      <c r="S143" s="25"/>
      <c r="T143" s="25"/>
      <c r="U143" s="27"/>
      <c r="Z143" s="25"/>
      <c r="AA143" s="26"/>
      <c r="AB143" s="25"/>
      <c r="AC143" s="25"/>
      <c r="AD143" s="25"/>
      <c r="AE143" s="25"/>
      <c r="AF143" s="27"/>
      <c r="AH143">
        <v>41943</v>
      </c>
    </row>
    <row r="144" spans="4:34">
      <c r="D144" s="25"/>
      <c r="E144" s="26"/>
      <c r="F144" s="25"/>
      <c r="G144" s="25"/>
      <c r="H144" s="25"/>
      <c r="I144" s="25"/>
      <c r="J144" s="27"/>
      <c r="O144" s="25"/>
      <c r="P144" s="26"/>
      <c r="Q144" s="25"/>
      <c r="R144" s="25"/>
      <c r="S144" s="25"/>
      <c r="T144" s="25"/>
      <c r="U144" s="27"/>
      <c r="Z144" s="25"/>
      <c r="AA144" s="26"/>
      <c r="AB144" s="25"/>
      <c r="AC144" s="25"/>
      <c r="AD144" s="25"/>
      <c r="AE144" s="25"/>
      <c r="AF144" s="27"/>
      <c r="AH144">
        <v>41912</v>
      </c>
    </row>
    <row r="145" spans="4:34">
      <c r="D145" s="25"/>
      <c r="E145" s="26"/>
      <c r="F145" s="25"/>
      <c r="G145" s="25"/>
      <c r="H145" s="25"/>
      <c r="I145" s="25"/>
      <c r="J145" s="27"/>
      <c r="O145" s="25"/>
      <c r="P145" s="26"/>
      <c r="Q145" s="25"/>
      <c r="R145" s="25"/>
      <c r="S145" s="25"/>
      <c r="T145" s="25"/>
      <c r="U145" s="27"/>
      <c r="Z145" s="25"/>
      <c r="AA145" s="26"/>
      <c r="AB145" s="25"/>
      <c r="AC145" s="25"/>
      <c r="AD145" s="25"/>
      <c r="AE145" s="25"/>
      <c r="AF145" s="27"/>
      <c r="AH145">
        <v>41882</v>
      </c>
    </row>
    <row r="146" spans="4:34">
      <c r="D146" s="25"/>
      <c r="E146" s="26"/>
      <c r="F146" s="25"/>
      <c r="G146" s="25"/>
      <c r="H146" s="25"/>
      <c r="I146" s="25"/>
      <c r="J146" s="27"/>
      <c r="O146" s="25"/>
      <c r="P146" s="26"/>
      <c r="Q146" s="25"/>
      <c r="R146" s="25"/>
      <c r="S146" s="25"/>
      <c r="T146" s="25"/>
      <c r="U146" s="27"/>
      <c r="Z146" s="25"/>
      <c r="AA146" s="26"/>
      <c r="AB146" s="25"/>
      <c r="AC146" s="25"/>
      <c r="AD146" s="25"/>
      <c r="AE146" s="25"/>
      <c r="AF146" s="27"/>
      <c r="AH146">
        <v>41851</v>
      </c>
    </row>
    <row r="147" spans="4:34">
      <c r="D147" s="25"/>
      <c r="E147" s="26"/>
      <c r="F147" s="25"/>
      <c r="G147" s="25"/>
      <c r="H147" s="25"/>
      <c r="I147" s="25"/>
      <c r="J147" s="27"/>
      <c r="O147" s="25"/>
      <c r="P147" s="26"/>
      <c r="Q147" s="25"/>
      <c r="R147" s="25"/>
      <c r="S147" s="25"/>
      <c r="T147" s="25"/>
      <c r="U147" s="27"/>
      <c r="Z147" s="25"/>
      <c r="AA147" s="26"/>
      <c r="AB147" s="25"/>
      <c r="AC147" s="25"/>
      <c r="AD147" s="25"/>
      <c r="AE147" s="25"/>
      <c r="AF147" s="27"/>
      <c r="AH147">
        <v>41820</v>
      </c>
    </row>
    <row r="148" spans="4:34">
      <c r="D148" s="25"/>
      <c r="E148" s="26"/>
      <c r="F148" s="25"/>
      <c r="G148" s="25"/>
      <c r="H148" s="25"/>
      <c r="I148" s="25"/>
      <c r="J148" s="27"/>
      <c r="O148" s="25"/>
      <c r="P148" s="26"/>
      <c r="Q148" s="25"/>
      <c r="R148" s="25"/>
      <c r="S148" s="25"/>
      <c r="T148" s="25"/>
      <c r="U148" s="27"/>
      <c r="Z148" s="25"/>
      <c r="AA148" s="26"/>
      <c r="AB148" s="25"/>
      <c r="AC148" s="25"/>
      <c r="AD148" s="25"/>
      <c r="AE148" s="25"/>
      <c r="AF148" s="27"/>
      <c r="AH148">
        <v>41790</v>
      </c>
    </row>
    <row r="149" spans="4:34">
      <c r="D149" s="25"/>
      <c r="E149" s="26"/>
      <c r="F149" s="25"/>
      <c r="G149" s="25"/>
      <c r="H149" s="25"/>
      <c r="I149" s="25"/>
      <c r="J149" s="27"/>
      <c r="O149" s="25"/>
      <c r="P149" s="26"/>
      <c r="Q149" s="25"/>
      <c r="R149" s="25"/>
      <c r="S149" s="25"/>
      <c r="T149" s="25"/>
      <c r="U149" s="27"/>
      <c r="Z149" s="25"/>
      <c r="AA149" s="26"/>
      <c r="AB149" s="25"/>
      <c r="AC149" s="25"/>
      <c r="AD149" s="25"/>
      <c r="AE149" s="25"/>
      <c r="AF149" s="27"/>
      <c r="AH149">
        <v>41759</v>
      </c>
    </row>
    <row r="150" spans="4:34">
      <c r="D150" s="25"/>
      <c r="E150" s="26"/>
      <c r="F150" s="25"/>
      <c r="G150" s="25"/>
      <c r="H150" s="25"/>
      <c r="I150" s="25"/>
      <c r="J150" s="27"/>
      <c r="O150" s="25"/>
      <c r="P150" s="26"/>
      <c r="Q150" s="25"/>
      <c r="R150" s="25"/>
      <c r="S150" s="25"/>
      <c r="T150" s="25"/>
      <c r="U150" s="27"/>
      <c r="Z150" s="25"/>
      <c r="AA150" s="26"/>
      <c r="AB150" s="25"/>
      <c r="AC150" s="25"/>
      <c r="AD150" s="25"/>
      <c r="AE150" s="25"/>
      <c r="AF150" s="27"/>
      <c r="AH150">
        <v>41729</v>
      </c>
    </row>
    <row r="151" spans="4:34">
      <c r="D151" s="25"/>
      <c r="E151" s="26"/>
      <c r="F151" s="25"/>
      <c r="G151" s="25"/>
      <c r="H151" s="25"/>
      <c r="I151" s="25"/>
      <c r="J151" s="27"/>
      <c r="O151" s="25"/>
      <c r="P151" s="26"/>
      <c r="Q151" s="25"/>
      <c r="R151" s="25"/>
      <c r="S151" s="25"/>
      <c r="T151" s="25"/>
      <c r="U151" s="27"/>
      <c r="Z151" s="25"/>
      <c r="AA151" s="26"/>
      <c r="AB151" s="25"/>
      <c r="AC151" s="25"/>
      <c r="AD151" s="25"/>
      <c r="AE151" s="25"/>
      <c r="AF151" s="27"/>
      <c r="AH151">
        <v>41698</v>
      </c>
    </row>
    <row r="152" spans="4:34">
      <c r="D152" s="25"/>
      <c r="E152" s="26"/>
      <c r="F152" s="25"/>
      <c r="G152" s="25"/>
      <c r="H152" s="25"/>
      <c r="I152" s="25"/>
      <c r="J152" s="27"/>
      <c r="O152" s="25"/>
      <c r="P152" s="26"/>
      <c r="Q152" s="25"/>
      <c r="R152" s="25"/>
      <c r="S152" s="25"/>
      <c r="T152" s="25"/>
      <c r="U152" s="27"/>
      <c r="Z152" s="25"/>
      <c r="AA152" s="26"/>
      <c r="AB152" s="25"/>
      <c r="AC152" s="25"/>
      <c r="AD152" s="25"/>
      <c r="AE152" s="25"/>
      <c r="AF152" s="27"/>
      <c r="AH152">
        <v>41670</v>
      </c>
    </row>
    <row r="153" spans="4:34">
      <c r="D153" s="25"/>
      <c r="E153" s="26"/>
      <c r="F153" s="25"/>
      <c r="G153" s="25"/>
      <c r="H153" s="25"/>
      <c r="I153" s="25"/>
      <c r="J153" s="27"/>
      <c r="O153" s="25"/>
      <c r="P153" s="26"/>
      <c r="Q153" s="25"/>
      <c r="R153" s="25"/>
      <c r="S153" s="25"/>
      <c r="T153" s="25"/>
      <c r="U153" s="27"/>
      <c r="Z153" s="25"/>
      <c r="AA153" s="26"/>
      <c r="AB153" s="25"/>
      <c r="AC153" s="25"/>
      <c r="AD153" s="25"/>
      <c r="AE153" s="25"/>
      <c r="AF153" s="27"/>
      <c r="AH153">
        <v>41639</v>
      </c>
    </row>
    <row r="154" spans="4:34">
      <c r="D154" s="25"/>
      <c r="E154" s="26"/>
      <c r="F154" s="25"/>
      <c r="G154" s="25"/>
      <c r="H154" s="25"/>
      <c r="I154" s="25"/>
      <c r="J154" s="27"/>
      <c r="O154" s="25"/>
      <c r="P154" s="26"/>
      <c r="Q154" s="25"/>
      <c r="R154" s="25"/>
      <c r="S154" s="25"/>
      <c r="T154" s="25"/>
      <c r="U154" s="27"/>
      <c r="Z154" s="25"/>
      <c r="AA154" s="26"/>
      <c r="AB154" s="25"/>
      <c r="AC154" s="25"/>
      <c r="AD154" s="25"/>
      <c r="AE154" s="25"/>
      <c r="AF154" s="27"/>
      <c r="AH154">
        <v>41608</v>
      </c>
    </row>
    <row r="155" spans="4:34">
      <c r="D155" s="25"/>
      <c r="E155" s="26"/>
      <c r="F155" s="25"/>
      <c r="G155" s="25"/>
      <c r="H155" s="25"/>
      <c r="I155" s="25"/>
      <c r="J155" s="27"/>
      <c r="O155" s="25"/>
      <c r="P155" s="26"/>
      <c r="Q155" s="25"/>
      <c r="R155" s="25"/>
      <c r="S155" s="25"/>
      <c r="T155" s="25"/>
      <c r="U155" s="27"/>
      <c r="Z155" s="25"/>
      <c r="AA155" s="26"/>
      <c r="AB155" s="25"/>
      <c r="AC155" s="25"/>
      <c r="AD155" s="25"/>
      <c r="AE155" s="25"/>
      <c r="AF155" s="27"/>
      <c r="AH155">
        <v>41578</v>
      </c>
    </row>
    <row r="156" spans="4:34">
      <c r="D156" s="25"/>
      <c r="E156" s="26"/>
      <c r="F156" s="25"/>
      <c r="G156" s="25"/>
      <c r="H156" s="25"/>
      <c r="I156" s="25"/>
      <c r="J156" s="27"/>
      <c r="O156" s="25"/>
      <c r="P156" s="26"/>
      <c r="Q156" s="25"/>
      <c r="R156" s="25"/>
      <c r="S156" s="25"/>
      <c r="T156" s="25"/>
      <c r="U156" s="27"/>
      <c r="Z156" s="25"/>
      <c r="AA156" s="26"/>
      <c r="AB156" s="25"/>
      <c r="AC156" s="25"/>
      <c r="AD156" s="25"/>
      <c r="AE156" s="25"/>
      <c r="AF156" s="27"/>
      <c r="AH156">
        <v>41547</v>
      </c>
    </row>
    <row r="157" spans="4:34">
      <c r="D157" s="25"/>
      <c r="E157" s="26"/>
      <c r="F157" s="25"/>
      <c r="G157" s="25"/>
      <c r="H157" s="25"/>
      <c r="I157" s="25"/>
      <c r="J157" s="27"/>
      <c r="O157" s="25"/>
      <c r="P157" s="26"/>
      <c r="Q157" s="25"/>
      <c r="R157" s="25"/>
      <c r="S157" s="25"/>
      <c r="T157" s="25"/>
      <c r="U157" s="27"/>
      <c r="Z157" s="25"/>
      <c r="AA157" s="26"/>
      <c r="AB157" s="25"/>
      <c r="AC157" s="25"/>
      <c r="AD157" s="25"/>
      <c r="AE157" s="25"/>
      <c r="AF157" s="27"/>
      <c r="AH157">
        <v>41517</v>
      </c>
    </row>
    <row r="158" spans="4:34">
      <c r="D158" s="25"/>
      <c r="E158" s="26"/>
      <c r="F158" s="25"/>
      <c r="G158" s="25"/>
      <c r="H158" s="25"/>
      <c r="I158" s="25"/>
      <c r="J158" s="27"/>
      <c r="O158" s="25"/>
      <c r="P158" s="26"/>
      <c r="Q158" s="25"/>
      <c r="R158" s="25"/>
      <c r="S158" s="25"/>
      <c r="T158" s="25"/>
      <c r="U158" s="27"/>
      <c r="Z158" s="25"/>
      <c r="AA158" s="26"/>
      <c r="AB158" s="25"/>
      <c r="AC158" s="25"/>
      <c r="AD158" s="25"/>
      <c r="AE158" s="25"/>
      <c r="AF158" s="27"/>
      <c r="AH158">
        <v>41486</v>
      </c>
    </row>
    <row r="159" spans="4:34">
      <c r="D159" s="25"/>
      <c r="E159" s="26"/>
      <c r="F159" s="25"/>
      <c r="G159" s="25"/>
      <c r="H159" s="25"/>
      <c r="I159" s="25"/>
      <c r="J159" s="27"/>
      <c r="O159" s="25"/>
      <c r="P159" s="26"/>
      <c r="Q159" s="25"/>
      <c r="R159" s="25"/>
      <c r="S159" s="25"/>
      <c r="T159" s="25"/>
      <c r="U159" s="27"/>
      <c r="Z159" s="25"/>
      <c r="AA159" s="26"/>
      <c r="AB159" s="25"/>
      <c r="AC159" s="25"/>
      <c r="AD159" s="25"/>
      <c r="AE159" s="25"/>
      <c r="AF159" s="27"/>
      <c r="AH159">
        <v>41455</v>
      </c>
    </row>
    <row r="160" spans="4:34">
      <c r="D160" s="25"/>
      <c r="E160" s="26"/>
      <c r="F160" s="25"/>
      <c r="G160" s="25"/>
      <c r="H160" s="25"/>
      <c r="I160" s="25"/>
      <c r="J160" s="27"/>
      <c r="O160" s="25"/>
      <c r="P160" s="26"/>
      <c r="Q160" s="25"/>
      <c r="R160" s="25"/>
      <c r="S160" s="25"/>
      <c r="T160" s="25"/>
      <c r="U160" s="27"/>
      <c r="Z160" s="25"/>
      <c r="AA160" s="26"/>
      <c r="AB160" s="25"/>
      <c r="AC160" s="25"/>
      <c r="AD160" s="25"/>
      <c r="AE160" s="25"/>
      <c r="AF160" s="27"/>
      <c r="AH160">
        <v>41425</v>
      </c>
    </row>
    <row r="161" spans="4:34">
      <c r="D161" s="25"/>
      <c r="E161" s="26"/>
      <c r="F161" s="25"/>
      <c r="G161" s="25"/>
      <c r="H161" s="25"/>
      <c r="I161" s="25"/>
      <c r="J161" s="27"/>
      <c r="O161" s="25"/>
      <c r="P161" s="26"/>
      <c r="Q161" s="25"/>
      <c r="R161" s="25"/>
      <c r="S161" s="25"/>
      <c r="T161" s="25"/>
      <c r="U161" s="27"/>
      <c r="Z161" s="25"/>
      <c r="AA161" s="26"/>
      <c r="AB161" s="25"/>
      <c r="AC161" s="25"/>
      <c r="AD161" s="25"/>
      <c r="AE161" s="25"/>
      <c r="AF161" s="27"/>
      <c r="AH161">
        <v>41394</v>
      </c>
    </row>
    <row r="162" spans="4:34">
      <c r="D162" s="25"/>
      <c r="E162" s="26"/>
      <c r="F162" s="25"/>
      <c r="G162" s="25"/>
      <c r="H162" s="25"/>
      <c r="I162" s="25"/>
      <c r="J162" s="27"/>
      <c r="O162" s="25"/>
      <c r="P162" s="26"/>
      <c r="Q162" s="25"/>
      <c r="R162" s="25"/>
      <c r="S162" s="25"/>
      <c r="T162" s="25"/>
      <c r="U162" s="27"/>
      <c r="Z162" s="25"/>
      <c r="AA162" s="26"/>
      <c r="AB162" s="25"/>
      <c r="AC162" s="25"/>
      <c r="AD162" s="25"/>
      <c r="AE162" s="25"/>
      <c r="AF162" s="27"/>
      <c r="AH162">
        <v>41364</v>
      </c>
    </row>
    <row r="163" spans="4:34">
      <c r="D163" s="25"/>
      <c r="E163" s="26"/>
      <c r="F163" s="25"/>
      <c r="G163" s="25"/>
      <c r="H163" s="25"/>
      <c r="I163" s="25"/>
      <c r="J163" s="27"/>
      <c r="O163" s="25"/>
      <c r="P163" s="26"/>
      <c r="Q163" s="25"/>
      <c r="R163" s="25"/>
      <c r="S163" s="25"/>
      <c r="T163" s="25"/>
      <c r="U163" s="27"/>
      <c r="Z163" s="25"/>
      <c r="AA163" s="26"/>
      <c r="AB163" s="25"/>
      <c r="AC163" s="25"/>
      <c r="AD163" s="25"/>
      <c r="AE163" s="25"/>
      <c r="AF163" s="27"/>
      <c r="AH163">
        <v>41333</v>
      </c>
    </row>
    <row r="164" spans="4:34">
      <c r="D164" s="25"/>
      <c r="E164" s="26"/>
      <c r="F164" s="25"/>
      <c r="G164" s="25"/>
      <c r="H164" s="25"/>
      <c r="I164" s="25"/>
      <c r="J164" s="27"/>
      <c r="O164" s="25"/>
      <c r="P164" s="26"/>
      <c r="Q164" s="25"/>
      <c r="R164" s="25"/>
      <c r="S164" s="25"/>
      <c r="T164" s="25"/>
      <c r="U164" s="27"/>
      <c r="Z164" s="25"/>
      <c r="AA164" s="26"/>
      <c r="AB164" s="25"/>
      <c r="AC164" s="25"/>
      <c r="AD164" s="25"/>
      <c r="AE164" s="25"/>
      <c r="AF164" s="27"/>
      <c r="AH164">
        <v>41305</v>
      </c>
    </row>
    <row r="165" spans="4:34">
      <c r="D165" s="25"/>
      <c r="E165" s="26"/>
      <c r="F165" s="25"/>
      <c r="G165" s="25"/>
      <c r="H165" s="25"/>
      <c r="I165" s="25"/>
      <c r="J165" s="27"/>
      <c r="O165" s="25"/>
      <c r="P165" s="26"/>
      <c r="Q165" s="25"/>
      <c r="R165" s="25"/>
      <c r="S165" s="25"/>
      <c r="T165" s="25"/>
      <c r="U165" s="27"/>
      <c r="Z165" s="25"/>
      <c r="AA165" s="26"/>
      <c r="AB165" s="25"/>
      <c r="AC165" s="25"/>
      <c r="AD165" s="25"/>
      <c r="AE165" s="25"/>
      <c r="AF165" s="27"/>
      <c r="AH165">
        <v>41274</v>
      </c>
    </row>
    <row r="166" spans="4:34">
      <c r="D166" s="25"/>
      <c r="E166" s="26"/>
      <c r="F166" s="25"/>
      <c r="G166" s="25"/>
      <c r="H166" s="25"/>
      <c r="I166" s="25"/>
      <c r="J166" s="27"/>
      <c r="O166" s="25"/>
      <c r="P166" s="26"/>
      <c r="Q166" s="25"/>
      <c r="R166" s="25"/>
      <c r="S166" s="25"/>
      <c r="T166" s="25"/>
      <c r="U166" s="27"/>
      <c r="Z166" s="25"/>
      <c r="AA166" s="26"/>
      <c r="AB166" s="25"/>
      <c r="AC166" s="25"/>
      <c r="AD166" s="25"/>
      <c r="AE166" s="25"/>
      <c r="AF166" s="27"/>
      <c r="AH166">
        <v>41243</v>
      </c>
    </row>
    <row r="167" spans="4:34">
      <c r="D167" s="25"/>
      <c r="E167" s="26"/>
      <c r="F167" s="25"/>
      <c r="G167" s="25"/>
      <c r="H167" s="25"/>
      <c r="I167" s="25"/>
      <c r="J167" s="27"/>
      <c r="O167" s="25"/>
      <c r="P167" s="26"/>
      <c r="Q167" s="25"/>
      <c r="R167" s="25"/>
      <c r="S167" s="25"/>
      <c r="T167" s="25"/>
      <c r="U167" s="27"/>
      <c r="Z167" s="25"/>
      <c r="AA167" s="26"/>
      <c r="AB167" s="25"/>
      <c r="AC167" s="25"/>
      <c r="AD167" s="25"/>
      <c r="AE167" s="25"/>
      <c r="AF167" s="27"/>
      <c r="AH167">
        <v>41213</v>
      </c>
    </row>
    <row r="168" spans="4:34">
      <c r="D168" s="25"/>
      <c r="E168" s="26"/>
      <c r="F168" s="25"/>
      <c r="G168" s="25"/>
      <c r="H168" s="25"/>
      <c r="I168" s="25"/>
      <c r="J168" s="27"/>
      <c r="O168" s="25"/>
      <c r="P168" s="26"/>
      <c r="Q168" s="25"/>
      <c r="R168" s="25"/>
      <c r="S168" s="25"/>
      <c r="T168" s="25"/>
      <c r="U168" s="27"/>
      <c r="Z168" s="25"/>
      <c r="AA168" s="26"/>
      <c r="AB168" s="25"/>
      <c r="AC168" s="25"/>
      <c r="AD168" s="25"/>
      <c r="AE168" s="25"/>
      <c r="AF168" s="27"/>
      <c r="AH168">
        <v>41182</v>
      </c>
    </row>
    <row r="169" spans="4:34">
      <c r="D169" s="25"/>
      <c r="E169" s="26"/>
      <c r="F169" s="25"/>
      <c r="G169" s="25"/>
      <c r="H169" s="25"/>
      <c r="I169" s="25"/>
      <c r="J169" s="27"/>
      <c r="O169" s="25"/>
      <c r="P169" s="26"/>
      <c r="Q169" s="25"/>
      <c r="R169" s="25"/>
      <c r="S169" s="25"/>
      <c r="T169" s="25"/>
      <c r="U169" s="27"/>
      <c r="Z169" s="25"/>
      <c r="AA169" s="26"/>
      <c r="AB169" s="25"/>
      <c r="AC169" s="25"/>
      <c r="AD169" s="25"/>
      <c r="AE169" s="25"/>
      <c r="AF169" s="27"/>
      <c r="AH169">
        <v>41152</v>
      </c>
    </row>
    <row r="170" spans="4:34">
      <c r="D170" s="25"/>
      <c r="E170" s="26"/>
      <c r="F170" s="25"/>
      <c r="G170" s="25"/>
      <c r="H170" s="25"/>
      <c r="I170" s="25"/>
      <c r="J170" s="27"/>
      <c r="O170" s="25"/>
      <c r="P170" s="26"/>
      <c r="Q170" s="25"/>
      <c r="R170" s="25"/>
      <c r="S170" s="25"/>
      <c r="T170" s="25"/>
      <c r="U170" s="27"/>
      <c r="Z170" s="25"/>
      <c r="AA170" s="26"/>
      <c r="AB170" s="25"/>
      <c r="AC170" s="25"/>
      <c r="AD170" s="25"/>
      <c r="AE170" s="25"/>
      <c r="AF170" s="27"/>
      <c r="AH170">
        <v>41121</v>
      </c>
    </row>
    <row r="171" spans="4:34">
      <c r="D171" s="25"/>
      <c r="E171" s="26"/>
      <c r="F171" s="25"/>
      <c r="G171" s="25"/>
      <c r="H171" s="25"/>
      <c r="I171" s="25"/>
      <c r="J171" s="27"/>
      <c r="O171" s="25"/>
      <c r="P171" s="26"/>
      <c r="Q171" s="25"/>
      <c r="R171" s="25"/>
      <c r="S171" s="25"/>
      <c r="T171" s="25"/>
      <c r="U171" s="27"/>
      <c r="Z171" s="25"/>
      <c r="AA171" s="26"/>
      <c r="AB171" s="25"/>
      <c r="AC171" s="25"/>
      <c r="AD171" s="25"/>
      <c r="AE171" s="25"/>
      <c r="AF171" s="27"/>
      <c r="AH171">
        <v>41090</v>
      </c>
    </row>
    <row r="172" spans="4:34">
      <c r="D172" s="25"/>
      <c r="E172" s="26"/>
      <c r="F172" s="25"/>
      <c r="G172" s="25"/>
      <c r="H172" s="25"/>
      <c r="I172" s="25"/>
      <c r="J172" s="27"/>
      <c r="O172" s="25"/>
      <c r="P172" s="26"/>
      <c r="Q172" s="25"/>
      <c r="R172" s="25"/>
      <c r="S172" s="25"/>
      <c r="T172" s="25"/>
      <c r="U172" s="27"/>
      <c r="Z172" s="25"/>
      <c r="AA172" s="26"/>
      <c r="AB172" s="25"/>
      <c r="AC172" s="25"/>
      <c r="AD172" s="25"/>
      <c r="AE172" s="25"/>
      <c r="AF172" s="27"/>
      <c r="AH172">
        <v>41060</v>
      </c>
    </row>
    <row r="173" spans="4:34">
      <c r="D173" s="25"/>
      <c r="E173" s="26"/>
      <c r="F173" s="25"/>
      <c r="G173" s="25"/>
      <c r="H173" s="25"/>
      <c r="I173" s="25"/>
      <c r="J173" s="27"/>
      <c r="O173" s="25"/>
      <c r="P173" s="26"/>
      <c r="Q173" s="25"/>
      <c r="R173" s="25"/>
      <c r="S173" s="25"/>
      <c r="T173" s="25"/>
      <c r="U173" s="27"/>
      <c r="Z173" s="25"/>
      <c r="AA173" s="26"/>
      <c r="AB173" s="25"/>
      <c r="AC173" s="25"/>
      <c r="AD173" s="25"/>
      <c r="AE173" s="25"/>
      <c r="AF173" s="27"/>
      <c r="AH173">
        <v>41029</v>
      </c>
    </row>
    <row r="174" spans="4:34">
      <c r="D174" s="25"/>
      <c r="E174" s="26"/>
      <c r="F174" s="25"/>
      <c r="G174" s="25"/>
      <c r="H174" s="25"/>
      <c r="I174" s="25"/>
      <c r="J174" s="27"/>
      <c r="O174" s="25"/>
      <c r="P174" s="26"/>
      <c r="Q174" s="25"/>
      <c r="R174" s="25"/>
      <c r="S174" s="25"/>
      <c r="T174" s="25"/>
      <c r="U174" s="27"/>
      <c r="Z174" s="25"/>
      <c r="AA174" s="26"/>
      <c r="AB174" s="25"/>
      <c r="AC174" s="25"/>
      <c r="AD174" s="25"/>
      <c r="AE174" s="25"/>
      <c r="AF174" s="27"/>
      <c r="AH174">
        <v>40999</v>
      </c>
    </row>
    <row r="175" spans="4:34">
      <c r="D175" s="25"/>
      <c r="E175" s="26"/>
      <c r="F175" s="25"/>
      <c r="G175" s="25"/>
      <c r="H175" s="25"/>
      <c r="I175" s="25"/>
      <c r="J175" s="27"/>
      <c r="O175" s="25"/>
      <c r="P175" s="26"/>
      <c r="Q175" s="25"/>
      <c r="R175" s="25"/>
      <c r="S175" s="25"/>
      <c r="T175" s="25"/>
      <c r="U175" s="27"/>
      <c r="Z175" s="25"/>
      <c r="AA175" s="26"/>
      <c r="AB175" s="25"/>
      <c r="AC175" s="25"/>
      <c r="AD175" s="25"/>
      <c r="AE175" s="25"/>
      <c r="AF175" s="27"/>
      <c r="AH175">
        <v>40968</v>
      </c>
    </row>
    <row r="176" spans="4:34">
      <c r="D176" s="25"/>
      <c r="E176" s="26"/>
      <c r="F176" s="25"/>
      <c r="G176" s="25"/>
      <c r="H176" s="25"/>
      <c r="I176" s="25"/>
      <c r="J176" s="27"/>
      <c r="O176" s="25"/>
      <c r="P176" s="26"/>
      <c r="Q176" s="25"/>
      <c r="R176" s="25"/>
      <c r="S176" s="25"/>
      <c r="T176" s="25"/>
      <c r="U176" s="27"/>
      <c r="Z176" s="25"/>
      <c r="AA176" s="26"/>
      <c r="AB176" s="25"/>
      <c r="AC176" s="25"/>
      <c r="AD176" s="25"/>
      <c r="AE176" s="25"/>
      <c r="AF176" s="27"/>
      <c r="AH176">
        <v>40939</v>
      </c>
    </row>
    <row r="177" spans="4:34">
      <c r="D177" s="25"/>
      <c r="E177" s="26"/>
      <c r="F177" s="25"/>
      <c r="G177" s="25"/>
      <c r="H177" s="25"/>
      <c r="I177" s="25"/>
      <c r="J177" s="27"/>
      <c r="O177" s="25"/>
      <c r="P177" s="26"/>
      <c r="Q177" s="25"/>
      <c r="R177" s="25"/>
      <c r="S177" s="25"/>
      <c r="T177" s="25"/>
      <c r="U177" s="27"/>
      <c r="Z177" s="25"/>
      <c r="AA177" s="26"/>
      <c r="AB177" s="25"/>
      <c r="AC177" s="25"/>
      <c r="AD177" s="25"/>
      <c r="AE177" s="25"/>
      <c r="AF177" s="27"/>
      <c r="AH177">
        <v>40908</v>
      </c>
    </row>
    <row r="178" spans="4:34">
      <c r="D178" s="25"/>
      <c r="E178" s="26"/>
      <c r="F178" s="25"/>
      <c r="G178" s="25"/>
      <c r="H178" s="25"/>
      <c r="I178" s="25"/>
      <c r="J178" s="27"/>
      <c r="O178" s="25"/>
      <c r="P178" s="26"/>
      <c r="Q178" s="25"/>
      <c r="R178" s="25"/>
      <c r="S178" s="25"/>
      <c r="T178" s="25"/>
      <c r="U178" s="27"/>
      <c r="Z178" s="25"/>
      <c r="AA178" s="26"/>
      <c r="AB178" s="25"/>
      <c r="AC178" s="25"/>
      <c r="AD178" s="25"/>
      <c r="AE178" s="25"/>
      <c r="AF178" s="27"/>
      <c r="AH178">
        <v>40877</v>
      </c>
    </row>
    <row r="179" spans="4:34">
      <c r="D179" s="25"/>
      <c r="E179" s="26"/>
      <c r="F179" s="25"/>
      <c r="G179" s="25"/>
      <c r="H179" s="25"/>
      <c r="I179" s="25"/>
      <c r="J179" s="27"/>
      <c r="O179" s="25"/>
      <c r="P179" s="26"/>
      <c r="Q179" s="25"/>
      <c r="R179" s="25"/>
      <c r="S179" s="25"/>
      <c r="T179" s="25"/>
      <c r="U179" s="27"/>
      <c r="Z179" s="25"/>
      <c r="AA179" s="26"/>
      <c r="AB179" s="25"/>
      <c r="AC179" s="25"/>
      <c r="AD179" s="25"/>
      <c r="AE179" s="25"/>
      <c r="AF179" s="27"/>
      <c r="AH179">
        <v>40847</v>
      </c>
    </row>
    <row r="180" spans="4:34">
      <c r="D180" s="25"/>
      <c r="E180" s="26"/>
      <c r="F180" s="25"/>
      <c r="G180" s="25"/>
      <c r="H180" s="25"/>
      <c r="I180" s="25"/>
      <c r="J180" s="27"/>
      <c r="O180" s="25"/>
      <c r="P180" s="26"/>
      <c r="Q180" s="25"/>
      <c r="R180" s="25"/>
      <c r="S180" s="25"/>
      <c r="T180" s="25"/>
      <c r="U180" s="27"/>
      <c r="Z180" s="25"/>
      <c r="AA180" s="26"/>
      <c r="AB180" s="25"/>
      <c r="AC180" s="25"/>
      <c r="AD180" s="25"/>
      <c r="AE180" s="25"/>
      <c r="AF180" s="27"/>
      <c r="AH180">
        <v>40816</v>
      </c>
    </row>
    <row r="181" spans="4:34">
      <c r="D181" s="25"/>
      <c r="E181" s="26"/>
      <c r="F181" s="25"/>
      <c r="G181" s="25"/>
      <c r="H181" s="25"/>
      <c r="I181" s="25"/>
      <c r="J181" s="27"/>
      <c r="O181" s="25"/>
      <c r="P181" s="26"/>
      <c r="Q181" s="25"/>
      <c r="R181" s="25"/>
      <c r="S181" s="25"/>
      <c r="T181" s="25"/>
      <c r="U181" s="27"/>
      <c r="Z181" s="25"/>
      <c r="AA181" s="26"/>
      <c r="AB181" s="25"/>
      <c r="AC181" s="25"/>
      <c r="AD181" s="25"/>
      <c r="AE181" s="25"/>
      <c r="AF181" s="27"/>
      <c r="AH181">
        <v>40786</v>
      </c>
    </row>
    <row r="182" spans="4:34">
      <c r="D182" s="25"/>
      <c r="E182" s="26"/>
      <c r="F182" s="25"/>
      <c r="G182" s="25"/>
      <c r="H182" s="25"/>
      <c r="I182" s="25"/>
      <c r="J182" s="27"/>
      <c r="O182" s="25"/>
      <c r="P182" s="26"/>
      <c r="Q182" s="25"/>
      <c r="R182" s="25"/>
      <c r="S182" s="25"/>
      <c r="T182" s="25"/>
      <c r="U182" s="27"/>
      <c r="Z182" s="25"/>
      <c r="AA182" s="26"/>
      <c r="AB182" s="25"/>
      <c r="AC182" s="25"/>
      <c r="AD182" s="25"/>
      <c r="AE182" s="25"/>
      <c r="AF182" s="27"/>
      <c r="AH182">
        <v>40755</v>
      </c>
    </row>
    <row r="183" spans="4:34">
      <c r="D183" s="25"/>
      <c r="E183" s="26"/>
      <c r="F183" s="25"/>
      <c r="G183" s="25"/>
      <c r="H183" s="25"/>
      <c r="I183" s="25"/>
      <c r="J183" s="27"/>
      <c r="O183" s="25"/>
      <c r="P183" s="26"/>
      <c r="Q183" s="25"/>
      <c r="R183" s="25"/>
      <c r="S183" s="25"/>
      <c r="T183" s="25"/>
      <c r="U183" s="27"/>
      <c r="Z183" s="25"/>
      <c r="AA183" s="26"/>
      <c r="AB183" s="25"/>
      <c r="AC183" s="25"/>
      <c r="AD183" s="25"/>
      <c r="AE183" s="25"/>
      <c r="AF183" s="27"/>
      <c r="AH183">
        <v>40724</v>
      </c>
    </row>
    <row r="184" spans="4:34">
      <c r="D184" s="25"/>
      <c r="E184" s="26"/>
      <c r="F184" s="25"/>
      <c r="G184" s="25"/>
      <c r="H184" s="25"/>
      <c r="I184" s="25"/>
      <c r="J184" s="27"/>
      <c r="O184" s="25"/>
      <c r="P184" s="26"/>
      <c r="Q184" s="25"/>
      <c r="R184" s="25"/>
      <c r="S184" s="25"/>
      <c r="T184" s="25"/>
      <c r="U184" s="27"/>
      <c r="Z184" s="25"/>
      <c r="AA184" s="26"/>
      <c r="AB184" s="25"/>
      <c r="AC184" s="25"/>
      <c r="AD184" s="25"/>
      <c r="AE184" s="25"/>
      <c r="AF184" s="27"/>
      <c r="AH184">
        <v>40694</v>
      </c>
    </row>
    <row r="185" spans="4:34">
      <c r="D185" s="25"/>
      <c r="E185" s="26"/>
      <c r="F185" s="25"/>
      <c r="G185" s="25"/>
      <c r="H185" s="25"/>
      <c r="I185" s="25"/>
      <c r="J185" s="27"/>
      <c r="O185" s="25"/>
      <c r="P185" s="26"/>
      <c r="Q185" s="25"/>
      <c r="R185" s="25"/>
      <c r="S185" s="25"/>
      <c r="T185" s="25"/>
      <c r="U185" s="27"/>
      <c r="Z185" s="25"/>
      <c r="AA185" s="26"/>
      <c r="AB185" s="25"/>
      <c r="AC185" s="25"/>
      <c r="AD185" s="25"/>
      <c r="AE185" s="25"/>
      <c r="AF185" s="27"/>
      <c r="AH185">
        <v>40663</v>
      </c>
    </row>
    <row r="186" spans="4:34">
      <c r="D186" s="25"/>
      <c r="E186" s="26"/>
      <c r="F186" s="25"/>
      <c r="G186" s="25"/>
      <c r="H186" s="25"/>
      <c r="I186" s="25"/>
      <c r="J186" s="27"/>
      <c r="O186" s="25"/>
      <c r="P186" s="26"/>
      <c r="Q186" s="25"/>
      <c r="R186" s="25"/>
      <c r="S186" s="25"/>
      <c r="T186" s="25"/>
      <c r="U186" s="27"/>
      <c r="Z186" s="25"/>
      <c r="AA186" s="26"/>
      <c r="AB186" s="25"/>
      <c r="AC186" s="25"/>
      <c r="AD186" s="25"/>
      <c r="AE186" s="25"/>
      <c r="AF186" s="27"/>
      <c r="AH186">
        <v>40633</v>
      </c>
    </row>
    <row r="187" spans="4:34">
      <c r="D187" s="25"/>
      <c r="E187" s="26"/>
      <c r="F187" s="25"/>
      <c r="G187" s="25"/>
      <c r="H187" s="25"/>
      <c r="I187" s="25"/>
      <c r="J187" s="27"/>
      <c r="O187" s="25"/>
      <c r="P187" s="26"/>
      <c r="Q187" s="25"/>
      <c r="R187" s="25"/>
      <c r="S187" s="25"/>
      <c r="T187" s="25"/>
      <c r="U187" s="27"/>
      <c r="Z187" s="25"/>
      <c r="AA187" s="26"/>
      <c r="AB187" s="25"/>
      <c r="AC187" s="25"/>
      <c r="AD187" s="25"/>
      <c r="AE187" s="25"/>
      <c r="AF187" s="27"/>
      <c r="AH187">
        <v>40602</v>
      </c>
    </row>
    <row r="188" spans="4:34">
      <c r="D188" s="25"/>
      <c r="E188" s="26"/>
      <c r="F188" s="25"/>
      <c r="G188" s="25"/>
      <c r="H188" s="25"/>
      <c r="I188" s="25"/>
      <c r="J188" s="27"/>
      <c r="O188" s="25"/>
      <c r="P188" s="26"/>
      <c r="Q188" s="25"/>
      <c r="R188" s="25"/>
      <c r="S188" s="25"/>
      <c r="T188" s="25"/>
      <c r="U188" s="27"/>
      <c r="Z188" s="25"/>
      <c r="AA188" s="26"/>
      <c r="AB188" s="25"/>
      <c r="AC188" s="25"/>
      <c r="AD188" s="25"/>
      <c r="AE188" s="25"/>
      <c r="AF188" s="27"/>
      <c r="AH188">
        <v>40574</v>
      </c>
    </row>
    <row r="189" spans="4:34">
      <c r="D189" s="25"/>
      <c r="E189" s="26"/>
      <c r="F189" s="25"/>
      <c r="G189" s="25"/>
      <c r="H189" s="25"/>
      <c r="I189" s="25"/>
      <c r="J189" s="27"/>
      <c r="O189" s="25"/>
      <c r="P189" s="26"/>
      <c r="Q189" s="25"/>
      <c r="R189" s="25"/>
      <c r="S189" s="25"/>
      <c r="T189" s="25"/>
      <c r="U189" s="27"/>
      <c r="Z189" s="25"/>
      <c r="AA189" s="26"/>
      <c r="AB189" s="25"/>
      <c r="AC189" s="25"/>
      <c r="AD189" s="25"/>
      <c r="AE189" s="25"/>
      <c r="AF189" s="27"/>
      <c r="AH189">
        <v>40543</v>
      </c>
    </row>
    <row r="190" spans="4:34">
      <c r="D190" s="25"/>
      <c r="E190" s="26"/>
      <c r="F190" s="25"/>
      <c r="G190" s="25"/>
      <c r="H190" s="25"/>
      <c r="I190" s="25"/>
      <c r="J190" s="27"/>
      <c r="O190" s="25"/>
      <c r="P190" s="26"/>
      <c r="Q190" s="25"/>
      <c r="R190" s="25"/>
      <c r="S190" s="25"/>
      <c r="T190" s="25"/>
      <c r="U190" s="27"/>
      <c r="Z190" s="25"/>
      <c r="AA190" s="26"/>
      <c r="AB190" s="25"/>
      <c r="AC190" s="25"/>
      <c r="AD190" s="25"/>
      <c r="AE190" s="25"/>
      <c r="AF190" s="27"/>
      <c r="AH190">
        <v>40512</v>
      </c>
    </row>
    <row r="191" spans="4:34">
      <c r="D191" s="25"/>
      <c r="E191" s="26"/>
      <c r="F191" s="25"/>
      <c r="G191" s="25"/>
      <c r="H191" s="25"/>
      <c r="I191" s="25"/>
      <c r="J191" s="27"/>
      <c r="O191" s="25"/>
      <c r="P191" s="26"/>
      <c r="Q191" s="25"/>
      <c r="R191" s="25"/>
      <c r="S191" s="25"/>
      <c r="T191" s="25"/>
      <c r="U191" s="27"/>
      <c r="Z191" s="25"/>
      <c r="AA191" s="26"/>
      <c r="AB191" s="25"/>
      <c r="AC191" s="25"/>
      <c r="AD191" s="25"/>
      <c r="AE191" s="25"/>
      <c r="AF191" s="27"/>
      <c r="AH191">
        <v>40482</v>
      </c>
    </row>
    <row r="192" spans="4:34">
      <c r="D192" s="25"/>
      <c r="E192" s="26"/>
      <c r="F192" s="25"/>
      <c r="G192" s="25"/>
      <c r="H192" s="25"/>
      <c r="I192" s="25"/>
      <c r="J192" s="27"/>
      <c r="O192" s="25"/>
      <c r="P192" s="26"/>
      <c r="Q192" s="25"/>
      <c r="R192" s="25"/>
      <c r="S192" s="25"/>
      <c r="T192" s="25"/>
      <c r="U192" s="27"/>
      <c r="Z192" s="25"/>
      <c r="AA192" s="26"/>
      <c r="AB192" s="25"/>
      <c r="AC192" s="25"/>
      <c r="AD192" s="25"/>
      <c r="AE192" s="25"/>
      <c r="AF192" s="27"/>
      <c r="AH192">
        <v>40451</v>
      </c>
    </row>
    <row r="193" spans="4:34">
      <c r="D193" s="25"/>
      <c r="E193" s="26"/>
      <c r="F193" s="25"/>
      <c r="G193" s="25"/>
      <c r="H193" s="25"/>
      <c r="I193" s="25"/>
      <c r="J193" s="27"/>
      <c r="O193" s="25"/>
      <c r="P193" s="26"/>
      <c r="Q193" s="25"/>
      <c r="R193" s="25"/>
      <c r="S193" s="25"/>
      <c r="T193" s="25"/>
      <c r="U193" s="27"/>
      <c r="Z193" s="25"/>
      <c r="AA193" s="26"/>
      <c r="AB193" s="25"/>
      <c r="AC193" s="25"/>
      <c r="AD193" s="25"/>
      <c r="AE193" s="25"/>
      <c r="AF193" s="27"/>
      <c r="AH193">
        <v>40421</v>
      </c>
    </row>
    <row r="194" spans="4:34">
      <c r="D194" s="25"/>
      <c r="E194" s="26"/>
      <c r="F194" s="25"/>
      <c r="G194" s="25"/>
      <c r="H194" s="25"/>
      <c r="I194" s="25"/>
      <c r="J194" s="27"/>
      <c r="O194" s="25"/>
      <c r="P194" s="26"/>
      <c r="Q194" s="25"/>
      <c r="R194" s="25"/>
      <c r="S194" s="25"/>
      <c r="T194" s="25"/>
      <c r="U194" s="27"/>
      <c r="Z194" s="25"/>
      <c r="AA194" s="26"/>
      <c r="AB194" s="25"/>
      <c r="AC194" s="25"/>
      <c r="AD194" s="25"/>
      <c r="AE194" s="25"/>
      <c r="AF194" s="27"/>
      <c r="AH194">
        <v>40390</v>
      </c>
    </row>
    <row r="195" spans="4:34">
      <c r="D195" s="25"/>
      <c r="E195" s="26"/>
      <c r="F195" s="25"/>
      <c r="G195" s="25"/>
      <c r="H195" s="25"/>
      <c r="I195" s="25"/>
      <c r="J195" s="27"/>
      <c r="O195" s="25"/>
      <c r="P195" s="26"/>
      <c r="Q195" s="25"/>
      <c r="R195" s="25"/>
      <c r="S195" s="25"/>
      <c r="T195" s="25"/>
      <c r="U195" s="27"/>
      <c r="Z195" s="25"/>
      <c r="AA195" s="26"/>
      <c r="AB195" s="25"/>
      <c r="AC195" s="25"/>
      <c r="AD195" s="25"/>
      <c r="AE195" s="25"/>
      <c r="AF195" s="27"/>
      <c r="AH195">
        <v>40359</v>
      </c>
    </row>
    <row r="196" spans="4:34">
      <c r="D196" s="25"/>
      <c r="E196" s="26"/>
      <c r="F196" s="25"/>
      <c r="G196" s="25"/>
      <c r="H196" s="25"/>
      <c r="I196" s="25"/>
      <c r="J196" s="27"/>
      <c r="O196" s="25"/>
      <c r="P196" s="26"/>
      <c r="Q196" s="25"/>
      <c r="R196" s="25"/>
      <c r="S196" s="25"/>
      <c r="T196" s="25"/>
      <c r="U196" s="27"/>
      <c r="Z196" s="25"/>
      <c r="AA196" s="26"/>
      <c r="AB196" s="25"/>
      <c r="AC196" s="25"/>
      <c r="AD196" s="25"/>
      <c r="AE196" s="25"/>
      <c r="AF196" s="27"/>
      <c r="AH196">
        <v>40329</v>
      </c>
    </row>
    <row r="197" spans="4:34">
      <c r="D197" s="25"/>
      <c r="E197" s="26"/>
      <c r="F197" s="25"/>
      <c r="G197" s="25"/>
      <c r="H197" s="25"/>
      <c r="I197" s="25"/>
      <c r="J197" s="27"/>
      <c r="O197" s="25"/>
      <c r="P197" s="26"/>
      <c r="Q197" s="25"/>
      <c r="R197" s="25"/>
      <c r="S197" s="25"/>
      <c r="T197" s="25"/>
      <c r="U197" s="27"/>
      <c r="Z197" s="25"/>
      <c r="AA197" s="26"/>
      <c r="AB197" s="25"/>
      <c r="AC197" s="25"/>
      <c r="AD197" s="25"/>
      <c r="AE197" s="25"/>
      <c r="AF197" s="27"/>
      <c r="AH197">
        <v>40298</v>
      </c>
    </row>
    <row r="198" spans="4:34">
      <c r="D198" s="25"/>
      <c r="E198" s="26"/>
      <c r="F198" s="25"/>
      <c r="G198" s="25"/>
      <c r="H198" s="25"/>
      <c r="I198" s="25"/>
      <c r="J198" s="27"/>
      <c r="O198" s="25"/>
      <c r="P198" s="26"/>
      <c r="Q198" s="25"/>
      <c r="R198" s="25"/>
      <c r="S198" s="25"/>
      <c r="T198" s="25"/>
      <c r="U198" s="27"/>
      <c r="Z198" s="25"/>
      <c r="AA198" s="26"/>
      <c r="AB198" s="25"/>
      <c r="AC198" s="25"/>
      <c r="AD198" s="25"/>
      <c r="AE198" s="25"/>
      <c r="AF198" s="27"/>
      <c r="AH198">
        <v>40268</v>
      </c>
    </row>
    <row r="199" spans="4:34">
      <c r="D199" s="25"/>
      <c r="E199" s="26"/>
      <c r="F199" s="25"/>
      <c r="G199" s="25"/>
      <c r="H199" s="25"/>
      <c r="I199" s="25"/>
      <c r="J199" s="27"/>
      <c r="O199" s="25"/>
      <c r="P199" s="26"/>
      <c r="Q199" s="25"/>
      <c r="R199" s="25"/>
      <c r="S199" s="25"/>
      <c r="T199" s="25"/>
      <c r="U199" s="27"/>
      <c r="Z199" s="25"/>
      <c r="AA199" s="26"/>
      <c r="AB199" s="25"/>
      <c r="AC199" s="25"/>
      <c r="AD199" s="25"/>
      <c r="AE199" s="25"/>
      <c r="AF199" s="27"/>
      <c r="AH199">
        <v>40237</v>
      </c>
    </row>
    <row r="200" spans="4:34">
      <c r="D200" s="25"/>
      <c r="E200" s="26"/>
      <c r="F200" s="25"/>
      <c r="G200" s="25"/>
      <c r="H200" s="25"/>
      <c r="I200" s="25"/>
      <c r="J200" s="27"/>
      <c r="O200" s="25"/>
      <c r="P200" s="26"/>
      <c r="Q200" s="25"/>
      <c r="R200" s="25"/>
      <c r="S200" s="25"/>
      <c r="T200" s="25"/>
      <c r="U200" s="27"/>
      <c r="Z200" s="25"/>
      <c r="AA200" s="26"/>
      <c r="AB200" s="25"/>
      <c r="AC200" s="25"/>
      <c r="AD200" s="25"/>
      <c r="AE200" s="25"/>
      <c r="AF200" s="27"/>
      <c r="AH200">
        <v>40209</v>
      </c>
    </row>
    <row r="201" spans="4:34">
      <c r="AH201">
        <v>40178</v>
      </c>
    </row>
    <row r="202" spans="4:34">
      <c r="AH202">
        <v>40147</v>
      </c>
    </row>
    <row r="203" spans="4:34">
      <c r="AH203">
        <v>40117</v>
      </c>
    </row>
    <row r="204" spans="4:34">
      <c r="AH204">
        <v>40086</v>
      </c>
    </row>
    <row r="205" spans="4:34">
      <c r="AH205">
        <v>40056</v>
      </c>
    </row>
    <row r="206" spans="4:34">
      <c r="AH206">
        <v>40025</v>
      </c>
    </row>
    <row r="207" spans="4:34">
      <c r="AH207">
        <v>39994</v>
      </c>
    </row>
    <row r="208" spans="4:34">
      <c r="AH208">
        <v>39964</v>
      </c>
    </row>
    <row r="209" spans="34:34">
      <c r="AH209">
        <v>39933</v>
      </c>
    </row>
    <row r="210" spans="34:34">
      <c r="AH210">
        <v>39903</v>
      </c>
    </row>
    <row r="211" spans="34:34">
      <c r="AH211">
        <v>39872</v>
      </c>
    </row>
    <row r="212" spans="34:34">
      <c r="AH212">
        <v>39844</v>
      </c>
    </row>
    <row r="213" spans="34:34">
      <c r="AH213">
        <v>39813</v>
      </c>
    </row>
    <row r="214" spans="34:34">
      <c r="AH214">
        <v>39782</v>
      </c>
    </row>
    <row r="215" spans="34:34">
      <c r="AH215">
        <v>39752</v>
      </c>
    </row>
    <row r="216" spans="34:34">
      <c r="AH216">
        <v>39721</v>
      </c>
    </row>
    <row r="217" spans="34:34">
      <c r="AH217">
        <v>39691</v>
      </c>
    </row>
    <row r="218" spans="34:34">
      <c r="AH218">
        <v>39660</v>
      </c>
    </row>
    <row r="219" spans="34:34">
      <c r="AH219">
        <v>39629</v>
      </c>
    </row>
    <row r="220" spans="34:34">
      <c r="AH220">
        <v>39599</v>
      </c>
    </row>
    <row r="221" spans="34:34">
      <c r="AH221">
        <v>39568</v>
      </c>
    </row>
    <row r="222" spans="34:34">
      <c r="AH222">
        <v>39538</v>
      </c>
    </row>
    <row r="223" spans="34:34">
      <c r="AH223">
        <v>39507</v>
      </c>
    </row>
    <row r="224" spans="34:34">
      <c r="AH224">
        <v>39478</v>
      </c>
    </row>
    <row r="225" spans="34:34">
      <c r="AH225">
        <v>39447</v>
      </c>
    </row>
    <row r="226" spans="34:34">
      <c r="AH226">
        <v>39416</v>
      </c>
    </row>
    <row r="227" spans="34:34">
      <c r="AH227">
        <v>39386</v>
      </c>
    </row>
    <row r="228" spans="34:34">
      <c r="AH228">
        <v>39355</v>
      </c>
    </row>
    <row r="229" spans="34:34">
      <c r="AH229">
        <v>39325</v>
      </c>
    </row>
    <row r="230" spans="34:34">
      <c r="AH230">
        <v>39294</v>
      </c>
    </row>
    <row r="231" spans="34:34">
      <c r="AH231">
        <v>39263</v>
      </c>
    </row>
    <row r="232" spans="34:34">
      <c r="AH232">
        <v>39233</v>
      </c>
    </row>
    <row r="233" spans="34:34">
      <c r="AH233">
        <v>39202</v>
      </c>
    </row>
    <row r="234" spans="34:34">
      <c r="AH234">
        <v>39172</v>
      </c>
    </row>
    <row r="235" spans="34:34">
      <c r="AH235">
        <v>39141</v>
      </c>
    </row>
    <row r="236" spans="34:34">
      <c r="AH236">
        <v>39113</v>
      </c>
    </row>
    <row r="237" spans="34:34">
      <c r="AH237">
        <v>39082</v>
      </c>
    </row>
    <row r="238" spans="34:34">
      <c r="AH238">
        <v>39051</v>
      </c>
    </row>
    <row r="239" spans="34:34">
      <c r="AH239">
        <v>39021</v>
      </c>
    </row>
    <row r="240" spans="34:34">
      <c r="AH240">
        <v>38990</v>
      </c>
    </row>
    <row r="241" spans="34:34">
      <c r="AH241">
        <v>38960</v>
      </c>
    </row>
    <row r="242" spans="34:34">
      <c r="AH242">
        <v>38929</v>
      </c>
    </row>
    <row r="243" spans="34:34">
      <c r="AH243">
        <v>38898</v>
      </c>
    </row>
    <row r="244" spans="34:34">
      <c r="AH244">
        <v>38868</v>
      </c>
    </row>
    <row r="245" spans="34:34">
      <c r="AH245">
        <v>38837</v>
      </c>
    </row>
    <row r="246" spans="34:34">
      <c r="AH246">
        <v>38807</v>
      </c>
    </row>
    <row r="247" spans="34:34">
      <c r="AH247">
        <v>38776</v>
      </c>
    </row>
    <row r="248" spans="34:34">
      <c r="AH248">
        <v>38748</v>
      </c>
    </row>
    <row r="249" spans="34:34">
      <c r="AH249">
        <v>38717</v>
      </c>
    </row>
    <row r="250" spans="34:34">
      <c r="AH250">
        <v>38686</v>
      </c>
    </row>
    <row r="251" spans="34:34">
      <c r="AH251">
        <v>38656</v>
      </c>
    </row>
    <row r="252" spans="34:34">
      <c r="AH252">
        <v>38625</v>
      </c>
    </row>
    <row r="253" spans="34:34">
      <c r="AH253">
        <v>38595</v>
      </c>
    </row>
    <row r="254" spans="34:34">
      <c r="AH254">
        <v>38564</v>
      </c>
    </row>
    <row r="255" spans="34:34">
      <c r="AH255">
        <v>38533</v>
      </c>
    </row>
    <row r="256" spans="34:34">
      <c r="AH256">
        <v>38503</v>
      </c>
    </row>
    <row r="257" spans="34:34">
      <c r="AH257">
        <v>38472</v>
      </c>
    </row>
    <row r="258" spans="34:34">
      <c r="AH258">
        <v>38442</v>
      </c>
    </row>
    <row r="259" spans="34:34">
      <c r="AH259">
        <v>38411</v>
      </c>
    </row>
    <row r="260" spans="34:34">
      <c r="AH260">
        <v>38383</v>
      </c>
    </row>
    <row r="261" spans="34:34">
      <c r="AH261">
        <v>38352</v>
      </c>
    </row>
    <row r="262" spans="34:34">
      <c r="AH262">
        <v>38321</v>
      </c>
    </row>
    <row r="263" spans="34:34">
      <c r="AH263">
        <v>38291</v>
      </c>
    </row>
    <row r="264" spans="34:34">
      <c r="AH264">
        <v>38260</v>
      </c>
    </row>
    <row r="265" spans="34:34">
      <c r="AH265">
        <v>38230</v>
      </c>
    </row>
    <row r="266" spans="34:34">
      <c r="AH266">
        <v>38199</v>
      </c>
    </row>
    <row r="267" spans="34:34">
      <c r="AH267">
        <v>38168</v>
      </c>
    </row>
    <row r="268" spans="34:34">
      <c r="AH268">
        <v>38138</v>
      </c>
    </row>
    <row r="269" spans="34:34">
      <c r="AH269">
        <v>38107</v>
      </c>
    </row>
    <row r="270" spans="34:34">
      <c r="AH270">
        <v>38077</v>
      </c>
    </row>
    <row r="271" spans="34:34">
      <c r="AH271">
        <v>38046</v>
      </c>
    </row>
    <row r="272" spans="34:34">
      <c r="AH272">
        <v>38017</v>
      </c>
    </row>
    <row r="273" spans="34:34">
      <c r="AH273">
        <v>37986</v>
      </c>
    </row>
    <row r="274" spans="34:34">
      <c r="AH274">
        <v>37955</v>
      </c>
    </row>
    <row r="275" spans="34:34">
      <c r="AH275">
        <v>37925</v>
      </c>
    </row>
    <row r="276" spans="34:34">
      <c r="AH276">
        <v>37894</v>
      </c>
    </row>
    <row r="277" spans="34:34">
      <c r="AH277">
        <v>37864</v>
      </c>
    </row>
    <row r="278" spans="34:34">
      <c r="AH278">
        <v>37833</v>
      </c>
    </row>
    <row r="279" spans="34:34">
      <c r="AH279">
        <v>37802</v>
      </c>
    </row>
    <row r="280" spans="34:34">
      <c r="AH280">
        <v>37772</v>
      </c>
    </row>
    <row r="281" spans="34:34">
      <c r="AH281">
        <v>37741</v>
      </c>
    </row>
    <row r="282" spans="34:34">
      <c r="AH282">
        <v>37711</v>
      </c>
    </row>
    <row r="283" spans="34:34">
      <c r="AH283">
        <v>37680</v>
      </c>
    </row>
    <row r="284" spans="34:34">
      <c r="AH284">
        <v>37652</v>
      </c>
    </row>
    <row r="285" spans="34:34">
      <c r="AH285">
        <v>37621</v>
      </c>
    </row>
    <row r="286" spans="34:34">
      <c r="AH286">
        <v>37590</v>
      </c>
    </row>
    <row r="287" spans="34:34">
      <c r="AH287">
        <v>37560</v>
      </c>
    </row>
    <row r="288" spans="34:34">
      <c r="AH288">
        <v>37529</v>
      </c>
    </row>
    <row r="289" spans="34:34">
      <c r="AH289">
        <v>37499</v>
      </c>
    </row>
    <row r="290" spans="34:34">
      <c r="AH290">
        <v>37468</v>
      </c>
    </row>
    <row r="291" spans="34:34">
      <c r="AH291">
        <v>37437</v>
      </c>
    </row>
    <row r="292" spans="34:34">
      <c r="AH292">
        <v>37407</v>
      </c>
    </row>
    <row r="293" spans="34:34">
      <c r="AH293">
        <v>37376</v>
      </c>
    </row>
    <row r="294" spans="34:34">
      <c r="AH294">
        <v>37346</v>
      </c>
    </row>
    <row r="295" spans="34:34">
      <c r="AH295">
        <v>37315</v>
      </c>
    </row>
    <row r="296" spans="34:34">
      <c r="AH296">
        <v>37287</v>
      </c>
    </row>
    <row r="297" spans="34:34">
      <c r="AH297">
        <v>37256</v>
      </c>
    </row>
    <row r="298" spans="34:34">
      <c r="AH298">
        <v>37225</v>
      </c>
    </row>
    <row r="299" spans="34:34">
      <c r="AH299">
        <v>37195</v>
      </c>
    </row>
    <row r="300" spans="34:34">
      <c r="AH300">
        <v>37164</v>
      </c>
    </row>
    <row r="301" spans="34:34">
      <c r="AH301">
        <v>37134</v>
      </c>
    </row>
    <row r="302" spans="34:34">
      <c r="AH302">
        <v>37103</v>
      </c>
    </row>
    <row r="303" spans="34:34">
      <c r="AH303">
        <v>37072</v>
      </c>
    </row>
    <row r="304" spans="34:34">
      <c r="AH304">
        <v>37042</v>
      </c>
    </row>
    <row r="305" spans="34:34">
      <c r="AH305">
        <v>37011</v>
      </c>
    </row>
    <row r="306" spans="34:34">
      <c r="AH306">
        <v>36981</v>
      </c>
    </row>
    <row r="307" spans="34:34">
      <c r="AH307">
        <v>36950</v>
      </c>
    </row>
    <row r="308" spans="34:34">
      <c r="AH308">
        <v>36922</v>
      </c>
    </row>
    <row r="309" spans="34:34">
      <c r="AH309">
        <v>36891</v>
      </c>
    </row>
    <row r="310" spans="34:34">
      <c r="AH310">
        <v>36860</v>
      </c>
    </row>
    <row r="311" spans="34:34">
      <c r="AH311">
        <v>36830</v>
      </c>
    </row>
    <row r="312" spans="34:34">
      <c r="AH312">
        <v>36799</v>
      </c>
    </row>
    <row r="313" spans="34:34">
      <c r="AH313">
        <v>36769</v>
      </c>
    </row>
    <row r="314" spans="34:34">
      <c r="AH314">
        <v>36738</v>
      </c>
    </row>
    <row r="315" spans="34:34">
      <c r="AH315">
        <v>36707</v>
      </c>
    </row>
    <row r="316" spans="34:34">
      <c r="AH316">
        <v>36677</v>
      </c>
    </row>
    <row r="317" spans="34:34">
      <c r="AH317">
        <v>36646</v>
      </c>
    </row>
    <row r="318" spans="34:34">
      <c r="AH318">
        <v>36616</v>
      </c>
    </row>
    <row r="319" spans="34:34">
      <c r="AH319">
        <v>36585</v>
      </c>
    </row>
    <row r="320" spans="34:34">
      <c r="AH320">
        <v>36556</v>
      </c>
    </row>
    <row r="321" spans="34:34">
      <c r="AH321">
        <v>36525</v>
      </c>
    </row>
    <row r="322" spans="34:34">
      <c r="AH322">
        <v>36494</v>
      </c>
    </row>
    <row r="323" spans="34:34">
      <c r="AH323">
        <v>36464</v>
      </c>
    </row>
    <row r="324" spans="34:34">
      <c r="AH324">
        <v>36433</v>
      </c>
    </row>
    <row r="325" spans="34:34">
      <c r="AH325">
        <v>36403</v>
      </c>
    </row>
    <row r="326" spans="34:34">
      <c r="AH326">
        <v>36372</v>
      </c>
    </row>
    <row r="327" spans="34:34">
      <c r="AH327">
        <v>36341</v>
      </c>
    </row>
    <row r="328" spans="34:34">
      <c r="AH328">
        <v>36311</v>
      </c>
    </row>
    <row r="329" spans="34:34">
      <c r="AH329">
        <v>36280</v>
      </c>
    </row>
    <row r="330" spans="34:34">
      <c r="AH330">
        <v>36250</v>
      </c>
    </row>
    <row r="331" spans="34:34">
      <c r="AH331">
        <v>36219</v>
      </c>
    </row>
    <row r="332" spans="34:34">
      <c r="AH332">
        <v>36191</v>
      </c>
    </row>
  </sheetData>
  <dataValidations count="2">
    <dataValidation type="list" allowBlank="1" showInputMessage="1" showErrorMessage="1" promptTitle="Fecha histórica" prompt="Seleccione una survey_date disponible." sqref="B5" xr:uid="{0E3E933C-A785-41DA-99D7-4F6021CDFE99}">
      <formula1>_xlfn.ANCHORARRAY($X$2)</formula1>
    </dataValidation>
    <dataValidation type="list" allowBlank="1" showInputMessage="1" showErrorMessage="1" promptTitle="Modo de encuesta" prompt="Seleccione la última observación o una fecha histórica." sqref="B4" xr:uid="{4A0E1B51-3DCA-4D40-8CAA-F6D3E39C466B}">
      <formula1>"Última disponible,Fecha histórica"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D87C-E6C4-4C4A-B906-5BCA94A570F0}">
  <sheetPr codeName="Sheet22">
    <tabColor rgb="FFED7D31"/>
  </sheetPr>
  <dimension ref="A1:AN1000"/>
  <sheetViews>
    <sheetView showGridLines="0" workbookViewId="0">
      <selection activeCell="C11" sqref="C11"/>
    </sheetView>
  </sheetViews>
  <sheetFormatPr defaultRowHeight="14.25"/>
  <cols>
    <col min="1" max="1" width="76" bestFit="1" customWidth="1"/>
    <col min="2" max="2" width="16.25" bestFit="1" customWidth="1"/>
    <col min="4" max="4" width="17.625" bestFit="1" customWidth="1"/>
    <col min="5" max="5" width="2.625" bestFit="1" customWidth="1"/>
    <col min="7" max="7" width="11.625" bestFit="1" customWidth="1"/>
    <col min="8" max="10" width="3.375" bestFit="1" customWidth="1"/>
    <col min="11" max="11" width="7.625" bestFit="1" customWidth="1"/>
    <col min="12" max="12" width="3.375" bestFit="1" customWidth="1"/>
    <col min="14" max="14" width="26.5" bestFit="1" customWidth="1"/>
    <col min="18" max="18" width="19.75" bestFit="1" customWidth="1"/>
    <col min="19" max="19" width="13.5" bestFit="1" customWidth="1"/>
  </cols>
  <sheetData>
    <row r="1" spans="1:40" ht="20.25" thickBot="1">
      <c r="A1" s="14" t="s">
        <v>8903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40" ht="15" thickTop="1">
      <c r="A2" t="s">
        <v>8904</v>
      </c>
    </row>
    <row r="3" spans="1:40" ht="15.75" thickBot="1">
      <c r="A3" s="11" t="s">
        <v>8866</v>
      </c>
      <c r="B3" s="15"/>
      <c r="D3" s="19" t="s">
        <v>8905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40" ht="15">
      <c r="A4" t="s">
        <v>8845</v>
      </c>
      <c r="B4" s="16" t="s">
        <v>8847</v>
      </c>
      <c r="D4" t="s">
        <v>8906</v>
      </c>
      <c r="E4" s="29" t="b">
        <v>1</v>
      </c>
      <c r="G4" t="s">
        <v>8855</v>
      </c>
      <c r="H4" s="37" t="b">
        <v>0</v>
      </c>
      <c r="I4" s="33" t="s">
        <v>8857</v>
      </c>
      <c r="J4" s="34" t="b">
        <v>0</v>
      </c>
      <c r="K4" s="33" t="s">
        <v>8859</v>
      </c>
      <c r="L4" s="39" t="b">
        <v>0</v>
      </c>
      <c r="N4" t="s">
        <v>8907</v>
      </c>
    </row>
    <row r="5" spans="1:40" ht="15.75" thickBot="1">
      <c r="A5" t="s">
        <v>8847</v>
      </c>
      <c r="B5" s="79">
        <v>46234</v>
      </c>
      <c r="D5" t="s">
        <v>8901</v>
      </c>
      <c r="E5" s="30" t="b">
        <v>1</v>
      </c>
      <c r="G5" t="s">
        <v>8856</v>
      </c>
      <c r="H5" s="38" t="b">
        <v>1</v>
      </c>
      <c r="I5" s="35" t="s">
        <v>8858</v>
      </c>
      <c r="J5" s="36" t="b">
        <v>0</v>
      </c>
      <c r="K5" s="35" t="s">
        <v>8860</v>
      </c>
      <c r="L5" s="40" t="b">
        <v>0</v>
      </c>
      <c r="N5" t="str">
        <f>"Pronósticos de tasas para la encuesta de "&amp;TEXT(B6,"[$-es-MX]mmmm yyyy")</f>
        <v>Pronósticos de tasas para la encuesta de julio 2026</v>
      </c>
    </row>
    <row r="6" spans="1:40" ht="15">
      <c r="A6" t="s">
        <v>8848</v>
      </c>
      <c r="B6" s="80">
        <f>IF(B4="Última disponible",FONDEO!$AH$2,B5)</f>
        <v>46234</v>
      </c>
      <c r="D6" t="s">
        <v>8902</v>
      </c>
      <c r="E6" s="30" t="b">
        <v>1</v>
      </c>
    </row>
    <row r="7" spans="1:40" ht="15">
      <c r="A7" s="84" t="str">
        <f>IF(AND($E$4,$H$4),"● Fondeo - Media","")</f>
        <v/>
      </c>
      <c r="F7" s="75" t="str">
        <f>IF(AND($E$4,$H$5),"● Fondeo - Mediana","")</f>
        <v>● Fondeo - Mediana</v>
      </c>
      <c r="K7" s="85" t="str">
        <f>IF(AND($E$4,$J$4),"● Fondeo - Q1","")</f>
        <v/>
      </c>
    </row>
    <row r="8" spans="1:40" ht="15">
      <c r="A8" s="86" t="str">
        <f>IF(AND($E$4,$J$5),"● Fondeo - Q3","")</f>
        <v/>
      </c>
      <c r="F8" s="87" t="str">
        <f>IF(AND($E$4,$L$4),"● Fondeo - Mínimo","")</f>
        <v/>
      </c>
      <c r="K8" s="88" t="str">
        <f>IF(AND($E$4,$L$5),"● Fondeo - Máximo","")</f>
        <v/>
      </c>
    </row>
    <row r="9" spans="1:40" ht="15">
      <c r="A9" s="89" t="str">
        <f>IF(AND($E$5,$H$4),"● CETES 28 - Media","")</f>
        <v/>
      </c>
      <c r="F9" s="76" t="str">
        <f>IF(AND($E$5,$H$5),"● CETES 28 - Mediana","")</f>
        <v>● CETES 28 - Mediana</v>
      </c>
      <c r="K9" s="90" t="str">
        <f>IF(AND($E$5,$J$4),"● CETES 28 - Q1","")</f>
        <v/>
      </c>
      <c r="R9" s="72" t="str" cm="1">
        <f t="array" ref="R9:AL27">_xlfn.LET(_xlpm.sd,TEXT($B$6,"yyyy-mm-dd"),_xlpm.eff,IF(tblDataRaw[source_table_id]="CR189","BONO_M10",tblDataRaw[indicator_id]),_xlpm.per,tblDataRaw[period_id],_xlpm.td,IFERROR(IF(LEFT(_xlpm.per,2)="A_",DATE(--RIGHT(_xlpm.per,4),12,31),IF(LEFT(_xlpm.per,2)="Q_",EOMONTH(DATE(--MID(_xlpm.per,3,4),--RIGHT(_xlpm.per,1)*3,1),0),0)),0),_xlpm.keys,tblDataRaw[survey_date]&amp;"|"&amp;_xlpm.eff&amp;"|"&amp;TEXT(_xlpm.td,"yyyymmdd"),_xlpm.getDates,_xlfn.LAMBDA(_xlpm.id,_xlfn._xlws.SORT(_xlfn.UNIQUE(_xlfn._xlws.FILTER(_xlpm.td,(tblDataRaw[survey_date]=_xlpm.sd)*(_xlpm.eff=_xlpm.id)*(_xlpm.td&gt;0))))),_xlpm.getVals,_xlfn.LAMBDA(_xlpm.id,_xlpm.d,_xlfn.HSTACK(_xlfn.XLOOKUP(_xlpm.sd&amp;"|"&amp;_xlpm.id&amp;"|"&amp;TEXT(_xlpm.d,"yyyymmdd"),_xlpm.keys,tblDataRaw[mean],NA()),_xlfn.XLOOKUP(_xlpm.sd&amp;"|"&amp;_xlpm.id&amp;"|"&amp;TEXT(_xlpm.d,"yyyymmdd"),_xlpm.keys,tblDataRaw[median],NA()),_xlfn.XLOOKUP(_xlpm.sd&amp;"|"&amp;_xlpm.id&amp;"|"&amp;TEXT(_xlpm.d,"yyyymmdd"),_xlpm.keys,tblDataRaw[q1],NA()),_xlfn.XLOOKUP(_xlpm.sd&amp;"|"&amp;_xlpm.id&amp;"|"&amp;TEXT(_xlpm.d,"yyyymmdd"),_xlpm.keys,tblDataRaw[q3],NA()),_xlfn.XLOOKUP(_xlpm.sd&amp;"|"&amp;_xlpm.id&amp;"|"&amp;TEXT(_xlpm.d,"yyyymmdd"),_xlpm.keys,tblDataRaw[min],NA()),_xlfn.XLOOKUP(_xlpm.sd&amp;"|"&amp;_xlpm.id&amp;"|"&amp;TEXT(_xlpm.d,"yyyymmdd"),_xlpm.keys,tblDataRaw[max],NA()))),_xlpm.fd,_xlpm.getDates("FONDEO"),_xlpm.fv,_xlpm.getVals("FONDEO",_xlpm.fd),_xlpm.cd,_xlpm.getDates("CETE28"),_xlpm.cv,_xlpm.getVals("CETE28",_xlpm.cd),_xlpm.bd,_xlpm.getDates("BONO_M10"),_xlpm.bv,_xlpm.getVals("BONO_M10",_xlpm.bd),_xlpm.n,ROWS(_xlpm.fd),_xlpm.seq,_xlfn.SEQUENCE(2*_xlpm.n-1),_xlpm.fsd0,_xlfn.MAP(_xlpm.seq,_xlfn.LAMBDA(_xlpm.i,IF(_xlpm.i=1,INDEX(_xlpm.fd,1),IF(ISEVEN(_xlpm.i),INDEX(_xlpm.fd,_xlpm.i/2+1)-1,INDEX(_xlpm.fd,(_xlpm.i+1)/2))))),_xlpm.fsv0,_xlfn.MAKEARRAY(2*_xlpm.n-1,6,_xlfn.LAMBDA(_xlpm.r,_xlpm.c,IF(_xlpm.r=1,INDEX(_xlpm.fv,1,_xlpm.c),IF(ISEVEN(_xlpm.r),INDEX(_xlpm.fv,_xlpm.r/2,_xlpm.c),INDEX(_xlpm.fv,(_xlpm.r+1)/2,_xlpm.c))))),_xlpm.amin,MIN(_xlfn.VSTACK(_xlpm.fd,_xlpm.cd,_xlpm.bd)),_xlpm.amax,MAX(_xlfn.VSTACK(_xlpm.fd,_xlpm.cd,_xlpm.bd)),_xlpm.keep,_xlfn.VSTACK(_xlpm.amin&lt;MIN(_xlpm.fsd0),_xlfn.SEQUENCE(ROWS(_xlpm.fsd0),,1,0)&gt;0,_xlpm.amax&gt;MAX(_xlpm.fsd0)),_xlpm.fsd,_xlfn._xlws.FILTER(_xlfn.VSTACK(_xlpm.amin,_xlpm.fsd0,_xlpm.amax),_xlpm.keep),_xlpm.fsv,_xlfn._xlws.FILTER(_xlfn.VSTACK(_xlfn.MAKEARRAY(1,6,_xlfn.LAMBDA(_xlpm.r,_xlpm.c,NA())),_xlpm.fsv0,_xlfn.MAKEARRAY(1,6,_xlfn.LAMBDA(_xlpm.r,_xlpm.c,NA()))),_xlpm.keep),_xlpm.m,--_xlfn.HSTACK($H$4,$H$5,$J$4,$J$5,$L$4,$L$5),_xlpm.fmask,_xlpm.m*--$E$4,_xlpm.cmask,_xlpm.m*--$E$5,_xlpm.bmask,_xlpm.m*--$E$6,_xlpm.mr,MAX(ROWS(_xlpm.fsd),ROWS(_xlpm.cd),ROWS(_xlpm.bd)),_xlpm.fh,_xlfn.HSTACK("Fecha Fondeo","Fondeo - Media","Fondeo - Mediana","Fondeo - Q1","Fondeo - Q3","Fondeo - Mínimo","Fondeo - Máximo"),_xlpm.ch,_xlfn.HSTACK("Fecha CETES","CETES 28 - Media","CETES 28 - Mediana","CETES 28 - Q1","CETES 28 - Q3","CETES 28 - Mínimo","CETES 28 - Máximo"),_xlpm.bh,_xlfn.HSTACK("Fecha Bono","Bono M10 - Media","Bono M10 - Mediana","Bono M10 - Q1","Bono M10 - Q3","Bono M10 - Mínimo","Bono M10 - Máximo"),_xlpm.fb,_xlfn.HSTACK(_xlfn.EXPAND(_xlpm.fsd,_xlpm.mr,1,NA()),_xlfn.EXPAND(IF(_xlpm.fmask*ISNUMBER(_xlpm.fsv),_xlpm.fsv,NA()),_xlpm.mr,6,NA())),_xlpm.cb,_xlfn.HSTACK(_xlfn.EXPAND(_xlpm.cd,_xlpm.mr,1,NA()),_xlfn.EXPAND(IF(_xlpm.cmask*ISNUMBER(_xlpm.cv),_xlpm.cv,NA()),_xlpm.mr,6,NA())),_xlpm.bb,_xlfn.HSTACK(_xlfn.EXPAND(_xlpm.bd,_xlpm.mr,1,NA()),_xlfn.EXPAND(IF(_xlpm.bmask*ISNUMBER(_xlpm.bv),_xlpm.bv,NA()),_xlpm.mr,6,NA())),_xlfn.VSTACK(_xlfn.HSTACK(_xlpm.fh,_xlpm.ch,_xlpm.bh),_xlfn.HSTACK(_xlpm.fb,_xlpm.cb,_xlpm.bb)))</f>
        <v>Fecha Fondeo</v>
      </c>
      <c r="S9" t="str">
        <v>Fondeo - Media</v>
      </c>
      <c r="T9" t="str">
        <v>Fondeo - Mediana</v>
      </c>
      <c r="U9" t="str">
        <v>Fondeo - Q1</v>
      </c>
      <c r="V9" t="str">
        <v>Fondeo - Q3</v>
      </c>
      <c r="W9" t="str">
        <v>Fondeo - Mínimo</v>
      </c>
      <c r="X9" t="str">
        <v>Fondeo - Máximo</v>
      </c>
      <c r="Y9" t="str">
        <v>Fecha CETES</v>
      </c>
      <c r="Z9" t="str">
        <v>CETES 28 - Media</v>
      </c>
      <c r="AA9" t="str">
        <v>CETES 28 - Mediana</v>
      </c>
      <c r="AB9" t="str">
        <v>CETES 28 - Q1</v>
      </c>
      <c r="AC9" t="str">
        <v>CETES 28 - Q3</v>
      </c>
      <c r="AD9" t="str">
        <v>CETES 28 - Mínimo</v>
      </c>
      <c r="AE9" t="str">
        <v>CETES 28 - Máximo</v>
      </c>
      <c r="AF9" t="str">
        <v>Fecha Bono</v>
      </c>
      <c r="AG9" t="str">
        <v>Bono M10 - Media</v>
      </c>
      <c r="AH9" t="str">
        <v>Bono M10 - Mediana</v>
      </c>
      <c r="AI9" t="str">
        <v>Bono M10 - Q1</v>
      </c>
      <c r="AJ9" t="str">
        <v>Bono M10 - Q3</v>
      </c>
      <c r="AK9" t="str">
        <v>Bono M10 - Mínimo</v>
      </c>
      <c r="AL9" t="str">
        <v>Bono M10 - Máximo</v>
      </c>
      <c r="AM9" t="s">
        <v>8912</v>
      </c>
      <c r="AN9" t="s">
        <v>8913</v>
      </c>
    </row>
    <row r="10" spans="1:40" ht="15">
      <c r="A10" s="91" t="str">
        <f>IF(AND($E$5,$J$5),"● CETES 28 - Q3","")</f>
        <v/>
      </c>
      <c r="F10" s="92" t="str">
        <f>IF(AND($E$5,$L$4),"● CETES 28 - Mínimo","")</f>
        <v/>
      </c>
      <c r="K10" s="93" t="str">
        <f>IF(AND($E$5,$L$5),"● CETES 28 - Máximo","")</f>
        <v/>
      </c>
      <c r="R10" s="73">
        <v>46295</v>
      </c>
      <c r="S10" t="e">
        <v>#N/A</v>
      </c>
      <c r="T10">
        <v>6.5</v>
      </c>
      <c r="U10" t="e">
        <v>#N/A</v>
      </c>
      <c r="V10" t="e">
        <v>#N/A</v>
      </c>
      <c r="W10" t="e">
        <v>#N/A</v>
      </c>
      <c r="X10" t="e">
        <v>#N/A</v>
      </c>
      <c r="Y10" s="73">
        <v>46387</v>
      </c>
      <c r="Z10" t="e">
        <v>#N/A</v>
      </c>
      <c r="AA10">
        <v>6.5</v>
      </c>
      <c r="AB10" t="e">
        <v>#N/A</v>
      </c>
      <c r="AC10" t="e">
        <v>#N/A</v>
      </c>
      <c r="AD10" t="e">
        <v>#N/A</v>
      </c>
      <c r="AE10" t="e">
        <v>#N/A</v>
      </c>
      <c r="AF10" s="73">
        <v>46387</v>
      </c>
      <c r="AG10" t="e">
        <v>#N/A</v>
      </c>
      <c r="AH10">
        <v>8.85</v>
      </c>
      <c r="AI10" t="e">
        <v>#N/A</v>
      </c>
      <c r="AJ10" t="e">
        <v>#N/A</v>
      </c>
      <c r="AK10" t="e">
        <v>#N/A</v>
      </c>
      <c r="AL10" t="e">
        <v>#N/A</v>
      </c>
      <c r="AM10" s="72" cm="1">
        <f t="array" ref="AM10">_xlfn.LET(_xlpm.x,_xlfn.VSTACK(R10:R100,Y10:Y100,AF10:AF100),_xlpm.z,IFERROR(_xlpm.x,0),MIN(_xlfn._xlws.FILTER(_xlpm.z,_xlpm.z&gt;1000)))</f>
        <v>46295</v>
      </c>
      <c r="AN10" cm="1">
        <f t="array" ref="AN10">_xlfn.LET(_xlpm.x,_xlfn.TOCOL(_xlfn.HSTACK(S10:X100,Z10:AE100,AG10:AL100),3),MIN(_xlfn._xlws.FILTER(_xlpm.x,ISNUMBER(_xlpm.x))))</f>
        <v>6.33</v>
      </c>
    </row>
    <row r="11" spans="1:40" ht="15">
      <c r="A11" s="94" t="str">
        <f>IF(AND($E$6,$H$4),"● Bono M10 - Media","")</f>
        <v/>
      </c>
      <c r="F11" s="77" t="str">
        <f>IF(AND($E$6,$H$5),"● Bono M10 - Mediana","")</f>
        <v>● Bono M10 - Mediana</v>
      </c>
      <c r="K11" s="95" t="str">
        <f>IF(AND($E$6,$J$4),"● Bono M10 - Q1","")</f>
        <v/>
      </c>
      <c r="R11" s="73">
        <v>46386</v>
      </c>
      <c r="S11" t="e">
        <v>#N/A</v>
      </c>
      <c r="T11">
        <v>6.5</v>
      </c>
      <c r="U11" t="e">
        <v>#N/A</v>
      </c>
      <c r="V11" t="e">
        <v>#N/A</v>
      </c>
      <c r="W11" t="e">
        <v>#N/A</v>
      </c>
      <c r="X11" t="e">
        <v>#N/A</v>
      </c>
      <c r="Y11" s="73">
        <v>46752</v>
      </c>
      <c r="Z11" t="e">
        <v>#N/A</v>
      </c>
      <c r="AA11">
        <v>6.47</v>
      </c>
      <c r="AB11" t="e">
        <v>#N/A</v>
      </c>
      <c r="AC11" t="e">
        <v>#N/A</v>
      </c>
      <c r="AD11" t="e">
        <v>#N/A</v>
      </c>
      <c r="AE11" t="e">
        <v>#N/A</v>
      </c>
      <c r="AF11" s="73">
        <v>46752</v>
      </c>
      <c r="AG11" t="e">
        <v>#N/A</v>
      </c>
      <c r="AH11">
        <v>8.4</v>
      </c>
      <c r="AI11" t="e">
        <v>#N/A</v>
      </c>
      <c r="AJ11" t="e">
        <v>#N/A</v>
      </c>
      <c r="AK11" t="e">
        <v>#N/A</v>
      </c>
      <c r="AL11" t="e">
        <v>#N/A</v>
      </c>
      <c r="AM11" s="72" cm="1">
        <f t="array" ref="AM11">_xlfn.LET(_xlpm.x,_xlfn.VSTACK(R10:R100,Y10:Y100,AF10:AF100),_xlpm.z,IFERROR(_xlpm.x,0),MAX(_xlfn._xlws.FILTER(_xlpm.z,_xlpm.z&gt;1000)))</f>
        <v>47118</v>
      </c>
      <c r="AN11">
        <f>AN10</f>
        <v>6.33</v>
      </c>
    </row>
    <row r="12" spans="1:40" ht="15">
      <c r="A12" s="96" t="str">
        <f>IF(AND($E$6,$J$5),"● Bono M10 - Q3","")</f>
        <v/>
      </c>
      <c r="F12" s="97" t="str">
        <f>IF(AND($E$6,$L$4),"● Bono M10 - Mínimo","")</f>
        <v/>
      </c>
      <c r="K12" s="98" t="str">
        <f>IF(AND($E$6,$L$5),"● Bono M10 - Máximo","")</f>
        <v/>
      </c>
      <c r="R12" s="73">
        <v>46387</v>
      </c>
      <c r="S12" t="e">
        <v>#N/A</v>
      </c>
      <c r="T12">
        <v>6.5</v>
      </c>
      <c r="U12" t="e">
        <v>#N/A</v>
      </c>
      <c r="V12" t="e">
        <v>#N/A</v>
      </c>
      <c r="W12" t="e">
        <v>#N/A</v>
      </c>
      <c r="X12" t="e">
        <v>#N/A</v>
      </c>
      <c r="Y12" s="73">
        <v>47118</v>
      </c>
      <c r="Z12" t="e">
        <v>#N/A</v>
      </c>
      <c r="AA12">
        <v>6.33</v>
      </c>
      <c r="AB12" t="e">
        <v>#N/A</v>
      </c>
      <c r="AC12" t="e">
        <v>#N/A</v>
      </c>
      <c r="AD12" t="e">
        <v>#N/A</v>
      </c>
      <c r="AE12" t="e">
        <v>#N/A</v>
      </c>
      <c r="AF12" s="73">
        <v>47118</v>
      </c>
      <c r="AG12" t="e">
        <v>#N/A</v>
      </c>
      <c r="AH12">
        <v>8.11</v>
      </c>
      <c r="AI12" t="e">
        <v>#N/A</v>
      </c>
      <c r="AJ12" t="e">
        <v>#N/A</v>
      </c>
      <c r="AK12" t="e">
        <v>#N/A</v>
      </c>
      <c r="AL12" t="e">
        <v>#N/A</v>
      </c>
    </row>
    <row r="13" spans="1:40">
      <c r="R13" s="73">
        <v>46476</v>
      </c>
      <c r="S13" t="e">
        <v>#N/A</v>
      </c>
      <c r="T13">
        <v>6.5</v>
      </c>
      <c r="U13" t="e">
        <v>#N/A</v>
      </c>
      <c r="V13" t="e">
        <v>#N/A</v>
      </c>
      <c r="W13" t="e">
        <v>#N/A</v>
      </c>
      <c r="X13" t="e">
        <v>#N/A</v>
      </c>
      <c r="Y13" s="73" t="e">
        <v>#N/A</v>
      </c>
      <c r="Z13" t="e">
        <v>#N/A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 s="7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</row>
    <row r="14" spans="1:40">
      <c r="R14" s="73">
        <v>46477</v>
      </c>
      <c r="S14" t="e">
        <v>#N/A</v>
      </c>
      <c r="T14">
        <v>6.5</v>
      </c>
      <c r="U14" t="e">
        <v>#N/A</v>
      </c>
      <c r="V14" t="e">
        <v>#N/A</v>
      </c>
      <c r="W14" t="e">
        <v>#N/A</v>
      </c>
      <c r="X14" t="e">
        <v>#N/A</v>
      </c>
      <c r="Y14" s="73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 s="73" t="e">
        <v>#N/A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</row>
    <row r="15" spans="1:40">
      <c r="R15" s="73">
        <v>46567</v>
      </c>
      <c r="S15" t="e">
        <v>#N/A</v>
      </c>
      <c r="T15">
        <v>6.5</v>
      </c>
      <c r="U15" t="e">
        <v>#N/A</v>
      </c>
      <c r="V15" t="e">
        <v>#N/A</v>
      </c>
      <c r="W15" t="e">
        <v>#N/A</v>
      </c>
      <c r="X15" t="e">
        <v>#N/A</v>
      </c>
      <c r="Y15" s="73" t="e">
        <v>#N/A</v>
      </c>
      <c r="Z15" t="e">
        <v>#N/A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s="73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</row>
    <row r="16" spans="1:40">
      <c r="R16" s="73">
        <v>46568</v>
      </c>
      <c r="S16" t="e">
        <v>#N/A</v>
      </c>
      <c r="T16">
        <v>6.5</v>
      </c>
      <c r="U16" t="e">
        <v>#N/A</v>
      </c>
      <c r="V16" t="e">
        <v>#N/A</v>
      </c>
      <c r="W16" t="e">
        <v>#N/A</v>
      </c>
      <c r="X16" t="e">
        <v>#N/A</v>
      </c>
      <c r="Y16" s="73" t="e">
        <v>#N/A</v>
      </c>
      <c r="Z16" t="e">
        <v>#N/A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s="73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</row>
    <row r="17" spans="17:38">
      <c r="R17" s="73">
        <v>46659</v>
      </c>
      <c r="S17" t="e">
        <v>#N/A</v>
      </c>
      <c r="T17">
        <v>6.5</v>
      </c>
      <c r="U17" t="e">
        <v>#N/A</v>
      </c>
      <c r="V17" t="e">
        <v>#N/A</v>
      </c>
      <c r="W17" t="e">
        <v>#N/A</v>
      </c>
      <c r="X17" t="e">
        <v>#N/A</v>
      </c>
      <c r="Y17" s="73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s="73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</row>
    <row r="18" spans="17:38">
      <c r="R18" s="73">
        <v>46660</v>
      </c>
      <c r="S18" t="e">
        <v>#N/A</v>
      </c>
      <c r="T18">
        <v>6.5</v>
      </c>
      <c r="U18" t="e">
        <v>#N/A</v>
      </c>
      <c r="V18" t="e">
        <v>#N/A</v>
      </c>
      <c r="W18" t="e">
        <v>#N/A</v>
      </c>
      <c r="X18" t="e">
        <v>#N/A</v>
      </c>
      <c r="Y18" s="73" t="e">
        <v>#N/A</v>
      </c>
      <c r="Z18" t="e">
        <v>#N/A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s="73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</row>
    <row r="19" spans="17:38">
      <c r="R19" s="73">
        <v>46751</v>
      </c>
      <c r="S19" t="e">
        <v>#N/A</v>
      </c>
      <c r="T19">
        <v>6.5</v>
      </c>
      <c r="U19" t="e">
        <v>#N/A</v>
      </c>
      <c r="V19" t="e">
        <v>#N/A</v>
      </c>
      <c r="W19" t="e">
        <v>#N/A</v>
      </c>
      <c r="X19" t="e">
        <v>#N/A</v>
      </c>
      <c r="Y19" s="73" t="e">
        <v>#N/A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s="73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</row>
    <row r="20" spans="17:38">
      <c r="R20" s="73">
        <v>46752</v>
      </c>
      <c r="S20" t="e">
        <v>#N/A</v>
      </c>
      <c r="T20">
        <v>6.5</v>
      </c>
      <c r="U20" t="e">
        <v>#N/A</v>
      </c>
      <c r="V20" t="e">
        <v>#N/A</v>
      </c>
      <c r="W20" t="e">
        <v>#N/A</v>
      </c>
      <c r="X20" t="e">
        <v>#N/A</v>
      </c>
      <c r="Y20" s="73" t="e">
        <v>#N/A</v>
      </c>
      <c r="Z20" t="e">
        <v>#N/A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s="73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</row>
    <row r="21" spans="17:38">
      <c r="R21" s="73">
        <v>46842</v>
      </c>
      <c r="S21" t="e">
        <v>#N/A</v>
      </c>
      <c r="T21">
        <v>6.5</v>
      </c>
      <c r="U21" t="e">
        <v>#N/A</v>
      </c>
      <c r="V21" t="e">
        <v>#N/A</v>
      </c>
      <c r="W21" t="e">
        <v>#N/A</v>
      </c>
      <c r="X21" t="e">
        <v>#N/A</v>
      </c>
      <c r="Y21" s="73" t="e">
        <v>#N/A</v>
      </c>
      <c r="Z21" t="e">
        <v>#N/A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s="73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</row>
    <row r="22" spans="17:38" ht="15">
      <c r="Q22" s="74"/>
      <c r="R22" s="73">
        <v>46843</v>
      </c>
      <c r="S22" t="e">
        <v>#N/A</v>
      </c>
      <c r="T22">
        <v>6.5</v>
      </c>
      <c r="U22" t="e">
        <v>#N/A</v>
      </c>
      <c r="V22" t="e">
        <v>#N/A</v>
      </c>
      <c r="W22" t="e">
        <v>#N/A</v>
      </c>
      <c r="X22" t="e">
        <v>#N/A</v>
      </c>
      <c r="Y22" s="73" t="e">
        <v>#N/A</v>
      </c>
      <c r="Z22" t="e">
        <v>#N/A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 s="73" t="e">
        <v>#N/A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</row>
    <row r="23" spans="17:38">
      <c r="R23" s="73">
        <v>46933</v>
      </c>
      <c r="S23" t="e">
        <v>#N/A</v>
      </c>
      <c r="T23">
        <v>6.5</v>
      </c>
      <c r="U23" t="e">
        <v>#N/A</v>
      </c>
      <c r="V23" t="e">
        <v>#N/A</v>
      </c>
      <c r="W23" t="e">
        <v>#N/A</v>
      </c>
      <c r="X23" t="e">
        <v>#N/A</v>
      </c>
      <c r="Y23" s="73" t="e">
        <v>#N/A</v>
      </c>
      <c r="Z23" t="e">
        <v>#N/A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s="7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</row>
    <row r="24" spans="17:38">
      <c r="R24" s="73">
        <v>46934</v>
      </c>
      <c r="S24" t="e">
        <v>#N/A</v>
      </c>
      <c r="T24">
        <v>6.5</v>
      </c>
      <c r="U24" t="e">
        <v>#N/A</v>
      </c>
      <c r="V24" t="e">
        <v>#N/A</v>
      </c>
      <c r="W24" t="e">
        <v>#N/A</v>
      </c>
      <c r="X24" t="e">
        <v>#N/A</v>
      </c>
      <c r="Y24" s="73" t="e">
        <v>#N/A</v>
      </c>
      <c r="Z24" t="e">
        <v>#N/A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s="73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</row>
    <row r="25" spans="17:38">
      <c r="R25" s="73">
        <v>47025</v>
      </c>
      <c r="S25" t="e">
        <v>#N/A</v>
      </c>
      <c r="T25">
        <v>6.5</v>
      </c>
      <c r="U25" t="e">
        <v>#N/A</v>
      </c>
      <c r="V25" t="e">
        <v>#N/A</v>
      </c>
      <c r="W25" t="e">
        <v>#N/A</v>
      </c>
      <c r="X25" t="e">
        <v>#N/A</v>
      </c>
      <c r="Y25" s="73" t="e">
        <v>#N/A</v>
      </c>
      <c r="Z25" t="e">
        <v>#N/A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 s="73" t="e">
        <v>#N/A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</row>
    <row r="26" spans="17:38">
      <c r="R26" s="73">
        <v>47026</v>
      </c>
      <c r="S26" t="e">
        <v>#N/A</v>
      </c>
      <c r="T26">
        <v>6.5</v>
      </c>
      <c r="U26" t="e">
        <v>#N/A</v>
      </c>
      <c r="V26" t="e">
        <v>#N/A</v>
      </c>
      <c r="W26" t="e">
        <v>#N/A</v>
      </c>
      <c r="X26" t="e">
        <v>#N/A</v>
      </c>
      <c r="Y26" s="73" t="e">
        <v>#N/A</v>
      </c>
      <c r="Z26" t="e">
        <v>#N/A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s="73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</row>
    <row r="27" spans="17:38">
      <c r="R27" s="73">
        <v>47118</v>
      </c>
      <c r="S27" t="e">
        <v>#N/A</v>
      </c>
      <c r="T27" t="e">
        <v>#N/A</v>
      </c>
      <c r="U27" t="e">
        <v>#N/A</v>
      </c>
      <c r="V27" t="e">
        <v>#N/A</v>
      </c>
      <c r="W27" t="e">
        <v>#N/A</v>
      </c>
      <c r="X27" t="e">
        <v>#N/A</v>
      </c>
      <c r="Y27" s="73" t="e">
        <v>#N/A</v>
      </c>
      <c r="Z27" t="e">
        <v>#N/A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s="73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</row>
    <row r="28" spans="17:38">
      <c r="R28" s="73"/>
      <c r="Y28" s="73"/>
      <c r="AF28" s="73"/>
    </row>
    <row r="29" spans="17:38">
      <c r="R29" s="73"/>
      <c r="Y29" s="73"/>
      <c r="AF29" s="73"/>
    </row>
    <row r="30" spans="17:38">
      <c r="R30" s="73"/>
      <c r="Y30" s="73"/>
      <c r="AF30" s="73"/>
    </row>
    <row r="31" spans="17:38">
      <c r="R31" s="73"/>
      <c r="Y31" s="73"/>
      <c r="AF31" s="73"/>
    </row>
    <row r="32" spans="17:38">
      <c r="R32" s="73"/>
      <c r="Y32" s="73"/>
      <c r="AF32" s="73"/>
    </row>
    <row r="33" spans="18:32">
      <c r="R33" s="73"/>
      <c r="Y33" s="73"/>
      <c r="AF33" s="73"/>
    </row>
    <row r="34" spans="18:32">
      <c r="R34" s="73"/>
      <c r="Y34" s="73"/>
      <c r="AF34" s="73"/>
    </row>
    <row r="35" spans="18:32">
      <c r="R35" s="73"/>
      <c r="Y35" s="73"/>
      <c r="AF35" s="73"/>
    </row>
    <row r="36" spans="18:32">
      <c r="R36" s="73"/>
      <c r="Y36" s="73"/>
      <c r="AF36" s="73"/>
    </row>
    <row r="37" spans="18:32">
      <c r="R37" s="73"/>
      <c r="Y37" s="73"/>
      <c r="AF37" s="73"/>
    </row>
    <row r="38" spans="18:32">
      <c r="R38" s="73"/>
      <c r="Y38" s="73"/>
      <c r="AF38" s="73"/>
    </row>
    <row r="39" spans="18:32">
      <c r="R39" s="73"/>
      <c r="Y39" s="73"/>
      <c r="AF39" s="73"/>
    </row>
    <row r="40" spans="18:32">
      <c r="R40" s="73"/>
      <c r="Y40" s="73"/>
      <c r="AF40" s="73"/>
    </row>
    <row r="41" spans="18:32">
      <c r="R41" s="73"/>
      <c r="Y41" s="73"/>
      <c r="AF41" s="73"/>
    </row>
    <row r="42" spans="18:32">
      <c r="R42" s="73"/>
      <c r="Y42" s="73"/>
      <c r="AF42" s="73"/>
    </row>
    <row r="43" spans="18:32">
      <c r="R43" s="73"/>
      <c r="Y43" s="73"/>
      <c r="AF43" s="73"/>
    </row>
    <row r="44" spans="18:32">
      <c r="R44" s="73"/>
      <c r="Y44" s="73"/>
      <c r="AF44" s="73"/>
    </row>
    <row r="45" spans="18:32">
      <c r="R45" s="73"/>
      <c r="Y45" s="73"/>
      <c r="AF45" s="73"/>
    </row>
    <row r="46" spans="18:32">
      <c r="R46" s="73"/>
      <c r="Y46" s="73"/>
      <c r="AF46" s="73"/>
    </row>
    <row r="47" spans="18:32">
      <c r="R47" s="73"/>
      <c r="Y47" s="73"/>
      <c r="AF47" s="73"/>
    </row>
    <row r="48" spans="18:32">
      <c r="R48" s="73"/>
      <c r="Y48" s="73"/>
      <c r="AF48" s="73"/>
    </row>
    <row r="49" spans="18:32">
      <c r="R49" s="73"/>
      <c r="Y49" s="73"/>
      <c r="AF49" s="73"/>
    </row>
    <row r="50" spans="18:32">
      <c r="R50" s="73"/>
      <c r="Y50" s="73"/>
      <c r="AF50" s="73"/>
    </row>
    <row r="51" spans="18:32">
      <c r="R51" s="73"/>
      <c r="Y51" s="73"/>
      <c r="AF51" s="73"/>
    </row>
    <row r="52" spans="18:32">
      <c r="R52" s="73"/>
      <c r="Y52" s="73"/>
      <c r="AF52" s="73"/>
    </row>
    <row r="53" spans="18:32">
      <c r="R53" s="73"/>
      <c r="Y53" s="73"/>
      <c r="AF53" s="73"/>
    </row>
    <row r="54" spans="18:32">
      <c r="R54" s="73"/>
      <c r="Y54" s="73"/>
      <c r="AF54" s="73"/>
    </row>
    <row r="55" spans="18:32">
      <c r="R55" s="73"/>
      <c r="Y55" s="73"/>
      <c r="AF55" s="73"/>
    </row>
    <row r="56" spans="18:32">
      <c r="R56" s="73"/>
      <c r="Y56" s="73"/>
      <c r="AF56" s="73"/>
    </row>
    <row r="57" spans="18:32">
      <c r="R57" s="73"/>
      <c r="Y57" s="73"/>
      <c r="AF57" s="73"/>
    </row>
    <row r="58" spans="18:32">
      <c r="R58" s="73"/>
      <c r="Y58" s="73"/>
      <c r="AF58" s="73"/>
    </row>
    <row r="59" spans="18:32">
      <c r="R59" s="73"/>
      <c r="Y59" s="73"/>
      <c r="AF59" s="73"/>
    </row>
    <row r="60" spans="18:32">
      <c r="R60" s="73"/>
      <c r="Y60" s="73"/>
      <c r="AF60" s="73"/>
    </row>
    <row r="61" spans="18:32">
      <c r="R61" s="73"/>
      <c r="Y61" s="73"/>
      <c r="AF61" s="73"/>
    </row>
    <row r="62" spans="18:32">
      <c r="R62" s="73"/>
      <c r="Y62" s="73"/>
      <c r="AF62" s="73"/>
    </row>
    <row r="63" spans="18:32">
      <c r="R63" s="73"/>
      <c r="Y63" s="73"/>
      <c r="AF63" s="73"/>
    </row>
    <row r="64" spans="18:32">
      <c r="R64" s="73"/>
      <c r="Y64" s="73"/>
      <c r="AF64" s="73"/>
    </row>
    <row r="65" spans="18:32">
      <c r="R65" s="73"/>
      <c r="Y65" s="73"/>
      <c r="AF65" s="73"/>
    </row>
    <row r="66" spans="18:32">
      <c r="R66" s="73"/>
      <c r="Y66" s="73"/>
      <c r="AF66" s="73"/>
    </row>
    <row r="67" spans="18:32">
      <c r="R67" s="73"/>
      <c r="Y67" s="73"/>
      <c r="AF67" s="73"/>
    </row>
    <row r="68" spans="18:32">
      <c r="R68" s="73"/>
      <c r="Y68" s="73"/>
      <c r="AF68" s="73"/>
    </row>
    <row r="69" spans="18:32">
      <c r="R69" s="73"/>
      <c r="Y69" s="73"/>
      <c r="AF69" s="73"/>
    </row>
    <row r="70" spans="18:32">
      <c r="R70" s="73"/>
      <c r="Y70" s="73"/>
      <c r="AF70" s="73"/>
    </row>
    <row r="71" spans="18:32">
      <c r="R71" s="73"/>
      <c r="Y71" s="73"/>
      <c r="AF71" s="73"/>
    </row>
    <row r="72" spans="18:32">
      <c r="R72" s="73"/>
      <c r="Y72" s="73"/>
      <c r="AF72" s="73"/>
    </row>
    <row r="73" spans="18:32">
      <c r="R73" s="73"/>
      <c r="Y73" s="73"/>
      <c r="AF73" s="73"/>
    </row>
    <row r="74" spans="18:32">
      <c r="R74" s="73"/>
      <c r="Y74" s="73"/>
      <c r="AF74" s="73"/>
    </row>
    <row r="75" spans="18:32">
      <c r="R75" s="73"/>
      <c r="Y75" s="73"/>
      <c r="AF75" s="73"/>
    </row>
    <row r="76" spans="18:32">
      <c r="R76" s="73"/>
      <c r="Y76" s="73"/>
      <c r="AF76" s="73"/>
    </row>
    <row r="77" spans="18:32">
      <c r="R77" s="73"/>
      <c r="Y77" s="73"/>
      <c r="AF77" s="73"/>
    </row>
    <row r="78" spans="18:32">
      <c r="R78" s="73"/>
      <c r="Y78" s="73"/>
      <c r="AF78" s="73"/>
    </row>
    <row r="79" spans="18:32">
      <c r="R79" s="73"/>
      <c r="Y79" s="73"/>
      <c r="AF79" s="73"/>
    </row>
    <row r="80" spans="18:32">
      <c r="R80" s="73"/>
      <c r="Y80" s="73"/>
      <c r="AF80" s="73"/>
    </row>
    <row r="81" spans="18:32">
      <c r="R81" s="73"/>
      <c r="Y81" s="73"/>
      <c r="AF81" s="73"/>
    </row>
    <row r="82" spans="18:32">
      <c r="R82" s="73"/>
      <c r="Y82" s="73"/>
      <c r="AF82" s="73"/>
    </row>
    <row r="83" spans="18:32">
      <c r="R83" s="73"/>
      <c r="Y83" s="73"/>
      <c r="AF83" s="73"/>
    </row>
    <row r="84" spans="18:32">
      <c r="R84" s="73"/>
      <c r="Y84" s="73"/>
      <c r="AF84" s="73"/>
    </row>
    <row r="85" spans="18:32">
      <c r="R85" s="73"/>
      <c r="Y85" s="73"/>
      <c r="AF85" s="73"/>
    </row>
    <row r="86" spans="18:32">
      <c r="R86" s="73"/>
      <c r="Y86" s="73"/>
      <c r="AF86" s="73"/>
    </row>
    <row r="87" spans="18:32">
      <c r="R87" s="73"/>
      <c r="Y87" s="73"/>
      <c r="AF87" s="73"/>
    </row>
    <row r="88" spans="18:32">
      <c r="R88" s="73"/>
      <c r="Y88" s="73"/>
      <c r="AF88" s="73"/>
    </row>
    <row r="89" spans="18:32">
      <c r="R89" s="73"/>
      <c r="Y89" s="73"/>
      <c r="AF89" s="73"/>
    </row>
    <row r="90" spans="18:32">
      <c r="R90" s="73"/>
      <c r="Y90" s="73"/>
      <c r="AF90" s="73"/>
    </row>
    <row r="91" spans="18:32">
      <c r="R91" s="73"/>
      <c r="Y91" s="73"/>
      <c r="AF91" s="73"/>
    </row>
    <row r="92" spans="18:32">
      <c r="R92" s="73"/>
      <c r="Y92" s="73"/>
      <c r="AF92" s="73"/>
    </row>
    <row r="93" spans="18:32">
      <c r="R93" s="73"/>
      <c r="Y93" s="73"/>
      <c r="AF93" s="73"/>
    </row>
    <row r="94" spans="18:32">
      <c r="R94" s="73"/>
      <c r="Y94" s="73"/>
      <c r="AF94" s="73"/>
    </row>
    <row r="95" spans="18:32">
      <c r="R95" s="73"/>
      <c r="Y95" s="73"/>
      <c r="AF95" s="73"/>
    </row>
    <row r="96" spans="18:32">
      <c r="R96" s="73"/>
      <c r="Y96" s="73"/>
      <c r="AF96" s="73"/>
    </row>
    <row r="97" spans="18:32">
      <c r="R97" s="73"/>
      <c r="Y97" s="73"/>
      <c r="AF97" s="73"/>
    </row>
    <row r="98" spans="18:32">
      <c r="R98" s="73"/>
      <c r="Y98" s="73"/>
      <c r="AF98" s="73"/>
    </row>
    <row r="99" spans="18:32">
      <c r="R99" s="73"/>
      <c r="Y99" s="73"/>
      <c r="AF99" s="73"/>
    </row>
    <row r="100" spans="18:32">
      <c r="R100" s="73"/>
      <c r="Y100" s="73"/>
      <c r="AF100" s="73"/>
    </row>
    <row r="101" spans="18:32">
      <c r="R101" s="73"/>
    </row>
    <row r="102" spans="18:32">
      <c r="R102" s="73"/>
    </row>
    <row r="103" spans="18:32">
      <c r="R103" s="73"/>
    </row>
    <row r="104" spans="18:32">
      <c r="R104" s="73"/>
    </row>
    <row r="105" spans="18:32">
      <c r="R105" s="73"/>
    </row>
    <row r="106" spans="18:32">
      <c r="R106" s="73"/>
    </row>
    <row r="107" spans="18:32">
      <c r="R107" s="73"/>
    </row>
    <row r="108" spans="18:32">
      <c r="R108" s="73"/>
    </row>
    <row r="109" spans="18:32">
      <c r="R109" s="73"/>
    </row>
    <row r="110" spans="18:32">
      <c r="R110" s="73"/>
    </row>
    <row r="111" spans="18:32">
      <c r="R111" s="73"/>
    </row>
    <row r="112" spans="18:32">
      <c r="R112" s="73"/>
    </row>
    <row r="113" spans="18:18">
      <c r="R113" s="73"/>
    </row>
    <row r="114" spans="18:18">
      <c r="R114" s="73"/>
    </row>
    <row r="115" spans="18:18">
      <c r="R115" s="73"/>
    </row>
    <row r="116" spans="18:18">
      <c r="R116" s="73"/>
    </row>
    <row r="117" spans="18:18">
      <c r="R117" s="73"/>
    </row>
    <row r="118" spans="18:18">
      <c r="R118" s="73"/>
    </row>
    <row r="119" spans="18:18">
      <c r="R119" s="73"/>
    </row>
    <row r="120" spans="18:18">
      <c r="R120" s="73"/>
    </row>
    <row r="121" spans="18:18">
      <c r="R121" s="73"/>
    </row>
    <row r="122" spans="18:18">
      <c r="R122" s="73"/>
    </row>
    <row r="123" spans="18:18">
      <c r="R123" s="73"/>
    </row>
    <row r="124" spans="18:18">
      <c r="R124" s="73"/>
    </row>
    <row r="125" spans="18:18">
      <c r="R125" s="73"/>
    </row>
    <row r="126" spans="18:18">
      <c r="R126" s="73"/>
    </row>
    <row r="127" spans="18:18">
      <c r="R127" s="73"/>
    </row>
    <row r="128" spans="18:18">
      <c r="R128" s="73"/>
    </row>
    <row r="129" spans="18:18">
      <c r="R129" s="73"/>
    </row>
    <row r="130" spans="18:18">
      <c r="R130" s="73"/>
    </row>
    <row r="131" spans="18:18">
      <c r="R131" s="73"/>
    </row>
    <row r="132" spans="18:18">
      <c r="R132" s="73"/>
    </row>
    <row r="133" spans="18:18">
      <c r="R133" s="73"/>
    </row>
    <row r="134" spans="18:18">
      <c r="R134" s="73"/>
    </row>
    <row r="135" spans="18:18">
      <c r="R135" s="73"/>
    </row>
    <row r="136" spans="18:18">
      <c r="R136" s="73"/>
    </row>
    <row r="137" spans="18:18">
      <c r="R137" s="73"/>
    </row>
    <row r="138" spans="18:18">
      <c r="R138" s="73"/>
    </row>
    <row r="139" spans="18:18">
      <c r="R139" s="73"/>
    </row>
    <row r="140" spans="18:18">
      <c r="R140" s="73"/>
    </row>
    <row r="141" spans="18:18">
      <c r="R141" s="73"/>
    </row>
    <row r="142" spans="18:18">
      <c r="R142" s="73"/>
    </row>
    <row r="143" spans="18:18">
      <c r="R143" s="73"/>
    </row>
    <row r="144" spans="18:18">
      <c r="R144" s="73"/>
    </row>
    <row r="145" spans="18:18">
      <c r="R145" s="73"/>
    </row>
    <row r="146" spans="18:18">
      <c r="R146" s="73"/>
    </row>
    <row r="147" spans="18:18">
      <c r="R147" s="73"/>
    </row>
    <row r="148" spans="18:18">
      <c r="R148" s="73"/>
    </row>
    <row r="149" spans="18:18">
      <c r="R149" s="73"/>
    </row>
    <row r="150" spans="18:18">
      <c r="R150" s="73"/>
    </row>
    <row r="151" spans="18:18">
      <c r="R151" s="73"/>
    </row>
    <row r="152" spans="18:18">
      <c r="R152" s="73"/>
    </row>
    <row r="153" spans="18:18">
      <c r="R153" s="73"/>
    </row>
    <row r="154" spans="18:18">
      <c r="R154" s="73"/>
    </row>
    <row r="155" spans="18:18">
      <c r="R155" s="73"/>
    </row>
    <row r="156" spans="18:18">
      <c r="R156" s="73"/>
    </row>
    <row r="157" spans="18:18">
      <c r="R157" s="73"/>
    </row>
    <row r="158" spans="18:18">
      <c r="R158" s="73"/>
    </row>
    <row r="159" spans="18:18">
      <c r="R159" s="73"/>
    </row>
    <row r="160" spans="18:18">
      <c r="R160" s="73"/>
    </row>
    <row r="161" spans="18:18">
      <c r="R161" s="73"/>
    </row>
    <row r="162" spans="18:18">
      <c r="R162" s="73"/>
    </row>
    <row r="163" spans="18:18">
      <c r="R163" s="73"/>
    </row>
    <row r="164" spans="18:18">
      <c r="R164" s="73"/>
    </row>
    <row r="165" spans="18:18">
      <c r="R165" s="73"/>
    </row>
    <row r="166" spans="18:18">
      <c r="R166" s="73"/>
    </row>
    <row r="167" spans="18:18">
      <c r="R167" s="73"/>
    </row>
    <row r="168" spans="18:18">
      <c r="R168" s="73"/>
    </row>
    <row r="169" spans="18:18">
      <c r="R169" s="73"/>
    </row>
    <row r="170" spans="18:18">
      <c r="R170" s="73"/>
    </row>
    <row r="171" spans="18:18">
      <c r="R171" s="73"/>
    </row>
    <row r="172" spans="18:18">
      <c r="R172" s="73"/>
    </row>
    <row r="173" spans="18:18">
      <c r="R173" s="73"/>
    </row>
    <row r="174" spans="18:18">
      <c r="R174" s="73"/>
    </row>
    <row r="175" spans="18:18">
      <c r="R175" s="73"/>
    </row>
    <row r="176" spans="18:18">
      <c r="R176" s="73"/>
    </row>
    <row r="177" spans="18:18">
      <c r="R177" s="73"/>
    </row>
    <row r="178" spans="18:18">
      <c r="R178" s="73"/>
    </row>
    <row r="179" spans="18:18">
      <c r="R179" s="73"/>
    </row>
    <row r="180" spans="18:18">
      <c r="R180" s="73"/>
    </row>
    <row r="181" spans="18:18">
      <c r="R181" s="73"/>
    </row>
    <row r="182" spans="18:18">
      <c r="R182" s="73"/>
    </row>
    <row r="183" spans="18:18">
      <c r="R183" s="73"/>
    </row>
    <row r="184" spans="18:18">
      <c r="R184" s="73"/>
    </row>
    <row r="185" spans="18:18">
      <c r="R185" s="73"/>
    </row>
    <row r="186" spans="18:18">
      <c r="R186" s="73"/>
    </row>
    <row r="187" spans="18:18">
      <c r="R187" s="73"/>
    </row>
    <row r="188" spans="18:18">
      <c r="R188" s="73"/>
    </row>
    <row r="189" spans="18:18">
      <c r="R189" s="73"/>
    </row>
    <row r="190" spans="18:18">
      <c r="R190" s="73"/>
    </row>
    <row r="191" spans="18:18">
      <c r="R191" s="73"/>
    </row>
    <row r="192" spans="18:18">
      <c r="R192" s="73"/>
    </row>
    <row r="193" spans="18:18">
      <c r="R193" s="73"/>
    </row>
    <row r="194" spans="18:18">
      <c r="R194" s="73"/>
    </row>
    <row r="195" spans="18:18">
      <c r="R195" s="73"/>
    </row>
    <row r="196" spans="18:18">
      <c r="R196" s="73"/>
    </row>
    <row r="197" spans="18:18">
      <c r="R197" s="73"/>
    </row>
    <row r="198" spans="18:18">
      <c r="R198" s="73"/>
    </row>
    <row r="199" spans="18:18">
      <c r="R199" s="73"/>
    </row>
    <row r="200" spans="18:18">
      <c r="R200" s="73"/>
    </row>
    <row r="201" spans="18:18">
      <c r="R201" s="73"/>
    </row>
    <row r="202" spans="18:18">
      <c r="R202" s="73"/>
    </row>
    <row r="203" spans="18:18">
      <c r="R203" s="73"/>
    </row>
    <row r="204" spans="18:18">
      <c r="R204" s="73"/>
    </row>
    <row r="205" spans="18:18">
      <c r="R205" s="73"/>
    </row>
    <row r="206" spans="18:18">
      <c r="R206" s="73"/>
    </row>
    <row r="207" spans="18:18">
      <c r="R207" s="73"/>
    </row>
    <row r="208" spans="18:18">
      <c r="R208" s="73"/>
    </row>
    <row r="209" spans="18:18">
      <c r="R209" s="73"/>
    </row>
    <row r="210" spans="18:18">
      <c r="R210" s="73"/>
    </row>
    <row r="211" spans="18:18">
      <c r="R211" s="73"/>
    </row>
    <row r="212" spans="18:18">
      <c r="R212" s="73"/>
    </row>
    <row r="213" spans="18:18">
      <c r="R213" s="73"/>
    </row>
    <row r="214" spans="18:18">
      <c r="R214" s="73"/>
    </row>
    <row r="215" spans="18:18">
      <c r="R215" s="73"/>
    </row>
    <row r="216" spans="18:18">
      <c r="R216" s="73"/>
    </row>
    <row r="217" spans="18:18">
      <c r="R217" s="73"/>
    </row>
    <row r="218" spans="18:18">
      <c r="R218" s="73"/>
    </row>
    <row r="219" spans="18:18">
      <c r="R219" s="73"/>
    </row>
    <row r="220" spans="18:18">
      <c r="R220" s="73"/>
    </row>
    <row r="221" spans="18:18">
      <c r="R221" s="73"/>
    </row>
    <row r="222" spans="18:18">
      <c r="R222" s="73"/>
    </row>
    <row r="223" spans="18:18">
      <c r="R223" s="73"/>
    </row>
    <row r="224" spans="18:18">
      <c r="R224" s="73"/>
    </row>
    <row r="225" spans="18:18">
      <c r="R225" s="73"/>
    </row>
    <row r="226" spans="18:18">
      <c r="R226" s="73"/>
    </row>
    <row r="227" spans="18:18">
      <c r="R227" s="73"/>
    </row>
    <row r="228" spans="18:18">
      <c r="R228" s="73"/>
    </row>
    <row r="229" spans="18:18">
      <c r="R229" s="73"/>
    </row>
    <row r="230" spans="18:18">
      <c r="R230" s="73"/>
    </row>
    <row r="231" spans="18:18">
      <c r="R231" s="73"/>
    </row>
    <row r="232" spans="18:18">
      <c r="R232" s="73"/>
    </row>
    <row r="233" spans="18:18">
      <c r="R233" s="73"/>
    </row>
    <row r="234" spans="18:18">
      <c r="R234" s="73"/>
    </row>
    <row r="235" spans="18:18">
      <c r="R235" s="73"/>
    </row>
    <row r="236" spans="18:18">
      <c r="R236" s="73"/>
    </row>
    <row r="237" spans="18:18">
      <c r="R237" s="73"/>
    </row>
    <row r="238" spans="18:18">
      <c r="R238" s="73"/>
    </row>
    <row r="239" spans="18:18">
      <c r="R239" s="73"/>
    </row>
    <row r="240" spans="18:18">
      <c r="R240" s="73"/>
    </row>
    <row r="241" spans="18:18">
      <c r="R241" s="73"/>
    </row>
    <row r="242" spans="18:18">
      <c r="R242" s="73"/>
    </row>
    <row r="243" spans="18:18">
      <c r="R243" s="73"/>
    </row>
    <row r="244" spans="18:18">
      <c r="R244" s="73"/>
    </row>
    <row r="245" spans="18:18">
      <c r="R245" s="73"/>
    </row>
    <row r="246" spans="18:18">
      <c r="R246" s="73"/>
    </row>
    <row r="247" spans="18:18">
      <c r="R247" s="73"/>
    </row>
    <row r="248" spans="18:18">
      <c r="R248" s="73"/>
    </row>
    <row r="249" spans="18:18">
      <c r="R249" s="73"/>
    </row>
    <row r="250" spans="18:18">
      <c r="R250" s="73"/>
    </row>
    <row r="251" spans="18:18">
      <c r="R251" s="73"/>
    </row>
    <row r="252" spans="18:18">
      <c r="R252" s="73"/>
    </row>
    <row r="253" spans="18:18">
      <c r="R253" s="73"/>
    </row>
    <row r="254" spans="18:18">
      <c r="R254" s="73"/>
    </row>
    <row r="255" spans="18:18">
      <c r="R255" s="73"/>
    </row>
    <row r="256" spans="18:18">
      <c r="R256" s="73"/>
    </row>
    <row r="257" spans="18:18">
      <c r="R257" s="73"/>
    </row>
    <row r="258" spans="18:18">
      <c r="R258" s="73"/>
    </row>
    <row r="259" spans="18:18">
      <c r="R259" s="73"/>
    </row>
    <row r="260" spans="18:18">
      <c r="R260" s="73"/>
    </row>
    <row r="261" spans="18:18">
      <c r="R261" s="73"/>
    </row>
    <row r="262" spans="18:18">
      <c r="R262" s="73"/>
    </row>
    <row r="263" spans="18:18">
      <c r="R263" s="73"/>
    </row>
    <row r="264" spans="18:18">
      <c r="R264" s="73"/>
    </row>
    <row r="265" spans="18:18">
      <c r="R265" s="73"/>
    </row>
    <row r="266" spans="18:18">
      <c r="R266" s="73"/>
    </row>
    <row r="267" spans="18:18">
      <c r="R267" s="73"/>
    </row>
    <row r="268" spans="18:18">
      <c r="R268" s="73"/>
    </row>
    <row r="269" spans="18:18">
      <c r="R269" s="73"/>
    </row>
    <row r="270" spans="18:18">
      <c r="R270" s="73"/>
    </row>
    <row r="271" spans="18:18">
      <c r="R271" s="73"/>
    </row>
    <row r="272" spans="18:18">
      <c r="R272" s="73"/>
    </row>
    <row r="273" spans="18:18">
      <c r="R273" s="73"/>
    </row>
    <row r="274" spans="18:18">
      <c r="R274" s="73"/>
    </row>
    <row r="275" spans="18:18">
      <c r="R275" s="73"/>
    </row>
    <row r="276" spans="18:18">
      <c r="R276" s="73"/>
    </row>
    <row r="277" spans="18:18">
      <c r="R277" s="73"/>
    </row>
    <row r="278" spans="18:18">
      <c r="R278" s="73"/>
    </row>
    <row r="279" spans="18:18">
      <c r="R279" s="73"/>
    </row>
    <row r="280" spans="18:18">
      <c r="R280" s="73"/>
    </row>
    <row r="281" spans="18:18">
      <c r="R281" s="73"/>
    </row>
    <row r="282" spans="18:18">
      <c r="R282" s="73"/>
    </row>
    <row r="283" spans="18:18">
      <c r="R283" s="73"/>
    </row>
    <row r="284" spans="18:18">
      <c r="R284" s="73"/>
    </row>
    <row r="285" spans="18:18">
      <c r="R285" s="73"/>
    </row>
    <row r="286" spans="18:18">
      <c r="R286" s="73"/>
    </row>
    <row r="287" spans="18:18">
      <c r="R287" s="73"/>
    </row>
    <row r="288" spans="18:18">
      <c r="R288" s="73"/>
    </row>
    <row r="289" spans="18:18">
      <c r="R289" s="73"/>
    </row>
    <row r="290" spans="18:18">
      <c r="R290" s="73"/>
    </row>
    <row r="291" spans="18:18">
      <c r="R291" s="73"/>
    </row>
    <row r="292" spans="18:18">
      <c r="R292" s="73"/>
    </row>
    <row r="293" spans="18:18">
      <c r="R293" s="73"/>
    </row>
    <row r="294" spans="18:18">
      <c r="R294" s="73"/>
    </row>
    <row r="295" spans="18:18">
      <c r="R295" s="73"/>
    </row>
    <row r="296" spans="18:18">
      <c r="R296" s="73"/>
    </row>
    <row r="297" spans="18:18">
      <c r="R297" s="73"/>
    </row>
    <row r="298" spans="18:18">
      <c r="R298" s="73"/>
    </row>
    <row r="299" spans="18:18">
      <c r="R299" s="73"/>
    </row>
    <row r="300" spans="18:18">
      <c r="R300" s="73"/>
    </row>
    <row r="301" spans="18:18">
      <c r="R301" s="73"/>
    </row>
    <row r="302" spans="18:18">
      <c r="R302" s="73"/>
    </row>
    <row r="303" spans="18:18">
      <c r="R303" s="73"/>
    </row>
    <row r="304" spans="18:18">
      <c r="R304" s="73"/>
    </row>
    <row r="305" spans="18:18">
      <c r="R305" s="73"/>
    </row>
    <row r="306" spans="18:18">
      <c r="R306" s="73"/>
    </row>
    <row r="307" spans="18:18">
      <c r="R307" s="73"/>
    </row>
    <row r="308" spans="18:18">
      <c r="R308" s="73"/>
    </row>
    <row r="309" spans="18:18">
      <c r="R309" s="73"/>
    </row>
    <row r="310" spans="18:18">
      <c r="R310" s="73"/>
    </row>
    <row r="311" spans="18:18">
      <c r="R311" s="73"/>
    </row>
    <row r="312" spans="18:18">
      <c r="R312" s="73"/>
    </row>
    <row r="313" spans="18:18">
      <c r="R313" s="73"/>
    </row>
    <row r="314" spans="18:18">
      <c r="R314" s="73"/>
    </row>
    <row r="315" spans="18:18">
      <c r="R315" s="73"/>
    </row>
    <row r="316" spans="18:18">
      <c r="R316" s="73"/>
    </row>
    <row r="317" spans="18:18">
      <c r="R317" s="73"/>
    </row>
    <row r="318" spans="18:18">
      <c r="R318" s="73"/>
    </row>
    <row r="319" spans="18:18">
      <c r="R319" s="73"/>
    </row>
    <row r="320" spans="18:18">
      <c r="R320" s="73"/>
    </row>
    <row r="321" spans="18:18">
      <c r="R321" s="73"/>
    </row>
    <row r="322" spans="18:18">
      <c r="R322" s="73"/>
    </row>
    <row r="323" spans="18:18">
      <c r="R323" s="73"/>
    </row>
    <row r="324" spans="18:18">
      <c r="R324" s="73"/>
    </row>
    <row r="325" spans="18:18">
      <c r="R325" s="73"/>
    </row>
    <row r="326" spans="18:18">
      <c r="R326" s="73"/>
    </row>
    <row r="327" spans="18:18">
      <c r="R327" s="73"/>
    </row>
    <row r="328" spans="18:18">
      <c r="R328" s="73"/>
    </row>
    <row r="329" spans="18:18">
      <c r="R329" s="73"/>
    </row>
    <row r="330" spans="18:18">
      <c r="R330" s="73"/>
    </row>
    <row r="331" spans="18:18">
      <c r="R331" s="73"/>
    </row>
    <row r="332" spans="18:18">
      <c r="R332" s="73"/>
    </row>
    <row r="333" spans="18:18">
      <c r="R333" s="73"/>
    </row>
    <row r="334" spans="18:18">
      <c r="R334" s="73"/>
    </row>
    <row r="335" spans="18:18">
      <c r="R335" s="73"/>
    </row>
    <row r="336" spans="18:18">
      <c r="R336" s="73"/>
    </row>
    <row r="337" spans="18:18">
      <c r="R337" s="73"/>
    </row>
    <row r="338" spans="18:18">
      <c r="R338" s="73"/>
    </row>
    <row r="339" spans="18:18">
      <c r="R339" s="73"/>
    </row>
    <row r="340" spans="18:18">
      <c r="R340" s="73"/>
    </row>
    <row r="341" spans="18:18">
      <c r="R341" s="73"/>
    </row>
    <row r="342" spans="18:18">
      <c r="R342" s="73"/>
    </row>
    <row r="343" spans="18:18">
      <c r="R343" s="73"/>
    </row>
    <row r="344" spans="18:18">
      <c r="R344" s="73"/>
    </row>
    <row r="345" spans="18:18">
      <c r="R345" s="73"/>
    </row>
    <row r="346" spans="18:18">
      <c r="R346" s="73"/>
    </row>
    <row r="347" spans="18:18">
      <c r="R347" s="73"/>
    </row>
    <row r="348" spans="18:18">
      <c r="R348" s="73"/>
    </row>
    <row r="349" spans="18:18">
      <c r="R349" s="73"/>
    </row>
    <row r="350" spans="18:18">
      <c r="R350" s="73"/>
    </row>
    <row r="351" spans="18:18">
      <c r="R351" s="73"/>
    </row>
    <row r="352" spans="18:18">
      <c r="R352" s="73"/>
    </row>
    <row r="353" spans="18:18">
      <c r="R353" s="73"/>
    </row>
    <row r="354" spans="18:18">
      <c r="R354" s="73"/>
    </row>
    <row r="355" spans="18:18">
      <c r="R355" s="73"/>
    </row>
    <row r="356" spans="18:18">
      <c r="R356" s="73"/>
    </row>
    <row r="357" spans="18:18">
      <c r="R357" s="73"/>
    </row>
    <row r="358" spans="18:18">
      <c r="R358" s="73"/>
    </row>
    <row r="359" spans="18:18">
      <c r="R359" s="73"/>
    </row>
    <row r="360" spans="18:18">
      <c r="R360" s="73"/>
    </row>
    <row r="361" spans="18:18">
      <c r="R361" s="73"/>
    </row>
    <row r="362" spans="18:18">
      <c r="R362" s="73"/>
    </row>
    <row r="363" spans="18:18">
      <c r="R363" s="73"/>
    </row>
    <row r="364" spans="18:18">
      <c r="R364" s="73"/>
    </row>
    <row r="365" spans="18:18">
      <c r="R365" s="73"/>
    </row>
    <row r="366" spans="18:18">
      <c r="R366" s="73"/>
    </row>
    <row r="367" spans="18:18">
      <c r="R367" s="73"/>
    </row>
    <row r="368" spans="18:18">
      <c r="R368" s="73"/>
    </row>
    <row r="369" spans="18:18">
      <c r="R369" s="73"/>
    </row>
    <row r="370" spans="18:18">
      <c r="R370" s="73"/>
    </row>
    <row r="371" spans="18:18">
      <c r="R371" s="73"/>
    </row>
    <row r="372" spans="18:18">
      <c r="R372" s="73"/>
    </row>
    <row r="373" spans="18:18">
      <c r="R373" s="73"/>
    </row>
    <row r="374" spans="18:18">
      <c r="R374" s="73"/>
    </row>
    <row r="375" spans="18:18">
      <c r="R375" s="73"/>
    </row>
    <row r="376" spans="18:18">
      <c r="R376" s="73"/>
    </row>
    <row r="377" spans="18:18">
      <c r="R377" s="73"/>
    </row>
    <row r="378" spans="18:18">
      <c r="R378" s="73"/>
    </row>
    <row r="379" spans="18:18">
      <c r="R379" s="73"/>
    </row>
    <row r="380" spans="18:18">
      <c r="R380" s="73"/>
    </row>
    <row r="381" spans="18:18">
      <c r="R381" s="73"/>
    </row>
    <row r="382" spans="18:18">
      <c r="R382" s="73"/>
    </row>
    <row r="383" spans="18:18">
      <c r="R383" s="73"/>
    </row>
    <row r="384" spans="18:18">
      <c r="R384" s="73"/>
    </row>
    <row r="385" spans="18:18">
      <c r="R385" s="73"/>
    </row>
    <row r="386" spans="18:18">
      <c r="R386" s="73"/>
    </row>
    <row r="387" spans="18:18">
      <c r="R387" s="73"/>
    </row>
    <row r="388" spans="18:18">
      <c r="R388" s="73"/>
    </row>
    <row r="389" spans="18:18">
      <c r="R389" s="73"/>
    </row>
    <row r="390" spans="18:18">
      <c r="R390" s="73"/>
    </row>
    <row r="391" spans="18:18">
      <c r="R391" s="73"/>
    </row>
    <row r="392" spans="18:18">
      <c r="R392" s="73"/>
    </row>
    <row r="393" spans="18:18">
      <c r="R393" s="73"/>
    </row>
    <row r="394" spans="18:18">
      <c r="R394" s="73"/>
    </row>
    <row r="395" spans="18:18">
      <c r="R395" s="73"/>
    </row>
    <row r="396" spans="18:18">
      <c r="R396" s="73"/>
    </row>
    <row r="397" spans="18:18">
      <c r="R397" s="73"/>
    </row>
    <row r="398" spans="18:18">
      <c r="R398" s="73"/>
    </row>
    <row r="399" spans="18:18">
      <c r="R399" s="73"/>
    </row>
    <row r="400" spans="18:18">
      <c r="R400" s="73"/>
    </row>
    <row r="401" spans="18:18">
      <c r="R401" s="73"/>
    </row>
    <row r="402" spans="18:18">
      <c r="R402" s="73"/>
    </row>
    <row r="403" spans="18:18">
      <c r="R403" s="73"/>
    </row>
    <row r="404" spans="18:18">
      <c r="R404" s="73"/>
    </row>
    <row r="405" spans="18:18">
      <c r="R405" s="73"/>
    </row>
    <row r="406" spans="18:18">
      <c r="R406" s="73"/>
    </row>
    <row r="407" spans="18:18">
      <c r="R407" s="73"/>
    </row>
    <row r="408" spans="18:18">
      <c r="R408" s="73"/>
    </row>
    <row r="409" spans="18:18">
      <c r="R409" s="73"/>
    </row>
    <row r="410" spans="18:18">
      <c r="R410" s="73"/>
    </row>
    <row r="411" spans="18:18">
      <c r="R411" s="73"/>
    </row>
    <row r="412" spans="18:18">
      <c r="R412" s="73"/>
    </row>
    <row r="413" spans="18:18">
      <c r="R413" s="73"/>
    </row>
    <row r="414" spans="18:18">
      <c r="R414" s="73"/>
    </row>
    <row r="415" spans="18:18">
      <c r="R415" s="73"/>
    </row>
    <row r="416" spans="18:18">
      <c r="R416" s="73"/>
    </row>
    <row r="417" spans="18:18">
      <c r="R417" s="73"/>
    </row>
    <row r="418" spans="18:18">
      <c r="R418" s="73"/>
    </row>
    <row r="419" spans="18:18">
      <c r="R419" s="73"/>
    </row>
    <row r="420" spans="18:18">
      <c r="R420" s="73"/>
    </row>
    <row r="421" spans="18:18">
      <c r="R421" s="73"/>
    </row>
    <row r="422" spans="18:18">
      <c r="R422" s="73"/>
    </row>
    <row r="423" spans="18:18">
      <c r="R423" s="73"/>
    </row>
    <row r="424" spans="18:18">
      <c r="R424" s="73"/>
    </row>
    <row r="425" spans="18:18">
      <c r="R425" s="73"/>
    </row>
    <row r="426" spans="18:18">
      <c r="R426" s="73"/>
    </row>
    <row r="427" spans="18:18">
      <c r="R427" s="73"/>
    </row>
    <row r="428" spans="18:18">
      <c r="R428" s="73"/>
    </row>
    <row r="429" spans="18:18">
      <c r="R429" s="73"/>
    </row>
    <row r="430" spans="18:18">
      <c r="R430" s="73"/>
    </row>
    <row r="431" spans="18:18">
      <c r="R431" s="73"/>
    </row>
    <row r="432" spans="18:18">
      <c r="R432" s="73"/>
    </row>
    <row r="433" spans="18:18">
      <c r="R433" s="73"/>
    </row>
    <row r="434" spans="18:18">
      <c r="R434" s="73"/>
    </row>
    <row r="435" spans="18:18">
      <c r="R435" s="73"/>
    </row>
    <row r="436" spans="18:18">
      <c r="R436" s="73"/>
    </row>
    <row r="437" spans="18:18">
      <c r="R437" s="73"/>
    </row>
    <row r="438" spans="18:18">
      <c r="R438" s="73"/>
    </row>
    <row r="439" spans="18:18">
      <c r="R439" s="73"/>
    </row>
    <row r="440" spans="18:18">
      <c r="R440" s="73"/>
    </row>
    <row r="441" spans="18:18">
      <c r="R441" s="73"/>
    </row>
    <row r="442" spans="18:18">
      <c r="R442" s="73"/>
    </row>
    <row r="443" spans="18:18">
      <c r="R443" s="73"/>
    </row>
    <row r="444" spans="18:18">
      <c r="R444" s="73"/>
    </row>
    <row r="445" spans="18:18">
      <c r="R445" s="73"/>
    </row>
    <row r="446" spans="18:18">
      <c r="R446" s="73"/>
    </row>
    <row r="447" spans="18:18">
      <c r="R447" s="73"/>
    </row>
    <row r="448" spans="18:18">
      <c r="R448" s="73"/>
    </row>
    <row r="449" spans="18:18">
      <c r="R449" s="73"/>
    </row>
    <row r="450" spans="18:18">
      <c r="R450" s="73"/>
    </row>
    <row r="451" spans="18:18">
      <c r="R451" s="73"/>
    </row>
    <row r="452" spans="18:18">
      <c r="R452" s="73"/>
    </row>
    <row r="453" spans="18:18">
      <c r="R453" s="73"/>
    </row>
    <row r="454" spans="18:18">
      <c r="R454" s="73"/>
    </row>
    <row r="455" spans="18:18">
      <c r="R455" s="73"/>
    </row>
    <row r="456" spans="18:18">
      <c r="R456" s="73"/>
    </row>
    <row r="457" spans="18:18">
      <c r="R457" s="73"/>
    </row>
    <row r="458" spans="18:18">
      <c r="R458" s="73"/>
    </row>
    <row r="459" spans="18:18">
      <c r="R459" s="73"/>
    </row>
    <row r="460" spans="18:18">
      <c r="R460" s="73"/>
    </row>
    <row r="461" spans="18:18">
      <c r="R461" s="73"/>
    </row>
    <row r="462" spans="18:18">
      <c r="R462" s="73"/>
    </row>
    <row r="463" spans="18:18">
      <c r="R463" s="73"/>
    </row>
    <row r="464" spans="18:18">
      <c r="R464" s="73"/>
    </row>
    <row r="465" spans="18:18">
      <c r="R465" s="73"/>
    </row>
    <row r="466" spans="18:18">
      <c r="R466" s="73"/>
    </row>
    <row r="467" spans="18:18">
      <c r="R467" s="73"/>
    </row>
    <row r="468" spans="18:18">
      <c r="R468" s="73"/>
    </row>
    <row r="469" spans="18:18">
      <c r="R469" s="73"/>
    </row>
    <row r="470" spans="18:18">
      <c r="R470" s="73"/>
    </row>
    <row r="471" spans="18:18">
      <c r="R471" s="73"/>
    </row>
    <row r="472" spans="18:18">
      <c r="R472" s="73"/>
    </row>
    <row r="473" spans="18:18">
      <c r="R473" s="73"/>
    </row>
    <row r="474" spans="18:18">
      <c r="R474" s="73"/>
    </row>
    <row r="475" spans="18:18">
      <c r="R475" s="73"/>
    </row>
    <row r="476" spans="18:18">
      <c r="R476" s="73"/>
    </row>
    <row r="477" spans="18:18">
      <c r="R477" s="73"/>
    </row>
    <row r="478" spans="18:18">
      <c r="R478" s="73"/>
    </row>
    <row r="479" spans="18:18">
      <c r="R479" s="73"/>
    </row>
    <row r="480" spans="18:18">
      <c r="R480" s="73"/>
    </row>
    <row r="481" spans="18:18">
      <c r="R481" s="73"/>
    </row>
    <row r="482" spans="18:18">
      <c r="R482" s="73"/>
    </row>
    <row r="483" spans="18:18">
      <c r="R483" s="73"/>
    </row>
    <row r="484" spans="18:18">
      <c r="R484" s="73"/>
    </row>
    <row r="485" spans="18:18">
      <c r="R485" s="73"/>
    </row>
    <row r="486" spans="18:18">
      <c r="R486" s="73"/>
    </row>
    <row r="487" spans="18:18">
      <c r="R487" s="73"/>
    </row>
    <row r="488" spans="18:18">
      <c r="R488" s="73"/>
    </row>
    <row r="489" spans="18:18">
      <c r="R489" s="73"/>
    </row>
    <row r="490" spans="18:18">
      <c r="R490" s="73"/>
    </row>
    <row r="491" spans="18:18">
      <c r="R491" s="73"/>
    </row>
    <row r="492" spans="18:18">
      <c r="R492" s="73"/>
    </row>
    <row r="493" spans="18:18">
      <c r="R493" s="73"/>
    </row>
    <row r="494" spans="18:18">
      <c r="R494" s="73"/>
    </row>
    <row r="495" spans="18:18">
      <c r="R495" s="73"/>
    </row>
    <row r="496" spans="18:18">
      <c r="R496" s="73"/>
    </row>
    <row r="497" spans="18:18">
      <c r="R497" s="73"/>
    </row>
    <row r="498" spans="18:18">
      <c r="R498" s="73"/>
    </row>
    <row r="499" spans="18:18">
      <c r="R499" s="73"/>
    </row>
    <row r="500" spans="18:18">
      <c r="R500" s="73"/>
    </row>
    <row r="501" spans="18:18">
      <c r="R501" s="73"/>
    </row>
    <row r="502" spans="18:18">
      <c r="R502" s="73"/>
    </row>
    <row r="503" spans="18:18">
      <c r="R503" s="73"/>
    </row>
    <row r="504" spans="18:18">
      <c r="R504" s="73"/>
    </row>
    <row r="505" spans="18:18">
      <c r="R505" s="73"/>
    </row>
    <row r="506" spans="18:18">
      <c r="R506" s="73"/>
    </row>
    <row r="507" spans="18:18">
      <c r="R507" s="73"/>
    </row>
    <row r="508" spans="18:18">
      <c r="R508" s="73"/>
    </row>
    <row r="509" spans="18:18">
      <c r="R509" s="73"/>
    </row>
    <row r="510" spans="18:18">
      <c r="R510" s="73"/>
    </row>
    <row r="511" spans="18:18">
      <c r="R511" s="73"/>
    </row>
    <row r="512" spans="18:18">
      <c r="R512" s="73"/>
    </row>
    <row r="513" spans="18:18">
      <c r="R513" s="73"/>
    </row>
    <row r="514" spans="18:18">
      <c r="R514" s="73"/>
    </row>
    <row r="515" spans="18:18">
      <c r="R515" s="73"/>
    </row>
    <row r="516" spans="18:18">
      <c r="R516" s="73"/>
    </row>
    <row r="517" spans="18:18">
      <c r="R517" s="73"/>
    </row>
    <row r="518" spans="18:18">
      <c r="R518" s="73"/>
    </row>
    <row r="519" spans="18:18">
      <c r="R519" s="73"/>
    </row>
    <row r="520" spans="18:18">
      <c r="R520" s="73"/>
    </row>
    <row r="521" spans="18:18">
      <c r="R521" s="73"/>
    </row>
    <row r="522" spans="18:18">
      <c r="R522" s="73"/>
    </row>
    <row r="523" spans="18:18">
      <c r="R523" s="73"/>
    </row>
    <row r="524" spans="18:18">
      <c r="R524" s="73"/>
    </row>
    <row r="525" spans="18:18">
      <c r="R525" s="73"/>
    </row>
    <row r="526" spans="18:18">
      <c r="R526" s="73"/>
    </row>
    <row r="527" spans="18:18">
      <c r="R527" s="73"/>
    </row>
    <row r="528" spans="18:18">
      <c r="R528" s="73"/>
    </row>
    <row r="529" spans="18:18">
      <c r="R529" s="73"/>
    </row>
    <row r="530" spans="18:18">
      <c r="R530" s="73"/>
    </row>
    <row r="531" spans="18:18">
      <c r="R531" s="73"/>
    </row>
    <row r="532" spans="18:18">
      <c r="R532" s="73"/>
    </row>
    <row r="533" spans="18:18">
      <c r="R533" s="73"/>
    </row>
    <row r="534" spans="18:18">
      <c r="R534" s="73"/>
    </row>
    <row r="535" spans="18:18">
      <c r="R535" s="73"/>
    </row>
    <row r="536" spans="18:18">
      <c r="R536" s="73"/>
    </row>
    <row r="537" spans="18:18">
      <c r="R537" s="73"/>
    </row>
    <row r="538" spans="18:18">
      <c r="R538" s="73"/>
    </row>
    <row r="539" spans="18:18">
      <c r="R539" s="73"/>
    </row>
    <row r="540" spans="18:18">
      <c r="R540" s="73"/>
    </row>
    <row r="541" spans="18:18">
      <c r="R541" s="73"/>
    </row>
    <row r="542" spans="18:18">
      <c r="R542" s="73"/>
    </row>
    <row r="543" spans="18:18">
      <c r="R543" s="73"/>
    </row>
    <row r="544" spans="18:18">
      <c r="R544" s="73"/>
    </row>
    <row r="545" spans="18:18">
      <c r="R545" s="73"/>
    </row>
    <row r="546" spans="18:18">
      <c r="R546" s="73"/>
    </row>
    <row r="547" spans="18:18">
      <c r="R547" s="73"/>
    </row>
    <row r="548" spans="18:18">
      <c r="R548" s="73"/>
    </row>
    <row r="549" spans="18:18">
      <c r="R549" s="73"/>
    </row>
    <row r="550" spans="18:18">
      <c r="R550" s="73"/>
    </row>
    <row r="551" spans="18:18">
      <c r="R551" s="73"/>
    </row>
    <row r="552" spans="18:18">
      <c r="R552" s="73"/>
    </row>
    <row r="553" spans="18:18">
      <c r="R553" s="73"/>
    </row>
    <row r="554" spans="18:18">
      <c r="R554" s="73"/>
    </row>
    <row r="555" spans="18:18">
      <c r="R555" s="73"/>
    </row>
    <row r="556" spans="18:18">
      <c r="R556" s="73"/>
    </row>
    <row r="557" spans="18:18">
      <c r="R557" s="73"/>
    </row>
    <row r="558" spans="18:18">
      <c r="R558" s="73"/>
    </row>
    <row r="559" spans="18:18">
      <c r="R559" s="73"/>
    </row>
    <row r="560" spans="18:18">
      <c r="R560" s="73"/>
    </row>
    <row r="561" spans="18:18">
      <c r="R561" s="73"/>
    </row>
    <row r="562" spans="18:18">
      <c r="R562" s="73"/>
    </row>
    <row r="563" spans="18:18">
      <c r="R563" s="73"/>
    </row>
    <row r="564" spans="18:18">
      <c r="R564" s="73"/>
    </row>
    <row r="565" spans="18:18">
      <c r="R565" s="73"/>
    </row>
    <row r="566" spans="18:18">
      <c r="R566" s="73"/>
    </row>
    <row r="567" spans="18:18">
      <c r="R567" s="73"/>
    </row>
    <row r="568" spans="18:18">
      <c r="R568" s="73"/>
    </row>
    <row r="569" spans="18:18">
      <c r="R569" s="73"/>
    </row>
    <row r="570" spans="18:18">
      <c r="R570" s="73"/>
    </row>
    <row r="571" spans="18:18">
      <c r="R571" s="73"/>
    </row>
    <row r="572" spans="18:18">
      <c r="R572" s="73"/>
    </row>
    <row r="573" spans="18:18">
      <c r="R573" s="73"/>
    </row>
    <row r="574" spans="18:18">
      <c r="R574" s="73"/>
    </row>
    <row r="575" spans="18:18">
      <c r="R575" s="73"/>
    </row>
    <row r="576" spans="18:18">
      <c r="R576" s="73"/>
    </row>
    <row r="577" spans="18:18">
      <c r="R577" s="73"/>
    </row>
    <row r="578" spans="18:18">
      <c r="R578" s="73"/>
    </row>
    <row r="579" spans="18:18">
      <c r="R579" s="73"/>
    </row>
    <row r="580" spans="18:18">
      <c r="R580" s="73"/>
    </row>
    <row r="581" spans="18:18">
      <c r="R581" s="73"/>
    </row>
    <row r="582" spans="18:18">
      <c r="R582" s="73"/>
    </row>
    <row r="583" spans="18:18">
      <c r="R583" s="73"/>
    </row>
    <row r="584" spans="18:18">
      <c r="R584" s="73"/>
    </row>
    <row r="585" spans="18:18">
      <c r="R585" s="73"/>
    </row>
    <row r="586" spans="18:18">
      <c r="R586" s="73"/>
    </row>
    <row r="587" spans="18:18">
      <c r="R587" s="73"/>
    </row>
    <row r="588" spans="18:18">
      <c r="R588" s="73"/>
    </row>
    <row r="589" spans="18:18">
      <c r="R589" s="73"/>
    </row>
    <row r="590" spans="18:18">
      <c r="R590" s="73"/>
    </row>
    <row r="591" spans="18:18">
      <c r="R591" s="73"/>
    </row>
    <row r="592" spans="18:18">
      <c r="R592" s="73"/>
    </row>
    <row r="593" spans="18:18">
      <c r="R593" s="73"/>
    </row>
    <row r="594" spans="18:18">
      <c r="R594" s="73"/>
    </row>
    <row r="595" spans="18:18">
      <c r="R595" s="73"/>
    </row>
    <row r="596" spans="18:18">
      <c r="R596" s="73"/>
    </row>
    <row r="597" spans="18:18">
      <c r="R597" s="73"/>
    </row>
    <row r="598" spans="18:18">
      <c r="R598" s="73"/>
    </row>
    <row r="599" spans="18:18">
      <c r="R599" s="73"/>
    </row>
    <row r="600" spans="18:18">
      <c r="R600" s="73"/>
    </row>
    <row r="601" spans="18:18">
      <c r="R601" s="73"/>
    </row>
    <row r="602" spans="18:18">
      <c r="R602" s="73"/>
    </row>
    <row r="603" spans="18:18">
      <c r="R603" s="73"/>
    </row>
    <row r="604" spans="18:18">
      <c r="R604" s="73"/>
    </row>
    <row r="605" spans="18:18">
      <c r="R605" s="73"/>
    </row>
    <row r="606" spans="18:18">
      <c r="R606" s="73"/>
    </row>
    <row r="607" spans="18:18">
      <c r="R607" s="73"/>
    </row>
    <row r="608" spans="18:18">
      <c r="R608" s="73"/>
    </row>
    <row r="609" spans="18:18">
      <c r="R609" s="73"/>
    </row>
    <row r="610" spans="18:18">
      <c r="R610" s="73"/>
    </row>
    <row r="611" spans="18:18">
      <c r="R611" s="73"/>
    </row>
    <row r="612" spans="18:18">
      <c r="R612" s="73"/>
    </row>
    <row r="613" spans="18:18">
      <c r="R613" s="73"/>
    </row>
    <row r="614" spans="18:18">
      <c r="R614" s="73"/>
    </row>
    <row r="615" spans="18:18">
      <c r="R615" s="73"/>
    </row>
    <row r="616" spans="18:18">
      <c r="R616" s="73"/>
    </row>
    <row r="617" spans="18:18">
      <c r="R617" s="73"/>
    </row>
    <row r="618" spans="18:18">
      <c r="R618" s="73"/>
    </row>
    <row r="619" spans="18:18">
      <c r="R619" s="73"/>
    </row>
    <row r="620" spans="18:18">
      <c r="R620" s="73"/>
    </row>
    <row r="621" spans="18:18">
      <c r="R621" s="73"/>
    </row>
    <row r="622" spans="18:18">
      <c r="R622" s="73"/>
    </row>
    <row r="623" spans="18:18">
      <c r="R623" s="73"/>
    </row>
    <row r="624" spans="18:18">
      <c r="R624" s="73"/>
    </row>
    <row r="625" spans="18:18">
      <c r="R625" s="73"/>
    </row>
    <row r="626" spans="18:18">
      <c r="R626" s="73"/>
    </row>
    <row r="627" spans="18:18">
      <c r="R627" s="73"/>
    </row>
    <row r="628" spans="18:18">
      <c r="R628" s="73"/>
    </row>
    <row r="629" spans="18:18">
      <c r="R629" s="73"/>
    </row>
    <row r="630" spans="18:18">
      <c r="R630" s="73"/>
    </row>
    <row r="631" spans="18:18">
      <c r="R631" s="73"/>
    </row>
    <row r="632" spans="18:18">
      <c r="R632" s="73"/>
    </row>
    <row r="633" spans="18:18">
      <c r="R633" s="73"/>
    </row>
    <row r="634" spans="18:18">
      <c r="R634" s="73"/>
    </row>
    <row r="635" spans="18:18">
      <c r="R635" s="73"/>
    </row>
    <row r="636" spans="18:18">
      <c r="R636" s="73"/>
    </row>
    <row r="637" spans="18:18">
      <c r="R637" s="73"/>
    </row>
    <row r="638" spans="18:18">
      <c r="R638" s="73"/>
    </row>
    <row r="639" spans="18:18">
      <c r="R639" s="73"/>
    </row>
    <row r="640" spans="18:18">
      <c r="R640" s="73"/>
    </row>
    <row r="641" spans="18:18">
      <c r="R641" s="73"/>
    </row>
    <row r="642" spans="18:18">
      <c r="R642" s="73"/>
    </row>
    <row r="643" spans="18:18">
      <c r="R643" s="73"/>
    </row>
    <row r="644" spans="18:18">
      <c r="R644" s="73"/>
    </row>
    <row r="645" spans="18:18">
      <c r="R645" s="73"/>
    </row>
    <row r="646" spans="18:18">
      <c r="R646" s="73"/>
    </row>
    <row r="647" spans="18:18">
      <c r="R647" s="73"/>
    </row>
    <row r="648" spans="18:18">
      <c r="R648" s="73"/>
    </row>
    <row r="649" spans="18:18">
      <c r="R649" s="73"/>
    </row>
    <row r="650" spans="18:18">
      <c r="R650" s="73"/>
    </row>
    <row r="651" spans="18:18">
      <c r="R651" s="73"/>
    </row>
    <row r="652" spans="18:18">
      <c r="R652" s="73"/>
    </row>
    <row r="653" spans="18:18">
      <c r="R653" s="73"/>
    </row>
    <row r="654" spans="18:18">
      <c r="R654" s="73"/>
    </row>
    <row r="655" spans="18:18">
      <c r="R655" s="73"/>
    </row>
    <row r="656" spans="18:18">
      <c r="R656" s="73"/>
    </row>
    <row r="657" spans="18:18">
      <c r="R657" s="73"/>
    </row>
    <row r="658" spans="18:18">
      <c r="R658" s="73"/>
    </row>
    <row r="659" spans="18:18">
      <c r="R659" s="73"/>
    </row>
    <row r="660" spans="18:18">
      <c r="R660" s="73"/>
    </row>
    <row r="661" spans="18:18">
      <c r="R661" s="73"/>
    </row>
    <row r="662" spans="18:18">
      <c r="R662" s="73"/>
    </row>
    <row r="663" spans="18:18">
      <c r="R663" s="73"/>
    </row>
    <row r="664" spans="18:18">
      <c r="R664" s="73"/>
    </row>
    <row r="665" spans="18:18">
      <c r="R665" s="73"/>
    </row>
    <row r="666" spans="18:18">
      <c r="R666" s="73"/>
    </row>
    <row r="667" spans="18:18">
      <c r="R667" s="73"/>
    </row>
    <row r="668" spans="18:18">
      <c r="R668" s="73"/>
    </row>
    <row r="669" spans="18:18">
      <c r="R669" s="73"/>
    </row>
    <row r="670" spans="18:18">
      <c r="R670" s="73"/>
    </row>
    <row r="671" spans="18:18">
      <c r="R671" s="73"/>
    </row>
    <row r="672" spans="18:18">
      <c r="R672" s="73"/>
    </row>
    <row r="673" spans="18:18">
      <c r="R673" s="73"/>
    </row>
    <row r="674" spans="18:18">
      <c r="R674" s="73"/>
    </row>
    <row r="675" spans="18:18">
      <c r="R675" s="73"/>
    </row>
    <row r="676" spans="18:18">
      <c r="R676" s="73"/>
    </row>
    <row r="677" spans="18:18">
      <c r="R677" s="73"/>
    </row>
    <row r="678" spans="18:18">
      <c r="R678" s="73"/>
    </row>
    <row r="679" spans="18:18">
      <c r="R679" s="73"/>
    </row>
    <row r="680" spans="18:18">
      <c r="R680" s="73"/>
    </row>
    <row r="681" spans="18:18">
      <c r="R681" s="73"/>
    </row>
    <row r="682" spans="18:18">
      <c r="R682" s="73"/>
    </row>
    <row r="683" spans="18:18">
      <c r="R683" s="73"/>
    </row>
    <row r="684" spans="18:18">
      <c r="R684" s="73"/>
    </row>
    <row r="685" spans="18:18">
      <c r="R685" s="73"/>
    </row>
    <row r="686" spans="18:18">
      <c r="R686" s="73"/>
    </row>
    <row r="687" spans="18:18">
      <c r="R687" s="73"/>
    </row>
    <row r="688" spans="18:18">
      <c r="R688" s="73"/>
    </row>
    <row r="689" spans="18:18">
      <c r="R689" s="73"/>
    </row>
    <row r="690" spans="18:18">
      <c r="R690" s="73"/>
    </row>
    <row r="691" spans="18:18">
      <c r="R691" s="73"/>
    </row>
    <row r="692" spans="18:18">
      <c r="R692" s="73"/>
    </row>
    <row r="693" spans="18:18">
      <c r="R693" s="73"/>
    </row>
    <row r="694" spans="18:18">
      <c r="R694" s="73"/>
    </row>
    <row r="695" spans="18:18">
      <c r="R695" s="73"/>
    </row>
    <row r="696" spans="18:18">
      <c r="R696" s="73"/>
    </row>
    <row r="697" spans="18:18">
      <c r="R697" s="73"/>
    </row>
    <row r="698" spans="18:18">
      <c r="R698" s="73"/>
    </row>
    <row r="699" spans="18:18">
      <c r="R699" s="73"/>
    </row>
    <row r="700" spans="18:18">
      <c r="R700" s="73"/>
    </row>
    <row r="701" spans="18:18">
      <c r="R701" s="73"/>
    </row>
    <row r="702" spans="18:18">
      <c r="R702" s="73"/>
    </row>
    <row r="703" spans="18:18">
      <c r="R703" s="73"/>
    </row>
    <row r="704" spans="18:18">
      <c r="R704" s="73"/>
    </row>
    <row r="705" spans="18:18">
      <c r="R705" s="73"/>
    </row>
    <row r="706" spans="18:18">
      <c r="R706" s="73"/>
    </row>
    <row r="707" spans="18:18">
      <c r="R707" s="73"/>
    </row>
    <row r="708" spans="18:18">
      <c r="R708" s="73"/>
    </row>
    <row r="709" spans="18:18">
      <c r="R709" s="73"/>
    </row>
    <row r="710" spans="18:18">
      <c r="R710" s="73"/>
    </row>
    <row r="711" spans="18:18">
      <c r="R711" s="73"/>
    </row>
    <row r="712" spans="18:18">
      <c r="R712" s="73"/>
    </row>
    <row r="713" spans="18:18">
      <c r="R713" s="73"/>
    </row>
    <row r="714" spans="18:18">
      <c r="R714" s="73"/>
    </row>
    <row r="715" spans="18:18">
      <c r="R715" s="73"/>
    </row>
    <row r="716" spans="18:18">
      <c r="R716" s="73"/>
    </row>
    <row r="717" spans="18:18">
      <c r="R717" s="73"/>
    </row>
    <row r="718" spans="18:18">
      <c r="R718" s="73"/>
    </row>
    <row r="719" spans="18:18">
      <c r="R719" s="73"/>
    </row>
    <row r="720" spans="18:18">
      <c r="R720" s="73"/>
    </row>
    <row r="721" spans="18:18">
      <c r="R721" s="73"/>
    </row>
    <row r="722" spans="18:18">
      <c r="R722" s="73"/>
    </row>
    <row r="723" spans="18:18">
      <c r="R723" s="73"/>
    </row>
    <row r="724" spans="18:18">
      <c r="R724" s="73"/>
    </row>
    <row r="725" spans="18:18">
      <c r="R725" s="73"/>
    </row>
    <row r="726" spans="18:18">
      <c r="R726" s="73"/>
    </row>
    <row r="727" spans="18:18">
      <c r="R727" s="73"/>
    </row>
    <row r="728" spans="18:18">
      <c r="R728" s="73"/>
    </row>
    <row r="729" spans="18:18">
      <c r="R729" s="73"/>
    </row>
    <row r="730" spans="18:18">
      <c r="R730" s="73"/>
    </row>
    <row r="731" spans="18:18">
      <c r="R731" s="73"/>
    </row>
    <row r="732" spans="18:18">
      <c r="R732" s="73"/>
    </row>
    <row r="733" spans="18:18">
      <c r="R733" s="73"/>
    </row>
    <row r="734" spans="18:18">
      <c r="R734" s="73"/>
    </row>
    <row r="735" spans="18:18">
      <c r="R735" s="73"/>
    </row>
    <row r="736" spans="18:18">
      <c r="R736" s="73"/>
    </row>
    <row r="737" spans="18:18">
      <c r="R737" s="73"/>
    </row>
    <row r="738" spans="18:18">
      <c r="R738" s="73"/>
    </row>
    <row r="739" spans="18:18">
      <c r="R739" s="73"/>
    </row>
    <row r="740" spans="18:18">
      <c r="R740" s="73"/>
    </row>
    <row r="741" spans="18:18">
      <c r="R741" s="73"/>
    </row>
    <row r="742" spans="18:18">
      <c r="R742" s="73"/>
    </row>
    <row r="743" spans="18:18">
      <c r="R743" s="73"/>
    </row>
    <row r="744" spans="18:18">
      <c r="R744" s="73"/>
    </row>
    <row r="745" spans="18:18">
      <c r="R745" s="73"/>
    </row>
    <row r="746" spans="18:18">
      <c r="R746" s="73"/>
    </row>
    <row r="747" spans="18:18">
      <c r="R747" s="73"/>
    </row>
    <row r="748" spans="18:18">
      <c r="R748" s="73"/>
    </row>
    <row r="749" spans="18:18">
      <c r="R749" s="73"/>
    </row>
    <row r="750" spans="18:18">
      <c r="R750" s="73"/>
    </row>
    <row r="751" spans="18:18">
      <c r="R751" s="73"/>
    </row>
    <row r="752" spans="18:18">
      <c r="R752" s="73"/>
    </row>
    <row r="753" spans="18:18">
      <c r="R753" s="73"/>
    </row>
    <row r="754" spans="18:18">
      <c r="R754" s="73"/>
    </row>
    <row r="755" spans="18:18">
      <c r="R755" s="73"/>
    </row>
    <row r="756" spans="18:18">
      <c r="R756" s="73"/>
    </row>
    <row r="757" spans="18:18">
      <c r="R757" s="73"/>
    </row>
    <row r="758" spans="18:18">
      <c r="R758" s="73"/>
    </row>
    <row r="759" spans="18:18">
      <c r="R759" s="73"/>
    </row>
    <row r="760" spans="18:18">
      <c r="R760" s="73"/>
    </row>
    <row r="761" spans="18:18">
      <c r="R761" s="73"/>
    </row>
    <row r="762" spans="18:18">
      <c r="R762" s="73"/>
    </row>
    <row r="763" spans="18:18">
      <c r="R763" s="73"/>
    </row>
    <row r="764" spans="18:18">
      <c r="R764" s="73"/>
    </row>
    <row r="765" spans="18:18">
      <c r="R765" s="73"/>
    </row>
    <row r="766" spans="18:18">
      <c r="R766" s="73"/>
    </row>
    <row r="767" spans="18:18">
      <c r="R767" s="73"/>
    </row>
    <row r="768" spans="18:18">
      <c r="R768" s="73"/>
    </row>
    <row r="769" spans="18:18">
      <c r="R769" s="73"/>
    </row>
    <row r="770" spans="18:18">
      <c r="R770" s="73"/>
    </row>
    <row r="771" spans="18:18">
      <c r="R771" s="73"/>
    </row>
    <row r="772" spans="18:18">
      <c r="R772" s="73"/>
    </row>
    <row r="773" spans="18:18">
      <c r="R773" s="73"/>
    </row>
    <row r="774" spans="18:18">
      <c r="R774" s="73"/>
    </row>
    <row r="775" spans="18:18">
      <c r="R775" s="73"/>
    </row>
    <row r="776" spans="18:18">
      <c r="R776" s="73"/>
    </row>
    <row r="777" spans="18:18">
      <c r="R777" s="73"/>
    </row>
    <row r="778" spans="18:18">
      <c r="R778" s="73"/>
    </row>
    <row r="779" spans="18:18">
      <c r="R779" s="73"/>
    </row>
    <row r="780" spans="18:18">
      <c r="R780" s="73"/>
    </row>
    <row r="781" spans="18:18">
      <c r="R781" s="73"/>
    </row>
    <row r="782" spans="18:18">
      <c r="R782" s="73"/>
    </row>
    <row r="783" spans="18:18">
      <c r="R783" s="73"/>
    </row>
    <row r="784" spans="18:18">
      <c r="R784" s="73"/>
    </row>
    <row r="785" spans="18:18">
      <c r="R785" s="73"/>
    </row>
    <row r="786" spans="18:18">
      <c r="R786" s="73"/>
    </row>
    <row r="787" spans="18:18">
      <c r="R787" s="73"/>
    </row>
    <row r="788" spans="18:18">
      <c r="R788" s="73"/>
    </row>
    <row r="789" spans="18:18">
      <c r="R789" s="73"/>
    </row>
    <row r="790" spans="18:18">
      <c r="R790" s="73"/>
    </row>
    <row r="791" spans="18:18">
      <c r="R791" s="73"/>
    </row>
    <row r="792" spans="18:18">
      <c r="R792" s="73"/>
    </row>
    <row r="793" spans="18:18">
      <c r="R793" s="73"/>
    </row>
    <row r="794" spans="18:18">
      <c r="R794" s="73"/>
    </row>
    <row r="795" spans="18:18">
      <c r="R795" s="73"/>
    </row>
    <row r="796" spans="18:18">
      <c r="R796" s="73"/>
    </row>
    <row r="797" spans="18:18">
      <c r="R797" s="73"/>
    </row>
    <row r="798" spans="18:18">
      <c r="R798" s="73"/>
    </row>
    <row r="799" spans="18:18">
      <c r="R799" s="73"/>
    </row>
    <row r="800" spans="18:18">
      <c r="R800" s="73"/>
    </row>
    <row r="801" spans="18:18">
      <c r="R801" s="73"/>
    </row>
    <row r="802" spans="18:18">
      <c r="R802" s="73"/>
    </row>
    <row r="803" spans="18:18">
      <c r="R803" s="73"/>
    </row>
    <row r="804" spans="18:18">
      <c r="R804" s="73"/>
    </row>
    <row r="805" spans="18:18">
      <c r="R805" s="73"/>
    </row>
    <row r="806" spans="18:18">
      <c r="R806" s="73"/>
    </row>
    <row r="807" spans="18:18">
      <c r="R807" s="73"/>
    </row>
    <row r="808" spans="18:18">
      <c r="R808" s="73"/>
    </row>
    <row r="809" spans="18:18">
      <c r="R809" s="73"/>
    </row>
    <row r="810" spans="18:18">
      <c r="R810" s="73"/>
    </row>
    <row r="811" spans="18:18">
      <c r="R811" s="73"/>
    </row>
    <row r="812" spans="18:18">
      <c r="R812" s="73"/>
    </row>
    <row r="813" spans="18:18">
      <c r="R813" s="73"/>
    </row>
    <row r="814" spans="18:18">
      <c r="R814" s="73"/>
    </row>
    <row r="815" spans="18:18">
      <c r="R815" s="73"/>
    </row>
    <row r="816" spans="18:18">
      <c r="R816" s="73"/>
    </row>
    <row r="817" spans="18:18">
      <c r="R817" s="73"/>
    </row>
    <row r="818" spans="18:18">
      <c r="R818" s="73"/>
    </row>
    <row r="819" spans="18:18">
      <c r="R819" s="73"/>
    </row>
    <row r="820" spans="18:18">
      <c r="R820" s="73"/>
    </row>
    <row r="821" spans="18:18">
      <c r="R821" s="73"/>
    </row>
    <row r="822" spans="18:18">
      <c r="R822" s="73"/>
    </row>
    <row r="823" spans="18:18">
      <c r="R823" s="73"/>
    </row>
    <row r="824" spans="18:18">
      <c r="R824" s="73"/>
    </row>
    <row r="825" spans="18:18">
      <c r="R825" s="73"/>
    </row>
    <row r="826" spans="18:18">
      <c r="R826" s="73"/>
    </row>
    <row r="827" spans="18:18">
      <c r="R827" s="73"/>
    </row>
    <row r="828" spans="18:18">
      <c r="R828" s="73"/>
    </row>
    <row r="829" spans="18:18">
      <c r="R829" s="73"/>
    </row>
    <row r="830" spans="18:18">
      <c r="R830" s="73"/>
    </row>
    <row r="831" spans="18:18">
      <c r="R831" s="73"/>
    </row>
    <row r="832" spans="18:18">
      <c r="R832" s="73"/>
    </row>
    <row r="833" spans="18:18">
      <c r="R833" s="73"/>
    </row>
    <row r="834" spans="18:18">
      <c r="R834" s="73"/>
    </row>
    <row r="835" spans="18:18">
      <c r="R835" s="73"/>
    </row>
    <row r="836" spans="18:18">
      <c r="R836" s="73"/>
    </row>
    <row r="837" spans="18:18">
      <c r="R837" s="73"/>
    </row>
    <row r="838" spans="18:18">
      <c r="R838" s="73"/>
    </row>
    <row r="839" spans="18:18">
      <c r="R839" s="73"/>
    </row>
    <row r="840" spans="18:18">
      <c r="R840" s="73"/>
    </row>
    <row r="841" spans="18:18">
      <c r="R841" s="73"/>
    </row>
    <row r="842" spans="18:18">
      <c r="R842" s="73"/>
    </row>
    <row r="843" spans="18:18">
      <c r="R843" s="73"/>
    </row>
    <row r="844" spans="18:18">
      <c r="R844" s="73"/>
    </row>
    <row r="845" spans="18:18">
      <c r="R845" s="73"/>
    </row>
    <row r="846" spans="18:18">
      <c r="R846" s="73"/>
    </row>
    <row r="847" spans="18:18">
      <c r="R847" s="73"/>
    </row>
    <row r="848" spans="18:18">
      <c r="R848" s="73"/>
    </row>
    <row r="849" spans="18:18">
      <c r="R849" s="73"/>
    </row>
    <row r="850" spans="18:18">
      <c r="R850" s="73"/>
    </row>
    <row r="851" spans="18:18">
      <c r="R851" s="73"/>
    </row>
    <row r="852" spans="18:18">
      <c r="R852" s="73"/>
    </row>
    <row r="853" spans="18:18">
      <c r="R853" s="73"/>
    </row>
    <row r="854" spans="18:18">
      <c r="R854" s="73"/>
    </row>
    <row r="855" spans="18:18">
      <c r="R855" s="73"/>
    </row>
    <row r="856" spans="18:18">
      <c r="R856" s="73"/>
    </row>
    <row r="857" spans="18:18">
      <c r="R857" s="73"/>
    </row>
    <row r="858" spans="18:18">
      <c r="R858" s="73"/>
    </row>
    <row r="859" spans="18:18">
      <c r="R859" s="73"/>
    </row>
    <row r="860" spans="18:18">
      <c r="R860" s="73"/>
    </row>
    <row r="861" spans="18:18">
      <c r="R861" s="73"/>
    </row>
    <row r="862" spans="18:18">
      <c r="R862" s="73"/>
    </row>
    <row r="863" spans="18:18">
      <c r="R863" s="73"/>
    </row>
    <row r="864" spans="18:18">
      <c r="R864" s="73"/>
    </row>
    <row r="865" spans="18:18">
      <c r="R865" s="73"/>
    </row>
    <row r="866" spans="18:18">
      <c r="R866" s="73"/>
    </row>
    <row r="867" spans="18:18">
      <c r="R867" s="73"/>
    </row>
    <row r="868" spans="18:18">
      <c r="R868" s="73"/>
    </row>
    <row r="869" spans="18:18">
      <c r="R869" s="73"/>
    </row>
    <row r="870" spans="18:18">
      <c r="R870" s="73"/>
    </row>
    <row r="871" spans="18:18">
      <c r="R871" s="73"/>
    </row>
    <row r="872" spans="18:18">
      <c r="R872" s="73"/>
    </row>
    <row r="873" spans="18:18">
      <c r="R873" s="73"/>
    </row>
    <row r="874" spans="18:18">
      <c r="R874" s="73"/>
    </row>
    <row r="875" spans="18:18">
      <c r="R875" s="73"/>
    </row>
    <row r="876" spans="18:18">
      <c r="R876" s="73"/>
    </row>
    <row r="877" spans="18:18">
      <c r="R877" s="73"/>
    </row>
    <row r="878" spans="18:18">
      <c r="R878" s="73"/>
    </row>
    <row r="879" spans="18:18">
      <c r="R879" s="73"/>
    </row>
    <row r="880" spans="18:18">
      <c r="R880" s="73"/>
    </row>
    <row r="881" spans="18:18">
      <c r="R881" s="73"/>
    </row>
    <row r="882" spans="18:18">
      <c r="R882" s="73"/>
    </row>
    <row r="883" spans="18:18">
      <c r="R883" s="73"/>
    </row>
    <row r="884" spans="18:18">
      <c r="R884" s="73"/>
    </row>
    <row r="885" spans="18:18">
      <c r="R885" s="73"/>
    </row>
    <row r="886" spans="18:18">
      <c r="R886" s="73"/>
    </row>
    <row r="887" spans="18:18">
      <c r="R887" s="73"/>
    </row>
    <row r="888" spans="18:18">
      <c r="R888" s="73"/>
    </row>
    <row r="889" spans="18:18">
      <c r="R889" s="73"/>
    </row>
    <row r="890" spans="18:18">
      <c r="R890" s="73"/>
    </row>
    <row r="891" spans="18:18">
      <c r="R891" s="73"/>
    </row>
    <row r="892" spans="18:18">
      <c r="R892" s="73"/>
    </row>
    <row r="893" spans="18:18">
      <c r="R893" s="73"/>
    </row>
    <row r="894" spans="18:18">
      <c r="R894" s="73"/>
    </row>
    <row r="895" spans="18:18">
      <c r="R895" s="73"/>
    </row>
    <row r="896" spans="18:18">
      <c r="R896" s="73"/>
    </row>
    <row r="897" spans="18:18">
      <c r="R897" s="73"/>
    </row>
    <row r="898" spans="18:18">
      <c r="R898" s="73"/>
    </row>
    <row r="899" spans="18:18">
      <c r="R899" s="73"/>
    </row>
    <row r="900" spans="18:18">
      <c r="R900" s="73"/>
    </row>
    <row r="901" spans="18:18">
      <c r="R901" s="73"/>
    </row>
    <row r="902" spans="18:18">
      <c r="R902" s="73"/>
    </row>
    <row r="903" spans="18:18">
      <c r="R903" s="73"/>
    </row>
    <row r="904" spans="18:18">
      <c r="R904" s="73"/>
    </row>
    <row r="905" spans="18:18">
      <c r="R905" s="73"/>
    </row>
    <row r="906" spans="18:18">
      <c r="R906" s="73"/>
    </row>
    <row r="907" spans="18:18">
      <c r="R907" s="73"/>
    </row>
    <row r="908" spans="18:18">
      <c r="R908" s="73"/>
    </row>
    <row r="909" spans="18:18">
      <c r="R909" s="73"/>
    </row>
    <row r="910" spans="18:18">
      <c r="R910" s="73"/>
    </row>
    <row r="911" spans="18:18">
      <c r="R911" s="73"/>
    </row>
    <row r="912" spans="18:18">
      <c r="R912" s="73"/>
    </row>
    <row r="913" spans="18:18">
      <c r="R913" s="73"/>
    </row>
    <row r="914" spans="18:18">
      <c r="R914" s="73"/>
    </row>
    <row r="915" spans="18:18">
      <c r="R915" s="73"/>
    </row>
    <row r="916" spans="18:18">
      <c r="R916" s="73"/>
    </row>
    <row r="917" spans="18:18">
      <c r="R917" s="73"/>
    </row>
    <row r="918" spans="18:18">
      <c r="R918" s="73"/>
    </row>
    <row r="919" spans="18:18">
      <c r="R919" s="73"/>
    </row>
    <row r="920" spans="18:18">
      <c r="R920" s="73"/>
    </row>
    <row r="921" spans="18:18">
      <c r="R921" s="73"/>
    </row>
    <row r="922" spans="18:18">
      <c r="R922" s="73"/>
    </row>
    <row r="923" spans="18:18">
      <c r="R923" s="73"/>
    </row>
    <row r="924" spans="18:18">
      <c r="R924" s="73"/>
    </row>
    <row r="925" spans="18:18">
      <c r="R925" s="73"/>
    </row>
    <row r="926" spans="18:18">
      <c r="R926" s="73"/>
    </row>
    <row r="927" spans="18:18">
      <c r="R927" s="73"/>
    </row>
    <row r="928" spans="18:18">
      <c r="R928" s="73"/>
    </row>
    <row r="929" spans="18:18">
      <c r="R929" s="73"/>
    </row>
    <row r="930" spans="18:18">
      <c r="R930" s="73"/>
    </row>
    <row r="931" spans="18:18">
      <c r="R931" s="73"/>
    </row>
    <row r="932" spans="18:18">
      <c r="R932" s="73"/>
    </row>
    <row r="933" spans="18:18">
      <c r="R933" s="73"/>
    </row>
    <row r="934" spans="18:18">
      <c r="R934" s="73"/>
    </row>
    <row r="935" spans="18:18">
      <c r="R935" s="73"/>
    </row>
    <row r="936" spans="18:18">
      <c r="R936" s="73"/>
    </row>
    <row r="937" spans="18:18">
      <c r="R937" s="73"/>
    </row>
    <row r="938" spans="18:18">
      <c r="R938" s="73"/>
    </row>
    <row r="939" spans="18:18">
      <c r="R939" s="73"/>
    </row>
    <row r="940" spans="18:18">
      <c r="R940" s="73"/>
    </row>
    <row r="941" spans="18:18">
      <c r="R941" s="73"/>
    </row>
    <row r="942" spans="18:18">
      <c r="R942" s="73"/>
    </row>
    <row r="943" spans="18:18">
      <c r="R943" s="73"/>
    </row>
    <row r="944" spans="18:18">
      <c r="R944" s="73"/>
    </row>
    <row r="945" spans="18:18">
      <c r="R945" s="73"/>
    </row>
    <row r="946" spans="18:18">
      <c r="R946" s="73"/>
    </row>
    <row r="947" spans="18:18">
      <c r="R947" s="73"/>
    </row>
    <row r="948" spans="18:18">
      <c r="R948" s="73"/>
    </row>
    <row r="949" spans="18:18">
      <c r="R949" s="73"/>
    </row>
    <row r="950" spans="18:18">
      <c r="R950" s="73"/>
    </row>
    <row r="951" spans="18:18">
      <c r="R951" s="73"/>
    </row>
    <row r="952" spans="18:18">
      <c r="R952" s="73"/>
    </row>
    <row r="953" spans="18:18">
      <c r="R953" s="73"/>
    </row>
    <row r="954" spans="18:18">
      <c r="R954" s="73"/>
    </row>
    <row r="955" spans="18:18">
      <c r="R955" s="73"/>
    </row>
    <row r="956" spans="18:18">
      <c r="R956" s="73"/>
    </row>
    <row r="957" spans="18:18">
      <c r="R957" s="73"/>
    </row>
    <row r="958" spans="18:18">
      <c r="R958" s="73"/>
    </row>
    <row r="959" spans="18:18">
      <c r="R959" s="73"/>
    </row>
    <row r="960" spans="18:18">
      <c r="R960" s="73"/>
    </row>
    <row r="961" spans="18:18">
      <c r="R961" s="73"/>
    </row>
    <row r="962" spans="18:18">
      <c r="R962" s="73"/>
    </row>
    <row r="963" spans="18:18">
      <c r="R963" s="73"/>
    </row>
    <row r="964" spans="18:18">
      <c r="R964" s="73"/>
    </row>
    <row r="965" spans="18:18">
      <c r="R965" s="73"/>
    </row>
    <row r="966" spans="18:18">
      <c r="R966" s="73"/>
    </row>
    <row r="967" spans="18:18">
      <c r="R967" s="73"/>
    </row>
    <row r="968" spans="18:18">
      <c r="R968" s="73"/>
    </row>
    <row r="969" spans="18:18">
      <c r="R969" s="73"/>
    </row>
    <row r="970" spans="18:18">
      <c r="R970" s="73"/>
    </row>
    <row r="971" spans="18:18">
      <c r="R971" s="73"/>
    </row>
    <row r="972" spans="18:18">
      <c r="R972" s="73"/>
    </row>
    <row r="973" spans="18:18">
      <c r="R973" s="73"/>
    </row>
    <row r="974" spans="18:18">
      <c r="R974" s="73"/>
    </row>
    <row r="975" spans="18:18">
      <c r="R975" s="73"/>
    </row>
    <row r="976" spans="18:18">
      <c r="R976" s="73"/>
    </row>
    <row r="977" spans="18:18">
      <c r="R977" s="73"/>
    </row>
    <row r="978" spans="18:18">
      <c r="R978" s="73"/>
    </row>
    <row r="979" spans="18:18">
      <c r="R979" s="73"/>
    </row>
    <row r="980" spans="18:18">
      <c r="R980" s="73"/>
    </row>
    <row r="981" spans="18:18">
      <c r="R981" s="73"/>
    </row>
    <row r="982" spans="18:18">
      <c r="R982" s="73"/>
    </row>
    <row r="983" spans="18:18">
      <c r="R983" s="73"/>
    </row>
    <row r="984" spans="18:18">
      <c r="R984" s="73"/>
    </row>
    <row r="985" spans="18:18">
      <c r="R985" s="73"/>
    </row>
    <row r="986" spans="18:18">
      <c r="R986" s="73"/>
    </row>
    <row r="987" spans="18:18">
      <c r="R987" s="73"/>
    </row>
    <row r="988" spans="18:18">
      <c r="R988" s="73"/>
    </row>
    <row r="989" spans="18:18">
      <c r="R989" s="73"/>
    </row>
    <row r="990" spans="18:18">
      <c r="R990" s="73"/>
    </row>
    <row r="991" spans="18:18">
      <c r="R991" s="73"/>
    </row>
    <row r="992" spans="18:18">
      <c r="R992" s="73"/>
    </row>
    <row r="993" spans="18:18">
      <c r="R993" s="73"/>
    </row>
    <row r="994" spans="18:18">
      <c r="R994" s="73"/>
    </row>
    <row r="995" spans="18:18">
      <c r="R995" s="73"/>
    </row>
    <row r="996" spans="18:18">
      <c r="R996" s="73"/>
    </row>
    <row r="997" spans="18:18">
      <c r="R997" s="73"/>
    </row>
    <row r="998" spans="18:18">
      <c r="R998" s="73"/>
    </row>
    <row r="999" spans="18:18">
      <c r="R999" s="73"/>
    </row>
    <row r="1000" spans="18:18">
      <c r="R1000" s="73"/>
    </row>
  </sheetData>
  <dataValidations count="1">
    <dataValidation type="list" allowBlank="1" showInputMessage="1" showErrorMessage="1" sqref="B4" xr:uid="{8F5049FE-C68E-4866-B594-74BE1614F183}">
      <formula1>"Última disponible,Fecha histórica"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C400B2-EFC2-4F84-8631-391765019FB7}">
          <x14:formula1>
            <xm:f>_xlfn.ANCHORARRAY(INFLATION!$X$2)</xm:f>
          </x14:formula1>
          <xm:sqref>B5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F20C5-C16E-4B7B-A611-F16FE242BAE2}">
  <sheetPr codeName="Sheet23">
    <tabColor rgb="FF5B9BD5"/>
  </sheetPr>
  <dimension ref="A1:BN1000"/>
  <sheetViews>
    <sheetView showGridLines="0" tabSelected="1" zoomScale="55" zoomScaleNormal="55" workbookViewId="0">
      <selection activeCell="B4" sqref="B4"/>
    </sheetView>
  </sheetViews>
  <sheetFormatPr defaultRowHeight="14.25"/>
  <cols>
    <col min="1" max="1" width="19.75" customWidth="1"/>
    <col min="2" max="2" width="13.75" bestFit="1" customWidth="1"/>
    <col min="3" max="3" width="15.75" bestFit="1" customWidth="1"/>
    <col min="4" max="5" width="10.875" bestFit="1" customWidth="1"/>
    <col min="6" max="6" width="14.75" bestFit="1" customWidth="1"/>
    <col min="7" max="7" width="15.25" bestFit="1" customWidth="1"/>
    <col min="8" max="8" width="16.75" bestFit="1" customWidth="1"/>
    <col min="9" max="9" width="18.875" bestFit="1" customWidth="1"/>
    <col min="10" max="11" width="14" bestFit="1" customWidth="1"/>
    <col min="12" max="12" width="17.875" bestFit="1" customWidth="1"/>
    <col min="13" max="13" width="18.375" bestFit="1" customWidth="1"/>
    <col min="15" max="15" width="26.375" bestFit="1" customWidth="1"/>
    <col min="16" max="16" width="21.5" bestFit="1" customWidth="1"/>
    <col min="17" max="17" width="15.75" bestFit="1" customWidth="1"/>
    <col min="18" max="18" width="19.125" bestFit="1" customWidth="1"/>
    <col min="26" max="26" width="26.125" bestFit="1" customWidth="1"/>
  </cols>
  <sheetData>
    <row r="1" spans="1:66" ht="20.25" thickBot="1">
      <c r="A1" s="14" t="s">
        <v>8908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O1" t="s">
        <v>8877</v>
      </c>
      <c r="AP1" t="s">
        <v>8878</v>
      </c>
    </row>
    <row r="2" spans="1:66" ht="15" thickTop="1">
      <c r="A2" t="s">
        <v>8909</v>
      </c>
      <c r="AO2" t="str" cm="1">
        <f t="array" ref="AO2:AO104">_xlfn._xlws.SORT(_xlfn.UNIQUE(_xlfn._xlws.FILTER(tblDataRaw[period_id],((ISNUMBER(_xlfn.XMATCH(tblDataRaw[indicator_id],{"FONDEO","CETE28"})))+(tblDataRaw[source_table_id]="CR189"))*(tblDataRaw[period_id]&lt;&gt;""))))</f>
        <v>A_1999</v>
      </c>
      <c r="AP2" t="str" cm="1">
        <f t="array" ref="AP2:AP104">_xlfn.MAP(_xlfn.ANCHORARRAY(AO2),_xlfn.LAMBDA(_xlpm.p,IF(LEFT(_xlpm.p,2)="A_","Cierre anual "&amp;RIGHT(_xlpm.p,4),IF(LEFT(_xlpm.p,2)="Q_",MID(_xlpm.p,7,1)&amp;"T"&amp;MID(_xlpm.p,3,4),_xlpm.p))))</f>
        <v>Cierre anual 1999</v>
      </c>
    </row>
    <row r="3" spans="1:66">
      <c r="AO3" t="str">
        <v>A_2000</v>
      </c>
      <c r="AP3" t="str">
        <v>Cierre anual 2000</v>
      </c>
    </row>
    <row r="4" spans="1:66">
      <c r="A4" t="s">
        <v>8874</v>
      </c>
      <c r="B4" t="str">
        <f>FONDEO_HISTORY_CHART!B4</f>
        <v>A_2022</v>
      </c>
      <c r="AO4" t="str">
        <v>A_2001</v>
      </c>
      <c r="AP4" t="str">
        <v>Cierre anual 2001</v>
      </c>
    </row>
    <row r="5" spans="1:66">
      <c r="AO5" t="str">
        <v>A_2002</v>
      </c>
      <c r="AP5" t="str">
        <v>Cierre anual 2002</v>
      </c>
    </row>
    <row r="6" spans="1:66" ht="15.75" thickBot="1">
      <c r="A6" s="11" t="s">
        <v>8875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U6" t="s">
        <v>8876</v>
      </c>
      <c r="AO6" t="str">
        <v>A_2003</v>
      </c>
      <c r="AP6" t="str">
        <v>Cierre anual 2003</v>
      </c>
      <c r="AQ6" t="s">
        <v>9652</v>
      </c>
      <c r="BK6" t="s">
        <v>9653</v>
      </c>
    </row>
    <row r="7" spans="1:66">
      <c r="AO7" t="str">
        <v>A_2004</v>
      </c>
      <c r="AP7" t="str">
        <v>Cierre anual 2004</v>
      </c>
    </row>
    <row r="8" spans="1:66">
      <c r="A8" s="41" t="str" cm="1">
        <f t="array" ref="A8:S45">_xlfn.LET(_xlpm.p,$B$4,_xlpm.yr,RIGHT(_xlpm.p,4),_xlpm.isAnnual,LEFT(_xlpm.p,2)="A_",_xlpm.eff,IF(tblDataRaw[source_table_id]="CR189","BONO_M10",tblDataRaw[indicator_id]),_xlpm.per,tblDataRaw[period_id],_xlpm.fMatch,IF(_xlpm.isAnnual,(_xlpm.eff="FONDEO")*(LEFT(_xlpm.per,6)="Q_"&amp;_xlpm.yr),(_xlpm.eff="FONDEO")*(_xlpm.per=_xlpm.p)),_xlpm.oMatch,(_xlpm.eff&lt;&gt;"FONDEO")*(_xlpm.per=_xlpm.p)*ISNUMBER(_xlfn.XMATCH(_xlpm.eff,{"CETE28","BONO_M10"})),_xlpm.d,_xlfn._xlws.SORT(_xlfn.UNIQUE(DATEVALUE(_xlfn._xlws.FILTER(tblDataRaw[survey_date],_xlpm.fMatch+_xlpm.oMatch)))),_xlpm.dt,TEXT(_xlpm.d,"yyyy-mm-dd"),_xlpm.keys,tblDataRaw[survey_date]&amp;"|"&amp;_xlpm.eff&amp;"|"&amp;_xlpm.per,_xlpm.fper,_xlfn.MAP(_xlpm.dt,_xlfn.LAMBDA(_xlpm.x,IF(_xlpm.isAnnual,IFERROR(_xlfn.TAKE(_xlfn._xlws.SORT(_xlfn.UNIQUE(_xlfn._xlws.FILTER(_xlpm.per,(tblDataRaw[survey_date]=_xlpm.x)*(_xlpm.eff="FONDEO")*(LEFT(_xlpm.per,6)="Q_"&amp;_xlpm.yr)))),-1),""),_xlpm.p))),_xlpm.mk,_xlfn.LAMBDA(_xlpm.id,_xlpm.periods,_xlpm.field,_xlfn.XLOOKUP(_xlpm.dt&amp;"|"&amp;_xlpm.id&amp;"|"&amp;_xlpm.periods,_xlpm.keys,_xlpm.field,NA())),_xlpm.hdr,_xlfn.HSTACK("Fecha encuesta","Fondeo - Media","Fondeo - Mediana","Fondeo - Q1","Fondeo - Q3","Fondeo - Mínimo","Fondeo - Máximo","CETES 28 - Media","CETES 28 - Mediana","CETES 28 - Q1","CETES 28 - Q3","CETES 28 - Mínimo","CETES 28 - Máximo","Bono M10 - Media","Bono M10 - Mediana","Bono M10 - Q1","Bono M10 - Q3","Bono M10 - Mínimo","Bono M10 - Máximo"),_xlpm.vals,_xlfn.HSTACK(_xlpm.mk("FONDEO",_xlpm.fper,tblDataRaw[mean]),_xlpm.mk("FONDEO",_xlpm.fper,tblDataRaw[median]),_xlpm.mk("FONDEO",_xlpm.fper,tblDataRaw[q1]),_xlpm.mk("FONDEO",_xlpm.fper,tblDataRaw[q3]),_xlpm.mk("FONDEO",_xlpm.fper,tblDataRaw[min]),_xlpm.mk("FONDEO",_xlpm.fper,tblDataRaw[max]),_xlpm.mk("CETE28",_xlpm.p,tblDataRaw[mean]),_xlpm.mk("CETE28",_xlpm.p,tblDataRaw[median]),_xlpm.mk("CETE28",_xlpm.p,tblDataRaw[q1]),_xlpm.mk("CETE28",_xlpm.p,tblDataRaw[q3]),_xlpm.mk("CETE28",_xlpm.p,tblDataRaw[min]),_xlpm.mk("CETE28",_xlpm.p,tblDataRaw[max]),_xlpm.mk("BONO_M10",_xlpm.p,tblDataRaw[mean]),_xlpm.mk("BONO_M10",_xlpm.p,tblDataRaw[median]),_xlpm.mk("BONO_M10",_xlpm.p,tblDataRaw[q1]),_xlpm.mk("BONO_M10",_xlpm.p,tblDataRaw[q3]),_xlpm.mk("BONO_M10",_xlpm.p,tblDataRaw[min]),_xlpm.mk("BONO_M10",_xlpm.p,tblDataRaw[max])),_xlfn.VSTACK(_xlpm.hdr,_xlfn.HSTACK(_xlpm.d,_xlpm.vals)))</f>
        <v>Fecha encuesta</v>
      </c>
      <c r="B8" s="41" t="str">
        <v>Fondeo - Media</v>
      </c>
      <c r="C8" s="41" t="str">
        <v>Fondeo - Mediana</v>
      </c>
      <c r="D8" s="41" t="str">
        <v>Fondeo - Q1</v>
      </c>
      <c r="E8" s="41" t="str">
        <v>Fondeo - Q3</v>
      </c>
      <c r="F8" s="41" t="str">
        <v>Fondeo - Mínimo</v>
      </c>
      <c r="G8" s="41" t="str">
        <v>Fondeo - Máximo</v>
      </c>
      <c r="H8" s="41" t="str">
        <v>CETES 28 - Media</v>
      </c>
      <c r="I8" s="41" t="str">
        <v>CETES 28 - Mediana</v>
      </c>
      <c r="J8" s="41" t="str">
        <v>CETES 28 - Q1</v>
      </c>
      <c r="K8" s="41" t="str">
        <v>CETES 28 - Q3</v>
      </c>
      <c r="L8" s="41" t="str">
        <v>CETES 28 - Mínimo</v>
      </c>
      <c r="M8" s="41" t="str">
        <v>CETES 28 - Máximo</v>
      </c>
      <c r="N8" t="str">
        <v>Bono M10 - Media</v>
      </c>
      <c r="O8" t="str">
        <v>Bono M10 - Mediana</v>
      </c>
      <c r="P8" s="46" t="str">
        <v>Bono M10 - Q1</v>
      </c>
      <c r="Q8" s="46" t="str">
        <v>Bono M10 - Q3</v>
      </c>
      <c r="R8" s="46" t="str">
        <v>Bono M10 - Mínimo</v>
      </c>
      <c r="S8" s="46" t="str">
        <v>Bono M10 - Máximo</v>
      </c>
      <c r="T8" s="46"/>
      <c r="U8" s="46" t="str" cm="1">
        <f t="array" ref="U8:AM45">_xlfn.LET(_xlpm.raw,_xlfn.ANCHORARRAY($A$8),_xlpm.d,_xlfn.DROP(_xlfn.CHOOSECOLS(_xlpm.raw,1),1),_xlpm.hdr,_xlfn.DROP(_xlfn.TAKE(_xlpm.raw,1),,1),_xlpm.vals,_xlfn.DROP(_xlpm.raw,1,1),_xlpm.m,--_xlfn.HSTACK(FONDEO_HISTORY_CHART!$H$4,FONDEO_HISTORY_CHART!$H$5,FONDEO_HISTORY_CHART!$J$4,FONDEO_HISTORY_CHART!$J$5,FONDEO_HISTORY_CHART!$L$4,FONDEO_HISTORY_CHART!$L$5),_xlpm.mask,_xlfn.HSTACK(_xlpm.m*--FONDEO_HISTORY_CHART!$E$4,_xlpm.m*--FONDEO_HISTORY_CHART!$E$5,_xlpm.m*--FONDEO_HISTORY_CHART!$E$6),_xlpm.active,IF(_xlpm.mask*ISNUMBER(_xlpm.vals),_xlpm.vals,NA()),_xlpm.allRows,_xlfn.SEQUENCE(ROWS(_xlpm.d),,1,0)&gt;0,_xlpm.keep,IF(SUM(_xlpm.mask)=0,_xlpm.allRows,_xlfn.BYROW(_xlpm.active,_xlfn.LAMBDA(_xlpm.r,SUM(--ISNUMBER(_xlpm.r))&gt;0))),_xlpm.fd,_xlfn._xlws.FILTER(_xlpm.d,_xlpm.keep),_xlpm.fv,_xlfn._xlws.FILTER(_xlpm.active,_xlpm.keep),_xlfn.VSTACK(_xlfn.HSTACK("Fecha encuesta",IF(_xlpm.mask,_xlpm.hdr,"")),_xlfn.HSTACK(_xlpm.fd,_xlpm.fv)))</f>
        <v>Fecha encuesta</v>
      </c>
      <c r="V8" s="46" t="str">
        <v/>
      </c>
      <c r="W8" s="46" t="str">
        <v>Fondeo - Mediana</v>
      </c>
      <c r="X8" s="46" t="str">
        <v/>
      </c>
      <c r="Y8" s="46" t="str">
        <v/>
      </c>
      <c r="Z8" s="46" t="str">
        <v/>
      </c>
      <c r="AA8" s="46" t="str">
        <v/>
      </c>
      <c r="AB8" s="46" t="str">
        <v/>
      </c>
      <c r="AC8" s="46" t="str">
        <v>CETES 28 - Mediana</v>
      </c>
      <c r="AD8" t="str">
        <v/>
      </c>
      <c r="AE8" t="str">
        <v/>
      </c>
      <c r="AF8" t="str">
        <v/>
      </c>
      <c r="AG8" t="str">
        <v/>
      </c>
      <c r="AH8" t="str">
        <v/>
      </c>
      <c r="AI8" t="str">
        <v>Bono M10 - Mediana</v>
      </c>
      <c r="AJ8" t="str">
        <v/>
      </c>
      <c r="AK8" t="str">
        <v/>
      </c>
      <c r="AL8" t="str">
        <v/>
      </c>
      <c r="AM8" t="str">
        <v/>
      </c>
      <c r="AO8" t="str">
        <v>A_2005</v>
      </c>
      <c r="AP8" t="str">
        <v>Cierre anual 2005</v>
      </c>
      <c r="AQ8" t="str" cm="1">
        <f t="array" ref="AQ8:BI46">_xlfn.LET(_xlpm.x,_xlfn.ANCHORARRAY($U$8),_xlpm.p,$B$4,_xlpm.isAnnual,LEFT(_xlpm.p,2)="A_",_xlpm.yr,RIGHT(_xlpm.p,4),_xlpm.fKey,"FONDEO|"&amp;IF(_xlpm.isAnnual,"Q_"&amp;_xlpm.yr&amp;"Q4",_xlpm.p),_xlpm.cKey,"CETE28|"&amp;_xlpm.p,_xlpm.bKey,"BONO_M10|"&amp;_xlpm.p,_xlpm.fa,_xlfn.XLOOKUP(_xlpm.fKey,ACTUALS_RAW!$E$2:$E$377,ACTUALS_RAW!$G$2:$G$377,""),_xlpm.ca,_xlfn.XLOOKUP(_xlpm.cKey,ACTUALS_RAW!$E$2:$E$377,ACTUALS_RAW!$G$2:$G$377,""),_xlpm.ba,_xlfn.XLOOKUP(_xlpm.bKey,ACTUALS_RAW!$E$2:$E$377,ACTUALS_RAW!$G$2:$G$377,""),_xlpm.m,--_xlfn.HSTACK(FONDEO_HISTORY_CHART!$H$4,FONDEO_HISTORY_CHART!$H$5,FONDEO_HISTORY_CHART!$J$4,FONDEO_HISTORY_CHART!$J$5,FONDEO_HISTORY_CHART!$L$4,FONDEO_HISTORY_CHART!$L$5),_xlpm.mask,_xlfn.HSTACK(_xlpm.m*--FONDEO_HISTORY_CHART!$E$4,_xlpm.m*--FONDEO_HISTORY_CHART!$E$5,_xlpm.m*--FONDEO_HISTORY_CHART!$E$6),_xlpm.actuals,_xlfn.HSTACK(_xlfn.MAKEARRAY(1,6,_xlfn.LAMBDA(_xlpm.r,_xlpm.c,_xlpm.fa)),_xlfn.MAKEARRAY(1,6,_xlfn.LAMBDA(_xlpm.r,_xlpm.c,_xlpm.ca)),_xlfn.MAKEARRAY(1,6,_xlfn.LAMBDA(_xlpm.r,_xlpm.c,_xlpm.ba))),_xlpm.actualRow,_xlfn.HSTACK("Realizado",IF(_xlpm.mask*ISNUMBER(_xlpm.actuals),_xlpm.actuals,NA())),_xlpm.hasActual,SUM(--ISNUMBER(_xlpm.actuals)*_xlpm.mask)&gt;0,IF(_xlpm.hasActual,_xlfn.VSTACK(_xlpm.x,_xlpm.actualRow),_xlpm.x))</f>
        <v>Fecha encuesta</v>
      </c>
      <c r="AR8" t="str">
        <v/>
      </c>
      <c r="AS8" t="str">
        <v>Fondeo - Mediana</v>
      </c>
      <c r="AT8" t="str">
        <v/>
      </c>
      <c r="AU8" t="str">
        <v/>
      </c>
      <c r="AV8" t="str">
        <v/>
      </c>
      <c r="AW8" t="str">
        <v/>
      </c>
      <c r="AX8" t="str">
        <v/>
      </c>
      <c r="AY8" t="str">
        <v>CETES 28 - Mediana</v>
      </c>
      <c r="AZ8" t="str">
        <v/>
      </c>
      <c r="BA8" t="str">
        <v/>
      </c>
      <c r="BB8" t="str">
        <v/>
      </c>
      <c r="BC8" t="str">
        <v/>
      </c>
      <c r="BD8" t="str">
        <v/>
      </c>
      <c r="BE8" t="str">
        <v>Bono M10 - Mediana</v>
      </c>
      <c r="BF8" t="str">
        <v/>
      </c>
      <c r="BG8" t="str">
        <v/>
      </c>
      <c r="BH8" t="str">
        <v/>
      </c>
      <c r="BI8" t="str">
        <v/>
      </c>
      <c r="BK8" t="str" cm="1">
        <f t="array" ref="BK8:BN45">_xlfn.LET(_xlpm.p,$B$4,_xlpm.raw,_xlfn.ANCHORARRAY($A$8),_xlpm.d,_xlfn.DROP(_xlfn.CHOOSECOLS(_xlpm.raw,1),1),_xlpm.fm,_xlfn.DROP(_xlfn.CHOOSECOLS(_xlpm.raw,3),1),_xlpm.cm,_xlfn.DROP(_xlfn.CHOOSECOLS(_xlpm.raw,9),1),_xlpm.bm,_xlfn.DROP(_xlfn.CHOOSECOLS(_xlpm.raw,15),1),_xlpm.isAnnual,LEFT(_xlpm.p,2)="A_",_xlpm.yr,RIGHT(_xlpm.p,4),_xlpm.fKey,"FONDEO|"&amp;IF(_xlpm.isAnnual,"Q_"&amp;_xlpm.yr&amp;"Q4",_xlpm.p),_xlpm.cKey,"CETE28|"&amp;_xlpm.p,_xlpm.bKey,"BONO_M10|"&amp;_xlpm.p,_xlpm.fa,_xlfn.XLOOKUP(_xlpm.fKey,ACTUALS_RAW!$E$2:$E$377,ACTUALS_RAW!$G$2:$G$377,""),_xlpm.ca,_xlfn.XLOOKUP(_xlpm.cKey,ACTUALS_RAW!$E$2:$E$377,ACTUALS_RAW!$G$2:$G$377,""),_xlpm.ba,_xlfn.XLOOKUP(_xlpm.bKey,ACTUALS_RAW!$E$2:$E$377,ACTUALS_RAW!$G$2:$G$377,""),_xlpm.fe,IF(FONDEO_HISTORY_CHART!$E$4*ISNUMBER(_xlpm.fm)*ISNUMBER(_xlpm.fa),_xlpm.fm-_xlpm.fa,NA()),_xlpm.ce,IF(FONDEO_HISTORY_CHART!$E$5*ISNUMBER(_xlpm.cm)*ISNUMBER(_xlpm.ca),_xlpm.cm-_xlpm.ca,NA()),_xlpm.be,IF(FONDEO_HISTORY_CHART!$E$6*ISNUMBER(_xlpm.bm)*ISNUMBER(_xlpm.ba),_xlpm.bm-_xlpm.ba,NA()),_xlfn.VSTACK(_xlfn.HSTACK("Fecha encuesta","Fondeo - Error","CETES 28 - Error","Bono M10 - Error"),_xlfn.HSTACK(_xlpm.d,_xlpm.fe,_xlpm.ce,_xlpm.be)))</f>
        <v>Fecha encuesta</v>
      </c>
      <c r="BL8" t="str">
        <v>Fondeo - Error</v>
      </c>
      <c r="BM8" t="str">
        <v>CETES 28 - Error</v>
      </c>
      <c r="BN8" t="str">
        <v>Bono M10 - Error</v>
      </c>
    </row>
    <row r="9" spans="1:66">
      <c r="A9" s="42">
        <v>43830</v>
      </c>
      <c r="B9" s="25" t="e">
        <v>#N/A</v>
      </c>
      <c r="C9" s="25" t="e">
        <v>#N/A</v>
      </c>
      <c r="D9" s="25" t="e">
        <v>#N/A</v>
      </c>
      <c r="E9" s="25" t="e">
        <v>#N/A</v>
      </c>
      <c r="F9" s="25" t="e">
        <v>#N/A</v>
      </c>
      <c r="G9" s="25" t="e">
        <v>#N/A</v>
      </c>
      <c r="H9" s="25">
        <v>6.42</v>
      </c>
      <c r="I9" s="25">
        <v>6.5</v>
      </c>
      <c r="J9" s="25">
        <v>6</v>
      </c>
      <c r="K9" s="25">
        <v>6.77</v>
      </c>
      <c r="L9" s="25">
        <v>5.47</v>
      </c>
      <c r="M9" s="25">
        <v>7.5</v>
      </c>
      <c r="N9">
        <v>6.89</v>
      </c>
      <c r="O9">
        <v>6.79</v>
      </c>
      <c r="P9">
        <v>6.5</v>
      </c>
      <c r="Q9" s="25">
        <v>7.29</v>
      </c>
      <c r="R9" s="25">
        <v>5.6</v>
      </c>
      <c r="S9" s="25">
        <v>8.4</v>
      </c>
      <c r="T9" s="25"/>
      <c r="U9" s="70">
        <v>43830</v>
      </c>
      <c r="V9" s="25" t="e">
        <v>#N/A</v>
      </c>
      <c r="W9" s="25" t="e">
        <v>#N/A</v>
      </c>
      <c r="X9" s="25" t="e">
        <v>#N/A</v>
      </c>
      <c r="Y9" s="25" t="e">
        <v>#N/A</v>
      </c>
      <c r="Z9" s="25" t="e">
        <v>#N/A</v>
      </c>
      <c r="AA9" s="25" t="e">
        <v>#N/A</v>
      </c>
      <c r="AB9" s="25" t="e">
        <v>#N/A</v>
      </c>
      <c r="AC9" s="25">
        <v>6.5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>
        <v>6.79</v>
      </c>
      <c r="AJ9" t="e">
        <v>#N/A</v>
      </c>
      <c r="AK9" t="e">
        <v>#N/A</v>
      </c>
      <c r="AL9" t="e">
        <v>#N/A</v>
      </c>
      <c r="AM9" t="e">
        <v>#N/A</v>
      </c>
      <c r="AO9" t="str">
        <v>A_2006</v>
      </c>
      <c r="AP9" t="str">
        <v>Cierre anual 2006</v>
      </c>
      <c r="AQ9">
        <v>43830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>
        <v>6.5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>
        <v>6.79</v>
      </c>
      <c r="BF9" t="e">
        <v>#N/A</v>
      </c>
      <c r="BG9" t="e">
        <v>#N/A</v>
      </c>
      <c r="BH9" t="e">
        <v>#N/A</v>
      </c>
      <c r="BI9" t="e">
        <v>#N/A</v>
      </c>
      <c r="BK9">
        <v>43830</v>
      </c>
      <c r="BL9" t="e">
        <v>#N/A</v>
      </c>
      <c r="BM9">
        <v>-3.5999999999999996</v>
      </c>
      <c r="BN9">
        <v>-2.1499999999999995</v>
      </c>
    </row>
    <row r="10" spans="1:66">
      <c r="A10" s="42">
        <v>43861</v>
      </c>
      <c r="B10" s="25" t="e">
        <v>#N/A</v>
      </c>
      <c r="C10" s="25" t="e">
        <v>#N/A</v>
      </c>
      <c r="D10" s="25" t="e">
        <v>#N/A</v>
      </c>
      <c r="E10" s="25" t="e">
        <v>#N/A</v>
      </c>
      <c r="F10" s="25" t="e">
        <v>#N/A</v>
      </c>
      <c r="G10" s="25" t="e">
        <v>#N/A</v>
      </c>
      <c r="H10" s="25">
        <v>6.3</v>
      </c>
      <c r="I10" s="25">
        <v>6.39</v>
      </c>
      <c r="J10" s="25">
        <v>5.99</v>
      </c>
      <c r="K10" s="25">
        <v>6.51</v>
      </c>
      <c r="L10" s="25">
        <v>5</v>
      </c>
      <c r="M10" s="25">
        <v>7.2</v>
      </c>
      <c r="N10">
        <v>6.94</v>
      </c>
      <c r="O10">
        <v>6.91</v>
      </c>
      <c r="P10">
        <v>6.65</v>
      </c>
      <c r="Q10" s="25">
        <v>7.35</v>
      </c>
      <c r="R10" s="25">
        <v>4.8499999999999996</v>
      </c>
      <c r="S10" s="25">
        <v>8.4</v>
      </c>
      <c r="T10" s="25"/>
      <c r="U10" s="70">
        <v>43861</v>
      </c>
      <c r="V10" s="25" t="e">
        <v>#N/A</v>
      </c>
      <c r="W10" s="25" t="e">
        <v>#N/A</v>
      </c>
      <c r="X10" s="25" t="e">
        <v>#N/A</v>
      </c>
      <c r="Y10" s="25" t="e">
        <v>#N/A</v>
      </c>
      <c r="Z10" s="25" t="e">
        <v>#N/A</v>
      </c>
      <c r="AA10" s="25" t="e">
        <v>#N/A</v>
      </c>
      <c r="AB10" s="25" t="e">
        <v>#N/A</v>
      </c>
      <c r="AC10" s="25">
        <v>6.39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>
        <v>6.91</v>
      </c>
      <c r="AJ10" t="e">
        <v>#N/A</v>
      </c>
      <c r="AK10" t="e">
        <v>#N/A</v>
      </c>
      <c r="AL10" t="e">
        <v>#N/A</v>
      </c>
      <c r="AM10" t="e">
        <v>#N/A</v>
      </c>
      <c r="AO10" t="str">
        <v>A_2007</v>
      </c>
      <c r="AP10" t="str">
        <v>Cierre anual 2007</v>
      </c>
      <c r="AQ10">
        <v>43861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>
        <v>6.39</v>
      </c>
      <c r="AZ10" t="e">
        <v>#N/A</v>
      </c>
      <c r="BA10" t="e">
        <v>#N/A</v>
      </c>
      <c r="BB10" t="e">
        <v>#N/A</v>
      </c>
      <c r="BC10" t="e">
        <v>#N/A</v>
      </c>
      <c r="BD10" t="e">
        <v>#N/A</v>
      </c>
      <c r="BE10">
        <v>6.91</v>
      </c>
      <c r="BF10" t="e">
        <v>#N/A</v>
      </c>
      <c r="BG10" t="e">
        <v>#N/A</v>
      </c>
      <c r="BH10" t="e">
        <v>#N/A</v>
      </c>
      <c r="BI10" t="e">
        <v>#N/A</v>
      </c>
      <c r="BK10">
        <v>43861</v>
      </c>
      <c r="BL10" t="e">
        <v>#N/A</v>
      </c>
      <c r="BM10">
        <v>-3.71</v>
      </c>
      <c r="BN10">
        <v>-2.0299999999999994</v>
      </c>
    </row>
    <row r="11" spans="1:66">
      <c r="A11" s="42">
        <v>43890</v>
      </c>
      <c r="B11" s="25" t="e">
        <v>#N/A</v>
      </c>
      <c r="C11" s="25" t="e">
        <v>#N/A</v>
      </c>
      <c r="D11" s="25" t="e">
        <v>#N/A</v>
      </c>
      <c r="E11" s="25" t="e">
        <v>#N/A</v>
      </c>
      <c r="F11" s="25" t="e">
        <v>#N/A</v>
      </c>
      <c r="G11" s="25" t="e">
        <v>#N/A</v>
      </c>
      <c r="H11" s="25">
        <v>6.33</v>
      </c>
      <c r="I11" s="25">
        <v>6.25</v>
      </c>
      <c r="J11" s="25">
        <v>6</v>
      </c>
      <c r="K11" s="25">
        <v>6.51</v>
      </c>
      <c r="L11" s="25">
        <v>5.48</v>
      </c>
      <c r="M11" s="25">
        <v>7.2</v>
      </c>
      <c r="N11">
        <v>7.04</v>
      </c>
      <c r="O11">
        <v>7</v>
      </c>
      <c r="P11">
        <v>6.5</v>
      </c>
      <c r="Q11" s="25">
        <v>7.5</v>
      </c>
      <c r="R11" s="25">
        <v>6.2</v>
      </c>
      <c r="S11" s="25">
        <v>8.4</v>
      </c>
      <c r="T11" s="25"/>
      <c r="U11" s="70">
        <v>43890</v>
      </c>
      <c r="V11" s="25" t="e">
        <v>#N/A</v>
      </c>
      <c r="W11" s="25" t="e">
        <v>#N/A</v>
      </c>
      <c r="X11" s="25" t="e">
        <v>#N/A</v>
      </c>
      <c r="Y11" s="25" t="e">
        <v>#N/A</v>
      </c>
      <c r="Z11" s="25" t="e">
        <v>#N/A</v>
      </c>
      <c r="AA11" s="25" t="e">
        <v>#N/A</v>
      </c>
      <c r="AB11" s="25" t="e">
        <v>#N/A</v>
      </c>
      <c r="AC11" s="25">
        <v>6.25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>
        <v>7</v>
      </c>
      <c r="AJ11" t="e">
        <v>#N/A</v>
      </c>
      <c r="AK11" t="e">
        <v>#N/A</v>
      </c>
      <c r="AL11" t="e">
        <v>#N/A</v>
      </c>
      <c r="AM11" t="e">
        <v>#N/A</v>
      </c>
      <c r="AO11" t="str">
        <v>A_2008</v>
      </c>
      <c r="AP11" t="str">
        <v>Cierre anual 2008</v>
      </c>
      <c r="AQ11">
        <v>43890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>
        <v>6.25</v>
      </c>
      <c r="AZ11" t="e">
        <v>#N/A</v>
      </c>
      <c r="BA11" t="e">
        <v>#N/A</v>
      </c>
      <c r="BB11" t="e">
        <v>#N/A</v>
      </c>
      <c r="BC11" t="e">
        <v>#N/A</v>
      </c>
      <c r="BD11" t="e">
        <v>#N/A</v>
      </c>
      <c r="BE11">
        <v>7</v>
      </c>
      <c r="BF11" t="e">
        <v>#N/A</v>
      </c>
      <c r="BG11" t="e">
        <v>#N/A</v>
      </c>
      <c r="BH11" t="e">
        <v>#N/A</v>
      </c>
      <c r="BI11" t="e">
        <v>#N/A</v>
      </c>
      <c r="BK11">
        <v>43890</v>
      </c>
      <c r="BL11" t="e">
        <v>#N/A</v>
      </c>
      <c r="BM11">
        <v>-3.8499999999999996</v>
      </c>
      <c r="BN11">
        <v>-1.9399999999999995</v>
      </c>
    </row>
    <row r="12" spans="1:66">
      <c r="A12" s="42">
        <v>43921</v>
      </c>
      <c r="B12" s="25">
        <v>5.59</v>
      </c>
      <c r="C12" s="25">
        <v>5.5</v>
      </c>
      <c r="D12" s="25">
        <v>5</v>
      </c>
      <c r="E12" s="25">
        <v>6</v>
      </c>
      <c r="F12" s="25">
        <v>4.5</v>
      </c>
      <c r="G12" s="25">
        <v>6.5</v>
      </c>
      <c r="H12" s="25">
        <v>5.91</v>
      </c>
      <c r="I12" s="25">
        <v>5.99</v>
      </c>
      <c r="J12" s="25">
        <v>5.47</v>
      </c>
      <c r="K12" s="25">
        <v>6.25</v>
      </c>
      <c r="L12" s="25">
        <v>4.5</v>
      </c>
      <c r="M12" s="25">
        <v>7.05</v>
      </c>
      <c r="N12">
        <v>7.13</v>
      </c>
      <c r="O12">
        <v>7.44</v>
      </c>
      <c r="P12">
        <v>6.58</v>
      </c>
      <c r="Q12" s="25">
        <v>7.7</v>
      </c>
      <c r="R12" s="25">
        <v>5</v>
      </c>
      <c r="S12" s="25">
        <v>8.4</v>
      </c>
      <c r="T12" s="25"/>
      <c r="U12" s="70">
        <v>43921</v>
      </c>
      <c r="V12" s="25" t="e">
        <v>#N/A</v>
      </c>
      <c r="W12" s="25">
        <v>5.5</v>
      </c>
      <c r="X12" s="25" t="e">
        <v>#N/A</v>
      </c>
      <c r="Y12" s="25" t="e">
        <v>#N/A</v>
      </c>
      <c r="Z12" s="25" t="e">
        <v>#N/A</v>
      </c>
      <c r="AA12" s="25" t="e">
        <v>#N/A</v>
      </c>
      <c r="AB12" s="25" t="e">
        <v>#N/A</v>
      </c>
      <c r="AC12" s="25">
        <v>5.99</v>
      </c>
      <c r="AD12" t="e">
        <v>#N/A</v>
      </c>
      <c r="AE12" t="e">
        <v>#N/A</v>
      </c>
      <c r="AF12" t="e">
        <v>#N/A</v>
      </c>
      <c r="AG12" t="e">
        <v>#N/A</v>
      </c>
      <c r="AH12" t="e">
        <v>#N/A</v>
      </c>
      <c r="AI12">
        <v>7.44</v>
      </c>
      <c r="AJ12" t="e">
        <v>#N/A</v>
      </c>
      <c r="AK12" t="e">
        <v>#N/A</v>
      </c>
      <c r="AL12" t="e">
        <v>#N/A</v>
      </c>
      <c r="AM12" t="e">
        <v>#N/A</v>
      </c>
      <c r="AO12" t="str">
        <v>A_2009</v>
      </c>
      <c r="AP12" t="str">
        <v>Cierre anual 2009</v>
      </c>
      <c r="AQ12">
        <v>43921</v>
      </c>
      <c r="AR12" t="e">
        <v>#N/A</v>
      </c>
      <c r="AS12">
        <v>5.5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>
        <v>5.99</v>
      </c>
      <c r="AZ12" t="e">
        <v>#N/A</v>
      </c>
      <c r="BA12" t="e">
        <v>#N/A</v>
      </c>
      <c r="BB12" t="e">
        <v>#N/A</v>
      </c>
      <c r="BC12" t="e">
        <v>#N/A</v>
      </c>
      <c r="BD12" t="e">
        <v>#N/A</v>
      </c>
      <c r="BE12">
        <v>7.44</v>
      </c>
      <c r="BF12" t="e">
        <v>#N/A</v>
      </c>
      <c r="BG12" t="e">
        <v>#N/A</v>
      </c>
      <c r="BH12" t="e">
        <v>#N/A</v>
      </c>
      <c r="BI12" t="e">
        <v>#N/A</v>
      </c>
      <c r="BK12">
        <v>43921</v>
      </c>
      <c r="BL12">
        <v>-5</v>
      </c>
      <c r="BM12">
        <v>-4.1099999999999994</v>
      </c>
      <c r="BN12">
        <v>-1.4999999999999991</v>
      </c>
    </row>
    <row r="13" spans="1:66">
      <c r="A13" s="42">
        <v>43951</v>
      </c>
      <c r="B13" s="25">
        <v>5.24</v>
      </c>
      <c r="C13" s="25">
        <v>5</v>
      </c>
      <c r="D13" s="25">
        <v>4.5</v>
      </c>
      <c r="E13" s="25">
        <v>5.75</v>
      </c>
      <c r="F13" s="25">
        <v>4</v>
      </c>
      <c r="G13" s="25">
        <v>6.75</v>
      </c>
      <c r="H13" s="25">
        <v>5.54</v>
      </c>
      <c r="I13" s="25">
        <v>5.53</v>
      </c>
      <c r="J13" s="25">
        <v>4.9000000000000004</v>
      </c>
      <c r="K13" s="25">
        <v>6</v>
      </c>
      <c r="L13" s="25">
        <v>4</v>
      </c>
      <c r="M13" s="25">
        <v>7.5</v>
      </c>
      <c r="N13">
        <v>7.08</v>
      </c>
      <c r="O13">
        <v>7.05</v>
      </c>
      <c r="P13">
        <v>6.5</v>
      </c>
      <c r="Q13" s="25">
        <v>7.74</v>
      </c>
      <c r="R13" s="25">
        <v>5</v>
      </c>
      <c r="S13" s="25">
        <v>8.5</v>
      </c>
      <c r="T13" s="25"/>
      <c r="U13" s="70">
        <v>43951</v>
      </c>
      <c r="V13" s="25" t="e">
        <v>#N/A</v>
      </c>
      <c r="W13" s="25">
        <v>5</v>
      </c>
      <c r="X13" s="25" t="e">
        <v>#N/A</v>
      </c>
      <c r="Y13" s="25" t="e">
        <v>#N/A</v>
      </c>
      <c r="Z13" s="25" t="e">
        <v>#N/A</v>
      </c>
      <c r="AA13" s="25" t="e">
        <v>#N/A</v>
      </c>
      <c r="AB13" s="25" t="e">
        <v>#N/A</v>
      </c>
      <c r="AC13" s="25">
        <v>5.53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>
        <v>7.05</v>
      </c>
      <c r="AJ13" t="e">
        <v>#N/A</v>
      </c>
      <c r="AK13" t="e">
        <v>#N/A</v>
      </c>
      <c r="AL13" t="e">
        <v>#N/A</v>
      </c>
      <c r="AM13" t="e">
        <v>#N/A</v>
      </c>
      <c r="AO13" t="str">
        <v>A_2010</v>
      </c>
      <c r="AP13" t="str">
        <v>Cierre anual 2010</v>
      </c>
      <c r="AQ13">
        <v>43951</v>
      </c>
      <c r="AR13" t="e">
        <v>#N/A</v>
      </c>
      <c r="AS13">
        <v>5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>
        <v>5.53</v>
      </c>
      <c r="AZ13" t="e">
        <v>#N/A</v>
      </c>
      <c r="BA13" t="e">
        <v>#N/A</v>
      </c>
      <c r="BB13" t="e">
        <v>#N/A</v>
      </c>
      <c r="BC13" t="e">
        <v>#N/A</v>
      </c>
      <c r="BD13" t="e">
        <v>#N/A</v>
      </c>
      <c r="BE13">
        <v>7.05</v>
      </c>
      <c r="BF13" t="e">
        <v>#N/A</v>
      </c>
      <c r="BG13" t="e">
        <v>#N/A</v>
      </c>
      <c r="BH13" t="e">
        <v>#N/A</v>
      </c>
      <c r="BI13" t="e">
        <v>#N/A</v>
      </c>
      <c r="BK13">
        <v>43951</v>
      </c>
      <c r="BL13">
        <v>-5.5</v>
      </c>
      <c r="BM13">
        <v>-4.5699999999999994</v>
      </c>
      <c r="BN13">
        <v>-1.8899999999999997</v>
      </c>
    </row>
    <row r="14" spans="1:66">
      <c r="A14" s="42">
        <v>43982</v>
      </c>
      <c r="B14" s="25">
        <v>4.99</v>
      </c>
      <c r="C14" s="25">
        <v>5</v>
      </c>
      <c r="D14" s="25">
        <v>4.5</v>
      </c>
      <c r="E14" s="25">
        <v>5.25</v>
      </c>
      <c r="F14" s="25">
        <v>4</v>
      </c>
      <c r="G14" s="25">
        <v>6.5</v>
      </c>
      <c r="H14" s="25">
        <v>5.39</v>
      </c>
      <c r="I14" s="25">
        <v>5.0999999999999996</v>
      </c>
      <c r="J14" s="25">
        <v>4.7</v>
      </c>
      <c r="K14" s="25">
        <v>6</v>
      </c>
      <c r="L14" s="25">
        <v>4</v>
      </c>
      <c r="M14" s="25">
        <v>7.04</v>
      </c>
      <c r="N14">
        <v>6.83</v>
      </c>
      <c r="O14">
        <v>7</v>
      </c>
      <c r="P14">
        <v>6.06</v>
      </c>
      <c r="Q14" s="25">
        <v>7.8</v>
      </c>
      <c r="R14" s="25">
        <v>5</v>
      </c>
      <c r="S14" s="25">
        <v>8.4</v>
      </c>
      <c r="T14" s="25"/>
      <c r="U14" s="70">
        <v>43982</v>
      </c>
      <c r="V14" s="25" t="e">
        <v>#N/A</v>
      </c>
      <c r="W14" s="25">
        <v>5</v>
      </c>
      <c r="X14" s="25" t="e">
        <v>#N/A</v>
      </c>
      <c r="Y14" s="25" t="e">
        <v>#N/A</v>
      </c>
      <c r="Z14" s="25" t="e">
        <v>#N/A</v>
      </c>
      <c r="AA14" s="25" t="e">
        <v>#N/A</v>
      </c>
      <c r="AB14" s="25" t="e">
        <v>#N/A</v>
      </c>
      <c r="AC14" s="25">
        <v>5.0999999999999996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>
        <v>7</v>
      </c>
      <c r="AJ14" t="e">
        <v>#N/A</v>
      </c>
      <c r="AK14" t="e">
        <v>#N/A</v>
      </c>
      <c r="AL14" t="e">
        <v>#N/A</v>
      </c>
      <c r="AM14" t="e">
        <v>#N/A</v>
      </c>
      <c r="AO14" t="str">
        <v>A_2011</v>
      </c>
      <c r="AP14" t="str">
        <v>Cierre anual 2011</v>
      </c>
      <c r="AQ14">
        <v>43982</v>
      </c>
      <c r="AR14" t="e">
        <v>#N/A</v>
      </c>
      <c r="AS14">
        <v>5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>
        <v>5.0999999999999996</v>
      </c>
      <c r="AZ14" t="e">
        <v>#N/A</v>
      </c>
      <c r="BA14" t="e">
        <v>#N/A</v>
      </c>
      <c r="BB14" t="e">
        <v>#N/A</v>
      </c>
      <c r="BC14" t="e">
        <v>#N/A</v>
      </c>
      <c r="BD14" t="e">
        <v>#N/A</v>
      </c>
      <c r="BE14">
        <v>7</v>
      </c>
      <c r="BF14" t="e">
        <v>#N/A</v>
      </c>
      <c r="BG14" t="e">
        <v>#N/A</v>
      </c>
      <c r="BH14" t="e">
        <v>#N/A</v>
      </c>
      <c r="BI14" t="e">
        <v>#N/A</v>
      </c>
      <c r="BK14">
        <v>43982</v>
      </c>
      <c r="BL14">
        <v>-5.5</v>
      </c>
      <c r="BM14">
        <v>-5</v>
      </c>
      <c r="BN14">
        <v>-1.9399999999999995</v>
      </c>
    </row>
    <row r="15" spans="1:66">
      <c r="A15" s="42">
        <v>44012</v>
      </c>
      <c r="B15" s="25">
        <v>4.72</v>
      </c>
      <c r="C15" s="25">
        <v>4.5</v>
      </c>
      <c r="D15" s="25">
        <v>4.38</v>
      </c>
      <c r="E15" s="25">
        <v>5</v>
      </c>
      <c r="F15" s="25">
        <v>3.5</v>
      </c>
      <c r="G15" s="25">
        <v>6.5</v>
      </c>
      <c r="H15" s="25">
        <v>5.23</v>
      </c>
      <c r="I15" s="25">
        <v>5.01</v>
      </c>
      <c r="J15" s="25">
        <v>4.5</v>
      </c>
      <c r="K15" s="25">
        <v>6</v>
      </c>
      <c r="L15" s="25">
        <v>3.8</v>
      </c>
      <c r="M15" s="25">
        <v>7.2</v>
      </c>
      <c r="N15">
        <v>6.91</v>
      </c>
      <c r="O15">
        <v>7</v>
      </c>
      <c r="P15">
        <v>6.14</v>
      </c>
      <c r="Q15" s="25">
        <v>7.5</v>
      </c>
      <c r="R15" s="25">
        <v>4.8499999999999996</v>
      </c>
      <c r="S15" s="25">
        <v>8.64</v>
      </c>
      <c r="T15" s="25"/>
      <c r="U15" s="70">
        <v>44012</v>
      </c>
      <c r="V15" s="25" t="e">
        <v>#N/A</v>
      </c>
      <c r="W15" s="25">
        <v>4.5</v>
      </c>
      <c r="X15" s="25" t="e">
        <v>#N/A</v>
      </c>
      <c r="Y15" s="25" t="e">
        <v>#N/A</v>
      </c>
      <c r="Z15" s="25" t="e">
        <v>#N/A</v>
      </c>
      <c r="AA15" s="25" t="e">
        <v>#N/A</v>
      </c>
      <c r="AB15" s="25" t="e">
        <v>#N/A</v>
      </c>
      <c r="AC15" s="25">
        <v>5.01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>
        <v>7</v>
      </c>
      <c r="AJ15" t="e">
        <v>#N/A</v>
      </c>
      <c r="AK15" t="e">
        <v>#N/A</v>
      </c>
      <c r="AL15" t="e">
        <v>#N/A</v>
      </c>
      <c r="AM15" t="e">
        <v>#N/A</v>
      </c>
      <c r="AO15" t="str">
        <v>A_2012</v>
      </c>
      <c r="AP15" t="str">
        <v>Cierre anual 2012</v>
      </c>
      <c r="AQ15">
        <v>44012</v>
      </c>
      <c r="AR15" t="e">
        <v>#N/A</v>
      </c>
      <c r="AS15">
        <v>4.5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>
        <v>5.01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>
        <v>7</v>
      </c>
      <c r="BF15" t="e">
        <v>#N/A</v>
      </c>
      <c r="BG15" t="e">
        <v>#N/A</v>
      </c>
      <c r="BH15" t="e">
        <v>#N/A</v>
      </c>
      <c r="BI15" t="e">
        <v>#N/A</v>
      </c>
      <c r="BK15">
        <v>44012</v>
      </c>
      <c r="BL15">
        <v>-6</v>
      </c>
      <c r="BM15">
        <v>-5.09</v>
      </c>
      <c r="BN15">
        <v>-1.9399999999999995</v>
      </c>
    </row>
    <row r="16" spans="1:66">
      <c r="A16" s="42">
        <v>44043</v>
      </c>
      <c r="B16" s="25">
        <v>4.9000000000000004</v>
      </c>
      <c r="C16" s="25">
        <v>5</v>
      </c>
      <c r="D16" s="25">
        <v>4.6900000000000004</v>
      </c>
      <c r="E16" s="25">
        <v>5.25</v>
      </c>
      <c r="F16" s="25">
        <v>3</v>
      </c>
      <c r="G16" s="25">
        <v>6.75</v>
      </c>
      <c r="H16" s="25">
        <v>5.0599999999999996</v>
      </c>
      <c r="I16" s="25">
        <v>5</v>
      </c>
      <c r="J16" s="25">
        <v>4.5</v>
      </c>
      <c r="K16" s="25">
        <v>5.73</v>
      </c>
      <c r="L16" s="25">
        <v>3</v>
      </c>
      <c r="M16" s="25">
        <v>7.2</v>
      </c>
      <c r="N16">
        <v>6.78</v>
      </c>
      <c r="O16">
        <v>6.5</v>
      </c>
      <c r="P16">
        <v>6.25</v>
      </c>
      <c r="Q16" s="25">
        <v>7.51</v>
      </c>
      <c r="R16" s="25">
        <v>4.8499999999999996</v>
      </c>
      <c r="S16" s="25">
        <v>8.64</v>
      </c>
      <c r="T16" s="25"/>
      <c r="U16" s="70">
        <v>44043</v>
      </c>
      <c r="V16" s="25" t="e">
        <v>#N/A</v>
      </c>
      <c r="W16" s="25">
        <v>5</v>
      </c>
      <c r="X16" s="25" t="e">
        <v>#N/A</v>
      </c>
      <c r="Y16" s="25" t="e">
        <v>#N/A</v>
      </c>
      <c r="Z16" s="25" t="e">
        <v>#N/A</v>
      </c>
      <c r="AA16" s="25" t="e">
        <v>#N/A</v>
      </c>
      <c r="AB16" s="25" t="e">
        <v>#N/A</v>
      </c>
      <c r="AC16" s="25">
        <v>5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>
        <v>6.5</v>
      </c>
      <c r="AJ16" t="e">
        <v>#N/A</v>
      </c>
      <c r="AK16" t="e">
        <v>#N/A</v>
      </c>
      <c r="AL16" t="e">
        <v>#N/A</v>
      </c>
      <c r="AM16" t="e">
        <v>#N/A</v>
      </c>
      <c r="AO16" t="str">
        <v>A_2013</v>
      </c>
      <c r="AP16" t="str">
        <v>Cierre anual 2013</v>
      </c>
      <c r="AQ16">
        <v>44043</v>
      </c>
      <c r="AR16" t="e">
        <v>#N/A</v>
      </c>
      <c r="AS16">
        <v>5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>
        <v>5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>
        <v>6.5</v>
      </c>
      <c r="BF16" t="e">
        <v>#N/A</v>
      </c>
      <c r="BG16" t="e">
        <v>#N/A</v>
      </c>
      <c r="BH16" t="e">
        <v>#N/A</v>
      </c>
      <c r="BI16" t="e">
        <v>#N/A</v>
      </c>
      <c r="BK16">
        <v>44043</v>
      </c>
      <c r="BL16">
        <v>-5.5</v>
      </c>
      <c r="BM16">
        <v>-5.0999999999999996</v>
      </c>
      <c r="BN16">
        <v>-2.4399999999999995</v>
      </c>
    </row>
    <row r="17" spans="1:66">
      <c r="A17" s="42">
        <v>44074</v>
      </c>
      <c r="B17" s="25">
        <v>4.74</v>
      </c>
      <c r="C17" s="25">
        <v>4.63</v>
      </c>
      <c r="D17" s="25">
        <v>4.4400000000000004</v>
      </c>
      <c r="E17" s="25">
        <v>5</v>
      </c>
      <c r="F17" s="25">
        <v>3</v>
      </c>
      <c r="G17" s="25">
        <v>7</v>
      </c>
      <c r="H17" s="25">
        <v>5.01</v>
      </c>
      <c r="I17" s="25">
        <v>4.87</v>
      </c>
      <c r="J17" s="25">
        <v>4.5</v>
      </c>
      <c r="K17" s="25">
        <v>5.79</v>
      </c>
      <c r="L17" s="25">
        <v>3</v>
      </c>
      <c r="M17" s="25">
        <v>7.5</v>
      </c>
      <c r="N17">
        <v>6.68</v>
      </c>
      <c r="O17">
        <v>6.56</v>
      </c>
      <c r="P17">
        <v>6.29</v>
      </c>
      <c r="Q17" s="25">
        <v>7.13</v>
      </c>
      <c r="R17" s="25">
        <v>5</v>
      </c>
      <c r="S17" s="25">
        <v>8.64</v>
      </c>
      <c r="T17" s="25"/>
      <c r="U17" s="70">
        <v>44074</v>
      </c>
      <c r="V17" s="25" t="e">
        <v>#N/A</v>
      </c>
      <c r="W17" s="25">
        <v>4.63</v>
      </c>
      <c r="X17" s="25" t="e">
        <v>#N/A</v>
      </c>
      <c r="Y17" s="25" t="e">
        <v>#N/A</v>
      </c>
      <c r="Z17" s="25" t="e">
        <v>#N/A</v>
      </c>
      <c r="AA17" s="25" t="e">
        <v>#N/A</v>
      </c>
      <c r="AB17" s="25" t="e">
        <v>#N/A</v>
      </c>
      <c r="AC17" s="25">
        <v>4.87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>
        <v>6.56</v>
      </c>
      <c r="AJ17" t="e">
        <v>#N/A</v>
      </c>
      <c r="AK17" t="e">
        <v>#N/A</v>
      </c>
      <c r="AL17" t="e">
        <v>#N/A</v>
      </c>
      <c r="AM17" t="e">
        <v>#N/A</v>
      </c>
      <c r="AO17" t="str">
        <v>A_2014</v>
      </c>
      <c r="AP17" t="str">
        <v>Cierre anual 2014</v>
      </c>
      <c r="AQ17">
        <v>44074</v>
      </c>
      <c r="AR17" t="e">
        <v>#N/A</v>
      </c>
      <c r="AS17">
        <v>4.63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>
        <v>4.87</v>
      </c>
      <c r="AZ17" t="e">
        <v>#N/A</v>
      </c>
      <c r="BA17" t="e">
        <v>#N/A</v>
      </c>
      <c r="BB17" t="e">
        <v>#N/A</v>
      </c>
      <c r="BC17" t="e">
        <v>#N/A</v>
      </c>
      <c r="BD17" t="e">
        <v>#N/A</v>
      </c>
      <c r="BE17">
        <v>6.56</v>
      </c>
      <c r="BF17" t="e">
        <v>#N/A</v>
      </c>
      <c r="BG17" t="e">
        <v>#N/A</v>
      </c>
      <c r="BH17" t="e">
        <v>#N/A</v>
      </c>
      <c r="BI17" t="e">
        <v>#N/A</v>
      </c>
      <c r="BK17">
        <v>44074</v>
      </c>
      <c r="BL17">
        <v>-5.87</v>
      </c>
      <c r="BM17">
        <v>-5.2299999999999995</v>
      </c>
      <c r="BN17">
        <v>-2.38</v>
      </c>
    </row>
    <row r="18" spans="1:66">
      <c r="A18" s="42">
        <v>44104</v>
      </c>
      <c r="B18" s="25">
        <v>4.54</v>
      </c>
      <c r="C18" s="25">
        <v>4.5</v>
      </c>
      <c r="D18" s="25">
        <v>4.25</v>
      </c>
      <c r="E18" s="25">
        <v>5</v>
      </c>
      <c r="F18" s="25">
        <v>3</v>
      </c>
      <c r="G18" s="25">
        <v>6.25</v>
      </c>
      <c r="H18" s="25">
        <v>4.71</v>
      </c>
      <c r="I18" s="25">
        <v>4.62</v>
      </c>
      <c r="J18" s="25">
        <v>4.2</v>
      </c>
      <c r="K18" s="25">
        <v>5</v>
      </c>
      <c r="L18" s="25">
        <v>2.97</v>
      </c>
      <c r="M18" s="25">
        <v>7.5</v>
      </c>
      <c r="N18">
        <v>6.62</v>
      </c>
      <c r="O18">
        <v>6.42</v>
      </c>
      <c r="P18">
        <v>6.14</v>
      </c>
      <c r="Q18" s="25">
        <v>7.15</v>
      </c>
      <c r="R18" s="25">
        <v>4.8499999999999996</v>
      </c>
      <c r="S18" s="25">
        <v>8.64</v>
      </c>
      <c r="T18" s="25"/>
      <c r="U18" s="70">
        <v>44104</v>
      </c>
      <c r="V18" s="25" t="e">
        <v>#N/A</v>
      </c>
      <c r="W18" s="25">
        <v>4.5</v>
      </c>
      <c r="X18" s="25" t="e">
        <v>#N/A</v>
      </c>
      <c r="Y18" s="25" t="e">
        <v>#N/A</v>
      </c>
      <c r="Z18" s="25" t="e">
        <v>#N/A</v>
      </c>
      <c r="AA18" s="25" t="e">
        <v>#N/A</v>
      </c>
      <c r="AB18" s="25" t="e">
        <v>#N/A</v>
      </c>
      <c r="AC18" s="25">
        <v>4.62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>
        <v>6.42</v>
      </c>
      <c r="AJ18" t="e">
        <v>#N/A</v>
      </c>
      <c r="AK18" t="e">
        <v>#N/A</v>
      </c>
      <c r="AL18" t="e">
        <v>#N/A</v>
      </c>
      <c r="AM18" t="e">
        <v>#N/A</v>
      </c>
      <c r="AO18" t="str">
        <v>A_2015</v>
      </c>
      <c r="AP18" t="str">
        <v>Cierre anual 2015</v>
      </c>
      <c r="AQ18">
        <v>44104</v>
      </c>
      <c r="AR18" t="e">
        <v>#N/A</v>
      </c>
      <c r="AS18">
        <v>4.5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>
        <v>4.62</v>
      </c>
      <c r="AZ18" t="e">
        <v>#N/A</v>
      </c>
      <c r="BA18" t="e">
        <v>#N/A</v>
      </c>
      <c r="BB18" t="e">
        <v>#N/A</v>
      </c>
      <c r="BC18" t="e">
        <v>#N/A</v>
      </c>
      <c r="BD18" t="e">
        <v>#N/A</v>
      </c>
      <c r="BE18">
        <v>6.42</v>
      </c>
      <c r="BF18" t="e">
        <v>#N/A</v>
      </c>
      <c r="BG18" t="e">
        <v>#N/A</v>
      </c>
      <c r="BH18" t="e">
        <v>#N/A</v>
      </c>
      <c r="BI18" t="e">
        <v>#N/A</v>
      </c>
      <c r="BK18">
        <v>44104</v>
      </c>
      <c r="BL18">
        <v>-6</v>
      </c>
      <c r="BM18">
        <v>-5.4799999999999995</v>
      </c>
      <c r="BN18">
        <v>-2.5199999999999996</v>
      </c>
    </row>
    <row r="19" spans="1:66">
      <c r="A19" s="42">
        <v>44135</v>
      </c>
      <c r="B19" s="25">
        <v>4.4400000000000004</v>
      </c>
      <c r="C19" s="25">
        <v>4.25</v>
      </c>
      <c r="D19" s="25">
        <v>4</v>
      </c>
      <c r="E19" s="25">
        <v>4.5</v>
      </c>
      <c r="F19" s="25">
        <v>3</v>
      </c>
      <c r="G19" s="25">
        <v>6.25</v>
      </c>
      <c r="H19" s="25">
        <v>4.51</v>
      </c>
      <c r="I19" s="25">
        <v>4.3099999999999996</v>
      </c>
      <c r="J19" s="25">
        <v>4</v>
      </c>
      <c r="K19" s="25">
        <v>4.8499999999999996</v>
      </c>
      <c r="L19" s="25">
        <v>2.97</v>
      </c>
      <c r="M19" s="25">
        <v>6.3</v>
      </c>
      <c r="N19">
        <v>6.42</v>
      </c>
      <c r="O19">
        <v>6.46</v>
      </c>
      <c r="P19">
        <v>6.08</v>
      </c>
      <c r="Q19" s="25">
        <v>7</v>
      </c>
      <c r="R19" s="25">
        <v>4</v>
      </c>
      <c r="S19" s="25">
        <v>8.1999999999999993</v>
      </c>
      <c r="T19" s="25"/>
      <c r="U19" s="70">
        <v>44135</v>
      </c>
      <c r="V19" s="25" t="e">
        <v>#N/A</v>
      </c>
      <c r="W19" s="25">
        <v>4.25</v>
      </c>
      <c r="X19" s="25" t="e">
        <v>#N/A</v>
      </c>
      <c r="Y19" s="25" t="e">
        <v>#N/A</v>
      </c>
      <c r="Z19" s="25" t="e">
        <v>#N/A</v>
      </c>
      <c r="AA19" s="25" t="e">
        <v>#N/A</v>
      </c>
      <c r="AB19" s="25" t="e">
        <v>#N/A</v>
      </c>
      <c r="AC19" s="25">
        <v>4.3099999999999996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>
        <v>6.46</v>
      </c>
      <c r="AJ19" t="e">
        <v>#N/A</v>
      </c>
      <c r="AK19" t="e">
        <v>#N/A</v>
      </c>
      <c r="AL19" t="e">
        <v>#N/A</v>
      </c>
      <c r="AM19" t="e">
        <v>#N/A</v>
      </c>
      <c r="AO19" t="str">
        <v>A_2016</v>
      </c>
      <c r="AP19" t="str">
        <v>Cierre anual 2016</v>
      </c>
      <c r="AQ19">
        <v>44135</v>
      </c>
      <c r="AR19" t="e">
        <v>#N/A</v>
      </c>
      <c r="AS19">
        <v>4.25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>
        <v>4.3099999999999996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>
        <v>6.46</v>
      </c>
      <c r="BF19" t="e">
        <v>#N/A</v>
      </c>
      <c r="BG19" t="e">
        <v>#N/A</v>
      </c>
      <c r="BH19" t="e">
        <v>#N/A</v>
      </c>
      <c r="BI19" t="e">
        <v>#N/A</v>
      </c>
      <c r="BK19">
        <v>44135</v>
      </c>
      <c r="BL19">
        <v>-6.25</v>
      </c>
      <c r="BM19">
        <v>-5.79</v>
      </c>
      <c r="BN19">
        <v>-2.4799999999999995</v>
      </c>
    </row>
    <row r="20" spans="1:66">
      <c r="A20" s="42">
        <v>44165</v>
      </c>
      <c r="B20" s="25">
        <v>4.3499999999999996</v>
      </c>
      <c r="C20" s="25">
        <v>4.25</v>
      </c>
      <c r="D20" s="25">
        <v>4</v>
      </c>
      <c r="E20" s="25">
        <v>4.5</v>
      </c>
      <c r="F20" s="25">
        <v>3.5</v>
      </c>
      <c r="G20" s="25">
        <v>6.25</v>
      </c>
      <c r="H20" s="25">
        <v>4.54</v>
      </c>
      <c r="I20" s="25">
        <v>4.49</v>
      </c>
      <c r="J20" s="25">
        <v>4.0999999999999996</v>
      </c>
      <c r="K20" s="25">
        <v>4.7300000000000004</v>
      </c>
      <c r="L20" s="25">
        <v>3.47</v>
      </c>
      <c r="M20" s="25">
        <v>6.2</v>
      </c>
      <c r="N20">
        <v>6.42</v>
      </c>
      <c r="O20">
        <v>6.41</v>
      </c>
      <c r="P20">
        <v>6.19</v>
      </c>
      <c r="Q20" s="25">
        <v>6.67</v>
      </c>
      <c r="R20" s="25">
        <v>4.5</v>
      </c>
      <c r="S20" s="25">
        <v>7.51</v>
      </c>
      <c r="T20" s="25"/>
      <c r="U20" s="70">
        <v>44165</v>
      </c>
      <c r="V20" s="25" t="e">
        <v>#N/A</v>
      </c>
      <c r="W20" s="25">
        <v>4.25</v>
      </c>
      <c r="X20" s="25" t="e">
        <v>#N/A</v>
      </c>
      <c r="Y20" s="25" t="e">
        <v>#N/A</v>
      </c>
      <c r="Z20" s="25" t="e">
        <v>#N/A</v>
      </c>
      <c r="AA20" s="25" t="e">
        <v>#N/A</v>
      </c>
      <c r="AB20" s="25" t="e">
        <v>#N/A</v>
      </c>
      <c r="AC20" s="25">
        <v>4.49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>
        <v>6.41</v>
      </c>
      <c r="AJ20" t="e">
        <v>#N/A</v>
      </c>
      <c r="AK20" t="e">
        <v>#N/A</v>
      </c>
      <c r="AL20" t="e">
        <v>#N/A</v>
      </c>
      <c r="AM20" t="e">
        <v>#N/A</v>
      </c>
      <c r="AO20" t="str">
        <v>A_2017</v>
      </c>
      <c r="AP20" t="str">
        <v>Cierre anual 2017</v>
      </c>
      <c r="AQ20">
        <v>44165</v>
      </c>
      <c r="AR20" t="e">
        <v>#N/A</v>
      </c>
      <c r="AS20">
        <v>4.25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>
        <v>4.49</v>
      </c>
      <c r="AZ20" t="e">
        <v>#N/A</v>
      </c>
      <c r="BA20" t="e">
        <v>#N/A</v>
      </c>
      <c r="BB20" t="e">
        <v>#N/A</v>
      </c>
      <c r="BC20" t="e">
        <v>#N/A</v>
      </c>
      <c r="BD20" t="e">
        <v>#N/A</v>
      </c>
      <c r="BE20">
        <v>6.41</v>
      </c>
      <c r="BF20" t="e">
        <v>#N/A</v>
      </c>
      <c r="BG20" t="e">
        <v>#N/A</v>
      </c>
      <c r="BH20" t="e">
        <v>#N/A</v>
      </c>
      <c r="BI20" t="e">
        <v>#N/A</v>
      </c>
      <c r="BK20">
        <v>44165</v>
      </c>
      <c r="BL20">
        <v>-6.25</v>
      </c>
      <c r="BM20">
        <v>-5.6099999999999994</v>
      </c>
      <c r="BN20">
        <v>-2.5299999999999994</v>
      </c>
    </row>
    <row r="21" spans="1:66">
      <c r="A21" s="42">
        <v>44196</v>
      </c>
      <c r="B21" s="25">
        <v>4.28</v>
      </c>
      <c r="C21" s="25">
        <v>4.25</v>
      </c>
      <c r="D21" s="25">
        <v>3.75</v>
      </c>
      <c r="E21" s="25">
        <v>4.5</v>
      </c>
      <c r="F21" s="25">
        <v>3.5</v>
      </c>
      <c r="G21" s="25">
        <v>6</v>
      </c>
      <c r="H21" s="25">
        <v>4.41</v>
      </c>
      <c r="I21" s="25">
        <v>4.47</v>
      </c>
      <c r="J21" s="25">
        <v>3.94</v>
      </c>
      <c r="K21" s="25">
        <v>4.71</v>
      </c>
      <c r="L21" s="25">
        <v>3.4</v>
      </c>
      <c r="M21" s="25">
        <v>6</v>
      </c>
      <c r="N21">
        <v>6.26</v>
      </c>
      <c r="O21">
        <v>6.28</v>
      </c>
      <c r="P21">
        <v>6</v>
      </c>
      <c r="Q21" s="25">
        <v>6.61</v>
      </c>
      <c r="R21" s="25">
        <v>4.2</v>
      </c>
      <c r="S21" s="25">
        <v>7.51</v>
      </c>
      <c r="T21" s="25"/>
      <c r="U21" s="70">
        <v>44196</v>
      </c>
      <c r="V21" s="25" t="e">
        <v>#N/A</v>
      </c>
      <c r="W21" s="25">
        <v>4.25</v>
      </c>
      <c r="X21" s="25" t="e">
        <v>#N/A</v>
      </c>
      <c r="Y21" s="25" t="e">
        <v>#N/A</v>
      </c>
      <c r="Z21" s="25" t="e">
        <v>#N/A</v>
      </c>
      <c r="AA21" s="25" t="e">
        <v>#N/A</v>
      </c>
      <c r="AB21" s="25" t="e">
        <v>#N/A</v>
      </c>
      <c r="AC21" s="25">
        <v>4.47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>
        <v>6.28</v>
      </c>
      <c r="AJ21" t="e">
        <v>#N/A</v>
      </c>
      <c r="AK21" t="e">
        <v>#N/A</v>
      </c>
      <c r="AL21" t="e">
        <v>#N/A</v>
      </c>
      <c r="AM21" t="e">
        <v>#N/A</v>
      </c>
      <c r="AO21" t="str">
        <v>A_2018</v>
      </c>
      <c r="AP21" t="str">
        <v>Cierre anual 2018</v>
      </c>
      <c r="AQ21">
        <v>44196</v>
      </c>
      <c r="AR21" t="e">
        <v>#N/A</v>
      </c>
      <c r="AS21">
        <v>4.25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>
        <v>4.47</v>
      </c>
      <c r="AZ21" t="e">
        <v>#N/A</v>
      </c>
      <c r="BA21" t="e">
        <v>#N/A</v>
      </c>
      <c r="BB21" t="e">
        <v>#N/A</v>
      </c>
      <c r="BC21" t="e">
        <v>#N/A</v>
      </c>
      <c r="BD21" t="e">
        <v>#N/A</v>
      </c>
      <c r="BE21">
        <v>6.28</v>
      </c>
      <c r="BF21" t="e">
        <v>#N/A</v>
      </c>
      <c r="BG21" t="e">
        <v>#N/A</v>
      </c>
      <c r="BH21" t="e">
        <v>#N/A</v>
      </c>
      <c r="BI21" t="e">
        <v>#N/A</v>
      </c>
      <c r="BK21">
        <v>44196</v>
      </c>
      <c r="BL21">
        <v>-6.25</v>
      </c>
      <c r="BM21">
        <v>-5.63</v>
      </c>
      <c r="BN21">
        <v>-2.6599999999999993</v>
      </c>
    </row>
    <row r="22" spans="1:66">
      <c r="A22" s="42">
        <v>44227</v>
      </c>
      <c r="B22" s="25">
        <v>4.1500000000000004</v>
      </c>
      <c r="C22" s="25">
        <v>4.25</v>
      </c>
      <c r="D22" s="25">
        <v>3.75</v>
      </c>
      <c r="E22" s="25">
        <v>4.25</v>
      </c>
      <c r="F22" s="25">
        <v>3.5</v>
      </c>
      <c r="G22" s="25">
        <v>5.75</v>
      </c>
      <c r="H22" s="25">
        <v>4.21</v>
      </c>
      <c r="I22" s="25">
        <v>4.2</v>
      </c>
      <c r="J22" s="25">
        <v>3.86</v>
      </c>
      <c r="K22" s="25">
        <v>4.3600000000000003</v>
      </c>
      <c r="L22" s="25">
        <v>3.47</v>
      </c>
      <c r="M22" s="25">
        <v>5.9</v>
      </c>
      <c r="N22">
        <v>6.06</v>
      </c>
      <c r="O22">
        <v>6.1</v>
      </c>
      <c r="P22">
        <v>5.75</v>
      </c>
      <c r="Q22" s="25">
        <v>6.41</v>
      </c>
      <c r="R22" s="25">
        <v>4.5</v>
      </c>
      <c r="S22" s="25">
        <v>7.51</v>
      </c>
      <c r="T22" s="25"/>
      <c r="U22" s="70">
        <v>44227</v>
      </c>
      <c r="V22" s="25" t="e">
        <v>#N/A</v>
      </c>
      <c r="W22" s="25">
        <v>4.25</v>
      </c>
      <c r="X22" s="25" t="e">
        <v>#N/A</v>
      </c>
      <c r="Y22" s="25" t="e">
        <v>#N/A</v>
      </c>
      <c r="Z22" s="25" t="e">
        <v>#N/A</v>
      </c>
      <c r="AA22" s="25" t="e">
        <v>#N/A</v>
      </c>
      <c r="AB22" s="25" t="e">
        <v>#N/A</v>
      </c>
      <c r="AC22" s="25">
        <v>4.2</v>
      </c>
      <c r="AD22" t="e">
        <v>#N/A</v>
      </c>
      <c r="AE22" t="e">
        <v>#N/A</v>
      </c>
      <c r="AF22" t="e">
        <v>#N/A</v>
      </c>
      <c r="AG22" t="e">
        <v>#N/A</v>
      </c>
      <c r="AH22" t="e">
        <v>#N/A</v>
      </c>
      <c r="AI22">
        <v>6.1</v>
      </c>
      <c r="AJ22" t="e">
        <v>#N/A</v>
      </c>
      <c r="AK22" t="e">
        <v>#N/A</v>
      </c>
      <c r="AL22" t="e">
        <v>#N/A</v>
      </c>
      <c r="AM22" t="e">
        <v>#N/A</v>
      </c>
      <c r="AO22" t="str">
        <v>A_2019</v>
      </c>
      <c r="AP22" t="str">
        <v>Cierre anual 2019</v>
      </c>
      <c r="AQ22">
        <v>44227</v>
      </c>
      <c r="AR22" t="e">
        <v>#N/A</v>
      </c>
      <c r="AS22">
        <v>4.25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>
        <v>4.2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>
        <v>6.1</v>
      </c>
      <c r="BF22" t="e">
        <v>#N/A</v>
      </c>
      <c r="BG22" t="e">
        <v>#N/A</v>
      </c>
      <c r="BH22" t="e">
        <v>#N/A</v>
      </c>
      <c r="BI22" t="e">
        <v>#N/A</v>
      </c>
      <c r="BK22">
        <v>44227</v>
      </c>
      <c r="BL22">
        <v>-6.25</v>
      </c>
      <c r="BM22">
        <v>-5.8999999999999995</v>
      </c>
      <c r="BN22">
        <v>-2.84</v>
      </c>
    </row>
    <row r="23" spans="1:66">
      <c r="A23" s="42">
        <v>44255</v>
      </c>
      <c r="B23" s="25">
        <v>4.08</v>
      </c>
      <c r="C23" s="25">
        <v>4</v>
      </c>
      <c r="D23" s="25">
        <v>3.75</v>
      </c>
      <c r="E23" s="25">
        <v>4.25</v>
      </c>
      <c r="F23" s="25">
        <v>3.5</v>
      </c>
      <c r="G23" s="25">
        <v>5.75</v>
      </c>
      <c r="H23" s="25">
        <v>4.18</v>
      </c>
      <c r="I23" s="25">
        <v>4</v>
      </c>
      <c r="J23" s="25">
        <v>3.75</v>
      </c>
      <c r="K23" s="25">
        <v>4.38</v>
      </c>
      <c r="L23" s="25">
        <v>3.47</v>
      </c>
      <c r="M23" s="25">
        <v>5.8</v>
      </c>
      <c r="N23">
        <v>6.26</v>
      </c>
      <c r="O23">
        <v>6.25</v>
      </c>
      <c r="P23">
        <v>6</v>
      </c>
      <c r="Q23" s="25">
        <v>6.47</v>
      </c>
      <c r="R23" s="25">
        <v>5.0999999999999996</v>
      </c>
      <c r="S23" s="25">
        <v>7.5</v>
      </c>
      <c r="T23" s="25"/>
      <c r="U23" s="70">
        <v>44255</v>
      </c>
      <c r="V23" s="25" t="e">
        <v>#N/A</v>
      </c>
      <c r="W23" s="25">
        <v>4</v>
      </c>
      <c r="X23" s="25" t="e">
        <v>#N/A</v>
      </c>
      <c r="Y23" s="25" t="e">
        <v>#N/A</v>
      </c>
      <c r="Z23" s="25" t="e">
        <v>#N/A</v>
      </c>
      <c r="AA23" s="25" t="e">
        <v>#N/A</v>
      </c>
      <c r="AB23" s="25" t="e">
        <v>#N/A</v>
      </c>
      <c r="AC23" s="25">
        <v>4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>
        <v>6.25</v>
      </c>
      <c r="AJ23" t="e">
        <v>#N/A</v>
      </c>
      <c r="AK23" t="e">
        <v>#N/A</v>
      </c>
      <c r="AL23" t="e">
        <v>#N/A</v>
      </c>
      <c r="AM23" t="e">
        <v>#N/A</v>
      </c>
      <c r="AO23" t="str">
        <v>A_2020</v>
      </c>
      <c r="AP23" t="str">
        <v>Cierre anual 2020</v>
      </c>
      <c r="AQ23">
        <v>44255</v>
      </c>
      <c r="AR23" t="e">
        <v>#N/A</v>
      </c>
      <c r="AS23">
        <v>4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>
        <v>4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>
        <v>6.25</v>
      </c>
      <c r="BF23" t="e">
        <v>#N/A</v>
      </c>
      <c r="BG23" t="e">
        <v>#N/A</v>
      </c>
      <c r="BH23" t="e">
        <v>#N/A</v>
      </c>
      <c r="BI23" t="e">
        <v>#N/A</v>
      </c>
      <c r="BK23">
        <v>44255</v>
      </c>
      <c r="BL23">
        <v>-6.5</v>
      </c>
      <c r="BM23">
        <v>-6.1</v>
      </c>
      <c r="BN23">
        <v>-2.6899999999999995</v>
      </c>
    </row>
    <row r="24" spans="1:66">
      <c r="A24" s="42">
        <v>44286</v>
      </c>
      <c r="B24" s="25">
        <v>4.26</v>
      </c>
      <c r="C24" s="25">
        <v>4</v>
      </c>
      <c r="D24" s="25">
        <v>4</v>
      </c>
      <c r="E24" s="25">
        <v>4.5</v>
      </c>
      <c r="F24" s="25">
        <v>3.5</v>
      </c>
      <c r="G24" s="25">
        <v>5.5</v>
      </c>
      <c r="H24" s="25">
        <v>4.34</v>
      </c>
      <c r="I24" s="25">
        <v>4.2</v>
      </c>
      <c r="J24" s="25">
        <v>4</v>
      </c>
      <c r="K24" s="25">
        <v>4.5</v>
      </c>
      <c r="L24" s="25">
        <v>3.97</v>
      </c>
      <c r="M24" s="25">
        <v>5.36</v>
      </c>
      <c r="N24">
        <v>6.72</v>
      </c>
      <c r="O24">
        <v>6.67</v>
      </c>
      <c r="P24">
        <v>6.36</v>
      </c>
      <c r="Q24" s="25">
        <v>7</v>
      </c>
      <c r="R24" s="25">
        <v>6</v>
      </c>
      <c r="S24" s="25">
        <v>7.5</v>
      </c>
      <c r="T24" s="25"/>
      <c r="U24" s="70">
        <v>44286</v>
      </c>
      <c r="V24" s="25" t="e">
        <v>#N/A</v>
      </c>
      <c r="W24" s="25">
        <v>4</v>
      </c>
      <c r="X24" s="25" t="e">
        <v>#N/A</v>
      </c>
      <c r="Y24" s="25" t="e">
        <v>#N/A</v>
      </c>
      <c r="Z24" s="25" t="e">
        <v>#N/A</v>
      </c>
      <c r="AA24" s="25" t="e">
        <v>#N/A</v>
      </c>
      <c r="AB24" s="25" t="e">
        <v>#N/A</v>
      </c>
      <c r="AC24" s="25">
        <v>4.2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>
        <v>6.67</v>
      </c>
      <c r="AJ24" t="e">
        <v>#N/A</v>
      </c>
      <c r="AK24" t="e">
        <v>#N/A</v>
      </c>
      <c r="AL24" t="e">
        <v>#N/A</v>
      </c>
      <c r="AM24" t="e">
        <v>#N/A</v>
      </c>
      <c r="AO24" t="str">
        <v>A_2021</v>
      </c>
      <c r="AP24" t="str">
        <v>Cierre anual 2021</v>
      </c>
      <c r="AQ24">
        <v>44286</v>
      </c>
      <c r="AR24" t="e">
        <v>#N/A</v>
      </c>
      <c r="AS24">
        <v>4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>
        <v>4.2</v>
      </c>
      <c r="AZ24" t="e">
        <v>#N/A</v>
      </c>
      <c r="BA24" t="e">
        <v>#N/A</v>
      </c>
      <c r="BB24" t="e">
        <v>#N/A</v>
      </c>
      <c r="BC24" t="e">
        <v>#N/A</v>
      </c>
      <c r="BD24" t="e">
        <v>#N/A</v>
      </c>
      <c r="BE24">
        <v>6.67</v>
      </c>
      <c r="BF24" t="e">
        <v>#N/A</v>
      </c>
      <c r="BG24" t="e">
        <v>#N/A</v>
      </c>
      <c r="BH24" t="e">
        <v>#N/A</v>
      </c>
      <c r="BI24" t="e">
        <v>#N/A</v>
      </c>
      <c r="BK24">
        <v>44286</v>
      </c>
      <c r="BL24">
        <v>-6.5</v>
      </c>
      <c r="BM24">
        <v>-5.8999999999999995</v>
      </c>
      <c r="BN24">
        <v>-2.2699999999999996</v>
      </c>
    </row>
    <row r="25" spans="1:66">
      <c r="A25" s="42">
        <v>44316</v>
      </c>
      <c r="B25" s="25">
        <v>4.2699999999999996</v>
      </c>
      <c r="C25" s="25">
        <v>4.25</v>
      </c>
      <c r="D25" s="25">
        <v>4</v>
      </c>
      <c r="E25" s="25">
        <v>4.5</v>
      </c>
      <c r="F25" s="25">
        <v>3.5</v>
      </c>
      <c r="G25" s="25">
        <v>5.25</v>
      </c>
      <c r="H25" s="25">
        <v>4.38</v>
      </c>
      <c r="I25" s="25">
        <v>4.2699999999999996</v>
      </c>
      <c r="J25" s="25">
        <v>4</v>
      </c>
      <c r="K25" s="25">
        <v>4.63</v>
      </c>
      <c r="L25" s="25">
        <v>4</v>
      </c>
      <c r="M25" s="25">
        <v>5.68</v>
      </c>
      <c r="N25">
        <v>6.81</v>
      </c>
      <c r="O25">
        <v>6.75</v>
      </c>
      <c r="P25">
        <v>6.5</v>
      </c>
      <c r="Q25" s="25">
        <v>7</v>
      </c>
      <c r="R25" s="25">
        <v>6.2</v>
      </c>
      <c r="S25" s="25">
        <v>7.75</v>
      </c>
      <c r="T25" s="25"/>
      <c r="U25" s="70">
        <v>44316</v>
      </c>
      <c r="V25" s="25" t="e">
        <v>#N/A</v>
      </c>
      <c r="W25" s="25">
        <v>4.25</v>
      </c>
      <c r="X25" s="25" t="e">
        <v>#N/A</v>
      </c>
      <c r="Y25" s="25" t="e">
        <v>#N/A</v>
      </c>
      <c r="Z25" s="25" t="e">
        <v>#N/A</v>
      </c>
      <c r="AA25" s="25" t="e">
        <v>#N/A</v>
      </c>
      <c r="AB25" s="25" t="e">
        <v>#N/A</v>
      </c>
      <c r="AC25" s="25">
        <v>4.2699999999999996</v>
      </c>
      <c r="AD25" t="e">
        <v>#N/A</v>
      </c>
      <c r="AE25" t="e">
        <v>#N/A</v>
      </c>
      <c r="AF25" t="e">
        <v>#N/A</v>
      </c>
      <c r="AG25" t="e">
        <v>#N/A</v>
      </c>
      <c r="AH25" t="e">
        <v>#N/A</v>
      </c>
      <c r="AI25">
        <v>6.75</v>
      </c>
      <c r="AJ25" t="e">
        <v>#N/A</v>
      </c>
      <c r="AK25" t="e">
        <v>#N/A</v>
      </c>
      <c r="AL25" t="e">
        <v>#N/A</v>
      </c>
      <c r="AM25" t="e">
        <v>#N/A</v>
      </c>
      <c r="AO25" t="str">
        <v>A_2022</v>
      </c>
      <c r="AP25" t="str">
        <v>Cierre anual 2022</v>
      </c>
      <c r="AQ25">
        <v>44316</v>
      </c>
      <c r="AR25" t="e">
        <v>#N/A</v>
      </c>
      <c r="AS25">
        <v>4.25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>
        <v>4.2699999999999996</v>
      </c>
      <c r="AZ25" t="e">
        <v>#N/A</v>
      </c>
      <c r="BA25" t="e">
        <v>#N/A</v>
      </c>
      <c r="BB25" t="e">
        <v>#N/A</v>
      </c>
      <c r="BC25" t="e">
        <v>#N/A</v>
      </c>
      <c r="BD25" t="e">
        <v>#N/A</v>
      </c>
      <c r="BE25">
        <v>6.75</v>
      </c>
      <c r="BF25" t="e">
        <v>#N/A</v>
      </c>
      <c r="BG25" t="e">
        <v>#N/A</v>
      </c>
      <c r="BH25" t="e">
        <v>#N/A</v>
      </c>
      <c r="BI25" t="e">
        <v>#N/A</v>
      </c>
      <c r="BK25">
        <v>44316</v>
      </c>
      <c r="BL25">
        <v>-6.25</v>
      </c>
      <c r="BM25">
        <v>-5.83</v>
      </c>
      <c r="BN25">
        <v>-2.1899999999999995</v>
      </c>
    </row>
    <row r="26" spans="1:66">
      <c r="A26" s="42">
        <v>44347</v>
      </c>
      <c r="B26" s="25">
        <v>4.45</v>
      </c>
      <c r="C26" s="25">
        <v>4.5</v>
      </c>
      <c r="D26" s="25">
        <v>4.0599999999999996</v>
      </c>
      <c r="E26" s="25">
        <v>4.5</v>
      </c>
      <c r="F26" s="25">
        <v>4</v>
      </c>
      <c r="G26" s="25">
        <v>5.5</v>
      </c>
      <c r="H26" s="25">
        <v>4.53</v>
      </c>
      <c r="I26" s="25">
        <v>4.5</v>
      </c>
      <c r="J26" s="25">
        <v>4.2</v>
      </c>
      <c r="K26" s="25">
        <v>4.68</v>
      </c>
      <c r="L26" s="25">
        <v>4</v>
      </c>
      <c r="M26" s="25">
        <v>5.68</v>
      </c>
      <c r="N26">
        <v>7.07</v>
      </c>
      <c r="O26">
        <v>7</v>
      </c>
      <c r="P26">
        <v>6.71</v>
      </c>
      <c r="Q26" s="25">
        <v>7.5</v>
      </c>
      <c r="R26" s="25">
        <v>6.2</v>
      </c>
      <c r="S26" s="25">
        <v>7.95</v>
      </c>
      <c r="T26" s="25"/>
      <c r="U26" s="70">
        <v>44347</v>
      </c>
      <c r="V26" s="25" t="e">
        <v>#N/A</v>
      </c>
      <c r="W26" s="25">
        <v>4.5</v>
      </c>
      <c r="X26" s="25" t="e">
        <v>#N/A</v>
      </c>
      <c r="Y26" s="25" t="e">
        <v>#N/A</v>
      </c>
      <c r="Z26" s="25" t="e">
        <v>#N/A</v>
      </c>
      <c r="AA26" s="25" t="e">
        <v>#N/A</v>
      </c>
      <c r="AB26" s="25" t="e">
        <v>#N/A</v>
      </c>
      <c r="AC26" s="25">
        <v>4.5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>
        <v>7</v>
      </c>
      <c r="AJ26" t="e">
        <v>#N/A</v>
      </c>
      <c r="AK26" t="e">
        <v>#N/A</v>
      </c>
      <c r="AL26" t="e">
        <v>#N/A</v>
      </c>
      <c r="AM26" t="e">
        <v>#N/A</v>
      </c>
      <c r="AO26" t="str">
        <v>A_2023</v>
      </c>
      <c r="AP26" t="str">
        <v>Cierre anual 2023</v>
      </c>
      <c r="AQ26">
        <v>44347</v>
      </c>
      <c r="AR26" t="e">
        <v>#N/A</v>
      </c>
      <c r="AS26">
        <v>4.5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>
        <v>4.5</v>
      </c>
      <c r="AZ26" t="e">
        <v>#N/A</v>
      </c>
      <c r="BA26" t="e">
        <v>#N/A</v>
      </c>
      <c r="BB26" t="e">
        <v>#N/A</v>
      </c>
      <c r="BC26" t="e">
        <v>#N/A</v>
      </c>
      <c r="BD26" t="e">
        <v>#N/A</v>
      </c>
      <c r="BE26">
        <v>7</v>
      </c>
      <c r="BF26" t="e">
        <v>#N/A</v>
      </c>
      <c r="BG26" t="e">
        <v>#N/A</v>
      </c>
      <c r="BH26" t="e">
        <v>#N/A</v>
      </c>
      <c r="BI26" t="e">
        <v>#N/A</v>
      </c>
      <c r="BK26">
        <v>44347</v>
      </c>
      <c r="BL26">
        <v>-6</v>
      </c>
      <c r="BM26">
        <v>-5.6</v>
      </c>
      <c r="BN26">
        <v>-1.9399999999999995</v>
      </c>
    </row>
    <row r="27" spans="1:66">
      <c r="A27" s="42">
        <v>44377</v>
      </c>
      <c r="B27" s="25">
        <v>5.17</v>
      </c>
      <c r="C27" s="25">
        <v>5.25</v>
      </c>
      <c r="D27" s="25">
        <v>5</v>
      </c>
      <c r="E27" s="25">
        <v>5.5</v>
      </c>
      <c r="F27" s="25">
        <v>4.25</v>
      </c>
      <c r="G27" s="25">
        <v>6</v>
      </c>
      <c r="H27" s="25">
        <v>5.03</v>
      </c>
      <c r="I27" s="25">
        <v>5.13</v>
      </c>
      <c r="J27" s="25">
        <v>4.51</v>
      </c>
      <c r="K27" s="25">
        <v>5.44</v>
      </c>
      <c r="L27" s="25">
        <v>4.0999999999999996</v>
      </c>
      <c r="M27" s="25">
        <v>6</v>
      </c>
      <c r="N27">
        <v>7.24</v>
      </c>
      <c r="O27">
        <v>7.35</v>
      </c>
      <c r="P27">
        <v>6.89</v>
      </c>
      <c r="Q27" s="25">
        <v>7.5</v>
      </c>
      <c r="R27" s="25">
        <v>6.2</v>
      </c>
      <c r="S27" s="25">
        <v>8.6</v>
      </c>
      <c r="T27" s="25"/>
      <c r="U27" s="70">
        <v>44377</v>
      </c>
      <c r="V27" s="25" t="e">
        <v>#N/A</v>
      </c>
      <c r="W27" s="25">
        <v>5.25</v>
      </c>
      <c r="X27" s="25" t="e">
        <v>#N/A</v>
      </c>
      <c r="Y27" s="25" t="e">
        <v>#N/A</v>
      </c>
      <c r="Z27" s="25" t="e">
        <v>#N/A</v>
      </c>
      <c r="AA27" s="25" t="e">
        <v>#N/A</v>
      </c>
      <c r="AB27" s="25" t="e">
        <v>#N/A</v>
      </c>
      <c r="AC27" s="25">
        <v>5.13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>
        <v>7.35</v>
      </c>
      <c r="AJ27" t="e">
        <v>#N/A</v>
      </c>
      <c r="AK27" t="e">
        <v>#N/A</v>
      </c>
      <c r="AL27" t="e">
        <v>#N/A</v>
      </c>
      <c r="AM27" t="e">
        <v>#N/A</v>
      </c>
      <c r="AO27" t="str">
        <v>A_2024</v>
      </c>
      <c r="AP27" t="str">
        <v>Cierre anual 2024</v>
      </c>
      <c r="AQ27">
        <v>44377</v>
      </c>
      <c r="AR27" t="e">
        <v>#N/A</v>
      </c>
      <c r="AS27">
        <v>5.25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>
        <v>5.13</v>
      </c>
      <c r="AZ27" t="e">
        <v>#N/A</v>
      </c>
      <c r="BA27" t="e">
        <v>#N/A</v>
      </c>
      <c r="BB27" t="e">
        <v>#N/A</v>
      </c>
      <c r="BC27" t="e">
        <v>#N/A</v>
      </c>
      <c r="BD27" t="e">
        <v>#N/A</v>
      </c>
      <c r="BE27">
        <v>7.35</v>
      </c>
      <c r="BF27" t="e">
        <v>#N/A</v>
      </c>
      <c r="BG27" t="e">
        <v>#N/A</v>
      </c>
      <c r="BH27" t="e">
        <v>#N/A</v>
      </c>
      <c r="BI27" t="e">
        <v>#N/A</v>
      </c>
      <c r="BK27">
        <v>44377</v>
      </c>
      <c r="BL27">
        <v>-5.25</v>
      </c>
      <c r="BM27">
        <v>-4.97</v>
      </c>
      <c r="BN27">
        <v>-1.5899999999999999</v>
      </c>
    </row>
    <row r="28" spans="1:66">
      <c r="A28" s="42">
        <v>44408</v>
      </c>
      <c r="B28" s="25">
        <v>5.32</v>
      </c>
      <c r="C28" s="25">
        <v>5.38</v>
      </c>
      <c r="D28" s="25">
        <v>5</v>
      </c>
      <c r="E28" s="25">
        <v>5.5</v>
      </c>
      <c r="F28" s="25">
        <v>4.5</v>
      </c>
      <c r="G28" s="25">
        <v>6</v>
      </c>
      <c r="H28" s="25">
        <v>5.28</v>
      </c>
      <c r="I28" s="25">
        <v>5.25</v>
      </c>
      <c r="J28" s="25">
        <v>4.99</v>
      </c>
      <c r="K28" s="25">
        <v>5.5</v>
      </c>
      <c r="L28" s="25">
        <v>4.5</v>
      </c>
      <c r="M28" s="25">
        <v>6</v>
      </c>
      <c r="N28">
        <v>7.29</v>
      </c>
      <c r="O28">
        <v>7.35</v>
      </c>
      <c r="P28">
        <v>7</v>
      </c>
      <c r="Q28" s="25">
        <v>7.5</v>
      </c>
      <c r="R28" s="25">
        <v>6.2</v>
      </c>
      <c r="S28" s="25">
        <v>8.6</v>
      </c>
      <c r="T28" s="25"/>
      <c r="U28" s="70">
        <v>44408</v>
      </c>
      <c r="V28" s="25" t="e">
        <v>#N/A</v>
      </c>
      <c r="W28" s="25">
        <v>5.38</v>
      </c>
      <c r="X28" s="25" t="e">
        <v>#N/A</v>
      </c>
      <c r="Y28" s="25" t="e">
        <v>#N/A</v>
      </c>
      <c r="Z28" s="25" t="e">
        <v>#N/A</v>
      </c>
      <c r="AA28" s="25" t="e">
        <v>#N/A</v>
      </c>
      <c r="AB28" s="25" t="e">
        <v>#N/A</v>
      </c>
      <c r="AC28" s="25">
        <v>5.25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>
        <v>7.35</v>
      </c>
      <c r="AJ28" t="e">
        <v>#N/A</v>
      </c>
      <c r="AK28" t="e">
        <v>#N/A</v>
      </c>
      <c r="AL28" t="e">
        <v>#N/A</v>
      </c>
      <c r="AM28" t="e">
        <v>#N/A</v>
      </c>
      <c r="AO28" t="str">
        <v>A_2025</v>
      </c>
      <c r="AP28" t="str">
        <v>Cierre anual 2025</v>
      </c>
      <c r="AQ28">
        <v>44408</v>
      </c>
      <c r="AR28" t="e">
        <v>#N/A</v>
      </c>
      <c r="AS28">
        <v>5.38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>
        <v>5.25</v>
      </c>
      <c r="AZ28" t="e">
        <v>#N/A</v>
      </c>
      <c r="BA28" t="e">
        <v>#N/A</v>
      </c>
      <c r="BB28" t="e">
        <v>#N/A</v>
      </c>
      <c r="BC28" t="e">
        <v>#N/A</v>
      </c>
      <c r="BD28" t="e">
        <v>#N/A</v>
      </c>
      <c r="BE28">
        <v>7.35</v>
      </c>
      <c r="BF28" t="e">
        <v>#N/A</v>
      </c>
      <c r="BG28" t="e">
        <v>#N/A</v>
      </c>
      <c r="BH28" t="e">
        <v>#N/A</v>
      </c>
      <c r="BI28" t="e">
        <v>#N/A</v>
      </c>
      <c r="BK28">
        <v>44408</v>
      </c>
      <c r="BL28">
        <v>-5.12</v>
      </c>
      <c r="BM28">
        <v>-4.8499999999999996</v>
      </c>
      <c r="BN28">
        <v>-1.5899999999999999</v>
      </c>
    </row>
    <row r="29" spans="1:66">
      <c r="A29" s="42">
        <v>44439</v>
      </c>
      <c r="B29" s="25">
        <v>5.44</v>
      </c>
      <c r="C29" s="25">
        <v>5.5</v>
      </c>
      <c r="D29" s="25">
        <v>5.25</v>
      </c>
      <c r="E29" s="25">
        <v>5.56</v>
      </c>
      <c r="F29" s="25">
        <v>4.5</v>
      </c>
      <c r="G29" s="25">
        <v>6</v>
      </c>
      <c r="H29" s="25">
        <v>5.41</v>
      </c>
      <c r="I29" s="25">
        <v>5.5</v>
      </c>
      <c r="J29" s="25">
        <v>5.09</v>
      </c>
      <c r="K29" s="25">
        <v>5.66</v>
      </c>
      <c r="L29" s="25">
        <v>4.4000000000000004</v>
      </c>
      <c r="M29" s="25">
        <v>6.07</v>
      </c>
      <c r="N29">
        <v>7.36</v>
      </c>
      <c r="O29">
        <v>7.4</v>
      </c>
      <c r="P29">
        <v>7.1</v>
      </c>
      <c r="Q29" s="25">
        <v>7.55</v>
      </c>
      <c r="R29" s="25">
        <v>6.2</v>
      </c>
      <c r="S29" s="25">
        <v>8.6</v>
      </c>
      <c r="T29" s="25"/>
      <c r="U29" s="70">
        <v>44439</v>
      </c>
      <c r="V29" s="25" t="e">
        <v>#N/A</v>
      </c>
      <c r="W29" s="25">
        <v>5.5</v>
      </c>
      <c r="X29" s="25" t="e">
        <v>#N/A</v>
      </c>
      <c r="Y29" s="25" t="e">
        <v>#N/A</v>
      </c>
      <c r="Z29" s="25" t="e">
        <v>#N/A</v>
      </c>
      <c r="AA29" s="25" t="e">
        <v>#N/A</v>
      </c>
      <c r="AB29" s="25" t="e">
        <v>#N/A</v>
      </c>
      <c r="AC29" s="25">
        <v>5.5</v>
      </c>
      <c r="AD29" t="e">
        <v>#N/A</v>
      </c>
      <c r="AE29" t="e">
        <v>#N/A</v>
      </c>
      <c r="AF29" t="e">
        <v>#N/A</v>
      </c>
      <c r="AG29" t="e">
        <v>#N/A</v>
      </c>
      <c r="AH29" t="e">
        <v>#N/A</v>
      </c>
      <c r="AI29">
        <v>7.4</v>
      </c>
      <c r="AJ29" t="e">
        <v>#N/A</v>
      </c>
      <c r="AK29" t="e">
        <v>#N/A</v>
      </c>
      <c r="AL29" t="e">
        <v>#N/A</v>
      </c>
      <c r="AM29" t="e">
        <v>#N/A</v>
      </c>
      <c r="AO29" t="str">
        <v>A_2026</v>
      </c>
      <c r="AP29" t="str">
        <v>Cierre anual 2026</v>
      </c>
      <c r="AQ29">
        <v>44439</v>
      </c>
      <c r="AR29" t="e">
        <v>#N/A</v>
      </c>
      <c r="AS29">
        <v>5.5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>
        <v>5.5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>
        <v>7.4</v>
      </c>
      <c r="BF29" t="e">
        <v>#N/A</v>
      </c>
      <c r="BG29" t="e">
        <v>#N/A</v>
      </c>
      <c r="BH29" t="e">
        <v>#N/A</v>
      </c>
      <c r="BI29" t="e">
        <v>#N/A</v>
      </c>
      <c r="BK29">
        <v>44439</v>
      </c>
      <c r="BL29">
        <v>-5</v>
      </c>
      <c r="BM29">
        <v>-4.5999999999999996</v>
      </c>
      <c r="BN29">
        <v>-1.5399999999999991</v>
      </c>
    </row>
    <row r="30" spans="1:66">
      <c r="A30" s="42">
        <v>44469</v>
      </c>
      <c r="B30" s="25">
        <v>5.47</v>
      </c>
      <c r="C30" s="25">
        <v>5.5</v>
      </c>
      <c r="D30" s="25">
        <v>5.25</v>
      </c>
      <c r="E30" s="25">
        <v>5.75</v>
      </c>
      <c r="F30" s="25">
        <v>4.5</v>
      </c>
      <c r="G30" s="25">
        <v>6</v>
      </c>
      <c r="H30" s="25">
        <v>5.48</v>
      </c>
      <c r="I30" s="25">
        <v>5.5</v>
      </c>
      <c r="J30" s="25">
        <v>5.19</v>
      </c>
      <c r="K30" s="25">
        <v>5.75</v>
      </c>
      <c r="L30" s="25">
        <v>4.9000000000000004</v>
      </c>
      <c r="M30" s="25">
        <v>6.19</v>
      </c>
      <c r="N30">
        <v>7.39</v>
      </c>
      <c r="O30">
        <v>7.48</v>
      </c>
      <c r="P30">
        <v>7.17</v>
      </c>
      <c r="Q30" s="25">
        <v>7.58</v>
      </c>
      <c r="R30" s="25">
        <v>6.2</v>
      </c>
      <c r="S30" s="25">
        <v>8.5500000000000007</v>
      </c>
      <c r="T30" s="25"/>
      <c r="U30" s="70">
        <v>44469</v>
      </c>
      <c r="V30" s="25" t="e">
        <v>#N/A</v>
      </c>
      <c r="W30" s="25">
        <v>5.5</v>
      </c>
      <c r="X30" s="25" t="e">
        <v>#N/A</v>
      </c>
      <c r="Y30" s="25" t="e">
        <v>#N/A</v>
      </c>
      <c r="Z30" s="25" t="e">
        <v>#N/A</v>
      </c>
      <c r="AA30" s="25" t="e">
        <v>#N/A</v>
      </c>
      <c r="AB30" s="25" t="e">
        <v>#N/A</v>
      </c>
      <c r="AC30" s="25">
        <v>5.5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>
        <v>7.48</v>
      </c>
      <c r="AJ30" t="e">
        <v>#N/A</v>
      </c>
      <c r="AK30" t="e">
        <v>#N/A</v>
      </c>
      <c r="AL30" t="e">
        <v>#N/A</v>
      </c>
      <c r="AM30" t="e">
        <v>#N/A</v>
      </c>
      <c r="AO30" t="str">
        <v>A_2027</v>
      </c>
      <c r="AP30" t="str">
        <v>Cierre anual 2027</v>
      </c>
      <c r="AQ30">
        <v>44469</v>
      </c>
      <c r="AR30" t="e">
        <v>#N/A</v>
      </c>
      <c r="AS30">
        <v>5.5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>
        <v>5.5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>
        <v>7.48</v>
      </c>
      <c r="BF30" t="e">
        <v>#N/A</v>
      </c>
      <c r="BG30" t="e">
        <v>#N/A</v>
      </c>
      <c r="BH30" t="e">
        <v>#N/A</v>
      </c>
      <c r="BI30" t="e">
        <v>#N/A</v>
      </c>
      <c r="BK30">
        <v>44469</v>
      </c>
      <c r="BL30">
        <v>-5</v>
      </c>
      <c r="BM30">
        <v>-4.5999999999999996</v>
      </c>
      <c r="BN30">
        <v>-1.4599999999999991</v>
      </c>
    </row>
    <row r="31" spans="1:66">
      <c r="A31" s="42">
        <v>44500</v>
      </c>
      <c r="B31" s="25">
        <v>5.84</v>
      </c>
      <c r="C31" s="25">
        <v>6</v>
      </c>
      <c r="D31" s="25">
        <v>5.75</v>
      </c>
      <c r="E31" s="25">
        <v>6</v>
      </c>
      <c r="F31" s="25">
        <v>5</v>
      </c>
      <c r="G31" s="25">
        <v>6.25</v>
      </c>
      <c r="H31" s="25">
        <v>5.76</v>
      </c>
      <c r="I31" s="25">
        <v>5.81</v>
      </c>
      <c r="J31" s="25">
        <v>5.55</v>
      </c>
      <c r="K31" s="25">
        <v>6</v>
      </c>
      <c r="L31" s="25">
        <v>4.75</v>
      </c>
      <c r="M31" s="25">
        <v>6.25</v>
      </c>
      <c r="N31">
        <v>7.51</v>
      </c>
      <c r="O31">
        <v>7.59</v>
      </c>
      <c r="P31">
        <v>7.38</v>
      </c>
      <c r="Q31" s="25">
        <v>7.83</v>
      </c>
      <c r="R31" s="25">
        <v>6.2</v>
      </c>
      <c r="S31" s="25">
        <v>8.4</v>
      </c>
      <c r="T31" s="25"/>
      <c r="U31" s="70">
        <v>44500</v>
      </c>
      <c r="V31" s="25" t="e">
        <v>#N/A</v>
      </c>
      <c r="W31" s="25">
        <v>6</v>
      </c>
      <c r="X31" s="25" t="e">
        <v>#N/A</v>
      </c>
      <c r="Y31" s="25" t="e">
        <v>#N/A</v>
      </c>
      <c r="Z31" s="25" t="e">
        <v>#N/A</v>
      </c>
      <c r="AA31" s="25" t="e">
        <v>#N/A</v>
      </c>
      <c r="AB31" s="25" t="e">
        <v>#N/A</v>
      </c>
      <c r="AC31" s="25">
        <v>5.81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>
        <v>7.59</v>
      </c>
      <c r="AJ31" t="e">
        <v>#N/A</v>
      </c>
      <c r="AK31" t="e">
        <v>#N/A</v>
      </c>
      <c r="AL31" t="e">
        <v>#N/A</v>
      </c>
      <c r="AM31" t="e">
        <v>#N/A</v>
      </c>
      <c r="AO31" t="str">
        <v>A_2028</v>
      </c>
      <c r="AP31" t="str">
        <v>Cierre anual 2028</v>
      </c>
      <c r="AQ31">
        <v>44500</v>
      </c>
      <c r="AR31" t="e">
        <v>#N/A</v>
      </c>
      <c r="AS31">
        <v>6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>
        <v>5.81</v>
      </c>
      <c r="AZ31" t="e">
        <v>#N/A</v>
      </c>
      <c r="BA31" t="e">
        <v>#N/A</v>
      </c>
      <c r="BB31" t="e">
        <v>#N/A</v>
      </c>
      <c r="BC31" t="e">
        <v>#N/A</v>
      </c>
      <c r="BD31" t="e">
        <v>#N/A</v>
      </c>
      <c r="BE31">
        <v>7.59</v>
      </c>
      <c r="BF31" t="e">
        <v>#N/A</v>
      </c>
      <c r="BG31" t="e">
        <v>#N/A</v>
      </c>
      <c r="BH31" t="e">
        <v>#N/A</v>
      </c>
      <c r="BI31" t="e">
        <v>#N/A</v>
      </c>
      <c r="BK31">
        <v>44500</v>
      </c>
      <c r="BL31">
        <v>-4.5</v>
      </c>
      <c r="BM31">
        <v>-4.29</v>
      </c>
      <c r="BN31">
        <v>-1.3499999999999996</v>
      </c>
    </row>
    <row r="32" spans="1:66">
      <c r="A32" s="42">
        <v>44530</v>
      </c>
      <c r="B32" s="25">
        <v>6.08</v>
      </c>
      <c r="C32" s="25">
        <v>6</v>
      </c>
      <c r="D32" s="25">
        <v>6</v>
      </c>
      <c r="E32" s="25">
        <v>6.25</v>
      </c>
      <c r="F32" s="25">
        <v>5.5</v>
      </c>
      <c r="G32" s="25">
        <v>6.5</v>
      </c>
      <c r="H32" s="25">
        <v>6.05</v>
      </c>
      <c r="I32" s="25">
        <v>6.12</v>
      </c>
      <c r="J32" s="25">
        <v>5.86</v>
      </c>
      <c r="K32" s="25">
        <v>6.4</v>
      </c>
      <c r="L32" s="25">
        <v>4.75</v>
      </c>
      <c r="M32" s="25">
        <v>6.6</v>
      </c>
      <c r="N32">
        <v>7.92</v>
      </c>
      <c r="O32">
        <v>7.93</v>
      </c>
      <c r="P32">
        <v>7.54</v>
      </c>
      <c r="Q32" s="25">
        <v>8.07</v>
      </c>
      <c r="R32" s="25">
        <v>7.5</v>
      </c>
      <c r="S32" s="25">
        <v>8.75</v>
      </c>
      <c r="T32" s="25"/>
      <c r="U32" s="70">
        <v>44530</v>
      </c>
      <c r="V32" s="25" t="e">
        <v>#N/A</v>
      </c>
      <c r="W32" s="25">
        <v>6</v>
      </c>
      <c r="X32" s="25" t="e">
        <v>#N/A</v>
      </c>
      <c r="Y32" s="25" t="e">
        <v>#N/A</v>
      </c>
      <c r="Z32" s="25" t="e">
        <v>#N/A</v>
      </c>
      <c r="AA32" s="25" t="e">
        <v>#N/A</v>
      </c>
      <c r="AB32" s="25" t="e">
        <v>#N/A</v>
      </c>
      <c r="AC32" s="25">
        <v>6.12</v>
      </c>
      <c r="AD32" t="e">
        <v>#N/A</v>
      </c>
      <c r="AE32" t="e">
        <v>#N/A</v>
      </c>
      <c r="AF32" t="e">
        <v>#N/A</v>
      </c>
      <c r="AG32" t="e">
        <v>#N/A</v>
      </c>
      <c r="AH32" t="e">
        <v>#N/A</v>
      </c>
      <c r="AI32">
        <v>7.93</v>
      </c>
      <c r="AJ32" t="e">
        <v>#N/A</v>
      </c>
      <c r="AK32" t="e">
        <v>#N/A</v>
      </c>
      <c r="AL32" t="e">
        <v>#N/A</v>
      </c>
      <c r="AM32" t="e">
        <v>#N/A</v>
      </c>
      <c r="AO32" t="str">
        <v>Q_2010Q3</v>
      </c>
      <c r="AP32" t="str">
        <v>QT2010</v>
      </c>
      <c r="AQ32">
        <v>44530</v>
      </c>
      <c r="AR32" t="e">
        <v>#N/A</v>
      </c>
      <c r="AS32">
        <v>6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>
        <v>6.12</v>
      </c>
      <c r="AZ32" t="e">
        <v>#N/A</v>
      </c>
      <c r="BA32" t="e">
        <v>#N/A</v>
      </c>
      <c r="BB32" t="e">
        <v>#N/A</v>
      </c>
      <c r="BC32" t="e">
        <v>#N/A</v>
      </c>
      <c r="BD32" t="e">
        <v>#N/A</v>
      </c>
      <c r="BE32">
        <v>7.93</v>
      </c>
      <c r="BF32" t="e">
        <v>#N/A</v>
      </c>
      <c r="BG32" t="e">
        <v>#N/A</v>
      </c>
      <c r="BH32" t="e">
        <v>#N/A</v>
      </c>
      <c r="BI32" t="e">
        <v>#N/A</v>
      </c>
      <c r="BK32">
        <v>44530</v>
      </c>
      <c r="BL32">
        <v>-4.5</v>
      </c>
      <c r="BM32">
        <v>-3.9799999999999995</v>
      </c>
      <c r="BN32">
        <v>-1.0099999999999998</v>
      </c>
    </row>
    <row r="33" spans="1:66">
      <c r="A33" s="42">
        <v>44561</v>
      </c>
      <c r="B33" s="25">
        <v>6.23</v>
      </c>
      <c r="C33" s="25">
        <v>6.25</v>
      </c>
      <c r="D33" s="25">
        <v>6</v>
      </c>
      <c r="E33" s="25">
        <v>6.5</v>
      </c>
      <c r="F33" s="25">
        <v>5.25</v>
      </c>
      <c r="G33" s="25">
        <v>7</v>
      </c>
      <c r="H33" s="25">
        <v>6.15</v>
      </c>
      <c r="I33" s="25">
        <v>6.24</v>
      </c>
      <c r="J33" s="25">
        <v>5.98</v>
      </c>
      <c r="K33" s="25">
        <v>6.5</v>
      </c>
      <c r="L33" s="25">
        <v>4.75</v>
      </c>
      <c r="M33" s="25">
        <v>7.25</v>
      </c>
      <c r="N33">
        <v>7.79</v>
      </c>
      <c r="O33">
        <v>7.81</v>
      </c>
      <c r="P33">
        <v>7.5</v>
      </c>
      <c r="Q33" s="25">
        <v>8</v>
      </c>
      <c r="R33" s="25">
        <v>6.7</v>
      </c>
      <c r="S33" s="25">
        <v>8.5</v>
      </c>
      <c r="T33" s="25"/>
      <c r="U33" s="70">
        <v>44561</v>
      </c>
      <c r="V33" s="25" t="e">
        <v>#N/A</v>
      </c>
      <c r="W33" s="25">
        <v>6.25</v>
      </c>
      <c r="X33" s="25" t="e">
        <v>#N/A</v>
      </c>
      <c r="Y33" s="25" t="e">
        <v>#N/A</v>
      </c>
      <c r="Z33" s="25" t="e">
        <v>#N/A</v>
      </c>
      <c r="AA33" s="25" t="e">
        <v>#N/A</v>
      </c>
      <c r="AB33" s="25" t="e">
        <v>#N/A</v>
      </c>
      <c r="AC33" s="25">
        <v>6.24</v>
      </c>
      <c r="AD33" t="e">
        <v>#N/A</v>
      </c>
      <c r="AE33" t="e">
        <v>#N/A</v>
      </c>
      <c r="AF33" t="e">
        <v>#N/A</v>
      </c>
      <c r="AG33" t="e">
        <v>#N/A</v>
      </c>
      <c r="AH33" t="e">
        <v>#N/A</v>
      </c>
      <c r="AI33">
        <v>7.81</v>
      </c>
      <c r="AJ33" t="e">
        <v>#N/A</v>
      </c>
      <c r="AK33" t="e">
        <v>#N/A</v>
      </c>
      <c r="AL33" t="e">
        <v>#N/A</v>
      </c>
      <c r="AM33" t="e">
        <v>#N/A</v>
      </c>
      <c r="AO33" t="str">
        <v>Q_2010Q4</v>
      </c>
      <c r="AP33" t="str">
        <v>QT2010</v>
      </c>
      <c r="AQ33">
        <v>44561</v>
      </c>
      <c r="AR33" t="e">
        <v>#N/A</v>
      </c>
      <c r="AS33">
        <v>6.25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>
        <v>6.24</v>
      </c>
      <c r="AZ33" t="e">
        <v>#N/A</v>
      </c>
      <c r="BA33" t="e">
        <v>#N/A</v>
      </c>
      <c r="BB33" t="e">
        <v>#N/A</v>
      </c>
      <c r="BC33" t="e">
        <v>#N/A</v>
      </c>
      <c r="BD33" t="e">
        <v>#N/A</v>
      </c>
      <c r="BE33">
        <v>7.81</v>
      </c>
      <c r="BF33" t="e">
        <v>#N/A</v>
      </c>
      <c r="BG33" t="e">
        <v>#N/A</v>
      </c>
      <c r="BH33" t="e">
        <v>#N/A</v>
      </c>
      <c r="BI33" t="e">
        <v>#N/A</v>
      </c>
      <c r="BK33">
        <v>44561</v>
      </c>
      <c r="BL33">
        <v>-4.25</v>
      </c>
      <c r="BM33">
        <v>-3.8599999999999994</v>
      </c>
      <c r="BN33">
        <v>-1.1299999999999999</v>
      </c>
    </row>
    <row r="34" spans="1:66">
      <c r="A34" s="42">
        <v>44592</v>
      </c>
      <c r="B34" s="25">
        <v>6.84</v>
      </c>
      <c r="C34" s="25">
        <v>6.75</v>
      </c>
      <c r="D34" s="25">
        <v>6.75</v>
      </c>
      <c r="E34" s="25">
        <v>7</v>
      </c>
      <c r="F34" s="25">
        <v>6</v>
      </c>
      <c r="G34" s="25">
        <v>7.75</v>
      </c>
      <c r="H34" s="25">
        <v>6.73</v>
      </c>
      <c r="I34" s="25">
        <v>6.75</v>
      </c>
      <c r="J34" s="25">
        <v>6.54</v>
      </c>
      <c r="K34" s="25">
        <v>6.93</v>
      </c>
      <c r="L34" s="25">
        <v>6.1</v>
      </c>
      <c r="M34" s="25">
        <v>7.25</v>
      </c>
      <c r="N34">
        <v>8.1199999999999992</v>
      </c>
      <c r="O34">
        <v>8.0399999999999991</v>
      </c>
      <c r="P34">
        <v>7.79</v>
      </c>
      <c r="Q34" s="25">
        <v>8.31</v>
      </c>
      <c r="R34" s="25">
        <v>7.35</v>
      </c>
      <c r="S34" s="25">
        <v>9.09</v>
      </c>
      <c r="T34" s="25"/>
      <c r="U34" s="70">
        <v>44592</v>
      </c>
      <c r="V34" s="25" t="e">
        <v>#N/A</v>
      </c>
      <c r="W34" s="25">
        <v>6.75</v>
      </c>
      <c r="X34" s="25" t="e">
        <v>#N/A</v>
      </c>
      <c r="Y34" s="25" t="e">
        <v>#N/A</v>
      </c>
      <c r="Z34" s="25" t="e">
        <v>#N/A</v>
      </c>
      <c r="AA34" s="25" t="e">
        <v>#N/A</v>
      </c>
      <c r="AB34" s="25" t="e">
        <v>#N/A</v>
      </c>
      <c r="AC34" s="25">
        <v>6.75</v>
      </c>
      <c r="AD34" t="e">
        <v>#N/A</v>
      </c>
      <c r="AE34" t="e">
        <v>#N/A</v>
      </c>
      <c r="AF34" t="e">
        <v>#N/A</v>
      </c>
      <c r="AG34" t="e">
        <v>#N/A</v>
      </c>
      <c r="AH34" t="e">
        <v>#N/A</v>
      </c>
      <c r="AI34">
        <v>8.0399999999999991</v>
      </c>
      <c r="AJ34" t="e">
        <v>#N/A</v>
      </c>
      <c r="AK34" t="e">
        <v>#N/A</v>
      </c>
      <c r="AL34" t="e">
        <v>#N/A</v>
      </c>
      <c r="AM34" t="e">
        <v>#N/A</v>
      </c>
      <c r="AO34" t="str">
        <v>Q_2011Q1</v>
      </c>
      <c r="AP34" t="str">
        <v>QT2011</v>
      </c>
      <c r="AQ34">
        <v>44592</v>
      </c>
      <c r="AR34" t="e">
        <v>#N/A</v>
      </c>
      <c r="AS34">
        <v>6.75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>
        <v>6.75</v>
      </c>
      <c r="AZ34" t="e">
        <v>#N/A</v>
      </c>
      <c r="BA34" t="e">
        <v>#N/A</v>
      </c>
      <c r="BB34" t="e">
        <v>#N/A</v>
      </c>
      <c r="BC34" t="e">
        <v>#N/A</v>
      </c>
      <c r="BD34" t="e">
        <v>#N/A</v>
      </c>
      <c r="BE34">
        <v>8.0399999999999991</v>
      </c>
      <c r="BF34" t="e">
        <v>#N/A</v>
      </c>
      <c r="BG34" t="e">
        <v>#N/A</v>
      </c>
      <c r="BH34" t="e">
        <v>#N/A</v>
      </c>
      <c r="BI34" t="e">
        <v>#N/A</v>
      </c>
      <c r="BK34">
        <v>44592</v>
      </c>
      <c r="BL34">
        <v>-3.75</v>
      </c>
      <c r="BM34">
        <v>-3.3499999999999996</v>
      </c>
      <c r="BN34">
        <v>-0.90000000000000036</v>
      </c>
    </row>
    <row r="35" spans="1:66">
      <c r="A35" s="42">
        <v>44620</v>
      </c>
      <c r="B35" s="25">
        <v>7.39</v>
      </c>
      <c r="C35" s="25">
        <v>7.25</v>
      </c>
      <c r="D35" s="25">
        <v>7</v>
      </c>
      <c r="E35" s="25">
        <v>7.5</v>
      </c>
      <c r="F35" s="25">
        <v>6.75</v>
      </c>
      <c r="G35" s="25">
        <v>8.5</v>
      </c>
      <c r="H35" s="25">
        <v>7.23</v>
      </c>
      <c r="I35" s="25">
        <v>7.2</v>
      </c>
      <c r="J35" s="25">
        <v>7</v>
      </c>
      <c r="K35" s="25">
        <v>7.5</v>
      </c>
      <c r="L35" s="25">
        <v>6.18</v>
      </c>
      <c r="M35" s="25">
        <v>8.0399999999999991</v>
      </c>
      <c r="N35">
        <v>8.2799999999999994</v>
      </c>
      <c r="O35">
        <v>8.15</v>
      </c>
      <c r="P35">
        <v>8</v>
      </c>
      <c r="Q35" s="25">
        <v>8.34</v>
      </c>
      <c r="R35" s="25">
        <v>7.6</v>
      </c>
      <c r="S35" s="25">
        <v>9.6999999999999993</v>
      </c>
      <c r="T35" s="25"/>
      <c r="U35" s="70">
        <v>44620</v>
      </c>
      <c r="V35" s="25" t="e">
        <v>#N/A</v>
      </c>
      <c r="W35" s="25">
        <v>7.25</v>
      </c>
      <c r="X35" s="25" t="e">
        <v>#N/A</v>
      </c>
      <c r="Y35" s="25" t="e">
        <v>#N/A</v>
      </c>
      <c r="Z35" s="25" t="e">
        <v>#N/A</v>
      </c>
      <c r="AA35" s="25" t="e">
        <v>#N/A</v>
      </c>
      <c r="AB35" s="25" t="e">
        <v>#N/A</v>
      </c>
      <c r="AC35" s="25">
        <v>7.2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>
        <v>8.15</v>
      </c>
      <c r="AJ35" t="e">
        <v>#N/A</v>
      </c>
      <c r="AK35" t="e">
        <v>#N/A</v>
      </c>
      <c r="AL35" t="e">
        <v>#N/A</v>
      </c>
      <c r="AM35" t="e">
        <v>#N/A</v>
      </c>
      <c r="AO35" t="str">
        <v>Q_2011Q2</v>
      </c>
      <c r="AP35" t="str">
        <v>QT2011</v>
      </c>
      <c r="AQ35">
        <v>44620</v>
      </c>
      <c r="AR35" t="e">
        <v>#N/A</v>
      </c>
      <c r="AS35">
        <v>7.25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>
        <v>7.2</v>
      </c>
      <c r="AZ35" t="e">
        <v>#N/A</v>
      </c>
      <c r="BA35" t="e">
        <v>#N/A</v>
      </c>
      <c r="BB35" t="e">
        <v>#N/A</v>
      </c>
      <c r="BC35" t="e">
        <v>#N/A</v>
      </c>
      <c r="BD35" t="e">
        <v>#N/A</v>
      </c>
      <c r="BE35">
        <v>8.15</v>
      </c>
      <c r="BF35" t="e">
        <v>#N/A</v>
      </c>
      <c r="BG35" t="e">
        <v>#N/A</v>
      </c>
      <c r="BH35" t="e">
        <v>#N/A</v>
      </c>
      <c r="BI35" t="e">
        <v>#N/A</v>
      </c>
      <c r="BK35">
        <v>44620</v>
      </c>
      <c r="BL35">
        <v>-3.25</v>
      </c>
      <c r="BM35">
        <v>-2.8999999999999995</v>
      </c>
      <c r="BN35">
        <v>-0.78999999999999915</v>
      </c>
    </row>
    <row r="36" spans="1:66">
      <c r="A36" s="42">
        <v>44651</v>
      </c>
      <c r="B36" s="25">
        <v>8.09</v>
      </c>
      <c r="C36" s="25">
        <v>8</v>
      </c>
      <c r="D36" s="25">
        <v>7.75</v>
      </c>
      <c r="E36" s="25">
        <v>8.25</v>
      </c>
      <c r="F36" s="25">
        <v>7.25</v>
      </c>
      <c r="G36" s="25">
        <v>9</v>
      </c>
      <c r="H36" s="25">
        <v>8.0299999999999994</v>
      </c>
      <c r="I36" s="25">
        <v>8</v>
      </c>
      <c r="J36" s="25">
        <v>7.75</v>
      </c>
      <c r="K36" s="25">
        <v>8.3000000000000007</v>
      </c>
      <c r="L36" s="25">
        <v>7.22</v>
      </c>
      <c r="M36" s="25">
        <v>9.3000000000000007</v>
      </c>
      <c r="N36">
        <v>8.69</v>
      </c>
      <c r="O36">
        <v>8.5</v>
      </c>
      <c r="P36">
        <v>8.3000000000000007</v>
      </c>
      <c r="Q36" s="25">
        <v>8.9600000000000009</v>
      </c>
      <c r="R36" s="25">
        <v>7.92</v>
      </c>
      <c r="S36" s="25">
        <v>10.4</v>
      </c>
      <c r="T36" s="25"/>
      <c r="U36" s="70">
        <v>44651</v>
      </c>
      <c r="V36" s="25" t="e">
        <v>#N/A</v>
      </c>
      <c r="W36" s="25">
        <v>8</v>
      </c>
      <c r="X36" s="25" t="e">
        <v>#N/A</v>
      </c>
      <c r="Y36" s="25" t="e">
        <v>#N/A</v>
      </c>
      <c r="Z36" s="25" t="e">
        <v>#N/A</v>
      </c>
      <c r="AA36" s="25" t="e">
        <v>#N/A</v>
      </c>
      <c r="AB36" s="25" t="e">
        <v>#N/A</v>
      </c>
      <c r="AC36" s="25">
        <v>8</v>
      </c>
      <c r="AD36" t="e">
        <v>#N/A</v>
      </c>
      <c r="AE36" t="e">
        <v>#N/A</v>
      </c>
      <c r="AF36" t="e">
        <v>#N/A</v>
      </c>
      <c r="AG36" t="e">
        <v>#N/A</v>
      </c>
      <c r="AH36" t="e">
        <v>#N/A</v>
      </c>
      <c r="AI36">
        <v>8.5</v>
      </c>
      <c r="AJ36" t="e">
        <v>#N/A</v>
      </c>
      <c r="AK36" t="e">
        <v>#N/A</v>
      </c>
      <c r="AL36" t="e">
        <v>#N/A</v>
      </c>
      <c r="AM36" t="e">
        <v>#N/A</v>
      </c>
      <c r="AO36" t="str">
        <v>Q_2011Q3</v>
      </c>
      <c r="AP36" t="str">
        <v>QT2011</v>
      </c>
      <c r="AQ36">
        <v>44651</v>
      </c>
      <c r="AR36" t="e">
        <v>#N/A</v>
      </c>
      <c r="AS36">
        <v>8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>
        <v>8</v>
      </c>
      <c r="AZ36" t="e">
        <v>#N/A</v>
      </c>
      <c r="BA36" t="e">
        <v>#N/A</v>
      </c>
      <c r="BB36" t="e">
        <v>#N/A</v>
      </c>
      <c r="BC36" t="e">
        <v>#N/A</v>
      </c>
      <c r="BD36" t="e">
        <v>#N/A</v>
      </c>
      <c r="BE36">
        <v>8.5</v>
      </c>
      <c r="BF36" t="e">
        <v>#N/A</v>
      </c>
      <c r="BG36" t="e">
        <v>#N/A</v>
      </c>
      <c r="BH36" t="e">
        <v>#N/A</v>
      </c>
      <c r="BI36" t="e">
        <v>#N/A</v>
      </c>
      <c r="BK36">
        <v>44651</v>
      </c>
      <c r="BL36">
        <v>-2.5</v>
      </c>
      <c r="BM36">
        <v>-2.0999999999999996</v>
      </c>
      <c r="BN36">
        <v>-0.4399999999999995</v>
      </c>
    </row>
    <row r="37" spans="1:66">
      <c r="A37" s="42">
        <v>44681</v>
      </c>
      <c r="B37" s="25">
        <v>8.36</v>
      </c>
      <c r="C37" s="25">
        <v>8.25</v>
      </c>
      <c r="D37" s="25">
        <v>8</v>
      </c>
      <c r="E37" s="25">
        <v>8.5</v>
      </c>
      <c r="F37" s="25">
        <v>7.5</v>
      </c>
      <c r="G37" s="25">
        <v>9</v>
      </c>
      <c r="H37" s="25">
        <v>8.2799999999999994</v>
      </c>
      <c r="I37" s="25">
        <v>8.26</v>
      </c>
      <c r="J37" s="25">
        <v>8.1</v>
      </c>
      <c r="K37" s="25">
        <v>8.5500000000000007</v>
      </c>
      <c r="L37" s="25">
        <v>7.26</v>
      </c>
      <c r="M37" s="25">
        <v>9</v>
      </c>
      <c r="N37">
        <v>8.93</v>
      </c>
      <c r="O37">
        <v>8.93</v>
      </c>
      <c r="P37">
        <v>8.64</v>
      </c>
      <c r="Q37" s="25">
        <v>9.02</v>
      </c>
      <c r="R37" s="25">
        <v>8.35</v>
      </c>
      <c r="S37" s="25">
        <v>10</v>
      </c>
      <c r="T37" s="25"/>
      <c r="U37" s="70">
        <v>44681</v>
      </c>
      <c r="V37" s="25" t="e">
        <v>#N/A</v>
      </c>
      <c r="W37" s="25">
        <v>8.25</v>
      </c>
      <c r="X37" s="25" t="e">
        <v>#N/A</v>
      </c>
      <c r="Y37" s="25" t="e">
        <v>#N/A</v>
      </c>
      <c r="Z37" s="25" t="e">
        <v>#N/A</v>
      </c>
      <c r="AA37" s="25" t="e">
        <v>#N/A</v>
      </c>
      <c r="AB37" s="25" t="e">
        <v>#N/A</v>
      </c>
      <c r="AC37" s="25">
        <v>8.26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>
        <v>8.93</v>
      </c>
      <c r="AJ37" t="e">
        <v>#N/A</v>
      </c>
      <c r="AK37" t="e">
        <v>#N/A</v>
      </c>
      <c r="AL37" t="e">
        <v>#N/A</v>
      </c>
      <c r="AM37" t="e">
        <v>#N/A</v>
      </c>
      <c r="AO37" t="str">
        <v>Q_2011Q4</v>
      </c>
      <c r="AP37" t="str">
        <v>QT2011</v>
      </c>
      <c r="AQ37">
        <v>44681</v>
      </c>
      <c r="AR37" t="e">
        <v>#N/A</v>
      </c>
      <c r="AS37">
        <v>8.25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>
        <v>8.26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>
        <v>8.93</v>
      </c>
      <c r="BF37" t="e">
        <v>#N/A</v>
      </c>
      <c r="BG37" t="e">
        <v>#N/A</v>
      </c>
      <c r="BH37" t="e">
        <v>#N/A</v>
      </c>
      <c r="BI37" t="e">
        <v>#N/A</v>
      </c>
      <c r="BK37">
        <v>44681</v>
      </c>
      <c r="BL37">
        <v>-2.25</v>
      </c>
      <c r="BM37">
        <v>-1.8399999999999999</v>
      </c>
      <c r="BN37">
        <v>-9.9999999999997868E-3</v>
      </c>
    </row>
    <row r="38" spans="1:66">
      <c r="A38" s="42">
        <v>44712</v>
      </c>
      <c r="B38" s="25">
        <v>8.69</v>
      </c>
      <c r="C38" s="25">
        <v>8.75</v>
      </c>
      <c r="D38" s="25">
        <v>8.5</v>
      </c>
      <c r="E38" s="25">
        <v>9</v>
      </c>
      <c r="F38" s="25">
        <v>8</v>
      </c>
      <c r="G38" s="25">
        <v>9.5</v>
      </c>
      <c r="H38" s="25">
        <v>8.69</v>
      </c>
      <c r="I38" s="25">
        <v>8.6999999999999993</v>
      </c>
      <c r="J38" s="25">
        <v>8.5</v>
      </c>
      <c r="K38" s="25">
        <v>8.9</v>
      </c>
      <c r="L38" s="25">
        <v>8</v>
      </c>
      <c r="M38" s="25">
        <v>9.6</v>
      </c>
      <c r="N38">
        <v>9.17</v>
      </c>
      <c r="O38">
        <v>9</v>
      </c>
      <c r="P38">
        <v>8.9499999999999993</v>
      </c>
      <c r="Q38" s="25">
        <v>9.14</v>
      </c>
      <c r="R38" s="25">
        <v>8.1999999999999993</v>
      </c>
      <c r="S38" s="25">
        <v>11</v>
      </c>
      <c r="T38" s="25"/>
      <c r="U38" s="70">
        <v>44712</v>
      </c>
      <c r="V38" s="25" t="e">
        <v>#N/A</v>
      </c>
      <c r="W38" s="25">
        <v>8.75</v>
      </c>
      <c r="X38" s="25" t="e">
        <v>#N/A</v>
      </c>
      <c r="Y38" s="25" t="e">
        <v>#N/A</v>
      </c>
      <c r="Z38" s="25" t="e">
        <v>#N/A</v>
      </c>
      <c r="AA38" s="25" t="e">
        <v>#N/A</v>
      </c>
      <c r="AB38" s="25" t="e">
        <v>#N/A</v>
      </c>
      <c r="AC38" s="25">
        <v>8.6999999999999993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>
        <v>9</v>
      </c>
      <c r="AJ38" t="e">
        <v>#N/A</v>
      </c>
      <c r="AK38" t="e">
        <v>#N/A</v>
      </c>
      <c r="AL38" t="e">
        <v>#N/A</v>
      </c>
      <c r="AM38" t="e">
        <v>#N/A</v>
      </c>
      <c r="AO38" t="str">
        <v>Q_2012Q1</v>
      </c>
      <c r="AP38" t="str">
        <v>QT2012</v>
      </c>
      <c r="AQ38">
        <v>44712</v>
      </c>
      <c r="AR38" t="e">
        <v>#N/A</v>
      </c>
      <c r="AS38">
        <v>8.75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>
        <v>8.6999999999999993</v>
      </c>
      <c r="AZ38" t="e">
        <v>#N/A</v>
      </c>
      <c r="BA38" t="e">
        <v>#N/A</v>
      </c>
      <c r="BB38" t="e">
        <v>#N/A</v>
      </c>
      <c r="BC38" t="e">
        <v>#N/A</v>
      </c>
      <c r="BD38" t="e">
        <v>#N/A</v>
      </c>
      <c r="BE38">
        <v>9</v>
      </c>
      <c r="BF38" t="e">
        <v>#N/A</v>
      </c>
      <c r="BG38" t="e">
        <v>#N/A</v>
      </c>
      <c r="BH38" t="e">
        <v>#N/A</v>
      </c>
      <c r="BI38" t="e">
        <v>#N/A</v>
      </c>
      <c r="BK38">
        <v>44712</v>
      </c>
      <c r="BL38">
        <v>-1.75</v>
      </c>
      <c r="BM38">
        <v>-1.4000000000000004</v>
      </c>
      <c r="BN38">
        <v>6.0000000000000497E-2</v>
      </c>
    </row>
    <row r="39" spans="1:66">
      <c r="A39" s="42">
        <v>44742</v>
      </c>
      <c r="B39" s="25">
        <v>9.4700000000000006</v>
      </c>
      <c r="C39" s="25">
        <v>9.5</v>
      </c>
      <c r="D39" s="25">
        <v>9.25</v>
      </c>
      <c r="E39" s="25">
        <v>9.75</v>
      </c>
      <c r="F39" s="25">
        <v>8</v>
      </c>
      <c r="G39" s="25">
        <v>10.5</v>
      </c>
      <c r="H39" s="25">
        <v>9.43</v>
      </c>
      <c r="I39" s="25">
        <v>9.5</v>
      </c>
      <c r="J39" s="25">
        <v>9.11</v>
      </c>
      <c r="K39" s="25">
        <v>9.7200000000000006</v>
      </c>
      <c r="L39" s="25">
        <v>8.5</v>
      </c>
      <c r="M39" s="25">
        <v>10.25</v>
      </c>
      <c r="N39">
        <v>9.6300000000000008</v>
      </c>
      <c r="O39">
        <v>9.4</v>
      </c>
      <c r="P39">
        <v>9.1</v>
      </c>
      <c r="Q39" s="25">
        <v>9.7899999999999991</v>
      </c>
      <c r="R39" s="25">
        <v>8.94</v>
      </c>
      <c r="S39" s="25">
        <v>12</v>
      </c>
      <c r="T39" s="25"/>
      <c r="U39" s="70">
        <v>44742</v>
      </c>
      <c r="V39" s="25" t="e">
        <v>#N/A</v>
      </c>
      <c r="W39" s="25">
        <v>9.5</v>
      </c>
      <c r="X39" s="25" t="e">
        <v>#N/A</v>
      </c>
      <c r="Y39" s="25" t="e">
        <v>#N/A</v>
      </c>
      <c r="Z39" s="25" t="e">
        <v>#N/A</v>
      </c>
      <c r="AA39" s="25" t="e">
        <v>#N/A</v>
      </c>
      <c r="AB39" s="25" t="e">
        <v>#N/A</v>
      </c>
      <c r="AC39" s="25">
        <v>9.5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>
        <v>9.4</v>
      </c>
      <c r="AJ39" t="e">
        <v>#N/A</v>
      </c>
      <c r="AK39" t="e">
        <v>#N/A</v>
      </c>
      <c r="AL39" t="e">
        <v>#N/A</v>
      </c>
      <c r="AM39" t="e">
        <v>#N/A</v>
      </c>
      <c r="AO39" t="str">
        <v>Q_2012Q2</v>
      </c>
      <c r="AP39" t="str">
        <v>QT2012</v>
      </c>
      <c r="AQ39">
        <v>44742</v>
      </c>
      <c r="AR39" t="e">
        <v>#N/A</v>
      </c>
      <c r="AS39">
        <v>9.5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>
        <v>9.5</v>
      </c>
      <c r="AZ39" t="e">
        <v>#N/A</v>
      </c>
      <c r="BA39" t="e">
        <v>#N/A</v>
      </c>
      <c r="BB39" t="e">
        <v>#N/A</v>
      </c>
      <c r="BC39" t="e">
        <v>#N/A</v>
      </c>
      <c r="BD39" t="e">
        <v>#N/A</v>
      </c>
      <c r="BE39">
        <v>9.4</v>
      </c>
      <c r="BF39" t="e">
        <v>#N/A</v>
      </c>
      <c r="BG39" t="e">
        <v>#N/A</v>
      </c>
      <c r="BH39" t="e">
        <v>#N/A</v>
      </c>
      <c r="BI39" t="e">
        <v>#N/A</v>
      </c>
      <c r="BK39">
        <v>44742</v>
      </c>
      <c r="BL39">
        <v>-1</v>
      </c>
      <c r="BM39">
        <v>-0.59999999999999964</v>
      </c>
      <c r="BN39">
        <v>0.46000000000000085</v>
      </c>
    </row>
    <row r="40" spans="1:66">
      <c r="A40" s="42">
        <v>44773</v>
      </c>
      <c r="B40" s="25">
        <v>9.61</v>
      </c>
      <c r="C40" s="25">
        <v>9.5</v>
      </c>
      <c r="D40" s="25">
        <v>9.5</v>
      </c>
      <c r="E40" s="25">
        <v>9.75</v>
      </c>
      <c r="F40" s="25">
        <v>9.25</v>
      </c>
      <c r="G40" s="25">
        <v>10.25</v>
      </c>
      <c r="H40" s="25">
        <v>9.59</v>
      </c>
      <c r="I40" s="25">
        <v>9.5299999999999994</v>
      </c>
      <c r="J40" s="25">
        <v>9.48</v>
      </c>
      <c r="K40" s="25">
        <v>9.77</v>
      </c>
      <c r="L40" s="25">
        <v>9.0299999999999994</v>
      </c>
      <c r="M40" s="25">
        <v>10.25</v>
      </c>
      <c r="N40">
        <v>9.52</v>
      </c>
      <c r="O40">
        <v>9.31</v>
      </c>
      <c r="P40">
        <v>9</v>
      </c>
      <c r="Q40" s="25">
        <v>9.76</v>
      </c>
      <c r="R40" s="25">
        <v>8.75</v>
      </c>
      <c r="S40" s="25">
        <v>11.25</v>
      </c>
      <c r="T40" s="25"/>
      <c r="U40" s="70">
        <v>44773</v>
      </c>
      <c r="V40" s="25" t="e">
        <v>#N/A</v>
      </c>
      <c r="W40" s="25">
        <v>9.5</v>
      </c>
      <c r="X40" s="25" t="e">
        <v>#N/A</v>
      </c>
      <c r="Y40" s="25" t="e">
        <v>#N/A</v>
      </c>
      <c r="Z40" s="25" t="e">
        <v>#N/A</v>
      </c>
      <c r="AA40" s="25" t="e">
        <v>#N/A</v>
      </c>
      <c r="AB40" s="25" t="e">
        <v>#N/A</v>
      </c>
      <c r="AC40" s="25">
        <v>9.5299999999999994</v>
      </c>
      <c r="AD40" t="e">
        <v>#N/A</v>
      </c>
      <c r="AE40" t="e">
        <v>#N/A</v>
      </c>
      <c r="AF40" t="e">
        <v>#N/A</v>
      </c>
      <c r="AG40" t="e">
        <v>#N/A</v>
      </c>
      <c r="AH40" t="e">
        <v>#N/A</v>
      </c>
      <c r="AI40">
        <v>9.31</v>
      </c>
      <c r="AJ40" t="e">
        <v>#N/A</v>
      </c>
      <c r="AK40" t="e">
        <v>#N/A</v>
      </c>
      <c r="AL40" t="e">
        <v>#N/A</v>
      </c>
      <c r="AM40" t="e">
        <v>#N/A</v>
      </c>
      <c r="AO40" t="str">
        <v>Q_2012Q3</v>
      </c>
      <c r="AP40" t="str">
        <v>QT2012</v>
      </c>
      <c r="AQ40">
        <v>44773</v>
      </c>
      <c r="AR40" t="e">
        <v>#N/A</v>
      </c>
      <c r="AS40">
        <v>9.5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>
        <v>9.5299999999999994</v>
      </c>
      <c r="AZ40" t="e">
        <v>#N/A</v>
      </c>
      <c r="BA40" t="e">
        <v>#N/A</v>
      </c>
      <c r="BB40" t="e">
        <v>#N/A</v>
      </c>
      <c r="BC40" t="e">
        <v>#N/A</v>
      </c>
      <c r="BD40" t="e">
        <v>#N/A</v>
      </c>
      <c r="BE40">
        <v>9.31</v>
      </c>
      <c r="BF40" t="e">
        <v>#N/A</v>
      </c>
      <c r="BG40" t="e">
        <v>#N/A</v>
      </c>
      <c r="BH40" t="e">
        <v>#N/A</v>
      </c>
      <c r="BI40" t="e">
        <v>#N/A</v>
      </c>
      <c r="BK40">
        <v>44773</v>
      </c>
      <c r="BL40">
        <v>-1</v>
      </c>
      <c r="BM40">
        <v>-0.57000000000000028</v>
      </c>
      <c r="BN40">
        <v>0.37000000000000099</v>
      </c>
    </row>
    <row r="41" spans="1:66">
      <c r="A41" s="42">
        <v>44804</v>
      </c>
      <c r="B41" s="25">
        <v>9.6999999999999993</v>
      </c>
      <c r="C41" s="25">
        <v>9.5</v>
      </c>
      <c r="D41" s="25">
        <v>9.5</v>
      </c>
      <c r="E41" s="25">
        <v>9.94</v>
      </c>
      <c r="F41" s="25">
        <v>9.25</v>
      </c>
      <c r="G41" s="25">
        <v>10.25</v>
      </c>
      <c r="H41" s="25">
        <v>9.7200000000000006</v>
      </c>
      <c r="I41" s="25">
        <v>9.66</v>
      </c>
      <c r="J41" s="25">
        <v>9.5299999999999994</v>
      </c>
      <c r="K41" s="25">
        <v>9.93</v>
      </c>
      <c r="L41" s="25">
        <v>9.2200000000000006</v>
      </c>
      <c r="M41" s="25">
        <v>10.32</v>
      </c>
      <c r="N41">
        <v>9.44</v>
      </c>
      <c r="O41">
        <v>9.36</v>
      </c>
      <c r="P41">
        <v>9</v>
      </c>
      <c r="Q41" s="25">
        <v>9.7799999999999994</v>
      </c>
      <c r="R41" s="25">
        <v>8.35</v>
      </c>
      <c r="S41" s="25">
        <v>11</v>
      </c>
      <c r="T41" s="25"/>
      <c r="U41" s="70">
        <v>44804</v>
      </c>
      <c r="V41" s="25" t="e">
        <v>#N/A</v>
      </c>
      <c r="W41" s="25">
        <v>9.5</v>
      </c>
      <c r="X41" s="25" t="e">
        <v>#N/A</v>
      </c>
      <c r="Y41" s="25" t="e">
        <v>#N/A</v>
      </c>
      <c r="Z41" s="25" t="e">
        <v>#N/A</v>
      </c>
      <c r="AA41" s="25" t="e">
        <v>#N/A</v>
      </c>
      <c r="AB41" s="25" t="e">
        <v>#N/A</v>
      </c>
      <c r="AC41" s="25">
        <v>9.66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>
        <v>9.36</v>
      </c>
      <c r="AJ41" t="e">
        <v>#N/A</v>
      </c>
      <c r="AK41" t="e">
        <v>#N/A</v>
      </c>
      <c r="AL41" t="e">
        <v>#N/A</v>
      </c>
      <c r="AM41" t="e">
        <v>#N/A</v>
      </c>
      <c r="AO41" t="str">
        <v>Q_2012Q4</v>
      </c>
      <c r="AP41" t="str">
        <v>QT2012</v>
      </c>
      <c r="AQ41">
        <v>44804</v>
      </c>
      <c r="AR41" t="e">
        <v>#N/A</v>
      </c>
      <c r="AS41">
        <v>9.5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>
        <v>9.66</v>
      </c>
      <c r="AZ41" t="e">
        <v>#N/A</v>
      </c>
      <c r="BA41" t="e">
        <v>#N/A</v>
      </c>
      <c r="BB41" t="e">
        <v>#N/A</v>
      </c>
      <c r="BC41" t="e">
        <v>#N/A</v>
      </c>
      <c r="BD41" t="e">
        <v>#N/A</v>
      </c>
      <c r="BE41">
        <v>9.36</v>
      </c>
      <c r="BF41" t="e">
        <v>#N/A</v>
      </c>
      <c r="BG41" t="e">
        <v>#N/A</v>
      </c>
      <c r="BH41" t="e">
        <v>#N/A</v>
      </c>
      <c r="BI41" t="e">
        <v>#N/A</v>
      </c>
      <c r="BK41">
        <v>44804</v>
      </c>
      <c r="BL41">
        <v>-1</v>
      </c>
      <c r="BM41">
        <v>-0.4399999999999995</v>
      </c>
      <c r="BN41">
        <v>0.41999999999999993</v>
      </c>
    </row>
    <row r="42" spans="1:66">
      <c r="A42" s="42">
        <v>44834</v>
      </c>
      <c r="B42" s="25">
        <v>10.199999999999999</v>
      </c>
      <c r="C42" s="25">
        <v>10.25</v>
      </c>
      <c r="D42" s="25">
        <v>10</v>
      </c>
      <c r="E42" s="25">
        <v>10.5</v>
      </c>
      <c r="F42" s="25">
        <v>9.5</v>
      </c>
      <c r="G42" s="25">
        <v>10.5</v>
      </c>
      <c r="H42" s="25">
        <v>10.17</v>
      </c>
      <c r="I42" s="25">
        <v>10.06</v>
      </c>
      <c r="J42" s="25">
        <v>9.85</v>
      </c>
      <c r="K42" s="25">
        <v>10.5</v>
      </c>
      <c r="L42" s="25">
        <v>9.6199999999999992</v>
      </c>
      <c r="M42" s="25">
        <v>10.85</v>
      </c>
      <c r="N42">
        <v>9.76</v>
      </c>
      <c r="O42">
        <v>9.65</v>
      </c>
      <c r="P42">
        <v>9.34</v>
      </c>
      <c r="Q42" s="25">
        <v>10.02</v>
      </c>
      <c r="R42" s="25">
        <v>8.35</v>
      </c>
      <c r="S42" s="25">
        <v>11.5</v>
      </c>
      <c r="T42" s="25"/>
      <c r="U42" s="70">
        <v>44834</v>
      </c>
      <c r="V42" s="25" t="e">
        <v>#N/A</v>
      </c>
      <c r="W42" s="25">
        <v>10.25</v>
      </c>
      <c r="X42" s="25" t="e">
        <v>#N/A</v>
      </c>
      <c r="Y42" s="25" t="e">
        <v>#N/A</v>
      </c>
      <c r="Z42" s="25" t="e">
        <v>#N/A</v>
      </c>
      <c r="AA42" s="25" t="e">
        <v>#N/A</v>
      </c>
      <c r="AB42" s="25" t="e">
        <v>#N/A</v>
      </c>
      <c r="AC42" s="25">
        <v>10.06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>
        <v>9.65</v>
      </c>
      <c r="AJ42" t="e">
        <v>#N/A</v>
      </c>
      <c r="AK42" t="e">
        <v>#N/A</v>
      </c>
      <c r="AL42" t="e">
        <v>#N/A</v>
      </c>
      <c r="AM42" t="e">
        <v>#N/A</v>
      </c>
      <c r="AO42" t="str">
        <v>Q_2013Q1</v>
      </c>
      <c r="AP42" t="str">
        <v>QT2013</v>
      </c>
      <c r="AQ42">
        <v>44834</v>
      </c>
      <c r="AR42" t="e">
        <v>#N/A</v>
      </c>
      <c r="AS42">
        <v>10.25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>
        <v>10.06</v>
      </c>
      <c r="AZ42" t="e">
        <v>#N/A</v>
      </c>
      <c r="BA42" t="e">
        <v>#N/A</v>
      </c>
      <c r="BB42" t="e">
        <v>#N/A</v>
      </c>
      <c r="BC42" t="e">
        <v>#N/A</v>
      </c>
      <c r="BD42" t="e">
        <v>#N/A</v>
      </c>
      <c r="BE42">
        <v>9.65</v>
      </c>
      <c r="BF42" t="e">
        <v>#N/A</v>
      </c>
      <c r="BG42" t="e">
        <v>#N/A</v>
      </c>
      <c r="BH42" t="e">
        <v>#N/A</v>
      </c>
      <c r="BI42" t="e">
        <v>#N/A</v>
      </c>
      <c r="BK42">
        <v>44834</v>
      </c>
      <c r="BL42">
        <v>-0.25</v>
      </c>
      <c r="BM42">
        <v>-3.9999999999999147E-2</v>
      </c>
      <c r="BN42">
        <v>0.71000000000000085</v>
      </c>
    </row>
    <row r="43" spans="1:66">
      <c r="A43" s="42">
        <v>44865</v>
      </c>
      <c r="B43" s="25">
        <v>10.54</v>
      </c>
      <c r="C43" s="25">
        <v>10.5</v>
      </c>
      <c r="D43" s="25">
        <v>10.5</v>
      </c>
      <c r="E43" s="25">
        <v>10.5</v>
      </c>
      <c r="F43" s="25">
        <v>10.25</v>
      </c>
      <c r="G43" s="25">
        <v>10.75</v>
      </c>
      <c r="H43" s="25">
        <v>10.48</v>
      </c>
      <c r="I43" s="25">
        <v>10.54</v>
      </c>
      <c r="J43" s="25">
        <v>10.41</v>
      </c>
      <c r="K43" s="25">
        <v>10.6</v>
      </c>
      <c r="L43" s="25">
        <v>9.48</v>
      </c>
      <c r="M43" s="25">
        <v>10.8</v>
      </c>
      <c r="N43">
        <v>10.050000000000001</v>
      </c>
      <c r="O43">
        <v>9.93</v>
      </c>
      <c r="P43">
        <v>9.6199999999999992</v>
      </c>
      <c r="Q43" s="25">
        <v>10.28</v>
      </c>
      <c r="R43" s="25">
        <v>9.1199999999999992</v>
      </c>
      <c r="S43" s="25">
        <v>11.9</v>
      </c>
      <c r="T43" s="25"/>
      <c r="U43" s="70">
        <v>44865</v>
      </c>
      <c r="V43" s="25" t="e">
        <v>#N/A</v>
      </c>
      <c r="W43" s="25">
        <v>10.5</v>
      </c>
      <c r="X43" s="25" t="e">
        <v>#N/A</v>
      </c>
      <c r="Y43" s="25" t="e">
        <v>#N/A</v>
      </c>
      <c r="Z43" s="25" t="e">
        <v>#N/A</v>
      </c>
      <c r="AA43" s="25" t="e">
        <v>#N/A</v>
      </c>
      <c r="AB43" s="25" t="e">
        <v>#N/A</v>
      </c>
      <c r="AC43" s="25">
        <v>10.54</v>
      </c>
      <c r="AD43" t="e">
        <v>#N/A</v>
      </c>
      <c r="AE43" t="e">
        <v>#N/A</v>
      </c>
      <c r="AF43" t="e">
        <v>#N/A</v>
      </c>
      <c r="AG43" t="e">
        <v>#N/A</v>
      </c>
      <c r="AH43" t="e">
        <v>#N/A</v>
      </c>
      <c r="AI43">
        <v>9.93</v>
      </c>
      <c r="AJ43" t="e">
        <v>#N/A</v>
      </c>
      <c r="AK43" t="e">
        <v>#N/A</v>
      </c>
      <c r="AL43" t="e">
        <v>#N/A</v>
      </c>
      <c r="AM43" t="e">
        <v>#N/A</v>
      </c>
      <c r="AO43" t="str">
        <v>Q_2013Q2</v>
      </c>
      <c r="AP43" t="str">
        <v>QT2013</v>
      </c>
      <c r="AQ43">
        <v>44865</v>
      </c>
      <c r="AR43" t="e">
        <v>#N/A</v>
      </c>
      <c r="AS43">
        <v>10.5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>
        <v>10.54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>
        <v>9.93</v>
      </c>
      <c r="BF43" t="e">
        <v>#N/A</v>
      </c>
      <c r="BG43" t="e">
        <v>#N/A</v>
      </c>
      <c r="BH43" t="e">
        <v>#N/A</v>
      </c>
      <c r="BI43" t="e">
        <v>#N/A</v>
      </c>
      <c r="BK43">
        <v>44865</v>
      </c>
      <c r="BL43">
        <v>0</v>
      </c>
      <c r="BM43">
        <v>0.4399999999999995</v>
      </c>
      <c r="BN43">
        <v>0.99000000000000021</v>
      </c>
    </row>
    <row r="44" spans="1:66">
      <c r="A44" s="42">
        <v>44895</v>
      </c>
      <c r="B44" s="25">
        <v>10.51</v>
      </c>
      <c r="C44" s="25">
        <v>10.5</v>
      </c>
      <c r="D44" s="25">
        <v>10.5</v>
      </c>
      <c r="E44" s="25">
        <v>10.5</v>
      </c>
      <c r="F44" s="25">
        <v>10.5</v>
      </c>
      <c r="G44" s="25">
        <v>10.75</v>
      </c>
      <c r="H44" s="25">
        <v>10.5</v>
      </c>
      <c r="I44" s="25">
        <v>10.5</v>
      </c>
      <c r="J44" s="25">
        <v>10.4</v>
      </c>
      <c r="K44" s="25">
        <v>10.59</v>
      </c>
      <c r="L44" s="25">
        <v>9.99</v>
      </c>
      <c r="M44" s="25">
        <v>11</v>
      </c>
      <c r="N44">
        <v>9.77</v>
      </c>
      <c r="O44">
        <v>9.6999999999999993</v>
      </c>
      <c r="P44">
        <v>9.3000000000000007</v>
      </c>
      <c r="Q44" s="25">
        <v>10</v>
      </c>
      <c r="R44" s="25">
        <v>9.1</v>
      </c>
      <c r="S44" s="25">
        <v>10.95</v>
      </c>
      <c r="T44" s="25"/>
      <c r="U44" s="70">
        <v>44895</v>
      </c>
      <c r="V44" s="25" t="e">
        <v>#N/A</v>
      </c>
      <c r="W44" s="25">
        <v>10.5</v>
      </c>
      <c r="X44" s="25" t="e">
        <v>#N/A</v>
      </c>
      <c r="Y44" s="25" t="e">
        <v>#N/A</v>
      </c>
      <c r="Z44" s="25" t="e">
        <v>#N/A</v>
      </c>
      <c r="AA44" s="25" t="e">
        <v>#N/A</v>
      </c>
      <c r="AB44" s="25" t="e">
        <v>#N/A</v>
      </c>
      <c r="AC44" s="25">
        <v>10.5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>
        <v>9.6999999999999993</v>
      </c>
      <c r="AJ44" t="e">
        <v>#N/A</v>
      </c>
      <c r="AK44" t="e">
        <v>#N/A</v>
      </c>
      <c r="AL44" t="e">
        <v>#N/A</v>
      </c>
      <c r="AM44" t="e">
        <v>#N/A</v>
      </c>
      <c r="AO44" t="str">
        <v>Q_2013Q3</v>
      </c>
      <c r="AP44" t="str">
        <v>QT2013</v>
      </c>
      <c r="AQ44">
        <v>44895</v>
      </c>
      <c r="AR44" t="e">
        <v>#N/A</v>
      </c>
      <c r="AS44">
        <v>10.5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>
        <v>10.5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>
        <v>9.6999999999999993</v>
      </c>
      <c r="BF44" t="e">
        <v>#N/A</v>
      </c>
      <c r="BG44" t="e">
        <v>#N/A</v>
      </c>
      <c r="BH44" t="e">
        <v>#N/A</v>
      </c>
      <c r="BI44" t="e">
        <v>#N/A</v>
      </c>
      <c r="BK44">
        <v>44895</v>
      </c>
      <c r="BL44">
        <v>0</v>
      </c>
      <c r="BM44">
        <v>0.40000000000000036</v>
      </c>
      <c r="BN44">
        <v>0.75999999999999979</v>
      </c>
    </row>
    <row r="45" spans="1:66">
      <c r="A45" s="42">
        <v>44926</v>
      </c>
      <c r="B45" s="25">
        <v>10.5</v>
      </c>
      <c r="C45" s="25">
        <v>10.5</v>
      </c>
      <c r="D45" s="25">
        <v>10.5</v>
      </c>
      <c r="E45" s="25">
        <v>10.5</v>
      </c>
      <c r="F45" s="25">
        <v>10.5</v>
      </c>
      <c r="G45" s="25">
        <v>10.5</v>
      </c>
      <c r="H45" s="25">
        <v>10.46</v>
      </c>
      <c r="I45" s="25">
        <v>10.5</v>
      </c>
      <c r="J45" s="25">
        <v>10.4</v>
      </c>
      <c r="K45" s="25">
        <v>10.55</v>
      </c>
      <c r="L45" s="25">
        <v>9.99</v>
      </c>
      <c r="M45" s="25">
        <v>11</v>
      </c>
      <c r="N45">
        <v>9.57</v>
      </c>
      <c r="O45">
        <v>9.5</v>
      </c>
      <c r="P45">
        <v>9.2799999999999994</v>
      </c>
      <c r="Q45" s="25">
        <v>9.8699999999999992</v>
      </c>
      <c r="R45" s="25">
        <v>8.9</v>
      </c>
      <c r="S45" s="25">
        <v>10.65</v>
      </c>
      <c r="T45" s="25"/>
      <c r="U45" s="70">
        <v>44926</v>
      </c>
      <c r="V45" s="25" t="e">
        <v>#N/A</v>
      </c>
      <c r="W45" s="25">
        <v>10.5</v>
      </c>
      <c r="X45" s="25" t="e">
        <v>#N/A</v>
      </c>
      <c r="Y45" s="25" t="e">
        <v>#N/A</v>
      </c>
      <c r="Z45" s="25" t="e">
        <v>#N/A</v>
      </c>
      <c r="AA45" s="25" t="e">
        <v>#N/A</v>
      </c>
      <c r="AB45" s="25" t="e">
        <v>#N/A</v>
      </c>
      <c r="AC45" s="25">
        <v>10.5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>
        <v>9.5</v>
      </c>
      <c r="AJ45" t="e">
        <v>#N/A</v>
      </c>
      <c r="AK45" t="e">
        <v>#N/A</v>
      </c>
      <c r="AL45" t="e">
        <v>#N/A</v>
      </c>
      <c r="AM45" t="e">
        <v>#N/A</v>
      </c>
      <c r="AO45" t="str">
        <v>Q_2013Q4</v>
      </c>
      <c r="AP45" t="str">
        <v>QT2013</v>
      </c>
      <c r="AQ45">
        <v>44926</v>
      </c>
      <c r="AR45" t="e">
        <v>#N/A</v>
      </c>
      <c r="AS45">
        <v>10.5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>
        <v>10.5</v>
      </c>
      <c r="AZ45" t="e">
        <v>#N/A</v>
      </c>
      <c r="BA45" t="e">
        <v>#N/A</v>
      </c>
      <c r="BB45" t="e">
        <v>#N/A</v>
      </c>
      <c r="BC45" t="e">
        <v>#N/A</v>
      </c>
      <c r="BD45" t="e">
        <v>#N/A</v>
      </c>
      <c r="BE45">
        <v>9.5</v>
      </c>
      <c r="BF45" t="e">
        <v>#N/A</v>
      </c>
      <c r="BG45" t="e">
        <v>#N/A</v>
      </c>
      <c r="BH45" t="e">
        <v>#N/A</v>
      </c>
      <c r="BI45" t="e">
        <v>#N/A</v>
      </c>
      <c r="BK45">
        <v>44926</v>
      </c>
      <c r="BL45">
        <v>0</v>
      </c>
      <c r="BM45">
        <v>0.40000000000000036</v>
      </c>
      <c r="BN45">
        <v>0.5600000000000005</v>
      </c>
    </row>
    <row r="46" spans="1:66">
      <c r="A46" s="42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Q46" s="25"/>
      <c r="R46" s="25"/>
      <c r="S46" s="25"/>
      <c r="T46" s="25"/>
      <c r="U46" s="70"/>
      <c r="V46" s="25"/>
      <c r="W46" s="25"/>
      <c r="X46" s="25"/>
      <c r="Y46" s="25"/>
      <c r="Z46" s="25"/>
      <c r="AA46" s="25"/>
      <c r="AB46" s="25"/>
      <c r="AC46" s="25"/>
      <c r="AO46" t="str">
        <v>Q_2014Q1</v>
      </c>
      <c r="AP46" t="str">
        <v>QT2014</v>
      </c>
      <c r="AQ46" t="str">
        <v>Realizado</v>
      </c>
      <c r="AR46" t="e">
        <v>#N/A</v>
      </c>
      <c r="AS46">
        <v>10.5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>
        <v>10.1</v>
      </c>
      <c r="AZ46" t="e">
        <v>#N/A</v>
      </c>
      <c r="BA46" t="e">
        <v>#N/A</v>
      </c>
      <c r="BB46" t="e">
        <v>#N/A</v>
      </c>
      <c r="BC46" t="e">
        <v>#N/A</v>
      </c>
      <c r="BD46" t="e">
        <v>#N/A</v>
      </c>
      <c r="BE46">
        <v>8.94</v>
      </c>
      <c r="BF46" t="e">
        <v>#N/A</v>
      </c>
      <c r="BG46" t="e">
        <v>#N/A</v>
      </c>
      <c r="BH46" t="e">
        <v>#N/A</v>
      </c>
      <c r="BI46" t="e">
        <v>#N/A</v>
      </c>
    </row>
    <row r="47" spans="1:66">
      <c r="A47" s="42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Q47" s="25"/>
      <c r="R47" s="25"/>
      <c r="S47" s="25"/>
      <c r="T47" s="25"/>
      <c r="U47" s="70"/>
      <c r="V47" s="25"/>
      <c r="W47" s="25"/>
      <c r="X47" s="25"/>
      <c r="Y47" s="25"/>
      <c r="Z47" s="25"/>
      <c r="AA47" s="25"/>
      <c r="AB47" s="25"/>
      <c r="AC47" s="25"/>
      <c r="AO47" t="str">
        <v>Q_2014Q2</v>
      </c>
      <c r="AP47" t="str">
        <v>QT2014</v>
      </c>
    </row>
    <row r="48" spans="1:66">
      <c r="A48" s="42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Q48" s="25"/>
      <c r="R48" s="25"/>
      <c r="S48" s="25"/>
      <c r="T48" s="25"/>
      <c r="U48" s="70"/>
      <c r="V48" s="25"/>
      <c r="W48" s="25"/>
      <c r="X48" s="25"/>
      <c r="Y48" s="25"/>
      <c r="Z48" s="25"/>
      <c r="AA48" s="25"/>
      <c r="AB48" s="25"/>
      <c r="AC48" s="25"/>
      <c r="AO48" t="str">
        <v>Q_2014Q3</v>
      </c>
      <c r="AP48" t="str">
        <v>QT2014</v>
      </c>
    </row>
    <row r="49" spans="1:42">
      <c r="A49" s="42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Q49" s="25"/>
      <c r="R49" s="25"/>
      <c r="S49" s="25"/>
      <c r="T49" s="25"/>
      <c r="U49" s="70"/>
      <c r="V49" s="25"/>
      <c r="W49" s="25"/>
      <c r="X49" s="25"/>
      <c r="Y49" s="25"/>
      <c r="Z49" s="25"/>
      <c r="AA49" s="25"/>
      <c r="AB49" s="25"/>
      <c r="AC49" s="25"/>
      <c r="AO49" t="str">
        <v>Q_2014Q4</v>
      </c>
      <c r="AP49" t="str">
        <v>QT2014</v>
      </c>
    </row>
    <row r="50" spans="1:42">
      <c r="A50" s="42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Q50" s="25"/>
      <c r="R50" s="25"/>
      <c r="S50" s="25"/>
      <c r="T50" s="25"/>
      <c r="U50" s="70"/>
      <c r="V50" s="25"/>
      <c r="W50" s="25"/>
      <c r="X50" s="25"/>
      <c r="Y50" s="25"/>
      <c r="Z50" s="25"/>
      <c r="AA50" s="25"/>
      <c r="AB50" s="25"/>
      <c r="AC50" s="25"/>
      <c r="AO50" t="str">
        <v>Q_2015Q1</v>
      </c>
      <c r="AP50" t="str">
        <v>QT2015</v>
      </c>
    </row>
    <row r="51" spans="1:42">
      <c r="A51" s="42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Q51" s="25"/>
      <c r="R51" s="25"/>
      <c r="S51" s="25"/>
      <c r="T51" s="25"/>
      <c r="U51" s="70"/>
      <c r="V51" s="25"/>
      <c r="W51" s="25"/>
      <c r="X51" s="25"/>
      <c r="Y51" s="25"/>
      <c r="Z51" s="25"/>
      <c r="AA51" s="25"/>
      <c r="AB51" s="25"/>
      <c r="AC51" s="25"/>
      <c r="AO51" t="str">
        <v>Q_2015Q2</v>
      </c>
      <c r="AP51" t="str">
        <v>QT2015</v>
      </c>
    </row>
    <row r="52" spans="1:42">
      <c r="A52" s="42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Q52" s="25"/>
      <c r="R52" s="25"/>
      <c r="S52" s="25"/>
      <c r="T52" s="25"/>
      <c r="U52" s="70"/>
      <c r="V52" s="25"/>
      <c r="W52" s="25"/>
      <c r="X52" s="25"/>
      <c r="Y52" s="25"/>
      <c r="Z52" s="25"/>
      <c r="AA52" s="25"/>
      <c r="AB52" s="25"/>
      <c r="AC52" s="25"/>
      <c r="AO52" t="str">
        <v>Q_2015Q3</v>
      </c>
      <c r="AP52" t="str">
        <v>QT2015</v>
      </c>
    </row>
    <row r="53" spans="1:42">
      <c r="A53" s="42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Q53" s="25"/>
      <c r="R53" s="25"/>
      <c r="S53" s="25"/>
      <c r="T53" s="25"/>
      <c r="U53" s="70"/>
      <c r="V53" s="25"/>
      <c r="W53" s="25"/>
      <c r="X53" s="25"/>
      <c r="Y53" s="25"/>
      <c r="Z53" s="25"/>
      <c r="AA53" s="25"/>
      <c r="AB53" s="25"/>
      <c r="AC53" s="25"/>
      <c r="AO53" t="str">
        <v>Q_2015Q4</v>
      </c>
      <c r="AP53" t="str">
        <v>QT2015</v>
      </c>
    </row>
    <row r="54" spans="1:42">
      <c r="A54" s="42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Q54" s="25"/>
      <c r="R54" s="25"/>
      <c r="S54" s="25"/>
      <c r="T54" s="25"/>
      <c r="U54" s="70"/>
      <c r="V54" s="25"/>
      <c r="W54" s="25"/>
      <c r="X54" s="25"/>
      <c r="Y54" s="25"/>
      <c r="Z54" s="25"/>
      <c r="AA54" s="25"/>
      <c r="AB54" s="25"/>
      <c r="AC54" s="25"/>
      <c r="AO54" t="str">
        <v>Q_2016Q1</v>
      </c>
      <c r="AP54" t="str">
        <v>QT2016</v>
      </c>
    </row>
    <row r="55" spans="1:42">
      <c r="A55" s="42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Q55" s="25"/>
      <c r="R55" s="25"/>
      <c r="S55" s="25"/>
      <c r="T55" s="25"/>
      <c r="U55" s="70"/>
      <c r="V55" s="25"/>
      <c r="W55" s="25"/>
      <c r="X55" s="25"/>
      <c r="Y55" s="25"/>
      <c r="Z55" s="25"/>
      <c r="AA55" s="25"/>
      <c r="AB55" s="25"/>
      <c r="AC55" s="25"/>
      <c r="AO55" t="str">
        <v>Q_2016Q2</v>
      </c>
      <c r="AP55" t="str">
        <v>QT2016</v>
      </c>
    </row>
    <row r="56" spans="1:42">
      <c r="A56" s="42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Q56" s="25"/>
      <c r="R56" s="25"/>
      <c r="S56" s="25"/>
      <c r="T56" s="25"/>
      <c r="U56" s="70"/>
      <c r="V56" s="25"/>
      <c r="W56" s="25"/>
      <c r="X56" s="25"/>
      <c r="Y56" s="25"/>
      <c r="Z56" s="25"/>
      <c r="AA56" s="25"/>
      <c r="AB56" s="25"/>
      <c r="AC56" s="25"/>
      <c r="AO56" t="str">
        <v>Q_2016Q3</v>
      </c>
      <c r="AP56" t="str">
        <v>QT2016</v>
      </c>
    </row>
    <row r="57" spans="1:42">
      <c r="A57" s="42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Q57" s="25"/>
      <c r="R57" s="25"/>
      <c r="S57" s="25"/>
      <c r="T57" s="25"/>
      <c r="U57" s="70"/>
      <c r="V57" s="25"/>
      <c r="W57" s="25"/>
      <c r="X57" s="25"/>
      <c r="Y57" s="25"/>
      <c r="Z57" s="25"/>
      <c r="AA57" s="25"/>
      <c r="AB57" s="25"/>
      <c r="AC57" s="25"/>
      <c r="AO57" t="str">
        <v>Q_2016Q4</v>
      </c>
      <c r="AP57" t="str">
        <v>QT2016</v>
      </c>
    </row>
    <row r="58" spans="1:42">
      <c r="A58" s="42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Q58" s="25"/>
      <c r="R58" s="25"/>
      <c r="S58" s="25"/>
      <c r="T58" s="25"/>
      <c r="U58" s="70"/>
      <c r="V58" s="25"/>
      <c r="W58" s="25"/>
      <c r="X58" s="25"/>
      <c r="Y58" s="25"/>
      <c r="Z58" s="25"/>
      <c r="AA58" s="25"/>
      <c r="AB58" s="25"/>
      <c r="AC58" s="25"/>
      <c r="AO58" t="str">
        <v>Q_2017Q1</v>
      </c>
      <c r="AP58" t="str">
        <v>QT2017</v>
      </c>
    </row>
    <row r="59" spans="1:42">
      <c r="A59" s="42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Q59" s="25"/>
      <c r="R59" s="25"/>
      <c r="S59" s="25"/>
      <c r="T59" s="25"/>
      <c r="U59" s="70"/>
      <c r="V59" s="25"/>
      <c r="W59" s="25"/>
      <c r="X59" s="25"/>
      <c r="Y59" s="25"/>
      <c r="Z59" s="25"/>
      <c r="AA59" s="25"/>
      <c r="AB59" s="25"/>
      <c r="AC59" s="25"/>
      <c r="AO59" t="str">
        <v>Q_2017Q2</v>
      </c>
      <c r="AP59" t="str">
        <v>QT2017</v>
      </c>
    </row>
    <row r="60" spans="1:42">
      <c r="A60" s="42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Q60" s="25"/>
      <c r="R60" s="25"/>
      <c r="S60" s="25"/>
      <c r="T60" s="25"/>
      <c r="U60" s="70"/>
      <c r="V60" s="25"/>
      <c r="W60" s="25"/>
      <c r="X60" s="25"/>
      <c r="Y60" s="25"/>
      <c r="Z60" s="25"/>
      <c r="AA60" s="25"/>
      <c r="AB60" s="25"/>
      <c r="AC60" s="25"/>
      <c r="AO60" t="str">
        <v>Q_2017Q3</v>
      </c>
      <c r="AP60" t="str">
        <v>QT2017</v>
      </c>
    </row>
    <row r="61" spans="1:42">
      <c r="A61" s="42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Q61" s="25"/>
      <c r="R61" s="25"/>
      <c r="S61" s="25"/>
      <c r="T61" s="25"/>
      <c r="U61" s="70"/>
      <c r="V61" s="25"/>
      <c r="W61" s="25"/>
      <c r="X61" s="25"/>
      <c r="Y61" s="25"/>
      <c r="Z61" s="25"/>
      <c r="AA61" s="25"/>
      <c r="AB61" s="25"/>
      <c r="AC61" s="25"/>
      <c r="AO61" t="str">
        <v>Q_2017Q4</v>
      </c>
      <c r="AP61" t="str">
        <v>QT2017</v>
      </c>
    </row>
    <row r="62" spans="1:42">
      <c r="A62" s="42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Q62" s="25"/>
      <c r="R62" s="25"/>
      <c r="S62" s="25"/>
      <c r="T62" s="25"/>
      <c r="U62" s="70"/>
      <c r="V62" s="25"/>
      <c r="W62" s="25"/>
      <c r="X62" s="25"/>
      <c r="Y62" s="25"/>
      <c r="Z62" s="25"/>
      <c r="AA62" s="25"/>
      <c r="AB62" s="25"/>
      <c r="AC62" s="25"/>
      <c r="AO62" t="str">
        <v>Q_2018Q1</v>
      </c>
      <c r="AP62" t="str">
        <v>QT2018</v>
      </c>
    </row>
    <row r="63" spans="1:42">
      <c r="A63" s="42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Q63" s="25"/>
      <c r="R63" s="25"/>
      <c r="S63" s="25"/>
      <c r="T63" s="25"/>
      <c r="U63" s="70"/>
      <c r="V63" s="25"/>
      <c r="W63" s="25"/>
      <c r="X63" s="25"/>
      <c r="Y63" s="25"/>
      <c r="Z63" s="25"/>
      <c r="AA63" s="25"/>
      <c r="AB63" s="25"/>
      <c r="AC63" s="25"/>
      <c r="AO63" t="str">
        <v>Q_2018Q2</v>
      </c>
      <c r="AP63" t="str">
        <v>QT2018</v>
      </c>
    </row>
    <row r="64" spans="1:42">
      <c r="A64" s="42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Q64" s="25"/>
      <c r="R64" s="25"/>
      <c r="S64" s="25"/>
      <c r="T64" s="25"/>
      <c r="U64" s="70"/>
      <c r="V64" s="25"/>
      <c r="W64" s="25"/>
      <c r="X64" s="25"/>
      <c r="Y64" s="25"/>
      <c r="Z64" s="25"/>
      <c r="AA64" s="25"/>
      <c r="AB64" s="25"/>
      <c r="AC64" s="25"/>
      <c r="AO64" t="str">
        <v>Q_2018Q3</v>
      </c>
      <c r="AP64" t="str">
        <v>QT2018</v>
      </c>
    </row>
    <row r="65" spans="1:42">
      <c r="A65" s="42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Q65" s="25"/>
      <c r="R65" s="25"/>
      <c r="S65" s="25"/>
      <c r="T65" s="25"/>
      <c r="U65" s="70"/>
      <c r="V65" s="25"/>
      <c r="W65" s="25"/>
      <c r="X65" s="25"/>
      <c r="Y65" s="25"/>
      <c r="Z65" s="25"/>
      <c r="AA65" s="25"/>
      <c r="AB65" s="25"/>
      <c r="AC65" s="25"/>
      <c r="AO65" t="str">
        <v>Q_2018Q4</v>
      </c>
      <c r="AP65" t="str">
        <v>QT2018</v>
      </c>
    </row>
    <row r="66" spans="1:42">
      <c r="A66" s="42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Q66" s="25"/>
      <c r="R66" s="25"/>
      <c r="S66" s="25"/>
      <c r="T66" s="25"/>
      <c r="U66" s="70"/>
      <c r="V66" s="25"/>
      <c r="W66" s="25"/>
      <c r="X66" s="25"/>
      <c r="Y66" s="25"/>
      <c r="Z66" s="25"/>
      <c r="AA66" s="25"/>
      <c r="AB66" s="25"/>
      <c r="AC66" s="25"/>
      <c r="AO66" t="str">
        <v>Q_2019Q1</v>
      </c>
      <c r="AP66" t="str">
        <v>QT2019</v>
      </c>
    </row>
    <row r="67" spans="1:42">
      <c r="A67" s="42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Q67" s="25"/>
      <c r="R67" s="25"/>
      <c r="S67" s="25"/>
      <c r="T67" s="25"/>
      <c r="U67" s="70"/>
      <c r="V67" s="25"/>
      <c r="W67" s="25"/>
      <c r="X67" s="25"/>
      <c r="Y67" s="25"/>
      <c r="Z67" s="25"/>
      <c r="AA67" s="25"/>
      <c r="AB67" s="25"/>
      <c r="AC67" s="25"/>
      <c r="AO67" t="str">
        <v>Q_2019Q2</v>
      </c>
      <c r="AP67" t="str">
        <v>QT2019</v>
      </c>
    </row>
    <row r="68" spans="1:42">
      <c r="A68" s="42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Q68" s="25"/>
      <c r="R68" s="25"/>
      <c r="S68" s="25"/>
      <c r="T68" s="25"/>
      <c r="U68" s="70"/>
      <c r="V68" s="25"/>
      <c r="W68" s="25"/>
      <c r="X68" s="25"/>
      <c r="Y68" s="25"/>
      <c r="Z68" s="25"/>
      <c r="AA68" s="25"/>
      <c r="AB68" s="25"/>
      <c r="AC68" s="25"/>
      <c r="AO68" t="str">
        <v>Q_2019Q3</v>
      </c>
      <c r="AP68" t="str">
        <v>QT2019</v>
      </c>
    </row>
    <row r="69" spans="1:42">
      <c r="A69" s="42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Q69" s="25"/>
      <c r="R69" s="25"/>
      <c r="S69" s="25"/>
      <c r="T69" s="25"/>
      <c r="U69" s="70"/>
      <c r="V69" s="25"/>
      <c r="W69" s="25"/>
      <c r="X69" s="25"/>
      <c r="Y69" s="25"/>
      <c r="Z69" s="25"/>
      <c r="AA69" s="25"/>
      <c r="AB69" s="25"/>
      <c r="AC69" s="25"/>
      <c r="AO69" t="str">
        <v>Q_2019Q4</v>
      </c>
      <c r="AP69" t="str">
        <v>QT2019</v>
      </c>
    </row>
    <row r="70" spans="1:42">
      <c r="A70" s="42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Q70" s="25"/>
      <c r="R70" s="25"/>
      <c r="S70" s="25"/>
      <c r="T70" s="25"/>
      <c r="U70" s="70"/>
      <c r="V70" s="25"/>
      <c r="W70" s="25"/>
      <c r="X70" s="25"/>
      <c r="Y70" s="25"/>
      <c r="Z70" s="25"/>
      <c r="AA70" s="25"/>
      <c r="AB70" s="25"/>
      <c r="AC70" s="25"/>
      <c r="AO70" t="str">
        <v>Q_2020Q1</v>
      </c>
      <c r="AP70" t="str">
        <v>QT2020</v>
      </c>
    </row>
    <row r="71" spans="1:42">
      <c r="A71" s="42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Q71" s="25"/>
      <c r="R71" s="25"/>
      <c r="S71" s="25"/>
      <c r="T71" s="25"/>
      <c r="U71" s="70"/>
      <c r="V71" s="25"/>
      <c r="W71" s="25"/>
      <c r="X71" s="25"/>
      <c r="Y71" s="25"/>
      <c r="Z71" s="25"/>
      <c r="AA71" s="25"/>
      <c r="AB71" s="25"/>
      <c r="AC71" s="25"/>
      <c r="AO71" t="str">
        <v>Q_2020Q2</v>
      </c>
      <c r="AP71" t="str">
        <v>QT2020</v>
      </c>
    </row>
    <row r="72" spans="1:42">
      <c r="A72" s="42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Q72" s="25"/>
      <c r="R72" s="25"/>
      <c r="S72" s="25"/>
      <c r="T72" s="25"/>
      <c r="U72" s="70"/>
      <c r="V72" s="25"/>
      <c r="W72" s="25"/>
      <c r="X72" s="25"/>
      <c r="Y72" s="25"/>
      <c r="Z72" s="25"/>
      <c r="AA72" s="25"/>
      <c r="AB72" s="25"/>
      <c r="AC72" s="25"/>
      <c r="AO72" t="str">
        <v>Q_2020Q3</v>
      </c>
      <c r="AP72" t="str">
        <v>QT2020</v>
      </c>
    </row>
    <row r="73" spans="1:42">
      <c r="A73" s="42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Q73" s="25"/>
      <c r="R73" s="25"/>
      <c r="S73" s="25"/>
      <c r="T73" s="25"/>
      <c r="U73" s="70"/>
      <c r="V73" s="25"/>
      <c r="W73" s="25"/>
      <c r="X73" s="25"/>
      <c r="Y73" s="25"/>
      <c r="Z73" s="25"/>
      <c r="AA73" s="25"/>
      <c r="AB73" s="25"/>
      <c r="AC73" s="25"/>
      <c r="AO73" t="str">
        <v>Q_2020Q4</v>
      </c>
      <c r="AP73" t="str">
        <v>QT2020</v>
      </c>
    </row>
    <row r="74" spans="1:42">
      <c r="A74" s="42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Q74" s="25"/>
      <c r="R74" s="25"/>
      <c r="S74" s="25"/>
      <c r="T74" s="25"/>
      <c r="U74" s="70"/>
      <c r="V74" s="25"/>
      <c r="W74" s="25"/>
      <c r="X74" s="25"/>
      <c r="Y74" s="25"/>
      <c r="Z74" s="25"/>
      <c r="AA74" s="25"/>
      <c r="AB74" s="25"/>
      <c r="AC74" s="25"/>
      <c r="AO74" t="str">
        <v>Q_2021Q1</v>
      </c>
      <c r="AP74" t="str">
        <v>QT2021</v>
      </c>
    </row>
    <row r="75" spans="1:42">
      <c r="A75" s="42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Q75" s="25"/>
      <c r="R75" s="25"/>
      <c r="S75" s="25"/>
      <c r="T75" s="25"/>
      <c r="U75" s="70"/>
      <c r="V75" s="25"/>
      <c r="W75" s="25"/>
      <c r="X75" s="25"/>
      <c r="Y75" s="25"/>
      <c r="Z75" s="25"/>
      <c r="AA75" s="25"/>
      <c r="AB75" s="25"/>
      <c r="AC75" s="25"/>
      <c r="AO75" t="str">
        <v>Q_2021Q2</v>
      </c>
      <c r="AP75" t="str">
        <v>QT2021</v>
      </c>
    </row>
    <row r="76" spans="1:42">
      <c r="A76" s="42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Q76" s="25"/>
      <c r="R76" s="25"/>
      <c r="S76" s="25"/>
      <c r="T76" s="25"/>
      <c r="U76" s="70"/>
      <c r="V76" s="25"/>
      <c r="W76" s="25"/>
      <c r="X76" s="25"/>
      <c r="Y76" s="25"/>
      <c r="Z76" s="25"/>
      <c r="AA76" s="25"/>
      <c r="AB76" s="25"/>
      <c r="AC76" s="25"/>
      <c r="AO76" t="str">
        <v>Q_2021Q3</v>
      </c>
      <c r="AP76" t="str">
        <v>QT2021</v>
      </c>
    </row>
    <row r="77" spans="1:42">
      <c r="A77" s="42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Q77" s="25"/>
      <c r="R77" s="25"/>
      <c r="S77" s="25"/>
      <c r="T77" s="25"/>
      <c r="U77" s="70"/>
      <c r="V77" s="25"/>
      <c r="W77" s="25"/>
      <c r="X77" s="25"/>
      <c r="Y77" s="25"/>
      <c r="Z77" s="25"/>
      <c r="AA77" s="25"/>
      <c r="AB77" s="25"/>
      <c r="AC77" s="25"/>
      <c r="AO77" t="str">
        <v>Q_2021Q4</v>
      </c>
      <c r="AP77" t="str">
        <v>QT2021</v>
      </c>
    </row>
    <row r="78" spans="1:42">
      <c r="A78" s="42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Q78" s="25"/>
      <c r="R78" s="25"/>
      <c r="S78" s="25"/>
      <c r="T78" s="25"/>
      <c r="U78" s="70"/>
      <c r="V78" s="25"/>
      <c r="W78" s="25"/>
      <c r="X78" s="25"/>
      <c r="Y78" s="25"/>
      <c r="Z78" s="25"/>
      <c r="AA78" s="25"/>
      <c r="AB78" s="25"/>
      <c r="AC78" s="25"/>
      <c r="AO78" t="str">
        <v>Q_2022Q1</v>
      </c>
      <c r="AP78" t="str">
        <v>QT2022</v>
      </c>
    </row>
    <row r="79" spans="1:42">
      <c r="A79" s="42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Q79" s="25"/>
      <c r="R79" s="25"/>
      <c r="S79" s="25"/>
      <c r="T79" s="25"/>
      <c r="U79" s="70"/>
      <c r="V79" s="25"/>
      <c r="W79" s="25"/>
      <c r="X79" s="25"/>
      <c r="Y79" s="25"/>
      <c r="Z79" s="25"/>
      <c r="AA79" s="25"/>
      <c r="AB79" s="25"/>
      <c r="AC79" s="25"/>
      <c r="AO79" t="str">
        <v>Q_2022Q2</v>
      </c>
      <c r="AP79" t="str">
        <v>QT2022</v>
      </c>
    </row>
    <row r="80" spans="1:42">
      <c r="A80" s="42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Q80" s="25"/>
      <c r="R80" s="25"/>
      <c r="S80" s="25"/>
      <c r="T80" s="25"/>
      <c r="U80" s="70"/>
      <c r="V80" s="25"/>
      <c r="W80" s="25"/>
      <c r="X80" s="25"/>
      <c r="Y80" s="25"/>
      <c r="Z80" s="25"/>
      <c r="AA80" s="25"/>
      <c r="AB80" s="25"/>
      <c r="AC80" s="25"/>
      <c r="AO80" t="str">
        <v>Q_2022Q3</v>
      </c>
      <c r="AP80" t="str">
        <v>QT2022</v>
      </c>
    </row>
    <row r="81" spans="1:42">
      <c r="A81" s="42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Q81" s="25"/>
      <c r="R81" s="25"/>
      <c r="S81" s="25"/>
      <c r="T81" s="25"/>
      <c r="U81" s="70"/>
      <c r="V81" s="25"/>
      <c r="W81" s="25"/>
      <c r="X81" s="25"/>
      <c r="Y81" s="25"/>
      <c r="Z81" s="25"/>
      <c r="AA81" s="25"/>
      <c r="AB81" s="25"/>
      <c r="AC81" s="25"/>
      <c r="AO81" t="str">
        <v>Q_2022Q4</v>
      </c>
      <c r="AP81" t="str">
        <v>QT2022</v>
      </c>
    </row>
    <row r="82" spans="1:42">
      <c r="A82" s="42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Q82" s="25"/>
      <c r="R82" s="25"/>
      <c r="S82" s="25"/>
      <c r="T82" s="25"/>
      <c r="U82" s="70"/>
      <c r="V82" s="25"/>
      <c r="W82" s="25"/>
      <c r="X82" s="25"/>
      <c r="Y82" s="25"/>
      <c r="Z82" s="25"/>
      <c r="AA82" s="25"/>
      <c r="AB82" s="25"/>
      <c r="AC82" s="25"/>
      <c r="AO82" t="str">
        <v>Q_2023Q1</v>
      </c>
      <c r="AP82" t="str">
        <v>QT2023</v>
      </c>
    </row>
    <row r="83" spans="1:42">
      <c r="A83" s="42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Q83" s="25"/>
      <c r="R83" s="25"/>
      <c r="S83" s="25"/>
      <c r="T83" s="25"/>
      <c r="U83" s="70"/>
      <c r="V83" s="25"/>
      <c r="W83" s="25"/>
      <c r="X83" s="25"/>
      <c r="Y83" s="25"/>
      <c r="Z83" s="25"/>
      <c r="AA83" s="25"/>
      <c r="AB83" s="25"/>
      <c r="AC83" s="25"/>
      <c r="AO83" t="str">
        <v>Q_2023Q2</v>
      </c>
      <c r="AP83" t="str">
        <v>QT2023</v>
      </c>
    </row>
    <row r="84" spans="1:42">
      <c r="A84" s="42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Q84" s="25"/>
      <c r="R84" s="25"/>
      <c r="S84" s="25"/>
      <c r="T84" s="25"/>
      <c r="U84" s="70"/>
      <c r="V84" s="25"/>
      <c r="W84" s="25"/>
      <c r="X84" s="25"/>
      <c r="Y84" s="25"/>
      <c r="Z84" s="25"/>
      <c r="AA84" s="25"/>
      <c r="AB84" s="25"/>
      <c r="AC84" s="25"/>
      <c r="AO84" t="str">
        <v>Q_2023Q3</v>
      </c>
      <c r="AP84" t="str">
        <v>QT2023</v>
      </c>
    </row>
    <row r="85" spans="1:42">
      <c r="A85" s="42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Q85" s="25"/>
      <c r="R85" s="25"/>
      <c r="S85" s="25"/>
      <c r="T85" s="25"/>
      <c r="U85" s="70"/>
      <c r="V85" s="25"/>
      <c r="W85" s="25"/>
      <c r="X85" s="25"/>
      <c r="Y85" s="25"/>
      <c r="Z85" s="25"/>
      <c r="AA85" s="25"/>
      <c r="AB85" s="25"/>
      <c r="AC85" s="25"/>
      <c r="AO85" t="str">
        <v>Q_2023Q4</v>
      </c>
      <c r="AP85" t="str">
        <v>QT2023</v>
      </c>
    </row>
    <row r="86" spans="1:42">
      <c r="A86" s="42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Q86" s="25"/>
      <c r="R86" s="25"/>
      <c r="S86" s="25"/>
      <c r="T86" s="25"/>
      <c r="U86" s="70"/>
      <c r="V86" s="25"/>
      <c r="W86" s="25"/>
      <c r="X86" s="25"/>
      <c r="Y86" s="25"/>
      <c r="Z86" s="25"/>
      <c r="AA86" s="25"/>
      <c r="AB86" s="25"/>
      <c r="AC86" s="25"/>
      <c r="AO86" t="str">
        <v>Q_2024Q1</v>
      </c>
      <c r="AP86" t="str">
        <v>QT2024</v>
      </c>
    </row>
    <row r="87" spans="1:42">
      <c r="A87" s="42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Q87" s="25"/>
      <c r="R87" s="25"/>
      <c r="S87" s="25"/>
      <c r="T87" s="25"/>
      <c r="U87" s="70"/>
      <c r="V87" s="25"/>
      <c r="W87" s="25"/>
      <c r="X87" s="25"/>
      <c r="Y87" s="25"/>
      <c r="Z87" s="25"/>
      <c r="AA87" s="25"/>
      <c r="AB87" s="25"/>
      <c r="AC87" s="25"/>
      <c r="AO87" t="str">
        <v>Q_2024Q2</v>
      </c>
      <c r="AP87" t="str">
        <v>QT2024</v>
      </c>
    </row>
    <row r="88" spans="1:42">
      <c r="A88" s="42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Q88" s="25"/>
      <c r="R88" s="25"/>
      <c r="S88" s="25"/>
      <c r="T88" s="25"/>
      <c r="U88" s="70"/>
      <c r="V88" s="25"/>
      <c r="W88" s="25"/>
      <c r="X88" s="25"/>
      <c r="Y88" s="25"/>
      <c r="Z88" s="25"/>
      <c r="AA88" s="25"/>
      <c r="AB88" s="25"/>
      <c r="AC88" s="25"/>
      <c r="AO88" t="str">
        <v>Q_2024Q3</v>
      </c>
      <c r="AP88" t="str">
        <v>QT2024</v>
      </c>
    </row>
    <row r="89" spans="1:42">
      <c r="A89" s="42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Q89" s="25"/>
      <c r="R89" s="25"/>
      <c r="S89" s="25"/>
      <c r="T89" s="25"/>
      <c r="U89" s="70"/>
      <c r="V89" s="25"/>
      <c r="W89" s="25"/>
      <c r="X89" s="25"/>
      <c r="Y89" s="25"/>
      <c r="Z89" s="25"/>
      <c r="AA89" s="25"/>
      <c r="AB89" s="25"/>
      <c r="AC89" s="25"/>
      <c r="AO89" t="str">
        <v>Q_2024Q4</v>
      </c>
      <c r="AP89" t="str">
        <v>QT2024</v>
      </c>
    </row>
    <row r="90" spans="1:42">
      <c r="A90" s="42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Q90" s="25"/>
      <c r="R90" s="25"/>
      <c r="S90" s="25"/>
      <c r="T90" s="25"/>
      <c r="U90" s="70"/>
      <c r="V90" s="25"/>
      <c r="W90" s="25"/>
      <c r="X90" s="25"/>
      <c r="Y90" s="25"/>
      <c r="Z90" s="25"/>
      <c r="AA90" s="25"/>
      <c r="AB90" s="25"/>
      <c r="AC90" s="25"/>
      <c r="AO90" t="str">
        <v>Q_2025Q1</v>
      </c>
      <c r="AP90" t="str">
        <v>QT2025</v>
      </c>
    </row>
    <row r="91" spans="1:42">
      <c r="A91" s="42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Q91" s="25"/>
      <c r="R91" s="25"/>
      <c r="S91" s="25"/>
      <c r="T91" s="25"/>
      <c r="U91" s="70"/>
      <c r="V91" s="25"/>
      <c r="W91" s="25"/>
      <c r="X91" s="25"/>
      <c r="Y91" s="25"/>
      <c r="Z91" s="25"/>
      <c r="AA91" s="25"/>
      <c r="AB91" s="25"/>
      <c r="AC91" s="25"/>
      <c r="AO91" t="str">
        <v>Q_2025Q2</v>
      </c>
      <c r="AP91" t="str">
        <v>QT2025</v>
      </c>
    </row>
    <row r="92" spans="1:42">
      <c r="A92" s="42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Q92" s="25"/>
      <c r="R92" s="25"/>
      <c r="S92" s="25"/>
      <c r="T92" s="25"/>
      <c r="U92" s="70"/>
      <c r="V92" s="25"/>
      <c r="W92" s="25"/>
      <c r="X92" s="25"/>
      <c r="Y92" s="25"/>
      <c r="Z92" s="25"/>
      <c r="AA92" s="25"/>
      <c r="AB92" s="25"/>
      <c r="AC92" s="25"/>
      <c r="AO92" t="str">
        <v>Q_2025Q3</v>
      </c>
      <c r="AP92" t="str">
        <v>QT2025</v>
      </c>
    </row>
    <row r="93" spans="1:42">
      <c r="A93" s="42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Q93" s="25"/>
      <c r="R93" s="25"/>
      <c r="S93" s="25"/>
      <c r="T93" s="25"/>
      <c r="U93" s="70"/>
      <c r="V93" s="25"/>
      <c r="W93" s="25"/>
      <c r="X93" s="25"/>
      <c r="Y93" s="25"/>
      <c r="Z93" s="25"/>
      <c r="AA93" s="25"/>
      <c r="AB93" s="25"/>
      <c r="AC93" s="25"/>
      <c r="AO93" t="str">
        <v>Q_2025Q4</v>
      </c>
      <c r="AP93" t="str">
        <v>QT2025</v>
      </c>
    </row>
    <row r="94" spans="1:42">
      <c r="A94" s="42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Q94" s="25"/>
      <c r="R94" s="25"/>
      <c r="S94" s="25"/>
      <c r="T94" s="25"/>
      <c r="U94" s="70"/>
      <c r="V94" s="25"/>
      <c r="W94" s="25"/>
      <c r="X94" s="25"/>
      <c r="Y94" s="25"/>
      <c r="Z94" s="25"/>
      <c r="AA94" s="25"/>
      <c r="AB94" s="25"/>
      <c r="AC94" s="25"/>
      <c r="AO94" t="str">
        <v>Q_2026Q1</v>
      </c>
      <c r="AP94" t="str">
        <v>QT2026</v>
      </c>
    </row>
    <row r="95" spans="1:42">
      <c r="A95" s="42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Q95" s="25"/>
      <c r="R95" s="25"/>
      <c r="S95" s="25"/>
      <c r="T95" s="25"/>
      <c r="U95" s="70"/>
      <c r="V95" s="25"/>
      <c r="W95" s="25"/>
      <c r="X95" s="25"/>
      <c r="Y95" s="25"/>
      <c r="Z95" s="25"/>
      <c r="AA95" s="25"/>
      <c r="AB95" s="25"/>
      <c r="AC95" s="25"/>
      <c r="AO95" t="str">
        <v>Q_2026Q2</v>
      </c>
      <c r="AP95" t="str">
        <v>QT2026</v>
      </c>
    </row>
    <row r="96" spans="1:42">
      <c r="A96" s="42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Q96" s="25"/>
      <c r="R96" s="25"/>
      <c r="S96" s="25"/>
      <c r="T96" s="25"/>
      <c r="U96" s="70"/>
      <c r="V96" s="25"/>
      <c r="W96" s="25"/>
      <c r="X96" s="25"/>
      <c r="Y96" s="25"/>
      <c r="Z96" s="25"/>
      <c r="AA96" s="25"/>
      <c r="AB96" s="25"/>
      <c r="AC96" s="25"/>
      <c r="AO96" t="str">
        <v>Q_2026Q3</v>
      </c>
      <c r="AP96" t="str">
        <v>QT2026</v>
      </c>
    </row>
    <row r="97" spans="1:42">
      <c r="A97" s="42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Q97" s="25"/>
      <c r="R97" s="25"/>
      <c r="S97" s="25"/>
      <c r="T97" s="25"/>
      <c r="U97" s="70"/>
      <c r="V97" s="25"/>
      <c r="W97" s="25"/>
      <c r="X97" s="25"/>
      <c r="Y97" s="25"/>
      <c r="Z97" s="25"/>
      <c r="AA97" s="25"/>
      <c r="AB97" s="25"/>
      <c r="AC97" s="25"/>
      <c r="AO97" t="str">
        <v>Q_2026Q4</v>
      </c>
      <c r="AP97" t="str">
        <v>QT2026</v>
      </c>
    </row>
    <row r="98" spans="1:42">
      <c r="A98" s="42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Q98" s="25"/>
      <c r="R98" s="25"/>
      <c r="S98" s="25"/>
      <c r="T98" s="25"/>
      <c r="U98" s="70"/>
      <c r="V98" s="25"/>
      <c r="W98" s="25"/>
      <c r="X98" s="25"/>
      <c r="Y98" s="25"/>
      <c r="Z98" s="25"/>
      <c r="AA98" s="25"/>
      <c r="AB98" s="25"/>
      <c r="AC98" s="25"/>
      <c r="AO98" t="str">
        <v>Q_2027Q1</v>
      </c>
      <c r="AP98" t="str">
        <v>QT2027</v>
      </c>
    </row>
    <row r="99" spans="1:42">
      <c r="A99" s="42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Q99" s="25"/>
      <c r="R99" s="25"/>
      <c r="S99" s="25"/>
      <c r="T99" s="25"/>
      <c r="U99" s="70"/>
      <c r="V99" s="25"/>
      <c r="W99" s="25"/>
      <c r="X99" s="25"/>
      <c r="Y99" s="25"/>
      <c r="Z99" s="25"/>
      <c r="AA99" s="25"/>
      <c r="AB99" s="25"/>
      <c r="AC99" s="25"/>
      <c r="AO99" t="str">
        <v>Q_2027Q2</v>
      </c>
      <c r="AP99" t="str">
        <v>QT2027</v>
      </c>
    </row>
    <row r="100" spans="1:42">
      <c r="A100" s="42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Q100" s="25"/>
      <c r="R100" s="25"/>
      <c r="S100" s="25"/>
      <c r="T100" s="25"/>
      <c r="U100" s="70"/>
      <c r="V100" s="25"/>
      <c r="W100" s="25"/>
      <c r="X100" s="25"/>
      <c r="Y100" s="25"/>
      <c r="Z100" s="25"/>
      <c r="AA100" s="25"/>
      <c r="AB100" s="25"/>
      <c r="AC100" s="25"/>
      <c r="AO100" t="str">
        <v>Q_2027Q3</v>
      </c>
      <c r="AP100" t="str">
        <v>QT2027</v>
      </c>
    </row>
    <row r="101" spans="1:42">
      <c r="A101" s="42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Q101" s="25"/>
      <c r="R101" s="25"/>
      <c r="S101" s="25"/>
      <c r="T101" s="25"/>
      <c r="U101" s="70"/>
      <c r="V101" s="25"/>
      <c r="W101" s="25"/>
      <c r="X101" s="25"/>
      <c r="Y101" s="25"/>
      <c r="Z101" s="25"/>
      <c r="AA101" s="25"/>
      <c r="AB101" s="25"/>
      <c r="AC101" s="25"/>
      <c r="AO101" t="str">
        <v>Q_2027Q4</v>
      </c>
      <c r="AP101" t="str">
        <v>QT2027</v>
      </c>
    </row>
    <row r="102" spans="1:42">
      <c r="A102" s="42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Q102" s="25"/>
      <c r="R102" s="25"/>
      <c r="S102" s="25"/>
      <c r="T102" s="25"/>
      <c r="U102" s="70"/>
      <c r="V102" s="25"/>
      <c r="W102" s="25"/>
      <c r="X102" s="25"/>
      <c r="Y102" s="25"/>
      <c r="Z102" s="25"/>
      <c r="AA102" s="25"/>
      <c r="AB102" s="25"/>
      <c r="AC102" s="25"/>
      <c r="AO102" t="str">
        <v>Q_2028Q1</v>
      </c>
      <c r="AP102" t="str">
        <v>QT2028</v>
      </c>
    </row>
    <row r="103" spans="1:42">
      <c r="A103" s="42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Q103" s="25"/>
      <c r="R103" s="25"/>
      <c r="S103" s="25"/>
      <c r="T103" s="25"/>
      <c r="U103" s="70"/>
      <c r="V103" s="25"/>
      <c r="W103" s="25"/>
      <c r="X103" s="25"/>
      <c r="Y103" s="25"/>
      <c r="Z103" s="25"/>
      <c r="AA103" s="25"/>
      <c r="AB103" s="25"/>
      <c r="AC103" s="25"/>
      <c r="AO103" t="str">
        <v>Q_2028Q2</v>
      </c>
      <c r="AP103" t="str">
        <v>QT2028</v>
      </c>
    </row>
    <row r="104" spans="1:42">
      <c r="A104" s="42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Q104" s="25"/>
      <c r="R104" s="25"/>
      <c r="S104" s="25"/>
      <c r="T104" s="25"/>
      <c r="U104" s="70"/>
      <c r="V104" s="25"/>
      <c r="W104" s="25"/>
      <c r="X104" s="25"/>
      <c r="Y104" s="25"/>
      <c r="Z104" s="25"/>
      <c r="AA104" s="25"/>
      <c r="AB104" s="25"/>
      <c r="AC104" s="25"/>
      <c r="AO104" t="str">
        <v>Q_2028Q3</v>
      </c>
      <c r="AP104" t="str">
        <v>QT2028</v>
      </c>
    </row>
    <row r="105" spans="1:42">
      <c r="A105" s="42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Q105" s="25"/>
      <c r="R105" s="25"/>
      <c r="S105" s="25"/>
      <c r="T105" s="25"/>
      <c r="U105" s="70"/>
      <c r="V105" s="25"/>
      <c r="W105" s="25"/>
      <c r="X105" s="25"/>
      <c r="Y105" s="25"/>
      <c r="Z105" s="25"/>
      <c r="AA105" s="25"/>
      <c r="AB105" s="25"/>
      <c r="AC105" s="25"/>
    </row>
    <row r="106" spans="1:42">
      <c r="A106" s="42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Q106" s="25"/>
      <c r="R106" s="25"/>
      <c r="S106" s="25"/>
      <c r="T106" s="25"/>
      <c r="U106" s="70"/>
      <c r="V106" s="25"/>
      <c r="W106" s="25"/>
      <c r="X106" s="25"/>
      <c r="Y106" s="25"/>
      <c r="Z106" s="25"/>
      <c r="AA106" s="25"/>
      <c r="AB106" s="25"/>
      <c r="AC106" s="25"/>
    </row>
    <row r="107" spans="1:42">
      <c r="A107" s="42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Q107" s="25"/>
      <c r="R107" s="25"/>
      <c r="S107" s="25"/>
      <c r="T107" s="25"/>
      <c r="U107" s="70"/>
      <c r="V107" s="25"/>
      <c r="W107" s="25"/>
      <c r="X107" s="25"/>
      <c r="Y107" s="25"/>
      <c r="Z107" s="25"/>
      <c r="AA107" s="25"/>
      <c r="AB107" s="25"/>
      <c r="AC107" s="25"/>
    </row>
    <row r="108" spans="1:42">
      <c r="A108" s="42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Q108" s="25"/>
      <c r="R108" s="25"/>
      <c r="S108" s="25"/>
      <c r="T108" s="25"/>
      <c r="U108" s="70"/>
      <c r="V108" s="25"/>
      <c r="W108" s="25"/>
      <c r="X108" s="25"/>
      <c r="Y108" s="25"/>
      <c r="Z108" s="25"/>
      <c r="AA108" s="25"/>
      <c r="AB108" s="25"/>
      <c r="AC108" s="25"/>
    </row>
    <row r="109" spans="1:42">
      <c r="A109" s="42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Q109" s="25"/>
      <c r="R109" s="25"/>
      <c r="S109" s="25"/>
      <c r="T109" s="25"/>
      <c r="U109" s="70"/>
      <c r="V109" s="25"/>
      <c r="W109" s="25"/>
      <c r="X109" s="25"/>
      <c r="Y109" s="25"/>
      <c r="Z109" s="25"/>
      <c r="AA109" s="25"/>
      <c r="AB109" s="25"/>
      <c r="AC109" s="25"/>
    </row>
    <row r="110" spans="1:42">
      <c r="A110" s="42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Q110" s="25"/>
      <c r="R110" s="25"/>
      <c r="S110" s="25"/>
      <c r="T110" s="25"/>
      <c r="U110" s="70"/>
      <c r="V110" s="25"/>
      <c r="W110" s="25"/>
      <c r="X110" s="25"/>
      <c r="Y110" s="25"/>
      <c r="Z110" s="25"/>
      <c r="AA110" s="25"/>
      <c r="AB110" s="25"/>
      <c r="AC110" s="25"/>
    </row>
    <row r="111" spans="1:42">
      <c r="A111" s="42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Q111" s="25"/>
      <c r="R111" s="25"/>
      <c r="S111" s="25"/>
      <c r="T111" s="25"/>
      <c r="U111" s="70"/>
      <c r="V111" s="25"/>
      <c r="W111" s="25"/>
      <c r="X111" s="25"/>
      <c r="Y111" s="25"/>
      <c r="Z111" s="25"/>
      <c r="AA111" s="25"/>
      <c r="AB111" s="25"/>
      <c r="AC111" s="25"/>
    </row>
    <row r="112" spans="1:42">
      <c r="A112" s="42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Q112" s="25"/>
      <c r="R112" s="25"/>
      <c r="S112" s="25"/>
      <c r="T112" s="25"/>
      <c r="U112" s="70"/>
      <c r="V112" s="25"/>
      <c r="W112" s="25"/>
      <c r="X112" s="25"/>
      <c r="Y112" s="25"/>
      <c r="Z112" s="25"/>
      <c r="AA112" s="25"/>
      <c r="AB112" s="25"/>
      <c r="AC112" s="25"/>
    </row>
    <row r="113" spans="1:29">
      <c r="A113" s="42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Q113" s="25"/>
      <c r="R113" s="25"/>
      <c r="S113" s="25"/>
      <c r="T113" s="25"/>
      <c r="U113" s="70"/>
      <c r="V113" s="25"/>
      <c r="W113" s="25"/>
      <c r="X113" s="25"/>
      <c r="Y113" s="25"/>
      <c r="Z113" s="25"/>
      <c r="AA113" s="25"/>
      <c r="AB113" s="25"/>
      <c r="AC113" s="25"/>
    </row>
    <row r="114" spans="1:29">
      <c r="A114" s="42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Q114" s="25"/>
      <c r="R114" s="25"/>
      <c r="S114" s="25"/>
      <c r="T114" s="25"/>
      <c r="U114" s="70"/>
      <c r="V114" s="25"/>
      <c r="W114" s="25"/>
      <c r="X114" s="25"/>
      <c r="Y114" s="25"/>
      <c r="Z114" s="25"/>
      <c r="AA114" s="25"/>
      <c r="AB114" s="25"/>
      <c r="AC114" s="25"/>
    </row>
    <row r="115" spans="1:29">
      <c r="A115" s="42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Q115" s="25"/>
      <c r="R115" s="25"/>
      <c r="S115" s="25"/>
      <c r="T115" s="25"/>
      <c r="U115" s="70"/>
      <c r="V115" s="25"/>
      <c r="W115" s="25"/>
      <c r="X115" s="25"/>
      <c r="Y115" s="25"/>
      <c r="Z115" s="25"/>
      <c r="AA115" s="25"/>
      <c r="AB115" s="25"/>
      <c r="AC115" s="25"/>
    </row>
    <row r="116" spans="1:29">
      <c r="A116" s="42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Q116" s="25"/>
      <c r="R116" s="25"/>
      <c r="S116" s="25"/>
      <c r="T116" s="25"/>
      <c r="U116" s="70"/>
      <c r="V116" s="25"/>
      <c r="W116" s="25"/>
      <c r="X116" s="25"/>
      <c r="Y116" s="25"/>
      <c r="Z116" s="25"/>
      <c r="AA116" s="25"/>
      <c r="AB116" s="25"/>
      <c r="AC116" s="25"/>
    </row>
    <row r="117" spans="1:29">
      <c r="A117" s="42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Q117" s="25"/>
      <c r="R117" s="25"/>
      <c r="S117" s="25"/>
      <c r="T117" s="25"/>
      <c r="U117" s="70"/>
      <c r="V117" s="25"/>
      <c r="W117" s="25"/>
      <c r="X117" s="25"/>
      <c r="Y117" s="25"/>
      <c r="Z117" s="25"/>
      <c r="AA117" s="25"/>
      <c r="AB117" s="25"/>
      <c r="AC117" s="25"/>
    </row>
    <row r="118" spans="1:29">
      <c r="A118" s="42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Q118" s="25"/>
      <c r="R118" s="25"/>
      <c r="S118" s="25"/>
      <c r="T118" s="25"/>
      <c r="U118" s="70"/>
      <c r="V118" s="25"/>
      <c r="W118" s="25"/>
      <c r="X118" s="25"/>
      <c r="Y118" s="25"/>
      <c r="Z118" s="25"/>
      <c r="AA118" s="25"/>
      <c r="AB118" s="25"/>
      <c r="AC118" s="25"/>
    </row>
    <row r="119" spans="1:29">
      <c r="A119" s="42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Q119" s="25"/>
      <c r="R119" s="25"/>
      <c r="S119" s="25"/>
      <c r="T119" s="25"/>
      <c r="U119" s="70"/>
      <c r="V119" s="25"/>
      <c r="W119" s="25"/>
      <c r="X119" s="25"/>
      <c r="Y119" s="25"/>
      <c r="Z119" s="25"/>
      <c r="AA119" s="25"/>
      <c r="AB119" s="25"/>
      <c r="AC119" s="25"/>
    </row>
    <row r="120" spans="1:29">
      <c r="A120" s="42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Q120" s="25"/>
      <c r="R120" s="25"/>
      <c r="S120" s="25"/>
      <c r="T120" s="25"/>
      <c r="U120" s="70"/>
      <c r="V120" s="25"/>
      <c r="W120" s="25"/>
      <c r="X120" s="25"/>
      <c r="Y120" s="25"/>
      <c r="Z120" s="25"/>
      <c r="AA120" s="25"/>
      <c r="AB120" s="25"/>
      <c r="AC120" s="25"/>
    </row>
    <row r="121" spans="1:29">
      <c r="A121" s="42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Q121" s="25"/>
      <c r="R121" s="25"/>
      <c r="S121" s="25"/>
      <c r="T121" s="25"/>
      <c r="U121" s="70"/>
      <c r="V121" s="25"/>
      <c r="W121" s="25"/>
      <c r="X121" s="25"/>
      <c r="Y121" s="25"/>
      <c r="Z121" s="25"/>
      <c r="AA121" s="25"/>
      <c r="AB121" s="25"/>
      <c r="AC121" s="25"/>
    </row>
    <row r="122" spans="1:29">
      <c r="A122" s="42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Q122" s="25"/>
      <c r="R122" s="25"/>
      <c r="S122" s="25"/>
      <c r="T122" s="25"/>
      <c r="U122" s="70"/>
      <c r="V122" s="25"/>
      <c r="W122" s="25"/>
      <c r="X122" s="25"/>
      <c r="Y122" s="25"/>
      <c r="Z122" s="25"/>
      <c r="AA122" s="25"/>
      <c r="AB122" s="25"/>
      <c r="AC122" s="25"/>
    </row>
    <row r="123" spans="1:29">
      <c r="A123" s="42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Q123" s="25"/>
      <c r="R123" s="25"/>
      <c r="S123" s="25"/>
      <c r="T123" s="25"/>
      <c r="U123" s="70"/>
      <c r="V123" s="25"/>
      <c r="W123" s="25"/>
      <c r="X123" s="25"/>
      <c r="Y123" s="25"/>
      <c r="Z123" s="25"/>
      <c r="AA123" s="25"/>
      <c r="AB123" s="25"/>
      <c r="AC123" s="25"/>
    </row>
    <row r="124" spans="1:29">
      <c r="A124" s="42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Q124" s="25"/>
      <c r="R124" s="25"/>
      <c r="S124" s="25"/>
      <c r="T124" s="25"/>
      <c r="U124" s="70"/>
      <c r="V124" s="25"/>
      <c r="W124" s="25"/>
      <c r="X124" s="25"/>
      <c r="Y124" s="25"/>
      <c r="Z124" s="25"/>
      <c r="AA124" s="25"/>
      <c r="AB124" s="25"/>
      <c r="AC124" s="25"/>
    </row>
    <row r="125" spans="1:29">
      <c r="A125" s="42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Q125" s="25"/>
      <c r="R125" s="25"/>
      <c r="S125" s="25"/>
      <c r="T125" s="25"/>
      <c r="U125" s="70"/>
      <c r="V125" s="25"/>
      <c r="W125" s="25"/>
      <c r="X125" s="25"/>
      <c r="Y125" s="25"/>
      <c r="Z125" s="25"/>
      <c r="AA125" s="25"/>
      <c r="AB125" s="25"/>
      <c r="AC125" s="25"/>
    </row>
    <row r="126" spans="1:29">
      <c r="A126" s="42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Q126" s="25"/>
      <c r="R126" s="25"/>
      <c r="S126" s="25"/>
      <c r="T126" s="25"/>
      <c r="U126" s="70"/>
      <c r="V126" s="25"/>
      <c r="W126" s="25"/>
      <c r="X126" s="25"/>
      <c r="Y126" s="25"/>
      <c r="Z126" s="25"/>
      <c r="AA126" s="25"/>
      <c r="AB126" s="25"/>
      <c r="AC126" s="25"/>
    </row>
    <row r="127" spans="1:29">
      <c r="A127" s="42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Q127" s="25"/>
      <c r="R127" s="25"/>
      <c r="S127" s="25"/>
      <c r="T127" s="25"/>
      <c r="U127" s="70"/>
      <c r="V127" s="25"/>
      <c r="W127" s="25"/>
      <c r="X127" s="25"/>
      <c r="Y127" s="25"/>
      <c r="Z127" s="25"/>
      <c r="AA127" s="25"/>
      <c r="AB127" s="25"/>
      <c r="AC127" s="25"/>
    </row>
    <row r="128" spans="1:29">
      <c r="A128" s="42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Q128" s="25"/>
      <c r="R128" s="25"/>
      <c r="S128" s="25"/>
      <c r="T128" s="25"/>
      <c r="U128" s="70"/>
      <c r="V128" s="25"/>
      <c r="W128" s="25"/>
      <c r="X128" s="25"/>
      <c r="Y128" s="25"/>
      <c r="Z128" s="25"/>
      <c r="AA128" s="25"/>
      <c r="AB128" s="25"/>
      <c r="AC128" s="25"/>
    </row>
    <row r="129" spans="1:29">
      <c r="A129" s="42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Q129" s="25"/>
      <c r="R129" s="25"/>
      <c r="S129" s="25"/>
      <c r="T129" s="25"/>
      <c r="U129" s="70"/>
      <c r="V129" s="25"/>
      <c r="W129" s="25"/>
      <c r="X129" s="25"/>
      <c r="Y129" s="25"/>
      <c r="Z129" s="25"/>
      <c r="AA129" s="25"/>
      <c r="AB129" s="25"/>
      <c r="AC129" s="25"/>
    </row>
    <row r="130" spans="1:29">
      <c r="A130" s="42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Q130" s="25"/>
      <c r="R130" s="25"/>
      <c r="S130" s="25"/>
      <c r="T130" s="25"/>
      <c r="U130" s="70"/>
      <c r="V130" s="25"/>
      <c r="W130" s="25"/>
      <c r="X130" s="25"/>
      <c r="Y130" s="25"/>
      <c r="Z130" s="25"/>
      <c r="AA130" s="25"/>
      <c r="AB130" s="25"/>
      <c r="AC130" s="25"/>
    </row>
    <row r="131" spans="1:29">
      <c r="A131" s="42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Q131" s="25"/>
      <c r="R131" s="25"/>
      <c r="S131" s="25"/>
      <c r="T131" s="25"/>
      <c r="U131" s="70"/>
      <c r="V131" s="25"/>
      <c r="W131" s="25"/>
      <c r="X131" s="25"/>
      <c r="Y131" s="25"/>
      <c r="Z131" s="25"/>
      <c r="AA131" s="25"/>
      <c r="AB131" s="25"/>
      <c r="AC131" s="25"/>
    </row>
    <row r="132" spans="1:29">
      <c r="A132" s="42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Q132" s="25"/>
      <c r="R132" s="25"/>
      <c r="S132" s="25"/>
      <c r="T132" s="25"/>
      <c r="U132" s="70"/>
      <c r="V132" s="25"/>
      <c r="W132" s="25"/>
      <c r="X132" s="25"/>
      <c r="Y132" s="25"/>
      <c r="Z132" s="25"/>
      <c r="AA132" s="25"/>
      <c r="AB132" s="25"/>
      <c r="AC132" s="25"/>
    </row>
    <row r="133" spans="1:29">
      <c r="A133" s="42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Q133" s="25"/>
      <c r="R133" s="25"/>
      <c r="S133" s="25"/>
      <c r="T133" s="25"/>
      <c r="U133" s="70"/>
      <c r="V133" s="25"/>
      <c r="W133" s="25"/>
      <c r="X133" s="25"/>
      <c r="Y133" s="25"/>
      <c r="Z133" s="25"/>
      <c r="AA133" s="25"/>
      <c r="AB133" s="25"/>
      <c r="AC133" s="25"/>
    </row>
    <row r="134" spans="1:29">
      <c r="A134" s="42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Q134" s="25"/>
      <c r="R134" s="25"/>
      <c r="S134" s="25"/>
      <c r="T134" s="25"/>
      <c r="U134" s="70"/>
      <c r="V134" s="25"/>
      <c r="W134" s="25"/>
      <c r="X134" s="25"/>
      <c r="Y134" s="25"/>
      <c r="Z134" s="25"/>
      <c r="AA134" s="25"/>
      <c r="AB134" s="25"/>
      <c r="AC134" s="25"/>
    </row>
    <row r="135" spans="1:29">
      <c r="A135" s="42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Q135" s="25"/>
      <c r="R135" s="25"/>
      <c r="S135" s="25"/>
      <c r="T135" s="25"/>
      <c r="U135" s="70"/>
      <c r="V135" s="25"/>
      <c r="W135" s="25"/>
      <c r="X135" s="25"/>
      <c r="Y135" s="25"/>
      <c r="Z135" s="25"/>
      <c r="AA135" s="25"/>
      <c r="AB135" s="25"/>
      <c r="AC135" s="25"/>
    </row>
    <row r="136" spans="1:29">
      <c r="A136" s="42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Q136" s="25"/>
      <c r="R136" s="25"/>
      <c r="S136" s="25"/>
      <c r="T136" s="25"/>
      <c r="U136" s="70"/>
      <c r="V136" s="25"/>
      <c r="W136" s="25"/>
      <c r="X136" s="25"/>
      <c r="Y136" s="25"/>
      <c r="Z136" s="25"/>
      <c r="AA136" s="25"/>
      <c r="AB136" s="25"/>
      <c r="AC136" s="25"/>
    </row>
    <row r="137" spans="1:29">
      <c r="A137" s="42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Q137" s="25"/>
      <c r="R137" s="25"/>
      <c r="S137" s="25"/>
      <c r="T137" s="25"/>
      <c r="U137" s="70"/>
      <c r="V137" s="25"/>
      <c r="W137" s="25"/>
      <c r="X137" s="25"/>
      <c r="Y137" s="25"/>
      <c r="Z137" s="25"/>
      <c r="AA137" s="25"/>
      <c r="AB137" s="25"/>
      <c r="AC137" s="25"/>
    </row>
    <row r="138" spans="1:29">
      <c r="A138" s="42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Q138" s="25"/>
      <c r="R138" s="25"/>
      <c r="S138" s="25"/>
      <c r="T138" s="25"/>
      <c r="U138" s="70"/>
      <c r="V138" s="25"/>
      <c r="W138" s="25"/>
      <c r="X138" s="25"/>
      <c r="Y138" s="25"/>
      <c r="Z138" s="25"/>
      <c r="AA138" s="25"/>
      <c r="AB138" s="25"/>
      <c r="AC138" s="25"/>
    </row>
    <row r="139" spans="1:29">
      <c r="A139" s="42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Q139" s="25"/>
      <c r="R139" s="25"/>
      <c r="S139" s="25"/>
      <c r="T139" s="25"/>
      <c r="U139" s="70"/>
      <c r="V139" s="25"/>
      <c r="W139" s="25"/>
      <c r="X139" s="25"/>
      <c r="Y139" s="25"/>
      <c r="Z139" s="25"/>
      <c r="AA139" s="25"/>
      <c r="AB139" s="25"/>
      <c r="AC139" s="25"/>
    </row>
    <row r="140" spans="1:29">
      <c r="A140" s="4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Q140" s="25"/>
      <c r="R140" s="25"/>
      <c r="S140" s="25"/>
      <c r="T140" s="25"/>
      <c r="U140" s="70"/>
      <c r="V140" s="25"/>
      <c r="W140" s="25"/>
      <c r="X140" s="25"/>
      <c r="Y140" s="25"/>
      <c r="Z140" s="25"/>
      <c r="AA140" s="25"/>
      <c r="AB140" s="25"/>
      <c r="AC140" s="25"/>
    </row>
    <row r="141" spans="1:29">
      <c r="A141" s="42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Q141" s="25"/>
      <c r="R141" s="25"/>
      <c r="S141" s="25"/>
      <c r="T141" s="25"/>
      <c r="U141" s="70"/>
      <c r="V141" s="25"/>
      <c r="W141" s="25"/>
      <c r="X141" s="25"/>
      <c r="Y141" s="25"/>
      <c r="Z141" s="25"/>
      <c r="AA141" s="25"/>
      <c r="AB141" s="25"/>
      <c r="AC141" s="25"/>
    </row>
    <row r="142" spans="1:29">
      <c r="A142" s="42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Q142" s="25"/>
      <c r="R142" s="25"/>
      <c r="S142" s="25"/>
      <c r="T142" s="25"/>
      <c r="U142" s="70"/>
      <c r="V142" s="25"/>
      <c r="W142" s="25"/>
      <c r="X142" s="25"/>
      <c r="Y142" s="25"/>
      <c r="Z142" s="25"/>
      <c r="AA142" s="25"/>
      <c r="AB142" s="25"/>
      <c r="AC142" s="25"/>
    </row>
    <row r="143" spans="1:29">
      <c r="A143" s="42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Q143" s="25"/>
      <c r="R143" s="25"/>
      <c r="S143" s="25"/>
      <c r="T143" s="25"/>
      <c r="U143" s="70"/>
      <c r="V143" s="25"/>
      <c r="W143" s="25"/>
      <c r="X143" s="25"/>
      <c r="Y143" s="25"/>
      <c r="Z143" s="25"/>
      <c r="AA143" s="25"/>
      <c r="AB143" s="25"/>
      <c r="AC143" s="25"/>
    </row>
    <row r="144" spans="1:29">
      <c r="A144" s="42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Q144" s="25"/>
      <c r="R144" s="25"/>
      <c r="S144" s="25"/>
      <c r="T144" s="25"/>
      <c r="U144" s="70"/>
      <c r="V144" s="25"/>
      <c r="W144" s="25"/>
      <c r="X144" s="25"/>
      <c r="Y144" s="25"/>
      <c r="Z144" s="25"/>
      <c r="AA144" s="25"/>
      <c r="AB144" s="25"/>
      <c r="AC144" s="25"/>
    </row>
    <row r="145" spans="1:29">
      <c r="A145" s="42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Q145" s="25"/>
      <c r="R145" s="25"/>
      <c r="S145" s="25"/>
      <c r="T145" s="25"/>
      <c r="U145" s="70"/>
      <c r="V145" s="25"/>
      <c r="W145" s="25"/>
      <c r="X145" s="25"/>
      <c r="Y145" s="25"/>
      <c r="Z145" s="25"/>
      <c r="AA145" s="25"/>
      <c r="AB145" s="25"/>
      <c r="AC145" s="25"/>
    </row>
    <row r="146" spans="1:29">
      <c r="A146" s="42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Q146" s="25"/>
      <c r="R146" s="25"/>
      <c r="S146" s="25"/>
      <c r="T146" s="25"/>
      <c r="U146" s="70"/>
      <c r="V146" s="25"/>
      <c r="W146" s="25"/>
      <c r="X146" s="25"/>
      <c r="Y146" s="25"/>
      <c r="Z146" s="25"/>
      <c r="AA146" s="25"/>
      <c r="AB146" s="25"/>
      <c r="AC146" s="25"/>
    </row>
    <row r="147" spans="1:29">
      <c r="A147" s="42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Q147" s="25"/>
      <c r="R147" s="25"/>
      <c r="S147" s="25"/>
      <c r="T147" s="25"/>
      <c r="U147" s="70"/>
      <c r="V147" s="25"/>
      <c r="W147" s="25"/>
      <c r="X147" s="25"/>
      <c r="Y147" s="25"/>
      <c r="Z147" s="25"/>
      <c r="AA147" s="25"/>
      <c r="AB147" s="25"/>
      <c r="AC147" s="25"/>
    </row>
    <row r="148" spans="1:29">
      <c r="A148" s="42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Q148" s="25"/>
      <c r="R148" s="25"/>
      <c r="S148" s="25"/>
      <c r="T148" s="25"/>
      <c r="U148" s="70"/>
      <c r="V148" s="25"/>
      <c r="W148" s="25"/>
      <c r="X148" s="25"/>
      <c r="Y148" s="25"/>
      <c r="Z148" s="25"/>
      <c r="AA148" s="25"/>
      <c r="AB148" s="25"/>
      <c r="AC148" s="25"/>
    </row>
    <row r="149" spans="1:29">
      <c r="A149" s="42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Q149" s="25"/>
      <c r="R149" s="25"/>
      <c r="S149" s="25"/>
      <c r="T149" s="25"/>
      <c r="U149" s="70"/>
      <c r="V149" s="25"/>
      <c r="W149" s="25"/>
      <c r="X149" s="25"/>
      <c r="Y149" s="25"/>
      <c r="Z149" s="25"/>
      <c r="AA149" s="25"/>
      <c r="AB149" s="25"/>
      <c r="AC149" s="25"/>
    </row>
    <row r="150" spans="1:29">
      <c r="A150" s="42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Q150" s="25"/>
      <c r="R150" s="25"/>
      <c r="S150" s="25"/>
      <c r="T150" s="25"/>
      <c r="U150" s="70"/>
      <c r="V150" s="25"/>
      <c r="W150" s="25"/>
      <c r="X150" s="25"/>
      <c r="Y150" s="25"/>
      <c r="Z150" s="25"/>
      <c r="AA150" s="25"/>
      <c r="AB150" s="25"/>
      <c r="AC150" s="25"/>
    </row>
    <row r="151" spans="1:29">
      <c r="A151" s="42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Q151" s="25"/>
      <c r="R151" s="25"/>
      <c r="S151" s="25"/>
      <c r="T151" s="25"/>
      <c r="U151" s="70"/>
      <c r="V151" s="25"/>
      <c r="W151" s="25"/>
      <c r="X151" s="25"/>
      <c r="Y151" s="25"/>
      <c r="Z151" s="25"/>
      <c r="AA151" s="25"/>
      <c r="AB151" s="25"/>
      <c r="AC151" s="25"/>
    </row>
    <row r="152" spans="1:29">
      <c r="A152" s="42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Q152" s="25"/>
      <c r="R152" s="25"/>
      <c r="S152" s="25"/>
      <c r="T152" s="25"/>
      <c r="U152" s="70"/>
      <c r="V152" s="25"/>
      <c r="W152" s="25"/>
      <c r="X152" s="25"/>
      <c r="Y152" s="25"/>
      <c r="Z152" s="25"/>
      <c r="AA152" s="25"/>
      <c r="AB152" s="25"/>
      <c r="AC152" s="25"/>
    </row>
    <row r="153" spans="1:29">
      <c r="A153" s="42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Q153" s="25"/>
      <c r="R153" s="25"/>
      <c r="S153" s="25"/>
      <c r="T153" s="25"/>
      <c r="U153" s="70"/>
      <c r="V153" s="25"/>
      <c r="W153" s="25"/>
      <c r="X153" s="25"/>
      <c r="Y153" s="25"/>
      <c r="Z153" s="25"/>
      <c r="AA153" s="25"/>
      <c r="AB153" s="25"/>
      <c r="AC153" s="25"/>
    </row>
    <row r="154" spans="1:29">
      <c r="A154" s="42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Q154" s="25"/>
      <c r="R154" s="25"/>
      <c r="S154" s="25"/>
      <c r="T154" s="25"/>
      <c r="U154" s="70"/>
      <c r="V154" s="25"/>
      <c r="W154" s="25"/>
      <c r="X154" s="25"/>
      <c r="Y154" s="25"/>
      <c r="Z154" s="25"/>
      <c r="AA154" s="25"/>
      <c r="AB154" s="25"/>
      <c r="AC154" s="25"/>
    </row>
    <row r="155" spans="1:29">
      <c r="A155" s="42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Q155" s="25"/>
      <c r="R155" s="25"/>
      <c r="S155" s="25"/>
      <c r="T155" s="25"/>
      <c r="U155" s="70"/>
      <c r="V155" s="25"/>
      <c r="W155" s="25"/>
      <c r="X155" s="25"/>
      <c r="Y155" s="25"/>
      <c r="Z155" s="25"/>
      <c r="AA155" s="25"/>
      <c r="AB155" s="25"/>
      <c r="AC155" s="25"/>
    </row>
    <row r="156" spans="1:29">
      <c r="A156" s="42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Q156" s="25"/>
      <c r="R156" s="25"/>
      <c r="S156" s="25"/>
      <c r="T156" s="25"/>
      <c r="U156" s="70"/>
      <c r="V156" s="25"/>
      <c r="W156" s="25"/>
      <c r="X156" s="25"/>
      <c r="Y156" s="25"/>
      <c r="Z156" s="25"/>
      <c r="AA156" s="25"/>
      <c r="AB156" s="25"/>
      <c r="AC156" s="25"/>
    </row>
    <row r="157" spans="1:29">
      <c r="A157" s="42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Q157" s="25"/>
      <c r="R157" s="25"/>
      <c r="S157" s="25"/>
      <c r="T157" s="25"/>
      <c r="U157" s="70"/>
      <c r="V157" s="25"/>
      <c r="W157" s="25"/>
      <c r="X157" s="25"/>
      <c r="Y157" s="25"/>
      <c r="Z157" s="25"/>
      <c r="AA157" s="25"/>
      <c r="AB157" s="25"/>
      <c r="AC157" s="25"/>
    </row>
    <row r="158" spans="1:29">
      <c r="A158" s="42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Q158" s="25"/>
      <c r="R158" s="25"/>
      <c r="S158" s="25"/>
      <c r="T158" s="25"/>
      <c r="U158" s="70"/>
      <c r="V158" s="25"/>
      <c r="W158" s="25"/>
      <c r="X158" s="25"/>
      <c r="Y158" s="25"/>
      <c r="Z158" s="25"/>
      <c r="AA158" s="25"/>
      <c r="AB158" s="25"/>
      <c r="AC158" s="25"/>
    </row>
    <row r="159" spans="1:29">
      <c r="A159" s="42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Q159" s="25"/>
      <c r="R159" s="25"/>
      <c r="S159" s="25"/>
      <c r="T159" s="25"/>
      <c r="U159" s="70"/>
      <c r="V159" s="25"/>
      <c r="W159" s="25"/>
      <c r="X159" s="25"/>
      <c r="Y159" s="25"/>
      <c r="Z159" s="25"/>
      <c r="AA159" s="25"/>
      <c r="AB159" s="25"/>
      <c r="AC159" s="25"/>
    </row>
    <row r="160" spans="1:29">
      <c r="A160" s="42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Q160" s="25"/>
      <c r="R160" s="25"/>
      <c r="S160" s="25"/>
      <c r="T160" s="25"/>
      <c r="U160" s="70"/>
      <c r="V160" s="25"/>
      <c r="W160" s="25"/>
      <c r="X160" s="25"/>
      <c r="Y160" s="25"/>
      <c r="Z160" s="25"/>
      <c r="AA160" s="25"/>
      <c r="AB160" s="25"/>
      <c r="AC160" s="25"/>
    </row>
    <row r="161" spans="1:29">
      <c r="A161" s="42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Q161" s="25"/>
      <c r="R161" s="25"/>
      <c r="S161" s="25"/>
      <c r="T161" s="25"/>
      <c r="U161" s="70"/>
      <c r="V161" s="25"/>
      <c r="W161" s="25"/>
      <c r="X161" s="25"/>
      <c r="Y161" s="25"/>
      <c r="Z161" s="25"/>
      <c r="AA161" s="25"/>
      <c r="AB161" s="25"/>
      <c r="AC161" s="25"/>
    </row>
    <row r="162" spans="1:29">
      <c r="A162" s="42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Q162" s="25"/>
      <c r="R162" s="25"/>
      <c r="S162" s="25"/>
      <c r="T162" s="25"/>
      <c r="U162" s="70"/>
      <c r="V162" s="25"/>
      <c r="W162" s="25"/>
      <c r="X162" s="25"/>
      <c r="Y162" s="25"/>
      <c r="Z162" s="25"/>
      <c r="AA162" s="25"/>
      <c r="AB162" s="25"/>
      <c r="AC162" s="25"/>
    </row>
    <row r="163" spans="1:29">
      <c r="A163" s="42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Q163" s="25"/>
      <c r="R163" s="25"/>
      <c r="S163" s="25"/>
      <c r="T163" s="25"/>
      <c r="U163" s="70"/>
      <c r="V163" s="25"/>
      <c r="W163" s="25"/>
      <c r="X163" s="25"/>
      <c r="Y163" s="25"/>
      <c r="Z163" s="25"/>
      <c r="AA163" s="25"/>
      <c r="AB163" s="25"/>
      <c r="AC163" s="25"/>
    </row>
    <row r="164" spans="1:29">
      <c r="A164" s="42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Q164" s="25"/>
      <c r="R164" s="25"/>
      <c r="S164" s="25"/>
      <c r="T164" s="25"/>
      <c r="U164" s="70"/>
      <c r="V164" s="25"/>
      <c r="W164" s="25"/>
      <c r="X164" s="25"/>
      <c r="Y164" s="25"/>
      <c r="Z164" s="25"/>
      <c r="AA164" s="25"/>
      <c r="AB164" s="25"/>
      <c r="AC164" s="25"/>
    </row>
    <row r="165" spans="1:29">
      <c r="A165" s="42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Q165" s="25"/>
      <c r="R165" s="25"/>
      <c r="S165" s="25"/>
      <c r="T165" s="25"/>
      <c r="U165" s="70"/>
      <c r="V165" s="25"/>
      <c r="W165" s="25"/>
      <c r="X165" s="25"/>
      <c r="Y165" s="25"/>
      <c r="Z165" s="25"/>
      <c r="AA165" s="25"/>
      <c r="AB165" s="25"/>
      <c r="AC165" s="25"/>
    </row>
    <row r="166" spans="1:29">
      <c r="A166" s="42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Q166" s="25"/>
      <c r="R166" s="25"/>
      <c r="S166" s="25"/>
      <c r="T166" s="25"/>
      <c r="U166" s="70"/>
      <c r="V166" s="25"/>
      <c r="W166" s="25"/>
      <c r="X166" s="25"/>
      <c r="Y166" s="25"/>
      <c r="Z166" s="25"/>
      <c r="AA166" s="25"/>
      <c r="AB166" s="25"/>
      <c r="AC166" s="25"/>
    </row>
    <row r="167" spans="1:29">
      <c r="A167" s="42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Q167" s="25"/>
      <c r="R167" s="25"/>
      <c r="S167" s="25"/>
      <c r="T167" s="25"/>
      <c r="U167" s="70"/>
      <c r="V167" s="25"/>
      <c r="W167" s="25"/>
      <c r="X167" s="25"/>
      <c r="Y167" s="25"/>
      <c r="Z167" s="25"/>
      <c r="AA167" s="25"/>
      <c r="AB167" s="25"/>
      <c r="AC167" s="25"/>
    </row>
    <row r="168" spans="1:29">
      <c r="A168" s="42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Q168" s="25"/>
      <c r="R168" s="25"/>
      <c r="S168" s="25"/>
      <c r="T168" s="25"/>
      <c r="U168" s="70"/>
      <c r="V168" s="25"/>
      <c r="W168" s="25"/>
      <c r="X168" s="25"/>
      <c r="Y168" s="25"/>
      <c r="Z168" s="25"/>
      <c r="AA168" s="25"/>
      <c r="AB168" s="25"/>
      <c r="AC168" s="25"/>
    </row>
    <row r="169" spans="1:29">
      <c r="A169" s="42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Q169" s="25"/>
      <c r="R169" s="25"/>
      <c r="S169" s="25"/>
      <c r="T169" s="25"/>
      <c r="U169" s="70"/>
      <c r="V169" s="25"/>
      <c r="W169" s="25"/>
      <c r="X169" s="25"/>
      <c r="Y169" s="25"/>
      <c r="Z169" s="25"/>
      <c r="AA169" s="25"/>
      <c r="AB169" s="25"/>
      <c r="AC169" s="25"/>
    </row>
    <row r="170" spans="1:29">
      <c r="A170" s="42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Q170" s="25"/>
      <c r="R170" s="25"/>
      <c r="S170" s="25"/>
      <c r="T170" s="25"/>
      <c r="U170" s="70"/>
      <c r="V170" s="25"/>
      <c r="W170" s="25"/>
      <c r="X170" s="25"/>
      <c r="Y170" s="25"/>
      <c r="Z170" s="25"/>
      <c r="AA170" s="25"/>
      <c r="AB170" s="25"/>
      <c r="AC170" s="25"/>
    </row>
    <row r="171" spans="1:29">
      <c r="A171" s="42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Q171" s="25"/>
      <c r="R171" s="25"/>
      <c r="S171" s="25"/>
      <c r="T171" s="25"/>
      <c r="U171" s="70"/>
      <c r="V171" s="25"/>
      <c r="W171" s="25"/>
      <c r="X171" s="25"/>
      <c r="Y171" s="25"/>
      <c r="Z171" s="25"/>
      <c r="AA171" s="25"/>
      <c r="AB171" s="25"/>
      <c r="AC171" s="25"/>
    </row>
    <row r="172" spans="1:29">
      <c r="A172" s="42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Q172" s="25"/>
      <c r="R172" s="25"/>
      <c r="S172" s="25"/>
      <c r="T172" s="25"/>
      <c r="U172" s="70"/>
      <c r="V172" s="25"/>
      <c r="W172" s="25"/>
      <c r="X172" s="25"/>
      <c r="Y172" s="25"/>
      <c r="Z172" s="25"/>
      <c r="AA172" s="25"/>
      <c r="AB172" s="25"/>
      <c r="AC172" s="25"/>
    </row>
    <row r="173" spans="1:29">
      <c r="A173" s="42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Q173" s="25"/>
      <c r="R173" s="25"/>
      <c r="S173" s="25"/>
      <c r="T173" s="25"/>
      <c r="U173" s="70"/>
      <c r="V173" s="25"/>
      <c r="W173" s="25"/>
      <c r="X173" s="25"/>
      <c r="Y173" s="25"/>
      <c r="Z173" s="25"/>
      <c r="AA173" s="25"/>
      <c r="AB173" s="25"/>
      <c r="AC173" s="25"/>
    </row>
    <row r="174" spans="1:29">
      <c r="A174" s="42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Q174" s="25"/>
      <c r="R174" s="25"/>
      <c r="S174" s="25"/>
      <c r="T174" s="25"/>
      <c r="U174" s="70"/>
      <c r="V174" s="25"/>
      <c r="W174" s="25"/>
      <c r="X174" s="25"/>
      <c r="Y174" s="25"/>
      <c r="Z174" s="25"/>
      <c r="AA174" s="25"/>
      <c r="AB174" s="25"/>
      <c r="AC174" s="25"/>
    </row>
    <row r="175" spans="1:29">
      <c r="A175" s="42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Q175" s="25"/>
      <c r="R175" s="25"/>
      <c r="S175" s="25"/>
      <c r="T175" s="25"/>
      <c r="U175" s="70"/>
      <c r="V175" s="25"/>
      <c r="W175" s="25"/>
      <c r="X175" s="25"/>
      <c r="Y175" s="25"/>
      <c r="Z175" s="25"/>
      <c r="AA175" s="25"/>
      <c r="AB175" s="25"/>
      <c r="AC175" s="25"/>
    </row>
    <row r="176" spans="1:29">
      <c r="A176" s="42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Q176" s="25"/>
      <c r="R176" s="25"/>
      <c r="S176" s="25"/>
      <c r="T176" s="25"/>
      <c r="U176" s="70"/>
      <c r="V176" s="25"/>
      <c r="W176" s="25"/>
      <c r="X176" s="25"/>
      <c r="Y176" s="25"/>
      <c r="Z176" s="25"/>
      <c r="AA176" s="25"/>
      <c r="AB176" s="25"/>
      <c r="AC176" s="25"/>
    </row>
    <row r="177" spans="1:29">
      <c r="A177" s="42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Q177" s="25"/>
      <c r="R177" s="25"/>
      <c r="S177" s="25"/>
      <c r="T177" s="25"/>
      <c r="U177" s="70"/>
      <c r="V177" s="25"/>
      <c r="W177" s="25"/>
      <c r="X177" s="25"/>
      <c r="Y177" s="25"/>
      <c r="Z177" s="25"/>
      <c r="AA177" s="25"/>
      <c r="AB177" s="25"/>
      <c r="AC177" s="25"/>
    </row>
    <row r="178" spans="1:29">
      <c r="A178" s="42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Q178" s="25"/>
      <c r="R178" s="25"/>
      <c r="S178" s="25"/>
      <c r="T178" s="25"/>
      <c r="U178" s="70"/>
      <c r="V178" s="25"/>
      <c r="W178" s="25"/>
      <c r="X178" s="25"/>
      <c r="Y178" s="25"/>
      <c r="Z178" s="25"/>
      <c r="AA178" s="25"/>
      <c r="AB178" s="25"/>
      <c r="AC178" s="25"/>
    </row>
    <row r="179" spans="1:29">
      <c r="A179" s="42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Q179" s="25"/>
      <c r="R179" s="25"/>
      <c r="S179" s="25"/>
      <c r="T179" s="25"/>
      <c r="U179" s="70"/>
      <c r="V179" s="25"/>
      <c r="W179" s="25"/>
      <c r="X179" s="25"/>
      <c r="Y179" s="25"/>
      <c r="Z179" s="25"/>
      <c r="AA179" s="25"/>
      <c r="AB179" s="25"/>
      <c r="AC179" s="25"/>
    </row>
    <row r="180" spans="1:29">
      <c r="A180" s="42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Q180" s="25"/>
      <c r="R180" s="25"/>
      <c r="S180" s="25"/>
      <c r="T180" s="25"/>
      <c r="U180" s="70"/>
      <c r="V180" s="25"/>
      <c r="W180" s="25"/>
      <c r="X180" s="25"/>
      <c r="Y180" s="25"/>
      <c r="Z180" s="25"/>
      <c r="AA180" s="25"/>
      <c r="AB180" s="25"/>
      <c r="AC180" s="25"/>
    </row>
    <row r="181" spans="1:29">
      <c r="A181" s="42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Q181" s="25"/>
      <c r="R181" s="25"/>
      <c r="S181" s="25"/>
      <c r="T181" s="25"/>
      <c r="U181" s="70"/>
      <c r="V181" s="25"/>
      <c r="W181" s="25"/>
      <c r="X181" s="25"/>
      <c r="Y181" s="25"/>
      <c r="Z181" s="25"/>
      <c r="AA181" s="25"/>
      <c r="AB181" s="25"/>
      <c r="AC181" s="25"/>
    </row>
    <row r="182" spans="1:29">
      <c r="A182" s="42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Q182" s="25"/>
      <c r="R182" s="25"/>
      <c r="S182" s="25"/>
      <c r="T182" s="25"/>
      <c r="U182" s="70"/>
      <c r="V182" s="25"/>
      <c r="W182" s="25"/>
      <c r="X182" s="25"/>
      <c r="Y182" s="25"/>
      <c r="Z182" s="25"/>
      <c r="AA182" s="25"/>
      <c r="AB182" s="25"/>
      <c r="AC182" s="25"/>
    </row>
    <row r="183" spans="1:29">
      <c r="A183" s="42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Q183" s="25"/>
      <c r="R183" s="25"/>
      <c r="S183" s="25"/>
      <c r="T183" s="25"/>
      <c r="U183" s="70"/>
      <c r="V183" s="25"/>
      <c r="W183" s="25"/>
      <c r="X183" s="25"/>
      <c r="Y183" s="25"/>
      <c r="Z183" s="25"/>
      <c r="AA183" s="25"/>
      <c r="AB183" s="25"/>
      <c r="AC183" s="25"/>
    </row>
    <row r="184" spans="1:29">
      <c r="A184" s="42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Q184" s="25"/>
      <c r="R184" s="25"/>
      <c r="S184" s="25"/>
      <c r="T184" s="25"/>
      <c r="U184" s="70"/>
      <c r="V184" s="25"/>
      <c r="W184" s="25"/>
      <c r="X184" s="25"/>
      <c r="Y184" s="25"/>
      <c r="Z184" s="25"/>
      <c r="AA184" s="25"/>
      <c r="AB184" s="25"/>
      <c r="AC184" s="25"/>
    </row>
    <row r="185" spans="1:29">
      <c r="A185" s="42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Q185" s="25"/>
      <c r="R185" s="25"/>
      <c r="S185" s="25"/>
      <c r="T185" s="25"/>
      <c r="U185" s="70"/>
      <c r="V185" s="25"/>
      <c r="W185" s="25"/>
      <c r="X185" s="25"/>
      <c r="Y185" s="25"/>
      <c r="Z185" s="25"/>
      <c r="AA185" s="25"/>
      <c r="AB185" s="25"/>
      <c r="AC185" s="25"/>
    </row>
    <row r="186" spans="1:29">
      <c r="A186" s="42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Q186" s="25"/>
      <c r="R186" s="25"/>
      <c r="S186" s="25"/>
      <c r="T186" s="25"/>
      <c r="U186" s="70"/>
      <c r="V186" s="25"/>
      <c r="W186" s="25"/>
      <c r="X186" s="25"/>
      <c r="Y186" s="25"/>
      <c r="Z186" s="25"/>
      <c r="AA186" s="25"/>
      <c r="AB186" s="25"/>
      <c r="AC186" s="25"/>
    </row>
    <row r="187" spans="1:29">
      <c r="A187" s="42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Q187" s="25"/>
      <c r="R187" s="25"/>
      <c r="S187" s="25"/>
      <c r="T187" s="25"/>
      <c r="U187" s="70"/>
      <c r="V187" s="25"/>
      <c r="W187" s="25"/>
      <c r="X187" s="25"/>
      <c r="Y187" s="25"/>
      <c r="Z187" s="25"/>
      <c r="AA187" s="25"/>
      <c r="AB187" s="25"/>
      <c r="AC187" s="25"/>
    </row>
    <row r="188" spans="1:29">
      <c r="A188" s="42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Q188" s="25"/>
      <c r="R188" s="25"/>
      <c r="S188" s="25"/>
      <c r="T188" s="25"/>
      <c r="U188" s="70"/>
      <c r="V188" s="25"/>
      <c r="W188" s="25"/>
      <c r="X188" s="25"/>
      <c r="Y188" s="25"/>
      <c r="Z188" s="25"/>
      <c r="AA188" s="25"/>
      <c r="AB188" s="25"/>
      <c r="AC188" s="25"/>
    </row>
    <row r="189" spans="1:29">
      <c r="A189" s="42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Q189" s="25"/>
      <c r="R189" s="25"/>
      <c r="S189" s="25"/>
      <c r="T189" s="25"/>
      <c r="U189" s="70"/>
      <c r="V189" s="25"/>
      <c r="W189" s="25"/>
      <c r="X189" s="25"/>
      <c r="Y189" s="25"/>
      <c r="Z189" s="25"/>
      <c r="AA189" s="25"/>
      <c r="AB189" s="25"/>
      <c r="AC189" s="25"/>
    </row>
    <row r="190" spans="1:29">
      <c r="A190" s="42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Q190" s="25"/>
      <c r="R190" s="25"/>
      <c r="S190" s="25"/>
      <c r="T190" s="25"/>
      <c r="U190" s="70"/>
      <c r="V190" s="25"/>
      <c r="W190" s="25"/>
      <c r="X190" s="25"/>
      <c r="Y190" s="25"/>
      <c r="Z190" s="25"/>
      <c r="AA190" s="25"/>
      <c r="AB190" s="25"/>
      <c r="AC190" s="25"/>
    </row>
    <row r="191" spans="1:29">
      <c r="A191" s="42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Q191" s="25"/>
      <c r="R191" s="25"/>
      <c r="S191" s="25"/>
      <c r="T191" s="25"/>
      <c r="U191" s="70"/>
      <c r="V191" s="25"/>
      <c r="W191" s="25"/>
      <c r="X191" s="25"/>
      <c r="Y191" s="25"/>
      <c r="Z191" s="25"/>
      <c r="AA191" s="25"/>
      <c r="AB191" s="25"/>
      <c r="AC191" s="25"/>
    </row>
    <row r="192" spans="1:29">
      <c r="A192" s="42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Q192" s="25"/>
      <c r="R192" s="25"/>
      <c r="S192" s="25"/>
      <c r="T192" s="25"/>
      <c r="U192" s="70"/>
      <c r="V192" s="25"/>
      <c r="W192" s="25"/>
      <c r="X192" s="25"/>
      <c r="Y192" s="25"/>
      <c r="Z192" s="25"/>
      <c r="AA192" s="25"/>
      <c r="AB192" s="25"/>
      <c r="AC192" s="25"/>
    </row>
    <row r="193" spans="1:29">
      <c r="A193" s="42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Q193" s="25"/>
      <c r="R193" s="25"/>
      <c r="S193" s="25"/>
      <c r="T193" s="25"/>
      <c r="U193" s="70"/>
      <c r="V193" s="25"/>
      <c r="W193" s="25"/>
      <c r="X193" s="25"/>
      <c r="Y193" s="25"/>
      <c r="Z193" s="25"/>
      <c r="AA193" s="25"/>
      <c r="AB193" s="25"/>
      <c r="AC193" s="25"/>
    </row>
    <row r="194" spans="1:29">
      <c r="A194" s="42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Q194" s="25"/>
      <c r="R194" s="25"/>
      <c r="S194" s="25"/>
      <c r="T194" s="25"/>
      <c r="U194" s="70"/>
      <c r="V194" s="25"/>
      <c r="W194" s="25"/>
      <c r="X194" s="25"/>
      <c r="Y194" s="25"/>
      <c r="Z194" s="25"/>
      <c r="AA194" s="25"/>
      <c r="AB194" s="25"/>
      <c r="AC194" s="25"/>
    </row>
    <row r="195" spans="1:29">
      <c r="A195" s="42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Q195" s="25"/>
      <c r="R195" s="25"/>
      <c r="S195" s="25"/>
      <c r="T195" s="25"/>
      <c r="U195" s="70"/>
      <c r="V195" s="25"/>
      <c r="W195" s="25"/>
      <c r="X195" s="25"/>
      <c r="Y195" s="25"/>
      <c r="Z195" s="25"/>
      <c r="AA195" s="25"/>
      <c r="AB195" s="25"/>
      <c r="AC195" s="25"/>
    </row>
    <row r="196" spans="1:29">
      <c r="A196" s="42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Q196" s="25"/>
      <c r="R196" s="25"/>
      <c r="S196" s="25"/>
      <c r="T196" s="25"/>
      <c r="U196" s="70"/>
      <c r="V196" s="25"/>
      <c r="W196" s="25"/>
      <c r="X196" s="25"/>
      <c r="Y196" s="25"/>
      <c r="Z196" s="25"/>
      <c r="AA196" s="25"/>
      <c r="AB196" s="25"/>
      <c r="AC196" s="25"/>
    </row>
    <row r="197" spans="1:29">
      <c r="A197" s="42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Q197" s="25"/>
      <c r="R197" s="25"/>
      <c r="S197" s="25"/>
      <c r="T197" s="25"/>
      <c r="U197" s="70"/>
      <c r="V197" s="25"/>
      <c r="W197" s="25"/>
      <c r="X197" s="25"/>
      <c r="Y197" s="25"/>
      <c r="Z197" s="25"/>
      <c r="AA197" s="25"/>
      <c r="AB197" s="25"/>
      <c r="AC197" s="25"/>
    </row>
    <row r="198" spans="1:29">
      <c r="A198" s="42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Q198" s="25"/>
      <c r="R198" s="25"/>
      <c r="S198" s="25"/>
      <c r="T198" s="25"/>
      <c r="U198" s="70"/>
      <c r="V198" s="25"/>
      <c r="W198" s="25"/>
      <c r="X198" s="25"/>
      <c r="Y198" s="25"/>
      <c r="Z198" s="25"/>
      <c r="AA198" s="25"/>
      <c r="AB198" s="25"/>
      <c r="AC198" s="25"/>
    </row>
    <row r="199" spans="1:29">
      <c r="A199" s="42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Q199" s="25"/>
      <c r="R199" s="25"/>
      <c r="S199" s="25"/>
      <c r="T199" s="25"/>
      <c r="U199" s="70"/>
      <c r="V199" s="25"/>
      <c r="W199" s="25"/>
      <c r="X199" s="25"/>
      <c r="Y199" s="25"/>
      <c r="Z199" s="25"/>
      <c r="AA199" s="25"/>
      <c r="AB199" s="25"/>
      <c r="AC199" s="25"/>
    </row>
    <row r="200" spans="1:29">
      <c r="A200" s="42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Q200" s="25"/>
      <c r="R200" s="25"/>
      <c r="S200" s="25"/>
      <c r="T200" s="25"/>
      <c r="U200" s="70"/>
      <c r="V200" s="25"/>
      <c r="W200" s="25"/>
      <c r="X200" s="25"/>
      <c r="Y200" s="25"/>
      <c r="Z200" s="25"/>
      <c r="AA200" s="25"/>
      <c r="AB200" s="25"/>
      <c r="AC200" s="25"/>
    </row>
    <row r="201" spans="1:29">
      <c r="A201" s="42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Q201" s="25"/>
      <c r="R201" s="25"/>
      <c r="S201" s="25"/>
      <c r="T201" s="25"/>
      <c r="U201" s="70"/>
      <c r="V201" s="25"/>
      <c r="W201" s="25"/>
      <c r="X201" s="25"/>
      <c r="Y201" s="25"/>
      <c r="Z201" s="25"/>
      <c r="AA201" s="25"/>
      <c r="AB201" s="25"/>
      <c r="AC201" s="25"/>
    </row>
    <row r="202" spans="1:29">
      <c r="A202" s="42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Q202" s="25"/>
      <c r="R202" s="25"/>
      <c r="S202" s="25"/>
      <c r="T202" s="25"/>
      <c r="U202" s="70"/>
      <c r="V202" s="25"/>
      <c r="W202" s="25"/>
      <c r="X202" s="25"/>
      <c r="Y202" s="25"/>
      <c r="Z202" s="25"/>
      <c r="AA202" s="25"/>
      <c r="AB202" s="25"/>
      <c r="AC202" s="25"/>
    </row>
    <row r="203" spans="1:29">
      <c r="A203" s="42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Q203" s="25"/>
      <c r="R203" s="25"/>
      <c r="S203" s="25"/>
      <c r="T203" s="25"/>
      <c r="U203" s="70"/>
      <c r="V203" s="25"/>
      <c r="W203" s="25"/>
      <c r="X203" s="25"/>
      <c r="Y203" s="25"/>
      <c r="Z203" s="25"/>
      <c r="AA203" s="25"/>
      <c r="AB203" s="25"/>
      <c r="AC203" s="25"/>
    </row>
    <row r="204" spans="1:29">
      <c r="A204" s="42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Q204" s="25"/>
      <c r="R204" s="25"/>
      <c r="S204" s="25"/>
      <c r="T204" s="25"/>
      <c r="U204" s="70"/>
      <c r="V204" s="25"/>
      <c r="W204" s="25"/>
      <c r="X204" s="25"/>
      <c r="Y204" s="25"/>
      <c r="Z204" s="25"/>
      <c r="AA204" s="25"/>
      <c r="AB204" s="25"/>
      <c r="AC204" s="25"/>
    </row>
    <row r="205" spans="1:29">
      <c r="A205" s="42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Q205" s="25"/>
      <c r="R205" s="25"/>
      <c r="S205" s="25"/>
      <c r="T205" s="25"/>
      <c r="U205" s="70"/>
      <c r="V205" s="25"/>
      <c r="W205" s="25"/>
      <c r="X205" s="25"/>
      <c r="Y205" s="25"/>
      <c r="Z205" s="25"/>
      <c r="AA205" s="25"/>
      <c r="AB205" s="25"/>
      <c r="AC205" s="25"/>
    </row>
    <row r="206" spans="1:29">
      <c r="A206" s="42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Q206" s="25"/>
      <c r="R206" s="25"/>
      <c r="S206" s="25"/>
      <c r="T206" s="25"/>
      <c r="U206" s="70"/>
      <c r="V206" s="25"/>
      <c r="W206" s="25"/>
      <c r="X206" s="25"/>
      <c r="Y206" s="25"/>
      <c r="Z206" s="25"/>
      <c r="AA206" s="25"/>
      <c r="AB206" s="25"/>
      <c r="AC206" s="25"/>
    </row>
    <row r="207" spans="1:29">
      <c r="A207" s="42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Q207" s="25"/>
      <c r="R207" s="25"/>
      <c r="S207" s="25"/>
      <c r="T207" s="25"/>
      <c r="U207" s="70"/>
      <c r="V207" s="25"/>
      <c r="W207" s="25"/>
      <c r="X207" s="25"/>
      <c r="Y207" s="25"/>
      <c r="Z207" s="25"/>
      <c r="AA207" s="25"/>
      <c r="AB207" s="25"/>
      <c r="AC207" s="25"/>
    </row>
    <row r="208" spans="1:29">
      <c r="A208" s="42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Q208" s="25"/>
      <c r="R208" s="25"/>
      <c r="S208" s="25"/>
      <c r="T208" s="25"/>
      <c r="U208" s="70"/>
      <c r="V208" s="25"/>
      <c r="W208" s="25"/>
      <c r="X208" s="25"/>
      <c r="Y208" s="25"/>
      <c r="Z208" s="25"/>
      <c r="AA208" s="25"/>
      <c r="AB208" s="25"/>
      <c r="AC208" s="25"/>
    </row>
    <row r="209" spans="1:29">
      <c r="A209" s="42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Q209" s="25"/>
      <c r="R209" s="25"/>
      <c r="S209" s="25"/>
      <c r="T209" s="25"/>
      <c r="U209" s="70"/>
      <c r="V209" s="25"/>
      <c r="W209" s="25"/>
      <c r="X209" s="25"/>
      <c r="Y209" s="25"/>
      <c r="Z209" s="25"/>
      <c r="AA209" s="25"/>
      <c r="AB209" s="25"/>
      <c r="AC209" s="25"/>
    </row>
    <row r="210" spans="1:29">
      <c r="A210" s="42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Q210" s="25"/>
      <c r="R210" s="25"/>
      <c r="S210" s="25"/>
      <c r="T210" s="25"/>
      <c r="U210" s="70"/>
      <c r="V210" s="25"/>
      <c r="W210" s="25"/>
      <c r="X210" s="25"/>
      <c r="Y210" s="25"/>
      <c r="Z210" s="25"/>
      <c r="AA210" s="25"/>
      <c r="AB210" s="25"/>
      <c r="AC210" s="25"/>
    </row>
    <row r="211" spans="1:29">
      <c r="A211" s="42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Q211" s="25"/>
      <c r="R211" s="25"/>
      <c r="S211" s="25"/>
      <c r="T211" s="25"/>
      <c r="U211" s="70"/>
      <c r="V211" s="25"/>
      <c r="W211" s="25"/>
      <c r="X211" s="25"/>
      <c r="Y211" s="25"/>
      <c r="Z211" s="25"/>
      <c r="AA211" s="25"/>
      <c r="AB211" s="25"/>
      <c r="AC211" s="25"/>
    </row>
    <row r="212" spans="1:29">
      <c r="A212" s="42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Q212" s="25"/>
      <c r="R212" s="25"/>
      <c r="S212" s="25"/>
      <c r="T212" s="25"/>
      <c r="U212" s="70"/>
      <c r="V212" s="25"/>
      <c r="W212" s="25"/>
      <c r="X212" s="25"/>
      <c r="Y212" s="25"/>
      <c r="Z212" s="25"/>
      <c r="AA212" s="25"/>
      <c r="AB212" s="25"/>
      <c r="AC212" s="25"/>
    </row>
    <row r="213" spans="1:29">
      <c r="A213" s="42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Q213" s="25"/>
      <c r="R213" s="25"/>
      <c r="S213" s="25"/>
      <c r="T213" s="25"/>
      <c r="U213" s="70"/>
      <c r="V213" s="25"/>
      <c r="W213" s="25"/>
      <c r="X213" s="25"/>
      <c r="Y213" s="25"/>
      <c r="Z213" s="25"/>
      <c r="AA213" s="25"/>
      <c r="AB213" s="25"/>
      <c r="AC213" s="25"/>
    </row>
    <row r="214" spans="1:29">
      <c r="A214" s="42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Q214" s="25"/>
      <c r="R214" s="25"/>
      <c r="S214" s="25"/>
      <c r="T214" s="25"/>
      <c r="U214" s="70"/>
      <c r="V214" s="25"/>
      <c r="W214" s="25"/>
      <c r="X214" s="25"/>
      <c r="Y214" s="25"/>
      <c r="Z214" s="25"/>
      <c r="AA214" s="25"/>
      <c r="AB214" s="25"/>
      <c r="AC214" s="25"/>
    </row>
    <row r="215" spans="1:29">
      <c r="A215" s="42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Q215" s="25"/>
      <c r="R215" s="25"/>
      <c r="S215" s="25"/>
      <c r="T215" s="25"/>
      <c r="U215" s="70"/>
      <c r="V215" s="25"/>
      <c r="W215" s="25"/>
      <c r="X215" s="25"/>
      <c r="Y215" s="25"/>
      <c r="Z215" s="25"/>
      <c r="AA215" s="25"/>
      <c r="AB215" s="25"/>
      <c r="AC215" s="25"/>
    </row>
    <row r="216" spans="1:29">
      <c r="A216" s="42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Q216" s="25"/>
      <c r="R216" s="25"/>
      <c r="S216" s="25"/>
      <c r="T216" s="25"/>
      <c r="U216" s="70"/>
      <c r="V216" s="25"/>
      <c r="W216" s="25"/>
      <c r="X216" s="25"/>
      <c r="Y216" s="25"/>
      <c r="Z216" s="25"/>
      <c r="AA216" s="25"/>
      <c r="AB216" s="25"/>
      <c r="AC216" s="25"/>
    </row>
    <row r="217" spans="1:29">
      <c r="A217" s="42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Q217" s="25"/>
      <c r="R217" s="25"/>
      <c r="S217" s="25"/>
      <c r="T217" s="25"/>
      <c r="U217" s="70"/>
      <c r="V217" s="25"/>
      <c r="W217" s="25"/>
      <c r="X217" s="25"/>
      <c r="Y217" s="25"/>
      <c r="Z217" s="25"/>
      <c r="AA217" s="25"/>
      <c r="AB217" s="25"/>
      <c r="AC217" s="25"/>
    </row>
    <row r="218" spans="1:29">
      <c r="A218" s="42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Q218" s="25"/>
      <c r="R218" s="25"/>
      <c r="S218" s="25"/>
      <c r="T218" s="25"/>
      <c r="U218" s="70"/>
      <c r="V218" s="25"/>
      <c r="W218" s="25"/>
      <c r="X218" s="25"/>
      <c r="Y218" s="25"/>
      <c r="Z218" s="25"/>
      <c r="AA218" s="25"/>
      <c r="AB218" s="25"/>
      <c r="AC218" s="25"/>
    </row>
    <row r="219" spans="1:29">
      <c r="A219" s="42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Q219" s="25"/>
      <c r="R219" s="25"/>
      <c r="S219" s="25"/>
      <c r="T219" s="25"/>
      <c r="U219" s="70"/>
      <c r="V219" s="25"/>
      <c r="W219" s="25"/>
      <c r="X219" s="25"/>
      <c r="Y219" s="25"/>
      <c r="Z219" s="25"/>
      <c r="AA219" s="25"/>
      <c r="AB219" s="25"/>
      <c r="AC219" s="25"/>
    </row>
    <row r="220" spans="1:29">
      <c r="A220" s="42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Q220" s="25"/>
      <c r="R220" s="25"/>
      <c r="S220" s="25"/>
      <c r="T220" s="25"/>
      <c r="U220" s="70"/>
      <c r="V220" s="25"/>
      <c r="W220" s="25"/>
      <c r="X220" s="25"/>
      <c r="Y220" s="25"/>
      <c r="Z220" s="25"/>
      <c r="AA220" s="25"/>
      <c r="AB220" s="25"/>
      <c r="AC220" s="25"/>
    </row>
    <row r="221" spans="1:29">
      <c r="A221" s="42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Q221" s="25"/>
      <c r="R221" s="25"/>
      <c r="S221" s="25"/>
      <c r="T221" s="25"/>
      <c r="U221" s="70"/>
      <c r="V221" s="25"/>
      <c r="W221" s="25"/>
      <c r="X221" s="25"/>
      <c r="Y221" s="25"/>
      <c r="Z221" s="25"/>
      <c r="AA221" s="25"/>
      <c r="AB221" s="25"/>
      <c r="AC221" s="25"/>
    </row>
    <row r="222" spans="1:29">
      <c r="A222" s="42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Q222" s="25"/>
      <c r="R222" s="25"/>
      <c r="S222" s="25"/>
      <c r="T222" s="25"/>
      <c r="U222" s="70"/>
      <c r="V222" s="25"/>
      <c r="W222" s="25"/>
      <c r="X222" s="25"/>
      <c r="Y222" s="25"/>
      <c r="Z222" s="25"/>
      <c r="AA222" s="25"/>
      <c r="AB222" s="25"/>
      <c r="AC222" s="25"/>
    </row>
    <row r="223" spans="1:29">
      <c r="A223" s="42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Q223" s="25"/>
      <c r="R223" s="25"/>
      <c r="S223" s="25"/>
      <c r="T223" s="25"/>
      <c r="U223" s="70"/>
      <c r="V223" s="25"/>
      <c r="W223" s="25"/>
      <c r="X223" s="25"/>
      <c r="Y223" s="25"/>
      <c r="Z223" s="25"/>
      <c r="AA223" s="25"/>
      <c r="AB223" s="25"/>
      <c r="AC223" s="25"/>
    </row>
    <row r="224" spans="1:29">
      <c r="A224" s="42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Q224" s="25"/>
      <c r="R224" s="25"/>
      <c r="S224" s="25"/>
      <c r="T224" s="25"/>
      <c r="U224" s="70"/>
      <c r="V224" s="25"/>
      <c r="W224" s="25"/>
      <c r="X224" s="25"/>
      <c r="Y224" s="25"/>
      <c r="Z224" s="25"/>
      <c r="AA224" s="25"/>
      <c r="AB224" s="25"/>
      <c r="AC224" s="25"/>
    </row>
    <row r="225" spans="1:29">
      <c r="A225" s="42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Q225" s="25"/>
      <c r="R225" s="25"/>
      <c r="S225" s="25"/>
      <c r="T225" s="25"/>
      <c r="U225" s="70"/>
      <c r="V225" s="25"/>
      <c r="W225" s="25"/>
      <c r="X225" s="25"/>
      <c r="Y225" s="25"/>
      <c r="Z225" s="25"/>
      <c r="AA225" s="25"/>
      <c r="AB225" s="25"/>
      <c r="AC225" s="25"/>
    </row>
    <row r="226" spans="1:29">
      <c r="A226" s="42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Q226" s="25"/>
      <c r="R226" s="25"/>
      <c r="S226" s="25"/>
      <c r="T226" s="25"/>
      <c r="U226" s="70"/>
      <c r="V226" s="25"/>
      <c r="W226" s="25"/>
      <c r="X226" s="25"/>
      <c r="Y226" s="25"/>
      <c r="Z226" s="25"/>
      <c r="AA226" s="25"/>
      <c r="AB226" s="25"/>
      <c r="AC226" s="25"/>
    </row>
    <row r="227" spans="1:29">
      <c r="A227" s="42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Q227" s="25"/>
      <c r="R227" s="25"/>
      <c r="S227" s="25"/>
      <c r="T227" s="25"/>
      <c r="U227" s="70"/>
      <c r="V227" s="25"/>
      <c r="W227" s="25"/>
      <c r="X227" s="25"/>
      <c r="Y227" s="25"/>
      <c r="Z227" s="25"/>
      <c r="AA227" s="25"/>
      <c r="AB227" s="25"/>
      <c r="AC227" s="25"/>
    </row>
    <row r="228" spans="1:29">
      <c r="A228" s="42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Q228" s="25"/>
      <c r="R228" s="25"/>
      <c r="S228" s="25"/>
      <c r="T228" s="25"/>
      <c r="U228" s="70"/>
      <c r="V228" s="25"/>
      <c r="W228" s="25"/>
      <c r="X228" s="25"/>
      <c r="Y228" s="25"/>
      <c r="Z228" s="25"/>
      <c r="AA228" s="25"/>
      <c r="AB228" s="25"/>
      <c r="AC228" s="25"/>
    </row>
    <row r="229" spans="1:29">
      <c r="A229" s="42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Q229" s="25"/>
      <c r="R229" s="25"/>
      <c r="S229" s="25"/>
      <c r="T229" s="25"/>
      <c r="U229" s="70"/>
      <c r="V229" s="25"/>
      <c r="W229" s="25"/>
      <c r="X229" s="25"/>
      <c r="Y229" s="25"/>
      <c r="Z229" s="25"/>
      <c r="AA229" s="25"/>
      <c r="AB229" s="25"/>
      <c r="AC229" s="25"/>
    </row>
    <row r="230" spans="1:29">
      <c r="A230" s="42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Q230" s="25"/>
      <c r="R230" s="25"/>
      <c r="S230" s="25"/>
      <c r="T230" s="25"/>
      <c r="U230" s="70"/>
      <c r="V230" s="25"/>
      <c r="W230" s="25"/>
      <c r="X230" s="25"/>
      <c r="Y230" s="25"/>
      <c r="Z230" s="25"/>
      <c r="AA230" s="25"/>
      <c r="AB230" s="25"/>
      <c r="AC230" s="25"/>
    </row>
    <row r="231" spans="1:29">
      <c r="A231" s="42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Q231" s="25"/>
      <c r="R231" s="25"/>
      <c r="S231" s="25"/>
      <c r="T231" s="25"/>
      <c r="U231" s="70"/>
      <c r="V231" s="25"/>
      <c r="W231" s="25"/>
      <c r="X231" s="25"/>
      <c r="Y231" s="25"/>
      <c r="Z231" s="25"/>
      <c r="AA231" s="25"/>
      <c r="AB231" s="25"/>
      <c r="AC231" s="25"/>
    </row>
    <row r="232" spans="1:29">
      <c r="A232" s="42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Q232" s="25"/>
      <c r="R232" s="25"/>
      <c r="S232" s="25"/>
      <c r="T232" s="25"/>
      <c r="U232" s="70"/>
      <c r="V232" s="25"/>
      <c r="W232" s="25"/>
      <c r="X232" s="25"/>
      <c r="Y232" s="25"/>
      <c r="Z232" s="25"/>
      <c r="AA232" s="25"/>
      <c r="AB232" s="25"/>
      <c r="AC232" s="25"/>
    </row>
    <row r="233" spans="1:29">
      <c r="A233" s="42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Q233" s="25"/>
      <c r="R233" s="25"/>
      <c r="S233" s="25"/>
      <c r="T233" s="25"/>
      <c r="U233" s="70"/>
      <c r="V233" s="25"/>
      <c r="W233" s="25"/>
      <c r="X233" s="25"/>
      <c r="Y233" s="25"/>
      <c r="Z233" s="25"/>
      <c r="AA233" s="25"/>
      <c r="AB233" s="25"/>
      <c r="AC233" s="25"/>
    </row>
    <row r="234" spans="1:29">
      <c r="A234" s="42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Q234" s="25"/>
      <c r="R234" s="25"/>
      <c r="S234" s="25"/>
      <c r="T234" s="25"/>
      <c r="U234" s="70"/>
      <c r="V234" s="25"/>
      <c r="W234" s="25"/>
      <c r="X234" s="25"/>
      <c r="Y234" s="25"/>
      <c r="Z234" s="25"/>
      <c r="AA234" s="25"/>
      <c r="AB234" s="25"/>
      <c r="AC234" s="25"/>
    </row>
    <row r="235" spans="1:29">
      <c r="A235" s="42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Q235" s="25"/>
      <c r="R235" s="25"/>
      <c r="S235" s="25"/>
      <c r="T235" s="25"/>
      <c r="U235" s="70"/>
      <c r="V235" s="25"/>
      <c r="W235" s="25"/>
      <c r="X235" s="25"/>
      <c r="Y235" s="25"/>
      <c r="Z235" s="25"/>
      <c r="AA235" s="25"/>
      <c r="AB235" s="25"/>
      <c r="AC235" s="25"/>
    </row>
    <row r="236" spans="1:29">
      <c r="A236" s="42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Q236" s="25"/>
      <c r="R236" s="25"/>
      <c r="S236" s="25"/>
      <c r="T236" s="25"/>
      <c r="U236" s="70"/>
      <c r="V236" s="25"/>
      <c r="W236" s="25"/>
      <c r="X236" s="25"/>
      <c r="Y236" s="25"/>
      <c r="Z236" s="25"/>
      <c r="AA236" s="25"/>
      <c r="AB236" s="25"/>
      <c r="AC236" s="25"/>
    </row>
    <row r="237" spans="1:29">
      <c r="A237" s="42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Q237" s="25"/>
      <c r="R237" s="25"/>
      <c r="S237" s="25"/>
      <c r="T237" s="25"/>
      <c r="U237" s="70"/>
      <c r="V237" s="25"/>
      <c r="W237" s="25"/>
      <c r="X237" s="25"/>
      <c r="Y237" s="25"/>
      <c r="Z237" s="25"/>
      <c r="AA237" s="25"/>
      <c r="AB237" s="25"/>
      <c r="AC237" s="25"/>
    </row>
    <row r="238" spans="1:29">
      <c r="A238" s="42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Q238" s="25"/>
      <c r="R238" s="25"/>
      <c r="S238" s="25"/>
      <c r="T238" s="25"/>
      <c r="U238" s="70"/>
      <c r="V238" s="25"/>
      <c r="W238" s="25"/>
      <c r="X238" s="25"/>
      <c r="Y238" s="25"/>
      <c r="Z238" s="25"/>
      <c r="AA238" s="25"/>
      <c r="AB238" s="25"/>
      <c r="AC238" s="25"/>
    </row>
    <row r="239" spans="1:29">
      <c r="A239" s="42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Q239" s="25"/>
      <c r="R239" s="25"/>
      <c r="S239" s="25"/>
      <c r="T239" s="25"/>
      <c r="U239" s="70"/>
      <c r="V239" s="25"/>
      <c r="W239" s="25"/>
      <c r="X239" s="25"/>
      <c r="Y239" s="25"/>
      <c r="Z239" s="25"/>
      <c r="AA239" s="25"/>
      <c r="AB239" s="25"/>
      <c r="AC239" s="25"/>
    </row>
    <row r="240" spans="1:29">
      <c r="A240" s="42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Q240" s="25"/>
      <c r="R240" s="25"/>
      <c r="S240" s="25"/>
      <c r="T240" s="25"/>
      <c r="U240" s="70"/>
      <c r="V240" s="25"/>
      <c r="W240" s="25"/>
      <c r="X240" s="25"/>
      <c r="Y240" s="25"/>
      <c r="Z240" s="25"/>
      <c r="AA240" s="25"/>
      <c r="AB240" s="25"/>
      <c r="AC240" s="25"/>
    </row>
    <row r="241" spans="1:29">
      <c r="A241" s="42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Q241" s="25"/>
      <c r="R241" s="25"/>
      <c r="S241" s="25"/>
      <c r="T241" s="25"/>
      <c r="U241" s="70"/>
      <c r="V241" s="25"/>
      <c r="W241" s="25"/>
      <c r="X241" s="25"/>
      <c r="Y241" s="25"/>
      <c r="Z241" s="25"/>
      <c r="AA241" s="25"/>
      <c r="AB241" s="25"/>
      <c r="AC241" s="25"/>
    </row>
    <row r="242" spans="1:29">
      <c r="A242" s="42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Q242" s="25"/>
      <c r="R242" s="25"/>
      <c r="S242" s="25"/>
      <c r="T242" s="25"/>
      <c r="U242" s="70"/>
      <c r="V242" s="25"/>
      <c r="W242" s="25"/>
      <c r="X242" s="25"/>
      <c r="Y242" s="25"/>
      <c r="Z242" s="25"/>
      <c r="AA242" s="25"/>
      <c r="AB242" s="25"/>
      <c r="AC242" s="25"/>
    </row>
    <row r="243" spans="1:29">
      <c r="A243" s="42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Q243" s="25"/>
      <c r="R243" s="25"/>
      <c r="S243" s="25"/>
      <c r="T243" s="25"/>
      <c r="U243" s="70"/>
      <c r="V243" s="25"/>
      <c r="W243" s="25"/>
      <c r="X243" s="25"/>
      <c r="Y243" s="25"/>
      <c r="Z243" s="25"/>
      <c r="AA243" s="25"/>
      <c r="AB243" s="25"/>
      <c r="AC243" s="25"/>
    </row>
    <row r="244" spans="1:29">
      <c r="A244" s="42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Q244" s="25"/>
      <c r="R244" s="25"/>
      <c r="S244" s="25"/>
      <c r="T244" s="25"/>
      <c r="U244" s="70"/>
      <c r="V244" s="25"/>
      <c r="W244" s="25"/>
      <c r="X244" s="25"/>
      <c r="Y244" s="25"/>
      <c r="Z244" s="25"/>
      <c r="AA244" s="25"/>
      <c r="AB244" s="25"/>
      <c r="AC244" s="25"/>
    </row>
    <row r="245" spans="1:29">
      <c r="A245" s="42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Q245" s="25"/>
      <c r="R245" s="25"/>
      <c r="S245" s="25"/>
      <c r="T245" s="25"/>
      <c r="U245" s="70"/>
      <c r="V245" s="25"/>
      <c r="W245" s="25"/>
      <c r="X245" s="25"/>
      <c r="Y245" s="25"/>
      <c r="Z245" s="25"/>
      <c r="AA245" s="25"/>
      <c r="AB245" s="25"/>
      <c r="AC245" s="25"/>
    </row>
    <row r="246" spans="1:29">
      <c r="A246" s="42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Q246" s="25"/>
      <c r="R246" s="25"/>
      <c r="S246" s="25"/>
      <c r="T246" s="25"/>
      <c r="U246" s="70"/>
      <c r="V246" s="25"/>
      <c r="W246" s="25"/>
      <c r="X246" s="25"/>
      <c r="Y246" s="25"/>
      <c r="Z246" s="25"/>
      <c r="AA246" s="25"/>
      <c r="AB246" s="25"/>
      <c r="AC246" s="25"/>
    </row>
    <row r="247" spans="1:29">
      <c r="A247" s="42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Q247" s="25"/>
      <c r="R247" s="25"/>
      <c r="S247" s="25"/>
      <c r="T247" s="25"/>
      <c r="U247" s="70"/>
      <c r="V247" s="25"/>
      <c r="W247" s="25"/>
      <c r="X247" s="25"/>
      <c r="Y247" s="25"/>
      <c r="Z247" s="25"/>
      <c r="AA247" s="25"/>
      <c r="AB247" s="25"/>
      <c r="AC247" s="25"/>
    </row>
    <row r="248" spans="1:29">
      <c r="A248" s="42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Q248" s="25"/>
      <c r="R248" s="25"/>
      <c r="S248" s="25"/>
      <c r="T248" s="25"/>
      <c r="U248" s="70"/>
      <c r="V248" s="25"/>
      <c r="W248" s="25"/>
      <c r="X248" s="25"/>
      <c r="Y248" s="25"/>
      <c r="Z248" s="25"/>
      <c r="AA248" s="25"/>
      <c r="AB248" s="25"/>
      <c r="AC248" s="25"/>
    </row>
    <row r="249" spans="1:29">
      <c r="A249" s="42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Q249" s="25"/>
      <c r="R249" s="25"/>
      <c r="S249" s="25"/>
      <c r="T249" s="25"/>
      <c r="U249" s="70"/>
      <c r="V249" s="25"/>
      <c r="W249" s="25"/>
      <c r="X249" s="25"/>
      <c r="Y249" s="25"/>
      <c r="Z249" s="25"/>
      <c r="AA249" s="25"/>
      <c r="AB249" s="25"/>
      <c r="AC249" s="25"/>
    </row>
    <row r="250" spans="1:29">
      <c r="A250" s="42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Q250" s="25"/>
      <c r="R250" s="25"/>
      <c r="S250" s="25"/>
      <c r="T250" s="25"/>
      <c r="U250" s="70"/>
      <c r="V250" s="25"/>
      <c r="W250" s="25"/>
      <c r="X250" s="25"/>
      <c r="Y250" s="25"/>
      <c r="Z250" s="25"/>
      <c r="AA250" s="25"/>
      <c r="AB250" s="25"/>
      <c r="AC250" s="25"/>
    </row>
    <row r="251" spans="1:29">
      <c r="A251" s="42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Q251" s="25"/>
      <c r="R251" s="25"/>
      <c r="S251" s="25"/>
      <c r="T251" s="25"/>
      <c r="U251" s="70"/>
      <c r="V251" s="25"/>
      <c r="W251" s="25"/>
      <c r="X251" s="25"/>
      <c r="Y251" s="25"/>
      <c r="Z251" s="25"/>
      <c r="AA251" s="25"/>
      <c r="AB251" s="25"/>
      <c r="AC251" s="25"/>
    </row>
    <row r="252" spans="1:29">
      <c r="A252" s="42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Q252" s="25"/>
      <c r="R252" s="25"/>
      <c r="S252" s="25"/>
      <c r="T252" s="25"/>
      <c r="U252" s="70"/>
      <c r="V252" s="25"/>
      <c r="W252" s="25"/>
      <c r="X252" s="25"/>
      <c r="Y252" s="25"/>
      <c r="Z252" s="25"/>
      <c r="AA252" s="25"/>
      <c r="AB252" s="25"/>
      <c r="AC252" s="25"/>
    </row>
    <row r="253" spans="1:29">
      <c r="A253" s="42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Q253" s="25"/>
      <c r="R253" s="25"/>
      <c r="S253" s="25"/>
      <c r="T253" s="25"/>
      <c r="U253" s="70"/>
      <c r="V253" s="25"/>
      <c r="W253" s="25"/>
      <c r="X253" s="25"/>
      <c r="Y253" s="25"/>
      <c r="Z253" s="25"/>
      <c r="AA253" s="25"/>
      <c r="AB253" s="25"/>
      <c r="AC253" s="25"/>
    </row>
    <row r="254" spans="1:29">
      <c r="A254" s="42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Q254" s="25"/>
      <c r="R254" s="25"/>
      <c r="S254" s="25"/>
      <c r="T254" s="25"/>
      <c r="U254" s="70"/>
      <c r="V254" s="25"/>
      <c r="W254" s="25"/>
      <c r="X254" s="25"/>
      <c r="Y254" s="25"/>
      <c r="Z254" s="25"/>
      <c r="AA254" s="25"/>
      <c r="AB254" s="25"/>
      <c r="AC254" s="25"/>
    </row>
    <row r="255" spans="1:29">
      <c r="A255" s="42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Q255" s="25"/>
      <c r="R255" s="25"/>
      <c r="S255" s="25"/>
      <c r="T255" s="25"/>
      <c r="U255" s="70"/>
      <c r="V255" s="25"/>
      <c r="W255" s="25"/>
      <c r="X255" s="25"/>
      <c r="Y255" s="25"/>
      <c r="Z255" s="25"/>
      <c r="AA255" s="25"/>
      <c r="AB255" s="25"/>
      <c r="AC255" s="25"/>
    </row>
    <row r="256" spans="1:29">
      <c r="A256" s="42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Q256" s="25"/>
      <c r="R256" s="25"/>
      <c r="S256" s="25"/>
      <c r="T256" s="25"/>
      <c r="U256" s="70"/>
      <c r="V256" s="25"/>
      <c r="W256" s="25"/>
      <c r="X256" s="25"/>
      <c r="Y256" s="25"/>
      <c r="Z256" s="25"/>
      <c r="AA256" s="25"/>
      <c r="AB256" s="25"/>
      <c r="AC256" s="25"/>
    </row>
    <row r="257" spans="1:29">
      <c r="A257" s="42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Q257" s="25"/>
      <c r="R257" s="25"/>
      <c r="S257" s="25"/>
      <c r="T257" s="25"/>
      <c r="U257" s="70"/>
      <c r="V257" s="25"/>
      <c r="W257" s="25"/>
      <c r="X257" s="25"/>
      <c r="Y257" s="25"/>
      <c r="Z257" s="25"/>
      <c r="AA257" s="25"/>
      <c r="AB257" s="25"/>
      <c r="AC257" s="25"/>
    </row>
    <row r="258" spans="1:29">
      <c r="A258" s="42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Q258" s="25"/>
      <c r="R258" s="25"/>
      <c r="S258" s="25"/>
      <c r="T258" s="25"/>
      <c r="U258" s="70"/>
      <c r="V258" s="25"/>
      <c r="W258" s="25"/>
      <c r="X258" s="25"/>
      <c r="Y258" s="25"/>
      <c r="Z258" s="25"/>
      <c r="AA258" s="25"/>
      <c r="AB258" s="25"/>
      <c r="AC258" s="25"/>
    </row>
    <row r="259" spans="1:29">
      <c r="A259" s="42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Q259" s="25"/>
      <c r="R259" s="25"/>
      <c r="S259" s="25"/>
      <c r="T259" s="25"/>
      <c r="U259" s="70"/>
      <c r="V259" s="25"/>
      <c r="W259" s="25"/>
      <c r="X259" s="25"/>
      <c r="Y259" s="25"/>
      <c r="Z259" s="25"/>
      <c r="AA259" s="25"/>
      <c r="AB259" s="25"/>
      <c r="AC259" s="25"/>
    </row>
    <row r="260" spans="1:29">
      <c r="A260" s="42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Q260" s="25"/>
      <c r="R260" s="25"/>
      <c r="S260" s="25"/>
      <c r="T260" s="25"/>
      <c r="U260" s="70"/>
      <c r="V260" s="25"/>
      <c r="W260" s="25"/>
      <c r="X260" s="25"/>
      <c r="Y260" s="25"/>
      <c r="Z260" s="25"/>
      <c r="AA260" s="25"/>
      <c r="AB260" s="25"/>
      <c r="AC260" s="25"/>
    </row>
    <row r="261" spans="1:29">
      <c r="A261" s="42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Q261" s="25"/>
      <c r="R261" s="25"/>
      <c r="S261" s="25"/>
      <c r="T261" s="25"/>
      <c r="U261" s="70"/>
      <c r="V261" s="25"/>
      <c r="W261" s="25"/>
      <c r="X261" s="25"/>
      <c r="Y261" s="25"/>
      <c r="Z261" s="25"/>
      <c r="AA261" s="25"/>
      <c r="AB261" s="25"/>
      <c r="AC261" s="25"/>
    </row>
    <row r="262" spans="1:29">
      <c r="A262" s="42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Q262" s="25"/>
      <c r="R262" s="25"/>
      <c r="S262" s="25"/>
      <c r="T262" s="25"/>
      <c r="U262" s="70"/>
      <c r="V262" s="25"/>
      <c r="W262" s="25"/>
      <c r="X262" s="25"/>
      <c r="Y262" s="25"/>
      <c r="Z262" s="25"/>
      <c r="AA262" s="25"/>
      <c r="AB262" s="25"/>
      <c r="AC262" s="25"/>
    </row>
    <row r="263" spans="1:29">
      <c r="A263" s="42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Q263" s="25"/>
      <c r="R263" s="25"/>
      <c r="S263" s="25"/>
      <c r="T263" s="25"/>
      <c r="U263" s="70"/>
      <c r="V263" s="25"/>
      <c r="W263" s="25"/>
      <c r="X263" s="25"/>
      <c r="Y263" s="25"/>
      <c r="Z263" s="25"/>
      <c r="AA263" s="25"/>
      <c r="AB263" s="25"/>
      <c r="AC263" s="25"/>
    </row>
    <row r="264" spans="1:29">
      <c r="A264" s="42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Q264" s="25"/>
      <c r="R264" s="25"/>
      <c r="S264" s="25"/>
      <c r="T264" s="25"/>
      <c r="U264" s="70"/>
      <c r="V264" s="25"/>
      <c r="W264" s="25"/>
      <c r="X264" s="25"/>
      <c r="Y264" s="25"/>
      <c r="Z264" s="25"/>
      <c r="AA264" s="25"/>
      <c r="AB264" s="25"/>
      <c r="AC264" s="25"/>
    </row>
    <row r="265" spans="1:29">
      <c r="A265" s="42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Q265" s="25"/>
      <c r="R265" s="25"/>
      <c r="S265" s="25"/>
      <c r="T265" s="25"/>
      <c r="U265" s="70"/>
      <c r="V265" s="25"/>
      <c r="W265" s="25"/>
      <c r="X265" s="25"/>
      <c r="Y265" s="25"/>
      <c r="Z265" s="25"/>
      <c r="AA265" s="25"/>
      <c r="AB265" s="25"/>
      <c r="AC265" s="25"/>
    </row>
    <row r="266" spans="1:29">
      <c r="A266" s="42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Q266" s="25"/>
      <c r="R266" s="25"/>
      <c r="S266" s="25"/>
      <c r="T266" s="25"/>
      <c r="U266" s="70"/>
      <c r="V266" s="25"/>
      <c r="W266" s="25"/>
      <c r="X266" s="25"/>
      <c r="Y266" s="25"/>
      <c r="Z266" s="25"/>
      <c r="AA266" s="25"/>
      <c r="AB266" s="25"/>
      <c r="AC266" s="25"/>
    </row>
    <row r="267" spans="1:29">
      <c r="A267" s="42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Q267" s="25"/>
      <c r="R267" s="25"/>
      <c r="S267" s="25"/>
      <c r="T267" s="25"/>
      <c r="U267" s="70"/>
      <c r="V267" s="25"/>
      <c r="W267" s="25"/>
      <c r="X267" s="25"/>
      <c r="Y267" s="25"/>
      <c r="Z267" s="25"/>
      <c r="AA267" s="25"/>
      <c r="AB267" s="25"/>
      <c r="AC267" s="25"/>
    </row>
    <row r="268" spans="1:29">
      <c r="A268" s="42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Q268" s="25"/>
      <c r="R268" s="25"/>
      <c r="S268" s="25"/>
      <c r="T268" s="25"/>
      <c r="U268" s="70"/>
      <c r="V268" s="25"/>
      <c r="W268" s="25"/>
      <c r="X268" s="25"/>
      <c r="Y268" s="25"/>
      <c r="Z268" s="25"/>
      <c r="AA268" s="25"/>
      <c r="AB268" s="25"/>
      <c r="AC268" s="25"/>
    </row>
    <row r="269" spans="1:29">
      <c r="A269" s="42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Q269" s="25"/>
      <c r="R269" s="25"/>
      <c r="S269" s="25"/>
      <c r="T269" s="25"/>
      <c r="U269" s="70"/>
      <c r="V269" s="25"/>
      <c r="W269" s="25"/>
      <c r="X269" s="25"/>
      <c r="Y269" s="25"/>
      <c r="Z269" s="25"/>
      <c r="AA269" s="25"/>
      <c r="AB269" s="25"/>
      <c r="AC269" s="25"/>
    </row>
    <row r="270" spans="1:29">
      <c r="A270" s="42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Q270" s="25"/>
      <c r="R270" s="25"/>
      <c r="S270" s="25"/>
      <c r="T270" s="25"/>
      <c r="U270" s="70"/>
      <c r="V270" s="25"/>
      <c r="W270" s="25"/>
      <c r="X270" s="25"/>
      <c r="Y270" s="25"/>
      <c r="Z270" s="25"/>
      <c r="AA270" s="25"/>
      <c r="AB270" s="25"/>
      <c r="AC270" s="25"/>
    </row>
    <row r="271" spans="1:29">
      <c r="A271" s="42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Q271" s="25"/>
      <c r="R271" s="25"/>
      <c r="S271" s="25"/>
      <c r="T271" s="25"/>
      <c r="U271" s="70"/>
      <c r="V271" s="25"/>
      <c r="W271" s="25"/>
      <c r="X271" s="25"/>
      <c r="Y271" s="25"/>
      <c r="Z271" s="25"/>
      <c r="AA271" s="25"/>
      <c r="AB271" s="25"/>
      <c r="AC271" s="25"/>
    </row>
    <row r="272" spans="1:29">
      <c r="A272" s="42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Q272" s="25"/>
      <c r="R272" s="25"/>
      <c r="S272" s="25"/>
      <c r="T272" s="25"/>
      <c r="U272" s="70"/>
      <c r="V272" s="25"/>
      <c r="W272" s="25"/>
      <c r="X272" s="25"/>
      <c r="Y272" s="25"/>
      <c r="Z272" s="25"/>
      <c r="AA272" s="25"/>
      <c r="AB272" s="25"/>
      <c r="AC272" s="25"/>
    </row>
    <row r="273" spans="1:29">
      <c r="A273" s="42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Q273" s="25"/>
      <c r="R273" s="25"/>
      <c r="S273" s="25"/>
      <c r="T273" s="25"/>
      <c r="U273" s="70"/>
      <c r="V273" s="25"/>
      <c r="W273" s="25"/>
      <c r="X273" s="25"/>
      <c r="Y273" s="25"/>
      <c r="Z273" s="25"/>
      <c r="AA273" s="25"/>
      <c r="AB273" s="25"/>
      <c r="AC273" s="25"/>
    </row>
    <row r="274" spans="1:29">
      <c r="A274" s="42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Q274" s="25"/>
      <c r="R274" s="25"/>
      <c r="S274" s="25"/>
      <c r="T274" s="25"/>
      <c r="U274" s="70"/>
      <c r="V274" s="25"/>
      <c r="W274" s="25"/>
      <c r="X274" s="25"/>
      <c r="Y274" s="25"/>
      <c r="Z274" s="25"/>
      <c r="AA274" s="25"/>
      <c r="AB274" s="25"/>
      <c r="AC274" s="25"/>
    </row>
    <row r="275" spans="1:29">
      <c r="A275" s="42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Q275" s="25"/>
      <c r="R275" s="25"/>
      <c r="S275" s="25"/>
      <c r="T275" s="25"/>
      <c r="U275" s="70"/>
      <c r="V275" s="25"/>
      <c r="W275" s="25"/>
      <c r="X275" s="25"/>
      <c r="Y275" s="25"/>
      <c r="Z275" s="25"/>
      <c r="AA275" s="25"/>
      <c r="AB275" s="25"/>
      <c r="AC275" s="25"/>
    </row>
    <row r="276" spans="1:29">
      <c r="A276" s="42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Q276" s="25"/>
      <c r="R276" s="25"/>
      <c r="S276" s="25"/>
      <c r="T276" s="25"/>
      <c r="U276" s="70"/>
      <c r="V276" s="25"/>
      <c r="W276" s="25"/>
      <c r="X276" s="25"/>
      <c r="Y276" s="25"/>
      <c r="Z276" s="25"/>
      <c r="AA276" s="25"/>
      <c r="AB276" s="25"/>
      <c r="AC276" s="25"/>
    </row>
    <row r="277" spans="1:29">
      <c r="A277" s="42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Q277" s="25"/>
      <c r="R277" s="25"/>
      <c r="S277" s="25"/>
      <c r="T277" s="25"/>
      <c r="U277" s="70"/>
      <c r="V277" s="25"/>
      <c r="W277" s="25"/>
      <c r="X277" s="25"/>
      <c r="Y277" s="25"/>
      <c r="Z277" s="25"/>
      <c r="AA277" s="25"/>
      <c r="AB277" s="25"/>
      <c r="AC277" s="25"/>
    </row>
    <row r="278" spans="1:29">
      <c r="A278" s="42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Q278" s="25"/>
      <c r="R278" s="25"/>
      <c r="S278" s="25"/>
      <c r="T278" s="25"/>
      <c r="U278" s="70"/>
      <c r="V278" s="25"/>
      <c r="W278" s="25"/>
      <c r="X278" s="25"/>
      <c r="Y278" s="25"/>
      <c r="Z278" s="25"/>
      <c r="AA278" s="25"/>
      <c r="AB278" s="25"/>
      <c r="AC278" s="25"/>
    </row>
    <row r="279" spans="1:29">
      <c r="A279" s="42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Q279" s="25"/>
      <c r="R279" s="25"/>
      <c r="S279" s="25"/>
      <c r="T279" s="25"/>
      <c r="U279" s="70"/>
      <c r="V279" s="25"/>
      <c r="W279" s="25"/>
      <c r="X279" s="25"/>
      <c r="Y279" s="25"/>
      <c r="Z279" s="25"/>
      <c r="AA279" s="25"/>
      <c r="AB279" s="25"/>
      <c r="AC279" s="25"/>
    </row>
    <row r="280" spans="1:29">
      <c r="A280" s="42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Q280" s="25"/>
      <c r="R280" s="25"/>
      <c r="S280" s="25"/>
      <c r="T280" s="25"/>
      <c r="U280" s="70"/>
      <c r="V280" s="25"/>
      <c r="W280" s="25"/>
      <c r="X280" s="25"/>
      <c r="Y280" s="25"/>
      <c r="Z280" s="25"/>
      <c r="AA280" s="25"/>
      <c r="AB280" s="25"/>
      <c r="AC280" s="25"/>
    </row>
    <row r="281" spans="1:29">
      <c r="A281" s="42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Q281" s="25"/>
      <c r="R281" s="25"/>
      <c r="S281" s="25"/>
      <c r="T281" s="25"/>
      <c r="U281" s="70"/>
      <c r="V281" s="25"/>
      <c r="W281" s="25"/>
      <c r="X281" s="25"/>
      <c r="Y281" s="25"/>
      <c r="Z281" s="25"/>
      <c r="AA281" s="25"/>
      <c r="AB281" s="25"/>
      <c r="AC281" s="25"/>
    </row>
    <row r="282" spans="1:29">
      <c r="A282" s="42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Q282" s="25"/>
      <c r="R282" s="25"/>
      <c r="S282" s="25"/>
      <c r="T282" s="25"/>
      <c r="U282" s="70"/>
      <c r="V282" s="25"/>
      <c r="W282" s="25"/>
      <c r="X282" s="25"/>
      <c r="Y282" s="25"/>
      <c r="Z282" s="25"/>
      <c r="AA282" s="25"/>
      <c r="AB282" s="25"/>
      <c r="AC282" s="25"/>
    </row>
    <row r="283" spans="1:29">
      <c r="A283" s="42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Q283" s="25"/>
      <c r="R283" s="25"/>
      <c r="S283" s="25"/>
      <c r="T283" s="25"/>
      <c r="U283" s="70"/>
      <c r="V283" s="25"/>
      <c r="W283" s="25"/>
      <c r="X283" s="25"/>
      <c r="Y283" s="25"/>
      <c r="Z283" s="25"/>
      <c r="AA283" s="25"/>
      <c r="AB283" s="25"/>
      <c r="AC283" s="25"/>
    </row>
    <row r="284" spans="1:29">
      <c r="A284" s="42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Q284" s="25"/>
      <c r="R284" s="25"/>
      <c r="S284" s="25"/>
      <c r="T284" s="25"/>
      <c r="U284" s="70"/>
      <c r="V284" s="25"/>
      <c r="W284" s="25"/>
      <c r="X284" s="25"/>
      <c r="Y284" s="25"/>
      <c r="Z284" s="25"/>
      <c r="AA284" s="25"/>
      <c r="AB284" s="25"/>
      <c r="AC284" s="25"/>
    </row>
    <row r="285" spans="1:29">
      <c r="A285" s="42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Q285" s="25"/>
      <c r="R285" s="25"/>
      <c r="S285" s="25"/>
      <c r="T285" s="25"/>
      <c r="U285" s="70"/>
      <c r="V285" s="25"/>
      <c r="W285" s="25"/>
      <c r="X285" s="25"/>
      <c r="Y285" s="25"/>
      <c r="Z285" s="25"/>
      <c r="AA285" s="25"/>
      <c r="AB285" s="25"/>
      <c r="AC285" s="25"/>
    </row>
    <row r="286" spans="1:29">
      <c r="A286" s="42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Q286" s="25"/>
      <c r="R286" s="25"/>
      <c r="S286" s="25"/>
      <c r="T286" s="25"/>
      <c r="U286" s="70"/>
      <c r="V286" s="25"/>
      <c r="W286" s="25"/>
      <c r="X286" s="25"/>
      <c r="Y286" s="25"/>
      <c r="Z286" s="25"/>
      <c r="AA286" s="25"/>
      <c r="AB286" s="25"/>
      <c r="AC286" s="25"/>
    </row>
    <row r="287" spans="1:29">
      <c r="A287" s="42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Q287" s="25"/>
      <c r="R287" s="25"/>
      <c r="S287" s="25"/>
      <c r="T287" s="25"/>
      <c r="U287" s="70"/>
      <c r="V287" s="25"/>
      <c r="W287" s="25"/>
      <c r="X287" s="25"/>
      <c r="Y287" s="25"/>
      <c r="Z287" s="25"/>
      <c r="AA287" s="25"/>
      <c r="AB287" s="25"/>
      <c r="AC287" s="25"/>
    </row>
    <row r="288" spans="1:29">
      <c r="A288" s="42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Q288" s="25"/>
      <c r="R288" s="25"/>
      <c r="S288" s="25"/>
      <c r="T288" s="25"/>
      <c r="U288" s="70"/>
      <c r="V288" s="25"/>
      <c r="W288" s="25"/>
      <c r="X288" s="25"/>
      <c r="Y288" s="25"/>
      <c r="Z288" s="25"/>
      <c r="AA288" s="25"/>
      <c r="AB288" s="25"/>
      <c r="AC288" s="25"/>
    </row>
    <row r="289" spans="1:29">
      <c r="A289" s="42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Q289" s="25"/>
      <c r="R289" s="25"/>
      <c r="S289" s="25"/>
      <c r="T289" s="25"/>
      <c r="U289" s="70"/>
      <c r="V289" s="25"/>
      <c r="W289" s="25"/>
      <c r="X289" s="25"/>
      <c r="Y289" s="25"/>
      <c r="Z289" s="25"/>
      <c r="AA289" s="25"/>
      <c r="AB289" s="25"/>
      <c r="AC289" s="25"/>
    </row>
    <row r="290" spans="1:29">
      <c r="A290" s="42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Q290" s="25"/>
      <c r="R290" s="25"/>
      <c r="S290" s="25"/>
      <c r="T290" s="25"/>
      <c r="U290" s="70"/>
      <c r="V290" s="25"/>
      <c r="W290" s="25"/>
      <c r="X290" s="25"/>
      <c r="Y290" s="25"/>
      <c r="Z290" s="25"/>
      <c r="AA290" s="25"/>
      <c r="AB290" s="25"/>
      <c r="AC290" s="25"/>
    </row>
    <row r="291" spans="1:29">
      <c r="A291" s="42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Q291" s="25"/>
      <c r="R291" s="25"/>
      <c r="S291" s="25"/>
      <c r="T291" s="25"/>
      <c r="U291" s="70"/>
      <c r="V291" s="25"/>
      <c r="W291" s="25"/>
      <c r="X291" s="25"/>
      <c r="Y291" s="25"/>
      <c r="Z291" s="25"/>
      <c r="AA291" s="25"/>
      <c r="AB291" s="25"/>
      <c r="AC291" s="25"/>
    </row>
    <row r="292" spans="1:29">
      <c r="A292" s="42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Q292" s="25"/>
      <c r="R292" s="25"/>
      <c r="S292" s="25"/>
      <c r="T292" s="25"/>
      <c r="U292" s="70"/>
      <c r="V292" s="25"/>
      <c r="W292" s="25"/>
      <c r="X292" s="25"/>
      <c r="Y292" s="25"/>
      <c r="Z292" s="25"/>
      <c r="AA292" s="25"/>
      <c r="AB292" s="25"/>
      <c r="AC292" s="25"/>
    </row>
    <row r="293" spans="1:29">
      <c r="A293" s="42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Q293" s="25"/>
      <c r="R293" s="25"/>
      <c r="S293" s="25"/>
      <c r="T293" s="25"/>
      <c r="U293" s="70"/>
      <c r="V293" s="25"/>
      <c r="W293" s="25"/>
      <c r="X293" s="25"/>
      <c r="Y293" s="25"/>
      <c r="Z293" s="25"/>
      <c r="AA293" s="25"/>
      <c r="AB293" s="25"/>
      <c r="AC293" s="25"/>
    </row>
    <row r="294" spans="1:29">
      <c r="A294" s="42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Q294" s="25"/>
      <c r="R294" s="25"/>
      <c r="S294" s="25"/>
      <c r="T294" s="25"/>
      <c r="U294" s="70"/>
      <c r="V294" s="25"/>
      <c r="W294" s="25"/>
      <c r="X294" s="25"/>
      <c r="Y294" s="25"/>
      <c r="Z294" s="25"/>
      <c r="AA294" s="25"/>
      <c r="AB294" s="25"/>
      <c r="AC294" s="25"/>
    </row>
    <row r="295" spans="1:29">
      <c r="A295" s="42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Q295" s="25"/>
      <c r="R295" s="25"/>
      <c r="S295" s="25"/>
      <c r="T295" s="25"/>
      <c r="U295" s="70"/>
      <c r="V295" s="25"/>
      <c r="W295" s="25"/>
      <c r="X295" s="25"/>
      <c r="Y295" s="25"/>
      <c r="Z295" s="25"/>
      <c r="AA295" s="25"/>
      <c r="AB295" s="25"/>
      <c r="AC295" s="25"/>
    </row>
    <row r="296" spans="1:29">
      <c r="A296" s="42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Q296" s="25"/>
      <c r="R296" s="25"/>
      <c r="S296" s="25"/>
      <c r="T296" s="25"/>
      <c r="U296" s="70"/>
      <c r="V296" s="25"/>
      <c r="W296" s="25"/>
      <c r="X296" s="25"/>
      <c r="Y296" s="25"/>
      <c r="Z296" s="25"/>
      <c r="AA296" s="25"/>
      <c r="AB296" s="25"/>
      <c r="AC296" s="25"/>
    </row>
    <row r="297" spans="1:29">
      <c r="A297" s="42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Q297" s="25"/>
      <c r="R297" s="25"/>
      <c r="S297" s="25"/>
      <c r="T297" s="25"/>
      <c r="U297" s="70"/>
      <c r="V297" s="25"/>
      <c r="W297" s="25"/>
      <c r="X297" s="25"/>
      <c r="Y297" s="25"/>
      <c r="Z297" s="25"/>
      <c r="AA297" s="25"/>
      <c r="AB297" s="25"/>
      <c r="AC297" s="25"/>
    </row>
    <row r="298" spans="1:29">
      <c r="A298" s="42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Q298" s="25"/>
      <c r="R298" s="25"/>
      <c r="S298" s="25"/>
      <c r="T298" s="25"/>
      <c r="U298" s="70"/>
      <c r="V298" s="25"/>
      <c r="W298" s="25"/>
      <c r="X298" s="25"/>
      <c r="Y298" s="25"/>
      <c r="Z298" s="25"/>
      <c r="AA298" s="25"/>
      <c r="AB298" s="25"/>
      <c r="AC298" s="25"/>
    </row>
    <row r="299" spans="1:29">
      <c r="A299" s="42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Q299" s="25"/>
      <c r="R299" s="25"/>
      <c r="S299" s="25"/>
      <c r="T299" s="25"/>
      <c r="U299" s="70"/>
      <c r="V299" s="25"/>
      <c r="W299" s="25"/>
      <c r="X299" s="25"/>
      <c r="Y299" s="25"/>
      <c r="Z299" s="25"/>
      <c r="AA299" s="25"/>
      <c r="AB299" s="25"/>
      <c r="AC299" s="25"/>
    </row>
    <row r="300" spans="1:29">
      <c r="A300" s="42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Q300" s="25"/>
      <c r="R300" s="25"/>
      <c r="S300" s="25"/>
      <c r="T300" s="25"/>
      <c r="U300" s="70"/>
      <c r="V300" s="25"/>
      <c r="W300" s="25"/>
      <c r="X300" s="25"/>
      <c r="Y300" s="25"/>
      <c r="Z300" s="25"/>
      <c r="AA300" s="25"/>
      <c r="AB300" s="25"/>
      <c r="AC300" s="25"/>
    </row>
    <row r="301" spans="1:29">
      <c r="A301" s="42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Q301" s="25"/>
      <c r="R301" s="25"/>
      <c r="S301" s="25"/>
      <c r="T301" s="25"/>
      <c r="U301" s="70"/>
      <c r="V301" s="25"/>
      <c r="W301" s="25"/>
      <c r="X301" s="25"/>
      <c r="Y301" s="25"/>
      <c r="Z301" s="25"/>
      <c r="AA301" s="25"/>
      <c r="AB301" s="25"/>
      <c r="AC301" s="25"/>
    </row>
    <row r="302" spans="1:29">
      <c r="A302" s="42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Q302" s="25"/>
      <c r="R302" s="25"/>
      <c r="S302" s="25"/>
      <c r="T302" s="25"/>
      <c r="U302" s="70"/>
      <c r="V302" s="25"/>
      <c r="W302" s="25"/>
      <c r="X302" s="25"/>
      <c r="Y302" s="25"/>
      <c r="Z302" s="25"/>
      <c r="AA302" s="25"/>
      <c r="AB302" s="25"/>
      <c r="AC302" s="25"/>
    </row>
    <row r="303" spans="1:29">
      <c r="A303" s="42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Q303" s="25"/>
      <c r="R303" s="25"/>
      <c r="S303" s="25"/>
      <c r="T303" s="25"/>
      <c r="U303" s="70"/>
      <c r="V303" s="25"/>
      <c r="W303" s="25"/>
      <c r="X303" s="25"/>
      <c r="Y303" s="25"/>
      <c r="Z303" s="25"/>
      <c r="AA303" s="25"/>
      <c r="AB303" s="25"/>
      <c r="AC303" s="25"/>
    </row>
    <row r="304" spans="1:29">
      <c r="A304" s="42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Q304" s="25"/>
      <c r="R304" s="25"/>
      <c r="S304" s="25"/>
      <c r="T304" s="25"/>
      <c r="U304" s="70"/>
      <c r="V304" s="25"/>
      <c r="W304" s="25"/>
      <c r="X304" s="25"/>
      <c r="Y304" s="25"/>
      <c r="Z304" s="25"/>
      <c r="AA304" s="25"/>
      <c r="AB304" s="25"/>
      <c r="AC304" s="25"/>
    </row>
    <row r="305" spans="1:29">
      <c r="A305" s="42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Q305" s="25"/>
      <c r="R305" s="25"/>
      <c r="S305" s="25"/>
      <c r="T305" s="25"/>
      <c r="U305" s="70"/>
      <c r="V305" s="25"/>
      <c r="W305" s="25"/>
      <c r="X305" s="25"/>
      <c r="Y305" s="25"/>
      <c r="Z305" s="25"/>
      <c r="AA305" s="25"/>
      <c r="AB305" s="25"/>
      <c r="AC305" s="25"/>
    </row>
    <row r="306" spans="1:29">
      <c r="A306" s="42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Q306" s="25"/>
      <c r="R306" s="25"/>
      <c r="S306" s="25"/>
      <c r="T306" s="25"/>
      <c r="U306" s="70"/>
      <c r="V306" s="25"/>
      <c r="W306" s="25"/>
      <c r="X306" s="25"/>
      <c r="Y306" s="25"/>
      <c r="Z306" s="25"/>
      <c r="AA306" s="25"/>
      <c r="AB306" s="25"/>
      <c r="AC306" s="25"/>
    </row>
    <row r="307" spans="1:29">
      <c r="A307" s="42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Q307" s="25"/>
      <c r="R307" s="25"/>
      <c r="S307" s="25"/>
      <c r="T307" s="25"/>
      <c r="U307" s="70"/>
      <c r="V307" s="25"/>
      <c r="W307" s="25"/>
      <c r="X307" s="25"/>
      <c r="Y307" s="25"/>
      <c r="Z307" s="25"/>
      <c r="AA307" s="25"/>
      <c r="AB307" s="25"/>
      <c r="AC307" s="25"/>
    </row>
    <row r="308" spans="1:29">
      <c r="A308" s="42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Q308" s="25"/>
      <c r="R308" s="25"/>
      <c r="S308" s="25"/>
      <c r="T308" s="25"/>
      <c r="U308" s="70"/>
      <c r="V308" s="25"/>
      <c r="W308" s="25"/>
      <c r="X308" s="25"/>
      <c r="Y308" s="25"/>
      <c r="Z308" s="25"/>
      <c r="AA308" s="25"/>
      <c r="AB308" s="25"/>
      <c r="AC308" s="25"/>
    </row>
    <row r="309" spans="1:29">
      <c r="A309" s="42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Q309" s="25"/>
      <c r="R309" s="25"/>
      <c r="S309" s="25"/>
      <c r="T309" s="25"/>
      <c r="U309" s="70"/>
      <c r="V309" s="25"/>
      <c r="W309" s="25"/>
      <c r="X309" s="25"/>
      <c r="Y309" s="25"/>
      <c r="Z309" s="25"/>
      <c r="AA309" s="25"/>
      <c r="AB309" s="25"/>
      <c r="AC309" s="25"/>
    </row>
    <row r="310" spans="1:29">
      <c r="A310" s="42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Q310" s="25"/>
      <c r="R310" s="25"/>
      <c r="S310" s="25"/>
      <c r="T310" s="25"/>
      <c r="U310" s="70"/>
      <c r="V310" s="25"/>
      <c r="W310" s="25"/>
      <c r="X310" s="25"/>
      <c r="Y310" s="25"/>
      <c r="Z310" s="25"/>
      <c r="AA310" s="25"/>
      <c r="AB310" s="25"/>
      <c r="AC310" s="25"/>
    </row>
    <row r="311" spans="1:29">
      <c r="A311" s="42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Q311" s="25"/>
      <c r="R311" s="25"/>
      <c r="S311" s="25"/>
      <c r="T311" s="25"/>
      <c r="U311" s="70"/>
      <c r="V311" s="25"/>
      <c r="W311" s="25"/>
      <c r="X311" s="25"/>
      <c r="Y311" s="25"/>
      <c r="Z311" s="25"/>
      <c r="AA311" s="25"/>
      <c r="AB311" s="25"/>
      <c r="AC311" s="25"/>
    </row>
    <row r="312" spans="1:29">
      <c r="A312" s="42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Q312" s="25"/>
      <c r="R312" s="25"/>
      <c r="S312" s="25"/>
      <c r="T312" s="25"/>
      <c r="U312" s="70"/>
      <c r="V312" s="25"/>
      <c r="W312" s="25"/>
      <c r="X312" s="25"/>
      <c r="Y312" s="25"/>
      <c r="Z312" s="25"/>
      <c r="AA312" s="25"/>
      <c r="AB312" s="25"/>
      <c r="AC312" s="25"/>
    </row>
    <row r="313" spans="1:29">
      <c r="A313" s="42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Q313" s="25"/>
      <c r="R313" s="25"/>
      <c r="S313" s="25"/>
      <c r="T313" s="25"/>
      <c r="U313" s="70"/>
      <c r="V313" s="25"/>
      <c r="W313" s="25"/>
      <c r="X313" s="25"/>
      <c r="Y313" s="25"/>
      <c r="Z313" s="25"/>
      <c r="AA313" s="25"/>
      <c r="AB313" s="25"/>
      <c r="AC313" s="25"/>
    </row>
    <row r="314" spans="1:29">
      <c r="A314" s="42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Q314" s="25"/>
      <c r="R314" s="25"/>
      <c r="S314" s="25"/>
      <c r="T314" s="25"/>
      <c r="U314" s="70"/>
      <c r="V314" s="25"/>
      <c r="W314" s="25"/>
      <c r="X314" s="25"/>
      <c r="Y314" s="25"/>
      <c r="Z314" s="25"/>
      <c r="AA314" s="25"/>
      <c r="AB314" s="25"/>
      <c r="AC314" s="25"/>
    </row>
    <row r="315" spans="1:29">
      <c r="A315" s="42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Q315" s="25"/>
      <c r="R315" s="25"/>
      <c r="S315" s="25"/>
      <c r="T315" s="25"/>
      <c r="U315" s="70"/>
      <c r="V315" s="25"/>
      <c r="W315" s="25"/>
      <c r="X315" s="25"/>
      <c r="Y315" s="25"/>
      <c r="Z315" s="25"/>
      <c r="AA315" s="25"/>
      <c r="AB315" s="25"/>
      <c r="AC315" s="25"/>
    </row>
    <row r="316" spans="1:29">
      <c r="A316" s="42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Q316" s="25"/>
      <c r="R316" s="25"/>
      <c r="S316" s="25"/>
      <c r="T316" s="25"/>
      <c r="U316" s="70"/>
      <c r="V316" s="25"/>
      <c r="W316" s="25"/>
      <c r="X316" s="25"/>
      <c r="Y316" s="25"/>
      <c r="Z316" s="25"/>
      <c r="AA316" s="25"/>
      <c r="AB316" s="25"/>
      <c r="AC316" s="25"/>
    </row>
    <row r="317" spans="1:29">
      <c r="A317" s="42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Q317" s="25"/>
      <c r="R317" s="25"/>
      <c r="S317" s="25"/>
      <c r="T317" s="25"/>
      <c r="U317" s="70"/>
      <c r="V317" s="25"/>
      <c r="W317" s="25"/>
      <c r="X317" s="25"/>
      <c r="Y317" s="25"/>
      <c r="Z317" s="25"/>
      <c r="AA317" s="25"/>
      <c r="AB317" s="25"/>
      <c r="AC317" s="25"/>
    </row>
    <row r="318" spans="1:29">
      <c r="A318" s="42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Q318" s="25"/>
      <c r="R318" s="25"/>
      <c r="S318" s="25"/>
      <c r="T318" s="25"/>
      <c r="U318" s="70"/>
      <c r="V318" s="25"/>
      <c r="W318" s="25"/>
      <c r="X318" s="25"/>
      <c r="Y318" s="25"/>
      <c r="Z318" s="25"/>
      <c r="AA318" s="25"/>
      <c r="AB318" s="25"/>
      <c r="AC318" s="25"/>
    </row>
    <row r="319" spans="1:29">
      <c r="A319" s="42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Q319" s="25"/>
      <c r="R319" s="25"/>
      <c r="S319" s="25"/>
      <c r="T319" s="25"/>
      <c r="U319" s="70"/>
      <c r="V319" s="25"/>
      <c r="W319" s="25"/>
      <c r="X319" s="25"/>
      <c r="Y319" s="25"/>
      <c r="Z319" s="25"/>
      <c r="AA319" s="25"/>
      <c r="AB319" s="25"/>
      <c r="AC319" s="25"/>
    </row>
    <row r="320" spans="1:29">
      <c r="A320" s="42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Q320" s="25"/>
      <c r="R320" s="25"/>
      <c r="S320" s="25"/>
      <c r="T320" s="25"/>
      <c r="U320" s="70"/>
      <c r="V320" s="25"/>
      <c r="W320" s="25"/>
      <c r="X320" s="25"/>
      <c r="Y320" s="25"/>
      <c r="Z320" s="25"/>
      <c r="AA320" s="25"/>
      <c r="AB320" s="25"/>
      <c r="AC320" s="25"/>
    </row>
    <row r="321" spans="1:29">
      <c r="A321" s="42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Q321" s="25"/>
      <c r="R321" s="25"/>
      <c r="S321" s="25"/>
      <c r="T321" s="25"/>
      <c r="U321" s="70"/>
      <c r="V321" s="25"/>
      <c r="W321" s="25"/>
      <c r="X321" s="25"/>
      <c r="Y321" s="25"/>
      <c r="Z321" s="25"/>
      <c r="AA321" s="25"/>
      <c r="AB321" s="25"/>
      <c r="AC321" s="25"/>
    </row>
    <row r="322" spans="1:29">
      <c r="A322" s="42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Q322" s="25"/>
      <c r="R322" s="25"/>
      <c r="S322" s="25"/>
      <c r="T322" s="25"/>
      <c r="U322" s="70"/>
      <c r="V322" s="25"/>
      <c r="W322" s="25"/>
      <c r="X322" s="25"/>
      <c r="Y322" s="25"/>
      <c r="Z322" s="25"/>
      <c r="AA322" s="25"/>
      <c r="AB322" s="25"/>
      <c r="AC322" s="25"/>
    </row>
    <row r="323" spans="1:29">
      <c r="A323" s="42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Q323" s="25"/>
      <c r="R323" s="25"/>
      <c r="S323" s="25"/>
      <c r="T323" s="25"/>
      <c r="U323" s="70"/>
      <c r="V323" s="25"/>
      <c r="W323" s="25"/>
      <c r="X323" s="25"/>
      <c r="Y323" s="25"/>
      <c r="Z323" s="25"/>
      <c r="AA323" s="25"/>
      <c r="AB323" s="25"/>
      <c r="AC323" s="25"/>
    </row>
    <row r="324" spans="1:29">
      <c r="A324" s="42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Q324" s="25"/>
      <c r="R324" s="25"/>
      <c r="S324" s="25"/>
      <c r="T324" s="25"/>
      <c r="U324" s="70"/>
      <c r="V324" s="25"/>
      <c r="W324" s="25"/>
      <c r="X324" s="25"/>
      <c r="Y324" s="25"/>
      <c r="Z324" s="25"/>
      <c r="AA324" s="25"/>
      <c r="AB324" s="25"/>
      <c r="AC324" s="25"/>
    </row>
    <row r="325" spans="1:29">
      <c r="A325" s="42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Q325" s="25"/>
      <c r="R325" s="25"/>
      <c r="S325" s="25"/>
      <c r="T325" s="25"/>
      <c r="U325" s="70"/>
      <c r="V325" s="25"/>
      <c r="W325" s="25"/>
      <c r="X325" s="25"/>
      <c r="Y325" s="25"/>
      <c r="Z325" s="25"/>
      <c r="AA325" s="25"/>
      <c r="AB325" s="25"/>
      <c r="AC325" s="25"/>
    </row>
    <row r="326" spans="1:29">
      <c r="A326" s="42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Q326" s="25"/>
      <c r="R326" s="25"/>
      <c r="S326" s="25"/>
      <c r="T326" s="25"/>
      <c r="U326" s="70"/>
      <c r="V326" s="25"/>
      <c r="W326" s="25"/>
      <c r="X326" s="25"/>
      <c r="Y326" s="25"/>
      <c r="Z326" s="25"/>
      <c r="AA326" s="25"/>
      <c r="AB326" s="25"/>
      <c r="AC326" s="25"/>
    </row>
    <row r="327" spans="1:29">
      <c r="A327" s="42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Q327" s="25"/>
      <c r="R327" s="25"/>
      <c r="S327" s="25"/>
      <c r="T327" s="25"/>
      <c r="U327" s="70"/>
      <c r="V327" s="25"/>
      <c r="W327" s="25"/>
      <c r="X327" s="25"/>
      <c r="Y327" s="25"/>
      <c r="Z327" s="25"/>
      <c r="AA327" s="25"/>
      <c r="AB327" s="25"/>
      <c r="AC327" s="25"/>
    </row>
    <row r="328" spans="1:29">
      <c r="A328" s="42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Q328" s="25"/>
      <c r="R328" s="25"/>
      <c r="S328" s="25"/>
      <c r="T328" s="25"/>
      <c r="U328" s="70"/>
      <c r="V328" s="25"/>
      <c r="W328" s="25"/>
      <c r="X328" s="25"/>
      <c r="Y328" s="25"/>
      <c r="Z328" s="25"/>
      <c r="AA328" s="25"/>
      <c r="AB328" s="25"/>
      <c r="AC328" s="25"/>
    </row>
    <row r="329" spans="1:29">
      <c r="A329" s="42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Q329" s="25"/>
      <c r="R329" s="25"/>
      <c r="S329" s="25"/>
      <c r="T329" s="25"/>
      <c r="U329" s="70"/>
      <c r="V329" s="25"/>
      <c r="W329" s="25"/>
      <c r="X329" s="25"/>
      <c r="Y329" s="25"/>
      <c r="Z329" s="25"/>
      <c r="AA329" s="25"/>
      <c r="AB329" s="25"/>
      <c r="AC329" s="25"/>
    </row>
    <row r="330" spans="1:29">
      <c r="A330" s="42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Q330" s="25"/>
      <c r="R330" s="25"/>
      <c r="S330" s="25"/>
      <c r="T330" s="25"/>
      <c r="U330" s="70"/>
      <c r="V330" s="25"/>
      <c r="W330" s="25"/>
      <c r="X330" s="25"/>
      <c r="Y330" s="25"/>
      <c r="Z330" s="25"/>
      <c r="AA330" s="25"/>
      <c r="AB330" s="25"/>
      <c r="AC330" s="25"/>
    </row>
    <row r="331" spans="1:29">
      <c r="A331" s="42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Q331" s="25"/>
      <c r="R331" s="25"/>
      <c r="S331" s="25"/>
      <c r="T331" s="25"/>
      <c r="U331" s="70"/>
      <c r="V331" s="25"/>
      <c r="W331" s="25"/>
      <c r="X331" s="25"/>
      <c r="Y331" s="25"/>
      <c r="Z331" s="25"/>
      <c r="AA331" s="25"/>
      <c r="AB331" s="25"/>
      <c r="AC331" s="25"/>
    </row>
    <row r="332" spans="1:29">
      <c r="A332" s="42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Q332" s="25"/>
      <c r="R332" s="25"/>
      <c r="S332" s="25"/>
      <c r="T332" s="25"/>
      <c r="U332" s="70"/>
      <c r="V332" s="25"/>
      <c r="W332" s="25"/>
      <c r="X332" s="25"/>
      <c r="Y332" s="25"/>
      <c r="Z332" s="25"/>
      <c r="AA332" s="25"/>
      <c r="AB332" s="25"/>
      <c r="AC332" s="25"/>
    </row>
    <row r="333" spans="1:29">
      <c r="A333" s="42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Q333" s="25"/>
      <c r="R333" s="25"/>
      <c r="S333" s="25"/>
      <c r="T333" s="25"/>
      <c r="U333" s="70"/>
      <c r="V333" s="25"/>
      <c r="W333" s="25"/>
      <c r="X333" s="25"/>
      <c r="Y333" s="25"/>
      <c r="Z333" s="25"/>
      <c r="AA333" s="25"/>
      <c r="AB333" s="25"/>
      <c r="AC333" s="25"/>
    </row>
    <row r="334" spans="1:29">
      <c r="A334" s="42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Q334" s="25"/>
      <c r="R334" s="25"/>
      <c r="S334" s="25"/>
      <c r="T334" s="25"/>
      <c r="U334" s="70"/>
      <c r="V334" s="25"/>
      <c r="W334" s="25"/>
      <c r="X334" s="25"/>
      <c r="Y334" s="25"/>
      <c r="Z334" s="25"/>
      <c r="AA334" s="25"/>
      <c r="AB334" s="25"/>
      <c r="AC334" s="25"/>
    </row>
    <row r="335" spans="1:29">
      <c r="A335" s="42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Q335" s="25"/>
      <c r="R335" s="25"/>
      <c r="S335" s="25"/>
      <c r="T335" s="25"/>
      <c r="U335" s="70"/>
      <c r="V335" s="25"/>
      <c r="W335" s="25"/>
      <c r="X335" s="25"/>
      <c r="Y335" s="25"/>
      <c r="Z335" s="25"/>
      <c r="AA335" s="25"/>
      <c r="AB335" s="25"/>
      <c r="AC335" s="25"/>
    </row>
    <row r="336" spans="1:29">
      <c r="A336" s="42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Q336" s="25"/>
      <c r="R336" s="25"/>
      <c r="S336" s="25"/>
      <c r="T336" s="25"/>
      <c r="U336" s="70"/>
      <c r="V336" s="25"/>
      <c r="W336" s="25"/>
      <c r="X336" s="25"/>
      <c r="Y336" s="25"/>
      <c r="Z336" s="25"/>
      <c r="AA336" s="25"/>
      <c r="AB336" s="25"/>
      <c r="AC336" s="25"/>
    </row>
    <row r="337" spans="1:29">
      <c r="A337" s="42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Q337" s="25"/>
      <c r="R337" s="25"/>
      <c r="S337" s="25"/>
      <c r="T337" s="25"/>
      <c r="U337" s="70"/>
      <c r="V337" s="25"/>
      <c r="W337" s="25"/>
      <c r="X337" s="25"/>
      <c r="Y337" s="25"/>
      <c r="Z337" s="25"/>
      <c r="AA337" s="25"/>
      <c r="AB337" s="25"/>
      <c r="AC337" s="25"/>
    </row>
    <row r="338" spans="1:29">
      <c r="A338" s="42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Q338" s="25"/>
      <c r="R338" s="25"/>
      <c r="S338" s="25"/>
      <c r="T338" s="25"/>
      <c r="U338" s="70"/>
      <c r="V338" s="25"/>
      <c r="W338" s="25"/>
      <c r="X338" s="25"/>
      <c r="Y338" s="25"/>
      <c r="Z338" s="25"/>
      <c r="AA338" s="25"/>
      <c r="AB338" s="25"/>
      <c r="AC338" s="25"/>
    </row>
    <row r="339" spans="1:29">
      <c r="A339" s="42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Q339" s="25"/>
      <c r="R339" s="25"/>
      <c r="S339" s="25"/>
      <c r="T339" s="25"/>
      <c r="U339" s="70"/>
      <c r="V339" s="25"/>
      <c r="W339" s="25"/>
      <c r="X339" s="25"/>
      <c r="Y339" s="25"/>
      <c r="Z339" s="25"/>
      <c r="AA339" s="25"/>
      <c r="AB339" s="25"/>
      <c r="AC339" s="25"/>
    </row>
    <row r="340" spans="1:29">
      <c r="A340" s="42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Q340" s="25"/>
      <c r="R340" s="25"/>
      <c r="S340" s="25"/>
      <c r="T340" s="25"/>
      <c r="U340" s="70"/>
      <c r="V340" s="25"/>
      <c r="W340" s="25"/>
      <c r="X340" s="25"/>
      <c r="Y340" s="25"/>
      <c r="Z340" s="25"/>
      <c r="AA340" s="25"/>
      <c r="AB340" s="25"/>
      <c r="AC340" s="25"/>
    </row>
    <row r="341" spans="1:29">
      <c r="A341" s="42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Q341" s="25"/>
      <c r="R341" s="25"/>
      <c r="S341" s="25"/>
      <c r="T341" s="25"/>
      <c r="U341" s="70"/>
      <c r="V341" s="25"/>
      <c r="W341" s="25"/>
      <c r="X341" s="25"/>
      <c r="Y341" s="25"/>
      <c r="Z341" s="25"/>
      <c r="AA341" s="25"/>
      <c r="AB341" s="25"/>
      <c r="AC341" s="25"/>
    </row>
    <row r="342" spans="1:29">
      <c r="A342" s="42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Q342" s="25"/>
      <c r="R342" s="25"/>
      <c r="S342" s="25"/>
      <c r="T342" s="25"/>
      <c r="U342" s="70"/>
      <c r="V342" s="25"/>
      <c r="W342" s="25"/>
      <c r="X342" s="25"/>
      <c r="Y342" s="25"/>
      <c r="Z342" s="25"/>
      <c r="AA342" s="25"/>
      <c r="AB342" s="25"/>
      <c r="AC342" s="25"/>
    </row>
    <row r="343" spans="1:29">
      <c r="A343" s="42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Q343" s="25"/>
      <c r="R343" s="25"/>
      <c r="S343" s="25"/>
      <c r="T343" s="25"/>
      <c r="U343" s="70"/>
      <c r="V343" s="25"/>
      <c r="W343" s="25"/>
      <c r="X343" s="25"/>
      <c r="Y343" s="25"/>
      <c r="Z343" s="25"/>
      <c r="AA343" s="25"/>
      <c r="AB343" s="25"/>
      <c r="AC343" s="25"/>
    </row>
    <row r="344" spans="1:29">
      <c r="A344" s="42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Q344" s="25"/>
      <c r="R344" s="25"/>
      <c r="S344" s="25"/>
      <c r="T344" s="25"/>
      <c r="U344" s="70"/>
      <c r="V344" s="25"/>
      <c r="W344" s="25"/>
      <c r="X344" s="25"/>
      <c r="Y344" s="25"/>
      <c r="Z344" s="25"/>
      <c r="AA344" s="25"/>
      <c r="AB344" s="25"/>
      <c r="AC344" s="25"/>
    </row>
    <row r="345" spans="1:29">
      <c r="A345" s="42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Q345" s="25"/>
      <c r="R345" s="25"/>
      <c r="S345" s="25"/>
      <c r="T345" s="25"/>
      <c r="U345" s="70"/>
      <c r="V345" s="25"/>
      <c r="W345" s="25"/>
      <c r="X345" s="25"/>
      <c r="Y345" s="25"/>
      <c r="Z345" s="25"/>
      <c r="AA345" s="25"/>
      <c r="AB345" s="25"/>
      <c r="AC345" s="25"/>
    </row>
    <row r="346" spans="1:29">
      <c r="A346" s="42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Q346" s="25"/>
      <c r="R346" s="25"/>
      <c r="S346" s="25"/>
      <c r="T346" s="25"/>
      <c r="U346" s="70"/>
      <c r="V346" s="25"/>
      <c r="W346" s="25"/>
      <c r="X346" s="25"/>
      <c r="Y346" s="25"/>
      <c r="Z346" s="25"/>
      <c r="AA346" s="25"/>
      <c r="AB346" s="25"/>
      <c r="AC346" s="25"/>
    </row>
    <row r="347" spans="1:29">
      <c r="A347" s="42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Q347" s="25"/>
      <c r="R347" s="25"/>
      <c r="S347" s="25"/>
      <c r="T347" s="25"/>
      <c r="U347" s="70"/>
      <c r="V347" s="25"/>
      <c r="W347" s="25"/>
      <c r="X347" s="25"/>
      <c r="Y347" s="25"/>
      <c r="Z347" s="25"/>
      <c r="AA347" s="25"/>
      <c r="AB347" s="25"/>
      <c r="AC347" s="25"/>
    </row>
    <row r="348" spans="1:29">
      <c r="A348" s="42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Q348" s="25"/>
      <c r="R348" s="25"/>
      <c r="S348" s="25"/>
      <c r="T348" s="25"/>
      <c r="U348" s="70"/>
      <c r="V348" s="25"/>
      <c r="W348" s="25"/>
      <c r="X348" s="25"/>
      <c r="Y348" s="25"/>
      <c r="Z348" s="25"/>
      <c r="AA348" s="25"/>
      <c r="AB348" s="25"/>
      <c r="AC348" s="25"/>
    </row>
    <row r="349" spans="1:29">
      <c r="A349" s="42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Q349" s="25"/>
      <c r="R349" s="25"/>
      <c r="S349" s="25"/>
      <c r="T349" s="25"/>
      <c r="U349" s="70"/>
      <c r="V349" s="25"/>
      <c r="W349" s="25"/>
      <c r="X349" s="25"/>
      <c r="Y349" s="25"/>
      <c r="Z349" s="25"/>
      <c r="AA349" s="25"/>
      <c r="AB349" s="25"/>
      <c r="AC349" s="25"/>
    </row>
    <row r="350" spans="1:29">
      <c r="A350" s="42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Q350" s="25"/>
      <c r="R350" s="25"/>
      <c r="S350" s="25"/>
      <c r="T350" s="25"/>
      <c r="U350" s="70"/>
      <c r="V350" s="25"/>
      <c r="W350" s="25"/>
      <c r="X350" s="25"/>
      <c r="Y350" s="25"/>
      <c r="Z350" s="25"/>
      <c r="AA350" s="25"/>
      <c r="AB350" s="25"/>
      <c r="AC350" s="25"/>
    </row>
    <row r="351" spans="1:29">
      <c r="A351" s="42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Q351" s="25"/>
      <c r="R351" s="25"/>
      <c r="S351" s="25"/>
      <c r="T351" s="25"/>
      <c r="U351" s="70"/>
      <c r="V351" s="25"/>
      <c r="W351" s="25"/>
      <c r="X351" s="25"/>
      <c r="Y351" s="25"/>
      <c r="Z351" s="25"/>
      <c r="AA351" s="25"/>
      <c r="AB351" s="25"/>
      <c r="AC351" s="25"/>
    </row>
    <row r="352" spans="1:29">
      <c r="A352" s="42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Q352" s="25"/>
      <c r="R352" s="25"/>
      <c r="S352" s="25"/>
      <c r="T352" s="25"/>
      <c r="U352" s="70"/>
      <c r="V352" s="25"/>
      <c r="W352" s="25"/>
      <c r="X352" s="25"/>
      <c r="Y352" s="25"/>
      <c r="Z352" s="25"/>
      <c r="AA352" s="25"/>
      <c r="AB352" s="25"/>
      <c r="AC352" s="25"/>
    </row>
    <row r="353" spans="1:29">
      <c r="A353" s="42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Q353" s="25"/>
      <c r="R353" s="25"/>
      <c r="S353" s="25"/>
      <c r="T353" s="25"/>
      <c r="U353" s="70"/>
      <c r="V353" s="25"/>
      <c r="W353" s="25"/>
      <c r="X353" s="25"/>
      <c r="Y353" s="25"/>
      <c r="Z353" s="25"/>
      <c r="AA353" s="25"/>
      <c r="AB353" s="25"/>
      <c r="AC353" s="25"/>
    </row>
    <row r="354" spans="1:29">
      <c r="A354" s="42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Q354" s="25"/>
      <c r="R354" s="25"/>
      <c r="S354" s="25"/>
      <c r="T354" s="25"/>
      <c r="U354" s="70"/>
      <c r="V354" s="25"/>
      <c r="W354" s="25"/>
      <c r="X354" s="25"/>
      <c r="Y354" s="25"/>
      <c r="Z354" s="25"/>
      <c r="AA354" s="25"/>
      <c r="AB354" s="25"/>
      <c r="AC354" s="25"/>
    </row>
    <row r="355" spans="1:29">
      <c r="A355" s="42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Q355" s="25"/>
      <c r="R355" s="25"/>
      <c r="S355" s="25"/>
      <c r="T355" s="25"/>
      <c r="U355" s="70"/>
      <c r="V355" s="25"/>
      <c r="W355" s="25"/>
      <c r="X355" s="25"/>
      <c r="Y355" s="25"/>
      <c r="Z355" s="25"/>
      <c r="AA355" s="25"/>
      <c r="AB355" s="25"/>
      <c r="AC355" s="25"/>
    </row>
    <row r="356" spans="1:29">
      <c r="A356" s="42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Q356" s="25"/>
      <c r="R356" s="25"/>
      <c r="S356" s="25"/>
      <c r="T356" s="25"/>
      <c r="U356" s="70"/>
      <c r="V356" s="25"/>
      <c r="W356" s="25"/>
      <c r="X356" s="25"/>
      <c r="Y356" s="25"/>
      <c r="Z356" s="25"/>
      <c r="AA356" s="25"/>
      <c r="AB356" s="25"/>
      <c r="AC356" s="25"/>
    </row>
    <row r="357" spans="1:29">
      <c r="A357" s="42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Q357" s="25"/>
      <c r="R357" s="25"/>
      <c r="S357" s="25"/>
      <c r="T357" s="25"/>
      <c r="U357" s="70"/>
      <c r="V357" s="25"/>
      <c r="W357" s="25"/>
      <c r="X357" s="25"/>
      <c r="Y357" s="25"/>
      <c r="Z357" s="25"/>
      <c r="AA357" s="25"/>
      <c r="AB357" s="25"/>
      <c r="AC357" s="25"/>
    </row>
    <row r="358" spans="1:29">
      <c r="A358" s="42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Q358" s="25"/>
      <c r="R358" s="25"/>
      <c r="S358" s="25"/>
      <c r="T358" s="25"/>
      <c r="U358" s="70"/>
      <c r="V358" s="25"/>
      <c r="W358" s="25"/>
      <c r="X358" s="25"/>
      <c r="Y358" s="25"/>
      <c r="Z358" s="25"/>
      <c r="AA358" s="25"/>
      <c r="AB358" s="25"/>
      <c r="AC358" s="25"/>
    </row>
    <row r="359" spans="1:29">
      <c r="A359" s="42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Q359" s="25"/>
      <c r="R359" s="25"/>
      <c r="S359" s="25"/>
      <c r="T359" s="25"/>
      <c r="U359" s="70"/>
      <c r="V359" s="25"/>
      <c r="W359" s="25"/>
      <c r="X359" s="25"/>
      <c r="Y359" s="25"/>
      <c r="Z359" s="25"/>
      <c r="AA359" s="25"/>
      <c r="AB359" s="25"/>
      <c r="AC359" s="25"/>
    </row>
    <row r="360" spans="1:29">
      <c r="A360" s="42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Q360" s="25"/>
      <c r="R360" s="25"/>
      <c r="S360" s="25"/>
      <c r="T360" s="25"/>
      <c r="U360" s="70"/>
      <c r="V360" s="25"/>
      <c r="W360" s="25"/>
      <c r="X360" s="25"/>
      <c r="Y360" s="25"/>
      <c r="Z360" s="25"/>
      <c r="AA360" s="25"/>
      <c r="AB360" s="25"/>
      <c r="AC360" s="25"/>
    </row>
    <row r="361" spans="1:29">
      <c r="A361" s="42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Q361" s="25"/>
      <c r="R361" s="25"/>
      <c r="S361" s="25"/>
      <c r="T361" s="25"/>
      <c r="U361" s="70"/>
      <c r="V361" s="25"/>
      <c r="W361" s="25"/>
      <c r="X361" s="25"/>
      <c r="Y361" s="25"/>
      <c r="Z361" s="25"/>
      <c r="AA361" s="25"/>
      <c r="AB361" s="25"/>
      <c r="AC361" s="25"/>
    </row>
    <row r="362" spans="1:29">
      <c r="A362" s="42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Q362" s="25"/>
      <c r="R362" s="25"/>
      <c r="S362" s="25"/>
      <c r="T362" s="25"/>
      <c r="U362" s="70"/>
      <c r="V362" s="25"/>
      <c r="W362" s="25"/>
      <c r="X362" s="25"/>
      <c r="Y362" s="25"/>
      <c r="Z362" s="25"/>
      <c r="AA362" s="25"/>
      <c r="AB362" s="25"/>
      <c r="AC362" s="25"/>
    </row>
    <row r="363" spans="1:29">
      <c r="A363" s="42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Q363" s="25"/>
      <c r="R363" s="25"/>
      <c r="S363" s="25"/>
      <c r="T363" s="25"/>
      <c r="U363" s="70"/>
      <c r="V363" s="25"/>
      <c r="W363" s="25"/>
      <c r="X363" s="25"/>
      <c r="Y363" s="25"/>
      <c r="Z363" s="25"/>
      <c r="AA363" s="25"/>
      <c r="AB363" s="25"/>
      <c r="AC363" s="25"/>
    </row>
    <row r="364" spans="1:29">
      <c r="A364" s="42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Q364" s="25"/>
      <c r="R364" s="25"/>
      <c r="S364" s="25"/>
      <c r="T364" s="25"/>
      <c r="U364" s="70"/>
      <c r="V364" s="25"/>
      <c r="W364" s="25"/>
      <c r="X364" s="25"/>
      <c r="Y364" s="25"/>
      <c r="Z364" s="25"/>
      <c r="AA364" s="25"/>
      <c r="AB364" s="25"/>
      <c r="AC364" s="25"/>
    </row>
    <row r="365" spans="1:29">
      <c r="A365" s="42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Q365" s="25"/>
      <c r="R365" s="25"/>
      <c r="S365" s="25"/>
      <c r="T365" s="25"/>
      <c r="U365" s="70"/>
      <c r="V365" s="25"/>
      <c r="W365" s="25"/>
      <c r="X365" s="25"/>
      <c r="Y365" s="25"/>
      <c r="Z365" s="25"/>
      <c r="AA365" s="25"/>
      <c r="AB365" s="25"/>
      <c r="AC365" s="25"/>
    </row>
    <row r="366" spans="1:29">
      <c r="A366" s="42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Q366" s="25"/>
      <c r="R366" s="25"/>
      <c r="S366" s="25"/>
      <c r="T366" s="25"/>
      <c r="U366" s="70"/>
      <c r="V366" s="25"/>
      <c r="W366" s="25"/>
      <c r="X366" s="25"/>
      <c r="Y366" s="25"/>
      <c r="Z366" s="25"/>
      <c r="AA366" s="25"/>
      <c r="AB366" s="25"/>
      <c r="AC366" s="25"/>
    </row>
    <row r="367" spans="1:29">
      <c r="A367" s="42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Q367" s="25"/>
      <c r="R367" s="25"/>
      <c r="S367" s="25"/>
      <c r="T367" s="25"/>
      <c r="U367" s="70"/>
      <c r="V367" s="25"/>
      <c r="W367" s="25"/>
      <c r="X367" s="25"/>
      <c r="Y367" s="25"/>
      <c r="Z367" s="25"/>
      <c r="AA367" s="25"/>
      <c r="AB367" s="25"/>
      <c r="AC367" s="25"/>
    </row>
    <row r="368" spans="1:29">
      <c r="A368" s="42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Q368" s="25"/>
      <c r="R368" s="25"/>
      <c r="S368" s="25"/>
      <c r="T368" s="25"/>
      <c r="U368" s="70"/>
      <c r="V368" s="25"/>
      <c r="W368" s="25"/>
      <c r="X368" s="25"/>
      <c r="Y368" s="25"/>
      <c r="Z368" s="25"/>
      <c r="AA368" s="25"/>
      <c r="AB368" s="25"/>
      <c r="AC368" s="25"/>
    </row>
    <row r="369" spans="1:29">
      <c r="A369" s="42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Q369" s="25"/>
      <c r="R369" s="25"/>
      <c r="S369" s="25"/>
      <c r="T369" s="25"/>
      <c r="U369" s="70"/>
      <c r="V369" s="25"/>
      <c r="W369" s="25"/>
      <c r="X369" s="25"/>
      <c r="Y369" s="25"/>
      <c r="Z369" s="25"/>
      <c r="AA369" s="25"/>
      <c r="AB369" s="25"/>
      <c r="AC369" s="25"/>
    </row>
    <row r="370" spans="1:29">
      <c r="A370" s="42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Q370" s="25"/>
      <c r="R370" s="25"/>
      <c r="S370" s="25"/>
      <c r="T370" s="25"/>
      <c r="U370" s="70"/>
      <c r="V370" s="25"/>
      <c r="W370" s="25"/>
      <c r="X370" s="25"/>
      <c r="Y370" s="25"/>
      <c r="Z370" s="25"/>
      <c r="AA370" s="25"/>
      <c r="AB370" s="25"/>
      <c r="AC370" s="25"/>
    </row>
    <row r="371" spans="1:29">
      <c r="A371" s="42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Q371" s="25"/>
      <c r="R371" s="25"/>
      <c r="S371" s="25"/>
      <c r="T371" s="25"/>
      <c r="U371" s="70"/>
      <c r="V371" s="25"/>
      <c r="W371" s="25"/>
      <c r="X371" s="25"/>
      <c r="Y371" s="25"/>
      <c r="Z371" s="25"/>
      <c r="AA371" s="25"/>
      <c r="AB371" s="25"/>
      <c r="AC371" s="25"/>
    </row>
    <row r="372" spans="1:29">
      <c r="A372" s="42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Q372" s="25"/>
      <c r="R372" s="25"/>
      <c r="S372" s="25"/>
      <c r="T372" s="25"/>
      <c r="U372" s="70"/>
      <c r="V372" s="25"/>
      <c r="W372" s="25"/>
      <c r="X372" s="25"/>
      <c r="Y372" s="25"/>
      <c r="Z372" s="25"/>
      <c r="AA372" s="25"/>
      <c r="AB372" s="25"/>
      <c r="AC372" s="25"/>
    </row>
    <row r="373" spans="1:29">
      <c r="A373" s="42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Q373" s="25"/>
      <c r="R373" s="25"/>
      <c r="S373" s="25"/>
      <c r="T373" s="25"/>
      <c r="U373" s="70"/>
      <c r="V373" s="25"/>
      <c r="W373" s="25"/>
      <c r="X373" s="25"/>
      <c r="Y373" s="25"/>
      <c r="Z373" s="25"/>
      <c r="AA373" s="25"/>
      <c r="AB373" s="25"/>
      <c r="AC373" s="25"/>
    </row>
    <row r="374" spans="1:29">
      <c r="A374" s="42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Q374" s="25"/>
      <c r="R374" s="25"/>
      <c r="S374" s="25"/>
      <c r="T374" s="25"/>
      <c r="U374" s="70"/>
      <c r="V374" s="25"/>
      <c r="W374" s="25"/>
      <c r="X374" s="25"/>
      <c r="Y374" s="25"/>
      <c r="Z374" s="25"/>
      <c r="AA374" s="25"/>
      <c r="AB374" s="25"/>
      <c r="AC374" s="25"/>
    </row>
    <row r="375" spans="1:29">
      <c r="A375" s="42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Q375" s="25"/>
      <c r="R375" s="25"/>
      <c r="S375" s="25"/>
      <c r="T375" s="25"/>
      <c r="U375" s="70"/>
      <c r="V375" s="25"/>
      <c r="W375" s="25"/>
      <c r="X375" s="25"/>
      <c r="Y375" s="25"/>
      <c r="Z375" s="25"/>
      <c r="AA375" s="25"/>
      <c r="AB375" s="25"/>
      <c r="AC375" s="25"/>
    </row>
    <row r="376" spans="1:29">
      <c r="A376" s="42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Q376" s="25"/>
      <c r="R376" s="25"/>
      <c r="S376" s="25"/>
      <c r="T376" s="25"/>
      <c r="U376" s="70"/>
      <c r="V376" s="25"/>
      <c r="W376" s="25"/>
      <c r="X376" s="25"/>
      <c r="Y376" s="25"/>
      <c r="Z376" s="25"/>
      <c r="AA376" s="25"/>
      <c r="AB376" s="25"/>
      <c r="AC376" s="25"/>
    </row>
    <row r="377" spans="1:29">
      <c r="A377" s="42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Q377" s="25"/>
      <c r="R377" s="25"/>
      <c r="S377" s="25"/>
      <c r="T377" s="25"/>
      <c r="U377" s="70"/>
      <c r="V377" s="25"/>
      <c r="W377" s="25"/>
      <c r="X377" s="25"/>
      <c r="Y377" s="25"/>
      <c r="Z377" s="25"/>
      <c r="AA377" s="25"/>
      <c r="AB377" s="25"/>
      <c r="AC377" s="25"/>
    </row>
    <row r="378" spans="1:29">
      <c r="A378" s="42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Q378" s="25"/>
      <c r="R378" s="25"/>
      <c r="S378" s="25"/>
      <c r="T378" s="25"/>
      <c r="U378" s="70"/>
      <c r="V378" s="25"/>
      <c r="W378" s="25"/>
      <c r="X378" s="25"/>
      <c r="Y378" s="25"/>
      <c r="Z378" s="25"/>
      <c r="AA378" s="25"/>
      <c r="AB378" s="25"/>
      <c r="AC378" s="25"/>
    </row>
    <row r="379" spans="1:29">
      <c r="A379" s="42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Q379" s="25"/>
      <c r="R379" s="25"/>
      <c r="S379" s="25"/>
      <c r="T379" s="25"/>
      <c r="U379" s="70"/>
      <c r="V379" s="25"/>
      <c r="W379" s="25"/>
      <c r="X379" s="25"/>
      <c r="Y379" s="25"/>
      <c r="Z379" s="25"/>
      <c r="AA379" s="25"/>
      <c r="AB379" s="25"/>
      <c r="AC379" s="25"/>
    </row>
    <row r="380" spans="1:29">
      <c r="A380" s="42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Q380" s="25"/>
      <c r="R380" s="25"/>
      <c r="S380" s="25"/>
      <c r="T380" s="25"/>
      <c r="U380" s="70"/>
      <c r="V380" s="25"/>
      <c r="W380" s="25"/>
      <c r="X380" s="25"/>
      <c r="Y380" s="25"/>
      <c r="Z380" s="25"/>
      <c r="AA380" s="25"/>
      <c r="AB380" s="25"/>
      <c r="AC380" s="25"/>
    </row>
    <row r="381" spans="1:29">
      <c r="A381" s="42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Q381" s="25"/>
      <c r="R381" s="25"/>
      <c r="S381" s="25"/>
      <c r="T381" s="25"/>
      <c r="U381" s="70"/>
      <c r="V381" s="25"/>
      <c r="W381" s="25"/>
      <c r="X381" s="25"/>
      <c r="Y381" s="25"/>
      <c r="Z381" s="25"/>
      <c r="AA381" s="25"/>
      <c r="AB381" s="25"/>
      <c r="AC381" s="25"/>
    </row>
    <row r="382" spans="1:29">
      <c r="A382" s="42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Q382" s="25"/>
      <c r="R382" s="25"/>
      <c r="S382" s="25"/>
      <c r="T382" s="25"/>
      <c r="U382" s="70"/>
      <c r="V382" s="25"/>
      <c r="W382" s="25"/>
      <c r="X382" s="25"/>
      <c r="Y382" s="25"/>
      <c r="Z382" s="25"/>
      <c r="AA382" s="25"/>
      <c r="AB382" s="25"/>
      <c r="AC382" s="25"/>
    </row>
    <row r="383" spans="1:29">
      <c r="A383" s="42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Q383" s="25"/>
      <c r="R383" s="25"/>
      <c r="S383" s="25"/>
      <c r="T383" s="25"/>
      <c r="U383" s="70"/>
      <c r="V383" s="25"/>
      <c r="W383" s="25"/>
      <c r="X383" s="25"/>
      <c r="Y383" s="25"/>
      <c r="Z383" s="25"/>
      <c r="AA383" s="25"/>
      <c r="AB383" s="25"/>
      <c r="AC383" s="25"/>
    </row>
    <row r="384" spans="1:29">
      <c r="A384" s="42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Q384" s="25"/>
      <c r="R384" s="25"/>
      <c r="S384" s="25"/>
      <c r="T384" s="25"/>
      <c r="U384" s="70"/>
      <c r="V384" s="25"/>
      <c r="W384" s="25"/>
      <c r="X384" s="25"/>
      <c r="Y384" s="25"/>
      <c r="Z384" s="25"/>
      <c r="AA384" s="25"/>
      <c r="AB384" s="25"/>
      <c r="AC384" s="25"/>
    </row>
    <row r="385" spans="1:29">
      <c r="A385" s="42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Q385" s="25"/>
      <c r="R385" s="25"/>
      <c r="S385" s="25"/>
      <c r="T385" s="25"/>
      <c r="U385" s="70"/>
      <c r="V385" s="25"/>
      <c r="W385" s="25"/>
      <c r="X385" s="25"/>
      <c r="Y385" s="25"/>
      <c r="Z385" s="25"/>
      <c r="AA385" s="25"/>
      <c r="AB385" s="25"/>
      <c r="AC385" s="25"/>
    </row>
    <row r="386" spans="1:29">
      <c r="A386" s="42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Q386" s="25"/>
      <c r="R386" s="25"/>
      <c r="S386" s="25"/>
      <c r="T386" s="25"/>
      <c r="U386" s="70"/>
      <c r="V386" s="25"/>
      <c r="W386" s="25"/>
      <c r="X386" s="25"/>
      <c r="Y386" s="25"/>
      <c r="Z386" s="25"/>
      <c r="AA386" s="25"/>
      <c r="AB386" s="25"/>
      <c r="AC386" s="25"/>
    </row>
    <row r="387" spans="1:29">
      <c r="A387" s="42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Q387" s="25"/>
      <c r="R387" s="25"/>
      <c r="S387" s="25"/>
      <c r="T387" s="25"/>
      <c r="U387" s="70"/>
      <c r="V387" s="25"/>
      <c r="W387" s="25"/>
      <c r="X387" s="25"/>
      <c r="Y387" s="25"/>
      <c r="Z387" s="25"/>
      <c r="AA387" s="25"/>
      <c r="AB387" s="25"/>
      <c r="AC387" s="25"/>
    </row>
    <row r="388" spans="1:29">
      <c r="A388" s="42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Q388" s="25"/>
      <c r="R388" s="25"/>
      <c r="S388" s="25"/>
      <c r="T388" s="25"/>
      <c r="U388" s="70"/>
      <c r="V388" s="25"/>
      <c r="W388" s="25"/>
      <c r="X388" s="25"/>
      <c r="Y388" s="25"/>
      <c r="Z388" s="25"/>
      <c r="AA388" s="25"/>
      <c r="AB388" s="25"/>
      <c r="AC388" s="25"/>
    </row>
    <row r="389" spans="1:29">
      <c r="A389" s="42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Q389" s="25"/>
      <c r="R389" s="25"/>
      <c r="S389" s="25"/>
      <c r="T389" s="25"/>
      <c r="U389" s="70"/>
      <c r="V389" s="25"/>
      <c r="W389" s="25"/>
      <c r="X389" s="25"/>
      <c r="Y389" s="25"/>
      <c r="Z389" s="25"/>
      <c r="AA389" s="25"/>
      <c r="AB389" s="25"/>
      <c r="AC389" s="25"/>
    </row>
    <row r="390" spans="1:29">
      <c r="A390" s="42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Q390" s="25"/>
      <c r="R390" s="25"/>
      <c r="S390" s="25"/>
      <c r="T390" s="25"/>
      <c r="U390" s="70"/>
      <c r="V390" s="25"/>
      <c r="W390" s="25"/>
      <c r="X390" s="25"/>
      <c r="Y390" s="25"/>
      <c r="Z390" s="25"/>
      <c r="AA390" s="25"/>
      <c r="AB390" s="25"/>
      <c r="AC390" s="25"/>
    </row>
    <row r="391" spans="1:29">
      <c r="A391" s="42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Q391" s="25"/>
      <c r="R391" s="25"/>
      <c r="S391" s="25"/>
      <c r="T391" s="25"/>
      <c r="U391" s="70"/>
      <c r="V391" s="25"/>
      <c r="W391" s="25"/>
      <c r="X391" s="25"/>
      <c r="Y391" s="25"/>
      <c r="Z391" s="25"/>
      <c r="AA391" s="25"/>
      <c r="AB391" s="25"/>
      <c r="AC391" s="25"/>
    </row>
    <row r="392" spans="1:29">
      <c r="A392" s="42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Q392" s="25"/>
      <c r="R392" s="25"/>
      <c r="S392" s="25"/>
      <c r="T392" s="25"/>
      <c r="U392" s="70"/>
      <c r="V392" s="25"/>
      <c r="W392" s="25"/>
      <c r="X392" s="25"/>
      <c r="Y392" s="25"/>
      <c r="Z392" s="25"/>
      <c r="AA392" s="25"/>
      <c r="AB392" s="25"/>
      <c r="AC392" s="25"/>
    </row>
    <row r="393" spans="1:29">
      <c r="A393" s="42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Q393" s="25"/>
      <c r="R393" s="25"/>
      <c r="S393" s="25"/>
      <c r="T393" s="25"/>
      <c r="U393" s="70"/>
      <c r="V393" s="25"/>
      <c r="W393" s="25"/>
      <c r="X393" s="25"/>
      <c r="Y393" s="25"/>
      <c r="Z393" s="25"/>
      <c r="AA393" s="25"/>
      <c r="AB393" s="25"/>
      <c r="AC393" s="25"/>
    </row>
    <row r="394" spans="1:29">
      <c r="A394" s="42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Q394" s="25"/>
      <c r="R394" s="25"/>
      <c r="S394" s="25"/>
      <c r="T394" s="25"/>
      <c r="U394" s="70"/>
      <c r="V394" s="25"/>
      <c r="W394" s="25"/>
      <c r="X394" s="25"/>
      <c r="Y394" s="25"/>
      <c r="Z394" s="25"/>
      <c r="AA394" s="25"/>
      <c r="AB394" s="25"/>
      <c r="AC394" s="25"/>
    </row>
    <row r="395" spans="1:29">
      <c r="A395" s="42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Q395" s="25"/>
      <c r="R395" s="25"/>
      <c r="S395" s="25"/>
      <c r="T395" s="25"/>
      <c r="U395" s="70"/>
      <c r="V395" s="25"/>
      <c r="W395" s="25"/>
      <c r="X395" s="25"/>
      <c r="Y395" s="25"/>
      <c r="Z395" s="25"/>
      <c r="AA395" s="25"/>
      <c r="AB395" s="25"/>
      <c r="AC395" s="25"/>
    </row>
    <row r="396" spans="1:29">
      <c r="A396" s="42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Q396" s="25"/>
      <c r="R396" s="25"/>
      <c r="S396" s="25"/>
      <c r="T396" s="25"/>
      <c r="U396" s="70"/>
      <c r="V396" s="25"/>
      <c r="W396" s="25"/>
      <c r="X396" s="25"/>
      <c r="Y396" s="25"/>
      <c r="Z396" s="25"/>
      <c r="AA396" s="25"/>
      <c r="AB396" s="25"/>
      <c r="AC396" s="25"/>
    </row>
    <row r="397" spans="1:29">
      <c r="A397" s="42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Q397" s="25"/>
      <c r="R397" s="25"/>
      <c r="S397" s="25"/>
      <c r="T397" s="25"/>
      <c r="U397" s="70"/>
      <c r="V397" s="25"/>
      <c r="W397" s="25"/>
      <c r="X397" s="25"/>
      <c r="Y397" s="25"/>
      <c r="Z397" s="25"/>
      <c r="AA397" s="25"/>
      <c r="AB397" s="25"/>
      <c r="AC397" s="25"/>
    </row>
    <row r="398" spans="1:29">
      <c r="A398" s="42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Q398" s="25"/>
      <c r="R398" s="25"/>
      <c r="S398" s="25"/>
      <c r="T398" s="25"/>
      <c r="U398" s="70"/>
      <c r="V398" s="25"/>
      <c r="W398" s="25"/>
      <c r="X398" s="25"/>
      <c r="Y398" s="25"/>
      <c r="Z398" s="25"/>
      <c r="AA398" s="25"/>
      <c r="AB398" s="25"/>
      <c r="AC398" s="25"/>
    </row>
    <row r="399" spans="1:29">
      <c r="A399" s="42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Q399" s="25"/>
      <c r="R399" s="25"/>
      <c r="S399" s="25"/>
      <c r="T399" s="25"/>
      <c r="U399" s="70"/>
      <c r="V399" s="25"/>
      <c r="W399" s="25"/>
      <c r="X399" s="25"/>
      <c r="Y399" s="25"/>
      <c r="Z399" s="25"/>
      <c r="AA399" s="25"/>
      <c r="AB399" s="25"/>
      <c r="AC399" s="25"/>
    </row>
    <row r="400" spans="1:29">
      <c r="A400" s="42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Q400" s="25"/>
      <c r="R400" s="25"/>
      <c r="S400" s="25"/>
      <c r="T400" s="25"/>
      <c r="U400" s="70"/>
      <c r="V400" s="25"/>
      <c r="W400" s="25"/>
      <c r="X400" s="25"/>
      <c r="Y400" s="25"/>
      <c r="Z400" s="25"/>
      <c r="AA400" s="25"/>
      <c r="AB400" s="25"/>
      <c r="AC400" s="25"/>
    </row>
    <row r="401" spans="1:29">
      <c r="A401" s="42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Q401" s="25"/>
      <c r="R401" s="25"/>
      <c r="S401" s="25"/>
      <c r="T401" s="25"/>
      <c r="U401" s="70"/>
      <c r="V401" s="25"/>
      <c r="W401" s="25"/>
      <c r="X401" s="25"/>
      <c r="Y401" s="25"/>
      <c r="Z401" s="25"/>
      <c r="AA401" s="25"/>
      <c r="AB401" s="25"/>
      <c r="AC401" s="25"/>
    </row>
    <row r="402" spans="1:29">
      <c r="A402" s="42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Q402" s="25"/>
      <c r="R402" s="25"/>
      <c r="S402" s="25"/>
      <c r="T402" s="25"/>
      <c r="U402" s="70"/>
      <c r="V402" s="25"/>
      <c r="W402" s="25"/>
      <c r="X402" s="25"/>
      <c r="Y402" s="25"/>
      <c r="Z402" s="25"/>
      <c r="AA402" s="25"/>
      <c r="AB402" s="25"/>
      <c r="AC402" s="25"/>
    </row>
    <row r="403" spans="1:29">
      <c r="A403" s="42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Q403" s="25"/>
      <c r="R403" s="25"/>
      <c r="S403" s="25"/>
      <c r="T403" s="25"/>
      <c r="U403" s="70"/>
      <c r="V403" s="25"/>
      <c r="W403" s="25"/>
      <c r="X403" s="25"/>
      <c r="Y403" s="25"/>
      <c r="Z403" s="25"/>
      <c r="AA403" s="25"/>
      <c r="AB403" s="25"/>
      <c r="AC403" s="25"/>
    </row>
    <row r="404" spans="1:29">
      <c r="A404" s="42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Q404" s="25"/>
      <c r="R404" s="25"/>
      <c r="S404" s="25"/>
      <c r="T404" s="25"/>
      <c r="U404" s="70"/>
      <c r="V404" s="25"/>
      <c r="W404" s="25"/>
      <c r="X404" s="25"/>
      <c r="Y404" s="25"/>
      <c r="Z404" s="25"/>
      <c r="AA404" s="25"/>
      <c r="AB404" s="25"/>
      <c r="AC404" s="25"/>
    </row>
    <row r="405" spans="1:29">
      <c r="A405" s="42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Q405" s="25"/>
      <c r="R405" s="25"/>
      <c r="S405" s="25"/>
      <c r="T405" s="25"/>
      <c r="U405" s="70"/>
      <c r="V405" s="25"/>
      <c r="W405" s="25"/>
      <c r="X405" s="25"/>
      <c r="Y405" s="25"/>
      <c r="Z405" s="25"/>
      <c r="AA405" s="25"/>
      <c r="AB405" s="25"/>
      <c r="AC405" s="25"/>
    </row>
    <row r="406" spans="1:29">
      <c r="A406" s="42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Q406" s="25"/>
      <c r="R406" s="25"/>
      <c r="S406" s="25"/>
      <c r="T406" s="25"/>
      <c r="U406" s="70"/>
      <c r="V406" s="25"/>
      <c r="W406" s="25"/>
      <c r="X406" s="25"/>
      <c r="Y406" s="25"/>
      <c r="Z406" s="25"/>
      <c r="AA406" s="25"/>
      <c r="AB406" s="25"/>
      <c r="AC406" s="25"/>
    </row>
    <row r="407" spans="1:29">
      <c r="A407" s="42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Q407" s="25"/>
      <c r="R407" s="25"/>
      <c r="S407" s="25"/>
      <c r="T407" s="25"/>
      <c r="U407" s="70"/>
      <c r="V407" s="25"/>
      <c r="W407" s="25"/>
      <c r="X407" s="25"/>
      <c r="Y407" s="25"/>
      <c r="Z407" s="25"/>
      <c r="AA407" s="25"/>
      <c r="AB407" s="25"/>
      <c r="AC407" s="25"/>
    </row>
    <row r="408" spans="1:29">
      <c r="A408" s="42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Q408" s="25"/>
      <c r="R408" s="25"/>
      <c r="S408" s="25"/>
      <c r="T408" s="25"/>
      <c r="U408" s="70"/>
      <c r="V408" s="25"/>
      <c r="W408" s="25"/>
      <c r="X408" s="25"/>
      <c r="Y408" s="25"/>
      <c r="Z408" s="25"/>
      <c r="AA408" s="25"/>
      <c r="AB408" s="25"/>
      <c r="AC408" s="25"/>
    </row>
    <row r="409" spans="1:29">
      <c r="A409" s="42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Q409" s="25"/>
      <c r="R409" s="25"/>
      <c r="S409" s="25"/>
      <c r="T409" s="25"/>
      <c r="U409" s="70"/>
      <c r="V409" s="25"/>
      <c r="W409" s="25"/>
      <c r="X409" s="25"/>
      <c r="Y409" s="25"/>
      <c r="Z409" s="25"/>
      <c r="AA409" s="25"/>
      <c r="AB409" s="25"/>
      <c r="AC409" s="25"/>
    </row>
    <row r="410" spans="1:29">
      <c r="A410" s="42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Q410" s="25"/>
      <c r="R410" s="25"/>
      <c r="S410" s="25"/>
      <c r="T410" s="25"/>
      <c r="U410" s="70"/>
      <c r="V410" s="25"/>
      <c r="W410" s="25"/>
      <c r="X410" s="25"/>
      <c r="Y410" s="25"/>
      <c r="Z410" s="25"/>
      <c r="AA410" s="25"/>
      <c r="AB410" s="25"/>
      <c r="AC410" s="25"/>
    </row>
    <row r="411" spans="1:29">
      <c r="A411" s="42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Q411" s="25"/>
      <c r="R411" s="25"/>
      <c r="S411" s="25"/>
      <c r="T411" s="25"/>
      <c r="U411" s="70"/>
      <c r="V411" s="25"/>
      <c r="W411" s="25"/>
      <c r="X411" s="25"/>
      <c r="Y411" s="25"/>
      <c r="Z411" s="25"/>
      <c r="AA411" s="25"/>
      <c r="AB411" s="25"/>
      <c r="AC411" s="25"/>
    </row>
    <row r="412" spans="1:29">
      <c r="A412" s="42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Q412" s="25"/>
      <c r="R412" s="25"/>
      <c r="S412" s="25"/>
      <c r="T412" s="25"/>
      <c r="U412" s="70"/>
      <c r="V412" s="25"/>
      <c r="W412" s="25"/>
      <c r="X412" s="25"/>
      <c r="Y412" s="25"/>
      <c r="Z412" s="25"/>
      <c r="AA412" s="25"/>
      <c r="AB412" s="25"/>
      <c r="AC412" s="25"/>
    </row>
    <row r="413" spans="1:29">
      <c r="A413" s="42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Q413" s="25"/>
      <c r="R413" s="25"/>
      <c r="S413" s="25"/>
      <c r="T413" s="25"/>
      <c r="U413" s="70"/>
      <c r="V413" s="25"/>
      <c r="W413" s="25"/>
      <c r="X413" s="25"/>
      <c r="Y413" s="25"/>
      <c r="Z413" s="25"/>
      <c r="AA413" s="25"/>
      <c r="AB413" s="25"/>
      <c r="AC413" s="25"/>
    </row>
    <row r="414" spans="1:29">
      <c r="A414" s="42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Q414" s="25"/>
      <c r="R414" s="25"/>
      <c r="S414" s="25"/>
      <c r="T414" s="25"/>
      <c r="U414" s="70"/>
      <c r="V414" s="25"/>
      <c r="W414" s="25"/>
      <c r="X414" s="25"/>
      <c r="Y414" s="25"/>
      <c r="Z414" s="25"/>
      <c r="AA414" s="25"/>
      <c r="AB414" s="25"/>
      <c r="AC414" s="25"/>
    </row>
    <row r="415" spans="1:29">
      <c r="A415" s="42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Q415" s="25"/>
      <c r="R415" s="25"/>
      <c r="S415" s="25"/>
      <c r="T415" s="25"/>
      <c r="U415" s="70"/>
      <c r="V415" s="25"/>
      <c r="W415" s="25"/>
      <c r="X415" s="25"/>
      <c r="Y415" s="25"/>
      <c r="Z415" s="25"/>
      <c r="AA415" s="25"/>
      <c r="AB415" s="25"/>
      <c r="AC415" s="25"/>
    </row>
    <row r="416" spans="1:29">
      <c r="A416" s="42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Q416" s="25"/>
      <c r="R416" s="25"/>
      <c r="S416" s="25"/>
      <c r="T416" s="25"/>
      <c r="U416" s="70"/>
      <c r="V416" s="25"/>
      <c r="W416" s="25"/>
      <c r="X416" s="25"/>
      <c r="Y416" s="25"/>
      <c r="Z416" s="25"/>
      <c r="AA416" s="25"/>
      <c r="AB416" s="25"/>
      <c r="AC416" s="25"/>
    </row>
    <row r="417" spans="1:29">
      <c r="A417" s="42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Q417" s="25"/>
      <c r="R417" s="25"/>
      <c r="S417" s="25"/>
      <c r="T417" s="25"/>
      <c r="U417" s="70"/>
      <c r="V417" s="25"/>
      <c r="W417" s="25"/>
      <c r="X417" s="25"/>
      <c r="Y417" s="25"/>
      <c r="Z417" s="25"/>
      <c r="AA417" s="25"/>
      <c r="AB417" s="25"/>
      <c r="AC417" s="25"/>
    </row>
    <row r="418" spans="1:29">
      <c r="A418" s="42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Q418" s="25"/>
      <c r="R418" s="25"/>
      <c r="S418" s="25"/>
      <c r="T418" s="25"/>
      <c r="U418" s="70"/>
      <c r="V418" s="25"/>
      <c r="W418" s="25"/>
      <c r="X418" s="25"/>
      <c r="Y418" s="25"/>
      <c r="Z418" s="25"/>
      <c r="AA418" s="25"/>
      <c r="AB418" s="25"/>
      <c r="AC418" s="25"/>
    </row>
    <row r="419" spans="1:29">
      <c r="A419" s="42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Q419" s="25"/>
      <c r="R419" s="25"/>
      <c r="S419" s="25"/>
      <c r="T419" s="25"/>
      <c r="U419" s="70"/>
      <c r="V419" s="25"/>
      <c r="W419" s="25"/>
      <c r="X419" s="25"/>
      <c r="Y419" s="25"/>
      <c r="Z419" s="25"/>
      <c r="AA419" s="25"/>
      <c r="AB419" s="25"/>
      <c r="AC419" s="25"/>
    </row>
    <row r="420" spans="1:29">
      <c r="A420" s="42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Q420" s="25"/>
      <c r="R420" s="25"/>
      <c r="S420" s="25"/>
      <c r="T420" s="25"/>
      <c r="U420" s="70"/>
      <c r="V420" s="25"/>
      <c r="W420" s="25"/>
      <c r="X420" s="25"/>
      <c r="Y420" s="25"/>
      <c r="Z420" s="25"/>
      <c r="AA420" s="25"/>
      <c r="AB420" s="25"/>
      <c r="AC420" s="25"/>
    </row>
    <row r="421" spans="1:29">
      <c r="A421" s="42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Q421" s="25"/>
      <c r="R421" s="25"/>
      <c r="S421" s="25"/>
      <c r="T421" s="25"/>
      <c r="U421" s="70"/>
      <c r="V421" s="25"/>
      <c r="W421" s="25"/>
      <c r="X421" s="25"/>
      <c r="Y421" s="25"/>
      <c r="Z421" s="25"/>
      <c r="AA421" s="25"/>
      <c r="AB421" s="25"/>
      <c r="AC421" s="25"/>
    </row>
    <row r="422" spans="1:29">
      <c r="A422" s="42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Q422" s="25"/>
      <c r="R422" s="25"/>
      <c r="S422" s="25"/>
      <c r="T422" s="25"/>
      <c r="U422" s="70"/>
      <c r="V422" s="25"/>
      <c r="W422" s="25"/>
      <c r="X422" s="25"/>
      <c r="Y422" s="25"/>
      <c r="Z422" s="25"/>
      <c r="AA422" s="25"/>
      <c r="AB422" s="25"/>
      <c r="AC422" s="25"/>
    </row>
    <row r="423" spans="1:29">
      <c r="A423" s="42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Q423" s="25"/>
      <c r="R423" s="25"/>
      <c r="S423" s="25"/>
      <c r="T423" s="25"/>
      <c r="U423" s="70"/>
      <c r="V423" s="25"/>
      <c r="W423" s="25"/>
      <c r="X423" s="25"/>
      <c r="Y423" s="25"/>
      <c r="Z423" s="25"/>
      <c r="AA423" s="25"/>
      <c r="AB423" s="25"/>
      <c r="AC423" s="25"/>
    </row>
    <row r="424" spans="1:29">
      <c r="A424" s="42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Q424" s="25"/>
      <c r="R424" s="25"/>
      <c r="S424" s="25"/>
      <c r="T424" s="25"/>
      <c r="U424" s="70"/>
      <c r="V424" s="25"/>
      <c r="W424" s="25"/>
      <c r="X424" s="25"/>
      <c r="Y424" s="25"/>
      <c r="Z424" s="25"/>
      <c r="AA424" s="25"/>
      <c r="AB424" s="25"/>
      <c r="AC424" s="25"/>
    </row>
    <row r="425" spans="1:29">
      <c r="A425" s="42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Q425" s="25"/>
      <c r="R425" s="25"/>
      <c r="S425" s="25"/>
      <c r="T425" s="25"/>
      <c r="U425" s="70"/>
      <c r="V425" s="25"/>
      <c r="W425" s="25"/>
      <c r="X425" s="25"/>
      <c r="Y425" s="25"/>
      <c r="Z425" s="25"/>
      <c r="AA425" s="25"/>
      <c r="AB425" s="25"/>
      <c r="AC425" s="25"/>
    </row>
    <row r="426" spans="1:29">
      <c r="A426" s="42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Q426" s="25"/>
      <c r="R426" s="25"/>
      <c r="S426" s="25"/>
      <c r="T426" s="25"/>
      <c r="U426" s="70"/>
      <c r="V426" s="25"/>
      <c r="W426" s="25"/>
      <c r="X426" s="25"/>
      <c r="Y426" s="25"/>
      <c r="Z426" s="25"/>
      <c r="AA426" s="25"/>
      <c r="AB426" s="25"/>
      <c r="AC426" s="25"/>
    </row>
    <row r="427" spans="1:29">
      <c r="A427" s="42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Q427" s="25"/>
      <c r="R427" s="25"/>
      <c r="S427" s="25"/>
      <c r="T427" s="25"/>
      <c r="U427" s="70"/>
      <c r="V427" s="25"/>
      <c r="W427" s="25"/>
      <c r="X427" s="25"/>
      <c r="Y427" s="25"/>
      <c r="Z427" s="25"/>
      <c r="AA427" s="25"/>
      <c r="AB427" s="25"/>
      <c r="AC427" s="25"/>
    </row>
    <row r="428" spans="1:29">
      <c r="A428" s="42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Q428" s="25"/>
      <c r="R428" s="25"/>
      <c r="S428" s="25"/>
      <c r="T428" s="25"/>
      <c r="U428" s="70"/>
      <c r="V428" s="25"/>
      <c r="W428" s="25"/>
      <c r="X428" s="25"/>
      <c r="Y428" s="25"/>
      <c r="Z428" s="25"/>
      <c r="AA428" s="25"/>
      <c r="AB428" s="25"/>
      <c r="AC428" s="25"/>
    </row>
    <row r="429" spans="1:29">
      <c r="A429" s="42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Q429" s="25"/>
      <c r="R429" s="25"/>
      <c r="S429" s="25"/>
      <c r="T429" s="25"/>
      <c r="U429" s="70"/>
      <c r="V429" s="25"/>
      <c r="W429" s="25"/>
      <c r="X429" s="25"/>
      <c r="Y429" s="25"/>
      <c r="Z429" s="25"/>
      <c r="AA429" s="25"/>
      <c r="AB429" s="25"/>
      <c r="AC429" s="25"/>
    </row>
    <row r="430" spans="1:29">
      <c r="A430" s="42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Q430" s="25"/>
      <c r="R430" s="25"/>
      <c r="S430" s="25"/>
      <c r="T430" s="25"/>
      <c r="U430" s="70"/>
      <c r="V430" s="25"/>
      <c r="W430" s="25"/>
      <c r="X430" s="25"/>
      <c r="Y430" s="25"/>
      <c r="Z430" s="25"/>
      <c r="AA430" s="25"/>
      <c r="AB430" s="25"/>
      <c r="AC430" s="25"/>
    </row>
    <row r="431" spans="1:29">
      <c r="A431" s="42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Q431" s="25"/>
      <c r="R431" s="25"/>
      <c r="S431" s="25"/>
      <c r="T431" s="25"/>
      <c r="U431" s="70"/>
      <c r="V431" s="25"/>
      <c r="W431" s="25"/>
      <c r="X431" s="25"/>
      <c r="Y431" s="25"/>
      <c r="Z431" s="25"/>
      <c r="AA431" s="25"/>
      <c r="AB431" s="25"/>
      <c r="AC431" s="25"/>
    </row>
    <row r="432" spans="1:29">
      <c r="A432" s="42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Q432" s="25"/>
      <c r="R432" s="25"/>
      <c r="S432" s="25"/>
      <c r="T432" s="25"/>
      <c r="U432" s="70"/>
      <c r="V432" s="25"/>
      <c r="W432" s="25"/>
      <c r="X432" s="25"/>
      <c r="Y432" s="25"/>
      <c r="Z432" s="25"/>
      <c r="AA432" s="25"/>
      <c r="AB432" s="25"/>
      <c r="AC432" s="25"/>
    </row>
    <row r="433" spans="1:29">
      <c r="A433" s="42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Q433" s="25"/>
      <c r="R433" s="25"/>
      <c r="S433" s="25"/>
      <c r="T433" s="25"/>
      <c r="U433" s="70"/>
      <c r="V433" s="25"/>
      <c r="W433" s="25"/>
      <c r="X433" s="25"/>
      <c r="Y433" s="25"/>
      <c r="Z433" s="25"/>
      <c r="AA433" s="25"/>
      <c r="AB433" s="25"/>
      <c r="AC433" s="25"/>
    </row>
    <row r="434" spans="1:29">
      <c r="A434" s="42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Q434" s="25"/>
      <c r="R434" s="25"/>
      <c r="S434" s="25"/>
      <c r="T434" s="25"/>
      <c r="U434" s="70"/>
      <c r="V434" s="25"/>
      <c r="W434" s="25"/>
      <c r="X434" s="25"/>
      <c r="Y434" s="25"/>
      <c r="Z434" s="25"/>
      <c r="AA434" s="25"/>
      <c r="AB434" s="25"/>
      <c r="AC434" s="25"/>
    </row>
    <row r="435" spans="1:29">
      <c r="A435" s="42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Q435" s="25"/>
      <c r="R435" s="25"/>
      <c r="S435" s="25"/>
      <c r="T435" s="25"/>
      <c r="U435" s="70"/>
      <c r="V435" s="25"/>
      <c r="W435" s="25"/>
      <c r="X435" s="25"/>
      <c r="Y435" s="25"/>
      <c r="Z435" s="25"/>
      <c r="AA435" s="25"/>
      <c r="AB435" s="25"/>
      <c r="AC435" s="25"/>
    </row>
    <row r="436" spans="1:29">
      <c r="A436" s="42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Q436" s="25"/>
      <c r="R436" s="25"/>
      <c r="S436" s="25"/>
      <c r="T436" s="25"/>
      <c r="U436" s="70"/>
      <c r="V436" s="25"/>
      <c r="W436" s="25"/>
      <c r="X436" s="25"/>
      <c r="Y436" s="25"/>
      <c r="Z436" s="25"/>
      <c r="AA436" s="25"/>
      <c r="AB436" s="25"/>
      <c r="AC436" s="25"/>
    </row>
    <row r="437" spans="1:29">
      <c r="A437" s="42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Q437" s="25"/>
      <c r="R437" s="25"/>
      <c r="S437" s="25"/>
      <c r="T437" s="25"/>
      <c r="U437" s="70"/>
      <c r="V437" s="25"/>
      <c r="W437" s="25"/>
      <c r="X437" s="25"/>
      <c r="Y437" s="25"/>
      <c r="Z437" s="25"/>
      <c r="AA437" s="25"/>
      <c r="AB437" s="25"/>
      <c r="AC437" s="25"/>
    </row>
    <row r="438" spans="1:29">
      <c r="A438" s="42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Q438" s="25"/>
      <c r="R438" s="25"/>
      <c r="S438" s="25"/>
      <c r="T438" s="25"/>
      <c r="U438" s="70"/>
      <c r="V438" s="25"/>
      <c r="W438" s="25"/>
      <c r="X438" s="25"/>
      <c r="Y438" s="25"/>
      <c r="Z438" s="25"/>
      <c r="AA438" s="25"/>
      <c r="AB438" s="25"/>
      <c r="AC438" s="25"/>
    </row>
    <row r="439" spans="1:29">
      <c r="A439" s="42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Q439" s="25"/>
      <c r="R439" s="25"/>
      <c r="S439" s="25"/>
      <c r="T439" s="25"/>
      <c r="U439" s="70"/>
      <c r="V439" s="25"/>
      <c r="W439" s="25"/>
      <c r="X439" s="25"/>
      <c r="Y439" s="25"/>
      <c r="Z439" s="25"/>
      <c r="AA439" s="25"/>
      <c r="AB439" s="25"/>
      <c r="AC439" s="25"/>
    </row>
    <row r="440" spans="1:29">
      <c r="A440" s="42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Q440" s="25"/>
      <c r="R440" s="25"/>
      <c r="S440" s="25"/>
      <c r="T440" s="25"/>
      <c r="U440" s="70"/>
      <c r="V440" s="25"/>
      <c r="W440" s="25"/>
      <c r="X440" s="25"/>
      <c r="Y440" s="25"/>
      <c r="Z440" s="25"/>
      <c r="AA440" s="25"/>
      <c r="AB440" s="25"/>
      <c r="AC440" s="25"/>
    </row>
    <row r="441" spans="1:29">
      <c r="A441" s="42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Q441" s="25"/>
      <c r="R441" s="25"/>
      <c r="S441" s="25"/>
      <c r="T441" s="25"/>
      <c r="U441" s="70"/>
      <c r="V441" s="25"/>
      <c r="W441" s="25"/>
      <c r="X441" s="25"/>
      <c r="Y441" s="25"/>
      <c r="Z441" s="25"/>
      <c r="AA441" s="25"/>
      <c r="AB441" s="25"/>
      <c r="AC441" s="25"/>
    </row>
    <row r="442" spans="1:29">
      <c r="A442" s="42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Q442" s="25"/>
      <c r="R442" s="25"/>
      <c r="S442" s="25"/>
      <c r="T442" s="25"/>
      <c r="U442" s="70"/>
      <c r="V442" s="25"/>
      <c r="W442" s="25"/>
      <c r="X442" s="25"/>
      <c r="Y442" s="25"/>
      <c r="Z442" s="25"/>
      <c r="AA442" s="25"/>
      <c r="AB442" s="25"/>
      <c r="AC442" s="25"/>
    </row>
    <row r="443" spans="1:29">
      <c r="A443" s="42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Q443" s="25"/>
      <c r="R443" s="25"/>
      <c r="S443" s="25"/>
      <c r="T443" s="25"/>
      <c r="U443" s="70"/>
      <c r="V443" s="25"/>
      <c r="W443" s="25"/>
      <c r="X443" s="25"/>
      <c r="Y443" s="25"/>
      <c r="Z443" s="25"/>
      <c r="AA443" s="25"/>
      <c r="AB443" s="25"/>
      <c r="AC443" s="25"/>
    </row>
    <row r="444" spans="1:29">
      <c r="A444" s="42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Q444" s="25"/>
      <c r="R444" s="25"/>
      <c r="S444" s="25"/>
      <c r="T444" s="25"/>
      <c r="U444" s="70"/>
      <c r="V444" s="25"/>
      <c r="W444" s="25"/>
      <c r="X444" s="25"/>
      <c r="Y444" s="25"/>
      <c r="Z444" s="25"/>
      <c r="AA444" s="25"/>
      <c r="AB444" s="25"/>
      <c r="AC444" s="25"/>
    </row>
    <row r="445" spans="1:29">
      <c r="A445" s="42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Q445" s="25"/>
      <c r="R445" s="25"/>
      <c r="S445" s="25"/>
      <c r="T445" s="25"/>
      <c r="U445" s="70"/>
      <c r="V445" s="25"/>
      <c r="W445" s="25"/>
      <c r="X445" s="25"/>
      <c r="Y445" s="25"/>
      <c r="Z445" s="25"/>
      <c r="AA445" s="25"/>
      <c r="AB445" s="25"/>
      <c r="AC445" s="25"/>
    </row>
    <row r="446" spans="1:29">
      <c r="A446" s="42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Q446" s="25"/>
      <c r="R446" s="25"/>
      <c r="S446" s="25"/>
      <c r="T446" s="25"/>
      <c r="U446" s="70"/>
      <c r="V446" s="25"/>
      <c r="W446" s="25"/>
      <c r="X446" s="25"/>
      <c r="Y446" s="25"/>
      <c r="Z446" s="25"/>
      <c r="AA446" s="25"/>
      <c r="AB446" s="25"/>
      <c r="AC446" s="25"/>
    </row>
    <row r="447" spans="1:29">
      <c r="A447" s="42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Q447" s="25"/>
      <c r="R447" s="25"/>
      <c r="S447" s="25"/>
      <c r="T447" s="25"/>
      <c r="U447" s="70"/>
      <c r="V447" s="25"/>
      <c r="W447" s="25"/>
      <c r="X447" s="25"/>
      <c r="Y447" s="25"/>
      <c r="Z447" s="25"/>
      <c r="AA447" s="25"/>
      <c r="AB447" s="25"/>
      <c r="AC447" s="25"/>
    </row>
    <row r="448" spans="1:29">
      <c r="A448" s="42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Q448" s="25"/>
      <c r="R448" s="25"/>
      <c r="S448" s="25"/>
      <c r="T448" s="25"/>
      <c r="U448" s="70"/>
      <c r="V448" s="25"/>
      <c r="W448" s="25"/>
      <c r="X448" s="25"/>
      <c r="Y448" s="25"/>
      <c r="Z448" s="25"/>
      <c r="AA448" s="25"/>
      <c r="AB448" s="25"/>
      <c r="AC448" s="25"/>
    </row>
    <row r="449" spans="1:29">
      <c r="A449" s="42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Q449" s="25"/>
      <c r="R449" s="25"/>
      <c r="S449" s="25"/>
      <c r="T449" s="25"/>
      <c r="U449" s="70"/>
      <c r="V449" s="25"/>
      <c r="W449" s="25"/>
      <c r="X449" s="25"/>
      <c r="Y449" s="25"/>
      <c r="Z449" s="25"/>
      <c r="AA449" s="25"/>
      <c r="AB449" s="25"/>
      <c r="AC449" s="25"/>
    </row>
    <row r="450" spans="1:29">
      <c r="A450" s="42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Q450" s="25"/>
      <c r="R450" s="25"/>
      <c r="S450" s="25"/>
      <c r="T450" s="25"/>
      <c r="U450" s="70"/>
      <c r="V450" s="25"/>
      <c r="W450" s="25"/>
      <c r="X450" s="25"/>
      <c r="Y450" s="25"/>
      <c r="Z450" s="25"/>
      <c r="AA450" s="25"/>
      <c r="AB450" s="25"/>
      <c r="AC450" s="25"/>
    </row>
    <row r="451" spans="1:29">
      <c r="A451" s="42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Q451" s="25"/>
      <c r="R451" s="25"/>
      <c r="S451" s="25"/>
      <c r="T451" s="25"/>
      <c r="U451" s="70"/>
      <c r="V451" s="25"/>
      <c r="W451" s="25"/>
      <c r="X451" s="25"/>
      <c r="Y451" s="25"/>
      <c r="Z451" s="25"/>
      <c r="AA451" s="25"/>
      <c r="AB451" s="25"/>
      <c r="AC451" s="25"/>
    </row>
    <row r="452" spans="1:29">
      <c r="A452" s="42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Q452" s="25"/>
      <c r="R452" s="25"/>
      <c r="S452" s="25"/>
      <c r="T452" s="25"/>
      <c r="U452" s="70"/>
      <c r="V452" s="25"/>
      <c r="W452" s="25"/>
      <c r="X452" s="25"/>
      <c r="Y452" s="25"/>
      <c r="Z452" s="25"/>
      <c r="AA452" s="25"/>
      <c r="AB452" s="25"/>
      <c r="AC452" s="25"/>
    </row>
    <row r="453" spans="1:29">
      <c r="A453" s="42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Q453" s="25"/>
      <c r="R453" s="25"/>
      <c r="S453" s="25"/>
      <c r="T453" s="25"/>
      <c r="U453" s="70"/>
      <c r="V453" s="25"/>
      <c r="W453" s="25"/>
      <c r="X453" s="25"/>
      <c r="Y453" s="25"/>
      <c r="Z453" s="25"/>
      <c r="AA453" s="25"/>
      <c r="AB453" s="25"/>
      <c r="AC453" s="25"/>
    </row>
    <row r="454" spans="1:29">
      <c r="A454" s="42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Q454" s="25"/>
      <c r="R454" s="25"/>
      <c r="S454" s="25"/>
      <c r="T454" s="25"/>
      <c r="U454" s="70"/>
      <c r="V454" s="25"/>
      <c r="W454" s="25"/>
      <c r="X454" s="25"/>
      <c r="Y454" s="25"/>
      <c r="Z454" s="25"/>
      <c r="AA454" s="25"/>
      <c r="AB454" s="25"/>
      <c r="AC454" s="25"/>
    </row>
    <row r="455" spans="1:29">
      <c r="A455" s="42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Q455" s="25"/>
      <c r="R455" s="25"/>
      <c r="S455" s="25"/>
      <c r="T455" s="25"/>
      <c r="U455" s="70"/>
      <c r="V455" s="25"/>
      <c r="W455" s="25"/>
      <c r="X455" s="25"/>
      <c r="Y455" s="25"/>
      <c r="Z455" s="25"/>
      <c r="AA455" s="25"/>
      <c r="AB455" s="25"/>
      <c r="AC455" s="25"/>
    </row>
    <row r="456" spans="1:29">
      <c r="A456" s="42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Q456" s="25"/>
      <c r="R456" s="25"/>
      <c r="S456" s="25"/>
      <c r="T456" s="25"/>
      <c r="U456" s="70"/>
      <c r="V456" s="25"/>
      <c r="W456" s="25"/>
      <c r="X456" s="25"/>
      <c r="Y456" s="25"/>
      <c r="Z456" s="25"/>
      <c r="AA456" s="25"/>
      <c r="AB456" s="25"/>
      <c r="AC456" s="25"/>
    </row>
    <row r="457" spans="1:29">
      <c r="A457" s="42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Q457" s="25"/>
      <c r="R457" s="25"/>
      <c r="S457" s="25"/>
      <c r="T457" s="25"/>
      <c r="U457" s="70"/>
      <c r="V457" s="25"/>
      <c r="W457" s="25"/>
      <c r="X457" s="25"/>
      <c r="Y457" s="25"/>
      <c r="Z457" s="25"/>
      <c r="AA457" s="25"/>
      <c r="AB457" s="25"/>
      <c r="AC457" s="25"/>
    </row>
    <row r="458" spans="1:29">
      <c r="A458" s="42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Q458" s="25"/>
      <c r="R458" s="25"/>
      <c r="S458" s="25"/>
      <c r="T458" s="25"/>
      <c r="U458" s="70"/>
      <c r="V458" s="25"/>
      <c r="W458" s="25"/>
      <c r="X458" s="25"/>
      <c r="Y458" s="25"/>
      <c r="Z458" s="25"/>
      <c r="AA458" s="25"/>
      <c r="AB458" s="25"/>
      <c r="AC458" s="25"/>
    </row>
    <row r="459" spans="1:29">
      <c r="A459" s="42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Q459" s="25"/>
      <c r="R459" s="25"/>
      <c r="S459" s="25"/>
      <c r="T459" s="25"/>
      <c r="U459" s="70"/>
      <c r="V459" s="25"/>
      <c r="W459" s="25"/>
      <c r="X459" s="25"/>
      <c r="Y459" s="25"/>
      <c r="Z459" s="25"/>
      <c r="AA459" s="25"/>
      <c r="AB459" s="25"/>
      <c r="AC459" s="25"/>
    </row>
    <row r="460" spans="1:29">
      <c r="A460" s="42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Q460" s="25"/>
      <c r="R460" s="25"/>
      <c r="S460" s="25"/>
      <c r="T460" s="25"/>
      <c r="U460" s="70"/>
      <c r="V460" s="25"/>
      <c r="W460" s="25"/>
      <c r="X460" s="25"/>
      <c r="Y460" s="25"/>
      <c r="Z460" s="25"/>
      <c r="AA460" s="25"/>
      <c r="AB460" s="25"/>
      <c r="AC460" s="25"/>
    </row>
    <row r="461" spans="1:29">
      <c r="A461" s="42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Q461" s="25"/>
      <c r="R461" s="25"/>
      <c r="S461" s="25"/>
      <c r="T461" s="25"/>
      <c r="U461" s="70"/>
      <c r="V461" s="25"/>
      <c r="W461" s="25"/>
      <c r="X461" s="25"/>
      <c r="Y461" s="25"/>
      <c r="Z461" s="25"/>
      <c r="AA461" s="25"/>
      <c r="AB461" s="25"/>
      <c r="AC461" s="25"/>
    </row>
    <row r="462" spans="1:29">
      <c r="A462" s="42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Q462" s="25"/>
      <c r="R462" s="25"/>
      <c r="S462" s="25"/>
      <c r="T462" s="25"/>
      <c r="U462" s="70"/>
      <c r="V462" s="25"/>
      <c r="W462" s="25"/>
      <c r="X462" s="25"/>
      <c r="Y462" s="25"/>
      <c r="Z462" s="25"/>
      <c r="AA462" s="25"/>
      <c r="AB462" s="25"/>
      <c r="AC462" s="25"/>
    </row>
    <row r="463" spans="1:29">
      <c r="A463" s="42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Q463" s="25"/>
      <c r="R463" s="25"/>
      <c r="S463" s="25"/>
      <c r="T463" s="25"/>
      <c r="U463" s="70"/>
      <c r="V463" s="25"/>
      <c r="W463" s="25"/>
      <c r="X463" s="25"/>
      <c r="Y463" s="25"/>
      <c r="Z463" s="25"/>
      <c r="AA463" s="25"/>
      <c r="AB463" s="25"/>
      <c r="AC463" s="25"/>
    </row>
    <row r="464" spans="1:29">
      <c r="A464" s="42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Q464" s="25"/>
      <c r="R464" s="25"/>
      <c r="S464" s="25"/>
      <c r="T464" s="25"/>
      <c r="U464" s="70"/>
      <c r="V464" s="25"/>
      <c r="W464" s="25"/>
      <c r="X464" s="25"/>
      <c r="Y464" s="25"/>
      <c r="Z464" s="25"/>
      <c r="AA464" s="25"/>
      <c r="AB464" s="25"/>
      <c r="AC464" s="25"/>
    </row>
    <row r="465" spans="1:29">
      <c r="A465" s="42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Q465" s="25"/>
      <c r="R465" s="25"/>
      <c r="S465" s="25"/>
      <c r="T465" s="25"/>
      <c r="U465" s="70"/>
      <c r="V465" s="25"/>
      <c r="W465" s="25"/>
      <c r="X465" s="25"/>
      <c r="Y465" s="25"/>
      <c r="Z465" s="25"/>
      <c r="AA465" s="25"/>
      <c r="AB465" s="25"/>
      <c r="AC465" s="25"/>
    </row>
    <row r="466" spans="1:29">
      <c r="A466" s="42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Q466" s="25"/>
      <c r="R466" s="25"/>
      <c r="S466" s="25"/>
      <c r="T466" s="25"/>
      <c r="U466" s="70"/>
      <c r="V466" s="25"/>
      <c r="W466" s="25"/>
      <c r="X466" s="25"/>
      <c r="Y466" s="25"/>
      <c r="Z466" s="25"/>
      <c r="AA466" s="25"/>
      <c r="AB466" s="25"/>
      <c r="AC466" s="25"/>
    </row>
    <row r="467" spans="1:29">
      <c r="A467" s="42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Q467" s="25"/>
      <c r="R467" s="25"/>
      <c r="S467" s="25"/>
      <c r="T467" s="25"/>
      <c r="U467" s="70"/>
      <c r="V467" s="25"/>
      <c r="W467" s="25"/>
      <c r="X467" s="25"/>
      <c r="Y467" s="25"/>
      <c r="Z467" s="25"/>
      <c r="AA467" s="25"/>
      <c r="AB467" s="25"/>
      <c r="AC467" s="25"/>
    </row>
    <row r="468" spans="1:29">
      <c r="A468" s="42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Q468" s="25"/>
      <c r="R468" s="25"/>
      <c r="S468" s="25"/>
      <c r="T468" s="25"/>
      <c r="U468" s="70"/>
      <c r="V468" s="25"/>
      <c r="W468" s="25"/>
      <c r="X468" s="25"/>
      <c r="Y468" s="25"/>
      <c r="Z468" s="25"/>
      <c r="AA468" s="25"/>
      <c r="AB468" s="25"/>
      <c r="AC468" s="25"/>
    </row>
    <row r="469" spans="1:29">
      <c r="A469" s="42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Q469" s="25"/>
      <c r="R469" s="25"/>
      <c r="S469" s="25"/>
      <c r="T469" s="25"/>
      <c r="U469" s="70"/>
      <c r="V469" s="25"/>
      <c r="W469" s="25"/>
      <c r="X469" s="25"/>
      <c r="Y469" s="25"/>
      <c r="Z469" s="25"/>
      <c r="AA469" s="25"/>
      <c r="AB469" s="25"/>
      <c r="AC469" s="25"/>
    </row>
    <row r="470" spans="1:29">
      <c r="A470" s="42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Q470" s="25"/>
      <c r="R470" s="25"/>
      <c r="S470" s="25"/>
      <c r="T470" s="25"/>
      <c r="U470" s="70"/>
      <c r="V470" s="25"/>
      <c r="W470" s="25"/>
      <c r="X470" s="25"/>
      <c r="Y470" s="25"/>
      <c r="Z470" s="25"/>
      <c r="AA470" s="25"/>
      <c r="AB470" s="25"/>
      <c r="AC470" s="25"/>
    </row>
    <row r="471" spans="1:29">
      <c r="A471" s="42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Q471" s="25"/>
      <c r="R471" s="25"/>
      <c r="S471" s="25"/>
      <c r="T471" s="25"/>
      <c r="U471" s="70"/>
      <c r="V471" s="25"/>
      <c r="W471" s="25"/>
      <c r="X471" s="25"/>
      <c r="Y471" s="25"/>
      <c r="Z471" s="25"/>
      <c r="AA471" s="25"/>
      <c r="AB471" s="25"/>
      <c r="AC471" s="25"/>
    </row>
    <row r="472" spans="1:29">
      <c r="A472" s="42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Q472" s="25"/>
      <c r="R472" s="25"/>
      <c r="S472" s="25"/>
      <c r="T472" s="25"/>
      <c r="U472" s="70"/>
      <c r="V472" s="25"/>
      <c r="W472" s="25"/>
      <c r="X472" s="25"/>
      <c r="Y472" s="25"/>
      <c r="Z472" s="25"/>
      <c r="AA472" s="25"/>
      <c r="AB472" s="25"/>
      <c r="AC472" s="25"/>
    </row>
    <row r="473" spans="1:29">
      <c r="A473" s="42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Q473" s="25"/>
      <c r="R473" s="25"/>
      <c r="S473" s="25"/>
      <c r="T473" s="25"/>
      <c r="U473" s="70"/>
      <c r="V473" s="25"/>
      <c r="W473" s="25"/>
      <c r="X473" s="25"/>
      <c r="Y473" s="25"/>
      <c r="Z473" s="25"/>
      <c r="AA473" s="25"/>
      <c r="AB473" s="25"/>
      <c r="AC473" s="25"/>
    </row>
    <row r="474" spans="1:29">
      <c r="A474" s="42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Q474" s="25"/>
      <c r="R474" s="25"/>
      <c r="S474" s="25"/>
      <c r="T474" s="25"/>
      <c r="U474" s="70"/>
      <c r="V474" s="25"/>
      <c r="W474" s="25"/>
      <c r="X474" s="25"/>
      <c r="Y474" s="25"/>
      <c r="Z474" s="25"/>
      <c r="AA474" s="25"/>
      <c r="AB474" s="25"/>
      <c r="AC474" s="25"/>
    </row>
    <row r="475" spans="1:29">
      <c r="A475" s="42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Q475" s="25"/>
      <c r="R475" s="25"/>
      <c r="S475" s="25"/>
      <c r="T475" s="25"/>
      <c r="U475" s="70"/>
      <c r="V475" s="25"/>
      <c r="W475" s="25"/>
      <c r="X475" s="25"/>
      <c r="Y475" s="25"/>
      <c r="Z475" s="25"/>
      <c r="AA475" s="25"/>
      <c r="AB475" s="25"/>
      <c r="AC475" s="25"/>
    </row>
    <row r="476" spans="1:29">
      <c r="A476" s="42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Q476" s="25"/>
      <c r="R476" s="25"/>
      <c r="S476" s="25"/>
      <c r="T476" s="25"/>
      <c r="U476" s="70"/>
      <c r="V476" s="25"/>
      <c r="W476" s="25"/>
      <c r="X476" s="25"/>
      <c r="Y476" s="25"/>
      <c r="Z476" s="25"/>
      <c r="AA476" s="25"/>
      <c r="AB476" s="25"/>
      <c r="AC476" s="25"/>
    </row>
    <row r="477" spans="1:29">
      <c r="A477" s="42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Q477" s="25"/>
      <c r="R477" s="25"/>
      <c r="S477" s="25"/>
      <c r="T477" s="25"/>
      <c r="U477" s="70"/>
      <c r="V477" s="25"/>
      <c r="W477" s="25"/>
      <c r="X477" s="25"/>
      <c r="Y477" s="25"/>
      <c r="Z477" s="25"/>
      <c r="AA477" s="25"/>
      <c r="AB477" s="25"/>
      <c r="AC477" s="25"/>
    </row>
    <row r="478" spans="1:29">
      <c r="A478" s="42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Q478" s="25"/>
      <c r="R478" s="25"/>
      <c r="S478" s="25"/>
      <c r="T478" s="25"/>
      <c r="U478" s="70"/>
      <c r="V478" s="25"/>
      <c r="W478" s="25"/>
      <c r="X478" s="25"/>
      <c r="Y478" s="25"/>
      <c r="Z478" s="25"/>
      <c r="AA478" s="25"/>
      <c r="AB478" s="25"/>
      <c r="AC478" s="25"/>
    </row>
    <row r="479" spans="1:29">
      <c r="A479" s="42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Q479" s="25"/>
      <c r="R479" s="25"/>
      <c r="S479" s="25"/>
      <c r="T479" s="25"/>
      <c r="U479" s="70"/>
      <c r="V479" s="25"/>
      <c r="W479" s="25"/>
      <c r="X479" s="25"/>
      <c r="Y479" s="25"/>
      <c r="Z479" s="25"/>
      <c r="AA479" s="25"/>
      <c r="AB479" s="25"/>
      <c r="AC479" s="25"/>
    </row>
    <row r="480" spans="1:29">
      <c r="A480" s="42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Q480" s="25"/>
      <c r="R480" s="25"/>
      <c r="S480" s="25"/>
      <c r="T480" s="25"/>
      <c r="U480" s="70"/>
      <c r="V480" s="25"/>
      <c r="W480" s="25"/>
      <c r="X480" s="25"/>
      <c r="Y480" s="25"/>
      <c r="Z480" s="25"/>
      <c r="AA480" s="25"/>
      <c r="AB480" s="25"/>
      <c r="AC480" s="25"/>
    </row>
    <row r="481" spans="1:29">
      <c r="A481" s="42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Q481" s="25"/>
      <c r="R481" s="25"/>
      <c r="S481" s="25"/>
      <c r="T481" s="25"/>
      <c r="U481" s="70"/>
      <c r="V481" s="25"/>
      <c r="W481" s="25"/>
      <c r="X481" s="25"/>
      <c r="Y481" s="25"/>
      <c r="Z481" s="25"/>
      <c r="AA481" s="25"/>
      <c r="AB481" s="25"/>
      <c r="AC481" s="25"/>
    </row>
    <row r="482" spans="1:29">
      <c r="A482" s="42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Q482" s="25"/>
      <c r="R482" s="25"/>
      <c r="S482" s="25"/>
      <c r="T482" s="25"/>
      <c r="U482" s="70"/>
      <c r="V482" s="25"/>
      <c r="W482" s="25"/>
      <c r="X482" s="25"/>
      <c r="Y482" s="25"/>
      <c r="Z482" s="25"/>
      <c r="AA482" s="25"/>
      <c r="AB482" s="25"/>
      <c r="AC482" s="25"/>
    </row>
    <row r="483" spans="1:29">
      <c r="A483" s="42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Q483" s="25"/>
      <c r="R483" s="25"/>
      <c r="S483" s="25"/>
      <c r="T483" s="25"/>
      <c r="U483" s="70"/>
      <c r="V483" s="25"/>
      <c r="W483" s="25"/>
      <c r="X483" s="25"/>
      <c r="Y483" s="25"/>
      <c r="Z483" s="25"/>
      <c r="AA483" s="25"/>
      <c r="AB483" s="25"/>
      <c r="AC483" s="25"/>
    </row>
    <row r="484" spans="1:29">
      <c r="A484" s="42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Q484" s="25"/>
      <c r="R484" s="25"/>
      <c r="S484" s="25"/>
      <c r="T484" s="25"/>
      <c r="U484" s="70"/>
      <c r="V484" s="25"/>
      <c r="W484" s="25"/>
      <c r="X484" s="25"/>
      <c r="Y484" s="25"/>
      <c r="Z484" s="25"/>
      <c r="AA484" s="25"/>
      <c r="AB484" s="25"/>
      <c r="AC484" s="25"/>
    </row>
    <row r="485" spans="1:29">
      <c r="A485" s="42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Q485" s="25"/>
      <c r="R485" s="25"/>
      <c r="S485" s="25"/>
      <c r="T485" s="25"/>
      <c r="U485" s="70"/>
      <c r="V485" s="25"/>
      <c r="W485" s="25"/>
      <c r="X485" s="25"/>
      <c r="Y485" s="25"/>
      <c r="Z485" s="25"/>
      <c r="AA485" s="25"/>
      <c r="AB485" s="25"/>
      <c r="AC485" s="25"/>
    </row>
    <row r="486" spans="1:29">
      <c r="A486" s="42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Q486" s="25"/>
      <c r="R486" s="25"/>
      <c r="S486" s="25"/>
      <c r="T486" s="25"/>
      <c r="U486" s="70"/>
      <c r="V486" s="25"/>
      <c r="W486" s="25"/>
      <c r="X486" s="25"/>
      <c r="Y486" s="25"/>
      <c r="Z486" s="25"/>
      <c r="AA486" s="25"/>
      <c r="AB486" s="25"/>
      <c r="AC486" s="25"/>
    </row>
    <row r="487" spans="1:29">
      <c r="A487" s="42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Q487" s="25"/>
      <c r="R487" s="25"/>
      <c r="S487" s="25"/>
      <c r="T487" s="25"/>
      <c r="U487" s="70"/>
      <c r="V487" s="25"/>
      <c r="W487" s="25"/>
      <c r="X487" s="25"/>
      <c r="Y487" s="25"/>
      <c r="Z487" s="25"/>
      <c r="AA487" s="25"/>
      <c r="AB487" s="25"/>
      <c r="AC487" s="25"/>
    </row>
    <row r="488" spans="1:29">
      <c r="A488" s="42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Q488" s="25"/>
      <c r="R488" s="25"/>
      <c r="S488" s="25"/>
      <c r="T488" s="25"/>
      <c r="U488" s="70"/>
      <c r="V488" s="25"/>
      <c r="W488" s="25"/>
      <c r="X488" s="25"/>
      <c r="Y488" s="25"/>
      <c r="Z488" s="25"/>
      <c r="AA488" s="25"/>
      <c r="AB488" s="25"/>
      <c r="AC488" s="25"/>
    </row>
    <row r="489" spans="1:29">
      <c r="A489" s="42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Q489" s="25"/>
      <c r="R489" s="25"/>
      <c r="S489" s="25"/>
      <c r="T489" s="25"/>
      <c r="U489" s="70"/>
      <c r="V489" s="25"/>
      <c r="W489" s="25"/>
      <c r="X489" s="25"/>
      <c r="Y489" s="25"/>
      <c r="Z489" s="25"/>
      <c r="AA489" s="25"/>
      <c r="AB489" s="25"/>
      <c r="AC489" s="25"/>
    </row>
    <row r="490" spans="1:29">
      <c r="A490" s="42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Q490" s="25"/>
      <c r="R490" s="25"/>
      <c r="S490" s="25"/>
      <c r="T490" s="25"/>
      <c r="U490" s="70"/>
      <c r="V490" s="25"/>
      <c r="W490" s="25"/>
      <c r="X490" s="25"/>
      <c r="Y490" s="25"/>
      <c r="Z490" s="25"/>
      <c r="AA490" s="25"/>
      <c r="AB490" s="25"/>
      <c r="AC490" s="25"/>
    </row>
    <row r="491" spans="1:29">
      <c r="A491" s="42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Q491" s="25"/>
      <c r="R491" s="25"/>
      <c r="S491" s="25"/>
      <c r="T491" s="25"/>
      <c r="U491" s="70"/>
      <c r="V491" s="25"/>
      <c r="W491" s="25"/>
      <c r="X491" s="25"/>
      <c r="Y491" s="25"/>
      <c r="Z491" s="25"/>
      <c r="AA491" s="25"/>
      <c r="AB491" s="25"/>
      <c r="AC491" s="25"/>
    </row>
    <row r="492" spans="1:29">
      <c r="A492" s="42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Q492" s="25"/>
      <c r="R492" s="25"/>
      <c r="S492" s="25"/>
      <c r="T492" s="25"/>
      <c r="U492" s="70"/>
      <c r="V492" s="25"/>
      <c r="W492" s="25"/>
      <c r="X492" s="25"/>
      <c r="Y492" s="25"/>
      <c r="Z492" s="25"/>
      <c r="AA492" s="25"/>
      <c r="AB492" s="25"/>
      <c r="AC492" s="25"/>
    </row>
    <row r="493" spans="1:29">
      <c r="A493" s="42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Q493" s="25"/>
      <c r="R493" s="25"/>
      <c r="S493" s="25"/>
      <c r="T493" s="25"/>
      <c r="U493" s="70"/>
      <c r="V493" s="25"/>
      <c r="W493" s="25"/>
      <c r="X493" s="25"/>
      <c r="Y493" s="25"/>
      <c r="Z493" s="25"/>
      <c r="AA493" s="25"/>
      <c r="AB493" s="25"/>
      <c r="AC493" s="25"/>
    </row>
    <row r="494" spans="1:29">
      <c r="A494" s="42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Q494" s="25"/>
      <c r="R494" s="25"/>
      <c r="S494" s="25"/>
      <c r="T494" s="25"/>
      <c r="U494" s="70"/>
      <c r="V494" s="25"/>
      <c r="W494" s="25"/>
      <c r="X494" s="25"/>
      <c r="Y494" s="25"/>
      <c r="Z494" s="25"/>
      <c r="AA494" s="25"/>
      <c r="AB494" s="25"/>
      <c r="AC494" s="25"/>
    </row>
    <row r="495" spans="1:29">
      <c r="A495" s="42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Q495" s="25"/>
      <c r="R495" s="25"/>
      <c r="S495" s="25"/>
      <c r="T495" s="25"/>
      <c r="U495" s="70"/>
      <c r="V495" s="25"/>
      <c r="W495" s="25"/>
      <c r="X495" s="25"/>
      <c r="Y495" s="25"/>
      <c r="Z495" s="25"/>
      <c r="AA495" s="25"/>
      <c r="AB495" s="25"/>
      <c r="AC495" s="25"/>
    </row>
    <row r="496" spans="1:29">
      <c r="A496" s="42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Q496" s="25"/>
      <c r="R496" s="25"/>
      <c r="S496" s="25"/>
      <c r="T496" s="25"/>
      <c r="U496" s="70"/>
      <c r="V496" s="25"/>
      <c r="W496" s="25"/>
      <c r="X496" s="25"/>
      <c r="Y496" s="25"/>
      <c r="Z496" s="25"/>
      <c r="AA496" s="25"/>
      <c r="AB496" s="25"/>
      <c r="AC496" s="25"/>
    </row>
    <row r="497" spans="1:29">
      <c r="A497" s="42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Q497" s="25"/>
      <c r="R497" s="25"/>
      <c r="S497" s="25"/>
      <c r="T497" s="25"/>
      <c r="U497" s="70"/>
      <c r="V497" s="25"/>
      <c r="W497" s="25"/>
      <c r="X497" s="25"/>
      <c r="Y497" s="25"/>
      <c r="Z497" s="25"/>
      <c r="AA497" s="25"/>
      <c r="AB497" s="25"/>
      <c r="AC497" s="25"/>
    </row>
    <row r="498" spans="1:29">
      <c r="A498" s="42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Q498" s="25"/>
      <c r="R498" s="25"/>
      <c r="S498" s="25"/>
      <c r="T498" s="25"/>
      <c r="U498" s="70"/>
      <c r="V498" s="25"/>
      <c r="W498" s="25"/>
      <c r="X498" s="25"/>
      <c r="Y498" s="25"/>
      <c r="Z498" s="25"/>
      <c r="AA498" s="25"/>
      <c r="AB498" s="25"/>
      <c r="AC498" s="25"/>
    </row>
    <row r="499" spans="1:29">
      <c r="A499" s="42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Q499" s="25"/>
      <c r="R499" s="25"/>
      <c r="S499" s="25"/>
      <c r="T499" s="25"/>
      <c r="U499" s="70"/>
      <c r="V499" s="25"/>
      <c r="W499" s="25"/>
      <c r="X499" s="25"/>
      <c r="Y499" s="25"/>
      <c r="Z499" s="25"/>
      <c r="AA499" s="25"/>
      <c r="AB499" s="25"/>
      <c r="AC499" s="25"/>
    </row>
    <row r="500" spans="1:29">
      <c r="A500" s="42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Q500" s="25"/>
      <c r="R500" s="25"/>
      <c r="S500" s="25"/>
      <c r="T500" s="25"/>
      <c r="U500" s="70"/>
      <c r="V500" s="25"/>
      <c r="W500" s="25"/>
      <c r="X500" s="25"/>
      <c r="Y500" s="25"/>
      <c r="Z500" s="25"/>
      <c r="AA500" s="25"/>
      <c r="AB500" s="25"/>
      <c r="AC500" s="25"/>
    </row>
    <row r="501" spans="1:29">
      <c r="A501" s="42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Q501" s="25"/>
      <c r="R501" s="25"/>
      <c r="S501" s="25"/>
      <c r="T501" s="25"/>
      <c r="U501" s="70"/>
      <c r="V501" s="25"/>
      <c r="W501" s="25"/>
      <c r="X501" s="25"/>
      <c r="Y501" s="25"/>
      <c r="Z501" s="25"/>
      <c r="AA501" s="25"/>
      <c r="AB501" s="25"/>
      <c r="AC501" s="25"/>
    </row>
    <row r="502" spans="1:29">
      <c r="A502" s="42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Q502" s="25"/>
      <c r="R502" s="25"/>
      <c r="S502" s="25"/>
      <c r="T502" s="25"/>
      <c r="U502" s="70"/>
      <c r="V502" s="25"/>
      <c r="W502" s="25"/>
      <c r="X502" s="25"/>
      <c r="Y502" s="25"/>
      <c r="Z502" s="25"/>
      <c r="AA502" s="25"/>
      <c r="AB502" s="25"/>
      <c r="AC502" s="25"/>
    </row>
    <row r="503" spans="1:29">
      <c r="A503" s="42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Q503" s="25"/>
      <c r="R503" s="25"/>
      <c r="S503" s="25"/>
      <c r="T503" s="25"/>
      <c r="U503" s="70"/>
      <c r="V503" s="25"/>
      <c r="W503" s="25"/>
      <c r="X503" s="25"/>
      <c r="Y503" s="25"/>
      <c r="Z503" s="25"/>
      <c r="AA503" s="25"/>
      <c r="AB503" s="25"/>
      <c r="AC503" s="25"/>
    </row>
    <row r="504" spans="1:29">
      <c r="A504" s="42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Q504" s="25"/>
      <c r="R504" s="25"/>
      <c r="S504" s="25"/>
      <c r="T504" s="25"/>
      <c r="U504" s="70"/>
      <c r="V504" s="25"/>
      <c r="W504" s="25"/>
      <c r="X504" s="25"/>
      <c r="Y504" s="25"/>
      <c r="Z504" s="25"/>
      <c r="AA504" s="25"/>
      <c r="AB504" s="25"/>
      <c r="AC504" s="25"/>
    </row>
    <row r="505" spans="1:29">
      <c r="A505" s="42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Q505" s="25"/>
      <c r="R505" s="25"/>
      <c r="S505" s="25"/>
      <c r="T505" s="25"/>
      <c r="U505" s="70"/>
      <c r="V505" s="25"/>
      <c r="W505" s="25"/>
      <c r="X505" s="25"/>
      <c r="Y505" s="25"/>
      <c r="Z505" s="25"/>
      <c r="AA505" s="25"/>
      <c r="AB505" s="25"/>
      <c r="AC505" s="25"/>
    </row>
    <row r="506" spans="1:29">
      <c r="A506" s="42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Q506" s="25"/>
      <c r="R506" s="25"/>
      <c r="S506" s="25"/>
      <c r="T506" s="25"/>
      <c r="U506" s="70"/>
      <c r="V506" s="25"/>
      <c r="W506" s="25"/>
      <c r="X506" s="25"/>
      <c r="Y506" s="25"/>
      <c r="Z506" s="25"/>
      <c r="AA506" s="25"/>
      <c r="AB506" s="25"/>
      <c r="AC506" s="25"/>
    </row>
    <row r="507" spans="1:29">
      <c r="A507" s="42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Q507" s="25"/>
      <c r="R507" s="25"/>
      <c r="S507" s="25"/>
      <c r="T507" s="25"/>
      <c r="U507" s="70"/>
      <c r="V507" s="25"/>
      <c r="W507" s="25"/>
      <c r="X507" s="25"/>
      <c r="Y507" s="25"/>
      <c r="Z507" s="25"/>
      <c r="AA507" s="25"/>
      <c r="AB507" s="25"/>
      <c r="AC507" s="25"/>
    </row>
    <row r="508" spans="1:29">
      <c r="A508" s="42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Q508" s="25"/>
      <c r="R508" s="25"/>
      <c r="S508" s="25"/>
      <c r="T508" s="25"/>
      <c r="U508" s="70"/>
      <c r="V508" s="25"/>
      <c r="W508" s="25"/>
      <c r="X508" s="25"/>
      <c r="Y508" s="25"/>
      <c r="Z508" s="25"/>
      <c r="AA508" s="25"/>
      <c r="AB508" s="25"/>
      <c r="AC508" s="25"/>
    </row>
    <row r="509" spans="1:29">
      <c r="A509" s="42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Q509" s="25"/>
      <c r="R509" s="25"/>
      <c r="S509" s="25"/>
      <c r="T509" s="25"/>
      <c r="U509" s="70"/>
      <c r="V509" s="25"/>
      <c r="W509" s="25"/>
      <c r="X509" s="25"/>
      <c r="Y509" s="25"/>
      <c r="Z509" s="25"/>
      <c r="AA509" s="25"/>
      <c r="AB509" s="25"/>
      <c r="AC509" s="25"/>
    </row>
    <row r="510" spans="1:29">
      <c r="A510" s="42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Q510" s="25"/>
      <c r="R510" s="25"/>
      <c r="S510" s="25"/>
      <c r="T510" s="25"/>
      <c r="U510" s="70"/>
      <c r="V510" s="25"/>
      <c r="W510" s="25"/>
      <c r="X510" s="25"/>
      <c r="Y510" s="25"/>
      <c r="Z510" s="25"/>
      <c r="AA510" s="25"/>
      <c r="AB510" s="25"/>
      <c r="AC510" s="25"/>
    </row>
    <row r="511" spans="1:29">
      <c r="A511" s="42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Q511" s="25"/>
      <c r="R511" s="25"/>
      <c r="S511" s="25"/>
      <c r="T511" s="25"/>
      <c r="U511" s="70"/>
      <c r="V511" s="25"/>
      <c r="W511" s="25"/>
      <c r="X511" s="25"/>
      <c r="Y511" s="25"/>
      <c r="Z511" s="25"/>
      <c r="AA511" s="25"/>
      <c r="AB511" s="25"/>
      <c r="AC511" s="25"/>
    </row>
    <row r="512" spans="1:29">
      <c r="A512" s="42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Q512" s="25"/>
      <c r="R512" s="25"/>
      <c r="S512" s="25"/>
      <c r="T512" s="25"/>
      <c r="U512" s="70"/>
      <c r="V512" s="25"/>
      <c r="W512" s="25"/>
      <c r="X512" s="25"/>
      <c r="Y512" s="25"/>
      <c r="Z512" s="25"/>
      <c r="AA512" s="25"/>
      <c r="AB512" s="25"/>
      <c r="AC512" s="25"/>
    </row>
    <row r="513" spans="1:29">
      <c r="A513" s="42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Q513" s="25"/>
      <c r="R513" s="25"/>
      <c r="S513" s="25"/>
      <c r="T513" s="25"/>
      <c r="U513" s="70"/>
      <c r="V513" s="25"/>
      <c r="W513" s="25"/>
      <c r="X513" s="25"/>
      <c r="Y513" s="25"/>
      <c r="Z513" s="25"/>
      <c r="AA513" s="25"/>
      <c r="AB513" s="25"/>
      <c r="AC513" s="25"/>
    </row>
    <row r="514" spans="1:29">
      <c r="A514" s="42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Q514" s="25"/>
      <c r="R514" s="25"/>
      <c r="S514" s="25"/>
      <c r="T514" s="25"/>
      <c r="U514" s="70"/>
      <c r="V514" s="25"/>
      <c r="W514" s="25"/>
      <c r="X514" s="25"/>
      <c r="Y514" s="25"/>
      <c r="Z514" s="25"/>
      <c r="AA514" s="25"/>
      <c r="AB514" s="25"/>
      <c r="AC514" s="25"/>
    </row>
    <row r="515" spans="1:29">
      <c r="A515" s="42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Q515" s="25"/>
      <c r="R515" s="25"/>
      <c r="S515" s="25"/>
      <c r="T515" s="25"/>
      <c r="U515" s="70"/>
      <c r="V515" s="25"/>
      <c r="W515" s="25"/>
      <c r="X515" s="25"/>
      <c r="Y515" s="25"/>
      <c r="Z515" s="25"/>
      <c r="AA515" s="25"/>
      <c r="AB515" s="25"/>
      <c r="AC515" s="25"/>
    </row>
    <row r="516" spans="1:29">
      <c r="A516" s="42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Q516" s="25"/>
      <c r="R516" s="25"/>
      <c r="S516" s="25"/>
      <c r="T516" s="25"/>
      <c r="U516" s="70"/>
      <c r="V516" s="25"/>
      <c r="W516" s="25"/>
      <c r="X516" s="25"/>
      <c r="Y516" s="25"/>
      <c r="Z516" s="25"/>
      <c r="AA516" s="25"/>
      <c r="AB516" s="25"/>
      <c r="AC516" s="25"/>
    </row>
    <row r="517" spans="1:29">
      <c r="A517" s="42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Q517" s="25"/>
      <c r="R517" s="25"/>
      <c r="S517" s="25"/>
      <c r="T517" s="25"/>
      <c r="U517" s="70"/>
      <c r="V517" s="25"/>
      <c r="W517" s="25"/>
      <c r="X517" s="25"/>
      <c r="Y517" s="25"/>
      <c r="Z517" s="25"/>
      <c r="AA517" s="25"/>
      <c r="AB517" s="25"/>
      <c r="AC517" s="25"/>
    </row>
    <row r="518" spans="1:29">
      <c r="A518" s="42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Q518" s="25"/>
      <c r="R518" s="25"/>
      <c r="S518" s="25"/>
      <c r="T518" s="25"/>
      <c r="U518" s="70"/>
      <c r="V518" s="25"/>
      <c r="W518" s="25"/>
      <c r="X518" s="25"/>
      <c r="Y518" s="25"/>
      <c r="Z518" s="25"/>
      <c r="AA518" s="25"/>
      <c r="AB518" s="25"/>
      <c r="AC518" s="25"/>
    </row>
    <row r="519" spans="1:29">
      <c r="A519" s="42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Q519" s="25"/>
      <c r="R519" s="25"/>
      <c r="S519" s="25"/>
      <c r="T519" s="25"/>
      <c r="U519" s="70"/>
      <c r="V519" s="25"/>
      <c r="W519" s="25"/>
      <c r="X519" s="25"/>
      <c r="Y519" s="25"/>
      <c r="Z519" s="25"/>
      <c r="AA519" s="25"/>
      <c r="AB519" s="25"/>
      <c r="AC519" s="25"/>
    </row>
    <row r="520" spans="1:29">
      <c r="A520" s="42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Q520" s="25"/>
      <c r="R520" s="25"/>
      <c r="S520" s="25"/>
      <c r="T520" s="25"/>
      <c r="U520" s="70"/>
      <c r="V520" s="25"/>
      <c r="W520" s="25"/>
      <c r="X520" s="25"/>
      <c r="Y520" s="25"/>
      <c r="Z520" s="25"/>
      <c r="AA520" s="25"/>
      <c r="AB520" s="25"/>
      <c r="AC520" s="25"/>
    </row>
    <row r="521" spans="1:29">
      <c r="A521" s="42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Q521" s="25"/>
      <c r="R521" s="25"/>
      <c r="S521" s="25"/>
      <c r="T521" s="25"/>
      <c r="U521" s="70"/>
      <c r="V521" s="25"/>
      <c r="W521" s="25"/>
      <c r="X521" s="25"/>
      <c r="Y521" s="25"/>
      <c r="Z521" s="25"/>
      <c r="AA521" s="25"/>
      <c r="AB521" s="25"/>
      <c r="AC521" s="25"/>
    </row>
    <row r="522" spans="1:29">
      <c r="A522" s="42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Q522" s="25"/>
      <c r="R522" s="25"/>
      <c r="S522" s="25"/>
      <c r="T522" s="25"/>
      <c r="U522" s="70"/>
      <c r="V522" s="25"/>
      <c r="W522" s="25"/>
      <c r="X522" s="25"/>
      <c r="Y522" s="25"/>
      <c r="Z522" s="25"/>
      <c r="AA522" s="25"/>
      <c r="AB522" s="25"/>
      <c r="AC522" s="25"/>
    </row>
    <row r="523" spans="1:29">
      <c r="A523" s="42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Q523" s="25"/>
      <c r="R523" s="25"/>
      <c r="S523" s="25"/>
      <c r="T523" s="25"/>
      <c r="U523" s="70"/>
      <c r="V523" s="25"/>
      <c r="W523" s="25"/>
      <c r="X523" s="25"/>
      <c r="Y523" s="25"/>
      <c r="Z523" s="25"/>
      <c r="AA523" s="25"/>
      <c r="AB523" s="25"/>
      <c r="AC523" s="25"/>
    </row>
    <row r="524" spans="1:29">
      <c r="A524" s="42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Q524" s="25"/>
      <c r="R524" s="25"/>
      <c r="S524" s="25"/>
      <c r="T524" s="25"/>
      <c r="U524" s="70"/>
      <c r="V524" s="25"/>
      <c r="W524" s="25"/>
      <c r="X524" s="25"/>
      <c r="Y524" s="25"/>
      <c r="Z524" s="25"/>
      <c r="AA524" s="25"/>
      <c r="AB524" s="25"/>
      <c r="AC524" s="25"/>
    </row>
    <row r="525" spans="1:29">
      <c r="A525" s="42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Q525" s="25"/>
      <c r="R525" s="25"/>
      <c r="S525" s="25"/>
      <c r="T525" s="25"/>
      <c r="U525" s="70"/>
      <c r="V525" s="25"/>
      <c r="W525" s="25"/>
      <c r="X525" s="25"/>
      <c r="Y525" s="25"/>
      <c r="Z525" s="25"/>
      <c r="AA525" s="25"/>
      <c r="AB525" s="25"/>
      <c r="AC525" s="25"/>
    </row>
    <row r="526" spans="1:29">
      <c r="A526" s="42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Q526" s="25"/>
      <c r="R526" s="25"/>
      <c r="S526" s="25"/>
      <c r="T526" s="25"/>
      <c r="U526" s="70"/>
      <c r="V526" s="25"/>
      <c r="W526" s="25"/>
      <c r="X526" s="25"/>
      <c r="Y526" s="25"/>
      <c r="Z526" s="25"/>
      <c r="AA526" s="25"/>
      <c r="AB526" s="25"/>
      <c r="AC526" s="25"/>
    </row>
    <row r="527" spans="1:29">
      <c r="A527" s="42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Q527" s="25"/>
      <c r="R527" s="25"/>
      <c r="S527" s="25"/>
      <c r="T527" s="25"/>
      <c r="U527" s="70"/>
      <c r="V527" s="25"/>
      <c r="W527" s="25"/>
      <c r="X527" s="25"/>
      <c r="Y527" s="25"/>
      <c r="Z527" s="25"/>
      <c r="AA527" s="25"/>
      <c r="AB527" s="25"/>
      <c r="AC527" s="25"/>
    </row>
    <row r="528" spans="1:29">
      <c r="A528" s="42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Q528" s="25"/>
      <c r="R528" s="25"/>
      <c r="S528" s="25"/>
      <c r="T528" s="25"/>
      <c r="U528" s="70"/>
      <c r="V528" s="25"/>
      <c r="W528" s="25"/>
      <c r="X528" s="25"/>
      <c r="Y528" s="25"/>
      <c r="Z528" s="25"/>
      <c r="AA528" s="25"/>
      <c r="AB528" s="25"/>
      <c r="AC528" s="25"/>
    </row>
    <row r="529" spans="1:29">
      <c r="A529" s="42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Q529" s="25"/>
      <c r="R529" s="25"/>
      <c r="S529" s="25"/>
      <c r="T529" s="25"/>
      <c r="U529" s="70"/>
      <c r="V529" s="25"/>
      <c r="W529" s="25"/>
      <c r="X529" s="25"/>
      <c r="Y529" s="25"/>
      <c r="Z529" s="25"/>
      <c r="AA529" s="25"/>
      <c r="AB529" s="25"/>
      <c r="AC529" s="25"/>
    </row>
    <row r="530" spans="1:29">
      <c r="A530" s="42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Q530" s="25"/>
      <c r="R530" s="25"/>
      <c r="S530" s="25"/>
      <c r="T530" s="25"/>
      <c r="U530" s="70"/>
      <c r="V530" s="25"/>
      <c r="W530" s="25"/>
      <c r="X530" s="25"/>
      <c r="Y530" s="25"/>
      <c r="Z530" s="25"/>
      <c r="AA530" s="25"/>
      <c r="AB530" s="25"/>
      <c r="AC530" s="25"/>
    </row>
    <row r="531" spans="1:29">
      <c r="A531" s="42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Q531" s="25"/>
      <c r="R531" s="25"/>
      <c r="S531" s="25"/>
      <c r="T531" s="25"/>
      <c r="U531" s="70"/>
      <c r="V531" s="25"/>
      <c r="W531" s="25"/>
      <c r="X531" s="25"/>
      <c r="Y531" s="25"/>
      <c r="Z531" s="25"/>
      <c r="AA531" s="25"/>
      <c r="AB531" s="25"/>
      <c r="AC531" s="25"/>
    </row>
    <row r="532" spans="1:29">
      <c r="A532" s="42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Q532" s="25"/>
      <c r="R532" s="25"/>
      <c r="S532" s="25"/>
      <c r="T532" s="25"/>
      <c r="U532" s="70"/>
      <c r="V532" s="25"/>
      <c r="W532" s="25"/>
      <c r="X532" s="25"/>
      <c r="Y532" s="25"/>
      <c r="Z532" s="25"/>
      <c r="AA532" s="25"/>
      <c r="AB532" s="25"/>
      <c r="AC532" s="25"/>
    </row>
    <row r="533" spans="1:29">
      <c r="A533" s="42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Q533" s="25"/>
      <c r="R533" s="25"/>
      <c r="S533" s="25"/>
      <c r="T533" s="25"/>
      <c r="U533" s="70"/>
      <c r="V533" s="25"/>
      <c r="W533" s="25"/>
      <c r="X533" s="25"/>
      <c r="Y533" s="25"/>
      <c r="Z533" s="25"/>
      <c r="AA533" s="25"/>
      <c r="AB533" s="25"/>
      <c r="AC533" s="25"/>
    </row>
    <row r="534" spans="1:29">
      <c r="A534" s="42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Q534" s="25"/>
      <c r="R534" s="25"/>
      <c r="S534" s="25"/>
      <c r="T534" s="25"/>
      <c r="U534" s="70"/>
      <c r="V534" s="25"/>
      <c r="W534" s="25"/>
      <c r="X534" s="25"/>
      <c r="Y534" s="25"/>
      <c r="Z534" s="25"/>
      <c r="AA534" s="25"/>
      <c r="AB534" s="25"/>
      <c r="AC534" s="25"/>
    </row>
    <row r="535" spans="1:29">
      <c r="A535" s="42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Q535" s="25"/>
      <c r="R535" s="25"/>
      <c r="S535" s="25"/>
      <c r="T535" s="25"/>
      <c r="U535" s="70"/>
      <c r="V535" s="25"/>
      <c r="W535" s="25"/>
      <c r="X535" s="25"/>
      <c r="Y535" s="25"/>
      <c r="Z535" s="25"/>
      <c r="AA535" s="25"/>
      <c r="AB535" s="25"/>
      <c r="AC535" s="25"/>
    </row>
    <row r="536" spans="1:29">
      <c r="A536" s="42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Q536" s="25"/>
      <c r="R536" s="25"/>
      <c r="S536" s="25"/>
      <c r="T536" s="25"/>
      <c r="U536" s="70"/>
      <c r="V536" s="25"/>
      <c r="W536" s="25"/>
      <c r="X536" s="25"/>
      <c r="Y536" s="25"/>
      <c r="Z536" s="25"/>
      <c r="AA536" s="25"/>
      <c r="AB536" s="25"/>
      <c r="AC536" s="25"/>
    </row>
    <row r="537" spans="1:29">
      <c r="A537" s="42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Q537" s="25"/>
      <c r="R537" s="25"/>
      <c r="S537" s="25"/>
      <c r="T537" s="25"/>
      <c r="U537" s="70"/>
      <c r="V537" s="25"/>
      <c r="W537" s="25"/>
      <c r="X537" s="25"/>
      <c r="Y537" s="25"/>
      <c r="Z537" s="25"/>
      <c r="AA537" s="25"/>
      <c r="AB537" s="25"/>
      <c r="AC537" s="25"/>
    </row>
    <row r="538" spans="1:29">
      <c r="A538" s="42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Q538" s="25"/>
      <c r="R538" s="25"/>
      <c r="S538" s="25"/>
      <c r="T538" s="25"/>
      <c r="U538" s="70"/>
      <c r="V538" s="25"/>
      <c r="W538" s="25"/>
      <c r="X538" s="25"/>
      <c r="Y538" s="25"/>
      <c r="Z538" s="25"/>
      <c r="AA538" s="25"/>
      <c r="AB538" s="25"/>
      <c r="AC538" s="25"/>
    </row>
    <row r="539" spans="1:29">
      <c r="A539" s="42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Q539" s="25"/>
      <c r="R539" s="25"/>
      <c r="S539" s="25"/>
      <c r="T539" s="25"/>
      <c r="U539" s="70"/>
      <c r="V539" s="25"/>
      <c r="W539" s="25"/>
      <c r="X539" s="25"/>
      <c r="Y539" s="25"/>
      <c r="Z539" s="25"/>
      <c r="AA539" s="25"/>
      <c r="AB539" s="25"/>
      <c r="AC539" s="25"/>
    </row>
    <row r="540" spans="1:29">
      <c r="A540" s="42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Q540" s="25"/>
      <c r="R540" s="25"/>
      <c r="S540" s="25"/>
      <c r="T540" s="25"/>
      <c r="U540" s="70"/>
      <c r="V540" s="25"/>
      <c r="W540" s="25"/>
      <c r="X540" s="25"/>
      <c r="Y540" s="25"/>
      <c r="Z540" s="25"/>
      <c r="AA540" s="25"/>
      <c r="AB540" s="25"/>
      <c r="AC540" s="25"/>
    </row>
    <row r="541" spans="1:29">
      <c r="A541" s="42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Q541" s="25"/>
      <c r="R541" s="25"/>
      <c r="S541" s="25"/>
      <c r="T541" s="25"/>
      <c r="U541" s="70"/>
      <c r="V541" s="25"/>
      <c r="W541" s="25"/>
      <c r="X541" s="25"/>
      <c r="Y541" s="25"/>
      <c r="Z541" s="25"/>
      <c r="AA541" s="25"/>
      <c r="AB541" s="25"/>
      <c r="AC541" s="25"/>
    </row>
    <row r="542" spans="1:29">
      <c r="A542" s="42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Q542" s="25"/>
      <c r="R542" s="25"/>
      <c r="S542" s="25"/>
      <c r="T542" s="25"/>
      <c r="U542" s="70"/>
      <c r="V542" s="25"/>
      <c r="W542" s="25"/>
      <c r="X542" s="25"/>
      <c r="Y542" s="25"/>
      <c r="Z542" s="25"/>
      <c r="AA542" s="25"/>
      <c r="AB542" s="25"/>
      <c r="AC542" s="25"/>
    </row>
    <row r="543" spans="1:29">
      <c r="A543" s="42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Q543" s="25"/>
      <c r="R543" s="25"/>
      <c r="S543" s="25"/>
      <c r="T543" s="25"/>
      <c r="U543" s="70"/>
      <c r="V543" s="25"/>
      <c r="W543" s="25"/>
      <c r="X543" s="25"/>
      <c r="Y543" s="25"/>
      <c r="Z543" s="25"/>
      <c r="AA543" s="25"/>
      <c r="AB543" s="25"/>
      <c r="AC543" s="25"/>
    </row>
    <row r="544" spans="1:29">
      <c r="A544" s="42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Q544" s="25"/>
      <c r="R544" s="25"/>
      <c r="S544" s="25"/>
      <c r="T544" s="25"/>
      <c r="U544" s="70"/>
      <c r="V544" s="25"/>
      <c r="W544" s="25"/>
      <c r="X544" s="25"/>
      <c r="Y544" s="25"/>
      <c r="Z544" s="25"/>
      <c r="AA544" s="25"/>
      <c r="AB544" s="25"/>
      <c r="AC544" s="25"/>
    </row>
    <row r="545" spans="1:29">
      <c r="A545" s="42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Q545" s="25"/>
      <c r="R545" s="25"/>
      <c r="S545" s="25"/>
      <c r="T545" s="25"/>
      <c r="U545" s="70"/>
      <c r="V545" s="25"/>
      <c r="W545" s="25"/>
      <c r="X545" s="25"/>
      <c r="Y545" s="25"/>
      <c r="Z545" s="25"/>
      <c r="AA545" s="25"/>
      <c r="AB545" s="25"/>
      <c r="AC545" s="25"/>
    </row>
    <row r="546" spans="1:29">
      <c r="A546" s="42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Q546" s="25"/>
      <c r="R546" s="25"/>
      <c r="S546" s="25"/>
      <c r="T546" s="25"/>
      <c r="U546" s="70"/>
      <c r="V546" s="25"/>
      <c r="W546" s="25"/>
      <c r="X546" s="25"/>
      <c r="Y546" s="25"/>
      <c r="Z546" s="25"/>
      <c r="AA546" s="25"/>
      <c r="AB546" s="25"/>
      <c r="AC546" s="25"/>
    </row>
    <row r="547" spans="1:29">
      <c r="A547" s="42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Q547" s="25"/>
      <c r="R547" s="25"/>
      <c r="S547" s="25"/>
      <c r="T547" s="25"/>
      <c r="U547" s="70"/>
      <c r="V547" s="25"/>
      <c r="W547" s="25"/>
      <c r="X547" s="25"/>
      <c r="Y547" s="25"/>
      <c r="Z547" s="25"/>
      <c r="AA547" s="25"/>
      <c r="AB547" s="25"/>
      <c r="AC547" s="25"/>
    </row>
    <row r="548" spans="1:29">
      <c r="A548" s="42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Q548" s="25"/>
      <c r="R548" s="25"/>
      <c r="S548" s="25"/>
      <c r="T548" s="25"/>
      <c r="U548" s="70"/>
      <c r="V548" s="25"/>
      <c r="W548" s="25"/>
      <c r="X548" s="25"/>
      <c r="Y548" s="25"/>
      <c r="Z548" s="25"/>
      <c r="AA548" s="25"/>
      <c r="AB548" s="25"/>
      <c r="AC548" s="25"/>
    </row>
    <row r="549" spans="1:29">
      <c r="A549" s="42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Q549" s="25"/>
      <c r="R549" s="25"/>
      <c r="S549" s="25"/>
      <c r="T549" s="25"/>
      <c r="U549" s="70"/>
      <c r="V549" s="25"/>
      <c r="W549" s="25"/>
      <c r="X549" s="25"/>
      <c r="Y549" s="25"/>
      <c r="Z549" s="25"/>
      <c r="AA549" s="25"/>
      <c r="AB549" s="25"/>
      <c r="AC549" s="25"/>
    </row>
    <row r="550" spans="1:29">
      <c r="A550" s="42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Q550" s="25"/>
      <c r="R550" s="25"/>
      <c r="S550" s="25"/>
      <c r="T550" s="25"/>
      <c r="U550" s="70"/>
      <c r="V550" s="25"/>
      <c r="W550" s="25"/>
      <c r="X550" s="25"/>
      <c r="Y550" s="25"/>
      <c r="Z550" s="25"/>
      <c r="AA550" s="25"/>
      <c r="AB550" s="25"/>
      <c r="AC550" s="25"/>
    </row>
    <row r="551" spans="1:29">
      <c r="A551" s="42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Q551" s="25"/>
      <c r="R551" s="25"/>
      <c r="S551" s="25"/>
      <c r="T551" s="25"/>
      <c r="U551" s="70"/>
      <c r="V551" s="25"/>
      <c r="W551" s="25"/>
      <c r="X551" s="25"/>
      <c r="Y551" s="25"/>
      <c r="Z551" s="25"/>
      <c r="AA551" s="25"/>
      <c r="AB551" s="25"/>
      <c r="AC551" s="25"/>
    </row>
    <row r="552" spans="1:29">
      <c r="A552" s="42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Q552" s="25"/>
      <c r="R552" s="25"/>
      <c r="S552" s="25"/>
      <c r="T552" s="25"/>
      <c r="U552" s="70"/>
      <c r="V552" s="25"/>
      <c r="W552" s="25"/>
      <c r="X552" s="25"/>
      <c r="Y552" s="25"/>
      <c r="Z552" s="25"/>
      <c r="AA552" s="25"/>
      <c r="AB552" s="25"/>
      <c r="AC552" s="25"/>
    </row>
    <row r="553" spans="1:29">
      <c r="A553" s="42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Q553" s="25"/>
      <c r="R553" s="25"/>
      <c r="S553" s="25"/>
      <c r="T553" s="25"/>
      <c r="U553" s="70"/>
      <c r="V553" s="25"/>
      <c r="W553" s="25"/>
      <c r="X553" s="25"/>
      <c r="Y553" s="25"/>
      <c r="Z553" s="25"/>
      <c r="AA553" s="25"/>
      <c r="AB553" s="25"/>
      <c r="AC553" s="25"/>
    </row>
    <row r="554" spans="1:29">
      <c r="A554" s="42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Q554" s="25"/>
      <c r="R554" s="25"/>
      <c r="S554" s="25"/>
      <c r="T554" s="25"/>
      <c r="U554" s="70"/>
      <c r="V554" s="25"/>
      <c r="W554" s="25"/>
      <c r="X554" s="25"/>
      <c r="Y554" s="25"/>
      <c r="Z554" s="25"/>
      <c r="AA554" s="25"/>
      <c r="AB554" s="25"/>
      <c r="AC554" s="25"/>
    </row>
    <row r="555" spans="1:29">
      <c r="A555" s="42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Q555" s="25"/>
      <c r="R555" s="25"/>
      <c r="S555" s="25"/>
      <c r="T555" s="25"/>
      <c r="U555" s="70"/>
      <c r="V555" s="25"/>
      <c r="W555" s="25"/>
      <c r="X555" s="25"/>
      <c r="Y555" s="25"/>
      <c r="Z555" s="25"/>
      <c r="AA555" s="25"/>
      <c r="AB555" s="25"/>
      <c r="AC555" s="25"/>
    </row>
    <row r="556" spans="1:29">
      <c r="A556" s="42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Q556" s="25"/>
      <c r="R556" s="25"/>
      <c r="S556" s="25"/>
      <c r="T556" s="25"/>
      <c r="U556" s="70"/>
      <c r="V556" s="25"/>
      <c r="W556" s="25"/>
      <c r="X556" s="25"/>
      <c r="Y556" s="25"/>
      <c r="Z556" s="25"/>
      <c r="AA556" s="25"/>
      <c r="AB556" s="25"/>
      <c r="AC556" s="25"/>
    </row>
    <row r="557" spans="1:29">
      <c r="A557" s="42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Q557" s="25"/>
      <c r="R557" s="25"/>
      <c r="S557" s="25"/>
      <c r="T557" s="25"/>
      <c r="U557" s="70"/>
      <c r="V557" s="25"/>
      <c r="W557" s="25"/>
      <c r="X557" s="25"/>
      <c r="Y557" s="25"/>
      <c r="Z557" s="25"/>
      <c r="AA557" s="25"/>
      <c r="AB557" s="25"/>
      <c r="AC557" s="25"/>
    </row>
    <row r="558" spans="1:29">
      <c r="A558" s="42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Q558" s="25"/>
      <c r="R558" s="25"/>
      <c r="S558" s="25"/>
      <c r="T558" s="25"/>
      <c r="U558" s="70"/>
      <c r="V558" s="25"/>
      <c r="W558" s="25"/>
      <c r="X558" s="25"/>
      <c r="Y558" s="25"/>
      <c r="Z558" s="25"/>
      <c r="AA558" s="25"/>
      <c r="AB558" s="25"/>
      <c r="AC558" s="25"/>
    </row>
    <row r="559" spans="1:29">
      <c r="A559" s="42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Q559" s="25"/>
      <c r="R559" s="25"/>
      <c r="S559" s="25"/>
      <c r="T559" s="25"/>
      <c r="U559" s="70"/>
      <c r="V559" s="25"/>
      <c r="W559" s="25"/>
      <c r="X559" s="25"/>
      <c r="Y559" s="25"/>
      <c r="Z559" s="25"/>
      <c r="AA559" s="25"/>
      <c r="AB559" s="25"/>
      <c r="AC559" s="25"/>
    </row>
    <row r="560" spans="1:29">
      <c r="A560" s="42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Q560" s="25"/>
      <c r="R560" s="25"/>
      <c r="S560" s="25"/>
      <c r="T560" s="25"/>
      <c r="U560" s="70"/>
      <c r="V560" s="25"/>
      <c r="W560" s="25"/>
      <c r="X560" s="25"/>
      <c r="Y560" s="25"/>
      <c r="Z560" s="25"/>
      <c r="AA560" s="25"/>
      <c r="AB560" s="25"/>
      <c r="AC560" s="25"/>
    </row>
    <row r="561" spans="1:29">
      <c r="A561" s="42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Q561" s="25"/>
      <c r="R561" s="25"/>
      <c r="S561" s="25"/>
      <c r="T561" s="25"/>
      <c r="U561" s="70"/>
      <c r="V561" s="25"/>
      <c r="W561" s="25"/>
      <c r="X561" s="25"/>
      <c r="Y561" s="25"/>
      <c r="Z561" s="25"/>
      <c r="AA561" s="25"/>
      <c r="AB561" s="25"/>
      <c r="AC561" s="25"/>
    </row>
    <row r="562" spans="1:29">
      <c r="A562" s="42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Q562" s="25"/>
      <c r="R562" s="25"/>
      <c r="S562" s="25"/>
      <c r="T562" s="25"/>
      <c r="U562" s="70"/>
      <c r="V562" s="25"/>
      <c r="W562" s="25"/>
      <c r="X562" s="25"/>
      <c r="Y562" s="25"/>
      <c r="Z562" s="25"/>
      <c r="AA562" s="25"/>
      <c r="AB562" s="25"/>
      <c r="AC562" s="25"/>
    </row>
    <row r="563" spans="1:29">
      <c r="A563" s="42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Q563" s="25"/>
      <c r="R563" s="25"/>
      <c r="S563" s="25"/>
      <c r="T563" s="25"/>
      <c r="U563" s="70"/>
      <c r="V563" s="25"/>
      <c r="W563" s="25"/>
      <c r="X563" s="25"/>
      <c r="Y563" s="25"/>
      <c r="Z563" s="25"/>
      <c r="AA563" s="25"/>
      <c r="AB563" s="25"/>
      <c r="AC563" s="25"/>
    </row>
    <row r="564" spans="1:29">
      <c r="A564" s="42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Q564" s="25"/>
      <c r="R564" s="25"/>
      <c r="S564" s="25"/>
      <c r="T564" s="25"/>
      <c r="U564" s="70"/>
      <c r="V564" s="25"/>
      <c r="W564" s="25"/>
      <c r="X564" s="25"/>
      <c r="Y564" s="25"/>
      <c r="Z564" s="25"/>
      <c r="AA564" s="25"/>
      <c r="AB564" s="25"/>
      <c r="AC564" s="25"/>
    </row>
    <row r="565" spans="1:29">
      <c r="A565" s="42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Q565" s="25"/>
      <c r="R565" s="25"/>
      <c r="S565" s="25"/>
      <c r="T565" s="25"/>
      <c r="U565" s="70"/>
      <c r="V565" s="25"/>
      <c r="W565" s="25"/>
      <c r="X565" s="25"/>
      <c r="Y565" s="25"/>
      <c r="Z565" s="25"/>
      <c r="AA565" s="25"/>
      <c r="AB565" s="25"/>
      <c r="AC565" s="25"/>
    </row>
    <row r="566" spans="1:29">
      <c r="A566" s="42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Q566" s="25"/>
      <c r="R566" s="25"/>
      <c r="S566" s="25"/>
      <c r="T566" s="25"/>
      <c r="U566" s="70"/>
      <c r="V566" s="25"/>
      <c r="W566" s="25"/>
      <c r="X566" s="25"/>
      <c r="Y566" s="25"/>
      <c r="Z566" s="25"/>
      <c r="AA566" s="25"/>
      <c r="AB566" s="25"/>
      <c r="AC566" s="25"/>
    </row>
    <row r="567" spans="1:29">
      <c r="A567" s="42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Q567" s="25"/>
      <c r="R567" s="25"/>
      <c r="S567" s="25"/>
      <c r="T567" s="25"/>
      <c r="U567" s="70"/>
      <c r="V567" s="25"/>
      <c r="W567" s="25"/>
      <c r="X567" s="25"/>
      <c r="Y567" s="25"/>
      <c r="Z567" s="25"/>
      <c r="AA567" s="25"/>
      <c r="AB567" s="25"/>
      <c r="AC567" s="25"/>
    </row>
    <row r="568" spans="1:29">
      <c r="A568" s="42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Q568" s="25"/>
      <c r="R568" s="25"/>
      <c r="S568" s="25"/>
      <c r="T568" s="25"/>
      <c r="U568" s="70"/>
      <c r="V568" s="25"/>
      <c r="W568" s="25"/>
      <c r="X568" s="25"/>
      <c r="Y568" s="25"/>
      <c r="Z568" s="25"/>
      <c r="AA568" s="25"/>
      <c r="AB568" s="25"/>
      <c r="AC568" s="25"/>
    </row>
    <row r="569" spans="1:29">
      <c r="A569" s="42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Q569" s="25"/>
      <c r="R569" s="25"/>
      <c r="S569" s="25"/>
      <c r="T569" s="25"/>
      <c r="U569" s="70"/>
      <c r="V569" s="25"/>
      <c r="W569" s="25"/>
      <c r="X569" s="25"/>
      <c r="Y569" s="25"/>
      <c r="Z569" s="25"/>
      <c r="AA569" s="25"/>
      <c r="AB569" s="25"/>
      <c r="AC569" s="25"/>
    </row>
    <row r="570" spans="1:29">
      <c r="A570" s="42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Q570" s="25"/>
      <c r="R570" s="25"/>
      <c r="S570" s="25"/>
      <c r="T570" s="25"/>
      <c r="U570" s="70"/>
      <c r="V570" s="25"/>
      <c r="W570" s="25"/>
      <c r="X570" s="25"/>
      <c r="Y570" s="25"/>
      <c r="Z570" s="25"/>
      <c r="AA570" s="25"/>
      <c r="AB570" s="25"/>
      <c r="AC570" s="25"/>
    </row>
    <row r="571" spans="1:29">
      <c r="A571" s="42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Q571" s="25"/>
      <c r="R571" s="25"/>
      <c r="S571" s="25"/>
      <c r="T571" s="25"/>
      <c r="U571" s="70"/>
      <c r="V571" s="25"/>
      <c r="W571" s="25"/>
      <c r="X571" s="25"/>
      <c r="Y571" s="25"/>
      <c r="Z571" s="25"/>
      <c r="AA571" s="25"/>
      <c r="AB571" s="25"/>
      <c r="AC571" s="25"/>
    </row>
    <row r="572" spans="1:29">
      <c r="A572" s="42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Q572" s="25"/>
      <c r="R572" s="25"/>
      <c r="S572" s="25"/>
      <c r="T572" s="25"/>
      <c r="U572" s="70"/>
      <c r="V572" s="25"/>
      <c r="W572" s="25"/>
      <c r="X572" s="25"/>
      <c r="Y572" s="25"/>
      <c r="Z572" s="25"/>
      <c r="AA572" s="25"/>
      <c r="AB572" s="25"/>
      <c r="AC572" s="25"/>
    </row>
    <row r="573" spans="1:29">
      <c r="A573" s="42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Q573" s="25"/>
      <c r="R573" s="25"/>
      <c r="S573" s="25"/>
      <c r="T573" s="25"/>
      <c r="U573" s="70"/>
      <c r="V573" s="25"/>
      <c r="W573" s="25"/>
      <c r="X573" s="25"/>
      <c r="Y573" s="25"/>
      <c r="Z573" s="25"/>
      <c r="AA573" s="25"/>
      <c r="AB573" s="25"/>
      <c r="AC573" s="25"/>
    </row>
    <row r="574" spans="1:29">
      <c r="A574" s="42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Q574" s="25"/>
      <c r="R574" s="25"/>
      <c r="S574" s="25"/>
      <c r="T574" s="25"/>
      <c r="U574" s="70"/>
      <c r="V574" s="25"/>
      <c r="W574" s="25"/>
      <c r="X574" s="25"/>
      <c r="Y574" s="25"/>
      <c r="Z574" s="25"/>
      <c r="AA574" s="25"/>
      <c r="AB574" s="25"/>
      <c r="AC574" s="25"/>
    </row>
    <row r="575" spans="1:29">
      <c r="A575" s="42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Q575" s="25"/>
      <c r="R575" s="25"/>
      <c r="S575" s="25"/>
      <c r="T575" s="25"/>
      <c r="U575" s="70"/>
      <c r="V575" s="25"/>
      <c r="W575" s="25"/>
      <c r="X575" s="25"/>
      <c r="Y575" s="25"/>
      <c r="Z575" s="25"/>
      <c r="AA575" s="25"/>
      <c r="AB575" s="25"/>
      <c r="AC575" s="25"/>
    </row>
    <row r="576" spans="1:29">
      <c r="A576" s="42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Q576" s="25"/>
      <c r="R576" s="25"/>
      <c r="S576" s="25"/>
      <c r="T576" s="25"/>
      <c r="U576" s="70"/>
      <c r="V576" s="25"/>
      <c r="W576" s="25"/>
      <c r="X576" s="25"/>
      <c r="Y576" s="25"/>
      <c r="Z576" s="25"/>
      <c r="AA576" s="25"/>
      <c r="AB576" s="25"/>
      <c r="AC576" s="25"/>
    </row>
    <row r="577" spans="1:29">
      <c r="A577" s="42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Q577" s="25"/>
      <c r="R577" s="25"/>
      <c r="S577" s="25"/>
      <c r="T577" s="25"/>
      <c r="U577" s="70"/>
      <c r="V577" s="25"/>
      <c r="W577" s="25"/>
      <c r="X577" s="25"/>
      <c r="Y577" s="25"/>
      <c r="Z577" s="25"/>
      <c r="AA577" s="25"/>
      <c r="AB577" s="25"/>
      <c r="AC577" s="25"/>
    </row>
    <row r="578" spans="1:29">
      <c r="A578" s="42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Q578" s="25"/>
      <c r="R578" s="25"/>
      <c r="S578" s="25"/>
      <c r="T578" s="25"/>
      <c r="U578" s="70"/>
      <c r="V578" s="25"/>
      <c r="W578" s="25"/>
      <c r="X578" s="25"/>
      <c r="Y578" s="25"/>
      <c r="Z578" s="25"/>
      <c r="AA578" s="25"/>
      <c r="AB578" s="25"/>
      <c r="AC578" s="25"/>
    </row>
    <row r="579" spans="1:29">
      <c r="A579" s="42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Q579" s="25"/>
      <c r="R579" s="25"/>
      <c r="S579" s="25"/>
      <c r="T579" s="25"/>
      <c r="U579" s="70"/>
      <c r="V579" s="25"/>
      <c r="W579" s="25"/>
      <c r="X579" s="25"/>
      <c r="Y579" s="25"/>
      <c r="Z579" s="25"/>
      <c r="AA579" s="25"/>
      <c r="AB579" s="25"/>
      <c r="AC579" s="25"/>
    </row>
    <row r="580" spans="1:29">
      <c r="A580" s="42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Q580" s="25"/>
      <c r="R580" s="25"/>
      <c r="S580" s="25"/>
      <c r="T580" s="25"/>
      <c r="U580" s="70"/>
      <c r="V580" s="25"/>
      <c r="W580" s="25"/>
      <c r="X580" s="25"/>
      <c r="Y580" s="25"/>
      <c r="Z580" s="25"/>
      <c r="AA580" s="25"/>
      <c r="AB580" s="25"/>
      <c r="AC580" s="25"/>
    </row>
    <row r="581" spans="1:29">
      <c r="A581" s="42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Q581" s="25"/>
      <c r="R581" s="25"/>
      <c r="S581" s="25"/>
      <c r="T581" s="25"/>
      <c r="U581" s="70"/>
      <c r="V581" s="25"/>
      <c r="W581" s="25"/>
      <c r="X581" s="25"/>
      <c r="Y581" s="25"/>
      <c r="Z581" s="25"/>
      <c r="AA581" s="25"/>
      <c r="AB581" s="25"/>
      <c r="AC581" s="25"/>
    </row>
    <row r="582" spans="1:29">
      <c r="A582" s="42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Q582" s="25"/>
      <c r="R582" s="25"/>
      <c r="S582" s="25"/>
      <c r="T582" s="25"/>
      <c r="U582" s="70"/>
      <c r="V582" s="25"/>
      <c r="W582" s="25"/>
      <c r="X582" s="25"/>
      <c r="Y582" s="25"/>
      <c r="Z582" s="25"/>
      <c r="AA582" s="25"/>
      <c r="AB582" s="25"/>
      <c r="AC582" s="25"/>
    </row>
    <row r="583" spans="1:29">
      <c r="A583" s="42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Q583" s="25"/>
      <c r="R583" s="25"/>
      <c r="S583" s="25"/>
      <c r="T583" s="25"/>
      <c r="U583" s="70"/>
      <c r="V583" s="25"/>
      <c r="W583" s="25"/>
      <c r="X583" s="25"/>
      <c r="Y583" s="25"/>
      <c r="Z583" s="25"/>
      <c r="AA583" s="25"/>
      <c r="AB583" s="25"/>
      <c r="AC583" s="25"/>
    </row>
    <row r="584" spans="1:29">
      <c r="A584" s="42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Q584" s="25"/>
      <c r="R584" s="25"/>
      <c r="S584" s="25"/>
      <c r="T584" s="25"/>
      <c r="U584" s="70"/>
      <c r="V584" s="25"/>
      <c r="W584" s="25"/>
      <c r="X584" s="25"/>
      <c r="Y584" s="25"/>
      <c r="Z584" s="25"/>
      <c r="AA584" s="25"/>
      <c r="AB584" s="25"/>
      <c r="AC584" s="25"/>
    </row>
    <row r="585" spans="1:29">
      <c r="A585" s="42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Q585" s="25"/>
      <c r="R585" s="25"/>
      <c r="S585" s="25"/>
      <c r="T585" s="25"/>
      <c r="U585" s="70"/>
      <c r="V585" s="25"/>
      <c r="W585" s="25"/>
      <c r="X585" s="25"/>
      <c r="Y585" s="25"/>
      <c r="Z585" s="25"/>
      <c r="AA585" s="25"/>
      <c r="AB585" s="25"/>
      <c r="AC585" s="25"/>
    </row>
    <row r="586" spans="1:29">
      <c r="A586" s="42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Q586" s="25"/>
      <c r="R586" s="25"/>
      <c r="S586" s="25"/>
      <c r="T586" s="25"/>
      <c r="U586" s="70"/>
      <c r="V586" s="25"/>
      <c r="W586" s="25"/>
      <c r="X586" s="25"/>
      <c r="Y586" s="25"/>
      <c r="Z586" s="25"/>
      <c r="AA586" s="25"/>
      <c r="AB586" s="25"/>
      <c r="AC586" s="25"/>
    </row>
    <row r="587" spans="1:29">
      <c r="A587" s="42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Q587" s="25"/>
      <c r="R587" s="25"/>
      <c r="S587" s="25"/>
      <c r="T587" s="25"/>
      <c r="U587" s="70"/>
      <c r="V587" s="25"/>
      <c r="W587" s="25"/>
      <c r="X587" s="25"/>
      <c r="Y587" s="25"/>
      <c r="Z587" s="25"/>
      <c r="AA587" s="25"/>
      <c r="AB587" s="25"/>
      <c r="AC587" s="25"/>
    </row>
    <row r="588" spans="1:29">
      <c r="A588" s="42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Q588" s="25"/>
      <c r="R588" s="25"/>
      <c r="S588" s="25"/>
      <c r="T588" s="25"/>
      <c r="U588" s="70"/>
      <c r="V588" s="25"/>
      <c r="W588" s="25"/>
      <c r="X588" s="25"/>
      <c r="Y588" s="25"/>
      <c r="Z588" s="25"/>
      <c r="AA588" s="25"/>
      <c r="AB588" s="25"/>
      <c r="AC588" s="25"/>
    </row>
    <row r="589" spans="1:29">
      <c r="A589" s="42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Q589" s="25"/>
      <c r="R589" s="25"/>
      <c r="S589" s="25"/>
      <c r="T589" s="25"/>
      <c r="U589" s="70"/>
      <c r="V589" s="25"/>
      <c r="W589" s="25"/>
      <c r="X589" s="25"/>
      <c r="Y589" s="25"/>
      <c r="Z589" s="25"/>
      <c r="AA589" s="25"/>
      <c r="AB589" s="25"/>
      <c r="AC589" s="25"/>
    </row>
    <row r="590" spans="1:29">
      <c r="A590" s="42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Q590" s="25"/>
      <c r="R590" s="25"/>
      <c r="S590" s="25"/>
      <c r="T590" s="25"/>
      <c r="U590" s="70"/>
      <c r="V590" s="25"/>
      <c r="W590" s="25"/>
      <c r="X590" s="25"/>
      <c r="Y590" s="25"/>
      <c r="Z590" s="25"/>
      <c r="AA590" s="25"/>
      <c r="AB590" s="25"/>
      <c r="AC590" s="25"/>
    </row>
    <row r="591" spans="1:29">
      <c r="A591" s="42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Q591" s="25"/>
      <c r="R591" s="25"/>
      <c r="S591" s="25"/>
      <c r="T591" s="25"/>
      <c r="U591" s="70"/>
      <c r="V591" s="25"/>
      <c r="W591" s="25"/>
      <c r="X591" s="25"/>
      <c r="Y591" s="25"/>
      <c r="Z591" s="25"/>
      <c r="AA591" s="25"/>
      <c r="AB591" s="25"/>
      <c r="AC591" s="25"/>
    </row>
    <row r="592" spans="1:29">
      <c r="A592" s="42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Q592" s="25"/>
      <c r="R592" s="25"/>
      <c r="S592" s="25"/>
      <c r="T592" s="25"/>
      <c r="U592" s="70"/>
      <c r="V592" s="25"/>
      <c r="W592" s="25"/>
      <c r="X592" s="25"/>
      <c r="Y592" s="25"/>
      <c r="Z592" s="25"/>
      <c r="AA592" s="25"/>
      <c r="AB592" s="25"/>
      <c r="AC592" s="25"/>
    </row>
    <row r="593" spans="1:29">
      <c r="A593" s="42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Q593" s="25"/>
      <c r="R593" s="25"/>
      <c r="S593" s="25"/>
      <c r="T593" s="25"/>
      <c r="U593" s="70"/>
      <c r="V593" s="25"/>
      <c r="W593" s="25"/>
      <c r="X593" s="25"/>
      <c r="Y593" s="25"/>
      <c r="Z593" s="25"/>
      <c r="AA593" s="25"/>
      <c r="AB593" s="25"/>
      <c r="AC593" s="25"/>
    </row>
    <row r="594" spans="1:29">
      <c r="A594" s="42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Q594" s="25"/>
      <c r="R594" s="25"/>
      <c r="S594" s="25"/>
      <c r="T594" s="25"/>
      <c r="U594" s="70"/>
      <c r="V594" s="25"/>
      <c r="W594" s="25"/>
      <c r="X594" s="25"/>
      <c r="Y594" s="25"/>
      <c r="Z594" s="25"/>
      <c r="AA594" s="25"/>
      <c r="AB594" s="25"/>
      <c r="AC594" s="25"/>
    </row>
    <row r="595" spans="1:29">
      <c r="A595" s="42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Q595" s="25"/>
      <c r="R595" s="25"/>
      <c r="S595" s="25"/>
      <c r="T595" s="25"/>
      <c r="U595" s="70"/>
      <c r="V595" s="25"/>
      <c r="W595" s="25"/>
      <c r="X595" s="25"/>
      <c r="Y595" s="25"/>
      <c r="Z595" s="25"/>
      <c r="AA595" s="25"/>
      <c r="AB595" s="25"/>
      <c r="AC595" s="25"/>
    </row>
    <row r="596" spans="1:29">
      <c r="A596" s="42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Q596" s="25"/>
      <c r="R596" s="25"/>
      <c r="S596" s="25"/>
      <c r="T596" s="25"/>
      <c r="U596" s="70"/>
      <c r="V596" s="25"/>
      <c r="W596" s="25"/>
      <c r="X596" s="25"/>
      <c r="Y596" s="25"/>
      <c r="Z596" s="25"/>
      <c r="AA596" s="25"/>
      <c r="AB596" s="25"/>
      <c r="AC596" s="25"/>
    </row>
    <row r="597" spans="1:29">
      <c r="A597" s="42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Q597" s="25"/>
      <c r="R597" s="25"/>
      <c r="S597" s="25"/>
      <c r="T597" s="25"/>
      <c r="U597" s="70"/>
      <c r="V597" s="25"/>
      <c r="W597" s="25"/>
      <c r="X597" s="25"/>
      <c r="Y597" s="25"/>
      <c r="Z597" s="25"/>
      <c r="AA597" s="25"/>
      <c r="AB597" s="25"/>
      <c r="AC597" s="25"/>
    </row>
    <row r="598" spans="1:29">
      <c r="A598" s="42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Q598" s="25"/>
      <c r="R598" s="25"/>
      <c r="S598" s="25"/>
      <c r="T598" s="25"/>
      <c r="U598" s="70"/>
      <c r="V598" s="25"/>
      <c r="W598" s="25"/>
      <c r="X598" s="25"/>
      <c r="Y598" s="25"/>
      <c r="Z598" s="25"/>
      <c r="AA598" s="25"/>
      <c r="AB598" s="25"/>
      <c r="AC598" s="25"/>
    </row>
    <row r="599" spans="1:29">
      <c r="A599" s="42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Q599" s="25"/>
      <c r="R599" s="25"/>
      <c r="S599" s="25"/>
      <c r="T599" s="25"/>
      <c r="U599" s="70"/>
      <c r="V599" s="25"/>
      <c r="W599" s="25"/>
      <c r="X599" s="25"/>
      <c r="Y599" s="25"/>
      <c r="Z599" s="25"/>
      <c r="AA599" s="25"/>
      <c r="AB599" s="25"/>
      <c r="AC599" s="25"/>
    </row>
    <row r="600" spans="1:29">
      <c r="A600" s="42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Q600" s="25"/>
      <c r="R600" s="25"/>
      <c r="S600" s="25"/>
      <c r="T600" s="25"/>
      <c r="U600" s="70"/>
      <c r="V600" s="25"/>
      <c r="W600" s="25"/>
      <c r="X600" s="25"/>
      <c r="Y600" s="25"/>
      <c r="Z600" s="25"/>
      <c r="AA600" s="25"/>
      <c r="AB600" s="25"/>
      <c r="AC600" s="25"/>
    </row>
    <row r="601" spans="1:29">
      <c r="A601" s="42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Q601" s="25"/>
      <c r="R601" s="25"/>
      <c r="S601" s="25"/>
      <c r="T601" s="25"/>
      <c r="U601" s="70"/>
      <c r="V601" s="25"/>
      <c r="W601" s="25"/>
      <c r="X601" s="25"/>
      <c r="Y601" s="25"/>
      <c r="Z601" s="25"/>
      <c r="AA601" s="25"/>
      <c r="AB601" s="25"/>
      <c r="AC601" s="25"/>
    </row>
    <row r="602" spans="1:29">
      <c r="A602" s="42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Q602" s="25"/>
      <c r="R602" s="25"/>
      <c r="S602" s="25"/>
      <c r="T602" s="25"/>
      <c r="U602" s="70"/>
      <c r="V602" s="25"/>
      <c r="W602" s="25"/>
      <c r="X602" s="25"/>
      <c r="Y602" s="25"/>
      <c r="Z602" s="25"/>
      <c r="AA602" s="25"/>
      <c r="AB602" s="25"/>
      <c r="AC602" s="25"/>
    </row>
    <row r="603" spans="1:29">
      <c r="A603" s="42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Q603" s="25"/>
      <c r="R603" s="25"/>
      <c r="S603" s="25"/>
      <c r="T603" s="25"/>
      <c r="U603" s="70"/>
      <c r="V603" s="25"/>
      <c r="W603" s="25"/>
      <c r="X603" s="25"/>
      <c r="Y603" s="25"/>
      <c r="Z603" s="25"/>
      <c r="AA603" s="25"/>
      <c r="AB603" s="25"/>
      <c r="AC603" s="25"/>
    </row>
    <row r="604" spans="1:29">
      <c r="A604" s="42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Q604" s="25"/>
      <c r="R604" s="25"/>
      <c r="S604" s="25"/>
      <c r="T604" s="25"/>
      <c r="U604" s="70"/>
      <c r="V604" s="25"/>
      <c r="W604" s="25"/>
      <c r="X604" s="25"/>
      <c r="Y604" s="25"/>
      <c r="Z604" s="25"/>
      <c r="AA604" s="25"/>
      <c r="AB604" s="25"/>
      <c r="AC604" s="25"/>
    </row>
    <row r="605" spans="1:29">
      <c r="A605" s="42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Q605" s="25"/>
      <c r="R605" s="25"/>
      <c r="S605" s="25"/>
      <c r="T605" s="25"/>
      <c r="U605" s="70"/>
      <c r="V605" s="25"/>
      <c r="W605" s="25"/>
      <c r="X605" s="25"/>
      <c r="Y605" s="25"/>
      <c r="Z605" s="25"/>
      <c r="AA605" s="25"/>
      <c r="AB605" s="25"/>
      <c r="AC605" s="25"/>
    </row>
    <row r="606" spans="1:29">
      <c r="A606" s="42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Q606" s="25"/>
      <c r="R606" s="25"/>
      <c r="S606" s="25"/>
      <c r="T606" s="25"/>
      <c r="U606" s="70"/>
      <c r="V606" s="25"/>
      <c r="W606" s="25"/>
      <c r="X606" s="25"/>
      <c r="Y606" s="25"/>
      <c r="Z606" s="25"/>
      <c r="AA606" s="25"/>
      <c r="AB606" s="25"/>
      <c r="AC606" s="25"/>
    </row>
    <row r="607" spans="1:29">
      <c r="A607" s="42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Q607" s="25"/>
      <c r="R607" s="25"/>
      <c r="S607" s="25"/>
      <c r="T607" s="25"/>
      <c r="U607" s="70"/>
      <c r="V607" s="25"/>
      <c r="W607" s="25"/>
      <c r="X607" s="25"/>
      <c r="Y607" s="25"/>
      <c r="Z607" s="25"/>
      <c r="AA607" s="25"/>
      <c r="AB607" s="25"/>
      <c r="AC607" s="25"/>
    </row>
    <row r="608" spans="1:29">
      <c r="A608" s="42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Q608" s="25"/>
      <c r="R608" s="25"/>
      <c r="S608" s="25"/>
      <c r="T608" s="25"/>
      <c r="U608" s="70"/>
      <c r="V608" s="25"/>
      <c r="W608" s="25"/>
      <c r="X608" s="25"/>
      <c r="Y608" s="25"/>
      <c r="Z608" s="25"/>
      <c r="AA608" s="25"/>
      <c r="AB608" s="25"/>
      <c r="AC608" s="25"/>
    </row>
    <row r="609" spans="1:29">
      <c r="A609" s="42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Q609" s="25"/>
      <c r="R609" s="25"/>
      <c r="S609" s="25"/>
      <c r="T609" s="25"/>
      <c r="U609" s="70"/>
      <c r="V609" s="25"/>
      <c r="W609" s="25"/>
      <c r="X609" s="25"/>
      <c r="Y609" s="25"/>
      <c r="Z609" s="25"/>
      <c r="AA609" s="25"/>
      <c r="AB609" s="25"/>
      <c r="AC609" s="25"/>
    </row>
    <row r="610" spans="1:29">
      <c r="A610" s="42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Q610" s="25"/>
      <c r="R610" s="25"/>
      <c r="S610" s="25"/>
      <c r="T610" s="25"/>
      <c r="U610" s="70"/>
      <c r="V610" s="25"/>
      <c r="W610" s="25"/>
      <c r="X610" s="25"/>
      <c r="Y610" s="25"/>
      <c r="Z610" s="25"/>
      <c r="AA610" s="25"/>
      <c r="AB610" s="25"/>
      <c r="AC610" s="25"/>
    </row>
    <row r="611" spans="1:29">
      <c r="A611" s="42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Q611" s="25"/>
      <c r="R611" s="25"/>
      <c r="S611" s="25"/>
      <c r="T611" s="25"/>
      <c r="U611" s="70"/>
      <c r="V611" s="25"/>
      <c r="W611" s="25"/>
      <c r="X611" s="25"/>
      <c r="Y611" s="25"/>
      <c r="Z611" s="25"/>
      <c r="AA611" s="25"/>
      <c r="AB611" s="25"/>
      <c r="AC611" s="25"/>
    </row>
    <row r="612" spans="1:29">
      <c r="A612" s="42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Q612" s="25"/>
      <c r="R612" s="25"/>
      <c r="S612" s="25"/>
      <c r="T612" s="25"/>
      <c r="U612" s="70"/>
      <c r="V612" s="25"/>
      <c r="W612" s="25"/>
      <c r="X612" s="25"/>
      <c r="Y612" s="25"/>
      <c r="Z612" s="25"/>
      <c r="AA612" s="25"/>
      <c r="AB612" s="25"/>
      <c r="AC612" s="25"/>
    </row>
    <row r="613" spans="1:29">
      <c r="A613" s="42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Q613" s="25"/>
      <c r="R613" s="25"/>
      <c r="S613" s="25"/>
      <c r="T613" s="25"/>
      <c r="U613" s="70"/>
      <c r="V613" s="25"/>
      <c r="W613" s="25"/>
      <c r="X613" s="25"/>
      <c r="Y613" s="25"/>
      <c r="Z613" s="25"/>
      <c r="AA613" s="25"/>
      <c r="AB613" s="25"/>
      <c r="AC613" s="25"/>
    </row>
    <row r="614" spans="1:29">
      <c r="A614" s="42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Q614" s="25"/>
      <c r="R614" s="25"/>
      <c r="S614" s="25"/>
      <c r="T614" s="25"/>
      <c r="U614" s="70"/>
      <c r="V614" s="25"/>
      <c r="W614" s="25"/>
      <c r="X614" s="25"/>
      <c r="Y614" s="25"/>
      <c r="Z614" s="25"/>
      <c r="AA614" s="25"/>
      <c r="AB614" s="25"/>
      <c r="AC614" s="25"/>
    </row>
    <row r="615" spans="1:29">
      <c r="A615" s="42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Q615" s="25"/>
      <c r="R615" s="25"/>
      <c r="S615" s="25"/>
      <c r="T615" s="25"/>
      <c r="U615" s="70"/>
      <c r="V615" s="25"/>
      <c r="W615" s="25"/>
      <c r="X615" s="25"/>
      <c r="Y615" s="25"/>
      <c r="Z615" s="25"/>
      <c r="AA615" s="25"/>
      <c r="AB615" s="25"/>
      <c r="AC615" s="25"/>
    </row>
    <row r="616" spans="1:29">
      <c r="A616" s="42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Q616" s="25"/>
      <c r="R616" s="25"/>
      <c r="S616" s="25"/>
      <c r="T616" s="25"/>
      <c r="U616" s="70"/>
      <c r="V616" s="25"/>
      <c r="W616" s="25"/>
      <c r="X616" s="25"/>
      <c r="Y616" s="25"/>
      <c r="Z616" s="25"/>
      <c r="AA616" s="25"/>
      <c r="AB616" s="25"/>
      <c r="AC616" s="25"/>
    </row>
    <row r="617" spans="1:29">
      <c r="A617" s="42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Q617" s="25"/>
      <c r="R617" s="25"/>
      <c r="S617" s="25"/>
      <c r="T617" s="25"/>
      <c r="U617" s="70"/>
      <c r="V617" s="25"/>
      <c r="W617" s="25"/>
      <c r="X617" s="25"/>
      <c r="Y617" s="25"/>
      <c r="Z617" s="25"/>
      <c r="AA617" s="25"/>
      <c r="AB617" s="25"/>
      <c r="AC617" s="25"/>
    </row>
    <row r="618" spans="1:29">
      <c r="A618" s="42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Q618" s="25"/>
      <c r="R618" s="25"/>
      <c r="S618" s="25"/>
      <c r="T618" s="25"/>
      <c r="U618" s="70"/>
      <c r="V618" s="25"/>
      <c r="W618" s="25"/>
      <c r="X618" s="25"/>
      <c r="Y618" s="25"/>
      <c r="Z618" s="25"/>
      <c r="AA618" s="25"/>
      <c r="AB618" s="25"/>
      <c r="AC618" s="25"/>
    </row>
    <row r="619" spans="1:29">
      <c r="A619" s="42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Q619" s="25"/>
      <c r="R619" s="25"/>
      <c r="S619" s="25"/>
      <c r="T619" s="25"/>
      <c r="U619" s="70"/>
      <c r="V619" s="25"/>
      <c r="W619" s="25"/>
      <c r="X619" s="25"/>
      <c r="Y619" s="25"/>
      <c r="Z619" s="25"/>
      <c r="AA619" s="25"/>
      <c r="AB619" s="25"/>
      <c r="AC619" s="25"/>
    </row>
    <row r="620" spans="1:29">
      <c r="A620" s="42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Q620" s="25"/>
      <c r="R620" s="25"/>
      <c r="S620" s="25"/>
      <c r="T620" s="25"/>
      <c r="U620" s="70"/>
      <c r="V620" s="25"/>
      <c r="W620" s="25"/>
      <c r="X620" s="25"/>
      <c r="Y620" s="25"/>
      <c r="Z620" s="25"/>
      <c r="AA620" s="25"/>
      <c r="AB620" s="25"/>
      <c r="AC620" s="25"/>
    </row>
    <row r="621" spans="1:29">
      <c r="A621" s="42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Q621" s="25"/>
      <c r="R621" s="25"/>
      <c r="S621" s="25"/>
      <c r="T621" s="25"/>
      <c r="U621" s="70"/>
      <c r="V621" s="25"/>
      <c r="W621" s="25"/>
      <c r="X621" s="25"/>
      <c r="Y621" s="25"/>
      <c r="Z621" s="25"/>
      <c r="AA621" s="25"/>
      <c r="AB621" s="25"/>
      <c r="AC621" s="25"/>
    </row>
    <row r="622" spans="1:29">
      <c r="A622" s="42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Q622" s="25"/>
      <c r="R622" s="25"/>
      <c r="S622" s="25"/>
      <c r="T622" s="25"/>
      <c r="U622" s="70"/>
      <c r="V622" s="25"/>
      <c r="W622" s="25"/>
      <c r="X622" s="25"/>
      <c r="Y622" s="25"/>
      <c r="Z622" s="25"/>
      <c r="AA622" s="25"/>
      <c r="AB622" s="25"/>
      <c r="AC622" s="25"/>
    </row>
    <row r="623" spans="1:29">
      <c r="A623" s="42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Q623" s="25"/>
      <c r="R623" s="25"/>
      <c r="S623" s="25"/>
      <c r="T623" s="25"/>
      <c r="U623" s="70"/>
      <c r="V623" s="25"/>
      <c r="W623" s="25"/>
      <c r="X623" s="25"/>
      <c r="Y623" s="25"/>
      <c r="Z623" s="25"/>
      <c r="AA623" s="25"/>
      <c r="AB623" s="25"/>
      <c r="AC623" s="25"/>
    </row>
    <row r="624" spans="1:29">
      <c r="A624" s="42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Q624" s="25"/>
      <c r="R624" s="25"/>
      <c r="S624" s="25"/>
      <c r="T624" s="25"/>
      <c r="U624" s="70"/>
      <c r="V624" s="25"/>
      <c r="W624" s="25"/>
      <c r="X624" s="25"/>
      <c r="Y624" s="25"/>
      <c r="Z624" s="25"/>
      <c r="AA624" s="25"/>
      <c r="AB624" s="25"/>
      <c r="AC624" s="25"/>
    </row>
    <row r="625" spans="1:29">
      <c r="A625" s="42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Q625" s="25"/>
      <c r="R625" s="25"/>
      <c r="S625" s="25"/>
      <c r="T625" s="25"/>
      <c r="U625" s="70"/>
      <c r="V625" s="25"/>
      <c r="W625" s="25"/>
      <c r="X625" s="25"/>
      <c r="Y625" s="25"/>
      <c r="Z625" s="25"/>
      <c r="AA625" s="25"/>
      <c r="AB625" s="25"/>
      <c r="AC625" s="25"/>
    </row>
    <row r="626" spans="1:29">
      <c r="A626" s="42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Q626" s="25"/>
      <c r="R626" s="25"/>
      <c r="S626" s="25"/>
      <c r="T626" s="25"/>
      <c r="U626" s="70"/>
      <c r="V626" s="25"/>
      <c r="W626" s="25"/>
      <c r="X626" s="25"/>
      <c r="Y626" s="25"/>
      <c r="Z626" s="25"/>
      <c r="AA626" s="25"/>
      <c r="AB626" s="25"/>
      <c r="AC626" s="25"/>
    </row>
    <row r="627" spans="1:29">
      <c r="A627" s="42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Q627" s="25"/>
      <c r="R627" s="25"/>
      <c r="S627" s="25"/>
      <c r="T627" s="25"/>
      <c r="U627" s="70"/>
      <c r="V627" s="25"/>
      <c r="W627" s="25"/>
      <c r="X627" s="25"/>
      <c r="Y627" s="25"/>
      <c r="Z627" s="25"/>
      <c r="AA627" s="25"/>
      <c r="AB627" s="25"/>
      <c r="AC627" s="25"/>
    </row>
    <row r="628" spans="1:29">
      <c r="A628" s="42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Q628" s="25"/>
      <c r="R628" s="25"/>
      <c r="S628" s="25"/>
      <c r="T628" s="25"/>
      <c r="U628" s="70"/>
      <c r="V628" s="25"/>
      <c r="W628" s="25"/>
      <c r="X628" s="25"/>
      <c r="Y628" s="25"/>
      <c r="Z628" s="25"/>
      <c r="AA628" s="25"/>
      <c r="AB628" s="25"/>
      <c r="AC628" s="25"/>
    </row>
    <row r="629" spans="1:29">
      <c r="A629" s="42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Q629" s="25"/>
      <c r="R629" s="25"/>
      <c r="S629" s="25"/>
      <c r="T629" s="25"/>
      <c r="U629" s="70"/>
      <c r="V629" s="25"/>
      <c r="W629" s="25"/>
      <c r="X629" s="25"/>
      <c r="Y629" s="25"/>
      <c r="Z629" s="25"/>
      <c r="AA629" s="25"/>
      <c r="AB629" s="25"/>
      <c r="AC629" s="25"/>
    </row>
    <row r="630" spans="1:29">
      <c r="A630" s="42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Q630" s="25"/>
      <c r="R630" s="25"/>
      <c r="S630" s="25"/>
      <c r="T630" s="25"/>
      <c r="U630" s="70"/>
      <c r="V630" s="25"/>
      <c r="W630" s="25"/>
      <c r="X630" s="25"/>
      <c r="Y630" s="25"/>
      <c r="Z630" s="25"/>
      <c r="AA630" s="25"/>
      <c r="AB630" s="25"/>
      <c r="AC630" s="25"/>
    </row>
    <row r="631" spans="1:29">
      <c r="A631" s="42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Q631" s="25"/>
      <c r="R631" s="25"/>
      <c r="S631" s="25"/>
      <c r="T631" s="25"/>
      <c r="U631" s="70"/>
      <c r="V631" s="25"/>
      <c r="W631" s="25"/>
      <c r="X631" s="25"/>
      <c r="Y631" s="25"/>
      <c r="Z631" s="25"/>
      <c r="AA631" s="25"/>
      <c r="AB631" s="25"/>
      <c r="AC631" s="25"/>
    </row>
    <row r="632" spans="1:29">
      <c r="A632" s="42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Q632" s="25"/>
      <c r="R632" s="25"/>
      <c r="S632" s="25"/>
      <c r="T632" s="25"/>
      <c r="U632" s="70"/>
      <c r="V632" s="25"/>
      <c r="W632" s="25"/>
      <c r="X632" s="25"/>
      <c r="Y632" s="25"/>
      <c r="Z632" s="25"/>
      <c r="AA632" s="25"/>
      <c r="AB632" s="25"/>
      <c r="AC632" s="25"/>
    </row>
    <row r="633" spans="1:29">
      <c r="A633" s="42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Q633" s="25"/>
      <c r="R633" s="25"/>
      <c r="S633" s="25"/>
      <c r="T633" s="25"/>
      <c r="U633" s="70"/>
      <c r="V633" s="25"/>
      <c r="W633" s="25"/>
      <c r="X633" s="25"/>
      <c r="Y633" s="25"/>
      <c r="Z633" s="25"/>
      <c r="AA633" s="25"/>
      <c r="AB633" s="25"/>
      <c r="AC633" s="25"/>
    </row>
    <row r="634" spans="1:29">
      <c r="A634" s="42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Q634" s="25"/>
      <c r="R634" s="25"/>
      <c r="S634" s="25"/>
      <c r="T634" s="25"/>
      <c r="U634" s="70"/>
      <c r="V634" s="25"/>
      <c r="W634" s="25"/>
      <c r="X634" s="25"/>
      <c r="Y634" s="25"/>
      <c r="Z634" s="25"/>
      <c r="AA634" s="25"/>
      <c r="AB634" s="25"/>
      <c r="AC634" s="25"/>
    </row>
    <row r="635" spans="1:29">
      <c r="A635" s="42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Q635" s="25"/>
      <c r="R635" s="25"/>
      <c r="S635" s="25"/>
      <c r="T635" s="25"/>
      <c r="U635" s="70"/>
      <c r="V635" s="25"/>
      <c r="W635" s="25"/>
      <c r="X635" s="25"/>
      <c r="Y635" s="25"/>
      <c r="Z635" s="25"/>
      <c r="AA635" s="25"/>
      <c r="AB635" s="25"/>
      <c r="AC635" s="25"/>
    </row>
    <row r="636" spans="1:29">
      <c r="A636" s="42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Q636" s="25"/>
      <c r="R636" s="25"/>
      <c r="S636" s="25"/>
      <c r="T636" s="25"/>
      <c r="U636" s="70"/>
      <c r="V636" s="25"/>
      <c r="W636" s="25"/>
      <c r="X636" s="25"/>
      <c r="Y636" s="25"/>
      <c r="Z636" s="25"/>
      <c r="AA636" s="25"/>
      <c r="AB636" s="25"/>
      <c r="AC636" s="25"/>
    </row>
    <row r="637" spans="1:29">
      <c r="A637" s="42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Q637" s="25"/>
      <c r="R637" s="25"/>
      <c r="S637" s="25"/>
      <c r="T637" s="25"/>
      <c r="U637" s="70"/>
      <c r="V637" s="25"/>
      <c r="W637" s="25"/>
      <c r="X637" s="25"/>
      <c r="Y637" s="25"/>
      <c r="Z637" s="25"/>
      <c r="AA637" s="25"/>
      <c r="AB637" s="25"/>
      <c r="AC637" s="25"/>
    </row>
    <row r="638" spans="1:29">
      <c r="A638" s="42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Q638" s="25"/>
      <c r="R638" s="25"/>
      <c r="S638" s="25"/>
      <c r="T638" s="25"/>
      <c r="U638" s="70"/>
      <c r="V638" s="25"/>
      <c r="W638" s="25"/>
      <c r="X638" s="25"/>
      <c r="Y638" s="25"/>
      <c r="Z638" s="25"/>
      <c r="AA638" s="25"/>
      <c r="AB638" s="25"/>
      <c r="AC638" s="25"/>
    </row>
    <row r="639" spans="1:29">
      <c r="A639" s="42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Q639" s="25"/>
      <c r="R639" s="25"/>
      <c r="S639" s="25"/>
      <c r="T639" s="25"/>
      <c r="U639" s="70"/>
      <c r="V639" s="25"/>
      <c r="W639" s="25"/>
      <c r="X639" s="25"/>
      <c r="Y639" s="25"/>
      <c r="Z639" s="25"/>
      <c r="AA639" s="25"/>
      <c r="AB639" s="25"/>
      <c r="AC639" s="25"/>
    </row>
    <row r="640" spans="1:29">
      <c r="A640" s="42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Q640" s="25"/>
      <c r="R640" s="25"/>
      <c r="S640" s="25"/>
      <c r="T640" s="25"/>
      <c r="U640" s="70"/>
      <c r="V640" s="25"/>
      <c r="W640" s="25"/>
      <c r="X640" s="25"/>
      <c r="Y640" s="25"/>
      <c r="Z640" s="25"/>
      <c r="AA640" s="25"/>
      <c r="AB640" s="25"/>
      <c r="AC640" s="25"/>
    </row>
    <row r="641" spans="1:29">
      <c r="A641" s="42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Q641" s="25"/>
      <c r="R641" s="25"/>
      <c r="S641" s="25"/>
      <c r="T641" s="25"/>
      <c r="U641" s="70"/>
      <c r="V641" s="25"/>
      <c r="W641" s="25"/>
      <c r="X641" s="25"/>
      <c r="Y641" s="25"/>
      <c r="Z641" s="25"/>
      <c r="AA641" s="25"/>
      <c r="AB641" s="25"/>
      <c r="AC641" s="25"/>
    </row>
    <row r="642" spans="1:29">
      <c r="A642" s="42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Q642" s="25"/>
      <c r="R642" s="25"/>
      <c r="S642" s="25"/>
      <c r="T642" s="25"/>
      <c r="U642" s="70"/>
      <c r="V642" s="25"/>
      <c r="W642" s="25"/>
      <c r="X642" s="25"/>
      <c r="Y642" s="25"/>
      <c r="Z642" s="25"/>
      <c r="AA642" s="25"/>
      <c r="AB642" s="25"/>
      <c r="AC642" s="25"/>
    </row>
    <row r="643" spans="1:29">
      <c r="A643" s="42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Q643" s="25"/>
      <c r="R643" s="25"/>
      <c r="S643" s="25"/>
      <c r="T643" s="25"/>
      <c r="U643" s="70"/>
      <c r="V643" s="25"/>
      <c r="W643" s="25"/>
      <c r="X643" s="25"/>
      <c r="Y643" s="25"/>
      <c r="Z643" s="25"/>
      <c r="AA643" s="25"/>
      <c r="AB643" s="25"/>
      <c r="AC643" s="25"/>
    </row>
    <row r="644" spans="1:29">
      <c r="A644" s="42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Q644" s="25"/>
      <c r="R644" s="25"/>
      <c r="S644" s="25"/>
      <c r="T644" s="25"/>
      <c r="U644" s="70"/>
      <c r="V644" s="25"/>
      <c r="W644" s="25"/>
      <c r="X644" s="25"/>
      <c r="Y644" s="25"/>
      <c r="Z644" s="25"/>
      <c r="AA644" s="25"/>
      <c r="AB644" s="25"/>
      <c r="AC644" s="25"/>
    </row>
    <row r="645" spans="1:29">
      <c r="A645" s="42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Q645" s="25"/>
      <c r="R645" s="25"/>
      <c r="S645" s="25"/>
      <c r="T645" s="25"/>
      <c r="U645" s="70"/>
      <c r="V645" s="25"/>
      <c r="W645" s="25"/>
      <c r="X645" s="25"/>
      <c r="Y645" s="25"/>
      <c r="Z645" s="25"/>
      <c r="AA645" s="25"/>
      <c r="AB645" s="25"/>
      <c r="AC645" s="25"/>
    </row>
    <row r="646" spans="1:29">
      <c r="A646" s="42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Q646" s="25"/>
      <c r="R646" s="25"/>
      <c r="S646" s="25"/>
      <c r="T646" s="25"/>
      <c r="U646" s="70"/>
      <c r="V646" s="25"/>
      <c r="W646" s="25"/>
      <c r="X646" s="25"/>
      <c r="Y646" s="25"/>
      <c r="Z646" s="25"/>
      <c r="AA646" s="25"/>
      <c r="AB646" s="25"/>
      <c r="AC646" s="25"/>
    </row>
    <row r="647" spans="1:29">
      <c r="A647" s="42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Q647" s="25"/>
      <c r="R647" s="25"/>
      <c r="S647" s="25"/>
      <c r="T647" s="25"/>
      <c r="U647" s="70"/>
      <c r="V647" s="25"/>
      <c r="W647" s="25"/>
      <c r="X647" s="25"/>
      <c r="Y647" s="25"/>
      <c r="Z647" s="25"/>
      <c r="AA647" s="25"/>
      <c r="AB647" s="25"/>
      <c r="AC647" s="25"/>
    </row>
    <row r="648" spans="1:29">
      <c r="A648" s="42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Q648" s="25"/>
      <c r="R648" s="25"/>
      <c r="S648" s="25"/>
      <c r="T648" s="25"/>
      <c r="U648" s="70"/>
      <c r="V648" s="25"/>
      <c r="W648" s="25"/>
      <c r="X648" s="25"/>
      <c r="Y648" s="25"/>
      <c r="Z648" s="25"/>
      <c r="AA648" s="25"/>
      <c r="AB648" s="25"/>
      <c r="AC648" s="25"/>
    </row>
    <row r="649" spans="1:29">
      <c r="A649" s="42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Q649" s="25"/>
      <c r="R649" s="25"/>
      <c r="S649" s="25"/>
      <c r="T649" s="25"/>
      <c r="U649" s="70"/>
      <c r="V649" s="25"/>
      <c r="W649" s="25"/>
      <c r="X649" s="25"/>
      <c r="Y649" s="25"/>
      <c r="Z649" s="25"/>
      <c r="AA649" s="25"/>
      <c r="AB649" s="25"/>
      <c r="AC649" s="25"/>
    </row>
    <row r="650" spans="1:29">
      <c r="A650" s="42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Q650" s="25"/>
      <c r="R650" s="25"/>
      <c r="S650" s="25"/>
      <c r="T650" s="25"/>
      <c r="U650" s="70"/>
      <c r="V650" s="25"/>
      <c r="W650" s="25"/>
      <c r="X650" s="25"/>
      <c r="Y650" s="25"/>
      <c r="Z650" s="25"/>
      <c r="AA650" s="25"/>
      <c r="AB650" s="25"/>
      <c r="AC650" s="25"/>
    </row>
    <row r="651" spans="1:29">
      <c r="A651" s="42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Q651" s="25"/>
      <c r="R651" s="25"/>
      <c r="S651" s="25"/>
      <c r="T651" s="25"/>
      <c r="U651" s="70"/>
      <c r="V651" s="25"/>
      <c r="W651" s="25"/>
      <c r="X651" s="25"/>
      <c r="Y651" s="25"/>
      <c r="Z651" s="25"/>
      <c r="AA651" s="25"/>
      <c r="AB651" s="25"/>
      <c r="AC651" s="25"/>
    </row>
    <row r="652" spans="1:29">
      <c r="A652" s="42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Q652" s="25"/>
      <c r="R652" s="25"/>
      <c r="S652" s="25"/>
      <c r="T652" s="25"/>
      <c r="U652" s="70"/>
      <c r="V652" s="25"/>
      <c r="W652" s="25"/>
      <c r="X652" s="25"/>
      <c r="Y652" s="25"/>
      <c r="Z652" s="25"/>
      <c r="AA652" s="25"/>
      <c r="AB652" s="25"/>
      <c r="AC652" s="25"/>
    </row>
    <row r="653" spans="1:29">
      <c r="A653" s="42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Q653" s="25"/>
      <c r="R653" s="25"/>
      <c r="S653" s="25"/>
      <c r="T653" s="25"/>
      <c r="U653" s="70"/>
      <c r="V653" s="25"/>
      <c r="W653" s="25"/>
      <c r="X653" s="25"/>
      <c r="Y653" s="25"/>
      <c r="Z653" s="25"/>
      <c r="AA653" s="25"/>
      <c r="AB653" s="25"/>
      <c r="AC653" s="25"/>
    </row>
    <row r="654" spans="1:29">
      <c r="A654" s="42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Q654" s="25"/>
      <c r="R654" s="25"/>
      <c r="S654" s="25"/>
      <c r="T654" s="25"/>
      <c r="U654" s="70"/>
      <c r="V654" s="25"/>
      <c r="W654" s="25"/>
      <c r="X654" s="25"/>
      <c r="Y654" s="25"/>
      <c r="Z654" s="25"/>
      <c r="AA654" s="25"/>
      <c r="AB654" s="25"/>
      <c r="AC654" s="25"/>
    </row>
    <row r="655" spans="1:29">
      <c r="A655" s="42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Q655" s="25"/>
      <c r="R655" s="25"/>
      <c r="S655" s="25"/>
      <c r="T655" s="25"/>
      <c r="U655" s="70"/>
      <c r="V655" s="25"/>
      <c r="W655" s="25"/>
      <c r="X655" s="25"/>
      <c r="Y655" s="25"/>
      <c r="Z655" s="25"/>
      <c r="AA655" s="25"/>
      <c r="AB655" s="25"/>
      <c r="AC655" s="25"/>
    </row>
    <row r="656" spans="1:29">
      <c r="A656" s="42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Q656" s="25"/>
      <c r="R656" s="25"/>
      <c r="S656" s="25"/>
      <c r="T656" s="25"/>
      <c r="U656" s="70"/>
      <c r="V656" s="25"/>
      <c r="W656" s="25"/>
      <c r="X656" s="25"/>
      <c r="Y656" s="25"/>
      <c r="Z656" s="25"/>
      <c r="AA656" s="25"/>
      <c r="AB656" s="25"/>
      <c r="AC656" s="25"/>
    </row>
    <row r="657" spans="1:29">
      <c r="A657" s="42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Q657" s="25"/>
      <c r="R657" s="25"/>
      <c r="S657" s="25"/>
      <c r="T657" s="25"/>
      <c r="U657" s="70"/>
      <c r="V657" s="25"/>
      <c r="W657" s="25"/>
      <c r="X657" s="25"/>
      <c r="Y657" s="25"/>
      <c r="Z657" s="25"/>
      <c r="AA657" s="25"/>
      <c r="AB657" s="25"/>
      <c r="AC657" s="25"/>
    </row>
    <row r="658" spans="1:29">
      <c r="A658" s="42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Q658" s="25"/>
      <c r="R658" s="25"/>
      <c r="S658" s="25"/>
      <c r="T658" s="25"/>
      <c r="U658" s="70"/>
      <c r="V658" s="25"/>
      <c r="W658" s="25"/>
      <c r="X658" s="25"/>
      <c r="Y658" s="25"/>
      <c r="Z658" s="25"/>
      <c r="AA658" s="25"/>
      <c r="AB658" s="25"/>
      <c r="AC658" s="25"/>
    </row>
    <row r="659" spans="1:29">
      <c r="A659" s="42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Q659" s="25"/>
      <c r="R659" s="25"/>
      <c r="S659" s="25"/>
      <c r="T659" s="25"/>
      <c r="U659" s="70"/>
      <c r="V659" s="25"/>
      <c r="W659" s="25"/>
      <c r="X659" s="25"/>
      <c r="Y659" s="25"/>
      <c r="Z659" s="25"/>
      <c r="AA659" s="25"/>
      <c r="AB659" s="25"/>
      <c r="AC659" s="25"/>
    </row>
    <row r="660" spans="1:29">
      <c r="A660" s="42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Q660" s="25"/>
      <c r="R660" s="25"/>
      <c r="S660" s="25"/>
      <c r="T660" s="25"/>
      <c r="U660" s="70"/>
      <c r="V660" s="25"/>
      <c r="W660" s="25"/>
      <c r="X660" s="25"/>
      <c r="Y660" s="25"/>
      <c r="Z660" s="25"/>
      <c r="AA660" s="25"/>
      <c r="AB660" s="25"/>
      <c r="AC660" s="25"/>
    </row>
    <row r="661" spans="1:29">
      <c r="A661" s="42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Q661" s="25"/>
      <c r="R661" s="25"/>
      <c r="S661" s="25"/>
      <c r="T661" s="25"/>
      <c r="U661" s="70"/>
      <c r="V661" s="25"/>
      <c r="W661" s="25"/>
      <c r="X661" s="25"/>
      <c r="Y661" s="25"/>
      <c r="Z661" s="25"/>
      <c r="AA661" s="25"/>
      <c r="AB661" s="25"/>
      <c r="AC661" s="25"/>
    </row>
    <row r="662" spans="1:29">
      <c r="A662" s="42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Q662" s="25"/>
      <c r="R662" s="25"/>
      <c r="S662" s="25"/>
      <c r="T662" s="25"/>
      <c r="U662" s="70"/>
      <c r="V662" s="25"/>
      <c r="W662" s="25"/>
      <c r="X662" s="25"/>
      <c r="Y662" s="25"/>
      <c r="Z662" s="25"/>
      <c r="AA662" s="25"/>
      <c r="AB662" s="25"/>
      <c r="AC662" s="25"/>
    </row>
    <row r="663" spans="1:29">
      <c r="A663" s="42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Q663" s="25"/>
      <c r="R663" s="25"/>
      <c r="S663" s="25"/>
      <c r="T663" s="25"/>
      <c r="U663" s="70"/>
      <c r="V663" s="25"/>
      <c r="W663" s="25"/>
      <c r="X663" s="25"/>
      <c r="Y663" s="25"/>
      <c r="Z663" s="25"/>
      <c r="AA663" s="25"/>
      <c r="AB663" s="25"/>
      <c r="AC663" s="25"/>
    </row>
    <row r="664" spans="1:29">
      <c r="A664" s="42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Q664" s="25"/>
      <c r="R664" s="25"/>
      <c r="S664" s="25"/>
      <c r="T664" s="25"/>
      <c r="U664" s="70"/>
      <c r="V664" s="25"/>
      <c r="W664" s="25"/>
      <c r="X664" s="25"/>
      <c r="Y664" s="25"/>
      <c r="Z664" s="25"/>
      <c r="AA664" s="25"/>
      <c r="AB664" s="25"/>
      <c r="AC664" s="25"/>
    </row>
    <row r="665" spans="1:29">
      <c r="A665" s="42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Q665" s="25"/>
      <c r="R665" s="25"/>
      <c r="S665" s="25"/>
      <c r="T665" s="25"/>
      <c r="U665" s="70"/>
      <c r="V665" s="25"/>
      <c r="W665" s="25"/>
      <c r="X665" s="25"/>
      <c r="Y665" s="25"/>
      <c r="Z665" s="25"/>
      <c r="AA665" s="25"/>
      <c r="AB665" s="25"/>
      <c r="AC665" s="25"/>
    </row>
    <row r="666" spans="1:29">
      <c r="A666" s="42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Q666" s="25"/>
      <c r="R666" s="25"/>
      <c r="S666" s="25"/>
      <c r="T666" s="25"/>
      <c r="U666" s="70"/>
      <c r="V666" s="25"/>
      <c r="W666" s="25"/>
      <c r="X666" s="25"/>
      <c r="Y666" s="25"/>
      <c r="Z666" s="25"/>
      <c r="AA666" s="25"/>
      <c r="AB666" s="25"/>
      <c r="AC666" s="25"/>
    </row>
    <row r="667" spans="1:29">
      <c r="A667" s="42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Q667" s="25"/>
      <c r="R667" s="25"/>
      <c r="S667" s="25"/>
      <c r="T667" s="25"/>
      <c r="U667" s="70"/>
      <c r="V667" s="25"/>
      <c r="W667" s="25"/>
      <c r="X667" s="25"/>
      <c r="Y667" s="25"/>
      <c r="Z667" s="25"/>
      <c r="AA667" s="25"/>
      <c r="AB667" s="25"/>
      <c r="AC667" s="25"/>
    </row>
    <row r="668" spans="1:29">
      <c r="A668" s="42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Q668" s="25"/>
      <c r="R668" s="25"/>
      <c r="S668" s="25"/>
      <c r="T668" s="25"/>
      <c r="U668" s="70"/>
      <c r="V668" s="25"/>
      <c r="W668" s="25"/>
      <c r="X668" s="25"/>
      <c r="Y668" s="25"/>
      <c r="Z668" s="25"/>
      <c r="AA668" s="25"/>
      <c r="AB668" s="25"/>
      <c r="AC668" s="25"/>
    </row>
    <row r="669" spans="1:29">
      <c r="A669" s="42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Q669" s="25"/>
      <c r="R669" s="25"/>
      <c r="S669" s="25"/>
      <c r="T669" s="25"/>
      <c r="U669" s="70"/>
      <c r="V669" s="25"/>
      <c r="W669" s="25"/>
      <c r="X669" s="25"/>
      <c r="Y669" s="25"/>
      <c r="Z669" s="25"/>
      <c r="AA669" s="25"/>
      <c r="AB669" s="25"/>
      <c r="AC669" s="25"/>
    </row>
    <row r="670" spans="1:29">
      <c r="A670" s="42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Q670" s="25"/>
      <c r="R670" s="25"/>
      <c r="S670" s="25"/>
      <c r="T670" s="25"/>
      <c r="U670" s="70"/>
      <c r="V670" s="25"/>
      <c r="W670" s="25"/>
      <c r="X670" s="25"/>
      <c r="Y670" s="25"/>
      <c r="Z670" s="25"/>
      <c r="AA670" s="25"/>
      <c r="AB670" s="25"/>
      <c r="AC670" s="25"/>
    </row>
    <row r="671" spans="1:29">
      <c r="A671" s="42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Q671" s="25"/>
      <c r="R671" s="25"/>
      <c r="S671" s="25"/>
      <c r="T671" s="25"/>
      <c r="U671" s="70"/>
      <c r="V671" s="25"/>
      <c r="W671" s="25"/>
      <c r="X671" s="25"/>
      <c r="Y671" s="25"/>
      <c r="Z671" s="25"/>
      <c r="AA671" s="25"/>
      <c r="AB671" s="25"/>
      <c r="AC671" s="25"/>
    </row>
    <row r="672" spans="1:29">
      <c r="A672" s="42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Q672" s="25"/>
      <c r="R672" s="25"/>
      <c r="S672" s="25"/>
      <c r="T672" s="25"/>
      <c r="U672" s="70"/>
      <c r="V672" s="25"/>
      <c r="W672" s="25"/>
      <c r="X672" s="25"/>
      <c r="Y672" s="25"/>
      <c r="Z672" s="25"/>
      <c r="AA672" s="25"/>
      <c r="AB672" s="25"/>
      <c r="AC672" s="25"/>
    </row>
    <row r="673" spans="1:29">
      <c r="A673" s="42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Q673" s="25"/>
      <c r="R673" s="25"/>
      <c r="S673" s="25"/>
      <c r="T673" s="25"/>
      <c r="U673" s="70"/>
      <c r="V673" s="25"/>
      <c r="W673" s="25"/>
      <c r="X673" s="25"/>
      <c r="Y673" s="25"/>
      <c r="Z673" s="25"/>
      <c r="AA673" s="25"/>
      <c r="AB673" s="25"/>
      <c r="AC673" s="25"/>
    </row>
    <row r="674" spans="1:29">
      <c r="A674" s="42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Q674" s="25"/>
      <c r="R674" s="25"/>
      <c r="S674" s="25"/>
      <c r="T674" s="25"/>
      <c r="U674" s="70"/>
      <c r="V674" s="25"/>
      <c r="W674" s="25"/>
      <c r="X674" s="25"/>
      <c r="Y674" s="25"/>
      <c r="Z674" s="25"/>
      <c r="AA674" s="25"/>
      <c r="AB674" s="25"/>
      <c r="AC674" s="25"/>
    </row>
    <row r="675" spans="1:29">
      <c r="A675" s="42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Q675" s="25"/>
      <c r="R675" s="25"/>
      <c r="S675" s="25"/>
      <c r="T675" s="25"/>
      <c r="U675" s="70"/>
      <c r="V675" s="25"/>
      <c r="W675" s="25"/>
      <c r="X675" s="25"/>
      <c r="Y675" s="25"/>
      <c r="Z675" s="25"/>
      <c r="AA675" s="25"/>
      <c r="AB675" s="25"/>
      <c r="AC675" s="25"/>
    </row>
    <row r="676" spans="1:29">
      <c r="A676" s="42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Q676" s="25"/>
      <c r="R676" s="25"/>
      <c r="S676" s="25"/>
      <c r="T676" s="25"/>
      <c r="U676" s="70"/>
      <c r="V676" s="25"/>
      <c r="W676" s="25"/>
      <c r="X676" s="25"/>
      <c r="Y676" s="25"/>
      <c r="Z676" s="25"/>
      <c r="AA676" s="25"/>
      <c r="AB676" s="25"/>
      <c r="AC676" s="25"/>
    </row>
    <row r="677" spans="1:29">
      <c r="A677" s="42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Q677" s="25"/>
      <c r="R677" s="25"/>
      <c r="S677" s="25"/>
      <c r="T677" s="25"/>
      <c r="U677" s="70"/>
      <c r="V677" s="25"/>
      <c r="W677" s="25"/>
      <c r="X677" s="25"/>
      <c r="Y677" s="25"/>
      <c r="Z677" s="25"/>
      <c r="AA677" s="25"/>
      <c r="AB677" s="25"/>
      <c r="AC677" s="25"/>
    </row>
    <row r="678" spans="1:29">
      <c r="A678" s="42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Q678" s="25"/>
      <c r="R678" s="25"/>
      <c r="S678" s="25"/>
      <c r="T678" s="25"/>
      <c r="U678" s="70"/>
      <c r="V678" s="25"/>
      <c r="W678" s="25"/>
      <c r="X678" s="25"/>
      <c r="Y678" s="25"/>
      <c r="Z678" s="25"/>
      <c r="AA678" s="25"/>
      <c r="AB678" s="25"/>
      <c r="AC678" s="25"/>
    </row>
    <row r="679" spans="1:29">
      <c r="A679" s="42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Q679" s="25"/>
      <c r="R679" s="25"/>
      <c r="S679" s="25"/>
      <c r="T679" s="25"/>
      <c r="U679" s="70"/>
      <c r="V679" s="25"/>
      <c r="W679" s="25"/>
      <c r="X679" s="25"/>
      <c r="Y679" s="25"/>
      <c r="Z679" s="25"/>
      <c r="AA679" s="25"/>
      <c r="AB679" s="25"/>
      <c r="AC679" s="25"/>
    </row>
    <row r="680" spans="1:29">
      <c r="A680" s="42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Q680" s="25"/>
      <c r="R680" s="25"/>
      <c r="S680" s="25"/>
      <c r="T680" s="25"/>
      <c r="U680" s="70"/>
      <c r="V680" s="25"/>
      <c r="W680" s="25"/>
      <c r="X680" s="25"/>
      <c r="Y680" s="25"/>
      <c r="Z680" s="25"/>
      <c r="AA680" s="25"/>
      <c r="AB680" s="25"/>
      <c r="AC680" s="25"/>
    </row>
    <row r="681" spans="1:29">
      <c r="A681" s="42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Q681" s="25"/>
      <c r="R681" s="25"/>
      <c r="S681" s="25"/>
      <c r="T681" s="25"/>
      <c r="U681" s="70"/>
      <c r="V681" s="25"/>
      <c r="W681" s="25"/>
      <c r="X681" s="25"/>
      <c r="Y681" s="25"/>
      <c r="Z681" s="25"/>
      <c r="AA681" s="25"/>
      <c r="AB681" s="25"/>
      <c r="AC681" s="25"/>
    </row>
    <row r="682" spans="1:29">
      <c r="A682" s="42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Q682" s="25"/>
      <c r="R682" s="25"/>
      <c r="S682" s="25"/>
      <c r="T682" s="25"/>
      <c r="U682" s="70"/>
      <c r="V682" s="25"/>
      <c r="W682" s="25"/>
      <c r="X682" s="25"/>
      <c r="Y682" s="25"/>
      <c r="Z682" s="25"/>
      <c r="AA682" s="25"/>
      <c r="AB682" s="25"/>
      <c r="AC682" s="25"/>
    </row>
    <row r="683" spans="1:29">
      <c r="A683" s="42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Q683" s="25"/>
      <c r="R683" s="25"/>
      <c r="S683" s="25"/>
      <c r="T683" s="25"/>
      <c r="U683" s="70"/>
      <c r="V683" s="25"/>
      <c r="W683" s="25"/>
      <c r="X683" s="25"/>
      <c r="Y683" s="25"/>
      <c r="Z683" s="25"/>
      <c r="AA683" s="25"/>
      <c r="AB683" s="25"/>
      <c r="AC683" s="25"/>
    </row>
    <row r="684" spans="1:29">
      <c r="A684" s="42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Q684" s="25"/>
      <c r="R684" s="25"/>
      <c r="S684" s="25"/>
      <c r="T684" s="25"/>
      <c r="U684" s="70"/>
      <c r="V684" s="25"/>
      <c r="W684" s="25"/>
      <c r="X684" s="25"/>
      <c r="Y684" s="25"/>
      <c r="Z684" s="25"/>
      <c r="AA684" s="25"/>
      <c r="AB684" s="25"/>
      <c r="AC684" s="25"/>
    </row>
    <row r="685" spans="1:29">
      <c r="A685" s="42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Q685" s="25"/>
      <c r="R685" s="25"/>
      <c r="S685" s="25"/>
      <c r="T685" s="25"/>
      <c r="U685" s="70"/>
      <c r="V685" s="25"/>
      <c r="W685" s="25"/>
      <c r="X685" s="25"/>
      <c r="Y685" s="25"/>
      <c r="Z685" s="25"/>
      <c r="AA685" s="25"/>
      <c r="AB685" s="25"/>
      <c r="AC685" s="25"/>
    </row>
    <row r="686" spans="1:29">
      <c r="A686" s="42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Q686" s="25"/>
      <c r="R686" s="25"/>
      <c r="S686" s="25"/>
      <c r="T686" s="25"/>
      <c r="U686" s="70"/>
      <c r="V686" s="25"/>
      <c r="W686" s="25"/>
      <c r="X686" s="25"/>
      <c r="Y686" s="25"/>
      <c r="Z686" s="25"/>
      <c r="AA686" s="25"/>
      <c r="AB686" s="25"/>
      <c r="AC686" s="25"/>
    </row>
    <row r="687" spans="1:29">
      <c r="A687" s="42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Q687" s="25"/>
      <c r="R687" s="25"/>
      <c r="S687" s="25"/>
      <c r="T687" s="25"/>
      <c r="U687" s="70"/>
      <c r="V687" s="25"/>
      <c r="W687" s="25"/>
      <c r="X687" s="25"/>
      <c r="Y687" s="25"/>
      <c r="Z687" s="25"/>
      <c r="AA687" s="25"/>
      <c r="AB687" s="25"/>
      <c r="AC687" s="25"/>
    </row>
    <row r="688" spans="1:29">
      <c r="A688" s="42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Q688" s="25"/>
      <c r="R688" s="25"/>
      <c r="S688" s="25"/>
      <c r="T688" s="25"/>
      <c r="U688" s="70"/>
      <c r="V688" s="25"/>
      <c r="W688" s="25"/>
      <c r="X688" s="25"/>
      <c r="Y688" s="25"/>
      <c r="Z688" s="25"/>
      <c r="AA688" s="25"/>
      <c r="AB688" s="25"/>
      <c r="AC688" s="25"/>
    </row>
    <row r="689" spans="1:29">
      <c r="A689" s="42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Q689" s="25"/>
      <c r="R689" s="25"/>
      <c r="S689" s="25"/>
      <c r="T689" s="25"/>
      <c r="U689" s="70"/>
      <c r="V689" s="25"/>
      <c r="W689" s="25"/>
      <c r="X689" s="25"/>
      <c r="Y689" s="25"/>
      <c r="Z689" s="25"/>
      <c r="AA689" s="25"/>
      <c r="AB689" s="25"/>
      <c r="AC689" s="25"/>
    </row>
    <row r="690" spans="1:29">
      <c r="A690" s="42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Q690" s="25"/>
      <c r="R690" s="25"/>
      <c r="S690" s="25"/>
      <c r="T690" s="25"/>
      <c r="U690" s="70"/>
      <c r="V690" s="25"/>
      <c r="W690" s="25"/>
      <c r="X690" s="25"/>
      <c r="Y690" s="25"/>
      <c r="Z690" s="25"/>
      <c r="AA690" s="25"/>
      <c r="AB690" s="25"/>
      <c r="AC690" s="25"/>
    </row>
    <row r="691" spans="1:29">
      <c r="A691" s="42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Q691" s="25"/>
      <c r="R691" s="25"/>
      <c r="S691" s="25"/>
      <c r="T691" s="25"/>
      <c r="U691" s="70"/>
      <c r="V691" s="25"/>
      <c r="W691" s="25"/>
      <c r="X691" s="25"/>
      <c r="Y691" s="25"/>
      <c r="Z691" s="25"/>
      <c r="AA691" s="25"/>
      <c r="AB691" s="25"/>
      <c r="AC691" s="25"/>
    </row>
    <row r="692" spans="1:29">
      <c r="A692" s="42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Q692" s="25"/>
      <c r="R692" s="25"/>
      <c r="S692" s="25"/>
      <c r="T692" s="25"/>
      <c r="U692" s="70"/>
      <c r="V692" s="25"/>
      <c r="W692" s="25"/>
      <c r="X692" s="25"/>
      <c r="Y692" s="25"/>
      <c r="Z692" s="25"/>
      <c r="AA692" s="25"/>
      <c r="AB692" s="25"/>
      <c r="AC692" s="25"/>
    </row>
    <row r="693" spans="1:29">
      <c r="A693" s="42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Q693" s="25"/>
      <c r="R693" s="25"/>
      <c r="S693" s="25"/>
      <c r="T693" s="25"/>
      <c r="U693" s="70"/>
      <c r="V693" s="25"/>
      <c r="W693" s="25"/>
      <c r="X693" s="25"/>
      <c r="Y693" s="25"/>
      <c r="Z693" s="25"/>
      <c r="AA693" s="25"/>
      <c r="AB693" s="25"/>
      <c r="AC693" s="25"/>
    </row>
    <row r="694" spans="1:29">
      <c r="A694" s="42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Q694" s="25"/>
      <c r="R694" s="25"/>
      <c r="S694" s="25"/>
      <c r="T694" s="25"/>
      <c r="U694" s="70"/>
      <c r="V694" s="25"/>
      <c r="W694" s="25"/>
      <c r="X694" s="25"/>
      <c r="Y694" s="25"/>
      <c r="Z694" s="25"/>
      <c r="AA694" s="25"/>
      <c r="AB694" s="25"/>
      <c r="AC694" s="25"/>
    </row>
    <row r="695" spans="1:29">
      <c r="A695" s="42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Q695" s="25"/>
      <c r="R695" s="25"/>
      <c r="S695" s="25"/>
      <c r="T695" s="25"/>
      <c r="U695" s="70"/>
      <c r="V695" s="25"/>
      <c r="W695" s="25"/>
      <c r="X695" s="25"/>
      <c r="Y695" s="25"/>
      <c r="Z695" s="25"/>
      <c r="AA695" s="25"/>
      <c r="AB695" s="25"/>
      <c r="AC695" s="25"/>
    </row>
    <row r="696" spans="1:29">
      <c r="A696" s="42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Q696" s="25"/>
      <c r="R696" s="25"/>
      <c r="S696" s="25"/>
      <c r="T696" s="25"/>
      <c r="U696" s="70"/>
      <c r="V696" s="25"/>
      <c r="W696" s="25"/>
      <c r="X696" s="25"/>
      <c r="Y696" s="25"/>
      <c r="Z696" s="25"/>
      <c r="AA696" s="25"/>
      <c r="AB696" s="25"/>
      <c r="AC696" s="25"/>
    </row>
    <row r="697" spans="1:29">
      <c r="A697" s="42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Q697" s="25"/>
      <c r="R697" s="25"/>
      <c r="S697" s="25"/>
      <c r="T697" s="25"/>
      <c r="U697" s="70"/>
      <c r="V697" s="25"/>
      <c r="W697" s="25"/>
      <c r="X697" s="25"/>
      <c r="Y697" s="25"/>
      <c r="Z697" s="25"/>
      <c r="AA697" s="25"/>
      <c r="AB697" s="25"/>
      <c r="AC697" s="25"/>
    </row>
    <row r="698" spans="1:29">
      <c r="A698" s="42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Q698" s="25"/>
      <c r="R698" s="25"/>
      <c r="S698" s="25"/>
      <c r="T698" s="25"/>
      <c r="U698" s="70"/>
      <c r="V698" s="25"/>
      <c r="W698" s="25"/>
      <c r="X698" s="25"/>
      <c r="Y698" s="25"/>
      <c r="Z698" s="25"/>
      <c r="AA698" s="25"/>
      <c r="AB698" s="25"/>
      <c r="AC698" s="25"/>
    </row>
    <row r="699" spans="1:29">
      <c r="A699" s="42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Q699" s="25"/>
      <c r="R699" s="25"/>
      <c r="S699" s="25"/>
      <c r="T699" s="25"/>
      <c r="U699" s="70"/>
      <c r="V699" s="25"/>
      <c r="W699" s="25"/>
      <c r="X699" s="25"/>
      <c r="Y699" s="25"/>
      <c r="Z699" s="25"/>
      <c r="AA699" s="25"/>
      <c r="AB699" s="25"/>
      <c r="AC699" s="25"/>
    </row>
    <row r="700" spans="1:29">
      <c r="A700" s="42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Q700" s="25"/>
      <c r="R700" s="25"/>
      <c r="S700" s="25"/>
      <c r="T700" s="25"/>
      <c r="U700" s="70"/>
      <c r="V700" s="25"/>
      <c r="W700" s="25"/>
      <c r="X700" s="25"/>
      <c r="Y700" s="25"/>
      <c r="Z700" s="25"/>
      <c r="AA700" s="25"/>
      <c r="AB700" s="25"/>
      <c r="AC700" s="25"/>
    </row>
    <row r="701" spans="1:29">
      <c r="A701" s="42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Q701" s="25"/>
      <c r="R701" s="25"/>
      <c r="S701" s="25"/>
      <c r="T701" s="25"/>
      <c r="U701" s="70"/>
      <c r="V701" s="25"/>
      <c r="W701" s="25"/>
      <c r="X701" s="25"/>
      <c r="Y701" s="25"/>
      <c r="Z701" s="25"/>
      <c r="AA701" s="25"/>
      <c r="AB701" s="25"/>
      <c r="AC701" s="25"/>
    </row>
    <row r="702" spans="1:29">
      <c r="A702" s="42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Q702" s="25"/>
      <c r="R702" s="25"/>
      <c r="S702" s="25"/>
      <c r="T702" s="25"/>
      <c r="U702" s="70"/>
      <c r="V702" s="25"/>
      <c r="W702" s="25"/>
      <c r="X702" s="25"/>
      <c r="Y702" s="25"/>
      <c r="Z702" s="25"/>
      <c r="AA702" s="25"/>
      <c r="AB702" s="25"/>
      <c r="AC702" s="25"/>
    </row>
    <row r="703" spans="1:29">
      <c r="A703" s="42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Q703" s="25"/>
      <c r="R703" s="25"/>
      <c r="S703" s="25"/>
      <c r="T703" s="25"/>
      <c r="U703" s="70"/>
      <c r="V703" s="25"/>
      <c r="W703" s="25"/>
      <c r="X703" s="25"/>
      <c r="Y703" s="25"/>
      <c r="Z703" s="25"/>
      <c r="AA703" s="25"/>
      <c r="AB703" s="25"/>
      <c r="AC703" s="25"/>
    </row>
    <row r="704" spans="1:29">
      <c r="A704" s="42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Q704" s="25"/>
      <c r="R704" s="25"/>
      <c r="S704" s="25"/>
      <c r="T704" s="25"/>
      <c r="U704" s="70"/>
      <c r="V704" s="25"/>
      <c r="W704" s="25"/>
      <c r="X704" s="25"/>
      <c r="Y704" s="25"/>
      <c r="Z704" s="25"/>
      <c r="AA704" s="25"/>
      <c r="AB704" s="25"/>
      <c r="AC704" s="25"/>
    </row>
    <row r="705" spans="1:29">
      <c r="A705" s="42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Q705" s="25"/>
      <c r="R705" s="25"/>
      <c r="S705" s="25"/>
      <c r="T705" s="25"/>
      <c r="U705" s="70"/>
      <c r="V705" s="25"/>
      <c r="W705" s="25"/>
      <c r="X705" s="25"/>
      <c r="Y705" s="25"/>
      <c r="Z705" s="25"/>
      <c r="AA705" s="25"/>
      <c r="AB705" s="25"/>
      <c r="AC705" s="25"/>
    </row>
    <row r="706" spans="1:29">
      <c r="A706" s="42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Q706" s="25"/>
      <c r="R706" s="25"/>
      <c r="S706" s="25"/>
      <c r="T706" s="25"/>
      <c r="U706" s="70"/>
      <c r="V706" s="25"/>
      <c r="W706" s="25"/>
      <c r="X706" s="25"/>
      <c r="Y706" s="25"/>
      <c r="Z706" s="25"/>
      <c r="AA706" s="25"/>
      <c r="AB706" s="25"/>
      <c r="AC706" s="25"/>
    </row>
    <row r="707" spans="1:29">
      <c r="A707" s="42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Q707" s="25"/>
      <c r="R707" s="25"/>
      <c r="S707" s="25"/>
      <c r="T707" s="25"/>
      <c r="U707" s="70"/>
      <c r="V707" s="25"/>
      <c r="W707" s="25"/>
      <c r="X707" s="25"/>
      <c r="Y707" s="25"/>
      <c r="Z707" s="25"/>
      <c r="AA707" s="25"/>
      <c r="AB707" s="25"/>
      <c r="AC707" s="25"/>
    </row>
    <row r="708" spans="1:29">
      <c r="A708" s="42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Q708" s="25"/>
      <c r="R708" s="25"/>
      <c r="S708" s="25"/>
      <c r="T708" s="25"/>
      <c r="U708" s="70"/>
      <c r="V708" s="25"/>
      <c r="W708" s="25"/>
      <c r="X708" s="25"/>
      <c r="Y708" s="25"/>
      <c r="Z708" s="25"/>
      <c r="AA708" s="25"/>
      <c r="AB708" s="25"/>
      <c r="AC708" s="25"/>
    </row>
    <row r="709" spans="1:29">
      <c r="A709" s="42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Q709" s="25"/>
      <c r="R709" s="25"/>
      <c r="S709" s="25"/>
      <c r="T709" s="25"/>
      <c r="U709" s="70"/>
      <c r="V709" s="25"/>
      <c r="W709" s="25"/>
      <c r="X709" s="25"/>
      <c r="Y709" s="25"/>
      <c r="Z709" s="25"/>
      <c r="AA709" s="25"/>
      <c r="AB709" s="25"/>
      <c r="AC709" s="25"/>
    </row>
    <row r="710" spans="1:29">
      <c r="A710" s="42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Q710" s="25"/>
      <c r="R710" s="25"/>
      <c r="S710" s="25"/>
      <c r="T710" s="25"/>
      <c r="U710" s="70"/>
      <c r="V710" s="25"/>
      <c r="W710" s="25"/>
      <c r="X710" s="25"/>
      <c r="Y710" s="25"/>
      <c r="Z710" s="25"/>
      <c r="AA710" s="25"/>
      <c r="AB710" s="25"/>
      <c r="AC710" s="25"/>
    </row>
    <row r="711" spans="1:29">
      <c r="A711" s="42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Q711" s="25"/>
      <c r="R711" s="25"/>
      <c r="S711" s="25"/>
      <c r="T711" s="25"/>
      <c r="U711" s="70"/>
      <c r="V711" s="25"/>
      <c r="W711" s="25"/>
      <c r="X711" s="25"/>
      <c r="Y711" s="25"/>
      <c r="Z711" s="25"/>
      <c r="AA711" s="25"/>
      <c r="AB711" s="25"/>
      <c r="AC711" s="25"/>
    </row>
    <row r="712" spans="1:29">
      <c r="A712" s="42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Q712" s="25"/>
      <c r="R712" s="25"/>
      <c r="S712" s="25"/>
      <c r="T712" s="25"/>
      <c r="U712" s="70"/>
      <c r="V712" s="25"/>
      <c r="W712" s="25"/>
      <c r="X712" s="25"/>
      <c r="Y712" s="25"/>
      <c r="Z712" s="25"/>
      <c r="AA712" s="25"/>
      <c r="AB712" s="25"/>
      <c r="AC712" s="25"/>
    </row>
    <row r="713" spans="1:29">
      <c r="A713" s="42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Q713" s="25"/>
      <c r="R713" s="25"/>
      <c r="S713" s="25"/>
      <c r="T713" s="25"/>
      <c r="U713" s="70"/>
      <c r="V713" s="25"/>
      <c r="W713" s="25"/>
      <c r="X713" s="25"/>
      <c r="Y713" s="25"/>
      <c r="Z713" s="25"/>
      <c r="AA713" s="25"/>
      <c r="AB713" s="25"/>
      <c r="AC713" s="25"/>
    </row>
    <row r="714" spans="1:29">
      <c r="A714" s="42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Q714" s="25"/>
      <c r="R714" s="25"/>
      <c r="S714" s="25"/>
      <c r="T714" s="25"/>
      <c r="U714" s="70"/>
      <c r="V714" s="25"/>
      <c r="W714" s="25"/>
      <c r="X714" s="25"/>
      <c r="Y714" s="25"/>
      <c r="Z714" s="25"/>
      <c r="AA714" s="25"/>
      <c r="AB714" s="25"/>
      <c r="AC714" s="25"/>
    </row>
    <row r="715" spans="1:29">
      <c r="A715" s="42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Q715" s="25"/>
      <c r="R715" s="25"/>
      <c r="S715" s="25"/>
      <c r="T715" s="25"/>
      <c r="U715" s="70"/>
      <c r="V715" s="25"/>
      <c r="W715" s="25"/>
      <c r="X715" s="25"/>
      <c r="Y715" s="25"/>
      <c r="Z715" s="25"/>
      <c r="AA715" s="25"/>
      <c r="AB715" s="25"/>
      <c r="AC715" s="25"/>
    </row>
    <row r="716" spans="1:29">
      <c r="A716" s="42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Q716" s="25"/>
      <c r="R716" s="25"/>
      <c r="S716" s="25"/>
      <c r="T716" s="25"/>
      <c r="U716" s="70"/>
      <c r="V716" s="25"/>
      <c r="W716" s="25"/>
      <c r="X716" s="25"/>
      <c r="Y716" s="25"/>
      <c r="Z716" s="25"/>
      <c r="AA716" s="25"/>
      <c r="AB716" s="25"/>
      <c r="AC716" s="25"/>
    </row>
    <row r="717" spans="1:29">
      <c r="A717" s="42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Q717" s="25"/>
      <c r="R717" s="25"/>
      <c r="S717" s="25"/>
      <c r="T717" s="25"/>
      <c r="U717" s="70"/>
      <c r="V717" s="25"/>
      <c r="W717" s="25"/>
      <c r="X717" s="25"/>
      <c r="Y717" s="25"/>
      <c r="Z717" s="25"/>
      <c r="AA717" s="25"/>
      <c r="AB717" s="25"/>
      <c r="AC717" s="25"/>
    </row>
    <row r="718" spans="1:29">
      <c r="A718" s="42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Q718" s="25"/>
      <c r="R718" s="25"/>
      <c r="S718" s="25"/>
      <c r="T718" s="25"/>
      <c r="U718" s="70"/>
      <c r="V718" s="25"/>
      <c r="W718" s="25"/>
      <c r="X718" s="25"/>
      <c r="Y718" s="25"/>
      <c r="Z718" s="25"/>
      <c r="AA718" s="25"/>
      <c r="AB718" s="25"/>
      <c r="AC718" s="25"/>
    </row>
    <row r="719" spans="1:29">
      <c r="A719" s="42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Q719" s="25"/>
      <c r="R719" s="25"/>
      <c r="S719" s="25"/>
      <c r="T719" s="25"/>
      <c r="U719" s="70"/>
      <c r="V719" s="25"/>
      <c r="W719" s="25"/>
      <c r="X719" s="25"/>
      <c r="Y719" s="25"/>
      <c r="Z719" s="25"/>
      <c r="AA719" s="25"/>
      <c r="AB719" s="25"/>
      <c r="AC719" s="25"/>
    </row>
    <row r="720" spans="1:29">
      <c r="A720" s="42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Q720" s="25"/>
      <c r="R720" s="25"/>
      <c r="S720" s="25"/>
      <c r="T720" s="25"/>
      <c r="U720" s="70"/>
      <c r="V720" s="25"/>
      <c r="W720" s="25"/>
      <c r="X720" s="25"/>
      <c r="Y720" s="25"/>
      <c r="Z720" s="25"/>
      <c r="AA720" s="25"/>
      <c r="AB720" s="25"/>
      <c r="AC720" s="25"/>
    </row>
    <row r="721" spans="1:29">
      <c r="A721" s="42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Q721" s="25"/>
      <c r="R721" s="25"/>
      <c r="S721" s="25"/>
      <c r="T721" s="25"/>
      <c r="U721" s="70"/>
      <c r="V721" s="25"/>
      <c r="W721" s="25"/>
      <c r="X721" s="25"/>
      <c r="Y721" s="25"/>
      <c r="Z721" s="25"/>
      <c r="AA721" s="25"/>
      <c r="AB721" s="25"/>
      <c r="AC721" s="25"/>
    </row>
    <row r="722" spans="1:29">
      <c r="A722" s="42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Q722" s="25"/>
      <c r="R722" s="25"/>
      <c r="S722" s="25"/>
      <c r="T722" s="25"/>
      <c r="U722" s="70"/>
      <c r="V722" s="25"/>
      <c r="W722" s="25"/>
      <c r="X722" s="25"/>
      <c r="Y722" s="25"/>
      <c r="Z722" s="25"/>
      <c r="AA722" s="25"/>
      <c r="AB722" s="25"/>
      <c r="AC722" s="25"/>
    </row>
    <row r="723" spans="1:29">
      <c r="A723" s="42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Q723" s="25"/>
      <c r="R723" s="25"/>
      <c r="S723" s="25"/>
      <c r="T723" s="25"/>
      <c r="U723" s="70"/>
      <c r="V723" s="25"/>
      <c r="W723" s="25"/>
      <c r="X723" s="25"/>
      <c r="Y723" s="25"/>
      <c r="Z723" s="25"/>
      <c r="AA723" s="25"/>
      <c r="AB723" s="25"/>
      <c r="AC723" s="25"/>
    </row>
    <row r="724" spans="1:29">
      <c r="A724" s="42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Q724" s="25"/>
      <c r="R724" s="25"/>
      <c r="S724" s="25"/>
      <c r="T724" s="25"/>
      <c r="U724" s="70"/>
      <c r="V724" s="25"/>
      <c r="W724" s="25"/>
      <c r="X724" s="25"/>
      <c r="Y724" s="25"/>
      <c r="Z724" s="25"/>
      <c r="AA724" s="25"/>
      <c r="AB724" s="25"/>
      <c r="AC724" s="25"/>
    </row>
    <row r="725" spans="1:29">
      <c r="A725" s="42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Q725" s="25"/>
      <c r="R725" s="25"/>
      <c r="S725" s="25"/>
      <c r="T725" s="25"/>
      <c r="U725" s="70"/>
      <c r="V725" s="25"/>
      <c r="W725" s="25"/>
      <c r="X725" s="25"/>
      <c r="Y725" s="25"/>
      <c r="Z725" s="25"/>
      <c r="AA725" s="25"/>
      <c r="AB725" s="25"/>
      <c r="AC725" s="25"/>
    </row>
    <row r="726" spans="1:29">
      <c r="A726" s="42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Q726" s="25"/>
      <c r="R726" s="25"/>
      <c r="S726" s="25"/>
      <c r="T726" s="25"/>
      <c r="U726" s="70"/>
      <c r="V726" s="25"/>
      <c r="W726" s="25"/>
      <c r="X726" s="25"/>
      <c r="Y726" s="25"/>
      <c r="Z726" s="25"/>
      <c r="AA726" s="25"/>
      <c r="AB726" s="25"/>
      <c r="AC726" s="25"/>
    </row>
    <row r="727" spans="1:29">
      <c r="A727" s="42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Q727" s="25"/>
      <c r="R727" s="25"/>
      <c r="S727" s="25"/>
      <c r="T727" s="25"/>
      <c r="U727" s="70"/>
      <c r="V727" s="25"/>
      <c r="W727" s="25"/>
      <c r="X727" s="25"/>
      <c r="Y727" s="25"/>
      <c r="Z727" s="25"/>
      <c r="AA727" s="25"/>
      <c r="AB727" s="25"/>
      <c r="AC727" s="25"/>
    </row>
    <row r="728" spans="1:29">
      <c r="A728" s="42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Q728" s="25"/>
      <c r="R728" s="25"/>
      <c r="S728" s="25"/>
      <c r="T728" s="25"/>
      <c r="U728" s="70"/>
      <c r="V728" s="25"/>
      <c r="W728" s="25"/>
      <c r="X728" s="25"/>
      <c r="Y728" s="25"/>
      <c r="Z728" s="25"/>
      <c r="AA728" s="25"/>
      <c r="AB728" s="25"/>
      <c r="AC728" s="25"/>
    </row>
    <row r="729" spans="1:29">
      <c r="A729" s="42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Q729" s="25"/>
      <c r="R729" s="25"/>
      <c r="S729" s="25"/>
      <c r="T729" s="25"/>
      <c r="U729" s="70"/>
      <c r="V729" s="25"/>
      <c r="W729" s="25"/>
      <c r="X729" s="25"/>
      <c r="Y729" s="25"/>
      <c r="Z729" s="25"/>
      <c r="AA729" s="25"/>
      <c r="AB729" s="25"/>
      <c r="AC729" s="25"/>
    </row>
    <row r="730" spans="1:29">
      <c r="A730" s="42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Q730" s="25"/>
      <c r="R730" s="25"/>
      <c r="S730" s="25"/>
      <c r="T730" s="25"/>
      <c r="U730" s="70"/>
      <c r="V730" s="25"/>
      <c r="W730" s="25"/>
      <c r="X730" s="25"/>
      <c r="Y730" s="25"/>
      <c r="Z730" s="25"/>
      <c r="AA730" s="25"/>
      <c r="AB730" s="25"/>
      <c r="AC730" s="25"/>
    </row>
    <row r="731" spans="1:29">
      <c r="A731" s="42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Q731" s="25"/>
      <c r="R731" s="25"/>
      <c r="S731" s="25"/>
      <c r="T731" s="25"/>
      <c r="U731" s="70"/>
      <c r="V731" s="25"/>
      <c r="W731" s="25"/>
      <c r="X731" s="25"/>
      <c r="Y731" s="25"/>
      <c r="Z731" s="25"/>
      <c r="AA731" s="25"/>
      <c r="AB731" s="25"/>
      <c r="AC731" s="25"/>
    </row>
    <row r="732" spans="1:29">
      <c r="A732" s="42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Q732" s="25"/>
      <c r="R732" s="25"/>
      <c r="S732" s="25"/>
      <c r="T732" s="25"/>
      <c r="U732" s="70"/>
      <c r="V732" s="25"/>
      <c r="W732" s="25"/>
      <c r="X732" s="25"/>
      <c r="Y732" s="25"/>
      <c r="Z732" s="25"/>
      <c r="AA732" s="25"/>
      <c r="AB732" s="25"/>
      <c r="AC732" s="25"/>
    </row>
    <row r="733" spans="1:29">
      <c r="A733" s="42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Q733" s="25"/>
      <c r="R733" s="25"/>
      <c r="S733" s="25"/>
      <c r="T733" s="25"/>
      <c r="U733" s="70"/>
      <c r="V733" s="25"/>
      <c r="W733" s="25"/>
      <c r="X733" s="25"/>
      <c r="Y733" s="25"/>
      <c r="Z733" s="25"/>
      <c r="AA733" s="25"/>
      <c r="AB733" s="25"/>
      <c r="AC733" s="25"/>
    </row>
    <row r="734" spans="1:29">
      <c r="A734" s="42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Q734" s="25"/>
      <c r="R734" s="25"/>
      <c r="S734" s="25"/>
      <c r="T734" s="25"/>
      <c r="U734" s="70"/>
      <c r="V734" s="25"/>
      <c r="W734" s="25"/>
      <c r="X734" s="25"/>
      <c r="Y734" s="25"/>
      <c r="Z734" s="25"/>
      <c r="AA734" s="25"/>
      <c r="AB734" s="25"/>
      <c r="AC734" s="25"/>
    </row>
    <row r="735" spans="1:29">
      <c r="A735" s="42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Q735" s="25"/>
      <c r="R735" s="25"/>
      <c r="S735" s="25"/>
      <c r="T735" s="25"/>
      <c r="U735" s="70"/>
      <c r="V735" s="25"/>
      <c r="W735" s="25"/>
      <c r="X735" s="25"/>
      <c r="Y735" s="25"/>
      <c r="Z735" s="25"/>
      <c r="AA735" s="25"/>
      <c r="AB735" s="25"/>
      <c r="AC735" s="25"/>
    </row>
    <row r="736" spans="1:29">
      <c r="A736" s="42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Q736" s="25"/>
      <c r="R736" s="25"/>
      <c r="S736" s="25"/>
      <c r="T736" s="25"/>
      <c r="U736" s="70"/>
      <c r="V736" s="25"/>
      <c r="W736" s="25"/>
      <c r="X736" s="25"/>
      <c r="Y736" s="25"/>
      <c r="Z736" s="25"/>
      <c r="AA736" s="25"/>
      <c r="AB736" s="25"/>
      <c r="AC736" s="25"/>
    </row>
    <row r="737" spans="1:29">
      <c r="A737" s="42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Q737" s="25"/>
      <c r="R737" s="25"/>
      <c r="S737" s="25"/>
      <c r="T737" s="25"/>
      <c r="U737" s="70"/>
      <c r="V737" s="25"/>
      <c r="W737" s="25"/>
      <c r="X737" s="25"/>
      <c r="Y737" s="25"/>
      <c r="Z737" s="25"/>
      <c r="AA737" s="25"/>
      <c r="AB737" s="25"/>
      <c r="AC737" s="25"/>
    </row>
    <row r="738" spans="1:29">
      <c r="A738" s="42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Q738" s="25"/>
      <c r="R738" s="25"/>
      <c r="S738" s="25"/>
      <c r="T738" s="25"/>
      <c r="U738" s="70"/>
      <c r="V738" s="25"/>
      <c r="W738" s="25"/>
      <c r="X738" s="25"/>
      <c r="Y738" s="25"/>
      <c r="Z738" s="25"/>
      <c r="AA738" s="25"/>
      <c r="AB738" s="25"/>
      <c r="AC738" s="25"/>
    </row>
    <row r="739" spans="1:29">
      <c r="A739" s="42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Q739" s="25"/>
      <c r="R739" s="25"/>
      <c r="S739" s="25"/>
      <c r="T739" s="25"/>
      <c r="U739" s="70"/>
      <c r="V739" s="25"/>
      <c r="W739" s="25"/>
      <c r="X739" s="25"/>
      <c r="Y739" s="25"/>
      <c r="Z739" s="25"/>
      <c r="AA739" s="25"/>
      <c r="AB739" s="25"/>
      <c r="AC739" s="25"/>
    </row>
    <row r="740" spans="1:29">
      <c r="A740" s="42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Q740" s="25"/>
      <c r="R740" s="25"/>
      <c r="S740" s="25"/>
      <c r="T740" s="25"/>
      <c r="U740" s="70"/>
      <c r="V740" s="25"/>
      <c r="W740" s="25"/>
      <c r="X740" s="25"/>
      <c r="Y740" s="25"/>
      <c r="Z740" s="25"/>
      <c r="AA740" s="25"/>
      <c r="AB740" s="25"/>
      <c r="AC740" s="25"/>
    </row>
    <row r="741" spans="1:29">
      <c r="A741" s="42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Q741" s="25"/>
      <c r="R741" s="25"/>
      <c r="S741" s="25"/>
      <c r="T741" s="25"/>
      <c r="U741" s="70"/>
      <c r="V741" s="25"/>
      <c r="W741" s="25"/>
      <c r="X741" s="25"/>
      <c r="Y741" s="25"/>
      <c r="Z741" s="25"/>
      <c r="AA741" s="25"/>
      <c r="AB741" s="25"/>
      <c r="AC741" s="25"/>
    </row>
    <row r="742" spans="1:29">
      <c r="A742" s="42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Q742" s="25"/>
      <c r="R742" s="25"/>
      <c r="S742" s="25"/>
      <c r="T742" s="25"/>
      <c r="U742" s="70"/>
      <c r="V742" s="25"/>
      <c r="W742" s="25"/>
      <c r="X742" s="25"/>
      <c r="Y742" s="25"/>
      <c r="Z742" s="25"/>
      <c r="AA742" s="25"/>
      <c r="AB742" s="25"/>
      <c r="AC742" s="25"/>
    </row>
    <row r="743" spans="1:29">
      <c r="A743" s="42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Q743" s="25"/>
      <c r="R743" s="25"/>
      <c r="S743" s="25"/>
      <c r="T743" s="25"/>
      <c r="U743" s="70"/>
      <c r="V743" s="25"/>
      <c r="W743" s="25"/>
      <c r="X743" s="25"/>
      <c r="Y743" s="25"/>
      <c r="Z743" s="25"/>
      <c r="AA743" s="25"/>
      <c r="AB743" s="25"/>
      <c r="AC743" s="25"/>
    </row>
    <row r="744" spans="1:29">
      <c r="A744" s="42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Q744" s="25"/>
      <c r="R744" s="25"/>
      <c r="S744" s="25"/>
      <c r="T744" s="25"/>
      <c r="U744" s="70"/>
      <c r="V744" s="25"/>
      <c r="W744" s="25"/>
      <c r="X744" s="25"/>
      <c r="Y744" s="25"/>
      <c r="Z744" s="25"/>
      <c r="AA744" s="25"/>
      <c r="AB744" s="25"/>
      <c r="AC744" s="25"/>
    </row>
    <row r="745" spans="1:29">
      <c r="A745" s="42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Q745" s="25"/>
      <c r="R745" s="25"/>
      <c r="S745" s="25"/>
      <c r="T745" s="25"/>
      <c r="U745" s="70"/>
      <c r="V745" s="25"/>
      <c r="W745" s="25"/>
      <c r="X745" s="25"/>
      <c r="Y745" s="25"/>
      <c r="Z745" s="25"/>
      <c r="AA745" s="25"/>
      <c r="AB745" s="25"/>
      <c r="AC745" s="25"/>
    </row>
    <row r="746" spans="1:29">
      <c r="A746" s="42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Q746" s="25"/>
      <c r="R746" s="25"/>
      <c r="S746" s="25"/>
      <c r="T746" s="25"/>
      <c r="U746" s="70"/>
      <c r="V746" s="25"/>
      <c r="W746" s="25"/>
      <c r="X746" s="25"/>
      <c r="Y746" s="25"/>
      <c r="Z746" s="25"/>
      <c r="AA746" s="25"/>
      <c r="AB746" s="25"/>
      <c r="AC746" s="25"/>
    </row>
    <row r="747" spans="1:29">
      <c r="A747" s="42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Q747" s="25"/>
      <c r="R747" s="25"/>
      <c r="S747" s="25"/>
      <c r="T747" s="25"/>
      <c r="U747" s="70"/>
      <c r="V747" s="25"/>
      <c r="W747" s="25"/>
      <c r="X747" s="25"/>
      <c r="Y747" s="25"/>
      <c r="Z747" s="25"/>
      <c r="AA747" s="25"/>
      <c r="AB747" s="25"/>
      <c r="AC747" s="25"/>
    </row>
    <row r="748" spans="1:29">
      <c r="A748" s="42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Q748" s="25"/>
      <c r="R748" s="25"/>
      <c r="S748" s="25"/>
      <c r="T748" s="25"/>
      <c r="U748" s="70"/>
      <c r="V748" s="25"/>
      <c r="W748" s="25"/>
      <c r="X748" s="25"/>
      <c r="Y748" s="25"/>
      <c r="Z748" s="25"/>
      <c r="AA748" s="25"/>
      <c r="AB748" s="25"/>
      <c r="AC748" s="25"/>
    </row>
    <row r="749" spans="1:29">
      <c r="A749" s="42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Q749" s="25"/>
      <c r="R749" s="25"/>
      <c r="S749" s="25"/>
      <c r="T749" s="25"/>
      <c r="U749" s="70"/>
      <c r="V749" s="25"/>
      <c r="W749" s="25"/>
      <c r="X749" s="25"/>
      <c r="Y749" s="25"/>
      <c r="Z749" s="25"/>
      <c r="AA749" s="25"/>
      <c r="AB749" s="25"/>
      <c r="AC749" s="25"/>
    </row>
    <row r="750" spans="1:29">
      <c r="A750" s="42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Q750" s="25"/>
      <c r="R750" s="25"/>
      <c r="S750" s="25"/>
      <c r="T750" s="25"/>
      <c r="U750" s="70"/>
      <c r="V750" s="25"/>
      <c r="W750" s="25"/>
      <c r="X750" s="25"/>
      <c r="Y750" s="25"/>
      <c r="Z750" s="25"/>
      <c r="AA750" s="25"/>
      <c r="AB750" s="25"/>
      <c r="AC750" s="25"/>
    </row>
    <row r="751" spans="1:29">
      <c r="A751" s="42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Q751" s="25"/>
      <c r="R751" s="25"/>
      <c r="S751" s="25"/>
      <c r="T751" s="25"/>
      <c r="U751" s="70"/>
      <c r="V751" s="25"/>
      <c r="W751" s="25"/>
      <c r="X751" s="25"/>
      <c r="Y751" s="25"/>
      <c r="Z751" s="25"/>
      <c r="AA751" s="25"/>
      <c r="AB751" s="25"/>
      <c r="AC751" s="25"/>
    </row>
    <row r="752" spans="1:29">
      <c r="A752" s="42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Q752" s="25"/>
      <c r="R752" s="25"/>
      <c r="S752" s="25"/>
      <c r="T752" s="25"/>
      <c r="U752" s="70"/>
      <c r="V752" s="25"/>
      <c r="W752" s="25"/>
      <c r="X752" s="25"/>
      <c r="Y752" s="25"/>
      <c r="Z752" s="25"/>
      <c r="AA752" s="25"/>
      <c r="AB752" s="25"/>
      <c r="AC752" s="25"/>
    </row>
    <row r="753" spans="1:29">
      <c r="A753" s="42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Q753" s="25"/>
      <c r="R753" s="25"/>
      <c r="S753" s="25"/>
      <c r="T753" s="25"/>
      <c r="U753" s="70"/>
      <c r="V753" s="25"/>
      <c r="W753" s="25"/>
      <c r="X753" s="25"/>
      <c r="Y753" s="25"/>
      <c r="Z753" s="25"/>
      <c r="AA753" s="25"/>
      <c r="AB753" s="25"/>
      <c r="AC753" s="25"/>
    </row>
    <row r="754" spans="1:29">
      <c r="A754" s="42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Q754" s="25"/>
      <c r="R754" s="25"/>
      <c r="S754" s="25"/>
      <c r="T754" s="25"/>
      <c r="U754" s="70"/>
      <c r="V754" s="25"/>
      <c r="W754" s="25"/>
      <c r="X754" s="25"/>
      <c r="Y754" s="25"/>
      <c r="Z754" s="25"/>
      <c r="AA754" s="25"/>
      <c r="AB754" s="25"/>
      <c r="AC754" s="25"/>
    </row>
    <row r="755" spans="1:29">
      <c r="A755" s="42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Q755" s="25"/>
      <c r="R755" s="25"/>
      <c r="S755" s="25"/>
      <c r="T755" s="25"/>
      <c r="U755" s="70"/>
      <c r="V755" s="25"/>
      <c r="W755" s="25"/>
      <c r="X755" s="25"/>
      <c r="Y755" s="25"/>
      <c r="Z755" s="25"/>
      <c r="AA755" s="25"/>
      <c r="AB755" s="25"/>
      <c r="AC755" s="25"/>
    </row>
    <row r="756" spans="1:29">
      <c r="A756" s="42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Q756" s="25"/>
      <c r="R756" s="25"/>
      <c r="S756" s="25"/>
      <c r="T756" s="25"/>
      <c r="U756" s="70"/>
      <c r="V756" s="25"/>
      <c r="W756" s="25"/>
      <c r="X756" s="25"/>
      <c r="Y756" s="25"/>
      <c r="Z756" s="25"/>
      <c r="AA756" s="25"/>
      <c r="AB756" s="25"/>
      <c r="AC756" s="25"/>
    </row>
    <row r="757" spans="1:29">
      <c r="A757" s="42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Q757" s="25"/>
      <c r="R757" s="25"/>
      <c r="S757" s="25"/>
      <c r="T757" s="25"/>
      <c r="U757" s="70"/>
      <c r="V757" s="25"/>
      <c r="W757" s="25"/>
      <c r="X757" s="25"/>
      <c r="Y757" s="25"/>
      <c r="Z757" s="25"/>
      <c r="AA757" s="25"/>
      <c r="AB757" s="25"/>
      <c r="AC757" s="25"/>
    </row>
    <row r="758" spans="1:29">
      <c r="A758" s="42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Q758" s="25"/>
      <c r="R758" s="25"/>
      <c r="S758" s="25"/>
      <c r="T758" s="25"/>
      <c r="U758" s="70"/>
      <c r="V758" s="25"/>
      <c r="W758" s="25"/>
      <c r="X758" s="25"/>
      <c r="Y758" s="25"/>
      <c r="Z758" s="25"/>
      <c r="AA758" s="25"/>
      <c r="AB758" s="25"/>
      <c r="AC758" s="25"/>
    </row>
    <row r="759" spans="1:29">
      <c r="A759" s="42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Q759" s="25"/>
      <c r="R759" s="25"/>
      <c r="S759" s="25"/>
      <c r="T759" s="25"/>
      <c r="U759" s="70"/>
      <c r="V759" s="25"/>
      <c r="W759" s="25"/>
      <c r="X759" s="25"/>
      <c r="Y759" s="25"/>
      <c r="Z759" s="25"/>
      <c r="AA759" s="25"/>
      <c r="AB759" s="25"/>
      <c r="AC759" s="25"/>
    </row>
    <row r="760" spans="1:29">
      <c r="A760" s="42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Q760" s="25"/>
      <c r="R760" s="25"/>
      <c r="S760" s="25"/>
      <c r="T760" s="25"/>
      <c r="U760" s="70"/>
      <c r="V760" s="25"/>
      <c r="W760" s="25"/>
      <c r="X760" s="25"/>
      <c r="Y760" s="25"/>
      <c r="Z760" s="25"/>
      <c r="AA760" s="25"/>
      <c r="AB760" s="25"/>
      <c r="AC760" s="25"/>
    </row>
    <row r="761" spans="1:29">
      <c r="A761" s="42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Q761" s="25"/>
      <c r="R761" s="25"/>
      <c r="S761" s="25"/>
      <c r="T761" s="25"/>
      <c r="U761" s="70"/>
      <c r="V761" s="25"/>
      <c r="W761" s="25"/>
      <c r="X761" s="25"/>
      <c r="Y761" s="25"/>
      <c r="Z761" s="25"/>
      <c r="AA761" s="25"/>
      <c r="AB761" s="25"/>
      <c r="AC761" s="25"/>
    </row>
    <row r="762" spans="1:29">
      <c r="A762" s="42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Q762" s="25"/>
      <c r="R762" s="25"/>
      <c r="S762" s="25"/>
      <c r="T762" s="25"/>
      <c r="U762" s="70"/>
      <c r="V762" s="25"/>
      <c r="W762" s="25"/>
      <c r="X762" s="25"/>
      <c r="Y762" s="25"/>
      <c r="Z762" s="25"/>
      <c r="AA762" s="25"/>
      <c r="AB762" s="25"/>
      <c r="AC762" s="25"/>
    </row>
    <row r="763" spans="1:29">
      <c r="A763" s="42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Q763" s="25"/>
      <c r="R763" s="25"/>
      <c r="S763" s="25"/>
      <c r="T763" s="25"/>
      <c r="U763" s="70"/>
      <c r="V763" s="25"/>
      <c r="W763" s="25"/>
      <c r="X763" s="25"/>
      <c r="Y763" s="25"/>
      <c r="Z763" s="25"/>
      <c r="AA763" s="25"/>
      <c r="AB763" s="25"/>
      <c r="AC763" s="25"/>
    </row>
    <row r="764" spans="1:29">
      <c r="A764" s="42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Q764" s="25"/>
      <c r="R764" s="25"/>
      <c r="S764" s="25"/>
      <c r="T764" s="25"/>
      <c r="U764" s="70"/>
      <c r="V764" s="25"/>
      <c r="W764" s="25"/>
      <c r="X764" s="25"/>
      <c r="Y764" s="25"/>
      <c r="Z764" s="25"/>
      <c r="AA764" s="25"/>
      <c r="AB764" s="25"/>
      <c r="AC764" s="25"/>
    </row>
    <row r="765" spans="1:29">
      <c r="A765" s="42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Q765" s="25"/>
      <c r="R765" s="25"/>
      <c r="S765" s="25"/>
      <c r="T765" s="25"/>
      <c r="U765" s="70"/>
      <c r="V765" s="25"/>
      <c r="W765" s="25"/>
      <c r="X765" s="25"/>
      <c r="Y765" s="25"/>
      <c r="Z765" s="25"/>
      <c r="AA765" s="25"/>
      <c r="AB765" s="25"/>
      <c r="AC765" s="25"/>
    </row>
    <row r="766" spans="1:29">
      <c r="A766" s="42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Q766" s="25"/>
      <c r="R766" s="25"/>
      <c r="S766" s="25"/>
      <c r="T766" s="25"/>
      <c r="U766" s="70"/>
      <c r="V766" s="25"/>
      <c r="W766" s="25"/>
      <c r="X766" s="25"/>
      <c r="Y766" s="25"/>
      <c r="Z766" s="25"/>
      <c r="AA766" s="25"/>
      <c r="AB766" s="25"/>
      <c r="AC766" s="25"/>
    </row>
    <row r="767" spans="1:29">
      <c r="A767" s="42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Q767" s="25"/>
      <c r="R767" s="25"/>
      <c r="S767" s="25"/>
      <c r="T767" s="25"/>
      <c r="U767" s="70"/>
      <c r="V767" s="25"/>
      <c r="W767" s="25"/>
      <c r="X767" s="25"/>
      <c r="Y767" s="25"/>
      <c r="Z767" s="25"/>
      <c r="AA767" s="25"/>
      <c r="AB767" s="25"/>
      <c r="AC767" s="25"/>
    </row>
    <row r="768" spans="1:29">
      <c r="A768" s="42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Q768" s="25"/>
      <c r="R768" s="25"/>
      <c r="S768" s="25"/>
      <c r="T768" s="25"/>
      <c r="U768" s="70"/>
      <c r="V768" s="25"/>
      <c r="W768" s="25"/>
      <c r="X768" s="25"/>
      <c r="Y768" s="25"/>
      <c r="Z768" s="25"/>
      <c r="AA768" s="25"/>
      <c r="AB768" s="25"/>
      <c r="AC768" s="25"/>
    </row>
    <row r="769" spans="1:29">
      <c r="A769" s="42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Q769" s="25"/>
      <c r="R769" s="25"/>
      <c r="S769" s="25"/>
      <c r="T769" s="25"/>
      <c r="U769" s="70"/>
      <c r="V769" s="25"/>
      <c r="W769" s="25"/>
      <c r="X769" s="25"/>
      <c r="Y769" s="25"/>
      <c r="Z769" s="25"/>
      <c r="AA769" s="25"/>
      <c r="AB769" s="25"/>
      <c r="AC769" s="25"/>
    </row>
    <row r="770" spans="1:29">
      <c r="A770" s="42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Q770" s="25"/>
      <c r="R770" s="25"/>
      <c r="S770" s="25"/>
      <c r="T770" s="25"/>
      <c r="U770" s="70"/>
      <c r="V770" s="25"/>
      <c r="W770" s="25"/>
      <c r="X770" s="25"/>
      <c r="Y770" s="25"/>
      <c r="Z770" s="25"/>
      <c r="AA770" s="25"/>
      <c r="AB770" s="25"/>
      <c r="AC770" s="25"/>
    </row>
    <row r="771" spans="1:29">
      <c r="A771" s="42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Q771" s="25"/>
      <c r="R771" s="25"/>
      <c r="S771" s="25"/>
      <c r="T771" s="25"/>
      <c r="U771" s="70"/>
      <c r="V771" s="25"/>
      <c r="W771" s="25"/>
      <c r="X771" s="25"/>
      <c r="Y771" s="25"/>
      <c r="Z771" s="25"/>
      <c r="AA771" s="25"/>
      <c r="AB771" s="25"/>
      <c r="AC771" s="25"/>
    </row>
    <row r="772" spans="1:29">
      <c r="A772" s="42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Q772" s="25"/>
      <c r="R772" s="25"/>
      <c r="S772" s="25"/>
      <c r="T772" s="25"/>
      <c r="U772" s="70"/>
      <c r="V772" s="25"/>
      <c r="W772" s="25"/>
      <c r="X772" s="25"/>
      <c r="Y772" s="25"/>
      <c r="Z772" s="25"/>
      <c r="AA772" s="25"/>
      <c r="AB772" s="25"/>
      <c r="AC772" s="25"/>
    </row>
    <row r="773" spans="1:29">
      <c r="A773" s="42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Q773" s="25"/>
      <c r="R773" s="25"/>
      <c r="S773" s="25"/>
      <c r="T773" s="25"/>
      <c r="U773" s="70"/>
      <c r="V773" s="25"/>
      <c r="W773" s="25"/>
      <c r="X773" s="25"/>
      <c r="Y773" s="25"/>
      <c r="Z773" s="25"/>
      <c r="AA773" s="25"/>
      <c r="AB773" s="25"/>
      <c r="AC773" s="25"/>
    </row>
    <row r="774" spans="1:29">
      <c r="A774" s="42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Q774" s="25"/>
      <c r="R774" s="25"/>
      <c r="S774" s="25"/>
      <c r="T774" s="25"/>
      <c r="U774" s="70"/>
      <c r="V774" s="25"/>
      <c r="W774" s="25"/>
      <c r="X774" s="25"/>
      <c r="Y774" s="25"/>
      <c r="Z774" s="25"/>
      <c r="AA774" s="25"/>
      <c r="AB774" s="25"/>
      <c r="AC774" s="25"/>
    </row>
    <row r="775" spans="1:29">
      <c r="A775" s="42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Q775" s="25"/>
      <c r="R775" s="25"/>
      <c r="S775" s="25"/>
      <c r="T775" s="25"/>
      <c r="U775" s="70"/>
      <c r="V775" s="25"/>
      <c r="W775" s="25"/>
      <c r="X775" s="25"/>
      <c r="Y775" s="25"/>
      <c r="Z775" s="25"/>
      <c r="AA775" s="25"/>
      <c r="AB775" s="25"/>
      <c r="AC775" s="25"/>
    </row>
    <row r="776" spans="1:29">
      <c r="A776" s="42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Q776" s="25"/>
      <c r="R776" s="25"/>
      <c r="S776" s="25"/>
      <c r="T776" s="25"/>
      <c r="U776" s="70"/>
      <c r="V776" s="25"/>
      <c r="W776" s="25"/>
      <c r="X776" s="25"/>
      <c r="Y776" s="25"/>
      <c r="Z776" s="25"/>
      <c r="AA776" s="25"/>
      <c r="AB776" s="25"/>
      <c r="AC776" s="25"/>
    </row>
    <row r="777" spans="1:29">
      <c r="A777" s="42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Q777" s="25"/>
      <c r="R777" s="25"/>
      <c r="S777" s="25"/>
      <c r="T777" s="25"/>
      <c r="U777" s="70"/>
      <c r="V777" s="25"/>
      <c r="W777" s="25"/>
      <c r="X777" s="25"/>
      <c r="Y777" s="25"/>
      <c r="Z777" s="25"/>
      <c r="AA777" s="25"/>
      <c r="AB777" s="25"/>
      <c r="AC777" s="25"/>
    </row>
    <row r="778" spans="1:29">
      <c r="A778" s="42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Q778" s="25"/>
      <c r="R778" s="25"/>
      <c r="S778" s="25"/>
      <c r="T778" s="25"/>
      <c r="U778" s="70"/>
      <c r="V778" s="25"/>
      <c r="W778" s="25"/>
      <c r="X778" s="25"/>
      <c r="Y778" s="25"/>
      <c r="Z778" s="25"/>
      <c r="AA778" s="25"/>
      <c r="AB778" s="25"/>
      <c r="AC778" s="25"/>
    </row>
    <row r="779" spans="1:29">
      <c r="A779" s="42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Q779" s="25"/>
      <c r="R779" s="25"/>
      <c r="S779" s="25"/>
      <c r="T779" s="25"/>
      <c r="U779" s="70"/>
      <c r="V779" s="25"/>
      <c r="W779" s="25"/>
      <c r="X779" s="25"/>
      <c r="Y779" s="25"/>
      <c r="Z779" s="25"/>
      <c r="AA779" s="25"/>
      <c r="AB779" s="25"/>
      <c r="AC779" s="25"/>
    </row>
    <row r="780" spans="1:29">
      <c r="A780" s="42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Q780" s="25"/>
      <c r="R780" s="25"/>
      <c r="S780" s="25"/>
      <c r="T780" s="25"/>
      <c r="U780" s="70"/>
      <c r="V780" s="25"/>
      <c r="W780" s="25"/>
      <c r="X780" s="25"/>
      <c r="Y780" s="25"/>
      <c r="Z780" s="25"/>
      <c r="AA780" s="25"/>
      <c r="AB780" s="25"/>
      <c r="AC780" s="25"/>
    </row>
    <row r="781" spans="1:29">
      <c r="A781" s="42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Q781" s="25"/>
      <c r="R781" s="25"/>
      <c r="S781" s="25"/>
      <c r="T781" s="25"/>
      <c r="U781" s="70"/>
      <c r="V781" s="25"/>
      <c r="W781" s="25"/>
      <c r="X781" s="25"/>
      <c r="Y781" s="25"/>
      <c r="Z781" s="25"/>
      <c r="AA781" s="25"/>
      <c r="AB781" s="25"/>
      <c r="AC781" s="25"/>
    </row>
    <row r="782" spans="1:29">
      <c r="A782" s="42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Q782" s="25"/>
      <c r="R782" s="25"/>
      <c r="S782" s="25"/>
      <c r="T782" s="25"/>
      <c r="U782" s="70"/>
      <c r="V782" s="25"/>
      <c r="W782" s="25"/>
      <c r="X782" s="25"/>
      <c r="Y782" s="25"/>
      <c r="Z782" s="25"/>
      <c r="AA782" s="25"/>
      <c r="AB782" s="25"/>
      <c r="AC782" s="25"/>
    </row>
    <row r="783" spans="1:29">
      <c r="A783" s="42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Q783" s="25"/>
      <c r="R783" s="25"/>
      <c r="S783" s="25"/>
      <c r="T783" s="25"/>
      <c r="U783" s="70"/>
      <c r="V783" s="25"/>
      <c r="W783" s="25"/>
      <c r="X783" s="25"/>
      <c r="Y783" s="25"/>
      <c r="Z783" s="25"/>
      <c r="AA783" s="25"/>
      <c r="AB783" s="25"/>
      <c r="AC783" s="25"/>
    </row>
    <row r="784" spans="1:29">
      <c r="A784" s="42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Q784" s="25"/>
      <c r="R784" s="25"/>
      <c r="S784" s="25"/>
      <c r="T784" s="25"/>
      <c r="U784" s="70"/>
      <c r="V784" s="25"/>
      <c r="W784" s="25"/>
      <c r="X784" s="25"/>
      <c r="Y784" s="25"/>
      <c r="Z784" s="25"/>
      <c r="AA784" s="25"/>
      <c r="AB784" s="25"/>
      <c r="AC784" s="25"/>
    </row>
    <row r="785" spans="1:29">
      <c r="A785" s="42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Q785" s="25"/>
      <c r="R785" s="25"/>
      <c r="S785" s="25"/>
      <c r="T785" s="25"/>
      <c r="U785" s="70"/>
      <c r="V785" s="25"/>
      <c r="W785" s="25"/>
      <c r="X785" s="25"/>
      <c r="Y785" s="25"/>
      <c r="Z785" s="25"/>
      <c r="AA785" s="25"/>
      <c r="AB785" s="25"/>
      <c r="AC785" s="25"/>
    </row>
    <row r="786" spans="1:29">
      <c r="A786" s="42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Q786" s="25"/>
      <c r="R786" s="25"/>
      <c r="S786" s="25"/>
      <c r="T786" s="25"/>
      <c r="U786" s="70"/>
      <c r="V786" s="25"/>
      <c r="W786" s="25"/>
      <c r="X786" s="25"/>
      <c r="Y786" s="25"/>
      <c r="Z786" s="25"/>
      <c r="AA786" s="25"/>
      <c r="AB786" s="25"/>
      <c r="AC786" s="25"/>
    </row>
    <row r="787" spans="1:29">
      <c r="A787" s="42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Q787" s="25"/>
      <c r="R787" s="25"/>
      <c r="S787" s="25"/>
      <c r="T787" s="25"/>
      <c r="U787" s="70"/>
      <c r="V787" s="25"/>
      <c r="W787" s="25"/>
      <c r="X787" s="25"/>
      <c r="Y787" s="25"/>
      <c r="Z787" s="25"/>
      <c r="AA787" s="25"/>
      <c r="AB787" s="25"/>
      <c r="AC787" s="25"/>
    </row>
    <row r="788" spans="1:29">
      <c r="A788" s="42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Q788" s="25"/>
      <c r="R788" s="25"/>
      <c r="S788" s="25"/>
      <c r="T788" s="25"/>
      <c r="U788" s="70"/>
      <c r="V788" s="25"/>
      <c r="W788" s="25"/>
      <c r="X788" s="25"/>
      <c r="Y788" s="25"/>
      <c r="Z788" s="25"/>
      <c r="AA788" s="25"/>
      <c r="AB788" s="25"/>
      <c r="AC788" s="25"/>
    </row>
    <row r="789" spans="1:29">
      <c r="A789" s="42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Q789" s="25"/>
      <c r="R789" s="25"/>
      <c r="S789" s="25"/>
      <c r="T789" s="25"/>
      <c r="U789" s="70"/>
      <c r="V789" s="25"/>
      <c r="W789" s="25"/>
      <c r="X789" s="25"/>
      <c r="Y789" s="25"/>
      <c r="Z789" s="25"/>
      <c r="AA789" s="25"/>
      <c r="AB789" s="25"/>
      <c r="AC789" s="25"/>
    </row>
    <row r="790" spans="1:29">
      <c r="A790" s="42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Q790" s="25"/>
      <c r="R790" s="25"/>
      <c r="S790" s="25"/>
      <c r="T790" s="25"/>
      <c r="U790" s="70"/>
      <c r="V790" s="25"/>
      <c r="W790" s="25"/>
      <c r="X790" s="25"/>
      <c r="Y790" s="25"/>
      <c r="Z790" s="25"/>
      <c r="AA790" s="25"/>
      <c r="AB790" s="25"/>
      <c r="AC790" s="25"/>
    </row>
    <row r="791" spans="1:29">
      <c r="A791" s="42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Q791" s="25"/>
      <c r="R791" s="25"/>
      <c r="S791" s="25"/>
      <c r="T791" s="25"/>
      <c r="U791" s="70"/>
      <c r="V791" s="25"/>
      <c r="W791" s="25"/>
      <c r="X791" s="25"/>
      <c r="Y791" s="25"/>
      <c r="Z791" s="25"/>
      <c r="AA791" s="25"/>
      <c r="AB791" s="25"/>
      <c r="AC791" s="25"/>
    </row>
    <row r="792" spans="1:29">
      <c r="A792" s="42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Q792" s="25"/>
      <c r="R792" s="25"/>
      <c r="S792" s="25"/>
      <c r="T792" s="25"/>
      <c r="U792" s="70"/>
      <c r="V792" s="25"/>
      <c r="W792" s="25"/>
      <c r="X792" s="25"/>
      <c r="Y792" s="25"/>
      <c r="Z792" s="25"/>
      <c r="AA792" s="25"/>
      <c r="AB792" s="25"/>
      <c r="AC792" s="25"/>
    </row>
    <row r="793" spans="1:29">
      <c r="A793" s="42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Q793" s="25"/>
      <c r="R793" s="25"/>
      <c r="S793" s="25"/>
      <c r="T793" s="25"/>
      <c r="U793" s="70"/>
      <c r="V793" s="25"/>
      <c r="W793" s="25"/>
      <c r="X793" s="25"/>
      <c r="Y793" s="25"/>
      <c r="Z793" s="25"/>
      <c r="AA793" s="25"/>
      <c r="AB793" s="25"/>
      <c r="AC793" s="25"/>
    </row>
    <row r="794" spans="1:29">
      <c r="A794" s="42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Q794" s="25"/>
      <c r="R794" s="25"/>
      <c r="S794" s="25"/>
      <c r="T794" s="25"/>
      <c r="U794" s="70"/>
      <c r="V794" s="25"/>
      <c r="W794" s="25"/>
      <c r="X794" s="25"/>
      <c r="Y794" s="25"/>
      <c r="Z794" s="25"/>
      <c r="AA794" s="25"/>
      <c r="AB794" s="25"/>
      <c r="AC794" s="25"/>
    </row>
    <row r="795" spans="1:29">
      <c r="A795" s="42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Q795" s="25"/>
      <c r="R795" s="25"/>
      <c r="S795" s="25"/>
      <c r="T795" s="25"/>
      <c r="U795" s="70"/>
      <c r="V795" s="25"/>
      <c r="W795" s="25"/>
      <c r="X795" s="25"/>
      <c r="Y795" s="25"/>
      <c r="Z795" s="25"/>
      <c r="AA795" s="25"/>
      <c r="AB795" s="25"/>
      <c r="AC795" s="25"/>
    </row>
    <row r="796" spans="1:29">
      <c r="A796" s="42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Q796" s="25"/>
      <c r="R796" s="25"/>
      <c r="S796" s="25"/>
      <c r="T796" s="25"/>
      <c r="U796" s="70"/>
      <c r="V796" s="25"/>
      <c r="W796" s="25"/>
      <c r="X796" s="25"/>
      <c r="Y796" s="25"/>
      <c r="Z796" s="25"/>
      <c r="AA796" s="25"/>
      <c r="AB796" s="25"/>
      <c r="AC796" s="25"/>
    </row>
    <row r="797" spans="1:29">
      <c r="A797" s="42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Q797" s="25"/>
      <c r="R797" s="25"/>
      <c r="S797" s="25"/>
      <c r="T797" s="25"/>
      <c r="U797" s="70"/>
      <c r="V797" s="25"/>
      <c r="W797" s="25"/>
      <c r="X797" s="25"/>
      <c r="Y797" s="25"/>
      <c r="Z797" s="25"/>
      <c r="AA797" s="25"/>
      <c r="AB797" s="25"/>
      <c r="AC797" s="25"/>
    </row>
    <row r="798" spans="1:29">
      <c r="A798" s="42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Q798" s="25"/>
      <c r="R798" s="25"/>
      <c r="S798" s="25"/>
      <c r="T798" s="25"/>
      <c r="U798" s="70"/>
      <c r="V798" s="25"/>
      <c r="W798" s="25"/>
      <c r="X798" s="25"/>
      <c r="Y798" s="25"/>
      <c r="Z798" s="25"/>
      <c r="AA798" s="25"/>
      <c r="AB798" s="25"/>
      <c r="AC798" s="25"/>
    </row>
    <row r="799" spans="1:29">
      <c r="A799" s="42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Q799" s="25"/>
      <c r="R799" s="25"/>
      <c r="S799" s="25"/>
      <c r="T799" s="25"/>
      <c r="U799" s="70"/>
      <c r="V799" s="25"/>
      <c r="W799" s="25"/>
      <c r="X799" s="25"/>
      <c r="Y799" s="25"/>
      <c r="Z799" s="25"/>
      <c r="AA799" s="25"/>
      <c r="AB799" s="25"/>
      <c r="AC799" s="25"/>
    </row>
    <row r="800" spans="1:29">
      <c r="A800" s="42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Q800" s="25"/>
      <c r="R800" s="25"/>
      <c r="S800" s="25"/>
      <c r="T800" s="25"/>
      <c r="U800" s="70"/>
      <c r="V800" s="25"/>
      <c r="W800" s="25"/>
      <c r="X800" s="25"/>
      <c r="Y800" s="25"/>
      <c r="Z800" s="25"/>
      <c r="AA800" s="25"/>
      <c r="AB800" s="25"/>
      <c r="AC800" s="25"/>
    </row>
    <row r="801" spans="1:29">
      <c r="A801" s="42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Q801" s="25"/>
      <c r="R801" s="25"/>
      <c r="S801" s="25"/>
      <c r="T801" s="25"/>
      <c r="U801" s="70"/>
      <c r="V801" s="25"/>
      <c r="W801" s="25"/>
      <c r="X801" s="25"/>
      <c r="Y801" s="25"/>
      <c r="Z801" s="25"/>
      <c r="AA801" s="25"/>
      <c r="AB801" s="25"/>
      <c r="AC801" s="25"/>
    </row>
    <row r="802" spans="1:29">
      <c r="A802" s="42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Q802" s="25"/>
      <c r="R802" s="25"/>
      <c r="S802" s="25"/>
      <c r="T802" s="25"/>
      <c r="U802" s="70"/>
      <c r="V802" s="25"/>
      <c r="W802" s="25"/>
      <c r="X802" s="25"/>
      <c r="Y802" s="25"/>
      <c r="Z802" s="25"/>
      <c r="AA802" s="25"/>
      <c r="AB802" s="25"/>
      <c r="AC802" s="25"/>
    </row>
    <row r="803" spans="1:29">
      <c r="A803" s="42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Q803" s="25"/>
      <c r="R803" s="25"/>
      <c r="S803" s="25"/>
      <c r="T803" s="25"/>
      <c r="U803" s="70"/>
      <c r="V803" s="25"/>
      <c r="W803" s="25"/>
      <c r="X803" s="25"/>
      <c r="Y803" s="25"/>
      <c r="Z803" s="25"/>
      <c r="AA803" s="25"/>
      <c r="AB803" s="25"/>
      <c r="AC803" s="25"/>
    </row>
    <row r="804" spans="1:29">
      <c r="A804" s="42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Q804" s="25"/>
      <c r="R804" s="25"/>
      <c r="S804" s="25"/>
      <c r="T804" s="25"/>
      <c r="U804" s="70"/>
      <c r="V804" s="25"/>
      <c r="W804" s="25"/>
      <c r="X804" s="25"/>
      <c r="Y804" s="25"/>
      <c r="Z804" s="25"/>
      <c r="AA804" s="25"/>
      <c r="AB804" s="25"/>
      <c r="AC804" s="25"/>
    </row>
    <row r="805" spans="1:29">
      <c r="A805" s="42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Q805" s="25"/>
      <c r="R805" s="25"/>
      <c r="S805" s="25"/>
      <c r="T805" s="25"/>
      <c r="U805" s="70"/>
      <c r="V805" s="25"/>
      <c r="W805" s="25"/>
      <c r="X805" s="25"/>
      <c r="Y805" s="25"/>
      <c r="Z805" s="25"/>
      <c r="AA805" s="25"/>
      <c r="AB805" s="25"/>
      <c r="AC805" s="25"/>
    </row>
    <row r="806" spans="1:29">
      <c r="A806" s="42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Q806" s="25"/>
      <c r="R806" s="25"/>
      <c r="S806" s="25"/>
      <c r="T806" s="25"/>
      <c r="U806" s="70"/>
      <c r="V806" s="25"/>
      <c r="W806" s="25"/>
      <c r="X806" s="25"/>
      <c r="Y806" s="25"/>
      <c r="Z806" s="25"/>
      <c r="AA806" s="25"/>
      <c r="AB806" s="25"/>
      <c r="AC806" s="25"/>
    </row>
    <row r="807" spans="1:29">
      <c r="A807" s="42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Q807" s="25"/>
      <c r="R807" s="25"/>
      <c r="S807" s="25"/>
      <c r="T807" s="25"/>
      <c r="U807" s="70"/>
      <c r="V807" s="25"/>
      <c r="W807" s="25"/>
      <c r="X807" s="25"/>
      <c r="Y807" s="25"/>
      <c r="Z807" s="25"/>
      <c r="AA807" s="25"/>
      <c r="AB807" s="25"/>
      <c r="AC807" s="25"/>
    </row>
    <row r="808" spans="1:29">
      <c r="A808" s="42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Q808" s="25"/>
      <c r="R808" s="25"/>
      <c r="S808" s="25"/>
      <c r="T808" s="25"/>
      <c r="U808" s="70"/>
      <c r="V808" s="25"/>
      <c r="W808" s="25"/>
      <c r="X808" s="25"/>
      <c r="Y808" s="25"/>
      <c r="Z808" s="25"/>
      <c r="AA808" s="25"/>
      <c r="AB808" s="25"/>
      <c r="AC808" s="25"/>
    </row>
    <row r="809" spans="1:29">
      <c r="A809" s="42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Q809" s="25"/>
      <c r="R809" s="25"/>
      <c r="S809" s="25"/>
      <c r="T809" s="25"/>
      <c r="U809" s="70"/>
      <c r="V809" s="25"/>
      <c r="W809" s="25"/>
      <c r="X809" s="25"/>
      <c r="Y809" s="25"/>
      <c r="Z809" s="25"/>
      <c r="AA809" s="25"/>
      <c r="AB809" s="25"/>
      <c r="AC809" s="25"/>
    </row>
    <row r="810" spans="1:29">
      <c r="A810" s="42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Q810" s="25"/>
      <c r="R810" s="25"/>
      <c r="S810" s="25"/>
      <c r="T810" s="25"/>
      <c r="U810" s="70"/>
      <c r="V810" s="25"/>
      <c r="W810" s="25"/>
      <c r="X810" s="25"/>
      <c r="Y810" s="25"/>
      <c r="Z810" s="25"/>
      <c r="AA810" s="25"/>
      <c r="AB810" s="25"/>
      <c r="AC810" s="25"/>
    </row>
    <row r="811" spans="1:29">
      <c r="A811" s="42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Q811" s="25"/>
      <c r="R811" s="25"/>
      <c r="S811" s="25"/>
      <c r="T811" s="25"/>
      <c r="U811" s="70"/>
      <c r="V811" s="25"/>
      <c r="W811" s="25"/>
      <c r="X811" s="25"/>
      <c r="Y811" s="25"/>
      <c r="Z811" s="25"/>
      <c r="AA811" s="25"/>
      <c r="AB811" s="25"/>
      <c r="AC811" s="25"/>
    </row>
    <row r="812" spans="1:29">
      <c r="A812" s="42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Q812" s="25"/>
      <c r="R812" s="25"/>
      <c r="S812" s="25"/>
      <c r="T812" s="25"/>
      <c r="U812" s="70"/>
      <c r="V812" s="25"/>
      <c r="W812" s="25"/>
      <c r="X812" s="25"/>
      <c r="Y812" s="25"/>
      <c r="Z812" s="25"/>
      <c r="AA812" s="25"/>
      <c r="AB812" s="25"/>
      <c r="AC812" s="25"/>
    </row>
    <row r="813" spans="1:29">
      <c r="A813" s="42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Q813" s="25"/>
      <c r="R813" s="25"/>
      <c r="S813" s="25"/>
      <c r="T813" s="25"/>
      <c r="U813" s="70"/>
      <c r="V813" s="25"/>
      <c r="W813" s="25"/>
      <c r="X813" s="25"/>
      <c r="Y813" s="25"/>
      <c r="Z813" s="25"/>
      <c r="AA813" s="25"/>
      <c r="AB813" s="25"/>
      <c r="AC813" s="25"/>
    </row>
    <row r="814" spans="1:29">
      <c r="A814" s="42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Q814" s="25"/>
      <c r="R814" s="25"/>
      <c r="S814" s="25"/>
      <c r="T814" s="25"/>
      <c r="U814" s="70"/>
      <c r="V814" s="25"/>
      <c r="W814" s="25"/>
      <c r="X814" s="25"/>
      <c r="Y814" s="25"/>
      <c r="Z814" s="25"/>
      <c r="AA814" s="25"/>
      <c r="AB814" s="25"/>
      <c r="AC814" s="25"/>
    </row>
    <row r="815" spans="1:29">
      <c r="A815" s="42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Q815" s="25"/>
      <c r="R815" s="25"/>
      <c r="S815" s="25"/>
      <c r="T815" s="25"/>
      <c r="U815" s="70"/>
      <c r="V815" s="25"/>
      <c r="W815" s="25"/>
      <c r="X815" s="25"/>
      <c r="Y815" s="25"/>
      <c r="Z815" s="25"/>
      <c r="AA815" s="25"/>
      <c r="AB815" s="25"/>
      <c r="AC815" s="25"/>
    </row>
    <row r="816" spans="1:29">
      <c r="A816" s="42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Q816" s="25"/>
      <c r="R816" s="25"/>
      <c r="S816" s="25"/>
      <c r="T816" s="25"/>
      <c r="U816" s="70"/>
      <c r="V816" s="25"/>
      <c r="W816" s="25"/>
      <c r="X816" s="25"/>
      <c r="Y816" s="25"/>
      <c r="Z816" s="25"/>
      <c r="AA816" s="25"/>
      <c r="AB816" s="25"/>
      <c r="AC816" s="25"/>
    </row>
    <row r="817" spans="1:29">
      <c r="A817" s="42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Q817" s="25"/>
      <c r="R817" s="25"/>
      <c r="S817" s="25"/>
      <c r="T817" s="25"/>
      <c r="U817" s="70"/>
      <c r="V817" s="25"/>
      <c r="W817" s="25"/>
      <c r="X817" s="25"/>
      <c r="Y817" s="25"/>
      <c r="Z817" s="25"/>
      <c r="AA817" s="25"/>
      <c r="AB817" s="25"/>
      <c r="AC817" s="25"/>
    </row>
    <row r="818" spans="1:29">
      <c r="A818" s="42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Q818" s="25"/>
      <c r="R818" s="25"/>
      <c r="S818" s="25"/>
      <c r="T818" s="25"/>
      <c r="U818" s="70"/>
      <c r="V818" s="25"/>
      <c r="W818" s="25"/>
      <c r="X818" s="25"/>
      <c r="Y818" s="25"/>
      <c r="Z818" s="25"/>
      <c r="AA818" s="25"/>
      <c r="AB818" s="25"/>
      <c r="AC818" s="25"/>
    </row>
    <row r="819" spans="1:29">
      <c r="A819" s="42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Q819" s="25"/>
      <c r="R819" s="25"/>
      <c r="S819" s="25"/>
      <c r="T819" s="25"/>
      <c r="U819" s="70"/>
      <c r="V819" s="25"/>
      <c r="W819" s="25"/>
      <c r="X819" s="25"/>
      <c r="Y819" s="25"/>
      <c r="Z819" s="25"/>
      <c r="AA819" s="25"/>
      <c r="AB819" s="25"/>
      <c r="AC819" s="25"/>
    </row>
    <row r="820" spans="1:29">
      <c r="A820" s="42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Q820" s="25"/>
      <c r="R820" s="25"/>
      <c r="S820" s="25"/>
      <c r="T820" s="25"/>
      <c r="U820" s="70"/>
      <c r="V820" s="25"/>
      <c r="W820" s="25"/>
      <c r="X820" s="25"/>
      <c r="Y820" s="25"/>
      <c r="Z820" s="25"/>
      <c r="AA820" s="25"/>
      <c r="AB820" s="25"/>
      <c r="AC820" s="25"/>
    </row>
    <row r="821" spans="1:29">
      <c r="A821" s="42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Q821" s="25"/>
      <c r="R821" s="25"/>
      <c r="S821" s="25"/>
      <c r="T821" s="25"/>
      <c r="U821" s="70"/>
      <c r="V821" s="25"/>
      <c r="W821" s="25"/>
      <c r="X821" s="25"/>
      <c r="Y821" s="25"/>
      <c r="Z821" s="25"/>
      <c r="AA821" s="25"/>
      <c r="AB821" s="25"/>
      <c r="AC821" s="25"/>
    </row>
    <row r="822" spans="1:29">
      <c r="A822" s="42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Q822" s="25"/>
      <c r="R822" s="25"/>
      <c r="S822" s="25"/>
      <c r="T822" s="25"/>
      <c r="U822" s="70"/>
      <c r="V822" s="25"/>
      <c r="W822" s="25"/>
      <c r="X822" s="25"/>
      <c r="Y822" s="25"/>
      <c r="Z822" s="25"/>
      <c r="AA822" s="25"/>
      <c r="AB822" s="25"/>
      <c r="AC822" s="25"/>
    </row>
    <row r="823" spans="1:29">
      <c r="A823" s="42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Q823" s="25"/>
      <c r="R823" s="25"/>
      <c r="S823" s="25"/>
      <c r="T823" s="25"/>
      <c r="U823" s="70"/>
      <c r="V823" s="25"/>
      <c r="W823" s="25"/>
      <c r="X823" s="25"/>
      <c r="Y823" s="25"/>
      <c r="Z823" s="25"/>
      <c r="AA823" s="25"/>
      <c r="AB823" s="25"/>
      <c r="AC823" s="25"/>
    </row>
    <row r="824" spans="1:29">
      <c r="A824" s="42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Q824" s="25"/>
      <c r="R824" s="25"/>
      <c r="S824" s="25"/>
      <c r="T824" s="25"/>
      <c r="U824" s="70"/>
      <c r="V824" s="25"/>
      <c r="W824" s="25"/>
      <c r="X824" s="25"/>
      <c r="Y824" s="25"/>
      <c r="Z824" s="25"/>
      <c r="AA824" s="25"/>
      <c r="AB824" s="25"/>
      <c r="AC824" s="25"/>
    </row>
    <row r="825" spans="1:29">
      <c r="A825" s="42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Q825" s="25"/>
      <c r="R825" s="25"/>
      <c r="S825" s="25"/>
      <c r="T825" s="25"/>
      <c r="U825" s="70"/>
      <c r="V825" s="25"/>
      <c r="W825" s="25"/>
      <c r="X825" s="25"/>
      <c r="Y825" s="25"/>
      <c r="Z825" s="25"/>
      <c r="AA825" s="25"/>
      <c r="AB825" s="25"/>
      <c r="AC825" s="25"/>
    </row>
    <row r="826" spans="1:29">
      <c r="A826" s="42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Q826" s="25"/>
      <c r="R826" s="25"/>
      <c r="S826" s="25"/>
      <c r="T826" s="25"/>
      <c r="U826" s="70"/>
      <c r="V826" s="25"/>
      <c r="W826" s="25"/>
      <c r="X826" s="25"/>
      <c r="Y826" s="25"/>
      <c r="Z826" s="25"/>
      <c r="AA826" s="25"/>
      <c r="AB826" s="25"/>
      <c r="AC826" s="25"/>
    </row>
    <row r="827" spans="1:29">
      <c r="A827" s="42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Q827" s="25"/>
      <c r="R827" s="25"/>
      <c r="S827" s="25"/>
      <c r="T827" s="25"/>
      <c r="U827" s="70"/>
      <c r="V827" s="25"/>
      <c r="W827" s="25"/>
      <c r="X827" s="25"/>
      <c r="Y827" s="25"/>
      <c r="Z827" s="25"/>
      <c r="AA827" s="25"/>
      <c r="AB827" s="25"/>
      <c r="AC827" s="25"/>
    </row>
    <row r="828" spans="1:29">
      <c r="A828" s="42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Q828" s="25"/>
      <c r="R828" s="25"/>
      <c r="S828" s="25"/>
      <c r="T828" s="25"/>
      <c r="U828" s="70"/>
      <c r="V828" s="25"/>
      <c r="W828" s="25"/>
      <c r="X828" s="25"/>
      <c r="Y828" s="25"/>
      <c r="Z828" s="25"/>
      <c r="AA828" s="25"/>
      <c r="AB828" s="25"/>
      <c r="AC828" s="25"/>
    </row>
    <row r="829" spans="1:29">
      <c r="A829" s="42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Q829" s="25"/>
      <c r="R829" s="25"/>
      <c r="S829" s="25"/>
      <c r="T829" s="25"/>
      <c r="U829" s="70"/>
      <c r="V829" s="25"/>
      <c r="W829" s="25"/>
      <c r="X829" s="25"/>
      <c r="Y829" s="25"/>
      <c r="Z829" s="25"/>
      <c r="AA829" s="25"/>
      <c r="AB829" s="25"/>
      <c r="AC829" s="25"/>
    </row>
    <row r="830" spans="1:29">
      <c r="A830" s="42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Q830" s="25"/>
      <c r="R830" s="25"/>
      <c r="S830" s="25"/>
      <c r="T830" s="25"/>
      <c r="U830" s="70"/>
      <c r="V830" s="25"/>
      <c r="W830" s="25"/>
      <c r="X830" s="25"/>
      <c r="Y830" s="25"/>
      <c r="Z830" s="25"/>
      <c r="AA830" s="25"/>
      <c r="AB830" s="25"/>
      <c r="AC830" s="25"/>
    </row>
    <row r="831" spans="1:29">
      <c r="A831" s="42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Q831" s="25"/>
      <c r="R831" s="25"/>
      <c r="S831" s="25"/>
      <c r="T831" s="25"/>
      <c r="U831" s="70"/>
      <c r="V831" s="25"/>
      <c r="W831" s="25"/>
      <c r="X831" s="25"/>
      <c r="Y831" s="25"/>
      <c r="Z831" s="25"/>
      <c r="AA831" s="25"/>
      <c r="AB831" s="25"/>
      <c r="AC831" s="25"/>
    </row>
    <row r="832" spans="1:29">
      <c r="A832" s="42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Q832" s="25"/>
      <c r="R832" s="25"/>
      <c r="S832" s="25"/>
      <c r="T832" s="25"/>
      <c r="U832" s="70"/>
      <c r="V832" s="25"/>
      <c r="W832" s="25"/>
      <c r="X832" s="25"/>
      <c r="Y832" s="25"/>
      <c r="Z832" s="25"/>
      <c r="AA832" s="25"/>
      <c r="AB832" s="25"/>
      <c r="AC832" s="25"/>
    </row>
    <row r="833" spans="1:29">
      <c r="A833" s="42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Q833" s="25"/>
      <c r="R833" s="25"/>
      <c r="S833" s="25"/>
      <c r="T833" s="25"/>
      <c r="U833" s="70"/>
      <c r="V833" s="25"/>
      <c r="W833" s="25"/>
      <c r="X833" s="25"/>
      <c r="Y833" s="25"/>
      <c r="Z833" s="25"/>
      <c r="AA833" s="25"/>
      <c r="AB833" s="25"/>
      <c r="AC833" s="25"/>
    </row>
    <row r="834" spans="1:29">
      <c r="A834" s="42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Q834" s="25"/>
      <c r="R834" s="25"/>
      <c r="S834" s="25"/>
      <c r="T834" s="25"/>
      <c r="U834" s="70"/>
      <c r="V834" s="25"/>
      <c r="W834" s="25"/>
      <c r="X834" s="25"/>
      <c r="Y834" s="25"/>
      <c r="Z834" s="25"/>
      <c r="AA834" s="25"/>
      <c r="AB834" s="25"/>
      <c r="AC834" s="25"/>
    </row>
    <row r="835" spans="1:29">
      <c r="A835" s="42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Q835" s="25"/>
      <c r="R835" s="25"/>
      <c r="S835" s="25"/>
      <c r="T835" s="25"/>
      <c r="U835" s="70"/>
      <c r="V835" s="25"/>
      <c r="W835" s="25"/>
      <c r="X835" s="25"/>
      <c r="Y835" s="25"/>
      <c r="Z835" s="25"/>
      <c r="AA835" s="25"/>
      <c r="AB835" s="25"/>
      <c r="AC835" s="25"/>
    </row>
    <row r="836" spans="1:29">
      <c r="A836" s="42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Q836" s="25"/>
      <c r="R836" s="25"/>
      <c r="S836" s="25"/>
      <c r="T836" s="25"/>
      <c r="U836" s="70"/>
      <c r="V836" s="25"/>
      <c r="W836" s="25"/>
      <c r="X836" s="25"/>
      <c r="Y836" s="25"/>
      <c r="Z836" s="25"/>
      <c r="AA836" s="25"/>
      <c r="AB836" s="25"/>
      <c r="AC836" s="25"/>
    </row>
    <row r="837" spans="1:29">
      <c r="A837" s="42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Q837" s="25"/>
      <c r="R837" s="25"/>
      <c r="S837" s="25"/>
      <c r="T837" s="25"/>
      <c r="U837" s="70"/>
      <c r="V837" s="25"/>
      <c r="W837" s="25"/>
      <c r="X837" s="25"/>
      <c r="Y837" s="25"/>
      <c r="Z837" s="25"/>
      <c r="AA837" s="25"/>
      <c r="AB837" s="25"/>
      <c r="AC837" s="25"/>
    </row>
    <row r="838" spans="1:29">
      <c r="A838" s="42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Q838" s="25"/>
      <c r="R838" s="25"/>
      <c r="S838" s="25"/>
      <c r="T838" s="25"/>
      <c r="U838" s="70"/>
      <c r="V838" s="25"/>
      <c r="W838" s="25"/>
      <c r="X838" s="25"/>
      <c r="Y838" s="25"/>
      <c r="Z838" s="25"/>
      <c r="AA838" s="25"/>
      <c r="AB838" s="25"/>
      <c r="AC838" s="25"/>
    </row>
    <row r="839" spans="1:29">
      <c r="A839" s="42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Q839" s="25"/>
      <c r="R839" s="25"/>
      <c r="S839" s="25"/>
      <c r="T839" s="25"/>
      <c r="U839" s="70"/>
      <c r="V839" s="25"/>
      <c r="W839" s="25"/>
      <c r="X839" s="25"/>
      <c r="Y839" s="25"/>
      <c r="Z839" s="25"/>
      <c r="AA839" s="25"/>
      <c r="AB839" s="25"/>
      <c r="AC839" s="25"/>
    </row>
    <row r="840" spans="1:29">
      <c r="A840" s="42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Q840" s="25"/>
      <c r="R840" s="25"/>
      <c r="S840" s="25"/>
      <c r="T840" s="25"/>
      <c r="U840" s="70"/>
      <c r="V840" s="25"/>
      <c r="W840" s="25"/>
      <c r="X840" s="25"/>
      <c r="Y840" s="25"/>
      <c r="Z840" s="25"/>
      <c r="AA840" s="25"/>
      <c r="AB840" s="25"/>
      <c r="AC840" s="25"/>
    </row>
    <row r="841" spans="1:29">
      <c r="A841" s="42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Q841" s="25"/>
      <c r="R841" s="25"/>
      <c r="S841" s="25"/>
      <c r="T841" s="25"/>
      <c r="U841" s="70"/>
      <c r="V841" s="25"/>
      <c r="W841" s="25"/>
      <c r="X841" s="25"/>
      <c r="Y841" s="25"/>
      <c r="Z841" s="25"/>
      <c r="AA841" s="25"/>
      <c r="AB841" s="25"/>
      <c r="AC841" s="25"/>
    </row>
    <row r="842" spans="1:29">
      <c r="A842" s="42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Q842" s="25"/>
      <c r="R842" s="25"/>
      <c r="S842" s="25"/>
      <c r="T842" s="25"/>
      <c r="U842" s="70"/>
      <c r="V842" s="25"/>
      <c r="W842" s="25"/>
      <c r="X842" s="25"/>
      <c r="Y842" s="25"/>
      <c r="Z842" s="25"/>
      <c r="AA842" s="25"/>
      <c r="AB842" s="25"/>
      <c r="AC842" s="25"/>
    </row>
    <row r="843" spans="1:29">
      <c r="A843" s="42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Q843" s="25"/>
      <c r="R843" s="25"/>
      <c r="S843" s="25"/>
      <c r="T843" s="25"/>
      <c r="U843" s="70"/>
      <c r="V843" s="25"/>
      <c r="W843" s="25"/>
      <c r="X843" s="25"/>
      <c r="Y843" s="25"/>
      <c r="Z843" s="25"/>
      <c r="AA843" s="25"/>
      <c r="AB843" s="25"/>
      <c r="AC843" s="25"/>
    </row>
    <row r="844" spans="1:29">
      <c r="A844" s="42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Q844" s="25"/>
      <c r="R844" s="25"/>
      <c r="S844" s="25"/>
      <c r="T844" s="25"/>
      <c r="U844" s="70"/>
      <c r="V844" s="25"/>
      <c r="W844" s="25"/>
      <c r="X844" s="25"/>
      <c r="Y844" s="25"/>
      <c r="Z844" s="25"/>
      <c r="AA844" s="25"/>
      <c r="AB844" s="25"/>
      <c r="AC844" s="25"/>
    </row>
    <row r="845" spans="1:29">
      <c r="A845" s="42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Q845" s="25"/>
      <c r="R845" s="25"/>
      <c r="S845" s="25"/>
      <c r="T845" s="25"/>
      <c r="U845" s="70"/>
      <c r="V845" s="25"/>
      <c r="W845" s="25"/>
      <c r="X845" s="25"/>
      <c r="Y845" s="25"/>
      <c r="Z845" s="25"/>
      <c r="AA845" s="25"/>
      <c r="AB845" s="25"/>
      <c r="AC845" s="25"/>
    </row>
    <row r="846" spans="1:29">
      <c r="A846" s="42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Q846" s="25"/>
      <c r="R846" s="25"/>
      <c r="S846" s="25"/>
      <c r="T846" s="25"/>
      <c r="U846" s="70"/>
      <c r="V846" s="25"/>
      <c r="W846" s="25"/>
      <c r="X846" s="25"/>
      <c r="Y846" s="25"/>
      <c r="Z846" s="25"/>
      <c r="AA846" s="25"/>
      <c r="AB846" s="25"/>
      <c r="AC846" s="25"/>
    </row>
    <row r="847" spans="1:29">
      <c r="A847" s="42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Q847" s="25"/>
      <c r="R847" s="25"/>
      <c r="S847" s="25"/>
      <c r="T847" s="25"/>
      <c r="U847" s="70"/>
      <c r="V847" s="25"/>
      <c r="W847" s="25"/>
      <c r="X847" s="25"/>
      <c r="Y847" s="25"/>
      <c r="Z847" s="25"/>
      <c r="AA847" s="25"/>
      <c r="AB847" s="25"/>
      <c r="AC847" s="25"/>
    </row>
    <row r="848" spans="1:29">
      <c r="A848" s="42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Q848" s="25"/>
      <c r="R848" s="25"/>
      <c r="S848" s="25"/>
      <c r="T848" s="25"/>
      <c r="U848" s="70"/>
      <c r="V848" s="25"/>
      <c r="W848" s="25"/>
      <c r="X848" s="25"/>
      <c r="Y848" s="25"/>
      <c r="Z848" s="25"/>
      <c r="AA848" s="25"/>
      <c r="AB848" s="25"/>
      <c r="AC848" s="25"/>
    </row>
    <row r="849" spans="1:29">
      <c r="A849" s="42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Q849" s="25"/>
      <c r="R849" s="25"/>
      <c r="S849" s="25"/>
      <c r="T849" s="25"/>
      <c r="U849" s="70"/>
      <c r="V849" s="25"/>
      <c r="W849" s="25"/>
      <c r="X849" s="25"/>
      <c r="Y849" s="25"/>
      <c r="Z849" s="25"/>
      <c r="AA849" s="25"/>
      <c r="AB849" s="25"/>
      <c r="AC849" s="25"/>
    </row>
    <row r="850" spans="1:29">
      <c r="A850" s="42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Q850" s="25"/>
      <c r="R850" s="25"/>
      <c r="S850" s="25"/>
      <c r="T850" s="25"/>
      <c r="U850" s="70"/>
      <c r="V850" s="25"/>
      <c r="W850" s="25"/>
      <c r="X850" s="25"/>
      <c r="Y850" s="25"/>
      <c r="Z850" s="25"/>
      <c r="AA850" s="25"/>
      <c r="AB850" s="25"/>
      <c r="AC850" s="25"/>
    </row>
    <row r="851" spans="1:29">
      <c r="A851" s="42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Q851" s="25"/>
      <c r="R851" s="25"/>
      <c r="S851" s="25"/>
      <c r="T851" s="25"/>
      <c r="U851" s="70"/>
      <c r="V851" s="25"/>
      <c r="W851" s="25"/>
      <c r="X851" s="25"/>
      <c r="Y851" s="25"/>
      <c r="Z851" s="25"/>
      <c r="AA851" s="25"/>
      <c r="AB851" s="25"/>
      <c r="AC851" s="25"/>
    </row>
    <row r="852" spans="1:29">
      <c r="A852" s="42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Q852" s="25"/>
      <c r="R852" s="25"/>
      <c r="S852" s="25"/>
      <c r="T852" s="25"/>
      <c r="U852" s="70"/>
      <c r="V852" s="25"/>
      <c r="W852" s="25"/>
      <c r="X852" s="25"/>
      <c r="Y852" s="25"/>
      <c r="Z852" s="25"/>
      <c r="AA852" s="25"/>
      <c r="AB852" s="25"/>
      <c r="AC852" s="25"/>
    </row>
    <row r="853" spans="1:29">
      <c r="A853" s="42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Q853" s="25"/>
      <c r="R853" s="25"/>
      <c r="S853" s="25"/>
      <c r="T853" s="25"/>
      <c r="U853" s="70"/>
      <c r="V853" s="25"/>
      <c r="W853" s="25"/>
      <c r="X853" s="25"/>
      <c r="Y853" s="25"/>
      <c r="Z853" s="25"/>
      <c r="AA853" s="25"/>
      <c r="AB853" s="25"/>
      <c r="AC853" s="25"/>
    </row>
    <row r="854" spans="1:29">
      <c r="A854" s="42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Q854" s="25"/>
      <c r="R854" s="25"/>
      <c r="S854" s="25"/>
      <c r="T854" s="25"/>
      <c r="U854" s="70"/>
      <c r="V854" s="25"/>
      <c r="W854" s="25"/>
      <c r="X854" s="25"/>
      <c r="Y854" s="25"/>
      <c r="Z854" s="25"/>
      <c r="AA854" s="25"/>
      <c r="AB854" s="25"/>
      <c r="AC854" s="25"/>
    </row>
    <row r="855" spans="1:29">
      <c r="A855" s="42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Q855" s="25"/>
      <c r="R855" s="25"/>
      <c r="S855" s="25"/>
      <c r="T855" s="25"/>
      <c r="U855" s="70"/>
      <c r="V855" s="25"/>
      <c r="W855" s="25"/>
      <c r="X855" s="25"/>
      <c r="Y855" s="25"/>
      <c r="Z855" s="25"/>
      <c r="AA855" s="25"/>
      <c r="AB855" s="25"/>
      <c r="AC855" s="25"/>
    </row>
    <row r="856" spans="1:29">
      <c r="A856" s="42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Q856" s="25"/>
      <c r="R856" s="25"/>
      <c r="S856" s="25"/>
      <c r="T856" s="25"/>
      <c r="U856" s="70"/>
      <c r="V856" s="25"/>
      <c r="W856" s="25"/>
      <c r="X856" s="25"/>
      <c r="Y856" s="25"/>
      <c r="Z856" s="25"/>
      <c r="AA856" s="25"/>
      <c r="AB856" s="25"/>
      <c r="AC856" s="25"/>
    </row>
    <row r="857" spans="1:29">
      <c r="A857" s="42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Q857" s="25"/>
      <c r="R857" s="25"/>
      <c r="S857" s="25"/>
      <c r="T857" s="25"/>
      <c r="U857" s="70"/>
      <c r="V857" s="25"/>
      <c r="W857" s="25"/>
      <c r="X857" s="25"/>
      <c r="Y857" s="25"/>
      <c r="Z857" s="25"/>
      <c r="AA857" s="25"/>
      <c r="AB857" s="25"/>
      <c r="AC857" s="25"/>
    </row>
    <row r="858" spans="1:29">
      <c r="A858" s="42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Q858" s="25"/>
      <c r="R858" s="25"/>
      <c r="S858" s="25"/>
      <c r="T858" s="25"/>
      <c r="U858" s="70"/>
      <c r="V858" s="25"/>
      <c r="W858" s="25"/>
      <c r="X858" s="25"/>
      <c r="Y858" s="25"/>
      <c r="Z858" s="25"/>
      <c r="AA858" s="25"/>
      <c r="AB858" s="25"/>
      <c r="AC858" s="25"/>
    </row>
    <row r="859" spans="1:29">
      <c r="A859" s="42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Q859" s="25"/>
      <c r="R859" s="25"/>
      <c r="S859" s="25"/>
      <c r="T859" s="25"/>
      <c r="U859" s="70"/>
      <c r="V859" s="25"/>
      <c r="W859" s="25"/>
      <c r="X859" s="25"/>
      <c r="Y859" s="25"/>
      <c r="Z859" s="25"/>
      <c r="AA859" s="25"/>
      <c r="AB859" s="25"/>
      <c r="AC859" s="25"/>
    </row>
    <row r="860" spans="1:29">
      <c r="A860" s="42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Q860" s="25"/>
      <c r="R860" s="25"/>
      <c r="S860" s="25"/>
      <c r="T860" s="25"/>
      <c r="U860" s="70"/>
      <c r="V860" s="25"/>
      <c r="W860" s="25"/>
      <c r="X860" s="25"/>
      <c r="Y860" s="25"/>
      <c r="Z860" s="25"/>
      <c r="AA860" s="25"/>
      <c r="AB860" s="25"/>
      <c r="AC860" s="25"/>
    </row>
    <row r="861" spans="1:29">
      <c r="A861" s="42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Q861" s="25"/>
      <c r="R861" s="25"/>
      <c r="S861" s="25"/>
      <c r="T861" s="25"/>
      <c r="U861" s="70"/>
      <c r="V861" s="25"/>
      <c r="W861" s="25"/>
      <c r="X861" s="25"/>
      <c r="Y861" s="25"/>
      <c r="Z861" s="25"/>
      <c r="AA861" s="25"/>
      <c r="AB861" s="25"/>
      <c r="AC861" s="25"/>
    </row>
    <row r="862" spans="1:29">
      <c r="A862" s="42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Q862" s="25"/>
      <c r="R862" s="25"/>
      <c r="S862" s="25"/>
      <c r="T862" s="25"/>
      <c r="U862" s="70"/>
      <c r="V862" s="25"/>
      <c r="W862" s="25"/>
      <c r="X862" s="25"/>
      <c r="Y862" s="25"/>
      <c r="Z862" s="25"/>
      <c r="AA862" s="25"/>
      <c r="AB862" s="25"/>
      <c r="AC862" s="25"/>
    </row>
    <row r="863" spans="1:29">
      <c r="A863" s="42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Q863" s="25"/>
      <c r="R863" s="25"/>
      <c r="S863" s="25"/>
      <c r="T863" s="25"/>
      <c r="U863" s="70"/>
      <c r="V863" s="25"/>
      <c r="W863" s="25"/>
      <c r="X863" s="25"/>
      <c r="Y863" s="25"/>
      <c r="Z863" s="25"/>
      <c r="AA863" s="25"/>
      <c r="AB863" s="25"/>
      <c r="AC863" s="25"/>
    </row>
    <row r="864" spans="1:29">
      <c r="A864" s="42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Q864" s="25"/>
      <c r="R864" s="25"/>
      <c r="S864" s="25"/>
      <c r="T864" s="25"/>
      <c r="U864" s="70"/>
      <c r="V864" s="25"/>
      <c r="W864" s="25"/>
      <c r="X864" s="25"/>
      <c r="Y864" s="25"/>
      <c r="Z864" s="25"/>
      <c r="AA864" s="25"/>
      <c r="AB864" s="25"/>
      <c r="AC864" s="25"/>
    </row>
    <row r="865" spans="1:29">
      <c r="A865" s="42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Q865" s="25"/>
      <c r="R865" s="25"/>
      <c r="S865" s="25"/>
      <c r="T865" s="25"/>
      <c r="U865" s="70"/>
      <c r="V865" s="25"/>
      <c r="W865" s="25"/>
      <c r="X865" s="25"/>
      <c r="Y865" s="25"/>
      <c r="Z865" s="25"/>
      <c r="AA865" s="25"/>
      <c r="AB865" s="25"/>
      <c r="AC865" s="25"/>
    </row>
    <row r="866" spans="1:29">
      <c r="A866" s="42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Q866" s="25"/>
      <c r="R866" s="25"/>
      <c r="S866" s="25"/>
      <c r="T866" s="25"/>
      <c r="U866" s="70"/>
      <c r="V866" s="25"/>
      <c r="W866" s="25"/>
      <c r="X866" s="25"/>
      <c r="Y866" s="25"/>
      <c r="Z866" s="25"/>
      <c r="AA866" s="25"/>
      <c r="AB866" s="25"/>
      <c r="AC866" s="25"/>
    </row>
    <row r="867" spans="1:29">
      <c r="A867" s="42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Q867" s="25"/>
      <c r="R867" s="25"/>
      <c r="S867" s="25"/>
      <c r="T867" s="25"/>
      <c r="U867" s="70"/>
      <c r="V867" s="25"/>
      <c r="W867" s="25"/>
      <c r="X867" s="25"/>
      <c r="Y867" s="25"/>
      <c r="Z867" s="25"/>
      <c r="AA867" s="25"/>
      <c r="AB867" s="25"/>
      <c r="AC867" s="25"/>
    </row>
    <row r="868" spans="1:29">
      <c r="A868" s="42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Q868" s="25"/>
      <c r="R868" s="25"/>
      <c r="S868" s="25"/>
      <c r="T868" s="25"/>
      <c r="U868" s="70"/>
      <c r="V868" s="25"/>
      <c r="W868" s="25"/>
      <c r="X868" s="25"/>
      <c r="Y868" s="25"/>
      <c r="Z868" s="25"/>
      <c r="AA868" s="25"/>
      <c r="AB868" s="25"/>
      <c r="AC868" s="25"/>
    </row>
    <row r="869" spans="1:29">
      <c r="A869" s="42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Q869" s="25"/>
      <c r="R869" s="25"/>
      <c r="S869" s="25"/>
      <c r="T869" s="25"/>
      <c r="U869" s="70"/>
      <c r="V869" s="25"/>
      <c r="W869" s="25"/>
      <c r="X869" s="25"/>
      <c r="Y869" s="25"/>
      <c r="Z869" s="25"/>
      <c r="AA869" s="25"/>
      <c r="AB869" s="25"/>
      <c r="AC869" s="25"/>
    </row>
    <row r="870" spans="1:29">
      <c r="A870" s="42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Q870" s="25"/>
      <c r="R870" s="25"/>
      <c r="S870" s="25"/>
      <c r="T870" s="25"/>
      <c r="U870" s="70"/>
      <c r="V870" s="25"/>
      <c r="W870" s="25"/>
      <c r="X870" s="25"/>
      <c r="Y870" s="25"/>
      <c r="Z870" s="25"/>
      <c r="AA870" s="25"/>
      <c r="AB870" s="25"/>
      <c r="AC870" s="25"/>
    </row>
    <row r="871" spans="1:29">
      <c r="A871" s="42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Q871" s="25"/>
      <c r="R871" s="25"/>
      <c r="S871" s="25"/>
      <c r="T871" s="25"/>
      <c r="U871" s="70"/>
      <c r="V871" s="25"/>
      <c r="W871" s="25"/>
      <c r="X871" s="25"/>
      <c r="Y871" s="25"/>
      <c r="Z871" s="25"/>
      <c r="AA871" s="25"/>
      <c r="AB871" s="25"/>
      <c r="AC871" s="25"/>
    </row>
    <row r="872" spans="1:29">
      <c r="A872" s="42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Q872" s="25"/>
      <c r="R872" s="25"/>
      <c r="S872" s="25"/>
      <c r="T872" s="25"/>
      <c r="U872" s="70"/>
      <c r="V872" s="25"/>
      <c r="W872" s="25"/>
      <c r="X872" s="25"/>
      <c r="Y872" s="25"/>
      <c r="Z872" s="25"/>
      <c r="AA872" s="25"/>
      <c r="AB872" s="25"/>
      <c r="AC872" s="25"/>
    </row>
    <row r="873" spans="1:29">
      <c r="A873" s="42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Q873" s="25"/>
      <c r="R873" s="25"/>
      <c r="S873" s="25"/>
      <c r="T873" s="25"/>
      <c r="U873" s="70"/>
      <c r="V873" s="25"/>
      <c r="W873" s="25"/>
      <c r="X873" s="25"/>
      <c r="Y873" s="25"/>
      <c r="Z873" s="25"/>
      <c r="AA873" s="25"/>
      <c r="AB873" s="25"/>
      <c r="AC873" s="25"/>
    </row>
    <row r="874" spans="1:29">
      <c r="A874" s="42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Q874" s="25"/>
      <c r="R874" s="25"/>
      <c r="S874" s="25"/>
      <c r="T874" s="25"/>
      <c r="U874" s="70"/>
      <c r="V874" s="25"/>
      <c r="W874" s="25"/>
      <c r="X874" s="25"/>
      <c r="Y874" s="25"/>
      <c r="Z874" s="25"/>
      <c r="AA874" s="25"/>
      <c r="AB874" s="25"/>
      <c r="AC874" s="25"/>
    </row>
    <row r="875" spans="1:29">
      <c r="A875" s="42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Q875" s="25"/>
      <c r="R875" s="25"/>
      <c r="S875" s="25"/>
      <c r="T875" s="25"/>
      <c r="U875" s="70"/>
      <c r="V875" s="25"/>
      <c r="W875" s="25"/>
      <c r="X875" s="25"/>
      <c r="Y875" s="25"/>
      <c r="Z875" s="25"/>
      <c r="AA875" s="25"/>
      <c r="AB875" s="25"/>
      <c r="AC875" s="25"/>
    </row>
    <row r="876" spans="1:29">
      <c r="A876" s="42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Q876" s="25"/>
      <c r="R876" s="25"/>
      <c r="S876" s="25"/>
      <c r="T876" s="25"/>
      <c r="U876" s="70"/>
      <c r="V876" s="25"/>
      <c r="W876" s="25"/>
      <c r="X876" s="25"/>
      <c r="Y876" s="25"/>
      <c r="Z876" s="25"/>
      <c r="AA876" s="25"/>
      <c r="AB876" s="25"/>
      <c r="AC876" s="25"/>
    </row>
    <row r="877" spans="1:29">
      <c r="A877" s="42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Q877" s="25"/>
      <c r="R877" s="25"/>
      <c r="S877" s="25"/>
      <c r="T877" s="25"/>
      <c r="U877" s="70"/>
      <c r="V877" s="25"/>
      <c r="W877" s="25"/>
      <c r="X877" s="25"/>
      <c r="Y877" s="25"/>
      <c r="Z877" s="25"/>
      <c r="AA877" s="25"/>
      <c r="AB877" s="25"/>
      <c r="AC877" s="25"/>
    </row>
    <row r="878" spans="1:29">
      <c r="A878" s="42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Q878" s="25"/>
      <c r="R878" s="25"/>
      <c r="S878" s="25"/>
      <c r="T878" s="25"/>
      <c r="U878" s="70"/>
      <c r="V878" s="25"/>
      <c r="W878" s="25"/>
      <c r="X878" s="25"/>
      <c r="Y878" s="25"/>
      <c r="Z878" s="25"/>
      <c r="AA878" s="25"/>
      <c r="AB878" s="25"/>
      <c r="AC878" s="25"/>
    </row>
    <row r="879" spans="1:29">
      <c r="A879" s="42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Q879" s="25"/>
      <c r="R879" s="25"/>
      <c r="S879" s="25"/>
      <c r="T879" s="25"/>
      <c r="U879" s="70"/>
      <c r="V879" s="25"/>
      <c r="W879" s="25"/>
      <c r="X879" s="25"/>
      <c r="Y879" s="25"/>
      <c r="Z879" s="25"/>
      <c r="AA879" s="25"/>
      <c r="AB879" s="25"/>
      <c r="AC879" s="25"/>
    </row>
    <row r="880" spans="1:29">
      <c r="A880" s="42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Q880" s="25"/>
      <c r="R880" s="25"/>
      <c r="S880" s="25"/>
      <c r="T880" s="25"/>
      <c r="U880" s="70"/>
      <c r="V880" s="25"/>
      <c r="W880" s="25"/>
      <c r="X880" s="25"/>
      <c r="Y880" s="25"/>
      <c r="Z880" s="25"/>
      <c r="AA880" s="25"/>
      <c r="AB880" s="25"/>
      <c r="AC880" s="25"/>
    </row>
    <row r="881" spans="1:29">
      <c r="A881" s="42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Q881" s="25"/>
      <c r="R881" s="25"/>
      <c r="S881" s="25"/>
      <c r="T881" s="25"/>
      <c r="U881" s="70"/>
      <c r="V881" s="25"/>
      <c r="W881" s="25"/>
      <c r="X881" s="25"/>
      <c r="Y881" s="25"/>
      <c r="Z881" s="25"/>
      <c r="AA881" s="25"/>
      <c r="AB881" s="25"/>
      <c r="AC881" s="25"/>
    </row>
    <row r="882" spans="1:29">
      <c r="A882" s="42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Q882" s="25"/>
      <c r="R882" s="25"/>
      <c r="S882" s="25"/>
      <c r="T882" s="25"/>
      <c r="U882" s="70"/>
      <c r="V882" s="25"/>
      <c r="W882" s="25"/>
      <c r="X882" s="25"/>
      <c r="Y882" s="25"/>
      <c r="Z882" s="25"/>
      <c r="AA882" s="25"/>
      <c r="AB882" s="25"/>
      <c r="AC882" s="25"/>
    </row>
    <row r="883" spans="1:29">
      <c r="A883" s="42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Q883" s="25"/>
      <c r="R883" s="25"/>
      <c r="S883" s="25"/>
      <c r="T883" s="25"/>
      <c r="U883" s="70"/>
      <c r="V883" s="25"/>
      <c r="W883" s="25"/>
      <c r="X883" s="25"/>
      <c r="Y883" s="25"/>
      <c r="Z883" s="25"/>
      <c r="AA883" s="25"/>
      <c r="AB883" s="25"/>
      <c r="AC883" s="25"/>
    </row>
    <row r="884" spans="1:29">
      <c r="A884" s="42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Q884" s="25"/>
      <c r="R884" s="25"/>
      <c r="S884" s="25"/>
      <c r="T884" s="25"/>
      <c r="U884" s="70"/>
      <c r="V884" s="25"/>
      <c r="W884" s="25"/>
      <c r="X884" s="25"/>
      <c r="Y884" s="25"/>
      <c r="Z884" s="25"/>
      <c r="AA884" s="25"/>
      <c r="AB884" s="25"/>
      <c r="AC884" s="25"/>
    </row>
    <row r="885" spans="1:29">
      <c r="A885" s="42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Q885" s="25"/>
      <c r="R885" s="25"/>
      <c r="S885" s="25"/>
      <c r="T885" s="25"/>
      <c r="U885" s="70"/>
      <c r="V885" s="25"/>
      <c r="W885" s="25"/>
      <c r="X885" s="25"/>
      <c r="Y885" s="25"/>
      <c r="Z885" s="25"/>
      <c r="AA885" s="25"/>
      <c r="AB885" s="25"/>
      <c r="AC885" s="25"/>
    </row>
    <row r="886" spans="1:29">
      <c r="A886" s="42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Q886" s="25"/>
      <c r="R886" s="25"/>
      <c r="S886" s="25"/>
      <c r="T886" s="25"/>
      <c r="U886" s="70"/>
      <c r="V886" s="25"/>
      <c r="W886" s="25"/>
      <c r="X886" s="25"/>
      <c r="Y886" s="25"/>
      <c r="Z886" s="25"/>
      <c r="AA886" s="25"/>
      <c r="AB886" s="25"/>
      <c r="AC886" s="25"/>
    </row>
    <row r="887" spans="1:29">
      <c r="A887" s="42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Q887" s="25"/>
      <c r="R887" s="25"/>
      <c r="S887" s="25"/>
      <c r="T887" s="25"/>
      <c r="U887" s="70"/>
      <c r="V887" s="25"/>
      <c r="W887" s="25"/>
      <c r="X887" s="25"/>
      <c r="Y887" s="25"/>
      <c r="Z887" s="25"/>
      <c r="AA887" s="25"/>
      <c r="AB887" s="25"/>
      <c r="AC887" s="25"/>
    </row>
    <row r="888" spans="1:29">
      <c r="A888" s="42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Q888" s="25"/>
      <c r="R888" s="25"/>
      <c r="S888" s="25"/>
      <c r="T888" s="25"/>
      <c r="U888" s="70"/>
      <c r="V888" s="25"/>
      <c r="W888" s="25"/>
      <c r="X888" s="25"/>
      <c r="Y888" s="25"/>
      <c r="Z888" s="25"/>
      <c r="AA888" s="25"/>
      <c r="AB888" s="25"/>
      <c r="AC888" s="25"/>
    </row>
    <row r="889" spans="1:29">
      <c r="A889" s="42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Q889" s="25"/>
      <c r="R889" s="25"/>
      <c r="S889" s="25"/>
      <c r="T889" s="25"/>
      <c r="U889" s="70"/>
      <c r="V889" s="25"/>
      <c r="W889" s="25"/>
      <c r="X889" s="25"/>
      <c r="Y889" s="25"/>
      <c r="Z889" s="25"/>
      <c r="AA889" s="25"/>
      <c r="AB889" s="25"/>
      <c r="AC889" s="25"/>
    </row>
    <row r="890" spans="1:29">
      <c r="A890" s="42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Q890" s="25"/>
      <c r="R890" s="25"/>
      <c r="S890" s="25"/>
      <c r="T890" s="25"/>
      <c r="U890" s="70"/>
      <c r="V890" s="25"/>
      <c r="W890" s="25"/>
      <c r="X890" s="25"/>
      <c r="Y890" s="25"/>
      <c r="Z890" s="25"/>
      <c r="AA890" s="25"/>
      <c r="AB890" s="25"/>
      <c r="AC890" s="25"/>
    </row>
    <row r="891" spans="1:29">
      <c r="A891" s="42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Q891" s="25"/>
      <c r="R891" s="25"/>
      <c r="S891" s="25"/>
      <c r="T891" s="25"/>
      <c r="U891" s="70"/>
      <c r="V891" s="25"/>
      <c r="W891" s="25"/>
      <c r="X891" s="25"/>
      <c r="Y891" s="25"/>
      <c r="Z891" s="25"/>
      <c r="AA891" s="25"/>
      <c r="AB891" s="25"/>
      <c r="AC891" s="25"/>
    </row>
    <row r="892" spans="1:29">
      <c r="A892" s="42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Q892" s="25"/>
      <c r="R892" s="25"/>
      <c r="S892" s="25"/>
      <c r="T892" s="25"/>
      <c r="U892" s="70"/>
      <c r="V892" s="25"/>
      <c r="W892" s="25"/>
      <c r="X892" s="25"/>
      <c r="Y892" s="25"/>
      <c r="Z892" s="25"/>
      <c r="AA892" s="25"/>
      <c r="AB892" s="25"/>
      <c r="AC892" s="25"/>
    </row>
    <row r="893" spans="1:29">
      <c r="A893" s="42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Q893" s="25"/>
      <c r="R893" s="25"/>
      <c r="S893" s="25"/>
      <c r="T893" s="25"/>
      <c r="U893" s="70"/>
      <c r="V893" s="25"/>
      <c r="W893" s="25"/>
      <c r="X893" s="25"/>
      <c r="Y893" s="25"/>
      <c r="Z893" s="25"/>
      <c r="AA893" s="25"/>
      <c r="AB893" s="25"/>
      <c r="AC893" s="25"/>
    </row>
    <row r="894" spans="1:29">
      <c r="A894" s="42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Q894" s="25"/>
      <c r="R894" s="25"/>
      <c r="S894" s="25"/>
      <c r="T894" s="25"/>
      <c r="U894" s="70"/>
      <c r="V894" s="25"/>
      <c r="W894" s="25"/>
      <c r="X894" s="25"/>
      <c r="Y894" s="25"/>
      <c r="Z894" s="25"/>
      <c r="AA894" s="25"/>
      <c r="AB894" s="25"/>
      <c r="AC894" s="25"/>
    </row>
    <row r="895" spans="1:29">
      <c r="A895" s="42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Q895" s="25"/>
      <c r="R895" s="25"/>
      <c r="S895" s="25"/>
      <c r="T895" s="25"/>
      <c r="U895" s="70"/>
      <c r="V895" s="25"/>
      <c r="W895" s="25"/>
      <c r="X895" s="25"/>
      <c r="Y895" s="25"/>
      <c r="Z895" s="25"/>
      <c r="AA895" s="25"/>
      <c r="AB895" s="25"/>
      <c r="AC895" s="25"/>
    </row>
    <row r="896" spans="1:29">
      <c r="A896" s="42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Q896" s="25"/>
      <c r="R896" s="25"/>
      <c r="S896" s="25"/>
      <c r="T896" s="25"/>
      <c r="U896" s="70"/>
      <c r="V896" s="25"/>
      <c r="W896" s="25"/>
      <c r="X896" s="25"/>
      <c r="Y896" s="25"/>
      <c r="Z896" s="25"/>
      <c r="AA896" s="25"/>
      <c r="AB896" s="25"/>
      <c r="AC896" s="25"/>
    </row>
    <row r="897" spans="1:29">
      <c r="A897" s="42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Q897" s="25"/>
      <c r="R897" s="25"/>
      <c r="S897" s="25"/>
      <c r="T897" s="25"/>
      <c r="U897" s="70"/>
      <c r="V897" s="25"/>
      <c r="W897" s="25"/>
      <c r="X897" s="25"/>
      <c r="Y897" s="25"/>
      <c r="Z897" s="25"/>
      <c r="AA897" s="25"/>
      <c r="AB897" s="25"/>
      <c r="AC897" s="25"/>
    </row>
    <row r="898" spans="1:29">
      <c r="A898" s="42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Q898" s="25"/>
      <c r="R898" s="25"/>
      <c r="S898" s="25"/>
      <c r="T898" s="25"/>
      <c r="U898" s="70"/>
      <c r="V898" s="25"/>
      <c r="W898" s="25"/>
      <c r="X898" s="25"/>
      <c r="Y898" s="25"/>
      <c r="Z898" s="25"/>
      <c r="AA898" s="25"/>
      <c r="AB898" s="25"/>
      <c r="AC898" s="25"/>
    </row>
    <row r="899" spans="1:29">
      <c r="A899" s="42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Q899" s="25"/>
      <c r="R899" s="25"/>
      <c r="S899" s="25"/>
      <c r="T899" s="25"/>
      <c r="U899" s="70"/>
      <c r="V899" s="25"/>
      <c r="W899" s="25"/>
      <c r="X899" s="25"/>
      <c r="Y899" s="25"/>
      <c r="Z899" s="25"/>
      <c r="AA899" s="25"/>
      <c r="AB899" s="25"/>
      <c r="AC899" s="25"/>
    </row>
    <row r="900" spans="1:29">
      <c r="A900" s="42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Q900" s="25"/>
      <c r="R900" s="25"/>
      <c r="S900" s="25"/>
      <c r="T900" s="25"/>
      <c r="U900" s="70"/>
      <c r="V900" s="25"/>
      <c r="W900" s="25"/>
      <c r="X900" s="25"/>
      <c r="Y900" s="25"/>
      <c r="Z900" s="25"/>
      <c r="AA900" s="25"/>
      <c r="AB900" s="25"/>
      <c r="AC900" s="25"/>
    </row>
    <row r="901" spans="1:29">
      <c r="A901" s="42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Q901" s="25"/>
      <c r="R901" s="25"/>
      <c r="S901" s="25"/>
      <c r="T901" s="25"/>
      <c r="U901" s="70"/>
      <c r="V901" s="25"/>
      <c r="W901" s="25"/>
      <c r="X901" s="25"/>
      <c r="Y901" s="25"/>
      <c r="Z901" s="25"/>
      <c r="AA901" s="25"/>
      <c r="AB901" s="25"/>
      <c r="AC901" s="25"/>
    </row>
    <row r="902" spans="1:29">
      <c r="A902" s="42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Q902" s="25"/>
      <c r="R902" s="25"/>
      <c r="S902" s="25"/>
      <c r="T902" s="25"/>
      <c r="U902" s="70"/>
      <c r="V902" s="25"/>
      <c r="W902" s="25"/>
      <c r="X902" s="25"/>
      <c r="Y902" s="25"/>
      <c r="Z902" s="25"/>
      <c r="AA902" s="25"/>
      <c r="AB902" s="25"/>
      <c r="AC902" s="25"/>
    </row>
    <row r="903" spans="1:29">
      <c r="A903" s="42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Q903" s="25"/>
      <c r="R903" s="25"/>
      <c r="S903" s="25"/>
      <c r="T903" s="25"/>
      <c r="U903" s="70"/>
      <c r="V903" s="25"/>
      <c r="W903" s="25"/>
      <c r="X903" s="25"/>
      <c r="Y903" s="25"/>
      <c r="Z903" s="25"/>
      <c r="AA903" s="25"/>
      <c r="AB903" s="25"/>
      <c r="AC903" s="25"/>
    </row>
    <row r="904" spans="1:29">
      <c r="A904" s="42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Q904" s="25"/>
      <c r="R904" s="25"/>
      <c r="S904" s="25"/>
      <c r="T904" s="25"/>
      <c r="U904" s="70"/>
      <c r="V904" s="25"/>
      <c r="W904" s="25"/>
      <c r="X904" s="25"/>
      <c r="Y904" s="25"/>
      <c r="Z904" s="25"/>
      <c r="AA904" s="25"/>
      <c r="AB904" s="25"/>
      <c r="AC904" s="25"/>
    </row>
    <row r="905" spans="1:29">
      <c r="A905" s="42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Q905" s="25"/>
      <c r="R905" s="25"/>
      <c r="S905" s="25"/>
      <c r="T905" s="25"/>
      <c r="U905" s="70"/>
      <c r="V905" s="25"/>
      <c r="W905" s="25"/>
      <c r="X905" s="25"/>
      <c r="Y905" s="25"/>
      <c r="Z905" s="25"/>
      <c r="AA905" s="25"/>
      <c r="AB905" s="25"/>
      <c r="AC905" s="25"/>
    </row>
    <row r="906" spans="1:29">
      <c r="A906" s="42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Q906" s="25"/>
      <c r="R906" s="25"/>
      <c r="S906" s="25"/>
      <c r="T906" s="25"/>
      <c r="U906" s="70"/>
      <c r="V906" s="25"/>
      <c r="W906" s="25"/>
      <c r="X906" s="25"/>
      <c r="Y906" s="25"/>
      <c r="Z906" s="25"/>
      <c r="AA906" s="25"/>
      <c r="AB906" s="25"/>
      <c r="AC906" s="25"/>
    </row>
    <row r="907" spans="1:29">
      <c r="A907" s="42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Q907" s="25"/>
      <c r="R907" s="25"/>
      <c r="S907" s="25"/>
      <c r="T907" s="25"/>
      <c r="U907" s="70"/>
      <c r="V907" s="25"/>
      <c r="W907" s="25"/>
      <c r="X907" s="25"/>
      <c r="Y907" s="25"/>
      <c r="Z907" s="25"/>
      <c r="AA907" s="25"/>
      <c r="AB907" s="25"/>
      <c r="AC907" s="25"/>
    </row>
    <row r="908" spans="1:29">
      <c r="A908" s="42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Q908" s="25"/>
      <c r="R908" s="25"/>
      <c r="S908" s="25"/>
      <c r="T908" s="25"/>
      <c r="U908" s="70"/>
      <c r="V908" s="25"/>
      <c r="W908" s="25"/>
      <c r="X908" s="25"/>
      <c r="Y908" s="25"/>
      <c r="Z908" s="25"/>
      <c r="AA908" s="25"/>
      <c r="AB908" s="25"/>
      <c r="AC908" s="25"/>
    </row>
    <row r="909" spans="1:29">
      <c r="A909" s="42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Q909" s="25"/>
      <c r="R909" s="25"/>
      <c r="S909" s="25"/>
      <c r="T909" s="25"/>
      <c r="U909" s="70"/>
      <c r="V909" s="25"/>
      <c r="W909" s="25"/>
      <c r="X909" s="25"/>
      <c r="Y909" s="25"/>
      <c r="Z909" s="25"/>
      <c r="AA909" s="25"/>
      <c r="AB909" s="25"/>
      <c r="AC909" s="25"/>
    </row>
    <row r="910" spans="1:29">
      <c r="A910" s="42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Q910" s="25"/>
      <c r="R910" s="25"/>
      <c r="S910" s="25"/>
      <c r="T910" s="25"/>
      <c r="U910" s="70"/>
      <c r="V910" s="25"/>
      <c r="W910" s="25"/>
      <c r="X910" s="25"/>
      <c r="Y910" s="25"/>
      <c r="Z910" s="25"/>
      <c r="AA910" s="25"/>
      <c r="AB910" s="25"/>
      <c r="AC910" s="25"/>
    </row>
    <row r="911" spans="1:29">
      <c r="A911" s="42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Q911" s="25"/>
      <c r="R911" s="25"/>
      <c r="S911" s="25"/>
      <c r="T911" s="25"/>
      <c r="U911" s="70"/>
      <c r="V911" s="25"/>
      <c r="W911" s="25"/>
      <c r="X911" s="25"/>
      <c r="Y911" s="25"/>
      <c r="Z911" s="25"/>
      <c r="AA911" s="25"/>
      <c r="AB911" s="25"/>
      <c r="AC911" s="25"/>
    </row>
    <row r="912" spans="1:29">
      <c r="A912" s="42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Q912" s="25"/>
      <c r="R912" s="25"/>
      <c r="S912" s="25"/>
      <c r="T912" s="25"/>
      <c r="U912" s="70"/>
      <c r="V912" s="25"/>
      <c r="W912" s="25"/>
      <c r="X912" s="25"/>
      <c r="Y912" s="25"/>
      <c r="Z912" s="25"/>
      <c r="AA912" s="25"/>
      <c r="AB912" s="25"/>
      <c r="AC912" s="25"/>
    </row>
    <row r="913" spans="1:29">
      <c r="A913" s="42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Q913" s="25"/>
      <c r="R913" s="25"/>
      <c r="S913" s="25"/>
      <c r="T913" s="25"/>
      <c r="U913" s="70"/>
      <c r="V913" s="25"/>
      <c r="W913" s="25"/>
      <c r="X913" s="25"/>
      <c r="Y913" s="25"/>
      <c r="Z913" s="25"/>
      <c r="AA913" s="25"/>
      <c r="AB913" s="25"/>
      <c r="AC913" s="25"/>
    </row>
    <row r="914" spans="1:29">
      <c r="A914" s="42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Q914" s="25"/>
      <c r="R914" s="25"/>
      <c r="S914" s="25"/>
      <c r="T914" s="25"/>
      <c r="U914" s="70"/>
      <c r="V914" s="25"/>
      <c r="W914" s="25"/>
      <c r="X914" s="25"/>
      <c r="Y914" s="25"/>
      <c r="Z914" s="25"/>
      <c r="AA914" s="25"/>
      <c r="AB914" s="25"/>
      <c r="AC914" s="25"/>
    </row>
    <row r="915" spans="1:29">
      <c r="A915" s="42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Q915" s="25"/>
      <c r="R915" s="25"/>
      <c r="S915" s="25"/>
      <c r="T915" s="25"/>
      <c r="U915" s="70"/>
      <c r="V915" s="25"/>
      <c r="W915" s="25"/>
      <c r="X915" s="25"/>
      <c r="Y915" s="25"/>
      <c r="Z915" s="25"/>
      <c r="AA915" s="25"/>
      <c r="AB915" s="25"/>
      <c r="AC915" s="25"/>
    </row>
    <row r="916" spans="1:29">
      <c r="A916" s="42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Q916" s="25"/>
      <c r="R916" s="25"/>
      <c r="S916" s="25"/>
      <c r="T916" s="25"/>
      <c r="U916" s="70"/>
      <c r="V916" s="25"/>
      <c r="W916" s="25"/>
      <c r="X916" s="25"/>
      <c r="Y916" s="25"/>
      <c r="Z916" s="25"/>
      <c r="AA916" s="25"/>
      <c r="AB916" s="25"/>
      <c r="AC916" s="25"/>
    </row>
    <row r="917" spans="1:29">
      <c r="A917" s="42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Q917" s="25"/>
      <c r="R917" s="25"/>
      <c r="S917" s="25"/>
      <c r="T917" s="25"/>
      <c r="U917" s="70"/>
      <c r="V917" s="25"/>
      <c r="W917" s="25"/>
      <c r="X917" s="25"/>
      <c r="Y917" s="25"/>
      <c r="Z917" s="25"/>
      <c r="AA917" s="25"/>
      <c r="AB917" s="25"/>
      <c r="AC917" s="25"/>
    </row>
    <row r="918" spans="1:29">
      <c r="A918" s="42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Q918" s="25"/>
      <c r="R918" s="25"/>
      <c r="S918" s="25"/>
      <c r="T918" s="25"/>
      <c r="U918" s="70"/>
      <c r="V918" s="25"/>
      <c r="W918" s="25"/>
      <c r="X918" s="25"/>
      <c r="Y918" s="25"/>
      <c r="Z918" s="25"/>
      <c r="AA918" s="25"/>
      <c r="AB918" s="25"/>
      <c r="AC918" s="25"/>
    </row>
    <row r="919" spans="1:29">
      <c r="A919" s="42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Q919" s="25"/>
      <c r="R919" s="25"/>
      <c r="S919" s="25"/>
      <c r="T919" s="25"/>
      <c r="U919" s="70"/>
      <c r="V919" s="25"/>
      <c r="W919" s="25"/>
      <c r="X919" s="25"/>
      <c r="Y919" s="25"/>
      <c r="Z919" s="25"/>
      <c r="AA919" s="25"/>
      <c r="AB919" s="25"/>
      <c r="AC919" s="25"/>
    </row>
    <row r="920" spans="1:29">
      <c r="A920" s="42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Q920" s="25"/>
      <c r="R920" s="25"/>
      <c r="S920" s="25"/>
      <c r="T920" s="25"/>
      <c r="U920" s="70"/>
      <c r="V920" s="25"/>
      <c r="W920" s="25"/>
      <c r="X920" s="25"/>
      <c r="Y920" s="25"/>
      <c r="Z920" s="25"/>
      <c r="AA920" s="25"/>
      <c r="AB920" s="25"/>
      <c r="AC920" s="25"/>
    </row>
    <row r="921" spans="1:29">
      <c r="A921" s="42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Q921" s="25"/>
      <c r="R921" s="25"/>
      <c r="S921" s="25"/>
      <c r="T921" s="25"/>
      <c r="U921" s="70"/>
      <c r="V921" s="25"/>
      <c r="W921" s="25"/>
      <c r="X921" s="25"/>
      <c r="Y921" s="25"/>
      <c r="Z921" s="25"/>
      <c r="AA921" s="25"/>
      <c r="AB921" s="25"/>
      <c r="AC921" s="25"/>
    </row>
    <row r="922" spans="1:29">
      <c r="A922" s="42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Q922" s="25"/>
      <c r="R922" s="25"/>
      <c r="S922" s="25"/>
      <c r="T922" s="25"/>
      <c r="U922" s="70"/>
      <c r="V922" s="25"/>
      <c r="W922" s="25"/>
      <c r="X922" s="25"/>
      <c r="Y922" s="25"/>
      <c r="Z922" s="25"/>
      <c r="AA922" s="25"/>
      <c r="AB922" s="25"/>
      <c r="AC922" s="25"/>
    </row>
    <row r="923" spans="1:29">
      <c r="A923" s="42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Q923" s="25"/>
      <c r="R923" s="25"/>
      <c r="S923" s="25"/>
      <c r="T923" s="25"/>
      <c r="U923" s="70"/>
      <c r="V923" s="25"/>
      <c r="W923" s="25"/>
      <c r="X923" s="25"/>
      <c r="Y923" s="25"/>
      <c r="Z923" s="25"/>
      <c r="AA923" s="25"/>
      <c r="AB923" s="25"/>
      <c r="AC923" s="25"/>
    </row>
    <row r="924" spans="1:29">
      <c r="A924" s="42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Q924" s="25"/>
      <c r="R924" s="25"/>
      <c r="S924" s="25"/>
      <c r="T924" s="25"/>
      <c r="U924" s="70"/>
      <c r="V924" s="25"/>
      <c r="W924" s="25"/>
      <c r="X924" s="25"/>
      <c r="Y924" s="25"/>
      <c r="Z924" s="25"/>
      <c r="AA924" s="25"/>
      <c r="AB924" s="25"/>
      <c r="AC924" s="25"/>
    </row>
    <row r="925" spans="1:29">
      <c r="A925" s="42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Q925" s="25"/>
      <c r="R925" s="25"/>
      <c r="S925" s="25"/>
      <c r="T925" s="25"/>
      <c r="U925" s="70"/>
      <c r="V925" s="25"/>
      <c r="W925" s="25"/>
      <c r="X925" s="25"/>
      <c r="Y925" s="25"/>
      <c r="Z925" s="25"/>
      <c r="AA925" s="25"/>
      <c r="AB925" s="25"/>
      <c r="AC925" s="25"/>
    </row>
    <row r="926" spans="1:29">
      <c r="A926" s="42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Q926" s="25"/>
      <c r="R926" s="25"/>
      <c r="S926" s="25"/>
      <c r="T926" s="25"/>
      <c r="U926" s="70"/>
      <c r="V926" s="25"/>
      <c r="W926" s="25"/>
      <c r="X926" s="25"/>
      <c r="Y926" s="25"/>
      <c r="Z926" s="25"/>
      <c r="AA926" s="25"/>
      <c r="AB926" s="25"/>
      <c r="AC926" s="25"/>
    </row>
    <row r="927" spans="1:29">
      <c r="A927" s="42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Q927" s="25"/>
      <c r="R927" s="25"/>
      <c r="S927" s="25"/>
      <c r="T927" s="25"/>
      <c r="U927" s="70"/>
      <c r="V927" s="25"/>
      <c r="W927" s="25"/>
      <c r="X927" s="25"/>
      <c r="Y927" s="25"/>
      <c r="Z927" s="25"/>
      <c r="AA927" s="25"/>
      <c r="AB927" s="25"/>
      <c r="AC927" s="25"/>
    </row>
    <row r="928" spans="1:29">
      <c r="A928" s="42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Q928" s="25"/>
      <c r="R928" s="25"/>
      <c r="S928" s="25"/>
      <c r="T928" s="25"/>
      <c r="U928" s="70"/>
      <c r="V928" s="25"/>
      <c r="W928" s="25"/>
      <c r="X928" s="25"/>
      <c r="Y928" s="25"/>
      <c r="Z928" s="25"/>
      <c r="AA928" s="25"/>
      <c r="AB928" s="25"/>
      <c r="AC928" s="25"/>
    </row>
    <row r="929" spans="1:29">
      <c r="A929" s="42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Q929" s="25"/>
      <c r="R929" s="25"/>
      <c r="S929" s="25"/>
      <c r="T929" s="25"/>
      <c r="U929" s="70"/>
      <c r="V929" s="25"/>
      <c r="W929" s="25"/>
      <c r="X929" s="25"/>
      <c r="Y929" s="25"/>
      <c r="Z929" s="25"/>
      <c r="AA929" s="25"/>
      <c r="AB929" s="25"/>
      <c r="AC929" s="25"/>
    </row>
    <row r="930" spans="1:29">
      <c r="A930" s="42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Q930" s="25"/>
      <c r="R930" s="25"/>
      <c r="S930" s="25"/>
      <c r="T930" s="25"/>
      <c r="U930" s="70"/>
      <c r="V930" s="25"/>
      <c r="W930" s="25"/>
      <c r="X930" s="25"/>
      <c r="Y930" s="25"/>
      <c r="Z930" s="25"/>
      <c r="AA930" s="25"/>
      <c r="AB930" s="25"/>
      <c r="AC930" s="25"/>
    </row>
    <row r="931" spans="1:29">
      <c r="A931" s="42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Q931" s="25"/>
      <c r="R931" s="25"/>
      <c r="S931" s="25"/>
      <c r="T931" s="25"/>
      <c r="U931" s="70"/>
      <c r="V931" s="25"/>
      <c r="W931" s="25"/>
      <c r="X931" s="25"/>
      <c r="Y931" s="25"/>
      <c r="Z931" s="25"/>
      <c r="AA931" s="25"/>
      <c r="AB931" s="25"/>
      <c r="AC931" s="25"/>
    </row>
    <row r="932" spans="1:29">
      <c r="A932" s="42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Q932" s="25"/>
      <c r="R932" s="25"/>
      <c r="S932" s="25"/>
      <c r="T932" s="25"/>
      <c r="U932" s="70"/>
      <c r="V932" s="25"/>
      <c r="W932" s="25"/>
      <c r="X932" s="25"/>
      <c r="Y932" s="25"/>
      <c r="Z932" s="25"/>
      <c r="AA932" s="25"/>
      <c r="AB932" s="25"/>
      <c r="AC932" s="25"/>
    </row>
    <row r="933" spans="1:29">
      <c r="A933" s="42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Q933" s="25"/>
      <c r="R933" s="25"/>
      <c r="S933" s="25"/>
      <c r="T933" s="25"/>
      <c r="U933" s="70"/>
      <c r="V933" s="25"/>
      <c r="W933" s="25"/>
      <c r="X933" s="25"/>
      <c r="Y933" s="25"/>
      <c r="Z933" s="25"/>
      <c r="AA933" s="25"/>
      <c r="AB933" s="25"/>
      <c r="AC933" s="25"/>
    </row>
    <row r="934" spans="1:29">
      <c r="A934" s="42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Q934" s="25"/>
      <c r="R934" s="25"/>
      <c r="S934" s="25"/>
      <c r="T934" s="25"/>
      <c r="U934" s="70"/>
      <c r="V934" s="25"/>
      <c r="W934" s="25"/>
      <c r="X934" s="25"/>
      <c r="Y934" s="25"/>
      <c r="Z934" s="25"/>
      <c r="AA934" s="25"/>
      <c r="AB934" s="25"/>
      <c r="AC934" s="25"/>
    </row>
    <row r="935" spans="1:29">
      <c r="A935" s="42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Q935" s="25"/>
      <c r="R935" s="25"/>
      <c r="S935" s="25"/>
      <c r="T935" s="25"/>
      <c r="U935" s="70"/>
      <c r="V935" s="25"/>
      <c r="W935" s="25"/>
      <c r="X935" s="25"/>
      <c r="Y935" s="25"/>
      <c r="Z935" s="25"/>
      <c r="AA935" s="25"/>
      <c r="AB935" s="25"/>
      <c r="AC935" s="25"/>
    </row>
    <row r="936" spans="1:29">
      <c r="A936" s="42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Q936" s="25"/>
      <c r="R936" s="25"/>
      <c r="S936" s="25"/>
      <c r="T936" s="25"/>
      <c r="U936" s="70"/>
      <c r="V936" s="25"/>
      <c r="W936" s="25"/>
      <c r="X936" s="25"/>
      <c r="Y936" s="25"/>
      <c r="Z936" s="25"/>
      <c r="AA936" s="25"/>
      <c r="AB936" s="25"/>
      <c r="AC936" s="25"/>
    </row>
    <row r="937" spans="1:29">
      <c r="A937" s="42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Q937" s="25"/>
      <c r="R937" s="25"/>
      <c r="S937" s="25"/>
      <c r="T937" s="25"/>
      <c r="U937" s="70"/>
      <c r="V937" s="25"/>
      <c r="W937" s="25"/>
      <c r="X937" s="25"/>
      <c r="Y937" s="25"/>
      <c r="Z937" s="25"/>
      <c r="AA937" s="25"/>
      <c r="AB937" s="25"/>
      <c r="AC937" s="25"/>
    </row>
    <row r="938" spans="1:29">
      <c r="A938" s="42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Q938" s="25"/>
      <c r="R938" s="25"/>
      <c r="S938" s="25"/>
      <c r="T938" s="25"/>
      <c r="U938" s="70"/>
      <c r="V938" s="25"/>
      <c r="W938" s="25"/>
      <c r="X938" s="25"/>
      <c r="Y938" s="25"/>
      <c r="Z938" s="25"/>
      <c r="AA938" s="25"/>
      <c r="AB938" s="25"/>
      <c r="AC938" s="25"/>
    </row>
    <row r="939" spans="1:29">
      <c r="A939" s="42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Q939" s="25"/>
      <c r="R939" s="25"/>
      <c r="S939" s="25"/>
      <c r="T939" s="25"/>
      <c r="U939" s="70"/>
      <c r="V939" s="25"/>
      <c r="W939" s="25"/>
      <c r="X939" s="25"/>
      <c r="Y939" s="25"/>
      <c r="Z939" s="25"/>
      <c r="AA939" s="25"/>
      <c r="AB939" s="25"/>
      <c r="AC939" s="25"/>
    </row>
    <row r="940" spans="1:29">
      <c r="A940" s="42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Q940" s="25"/>
      <c r="R940" s="25"/>
      <c r="S940" s="25"/>
      <c r="T940" s="25"/>
      <c r="U940" s="70"/>
      <c r="V940" s="25"/>
      <c r="W940" s="25"/>
      <c r="X940" s="25"/>
      <c r="Y940" s="25"/>
      <c r="Z940" s="25"/>
      <c r="AA940" s="25"/>
      <c r="AB940" s="25"/>
      <c r="AC940" s="25"/>
    </row>
    <row r="941" spans="1:29">
      <c r="A941" s="42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Q941" s="25"/>
      <c r="R941" s="25"/>
      <c r="S941" s="25"/>
      <c r="T941" s="25"/>
      <c r="U941" s="70"/>
      <c r="V941" s="25"/>
      <c r="W941" s="25"/>
      <c r="X941" s="25"/>
      <c r="Y941" s="25"/>
      <c r="Z941" s="25"/>
      <c r="AA941" s="25"/>
      <c r="AB941" s="25"/>
      <c r="AC941" s="25"/>
    </row>
    <row r="942" spans="1:29">
      <c r="A942" s="42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Q942" s="25"/>
      <c r="R942" s="25"/>
      <c r="S942" s="25"/>
      <c r="T942" s="25"/>
      <c r="U942" s="70"/>
      <c r="V942" s="25"/>
      <c r="W942" s="25"/>
      <c r="X942" s="25"/>
      <c r="Y942" s="25"/>
      <c r="Z942" s="25"/>
      <c r="AA942" s="25"/>
      <c r="AB942" s="25"/>
      <c r="AC942" s="25"/>
    </row>
    <row r="943" spans="1:29">
      <c r="A943" s="42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Q943" s="25"/>
      <c r="R943" s="25"/>
      <c r="S943" s="25"/>
      <c r="T943" s="25"/>
      <c r="U943" s="70"/>
      <c r="V943" s="25"/>
      <c r="W943" s="25"/>
      <c r="X943" s="25"/>
      <c r="Y943" s="25"/>
      <c r="Z943" s="25"/>
      <c r="AA943" s="25"/>
      <c r="AB943" s="25"/>
      <c r="AC943" s="25"/>
    </row>
    <row r="944" spans="1:29">
      <c r="A944" s="42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Q944" s="25"/>
      <c r="R944" s="25"/>
      <c r="S944" s="25"/>
      <c r="T944" s="25"/>
      <c r="U944" s="70"/>
      <c r="V944" s="25"/>
      <c r="W944" s="25"/>
      <c r="X944" s="25"/>
      <c r="Y944" s="25"/>
      <c r="Z944" s="25"/>
      <c r="AA944" s="25"/>
      <c r="AB944" s="25"/>
      <c r="AC944" s="25"/>
    </row>
    <row r="945" spans="1:29">
      <c r="A945" s="42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Q945" s="25"/>
      <c r="R945" s="25"/>
      <c r="S945" s="25"/>
      <c r="T945" s="25"/>
      <c r="U945" s="70"/>
      <c r="V945" s="25"/>
      <c r="W945" s="25"/>
      <c r="X945" s="25"/>
      <c r="Y945" s="25"/>
      <c r="Z945" s="25"/>
      <c r="AA945" s="25"/>
      <c r="AB945" s="25"/>
      <c r="AC945" s="25"/>
    </row>
    <row r="946" spans="1:29">
      <c r="A946" s="42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Q946" s="25"/>
      <c r="R946" s="25"/>
      <c r="S946" s="25"/>
      <c r="T946" s="25"/>
      <c r="U946" s="70"/>
      <c r="V946" s="25"/>
      <c r="W946" s="25"/>
      <c r="X946" s="25"/>
      <c r="Y946" s="25"/>
      <c r="Z946" s="25"/>
      <c r="AA946" s="25"/>
      <c r="AB946" s="25"/>
      <c r="AC946" s="25"/>
    </row>
    <row r="947" spans="1:29">
      <c r="A947" s="42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Q947" s="25"/>
      <c r="R947" s="25"/>
      <c r="S947" s="25"/>
      <c r="T947" s="25"/>
      <c r="U947" s="70"/>
      <c r="V947" s="25"/>
      <c r="W947" s="25"/>
      <c r="X947" s="25"/>
      <c r="Y947" s="25"/>
      <c r="Z947" s="25"/>
      <c r="AA947" s="25"/>
      <c r="AB947" s="25"/>
      <c r="AC947" s="25"/>
    </row>
    <row r="948" spans="1:29">
      <c r="A948" s="42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Q948" s="25"/>
      <c r="R948" s="25"/>
      <c r="S948" s="25"/>
      <c r="T948" s="25"/>
      <c r="U948" s="70"/>
      <c r="V948" s="25"/>
      <c r="W948" s="25"/>
      <c r="X948" s="25"/>
      <c r="Y948" s="25"/>
      <c r="Z948" s="25"/>
      <c r="AA948" s="25"/>
      <c r="AB948" s="25"/>
      <c r="AC948" s="25"/>
    </row>
    <row r="949" spans="1:29">
      <c r="A949" s="42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Q949" s="25"/>
      <c r="R949" s="25"/>
      <c r="S949" s="25"/>
      <c r="T949" s="25"/>
      <c r="U949" s="70"/>
      <c r="V949" s="25"/>
      <c r="W949" s="25"/>
      <c r="X949" s="25"/>
      <c r="Y949" s="25"/>
      <c r="Z949" s="25"/>
      <c r="AA949" s="25"/>
      <c r="AB949" s="25"/>
      <c r="AC949" s="25"/>
    </row>
    <row r="950" spans="1:29">
      <c r="A950" s="42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Q950" s="25"/>
      <c r="R950" s="25"/>
      <c r="S950" s="25"/>
      <c r="T950" s="25"/>
      <c r="U950" s="70"/>
      <c r="V950" s="25"/>
      <c r="W950" s="25"/>
      <c r="X950" s="25"/>
      <c r="Y950" s="25"/>
      <c r="Z950" s="25"/>
      <c r="AA950" s="25"/>
      <c r="AB950" s="25"/>
      <c r="AC950" s="25"/>
    </row>
    <row r="951" spans="1:29">
      <c r="A951" s="42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Q951" s="25"/>
      <c r="R951" s="25"/>
      <c r="S951" s="25"/>
      <c r="T951" s="25"/>
      <c r="U951" s="70"/>
      <c r="V951" s="25"/>
      <c r="W951" s="25"/>
      <c r="X951" s="25"/>
      <c r="Y951" s="25"/>
      <c r="Z951" s="25"/>
      <c r="AA951" s="25"/>
      <c r="AB951" s="25"/>
      <c r="AC951" s="25"/>
    </row>
    <row r="952" spans="1:29">
      <c r="A952" s="42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Q952" s="25"/>
      <c r="R952" s="25"/>
      <c r="S952" s="25"/>
      <c r="T952" s="25"/>
      <c r="U952" s="70"/>
      <c r="V952" s="25"/>
      <c r="W952" s="25"/>
      <c r="X952" s="25"/>
      <c r="Y952" s="25"/>
      <c r="Z952" s="25"/>
      <c r="AA952" s="25"/>
      <c r="AB952" s="25"/>
      <c r="AC952" s="25"/>
    </row>
    <row r="953" spans="1:29">
      <c r="A953" s="42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Q953" s="25"/>
      <c r="R953" s="25"/>
      <c r="S953" s="25"/>
      <c r="T953" s="25"/>
      <c r="U953" s="70"/>
      <c r="V953" s="25"/>
      <c r="W953" s="25"/>
      <c r="X953" s="25"/>
      <c r="Y953" s="25"/>
      <c r="Z953" s="25"/>
      <c r="AA953" s="25"/>
      <c r="AB953" s="25"/>
      <c r="AC953" s="25"/>
    </row>
    <row r="954" spans="1:29">
      <c r="A954" s="42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Q954" s="25"/>
      <c r="R954" s="25"/>
      <c r="S954" s="25"/>
      <c r="T954" s="25"/>
      <c r="U954" s="70"/>
      <c r="V954" s="25"/>
      <c r="W954" s="25"/>
      <c r="X954" s="25"/>
      <c r="Y954" s="25"/>
      <c r="Z954" s="25"/>
      <c r="AA954" s="25"/>
      <c r="AB954" s="25"/>
      <c r="AC954" s="25"/>
    </row>
    <row r="955" spans="1:29">
      <c r="A955" s="42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Q955" s="25"/>
      <c r="R955" s="25"/>
      <c r="S955" s="25"/>
      <c r="T955" s="25"/>
      <c r="U955" s="70"/>
      <c r="V955" s="25"/>
      <c r="W955" s="25"/>
      <c r="X955" s="25"/>
      <c r="Y955" s="25"/>
      <c r="Z955" s="25"/>
      <c r="AA955" s="25"/>
      <c r="AB955" s="25"/>
      <c r="AC955" s="25"/>
    </row>
    <row r="956" spans="1:29">
      <c r="A956" s="42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Q956" s="25"/>
      <c r="R956" s="25"/>
      <c r="S956" s="25"/>
      <c r="T956" s="25"/>
      <c r="U956" s="70"/>
      <c r="V956" s="25"/>
      <c r="W956" s="25"/>
      <c r="X956" s="25"/>
      <c r="Y956" s="25"/>
      <c r="Z956" s="25"/>
      <c r="AA956" s="25"/>
      <c r="AB956" s="25"/>
      <c r="AC956" s="25"/>
    </row>
    <row r="957" spans="1:29">
      <c r="A957" s="42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Q957" s="25"/>
      <c r="R957" s="25"/>
      <c r="S957" s="25"/>
      <c r="T957" s="25"/>
      <c r="U957" s="70"/>
      <c r="V957" s="25"/>
      <c r="W957" s="25"/>
      <c r="X957" s="25"/>
      <c r="Y957" s="25"/>
      <c r="Z957" s="25"/>
      <c r="AA957" s="25"/>
      <c r="AB957" s="25"/>
      <c r="AC957" s="25"/>
    </row>
    <row r="958" spans="1:29">
      <c r="A958" s="42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Q958" s="25"/>
      <c r="R958" s="25"/>
      <c r="S958" s="25"/>
      <c r="T958" s="25"/>
      <c r="U958" s="70"/>
      <c r="V958" s="25"/>
      <c r="W958" s="25"/>
      <c r="X958" s="25"/>
      <c r="Y958" s="25"/>
      <c r="Z958" s="25"/>
      <c r="AA958" s="25"/>
      <c r="AB958" s="25"/>
      <c r="AC958" s="25"/>
    </row>
    <row r="959" spans="1:29">
      <c r="A959" s="42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Q959" s="25"/>
      <c r="R959" s="25"/>
      <c r="S959" s="25"/>
      <c r="T959" s="25"/>
      <c r="U959" s="70"/>
      <c r="V959" s="25"/>
      <c r="W959" s="25"/>
      <c r="X959" s="25"/>
      <c r="Y959" s="25"/>
      <c r="Z959" s="25"/>
      <c r="AA959" s="25"/>
      <c r="AB959" s="25"/>
      <c r="AC959" s="25"/>
    </row>
    <row r="960" spans="1:29">
      <c r="A960" s="42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Q960" s="25"/>
      <c r="R960" s="25"/>
      <c r="S960" s="25"/>
      <c r="T960" s="25"/>
      <c r="U960" s="70"/>
      <c r="V960" s="25"/>
      <c r="W960" s="25"/>
      <c r="X960" s="25"/>
      <c r="Y960" s="25"/>
      <c r="Z960" s="25"/>
      <c r="AA960" s="25"/>
      <c r="AB960" s="25"/>
      <c r="AC960" s="25"/>
    </row>
    <row r="961" spans="1:29">
      <c r="A961" s="42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Q961" s="25"/>
      <c r="R961" s="25"/>
      <c r="S961" s="25"/>
      <c r="T961" s="25"/>
      <c r="U961" s="70"/>
      <c r="V961" s="25"/>
      <c r="W961" s="25"/>
      <c r="X961" s="25"/>
      <c r="Y961" s="25"/>
      <c r="Z961" s="25"/>
      <c r="AA961" s="25"/>
      <c r="AB961" s="25"/>
      <c r="AC961" s="25"/>
    </row>
    <row r="962" spans="1:29">
      <c r="A962" s="42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Q962" s="25"/>
      <c r="R962" s="25"/>
      <c r="S962" s="25"/>
      <c r="T962" s="25"/>
      <c r="U962" s="70"/>
      <c r="V962" s="25"/>
      <c r="W962" s="25"/>
      <c r="X962" s="25"/>
      <c r="Y962" s="25"/>
      <c r="Z962" s="25"/>
      <c r="AA962" s="25"/>
      <c r="AB962" s="25"/>
      <c r="AC962" s="25"/>
    </row>
    <row r="963" spans="1:29">
      <c r="A963" s="42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Q963" s="25"/>
      <c r="R963" s="25"/>
      <c r="S963" s="25"/>
      <c r="T963" s="25"/>
      <c r="U963" s="70"/>
      <c r="V963" s="25"/>
      <c r="W963" s="25"/>
      <c r="X963" s="25"/>
      <c r="Y963" s="25"/>
      <c r="Z963" s="25"/>
      <c r="AA963" s="25"/>
      <c r="AB963" s="25"/>
      <c r="AC963" s="25"/>
    </row>
    <row r="964" spans="1:29">
      <c r="A964" s="42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Q964" s="25"/>
      <c r="R964" s="25"/>
      <c r="S964" s="25"/>
      <c r="T964" s="25"/>
      <c r="U964" s="70"/>
      <c r="V964" s="25"/>
      <c r="W964" s="25"/>
      <c r="X964" s="25"/>
      <c r="Y964" s="25"/>
      <c r="Z964" s="25"/>
      <c r="AA964" s="25"/>
      <c r="AB964" s="25"/>
      <c r="AC964" s="25"/>
    </row>
    <row r="965" spans="1:29">
      <c r="A965" s="42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Q965" s="25"/>
      <c r="R965" s="25"/>
      <c r="S965" s="25"/>
      <c r="T965" s="25"/>
      <c r="U965" s="70"/>
      <c r="V965" s="25"/>
      <c r="W965" s="25"/>
      <c r="X965" s="25"/>
      <c r="Y965" s="25"/>
      <c r="Z965" s="25"/>
      <c r="AA965" s="25"/>
      <c r="AB965" s="25"/>
      <c r="AC965" s="25"/>
    </row>
    <row r="966" spans="1:29">
      <c r="A966" s="42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Q966" s="25"/>
      <c r="R966" s="25"/>
      <c r="S966" s="25"/>
      <c r="T966" s="25"/>
      <c r="U966" s="70"/>
      <c r="V966" s="25"/>
      <c r="W966" s="25"/>
      <c r="X966" s="25"/>
      <c r="Y966" s="25"/>
      <c r="Z966" s="25"/>
      <c r="AA966" s="25"/>
      <c r="AB966" s="25"/>
      <c r="AC966" s="25"/>
    </row>
    <row r="967" spans="1:29">
      <c r="A967" s="42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Q967" s="25"/>
      <c r="R967" s="25"/>
      <c r="S967" s="25"/>
      <c r="T967" s="25"/>
      <c r="U967" s="70"/>
      <c r="V967" s="25"/>
      <c r="W967" s="25"/>
      <c r="X967" s="25"/>
      <c r="Y967" s="25"/>
      <c r="Z967" s="25"/>
      <c r="AA967" s="25"/>
      <c r="AB967" s="25"/>
      <c r="AC967" s="25"/>
    </row>
    <row r="968" spans="1:29">
      <c r="A968" s="42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Q968" s="25"/>
      <c r="R968" s="25"/>
      <c r="S968" s="25"/>
      <c r="T968" s="25"/>
      <c r="U968" s="70"/>
      <c r="V968" s="25"/>
      <c r="W968" s="25"/>
      <c r="X968" s="25"/>
      <c r="Y968" s="25"/>
      <c r="Z968" s="25"/>
      <c r="AA968" s="25"/>
      <c r="AB968" s="25"/>
      <c r="AC968" s="25"/>
    </row>
    <row r="969" spans="1:29">
      <c r="A969" s="42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Q969" s="25"/>
      <c r="R969" s="25"/>
      <c r="S969" s="25"/>
      <c r="T969" s="25"/>
      <c r="U969" s="70"/>
      <c r="V969" s="25"/>
      <c r="W969" s="25"/>
      <c r="X969" s="25"/>
      <c r="Y969" s="25"/>
      <c r="Z969" s="25"/>
      <c r="AA969" s="25"/>
      <c r="AB969" s="25"/>
      <c r="AC969" s="25"/>
    </row>
    <row r="970" spans="1:29">
      <c r="A970" s="42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Q970" s="25"/>
      <c r="R970" s="25"/>
      <c r="S970" s="25"/>
      <c r="T970" s="25"/>
      <c r="U970" s="70"/>
      <c r="V970" s="25"/>
      <c r="W970" s="25"/>
      <c r="X970" s="25"/>
      <c r="Y970" s="25"/>
      <c r="Z970" s="25"/>
      <c r="AA970" s="25"/>
      <c r="AB970" s="25"/>
      <c r="AC970" s="25"/>
    </row>
    <row r="971" spans="1:29">
      <c r="A971" s="42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Q971" s="25"/>
      <c r="R971" s="25"/>
      <c r="S971" s="25"/>
      <c r="T971" s="25"/>
      <c r="U971" s="70"/>
      <c r="V971" s="25"/>
      <c r="W971" s="25"/>
      <c r="X971" s="25"/>
      <c r="Y971" s="25"/>
      <c r="Z971" s="25"/>
      <c r="AA971" s="25"/>
      <c r="AB971" s="25"/>
      <c r="AC971" s="25"/>
    </row>
    <row r="972" spans="1:29">
      <c r="A972" s="42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Q972" s="25"/>
      <c r="R972" s="25"/>
      <c r="S972" s="25"/>
      <c r="T972" s="25"/>
      <c r="U972" s="70"/>
      <c r="V972" s="25"/>
      <c r="W972" s="25"/>
      <c r="X972" s="25"/>
      <c r="Y972" s="25"/>
      <c r="Z972" s="25"/>
      <c r="AA972" s="25"/>
      <c r="AB972" s="25"/>
      <c r="AC972" s="25"/>
    </row>
    <row r="973" spans="1:29">
      <c r="A973" s="42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Q973" s="25"/>
      <c r="R973" s="25"/>
      <c r="S973" s="25"/>
      <c r="T973" s="25"/>
      <c r="U973" s="70"/>
      <c r="V973" s="25"/>
      <c r="W973" s="25"/>
      <c r="X973" s="25"/>
      <c r="Y973" s="25"/>
      <c r="Z973" s="25"/>
      <c r="AA973" s="25"/>
      <c r="AB973" s="25"/>
      <c r="AC973" s="25"/>
    </row>
    <row r="974" spans="1:29">
      <c r="A974" s="42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Q974" s="25"/>
      <c r="R974" s="25"/>
      <c r="S974" s="25"/>
      <c r="T974" s="25"/>
      <c r="U974" s="70"/>
      <c r="V974" s="25"/>
      <c r="W974" s="25"/>
      <c r="X974" s="25"/>
      <c r="Y974" s="25"/>
      <c r="Z974" s="25"/>
      <c r="AA974" s="25"/>
      <c r="AB974" s="25"/>
      <c r="AC974" s="25"/>
    </row>
    <row r="975" spans="1:29">
      <c r="A975" s="42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Q975" s="25"/>
      <c r="R975" s="25"/>
      <c r="S975" s="25"/>
      <c r="T975" s="25"/>
      <c r="U975" s="70"/>
      <c r="V975" s="25"/>
      <c r="W975" s="25"/>
      <c r="X975" s="25"/>
      <c r="Y975" s="25"/>
      <c r="Z975" s="25"/>
      <c r="AA975" s="25"/>
      <c r="AB975" s="25"/>
      <c r="AC975" s="25"/>
    </row>
    <row r="976" spans="1:29">
      <c r="A976" s="42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Q976" s="25"/>
      <c r="R976" s="25"/>
      <c r="S976" s="25"/>
      <c r="T976" s="25"/>
      <c r="U976" s="70"/>
      <c r="V976" s="25"/>
      <c r="W976" s="25"/>
      <c r="X976" s="25"/>
      <c r="Y976" s="25"/>
      <c r="Z976" s="25"/>
      <c r="AA976" s="25"/>
      <c r="AB976" s="25"/>
      <c r="AC976" s="25"/>
    </row>
    <row r="977" spans="1:29">
      <c r="A977" s="42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Q977" s="25"/>
      <c r="R977" s="25"/>
      <c r="S977" s="25"/>
      <c r="T977" s="25"/>
      <c r="U977" s="70"/>
      <c r="V977" s="25"/>
      <c r="W977" s="25"/>
      <c r="X977" s="25"/>
      <c r="Y977" s="25"/>
      <c r="Z977" s="25"/>
      <c r="AA977" s="25"/>
      <c r="AB977" s="25"/>
      <c r="AC977" s="25"/>
    </row>
    <row r="978" spans="1:29">
      <c r="A978" s="42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Q978" s="25"/>
      <c r="R978" s="25"/>
      <c r="S978" s="25"/>
      <c r="T978" s="25"/>
      <c r="U978" s="70"/>
      <c r="V978" s="25"/>
      <c r="W978" s="25"/>
      <c r="X978" s="25"/>
      <c r="Y978" s="25"/>
      <c r="Z978" s="25"/>
      <c r="AA978" s="25"/>
      <c r="AB978" s="25"/>
      <c r="AC978" s="25"/>
    </row>
    <row r="979" spans="1:29">
      <c r="A979" s="42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Q979" s="25"/>
      <c r="R979" s="25"/>
      <c r="S979" s="25"/>
      <c r="T979" s="25"/>
      <c r="U979" s="70"/>
      <c r="V979" s="25"/>
      <c r="W979" s="25"/>
      <c r="X979" s="25"/>
      <c r="Y979" s="25"/>
      <c r="Z979" s="25"/>
      <c r="AA979" s="25"/>
      <c r="AB979" s="25"/>
      <c r="AC979" s="25"/>
    </row>
    <row r="980" spans="1:29">
      <c r="A980" s="42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Q980" s="25"/>
      <c r="R980" s="25"/>
      <c r="S980" s="25"/>
      <c r="T980" s="25"/>
      <c r="U980" s="70"/>
      <c r="V980" s="25"/>
      <c r="W980" s="25"/>
      <c r="X980" s="25"/>
      <c r="Y980" s="25"/>
      <c r="Z980" s="25"/>
      <c r="AA980" s="25"/>
      <c r="AB980" s="25"/>
      <c r="AC980" s="25"/>
    </row>
    <row r="981" spans="1:29">
      <c r="A981" s="42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Q981" s="25"/>
      <c r="R981" s="25"/>
      <c r="S981" s="25"/>
      <c r="T981" s="25"/>
      <c r="U981" s="70"/>
      <c r="V981" s="25"/>
      <c r="W981" s="25"/>
      <c r="X981" s="25"/>
      <c r="Y981" s="25"/>
      <c r="Z981" s="25"/>
      <c r="AA981" s="25"/>
      <c r="AB981" s="25"/>
      <c r="AC981" s="25"/>
    </row>
    <row r="982" spans="1:29">
      <c r="A982" s="42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Q982" s="25"/>
      <c r="R982" s="25"/>
      <c r="S982" s="25"/>
      <c r="T982" s="25"/>
      <c r="U982" s="70"/>
      <c r="V982" s="25"/>
      <c r="W982" s="25"/>
      <c r="X982" s="25"/>
      <c r="Y982" s="25"/>
      <c r="Z982" s="25"/>
      <c r="AA982" s="25"/>
      <c r="AB982" s="25"/>
      <c r="AC982" s="25"/>
    </row>
    <row r="983" spans="1:29">
      <c r="A983" s="42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Q983" s="25"/>
      <c r="R983" s="25"/>
      <c r="S983" s="25"/>
      <c r="T983" s="25"/>
      <c r="U983" s="70"/>
      <c r="V983" s="25"/>
      <c r="W983" s="25"/>
      <c r="X983" s="25"/>
      <c r="Y983" s="25"/>
      <c r="Z983" s="25"/>
      <c r="AA983" s="25"/>
      <c r="AB983" s="25"/>
      <c r="AC983" s="25"/>
    </row>
    <row r="984" spans="1:29">
      <c r="A984" s="42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Q984" s="25"/>
      <c r="R984" s="25"/>
      <c r="S984" s="25"/>
      <c r="T984" s="25"/>
      <c r="U984" s="70"/>
      <c r="V984" s="25"/>
      <c r="W984" s="25"/>
      <c r="X984" s="25"/>
      <c r="Y984" s="25"/>
      <c r="Z984" s="25"/>
      <c r="AA984" s="25"/>
      <c r="AB984" s="25"/>
      <c r="AC984" s="25"/>
    </row>
    <row r="985" spans="1:29">
      <c r="A985" s="42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Q985" s="25"/>
      <c r="R985" s="25"/>
      <c r="S985" s="25"/>
      <c r="T985" s="25"/>
      <c r="U985" s="70"/>
      <c r="V985" s="25"/>
      <c r="W985" s="25"/>
      <c r="X985" s="25"/>
      <c r="Y985" s="25"/>
      <c r="Z985" s="25"/>
      <c r="AA985" s="25"/>
      <c r="AB985" s="25"/>
      <c r="AC985" s="25"/>
    </row>
    <row r="986" spans="1:29">
      <c r="A986" s="42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Q986" s="25"/>
      <c r="R986" s="25"/>
      <c r="S986" s="25"/>
      <c r="T986" s="25"/>
      <c r="U986" s="70"/>
      <c r="V986" s="25"/>
      <c r="W986" s="25"/>
      <c r="X986" s="25"/>
      <c r="Y986" s="25"/>
      <c r="Z986" s="25"/>
      <c r="AA986" s="25"/>
      <c r="AB986" s="25"/>
      <c r="AC986" s="25"/>
    </row>
    <row r="987" spans="1:29">
      <c r="A987" s="42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Q987" s="25"/>
      <c r="R987" s="25"/>
      <c r="S987" s="25"/>
      <c r="T987" s="25"/>
      <c r="U987" s="70"/>
      <c r="V987" s="25"/>
      <c r="W987" s="25"/>
      <c r="X987" s="25"/>
      <c r="Y987" s="25"/>
      <c r="Z987" s="25"/>
      <c r="AA987" s="25"/>
      <c r="AB987" s="25"/>
      <c r="AC987" s="25"/>
    </row>
    <row r="988" spans="1:29">
      <c r="A988" s="42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Q988" s="25"/>
      <c r="R988" s="25"/>
      <c r="S988" s="25"/>
      <c r="T988" s="25"/>
      <c r="U988" s="70"/>
      <c r="V988" s="25"/>
      <c r="W988" s="25"/>
      <c r="X988" s="25"/>
      <c r="Y988" s="25"/>
      <c r="Z988" s="25"/>
      <c r="AA988" s="25"/>
      <c r="AB988" s="25"/>
      <c r="AC988" s="25"/>
    </row>
    <row r="989" spans="1:29">
      <c r="A989" s="42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Q989" s="25"/>
      <c r="R989" s="25"/>
      <c r="S989" s="25"/>
      <c r="T989" s="25"/>
      <c r="U989" s="70"/>
      <c r="V989" s="25"/>
      <c r="W989" s="25"/>
      <c r="X989" s="25"/>
      <c r="Y989" s="25"/>
      <c r="Z989" s="25"/>
      <c r="AA989" s="25"/>
      <c r="AB989" s="25"/>
      <c r="AC989" s="25"/>
    </row>
    <row r="990" spans="1:29">
      <c r="A990" s="42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Q990" s="25"/>
      <c r="R990" s="25"/>
      <c r="S990" s="25"/>
      <c r="T990" s="25"/>
      <c r="U990" s="70"/>
      <c r="V990" s="25"/>
      <c r="W990" s="25"/>
      <c r="X990" s="25"/>
      <c r="Y990" s="25"/>
      <c r="Z990" s="25"/>
      <c r="AA990" s="25"/>
      <c r="AB990" s="25"/>
      <c r="AC990" s="25"/>
    </row>
    <row r="991" spans="1:29">
      <c r="A991" s="42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Q991" s="25"/>
      <c r="R991" s="25"/>
      <c r="S991" s="25"/>
      <c r="T991" s="25"/>
      <c r="U991" s="70"/>
      <c r="V991" s="25"/>
      <c r="W991" s="25"/>
      <c r="X991" s="25"/>
      <c r="Y991" s="25"/>
      <c r="Z991" s="25"/>
      <c r="AA991" s="25"/>
      <c r="AB991" s="25"/>
      <c r="AC991" s="25"/>
    </row>
    <row r="992" spans="1:29">
      <c r="A992" s="42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Q992" s="25"/>
      <c r="R992" s="25"/>
      <c r="S992" s="25"/>
      <c r="T992" s="25"/>
      <c r="U992" s="70"/>
      <c r="V992" s="25"/>
      <c r="W992" s="25"/>
      <c r="X992" s="25"/>
      <c r="Y992" s="25"/>
      <c r="Z992" s="25"/>
      <c r="AA992" s="25"/>
      <c r="AB992" s="25"/>
      <c r="AC992" s="25"/>
    </row>
    <row r="993" spans="1:29">
      <c r="A993" s="42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Q993" s="25"/>
      <c r="R993" s="25"/>
      <c r="S993" s="25"/>
      <c r="T993" s="25"/>
      <c r="U993" s="70"/>
      <c r="V993" s="25"/>
      <c r="W993" s="25"/>
      <c r="X993" s="25"/>
      <c r="Y993" s="25"/>
      <c r="Z993" s="25"/>
      <c r="AA993" s="25"/>
      <c r="AB993" s="25"/>
      <c r="AC993" s="25"/>
    </row>
    <row r="994" spans="1:29">
      <c r="A994" s="42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Q994" s="25"/>
      <c r="R994" s="25"/>
      <c r="S994" s="25"/>
      <c r="T994" s="25"/>
      <c r="U994" s="70"/>
      <c r="V994" s="25"/>
      <c r="W994" s="25"/>
      <c r="X994" s="25"/>
      <c r="Y994" s="25"/>
      <c r="Z994" s="25"/>
      <c r="AA994" s="25"/>
      <c r="AB994" s="25"/>
      <c r="AC994" s="25"/>
    </row>
    <row r="995" spans="1:29">
      <c r="A995" s="42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Q995" s="25"/>
      <c r="R995" s="25"/>
      <c r="S995" s="25"/>
      <c r="T995" s="25"/>
      <c r="U995" s="70"/>
      <c r="V995" s="25"/>
      <c r="W995" s="25"/>
      <c r="X995" s="25"/>
      <c r="Y995" s="25"/>
      <c r="Z995" s="25"/>
      <c r="AA995" s="25"/>
      <c r="AB995" s="25"/>
      <c r="AC995" s="25"/>
    </row>
    <row r="996" spans="1:29">
      <c r="A996" s="42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Q996" s="25"/>
      <c r="R996" s="25"/>
      <c r="S996" s="25"/>
      <c r="T996" s="25"/>
      <c r="U996" s="70"/>
      <c r="V996" s="25"/>
      <c r="W996" s="25"/>
      <c r="X996" s="25"/>
      <c r="Y996" s="25"/>
      <c r="Z996" s="25"/>
      <c r="AA996" s="25"/>
      <c r="AB996" s="25"/>
      <c r="AC996" s="25"/>
    </row>
    <row r="997" spans="1:29">
      <c r="A997" s="42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Q997" s="25"/>
      <c r="R997" s="25"/>
      <c r="S997" s="25"/>
      <c r="T997" s="25"/>
      <c r="U997" s="70"/>
      <c r="V997" s="25"/>
      <c r="W997" s="25"/>
      <c r="X997" s="25"/>
      <c r="Y997" s="25"/>
      <c r="Z997" s="25"/>
      <c r="AA997" s="25"/>
      <c r="AB997" s="25"/>
      <c r="AC997" s="25"/>
    </row>
    <row r="998" spans="1:29">
      <c r="A998" s="42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Q998" s="25"/>
      <c r="R998" s="25"/>
      <c r="S998" s="25"/>
      <c r="T998" s="25"/>
      <c r="U998" s="70"/>
      <c r="V998" s="25"/>
      <c r="W998" s="25"/>
      <c r="X998" s="25"/>
      <c r="Y998" s="25"/>
      <c r="Z998" s="25"/>
      <c r="AA998" s="25"/>
      <c r="AB998" s="25"/>
      <c r="AC998" s="25"/>
    </row>
    <row r="999" spans="1:29">
      <c r="A999" s="42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Q999" s="25"/>
      <c r="R999" s="25"/>
      <c r="S999" s="25"/>
      <c r="T999" s="25"/>
      <c r="U999" s="70"/>
      <c r="V999" s="25"/>
      <c r="W999" s="25"/>
      <c r="X999" s="25"/>
      <c r="Y999" s="25"/>
      <c r="Z999" s="25"/>
      <c r="AA999" s="25"/>
      <c r="AB999" s="25"/>
      <c r="AC999" s="25"/>
    </row>
    <row r="1000" spans="1:29">
      <c r="A1000" s="42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Q1000" s="25"/>
      <c r="R1000" s="25"/>
      <c r="S1000" s="25"/>
      <c r="T1000" s="25"/>
      <c r="U1000" s="70"/>
      <c r="V1000" s="25"/>
      <c r="W1000" s="25"/>
      <c r="X1000" s="25"/>
      <c r="Y1000" s="25"/>
      <c r="Z1000" s="25"/>
      <c r="AA1000" s="25"/>
      <c r="AB1000" s="25"/>
      <c r="AC1000" s="2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FAA53-2FF3-40F5-8AE9-B338B170B24D}">
  <sheetPr codeName="Sheet24">
    <tabColor rgb="FFA5A5A5"/>
  </sheetPr>
  <dimension ref="A1:AO73"/>
  <sheetViews>
    <sheetView showGridLines="0" zoomScale="55" zoomScaleNormal="55" workbookViewId="0">
      <selection activeCell="D63" sqref="D63"/>
    </sheetView>
  </sheetViews>
  <sheetFormatPr defaultRowHeight="14.25"/>
  <cols>
    <col min="1" max="1" width="24.5" customWidth="1"/>
    <col min="2" max="2" width="16.375" bestFit="1" customWidth="1"/>
    <col min="4" max="4" width="17.625" bestFit="1" customWidth="1"/>
    <col min="5" max="5" width="4.875" bestFit="1" customWidth="1"/>
    <col min="7" max="7" width="11.625" bestFit="1" customWidth="1"/>
    <col min="8" max="8" width="4.875" bestFit="1" customWidth="1"/>
    <col min="9" max="9" width="3.375" bestFit="1" customWidth="1"/>
    <col min="10" max="10" width="4.875" bestFit="1" customWidth="1"/>
    <col min="11" max="11" width="7.125" bestFit="1" customWidth="1"/>
    <col min="12" max="12" width="4.875" bestFit="1" customWidth="1"/>
    <col min="14" max="14" width="55.75" bestFit="1" customWidth="1"/>
    <col min="18" max="18" width="10.25" customWidth="1"/>
    <col min="38" max="38" width="9" style="71"/>
  </cols>
  <sheetData>
    <row r="1" spans="1:41" ht="20.25" thickBot="1">
      <c r="A1" s="14" t="s">
        <v>8910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AL1"/>
    </row>
    <row r="2" spans="1:41" ht="15" thickTop="1">
      <c r="A2" t="s">
        <v>8911</v>
      </c>
      <c r="AL2"/>
    </row>
    <row r="3" spans="1:41" ht="15.75" thickBot="1">
      <c r="A3" s="11" t="s">
        <v>8853</v>
      </c>
      <c r="B3" s="15"/>
      <c r="D3" s="19" t="s">
        <v>8905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  <c r="AL3"/>
    </row>
    <row r="4" spans="1:41" ht="15">
      <c r="A4" t="s">
        <v>8881</v>
      </c>
      <c r="B4" s="16" t="s">
        <v>5704</v>
      </c>
      <c r="D4" t="s">
        <v>8906</v>
      </c>
      <c r="E4" s="43" t="b">
        <v>1</v>
      </c>
      <c r="G4" t="s">
        <v>8855</v>
      </c>
      <c r="H4" s="44" t="b">
        <v>0</v>
      </c>
      <c r="I4" s="31" t="s">
        <v>8857</v>
      </c>
      <c r="J4" s="32" t="b">
        <v>0</v>
      </c>
      <c r="K4" s="31" t="s">
        <v>8859</v>
      </c>
      <c r="L4" s="45" t="b">
        <v>0</v>
      </c>
      <c r="N4" t="s">
        <v>10553</v>
      </c>
      <c r="AL4"/>
    </row>
    <row r="5" spans="1:41" ht="15">
      <c r="A5" t="s">
        <v>8914</v>
      </c>
      <c r="B5" s="17" t="str">
        <f>IF(LEFT(B4,2)="Q_",RIGHT(B4,1)&amp;"T "&amp;MID(B4,3,4),IF(LEFT(B4,2)="A_","Cierre "&amp;RIGHT(B4,4),B4))</f>
        <v>Cierre 2022</v>
      </c>
      <c r="D5" t="s">
        <v>8901</v>
      </c>
      <c r="E5" s="30" t="b">
        <v>1</v>
      </c>
      <c r="G5" t="s">
        <v>8856</v>
      </c>
      <c r="H5" s="38" t="b">
        <v>1</v>
      </c>
      <c r="I5" s="35" t="s">
        <v>8858</v>
      </c>
      <c r="J5" s="36" t="b">
        <v>0</v>
      </c>
      <c r="K5" s="35" t="s">
        <v>8860</v>
      </c>
      <c r="L5" s="40" t="b">
        <v>0</v>
      </c>
      <c r="N5" t="str">
        <f>"Evolución de tasas para "&amp;LOWER(B5)</f>
        <v>Evolución de tasas para cierre 2022</v>
      </c>
      <c r="AL5"/>
    </row>
    <row r="6" spans="1:41">
      <c r="D6" t="s">
        <v>8902</v>
      </c>
      <c r="E6" s="30" t="b">
        <v>1</v>
      </c>
      <c r="N6" t="str" cm="1">
        <f t="array" ref="N6">_xlfn.LET(_xlpm.x,_xlfn.DROP(_xlfn.CHOOSECOLS(_xlfn.ANCHORARRAY(FONDEO_HISTORY_DATA!$U$8),1),1),IFERROR("Cobertura: "&amp;TEXT(_xlfn.TAKE(_xlpm.x,1),"[$-es-MX]mmm yyyy")&amp;" – "&amp;TEXT(_xlfn.TAKE(_xlpm.x,-1),"[$-es-MX]mmm yyyy"),"Cobertura: sin datos"))</f>
        <v>Cobertura: dic. 2019 – dic. 2022</v>
      </c>
      <c r="AL6"/>
    </row>
    <row r="7" spans="1:41" ht="18" customHeight="1">
      <c r="A7" s="53" t="str">
        <f>IF(AND($E$4,$H$4),"● Fondeo - Media","")</f>
        <v/>
      </c>
      <c r="B7" s="54"/>
      <c r="C7" s="54"/>
      <c r="D7" s="54"/>
      <c r="E7" s="55"/>
      <c r="F7" s="105" t="str">
        <f>IF(AND($E$4,$H$5),"● Fondeo - Mediana","")</f>
        <v>● Fondeo - Mediana</v>
      </c>
      <c r="G7" s="54"/>
      <c r="H7" s="54"/>
      <c r="I7" s="56"/>
      <c r="J7" s="54"/>
      <c r="K7" s="54" t="str">
        <f>IF(AND($E$4,$J$4),"● Fondeo - Q1","")</f>
        <v/>
      </c>
      <c r="L7" s="54"/>
      <c r="M7" s="57"/>
      <c r="N7" s="54"/>
      <c r="O7" s="54"/>
      <c r="P7" s="54"/>
      <c r="AL7"/>
    </row>
    <row r="8" spans="1:41" ht="18" customHeight="1">
      <c r="A8" s="58" t="str">
        <f>IF(AND($E$4,$J$5),"● Fondeo - Q3","")</f>
        <v/>
      </c>
      <c r="B8" s="54"/>
      <c r="C8" s="54"/>
      <c r="D8" s="54"/>
      <c r="E8" s="59"/>
      <c r="F8" s="54" t="str">
        <f>IF(AND($E$4,$L$4),"● Fondeo - Mínimo","")</f>
        <v/>
      </c>
      <c r="G8" s="54"/>
      <c r="H8" s="54"/>
      <c r="I8" s="60"/>
      <c r="J8" s="54"/>
      <c r="K8" s="54" t="str">
        <f>IF(AND($E$4,$L$5),"● Fondeo - Máximo","")</f>
        <v/>
      </c>
      <c r="L8" s="54"/>
      <c r="M8" s="61"/>
      <c r="N8" s="54" t="str">
        <f>"Error de estimación de tasas para "&amp;LOWER(B5)</f>
        <v>Error de estimación de tasas para cierre 2022</v>
      </c>
      <c r="O8" s="54"/>
      <c r="P8" s="54"/>
      <c r="R8" t="str" cm="1">
        <f t="array" ref="R8:AJ46">_xlfn.ANCHORARRAY(FONDEO_HISTORY_DATA!AQ8)</f>
        <v>Fecha encuesta</v>
      </c>
      <c r="S8" t="str">
        <v/>
      </c>
      <c r="T8" t="str">
        <v>Fondeo - Mediana</v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>CETES 28 - Mediana</v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>Bono M10 - Mediana</v>
      </c>
      <c r="AG8" t="str">
        <v/>
      </c>
      <c r="AH8" t="str">
        <v/>
      </c>
      <c r="AI8" t="str">
        <v/>
      </c>
      <c r="AJ8" t="str">
        <v/>
      </c>
      <c r="AL8" t="str" cm="1">
        <f t="array" ref="AL8:AO45">_xlfn.ANCHORARRAY(FONDEO_HISTORY_DATA!BK8)</f>
        <v>Fecha encuesta</v>
      </c>
      <c r="AM8" t="str">
        <v>Fondeo - Error</v>
      </c>
      <c r="AN8" t="str">
        <v>CETES 28 - Error</v>
      </c>
      <c r="AO8" t="str">
        <v>Bono M10 - Error</v>
      </c>
    </row>
    <row r="9" spans="1:41" ht="18" customHeight="1">
      <c r="A9" s="62" t="str">
        <f>IF(AND($E$5,$H$4),"● CETES 28 - Media","")</f>
        <v/>
      </c>
      <c r="B9" s="54"/>
      <c r="C9" s="54"/>
      <c r="D9" s="54"/>
      <c r="E9" s="63"/>
      <c r="F9" s="106" t="str">
        <f>IF(AND($E$5,$H$5),"● CETES 28 - Mediana","")</f>
        <v>● CETES 28 - Mediana</v>
      </c>
      <c r="G9" s="54"/>
      <c r="H9" s="54"/>
      <c r="I9" s="64"/>
      <c r="J9" s="54"/>
      <c r="K9" s="54" t="str">
        <f>IF(AND($E$5,$J$4),"● CETES 28 - Q1","")</f>
        <v/>
      </c>
      <c r="L9" s="54"/>
      <c r="M9" s="65"/>
      <c r="N9" s="54" t="s">
        <v>9651</v>
      </c>
      <c r="O9" s="54"/>
      <c r="P9" s="54"/>
      <c r="R9" s="71">
        <v>43830</v>
      </c>
      <c r="S9" t="e">
        <v>#N/A</v>
      </c>
      <c r="T9" t="e">
        <v>#N/A</v>
      </c>
      <c r="U9" t="e">
        <v>#N/A</v>
      </c>
      <c r="V9" t="e">
        <v>#N/A</v>
      </c>
      <c r="W9" t="e">
        <v>#N/A</v>
      </c>
      <c r="X9" t="e">
        <v>#N/A</v>
      </c>
      <c r="Y9" t="e">
        <v>#N/A</v>
      </c>
      <c r="Z9">
        <v>6.5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>
        <v>6.79</v>
      </c>
      <c r="AG9" t="e">
        <v>#N/A</v>
      </c>
      <c r="AH9" t="e">
        <v>#N/A</v>
      </c>
      <c r="AI9" t="e">
        <v>#N/A</v>
      </c>
      <c r="AJ9" t="e">
        <v>#N/A</v>
      </c>
      <c r="AL9" s="71">
        <v>43830</v>
      </c>
      <c r="AM9" t="e">
        <v>#N/A</v>
      </c>
      <c r="AN9">
        <v>-3.5999999999999996</v>
      </c>
      <c r="AO9">
        <v>-2.1499999999999995</v>
      </c>
    </row>
    <row r="10" spans="1:41">
      <c r="A10" t="str">
        <f>IF(AND($E$5,$J$5),"● CETES 28 - Q3","")</f>
        <v/>
      </c>
      <c r="F10" t="str">
        <f>IF(AND($E$5,$L$4),"● CETES 28 - Mínimo","")</f>
        <v/>
      </c>
      <c r="K10" t="str">
        <f>IF(AND($E$5,$L$5),"● CETES 28 - Máximo","")</f>
        <v/>
      </c>
      <c r="R10" s="71">
        <v>43861</v>
      </c>
      <c r="S10" t="e">
        <v>#N/A</v>
      </c>
      <c r="T10" t="e">
        <v>#N/A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  <c r="Z10">
        <v>6.39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>
        <v>6.91</v>
      </c>
      <c r="AG10" t="e">
        <v>#N/A</v>
      </c>
      <c r="AH10" t="e">
        <v>#N/A</v>
      </c>
      <c r="AI10" t="e">
        <v>#N/A</v>
      </c>
      <c r="AJ10" t="e">
        <v>#N/A</v>
      </c>
      <c r="AL10" s="71">
        <v>43861</v>
      </c>
      <c r="AM10" t="e">
        <v>#N/A</v>
      </c>
      <c r="AN10">
        <v>-3.71</v>
      </c>
      <c r="AO10">
        <v>-2.0299999999999994</v>
      </c>
    </row>
    <row r="11" spans="1:41" ht="15">
      <c r="A11" t="str">
        <f>IF(AND($E$6,$H$4),"● Bono M10 - Media","")</f>
        <v/>
      </c>
      <c r="F11" s="95" t="str">
        <f>IF(AND($E$6,$H$5),"● Bono M10 - Mediana","")</f>
        <v>● Bono M10 - Mediana</v>
      </c>
      <c r="K11" t="str">
        <f>IF(AND($E$6,$J$4),"● Bono M10 - Q1","")</f>
        <v/>
      </c>
      <c r="R11" s="71">
        <v>43890</v>
      </c>
      <c r="S11" t="e">
        <v>#N/A</v>
      </c>
      <c r="T11" t="e">
        <v>#N/A</v>
      </c>
      <c r="U11" t="e">
        <v>#N/A</v>
      </c>
      <c r="V11" t="e">
        <v>#N/A</v>
      </c>
      <c r="W11" t="e">
        <v>#N/A</v>
      </c>
      <c r="X11" t="e">
        <v>#N/A</v>
      </c>
      <c r="Y11" t="e">
        <v>#N/A</v>
      </c>
      <c r="Z11">
        <v>6.25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>
        <v>7</v>
      </c>
      <c r="AG11" t="e">
        <v>#N/A</v>
      </c>
      <c r="AH11" t="e">
        <v>#N/A</v>
      </c>
      <c r="AI11" t="e">
        <v>#N/A</v>
      </c>
      <c r="AJ11" t="e">
        <v>#N/A</v>
      </c>
      <c r="AL11" s="71">
        <v>43890</v>
      </c>
      <c r="AM11" t="e">
        <v>#N/A</v>
      </c>
      <c r="AN11">
        <v>-3.8499999999999996</v>
      </c>
      <c r="AO11">
        <v>-1.9399999999999995</v>
      </c>
    </row>
    <row r="12" spans="1:41" ht="15">
      <c r="A12" t="str">
        <f>IF(AND($E$6,$J$5),"● Bono M10 - Q3","")</f>
        <v/>
      </c>
      <c r="F12" s="98" t="str">
        <f>IF(AND($E$6,$L$4),"● Bono M10 - Mínimo","")</f>
        <v/>
      </c>
      <c r="K12" s="99" t="str">
        <f>IF(AND($E$6,$L$5),"● Bono M10 - Máximo","")</f>
        <v/>
      </c>
      <c r="R12" s="71">
        <v>43921</v>
      </c>
      <c r="S12" t="e">
        <v>#N/A</v>
      </c>
      <c r="T12">
        <v>5.5</v>
      </c>
      <c r="U12" t="e">
        <v>#N/A</v>
      </c>
      <c r="V12" t="e">
        <v>#N/A</v>
      </c>
      <c r="W12" t="e">
        <v>#N/A</v>
      </c>
      <c r="X12" t="e">
        <v>#N/A</v>
      </c>
      <c r="Y12" t="e">
        <v>#N/A</v>
      </c>
      <c r="Z12">
        <v>5.99</v>
      </c>
      <c r="AA12" t="e">
        <v>#N/A</v>
      </c>
      <c r="AB12" t="e">
        <v>#N/A</v>
      </c>
      <c r="AC12" t="e">
        <v>#N/A</v>
      </c>
      <c r="AD12" t="e">
        <v>#N/A</v>
      </c>
      <c r="AE12" t="e">
        <v>#N/A</v>
      </c>
      <c r="AF12">
        <v>7.44</v>
      </c>
      <c r="AG12" t="e">
        <v>#N/A</v>
      </c>
      <c r="AH12" t="e">
        <v>#N/A</v>
      </c>
      <c r="AI12" t="e">
        <v>#N/A</v>
      </c>
      <c r="AJ12" t="e">
        <v>#N/A</v>
      </c>
      <c r="AL12" s="71">
        <v>43921</v>
      </c>
      <c r="AM12">
        <v>-5</v>
      </c>
      <c r="AN12">
        <v>-4.1099999999999994</v>
      </c>
      <c r="AO12">
        <v>-1.4999999999999991</v>
      </c>
    </row>
    <row r="13" spans="1:41">
      <c r="R13" s="71">
        <v>43951</v>
      </c>
      <c r="S13" t="e">
        <v>#N/A</v>
      </c>
      <c r="T13">
        <v>5</v>
      </c>
      <c r="U13" t="e">
        <v>#N/A</v>
      </c>
      <c r="V13" t="e">
        <v>#N/A</v>
      </c>
      <c r="W13" t="e">
        <v>#N/A</v>
      </c>
      <c r="X13" t="e">
        <v>#N/A</v>
      </c>
      <c r="Y13" t="e">
        <v>#N/A</v>
      </c>
      <c r="Z13">
        <v>5.53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>
        <v>7.05</v>
      </c>
      <c r="AG13" t="e">
        <v>#N/A</v>
      </c>
      <c r="AH13" t="e">
        <v>#N/A</v>
      </c>
      <c r="AI13" t="e">
        <v>#N/A</v>
      </c>
      <c r="AJ13" t="e">
        <v>#N/A</v>
      </c>
      <c r="AL13" s="71">
        <v>43951</v>
      </c>
      <c r="AM13">
        <v>-5.5</v>
      </c>
      <c r="AN13">
        <v>-4.5699999999999994</v>
      </c>
      <c r="AO13">
        <v>-1.8899999999999997</v>
      </c>
    </row>
    <row r="14" spans="1:41">
      <c r="R14" s="71">
        <v>43982</v>
      </c>
      <c r="S14" t="e">
        <v>#N/A</v>
      </c>
      <c r="T14">
        <v>5</v>
      </c>
      <c r="U14" t="e">
        <v>#N/A</v>
      </c>
      <c r="V14" t="e">
        <v>#N/A</v>
      </c>
      <c r="W14" t="e">
        <v>#N/A</v>
      </c>
      <c r="X14" t="e">
        <v>#N/A</v>
      </c>
      <c r="Y14" t="e">
        <v>#N/A</v>
      </c>
      <c r="Z14">
        <v>5.0999999999999996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>
        <v>7</v>
      </c>
      <c r="AG14" t="e">
        <v>#N/A</v>
      </c>
      <c r="AH14" t="e">
        <v>#N/A</v>
      </c>
      <c r="AI14" t="e">
        <v>#N/A</v>
      </c>
      <c r="AJ14" t="e">
        <v>#N/A</v>
      </c>
      <c r="AL14" s="71">
        <v>43982</v>
      </c>
      <c r="AM14">
        <v>-5.5</v>
      </c>
      <c r="AN14">
        <v>-5</v>
      </c>
      <c r="AO14">
        <v>-1.9399999999999995</v>
      </c>
    </row>
    <row r="15" spans="1:41">
      <c r="R15" s="71">
        <v>44012</v>
      </c>
      <c r="S15" t="e">
        <v>#N/A</v>
      </c>
      <c r="T15">
        <v>4.5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>
        <v>5.01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>
        <v>7</v>
      </c>
      <c r="AG15" t="e">
        <v>#N/A</v>
      </c>
      <c r="AH15" t="e">
        <v>#N/A</v>
      </c>
      <c r="AI15" t="e">
        <v>#N/A</v>
      </c>
      <c r="AJ15" t="e">
        <v>#N/A</v>
      </c>
      <c r="AL15" s="71">
        <v>44012</v>
      </c>
      <c r="AM15">
        <v>-6</v>
      </c>
      <c r="AN15">
        <v>-5.09</v>
      </c>
      <c r="AO15">
        <v>-1.9399999999999995</v>
      </c>
    </row>
    <row r="16" spans="1:41">
      <c r="R16" s="71">
        <v>44043</v>
      </c>
      <c r="S16" t="e">
        <v>#N/A</v>
      </c>
      <c r="T16">
        <v>5</v>
      </c>
      <c r="U16" t="e">
        <v>#N/A</v>
      </c>
      <c r="V16" t="e">
        <v>#N/A</v>
      </c>
      <c r="W16" t="e">
        <v>#N/A</v>
      </c>
      <c r="X16" t="e">
        <v>#N/A</v>
      </c>
      <c r="Y16" t="e">
        <v>#N/A</v>
      </c>
      <c r="Z16">
        <v>5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>
        <v>6.5</v>
      </c>
      <c r="AG16" t="e">
        <v>#N/A</v>
      </c>
      <c r="AH16" t="e">
        <v>#N/A</v>
      </c>
      <c r="AI16" t="e">
        <v>#N/A</v>
      </c>
      <c r="AJ16" t="e">
        <v>#N/A</v>
      </c>
      <c r="AL16" s="71">
        <v>44043</v>
      </c>
      <c r="AM16">
        <v>-5.5</v>
      </c>
      <c r="AN16">
        <v>-5.0999999999999996</v>
      </c>
      <c r="AO16">
        <v>-2.4399999999999995</v>
      </c>
    </row>
    <row r="17" spans="18:41">
      <c r="R17" s="71">
        <v>44074</v>
      </c>
      <c r="S17" t="e">
        <v>#N/A</v>
      </c>
      <c r="T17">
        <v>4.63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  <c r="Z17">
        <v>4.87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>
        <v>6.56</v>
      </c>
      <c r="AG17" t="e">
        <v>#N/A</v>
      </c>
      <c r="AH17" t="e">
        <v>#N/A</v>
      </c>
      <c r="AI17" t="e">
        <v>#N/A</v>
      </c>
      <c r="AJ17" t="e">
        <v>#N/A</v>
      </c>
      <c r="AL17" s="71">
        <v>44074</v>
      </c>
      <c r="AM17">
        <v>-5.87</v>
      </c>
      <c r="AN17">
        <v>-5.2299999999999995</v>
      </c>
      <c r="AO17">
        <v>-2.38</v>
      </c>
    </row>
    <row r="18" spans="18:41">
      <c r="R18" s="71">
        <v>44104</v>
      </c>
      <c r="S18" t="e">
        <v>#N/A</v>
      </c>
      <c r="T18">
        <v>4.5</v>
      </c>
      <c r="U18" t="e">
        <v>#N/A</v>
      </c>
      <c r="V18" t="e">
        <v>#N/A</v>
      </c>
      <c r="W18" t="e">
        <v>#N/A</v>
      </c>
      <c r="X18" t="e">
        <v>#N/A</v>
      </c>
      <c r="Y18" t="e">
        <v>#N/A</v>
      </c>
      <c r="Z18">
        <v>4.62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>
        <v>6.42</v>
      </c>
      <c r="AG18" t="e">
        <v>#N/A</v>
      </c>
      <c r="AH18" t="e">
        <v>#N/A</v>
      </c>
      <c r="AI18" t="e">
        <v>#N/A</v>
      </c>
      <c r="AJ18" t="e">
        <v>#N/A</v>
      </c>
      <c r="AL18" s="71">
        <v>44104</v>
      </c>
      <c r="AM18">
        <v>-6</v>
      </c>
      <c r="AN18">
        <v>-5.4799999999999995</v>
      </c>
      <c r="AO18">
        <v>-2.5199999999999996</v>
      </c>
    </row>
    <row r="19" spans="18:41">
      <c r="R19" s="71">
        <v>44135</v>
      </c>
      <c r="S19" t="e">
        <v>#N/A</v>
      </c>
      <c r="T19">
        <v>4.25</v>
      </c>
      <c r="U19" t="e">
        <v>#N/A</v>
      </c>
      <c r="V19" t="e">
        <v>#N/A</v>
      </c>
      <c r="W19" t="e">
        <v>#N/A</v>
      </c>
      <c r="X19" t="e">
        <v>#N/A</v>
      </c>
      <c r="Y19" t="e">
        <v>#N/A</v>
      </c>
      <c r="Z19">
        <v>4.3099999999999996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>
        <v>6.46</v>
      </c>
      <c r="AG19" t="e">
        <v>#N/A</v>
      </c>
      <c r="AH19" t="e">
        <v>#N/A</v>
      </c>
      <c r="AI19" t="e">
        <v>#N/A</v>
      </c>
      <c r="AJ19" t="e">
        <v>#N/A</v>
      </c>
      <c r="AL19" s="71">
        <v>44135</v>
      </c>
      <c r="AM19">
        <v>-6.25</v>
      </c>
      <c r="AN19">
        <v>-5.79</v>
      </c>
      <c r="AO19">
        <v>-2.4799999999999995</v>
      </c>
    </row>
    <row r="20" spans="18:41">
      <c r="R20" s="71">
        <v>44165</v>
      </c>
      <c r="S20" t="e">
        <v>#N/A</v>
      </c>
      <c r="T20">
        <v>4.25</v>
      </c>
      <c r="U20" t="e">
        <v>#N/A</v>
      </c>
      <c r="V20" t="e">
        <v>#N/A</v>
      </c>
      <c r="W20" t="e">
        <v>#N/A</v>
      </c>
      <c r="X20" t="e">
        <v>#N/A</v>
      </c>
      <c r="Y20" t="e">
        <v>#N/A</v>
      </c>
      <c r="Z20">
        <v>4.49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>
        <v>6.41</v>
      </c>
      <c r="AG20" t="e">
        <v>#N/A</v>
      </c>
      <c r="AH20" t="e">
        <v>#N/A</v>
      </c>
      <c r="AI20" t="e">
        <v>#N/A</v>
      </c>
      <c r="AJ20" t="e">
        <v>#N/A</v>
      </c>
      <c r="AL20" s="71">
        <v>44165</v>
      </c>
      <c r="AM20">
        <v>-6.25</v>
      </c>
      <c r="AN20">
        <v>-5.6099999999999994</v>
      </c>
      <c r="AO20">
        <v>-2.5299999999999994</v>
      </c>
    </row>
    <row r="21" spans="18:41">
      <c r="R21" s="71">
        <v>44196</v>
      </c>
      <c r="S21" t="e">
        <v>#N/A</v>
      </c>
      <c r="T21">
        <v>4.25</v>
      </c>
      <c r="U21" t="e">
        <v>#N/A</v>
      </c>
      <c r="V21" t="e">
        <v>#N/A</v>
      </c>
      <c r="W21" t="e">
        <v>#N/A</v>
      </c>
      <c r="X21" t="e">
        <v>#N/A</v>
      </c>
      <c r="Y21" t="e">
        <v>#N/A</v>
      </c>
      <c r="Z21">
        <v>4.47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>
        <v>6.28</v>
      </c>
      <c r="AG21" t="e">
        <v>#N/A</v>
      </c>
      <c r="AH21" t="e">
        <v>#N/A</v>
      </c>
      <c r="AI21" t="e">
        <v>#N/A</v>
      </c>
      <c r="AJ21" t="e">
        <v>#N/A</v>
      </c>
      <c r="AL21" s="71">
        <v>44196</v>
      </c>
      <c r="AM21">
        <v>-6.25</v>
      </c>
      <c r="AN21">
        <v>-5.63</v>
      </c>
      <c r="AO21">
        <v>-2.6599999999999993</v>
      </c>
    </row>
    <row r="22" spans="18:41">
      <c r="R22" s="71">
        <v>44227</v>
      </c>
      <c r="S22" t="e">
        <v>#N/A</v>
      </c>
      <c r="T22">
        <v>4.25</v>
      </c>
      <c r="U22" t="e">
        <v>#N/A</v>
      </c>
      <c r="V22" t="e">
        <v>#N/A</v>
      </c>
      <c r="W22" t="e">
        <v>#N/A</v>
      </c>
      <c r="X22" t="e">
        <v>#N/A</v>
      </c>
      <c r="Y22" t="e">
        <v>#N/A</v>
      </c>
      <c r="Z22">
        <v>4.2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>
        <v>6.1</v>
      </c>
      <c r="AG22" t="e">
        <v>#N/A</v>
      </c>
      <c r="AH22" t="e">
        <v>#N/A</v>
      </c>
      <c r="AI22" t="e">
        <v>#N/A</v>
      </c>
      <c r="AJ22" t="e">
        <v>#N/A</v>
      </c>
      <c r="AL22" s="71">
        <v>44227</v>
      </c>
      <c r="AM22">
        <v>-6.25</v>
      </c>
      <c r="AN22">
        <v>-5.8999999999999995</v>
      </c>
      <c r="AO22">
        <v>-2.84</v>
      </c>
    </row>
    <row r="23" spans="18:41">
      <c r="R23" s="71">
        <v>44255</v>
      </c>
      <c r="S23" t="e">
        <v>#N/A</v>
      </c>
      <c r="T23">
        <v>4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>
        <v>4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>
        <v>6.25</v>
      </c>
      <c r="AG23" t="e">
        <v>#N/A</v>
      </c>
      <c r="AH23" t="e">
        <v>#N/A</v>
      </c>
      <c r="AI23" t="e">
        <v>#N/A</v>
      </c>
      <c r="AJ23" t="e">
        <v>#N/A</v>
      </c>
      <c r="AL23" s="71">
        <v>44255</v>
      </c>
      <c r="AM23">
        <v>-6.5</v>
      </c>
      <c r="AN23">
        <v>-6.1</v>
      </c>
      <c r="AO23">
        <v>-2.6899999999999995</v>
      </c>
    </row>
    <row r="24" spans="18:41">
      <c r="R24" s="71">
        <v>44286</v>
      </c>
      <c r="S24" t="e">
        <v>#N/A</v>
      </c>
      <c r="T24">
        <v>4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  <c r="Z24">
        <v>4.2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>
        <v>6.67</v>
      </c>
      <c r="AG24" t="e">
        <v>#N/A</v>
      </c>
      <c r="AH24" t="e">
        <v>#N/A</v>
      </c>
      <c r="AI24" t="e">
        <v>#N/A</v>
      </c>
      <c r="AJ24" t="e">
        <v>#N/A</v>
      </c>
      <c r="AL24" s="71">
        <v>44286</v>
      </c>
      <c r="AM24">
        <v>-6.5</v>
      </c>
      <c r="AN24">
        <v>-5.8999999999999995</v>
      </c>
      <c r="AO24">
        <v>-2.2699999999999996</v>
      </c>
    </row>
    <row r="25" spans="18:41">
      <c r="R25" s="71">
        <v>44316</v>
      </c>
      <c r="S25" t="e">
        <v>#N/A</v>
      </c>
      <c r="T25">
        <v>4.25</v>
      </c>
      <c r="U25" t="e">
        <v>#N/A</v>
      </c>
      <c r="V25" t="e">
        <v>#N/A</v>
      </c>
      <c r="W25" t="e">
        <v>#N/A</v>
      </c>
      <c r="X25" t="e">
        <v>#N/A</v>
      </c>
      <c r="Y25" t="e">
        <v>#N/A</v>
      </c>
      <c r="Z25">
        <v>4.2699999999999996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>
        <v>6.75</v>
      </c>
      <c r="AG25" t="e">
        <v>#N/A</v>
      </c>
      <c r="AH25" t="e">
        <v>#N/A</v>
      </c>
      <c r="AI25" t="e">
        <v>#N/A</v>
      </c>
      <c r="AJ25" t="e">
        <v>#N/A</v>
      </c>
      <c r="AL25" s="71">
        <v>44316</v>
      </c>
      <c r="AM25">
        <v>-6.25</v>
      </c>
      <c r="AN25">
        <v>-5.83</v>
      </c>
      <c r="AO25">
        <v>-2.1899999999999995</v>
      </c>
    </row>
    <row r="26" spans="18:41">
      <c r="R26" s="71">
        <v>44347</v>
      </c>
      <c r="S26" t="e">
        <v>#N/A</v>
      </c>
      <c r="T26">
        <v>4.5</v>
      </c>
      <c r="U26" t="e">
        <v>#N/A</v>
      </c>
      <c r="V26" t="e">
        <v>#N/A</v>
      </c>
      <c r="W26" t="e">
        <v>#N/A</v>
      </c>
      <c r="X26" t="e">
        <v>#N/A</v>
      </c>
      <c r="Y26" t="e">
        <v>#N/A</v>
      </c>
      <c r="Z26">
        <v>4.5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>
        <v>7</v>
      </c>
      <c r="AG26" t="e">
        <v>#N/A</v>
      </c>
      <c r="AH26" t="e">
        <v>#N/A</v>
      </c>
      <c r="AI26" t="e">
        <v>#N/A</v>
      </c>
      <c r="AJ26" t="e">
        <v>#N/A</v>
      </c>
      <c r="AL26" s="71">
        <v>44347</v>
      </c>
      <c r="AM26">
        <v>-6</v>
      </c>
      <c r="AN26">
        <v>-5.6</v>
      </c>
      <c r="AO26">
        <v>-1.9399999999999995</v>
      </c>
    </row>
    <row r="27" spans="18:41">
      <c r="R27" s="71">
        <v>44377</v>
      </c>
      <c r="S27" t="e">
        <v>#N/A</v>
      </c>
      <c r="T27">
        <v>5.25</v>
      </c>
      <c r="U27" t="e">
        <v>#N/A</v>
      </c>
      <c r="V27" t="e">
        <v>#N/A</v>
      </c>
      <c r="W27" t="e">
        <v>#N/A</v>
      </c>
      <c r="X27" t="e">
        <v>#N/A</v>
      </c>
      <c r="Y27" t="e">
        <v>#N/A</v>
      </c>
      <c r="Z27">
        <v>5.13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>
        <v>7.35</v>
      </c>
      <c r="AG27" t="e">
        <v>#N/A</v>
      </c>
      <c r="AH27" t="e">
        <v>#N/A</v>
      </c>
      <c r="AI27" t="e">
        <v>#N/A</v>
      </c>
      <c r="AJ27" t="e">
        <v>#N/A</v>
      </c>
      <c r="AL27" s="71">
        <v>44377</v>
      </c>
      <c r="AM27">
        <v>-5.25</v>
      </c>
      <c r="AN27">
        <v>-4.97</v>
      </c>
      <c r="AO27">
        <v>-1.5899999999999999</v>
      </c>
    </row>
    <row r="28" spans="18:41">
      <c r="R28" s="71">
        <v>44408</v>
      </c>
      <c r="S28" t="e">
        <v>#N/A</v>
      </c>
      <c r="T28">
        <v>5.38</v>
      </c>
      <c r="U28" t="e">
        <v>#N/A</v>
      </c>
      <c r="V28" t="e">
        <v>#N/A</v>
      </c>
      <c r="W28" t="e">
        <v>#N/A</v>
      </c>
      <c r="X28" t="e">
        <v>#N/A</v>
      </c>
      <c r="Y28" t="e">
        <v>#N/A</v>
      </c>
      <c r="Z28">
        <v>5.25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>
        <v>7.35</v>
      </c>
      <c r="AG28" t="e">
        <v>#N/A</v>
      </c>
      <c r="AH28" t="e">
        <v>#N/A</v>
      </c>
      <c r="AI28" t="e">
        <v>#N/A</v>
      </c>
      <c r="AJ28" t="e">
        <v>#N/A</v>
      </c>
      <c r="AL28" s="71">
        <v>44408</v>
      </c>
      <c r="AM28">
        <v>-5.12</v>
      </c>
      <c r="AN28">
        <v>-4.8499999999999996</v>
      </c>
      <c r="AO28">
        <v>-1.5899999999999999</v>
      </c>
    </row>
    <row r="29" spans="18:41">
      <c r="R29" s="71">
        <v>44439</v>
      </c>
      <c r="S29" t="e">
        <v>#N/A</v>
      </c>
      <c r="T29">
        <v>5.5</v>
      </c>
      <c r="U29" t="e">
        <v>#N/A</v>
      </c>
      <c r="V29" t="e">
        <v>#N/A</v>
      </c>
      <c r="W29" t="e">
        <v>#N/A</v>
      </c>
      <c r="X29" t="e">
        <v>#N/A</v>
      </c>
      <c r="Y29" t="e">
        <v>#N/A</v>
      </c>
      <c r="Z29">
        <v>5.5</v>
      </c>
      <c r="AA29" t="e">
        <v>#N/A</v>
      </c>
      <c r="AB29" t="e">
        <v>#N/A</v>
      </c>
      <c r="AC29" t="e">
        <v>#N/A</v>
      </c>
      <c r="AD29" t="e">
        <v>#N/A</v>
      </c>
      <c r="AE29" t="e">
        <v>#N/A</v>
      </c>
      <c r="AF29">
        <v>7.4</v>
      </c>
      <c r="AG29" t="e">
        <v>#N/A</v>
      </c>
      <c r="AH29" t="e">
        <v>#N/A</v>
      </c>
      <c r="AI29" t="e">
        <v>#N/A</v>
      </c>
      <c r="AJ29" t="e">
        <v>#N/A</v>
      </c>
      <c r="AL29" s="71">
        <v>44439</v>
      </c>
      <c r="AM29">
        <v>-5</v>
      </c>
      <c r="AN29">
        <v>-4.5999999999999996</v>
      </c>
      <c r="AO29">
        <v>-1.5399999999999991</v>
      </c>
    </row>
    <row r="30" spans="18:41">
      <c r="R30" s="71">
        <v>44469</v>
      </c>
      <c r="S30" t="e">
        <v>#N/A</v>
      </c>
      <c r="T30">
        <v>5.5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>
        <v>5.5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>
        <v>7.48</v>
      </c>
      <c r="AG30" t="e">
        <v>#N/A</v>
      </c>
      <c r="AH30" t="e">
        <v>#N/A</v>
      </c>
      <c r="AI30" t="e">
        <v>#N/A</v>
      </c>
      <c r="AJ30" t="e">
        <v>#N/A</v>
      </c>
      <c r="AL30" s="71">
        <v>44469</v>
      </c>
      <c r="AM30">
        <v>-5</v>
      </c>
      <c r="AN30">
        <v>-4.5999999999999996</v>
      </c>
      <c r="AO30">
        <v>-1.4599999999999991</v>
      </c>
    </row>
    <row r="31" spans="18:41">
      <c r="R31" s="71">
        <v>44500</v>
      </c>
      <c r="S31" t="e">
        <v>#N/A</v>
      </c>
      <c r="T31">
        <v>6</v>
      </c>
      <c r="U31" t="e">
        <v>#N/A</v>
      </c>
      <c r="V31" t="e">
        <v>#N/A</v>
      </c>
      <c r="W31" t="e">
        <v>#N/A</v>
      </c>
      <c r="X31" t="e">
        <v>#N/A</v>
      </c>
      <c r="Y31" t="e">
        <v>#N/A</v>
      </c>
      <c r="Z31">
        <v>5.81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>
        <v>7.59</v>
      </c>
      <c r="AG31" t="e">
        <v>#N/A</v>
      </c>
      <c r="AH31" t="e">
        <v>#N/A</v>
      </c>
      <c r="AI31" t="e">
        <v>#N/A</v>
      </c>
      <c r="AJ31" t="e">
        <v>#N/A</v>
      </c>
      <c r="AL31" s="71">
        <v>44500</v>
      </c>
      <c r="AM31">
        <v>-4.5</v>
      </c>
      <c r="AN31">
        <v>-4.29</v>
      </c>
      <c r="AO31">
        <v>-1.3499999999999996</v>
      </c>
    </row>
    <row r="32" spans="18:41">
      <c r="R32" s="71">
        <v>44530</v>
      </c>
      <c r="S32" t="e">
        <v>#N/A</v>
      </c>
      <c r="T32">
        <v>6</v>
      </c>
      <c r="U32" t="e">
        <v>#N/A</v>
      </c>
      <c r="V32" t="e">
        <v>#N/A</v>
      </c>
      <c r="W32" t="e">
        <v>#N/A</v>
      </c>
      <c r="X32" t="e">
        <v>#N/A</v>
      </c>
      <c r="Y32" t="e">
        <v>#N/A</v>
      </c>
      <c r="Z32">
        <v>6.12</v>
      </c>
      <c r="AA32" t="e">
        <v>#N/A</v>
      </c>
      <c r="AB32" t="e">
        <v>#N/A</v>
      </c>
      <c r="AC32" t="e">
        <v>#N/A</v>
      </c>
      <c r="AD32" t="e">
        <v>#N/A</v>
      </c>
      <c r="AE32" t="e">
        <v>#N/A</v>
      </c>
      <c r="AF32">
        <v>7.93</v>
      </c>
      <c r="AG32" t="e">
        <v>#N/A</v>
      </c>
      <c r="AH32" t="e">
        <v>#N/A</v>
      </c>
      <c r="AI32" t="e">
        <v>#N/A</v>
      </c>
      <c r="AJ32" t="e">
        <v>#N/A</v>
      </c>
      <c r="AL32" s="71">
        <v>44530</v>
      </c>
      <c r="AM32">
        <v>-4.5</v>
      </c>
      <c r="AN32">
        <v>-3.9799999999999995</v>
      </c>
      <c r="AO32">
        <v>-1.0099999999999998</v>
      </c>
    </row>
    <row r="33" spans="18:41">
      <c r="R33" s="71">
        <v>44561</v>
      </c>
      <c r="S33" t="e">
        <v>#N/A</v>
      </c>
      <c r="T33">
        <v>6.25</v>
      </c>
      <c r="U33" t="e">
        <v>#N/A</v>
      </c>
      <c r="V33" t="e">
        <v>#N/A</v>
      </c>
      <c r="W33" t="e">
        <v>#N/A</v>
      </c>
      <c r="X33" t="e">
        <v>#N/A</v>
      </c>
      <c r="Y33" t="e">
        <v>#N/A</v>
      </c>
      <c r="Z33">
        <v>6.24</v>
      </c>
      <c r="AA33" t="e">
        <v>#N/A</v>
      </c>
      <c r="AB33" t="e">
        <v>#N/A</v>
      </c>
      <c r="AC33" t="e">
        <v>#N/A</v>
      </c>
      <c r="AD33" t="e">
        <v>#N/A</v>
      </c>
      <c r="AE33" t="e">
        <v>#N/A</v>
      </c>
      <c r="AF33">
        <v>7.81</v>
      </c>
      <c r="AG33" t="e">
        <v>#N/A</v>
      </c>
      <c r="AH33" t="e">
        <v>#N/A</v>
      </c>
      <c r="AI33" t="e">
        <v>#N/A</v>
      </c>
      <c r="AJ33" t="e">
        <v>#N/A</v>
      </c>
      <c r="AL33" s="71">
        <v>44561</v>
      </c>
      <c r="AM33">
        <v>-4.25</v>
      </c>
      <c r="AN33">
        <v>-3.8599999999999994</v>
      </c>
      <c r="AO33">
        <v>-1.1299999999999999</v>
      </c>
    </row>
    <row r="34" spans="18:41">
      <c r="R34" s="71">
        <v>44592</v>
      </c>
      <c r="S34" t="e">
        <v>#N/A</v>
      </c>
      <c r="T34">
        <v>6.75</v>
      </c>
      <c r="U34" t="e">
        <v>#N/A</v>
      </c>
      <c r="V34" t="e">
        <v>#N/A</v>
      </c>
      <c r="W34" t="e">
        <v>#N/A</v>
      </c>
      <c r="X34" t="e">
        <v>#N/A</v>
      </c>
      <c r="Y34" t="e">
        <v>#N/A</v>
      </c>
      <c r="Z34">
        <v>6.75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>
        <v>8.0399999999999991</v>
      </c>
      <c r="AG34" t="e">
        <v>#N/A</v>
      </c>
      <c r="AH34" t="e">
        <v>#N/A</v>
      </c>
      <c r="AI34" t="e">
        <v>#N/A</v>
      </c>
      <c r="AJ34" t="e">
        <v>#N/A</v>
      </c>
      <c r="AL34" s="71">
        <v>44592</v>
      </c>
      <c r="AM34">
        <v>-3.75</v>
      </c>
      <c r="AN34">
        <v>-3.3499999999999996</v>
      </c>
      <c r="AO34">
        <v>-0.90000000000000036</v>
      </c>
    </row>
    <row r="35" spans="18:41">
      <c r="R35" s="71">
        <v>44620</v>
      </c>
      <c r="S35" t="e">
        <v>#N/A</v>
      </c>
      <c r="T35">
        <v>7.25</v>
      </c>
      <c r="U35" t="e">
        <v>#N/A</v>
      </c>
      <c r="V35" t="e">
        <v>#N/A</v>
      </c>
      <c r="W35" t="e">
        <v>#N/A</v>
      </c>
      <c r="X35" t="e">
        <v>#N/A</v>
      </c>
      <c r="Y35" t="e">
        <v>#N/A</v>
      </c>
      <c r="Z35">
        <v>7.2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>
        <v>8.15</v>
      </c>
      <c r="AG35" t="e">
        <v>#N/A</v>
      </c>
      <c r="AH35" t="e">
        <v>#N/A</v>
      </c>
      <c r="AI35" t="e">
        <v>#N/A</v>
      </c>
      <c r="AJ35" t="e">
        <v>#N/A</v>
      </c>
      <c r="AL35" s="71">
        <v>44620</v>
      </c>
      <c r="AM35">
        <v>-3.25</v>
      </c>
      <c r="AN35">
        <v>-2.8999999999999995</v>
      </c>
      <c r="AO35">
        <v>-0.78999999999999915</v>
      </c>
    </row>
    <row r="36" spans="18:41">
      <c r="R36" s="71">
        <v>44651</v>
      </c>
      <c r="S36" t="e">
        <v>#N/A</v>
      </c>
      <c r="T36">
        <v>8</v>
      </c>
      <c r="U36" t="e">
        <v>#N/A</v>
      </c>
      <c r="V36" t="e">
        <v>#N/A</v>
      </c>
      <c r="W36" t="e">
        <v>#N/A</v>
      </c>
      <c r="X36" t="e">
        <v>#N/A</v>
      </c>
      <c r="Y36" t="e">
        <v>#N/A</v>
      </c>
      <c r="Z36">
        <v>8</v>
      </c>
      <c r="AA36" t="e">
        <v>#N/A</v>
      </c>
      <c r="AB36" t="e">
        <v>#N/A</v>
      </c>
      <c r="AC36" t="e">
        <v>#N/A</v>
      </c>
      <c r="AD36" t="e">
        <v>#N/A</v>
      </c>
      <c r="AE36" t="e">
        <v>#N/A</v>
      </c>
      <c r="AF36">
        <v>8.5</v>
      </c>
      <c r="AG36" t="e">
        <v>#N/A</v>
      </c>
      <c r="AH36" t="e">
        <v>#N/A</v>
      </c>
      <c r="AI36" t="e">
        <v>#N/A</v>
      </c>
      <c r="AJ36" t="e">
        <v>#N/A</v>
      </c>
      <c r="AL36" s="71">
        <v>44651</v>
      </c>
      <c r="AM36">
        <v>-2.5</v>
      </c>
      <c r="AN36">
        <v>-2.0999999999999996</v>
      </c>
      <c r="AO36">
        <v>-0.4399999999999995</v>
      </c>
    </row>
    <row r="37" spans="18:41">
      <c r="R37" s="71">
        <v>44681</v>
      </c>
      <c r="S37" t="e">
        <v>#N/A</v>
      </c>
      <c r="T37">
        <v>8.25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>
        <v>8.26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>
        <v>8.93</v>
      </c>
      <c r="AG37" t="e">
        <v>#N/A</v>
      </c>
      <c r="AH37" t="e">
        <v>#N/A</v>
      </c>
      <c r="AI37" t="e">
        <v>#N/A</v>
      </c>
      <c r="AJ37" t="e">
        <v>#N/A</v>
      </c>
      <c r="AL37" s="71">
        <v>44681</v>
      </c>
      <c r="AM37">
        <v>-2.25</v>
      </c>
      <c r="AN37">
        <v>-1.8399999999999999</v>
      </c>
      <c r="AO37">
        <v>-9.9999999999997868E-3</v>
      </c>
    </row>
    <row r="38" spans="18:41">
      <c r="R38" s="71">
        <v>44712</v>
      </c>
      <c r="S38" t="e">
        <v>#N/A</v>
      </c>
      <c r="T38">
        <v>8.75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  <c r="Z38">
        <v>8.6999999999999993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>
        <v>9</v>
      </c>
      <c r="AG38" t="e">
        <v>#N/A</v>
      </c>
      <c r="AH38" t="e">
        <v>#N/A</v>
      </c>
      <c r="AI38" t="e">
        <v>#N/A</v>
      </c>
      <c r="AJ38" t="e">
        <v>#N/A</v>
      </c>
      <c r="AL38" s="71">
        <v>44712</v>
      </c>
      <c r="AM38">
        <v>-1.75</v>
      </c>
      <c r="AN38">
        <v>-1.4000000000000004</v>
      </c>
      <c r="AO38">
        <v>6.0000000000000497E-2</v>
      </c>
    </row>
    <row r="39" spans="18:41">
      <c r="R39" s="71">
        <v>44742</v>
      </c>
      <c r="S39" t="e">
        <v>#N/A</v>
      </c>
      <c r="T39">
        <v>9.5</v>
      </c>
      <c r="U39" t="e">
        <v>#N/A</v>
      </c>
      <c r="V39" t="e">
        <v>#N/A</v>
      </c>
      <c r="W39" t="e">
        <v>#N/A</v>
      </c>
      <c r="X39" t="e">
        <v>#N/A</v>
      </c>
      <c r="Y39" t="e">
        <v>#N/A</v>
      </c>
      <c r="Z39">
        <v>9.5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>
        <v>9.4</v>
      </c>
      <c r="AG39" t="e">
        <v>#N/A</v>
      </c>
      <c r="AH39" t="e">
        <v>#N/A</v>
      </c>
      <c r="AI39" t="e">
        <v>#N/A</v>
      </c>
      <c r="AJ39" t="e">
        <v>#N/A</v>
      </c>
      <c r="AL39" s="71">
        <v>44742</v>
      </c>
      <c r="AM39">
        <v>-1</v>
      </c>
      <c r="AN39">
        <v>-0.59999999999999964</v>
      </c>
      <c r="AO39">
        <v>0.46000000000000085</v>
      </c>
    </row>
    <row r="40" spans="18:41">
      <c r="R40" s="71">
        <v>44773</v>
      </c>
      <c r="S40" t="e">
        <v>#N/A</v>
      </c>
      <c r="T40">
        <v>9.5</v>
      </c>
      <c r="U40" t="e">
        <v>#N/A</v>
      </c>
      <c r="V40" t="e">
        <v>#N/A</v>
      </c>
      <c r="W40" t="e">
        <v>#N/A</v>
      </c>
      <c r="X40" t="e">
        <v>#N/A</v>
      </c>
      <c r="Y40" t="e">
        <v>#N/A</v>
      </c>
      <c r="Z40">
        <v>9.5299999999999994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>
        <v>9.31</v>
      </c>
      <c r="AG40" t="e">
        <v>#N/A</v>
      </c>
      <c r="AH40" t="e">
        <v>#N/A</v>
      </c>
      <c r="AI40" t="e">
        <v>#N/A</v>
      </c>
      <c r="AJ40" t="e">
        <v>#N/A</v>
      </c>
      <c r="AL40" s="71">
        <v>44773</v>
      </c>
      <c r="AM40">
        <v>-1</v>
      </c>
      <c r="AN40">
        <v>-0.57000000000000028</v>
      </c>
      <c r="AO40">
        <v>0.37000000000000099</v>
      </c>
    </row>
    <row r="41" spans="18:41">
      <c r="R41" s="71">
        <v>44804</v>
      </c>
      <c r="S41" t="e">
        <v>#N/A</v>
      </c>
      <c r="T41">
        <v>9.5</v>
      </c>
      <c r="U41" t="e">
        <v>#N/A</v>
      </c>
      <c r="V41" t="e">
        <v>#N/A</v>
      </c>
      <c r="W41" t="e">
        <v>#N/A</v>
      </c>
      <c r="X41" t="e">
        <v>#N/A</v>
      </c>
      <c r="Y41" t="e">
        <v>#N/A</v>
      </c>
      <c r="Z41">
        <v>9.66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>
        <v>9.36</v>
      </c>
      <c r="AG41" t="e">
        <v>#N/A</v>
      </c>
      <c r="AH41" t="e">
        <v>#N/A</v>
      </c>
      <c r="AI41" t="e">
        <v>#N/A</v>
      </c>
      <c r="AJ41" t="e">
        <v>#N/A</v>
      </c>
      <c r="AL41" s="71">
        <v>44804</v>
      </c>
      <c r="AM41">
        <v>-1</v>
      </c>
      <c r="AN41">
        <v>-0.4399999999999995</v>
      </c>
      <c r="AO41">
        <v>0.41999999999999993</v>
      </c>
    </row>
    <row r="42" spans="18:41">
      <c r="R42" s="71">
        <v>44834</v>
      </c>
      <c r="S42" t="e">
        <v>#N/A</v>
      </c>
      <c r="T42">
        <v>10.25</v>
      </c>
      <c r="U42" t="e">
        <v>#N/A</v>
      </c>
      <c r="V42" t="e">
        <v>#N/A</v>
      </c>
      <c r="W42" t="e">
        <v>#N/A</v>
      </c>
      <c r="X42" t="e">
        <v>#N/A</v>
      </c>
      <c r="Y42" t="e">
        <v>#N/A</v>
      </c>
      <c r="Z42">
        <v>10.06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>
        <v>9.65</v>
      </c>
      <c r="AG42" t="e">
        <v>#N/A</v>
      </c>
      <c r="AH42" t="e">
        <v>#N/A</v>
      </c>
      <c r="AI42" t="e">
        <v>#N/A</v>
      </c>
      <c r="AJ42" t="e">
        <v>#N/A</v>
      </c>
      <c r="AL42" s="71">
        <v>44834</v>
      </c>
      <c r="AM42">
        <v>-0.25</v>
      </c>
      <c r="AN42">
        <v>-3.9999999999999147E-2</v>
      </c>
      <c r="AO42">
        <v>0.71000000000000085</v>
      </c>
    </row>
    <row r="43" spans="18:41">
      <c r="R43" s="71">
        <v>44865</v>
      </c>
      <c r="S43" t="e">
        <v>#N/A</v>
      </c>
      <c r="T43">
        <v>10.5</v>
      </c>
      <c r="U43" t="e">
        <v>#N/A</v>
      </c>
      <c r="V43" t="e">
        <v>#N/A</v>
      </c>
      <c r="W43" t="e">
        <v>#N/A</v>
      </c>
      <c r="X43" t="e">
        <v>#N/A</v>
      </c>
      <c r="Y43" t="e">
        <v>#N/A</v>
      </c>
      <c r="Z43">
        <v>10.54</v>
      </c>
      <c r="AA43" t="e">
        <v>#N/A</v>
      </c>
      <c r="AB43" t="e">
        <v>#N/A</v>
      </c>
      <c r="AC43" t="e">
        <v>#N/A</v>
      </c>
      <c r="AD43" t="e">
        <v>#N/A</v>
      </c>
      <c r="AE43" t="e">
        <v>#N/A</v>
      </c>
      <c r="AF43">
        <v>9.93</v>
      </c>
      <c r="AG43" t="e">
        <v>#N/A</v>
      </c>
      <c r="AH43" t="e">
        <v>#N/A</v>
      </c>
      <c r="AI43" t="e">
        <v>#N/A</v>
      </c>
      <c r="AJ43" t="e">
        <v>#N/A</v>
      </c>
      <c r="AL43" s="71">
        <v>44865</v>
      </c>
      <c r="AM43">
        <v>0</v>
      </c>
      <c r="AN43">
        <v>0.4399999999999995</v>
      </c>
      <c r="AO43">
        <v>0.99000000000000021</v>
      </c>
    </row>
    <row r="44" spans="18:41">
      <c r="R44" s="71">
        <v>44895</v>
      </c>
      <c r="S44" t="e">
        <v>#N/A</v>
      </c>
      <c r="T44">
        <v>10.5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>
        <v>10.5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>
        <v>9.6999999999999993</v>
      </c>
      <c r="AG44" t="e">
        <v>#N/A</v>
      </c>
      <c r="AH44" t="e">
        <v>#N/A</v>
      </c>
      <c r="AI44" t="e">
        <v>#N/A</v>
      </c>
      <c r="AJ44" t="e">
        <v>#N/A</v>
      </c>
      <c r="AL44" s="71">
        <v>44895</v>
      </c>
      <c r="AM44">
        <v>0</v>
      </c>
      <c r="AN44">
        <v>0.40000000000000036</v>
      </c>
      <c r="AO44">
        <v>0.75999999999999979</v>
      </c>
    </row>
    <row r="45" spans="18:41">
      <c r="R45" s="71">
        <v>44926</v>
      </c>
      <c r="S45" t="e">
        <v>#N/A</v>
      </c>
      <c r="T45">
        <v>10.5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  <c r="Z45">
        <v>10.5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>
        <v>9.5</v>
      </c>
      <c r="AG45" t="e">
        <v>#N/A</v>
      </c>
      <c r="AH45" t="e">
        <v>#N/A</v>
      </c>
      <c r="AI45" t="e">
        <v>#N/A</v>
      </c>
      <c r="AJ45" t="e">
        <v>#N/A</v>
      </c>
      <c r="AL45" s="71">
        <v>44926</v>
      </c>
      <c r="AM45">
        <v>0</v>
      </c>
      <c r="AN45">
        <v>0.40000000000000036</v>
      </c>
      <c r="AO45">
        <v>0.5600000000000005</v>
      </c>
    </row>
    <row r="46" spans="18:41">
      <c r="R46" s="71" t="str">
        <v>Realizado</v>
      </c>
      <c r="S46" t="e">
        <v>#N/A</v>
      </c>
      <c r="T46">
        <v>10.5</v>
      </c>
      <c r="U46" t="e">
        <v>#N/A</v>
      </c>
      <c r="V46" t="e">
        <v>#N/A</v>
      </c>
      <c r="W46" t="e">
        <v>#N/A</v>
      </c>
      <c r="X46" t="e">
        <v>#N/A</v>
      </c>
      <c r="Y46" t="e">
        <v>#N/A</v>
      </c>
      <c r="Z46">
        <v>10.1</v>
      </c>
      <c r="AA46" t="e">
        <v>#N/A</v>
      </c>
      <c r="AB46" t="e">
        <v>#N/A</v>
      </c>
      <c r="AC46" t="e">
        <v>#N/A</v>
      </c>
      <c r="AD46" t="e">
        <v>#N/A</v>
      </c>
      <c r="AE46" t="e">
        <v>#N/A</v>
      </c>
      <c r="AF46">
        <v>8.94</v>
      </c>
      <c r="AG46" t="e">
        <v>#N/A</v>
      </c>
      <c r="AH46" t="e">
        <v>#N/A</v>
      </c>
      <c r="AI46" t="e">
        <v>#N/A</v>
      </c>
      <c r="AJ46" t="e">
        <v>#N/A</v>
      </c>
    </row>
    <row r="47" spans="18:41">
      <c r="R47" s="71"/>
    </row>
    <row r="48" spans="18:41">
      <c r="R48" s="71"/>
    </row>
    <row r="49" spans="18:18">
      <c r="R49" s="71"/>
    </row>
    <row r="50" spans="18:18">
      <c r="R50" s="71"/>
    </row>
    <row r="51" spans="18:18">
      <c r="R51" s="71"/>
    </row>
    <row r="52" spans="18:18">
      <c r="R52" s="71"/>
    </row>
    <row r="53" spans="18:18">
      <c r="R53" s="71"/>
    </row>
    <row r="54" spans="18:18">
      <c r="R54" s="71"/>
    </row>
    <row r="55" spans="18:18">
      <c r="R55" s="71"/>
    </row>
    <row r="56" spans="18:18">
      <c r="R56" s="71"/>
    </row>
    <row r="57" spans="18:18">
      <c r="R57" s="71"/>
    </row>
    <row r="58" spans="18:18">
      <c r="R58" s="71"/>
    </row>
    <row r="59" spans="18:18">
      <c r="R59" s="71"/>
    </row>
    <row r="60" spans="18:18">
      <c r="R60" s="71"/>
    </row>
    <row r="61" spans="18:18">
      <c r="R61" s="71"/>
    </row>
    <row r="62" spans="18:18">
      <c r="R62" s="71"/>
    </row>
    <row r="63" spans="18:18">
      <c r="R63" s="71"/>
    </row>
    <row r="64" spans="18:18">
      <c r="R64" s="71"/>
    </row>
    <row r="65" spans="18:18">
      <c r="R65" s="71"/>
    </row>
    <row r="66" spans="18:18">
      <c r="R66" s="71"/>
    </row>
    <row r="67" spans="18:18">
      <c r="R67" s="71"/>
    </row>
    <row r="68" spans="18:18">
      <c r="R68" s="71"/>
    </row>
    <row r="69" spans="18:18">
      <c r="R69" s="71"/>
    </row>
    <row r="70" spans="18:18">
      <c r="R70" s="71"/>
    </row>
    <row r="71" spans="18:18">
      <c r="R71" s="71"/>
    </row>
    <row r="72" spans="18:18">
      <c r="R72" s="71"/>
    </row>
    <row r="73" spans="18:18">
      <c r="R73" s="7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Periodo objetivo" prompt="Seleccione un cierre anual o un horizonte de largo plazo." xr:uid="{24ABAA9A-715D-4CFA-9971-31C61B2DEEC0}">
          <x14:formula1>
            <xm:f>_xlfn.ANCHORARRAY(FONDEO_HISTORY_DATA!$AO$2)</xm:f>
          </x14:formula1>
          <xm:sqref>B4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E158E-5C51-4578-B6AC-BA15098993CB}">
  <sheetPr codeName="Sheet15">
    <tabColor rgb="FF4472C4"/>
  </sheetPr>
  <dimension ref="A1:X332"/>
  <sheetViews>
    <sheetView showGridLines="0" workbookViewId="0">
      <selection activeCell="L52" sqref="L52"/>
    </sheetView>
  </sheetViews>
  <sheetFormatPr defaultRowHeight="14.25"/>
  <cols>
    <col min="1" max="1" width="24.125" customWidth="1"/>
    <col min="2" max="2" width="16.25" bestFit="1" customWidth="1"/>
    <col min="3" max="3" width="8.5" bestFit="1" customWidth="1"/>
    <col min="4" max="4" width="23" bestFit="1" customWidth="1"/>
    <col min="5" max="5" width="10.125" bestFit="1" customWidth="1"/>
    <col min="6" max="7" width="4" bestFit="1" customWidth="1"/>
    <col min="8" max="8" width="6.75" bestFit="1" customWidth="1"/>
    <col min="9" max="9" width="7.25" bestFit="1" customWidth="1"/>
    <col min="10" max="10" width="9.75" bestFit="1" customWidth="1"/>
    <col min="12" max="12" width="19.25" bestFit="1" customWidth="1"/>
    <col min="13" max="13" width="14.125" bestFit="1" customWidth="1"/>
    <col min="14" max="14" width="8.5" bestFit="1" customWidth="1"/>
    <col min="15" max="15" width="5.75" bestFit="1" customWidth="1"/>
    <col min="16" max="16" width="7.75" bestFit="1" customWidth="1"/>
    <col min="17" max="18" width="4" bestFit="1" customWidth="1"/>
    <col min="19" max="19" width="6.75" bestFit="1" customWidth="1"/>
    <col min="20" max="20" width="7.25" bestFit="1" customWidth="1"/>
    <col min="21" max="21" width="9.75" bestFit="1" customWidth="1"/>
    <col min="24" max="24" width="0" hidden="1" customWidth="1"/>
  </cols>
  <sheetData>
    <row r="1" spans="1:24" ht="20.25" thickBot="1">
      <c r="A1" s="14" t="s">
        <v>8884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X1" t="s">
        <v>8862</v>
      </c>
    </row>
    <row r="2" spans="1:24" ht="15" thickTop="1">
      <c r="A2" t="s">
        <v>8885</v>
      </c>
      <c r="X2" s="83" cm="1">
        <f t="array" ref="X2:X332">_xlfn._xlws.SORT(_xlfn.UNIQUE(DATEVALUE(_xlfn._xlws.FILTER(tblDataRaw[survey_date],tblDataRaw[indicator_id]="GDP_REAL"))),,-1)</f>
        <v>46234</v>
      </c>
    </row>
    <row r="3" spans="1:24" ht="15.75" thickBot="1">
      <c r="A3" s="11" t="s">
        <v>8886</v>
      </c>
      <c r="B3" s="15"/>
      <c r="C3" s="11"/>
      <c r="D3" s="11"/>
      <c r="E3" s="11"/>
      <c r="X3" s="83">
        <v>46203</v>
      </c>
    </row>
    <row r="4" spans="1:24" ht="15">
      <c r="A4" t="s">
        <v>8845</v>
      </c>
      <c r="B4" s="16" t="str">
        <f>GDP_CHART!B4</f>
        <v>Fecha histórica</v>
      </c>
      <c r="D4" t="s">
        <v>8849</v>
      </c>
      <c r="E4" s="6">
        <f>$X$2</f>
        <v>46234</v>
      </c>
      <c r="X4" s="83">
        <v>46173</v>
      </c>
    </row>
    <row r="5" spans="1:24" ht="15.75" thickBot="1">
      <c r="A5" t="s">
        <v>8847</v>
      </c>
      <c r="B5" s="28">
        <f>GDP_CHART!B5</f>
        <v>46234</v>
      </c>
      <c r="D5" t="s">
        <v>8887</v>
      </c>
      <c r="E5">
        <f>_xlfn.LET(_xlpm.d,IF(ISNUMBER($B$6),TEXT($B$6,"yyyy-mm-dd"),$B$6),COUNTIFS(tblDataRaw[survey_date],_xlpm.d,tblDataRaw[indicator_id],"GDP_REAL"))</f>
        <v>11</v>
      </c>
      <c r="X5" s="83">
        <v>46142</v>
      </c>
    </row>
    <row r="6" spans="1:24" ht="15.75" thickBot="1">
      <c r="A6" t="s">
        <v>8848</v>
      </c>
      <c r="B6" s="18">
        <f>GDP_CHART!B6</f>
        <v>46234</v>
      </c>
      <c r="X6" s="83">
        <v>46112</v>
      </c>
    </row>
    <row r="7" spans="1:24">
      <c r="X7" s="83">
        <v>46081</v>
      </c>
    </row>
    <row r="8" spans="1:24" ht="15.75" thickBot="1">
      <c r="A8" s="22" t="s">
        <v>100</v>
      </c>
      <c r="B8" s="22"/>
      <c r="C8" s="22"/>
      <c r="D8" s="22"/>
      <c r="E8" s="22"/>
      <c r="F8" s="22"/>
      <c r="G8" s="22"/>
      <c r="H8" s="22"/>
      <c r="I8" s="22"/>
      <c r="J8" s="22"/>
      <c r="L8" s="24"/>
      <c r="M8" s="24"/>
      <c r="N8" s="24"/>
      <c r="O8" s="24"/>
      <c r="P8" s="24"/>
      <c r="Q8" s="24"/>
      <c r="R8" s="24"/>
      <c r="S8" s="24"/>
      <c r="T8" s="24"/>
      <c r="U8" s="24"/>
      <c r="X8" s="83">
        <v>46053</v>
      </c>
    </row>
    <row r="9" spans="1:24">
      <c r="A9" s="21" t="s">
        <v>8852</v>
      </c>
      <c r="B9" s="21" t="s">
        <v>8853</v>
      </c>
      <c r="C9" s="21" t="s">
        <v>8854</v>
      </c>
      <c r="D9" s="21" t="s">
        <v>8855</v>
      </c>
      <c r="E9" s="21" t="s">
        <v>8856</v>
      </c>
      <c r="F9" s="21" t="s">
        <v>8857</v>
      </c>
      <c r="G9" s="21" t="s">
        <v>8858</v>
      </c>
      <c r="H9" s="21" t="s">
        <v>8859</v>
      </c>
      <c r="I9" s="21" t="s">
        <v>8860</v>
      </c>
      <c r="J9" s="21" t="s">
        <v>8861</v>
      </c>
      <c r="L9" s="23"/>
      <c r="M9" s="23"/>
      <c r="N9" s="23"/>
      <c r="O9" s="23"/>
      <c r="P9" s="23"/>
      <c r="Q9" s="23"/>
      <c r="R9" s="23"/>
      <c r="S9" s="23"/>
      <c r="T9" s="23"/>
      <c r="U9" s="23"/>
      <c r="X9" s="83">
        <v>46022</v>
      </c>
    </row>
    <row r="10" spans="1:24">
      <c r="A10" t="str" cm="1">
        <f t="array" ref="A10:J20">_xlfn.LET(_xlpm.d,IF(ISNUMBER($B$6),TEXT($B$6,"yyyy-mm-dd"),$B$6),_xlpm.f,(tblDataRaw[survey_date]=_xlpm.d)*(tblDataRaw[indicator_id]="GDP_REAL"),_xlfn.SORTBY(_xlfn._xlws.FILTER(CHOOSE({1,2,3,4,5,6,7,8,9,10},tblDataRaw[forecast_type],tblDataRaw[target_period],IF(tblDataRaw[horizon_label]="","",tblDataRaw[horizon_label]),tblDataRaw[mean],tblDataRaw[median],tblDataRaw[q1],tblDataRaw[q3],tblDataRaw[min],tblDataRaw[max],tblDataRaw[n_responses]),_xlpm.f,"Sin datos"),_xlfn._xlws.FILTER(tblDataRaw[chart_date],_xlpm.f),1))</f>
        <v>Cierre trimestral</v>
      </c>
      <c r="B10" t="str">
        <v>2T26</v>
      </c>
      <c r="C10" t="str">
        <v>T--1</v>
      </c>
      <c r="D10" s="25">
        <v>1.44</v>
      </c>
      <c r="E10" s="26">
        <v>1.4</v>
      </c>
      <c r="F10" s="25">
        <v>1.1000000000000001</v>
      </c>
      <c r="G10" s="25">
        <v>1.82</v>
      </c>
      <c r="H10" s="25">
        <v>0.69</v>
      </c>
      <c r="I10" s="25">
        <v>2.5299999999999998</v>
      </c>
      <c r="J10" s="27">
        <v>33</v>
      </c>
      <c r="O10" s="25"/>
      <c r="P10" s="26"/>
      <c r="Q10" s="25"/>
      <c r="R10" s="25"/>
      <c r="S10" s="25"/>
      <c r="T10" s="25"/>
      <c r="U10" s="27"/>
      <c r="X10" s="83">
        <v>45991</v>
      </c>
    </row>
    <row r="11" spans="1:24">
      <c r="A11" t="str">
        <v>Cierre trimestral</v>
      </c>
      <c r="B11" t="str">
        <v>3T26</v>
      </c>
      <c r="C11" t="str">
        <v>T-2</v>
      </c>
      <c r="D11" s="25">
        <v>1.49</v>
      </c>
      <c r="E11" s="26">
        <v>1.49</v>
      </c>
      <c r="F11" s="25">
        <v>1.27</v>
      </c>
      <c r="G11" s="25">
        <v>1.8</v>
      </c>
      <c r="H11" s="25">
        <v>0.45</v>
      </c>
      <c r="I11" s="25">
        <v>2.1</v>
      </c>
      <c r="J11" s="27">
        <v>33</v>
      </c>
      <c r="O11" s="25"/>
      <c r="P11" s="26"/>
      <c r="Q11" s="25"/>
      <c r="R11" s="25"/>
      <c r="S11" s="25"/>
      <c r="T11" s="25"/>
      <c r="U11" s="27"/>
      <c r="X11" s="83">
        <v>45961</v>
      </c>
    </row>
    <row r="12" spans="1:24">
      <c r="A12" t="str">
        <v>Cierre trimestral</v>
      </c>
      <c r="B12" t="str">
        <v>4T26</v>
      </c>
      <c r="C12" t="str">
        <v>T-5</v>
      </c>
      <c r="D12" s="25">
        <v>1.29</v>
      </c>
      <c r="E12" s="26">
        <v>1.3</v>
      </c>
      <c r="F12" s="25">
        <v>1</v>
      </c>
      <c r="G12" s="25">
        <v>1.5</v>
      </c>
      <c r="H12" s="25">
        <v>0.68</v>
      </c>
      <c r="I12" s="25">
        <v>2.02</v>
      </c>
      <c r="J12" s="27">
        <v>33</v>
      </c>
      <c r="O12" s="25"/>
      <c r="P12" s="26"/>
      <c r="Q12" s="25"/>
      <c r="R12" s="25"/>
      <c r="S12" s="25"/>
      <c r="T12" s="25"/>
      <c r="U12" s="27"/>
      <c r="X12" s="83">
        <v>45930</v>
      </c>
    </row>
    <row r="13" spans="1:24">
      <c r="A13" t="str">
        <v>Cierre anual</v>
      </c>
      <c r="B13" t="str">
        <v>2026</v>
      </c>
      <c r="C13" t="str">
        <v>T-5</v>
      </c>
      <c r="D13" s="25">
        <v>1.1100000000000001</v>
      </c>
      <c r="E13" s="26">
        <v>1.2</v>
      </c>
      <c r="F13" s="25">
        <v>0.9</v>
      </c>
      <c r="G13" s="25">
        <v>1.3</v>
      </c>
      <c r="H13" s="25">
        <v>0.5</v>
      </c>
      <c r="I13" s="25">
        <v>1.5</v>
      </c>
      <c r="J13" s="27">
        <v>41</v>
      </c>
      <c r="O13" s="25"/>
      <c r="P13" s="26"/>
      <c r="Q13" s="25"/>
      <c r="R13" s="25"/>
      <c r="S13" s="25"/>
      <c r="T13" s="25"/>
      <c r="U13" s="27"/>
      <c r="X13" s="83">
        <v>45900</v>
      </c>
    </row>
    <row r="14" spans="1:24">
      <c r="A14" t="str">
        <v>Cierre trimestral</v>
      </c>
      <c r="B14" t="str">
        <v>1T27</v>
      </c>
      <c r="C14" t="str">
        <v>T-8</v>
      </c>
      <c r="D14" s="25">
        <v>1.91</v>
      </c>
      <c r="E14" s="26">
        <v>1.9</v>
      </c>
      <c r="F14" s="25">
        <v>1.6</v>
      </c>
      <c r="G14" s="25">
        <v>2.2999999999999998</v>
      </c>
      <c r="H14" s="25">
        <v>1</v>
      </c>
      <c r="I14" s="25">
        <v>3.41</v>
      </c>
      <c r="J14" s="27">
        <v>33</v>
      </c>
      <c r="O14" s="25"/>
      <c r="P14" s="26"/>
      <c r="Q14" s="25"/>
      <c r="R14" s="25"/>
      <c r="S14" s="25"/>
      <c r="T14" s="25"/>
      <c r="U14" s="27"/>
      <c r="X14" s="83">
        <v>45869</v>
      </c>
    </row>
    <row r="15" spans="1:24">
      <c r="A15" t="str">
        <v>Cierre trimestral</v>
      </c>
      <c r="B15" t="str">
        <v>2T27</v>
      </c>
      <c r="C15" t="str">
        <v>T-11</v>
      </c>
      <c r="D15" s="25">
        <v>1.73</v>
      </c>
      <c r="E15" s="26">
        <v>1.73</v>
      </c>
      <c r="F15" s="25">
        <v>1.37</v>
      </c>
      <c r="G15" s="25">
        <v>1.9</v>
      </c>
      <c r="H15" s="25">
        <v>0.77</v>
      </c>
      <c r="I15" s="25">
        <v>3</v>
      </c>
      <c r="J15" s="27">
        <v>33</v>
      </c>
      <c r="O15" s="25"/>
      <c r="P15" s="26"/>
      <c r="Q15" s="25"/>
      <c r="R15" s="25"/>
      <c r="S15" s="25"/>
      <c r="T15" s="25"/>
      <c r="U15" s="27"/>
      <c r="X15" s="83">
        <v>45838</v>
      </c>
    </row>
    <row r="16" spans="1:24">
      <c r="A16" t="str">
        <v>Cierre trimestral</v>
      </c>
      <c r="B16" t="str">
        <v>3T27</v>
      </c>
      <c r="C16" t="str">
        <v>T-14</v>
      </c>
      <c r="D16" s="25">
        <v>1.74</v>
      </c>
      <c r="E16" s="26">
        <v>1.8</v>
      </c>
      <c r="F16" s="25">
        <v>1.51</v>
      </c>
      <c r="G16" s="25">
        <v>2</v>
      </c>
      <c r="H16" s="25">
        <v>0.4</v>
      </c>
      <c r="I16" s="25">
        <v>2.52</v>
      </c>
      <c r="J16" s="27">
        <v>33</v>
      </c>
      <c r="O16" s="25"/>
      <c r="P16" s="26"/>
      <c r="Q16" s="25"/>
      <c r="R16" s="25"/>
      <c r="S16" s="25"/>
      <c r="T16" s="25"/>
      <c r="U16" s="27"/>
      <c r="X16" s="83">
        <v>45808</v>
      </c>
    </row>
    <row r="17" spans="1:24">
      <c r="A17" t="str">
        <v>Cierre trimestral</v>
      </c>
      <c r="B17" t="str">
        <v>4T27</v>
      </c>
      <c r="C17" t="str">
        <v>T-17</v>
      </c>
      <c r="D17" s="25">
        <v>1.76</v>
      </c>
      <c r="E17" s="26">
        <v>1.88</v>
      </c>
      <c r="F17" s="25">
        <v>1.6</v>
      </c>
      <c r="G17" s="25">
        <v>2</v>
      </c>
      <c r="H17" s="25">
        <v>0.5</v>
      </c>
      <c r="I17" s="25">
        <v>2.79</v>
      </c>
      <c r="J17" s="27">
        <v>33</v>
      </c>
      <c r="O17" s="25"/>
      <c r="P17" s="26"/>
      <c r="Q17" s="25"/>
      <c r="R17" s="25"/>
      <c r="S17" s="25"/>
      <c r="T17" s="25"/>
      <c r="U17" s="27"/>
      <c r="X17" s="83">
        <v>45777</v>
      </c>
    </row>
    <row r="18" spans="1:24">
      <c r="A18" t="str">
        <v>Cierre anual</v>
      </c>
      <c r="B18" t="str">
        <v>2027</v>
      </c>
      <c r="C18" t="str">
        <v>T-17</v>
      </c>
      <c r="D18" s="25">
        <v>1.79</v>
      </c>
      <c r="E18" s="26">
        <v>1.8</v>
      </c>
      <c r="F18" s="25">
        <v>1.65</v>
      </c>
      <c r="G18" s="25">
        <v>2</v>
      </c>
      <c r="H18" s="25">
        <v>1</v>
      </c>
      <c r="I18" s="25">
        <v>2.3199999999999998</v>
      </c>
      <c r="J18" s="27">
        <v>41</v>
      </c>
      <c r="O18" s="25"/>
      <c r="P18" s="26"/>
      <c r="Q18" s="25"/>
      <c r="R18" s="25"/>
      <c r="S18" s="25"/>
      <c r="T18" s="25"/>
      <c r="U18" s="27"/>
      <c r="X18" s="83">
        <v>45747</v>
      </c>
    </row>
    <row r="19" spans="1:24">
      <c r="A19" t="str">
        <v>Cierre anual</v>
      </c>
      <c r="B19" t="str">
        <v>2028</v>
      </c>
      <c r="C19" t="str">
        <v>T-29</v>
      </c>
      <c r="D19" s="25">
        <v>1.9</v>
      </c>
      <c r="E19" s="26">
        <v>2</v>
      </c>
      <c r="F19" s="25">
        <v>1.8</v>
      </c>
      <c r="G19" s="25">
        <v>2</v>
      </c>
      <c r="H19" s="25">
        <v>0.8</v>
      </c>
      <c r="I19" s="25">
        <v>2.5</v>
      </c>
      <c r="J19" s="27">
        <v>32</v>
      </c>
      <c r="O19" s="25"/>
      <c r="P19" s="26"/>
      <c r="Q19" s="25"/>
      <c r="R19" s="25"/>
      <c r="S19" s="25"/>
      <c r="T19" s="25"/>
      <c r="U19" s="27"/>
      <c r="X19" s="83">
        <v>45716</v>
      </c>
    </row>
    <row r="20" spans="1:24">
      <c r="A20" t="str">
        <v>Largo plazo</v>
      </c>
      <c r="B20" t="str">
        <v>LT_10Y</v>
      </c>
      <c r="C20" t="str">
        <v/>
      </c>
      <c r="D20" s="25">
        <v>1.88</v>
      </c>
      <c r="E20" s="26">
        <v>1.83</v>
      </c>
      <c r="F20" s="25">
        <v>1.8</v>
      </c>
      <c r="G20" s="25">
        <v>2</v>
      </c>
      <c r="H20" s="25">
        <v>0.9</v>
      </c>
      <c r="I20" s="25">
        <v>3</v>
      </c>
      <c r="J20" s="27">
        <v>28</v>
      </c>
      <c r="O20" s="25"/>
      <c r="P20" s="26"/>
      <c r="Q20" s="25"/>
      <c r="R20" s="25"/>
      <c r="S20" s="25"/>
      <c r="T20" s="25"/>
      <c r="U20" s="27"/>
      <c r="X20" s="83">
        <v>45688</v>
      </c>
    </row>
    <row r="21" spans="1:24">
      <c r="D21" s="25"/>
      <c r="E21" s="26"/>
      <c r="F21" s="25"/>
      <c r="G21" s="25"/>
      <c r="H21" s="25"/>
      <c r="I21" s="25"/>
      <c r="J21" s="27"/>
      <c r="O21" s="25"/>
      <c r="P21" s="26"/>
      <c r="Q21" s="25"/>
      <c r="R21" s="25"/>
      <c r="S21" s="25"/>
      <c r="T21" s="25"/>
      <c r="U21" s="27"/>
      <c r="X21" s="83">
        <v>45657</v>
      </c>
    </row>
    <row r="22" spans="1:24">
      <c r="D22" s="25"/>
      <c r="E22" s="26"/>
      <c r="F22" s="25"/>
      <c r="G22" s="25"/>
      <c r="H22" s="25"/>
      <c r="I22" s="25"/>
      <c r="J22" s="27"/>
      <c r="O22" s="25"/>
      <c r="P22" s="26"/>
      <c r="Q22" s="25"/>
      <c r="R22" s="25"/>
      <c r="S22" s="25"/>
      <c r="T22" s="25"/>
      <c r="U22" s="27"/>
      <c r="X22" s="83">
        <v>45626</v>
      </c>
    </row>
    <row r="23" spans="1:24">
      <c r="D23" s="25"/>
      <c r="E23" s="26"/>
      <c r="F23" s="25"/>
      <c r="G23" s="25"/>
      <c r="H23" s="25"/>
      <c r="I23" s="25"/>
      <c r="J23" s="27"/>
      <c r="O23" s="25"/>
      <c r="P23" s="26"/>
      <c r="Q23" s="25"/>
      <c r="R23" s="25"/>
      <c r="S23" s="25"/>
      <c r="T23" s="25"/>
      <c r="U23" s="27"/>
      <c r="X23" s="83">
        <v>45596</v>
      </c>
    </row>
    <row r="24" spans="1:24">
      <c r="D24" s="25"/>
      <c r="E24" s="26"/>
      <c r="F24" s="25"/>
      <c r="G24" s="25"/>
      <c r="H24" s="25"/>
      <c r="I24" s="25"/>
      <c r="J24" s="27"/>
      <c r="O24" s="25"/>
      <c r="P24" s="26"/>
      <c r="Q24" s="25"/>
      <c r="R24" s="25"/>
      <c r="S24" s="25"/>
      <c r="T24" s="25"/>
      <c r="U24" s="27"/>
      <c r="X24" s="83">
        <v>45565</v>
      </c>
    </row>
    <row r="25" spans="1:24">
      <c r="D25" s="25"/>
      <c r="E25" s="26"/>
      <c r="F25" s="25"/>
      <c r="G25" s="25"/>
      <c r="H25" s="25"/>
      <c r="I25" s="25"/>
      <c r="J25" s="27"/>
      <c r="O25" s="25"/>
      <c r="P25" s="26"/>
      <c r="Q25" s="25"/>
      <c r="R25" s="25"/>
      <c r="S25" s="25"/>
      <c r="T25" s="25"/>
      <c r="U25" s="27"/>
      <c r="X25" s="83">
        <v>45535</v>
      </c>
    </row>
    <row r="26" spans="1:24">
      <c r="D26" s="25"/>
      <c r="E26" s="26"/>
      <c r="F26" s="25"/>
      <c r="G26" s="25"/>
      <c r="H26" s="25"/>
      <c r="I26" s="25"/>
      <c r="J26" s="27"/>
      <c r="O26" s="25"/>
      <c r="P26" s="26"/>
      <c r="Q26" s="25"/>
      <c r="R26" s="25"/>
      <c r="S26" s="25"/>
      <c r="T26" s="25"/>
      <c r="U26" s="27"/>
      <c r="X26" s="83">
        <v>45504</v>
      </c>
    </row>
    <row r="27" spans="1:24">
      <c r="D27" s="25"/>
      <c r="E27" s="26"/>
      <c r="F27" s="25"/>
      <c r="G27" s="25"/>
      <c r="H27" s="25"/>
      <c r="I27" s="25"/>
      <c r="J27" s="27"/>
      <c r="O27" s="25"/>
      <c r="P27" s="26"/>
      <c r="Q27" s="25"/>
      <c r="R27" s="25"/>
      <c r="S27" s="25"/>
      <c r="T27" s="25"/>
      <c r="U27" s="27"/>
      <c r="X27" s="83">
        <v>45473</v>
      </c>
    </row>
    <row r="28" spans="1:24">
      <c r="D28" s="25"/>
      <c r="E28" s="26"/>
      <c r="F28" s="25"/>
      <c r="G28" s="25"/>
      <c r="H28" s="25"/>
      <c r="I28" s="25"/>
      <c r="J28" s="27"/>
      <c r="O28" s="25"/>
      <c r="P28" s="26"/>
      <c r="Q28" s="25"/>
      <c r="R28" s="25"/>
      <c r="S28" s="25"/>
      <c r="T28" s="25"/>
      <c r="U28" s="27"/>
      <c r="X28" s="83">
        <v>45443</v>
      </c>
    </row>
    <row r="29" spans="1:24">
      <c r="D29" s="25"/>
      <c r="E29" s="26"/>
      <c r="F29" s="25"/>
      <c r="G29" s="25"/>
      <c r="H29" s="25"/>
      <c r="I29" s="25"/>
      <c r="J29" s="27"/>
      <c r="O29" s="25"/>
      <c r="P29" s="26"/>
      <c r="Q29" s="25"/>
      <c r="R29" s="25"/>
      <c r="S29" s="25"/>
      <c r="T29" s="25"/>
      <c r="U29" s="27"/>
      <c r="X29" s="83">
        <v>45412</v>
      </c>
    </row>
    <row r="30" spans="1:24">
      <c r="D30" s="25"/>
      <c r="E30" s="26"/>
      <c r="F30" s="25"/>
      <c r="G30" s="25"/>
      <c r="H30" s="25"/>
      <c r="I30" s="25"/>
      <c r="J30" s="27"/>
      <c r="O30" s="25"/>
      <c r="P30" s="26"/>
      <c r="Q30" s="25"/>
      <c r="R30" s="25"/>
      <c r="S30" s="25"/>
      <c r="T30" s="25"/>
      <c r="U30" s="27"/>
      <c r="X30" s="83">
        <v>45382</v>
      </c>
    </row>
    <row r="31" spans="1:24">
      <c r="D31" s="25"/>
      <c r="E31" s="26"/>
      <c r="F31" s="25"/>
      <c r="G31" s="25"/>
      <c r="H31" s="25"/>
      <c r="I31" s="25"/>
      <c r="J31" s="27"/>
      <c r="O31" s="25"/>
      <c r="P31" s="26"/>
      <c r="Q31" s="25"/>
      <c r="R31" s="25"/>
      <c r="S31" s="25"/>
      <c r="T31" s="25"/>
      <c r="U31" s="27"/>
      <c r="X31" s="83">
        <v>45351</v>
      </c>
    </row>
    <row r="32" spans="1:24">
      <c r="D32" s="25"/>
      <c r="E32" s="26"/>
      <c r="F32" s="25"/>
      <c r="G32" s="25"/>
      <c r="H32" s="25"/>
      <c r="I32" s="25"/>
      <c r="J32" s="27"/>
      <c r="O32" s="25"/>
      <c r="P32" s="26"/>
      <c r="Q32" s="25"/>
      <c r="R32" s="25"/>
      <c r="S32" s="25"/>
      <c r="T32" s="25"/>
      <c r="U32" s="27"/>
      <c r="X32" s="83">
        <v>45322</v>
      </c>
    </row>
    <row r="33" spans="4:24">
      <c r="D33" s="25"/>
      <c r="E33" s="26"/>
      <c r="F33" s="25"/>
      <c r="G33" s="25"/>
      <c r="H33" s="25"/>
      <c r="I33" s="25"/>
      <c r="J33" s="27"/>
      <c r="O33" s="25"/>
      <c r="P33" s="26"/>
      <c r="Q33" s="25"/>
      <c r="R33" s="25"/>
      <c r="S33" s="25"/>
      <c r="T33" s="25"/>
      <c r="U33" s="27"/>
      <c r="X33" s="83">
        <v>45291</v>
      </c>
    </row>
    <row r="34" spans="4:24">
      <c r="D34" s="25"/>
      <c r="E34" s="26"/>
      <c r="F34" s="25"/>
      <c r="G34" s="25"/>
      <c r="H34" s="25"/>
      <c r="I34" s="25"/>
      <c r="J34" s="27"/>
      <c r="O34" s="25"/>
      <c r="P34" s="26"/>
      <c r="Q34" s="25"/>
      <c r="R34" s="25"/>
      <c r="S34" s="25"/>
      <c r="T34" s="25"/>
      <c r="U34" s="27"/>
      <c r="X34" s="83">
        <v>45260</v>
      </c>
    </row>
    <row r="35" spans="4:24">
      <c r="D35" s="25"/>
      <c r="E35" s="26"/>
      <c r="F35" s="25"/>
      <c r="G35" s="25"/>
      <c r="H35" s="25"/>
      <c r="I35" s="25"/>
      <c r="J35" s="27"/>
      <c r="O35" s="25"/>
      <c r="P35" s="26"/>
      <c r="Q35" s="25"/>
      <c r="R35" s="25"/>
      <c r="S35" s="25"/>
      <c r="T35" s="25"/>
      <c r="U35" s="27"/>
      <c r="X35" s="83">
        <v>45230</v>
      </c>
    </row>
    <row r="36" spans="4:24">
      <c r="D36" s="25"/>
      <c r="E36" s="26"/>
      <c r="F36" s="25"/>
      <c r="G36" s="25"/>
      <c r="H36" s="25"/>
      <c r="I36" s="25"/>
      <c r="J36" s="27"/>
      <c r="O36" s="25"/>
      <c r="P36" s="26"/>
      <c r="Q36" s="25"/>
      <c r="R36" s="25"/>
      <c r="S36" s="25"/>
      <c r="T36" s="25"/>
      <c r="U36" s="27"/>
      <c r="X36" s="83">
        <v>45199</v>
      </c>
    </row>
    <row r="37" spans="4:24">
      <c r="D37" s="25"/>
      <c r="E37" s="26"/>
      <c r="F37" s="25"/>
      <c r="G37" s="25"/>
      <c r="H37" s="25"/>
      <c r="I37" s="25"/>
      <c r="J37" s="27"/>
      <c r="O37" s="25"/>
      <c r="P37" s="26"/>
      <c r="Q37" s="25"/>
      <c r="R37" s="25"/>
      <c r="S37" s="25"/>
      <c r="T37" s="25"/>
      <c r="U37" s="27"/>
      <c r="X37" s="83">
        <v>45169</v>
      </c>
    </row>
    <row r="38" spans="4:24">
      <c r="D38" s="25"/>
      <c r="E38" s="26"/>
      <c r="F38" s="25"/>
      <c r="G38" s="25"/>
      <c r="H38" s="25"/>
      <c r="I38" s="25"/>
      <c r="J38" s="27"/>
      <c r="O38" s="25"/>
      <c r="P38" s="26"/>
      <c r="Q38" s="25"/>
      <c r="R38" s="25"/>
      <c r="S38" s="25"/>
      <c r="T38" s="25"/>
      <c r="U38" s="27"/>
      <c r="X38" s="83">
        <v>45138</v>
      </c>
    </row>
    <row r="39" spans="4:24">
      <c r="D39" s="25"/>
      <c r="E39" s="26"/>
      <c r="F39" s="25"/>
      <c r="G39" s="25"/>
      <c r="H39" s="25"/>
      <c r="I39" s="25"/>
      <c r="J39" s="27"/>
      <c r="O39" s="25"/>
      <c r="P39" s="26"/>
      <c r="Q39" s="25"/>
      <c r="R39" s="25"/>
      <c r="S39" s="25"/>
      <c r="T39" s="25"/>
      <c r="U39" s="27"/>
      <c r="X39" s="83">
        <v>45107</v>
      </c>
    </row>
    <row r="40" spans="4:24">
      <c r="D40" s="25"/>
      <c r="E40" s="26"/>
      <c r="F40" s="25"/>
      <c r="G40" s="25"/>
      <c r="H40" s="25"/>
      <c r="I40" s="25"/>
      <c r="J40" s="27"/>
      <c r="O40" s="25"/>
      <c r="P40" s="26"/>
      <c r="Q40" s="25"/>
      <c r="R40" s="25"/>
      <c r="S40" s="25"/>
      <c r="T40" s="25"/>
      <c r="U40" s="27"/>
      <c r="X40" s="83">
        <v>45077</v>
      </c>
    </row>
    <row r="41" spans="4:24">
      <c r="D41" s="25"/>
      <c r="E41" s="26"/>
      <c r="F41" s="25"/>
      <c r="G41" s="25"/>
      <c r="H41" s="25"/>
      <c r="I41" s="25"/>
      <c r="J41" s="27"/>
      <c r="O41" s="25"/>
      <c r="P41" s="26"/>
      <c r="Q41" s="25"/>
      <c r="R41" s="25"/>
      <c r="S41" s="25"/>
      <c r="T41" s="25"/>
      <c r="U41" s="27"/>
      <c r="X41" s="83">
        <v>45046</v>
      </c>
    </row>
    <row r="42" spans="4:24">
      <c r="D42" s="25"/>
      <c r="E42" s="26"/>
      <c r="F42" s="25"/>
      <c r="G42" s="25"/>
      <c r="H42" s="25"/>
      <c r="I42" s="25"/>
      <c r="J42" s="27"/>
      <c r="O42" s="25"/>
      <c r="P42" s="26"/>
      <c r="Q42" s="25"/>
      <c r="R42" s="25"/>
      <c r="S42" s="25"/>
      <c r="T42" s="25"/>
      <c r="U42" s="27"/>
      <c r="X42" s="83">
        <v>45016</v>
      </c>
    </row>
    <row r="43" spans="4:24">
      <c r="D43" s="25"/>
      <c r="E43" s="26"/>
      <c r="F43" s="25"/>
      <c r="G43" s="25"/>
      <c r="H43" s="25"/>
      <c r="I43" s="25"/>
      <c r="J43" s="27"/>
      <c r="O43" s="25"/>
      <c r="P43" s="26"/>
      <c r="Q43" s="25"/>
      <c r="R43" s="25"/>
      <c r="S43" s="25"/>
      <c r="T43" s="25"/>
      <c r="U43" s="27"/>
      <c r="X43" s="83">
        <v>44985</v>
      </c>
    </row>
    <row r="44" spans="4:24">
      <c r="D44" s="25"/>
      <c r="E44" s="26"/>
      <c r="F44" s="25"/>
      <c r="G44" s="25"/>
      <c r="H44" s="25"/>
      <c r="I44" s="25"/>
      <c r="J44" s="27"/>
      <c r="O44" s="25"/>
      <c r="P44" s="26"/>
      <c r="Q44" s="25"/>
      <c r="R44" s="25"/>
      <c r="S44" s="25"/>
      <c r="T44" s="25"/>
      <c r="U44" s="27"/>
      <c r="X44" s="83">
        <v>44957</v>
      </c>
    </row>
    <row r="45" spans="4:24">
      <c r="D45" s="25"/>
      <c r="E45" s="26"/>
      <c r="F45" s="25"/>
      <c r="G45" s="25"/>
      <c r="H45" s="25"/>
      <c r="I45" s="25"/>
      <c r="J45" s="27"/>
      <c r="O45" s="25"/>
      <c r="P45" s="26"/>
      <c r="Q45" s="25"/>
      <c r="R45" s="25"/>
      <c r="S45" s="25"/>
      <c r="T45" s="25"/>
      <c r="U45" s="27"/>
      <c r="X45" s="83">
        <v>44926</v>
      </c>
    </row>
    <row r="46" spans="4:24">
      <c r="D46" s="25"/>
      <c r="E46" s="26"/>
      <c r="F46" s="25"/>
      <c r="G46" s="25"/>
      <c r="H46" s="25"/>
      <c r="I46" s="25"/>
      <c r="J46" s="27"/>
      <c r="O46" s="25"/>
      <c r="P46" s="26"/>
      <c r="Q46" s="25"/>
      <c r="R46" s="25"/>
      <c r="S46" s="25"/>
      <c r="T46" s="25"/>
      <c r="U46" s="27"/>
      <c r="X46" s="83">
        <v>44895</v>
      </c>
    </row>
    <row r="47" spans="4:24">
      <c r="D47" s="25"/>
      <c r="E47" s="26"/>
      <c r="F47" s="25"/>
      <c r="G47" s="25"/>
      <c r="H47" s="25"/>
      <c r="I47" s="25"/>
      <c r="J47" s="27"/>
      <c r="O47" s="25"/>
      <c r="P47" s="26"/>
      <c r="Q47" s="25"/>
      <c r="R47" s="25"/>
      <c r="S47" s="25"/>
      <c r="T47" s="25"/>
      <c r="U47" s="27"/>
      <c r="X47" s="83">
        <v>44865</v>
      </c>
    </row>
    <row r="48" spans="4:24">
      <c r="D48" s="25"/>
      <c r="E48" s="26"/>
      <c r="F48" s="25"/>
      <c r="G48" s="25"/>
      <c r="H48" s="25"/>
      <c r="I48" s="25"/>
      <c r="J48" s="27"/>
      <c r="O48" s="25"/>
      <c r="P48" s="26"/>
      <c r="Q48" s="25"/>
      <c r="R48" s="25"/>
      <c r="S48" s="25"/>
      <c r="T48" s="25"/>
      <c r="U48" s="27"/>
      <c r="X48" s="83">
        <v>44834</v>
      </c>
    </row>
    <row r="49" spans="4:24">
      <c r="D49" s="25"/>
      <c r="E49" s="26"/>
      <c r="F49" s="25"/>
      <c r="G49" s="25"/>
      <c r="H49" s="25"/>
      <c r="I49" s="25"/>
      <c r="J49" s="27"/>
      <c r="O49" s="25"/>
      <c r="P49" s="26"/>
      <c r="Q49" s="25"/>
      <c r="R49" s="25"/>
      <c r="S49" s="25"/>
      <c r="T49" s="25"/>
      <c r="U49" s="27"/>
      <c r="X49" s="83">
        <v>44804</v>
      </c>
    </row>
    <row r="50" spans="4:24">
      <c r="D50" s="25"/>
      <c r="E50" s="26"/>
      <c r="F50" s="25"/>
      <c r="G50" s="25"/>
      <c r="H50" s="25"/>
      <c r="I50" s="25"/>
      <c r="J50" s="27"/>
      <c r="O50" s="25"/>
      <c r="P50" s="26"/>
      <c r="Q50" s="25"/>
      <c r="R50" s="25"/>
      <c r="S50" s="25"/>
      <c r="T50" s="25"/>
      <c r="U50" s="27"/>
      <c r="X50" s="83">
        <v>44773</v>
      </c>
    </row>
    <row r="51" spans="4:24">
      <c r="D51" s="25"/>
      <c r="E51" s="26"/>
      <c r="F51" s="25"/>
      <c r="G51" s="25"/>
      <c r="H51" s="25"/>
      <c r="I51" s="25"/>
      <c r="J51" s="27"/>
      <c r="O51" s="25"/>
      <c r="P51" s="26"/>
      <c r="Q51" s="25"/>
      <c r="R51" s="25"/>
      <c r="S51" s="25"/>
      <c r="T51" s="25"/>
      <c r="U51" s="27"/>
      <c r="X51" s="83">
        <v>44742</v>
      </c>
    </row>
    <row r="52" spans="4:24">
      <c r="D52" s="25"/>
      <c r="E52" s="26"/>
      <c r="F52" s="25"/>
      <c r="G52" s="25"/>
      <c r="H52" s="25"/>
      <c r="I52" s="25"/>
      <c r="J52" s="27"/>
      <c r="O52" s="25"/>
      <c r="P52" s="26"/>
      <c r="Q52" s="25"/>
      <c r="R52" s="25"/>
      <c r="S52" s="25"/>
      <c r="T52" s="25"/>
      <c r="U52" s="27"/>
      <c r="X52" s="83">
        <v>44712</v>
      </c>
    </row>
    <row r="53" spans="4:24">
      <c r="D53" s="25"/>
      <c r="E53" s="26"/>
      <c r="F53" s="25"/>
      <c r="G53" s="25"/>
      <c r="H53" s="25"/>
      <c r="I53" s="25"/>
      <c r="J53" s="27"/>
      <c r="O53" s="25"/>
      <c r="P53" s="26"/>
      <c r="Q53" s="25"/>
      <c r="R53" s="25"/>
      <c r="S53" s="25"/>
      <c r="T53" s="25"/>
      <c r="U53" s="27"/>
      <c r="X53" s="83">
        <v>44681</v>
      </c>
    </row>
    <row r="54" spans="4:24">
      <c r="D54" s="25"/>
      <c r="E54" s="26"/>
      <c r="F54" s="25"/>
      <c r="G54" s="25"/>
      <c r="H54" s="25"/>
      <c r="I54" s="25"/>
      <c r="J54" s="27"/>
      <c r="O54" s="25"/>
      <c r="P54" s="26"/>
      <c r="Q54" s="25"/>
      <c r="R54" s="25"/>
      <c r="S54" s="25"/>
      <c r="T54" s="25"/>
      <c r="U54" s="27"/>
      <c r="X54" s="83">
        <v>44651</v>
      </c>
    </row>
    <row r="55" spans="4:24">
      <c r="D55" s="25"/>
      <c r="E55" s="26"/>
      <c r="F55" s="25"/>
      <c r="G55" s="25"/>
      <c r="H55" s="25"/>
      <c r="I55" s="25"/>
      <c r="J55" s="27"/>
      <c r="O55" s="25"/>
      <c r="P55" s="26"/>
      <c r="Q55" s="25"/>
      <c r="R55" s="25"/>
      <c r="S55" s="25"/>
      <c r="T55" s="25"/>
      <c r="U55" s="27"/>
      <c r="X55" s="83">
        <v>44620</v>
      </c>
    </row>
    <row r="56" spans="4:24">
      <c r="D56" s="25"/>
      <c r="E56" s="26"/>
      <c r="F56" s="25"/>
      <c r="G56" s="25"/>
      <c r="H56" s="25"/>
      <c r="I56" s="25"/>
      <c r="J56" s="27"/>
      <c r="O56" s="25"/>
      <c r="P56" s="26"/>
      <c r="Q56" s="25"/>
      <c r="R56" s="25"/>
      <c r="S56" s="25"/>
      <c r="T56" s="25"/>
      <c r="U56" s="27"/>
      <c r="X56" s="83">
        <v>44592</v>
      </c>
    </row>
    <row r="57" spans="4:24">
      <c r="D57" s="25"/>
      <c r="E57" s="26"/>
      <c r="F57" s="25"/>
      <c r="G57" s="25"/>
      <c r="H57" s="25"/>
      <c r="I57" s="25"/>
      <c r="J57" s="27"/>
      <c r="O57" s="25"/>
      <c r="P57" s="26"/>
      <c r="Q57" s="25"/>
      <c r="R57" s="25"/>
      <c r="S57" s="25"/>
      <c r="T57" s="25"/>
      <c r="U57" s="27"/>
      <c r="X57" s="83">
        <v>44561</v>
      </c>
    </row>
    <row r="58" spans="4:24">
      <c r="D58" s="25"/>
      <c r="E58" s="26"/>
      <c r="F58" s="25"/>
      <c r="G58" s="25"/>
      <c r="H58" s="25"/>
      <c r="I58" s="25"/>
      <c r="J58" s="27"/>
      <c r="O58" s="25"/>
      <c r="P58" s="26"/>
      <c r="Q58" s="25"/>
      <c r="R58" s="25"/>
      <c r="S58" s="25"/>
      <c r="T58" s="25"/>
      <c r="U58" s="27"/>
      <c r="X58" s="83">
        <v>44530</v>
      </c>
    </row>
    <row r="59" spans="4:24">
      <c r="D59" s="25"/>
      <c r="E59" s="26"/>
      <c r="F59" s="25"/>
      <c r="G59" s="25"/>
      <c r="H59" s="25"/>
      <c r="I59" s="25"/>
      <c r="J59" s="27"/>
      <c r="O59" s="25"/>
      <c r="P59" s="26"/>
      <c r="Q59" s="25"/>
      <c r="R59" s="25"/>
      <c r="S59" s="25"/>
      <c r="T59" s="25"/>
      <c r="U59" s="27"/>
      <c r="X59" s="83">
        <v>44500</v>
      </c>
    </row>
    <row r="60" spans="4:24">
      <c r="D60" s="25"/>
      <c r="E60" s="26"/>
      <c r="F60" s="25"/>
      <c r="G60" s="25"/>
      <c r="H60" s="25"/>
      <c r="I60" s="25"/>
      <c r="J60" s="27"/>
      <c r="O60" s="25"/>
      <c r="P60" s="26"/>
      <c r="Q60" s="25"/>
      <c r="R60" s="25"/>
      <c r="S60" s="25"/>
      <c r="T60" s="25"/>
      <c r="U60" s="27"/>
      <c r="X60" s="83">
        <v>44469</v>
      </c>
    </row>
    <row r="61" spans="4:24">
      <c r="D61" s="25"/>
      <c r="E61" s="26"/>
      <c r="F61" s="25"/>
      <c r="G61" s="25"/>
      <c r="H61" s="25"/>
      <c r="I61" s="25"/>
      <c r="J61" s="27"/>
      <c r="O61" s="25"/>
      <c r="P61" s="26"/>
      <c r="Q61" s="25"/>
      <c r="R61" s="25"/>
      <c r="S61" s="25"/>
      <c r="T61" s="25"/>
      <c r="U61" s="27"/>
      <c r="X61" s="83">
        <v>44439</v>
      </c>
    </row>
    <row r="62" spans="4:24">
      <c r="D62" s="25"/>
      <c r="E62" s="26"/>
      <c r="F62" s="25"/>
      <c r="G62" s="25"/>
      <c r="H62" s="25"/>
      <c r="I62" s="25"/>
      <c r="J62" s="27"/>
      <c r="O62" s="25"/>
      <c r="P62" s="26"/>
      <c r="Q62" s="25"/>
      <c r="R62" s="25"/>
      <c r="S62" s="25"/>
      <c r="T62" s="25"/>
      <c r="U62" s="27"/>
      <c r="X62" s="83">
        <v>44408</v>
      </c>
    </row>
    <row r="63" spans="4:24">
      <c r="D63" s="25"/>
      <c r="E63" s="26"/>
      <c r="F63" s="25"/>
      <c r="G63" s="25"/>
      <c r="H63" s="25"/>
      <c r="I63" s="25"/>
      <c r="J63" s="27"/>
      <c r="O63" s="25"/>
      <c r="P63" s="26"/>
      <c r="Q63" s="25"/>
      <c r="R63" s="25"/>
      <c r="S63" s="25"/>
      <c r="T63" s="25"/>
      <c r="U63" s="27"/>
      <c r="X63" s="83">
        <v>44377</v>
      </c>
    </row>
    <row r="64" spans="4:24">
      <c r="D64" s="25"/>
      <c r="E64" s="26"/>
      <c r="F64" s="25"/>
      <c r="G64" s="25"/>
      <c r="H64" s="25"/>
      <c r="I64" s="25"/>
      <c r="J64" s="27"/>
      <c r="O64" s="25"/>
      <c r="P64" s="26"/>
      <c r="Q64" s="25"/>
      <c r="R64" s="25"/>
      <c r="S64" s="25"/>
      <c r="T64" s="25"/>
      <c r="U64" s="27"/>
      <c r="X64" s="83">
        <v>44347</v>
      </c>
    </row>
    <row r="65" spans="4:24">
      <c r="D65" s="25"/>
      <c r="E65" s="26"/>
      <c r="F65" s="25"/>
      <c r="G65" s="25"/>
      <c r="H65" s="25"/>
      <c r="I65" s="25"/>
      <c r="J65" s="27"/>
      <c r="O65" s="25"/>
      <c r="P65" s="26"/>
      <c r="Q65" s="25"/>
      <c r="R65" s="25"/>
      <c r="S65" s="25"/>
      <c r="T65" s="25"/>
      <c r="U65" s="27"/>
      <c r="X65" s="83">
        <v>44316</v>
      </c>
    </row>
    <row r="66" spans="4:24">
      <c r="D66" s="25"/>
      <c r="E66" s="26"/>
      <c r="F66" s="25"/>
      <c r="G66" s="25"/>
      <c r="H66" s="25"/>
      <c r="I66" s="25"/>
      <c r="J66" s="27"/>
      <c r="O66" s="25"/>
      <c r="P66" s="26"/>
      <c r="Q66" s="25"/>
      <c r="R66" s="25"/>
      <c r="S66" s="25"/>
      <c r="T66" s="25"/>
      <c r="U66" s="27"/>
      <c r="X66" s="83">
        <v>44286</v>
      </c>
    </row>
    <row r="67" spans="4:24">
      <c r="D67" s="25"/>
      <c r="E67" s="26"/>
      <c r="F67" s="25"/>
      <c r="G67" s="25"/>
      <c r="H67" s="25"/>
      <c r="I67" s="25"/>
      <c r="J67" s="27"/>
      <c r="O67" s="25"/>
      <c r="P67" s="26"/>
      <c r="Q67" s="25"/>
      <c r="R67" s="25"/>
      <c r="S67" s="25"/>
      <c r="T67" s="25"/>
      <c r="U67" s="27"/>
      <c r="X67" s="83">
        <v>44255</v>
      </c>
    </row>
    <row r="68" spans="4:24">
      <c r="D68" s="25"/>
      <c r="E68" s="26"/>
      <c r="F68" s="25"/>
      <c r="G68" s="25"/>
      <c r="H68" s="25"/>
      <c r="I68" s="25"/>
      <c r="J68" s="27"/>
      <c r="O68" s="25"/>
      <c r="P68" s="26"/>
      <c r="Q68" s="25"/>
      <c r="R68" s="25"/>
      <c r="S68" s="25"/>
      <c r="T68" s="25"/>
      <c r="U68" s="27"/>
      <c r="X68" s="83">
        <v>44227</v>
      </c>
    </row>
    <row r="69" spans="4:24">
      <c r="D69" s="25"/>
      <c r="E69" s="26"/>
      <c r="F69" s="25"/>
      <c r="G69" s="25"/>
      <c r="H69" s="25"/>
      <c r="I69" s="25"/>
      <c r="J69" s="27"/>
      <c r="O69" s="25"/>
      <c r="P69" s="26"/>
      <c r="Q69" s="25"/>
      <c r="R69" s="25"/>
      <c r="S69" s="25"/>
      <c r="T69" s="25"/>
      <c r="U69" s="27"/>
      <c r="X69" s="83">
        <v>44196</v>
      </c>
    </row>
    <row r="70" spans="4:24">
      <c r="D70" s="25"/>
      <c r="E70" s="26"/>
      <c r="F70" s="25"/>
      <c r="G70" s="25"/>
      <c r="H70" s="25"/>
      <c r="I70" s="25"/>
      <c r="J70" s="27"/>
      <c r="O70" s="25"/>
      <c r="P70" s="26"/>
      <c r="Q70" s="25"/>
      <c r="R70" s="25"/>
      <c r="S70" s="25"/>
      <c r="T70" s="25"/>
      <c r="U70" s="27"/>
      <c r="X70" s="83">
        <v>44165</v>
      </c>
    </row>
    <row r="71" spans="4:24">
      <c r="D71" s="25"/>
      <c r="E71" s="26"/>
      <c r="F71" s="25"/>
      <c r="G71" s="25"/>
      <c r="H71" s="25"/>
      <c r="I71" s="25"/>
      <c r="J71" s="27"/>
      <c r="O71" s="25"/>
      <c r="P71" s="26"/>
      <c r="Q71" s="25"/>
      <c r="R71" s="25"/>
      <c r="S71" s="25"/>
      <c r="T71" s="25"/>
      <c r="U71" s="27"/>
      <c r="X71" s="83">
        <v>44135</v>
      </c>
    </row>
    <row r="72" spans="4:24">
      <c r="D72" s="25"/>
      <c r="E72" s="26"/>
      <c r="F72" s="25"/>
      <c r="G72" s="25"/>
      <c r="H72" s="25"/>
      <c r="I72" s="25"/>
      <c r="J72" s="27"/>
      <c r="O72" s="25"/>
      <c r="P72" s="26"/>
      <c r="Q72" s="25"/>
      <c r="R72" s="25"/>
      <c r="S72" s="25"/>
      <c r="T72" s="25"/>
      <c r="U72" s="27"/>
      <c r="X72" s="83">
        <v>44104</v>
      </c>
    </row>
    <row r="73" spans="4:24">
      <c r="D73" s="25"/>
      <c r="E73" s="26"/>
      <c r="F73" s="25"/>
      <c r="G73" s="25"/>
      <c r="H73" s="25"/>
      <c r="I73" s="25"/>
      <c r="J73" s="27"/>
      <c r="O73" s="25"/>
      <c r="P73" s="26"/>
      <c r="Q73" s="25"/>
      <c r="R73" s="25"/>
      <c r="S73" s="25"/>
      <c r="T73" s="25"/>
      <c r="U73" s="27"/>
      <c r="X73" s="83">
        <v>44074</v>
      </c>
    </row>
    <row r="74" spans="4:24">
      <c r="D74" s="25"/>
      <c r="E74" s="26"/>
      <c r="F74" s="25"/>
      <c r="G74" s="25"/>
      <c r="H74" s="25"/>
      <c r="I74" s="25"/>
      <c r="J74" s="27"/>
      <c r="O74" s="25"/>
      <c r="P74" s="26"/>
      <c r="Q74" s="25"/>
      <c r="R74" s="25"/>
      <c r="S74" s="25"/>
      <c r="T74" s="25"/>
      <c r="U74" s="27"/>
      <c r="X74" s="83">
        <v>44043</v>
      </c>
    </row>
    <row r="75" spans="4:24">
      <c r="D75" s="25"/>
      <c r="E75" s="26"/>
      <c r="F75" s="25"/>
      <c r="G75" s="25"/>
      <c r="H75" s="25"/>
      <c r="I75" s="25"/>
      <c r="J75" s="27"/>
      <c r="O75" s="25"/>
      <c r="P75" s="26"/>
      <c r="Q75" s="25"/>
      <c r="R75" s="25"/>
      <c r="S75" s="25"/>
      <c r="T75" s="25"/>
      <c r="U75" s="27"/>
      <c r="X75" s="83">
        <v>44012</v>
      </c>
    </row>
    <row r="76" spans="4:24">
      <c r="D76" s="25"/>
      <c r="E76" s="26"/>
      <c r="F76" s="25"/>
      <c r="G76" s="25"/>
      <c r="H76" s="25"/>
      <c r="I76" s="25"/>
      <c r="J76" s="27"/>
      <c r="O76" s="25"/>
      <c r="P76" s="26"/>
      <c r="Q76" s="25"/>
      <c r="R76" s="25"/>
      <c r="S76" s="25"/>
      <c r="T76" s="25"/>
      <c r="U76" s="27"/>
      <c r="X76" s="83">
        <v>43982</v>
      </c>
    </row>
    <row r="77" spans="4:24">
      <c r="D77" s="25"/>
      <c r="E77" s="26"/>
      <c r="F77" s="25"/>
      <c r="G77" s="25"/>
      <c r="H77" s="25"/>
      <c r="I77" s="25"/>
      <c r="J77" s="27"/>
      <c r="O77" s="25"/>
      <c r="P77" s="26"/>
      <c r="Q77" s="25"/>
      <c r="R77" s="25"/>
      <c r="S77" s="25"/>
      <c r="T77" s="25"/>
      <c r="U77" s="27"/>
      <c r="X77" s="83">
        <v>43951</v>
      </c>
    </row>
    <row r="78" spans="4:24">
      <c r="D78" s="25"/>
      <c r="E78" s="26"/>
      <c r="F78" s="25"/>
      <c r="G78" s="25"/>
      <c r="H78" s="25"/>
      <c r="I78" s="25"/>
      <c r="J78" s="27"/>
      <c r="O78" s="25"/>
      <c r="P78" s="26"/>
      <c r="Q78" s="25"/>
      <c r="R78" s="25"/>
      <c r="S78" s="25"/>
      <c r="T78" s="25"/>
      <c r="U78" s="27"/>
      <c r="X78" s="83">
        <v>43921</v>
      </c>
    </row>
    <row r="79" spans="4:24">
      <c r="D79" s="25"/>
      <c r="E79" s="26"/>
      <c r="F79" s="25"/>
      <c r="G79" s="25"/>
      <c r="H79" s="25"/>
      <c r="I79" s="25"/>
      <c r="J79" s="27"/>
      <c r="O79" s="25"/>
      <c r="P79" s="26"/>
      <c r="Q79" s="25"/>
      <c r="R79" s="25"/>
      <c r="S79" s="25"/>
      <c r="T79" s="25"/>
      <c r="U79" s="27"/>
      <c r="X79" s="83">
        <v>43890</v>
      </c>
    </row>
    <row r="80" spans="4:24">
      <c r="D80" s="25"/>
      <c r="E80" s="26"/>
      <c r="F80" s="25"/>
      <c r="G80" s="25"/>
      <c r="H80" s="25"/>
      <c r="I80" s="25"/>
      <c r="J80" s="27"/>
      <c r="O80" s="25"/>
      <c r="P80" s="26"/>
      <c r="Q80" s="25"/>
      <c r="R80" s="25"/>
      <c r="S80" s="25"/>
      <c r="T80" s="25"/>
      <c r="U80" s="27"/>
      <c r="X80" s="83">
        <v>43861</v>
      </c>
    </row>
    <row r="81" spans="4:24">
      <c r="D81" s="25"/>
      <c r="E81" s="26"/>
      <c r="F81" s="25"/>
      <c r="G81" s="25"/>
      <c r="H81" s="25"/>
      <c r="I81" s="25"/>
      <c r="J81" s="27"/>
      <c r="O81" s="25"/>
      <c r="P81" s="26"/>
      <c r="Q81" s="25"/>
      <c r="R81" s="25"/>
      <c r="S81" s="25"/>
      <c r="T81" s="25"/>
      <c r="U81" s="27"/>
      <c r="X81" s="83">
        <v>43830</v>
      </c>
    </row>
    <row r="82" spans="4:24">
      <c r="D82" s="25"/>
      <c r="E82" s="26"/>
      <c r="F82" s="25"/>
      <c r="G82" s="25"/>
      <c r="H82" s="25"/>
      <c r="I82" s="25"/>
      <c r="J82" s="27"/>
      <c r="O82" s="25"/>
      <c r="P82" s="26"/>
      <c r="Q82" s="25"/>
      <c r="R82" s="25"/>
      <c r="S82" s="25"/>
      <c r="T82" s="25"/>
      <c r="U82" s="27"/>
      <c r="X82" s="83">
        <v>43799</v>
      </c>
    </row>
    <row r="83" spans="4:24">
      <c r="D83" s="25"/>
      <c r="E83" s="26"/>
      <c r="F83" s="25"/>
      <c r="G83" s="25"/>
      <c r="H83" s="25"/>
      <c r="I83" s="25"/>
      <c r="J83" s="27"/>
      <c r="O83" s="25"/>
      <c r="P83" s="26"/>
      <c r="Q83" s="25"/>
      <c r="R83" s="25"/>
      <c r="S83" s="25"/>
      <c r="T83" s="25"/>
      <c r="U83" s="27"/>
      <c r="X83" s="83">
        <v>43769</v>
      </c>
    </row>
    <row r="84" spans="4:24">
      <c r="D84" s="25"/>
      <c r="E84" s="26"/>
      <c r="F84" s="25"/>
      <c r="G84" s="25"/>
      <c r="H84" s="25"/>
      <c r="I84" s="25"/>
      <c r="J84" s="27"/>
      <c r="O84" s="25"/>
      <c r="P84" s="26"/>
      <c r="Q84" s="25"/>
      <c r="R84" s="25"/>
      <c r="S84" s="25"/>
      <c r="T84" s="25"/>
      <c r="U84" s="27"/>
      <c r="X84" s="83">
        <v>43738</v>
      </c>
    </row>
    <row r="85" spans="4:24">
      <c r="D85" s="25"/>
      <c r="E85" s="26"/>
      <c r="F85" s="25"/>
      <c r="G85" s="25"/>
      <c r="H85" s="25"/>
      <c r="I85" s="25"/>
      <c r="J85" s="27"/>
      <c r="O85" s="25"/>
      <c r="P85" s="26"/>
      <c r="Q85" s="25"/>
      <c r="R85" s="25"/>
      <c r="S85" s="25"/>
      <c r="T85" s="25"/>
      <c r="U85" s="27"/>
      <c r="X85" s="83">
        <v>43708</v>
      </c>
    </row>
    <row r="86" spans="4:24">
      <c r="D86" s="25"/>
      <c r="E86" s="26"/>
      <c r="F86" s="25"/>
      <c r="G86" s="25"/>
      <c r="H86" s="25"/>
      <c r="I86" s="25"/>
      <c r="J86" s="27"/>
      <c r="O86" s="25"/>
      <c r="P86" s="26"/>
      <c r="Q86" s="25"/>
      <c r="R86" s="25"/>
      <c r="S86" s="25"/>
      <c r="T86" s="25"/>
      <c r="U86" s="27"/>
      <c r="X86" s="83">
        <v>43677</v>
      </c>
    </row>
    <row r="87" spans="4:24">
      <c r="D87" s="25"/>
      <c r="E87" s="26"/>
      <c r="F87" s="25"/>
      <c r="G87" s="25"/>
      <c r="H87" s="25"/>
      <c r="I87" s="25"/>
      <c r="J87" s="27"/>
      <c r="O87" s="25"/>
      <c r="P87" s="26"/>
      <c r="Q87" s="25"/>
      <c r="R87" s="25"/>
      <c r="S87" s="25"/>
      <c r="T87" s="25"/>
      <c r="U87" s="27"/>
      <c r="X87" s="83">
        <v>43646</v>
      </c>
    </row>
    <row r="88" spans="4:24">
      <c r="D88" s="25"/>
      <c r="E88" s="26"/>
      <c r="F88" s="25"/>
      <c r="G88" s="25"/>
      <c r="H88" s="25"/>
      <c r="I88" s="25"/>
      <c r="J88" s="27"/>
      <c r="O88" s="25"/>
      <c r="P88" s="26"/>
      <c r="Q88" s="25"/>
      <c r="R88" s="25"/>
      <c r="S88" s="25"/>
      <c r="T88" s="25"/>
      <c r="U88" s="27"/>
      <c r="X88" s="83">
        <v>43616</v>
      </c>
    </row>
    <row r="89" spans="4:24">
      <c r="D89" s="25"/>
      <c r="E89" s="26"/>
      <c r="F89" s="25"/>
      <c r="G89" s="25"/>
      <c r="H89" s="25"/>
      <c r="I89" s="25"/>
      <c r="J89" s="27"/>
      <c r="O89" s="25"/>
      <c r="P89" s="26"/>
      <c r="Q89" s="25"/>
      <c r="R89" s="25"/>
      <c r="S89" s="25"/>
      <c r="T89" s="25"/>
      <c r="U89" s="27"/>
      <c r="X89" s="83">
        <v>43585</v>
      </c>
    </row>
    <row r="90" spans="4:24">
      <c r="D90" s="25"/>
      <c r="E90" s="26"/>
      <c r="F90" s="25"/>
      <c r="G90" s="25"/>
      <c r="H90" s="25"/>
      <c r="I90" s="25"/>
      <c r="J90" s="27"/>
      <c r="O90" s="25"/>
      <c r="P90" s="26"/>
      <c r="Q90" s="25"/>
      <c r="R90" s="25"/>
      <c r="S90" s="25"/>
      <c r="T90" s="25"/>
      <c r="U90" s="27"/>
      <c r="X90" s="83">
        <v>43555</v>
      </c>
    </row>
    <row r="91" spans="4:24">
      <c r="D91" s="25"/>
      <c r="E91" s="26"/>
      <c r="F91" s="25"/>
      <c r="G91" s="25"/>
      <c r="H91" s="25"/>
      <c r="I91" s="25"/>
      <c r="J91" s="27"/>
      <c r="O91" s="25"/>
      <c r="P91" s="26"/>
      <c r="Q91" s="25"/>
      <c r="R91" s="25"/>
      <c r="S91" s="25"/>
      <c r="T91" s="25"/>
      <c r="U91" s="27"/>
      <c r="X91" s="83">
        <v>43524</v>
      </c>
    </row>
    <row r="92" spans="4:24">
      <c r="D92" s="25"/>
      <c r="E92" s="26"/>
      <c r="F92" s="25"/>
      <c r="G92" s="25"/>
      <c r="H92" s="25"/>
      <c r="I92" s="25"/>
      <c r="J92" s="27"/>
      <c r="O92" s="25"/>
      <c r="P92" s="26"/>
      <c r="Q92" s="25"/>
      <c r="R92" s="25"/>
      <c r="S92" s="25"/>
      <c r="T92" s="25"/>
      <c r="U92" s="27"/>
      <c r="X92" s="83">
        <v>43496</v>
      </c>
    </row>
    <row r="93" spans="4:24">
      <c r="D93" s="25"/>
      <c r="E93" s="26"/>
      <c r="F93" s="25"/>
      <c r="G93" s="25"/>
      <c r="H93" s="25"/>
      <c r="I93" s="25"/>
      <c r="J93" s="27"/>
      <c r="O93" s="25"/>
      <c r="P93" s="26"/>
      <c r="Q93" s="25"/>
      <c r="R93" s="25"/>
      <c r="S93" s="25"/>
      <c r="T93" s="25"/>
      <c r="U93" s="27"/>
      <c r="X93" s="83">
        <v>43465</v>
      </c>
    </row>
    <row r="94" spans="4:24">
      <c r="D94" s="25"/>
      <c r="E94" s="26"/>
      <c r="F94" s="25"/>
      <c r="G94" s="25"/>
      <c r="H94" s="25"/>
      <c r="I94" s="25"/>
      <c r="J94" s="27"/>
      <c r="O94" s="25"/>
      <c r="P94" s="26"/>
      <c r="Q94" s="25"/>
      <c r="R94" s="25"/>
      <c r="S94" s="25"/>
      <c r="T94" s="25"/>
      <c r="U94" s="27"/>
      <c r="X94" s="83">
        <v>43434</v>
      </c>
    </row>
    <row r="95" spans="4:24">
      <c r="D95" s="25"/>
      <c r="E95" s="26"/>
      <c r="F95" s="25"/>
      <c r="G95" s="25"/>
      <c r="H95" s="25"/>
      <c r="I95" s="25"/>
      <c r="J95" s="27"/>
      <c r="O95" s="25"/>
      <c r="P95" s="26"/>
      <c r="Q95" s="25"/>
      <c r="R95" s="25"/>
      <c r="S95" s="25"/>
      <c r="T95" s="25"/>
      <c r="U95" s="27"/>
      <c r="X95" s="83">
        <v>43404</v>
      </c>
    </row>
    <row r="96" spans="4:24">
      <c r="D96" s="25"/>
      <c r="E96" s="26"/>
      <c r="F96" s="25"/>
      <c r="G96" s="25"/>
      <c r="H96" s="25"/>
      <c r="I96" s="25"/>
      <c r="J96" s="27"/>
      <c r="O96" s="25"/>
      <c r="P96" s="26"/>
      <c r="Q96" s="25"/>
      <c r="R96" s="25"/>
      <c r="S96" s="25"/>
      <c r="T96" s="25"/>
      <c r="U96" s="27"/>
      <c r="X96" s="83">
        <v>43373</v>
      </c>
    </row>
    <row r="97" spans="4:24">
      <c r="D97" s="25"/>
      <c r="E97" s="26"/>
      <c r="F97" s="25"/>
      <c r="G97" s="25"/>
      <c r="H97" s="25"/>
      <c r="I97" s="25"/>
      <c r="J97" s="27"/>
      <c r="O97" s="25"/>
      <c r="P97" s="26"/>
      <c r="Q97" s="25"/>
      <c r="R97" s="25"/>
      <c r="S97" s="25"/>
      <c r="T97" s="25"/>
      <c r="U97" s="27"/>
      <c r="X97" s="83">
        <v>43343</v>
      </c>
    </row>
    <row r="98" spans="4:24">
      <c r="D98" s="25"/>
      <c r="E98" s="26"/>
      <c r="F98" s="25"/>
      <c r="G98" s="25"/>
      <c r="H98" s="25"/>
      <c r="I98" s="25"/>
      <c r="J98" s="27"/>
      <c r="O98" s="25"/>
      <c r="P98" s="26"/>
      <c r="Q98" s="25"/>
      <c r="R98" s="25"/>
      <c r="S98" s="25"/>
      <c r="T98" s="25"/>
      <c r="U98" s="27"/>
      <c r="X98" s="83">
        <v>43312</v>
      </c>
    </row>
    <row r="99" spans="4:24">
      <c r="D99" s="25"/>
      <c r="E99" s="26"/>
      <c r="F99" s="25"/>
      <c r="G99" s="25"/>
      <c r="H99" s="25"/>
      <c r="I99" s="25"/>
      <c r="J99" s="27"/>
      <c r="O99" s="25"/>
      <c r="P99" s="26"/>
      <c r="Q99" s="25"/>
      <c r="R99" s="25"/>
      <c r="S99" s="25"/>
      <c r="T99" s="25"/>
      <c r="U99" s="27"/>
      <c r="X99" s="83">
        <v>43281</v>
      </c>
    </row>
    <row r="100" spans="4:24">
      <c r="D100" s="25"/>
      <c r="E100" s="26"/>
      <c r="F100" s="25"/>
      <c r="G100" s="25"/>
      <c r="H100" s="25"/>
      <c r="I100" s="25"/>
      <c r="J100" s="27"/>
      <c r="O100" s="25"/>
      <c r="P100" s="26"/>
      <c r="Q100" s="25"/>
      <c r="R100" s="25"/>
      <c r="S100" s="25"/>
      <c r="T100" s="25"/>
      <c r="U100" s="27"/>
      <c r="X100" s="83">
        <v>43251</v>
      </c>
    </row>
    <row r="101" spans="4:24">
      <c r="D101" s="25"/>
      <c r="E101" s="26"/>
      <c r="F101" s="25"/>
      <c r="G101" s="25"/>
      <c r="H101" s="25"/>
      <c r="I101" s="25"/>
      <c r="J101" s="27"/>
      <c r="O101" s="25"/>
      <c r="P101" s="26"/>
      <c r="Q101" s="25"/>
      <c r="R101" s="25"/>
      <c r="S101" s="25"/>
      <c r="T101" s="25"/>
      <c r="U101" s="27"/>
      <c r="X101" s="83">
        <v>43220</v>
      </c>
    </row>
    <row r="102" spans="4:24">
      <c r="D102" s="25"/>
      <c r="E102" s="26"/>
      <c r="F102" s="25"/>
      <c r="G102" s="25"/>
      <c r="H102" s="25"/>
      <c r="I102" s="25"/>
      <c r="J102" s="27"/>
      <c r="O102" s="25"/>
      <c r="P102" s="26"/>
      <c r="Q102" s="25"/>
      <c r="R102" s="25"/>
      <c r="S102" s="25"/>
      <c r="T102" s="25"/>
      <c r="U102" s="27"/>
      <c r="X102" s="83">
        <v>43190</v>
      </c>
    </row>
    <row r="103" spans="4:24">
      <c r="D103" s="25"/>
      <c r="E103" s="26"/>
      <c r="F103" s="25"/>
      <c r="G103" s="25"/>
      <c r="H103" s="25"/>
      <c r="I103" s="25"/>
      <c r="J103" s="27"/>
      <c r="O103" s="25"/>
      <c r="P103" s="26"/>
      <c r="Q103" s="25"/>
      <c r="R103" s="25"/>
      <c r="S103" s="25"/>
      <c r="T103" s="25"/>
      <c r="U103" s="27"/>
      <c r="X103" s="83">
        <v>43159</v>
      </c>
    </row>
    <row r="104" spans="4:24">
      <c r="D104" s="25"/>
      <c r="E104" s="26"/>
      <c r="F104" s="25"/>
      <c r="G104" s="25"/>
      <c r="H104" s="25"/>
      <c r="I104" s="25"/>
      <c r="J104" s="27"/>
      <c r="O104" s="25"/>
      <c r="P104" s="26"/>
      <c r="Q104" s="25"/>
      <c r="R104" s="25"/>
      <c r="S104" s="25"/>
      <c r="T104" s="25"/>
      <c r="U104" s="27"/>
      <c r="X104" s="83">
        <v>43131</v>
      </c>
    </row>
    <row r="105" spans="4:24">
      <c r="D105" s="25"/>
      <c r="E105" s="26"/>
      <c r="F105" s="25"/>
      <c r="G105" s="25"/>
      <c r="H105" s="25"/>
      <c r="I105" s="25"/>
      <c r="J105" s="27"/>
      <c r="O105" s="25"/>
      <c r="P105" s="26"/>
      <c r="Q105" s="25"/>
      <c r="R105" s="25"/>
      <c r="S105" s="25"/>
      <c r="T105" s="25"/>
      <c r="U105" s="27"/>
      <c r="X105" s="83">
        <v>43100</v>
      </c>
    </row>
    <row r="106" spans="4:24">
      <c r="D106" s="25"/>
      <c r="E106" s="26"/>
      <c r="F106" s="25"/>
      <c r="G106" s="25"/>
      <c r="H106" s="25"/>
      <c r="I106" s="25"/>
      <c r="J106" s="27"/>
      <c r="O106" s="25"/>
      <c r="P106" s="26"/>
      <c r="Q106" s="25"/>
      <c r="R106" s="25"/>
      <c r="S106" s="25"/>
      <c r="T106" s="25"/>
      <c r="U106" s="27"/>
      <c r="X106" s="83">
        <v>43069</v>
      </c>
    </row>
    <row r="107" spans="4:24">
      <c r="D107" s="25"/>
      <c r="E107" s="26"/>
      <c r="F107" s="25"/>
      <c r="G107" s="25"/>
      <c r="H107" s="25"/>
      <c r="I107" s="25"/>
      <c r="J107" s="27"/>
      <c r="O107" s="25"/>
      <c r="P107" s="26"/>
      <c r="Q107" s="25"/>
      <c r="R107" s="25"/>
      <c r="S107" s="25"/>
      <c r="T107" s="25"/>
      <c r="U107" s="27"/>
      <c r="X107" s="83">
        <v>43039</v>
      </c>
    </row>
    <row r="108" spans="4:24">
      <c r="D108" s="25"/>
      <c r="E108" s="26"/>
      <c r="F108" s="25"/>
      <c r="G108" s="25"/>
      <c r="H108" s="25"/>
      <c r="I108" s="25"/>
      <c r="J108" s="27"/>
      <c r="O108" s="25"/>
      <c r="P108" s="26"/>
      <c r="Q108" s="25"/>
      <c r="R108" s="25"/>
      <c r="S108" s="25"/>
      <c r="T108" s="25"/>
      <c r="U108" s="27"/>
      <c r="X108" s="83">
        <v>43008</v>
      </c>
    </row>
    <row r="109" spans="4:24">
      <c r="D109" s="25"/>
      <c r="E109" s="26"/>
      <c r="F109" s="25"/>
      <c r="G109" s="25"/>
      <c r="H109" s="25"/>
      <c r="I109" s="25"/>
      <c r="J109" s="27"/>
      <c r="O109" s="25"/>
      <c r="P109" s="26"/>
      <c r="Q109" s="25"/>
      <c r="R109" s="25"/>
      <c r="S109" s="25"/>
      <c r="T109" s="25"/>
      <c r="U109" s="27"/>
      <c r="X109" s="83">
        <v>42978</v>
      </c>
    </row>
    <row r="110" spans="4:24">
      <c r="D110" s="25"/>
      <c r="E110" s="26"/>
      <c r="F110" s="25"/>
      <c r="G110" s="25"/>
      <c r="H110" s="25"/>
      <c r="I110" s="25"/>
      <c r="J110" s="27"/>
      <c r="O110" s="25"/>
      <c r="P110" s="26"/>
      <c r="Q110" s="25"/>
      <c r="R110" s="25"/>
      <c r="S110" s="25"/>
      <c r="T110" s="25"/>
      <c r="U110" s="27"/>
      <c r="X110" s="83">
        <v>42947</v>
      </c>
    </row>
    <row r="111" spans="4:24">
      <c r="D111" s="25"/>
      <c r="E111" s="26"/>
      <c r="F111" s="25"/>
      <c r="G111" s="25"/>
      <c r="H111" s="25"/>
      <c r="I111" s="25"/>
      <c r="J111" s="27"/>
      <c r="O111" s="25"/>
      <c r="P111" s="26"/>
      <c r="Q111" s="25"/>
      <c r="R111" s="25"/>
      <c r="S111" s="25"/>
      <c r="T111" s="25"/>
      <c r="U111" s="27"/>
      <c r="X111" s="83">
        <v>42916</v>
      </c>
    </row>
    <row r="112" spans="4:24">
      <c r="D112" s="25"/>
      <c r="E112" s="26"/>
      <c r="F112" s="25"/>
      <c r="G112" s="25"/>
      <c r="H112" s="25"/>
      <c r="I112" s="25"/>
      <c r="J112" s="27"/>
      <c r="O112" s="25"/>
      <c r="P112" s="26"/>
      <c r="Q112" s="25"/>
      <c r="R112" s="25"/>
      <c r="S112" s="25"/>
      <c r="T112" s="25"/>
      <c r="U112" s="27"/>
      <c r="X112" s="83">
        <v>42886</v>
      </c>
    </row>
    <row r="113" spans="4:24">
      <c r="D113" s="25"/>
      <c r="E113" s="26"/>
      <c r="F113" s="25"/>
      <c r="G113" s="25"/>
      <c r="H113" s="25"/>
      <c r="I113" s="25"/>
      <c r="J113" s="27"/>
      <c r="O113" s="25"/>
      <c r="P113" s="26"/>
      <c r="Q113" s="25"/>
      <c r="R113" s="25"/>
      <c r="S113" s="25"/>
      <c r="T113" s="25"/>
      <c r="U113" s="27"/>
      <c r="X113" s="83">
        <v>42855</v>
      </c>
    </row>
    <row r="114" spans="4:24">
      <c r="D114" s="25"/>
      <c r="E114" s="26"/>
      <c r="F114" s="25"/>
      <c r="G114" s="25"/>
      <c r="H114" s="25"/>
      <c r="I114" s="25"/>
      <c r="J114" s="27"/>
      <c r="O114" s="25"/>
      <c r="P114" s="26"/>
      <c r="Q114" s="25"/>
      <c r="R114" s="25"/>
      <c r="S114" s="25"/>
      <c r="T114" s="25"/>
      <c r="U114" s="27"/>
      <c r="X114" s="83">
        <v>42825</v>
      </c>
    </row>
    <row r="115" spans="4:24">
      <c r="D115" s="25"/>
      <c r="E115" s="26"/>
      <c r="F115" s="25"/>
      <c r="G115" s="25"/>
      <c r="H115" s="25"/>
      <c r="I115" s="25"/>
      <c r="J115" s="27"/>
      <c r="O115" s="25"/>
      <c r="P115" s="26"/>
      <c r="Q115" s="25"/>
      <c r="R115" s="25"/>
      <c r="S115" s="25"/>
      <c r="T115" s="25"/>
      <c r="U115" s="27"/>
      <c r="X115" s="83">
        <v>42794</v>
      </c>
    </row>
    <row r="116" spans="4:24">
      <c r="D116" s="25"/>
      <c r="E116" s="26"/>
      <c r="F116" s="25"/>
      <c r="G116" s="25"/>
      <c r="H116" s="25"/>
      <c r="I116" s="25"/>
      <c r="J116" s="27"/>
      <c r="O116" s="25"/>
      <c r="P116" s="26"/>
      <c r="Q116" s="25"/>
      <c r="R116" s="25"/>
      <c r="S116" s="25"/>
      <c r="T116" s="25"/>
      <c r="U116" s="27"/>
      <c r="X116" s="83">
        <v>42766</v>
      </c>
    </row>
    <row r="117" spans="4:24">
      <c r="D117" s="25"/>
      <c r="E117" s="26"/>
      <c r="F117" s="25"/>
      <c r="G117" s="25"/>
      <c r="H117" s="25"/>
      <c r="I117" s="25"/>
      <c r="J117" s="27"/>
      <c r="O117" s="25"/>
      <c r="P117" s="26"/>
      <c r="Q117" s="25"/>
      <c r="R117" s="25"/>
      <c r="S117" s="25"/>
      <c r="T117" s="25"/>
      <c r="U117" s="27"/>
      <c r="X117" s="83">
        <v>42735</v>
      </c>
    </row>
    <row r="118" spans="4:24">
      <c r="D118" s="25"/>
      <c r="E118" s="26"/>
      <c r="F118" s="25"/>
      <c r="G118" s="25"/>
      <c r="H118" s="25"/>
      <c r="I118" s="25"/>
      <c r="J118" s="27"/>
      <c r="O118" s="25"/>
      <c r="P118" s="26"/>
      <c r="Q118" s="25"/>
      <c r="R118" s="25"/>
      <c r="S118" s="25"/>
      <c r="T118" s="25"/>
      <c r="U118" s="27"/>
      <c r="X118" s="83">
        <v>42704</v>
      </c>
    </row>
    <row r="119" spans="4:24">
      <c r="D119" s="25"/>
      <c r="E119" s="26"/>
      <c r="F119" s="25"/>
      <c r="G119" s="25"/>
      <c r="H119" s="25"/>
      <c r="I119" s="25"/>
      <c r="J119" s="27"/>
      <c r="O119" s="25"/>
      <c r="P119" s="26"/>
      <c r="Q119" s="25"/>
      <c r="R119" s="25"/>
      <c r="S119" s="25"/>
      <c r="T119" s="25"/>
      <c r="U119" s="27"/>
      <c r="X119" s="83">
        <v>42674</v>
      </c>
    </row>
    <row r="120" spans="4:24">
      <c r="D120" s="25"/>
      <c r="E120" s="26"/>
      <c r="F120" s="25"/>
      <c r="G120" s="25"/>
      <c r="H120" s="25"/>
      <c r="I120" s="25"/>
      <c r="J120" s="27"/>
      <c r="O120" s="25"/>
      <c r="P120" s="26"/>
      <c r="Q120" s="25"/>
      <c r="R120" s="25"/>
      <c r="S120" s="25"/>
      <c r="T120" s="25"/>
      <c r="U120" s="27"/>
      <c r="X120" s="83">
        <v>42643</v>
      </c>
    </row>
    <row r="121" spans="4:24">
      <c r="D121" s="25"/>
      <c r="E121" s="26"/>
      <c r="F121" s="25"/>
      <c r="G121" s="25"/>
      <c r="H121" s="25"/>
      <c r="I121" s="25"/>
      <c r="J121" s="27"/>
      <c r="O121" s="25"/>
      <c r="P121" s="26"/>
      <c r="Q121" s="25"/>
      <c r="R121" s="25"/>
      <c r="S121" s="25"/>
      <c r="T121" s="25"/>
      <c r="U121" s="27"/>
      <c r="X121" s="83">
        <v>42613</v>
      </c>
    </row>
    <row r="122" spans="4:24">
      <c r="D122" s="25"/>
      <c r="E122" s="26"/>
      <c r="F122" s="25"/>
      <c r="G122" s="25"/>
      <c r="H122" s="25"/>
      <c r="I122" s="25"/>
      <c r="J122" s="27"/>
      <c r="O122" s="25"/>
      <c r="P122" s="26"/>
      <c r="Q122" s="25"/>
      <c r="R122" s="25"/>
      <c r="S122" s="25"/>
      <c r="T122" s="25"/>
      <c r="U122" s="27"/>
      <c r="X122" s="83">
        <v>42582</v>
      </c>
    </row>
    <row r="123" spans="4:24">
      <c r="D123" s="25"/>
      <c r="E123" s="26"/>
      <c r="F123" s="25"/>
      <c r="G123" s="25"/>
      <c r="H123" s="25"/>
      <c r="I123" s="25"/>
      <c r="J123" s="27"/>
      <c r="O123" s="25"/>
      <c r="P123" s="26"/>
      <c r="Q123" s="25"/>
      <c r="R123" s="25"/>
      <c r="S123" s="25"/>
      <c r="T123" s="25"/>
      <c r="U123" s="27"/>
      <c r="X123" s="83">
        <v>42551</v>
      </c>
    </row>
    <row r="124" spans="4:24">
      <c r="D124" s="25"/>
      <c r="E124" s="26"/>
      <c r="F124" s="25"/>
      <c r="G124" s="25"/>
      <c r="H124" s="25"/>
      <c r="I124" s="25"/>
      <c r="J124" s="27"/>
      <c r="O124" s="25"/>
      <c r="P124" s="26"/>
      <c r="Q124" s="25"/>
      <c r="R124" s="25"/>
      <c r="S124" s="25"/>
      <c r="T124" s="25"/>
      <c r="U124" s="27"/>
      <c r="X124" s="83">
        <v>42521</v>
      </c>
    </row>
    <row r="125" spans="4:24">
      <c r="D125" s="25"/>
      <c r="E125" s="26"/>
      <c r="F125" s="25"/>
      <c r="G125" s="25"/>
      <c r="H125" s="25"/>
      <c r="I125" s="25"/>
      <c r="J125" s="27"/>
      <c r="O125" s="25"/>
      <c r="P125" s="26"/>
      <c r="Q125" s="25"/>
      <c r="R125" s="25"/>
      <c r="S125" s="25"/>
      <c r="T125" s="25"/>
      <c r="U125" s="27"/>
      <c r="X125" s="83">
        <v>42490</v>
      </c>
    </row>
    <row r="126" spans="4:24">
      <c r="D126" s="25"/>
      <c r="E126" s="26"/>
      <c r="F126" s="25"/>
      <c r="G126" s="25"/>
      <c r="H126" s="25"/>
      <c r="I126" s="25"/>
      <c r="J126" s="27"/>
      <c r="O126" s="25"/>
      <c r="P126" s="26"/>
      <c r="Q126" s="25"/>
      <c r="R126" s="25"/>
      <c r="S126" s="25"/>
      <c r="T126" s="25"/>
      <c r="U126" s="27"/>
      <c r="X126" s="83">
        <v>42460</v>
      </c>
    </row>
    <row r="127" spans="4:24">
      <c r="D127" s="25"/>
      <c r="E127" s="26"/>
      <c r="F127" s="25"/>
      <c r="G127" s="25"/>
      <c r="H127" s="25"/>
      <c r="I127" s="25"/>
      <c r="J127" s="27"/>
      <c r="O127" s="25"/>
      <c r="P127" s="26"/>
      <c r="Q127" s="25"/>
      <c r="R127" s="25"/>
      <c r="S127" s="25"/>
      <c r="T127" s="25"/>
      <c r="U127" s="27"/>
      <c r="X127" s="83">
        <v>42429</v>
      </c>
    </row>
    <row r="128" spans="4:24">
      <c r="D128" s="25"/>
      <c r="E128" s="26"/>
      <c r="F128" s="25"/>
      <c r="G128" s="25"/>
      <c r="H128" s="25"/>
      <c r="I128" s="25"/>
      <c r="J128" s="27"/>
      <c r="O128" s="25"/>
      <c r="P128" s="26"/>
      <c r="Q128" s="25"/>
      <c r="R128" s="25"/>
      <c r="S128" s="25"/>
      <c r="T128" s="25"/>
      <c r="U128" s="27"/>
      <c r="X128" s="83">
        <v>42400</v>
      </c>
    </row>
    <row r="129" spans="4:24">
      <c r="D129" s="25"/>
      <c r="E129" s="26"/>
      <c r="F129" s="25"/>
      <c r="G129" s="25"/>
      <c r="H129" s="25"/>
      <c r="I129" s="25"/>
      <c r="J129" s="27"/>
      <c r="O129" s="25"/>
      <c r="P129" s="26"/>
      <c r="Q129" s="25"/>
      <c r="R129" s="25"/>
      <c r="S129" s="25"/>
      <c r="T129" s="25"/>
      <c r="U129" s="27"/>
      <c r="X129" s="83">
        <v>42369</v>
      </c>
    </row>
    <row r="130" spans="4:24">
      <c r="D130" s="25"/>
      <c r="E130" s="26"/>
      <c r="F130" s="25"/>
      <c r="G130" s="25"/>
      <c r="H130" s="25"/>
      <c r="I130" s="25"/>
      <c r="J130" s="27"/>
      <c r="O130" s="25"/>
      <c r="P130" s="26"/>
      <c r="Q130" s="25"/>
      <c r="R130" s="25"/>
      <c r="S130" s="25"/>
      <c r="T130" s="25"/>
      <c r="U130" s="27"/>
      <c r="X130" s="83">
        <v>42338</v>
      </c>
    </row>
    <row r="131" spans="4:24">
      <c r="D131" s="25"/>
      <c r="E131" s="26"/>
      <c r="F131" s="25"/>
      <c r="G131" s="25"/>
      <c r="H131" s="25"/>
      <c r="I131" s="25"/>
      <c r="J131" s="27"/>
      <c r="O131" s="25"/>
      <c r="P131" s="26"/>
      <c r="Q131" s="25"/>
      <c r="R131" s="25"/>
      <c r="S131" s="25"/>
      <c r="T131" s="25"/>
      <c r="U131" s="27"/>
      <c r="X131" s="83">
        <v>42308</v>
      </c>
    </row>
    <row r="132" spans="4:24">
      <c r="D132" s="25"/>
      <c r="E132" s="26"/>
      <c r="F132" s="25"/>
      <c r="G132" s="25"/>
      <c r="H132" s="25"/>
      <c r="I132" s="25"/>
      <c r="J132" s="27"/>
      <c r="O132" s="25"/>
      <c r="P132" s="26"/>
      <c r="Q132" s="25"/>
      <c r="R132" s="25"/>
      <c r="S132" s="25"/>
      <c r="T132" s="25"/>
      <c r="U132" s="27"/>
      <c r="X132" s="83">
        <v>42277</v>
      </c>
    </row>
    <row r="133" spans="4:24">
      <c r="D133" s="25"/>
      <c r="E133" s="26"/>
      <c r="F133" s="25"/>
      <c r="G133" s="25"/>
      <c r="H133" s="25"/>
      <c r="I133" s="25"/>
      <c r="J133" s="27"/>
      <c r="O133" s="25"/>
      <c r="P133" s="26"/>
      <c r="Q133" s="25"/>
      <c r="R133" s="25"/>
      <c r="S133" s="25"/>
      <c r="T133" s="25"/>
      <c r="U133" s="27"/>
      <c r="X133" s="83">
        <v>42247</v>
      </c>
    </row>
    <row r="134" spans="4:24">
      <c r="D134" s="25"/>
      <c r="E134" s="26"/>
      <c r="F134" s="25"/>
      <c r="G134" s="25"/>
      <c r="H134" s="25"/>
      <c r="I134" s="25"/>
      <c r="J134" s="27"/>
      <c r="O134" s="25"/>
      <c r="P134" s="26"/>
      <c r="Q134" s="25"/>
      <c r="R134" s="25"/>
      <c r="S134" s="25"/>
      <c r="T134" s="25"/>
      <c r="U134" s="27"/>
      <c r="X134" s="83">
        <v>42216</v>
      </c>
    </row>
    <row r="135" spans="4:24">
      <c r="D135" s="25"/>
      <c r="E135" s="26"/>
      <c r="F135" s="25"/>
      <c r="G135" s="25"/>
      <c r="H135" s="25"/>
      <c r="I135" s="25"/>
      <c r="J135" s="27"/>
      <c r="O135" s="25"/>
      <c r="P135" s="26"/>
      <c r="Q135" s="25"/>
      <c r="R135" s="25"/>
      <c r="S135" s="25"/>
      <c r="T135" s="25"/>
      <c r="U135" s="27"/>
      <c r="X135" s="83">
        <v>42185</v>
      </c>
    </row>
    <row r="136" spans="4:24">
      <c r="D136" s="25"/>
      <c r="E136" s="26"/>
      <c r="F136" s="25"/>
      <c r="G136" s="25"/>
      <c r="H136" s="25"/>
      <c r="I136" s="25"/>
      <c r="J136" s="27"/>
      <c r="O136" s="25"/>
      <c r="P136" s="26"/>
      <c r="Q136" s="25"/>
      <c r="R136" s="25"/>
      <c r="S136" s="25"/>
      <c r="T136" s="25"/>
      <c r="U136" s="27"/>
      <c r="X136" s="83">
        <v>42155</v>
      </c>
    </row>
    <row r="137" spans="4:24">
      <c r="D137" s="25"/>
      <c r="E137" s="26"/>
      <c r="F137" s="25"/>
      <c r="G137" s="25"/>
      <c r="H137" s="25"/>
      <c r="I137" s="25"/>
      <c r="J137" s="27"/>
      <c r="O137" s="25"/>
      <c r="P137" s="26"/>
      <c r="Q137" s="25"/>
      <c r="R137" s="25"/>
      <c r="S137" s="25"/>
      <c r="T137" s="25"/>
      <c r="U137" s="27"/>
      <c r="X137" s="83">
        <v>42124</v>
      </c>
    </row>
    <row r="138" spans="4:24">
      <c r="D138" s="25"/>
      <c r="E138" s="26"/>
      <c r="F138" s="25"/>
      <c r="G138" s="25"/>
      <c r="H138" s="25"/>
      <c r="I138" s="25"/>
      <c r="J138" s="27"/>
      <c r="O138" s="25"/>
      <c r="P138" s="26"/>
      <c r="Q138" s="25"/>
      <c r="R138" s="25"/>
      <c r="S138" s="25"/>
      <c r="T138" s="25"/>
      <c r="U138" s="27"/>
      <c r="X138" s="83">
        <v>42094</v>
      </c>
    </row>
    <row r="139" spans="4:24">
      <c r="D139" s="25"/>
      <c r="E139" s="26"/>
      <c r="F139" s="25"/>
      <c r="G139" s="25"/>
      <c r="H139" s="25"/>
      <c r="I139" s="25"/>
      <c r="J139" s="27"/>
      <c r="O139" s="25"/>
      <c r="P139" s="26"/>
      <c r="Q139" s="25"/>
      <c r="R139" s="25"/>
      <c r="S139" s="25"/>
      <c r="T139" s="25"/>
      <c r="U139" s="27"/>
      <c r="X139" s="83">
        <v>42063</v>
      </c>
    </row>
    <row r="140" spans="4:24">
      <c r="D140" s="25"/>
      <c r="E140" s="26"/>
      <c r="F140" s="25"/>
      <c r="G140" s="25"/>
      <c r="H140" s="25"/>
      <c r="I140" s="25"/>
      <c r="J140" s="27"/>
      <c r="O140" s="25"/>
      <c r="P140" s="26"/>
      <c r="Q140" s="25"/>
      <c r="R140" s="25"/>
      <c r="S140" s="25"/>
      <c r="T140" s="25"/>
      <c r="U140" s="27"/>
      <c r="X140" s="83">
        <v>42035</v>
      </c>
    </row>
    <row r="141" spans="4:24">
      <c r="D141" s="25"/>
      <c r="E141" s="26"/>
      <c r="F141" s="25"/>
      <c r="G141" s="25"/>
      <c r="H141" s="25"/>
      <c r="I141" s="25"/>
      <c r="J141" s="27"/>
      <c r="O141" s="25"/>
      <c r="P141" s="26"/>
      <c r="Q141" s="25"/>
      <c r="R141" s="25"/>
      <c r="S141" s="25"/>
      <c r="T141" s="25"/>
      <c r="U141" s="27"/>
      <c r="X141" s="83">
        <v>42004</v>
      </c>
    </row>
    <row r="142" spans="4:24">
      <c r="D142" s="25"/>
      <c r="E142" s="26"/>
      <c r="F142" s="25"/>
      <c r="G142" s="25"/>
      <c r="H142" s="25"/>
      <c r="I142" s="25"/>
      <c r="J142" s="27"/>
      <c r="O142" s="25"/>
      <c r="P142" s="26"/>
      <c r="Q142" s="25"/>
      <c r="R142" s="25"/>
      <c r="S142" s="25"/>
      <c r="T142" s="25"/>
      <c r="U142" s="27"/>
      <c r="X142" s="83">
        <v>41973</v>
      </c>
    </row>
    <row r="143" spans="4:24">
      <c r="D143" s="25"/>
      <c r="E143" s="26"/>
      <c r="F143" s="25"/>
      <c r="G143" s="25"/>
      <c r="H143" s="25"/>
      <c r="I143" s="25"/>
      <c r="J143" s="27"/>
      <c r="O143" s="25"/>
      <c r="P143" s="26"/>
      <c r="Q143" s="25"/>
      <c r="R143" s="25"/>
      <c r="S143" s="25"/>
      <c r="T143" s="25"/>
      <c r="U143" s="27"/>
      <c r="X143" s="83">
        <v>41943</v>
      </c>
    </row>
    <row r="144" spans="4:24">
      <c r="D144" s="25"/>
      <c r="E144" s="26"/>
      <c r="F144" s="25"/>
      <c r="G144" s="25"/>
      <c r="H144" s="25"/>
      <c r="I144" s="25"/>
      <c r="J144" s="27"/>
      <c r="O144" s="25"/>
      <c r="P144" s="26"/>
      <c r="Q144" s="25"/>
      <c r="R144" s="25"/>
      <c r="S144" s="25"/>
      <c r="T144" s="25"/>
      <c r="U144" s="27"/>
      <c r="X144" s="83">
        <v>41912</v>
      </c>
    </row>
    <row r="145" spans="4:24">
      <c r="D145" s="25"/>
      <c r="E145" s="26"/>
      <c r="F145" s="25"/>
      <c r="G145" s="25"/>
      <c r="H145" s="25"/>
      <c r="I145" s="25"/>
      <c r="J145" s="27"/>
      <c r="O145" s="25"/>
      <c r="P145" s="26"/>
      <c r="Q145" s="25"/>
      <c r="R145" s="25"/>
      <c r="S145" s="25"/>
      <c r="T145" s="25"/>
      <c r="U145" s="27"/>
      <c r="X145" s="83">
        <v>41882</v>
      </c>
    </row>
    <row r="146" spans="4:24">
      <c r="D146" s="25"/>
      <c r="E146" s="26"/>
      <c r="F146" s="25"/>
      <c r="G146" s="25"/>
      <c r="H146" s="25"/>
      <c r="I146" s="25"/>
      <c r="J146" s="27"/>
      <c r="O146" s="25"/>
      <c r="P146" s="26"/>
      <c r="Q146" s="25"/>
      <c r="R146" s="25"/>
      <c r="S146" s="25"/>
      <c r="T146" s="25"/>
      <c r="U146" s="27"/>
      <c r="X146" s="83">
        <v>41851</v>
      </c>
    </row>
    <row r="147" spans="4:24">
      <c r="D147" s="25"/>
      <c r="E147" s="26"/>
      <c r="F147" s="25"/>
      <c r="G147" s="25"/>
      <c r="H147" s="25"/>
      <c r="I147" s="25"/>
      <c r="J147" s="27"/>
      <c r="O147" s="25"/>
      <c r="P147" s="26"/>
      <c r="Q147" s="25"/>
      <c r="R147" s="25"/>
      <c r="S147" s="25"/>
      <c r="T147" s="25"/>
      <c r="U147" s="27"/>
      <c r="X147" s="83">
        <v>41820</v>
      </c>
    </row>
    <row r="148" spans="4:24">
      <c r="D148" s="25"/>
      <c r="E148" s="26"/>
      <c r="F148" s="25"/>
      <c r="G148" s="25"/>
      <c r="H148" s="25"/>
      <c r="I148" s="25"/>
      <c r="J148" s="27"/>
      <c r="O148" s="25"/>
      <c r="P148" s="26"/>
      <c r="Q148" s="25"/>
      <c r="R148" s="25"/>
      <c r="S148" s="25"/>
      <c r="T148" s="25"/>
      <c r="U148" s="27"/>
      <c r="X148" s="83">
        <v>41790</v>
      </c>
    </row>
    <row r="149" spans="4:24">
      <c r="D149" s="25"/>
      <c r="E149" s="26"/>
      <c r="F149" s="25"/>
      <c r="G149" s="25"/>
      <c r="H149" s="25"/>
      <c r="I149" s="25"/>
      <c r="J149" s="27"/>
      <c r="O149" s="25"/>
      <c r="P149" s="26"/>
      <c r="Q149" s="25"/>
      <c r="R149" s="25"/>
      <c r="S149" s="25"/>
      <c r="T149" s="25"/>
      <c r="U149" s="27"/>
      <c r="X149" s="83">
        <v>41759</v>
      </c>
    </row>
    <row r="150" spans="4:24">
      <c r="D150" s="25"/>
      <c r="E150" s="26"/>
      <c r="F150" s="25"/>
      <c r="G150" s="25"/>
      <c r="H150" s="25"/>
      <c r="I150" s="25"/>
      <c r="J150" s="27"/>
      <c r="O150" s="25"/>
      <c r="P150" s="26"/>
      <c r="Q150" s="25"/>
      <c r="R150" s="25"/>
      <c r="S150" s="25"/>
      <c r="T150" s="25"/>
      <c r="U150" s="27"/>
      <c r="X150" s="83">
        <v>41729</v>
      </c>
    </row>
    <row r="151" spans="4:24">
      <c r="D151" s="25"/>
      <c r="E151" s="26"/>
      <c r="F151" s="25"/>
      <c r="G151" s="25"/>
      <c r="H151" s="25"/>
      <c r="I151" s="25"/>
      <c r="J151" s="27"/>
      <c r="O151" s="25"/>
      <c r="P151" s="26"/>
      <c r="Q151" s="25"/>
      <c r="R151" s="25"/>
      <c r="S151" s="25"/>
      <c r="T151" s="25"/>
      <c r="U151" s="27"/>
      <c r="X151" s="83">
        <v>41698</v>
      </c>
    </row>
    <row r="152" spans="4:24">
      <c r="D152" s="25"/>
      <c r="E152" s="26"/>
      <c r="F152" s="25"/>
      <c r="G152" s="25"/>
      <c r="H152" s="25"/>
      <c r="I152" s="25"/>
      <c r="J152" s="27"/>
      <c r="O152" s="25"/>
      <c r="P152" s="26"/>
      <c r="Q152" s="25"/>
      <c r="R152" s="25"/>
      <c r="S152" s="25"/>
      <c r="T152" s="25"/>
      <c r="U152" s="27"/>
      <c r="X152" s="83">
        <v>41670</v>
      </c>
    </row>
    <row r="153" spans="4:24">
      <c r="D153" s="25"/>
      <c r="E153" s="26"/>
      <c r="F153" s="25"/>
      <c r="G153" s="25"/>
      <c r="H153" s="25"/>
      <c r="I153" s="25"/>
      <c r="J153" s="27"/>
      <c r="O153" s="25"/>
      <c r="P153" s="26"/>
      <c r="Q153" s="25"/>
      <c r="R153" s="25"/>
      <c r="S153" s="25"/>
      <c r="T153" s="25"/>
      <c r="U153" s="27"/>
      <c r="X153" s="83">
        <v>41639</v>
      </c>
    </row>
    <row r="154" spans="4:24">
      <c r="D154" s="25"/>
      <c r="E154" s="26"/>
      <c r="F154" s="25"/>
      <c r="G154" s="25"/>
      <c r="H154" s="25"/>
      <c r="I154" s="25"/>
      <c r="J154" s="27"/>
      <c r="O154" s="25"/>
      <c r="P154" s="26"/>
      <c r="Q154" s="25"/>
      <c r="R154" s="25"/>
      <c r="S154" s="25"/>
      <c r="T154" s="25"/>
      <c r="U154" s="27"/>
      <c r="X154" s="83">
        <v>41608</v>
      </c>
    </row>
    <row r="155" spans="4:24">
      <c r="D155" s="25"/>
      <c r="E155" s="26"/>
      <c r="F155" s="25"/>
      <c r="G155" s="25"/>
      <c r="H155" s="25"/>
      <c r="I155" s="25"/>
      <c r="J155" s="27"/>
      <c r="O155" s="25"/>
      <c r="P155" s="26"/>
      <c r="Q155" s="25"/>
      <c r="R155" s="25"/>
      <c r="S155" s="25"/>
      <c r="T155" s="25"/>
      <c r="U155" s="27"/>
      <c r="X155" s="83">
        <v>41578</v>
      </c>
    </row>
    <row r="156" spans="4:24">
      <c r="D156" s="25"/>
      <c r="E156" s="26"/>
      <c r="F156" s="25"/>
      <c r="G156" s="25"/>
      <c r="H156" s="25"/>
      <c r="I156" s="25"/>
      <c r="J156" s="27"/>
      <c r="O156" s="25"/>
      <c r="P156" s="26"/>
      <c r="Q156" s="25"/>
      <c r="R156" s="25"/>
      <c r="S156" s="25"/>
      <c r="T156" s="25"/>
      <c r="U156" s="27"/>
      <c r="X156" s="83">
        <v>41547</v>
      </c>
    </row>
    <row r="157" spans="4:24">
      <c r="D157" s="25"/>
      <c r="E157" s="26"/>
      <c r="F157" s="25"/>
      <c r="G157" s="25"/>
      <c r="H157" s="25"/>
      <c r="I157" s="25"/>
      <c r="J157" s="27"/>
      <c r="O157" s="25"/>
      <c r="P157" s="26"/>
      <c r="Q157" s="25"/>
      <c r="R157" s="25"/>
      <c r="S157" s="25"/>
      <c r="T157" s="25"/>
      <c r="U157" s="27"/>
      <c r="X157" s="83">
        <v>41517</v>
      </c>
    </row>
    <row r="158" spans="4:24">
      <c r="D158" s="25"/>
      <c r="E158" s="26"/>
      <c r="F158" s="25"/>
      <c r="G158" s="25"/>
      <c r="H158" s="25"/>
      <c r="I158" s="25"/>
      <c r="J158" s="27"/>
      <c r="O158" s="25"/>
      <c r="P158" s="26"/>
      <c r="Q158" s="25"/>
      <c r="R158" s="25"/>
      <c r="S158" s="25"/>
      <c r="T158" s="25"/>
      <c r="U158" s="27"/>
      <c r="X158" s="83">
        <v>41486</v>
      </c>
    </row>
    <row r="159" spans="4:24">
      <c r="D159" s="25"/>
      <c r="E159" s="26"/>
      <c r="F159" s="25"/>
      <c r="G159" s="25"/>
      <c r="H159" s="25"/>
      <c r="I159" s="25"/>
      <c r="J159" s="27"/>
      <c r="O159" s="25"/>
      <c r="P159" s="26"/>
      <c r="Q159" s="25"/>
      <c r="R159" s="25"/>
      <c r="S159" s="25"/>
      <c r="T159" s="25"/>
      <c r="U159" s="27"/>
      <c r="X159" s="83">
        <v>41455</v>
      </c>
    </row>
    <row r="160" spans="4:24">
      <c r="D160" s="25"/>
      <c r="E160" s="26"/>
      <c r="F160" s="25"/>
      <c r="G160" s="25"/>
      <c r="H160" s="25"/>
      <c r="I160" s="25"/>
      <c r="J160" s="27"/>
      <c r="O160" s="25"/>
      <c r="P160" s="26"/>
      <c r="Q160" s="25"/>
      <c r="R160" s="25"/>
      <c r="S160" s="25"/>
      <c r="T160" s="25"/>
      <c r="U160" s="27"/>
      <c r="X160" s="83">
        <v>41425</v>
      </c>
    </row>
    <row r="161" spans="4:24">
      <c r="D161" s="25"/>
      <c r="E161" s="26"/>
      <c r="F161" s="25"/>
      <c r="G161" s="25"/>
      <c r="H161" s="25"/>
      <c r="I161" s="25"/>
      <c r="J161" s="27"/>
      <c r="O161" s="25"/>
      <c r="P161" s="26"/>
      <c r="Q161" s="25"/>
      <c r="R161" s="25"/>
      <c r="S161" s="25"/>
      <c r="T161" s="25"/>
      <c r="U161" s="27"/>
      <c r="X161" s="83">
        <v>41394</v>
      </c>
    </row>
    <row r="162" spans="4:24">
      <c r="D162" s="25"/>
      <c r="E162" s="26"/>
      <c r="F162" s="25"/>
      <c r="G162" s="25"/>
      <c r="H162" s="25"/>
      <c r="I162" s="25"/>
      <c r="J162" s="27"/>
      <c r="O162" s="25"/>
      <c r="P162" s="26"/>
      <c r="Q162" s="25"/>
      <c r="R162" s="25"/>
      <c r="S162" s="25"/>
      <c r="T162" s="25"/>
      <c r="U162" s="27"/>
      <c r="X162" s="83">
        <v>41364</v>
      </c>
    </row>
    <row r="163" spans="4:24">
      <c r="D163" s="25"/>
      <c r="E163" s="26"/>
      <c r="F163" s="25"/>
      <c r="G163" s="25"/>
      <c r="H163" s="25"/>
      <c r="I163" s="25"/>
      <c r="J163" s="27"/>
      <c r="O163" s="25"/>
      <c r="P163" s="26"/>
      <c r="Q163" s="25"/>
      <c r="R163" s="25"/>
      <c r="S163" s="25"/>
      <c r="T163" s="25"/>
      <c r="U163" s="27"/>
      <c r="X163" s="83">
        <v>41333</v>
      </c>
    </row>
    <row r="164" spans="4:24">
      <c r="D164" s="25"/>
      <c r="E164" s="26"/>
      <c r="F164" s="25"/>
      <c r="G164" s="25"/>
      <c r="H164" s="25"/>
      <c r="I164" s="25"/>
      <c r="J164" s="27"/>
      <c r="O164" s="25"/>
      <c r="P164" s="26"/>
      <c r="Q164" s="25"/>
      <c r="R164" s="25"/>
      <c r="S164" s="25"/>
      <c r="T164" s="25"/>
      <c r="U164" s="27"/>
      <c r="X164" s="83">
        <v>41305</v>
      </c>
    </row>
    <row r="165" spans="4:24">
      <c r="D165" s="25"/>
      <c r="E165" s="26"/>
      <c r="F165" s="25"/>
      <c r="G165" s="25"/>
      <c r="H165" s="25"/>
      <c r="I165" s="25"/>
      <c r="J165" s="27"/>
      <c r="O165" s="25"/>
      <c r="P165" s="26"/>
      <c r="Q165" s="25"/>
      <c r="R165" s="25"/>
      <c r="S165" s="25"/>
      <c r="T165" s="25"/>
      <c r="U165" s="27"/>
      <c r="X165" s="83">
        <v>41274</v>
      </c>
    </row>
    <row r="166" spans="4:24">
      <c r="D166" s="25"/>
      <c r="E166" s="26"/>
      <c r="F166" s="25"/>
      <c r="G166" s="25"/>
      <c r="H166" s="25"/>
      <c r="I166" s="25"/>
      <c r="J166" s="27"/>
      <c r="O166" s="25"/>
      <c r="P166" s="26"/>
      <c r="Q166" s="25"/>
      <c r="R166" s="25"/>
      <c r="S166" s="25"/>
      <c r="T166" s="25"/>
      <c r="U166" s="27"/>
      <c r="X166" s="83">
        <v>41243</v>
      </c>
    </row>
    <row r="167" spans="4:24">
      <c r="D167" s="25"/>
      <c r="E167" s="26"/>
      <c r="F167" s="25"/>
      <c r="G167" s="25"/>
      <c r="H167" s="25"/>
      <c r="I167" s="25"/>
      <c r="J167" s="27"/>
      <c r="O167" s="25"/>
      <c r="P167" s="26"/>
      <c r="Q167" s="25"/>
      <c r="R167" s="25"/>
      <c r="S167" s="25"/>
      <c r="T167" s="25"/>
      <c r="U167" s="27"/>
      <c r="X167" s="83">
        <v>41213</v>
      </c>
    </row>
    <row r="168" spans="4:24">
      <c r="D168" s="25"/>
      <c r="E168" s="26"/>
      <c r="F168" s="25"/>
      <c r="G168" s="25"/>
      <c r="H168" s="25"/>
      <c r="I168" s="25"/>
      <c r="J168" s="27"/>
      <c r="O168" s="25"/>
      <c r="P168" s="26"/>
      <c r="Q168" s="25"/>
      <c r="R168" s="25"/>
      <c r="S168" s="25"/>
      <c r="T168" s="25"/>
      <c r="U168" s="27"/>
      <c r="X168" s="83">
        <v>41182</v>
      </c>
    </row>
    <row r="169" spans="4:24">
      <c r="D169" s="25"/>
      <c r="E169" s="26"/>
      <c r="F169" s="25"/>
      <c r="G169" s="25"/>
      <c r="H169" s="25"/>
      <c r="I169" s="25"/>
      <c r="J169" s="27"/>
      <c r="O169" s="25"/>
      <c r="P169" s="26"/>
      <c r="Q169" s="25"/>
      <c r="R169" s="25"/>
      <c r="S169" s="25"/>
      <c r="T169" s="25"/>
      <c r="U169" s="27"/>
      <c r="X169" s="83">
        <v>41152</v>
      </c>
    </row>
    <row r="170" spans="4:24">
      <c r="D170" s="25"/>
      <c r="E170" s="26"/>
      <c r="F170" s="25"/>
      <c r="G170" s="25"/>
      <c r="H170" s="25"/>
      <c r="I170" s="25"/>
      <c r="J170" s="27"/>
      <c r="O170" s="25"/>
      <c r="P170" s="26"/>
      <c r="Q170" s="25"/>
      <c r="R170" s="25"/>
      <c r="S170" s="25"/>
      <c r="T170" s="25"/>
      <c r="U170" s="27"/>
      <c r="X170" s="83">
        <v>41121</v>
      </c>
    </row>
    <row r="171" spans="4:24">
      <c r="D171" s="25"/>
      <c r="E171" s="26"/>
      <c r="F171" s="25"/>
      <c r="G171" s="25"/>
      <c r="H171" s="25"/>
      <c r="I171" s="25"/>
      <c r="J171" s="27"/>
      <c r="O171" s="25"/>
      <c r="P171" s="26"/>
      <c r="Q171" s="25"/>
      <c r="R171" s="25"/>
      <c r="S171" s="25"/>
      <c r="T171" s="25"/>
      <c r="U171" s="27"/>
      <c r="X171" s="83">
        <v>41090</v>
      </c>
    </row>
    <row r="172" spans="4:24">
      <c r="D172" s="25"/>
      <c r="E172" s="26"/>
      <c r="F172" s="25"/>
      <c r="G172" s="25"/>
      <c r="H172" s="25"/>
      <c r="I172" s="25"/>
      <c r="J172" s="27"/>
      <c r="O172" s="25"/>
      <c r="P172" s="26"/>
      <c r="Q172" s="25"/>
      <c r="R172" s="25"/>
      <c r="S172" s="25"/>
      <c r="T172" s="25"/>
      <c r="U172" s="27"/>
      <c r="X172" s="83">
        <v>41060</v>
      </c>
    </row>
    <row r="173" spans="4:24">
      <c r="D173" s="25"/>
      <c r="E173" s="26"/>
      <c r="F173" s="25"/>
      <c r="G173" s="25"/>
      <c r="H173" s="25"/>
      <c r="I173" s="25"/>
      <c r="J173" s="27"/>
      <c r="O173" s="25"/>
      <c r="P173" s="26"/>
      <c r="Q173" s="25"/>
      <c r="R173" s="25"/>
      <c r="S173" s="25"/>
      <c r="T173" s="25"/>
      <c r="U173" s="27"/>
      <c r="X173" s="83">
        <v>41029</v>
      </c>
    </row>
    <row r="174" spans="4:24">
      <c r="D174" s="25"/>
      <c r="E174" s="26"/>
      <c r="F174" s="25"/>
      <c r="G174" s="25"/>
      <c r="H174" s="25"/>
      <c r="I174" s="25"/>
      <c r="J174" s="27"/>
      <c r="O174" s="25"/>
      <c r="P174" s="26"/>
      <c r="Q174" s="25"/>
      <c r="R174" s="25"/>
      <c r="S174" s="25"/>
      <c r="T174" s="25"/>
      <c r="U174" s="27"/>
      <c r="X174" s="83">
        <v>40999</v>
      </c>
    </row>
    <row r="175" spans="4:24">
      <c r="D175" s="25"/>
      <c r="E175" s="26"/>
      <c r="F175" s="25"/>
      <c r="G175" s="25"/>
      <c r="H175" s="25"/>
      <c r="I175" s="25"/>
      <c r="J175" s="27"/>
      <c r="O175" s="25"/>
      <c r="P175" s="26"/>
      <c r="Q175" s="25"/>
      <c r="R175" s="25"/>
      <c r="S175" s="25"/>
      <c r="T175" s="25"/>
      <c r="U175" s="27"/>
      <c r="X175" s="83">
        <v>40968</v>
      </c>
    </row>
    <row r="176" spans="4:24">
      <c r="D176" s="25"/>
      <c r="E176" s="26"/>
      <c r="F176" s="25"/>
      <c r="G176" s="25"/>
      <c r="H176" s="25"/>
      <c r="I176" s="25"/>
      <c r="J176" s="27"/>
      <c r="O176" s="25"/>
      <c r="P176" s="26"/>
      <c r="Q176" s="25"/>
      <c r="R176" s="25"/>
      <c r="S176" s="25"/>
      <c r="T176" s="25"/>
      <c r="U176" s="27"/>
      <c r="X176" s="83">
        <v>40939</v>
      </c>
    </row>
    <row r="177" spans="4:24">
      <c r="D177" s="25"/>
      <c r="E177" s="26"/>
      <c r="F177" s="25"/>
      <c r="G177" s="25"/>
      <c r="H177" s="25"/>
      <c r="I177" s="25"/>
      <c r="J177" s="27"/>
      <c r="O177" s="25"/>
      <c r="P177" s="26"/>
      <c r="Q177" s="25"/>
      <c r="R177" s="25"/>
      <c r="S177" s="25"/>
      <c r="T177" s="25"/>
      <c r="U177" s="27"/>
      <c r="X177" s="83">
        <v>40908</v>
      </c>
    </row>
    <row r="178" spans="4:24">
      <c r="D178" s="25"/>
      <c r="E178" s="26"/>
      <c r="F178" s="25"/>
      <c r="G178" s="25"/>
      <c r="H178" s="25"/>
      <c r="I178" s="25"/>
      <c r="J178" s="27"/>
      <c r="O178" s="25"/>
      <c r="P178" s="26"/>
      <c r="Q178" s="25"/>
      <c r="R178" s="25"/>
      <c r="S178" s="25"/>
      <c r="T178" s="25"/>
      <c r="U178" s="27"/>
      <c r="X178" s="83">
        <v>40877</v>
      </c>
    </row>
    <row r="179" spans="4:24">
      <c r="D179" s="25"/>
      <c r="E179" s="26"/>
      <c r="F179" s="25"/>
      <c r="G179" s="25"/>
      <c r="H179" s="25"/>
      <c r="I179" s="25"/>
      <c r="J179" s="27"/>
      <c r="O179" s="25"/>
      <c r="P179" s="26"/>
      <c r="Q179" s="25"/>
      <c r="R179" s="25"/>
      <c r="S179" s="25"/>
      <c r="T179" s="25"/>
      <c r="U179" s="27"/>
      <c r="X179" s="83">
        <v>40847</v>
      </c>
    </row>
    <row r="180" spans="4:24">
      <c r="D180" s="25"/>
      <c r="E180" s="26"/>
      <c r="F180" s="25"/>
      <c r="G180" s="25"/>
      <c r="H180" s="25"/>
      <c r="I180" s="25"/>
      <c r="J180" s="27"/>
      <c r="O180" s="25"/>
      <c r="P180" s="26"/>
      <c r="Q180" s="25"/>
      <c r="R180" s="25"/>
      <c r="S180" s="25"/>
      <c r="T180" s="25"/>
      <c r="U180" s="27"/>
      <c r="X180" s="83">
        <v>40816</v>
      </c>
    </row>
    <row r="181" spans="4:24">
      <c r="D181" s="25"/>
      <c r="E181" s="26"/>
      <c r="F181" s="25"/>
      <c r="G181" s="25"/>
      <c r="H181" s="25"/>
      <c r="I181" s="25"/>
      <c r="J181" s="27"/>
      <c r="O181" s="25"/>
      <c r="P181" s="26"/>
      <c r="Q181" s="25"/>
      <c r="R181" s="25"/>
      <c r="S181" s="25"/>
      <c r="T181" s="25"/>
      <c r="U181" s="27"/>
      <c r="X181" s="83">
        <v>40786</v>
      </c>
    </row>
    <row r="182" spans="4:24">
      <c r="D182" s="25"/>
      <c r="E182" s="26"/>
      <c r="F182" s="25"/>
      <c r="G182" s="25"/>
      <c r="H182" s="25"/>
      <c r="I182" s="25"/>
      <c r="J182" s="27"/>
      <c r="O182" s="25"/>
      <c r="P182" s="26"/>
      <c r="Q182" s="25"/>
      <c r="R182" s="25"/>
      <c r="S182" s="25"/>
      <c r="T182" s="25"/>
      <c r="U182" s="27"/>
      <c r="X182" s="83">
        <v>40755</v>
      </c>
    </row>
    <row r="183" spans="4:24">
      <c r="D183" s="25"/>
      <c r="E183" s="26"/>
      <c r="F183" s="25"/>
      <c r="G183" s="25"/>
      <c r="H183" s="25"/>
      <c r="I183" s="25"/>
      <c r="J183" s="27"/>
      <c r="O183" s="25"/>
      <c r="P183" s="26"/>
      <c r="Q183" s="25"/>
      <c r="R183" s="25"/>
      <c r="S183" s="25"/>
      <c r="T183" s="25"/>
      <c r="U183" s="27"/>
      <c r="X183" s="83">
        <v>40724</v>
      </c>
    </row>
    <row r="184" spans="4:24">
      <c r="D184" s="25"/>
      <c r="E184" s="26"/>
      <c r="F184" s="25"/>
      <c r="G184" s="25"/>
      <c r="H184" s="25"/>
      <c r="I184" s="25"/>
      <c r="J184" s="27"/>
      <c r="O184" s="25"/>
      <c r="P184" s="26"/>
      <c r="Q184" s="25"/>
      <c r="R184" s="25"/>
      <c r="S184" s="25"/>
      <c r="T184" s="25"/>
      <c r="U184" s="27"/>
      <c r="X184" s="83">
        <v>40694</v>
      </c>
    </row>
    <row r="185" spans="4:24">
      <c r="D185" s="25"/>
      <c r="E185" s="26"/>
      <c r="F185" s="25"/>
      <c r="G185" s="25"/>
      <c r="H185" s="25"/>
      <c r="I185" s="25"/>
      <c r="J185" s="27"/>
      <c r="O185" s="25"/>
      <c r="P185" s="26"/>
      <c r="Q185" s="25"/>
      <c r="R185" s="25"/>
      <c r="S185" s="25"/>
      <c r="T185" s="25"/>
      <c r="U185" s="27"/>
      <c r="X185" s="83">
        <v>40663</v>
      </c>
    </row>
    <row r="186" spans="4:24">
      <c r="D186" s="25"/>
      <c r="E186" s="26"/>
      <c r="F186" s="25"/>
      <c r="G186" s="25"/>
      <c r="H186" s="25"/>
      <c r="I186" s="25"/>
      <c r="J186" s="27"/>
      <c r="O186" s="25"/>
      <c r="P186" s="26"/>
      <c r="Q186" s="25"/>
      <c r="R186" s="25"/>
      <c r="S186" s="25"/>
      <c r="T186" s="25"/>
      <c r="U186" s="27"/>
      <c r="X186" s="83">
        <v>40633</v>
      </c>
    </row>
    <row r="187" spans="4:24">
      <c r="D187" s="25"/>
      <c r="E187" s="26"/>
      <c r="F187" s="25"/>
      <c r="G187" s="25"/>
      <c r="H187" s="25"/>
      <c r="I187" s="25"/>
      <c r="J187" s="27"/>
      <c r="O187" s="25"/>
      <c r="P187" s="26"/>
      <c r="Q187" s="25"/>
      <c r="R187" s="25"/>
      <c r="S187" s="25"/>
      <c r="T187" s="25"/>
      <c r="U187" s="27"/>
      <c r="X187" s="83">
        <v>40602</v>
      </c>
    </row>
    <row r="188" spans="4:24">
      <c r="D188" s="25"/>
      <c r="E188" s="26"/>
      <c r="F188" s="25"/>
      <c r="G188" s="25"/>
      <c r="H188" s="25"/>
      <c r="I188" s="25"/>
      <c r="J188" s="27"/>
      <c r="O188" s="25"/>
      <c r="P188" s="26"/>
      <c r="Q188" s="25"/>
      <c r="R188" s="25"/>
      <c r="S188" s="25"/>
      <c r="T188" s="25"/>
      <c r="U188" s="27"/>
      <c r="X188" s="83">
        <v>40574</v>
      </c>
    </row>
    <row r="189" spans="4:24">
      <c r="D189" s="25"/>
      <c r="E189" s="26"/>
      <c r="F189" s="25"/>
      <c r="G189" s="25"/>
      <c r="H189" s="25"/>
      <c r="I189" s="25"/>
      <c r="J189" s="27"/>
      <c r="O189" s="25"/>
      <c r="P189" s="26"/>
      <c r="Q189" s="25"/>
      <c r="R189" s="25"/>
      <c r="S189" s="25"/>
      <c r="T189" s="25"/>
      <c r="U189" s="27"/>
      <c r="X189" s="83">
        <v>40543</v>
      </c>
    </row>
    <row r="190" spans="4:24">
      <c r="D190" s="25"/>
      <c r="E190" s="26"/>
      <c r="F190" s="25"/>
      <c r="G190" s="25"/>
      <c r="H190" s="25"/>
      <c r="I190" s="25"/>
      <c r="J190" s="27"/>
      <c r="O190" s="25"/>
      <c r="P190" s="26"/>
      <c r="Q190" s="25"/>
      <c r="R190" s="25"/>
      <c r="S190" s="25"/>
      <c r="T190" s="25"/>
      <c r="U190" s="27"/>
      <c r="X190" s="83">
        <v>40512</v>
      </c>
    </row>
    <row r="191" spans="4:24">
      <c r="D191" s="25"/>
      <c r="E191" s="26"/>
      <c r="F191" s="25"/>
      <c r="G191" s="25"/>
      <c r="H191" s="25"/>
      <c r="I191" s="25"/>
      <c r="J191" s="27"/>
      <c r="O191" s="25"/>
      <c r="P191" s="26"/>
      <c r="Q191" s="25"/>
      <c r="R191" s="25"/>
      <c r="S191" s="25"/>
      <c r="T191" s="25"/>
      <c r="U191" s="27"/>
      <c r="X191" s="83">
        <v>40482</v>
      </c>
    </row>
    <row r="192" spans="4:24">
      <c r="D192" s="25"/>
      <c r="E192" s="26"/>
      <c r="F192" s="25"/>
      <c r="G192" s="25"/>
      <c r="H192" s="25"/>
      <c r="I192" s="25"/>
      <c r="J192" s="27"/>
      <c r="O192" s="25"/>
      <c r="P192" s="26"/>
      <c r="Q192" s="25"/>
      <c r="R192" s="25"/>
      <c r="S192" s="25"/>
      <c r="T192" s="25"/>
      <c r="U192" s="27"/>
      <c r="X192" s="83">
        <v>40451</v>
      </c>
    </row>
    <row r="193" spans="4:24">
      <c r="D193" s="25"/>
      <c r="E193" s="26"/>
      <c r="F193" s="25"/>
      <c r="G193" s="25"/>
      <c r="H193" s="25"/>
      <c r="I193" s="25"/>
      <c r="J193" s="27"/>
      <c r="O193" s="25"/>
      <c r="P193" s="26"/>
      <c r="Q193" s="25"/>
      <c r="R193" s="25"/>
      <c r="S193" s="25"/>
      <c r="T193" s="25"/>
      <c r="U193" s="27"/>
      <c r="X193" s="83">
        <v>40421</v>
      </c>
    </row>
    <row r="194" spans="4:24">
      <c r="D194" s="25"/>
      <c r="E194" s="26"/>
      <c r="F194" s="25"/>
      <c r="G194" s="25"/>
      <c r="H194" s="25"/>
      <c r="I194" s="25"/>
      <c r="J194" s="27"/>
      <c r="O194" s="25"/>
      <c r="P194" s="26"/>
      <c r="Q194" s="25"/>
      <c r="R194" s="25"/>
      <c r="S194" s="25"/>
      <c r="T194" s="25"/>
      <c r="U194" s="27"/>
      <c r="X194" s="83">
        <v>40390</v>
      </c>
    </row>
    <row r="195" spans="4:24">
      <c r="D195" s="25"/>
      <c r="E195" s="26"/>
      <c r="F195" s="25"/>
      <c r="G195" s="25"/>
      <c r="H195" s="25"/>
      <c r="I195" s="25"/>
      <c r="J195" s="27"/>
      <c r="O195" s="25"/>
      <c r="P195" s="26"/>
      <c r="Q195" s="25"/>
      <c r="R195" s="25"/>
      <c r="S195" s="25"/>
      <c r="T195" s="25"/>
      <c r="U195" s="27"/>
      <c r="X195" s="83">
        <v>40359</v>
      </c>
    </row>
    <row r="196" spans="4:24">
      <c r="D196" s="25"/>
      <c r="E196" s="26"/>
      <c r="F196" s="25"/>
      <c r="G196" s="25"/>
      <c r="H196" s="25"/>
      <c r="I196" s="25"/>
      <c r="J196" s="27"/>
      <c r="O196" s="25"/>
      <c r="P196" s="26"/>
      <c r="Q196" s="25"/>
      <c r="R196" s="25"/>
      <c r="S196" s="25"/>
      <c r="T196" s="25"/>
      <c r="U196" s="27"/>
      <c r="X196" s="83">
        <v>40329</v>
      </c>
    </row>
    <row r="197" spans="4:24">
      <c r="D197" s="25"/>
      <c r="E197" s="26"/>
      <c r="F197" s="25"/>
      <c r="G197" s="25"/>
      <c r="H197" s="25"/>
      <c r="I197" s="25"/>
      <c r="J197" s="27"/>
      <c r="O197" s="25"/>
      <c r="P197" s="26"/>
      <c r="Q197" s="25"/>
      <c r="R197" s="25"/>
      <c r="S197" s="25"/>
      <c r="T197" s="25"/>
      <c r="U197" s="27"/>
      <c r="X197" s="83">
        <v>40298</v>
      </c>
    </row>
    <row r="198" spans="4:24">
      <c r="D198" s="25"/>
      <c r="E198" s="26"/>
      <c r="F198" s="25"/>
      <c r="G198" s="25"/>
      <c r="H198" s="25"/>
      <c r="I198" s="25"/>
      <c r="J198" s="27"/>
      <c r="O198" s="25"/>
      <c r="P198" s="26"/>
      <c r="Q198" s="25"/>
      <c r="R198" s="25"/>
      <c r="S198" s="25"/>
      <c r="T198" s="25"/>
      <c r="U198" s="27"/>
      <c r="X198" s="83">
        <v>40268</v>
      </c>
    </row>
    <row r="199" spans="4:24">
      <c r="D199" s="25"/>
      <c r="E199" s="26"/>
      <c r="F199" s="25"/>
      <c r="G199" s="25"/>
      <c r="H199" s="25"/>
      <c r="I199" s="25"/>
      <c r="J199" s="27"/>
      <c r="O199" s="25"/>
      <c r="P199" s="26"/>
      <c r="Q199" s="25"/>
      <c r="R199" s="25"/>
      <c r="S199" s="25"/>
      <c r="T199" s="25"/>
      <c r="U199" s="27"/>
      <c r="X199" s="83">
        <v>40237</v>
      </c>
    </row>
    <row r="200" spans="4:24">
      <c r="D200" s="25"/>
      <c r="E200" s="26"/>
      <c r="F200" s="25"/>
      <c r="G200" s="25"/>
      <c r="H200" s="25"/>
      <c r="I200" s="25"/>
      <c r="J200" s="27"/>
      <c r="O200" s="25"/>
      <c r="P200" s="26"/>
      <c r="Q200" s="25"/>
      <c r="R200" s="25"/>
      <c r="S200" s="25"/>
      <c r="T200" s="25"/>
      <c r="U200" s="27"/>
      <c r="X200" s="83">
        <v>40209</v>
      </c>
    </row>
    <row r="201" spans="4:24">
      <c r="X201" s="83">
        <v>40178</v>
      </c>
    </row>
    <row r="202" spans="4:24">
      <c r="X202" s="83">
        <v>40147</v>
      </c>
    </row>
    <row r="203" spans="4:24">
      <c r="X203" s="83">
        <v>40117</v>
      </c>
    </row>
    <row r="204" spans="4:24">
      <c r="X204" s="83">
        <v>40086</v>
      </c>
    </row>
    <row r="205" spans="4:24">
      <c r="X205" s="83">
        <v>40056</v>
      </c>
    </row>
    <row r="206" spans="4:24">
      <c r="X206" s="83">
        <v>40025</v>
      </c>
    </row>
    <row r="207" spans="4:24">
      <c r="X207" s="83">
        <v>39994</v>
      </c>
    </row>
    <row r="208" spans="4:24">
      <c r="X208" s="83">
        <v>39964</v>
      </c>
    </row>
    <row r="209" spans="24:24">
      <c r="X209" s="83">
        <v>39933</v>
      </c>
    </row>
    <row r="210" spans="24:24">
      <c r="X210" s="83">
        <v>39903</v>
      </c>
    </row>
    <row r="211" spans="24:24">
      <c r="X211" s="83">
        <v>39872</v>
      </c>
    </row>
    <row r="212" spans="24:24">
      <c r="X212" s="83">
        <v>39844</v>
      </c>
    </row>
    <row r="213" spans="24:24">
      <c r="X213" s="83">
        <v>39813</v>
      </c>
    </row>
    <row r="214" spans="24:24">
      <c r="X214" s="83">
        <v>39782</v>
      </c>
    </row>
    <row r="215" spans="24:24">
      <c r="X215" s="83">
        <v>39752</v>
      </c>
    </row>
    <row r="216" spans="24:24">
      <c r="X216" s="83">
        <v>39721</v>
      </c>
    </row>
    <row r="217" spans="24:24">
      <c r="X217" s="83">
        <v>39691</v>
      </c>
    </row>
    <row r="218" spans="24:24">
      <c r="X218" s="83">
        <v>39660</v>
      </c>
    </row>
    <row r="219" spans="24:24">
      <c r="X219" s="83">
        <v>39629</v>
      </c>
    </row>
    <row r="220" spans="24:24">
      <c r="X220" s="83">
        <v>39599</v>
      </c>
    </row>
    <row r="221" spans="24:24">
      <c r="X221" s="83">
        <v>39568</v>
      </c>
    </row>
    <row r="222" spans="24:24">
      <c r="X222" s="83">
        <v>39538</v>
      </c>
    </row>
    <row r="223" spans="24:24">
      <c r="X223" s="83">
        <v>39507</v>
      </c>
    </row>
    <row r="224" spans="24:24">
      <c r="X224" s="83">
        <v>39478</v>
      </c>
    </row>
    <row r="225" spans="24:24">
      <c r="X225" s="83">
        <v>39447</v>
      </c>
    </row>
    <row r="226" spans="24:24">
      <c r="X226" s="83">
        <v>39416</v>
      </c>
    </row>
    <row r="227" spans="24:24">
      <c r="X227" s="83">
        <v>39386</v>
      </c>
    </row>
    <row r="228" spans="24:24">
      <c r="X228" s="83">
        <v>39355</v>
      </c>
    </row>
    <row r="229" spans="24:24">
      <c r="X229" s="83">
        <v>39325</v>
      </c>
    </row>
    <row r="230" spans="24:24">
      <c r="X230" s="83">
        <v>39294</v>
      </c>
    </row>
    <row r="231" spans="24:24">
      <c r="X231" s="83">
        <v>39263</v>
      </c>
    </row>
    <row r="232" spans="24:24">
      <c r="X232" s="83">
        <v>39233</v>
      </c>
    </row>
    <row r="233" spans="24:24">
      <c r="X233" s="83">
        <v>39202</v>
      </c>
    </row>
    <row r="234" spans="24:24">
      <c r="X234" s="83">
        <v>39172</v>
      </c>
    </row>
    <row r="235" spans="24:24">
      <c r="X235" s="83">
        <v>39141</v>
      </c>
    </row>
    <row r="236" spans="24:24">
      <c r="X236" s="83">
        <v>39113</v>
      </c>
    </row>
    <row r="237" spans="24:24">
      <c r="X237" s="83">
        <v>39082</v>
      </c>
    </row>
    <row r="238" spans="24:24">
      <c r="X238" s="83">
        <v>39051</v>
      </c>
    </row>
    <row r="239" spans="24:24">
      <c r="X239" s="83">
        <v>39021</v>
      </c>
    </row>
    <row r="240" spans="24:24">
      <c r="X240" s="83">
        <v>38990</v>
      </c>
    </row>
    <row r="241" spans="24:24">
      <c r="X241" s="83">
        <v>38960</v>
      </c>
    </row>
    <row r="242" spans="24:24">
      <c r="X242" s="83">
        <v>38929</v>
      </c>
    </row>
    <row r="243" spans="24:24">
      <c r="X243" s="83">
        <v>38898</v>
      </c>
    </row>
    <row r="244" spans="24:24">
      <c r="X244" s="83">
        <v>38868</v>
      </c>
    </row>
    <row r="245" spans="24:24">
      <c r="X245" s="83">
        <v>38837</v>
      </c>
    </row>
    <row r="246" spans="24:24">
      <c r="X246" s="83">
        <v>38807</v>
      </c>
    </row>
    <row r="247" spans="24:24">
      <c r="X247" s="83">
        <v>38776</v>
      </c>
    </row>
    <row r="248" spans="24:24">
      <c r="X248" s="83">
        <v>38748</v>
      </c>
    </row>
    <row r="249" spans="24:24">
      <c r="X249" s="83">
        <v>38717</v>
      </c>
    </row>
    <row r="250" spans="24:24">
      <c r="X250" s="83">
        <v>38686</v>
      </c>
    </row>
    <row r="251" spans="24:24">
      <c r="X251" s="83">
        <v>38656</v>
      </c>
    </row>
    <row r="252" spans="24:24">
      <c r="X252" s="83">
        <v>38625</v>
      </c>
    </row>
    <row r="253" spans="24:24">
      <c r="X253" s="83">
        <v>38595</v>
      </c>
    </row>
    <row r="254" spans="24:24">
      <c r="X254" s="83">
        <v>38564</v>
      </c>
    </row>
    <row r="255" spans="24:24">
      <c r="X255" s="83">
        <v>38533</v>
      </c>
    </row>
    <row r="256" spans="24:24">
      <c r="X256" s="83">
        <v>38503</v>
      </c>
    </row>
    <row r="257" spans="24:24">
      <c r="X257" s="83">
        <v>38472</v>
      </c>
    </row>
    <row r="258" spans="24:24">
      <c r="X258" s="83">
        <v>38442</v>
      </c>
    </row>
    <row r="259" spans="24:24">
      <c r="X259" s="83">
        <v>38411</v>
      </c>
    </row>
    <row r="260" spans="24:24">
      <c r="X260" s="83">
        <v>38383</v>
      </c>
    </row>
    <row r="261" spans="24:24">
      <c r="X261" s="83">
        <v>38352</v>
      </c>
    </row>
    <row r="262" spans="24:24">
      <c r="X262" s="83">
        <v>38321</v>
      </c>
    </row>
    <row r="263" spans="24:24">
      <c r="X263" s="83">
        <v>38291</v>
      </c>
    </row>
    <row r="264" spans="24:24">
      <c r="X264" s="83">
        <v>38260</v>
      </c>
    </row>
    <row r="265" spans="24:24">
      <c r="X265" s="83">
        <v>38230</v>
      </c>
    </row>
    <row r="266" spans="24:24">
      <c r="X266" s="83">
        <v>38199</v>
      </c>
    </row>
    <row r="267" spans="24:24">
      <c r="X267" s="83">
        <v>38168</v>
      </c>
    </row>
    <row r="268" spans="24:24">
      <c r="X268" s="83">
        <v>38138</v>
      </c>
    </row>
    <row r="269" spans="24:24">
      <c r="X269" s="83">
        <v>38107</v>
      </c>
    </row>
    <row r="270" spans="24:24">
      <c r="X270" s="83">
        <v>38077</v>
      </c>
    </row>
    <row r="271" spans="24:24">
      <c r="X271" s="83">
        <v>38046</v>
      </c>
    </row>
    <row r="272" spans="24:24">
      <c r="X272" s="83">
        <v>38017</v>
      </c>
    </row>
    <row r="273" spans="24:24">
      <c r="X273" s="83">
        <v>37986</v>
      </c>
    </row>
    <row r="274" spans="24:24">
      <c r="X274" s="83">
        <v>37955</v>
      </c>
    </row>
    <row r="275" spans="24:24">
      <c r="X275" s="83">
        <v>37925</v>
      </c>
    </row>
    <row r="276" spans="24:24">
      <c r="X276" s="83">
        <v>37894</v>
      </c>
    </row>
    <row r="277" spans="24:24">
      <c r="X277" s="83">
        <v>37864</v>
      </c>
    </row>
    <row r="278" spans="24:24">
      <c r="X278" s="83">
        <v>37833</v>
      </c>
    </row>
    <row r="279" spans="24:24">
      <c r="X279" s="83">
        <v>37802</v>
      </c>
    </row>
    <row r="280" spans="24:24">
      <c r="X280" s="83">
        <v>37772</v>
      </c>
    </row>
    <row r="281" spans="24:24">
      <c r="X281" s="83">
        <v>37741</v>
      </c>
    </row>
    <row r="282" spans="24:24">
      <c r="X282" s="83">
        <v>37711</v>
      </c>
    </row>
    <row r="283" spans="24:24">
      <c r="X283" s="83">
        <v>37680</v>
      </c>
    </row>
    <row r="284" spans="24:24">
      <c r="X284" s="83">
        <v>37652</v>
      </c>
    </row>
    <row r="285" spans="24:24">
      <c r="X285" s="83">
        <v>37621</v>
      </c>
    </row>
    <row r="286" spans="24:24">
      <c r="X286" s="83">
        <v>37590</v>
      </c>
    </row>
    <row r="287" spans="24:24">
      <c r="X287" s="83">
        <v>37560</v>
      </c>
    </row>
    <row r="288" spans="24:24">
      <c r="X288" s="83">
        <v>37529</v>
      </c>
    </row>
    <row r="289" spans="24:24">
      <c r="X289" s="83">
        <v>37499</v>
      </c>
    </row>
    <row r="290" spans="24:24">
      <c r="X290" s="83">
        <v>37468</v>
      </c>
    </row>
    <row r="291" spans="24:24">
      <c r="X291" s="83">
        <v>37437</v>
      </c>
    </row>
    <row r="292" spans="24:24">
      <c r="X292" s="83">
        <v>37407</v>
      </c>
    </row>
    <row r="293" spans="24:24">
      <c r="X293" s="83">
        <v>37376</v>
      </c>
    </row>
    <row r="294" spans="24:24">
      <c r="X294" s="83">
        <v>37346</v>
      </c>
    </row>
    <row r="295" spans="24:24">
      <c r="X295" s="83">
        <v>37315</v>
      </c>
    </row>
    <row r="296" spans="24:24">
      <c r="X296" s="83">
        <v>37287</v>
      </c>
    </row>
    <row r="297" spans="24:24">
      <c r="X297" s="83">
        <v>37256</v>
      </c>
    </row>
    <row r="298" spans="24:24">
      <c r="X298" s="83">
        <v>37225</v>
      </c>
    </row>
    <row r="299" spans="24:24">
      <c r="X299" s="83">
        <v>37195</v>
      </c>
    </row>
    <row r="300" spans="24:24">
      <c r="X300" s="83">
        <v>37164</v>
      </c>
    </row>
    <row r="301" spans="24:24">
      <c r="X301" s="83">
        <v>37134</v>
      </c>
    </row>
    <row r="302" spans="24:24">
      <c r="X302" s="83">
        <v>37103</v>
      </c>
    </row>
    <row r="303" spans="24:24">
      <c r="X303" s="83">
        <v>37072</v>
      </c>
    </row>
    <row r="304" spans="24:24">
      <c r="X304" s="83">
        <v>37042</v>
      </c>
    </row>
    <row r="305" spans="24:24">
      <c r="X305" s="83">
        <v>37011</v>
      </c>
    </row>
    <row r="306" spans="24:24">
      <c r="X306" s="83">
        <v>36981</v>
      </c>
    </row>
    <row r="307" spans="24:24">
      <c r="X307" s="83">
        <v>36950</v>
      </c>
    </row>
    <row r="308" spans="24:24">
      <c r="X308" s="83">
        <v>36922</v>
      </c>
    </row>
    <row r="309" spans="24:24">
      <c r="X309" s="83">
        <v>36891</v>
      </c>
    </row>
    <row r="310" spans="24:24">
      <c r="X310" s="83">
        <v>36860</v>
      </c>
    </row>
    <row r="311" spans="24:24">
      <c r="X311" s="83">
        <v>36830</v>
      </c>
    </row>
    <row r="312" spans="24:24">
      <c r="X312" s="83">
        <v>36799</v>
      </c>
    </row>
    <row r="313" spans="24:24">
      <c r="X313" s="83">
        <v>36769</v>
      </c>
    </row>
    <row r="314" spans="24:24">
      <c r="X314" s="83">
        <v>36738</v>
      </c>
    </row>
    <row r="315" spans="24:24">
      <c r="X315" s="83">
        <v>36707</v>
      </c>
    </row>
    <row r="316" spans="24:24">
      <c r="X316" s="83">
        <v>36677</v>
      </c>
    </row>
    <row r="317" spans="24:24">
      <c r="X317" s="83">
        <v>36646</v>
      </c>
    </row>
    <row r="318" spans="24:24">
      <c r="X318" s="83">
        <v>36616</v>
      </c>
    </row>
    <row r="319" spans="24:24">
      <c r="X319" s="83">
        <v>36585</v>
      </c>
    </row>
    <row r="320" spans="24:24">
      <c r="X320" s="83">
        <v>36556</v>
      </c>
    </row>
    <row r="321" spans="24:24">
      <c r="X321" s="83">
        <v>36525</v>
      </c>
    </row>
    <row r="322" spans="24:24">
      <c r="X322" s="83">
        <v>36494</v>
      </c>
    </row>
    <row r="323" spans="24:24">
      <c r="X323" s="83">
        <v>36464</v>
      </c>
    </row>
    <row r="324" spans="24:24">
      <c r="X324" s="83">
        <v>36433</v>
      </c>
    </row>
    <row r="325" spans="24:24">
      <c r="X325" s="83">
        <v>36403</v>
      </c>
    </row>
    <row r="326" spans="24:24">
      <c r="X326" s="83">
        <v>36372</v>
      </c>
    </row>
    <row r="327" spans="24:24">
      <c r="X327" s="83">
        <v>36341</v>
      </c>
    </row>
    <row r="328" spans="24:24">
      <c r="X328" s="83">
        <v>36311</v>
      </c>
    </row>
    <row r="329" spans="24:24">
      <c r="X329" s="83">
        <v>36280</v>
      </c>
    </row>
    <row r="330" spans="24:24">
      <c r="X330" s="83">
        <v>36250</v>
      </c>
    </row>
    <row r="331" spans="24:24">
      <c r="X331" s="83">
        <v>36219</v>
      </c>
    </row>
    <row r="332" spans="24:24">
      <c r="X332" s="83">
        <v>36191</v>
      </c>
    </row>
  </sheetData>
  <dataValidations count="2">
    <dataValidation type="list" allowBlank="1" showInputMessage="1" showErrorMessage="1" promptTitle="Fecha histórica" prompt="Seleccione una survey_date disponible." sqref="B5" xr:uid="{60D1DB08-C30A-4750-8BB4-8282589688D2}">
      <formula1>_xlfn.ANCHORARRAY($X$2)</formula1>
    </dataValidation>
    <dataValidation type="list" allowBlank="1" showInputMessage="1" showErrorMessage="1" promptTitle="Modo de encuesta" prompt="Seleccione la última observación o una fecha histórica." sqref="B4" xr:uid="{3DDA3B66-BF21-4126-8654-48E90299F292}">
      <formula1>"Última disponible,Fecha histórica"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5BA8-7E88-4B48-A279-62A5B2085BEB}">
  <sheetPr codeName="Sheet18">
    <tabColor rgb="FFED7D31"/>
  </sheetPr>
  <dimension ref="A1:AF20"/>
  <sheetViews>
    <sheetView showGridLines="0" zoomScale="70" zoomScaleNormal="70" workbookViewId="0">
      <selection activeCell="A46" sqref="A46"/>
    </sheetView>
  </sheetViews>
  <sheetFormatPr defaultRowHeight="14.25"/>
  <cols>
    <col min="1" max="1" width="76" bestFit="1" customWidth="1"/>
    <col min="2" max="2" width="16.25" bestFit="1" customWidth="1"/>
    <col min="4" max="4" width="17.625" bestFit="1" customWidth="1"/>
    <col min="5" max="5" width="2.625" bestFit="1" customWidth="1"/>
    <col min="7" max="7" width="11.625" bestFit="1" customWidth="1"/>
    <col min="8" max="10" width="3.375" bestFit="1" customWidth="1"/>
    <col min="11" max="11" width="7.625" bestFit="1" customWidth="1"/>
    <col min="12" max="12" width="3.375" bestFit="1" customWidth="1"/>
    <col min="14" max="14" width="26.5" bestFit="1" customWidth="1"/>
    <col min="18" max="18" width="13.75" bestFit="1" customWidth="1"/>
    <col min="26" max="26" width="9" style="116"/>
  </cols>
  <sheetData>
    <row r="1" spans="1:32" ht="20.25" thickBot="1">
      <c r="A1" s="14" t="s">
        <v>8888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32" ht="15" thickTop="1">
      <c r="A2" t="s">
        <v>8889</v>
      </c>
    </row>
    <row r="3" spans="1:32" ht="15.75" thickBot="1">
      <c r="A3" s="11" t="s">
        <v>8866</v>
      </c>
      <c r="B3" s="15"/>
      <c r="D3" s="19" t="s">
        <v>8867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32" ht="15">
      <c r="A4" t="s">
        <v>8845</v>
      </c>
      <c r="B4" s="16" t="s">
        <v>8847</v>
      </c>
      <c r="D4" t="s">
        <v>8890</v>
      </c>
      <c r="E4" s="29" t="b">
        <v>1</v>
      </c>
      <c r="G4" t="s">
        <v>8855</v>
      </c>
      <c r="H4" s="37" t="b">
        <v>0</v>
      </c>
      <c r="I4" s="33" t="s">
        <v>8857</v>
      </c>
      <c r="J4" s="34" t="b">
        <v>1</v>
      </c>
      <c r="K4" s="33" t="s">
        <v>8859</v>
      </c>
      <c r="L4" s="39" t="b">
        <v>1</v>
      </c>
      <c r="N4" t="s">
        <v>10555</v>
      </c>
    </row>
    <row r="5" spans="1:32" ht="15.75" thickBot="1">
      <c r="A5" t="s">
        <v>8847</v>
      </c>
      <c r="B5" s="81">
        <v>46234</v>
      </c>
      <c r="E5" s="30" t="b">
        <v>0</v>
      </c>
      <c r="G5" t="s">
        <v>8856</v>
      </c>
      <c r="H5" s="38" t="b">
        <v>1</v>
      </c>
      <c r="I5" s="35" t="s">
        <v>8858</v>
      </c>
      <c r="J5" s="36" t="b">
        <v>1</v>
      </c>
      <c r="K5" s="35" t="s">
        <v>8860</v>
      </c>
      <c r="L5" s="40" t="b">
        <v>1</v>
      </c>
      <c r="N5" t="str">
        <f>"Pronósticos trimestrales de PIB real para la encuesta de "&amp;TEXT(B6,"[$-es-MX]mmmm yyyy")</f>
        <v>Pronósticos trimestrales de PIB real para la encuesta de julio 2026</v>
      </c>
    </row>
    <row r="6" spans="1:32" ht="15">
      <c r="A6" t="s">
        <v>8848</v>
      </c>
      <c r="B6" s="82">
        <f>IF(B4="Última disponible",GDP!$X$2,B5)</f>
        <v>46234</v>
      </c>
      <c r="N6" t="str">
        <f>"Pronósticos anuales de PIB real para la encuesta de "&amp;TEXT(B6,"[$-es-MX]mmmm yyyy")</f>
        <v>Pronósticos anuales de PIB real para la encuesta de julio 2026</v>
      </c>
    </row>
    <row r="7" spans="1:32" ht="15">
      <c r="A7" s="47" t="str">
        <f>IF($H$4,"● PIB real - Media","")</f>
        <v/>
      </c>
      <c r="F7" s="48" t="str">
        <f>IF($H$5,"● PIB real - Mediana","")</f>
        <v>● PIB real - Mediana</v>
      </c>
      <c r="K7" s="49" t="str">
        <f>IF($J$4,"● PIB real - Q1","")</f>
        <v>● PIB real - Q1</v>
      </c>
    </row>
    <row r="8" spans="1:32" ht="15">
      <c r="A8" s="50" t="str">
        <f>IF($J$5,"● PIB real - Q3","")</f>
        <v>● PIB real - Q3</v>
      </c>
      <c r="F8" s="51" t="str">
        <f>IF($L$4,"● PIB real - Mínimo","")</f>
        <v>● PIB real - Mínimo</v>
      </c>
      <c r="K8" s="52" t="str">
        <f>IF($L$5,"● PIB real - Máximo","")</f>
        <v>● PIB real - Máximo</v>
      </c>
    </row>
    <row r="9" spans="1:32">
      <c r="R9" s="72" t="str" cm="1">
        <f t="array" ref="R9:X16">_xlfn.LET(_xlpm.tipo,_xlfn._xlws.FILTER(GDP!A10:A200,GDP!A10:A200&lt;&gt;""),_xlpm.periodo,_xlfn._xlws.FILTER(GDP!B10:B200,GDP!A10:A200&lt;&gt;""),_xlpm.datos,_xlfn._xlws.FILTER(GDP!D10:I200,GDP!A10:A200&lt;&gt;""),_xlpm.f,_xlpm.tipo="Cierre trimestral",_xlpm.p,_xlfn._xlws.FILTER(_xlpm.periodo,_xlpm.f),_xlpm.vals,_xlfn._xlws.FILTER(_xlpm.datos,_xlpm.f),_xlpm.fechas,_xlfn.MAP(_xlpm.p,_xlfn.LAMBDA(_xlpm.tp,EOMONTH(DATE(2000+--RIGHT(_xlpm.tp,2),--LEFT(_xlpm.tp,1)*3,1),0))),_xlpm.m,--_xlfn.HSTACK($H$4,$H$5,$J$4,$J$5,$L$4,$L$5),_xlpm.hdr,_xlfn.HSTACK("PIB real - Media","PIB real - Mediana","PIB real - Q1","PIB real - Q3","PIB real - Mínimo","PIB real - Máximo"),_xlfn.VSTACK(_xlfn.HSTACK("Fecha objetivo",IF(_xlpm.m,_xlpm.hdr,"")),_xlfn.HSTACK(_xlpm.fechas,IF(_xlpm.m*ISNUMBER(_xlpm.vals),_xlpm.vals,NA()))))</f>
        <v>Fecha objetivo</v>
      </c>
      <c r="S9" t="str">
        <v/>
      </c>
      <c r="T9" t="str">
        <v>PIB real - Mediana</v>
      </c>
      <c r="U9" t="str">
        <v>PIB real - Q1</v>
      </c>
      <c r="V9" t="str">
        <v>PIB real - Q3</v>
      </c>
      <c r="W9" t="str">
        <v>PIB real - Mínimo</v>
      </c>
      <c r="X9" t="str">
        <v>PIB real - Máximo</v>
      </c>
      <c r="Z9" s="116" t="str" cm="1">
        <f t="array" ref="Z9:AF12">_xlfn.LET(_xlpm.tipo,_xlfn._xlws.FILTER(GDP!A10:A200,GDP!A10:A200&lt;&gt;""),_xlpm.periodo,_xlfn._xlws.FILTER(GDP!B10:B200,GDP!A10:A200&lt;&gt;""),_xlpm.datos,_xlfn._xlws.FILTER(GDP!D10:I200,GDP!A10:A200&lt;&gt;""),_xlpm.f,_xlpm.tipo="Cierre anual",_xlpm.p,_xlfn._xlws.FILTER(_xlpm.periodo,_xlpm.f),_xlpm.vals,_xlfn._xlws.FILTER(_xlpm.datos,_xlpm.f),_xlpm.fechas,_xlfn.MAP(_xlpm.p,_xlfn.LAMBDA(_xlpm.tp,DATE(--_xlpm.tp,12,31))),_xlpm.m,--_xlfn.HSTACK($H$4,$H$5,$J$4,$J$5,$L$4,$L$5),_xlpm.hdr,_xlfn.HSTACK("PIB real - Media","PIB real - Mediana","PIB real - Q1","PIB real - Q3","PIB real - Mínimo","PIB real - Máximo"),_xlfn.VSTACK(_xlfn.HSTACK("Fecha objetivo",IF(_xlpm.m,_xlpm.hdr,"")),_xlfn.HSTACK(_xlpm.fechas,IF(_xlpm.m*ISNUMBER(_xlpm.vals),_xlpm.vals,NA()))))</f>
        <v>Fecha objetivo</v>
      </c>
      <c r="AA9" t="str">
        <v/>
      </c>
      <c r="AB9" t="str">
        <v>PIB real - Mediana</v>
      </c>
      <c r="AC9" t="str">
        <v>PIB real - Q1</v>
      </c>
      <c r="AD9" t="str">
        <v>PIB real - Q3</v>
      </c>
      <c r="AE9" t="str">
        <v>PIB real - Mínimo</v>
      </c>
      <c r="AF9" t="str">
        <v>PIB real - Máximo</v>
      </c>
    </row>
    <row r="10" spans="1:32">
      <c r="R10" s="73">
        <v>46203</v>
      </c>
      <c r="S10" t="e">
        <v>#N/A</v>
      </c>
      <c r="T10">
        <v>1.4</v>
      </c>
      <c r="U10">
        <v>1.1000000000000001</v>
      </c>
      <c r="V10">
        <v>1.82</v>
      </c>
      <c r="W10">
        <v>0.69</v>
      </c>
      <c r="X10">
        <v>2.5299999999999998</v>
      </c>
      <c r="Z10" s="116">
        <v>46387</v>
      </c>
      <c r="AA10" t="e">
        <v>#N/A</v>
      </c>
      <c r="AB10">
        <v>1.2</v>
      </c>
      <c r="AC10">
        <v>0.9</v>
      </c>
      <c r="AD10">
        <v>1.3</v>
      </c>
      <c r="AE10">
        <v>0.5</v>
      </c>
      <c r="AF10">
        <v>1.5</v>
      </c>
    </row>
    <row r="11" spans="1:32">
      <c r="R11" s="73">
        <v>46295</v>
      </c>
      <c r="S11" t="e">
        <v>#N/A</v>
      </c>
      <c r="T11">
        <v>1.49</v>
      </c>
      <c r="U11">
        <v>1.27</v>
      </c>
      <c r="V11">
        <v>1.8</v>
      </c>
      <c r="W11">
        <v>0.45</v>
      </c>
      <c r="X11">
        <v>2.1</v>
      </c>
      <c r="Z11" s="116">
        <v>46752</v>
      </c>
      <c r="AA11" t="e">
        <v>#N/A</v>
      </c>
      <c r="AB11">
        <v>1.8</v>
      </c>
      <c r="AC11">
        <v>1.65</v>
      </c>
      <c r="AD11">
        <v>2</v>
      </c>
      <c r="AE11">
        <v>1</v>
      </c>
      <c r="AF11">
        <v>2.3199999999999998</v>
      </c>
    </row>
    <row r="12" spans="1:32">
      <c r="R12" s="73">
        <v>46387</v>
      </c>
      <c r="S12" t="e">
        <v>#N/A</v>
      </c>
      <c r="T12">
        <v>1.3</v>
      </c>
      <c r="U12">
        <v>1</v>
      </c>
      <c r="V12">
        <v>1.5</v>
      </c>
      <c r="W12">
        <v>0.68</v>
      </c>
      <c r="X12">
        <v>2.02</v>
      </c>
      <c r="Z12" s="116">
        <v>47118</v>
      </c>
      <c r="AA12" t="e">
        <v>#N/A</v>
      </c>
      <c r="AB12">
        <v>2</v>
      </c>
      <c r="AC12">
        <v>1.8</v>
      </c>
      <c r="AD12">
        <v>2</v>
      </c>
      <c r="AE12">
        <v>0.8</v>
      </c>
      <c r="AF12">
        <v>2.5</v>
      </c>
    </row>
    <row r="13" spans="1:32">
      <c r="R13" s="73">
        <v>46477</v>
      </c>
      <c r="S13" t="e">
        <v>#N/A</v>
      </c>
      <c r="T13">
        <v>1.9</v>
      </c>
      <c r="U13">
        <v>1.6</v>
      </c>
      <c r="V13">
        <v>2.2999999999999998</v>
      </c>
      <c r="W13">
        <v>1</v>
      </c>
      <c r="X13">
        <v>3.41</v>
      </c>
    </row>
    <row r="14" spans="1:32">
      <c r="R14" s="73">
        <v>46568</v>
      </c>
      <c r="S14" t="e">
        <v>#N/A</v>
      </c>
      <c r="T14">
        <v>1.73</v>
      </c>
      <c r="U14">
        <v>1.37</v>
      </c>
      <c r="V14">
        <v>1.9</v>
      </c>
      <c r="W14">
        <v>0.77</v>
      </c>
      <c r="X14">
        <v>3</v>
      </c>
    </row>
    <row r="15" spans="1:32">
      <c r="R15" s="73">
        <v>46660</v>
      </c>
      <c r="S15" t="e">
        <v>#N/A</v>
      </c>
      <c r="T15">
        <v>1.8</v>
      </c>
      <c r="U15">
        <v>1.51</v>
      </c>
      <c r="V15">
        <v>2</v>
      </c>
      <c r="W15">
        <v>0.4</v>
      </c>
      <c r="X15">
        <v>2.52</v>
      </c>
    </row>
    <row r="16" spans="1:32">
      <c r="R16" s="114">
        <v>46752</v>
      </c>
      <c r="S16" t="e">
        <v>#N/A</v>
      </c>
      <c r="T16">
        <v>1.88</v>
      </c>
      <c r="U16">
        <v>1.6</v>
      </c>
      <c r="V16">
        <v>2</v>
      </c>
      <c r="W16">
        <v>0.5</v>
      </c>
      <c r="X16">
        <v>2.79</v>
      </c>
    </row>
    <row r="17" spans="18:18">
      <c r="R17" s="115"/>
    </row>
    <row r="18" spans="18:18">
      <c r="R18" s="115"/>
    </row>
    <row r="19" spans="18:18">
      <c r="R19" s="115"/>
    </row>
    <row r="20" spans="18:18">
      <c r="R20" s="115"/>
    </row>
  </sheetData>
  <dataValidations count="1">
    <dataValidation type="list" allowBlank="1" showInputMessage="1" showErrorMessage="1" sqref="B4" xr:uid="{D2BE9A47-50CF-418B-A1E3-CC3538458D48}">
      <formula1>"Última disponible,Fecha histórica"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51ACF1-6C88-43F8-8755-31084DEF7390}">
          <x14:formula1>
            <xm:f>_xlfn.ANCHORARRAY(GDP!$X$2)</xm:f>
          </x14:formula1>
          <xm:sqref>B5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197BF-FF3C-4A5F-AD75-F6BD5D781593}">
  <sheetPr codeName="Sheet19">
    <tabColor rgb="FF5B9BD5"/>
  </sheetPr>
  <dimension ref="A1:AR1000"/>
  <sheetViews>
    <sheetView showGridLines="0" workbookViewId="0"/>
  </sheetViews>
  <sheetFormatPr defaultRowHeight="14.25"/>
  <cols>
    <col min="1" max="1" width="89.5" bestFit="1" customWidth="1"/>
    <col min="2" max="2" width="13.75" bestFit="1" customWidth="1"/>
    <col min="3" max="3" width="15.75" bestFit="1" customWidth="1"/>
    <col min="4" max="5" width="10.875" bestFit="1" customWidth="1"/>
    <col min="6" max="6" width="14.75" bestFit="1" customWidth="1"/>
    <col min="7" max="7" width="15.25" bestFit="1" customWidth="1"/>
    <col min="8" max="8" width="16.75" bestFit="1" customWidth="1"/>
    <col min="9" max="9" width="18.875" bestFit="1" customWidth="1"/>
    <col min="10" max="11" width="14" bestFit="1" customWidth="1"/>
    <col min="12" max="12" width="17.875" bestFit="1" customWidth="1"/>
    <col min="13" max="13" width="18.375" bestFit="1" customWidth="1"/>
    <col min="15" max="15" width="26.375" bestFit="1" customWidth="1"/>
    <col min="16" max="16" width="21.5" bestFit="1" customWidth="1"/>
    <col min="17" max="17" width="15.75" bestFit="1" customWidth="1"/>
    <col min="18" max="18" width="19.125" bestFit="1" customWidth="1"/>
    <col min="26" max="26" width="26.125" bestFit="1" customWidth="1"/>
  </cols>
  <sheetData>
    <row r="1" spans="1:44" ht="20.25" thickBot="1">
      <c r="A1" s="14" t="s">
        <v>8891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 t="s">
        <v>8877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H1" t="s">
        <v>8878</v>
      </c>
    </row>
    <row r="2" spans="1:44" ht="15" thickTop="1">
      <c r="A2" t="s">
        <v>8892</v>
      </c>
      <c r="O2" t="str" cm="1">
        <f t="array" ref="O2:O148">_xlfn._xlws.SORT(_xlfn.UNIQUE(_xlfn._xlws.FILTER(tblDataRaw[period_id],(tblDataRaw[indicator_id]="GDP_REAL")*(tblDataRaw[period_id]&lt;&gt;""))))</f>
        <v>A_1999</v>
      </c>
      <c r="AH2" t="str" cm="1">
        <f t="array" ref="AH2:AH148">_xlfn.MAP(_xlfn.ANCHORARRAY(O2),_xlfn.LAMBDA(_xlpm.p,IF(LEFT(_xlpm.p,2)="A_","Cierre anual "&amp;RIGHT(_xlpm.p,4),IF(LEFT(_xlpm.p,2)="Q_",MID(_xlpm.p,8,1)&amp;"T"&amp;MID(_xlpm.p,3,4),IF(_xlpm.p="LT_10Y","Promedio próximos 10 años",_xlpm.p)))))</f>
        <v>Cierre anual 1999</v>
      </c>
    </row>
    <row r="3" spans="1:44">
      <c r="O3" t="str">
        <v>A_2000</v>
      </c>
      <c r="AH3" t="str">
        <v>Cierre anual 2000</v>
      </c>
    </row>
    <row r="4" spans="1:44">
      <c r="A4" t="s">
        <v>8874</v>
      </c>
      <c r="B4" t="str">
        <f>GDP_HISTORY_CHART!B4</f>
        <v>A_2025</v>
      </c>
      <c r="O4" t="str">
        <v>A_2001</v>
      </c>
      <c r="AH4" t="str">
        <v>Cierre anual 2001</v>
      </c>
    </row>
    <row r="5" spans="1:44">
      <c r="O5" t="str">
        <v>A_2002</v>
      </c>
      <c r="AH5" t="str">
        <v>Cierre anual 2002</v>
      </c>
    </row>
    <row r="6" spans="1:44" ht="15.75" thickBot="1">
      <c r="A6" s="11" t="s">
        <v>8875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O6" t="str">
        <v>A_2003</v>
      </c>
      <c r="P6" t="s">
        <v>8876</v>
      </c>
      <c r="AH6" t="str">
        <v>Cierre anual 2003</v>
      </c>
      <c r="AI6" t="s">
        <v>9652</v>
      </c>
      <c r="AQ6" t="s">
        <v>9653</v>
      </c>
    </row>
    <row r="7" spans="1:44">
      <c r="O7" t="str">
        <v>A_2004</v>
      </c>
      <c r="AH7" t="str">
        <v>Cierre anual 2004</v>
      </c>
    </row>
    <row r="8" spans="1:44">
      <c r="A8" s="41" t="str" cm="1">
        <f t="array" ref="A8:G46">_xlfn.LET(_xlpm.p,$B$4,_xlpm.d,_xlfn._xlws.SORT(_xlfn.UNIQUE(DATEVALUE(_xlfn._xlws.FILTER(tblDataRaw[survey_date],(tblDataRaw[indicator_id]="GDP_REAL")*(tblDataRaw[period_id]=_xlpm.p))))),_xlpm.dt,TEXT(_xlpm.d,"yyyy-mm-dd"),_xlpm.keys,tblDataRaw[survey_date]&amp;"|"&amp;tblDataRaw[indicator_id]&amp;"|"&amp;tblDataRaw[period_id],_xlpm.k,_xlpm.dt&amp;"|GDP_REAL|"&amp;_xlpm.p,_xlpm.hdr,_xlfn.HSTACK("Fecha encuesta","PIB real - Media","PIB real - Mediana","PIB real - Q1","PIB real - Q3","PIB real - Mínimo","PIB real - Máximo"),_xlpm.x,_xlfn.HSTACK(_xlfn.XLOOKUP(_xlpm.k,_xlpm.keys,tblDataRaw[mean],NA()),_xlfn.XLOOKUP(_xlpm.k,_xlpm.keys,tblDataRaw[median],NA()),_xlfn.XLOOKUP(_xlpm.k,_xlpm.keys,tblDataRaw[q1],NA()),_xlfn.XLOOKUP(_xlpm.k,_xlpm.keys,tblDataRaw[q3],NA()),_xlfn.XLOOKUP(_xlpm.k,_xlpm.keys,tblDataRaw[min],NA()),_xlfn.XLOOKUP(_xlpm.k,_xlpm.keys,tblDataRaw[max],NA())),_xlfn.VSTACK(_xlpm.hdr,_xlfn.HSTACK(_xlpm.d,_xlpm.x)))</f>
        <v>Fecha encuesta</v>
      </c>
      <c r="B8" s="41" t="str">
        <v>PIB real - Media</v>
      </c>
      <c r="C8" s="41" t="str">
        <v>PIB real - Mediana</v>
      </c>
      <c r="D8" s="41" t="str">
        <v>PIB real - Q1</v>
      </c>
      <c r="E8" s="41" t="str">
        <v>PIB real - Q3</v>
      </c>
      <c r="F8" s="41" t="str">
        <v>PIB real - Mínimo</v>
      </c>
      <c r="G8" s="41" t="str">
        <v>PIB real - Máximo</v>
      </c>
      <c r="H8" s="41"/>
      <c r="I8" s="41"/>
      <c r="J8" s="41"/>
      <c r="K8" s="41"/>
      <c r="L8" s="41"/>
      <c r="M8" s="41"/>
      <c r="O8" t="str">
        <v>A_2005</v>
      </c>
      <c r="P8" s="46" t="str" cm="1">
        <f t="array" ref="P8:V46">_xlfn.LET(_xlpm.raw,_xlfn.ANCHORARRAY($A$8),_xlpm.d,_xlfn.DROP(_xlfn.CHOOSECOLS(_xlpm.raw,1),1),_xlpm.hdr,_xlfn.DROP(_xlfn.TAKE(_xlpm.raw,1),,1),_xlpm.vals,_xlfn.DROP(_xlpm.raw,1,1),_xlpm.m,--_xlfn.HSTACK(GDP_HISTORY_CHART!$H$4,GDP_HISTORY_CHART!$H$5,GDP_HISTORY_CHART!$J$4,GDP_HISTORY_CHART!$J$5,GDP_HISTORY_CHART!$L$4,GDP_HISTORY_CHART!$L$5),_xlpm.keep,_xlfn.BYROW(_xlpm.vals,_xlfn.LAMBDA(_xlpm.r,SUM(--ISNUMBER(_xlpm.r)*_xlpm.m)&gt;0)),_xlpm.fd,_xlfn._xlws.FILTER(_xlpm.d,_xlpm.keep),_xlpm.fv,_xlfn._xlws.FILTER(_xlpm.vals,_xlpm.keep),_xlfn.VSTACK(_xlfn.HSTACK("Fecha encuesta",IF(_xlpm.m,_xlpm.hdr,"")),_xlfn.HSTACK(_xlpm.fd,IF(_xlpm.m*ISNUMBER(_xlpm.fv),_xlpm.fv,NA()))))</f>
        <v>Fecha encuesta</v>
      </c>
      <c r="Q8" s="46" t="str">
        <v/>
      </c>
      <c r="R8" s="46" t="str">
        <v>PIB real - Mediana</v>
      </c>
      <c r="S8" s="46" t="str">
        <v>PIB real - Q1</v>
      </c>
      <c r="T8" s="46" t="str">
        <v>PIB real - Q3</v>
      </c>
      <c r="U8" s="46" t="str">
        <v/>
      </c>
      <c r="V8" s="46" t="str">
        <v/>
      </c>
      <c r="W8" s="46"/>
      <c r="X8" s="46"/>
      <c r="Y8" s="46"/>
      <c r="Z8" s="46"/>
      <c r="AA8" s="46"/>
      <c r="AB8" s="46"/>
      <c r="AC8" s="46"/>
      <c r="AH8" t="str">
        <v>Cierre anual 2005</v>
      </c>
      <c r="AI8" t="str" cm="1">
        <f t="array" ref="AI8:AO47">_xlfn.LET(_xlpm.x,_xlfn.ANCHORARRAY($P$8),_xlpm.p,$B$4,_xlpm.a,_xlfn.XLOOKUP("GDP_REAL|"&amp;_xlpm.p,ACTUALS_RAW!$E$2:$E$377,ACTUALS_RAW!$G$2:$G$377,""),_xlpm.m,--_xlfn.HSTACK(GDP_HISTORY_CHART!$H$4,GDP_HISTORY_CHART!$H$5,GDP_HISTORY_CHART!$J$4,GDP_HISTORY_CHART!$J$5,GDP_HISTORY_CHART!$L$4,GDP_HISTORY_CHART!$L$5),_xlpm.actuals,_xlfn.MAKEARRAY(1,6,_xlfn.LAMBDA(_xlpm.r,_xlpm.c,_xlpm.a)),_xlpm.actualRow,_xlfn.HSTACK("Realizado",IF(_xlpm.m*ISNUMBER(_xlpm.actuals),_xlpm.actuals,NA())),IF(ISNUMBER(_xlpm.a),_xlfn.VSTACK(_xlpm.x,_xlpm.actualRow),_xlpm.x))</f>
        <v>Fecha encuesta</v>
      </c>
      <c r="AJ8" t="str">
        <v/>
      </c>
      <c r="AK8" t="str">
        <v>PIB real - Mediana</v>
      </c>
      <c r="AL8" t="str">
        <v>PIB real - Q1</v>
      </c>
      <c r="AM8" t="str">
        <v>PIB real - Q3</v>
      </c>
      <c r="AN8" t="str">
        <v/>
      </c>
      <c r="AO8" t="str">
        <v/>
      </c>
      <c r="AQ8" t="str" cm="1">
        <f t="array" ref="AQ8:AR46">_xlfn.LET(_xlpm.p,$B$4,_xlpm.raw,_xlfn.ANCHORARRAY($A$8),_xlpm.d,_xlfn.DROP(_xlfn.CHOOSECOLS(_xlpm.raw,1),1),_xlpm.med,_xlfn.DROP(_xlfn.CHOOSECOLS(_xlpm.raw,3),1),_xlpm.a,_xlfn.XLOOKUP("GDP_REAL|"&amp;_xlpm.p,ACTUALS_RAW!$E$2:$E$377,ACTUALS_RAW!$G$2:$G$377,""),_xlpm.e,IF(ISNUMBER(_xlpm.med)*ISNUMBER(_xlpm.a),_xlpm.med-_xlpm.a,NA()),_xlfn.VSTACK(_xlfn.HSTACK("Fecha encuesta","PIB real - Error"),_xlfn.HSTACK(_xlpm.d,_xlpm.e)))</f>
        <v>Fecha encuesta</v>
      </c>
      <c r="AR8" t="str">
        <v>PIB real - Error</v>
      </c>
    </row>
    <row r="9" spans="1:44">
      <c r="A9" s="42">
        <v>44926</v>
      </c>
      <c r="B9" s="25">
        <v>2.02</v>
      </c>
      <c r="C9" s="25">
        <v>2</v>
      </c>
      <c r="D9" s="25">
        <v>1.8</v>
      </c>
      <c r="E9" s="25">
        <v>2.2000000000000002</v>
      </c>
      <c r="F9" s="25">
        <v>1.3</v>
      </c>
      <c r="G9" s="25">
        <v>2.7</v>
      </c>
      <c r="H9" s="25"/>
      <c r="I9" s="25"/>
      <c r="J9" s="25"/>
      <c r="K9" s="25"/>
      <c r="L9" s="25"/>
      <c r="M9" s="25"/>
      <c r="O9" t="str">
        <v>A_2006</v>
      </c>
      <c r="P9" s="70">
        <v>44926</v>
      </c>
      <c r="Q9" s="25" t="e">
        <v>#N/A</v>
      </c>
      <c r="R9" s="25">
        <v>2</v>
      </c>
      <c r="S9" s="25">
        <v>1.8</v>
      </c>
      <c r="T9" s="25">
        <v>2.2000000000000002</v>
      </c>
      <c r="U9" s="25" t="e">
        <v>#N/A</v>
      </c>
      <c r="V9" s="25" t="e">
        <v>#N/A</v>
      </c>
      <c r="W9" s="25"/>
      <c r="X9" s="25"/>
      <c r="Y9" s="25"/>
      <c r="Z9" s="25"/>
      <c r="AA9" s="25"/>
      <c r="AB9" s="25"/>
      <c r="AC9" s="25"/>
      <c r="AH9" t="str">
        <v>Cierre anual 2006</v>
      </c>
      <c r="AI9">
        <v>44926</v>
      </c>
      <c r="AJ9" t="e">
        <v>#N/A</v>
      </c>
      <c r="AK9">
        <v>2</v>
      </c>
      <c r="AL9">
        <v>1.8</v>
      </c>
      <c r="AM9">
        <v>2.2000000000000002</v>
      </c>
      <c r="AN9" t="e">
        <v>#N/A</v>
      </c>
      <c r="AO9" t="e">
        <v>#N/A</v>
      </c>
      <c r="AQ9">
        <v>44926</v>
      </c>
      <c r="AR9">
        <v>1.502972</v>
      </c>
    </row>
    <row r="10" spans="1:44">
      <c r="A10" s="42">
        <v>44957</v>
      </c>
      <c r="B10" s="25">
        <v>1.96</v>
      </c>
      <c r="C10" s="25">
        <v>2</v>
      </c>
      <c r="D10" s="25">
        <v>1.8</v>
      </c>
      <c r="E10" s="25">
        <v>2.1</v>
      </c>
      <c r="F10" s="25">
        <v>0.32</v>
      </c>
      <c r="G10" s="25">
        <v>2.7</v>
      </c>
      <c r="H10" s="25"/>
      <c r="I10" s="25"/>
      <c r="J10" s="25"/>
      <c r="K10" s="25"/>
      <c r="L10" s="25"/>
      <c r="M10" s="25"/>
      <c r="O10" t="str">
        <v>A_2007</v>
      </c>
      <c r="P10" s="70">
        <v>44957</v>
      </c>
      <c r="Q10" s="25" t="e">
        <v>#N/A</v>
      </c>
      <c r="R10" s="25">
        <v>2</v>
      </c>
      <c r="S10" s="25">
        <v>1.8</v>
      </c>
      <c r="T10" s="25">
        <v>2.1</v>
      </c>
      <c r="U10" s="25" t="e">
        <v>#N/A</v>
      </c>
      <c r="V10" s="25" t="e">
        <v>#N/A</v>
      </c>
      <c r="W10" s="25"/>
      <c r="X10" s="25"/>
      <c r="Y10" s="25"/>
      <c r="Z10" s="25"/>
      <c r="AA10" s="25"/>
      <c r="AB10" s="25"/>
      <c r="AC10" s="25"/>
      <c r="AH10" t="str">
        <v>Cierre anual 2007</v>
      </c>
      <c r="AI10">
        <v>44957</v>
      </c>
      <c r="AJ10" t="e">
        <v>#N/A</v>
      </c>
      <c r="AK10">
        <v>2</v>
      </c>
      <c r="AL10">
        <v>1.8</v>
      </c>
      <c r="AM10">
        <v>2.1</v>
      </c>
      <c r="AN10" t="e">
        <v>#N/A</v>
      </c>
      <c r="AO10" t="e">
        <v>#N/A</v>
      </c>
      <c r="AQ10">
        <v>44957</v>
      </c>
      <c r="AR10">
        <v>1.502972</v>
      </c>
    </row>
    <row r="11" spans="1:44">
      <c r="A11" s="42">
        <v>44985</v>
      </c>
      <c r="B11" s="25">
        <v>1.96</v>
      </c>
      <c r="C11" s="25">
        <v>2</v>
      </c>
      <c r="D11" s="25">
        <v>1.75</v>
      </c>
      <c r="E11" s="25">
        <v>2.1</v>
      </c>
      <c r="F11" s="25">
        <v>1.2</v>
      </c>
      <c r="G11" s="25">
        <v>2.7</v>
      </c>
      <c r="H11" s="25"/>
      <c r="I11" s="25"/>
      <c r="J11" s="25"/>
      <c r="K11" s="25"/>
      <c r="L11" s="25"/>
      <c r="M11" s="25"/>
      <c r="O11" t="str">
        <v>A_2008</v>
      </c>
      <c r="P11" s="70">
        <v>44985</v>
      </c>
      <c r="Q11" s="25" t="e">
        <v>#N/A</v>
      </c>
      <c r="R11" s="25">
        <v>2</v>
      </c>
      <c r="S11" s="25">
        <v>1.75</v>
      </c>
      <c r="T11" s="25">
        <v>2.1</v>
      </c>
      <c r="U11" s="25" t="e">
        <v>#N/A</v>
      </c>
      <c r="V11" s="25" t="e">
        <v>#N/A</v>
      </c>
      <c r="W11" s="25"/>
      <c r="X11" s="25"/>
      <c r="Y11" s="25"/>
      <c r="Z11" s="25"/>
      <c r="AA11" s="25"/>
      <c r="AB11" s="25"/>
      <c r="AC11" s="25"/>
      <c r="AH11" t="str">
        <v>Cierre anual 2008</v>
      </c>
      <c r="AI11">
        <v>44985</v>
      </c>
      <c r="AJ11" t="e">
        <v>#N/A</v>
      </c>
      <c r="AK11">
        <v>2</v>
      </c>
      <c r="AL11">
        <v>1.75</v>
      </c>
      <c r="AM11">
        <v>2.1</v>
      </c>
      <c r="AN11" t="e">
        <v>#N/A</v>
      </c>
      <c r="AO11" t="e">
        <v>#N/A</v>
      </c>
      <c r="AQ11">
        <v>44985</v>
      </c>
      <c r="AR11">
        <v>1.502972</v>
      </c>
    </row>
    <row r="12" spans="1:44">
      <c r="A12" s="42">
        <v>45016</v>
      </c>
      <c r="B12" s="25">
        <v>2.02</v>
      </c>
      <c r="C12" s="25">
        <v>2</v>
      </c>
      <c r="D12" s="25">
        <v>1.75</v>
      </c>
      <c r="E12" s="25">
        <v>2.2000000000000002</v>
      </c>
      <c r="F12" s="25">
        <v>1.2</v>
      </c>
      <c r="G12" s="25">
        <v>3</v>
      </c>
      <c r="H12" s="25"/>
      <c r="I12" s="25"/>
      <c r="J12" s="25"/>
      <c r="K12" s="25"/>
      <c r="L12" s="25"/>
      <c r="M12" s="25"/>
      <c r="O12" t="str">
        <v>A_2009</v>
      </c>
      <c r="P12" s="70">
        <v>45016</v>
      </c>
      <c r="Q12" s="25" t="e">
        <v>#N/A</v>
      </c>
      <c r="R12" s="25">
        <v>2</v>
      </c>
      <c r="S12" s="25">
        <v>1.75</v>
      </c>
      <c r="T12" s="25">
        <v>2.2000000000000002</v>
      </c>
      <c r="U12" s="25" t="e">
        <v>#N/A</v>
      </c>
      <c r="V12" s="25" t="e">
        <v>#N/A</v>
      </c>
      <c r="W12" s="25"/>
      <c r="X12" s="25"/>
      <c r="Y12" s="25"/>
      <c r="Z12" s="25"/>
      <c r="AA12" s="25"/>
      <c r="AB12" s="25"/>
      <c r="AC12" s="25"/>
      <c r="AH12" t="str">
        <v>Cierre anual 2009</v>
      </c>
      <c r="AI12">
        <v>45016</v>
      </c>
      <c r="AJ12" t="e">
        <v>#N/A</v>
      </c>
      <c r="AK12">
        <v>2</v>
      </c>
      <c r="AL12">
        <v>1.75</v>
      </c>
      <c r="AM12">
        <v>2.2000000000000002</v>
      </c>
      <c r="AN12" t="e">
        <v>#N/A</v>
      </c>
      <c r="AO12" t="e">
        <v>#N/A</v>
      </c>
      <c r="AQ12">
        <v>45016</v>
      </c>
      <c r="AR12">
        <v>1.502972</v>
      </c>
    </row>
    <row r="13" spans="1:44">
      <c r="A13" s="42">
        <v>45046</v>
      </c>
      <c r="B13" s="25">
        <v>2.02</v>
      </c>
      <c r="C13" s="25">
        <v>2</v>
      </c>
      <c r="D13" s="25">
        <v>1.8</v>
      </c>
      <c r="E13" s="25">
        <v>2.2000000000000002</v>
      </c>
      <c r="F13" s="25">
        <v>1.3</v>
      </c>
      <c r="G13" s="25">
        <v>3</v>
      </c>
      <c r="H13" s="25"/>
      <c r="I13" s="25"/>
      <c r="J13" s="25"/>
      <c r="K13" s="25"/>
      <c r="L13" s="25"/>
      <c r="M13" s="25"/>
      <c r="O13" t="str">
        <v>A_2010</v>
      </c>
      <c r="P13" s="70">
        <v>45046</v>
      </c>
      <c r="Q13" s="25" t="e">
        <v>#N/A</v>
      </c>
      <c r="R13" s="25">
        <v>2</v>
      </c>
      <c r="S13" s="25">
        <v>1.8</v>
      </c>
      <c r="T13" s="25">
        <v>2.2000000000000002</v>
      </c>
      <c r="U13" s="25" t="e">
        <v>#N/A</v>
      </c>
      <c r="V13" s="25" t="e">
        <v>#N/A</v>
      </c>
      <c r="W13" s="25"/>
      <c r="X13" s="25"/>
      <c r="Y13" s="25"/>
      <c r="Z13" s="25"/>
      <c r="AA13" s="25"/>
      <c r="AB13" s="25"/>
      <c r="AC13" s="25"/>
      <c r="AH13" t="str">
        <v>Cierre anual 2010</v>
      </c>
      <c r="AI13">
        <v>45046</v>
      </c>
      <c r="AJ13" t="e">
        <v>#N/A</v>
      </c>
      <c r="AK13">
        <v>2</v>
      </c>
      <c r="AL13">
        <v>1.8</v>
      </c>
      <c r="AM13">
        <v>2.2000000000000002</v>
      </c>
      <c r="AN13" t="e">
        <v>#N/A</v>
      </c>
      <c r="AO13" t="e">
        <v>#N/A</v>
      </c>
      <c r="AQ13">
        <v>45046</v>
      </c>
      <c r="AR13">
        <v>1.502972</v>
      </c>
    </row>
    <row r="14" spans="1:44">
      <c r="A14" s="42">
        <v>45077</v>
      </c>
      <c r="B14" s="25">
        <v>2.14</v>
      </c>
      <c r="C14" s="25">
        <v>2</v>
      </c>
      <c r="D14" s="25">
        <v>1.9</v>
      </c>
      <c r="E14" s="25">
        <v>2.2999999999999998</v>
      </c>
      <c r="F14" s="25">
        <v>1.3</v>
      </c>
      <c r="G14" s="25">
        <v>3.1</v>
      </c>
      <c r="H14" s="25"/>
      <c r="I14" s="25"/>
      <c r="J14" s="25"/>
      <c r="K14" s="25"/>
      <c r="L14" s="25"/>
      <c r="M14" s="25"/>
      <c r="O14" t="str">
        <v>A_2011</v>
      </c>
      <c r="P14" s="70">
        <v>45077</v>
      </c>
      <c r="Q14" s="25" t="e">
        <v>#N/A</v>
      </c>
      <c r="R14" s="25">
        <v>2</v>
      </c>
      <c r="S14" s="25">
        <v>1.9</v>
      </c>
      <c r="T14" s="25">
        <v>2.2999999999999998</v>
      </c>
      <c r="U14" s="25" t="e">
        <v>#N/A</v>
      </c>
      <c r="V14" s="25" t="e">
        <v>#N/A</v>
      </c>
      <c r="W14" s="25"/>
      <c r="X14" s="25"/>
      <c r="Y14" s="25"/>
      <c r="Z14" s="25"/>
      <c r="AA14" s="25"/>
      <c r="AB14" s="25"/>
      <c r="AC14" s="25"/>
      <c r="AH14" t="str">
        <v>Cierre anual 2011</v>
      </c>
      <c r="AI14">
        <v>45077</v>
      </c>
      <c r="AJ14" t="e">
        <v>#N/A</v>
      </c>
      <c r="AK14">
        <v>2</v>
      </c>
      <c r="AL14">
        <v>1.9</v>
      </c>
      <c r="AM14">
        <v>2.2999999999999998</v>
      </c>
      <c r="AN14" t="e">
        <v>#N/A</v>
      </c>
      <c r="AO14" t="e">
        <v>#N/A</v>
      </c>
      <c r="AQ14">
        <v>45077</v>
      </c>
      <c r="AR14">
        <v>1.502972</v>
      </c>
    </row>
    <row r="15" spans="1:44">
      <c r="A15" s="42">
        <v>45107</v>
      </c>
      <c r="B15" s="25">
        <v>2.08</v>
      </c>
      <c r="C15" s="25">
        <v>2</v>
      </c>
      <c r="D15" s="25">
        <v>1.8</v>
      </c>
      <c r="E15" s="25">
        <v>2.2999999999999998</v>
      </c>
      <c r="F15" s="25">
        <v>1.2</v>
      </c>
      <c r="G15" s="25">
        <v>3</v>
      </c>
      <c r="H15" s="25"/>
      <c r="I15" s="25"/>
      <c r="J15" s="25"/>
      <c r="K15" s="25"/>
      <c r="L15" s="25"/>
      <c r="M15" s="25"/>
      <c r="O15" t="str">
        <v>A_2012</v>
      </c>
      <c r="P15" s="70">
        <v>45107</v>
      </c>
      <c r="Q15" s="25" t="e">
        <v>#N/A</v>
      </c>
      <c r="R15" s="25">
        <v>2</v>
      </c>
      <c r="S15" s="25">
        <v>1.8</v>
      </c>
      <c r="T15" s="25">
        <v>2.2999999999999998</v>
      </c>
      <c r="U15" s="25" t="e">
        <v>#N/A</v>
      </c>
      <c r="V15" s="25" t="e">
        <v>#N/A</v>
      </c>
      <c r="W15" s="25"/>
      <c r="X15" s="25"/>
      <c r="Y15" s="25"/>
      <c r="Z15" s="25"/>
      <c r="AA15" s="25"/>
      <c r="AB15" s="25"/>
      <c r="AC15" s="25"/>
      <c r="AH15" t="str">
        <v>Cierre anual 2012</v>
      </c>
      <c r="AI15">
        <v>45107</v>
      </c>
      <c r="AJ15" t="e">
        <v>#N/A</v>
      </c>
      <c r="AK15">
        <v>2</v>
      </c>
      <c r="AL15">
        <v>1.8</v>
      </c>
      <c r="AM15">
        <v>2.2999999999999998</v>
      </c>
      <c r="AN15" t="e">
        <v>#N/A</v>
      </c>
      <c r="AO15" t="e">
        <v>#N/A</v>
      </c>
      <c r="AQ15">
        <v>45107</v>
      </c>
      <c r="AR15">
        <v>1.502972</v>
      </c>
    </row>
    <row r="16" spans="1:44">
      <c r="A16" s="42">
        <v>45138</v>
      </c>
      <c r="B16" s="25">
        <v>2.13</v>
      </c>
      <c r="C16" s="25">
        <v>2</v>
      </c>
      <c r="D16" s="25">
        <v>1.93</v>
      </c>
      <c r="E16" s="25">
        <v>2.4500000000000002</v>
      </c>
      <c r="F16" s="25">
        <v>1.2</v>
      </c>
      <c r="G16" s="25">
        <v>3.3</v>
      </c>
      <c r="H16" s="25"/>
      <c r="I16" s="25"/>
      <c r="J16" s="25"/>
      <c r="K16" s="25"/>
      <c r="L16" s="25"/>
      <c r="M16" s="25"/>
      <c r="O16" t="str">
        <v>A_2013</v>
      </c>
      <c r="P16" s="70">
        <v>45138</v>
      </c>
      <c r="Q16" s="25" t="e">
        <v>#N/A</v>
      </c>
      <c r="R16" s="25">
        <v>2</v>
      </c>
      <c r="S16" s="25">
        <v>1.93</v>
      </c>
      <c r="T16" s="25">
        <v>2.4500000000000002</v>
      </c>
      <c r="U16" s="25" t="e">
        <v>#N/A</v>
      </c>
      <c r="V16" s="25" t="e">
        <v>#N/A</v>
      </c>
      <c r="W16" s="25"/>
      <c r="X16" s="25"/>
      <c r="Y16" s="25"/>
      <c r="Z16" s="25"/>
      <c r="AA16" s="25"/>
      <c r="AB16" s="25"/>
      <c r="AC16" s="25"/>
      <c r="AH16" t="str">
        <v>Cierre anual 2013</v>
      </c>
      <c r="AI16">
        <v>45138</v>
      </c>
      <c r="AJ16" t="e">
        <v>#N/A</v>
      </c>
      <c r="AK16">
        <v>2</v>
      </c>
      <c r="AL16">
        <v>1.93</v>
      </c>
      <c r="AM16">
        <v>2.4500000000000002</v>
      </c>
      <c r="AN16" t="e">
        <v>#N/A</v>
      </c>
      <c r="AO16" t="e">
        <v>#N/A</v>
      </c>
      <c r="AQ16">
        <v>45138</v>
      </c>
      <c r="AR16">
        <v>1.502972</v>
      </c>
    </row>
    <row r="17" spans="1:44">
      <c r="A17" s="42">
        <v>45169</v>
      </c>
      <c r="B17" s="25">
        <v>2.17</v>
      </c>
      <c r="C17" s="25">
        <v>2.1</v>
      </c>
      <c r="D17" s="25">
        <v>2</v>
      </c>
      <c r="E17" s="25">
        <v>2.5</v>
      </c>
      <c r="F17" s="25">
        <v>1</v>
      </c>
      <c r="G17" s="25">
        <v>3.23</v>
      </c>
      <c r="H17" s="25"/>
      <c r="I17" s="25"/>
      <c r="J17" s="25"/>
      <c r="K17" s="25"/>
      <c r="L17" s="25"/>
      <c r="M17" s="25"/>
      <c r="O17" t="str">
        <v>A_2014</v>
      </c>
      <c r="P17" s="70">
        <v>45169</v>
      </c>
      <c r="Q17" s="25" t="e">
        <v>#N/A</v>
      </c>
      <c r="R17" s="25">
        <v>2.1</v>
      </c>
      <c r="S17" s="25">
        <v>2</v>
      </c>
      <c r="T17" s="25">
        <v>2.5</v>
      </c>
      <c r="U17" s="25" t="e">
        <v>#N/A</v>
      </c>
      <c r="V17" s="25" t="e">
        <v>#N/A</v>
      </c>
      <c r="W17" s="25"/>
      <c r="X17" s="25"/>
      <c r="Y17" s="25"/>
      <c r="Z17" s="25"/>
      <c r="AA17" s="25"/>
      <c r="AB17" s="25"/>
      <c r="AC17" s="25"/>
      <c r="AH17" t="str">
        <v>Cierre anual 2014</v>
      </c>
      <c r="AI17">
        <v>45169</v>
      </c>
      <c r="AJ17" t="e">
        <v>#N/A</v>
      </c>
      <c r="AK17">
        <v>2.1</v>
      </c>
      <c r="AL17">
        <v>2</v>
      </c>
      <c r="AM17">
        <v>2.5</v>
      </c>
      <c r="AN17" t="e">
        <v>#N/A</v>
      </c>
      <c r="AO17" t="e">
        <v>#N/A</v>
      </c>
      <c r="AQ17">
        <v>45169</v>
      </c>
      <c r="AR17">
        <v>1.6029720000000001</v>
      </c>
    </row>
    <row r="18" spans="1:44">
      <c r="A18" s="42">
        <v>45199</v>
      </c>
      <c r="B18" s="25">
        <v>2.08</v>
      </c>
      <c r="C18" s="25">
        <v>2</v>
      </c>
      <c r="D18" s="25">
        <v>1.7</v>
      </c>
      <c r="E18" s="25">
        <v>2.4</v>
      </c>
      <c r="F18" s="25">
        <v>1</v>
      </c>
      <c r="G18" s="25">
        <v>3.2</v>
      </c>
      <c r="H18" s="25"/>
      <c r="I18" s="25"/>
      <c r="J18" s="25"/>
      <c r="K18" s="25"/>
      <c r="L18" s="25"/>
      <c r="M18" s="25"/>
      <c r="O18" t="str">
        <v>A_2015</v>
      </c>
      <c r="P18" s="70">
        <v>45199</v>
      </c>
      <c r="Q18" s="25" t="e">
        <v>#N/A</v>
      </c>
      <c r="R18" s="25">
        <v>2</v>
      </c>
      <c r="S18" s="25">
        <v>1.7</v>
      </c>
      <c r="T18" s="25">
        <v>2.4</v>
      </c>
      <c r="U18" s="25" t="e">
        <v>#N/A</v>
      </c>
      <c r="V18" s="25" t="e">
        <v>#N/A</v>
      </c>
      <c r="W18" s="25"/>
      <c r="X18" s="25"/>
      <c r="Y18" s="25"/>
      <c r="Z18" s="25"/>
      <c r="AA18" s="25"/>
      <c r="AB18" s="25"/>
      <c r="AC18" s="25"/>
      <c r="AH18" t="str">
        <v>Cierre anual 2015</v>
      </c>
      <c r="AI18">
        <v>45199</v>
      </c>
      <c r="AJ18" t="e">
        <v>#N/A</v>
      </c>
      <c r="AK18">
        <v>2</v>
      </c>
      <c r="AL18">
        <v>1.7</v>
      </c>
      <c r="AM18">
        <v>2.4</v>
      </c>
      <c r="AN18" t="e">
        <v>#N/A</v>
      </c>
      <c r="AO18" t="e">
        <v>#N/A</v>
      </c>
      <c r="AQ18">
        <v>45199</v>
      </c>
      <c r="AR18">
        <v>1.502972</v>
      </c>
    </row>
    <row r="19" spans="1:44">
      <c r="A19" s="42">
        <v>45230</v>
      </c>
      <c r="B19" s="25">
        <v>2.06</v>
      </c>
      <c r="C19" s="25">
        <v>2</v>
      </c>
      <c r="D19" s="25">
        <v>1.78</v>
      </c>
      <c r="E19" s="25">
        <v>2.4</v>
      </c>
      <c r="F19" s="25">
        <v>0.46</v>
      </c>
      <c r="G19" s="25">
        <v>3.23</v>
      </c>
      <c r="H19" s="25"/>
      <c r="I19" s="25"/>
      <c r="J19" s="25"/>
      <c r="K19" s="25"/>
      <c r="L19" s="25"/>
      <c r="M19" s="25"/>
      <c r="O19" t="str">
        <v>A_2016</v>
      </c>
      <c r="P19" s="70">
        <v>45230</v>
      </c>
      <c r="Q19" s="25" t="e">
        <v>#N/A</v>
      </c>
      <c r="R19" s="25">
        <v>2</v>
      </c>
      <c r="S19" s="25">
        <v>1.78</v>
      </c>
      <c r="T19" s="25">
        <v>2.4</v>
      </c>
      <c r="U19" s="25" t="e">
        <v>#N/A</v>
      </c>
      <c r="V19" s="25" t="e">
        <v>#N/A</v>
      </c>
      <c r="W19" s="25"/>
      <c r="X19" s="25"/>
      <c r="Y19" s="25"/>
      <c r="Z19" s="25"/>
      <c r="AA19" s="25"/>
      <c r="AB19" s="25"/>
      <c r="AC19" s="25"/>
      <c r="AH19" t="str">
        <v>Cierre anual 2016</v>
      </c>
      <c r="AI19">
        <v>45230</v>
      </c>
      <c r="AJ19" t="e">
        <v>#N/A</v>
      </c>
      <c r="AK19">
        <v>2</v>
      </c>
      <c r="AL19">
        <v>1.78</v>
      </c>
      <c r="AM19">
        <v>2.4</v>
      </c>
      <c r="AN19" t="e">
        <v>#N/A</v>
      </c>
      <c r="AO19" t="e">
        <v>#N/A</v>
      </c>
      <c r="AQ19">
        <v>45230</v>
      </c>
      <c r="AR19">
        <v>1.502972</v>
      </c>
    </row>
    <row r="20" spans="1:44">
      <c r="A20" s="42">
        <v>45260</v>
      </c>
      <c r="B20" s="25">
        <v>2.02</v>
      </c>
      <c r="C20" s="25">
        <v>2</v>
      </c>
      <c r="D20" s="25">
        <v>1.73</v>
      </c>
      <c r="E20" s="25">
        <v>2.38</v>
      </c>
      <c r="F20" s="25">
        <v>0.5</v>
      </c>
      <c r="G20" s="25">
        <v>2.9</v>
      </c>
      <c r="H20" s="25"/>
      <c r="I20" s="25"/>
      <c r="J20" s="25"/>
      <c r="K20" s="25"/>
      <c r="L20" s="25"/>
      <c r="M20" s="25"/>
      <c r="O20" t="str">
        <v>A_2017</v>
      </c>
      <c r="P20" s="70">
        <v>45260</v>
      </c>
      <c r="Q20" s="25" t="e">
        <v>#N/A</v>
      </c>
      <c r="R20" s="25">
        <v>2</v>
      </c>
      <c r="S20" s="25">
        <v>1.73</v>
      </c>
      <c r="T20" s="25">
        <v>2.38</v>
      </c>
      <c r="U20" s="25" t="e">
        <v>#N/A</v>
      </c>
      <c r="V20" s="25" t="e">
        <v>#N/A</v>
      </c>
      <c r="W20" s="25"/>
      <c r="X20" s="25"/>
      <c r="Y20" s="25"/>
      <c r="Z20" s="25"/>
      <c r="AA20" s="25"/>
      <c r="AB20" s="25"/>
      <c r="AC20" s="25"/>
      <c r="AH20" t="str">
        <v>Cierre anual 2017</v>
      </c>
      <c r="AI20">
        <v>45260</v>
      </c>
      <c r="AJ20" t="e">
        <v>#N/A</v>
      </c>
      <c r="AK20">
        <v>2</v>
      </c>
      <c r="AL20">
        <v>1.73</v>
      </c>
      <c r="AM20">
        <v>2.38</v>
      </c>
      <c r="AN20" t="e">
        <v>#N/A</v>
      </c>
      <c r="AO20" t="e">
        <v>#N/A</v>
      </c>
      <c r="AQ20">
        <v>45260</v>
      </c>
      <c r="AR20">
        <v>1.502972</v>
      </c>
    </row>
    <row r="21" spans="1:44">
      <c r="A21" s="42">
        <v>45291</v>
      </c>
      <c r="B21" s="25">
        <v>2.0299999999999998</v>
      </c>
      <c r="C21" s="25">
        <v>2</v>
      </c>
      <c r="D21" s="25">
        <v>1.65</v>
      </c>
      <c r="E21" s="25">
        <v>2.4</v>
      </c>
      <c r="F21" s="25">
        <v>0.5</v>
      </c>
      <c r="G21" s="25">
        <v>3.23</v>
      </c>
      <c r="H21" s="25"/>
      <c r="I21" s="25"/>
      <c r="J21" s="25"/>
      <c r="K21" s="25"/>
      <c r="L21" s="25"/>
      <c r="M21" s="25"/>
      <c r="O21" t="str">
        <v>A_2018</v>
      </c>
      <c r="P21" s="70">
        <v>45291</v>
      </c>
      <c r="Q21" s="25" t="e">
        <v>#N/A</v>
      </c>
      <c r="R21" s="25">
        <v>2</v>
      </c>
      <c r="S21" s="25">
        <v>1.65</v>
      </c>
      <c r="T21" s="25">
        <v>2.4</v>
      </c>
      <c r="U21" s="25" t="e">
        <v>#N/A</v>
      </c>
      <c r="V21" s="25" t="e">
        <v>#N/A</v>
      </c>
      <c r="W21" s="25"/>
      <c r="X21" s="25"/>
      <c r="Y21" s="25"/>
      <c r="Z21" s="25"/>
      <c r="AA21" s="25"/>
      <c r="AB21" s="25"/>
      <c r="AC21" s="25"/>
      <c r="AH21" t="str">
        <v>Cierre anual 2018</v>
      </c>
      <c r="AI21">
        <v>45291</v>
      </c>
      <c r="AJ21" t="e">
        <v>#N/A</v>
      </c>
      <c r="AK21">
        <v>2</v>
      </c>
      <c r="AL21">
        <v>1.65</v>
      </c>
      <c r="AM21">
        <v>2.4</v>
      </c>
      <c r="AN21" t="e">
        <v>#N/A</v>
      </c>
      <c r="AO21" t="e">
        <v>#N/A</v>
      </c>
      <c r="AQ21">
        <v>45291</v>
      </c>
      <c r="AR21">
        <v>1.502972</v>
      </c>
    </row>
    <row r="22" spans="1:44">
      <c r="A22" s="42">
        <v>45322</v>
      </c>
      <c r="B22" s="25">
        <v>2.0099999999999998</v>
      </c>
      <c r="C22" s="25">
        <v>1.94</v>
      </c>
      <c r="D22" s="25">
        <v>1.65</v>
      </c>
      <c r="E22" s="25">
        <v>2.4</v>
      </c>
      <c r="F22" s="25">
        <v>0.97</v>
      </c>
      <c r="G22" s="25">
        <v>3.2</v>
      </c>
      <c r="H22" s="25"/>
      <c r="I22" s="25"/>
      <c r="J22" s="25"/>
      <c r="K22" s="25"/>
      <c r="L22" s="25"/>
      <c r="M22" s="25"/>
      <c r="O22" t="str">
        <v>A_2019</v>
      </c>
      <c r="P22" s="70">
        <v>45322</v>
      </c>
      <c r="Q22" s="25" t="e">
        <v>#N/A</v>
      </c>
      <c r="R22" s="25">
        <v>1.94</v>
      </c>
      <c r="S22" s="25">
        <v>1.65</v>
      </c>
      <c r="T22" s="25">
        <v>2.4</v>
      </c>
      <c r="U22" s="25" t="e">
        <v>#N/A</v>
      </c>
      <c r="V22" s="25" t="e">
        <v>#N/A</v>
      </c>
      <c r="W22" s="25"/>
      <c r="X22" s="25"/>
      <c r="Y22" s="25"/>
      <c r="Z22" s="25"/>
      <c r="AA22" s="25"/>
      <c r="AB22" s="25"/>
      <c r="AC22" s="25"/>
      <c r="AH22" t="str">
        <v>Cierre anual 2019</v>
      </c>
      <c r="AI22">
        <v>45322</v>
      </c>
      <c r="AJ22" t="e">
        <v>#N/A</v>
      </c>
      <c r="AK22">
        <v>1.94</v>
      </c>
      <c r="AL22">
        <v>1.65</v>
      </c>
      <c r="AM22">
        <v>2.4</v>
      </c>
      <c r="AN22" t="e">
        <v>#N/A</v>
      </c>
      <c r="AO22" t="e">
        <v>#N/A</v>
      </c>
      <c r="AQ22">
        <v>45322</v>
      </c>
      <c r="AR22">
        <v>1.4429719999999999</v>
      </c>
    </row>
    <row r="23" spans="1:44">
      <c r="A23" s="42">
        <v>45351</v>
      </c>
      <c r="B23" s="25">
        <v>1.94</v>
      </c>
      <c r="C23" s="25">
        <v>1.8</v>
      </c>
      <c r="D23" s="25">
        <v>1.6</v>
      </c>
      <c r="E23" s="25">
        <v>2.2000000000000002</v>
      </c>
      <c r="F23" s="25">
        <v>0.98</v>
      </c>
      <c r="G23" s="25">
        <v>3.23</v>
      </c>
      <c r="H23" s="25"/>
      <c r="I23" s="25"/>
      <c r="J23" s="25"/>
      <c r="K23" s="25"/>
      <c r="L23" s="25"/>
      <c r="M23" s="25"/>
      <c r="O23" t="str">
        <v>A_2020</v>
      </c>
      <c r="P23" s="70">
        <v>45351</v>
      </c>
      <c r="Q23" s="25" t="e">
        <v>#N/A</v>
      </c>
      <c r="R23" s="25">
        <v>1.8</v>
      </c>
      <c r="S23" s="25">
        <v>1.6</v>
      </c>
      <c r="T23" s="25">
        <v>2.2000000000000002</v>
      </c>
      <c r="U23" s="25" t="e">
        <v>#N/A</v>
      </c>
      <c r="V23" s="25" t="e">
        <v>#N/A</v>
      </c>
      <c r="W23" s="25"/>
      <c r="X23" s="25"/>
      <c r="Y23" s="25"/>
      <c r="Z23" s="25"/>
      <c r="AA23" s="25"/>
      <c r="AB23" s="25"/>
      <c r="AC23" s="25"/>
      <c r="AH23" t="str">
        <v>Cierre anual 2020</v>
      </c>
      <c r="AI23">
        <v>45351</v>
      </c>
      <c r="AJ23" t="e">
        <v>#N/A</v>
      </c>
      <c r="AK23">
        <v>1.8</v>
      </c>
      <c r="AL23">
        <v>1.6</v>
      </c>
      <c r="AM23">
        <v>2.2000000000000002</v>
      </c>
      <c r="AN23" t="e">
        <v>#N/A</v>
      </c>
      <c r="AO23" t="e">
        <v>#N/A</v>
      </c>
      <c r="AQ23">
        <v>45351</v>
      </c>
      <c r="AR23">
        <v>1.302972</v>
      </c>
    </row>
    <row r="24" spans="1:44">
      <c r="A24" s="42">
        <v>45382</v>
      </c>
      <c r="B24" s="25">
        <v>1.92</v>
      </c>
      <c r="C24" s="25">
        <v>1.8</v>
      </c>
      <c r="D24" s="25">
        <v>1.6</v>
      </c>
      <c r="E24" s="25">
        <v>2.2000000000000002</v>
      </c>
      <c r="F24" s="25">
        <v>0.98</v>
      </c>
      <c r="G24" s="25">
        <v>3.23</v>
      </c>
      <c r="H24" s="25"/>
      <c r="I24" s="25"/>
      <c r="J24" s="25"/>
      <c r="K24" s="25"/>
      <c r="L24" s="25"/>
      <c r="M24" s="25"/>
      <c r="O24" t="str">
        <v>A_2021</v>
      </c>
      <c r="P24" s="70">
        <v>45382</v>
      </c>
      <c r="Q24" s="25" t="e">
        <v>#N/A</v>
      </c>
      <c r="R24" s="25">
        <v>1.8</v>
      </c>
      <c r="S24" s="25">
        <v>1.6</v>
      </c>
      <c r="T24" s="25">
        <v>2.2000000000000002</v>
      </c>
      <c r="U24" s="25" t="e">
        <v>#N/A</v>
      </c>
      <c r="V24" s="25" t="e">
        <v>#N/A</v>
      </c>
      <c r="W24" s="25"/>
      <c r="X24" s="25"/>
      <c r="Y24" s="25"/>
      <c r="Z24" s="25"/>
      <c r="AA24" s="25"/>
      <c r="AB24" s="25"/>
      <c r="AC24" s="25"/>
      <c r="AH24" t="str">
        <v>Cierre anual 2021</v>
      </c>
      <c r="AI24">
        <v>45382</v>
      </c>
      <c r="AJ24" t="e">
        <v>#N/A</v>
      </c>
      <c r="AK24">
        <v>1.8</v>
      </c>
      <c r="AL24">
        <v>1.6</v>
      </c>
      <c r="AM24">
        <v>2.2000000000000002</v>
      </c>
      <c r="AN24" t="e">
        <v>#N/A</v>
      </c>
      <c r="AO24" t="e">
        <v>#N/A</v>
      </c>
      <c r="AQ24">
        <v>45382</v>
      </c>
      <c r="AR24">
        <v>1.302972</v>
      </c>
    </row>
    <row r="25" spans="1:44">
      <c r="A25" s="42">
        <v>45412</v>
      </c>
      <c r="B25" s="25">
        <v>1.85</v>
      </c>
      <c r="C25" s="25">
        <v>1.8</v>
      </c>
      <c r="D25" s="25">
        <v>1.6</v>
      </c>
      <c r="E25" s="25">
        <v>2.0299999999999998</v>
      </c>
      <c r="F25" s="25">
        <v>0.97</v>
      </c>
      <c r="G25" s="25">
        <v>3.23</v>
      </c>
      <c r="H25" s="25"/>
      <c r="I25" s="25"/>
      <c r="J25" s="25"/>
      <c r="K25" s="25"/>
      <c r="L25" s="25"/>
      <c r="M25" s="25"/>
      <c r="O25" t="str">
        <v>A_2022</v>
      </c>
      <c r="P25" s="70">
        <v>45412</v>
      </c>
      <c r="Q25" s="25" t="e">
        <v>#N/A</v>
      </c>
      <c r="R25" s="25">
        <v>1.8</v>
      </c>
      <c r="S25" s="25">
        <v>1.6</v>
      </c>
      <c r="T25" s="25">
        <v>2.0299999999999998</v>
      </c>
      <c r="U25" s="25" t="e">
        <v>#N/A</v>
      </c>
      <c r="V25" s="25" t="e">
        <v>#N/A</v>
      </c>
      <c r="W25" s="25"/>
      <c r="X25" s="25"/>
      <c r="Y25" s="25"/>
      <c r="Z25" s="25"/>
      <c r="AA25" s="25"/>
      <c r="AB25" s="25"/>
      <c r="AC25" s="25"/>
      <c r="AH25" t="str">
        <v>Cierre anual 2022</v>
      </c>
      <c r="AI25">
        <v>45412</v>
      </c>
      <c r="AJ25" t="e">
        <v>#N/A</v>
      </c>
      <c r="AK25">
        <v>1.8</v>
      </c>
      <c r="AL25">
        <v>1.6</v>
      </c>
      <c r="AM25">
        <v>2.0299999999999998</v>
      </c>
      <c r="AN25" t="e">
        <v>#N/A</v>
      </c>
      <c r="AO25" t="e">
        <v>#N/A</v>
      </c>
      <c r="AQ25">
        <v>45412</v>
      </c>
      <c r="AR25">
        <v>1.302972</v>
      </c>
    </row>
    <row r="26" spans="1:44">
      <c r="A26" s="42">
        <v>45443</v>
      </c>
      <c r="B26" s="25">
        <v>1.84</v>
      </c>
      <c r="C26" s="25">
        <v>1.8</v>
      </c>
      <c r="D26" s="25">
        <v>1.6</v>
      </c>
      <c r="E26" s="25">
        <v>1.97</v>
      </c>
      <c r="F26" s="25">
        <v>0.97</v>
      </c>
      <c r="G26" s="25">
        <v>3.23</v>
      </c>
      <c r="H26" s="25"/>
      <c r="I26" s="25"/>
      <c r="J26" s="25"/>
      <c r="K26" s="25"/>
      <c r="L26" s="25"/>
      <c r="M26" s="25"/>
      <c r="O26" t="str">
        <v>A_2023</v>
      </c>
      <c r="P26" s="70">
        <v>45443</v>
      </c>
      <c r="Q26" s="25" t="e">
        <v>#N/A</v>
      </c>
      <c r="R26" s="25">
        <v>1.8</v>
      </c>
      <c r="S26" s="25">
        <v>1.6</v>
      </c>
      <c r="T26" s="25">
        <v>1.97</v>
      </c>
      <c r="U26" s="25" t="e">
        <v>#N/A</v>
      </c>
      <c r="V26" s="25" t="e">
        <v>#N/A</v>
      </c>
      <c r="W26" s="25"/>
      <c r="X26" s="25"/>
      <c r="Y26" s="25"/>
      <c r="Z26" s="25"/>
      <c r="AA26" s="25"/>
      <c r="AB26" s="25"/>
      <c r="AC26" s="25"/>
      <c r="AH26" t="str">
        <v>Cierre anual 2023</v>
      </c>
      <c r="AI26">
        <v>45443</v>
      </c>
      <c r="AJ26" t="e">
        <v>#N/A</v>
      </c>
      <c r="AK26">
        <v>1.8</v>
      </c>
      <c r="AL26">
        <v>1.6</v>
      </c>
      <c r="AM26">
        <v>1.97</v>
      </c>
      <c r="AN26" t="e">
        <v>#N/A</v>
      </c>
      <c r="AO26" t="e">
        <v>#N/A</v>
      </c>
      <c r="AQ26">
        <v>45443</v>
      </c>
      <c r="AR26">
        <v>1.302972</v>
      </c>
    </row>
    <row r="27" spans="1:44">
      <c r="A27" s="42">
        <v>45473</v>
      </c>
      <c r="B27" s="25">
        <v>1.68</v>
      </c>
      <c r="C27" s="25">
        <v>1.78</v>
      </c>
      <c r="D27" s="25">
        <v>1.5</v>
      </c>
      <c r="E27" s="25">
        <v>1.9</v>
      </c>
      <c r="F27" s="25">
        <v>0.8</v>
      </c>
      <c r="G27" s="25">
        <v>2.2000000000000002</v>
      </c>
      <c r="H27" s="25"/>
      <c r="I27" s="25"/>
      <c r="J27" s="25"/>
      <c r="K27" s="25"/>
      <c r="L27" s="25"/>
      <c r="M27" s="25"/>
      <c r="O27" t="str">
        <v>A_2024</v>
      </c>
      <c r="P27" s="70">
        <v>45473</v>
      </c>
      <c r="Q27" s="25" t="e">
        <v>#N/A</v>
      </c>
      <c r="R27" s="25">
        <v>1.78</v>
      </c>
      <c r="S27" s="25">
        <v>1.5</v>
      </c>
      <c r="T27" s="25">
        <v>1.9</v>
      </c>
      <c r="U27" s="25" t="e">
        <v>#N/A</v>
      </c>
      <c r="V27" s="25" t="e">
        <v>#N/A</v>
      </c>
      <c r="W27" s="25"/>
      <c r="X27" s="25"/>
      <c r="Y27" s="25"/>
      <c r="Z27" s="25"/>
      <c r="AA27" s="25"/>
      <c r="AB27" s="25"/>
      <c r="AC27" s="25"/>
      <c r="AH27" t="str">
        <v>Cierre anual 2024</v>
      </c>
      <c r="AI27">
        <v>45473</v>
      </c>
      <c r="AJ27" t="e">
        <v>#N/A</v>
      </c>
      <c r="AK27">
        <v>1.78</v>
      </c>
      <c r="AL27">
        <v>1.5</v>
      </c>
      <c r="AM27">
        <v>1.9</v>
      </c>
      <c r="AN27" t="e">
        <v>#N/A</v>
      </c>
      <c r="AO27" t="e">
        <v>#N/A</v>
      </c>
      <c r="AQ27">
        <v>45473</v>
      </c>
      <c r="AR27">
        <v>1.282972</v>
      </c>
    </row>
    <row r="28" spans="1:44">
      <c r="A28" s="42">
        <v>45504</v>
      </c>
      <c r="B28" s="25">
        <v>1.59</v>
      </c>
      <c r="C28" s="25">
        <v>1.61</v>
      </c>
      <c r="D28" s="25">
        <v>1.38</v>
      </c>
      <c r="E28" s="25">
        <v>1.89</v>
      </c>
      <c r="F28" s="25">
        <v>0.8</v>
      </c>
      <c r="G28" s="25">
        <v>2.1</v>
      </c>
      <c r="H28" s="25"/>
      <c r="I28" s="25"/>
      <c r="J28" s="25"/>
      <c r="K28" s="25"/>
      <c r="L28" s="25"/>
      <c r="M28" s="25"/>
      <c r="O28" t="str">
        <v>A_2025</v>
      </c>
      <c r="P28" s="70">
        <v>45504</v>
      </c>
      <c r="Q28" s="25" t="e">
        <v>#N/A</v>
      </c>
      <c r="R28" s="25">
        <v>1.61</v>
      </c>
      <c r="S28" s="25">
        <v>1.38</v>
      </c>
      <c r="T28" s="25">
        <v>1.89</v>
      </c>
      <c r="U28" s="25" t="e">
        <v>#N/A</v>
      </c>
      <c r="V28" s="25" t="e">
        <v>#N/A</v>
      </c>
      <c r="W28" s="25"/>
      <c r="X28" s="25"/>
      <c r="Y28" s="25"/>
      <c r="Z28" s="25"/>
      <c r="AA28" s="25"/>
      <c r="AB28" s="25"/>
      <c r="AC28" s="25"/>
      <c r="AH28" t="str">
        <v>Cierre anual 2025</v>
      </c>
      <c r="AI28">
        <v>45504</v>
      </c>
      <c r="AJ28" t="e">
        <v>#N/A</v>
      </c>
      <c r="AK28">
        <v>1.61</v>
      </c>
      <c r="AL28">
        <v>1.38</v>
      </c>
      <c r="AM28">
        <v>1.89</v>
      </c>
      <c r="AN28" t="e">
        <v>#N/A</v>
      </c>
      <c r="AO28" t="e">
        <v>#N/A</v>
      </c>
      <c r="AQ28">
        <v>45504</v>
      </c>
      <c r="AR28">
        <v>1.1129720000000001</v>
      </c>
    </row>
    <row r="29" spans="1:44">
      <c r="A29" s="42">
        <v>45535</v>
      </c>
      <c r="B29" s="25">
        <v>1.48</v>
      </c>
      <c r="C29" s="25">
        <v>1.5</v>
      </c>
      <c r="D29" s="25">
        <v>1.3</v>
      </c>
      <c r="E29" s="25">
        <v>1.7</v>
      </c>
      <c r="F29" s="25">
        <v>0.8</v>
      </c>
      <c r="G29" s="25">
        <v>2.15</v>
      </c>
      <c r="H29" s="25"/>
      <c r="I29" s="25"/>
      <c r="J29" s="25"/>
      <c r="K29" s="25"/>
      <c r="L29" s="25"/>
      <c r="M29" s="25"/>
      <c r="O29" t="str">
        <v>A_2026</v>
      </c>
      <c r="P29" s="70">
        <v>45535</v>
      </c>
      <c r="Q29" s="25" t="e">
        <v>#N/A</v>
      </c>
      <c r="R29" s="25">
        <v>1.5</v>
      </c>
      <c r="S29" s="25">
        <v>1.3</v>
      </c>
      <c r="T29" s="25">
        <v>1.7</v>
      </c>
      <c r="U29" s="25" t="e">
        <v>#N/A</v>
      </c>
      <c r="V29" s="25" t="e">
        <v>#N/A</v>
      </c>
      <c r="W29" s="25"/>
      <c r="X29" s="25"/>
      <c r="Y29" s="25"/>
      <c r="Z29" s="25"/>
      <c r="AA29" s="25"/>
      <c r="AB29" s="25"/>
      <c r="AC29" s="25"/>
      <c r="AH29" t="str">
        <v>Cierre anual 2026</v>
      </c>
      <c r="AI29">
        <v>45535</v>
      </c>
      <c r="AJ29" t="e">
        <v>#N/A</v>
      </c>
      <c r="AK29">
        <v>1.5</v>
      </c>
      <c r="AL29">
        <v>1.3</v>
      </c>
      <c r="AM29">
        <v>1.7</v>
      </c>
      <c r="AN29" t="e">
        <v>#N/A</v>
      </c>
      <c r="AO29" t="e">
        <v>#N/A</v>
      </c>
      <c r="AQ29">
        <v>45535</v>
      </c>
      <c r="AR29">
        <v>1.002972</v>
      </c>
    </row>
    <row r="30" spans="1:44">
      <c r="A30" s="42">
        <v>45565</v>
      </c>
      <c r="B30" s="25">
        <v>1.28</v>
      </c>
      <c r="C30" s="25">
        <v>1.2</v>
      </c>
      <c r="D30" s="25">
        <v>1</v>
      </c>
      <c r="E30" s="25">
        <v>1.5</v>
      </c>
      <c r="F30" s="25">
        <v>0.8</v>
      </c>
      <c r="G30" s="25">
        <v>2.15</v>
      </c>
      <c r="H30" s="25"/>
      <c r="I30" s="25"/>
      <c r="J30" s="25"/>
      <c r="K30" s="25"/>
      <c r="L30" s="25"/>
      <c r="M30" s="25"/>
      <c r="O30" t="str">
        <v>A_2027</v>
      </c>
      <c r="P30" s="70">
        <v>45565</v>
      </c>
      <c r="Q30" s="25" t="e">
        <v>#N/A</v>
      </c>
      <c r="R30" s="25">
        <v>1.2</v>
      </c>
      <c r="S30" s="25">
        <v>1</v>
      </c>
      <c r="T30" s="25">
        <v>1.5</v>
      </c>
      <c r="U30" s="25" t="e">
        <v>#N/A</v>
      </c>
      <c r="V30" s="25" t="e">
        <v>#N/A</v>
      </c>
      <c r="W30" s="25"/>
      <c r="X30" s="25"/>
      <c r="Y30" s="25"/>
      <c r="Z30" s="25"/>
      <c r="AA30" s="25"/>
      <c r="AB30" s="25"/>
      <c r="AC30" s="25"/>
      <c r="AH30" t="str">
        <v>Cierre anual 2027</v>
      </c>
      <c r="AI30">
        <v>45565</v>
      </c>
      <c r="AJ30" t="e">
        <v>#N/A</v>
      </c>
      <c r="AK30">
        <v>1.2</v>
      </c>
      <c r="AL30">
        <v>1</v>
      </c>
      <c r="AM30">
        <v>1.5</v>
      </c>
      <c r="AN30" t="e">
        <v>#N/A</v>
      </c>
      <c r="AO30" t="e">
        <v>#N/A</v>
      </c>
      <c r="AQ30">
        <v>45565</v>
      </c>
      <c r="AR30">
        <v>0.70297199999999993</v>
      </c>
    </row>
    <row r="31" spans="1:44">
      <c r="A31" s="42">
        <v>45596</v>
      </c>
      <c r="B31" s="25">
        <v>1.22</v>
      </c>
      <c r="C31" s="25">
        <v>1.17</v>
      </c>
      <c r="D31" s="25">
        <v>1</v>
      </c>
      <c r="E31" s="25">
        <v>1.41</v>
      </c>
      <c r="F31" s="25">
        <v>0.7</v>
      </c>
      <c r="G31" s="25">
        <v>2.15</v>
      </c>
      <c r="H31" s="25"/>
      <c r="I31" s="25"/>
      <c r="J31" s="25"/>
      <c r="K31" s="25"/>
      <c r="L31" s="25"/>
      <c r="M31" s="25"/>
      <c r="O31" t="str">
        <v>A_2028</v>
      </c>
      <c r="P31" s="70">
        <v>45596</v>
      </c>
      <c r="Q31" s="25" t="e">
        <v>#N/A</v>
      </c>
      <c r="R31" s="25">
        <v>1.17</v>
      </c>
      <c r="S31" s="25">
        <v>1</v>
      </c>
      <c r="T31" s="25">
        <v>1.41</v>
      </c>
      <c r="U31" s="25" t="e">
        <v>#N/A</v>
      </c>
      <c r="V31" s="25" t="e">
        <v>#N/A</v>
      </c>
      <c r="W31" s="25"/>
      <c r="X31" s="25"/>
      <c r="Y31" s="25"/>
      <c r="Z31" s="25"/>
      <c r="AA31" s="25"/>
      <c r="AB31" s="25"/>
      <c r="AC31" s="25"/>
      <c r="AH31" t="str">
        <v>Cierre anual 2028</v>
      </c>
      <c r="AI31">
        <v>45596</v>
      </c>
      <c r="AJ31" t="e">
        <v>#N/A</v>
      </c>
      <c r="AK31">
        <v>1.17</v>
      </c>
      <c r="AL31">
        <v>1</v>
      </c>
      <c r="AM31">
        <v>1.41</v>
      </c>
      <c r="AN31" t="e">
        <v>#N/A</v>
      </c>
      <c r="AO31" t="e">
        <v>#N/A</v>
      </c>
      <c r="AQ31">
        <v>45596</v>
      </c>
      <c r="AR31">
        <v>0.6729719999999999</v>
      </c>
    </row>
    <row r="32" spans="1:44">
      <c r="A32" s="42">
        <v>45626</v>
      </c>
      <c r="B32" s="25">
        <v>1.23</v>
      </c>
      <c r="C32" s="25">
        <v>1.2</v>
      </c>
      <c r="D32" s="25">
        <v>1</v>
      </c>
      <c r="E32" s="25">
        <v>1.4</v>
      </c>
      <c r="F32" s="25">
        <v>0.2</v>
      </c>
      <c r="G32" s="25">
        <v>2.13</v>
      </c>
      <c r="H32" s="25"/>
      <c r="I32" s="25"/>
      <c r="J32" s="25"/>
      <c r="K32" s="25"/>
      <c r="L32" s="25"/>
      <c r="M32" s="25"/>
      <c r="O32" t="str">
        <v>LT_10Y</v>
      </c>
      <c r="P32" s="70">
        <v>45626</v>
      </c>
      <c r="Q32" s="25" t="e">
        <v>#N/A</v>
      </c>
      <c r="R32" s="25">
        <v>1.2</v>
      </c>
      <c r="S32" s="25">
        <v>1</v>
      </c>
      <c r="T32" s="25">
        <v>1.4</v>
      </c>
      <c r="U32" s="25" t="e">
        <v>#N/A</v>
      </c>
      <c r="V32" s="25" t="e">
        <v>#N/A</v>
      </c>
      <c r="W32" s="25"/>
      <c r="X32" s="25"/>
      <c r="Y32" s="25"/>
      <c r="Z32" s="25"/>
      <c r="AA32" s="25"/>
      <c r="AB32" s="25"/>
      <c r="AC32" s="25"/>
      <c r="AH32" t="str">
        <v>Promedio próximos 10 años</v>
      </c>
      <c r="AI32">
        <v>45626</v>
      </c>
      <c r="AJ32" t="e">
        <v>#N/A</v>
      </c>
      <c r="AK32">
        <v>1.2</v>
      </c>
      <c r="AL32">
        <v>1</v>
      </c>
      <c r="AM32">
        <v>1.4</v>
      </c>
      <c r="AN32" t="e">
        <v>#N/A</v>
      </c>
      <c r="AO32" t="e">
        <v>#N/A</v>
      </c>
      <c r="AQ32">
        <v>45626</v>
      </c>
      <c r="AR32">
        <v>0.70297199999999993</v>
      </c>
    </row>
    <row r="33" spans="1:44">
      <c r="A33" s="42">
        <v>45657</v>
      </c>
      <c r="B33" s="25">
        <v>1.17</v>
      </c>
      <c r="C33" s="25">
        <v>1.1200000000000001</v>
      </c>
      <c r="D33" s="25">
        <v>1</v>
      </c>
      <c r="E33" s="25">
        <v>1.3</v>
      </c>
      <c r="F33" s="25">
        <v>0.2</v>
      </c>
      <c r="G33" s="25">
        <v>2.2000000000000002</v>
      </c>
      <c r="H33" s="25"/>
      <c r="I33" s="25"/>
      <c r="J33" s="25"/>
      <c r="K33" s="25"/>
      <c r="L33" s="25"/>
      <c r="M33" s="25"/>
      <c r="O33" t="str">
        <v>Q_1999Q1</v>
      </c>
      <c r="P33" s="70">
        <v>45657</v>
      </c>
      <c r="Q33" s="25" t="e">
        <v>#N/A</v>
      </c>
      <c r="R33" s="25">
        <v>1.1200000000000001</v>
      </c>
      <c r="S33" s="25">
        <v>1</v>
      </c>
      <c r="T33" s="25">
        <v>1.3</v>
      </c>
      <c r="U33" s="25" t="e">
        <v>#N/A</v>
      </c>
      <c r="V33" s="25" t="e">
        <v>#N/A</v>
      </c>
      <c r="W33" s="25"/>
      <c r="X33" s="25"/>
      <c r="Y33" s="25"/>
      <c r="Z33" s="25"/>
      <c r="AA33" s="25"/>
      <c r="AB33" s="25"/>
      <c r="AC33" s="25"/>
      <c r="AH33" t="str">
        <v>1T1999</v>
      </c>
      <c r="AI33">
        <v>45657</v>
      </c>
      <c r="AJ33" t="e">
        <v>#N/A</v>
      </c>
      <c r="AK33">
        <v>1.1200000000000001</v>
      </c>
      <c r="AL33">
        <v>1</v>
      </c>
      <c r="AM33">
        <v>1.3</v>
      </c>
      <c r="AN33" t="e">
        <v>#N/A</v>
      </c>
      <c r="AO33" t="e">
        <v>#N/A</v>
      </c>
      <c r="AQ33">
        <v>45657</v>
      </c>
      <c r="AR33">
        <v>0.62297200000000008</v>
      </c>
    </row>
    <row r="34" spans="1:44">
      <c r="A34" s="42">
        <v>45688</v>
      </c>
      <c r="B34" s="25">
        <v>1.07</v>
      </c>
      <c r="C34" s="25">
        <v>1</v>
      </c>
      <c r="D34" s="25">
        <v>0.96</v>
      </c>
      <c r="E34" s="25">
        <v>1.3</v>
      </c>
      <c r="F34" s="25">
        <v>0.2</v>
      </c>
      <c r="G34" s="25">
        <v>1.7</v>
      </c>
      <c r="H34" s="25"/>
      <c r="I34" s="25"/>
      <c r="J34" s="25"/>
      <c r="K34" s="25"/>
      <c r="L34" s="25"/>
      <c r="M34" s="25"/>
      <c r="O34" t="str">
        <v>Q_1999Q2</v>
      </c>
      <c r="P34" s="70">
        <v>45688</v>
      </c>
      <c r="Q34" s="25" t="e">
        <v>#N/A</v>
      </c>
      <c r="R34" s="25">
        <v>1</v>
      </c>
      <c r="S34" s="25">
        <v>0.96</v>
      </c>
      <c r="T34" s="25">
        <v>1.3</v>
      </c>
      <c r="U34" s="25" t="e">
        <v>#N/A</v>
      </c>
      <c r="V34" s="25" t="e">
        <v>#N/A</v>
      </c>
      <c r="W34" s="25"/>
      <c r="X34" s="25"/>
      <c r="Y34" s="25"/>
      <c r="Z34" s="25"/>
      <c r="AA34" s="25"/>
      <c r="AB34" s="25"/>
      <c r="AC34" s="25"/>
      <c r="AH34" t="str">
        <v>2T1999</v>
      </c>
      <c r="AI34">
        <v>45688</v>
      </c>
      <c r="AJ34" t="e">
        <v>#N/A</v>
      </c>
      <c r="AK34">
        <v>1</v>
      </c>
      <c r="AL34">
        <v>0.96</v>
      </c>
      <c r="AM34">
        <v>1.3</v>
      </c>
      <c r="AN34" t="e">
        <v>#N/A</v>
      </c>
      <c r="AO34" t="e">
        <v>#N/A</v>
      </c>
      <c r="AQ34">
        <v>45688</v>
      </c>
      <c r="AR34">
        <v>0.50297199999999997</v>
      </c>
    </row>
    <row r="35" spans="1:44">
      <c r="A35" s="42">
        <v>45716</v>
      </c>
      <c r="B35" s="25">
        <v>0.8</v>
      </c>
      <c r="C35" s="25">
        <v>0.81</v>
      </c>
      <c r="D35" s="25">
        <v>0.6</v>
      </c>
      <c r="E35" s="25">
        <v>0.99</v>
      </c>
      <c r="F35" s="25">
        <v>0.2</v>
      </c>
      <c r="G35" s="25">
        <v>1.4</v>
      </c>
      <c r="H35" s="25"/>
      <c r="I35" s="25"/>
      <c r="J35" s="25"/>
      <c r="K35" s="25"/>
      <c r="L35" s="25"/>
      <c r="M35" s="25"/>
      <c r="O35" t="str">
        <v>Q_1999Q3</v>
      </c>
      <c r="P35" s="70">
        <v>45716</v>
      </c>
      <c r="Q35" s="25" t="e">
        <v>#N/A</v>
      </c>
      <c r="R35" s="25">
        <v>0.81</v>
      </c>
      <c r="S35" s="25">
        <v>0.6</v>
      </c>
      <c r="T35" s="25">
        <v>0.99</v>
      </c>
      <c r="U35" s="25" t="e">
        <v>#N/A</v>
      </c>
      <c r="V35" s="25" t="e">
        <v>#N/A</v>
      </c>
      <c r="W35" s="25"/>
      <c r="X35" s="25"/>
      <c r="Y35" s="25"/>
      <c r="Z35" s="25"/>
      <c r="AA35" s="25"/>
      <c r="AB35" s="25"/>
      <c r="AC35" s="25"/>
      <c r="AH35" t="str">
        <v>3T1999</v>
      </c>
      <c r="AI35">
        <v>45716</v>
      </c>
      <c r="AJ35" t="e">
        <v>#N/A</v>
      </c>
      <c r="AK35">
        <v>0.81</v>
      </c>
      <c r="AL35">
        <v>0.6</v>
      </c>
      <c r="AM35">
        <v>0.99</v>
      </c>
      <c r="AN35" t="e">
        <v>#N/A</v>
      </c>
      <c r="AO35" t="e">
        <v>#N/A</v>
      </c>
      <c r="AQ35">
        <v>45716</v>
      </c>
      <c r="AR35">
        <v>0.31297200000000003</v>
      </c>
    </row>
    <row r="36" spans="1:44">
      <c r="A36" s="42">
        <v>45747</v>
      </c>
      <c r="B36" s="25">
        <v>0.41</v>
      </c>
      <c r="C36" s="25">
        <v>0.5</v>
      </c>
      <c r="D36" s="25">
        <v>0.27</v>
      </c>
      <c r="E36" s="25">
        <v>0.6</v>
      </c>
      <c r="F36" s="25">
        <v>-0.93</v>
      </c>
      <c r="G36" s="25">
        <v>1</v>
      </c>
      <c r="H36" s="25"/>
      <c r="I36" s="25"/>
      <c r="J36" s="25"/>
      <c r="K36" s="25"/>
      <c r="L36" s="25"/>
      <c r="M36" s="25"/>
      <c r="O36" t="str">
        <v>Q_1999Q4</v>
      </c>
      <c r="P36" s="70">
        <v>45747</v>
      </c>
      <c r="Q36" s="25" t="e">
        <v>#N/A</v>
      </c>
      <c r="R36" s="25">
        <v>0.5</v>
      </c>
      <c r="S36" s="25">
        <v>0.27</v>
      </c>
      <c r="T36" s="25">
        <v>0.6</v>
      </c>
      <c r="U36" s="25" t="e">
        <v>#N/A</v>
      </c>
      <c r="V36" s="25" t="e">
        <v>#N/A</v>
      </c>
      <c r="W36" s="25"/>
      <c r="X36" s="25"/>
      <c r="Y36" s="25"/>
      <c r="Z36" s="25"/>
      <c r="AA36" s="25"/>
      <c r="AB36" s="25"/>
      <c r="AC36" s="25"/>
      <c r="AH36" t="str">
        <v>4T1999</v>
      </c>
      <c r="AI36">
        <v>45747</v>
      </c>
      <c r="AJ36" t="e">
        <v>#N/A</v>
      </c>
      <c r="AK36">
        <v>0.5</v>
      </c>
      <c r="AL36">
        <v>0.27</v>
      </c>
      <c r="AM36">
        <v>0.6</v>
      </c>
      <c r="AN36" t="e">
        <v>#N/A</v>
      </c>
      <c r="AO36" t="e">
        <v>#N/A</v>
      </c>
      <c r="AQ36">
        <v>45747</v>
      </c>
      <c r="AR36">
        <v>2.9719999999999747E-3</v>
      </c>
    </row>
    <row r="37" spans="1:44">
      <c r="A37" s="42">
        <v>45777</v>
      </c>
      <c r="B37" s="25">
        <v>0.11</v>
      </c>
      <c r="C37" s="25">
        <v>0.2</v>
      </c>
      <c r="D37" s="25">
        <v>-7.0000000000000007E-2</v>
      </c>
      <c r="E37" s="25">
        <v>0.3</v>
      </c>
      <c r="F37" s="25">
        <v>-0.9</v>
      </c>
      <c r="G37" s="25">
        <v>0.8</v>
      </c>
      <c r="H37" s="25"/>
      <c r="I37" s="25"/>
      <c r="J37" s="25"/>
      <c r="K37" s="25"/>
      <c r="L37" s="25"/>
      <c r="M37" s="25"/>
      <c r="O37" t="str">
        <v>Q_2000Q1</v>
      </c>
      <c r="P37" s="70">
        <v>45777</v>
      </c>
      <c r="Q37" s="25" t="e">
        <v>#N/A</v>
      </c>
      <c r="R37" s="25">
        <v>0.2</v>
      </c>
      <c r="S37" s="25">
        <v>-7.0000000000000007E-2</v>
      </c>
      <c r="T37" s="25">
        <v>0.3</v>
      </c>
      <c r="U37" s="25" t="e">
        <v>#N/A</v>
      </c>
      <c r="V37" s="25" t="e">
        <v>#N/A</v>
      </c>
      <c r="W37" s="25"/>
      <c r="X37" s="25"/>
      <c r="Y37" s="25"/>
      <c r="Z37" s="25"/>
      <c r="AA37" s="25"/>
      <c r="AB37" s="25"/>
      <c r="AC37" s="25"/>
      <c r="AH37" t="str">
        <v>1T2000</v>
      </c>
      <c r="AI37">
        <v>45777</v>
      </c>
      <c r="AJ37" t="e">
        <v>#N/A</v>
      </c>
      <c r="AK37">
        <v>0.2</v>
      </c>
      <c r="AL37">
        <v>-7.0000000000000007E-2</v>
      </c>
      <c r="AM37">
        <v>0.3</v>
      </c>
      <c r="AN37" t="e">
        <v>#N/A</v>
      </c>
      <c r="AO37" t="e">
        <v>#N/A</v>
      </c>
      <c r="AQ37">
        <v>45777</v>
      </c>
      <c r="AR37">
        <v>-0.29702800000000001</v>
      </c>
    </row>
    <row r="38" spans="1:44">
      <c r="A38" s="42">
        <v>45808</v>
      </c>
      <c r="B38" s="25">
        <v>0.08</v>
      </c>
      <c r="C38" s="25">
        <v>0.18</v>
      </c>
      <c r="D38" s="25">
        <v>-0.17</v>
      </c>
      <c r="E38" s="25">
        <v>0.3</v>
      </c>
      <c r="F38" s="25">
        <v>-0.7</v>
      </c>
      <c r="G38" s="25">
        <v>0.7</v>
      </c>
      <c r="H38" s="25"/>
      <c r="I38" s="25"/>
      <c r="J38" s="25"/>
      <c r="K38" s="25"/>
      <c r="L38" s="25"/>
      <c r="M38" s="25"/>
      <c r="O38" t="str">
        <v>Q_2000Q2</v>
      </c>
      <c r="P38" s="70">
        <v>45808</v>
      </c>
      <c r="Q38" s="25" t="e">
        <v>#N/A</v>
      </c>
      <c r="R38" s="25">
        <v>0.18</v>
      </c>
      <c r="S38" s="25">
        <v>-0.17</v>
      </c>
      <c r="T38" s="25">
        <v>0.3</v>
      </c>
      <c r="U38" s="25" t="e">
        <v>#N/A</v>
      </c>
      <c r="V38" s="25" t="e">
        <v>#N/A</v>
      </c>
      <c r="W38" s="25"/>
      <c r="X38" s="25"/>
      <c r="Y38" s="25"/>
      <c r="Z38" s="25"/>
      <c r="AA38" s="25"/>
      <c r="AB38" s="25"/>
      <c r="AC38" s="25"/>
      <c r="AH38" t="str">
        <v>2T2000</v>
      </c>
      <c r="AI38">
        <v>45808</v>
      </c>
      <c r="AJ38" t="e">
        <v>#N/A</v>
      </c>
      <c r="AK38">
        <v>0.18</v>
      </c>
      <c r="AL38">
        <v>-0.17</v>
      </c>
      <c r="AM38">
        <v>0.3</v>
      </c>
      <c r="AN38" t="e">
        <v>#N/A</v>
      </c>
      <c r="AO38" t="e">
        <v>#N/A</v>
      </c>
      <c r="AQ38">
        <v>45808</v>
      </c>
      <c r="AR38">
        <v>-0.31702800000000003</v>
      </c>
    </row>
    <row r="39" spans="1:44">
      <c r="A39" s="42">
        <v>45838</v>
      </c>
      <c r="B39" s="25">
        <v>0.13</v>
      </c>
      <c r="C39" s="25">
        <v>0.2</v>
      </c>
      <c r="D39" s="25">
        <v>-0.02</v>
      </c>
      <c r="E39" s="25">
        <v>0.3</v>
      </c>
      <c r="F39" s="25">
        <v>-0.5</v>
      </c>
      <c r="G39" s="25">
        <v>0.7</v>
      </c>
      <c r="H39" s="25"/>
      <c r="I39" s="25"/>
      <c r="J39" s="25"/>
      <c r="K39" s="25"/>
      <c r="L39" s="25"/>
      <c r="M39" s="25"/>
      <c r="O39" t="str">
        <v>Q_2000Q3</v>
      </c>
      <c r="P39" s="70">
        <v>45838</v>
      </c>
      <c r="Q39" s="25" t="e">
        <v>#N/A</v>
      </c>
      <c r="R39" s="25">
        <v>0.2</v>
      </c>
      <c r="S39" s="25">
        <v>-0.02</v>
      </c>
      <c r="T39" s="25">
        <v>0.3</v>
      </c>
      <c r="U39" s="25" t="e">
        <v>#N/A</v>
      </c>
      <c r="V39" s="25" t="e">
        <v>#N/A</v>
      </c>
      <c r="W39" s="25"/>
      <c r="X39" s="25"/>
      <c r="Y39" s="25"/>
      <c r="Z39" s="25"/>
      <c r="AA39" s="25"/>
      <c r="AB39" s="25"/>
      <c r="AC39" s="25"/>
      <c r="AH39" t="str">
        <v>3T2000</v>
      </c>
      <c r="AI39">
        <v>45838</v>
      </c>
      <c r="AJ39" t="e">
        <v>#N/A</v>
      </c>
      <c r="AK39">
        <v>0.2</v>
      </c>
      <c r="AL39">
        <v>-0.02</v>
      </c>
      <c r="AM39">
        <v>0.3</v>
      </c>
      <c r="AN39" t="e">
        <v>#N/A</v>
      </c>
      <c r="AO39" t="e">
        <v>#N/A</v>
      </c>
      <c r="AQ39">
        <v>45838</v>
      </c>
      <c r="AR39">
        <v>-0.29702800000000001</v>
      </c>
    </row>
    <row r="40" spans="1:44">
      <c r="A40" s="42">
        <v>45869</v>
      </c>
      <c r="B40" s="25">
        <v>0.2</v>
      </c>
      <c r="C40" s="25">
        <v>0.3</v>
      </c>
      <c r="D40" s="25">
        <v>0</v>
      </c>
      <c r="E40" s="25">
        <v>0.4</v>
      </c>
      <c r="F40" s="25">
        <v>-0.5</v>
      </c>
      <c r="G40" s="25">
        <v>0.7</v>
      </c>
      <c r="H40" s="25"/>
      <c r="I40" s="25"/>
      <c r="J40" s="25"/>
      <c r="K40" s="25"/>
      <c r="L40" s="25"/>
      <c r="M40" s="25"/>
      <c r="O40" t="str">
        <v>Q_2000Q4</v>
      </c>
      <c r="P40" s="70">
        <v>45869</v>
      </c>
      <c r="Q40" s="25" t="e">
        <v>#N/A</v>
      </c>
      <c r="R40" s="25">
        <v>0.3</v>
      </c>
      <c r="S40" s="25">
        <v>0</v>
      </c>
      <c r="T40" s="25">
        <v>0.4</v>
      </c>
      <c r="U40" s="25" t="e">
        <v>#N/A</v>
      </c>
      <c r="V40" s="25" t="e">
        <v>#N/A</v>
      </c>
      <c r="W40" s="25"/>
      <c r="X40" s="25"/>
      <c r="Y40" s="25"/>
      <c r="Z40" s="25"/>
      <c r="AA40" s="25"/>
      <c r="AB40" s="25"/>
      <c r="AC40" s="25"/>
      <c r="AH40" t="str">
        <v>4T2000</v>
      </c>
      <c r="AI40">
        <v>45869</v>
      </c>
      <c r="AJ40" t="e">
        <v>#N/A</v>
      </c>
      <c r="AK40">
        <v>0.3</v>
      </c>
      <c r="AL40">
        <v>0</v>
      </c>
      <c r="AM40">
        <v>0.4</v>
      </c>
      <c r="AN40" t="e">
        <v>#N/A</v>
      </c>
      <c r="AO40" t="e">
        <v>#N/A</v>
      </c>
      <c r="AQ40">
        <v>45869</v>
      </c>
      <c r="AR40">
        <v>-0.19702800000000004</v>
      </c>
    </row>
    <row r="41" spans="1:44">
      <c r="A41" s="42">
        <v>45900</v>
      </c>
      <c r="B41" s="25">
        <v>0.46</v>
      </c>
      <c r="C41" s="25">
        <v>0.4</v>
      </c>
      <c r="D41" s="25">
        <v>0.3</v>
      </c>
      <c r="E41" s="25">
        <v>0.7</v>
      </c>
      <c r="F41" s="25">
        <v>-0.1</v>
      </c>
      <c r="G41" s="25">
        <v>1</v>
      </c>
      <c r="H41" s="25"/>
      <c r="I41" s="25"/>
      <c r="J41" s="25"/>
      <c r="K41" s="25"/>
      <c r="L41" s="25"/>
      <c r="M41" s="25"/>
      <c r="O41" t="str">
        <v>Q_2001Q1</v>
      </c>
      <c r="P41" s="70">
        <v>45900</v>
      </c>
      <c r="Q41" s="25" t="e">
        <v>#N/A</v>
      </c>
      <c r="R41" s="25">
        <v>0.4</v>
      </c>
      <c r="S41" s="25">
        <v>0.3</v>
      </c>
      <c r="T41" s="25">
        <v>0.7</v>
      </c>
      <c r="U41" s="25" t="e">
        <v>#N/A</v>
      </c>
      <c r="V41" s="25" t="e">
        <v>#N/A</v>
      </c>
      <c r="W41" s="25"/>
      <c r="X41" s="25"/>
      <c r="Y41" s="25"/>
      <c r="Z41" s="25"/>
      <c r="AA41" s="25"/>
      <c r="AB41" s="25"/>
      <c r="AC41" s="25"/>
      <c r="AH41" t="str">
        <v>1T2001</v>
      </c>
      <c r="AI41">
        <v>45900</v>
      </c>
      <c r="AJ41" t="e">
        <v>#N/A</v>
      </c>
      <c r="AK41">
        <v>0.4</v>
      </c>
      <c r="AL41">
        <v>0.3</v>
      </c>
      <c r="AM41">
        <v>0.7</v>
      </c>
      <c r="AN41" t="e">
        <v>#N/A</v>
      </c>
      <c r="AO41" t="e">
        <v>#N/A</v>
      </c>
      <c r="AQ41">
        <v>45900</v>
      </c>
      <c r="AR41">
        <v>-9.7028000000000003E-2</v>
      </c>
    </row>
    <row r="42" spans="1:44">
      <c r="A42" s="42">
        <v>45930</v>
      </c>
      <c r="B42" s="25">
        <v>0.53</v>
      </c>
      <c r="C42" s="25">
        <v>0.5</v>
      </c>
      <c r="D42" s="25">
        <v>0.4</v>
      </c>
      <c r="E42" s="25">
        <v>0.7</v>
      </c>
      <c r="F42" s="25">
        <v>-0.1</v>
      </c>
      <c r="G42" s="25">
        <v>1</v>
      </c>
      <c r="H42" s="25"/>
      <c r="I42" s="25"/>
      <c r="J42" s="25"/>
      <c r="K42" s="25"/>
      <c r="L42" s="25"/>
      <c r="M42" s="25"/>
      <c r="O42" t="str">
        <v>Q_2001Q2</v>
      </c>
      <c r="P42" s="70">
        <v>45930</v>
      </c>
      <c r="Q42" s="25" t="e">
        <v>#N/A</v>
      </c>
      <c r="R42" s="25">
        <v>0.5</v>
      </c>
      <c r="S42" s="25">
        <v>0.4</v>
      </c>
      <c r="T42" s="25">
        <v>0.7</v>
      </c>
      <c r="U42" s="25" t="e">
        <v>#N/A</v>
      </c>
      <c r="V42" s="25" t="e">
        <v>#N/A</v>
      </c>
      <c r="W42" s="25"/>
      <c r="X42" s="25"/>
      <c r="Y42" s="25"/>
      <c r="Z42" s="25"/>
      <c r="AA42" s="25"/>
      <c r="AB42" s="25"/>
      <c r="AC42" s="25"/>
      <c r="AH42" t="str">
        <v>2T2001</v>
      </c>
      <c r="AI42">
        <v>45930</v>
      </c>
      <c r="AJ42" t="e">
        <v>#N/A</v>
      </c>
      <c r="AK42">
        <v>0.5</v>
      </c>
      <c r="AL42">
        <v>0.4</v>
      </c>
      <c r="AM42">
        <v>0.7</v>
      </c>
      <c r="AN42" t="e">
        <v>#N/A</v>
      </c>
      <c r="AO42" t="e">
        <v>#N/A</v>
      </c>
      <c r="AQ42">
        <v>45930</v>
      </c>
      <c r="AR42">
        <v>2.9719999999999747E-3</v>
      </c>
    </row>
    <row r="43" spans="1:44">
      <c r="A43" s="42">
        <v>45961</v>
      </c>
      <c r="B43" s="25">
        <v>0.5</v>
      </c>
      <c r="C43" s="25">
        <v>0.5</v>
      </c>
      <c r="D43" s="25">
        <v>0.4</v>
      </c>
      <c r="E43" s="25">
        <v>0.6</v>
      </c>
      <c r="F43" s="25">
        <v>-0.1</v>
      </c>
      <c r="G43" s="25">
        <v>0.92</v>
      </c>
      <c r="H43" s="25"/>
      <c r="I43" s="25"/>
      <c r="J43" s="25"/>
      <c r="K43" s="25"/>
      <c r="L43" s="25"/>
      <c r="M43" s="25"/>
      <c r="O43" t="str">
        <v>Q_2001Q3</v>
      </c>
      <c r="P43" s="70">
        <v>45961</v>
      </c>
      <c r="Q43" s="25" t="e">
        <v>#N/A</v>
      </c>
      <c r="R43" s="25">
        <v>0.5</v>
      </c>
      <c r="S43" s="25">
        <v>0.4</v>
      </c>
      <c r="T43" s="25">
        <v>0.6</v>
      </c>
      <c r="U43" s="25" t="e">
        <v>#N/A</v>
      </c>
      <c r="V43" s="25" t="e">
        <v>#N/A</v>
      </c>
      <c r="W43" s="25"/>
      <c r="X43" s="25"/>
      <c r="Y43" s="25"/>
      <c r="Z43" s="25"/>
      <c r="AA43" s="25"/>
      <c r="AB43" s="25"/>
      <c r="AC43" s="25"/>
      <c r="AH43" t="str">
        <v>3T2001</v>
      </c>
      <c r="AI43">
        <v>45961</v>
      </c>
      <c r="AJ43" t="e">
        <v>#N/A</v>
      </c>
      <c r="AK43">
        <v>0.5</v>
      </c>
      <c r="AL43">
        <v>0.4</v>
      </c>
      <c r="AM43">
        <v>0.6</v>
      </c>
      <c r="AN43" t="e">
        <v>#N/A</v>
      </c>
      <c r="AO43" t="e">
        <v>#N/A</v>
      </c>
      <c r="AQ43">
        <v>45961</v>
      </c>
      <c r="AR43">
        <v>2.9719999999999747E-3</v>
      </c>
    </row>
    <row r="44" spans="1:44">
      <c r="A44" s="42">
        <v>45991</v>
      </c>
      <c r="B44" s="25">
        <v>0.39</v>
      </c>
      <c r="C44" s="25">
        <v>0.4</v>
      </c>
      <c r="D44" s="25">
        <v>0.3</v>
      </c>
      <c r="E44" s="25">
        <v>0.5</v>
      </c>
      <c r="F44" s="25">
        <v>0.1</v>
      </c>
      <c r="G44" s="25">
        <v>0.7</v>
      </c>
      <c r="H44" s="25"/>
      <c r="I44" s="25"/>
      <c r="J44" s="25"/>
      <c r="K44" s="25"/>
      <c r="L44" s="25"/>
      <c r="M44" s="25"/>
      <c r="O44" t="str">
        <v>Q_2001Q4</v>
      </c>
      <c r="P44" s="70">
        <v>45991</v>
      </c>
      <c r="Q44" s="25" t="e">
        <v>#N/A</v>
      </c>
      <c r="R44" s="25">
        <v>0.4</v>
      </c>
      <c r="S44" s="25">
        <v>0.3</v>
      </c>
      <c r="T44" s="25">
        <v>0.5</v>
      </c>
      <c r="U44" s="25" t="e">
        <v>#N/A</v>
      </c>
      <c r="V44" s="25" t="e">
        <v>#N/A</v>
      </c>
      <c r="W44" s="25"/>
      <c r="X44" s="25"/>
      <c r="Y44" s="25"/>
      <c r="Z44" s="25"/>
      <c r="AA44" s="25"/>
      <c r="AB44" s="25"/>
      <c r="AC44" s="25"/>
      <c r="AH44" t="str">
        <v>4T2001</v>
      </c>
      <c r="AI44">
        <v>45991</v>
      </c>
      <c r="AJ44" t="e">
        <v>#N/A</v>
      </c>
      <c r="AK44">
        <v>0.4</v>
      </c>
      <c r="AL44">
        <v>0.3</v>
      </c>
      <c r="AM44">
        <v>0.5</v>
      </c>
      <c r="AN44" t="e">
        <v>#N/A</v>
      </c>
      <c r="AO44" t="e">
        <v>#N/A</v>
      </c>
      <c r="AQ44">
        <v>45991</v>
      </c>
      <c r="AR44">
        <v>-9.7028000000000003E-2</v>
      </c>
    </row>
    <row r="45" spans="1:44">
      <c r="A45" s="42">
        <v>46022</v>
      </c>
      <c r="B45" s="25">
        <v>0.37</v>
      </c>
      <c r="C45" s="25">
        <v>0.39</v>
      </c>
      <c r="D45" s="25">
        <v>0.3</v>
      </c>
      <c r="E45" s="25">
        <v>0.5</v>
      </c>
      <c r="F45" s="25">
        <v>0.1</v>
      </c>
      <c r="G45" s="25">
        <v>0.7</v>
      </c>
      <c r="H45" s="25"/>
      <c r="I45" s="25"/>
      <c r="J45" s="25"/>
      <c r="K45" s="25"/>
      <c r="L45" s="25"/>
      <c r="M45" s="25"/>
      <c r="O45" t="str">
        <v>Q_2002Q1</v>
      </c>
      <c r="P45" s="70">
        <v>46022</v>
      </c>
      <c r="Q45" s="25" t="e">
        <v>#N/A</v>
      </c>
      <c r="R45" s="25">
        <v>0.39</v>
      </c>
      <c r="S45" s="25">
        <v>0.3</v>
      </c>
      <c r="T45" s="25">
        <v>0.5</v>
      </c>
      <c r="U45" s="25" t="e">
        <v>#N/A</v>
      </c>
      <c r="V45" s="25" t="e">
        <v>#N/A</v>
      </c>
      <c r="W45" s="25"/>
      <c r="X45" s="25"/>
      <c r="Y45" s="25"/>
      <c r="Z45" s="25"/>
      <c r="AA45" s="25"/>
      <c r="AB45" s="25"/>
      <c r="AC45" s="25"/>
      <c r="AH45" t="str">
        <v>1T2002</v>
      </c>
      <c r="AI45">
        <v>46022</v>
      </c>
      <c r="AJ45" t="e">
        <v>#N/A</v>
      </c>
      <c r="AK45">
        <v>0.39</v>
      </c>
      <c r="AL45">
        <v>0.3</v>
      </c>
      <c r="AM45">
        <v>0.5</v>
      </c>
      <c r="AN45" t="e">
        <v>#N/A</v>
      </c>
      <c r="AO45" t="e">
        <v>#N/A</v>
      </c>
      <c r="AQ45">
        <v>46022</v>
      </c>
      <c r="AR45">
        <v>-0.10702800000000001</v>
      </c>
    </row>
    <row r="46" spans="1:44">
      <c r="A46" s="42">
        <v>46053</v>
      </c>
      <c r="B46" s="25">
        <v>0.39</v>
      </c>
      <c r="C46" s="25">
        <v>0.4</v>
      </c>
      <c r="D46" s="25">
        <v>0.3</v>
      </c>
      <c r="E46" s="25">
        <v>0.5</v>
      </c>
      <c r="F46" s="25">
        <v>0.1</v>
      </c>
      <c r="G46" s="25">
        <v>0.7</v>
      </c>
      <c r="H46" s="25"/>
      <c r="I46" s="25"/>
      <c r="J46" s="25"/>
      <c r="K46" s="25"/>
      <c r="L46" s="25"/>
      <c r="M46" s="25"/>
      <c r="O46" t="str">
        <v>Q_2002Q2</v>
      </c>
      <c r="P46" s="70">
        <v>46053</v>
      </c>
      <c r="Q46" s="25" t="e">
        <v>#N/A</v>
      </c>
      <c r="R46" s="25">
        <v>0.4</v>
      </c>
      <c r="S46" s="25">
        <v>0.3</v>
      </c>
      <c r="T46" s="25">
        <v>0.5</v>
      </c>
      <c r="U46" s="25" t="e">
        <v>#N/A</v>
      </c>
      <c r="V46" s="25" t="e">
        <v>#N/A</v>
      </c>
      <c r="W46" s="25"/>
      <c r="X46" s="25"/>
      <c r="Y46" s="25"/>
      <c r="Z46" s="25"/>
      <c r="AA46" s="25"/>
      <c r="AB46" s="25"/>
      <c r="AC46" s="25"/>
      <c r="AH46" t="str">
        <v>2T2002</v>
      </c>
      <c r="AI46">
        <v>46053</v>
      </c>
      <c r="AJ46" t="e">
        <v>#N/A</v>
      </c>
      <c r="AK46">
        <v>0.4</v>
      </c>
      <c r="AL46">
        <v>0.3</v>
      </c>
      <c r="AM46">
        <v>0.5</v>
      </c>
      <c r="AN46" t="e">
        <v>#N/A</v>
      </c>
      <c r="AO46" t="e">
        <v>#N/A</v>
      </c>
      <c r="AQ46">
        <v>46053</v>
      </c>
      <c r="AR46">
        <v>-9.7028000000000003E-2</v>
      </c>
    </row>
    <row r="47" spans="1:44">
      <c r="A47" s="42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O47" t="str">
        <v>Q_2002Q3</v>
      </c>
      <c r="P47" s="70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H47" t="str">
        <v>3T2002</v>
      </c>
      <c r="AI47" t="str">
        <v>Realizado</v>
      </c>
      <c r="AJ47" t="e">
        <v>#N/A</v>
      </c>
      <c r="AK47">
        <v>0.49702800000000003</v>
      </c>
      <c r="AL47">
        <v>0.49702800000000003</v>
      </c>
      <c r="AM47">
        <v>0.49702800000000003</v>
      </c>
      <c r="AN47" t="e">
        <v>#N/A</v>
      </c>
      <c r="AO47" t="e">
        <v>#N/A</v>
      </c>
    </row>
    <row r="48" spans="1:44">
      <c r="A48" s="42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O48" t="str">
        <v>Q_2002Q4</v>
      </c>
      <c r="P48" s="70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H48" t="str">
        <v>4T2002</v>
      </c>
    </row>
    <row r="49" spans="1:34">
      <c r="A49" s="42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O49" t="str">
        <v>Q_2003Q1</v>
      </c>
      <c r="P49" s="70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H49" t="str">
        <v>1T2003</v>
      </c>
    </row>
    <row r="50" spans="1:34">
      <c r="A50" s="42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O50" t="str">
        <v>Q_2003Q2</v>
      </c>
      <c r="P50" s="70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H50" t="str">
        <v>2T2003</v>
      </c>
    </row>
    <row r="51" spans="1:34">
      <c r="A51" s="42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O51" t="str">
        <v>Q_2003Q3</v>
      </c>
      <c r="P51" s="70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H51" t="str">
        <v>3T2003</v>
      </c>
    </row>
    <row r="52" spans="1:34">
      <c r="A52" s="42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O52" t="str">
        <v>Q_2003Q4</v>
      </c>
      <c r="P52" s="70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H52" t="str">
        <v>4T2003</v>
      </c>
    </row>
    <row r="53" spans="1:34">
      <c r="A53" s="42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O53" t="str">
        <v>Q_2004Q1</v>
      </c>
      <c r="P53" s="70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H53" t="str">
        <v>1T2004</v>
      </c>
    </row>
    <row r="54" spans="1:34">
      <c r="A54" s="42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O54" t="str">
        <v>Q_2004Q2</v>
      </c>
      <c r="P54" s="70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H54" t="str">
        <v>2T2004</v>
      </c>
    </row>
    <row r="55" spans="1:34">
      <c r="A55" s="42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O55" t="str">
        <v>Q_2004Q3</v>
      </c>
      <c r="P55" s="70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H55" t="str">
        <v>3T2004</v>
      </c>
    </row>
    <row r="56" spans="1:34">
      <c r="A56" s="42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O56" t="str">
        <v>Q_2004Q4</v>
      </c>
      <c r="P56" s="70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H56" t="str">
        <v>4T2004</v>
      </c>
    </row>
    <row r="57" spans="1:34">
      <c r="A57" s="42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O57" t="str">
        <v>Q_2005Q1</v>
      </c>
      <c r="P57" s="70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H57" t="str">
        <v>1T2005</v>
      </c>
    </row>
    <row r="58" spans="1:34">
      <c r="A58" s="42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O58" t="str">
        <v>Q_2005Q2</v>
      </c>
      <c r="P58" s="70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H58" t="str">
        <v>2T2005</v>
      </c>
    </row>
    <row r="59" spans="1:34">
      <c r="A59" s="42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O59" t="str">
        <v>Q_2005Q3</v>
      </c>
      <c r="P59" s="70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H59" t="str">
        <v>3T2005</v>
      </c>
    </row>
    <row r="60" spans="1:34">
      <c r="A60" s="42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O60" t="str">
        <v>Q_2005Q4</v>
      </c>
      <c r="P60" s="70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H60" t="str">
        <v>4T2005</v>
      </c>
    </row>
    <row r="61" spans="1:34">
      <c r="A61" s="42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O61" t="str">
        <v>Q_2006Q1</v>
      </c>
      <c r="P61" s="70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H61" t="str">
        <v>1T2006</v>
      </c>
    </row>
    <row r="62" spans="1:34">
      <c r="A62" s="42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O62" t="str">
        <v>Q_2006Q2</v>
      </c>
      <c r="P62" s="70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H62" t="str">
        <v>2T2006</v>
      </c>
    </row>
    <row r="63" spans="1:34">
      <c r="A63" s="42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O63" t="str">
        <v>Q_2006Q3</v>
      </c>
      <c r="P63" s="70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H63" t="str">
        <v>3T2006</v>
      </c>
    </row>
    <row r="64" spans="1:34">
      <c r="A64" s="42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O64" t="str">
        <v>Q_2006Q4</v>
      </c>
      <c r="P64" s="70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H64" t="str">
        <v>4T2006</v>
      </c>
    </row>
    <row r="65" spans="1:34">
      <c r="A65" s="42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O65" t="str">
        <v>Q_2007Q1</v>
      </c>
      <c r="P65" s="70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H65" t="str">
        <v>1T2007</v>
      </c>
    </row>
    <row r="66" spans="1:34">
      <c r="A66" s="42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O66" t="str">
        <v>Q_2007Q2</v>
      </c>
      <c r="P66" s="70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H66" t="str">
        <v>2T2007</v>
      </c>
    </row>
    <row r="67" spans="1:34">
      <c r="A67" s="42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O67" t="str">
        <v>Q_2007Q3</v>
      </c>
      <c r="P67" s="70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H67" t="str">
        <v>3T2007</v>
      </c>
    </row>
    <row r="68" spans="1:34">
      <c r="A68" s="42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O68" t="str">
        <v>Q_2007Q4</v>
      </c>
      <c r="P68" s="70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H68" t="str">
        <v>4T2007</v>
      </c>
    </row>
    <row r="69" spans="1:34">
      <c r="A69" s="42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O69" t="str">
        <v>Q_2008Q1</v>
      </c>
      <c r="P69" s="70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H69" t="str">
        <v>1T2008</v>
      </c>
    </row>
    <row r="70" spans="1:34">
      <c r="A70" s="42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O70" t="str">
        <v>Q_2008Q2</v>
      </c>
      <c r="P70" s="70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H70" t="str">
        <v>2T2008</v>
      </c>
    </row>
    <row r="71" spans="1:34">
      <c r="A71" s="42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O71" t="str">
        <v>Q_2008Q3</v>
      </c>
      <c r="P71" s="70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H71" t="str">
        <v>3T2008</v>
      </c>
    </row>
    <row r="72" spans="1:34">
      <c r="A72" s="42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O72" t="str">
        <v>Q_2008Q4</v>
      </c>
      <c r="P72" s="70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H72" t="str">
        <v>4T2008</v>
      </c>
    </row>
    <row r="73" spans="1:34">
      <c r="A73" s="42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O73" t="str">
        <v>Q_2009Q1</v>
      </c>
      <c r="P73" s="70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H73" t="str">
        <v>1T2009</v>
      </c>
    </row>
    <row r="74" spans="1:34">
      <c r="A74" s="42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O74" t="str">
        <v>Q_2009Q2</v>
      </c>
      <c r="P74" s="70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H74" t="str">
        <v>2T2009</v>
      </c>
    </row>
    <row r="75" spans="1:34">
      <c r="A75" s="42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O75" t="str">
        <v>Q_2009Q3</v>
      </c>
      <c r="P75" s="70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H75" t="str">
        <v>3T2009</v>
      </c>
    </row>
    <row r="76" spans="1:34">
      <c r="A76" s="42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O76" t="str">
        <v>Q_2009Q4</v>
      </c>
      <c r="P76" s="70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H76" t="str">
        <v>4T2009</v>
      </c>
    </row>
    <row r="77" spans="1:34">
      <c r="A77" s="42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O77" t="str">
        <v>Q_2010Q1</v>
      </c>
      <c r="P77" s="70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H77" t="str">
        <v>1T2010</v>
      </c>
    </row>
    <row r="78" spans="1:34">
      <c r="A78" s="42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O78" t="str">
        <v>Q_2010Q2</v>
      </c>
      <c r="P78" s="70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H78" t="str">
        <v>2T2010</v>
      </c>
    </row>
    <row r="79" spans="1:34">
      <c r="A79" s="42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O79" t="str">
        <v>Q_2010Q3</v>
      </c>
      <c r="P79" s="70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H79" t="str">
        <v>3T2010</v>
      </c>
    </row>
    <row r="80" spans="1:34">
      <c r="A80" s="42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O80" t="str">
        <v>Q_2010Q4</v>
      </c>
      <c r="P80" s="70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H80" t="str">
        <v>4T2010</v>
      </c>
    </row>
    <row r="81" spans="1:34">
      <c r="A81" s="42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O81" t="str">
        <v>Q_2011Q1</v>
      </c>
      <c r="P81" s="70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H81" t="str">
        <v>1T2011</v>
      </c>
    </row>
    <row r="82" spans="1:34">
      <c r="A82" s="42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O82" t="str">
        <v>Q_2011Q2</v>
      </c>
      <c r="P82" s="70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H82" t="str">
        <v>2T2011</v>
      </c>
    </row>
    <row r="83" spans="1:34">
      <c r="A83" s="42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O83" t="str">
        <v>Q_2011Q3</v>
      </c>
      <c r="P83" s="70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H83" t="str">
        <v>3T2011</v>
      </c>
    </row>
    <row r="84" spans="1:34">
      <c r="A84" s="42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O84" t="str">
        <v>Q_2011Q4</v>
      </c>
      <c r="P84" s="70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H84" t="str">
        <v>4T2011</v>
      </c>
    </row>
    <row r="85" spans="1:34">
      <c r="A85" s="42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O85" t="str">
        <v>Q_2012Q1</v>
      </c>
      <c r="P85" s="70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H85" t="str">
        <v>1T2012</v>
      </c>
    </row>
    <row r="86" spans="1:34">
      <c r="A86" s="42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O86" t="str">
        <v>Q_2012Q2</v>
      </c>
      <c r="P86" s="70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H86" t="str">
        <v>2T2012</v>
      </c>
    </row>
    <row r="87" spans="1:34">
      <c r="A87" s="42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O87" t="str">
        <v>Q_2012Q3</v>
      </c>
      <c r="P87" s="70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H87" t="str">
        <v>3T2012</v>
      </c>
    </row>
    <row r="88" spans="1:34">
      <c r="A88" s="42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O88" t="str">
        <v>Q_2012Q4</v>
      </c>
      <c r="P88" s="70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H88" t="str">
        <v>4T2012</v>
      </c>
    </row>
    <row r="89" spans="1:34">
      <c r="A89" s="42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O89" t="str">
        <v>Q_2013Q1</v>
      </c>
      <c r="P89" s="70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H89" t="str">
        <v>1T2013</v>
      </c>
    </row>
    <row r="90" spans="1:34">
      <c r="A90" s="42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O90" t="str">
        <v>Q_2013Q2</v>
      </c>
      <c r="P90" s="70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H90" t="str">
        <v>2T2013</v>
      </c>
    </row>
    <row r="91" spans="1:34">
      <c r="A91" s="42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O91" t="str">
        <v>Q_2013Q3</v>
      </c>
      <c r="P91" s="70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H91" t="str">
        <v>3T2013</v>
      </c>
    </row>
    <row r="92" spans="1:34">
      <c r="A92" s="42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O92" t="str">
        <v>Q_2013Q4</v>
      </c>
      <c r="P92" s="70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H92" t="str">
        <v>4T2013</v>
      </c>
    </row>
    <row r="93" spans="1:34">
      <c r="A93" s="42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O93" t="str">
        <v>Q_2014Q1</v>
      </c>
      <c r="P93" s="70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H93" t="str">
        <v>1T2014</v>
      </c>
    </row>
    <row r="94" spans="1:34">
      <c r="A94" s="42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O94" t="str">
        <v>Q_2014Q2</v>
      </c>
      <c r="P94" s="70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H94" t="str">
        <v>2T2014</v>
      </c>
    </row>
    <row r="95" spans="1:34">
      <c r="A95" s="42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O95" t="str">
        <v>Q_2014Q3</v>
      </c>
      <c r="P95" s="70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H95" t="str">
        <v>3T2014</v>
      </c>
    </row>
    <row r="96" spans="1:34">
      <c r="A96" s="42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O96" t="str">
        <v>Q_2014Q4</v>
      </c>
      <c r="P96" s="70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H96" t="str">
        <v>4T2014</v>
      </c>
    </row>
    <row r="97" spans="1:34">
      <c r="A97" s="42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O97" t="str">
        <v>Q_2015Q1</v>
      </c>
      <c r="P97" s="70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H97" t="str">
        <v>1T2015</v>
      </c>
    </row>
    <row r="98" spans="1:34">
      <c r="A98" s="42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O98" t="str">
        <v>Q_2015Q2</v>
      </c>
      <c r="P98" s="70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H98" t="str">
        <v>2T2015</v>
      </c>
    </row>
    <row r="99" spans="1:34">
      <c r="A99" s="42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O99" t="str">
        <v>Q_2015Q3</v>
      </c>
      <c r="P99" s="70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H99" t="str">
        <v>3T2015</v>
      </c>
    </row>
    <row r="100" spans="1:34">
      <c r="A100" s="42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O100" t="str">
        <v>Q_2015Q4</v>
      </c>
      <c r="P100" s="70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H100" t="str">
        <v>4T2015</v>
      </c>
    </row>
    <row r="101" spans="1:34">
      <c r="A101" s="42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O101" t="str">
        <v>Q_2016Q1</v>
      </c>
      <c r="P101" s="70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H101" t="str">
        <v>1T2016</v>
      </c>
    </row>
    <row r="102" spans="1:34">
      <c r="A102" s="42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O102" t="str">
        <v>Q_2016Q2</v>
      </c>
      <c r="P102" s="70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H102" t="str">
        <v>2T2016</v>
      </c>
    </row>
    <row r="103" spans="1:34">
      <c r="A103" s="42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O103" t="str">
        <v>Q_2016Q3</v>
      </c>
      <c r="P103" s="70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H103" t="str">
        <v>3T2016</v>
      </c>
    </row>
    <row r="104" spans="1:34">
      <c r="A104" s="42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O104" t="str">
        <v>Q_2016Q4</v>
      </c>
      <c r="P104" s="70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H104" t="str">
        <v>4T2016</v>
      </c>
    </row>
    <row r="105" spans="1:34">
      <c r="A105" s="42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O105" t="str">
        <v>Q_2017Q1</v>
      </c>
      <c r="P105" s="70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H105" t="str">
        <v>1T2017</v>
      </c>
    </row>
    <row r="106" spans="1:34">
      <c r="A106" s="42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O106" t="str">
        <v>Q_2017Q2</v>
      </c>
      <c r="P106" s="70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H106" t="str">
        <v>2T2017</v>
      </c>
    </row>
    <row r="107" spans="1:34">
      <c r="A107" s="42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O107" t="str">
        <v>Q_2017Q3</v>
      </c>
      <c r="P107" s="70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H107" t="str">
        <v>3T2017</v>
      </c>
    </row>
    <row r="108" spans="1:34">
      <c r="A108" s="42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O108" t="str">
        <v>Q_2017Q4</v>
      </c>
      <c r="P108" s="70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H108" t="str">
        <v>4T2017</v>
      </c>
    </row>
    <row r="109" spans="1:34">
      <c r="A109" s="42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O109" t="str">
        <v>Q_2018Q1</v>
      </c>
      <c r="P109" s="70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H109" t="str">
        <v>1T2018</v>
      </c>
    </row>
    <row r="110" spans="1:34">
      <c r="A110" s="42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O110" t="str">
        <v>Q_2018Q2</v>
      </c>
      <c r="P110" s="70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H110" t="str">
        <v>2T2018</v>
      </c>
    </row>
    <row r="111" spans="1:34">
      <c r="A111" s="42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O111" t="str">
        <v>Q_2018Q3</v>
      </c>
      <c r="P111" s="70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H111" t="str">
        <v>3T2018</v>
      </c>
    </row>
    <row r="112" spans="1:34">
      <c r="A112" s="42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O112" t="str">
        <v>Q_2018Q4</v>
      </c>
      <c r="P112" s="70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H112" t="str">
        <v>4T2018</v>
      </c>
    </row>
    <row r="113" spans="1:34">
      <c r="A113" s="42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O113" t="str">
        <v>Q_2019Q1</v>
      </c>
      <c r="P113" s="70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H113" t="str">
        <v>1T2019</v>
      </c>
    </row>
    <row r="114" spans="1:34">
      <c r="A114" s="42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O114" t="str">
        <v>Q_2019Q2</v>
      </c>
      <c r="P114" s="70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H114" t="str">
        <v>2T2019</v>
      </c>
    </row>
    <row r="115" spans="1:34">
      <c r="A115" s="42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O115" t="str">
        <v>Q_2019Q3</v>
      </c>
      <c r="P115" s="70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H115" t="str">
        <v>3T2019</v>
      </c>
    </row>
    <row r="116" spans="1:34">
      <c r="A116" s="42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O116" t="str">
        <v>Q_2019Q4</v>
      </c>
      <c r="P116" s="70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H116" t="str">
        <v>4T2019</v>
      </c>
    </row>
    <row r="117" spans="1:34">
      <c r="A117" s="42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O117" t="str">
        <v>Q_2020Q1</v>
      </c>
      <c r="P117" s="70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H117" t="str">
        <v>1T2020</v>
      </c>
    </row>
    <row r="118" spans="1:34">
      <c r="A118" s="42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O118" t="str">
        <v>Q_2020Q2</v>
      </c>
      <c r="P118" s="70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H118" t="str">
        <v>2T2020</v>
      </c>
    </row>
    <row r="119" spans="1:34">
      <c r="A119" s="42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O119" t="str">
        <v>Q_2020Q3</v>
      </c>
      <c r="P119" s="70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H119" t="str">
        <v>3T2020</v>
      </c>
    </row>
    <row r="120" spans="1:34">
      <c r="A120" s="42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O120" t="str">
        <v>Q_2020Q4</v>
      </c>
      <c r="P120" s="70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H120" t="str">
        <v>4T2020</v>
      </c>
    </row>
    <row r="121" spans="1:34">
      <c r="A121" s="42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O121" t="str">
        <v>Q_2021Q1</v>
      </c>
      <c r="P121" s="70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H121" t="str">
        <v>1T2021</v>
      </c>
    </row>
    <row r="122" spans="1:34">
      <c r="A122" s="42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O122" t="str">
        <v>Q_2021Q2</v>
      </c>
      <c r="P122" s="70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H122" t="str">
        <v>2T2021</v>
      </c>
    </row>
    <row r="123" spans="1:34">
      <c r="A123" s="42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O123" t="str">
        <v>Q_2021Q3</v>
      </c>
      <c r="P123" s="70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H123" t="str">
        <v>3T2021</v>
      </c>
    </row>
    <row r="124" spans="1:34">
      <c r="A124" s="42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O124" t="str">
        <v>Q_2021Q4</v>
      </c>
      <c r="P124" s="70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H124" t="str">
        <v>4T2021</v>
      </c>
    </row>
    <row r="125" spans="1:34">
      <c r="A125" s="42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O125" t="str">
        <v>Q_2022Q1</v>
      </c>
      <c r="P125" s="70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H125" t="str">
        <v>1T2022</v>
      </c>
    </row>
    <row r="126" spans="1:34">
      <c r="A126" s="42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O126" t="str">
        <v>Q_2022Q2</v>
      </c>
      <c r="P126" s="70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H126" t="str">
        <v>2T2022</v>
      </c>
    </row>
    <row r="127" spans="1:34">
      <c r="A127" s="42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O127" t="str">
        <v>Q_2022Q3</v>
      </c>
      <c r="P127" s="70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H127" t="str">
        <v>3T2022</v>
      </c>
    </row>
    <row r="128" spans="1:34">
      <c r="A128" s="42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O128" t="str">
        <v>Q_2022Q4</v>
      </c>
      <c r="P128" s="70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H128" t="str">
        <v>4T2022</v>
      </c>
    </row>
    <row r="129" spans="1:34">
      <c r="A129" s="42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O129" t="str">
        <v>Q_2023Q1</v>
      </c>
      <c r="P129" s="70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H129" t="str">
        <v>1T2023</v>
      </c>
    </row>
    <row r="130" spans="1:34">
      <c r="A130" s="42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O130" t="str">
        <v>Q_2023Q2</v>
      </c>
      <c r="P130" s="70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H130" t="str">
        <v>2T2023</v>
      </c>
    </row>
    <row r="131" spans="1:34">
      <c r="A131" s="42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O131" t="str">
        <v>Q_2023Q3</v>
      </c>
      <c r="P131" s="70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H131" t="str">
        <v>3T2023</v>
      </c>
    </row>
    <row r="132" spans="1:34">
      <c r="A132" s="42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O132" t="str">
        <v>Q_2023Q4</v>
      </c>
      <c r="P132" s="70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H132" t="str">
        <v>4T2023</v>
      </c>
    </row>
    <row r="133" spans="1:34">
      <c r="A133" s="42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O133" t="str">
        <v>Q_2024Q1</v>
      </c>
      <c r="P133" s="70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H133" t="str">
        <v>1T2024</v>
      </c>
    </row>
    <row r="134" spans="1:34">
      <c r="A134" s="42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O134" t="str">
        <v>Q_2024Q2</v>
      </c>
      <c r="P134" s="70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H134" t="str">
        <v>2T2024</v>
      </c>
    </row>
    <row r="135" spans="1:34">
      <c r="A135" s="42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O135" t="str">
        <v>Q_2024Q3</v>
      </c>
      <c r="P135" s="70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H135" t="str">
        <v>3T2024</v>
      </c>
    </row>
    <row r="136" spans="1:34">
      <c r="A136" s="42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O136" t="str">
        <v>Q_2024Q4</v>
      </c>
      <c r="P136" s="70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H136" t="str">
        <v>4T2024</v>
      </c>
    </row>
    <row r="137" spans="1:34">
      <c r="A137" s="42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O137" t="str">
        <v>Q_2025Q1</v>
      </c>
      <c r="P137" s="70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H137" t="str">
        <v>1T2025</v>
      </c>
    </row>
    <row r="138" spans="1:34">
      <c r="A138" s="42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O138" t="str">
        <v>Q_2025Q2</v>
      </c>
      <c r="P138" s="70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H138" t="str">
        <v>2T2025</v>
      </c>
    </row>
    <row r="139" spans="1:34">
      <c r="A139" s="42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O139" t="str">
        <v>Q_2025Q3</v>
      </c>
      <c r="P139" s="70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H139" t="str">
        <v>3T2025</v>
      </c>
    </row>
    <row r="140" spans="1:34">
      <c r="A140" s="4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O140" t="str">
        <v>Q_2025Q4</v>
      </c>
      <c r="P140" s="70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H140" t="str">
        <v>4T2025</v>
      </c>
    </row>
    <row r="141" spans="1:34">
      <c r="A141" s="42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O141" t="str">
        <v>Q_2026Q1</v>
      </c>
      <c r="P141" s="70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H141" t="str">
        <v>1T2026</v>
      </c>
    </row>
    <row r="142" spans="1:34">
      <c r="A142" s="42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O142" t="str">
        <v>Q_2026Q2</v>
      </c>
      <c r="P142" s="70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H142" t="str">
        <v>2T2026</v>
      </c>
    </row>
    <row r="143" spans="1:34">
      <c r="A143" s="42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O143" t="str">
        <v>Q_2026Q3</v>
      </c>
      <c r="P143" s="70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H143" t="str">
        <v>3T2026</v>
      </c>
    </row>
    <row r="144" spans="1:34">
      <c r="A144" s="42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O144" t="str">
        <v>Q_2026Q4</v>
      </c>
      <c r="P144" s="70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H144" t="str">
        <v>4T2026</v>
      </c>
    </row>
    <row r="145" spans="1:34">
      <c r="A145" s="42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O145" t="str">
        <v>Q_2027Q1</v>
      </c>
      <c r="P145" s="70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H145" t="str">
        <v>1T2027</v>
      </c>
    </row>
    <row r="146" spans="1:34">
      <c r="A146" s="42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O146" t="str">
        <v>Q_2027Q2</v>
      </c>
      <c r="P146" s="70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H146" t="str">
        <v>2T2027</v>
      </c>
    </row>
    <row r="147" spans="1:34">
      <c r="A147" s="42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O147" t="str">
        <v>Q_2027Q3</v>
      </c>
      <c r="P147" s="70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H147" t="str">
        <v>3T2027</v>
      </c>
    </row>
    <row r="148" spans="1:34">
      <c r="A148" s="42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O148" t="str">
        <v>Q_2027Q4</v>
      </c>
      <c r="P148" s="70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H148" t="str">
        <v>4T2027</v>
      </c>
    </row>
    <row r="149" spans="1:34">
      <c r="A149" s="42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P149" s="70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</row>
    <row r="150" spans="1:34">
      <c r="A150" s="42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P150" s="70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</row>
    <row r="151" spans="1:34">
      <c r="A151" s="42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P151" s="70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</row>
    <row r="152" spans="1:34">
      <c r="A152" s="42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P152" s="70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</row>
    <row r="153" spans="1:34">
      <c r="A153" s="42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P153" s="70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</row>
    <row r="154" spans="1:34">
      <c r="A154" s="42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P154" s="70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</row>
    <row r="155" spans="1:34">
      <c r="A155" s="42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P155" s="70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</row>
    <row r="156" spans="1:34">
      <c r="A156" s="42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P156" s="70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</row>
    <row r="157" spans="1:34">
      <c r="A157" s="42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P157" s="70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</row>
    <row r="158" spans="1:34">
      <c r="A158" s="42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P158" s="70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</row>
    <row r="159" spans="1:34">
      <c r="A159" s="42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P159" s="70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</row>
    <row r="160" spans="1:34">
      <c r="A160" s="42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P160" s="70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</row>
    <row r="161" spans="1:29">
      <c r="A161" s="42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P161" s="70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</row>
    <row r="162" spans="1:29">
      <c r="A162" s="42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P162" s="70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</row>
    <row r="163" spans="1:29">
      <c r="A163" s="42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P163" s="70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</row>
    <row r="164" spans="1:29">
      <c r="A164" s="42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P164" s="70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</row>
    <row r="165" spans="1:29">
      <c r="A165" s="42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P165" s="70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</row>
    <row r="166" spans="1:29">
      <c r="A166" s="42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P166" s="70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</row>
    <row r="167" spans="1:29">
      <c r="A167" s="42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P167" s="70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</row>
    <row r="168" spans="1:29">
      <c r="A168" s="42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P168" s="70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</row>
    <row r="169" spans="1:29">
      <c r="A169" s="42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P169" s="70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</row>
    <row r="170" spans="1:29">
      <c r="A170" s="42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P170" s="70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</row>
    <row r="171" spans="1:29">
      <c r="A171" s="42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P171" s="70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</row>
    <row r="172" spans="1:29">
      <c r="A172" s="42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P172" s="70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</row>
    <row r="173" spans="1:29">
      <c r="A173" s="42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P173" s="70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</row>
    <row r="174" spans="1:29">
      <c r="A174" s="42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P174" s="70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</row>
    <row r="175" spans="1:29">
      <c r="A175" s="42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P175" s="70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</row>
    <row r="176" spans="1:29">
      <c r="A176" s="42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P176" s="70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</row>
    <row r="177" spans="1:29">
      <c r="A177" s="42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P177" s="70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</row>
    <row r="178" spans="1:29">
      <c r="A178" s="42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P178" s="70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</row>
    <row r="179" spans="1:29">
      <c r="A179" s="42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P179" s="70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</row>
    <row r="180" spans="1:29">
      <c r="A180" s="42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P180" s="70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</row>
    <row r="181" spans="1:29">
      <c r="A181" s="42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P181" s="70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</row>
    <row r="182" spans="1:29">
      <c r="A182" s="42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P182" s="70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</row>
    <row r="183" spans="1:29">
      <c r="A183" s="42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P183" s="70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</row>
    <row r="184" spans="1:29">
      <c r="A184" s="42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P184" s="70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</row>
    <row r="185" spans="1:29">
      <c r="A185" s="42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P185" s="70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</row>
    <row r="186" spans="1:29">
      <c r="A186" s="42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P186" s="70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</row>
    <row r="187" spans="1:29">
      <c r="A187" s="42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P187" s="70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</row>
    <row r="188" spans="1:29">
      <c r="A188" s="42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P188" s="70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</row>
    <row r="189" spans="1:29">
      <c r="A189" s="42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P189" s="70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</row>
    <row r="190" spans="1:29">
      <c r="A190" s="42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P190" s="70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</row>
    <row r="191" spans="1:29">
      <c r="A191" s="42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P191" s="70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</row>
    <row r="192" spans="1:29">
      <c r="A192" s="42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P192" s="70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</row>
    <row r="193" spans="1:29">
      <c r="A193" s="42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P193" s="70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</row>
    <row r="194" spans="1:29">
      <c r="A194" s="42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P194" s="70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</row>
    <row r="195" spans="1:29">
      <c r="A195" s="42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P195" s="70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</row>
    <row r="196" spans="1:29">
      <c r="A196" s="42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P196" s="70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</row>
    <row r="197" spans="1:29">
      <c r="A197" s="42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P197" s="70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</row>
    <row r="198" spans="1:29">
      <c r="A198" s="42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P198" s="70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</row>
    <row r="199" spans="1:29">
      <c r="A199" s="42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P199" s="70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</row>
    <row r="200" spans="1:29">
      <c r="A200" s="42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P200" s="70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</row>
    <row r="201" spans="1:29">
      <c r="A201" s="42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P201" s="70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</row>
    <row r="202" spans="1:29">
      <c r="A202" s="42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P202" s="70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</row>
    <row r="203" spans="1:29">
      <c r="A203" s="42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P203" s="70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</row>
    <row r="204" spans="1:29">
      <c r="A204" s="42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P204" s="70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</row>
    <row r="205" spans="1:29">
      <c r="A205" s="42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P205" s="70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</row>
    <row r="206" spans="1:29">
      <c r="A206" s="42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P206" s="70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</row>
    <row r="207" spans="1:29">
      <c r="A207" s="42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P207" s="70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</row>
    <row r="208" spans="1:29">
      <c r="A208" s="42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P208" s="70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</row>
    <row r="209" spans="1:29">
      <c r="A209" s="42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P209" s="70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</row>
    <row r="210" spans="1:29">
      <c r="A210" s="42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P210" s="70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</row>
    <row r="211" spans="1:29">
      <c r="A211" s="42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P211" s="70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</row>
    <row r="212" spans="1:29">
      <c r="A212" s="42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P212" s="70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</row>
    <row r="213" spans="1:29">
      <c r="A213" s="42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P213" s="70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</row>
    <row r="214" spans="1:29">
      <c r="A214" s="42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P214" s="70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</row>
    <row r="215" spans="1:29">
      <c r="A215" s="42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P215" s="70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</row>
    <row r="216" spans="1:29">
      <c r="A216" s="42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P216" s="70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</row>
    <row r="217" spans="1:29">
      <c r="A217" s="42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P217" s="70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</row>
    <row r="218" spans="1:29">
      <c r="A218" s="42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P218" s="70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</row>
    <row r="219" spans="1:29">
      <c r="A219" s="42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P219" s="70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</row>
    <row r="220" spans="1:29">
      <c r="A220" s="42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P220" s="70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</row>
    <row r="221" spans="1:29">
      <c r="A221" s="42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P221" s="70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</row>
    <row r="222" spans="1:29">
      <c r="A222" s="42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P222" s="70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</row>
    <row r="223" spans="1:29">
      <c r="A223" s="42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P223" s="70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</row>
    <row r="224" spans="1:29">
      <c r="A224" s="42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P224" s="70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</row>
    <row r="225" spans="1:29">
      <c r="A225" s="42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P225" s="70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</row>
    <row r="226" spans="1:29">
      <c r="A226" s="42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P226" s="70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</row>
    <row r="227" spans="1:29">
      <c r="A227" s="42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P227" s="70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</row>
    <row r="228" spans="1:29">
      <c r="A228" s="42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P228" s="70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</row>
    <row r="229" spans="1:29">
      <c r="A229" s="42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P229" s="70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</row>
    <row r="230" spans="1:29">
      <c r="A230" s="42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P230" s="70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</row>
    <row r="231" spans="1:29">
      <c r="A231" s="42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P231" s="70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</row>
    <row r="232" spans="1:29">
      <c r="A232" s="42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P232" s="70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</row>
    <row r="233" spans="1:29">
      <c r="A233" s="42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P233" s="70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</row>
    <row r="234" spans="1:29">
      <c r="A234" s="42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P234" s="70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</row>
    <row r="235" spans="1:29">
      <c r="A235" s="42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P235" s="70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</row>
    <row r="236" spans="1:29">
      <c r="A236" s="42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P236" s="70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</row>
    <row r="237" spans="1:29">
      <c r="A237" s="42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P237" s="70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</row>
    <row r="238" spans="1:29">
      <c r="A238" s="42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P238" s="70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</row>
    <row r="239" spans="1:29">
      <c r="A239" s="42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P239" s="70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</row>
    <row r="240" spans="1:29">
      <c r="A240" s="42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P240" s="70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</row>
    <row r="241" spans="1:29">
      <c r="A241" s="42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P241" s="70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</row>
    <row r="242" spans="1:29">
      <c r="A242" s="42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P242" s="70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</row>
    <row r="243" spans="1:29">
      <c r="A243" s="42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P243" s="70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</row>
    <row r="244" spans="1:29">
      <c r="A244" s="42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P244" s="70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</row>
    <row r="245" spans="1:29">
      <c r="A245" s="42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P245" s="70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</row>
    <row r="246" spans="1:29">
      <c r="A246" s="42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P246" s="70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</row>
    <row r="247" spans="1:29">
      <c r="A247" s="42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P247" s="70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</row>
    <row r="248" spans="1:29">
      <c r="A248" s="42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P248" s="70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</row>
    <row r="249" spans="1:29">
      <c r="A249" s="42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P249" s="70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</row>
    <row r="250" spans="1:29">
      <c r="A250" s="42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P250" s="70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</row>
    <row r="251" spans="1:29">
      <c r="A251" s="42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P251" s="70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</row>
    <row r="252" spans="1:29">
      <c r="A252" s="42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P252" s="70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</row>
    <row r="253" spans="1:29">
      <c r="A253" s="42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P253" s="70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</row>
    <row r="254" spans="1:29">
      <c r="A254" s="42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P254" s="70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</row>
    <row r="255" spans="1:29">
      <c r="A255" s="42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P255" s="70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</row>
    <row r="256" spans="1:29">
      <c r="A256" s="42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P256" s="70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</row>
    <row r="257" spans="1:29">
      <c r="A257" s="42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P257" s="70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</row>
    <row r="258" spans="1:29">
      <c r="A258" s="42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P258" s="70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</row>
    <row r="259" spans="1:29">
      <c r="A259" s="42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P259" s="70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</row>
    <row r="260" spans="1:29">
      <c r="A260" s="42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P260" s="70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</row>
    <row r="261" spans="1:29">
      <c r="A261" s="42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P261" s="70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</row>
    <row r="262" spans="1:29">
      <c r="A262" s="42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P262" s="70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</row>
    <row r="263" spans="1:29">
      <c r="A263" s="42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P263" s="70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</row>
    <row r="264" spans="1:29">
      <c r="A264" s="42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P264" s="70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</row>
    <row r="265" spans="1:29">
      <c r="A265" s="42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P265" s="70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</row>
    <row r="266" spans="1:29">
      <c r="A266" s="42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P266" s="70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</row>
    <row r="267" spans="1:29">
      <c r="A267" s="42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P267" s="70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</row>
    <row r="268" spans="1:29">
      <c r="A268" s="42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P268" s="70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</row>
    <row r="269" spans="1:29">
      <c r="A269" s="42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P269" s="70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</row>
    <row r="270" spans="1:29">
      <c r="A270" s="42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P270" s="70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</row>
    <row r="271" spans="1:29">
      <c r="A271" s="42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P271" s="70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</row>
    <row r="272" spans="1:29">
      <c r="A272" s="42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P272" s="70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</row>
    <row r="273" spans="1:29">
      <c r="A273" s="42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P273" s="70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</row>
    <row r="274" spans="1:29">
      <c r="A274" s="42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P274" s="70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</row>
    <row r="275" spans="1:29">
      <c r="A275" s="42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P275" s="70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</row>
    <row r="276" spans="1:29">
      <c r="A276" s="42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P276" s="70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</row>
    <row r="277" spans="1:29">
      <c r="A277" s="42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P277" s="70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</row>
    <row r="278" spans="1:29">
      <c r="A278" s="42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P278" s="70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</row>
    <row r="279" spans="1:29">
      <c r="A279" s="42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P279" s="70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</row>
    <row r="280" spans="1:29">
      <c r="A280" s="42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P280" s="70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</row>
    <row r="281" spans="1:29">
      <c r="A281" s="42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P281" s="70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</row>
    <row r="282" spans="1:29">
      <c r="A282" s="42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P282" s="70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</row>
    <row r="283" spans="1:29">
      <c r="A283" s="42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P283" s="70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</row>
    <row r="284" spans="1:29">
      <c r="A284" s="42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P284" s="70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</row>
    <row r="285" spans="1:29">
      <c r="A285" s="42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P285" s="70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</row>
    <row r="286" spans="1:29">
      <c r="A286" s="42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P286" s="70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</row>
    <row r="287" spans="1:29">
      <c r="A287" s="42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P287" s="70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</row>
    <row r="288" spans="1:29">
      <c r="A288" s="42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P288" s="70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</row>
    <row r="289" spans="1:29">
      <c r="A289" s="42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P289" s="70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</row>
    <row r="290" spans="1:29">
      <c r="A290" s="42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P290" s="70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</row>
    <row r="291" spans="1:29">
      <c r="A291" s="42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P291" s="70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</row>
    <row r="292" spans="1:29">
      <c r="A292" s="42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P292" s="70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</row>
    <row r="293" spans="1:29">
      <c r="A293" s="42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P293" s="70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</row>
    <row r="294" spans="1:29">
      <c r="A294" s="42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P294" s="70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</row>
    <row r="295" spans="1:29">
      <c r="A295" s="42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P295" s="70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</row>
    <row r="296" spans="1:29">
      <c r="A296" s="42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P296" s="70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</row>
    <row r="297" spans="1:29">
      <c r="A297" s="42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P297" s="70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</row>
    <row r="298" spans="1:29">
      <c r="A298" s="42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P298" s="70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</row>
    <row r="299" spans="1:29">
      <c r="A299" s="42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P299" s="70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</row>
    <row r="300" spans="1:29">
      <c r="A300" s="42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P300" s="70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</row>
    <row r="301" spans="1:29">
      <c r="A301" s="42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P301" s="70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</row>
    <row r="302" spans="1:29">
      <c r="A302" s="42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P302" s="70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</row>
    <row r="303" spans="1:29">
      <c r="A303" s="42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P303" s="70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</row>
    <row r="304" spans="1:29">
      <c r="A304" s="42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P304" s="70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</row>
    <row r="305" spans="1:29">
      <c r="A305" s="42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P305" s="70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</row>
    <row r="306" spans="1:29">
      <c r="A306" s="42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P306" s="70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</row>
    <row r="307" spans="1:29">
      <c r="A307" s="42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P307" s="70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</row>
    <row r="308" spans="1:29">
      <c r="A308" s="42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P308" s="70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</row>
    <row r="309" spans="1:29">
      <c r="A309" s="42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P309" s="70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</row>
    <row r="310" spans="1:29">
      <c r="A310" s="42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P310" s="70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</row>
    <row r="311" spans="1:29">
      <c r="A311" s="42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P311" s="70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</row>
    <row r="312" spans="1:29">
      <c r="A312" s="42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P312" s="70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</row>
    <row r="313" spans="1:29">
      <c r="A313" s="42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P313" s="70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</row>
    <row r="314" spans="1:29">
      <c r="A314" s="42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P314" s="70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</row>
    <row r="315" spans="1:29">
      <c r="A315" s="42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P315" s="70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</row>
    <row r="316" spans="1:29">
      <c r="A316" s="42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P316" s="70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</row>
    <row r="317" spans="1:29">
      <c r="A317" s="42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P317" s="70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</row>
    <row r="318" spans="1:29">
      <c r="A318" s="42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P318" s="70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</row>
    <row r="319" spans="1:29">
      <c r="A319" s="42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P319" s="70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</row>
    <row r="320" spans="1:29">
      <c r="A320" s="42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P320" s="70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</row>
    <row r="321" spans="1:29">
      <c r="A321" s="42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P321" s="70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</row>
    <row r="322" spans="1:29">
      <c r="A322" s="42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P322" s="70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</row>
    <row r="323" spans="1:29">
      <c r="A323" s="42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P323" s="70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</row>
    <row r="324" spans="1:29">
      <c r="A324" s="42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P324" s="70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</row>
    <row r="325" spans="1:29">
      <c r="A325" s="42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P325" s="70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</row>
    <row r="326" spans="1:29">
      <c r="A326" s="42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P326" s="70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</row>
    <row r="327" spans="1:29">
      <c r="A327" s="42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P327" s="70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</row>
    <row r="328" spans="1:29">
      <c r="A328" s="42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P328" s="70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</row>
    <row r="329" spans="1:29">
      <c r="A329" s="42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P329" s="70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</row>
    <row r="330" spans="1:29">
      <c r="A330" s="42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P330" s="70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</row>
    <row r="331" spans="1:29">
      <c r="A331" s="42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P331" s="70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</row>
    <row r="332" spans="1:29">
      <c r="A332" s="42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P332" s="70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</row>
    <row r="333" spans="1:29">
      <c r="A333" s="42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P333" s="70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</row>
    <row r="334" spans="1:29">
      <c r="A334" s="42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P334" s="70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</row>
    <row r="335" spans="1:29">
      <c r="A335" s="42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P335" s="70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</row>
    <row r="336" spans="1:29">
      <c r="A336" s="42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P336" s="70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</row>
    <row r="337" spans="1:29">
      <c r="A337" s="42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P337" s="70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</row>
    <row r="338" spans="1:29">
      <c r="A338" s="42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P338" s="70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</row>
    <row r="339" spans="1:29">
      <c r="A339" s="42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P339" s="70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</row>
    <row r="340" spans="1:29">
      <c r="A340" s="42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P340" s="70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</row>
    <row r="341" spans="1:29">
      <c r="A341" s="42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P341" s="70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</row>
    <row r="342" spans="1:29">
      <c r="A342" s="42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P342" s="70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</row>
    <row r="343" spans="1:29">
      <c r="A343" s="42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P343" s="70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</row>
    <row r="344" spans="1:29">
      <c r="A344" s="42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P344" s="70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</row>
    <row r="345" spans="1:29">
      <c r="A345" s="42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P345" s="70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</row>
    <row r="346" spans="1:29">
      <c r="A346" s="42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P346" s="70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</row>
    <row r="347" spans="1:29">
      <c r="A347" s="42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P347" s="70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</row>
    <row r="348" spans="1:29">
      <c r="A348" s="42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P348" s="70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</row>
    <row r="349" spans="1:29">
      <c r="A349" s="42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P349" s="70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</row>
    <row r="350" spans="1:29">
      <c r="A350" s="42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P350" s="70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</row>
    <row r="351" spans="1:29">
      <c r="A351" s="42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P351" s="70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</row>
    <row r="352" spans="1:29">
      <c r="A352" s="42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P352" s="70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</row>
    <row r="353" spans="1:29">
      <c r="A353" s="42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P353" s="70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</row>
    <row r="354" spans="1:29">
      <c r="A354" s="42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P354" s="70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</row>
    <row r="355" spans="1:29">
      <c r="A355" s="42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P355" s="70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</row>
    <row r="356" spans="1:29">
      <c r="A356" s="42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P356" s="70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</row>
    <row r="357" spans="1:29">
      <c r="A357" s="42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P357" s="70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</row>
    <row r="358" spans="1:29">
      <c r="A358" s="42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P358" s="70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</row>
    <row r="359" spans="1:29">
      <c r="A359" s="42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P359" s="70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</row>
    <row r="360" spans="1:29">
      <c r="A360" s="42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P360" s="70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</row>
    <row r="361" spans="1:29">
      <c r="A361" s="42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P361" s="70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</row>
    <row r="362" spans="1:29">
      <c r="A362" s="42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P362" s="70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</row>
    <row r="363" spans="1:29">
      <c r="A363" s="42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P363" s="70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</row>
    <row r="364" spans="1:29">
      <c r="A364" s="42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P364" s="70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</row>
    <row r="365" spans="1:29">
      <c r="A365" s="42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P365" s="70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</row>
    <row r="366" spans="1:29">
      <c r="A366" s="42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P366" s="70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</row>
    <row r="367" spans="1:29">
      <c r="A367" s="42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P367" s="70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</row>
    <row r="368" spans="1:29">
      <c r="A368" s="42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P368" s="70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</row>
    <row r="369" spans="1:29">
      <c r="A369" s="42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P369" s="70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</row>
    <row r="370" spans="1:29">
      <c r="A370" s="42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P370" s="70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</row>
    <row r="371" spans="1:29">
      <c r="A371" s="42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P371" s="70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</row>
    <row r="372" spans="1:29">
      <c r="A372" s="42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P372" s="70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</row>
    <row r="373" spans="1:29">
      <c r="A373" s="42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P373" s="70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</row>
    <row r="374" spans="1:29">
      <c r="A374" s="42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P374" s="70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</row>
    <row r="375" spans="1:29">
      <c r="A375" s="42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P375" s="70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</row>
    <row r="376" spans="1:29">
      <c r="A376" s="42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P376" s="70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</row>
    <row r="377" spans="1:29">
      <c r="A377" s="42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P377" s="70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</row>
    <row r="378" spans="1:29">
      <c r="A378" s="42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P378" s="70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</row>
    <row r="379" spans="1:29">
      <c r="A379" s="42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P379" s="70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</row>
    <row r="380" spans="1:29">
      <c r="A380" s="42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P380" s="70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</row>
    <row r="381" spans="1:29">
      <c r="A381" s="42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P381" s="70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</row>
    <row r="382" spans="1:29">
      <c r="A382" s="42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P382" s="70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</row>
    <row r="383" spans="1:29">
      <c r="A383" s="42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P383" s="70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</row>
    <row r="384" spans="1:29">
      <c r="A384" s="42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P384" s="70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</row>
    <row r="385" spans="1:29">
      <c r="A385" s="42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P385" s="70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</row>
    <row r="386" spans="1:29">
      <c r="A386" s="42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P386" s="70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</row>
    <row r="387" spans="1:29">
      <c r="A387" s="42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P387" s="70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</row>
    <row r="388" spans="1:29">
      <c r="A388" s="42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P388" s="70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</row>
    <row r="389" spans="1:29">
      <c r="A389" s="42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P389" s="70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</row>
    <row r="390" spans="1:29">
      <c r="A390" s="42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P390" s="70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</row>
    <row r="391" spans="1:29">
      <c r="A391" s="42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P391" s="70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</row>
    <row r="392" spans="1:29">
      <c r="A392" s="42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P392" s="70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</row>
    <row r="393" spans="1:29">
      <c r="A393" s="42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P393" s="70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</row>
    <row r="394" spans="1:29">
      <c r="A394" s="42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P394" s="70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</row>
    <row r="395" spans="1:29">
      <c r="A395" s="42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P395" s="70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</row>
    <row r="396" spans="1:29">
      <c r="A396" s="42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P396" s="70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</row>
    <row r="397" spans="1:29">
      <c r="A397" s="42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P397" s="70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</row>
    <row r="398" spans="1:29">
      <c r="A398" s="42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P398" s="70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</row>
    <row r="399" spans="1:29">
      <c r="A399" s="42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P399" s="70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</row>
    <row r="400" spans="1:29">
      <c r="A400" s="42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P400" s="70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</row>
    <row r="401" spans="1:29">
      <c r="A401" s="42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P401" s="70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</row>
    <row r="402" spans="1:29">
      <c r="A402" s="42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P402" s="70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</row>
    <row r="403" spans="1:29">
      <c r="A403" s="42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P403" s="70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</row>
    <row r="404" spans="1:29">
      <c r="A404" s="42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P404" s="70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</row>
    <row r="405" spans="1:29">
      <c r="A405" s="42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P405" s="70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</row>
    <row r="406" spans="1:29">
      <c r="A406" s="42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P406" s="70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</row>
    <row r="407" spans="1:29">
      <c r="A407" s="42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P407" s="70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</row>
    <row r="408" spans="1:29">
      <c r="A408" s="42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P408" s="70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</row>
    <row r="409" spans="1:29">
      <c r="A409" s="42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P409" s="70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</row>
    <row r="410" spans="1:29">
      <c r="A410" s="42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P410" s="70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</row>
    <row r="411" spans="1:29">
      <c r="A411" s="42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P411" s="70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</row>
    <row r="412" spans="1:29">
      <c r="A412" s="42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P412" s="70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</row>
    <row r="413" spans="1:29">
      <c r="A413" s="42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P413" s="70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</row>
    <row r="414" spans="1:29">
      <c r="A414" s="42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P414" s="70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</row>
    <row r="415" spans="1:29">
      <c r="A415" s="42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P415" s="70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</row>
    <row r="416" spans="1:29">
      <c r="A416" s="42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P416" s="70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</row>
    <row r="417" spans="1:29">
      <c r="A417" s="42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P417" s="70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</row>
    <row r="418" spans="1:29">
      <c r="A418" s="42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P418" s="70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</row>
    <row r="419" spans="1:29">
      <c r="A419" s="42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P419" s="70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</row>
    <row r="420" spans="1:29">
      <c r="A420" s="42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P420" s="70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</row>
    <row r="421" spans="1:29">
      <c r="A421" s="42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P421" s="70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</row>
    <row r="422" spans="1:29">
      <c r="A422" s="42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P422" s="70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</row>
    <row r="423" spans="1:29">
      <c r="A423" s="42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P423" s="70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</row>
    <row r="424" spans="1:29">
      <c r="A424" s="42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P424" s="70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</row>
    <row r="425" spans="1:29">
      <c r="A425" s="42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P425" s="70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</row>
    <row r="426" spans="1:29">
      <c r="A426" s="42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P426" s="70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</row>
    <row r="427" spans="1:29">
      <c r="A427" s="42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P427" s="70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</row>
    <row r="428" spans="1:29">
      <c r="A428" s="42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P428" s="70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</row>
    <row r="429" spans="1:29">
      <c r="A429" s="42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P429" s="70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</row>
    <row r="430" spans="1:29">
      <c r="A430" s="42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P430" s="70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</row>
    <row r="431" spans="1:29">
      <c r="A431" s="42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P431" s="70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</row>
    <row r="432" spans="1:29">
      <c r="A432" s="42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P432" s="70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</row>
    <row r="433" spans="1:29">
      <c r="A433" s="42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P433" s="70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</row>
    <row r="434" spans="1:29">
      <c r="A434" s="42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P434" s="70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</row>
    <row r="435" spans="1:29">
      <c r="A435" s="42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P435" s="70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</row>
    <row r="436" spans="1:29">
      <c r="A436" s="42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P436" s="70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</row>
    <row r="437" spans="1:29">
      <c r="A437" s="42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P437" s="70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</row>
    <row r="438" spans="1:29">
      <c r="A438" s="42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P438" s="70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</row>
    <row r="439" spans="1:29">
      <c r="A439" s="42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P439" s="70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</row>
    <row r="440" spans="1:29">
      <c r="A440" s="42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P440" s="70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</row>
    <row r="441" spans="1:29">
      <c r="A441" s="42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P441" s="70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</row>
    <row r="442" spans="1:29">
      <c r="A442" s="42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P442" s="70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</row>
    <row r="443" spans="1:29">
      <c r="A443" s="42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P443" s="70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</row>
    <row r="444" spans="1:29">
      <c r="A444" s="42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P444" s="70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</row>
    <row r="445" spans="1:29">
      <c r="A445" s="42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P445" s="70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</row>
    <row r="446" spans="1:29">
      <c r="A446" s="42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P446" s="70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</row>
    <row r="447" spans="1:29">
      <c r="A447" s="42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P447" s="70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</row>
    <row r="448" spans="1:29">
      <c r="A448" s="42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P448" s="70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</row>
    <row r="449" spans="1:29">
      <c r="A449" s="42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P449" s="70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</row>
    <row r="450" spans="1:29">
      <c r="A450" s="42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P450" s="70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</row>
    <row r="451" spans="1:29">
      <c r="A451" s="42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P451" s="70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</row>
    <row r="452" spans="1:29">
      <c r="A452" s="42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P452" s="70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</row>
    <row r="453" spans="1:29">
      <c r="A453" s="42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P453" s="70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</row>
    <row r="454" spans="1:29">
      <c r="A454" s="42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P454" s="70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</row>
    <row r="455" spans="1:29">
      <c r="A455" s="42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P455" s="70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</row>
    <row r="456" spans="1:29">
      <c r="A456" s="42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P456" s="70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</row>
    <row r="457" spans="1:29">
      <c r="A457" s="42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P457" s="70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</row>
    <row r="458" spans="1:29">
      <c r="A458" s="42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P458" s="70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</row>
    <row r="459" spans="1:29">
      <c r="A459" s="42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P459" s="70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</row>
    <row r="460" spans="1:29">
      <c r="A460" s="42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P460" s="70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</row>
    <row r="461" spans="1:29">
      <c r="A461" s="42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P461" s="70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</row>
    <row r="462" spans="1:29">
      <c r="A462" s="42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P462" s="70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</row>
    <row r="463" spans="1:29">
      <c r="A463" s="42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P463" s="70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</row>
    <row r="464" spans="1:29">
      <c r="A464" s="42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P464" s="70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</row>
    <row r="465" spans="1:29">
      <c r="A465" s="42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P465" s="70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</row>
    <row r="466" spans="1:29">
      <c r="A466" s="42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P466" s="70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</row>
    <row r="467" spans="1:29">
      <c r="A467" s="42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P467" s="70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</row>
    <row r="468" spans="1:29">
      <c r="A468" s="42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P468" s="70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</row>
    <row r="469" spans="1:29">
      <c r="A469" s="42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P469" s="70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</row>
    <row r="470" spans="1:29">
      <c r="A470" s="42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P470" s="70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</row>
    <row r="471" spans="1:29">
      <c r="A471" s="42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P471" s="70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</row>
    <row r="472" spans="1:29">
      <c r="A472" s="42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P472" s="70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</row>
    <row r="473" spans="1:29">
      <c r="A473" s="42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P473" s="70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</row>
    <row r="474" spans="1:29">
      <c r="A474" s="42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P474" s="70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</row>
    <row r="475" spans="1:29">
      <c r="A475" s="42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P475" s="70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</row>
    <row r="476" spans="1:29">
      <c r="A476" s="42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P476" s="70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</row>
    <row r="477" spans="1:29">
      <c r="A477" s="42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P477" s="70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</row>
    <row r="478" spans="1:29">
      <c r="A478" s="42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P478" s="70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</row>
    <row r="479" spans="1:29">
      <c r="A479" s="42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P479" s="70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</row>
    <row r="480" spans="1:29">
      <c r="A480" s="42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P480" s="70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</row>
    <row r="481" spans="1:29">
      <c r="A481" s="42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P481" s="70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</row>
    <row r="482" spans="1:29">
      <c r="A482" s="42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P482" s="70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</row>
    <row r="483" spans="1:29">
      <c r="A483" s="42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P483" s="70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</row>
    <row r="484" spans="1:29">
      <c r="A484" s="42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P484" s="70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</row>
    <row r="485" spans="1:29">
      <c r="A485" s="42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P485" s="70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</row>
    <row r="486" spans="1:29">
      <c r="A486" s="42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P486" s="70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</row>
    <row r="487" spans="1:29">
      <c r="A487" s="42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P487" s="70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</row>
    <row r="488" spans="1:29">
      <c r="A488" s="42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P488" s="70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</row>
    <row r="489" spans="1:29">
      <c r="A489" s="42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P489" s="70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</row>
    <row r="490" spans="1:29">
      <c r="A490" s="42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P490" s="70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</row>
    <row r="491" spans="1:29">
      <c r="A491" s="42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P491" s="70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</row>
    <row r="492" spans="1:29">
      <c r="A492" s="42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P492" s="70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</row>
    <row r="493" spans="1:29">
      <c r="A493" s="42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P493" s="70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</row>
    <row r="494" spans="1:29">
      <c r="A494" s="42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P494" s="70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</row>
    <row r="495" spans="1:29">
      <c r="A495" s="42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P495" s="70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</row>
    <row r="496" spans="1:29">
      <c r="A496" s="42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P496" s="70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</row>
    <row r="497" spans="1:29">
      <c r="A497" s="42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P497" s="70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</row>
    <row r="498" spans="1:29">
      <c r="A498" s="42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P498" s="70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</row>
    <row r="499" spans="1:29">
      <c r="A499" s="42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P499" s="70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</row>
    <row r="500" spans="1:29">
      <c r="A500" s="42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P500" s="70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</row>
    <row r="501" spans="1:29">
      <c r="A501" s="42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P501" s="70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</row>
    <row r="502" spans="1:29">
      <c r="A502" s="42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P502" s="70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</row>
    <row r="503" spans="1:29">
      <c r="A503" s="42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P503" s="70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</row>
    <row r="504" spans="1:29">
      <c r="A504" s="42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P504" s="70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</row>
    <row r="505" spans="1:29">
      <c r="A505" s="42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P505" s="70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</row>
    <row r="506" spans="1:29">
      <c r="A506" s="42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P506" s="70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</row>
    <row r="507" spans="1:29">
      <c r="A507" s="42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P507" s="70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</row>
    <row r="508" spans="1:29">
      <c r="A508" s="42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P508" s="70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</row>
    <row r="509" spans="1:29">
      <c r="A509" s="42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P509" s="70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</row>
    <row r="510" spans="1:29">
      <c r="A510" s="42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P510" s="70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</row>
    <row r="511" spans="1:29">
      <c r="A511" s="42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P511" s="70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</row>
    <row r="512" spans="1:29">
      <c r="A512" s="42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P512" s="70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</row>
    <row r="513" spans="1:29">
      <c r="A513" s="42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P513" s="70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</row>
    <row r="514" spans="1:29">
      <c r="A514" s="42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P514" s="70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</row>
    <row r="515" spans="1:29">
      <c r="A515" s="42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P515" s="70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</row>
    <row r="516" spans="1:29">
      <c r="A516" s="42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P516" s="70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</row>
    <row r="517" spans="1:29">
      <c r="A517" s="42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P517" s="70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</row>
    <row r="518" spans="1:29">
      <c r="A518" s="42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P518" s="70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</row>
    <row r="519" spans="1:29">
      <c r="A519" s="42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P519" s="70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</row>
    <row r="520" spans="1:29">
      <c r="A520" s="42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P520" s="70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</row>
    <row r="521" spans="1:29">
      <c r="A521" s="42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P521" s="70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</row>
    <row r="522" spans="1:29">
      <c r="A522" s="42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P522" s="70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</row>
    <row r="523" spans="1:29">
      <c r="A523" s="42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P523" s="70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</row>
    <row r="524" spans="1:29">
      <c r="A524" s="42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P524" s="70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</row>
    <row r="525" spans="1:29">
      <c r="A525" s="42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P525" s="70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</row>
    <row r="526" spans="1:29">
      <c r="A526" s="42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P526" s="70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</row>
    <row r="527" spans="1:29">
      <c r="A527" s="42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P527" s="70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</row>
    <row r="528" spans="1:29">
      <c r="A528" s="42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P528" s="70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</row>
    <row r="529" spans="1:29">
      <c r="A529" s="42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P529" s="70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</row>
    <row r="530" spans="1:29">
      <c r="A530" s="42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P530" s="70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</row>
    <row r="531" spans="1:29">
      <c r="A531" s="42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P531" s="70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</row>
    <row r="532" spans="1:29">
      <c r="A532" s="42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P532" s="70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</row>
    <row r="533" spans="1:29">
      <c r="A533" s="42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P533" s="70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</row>
    <row r="534" spans="1:29">
      <c r="A534" s="42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P534" s="70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</row>
    <row r="535" spans="1:29">
      <c r="A535" s="42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P535" s="70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</row>
    <row r="536" spans="1:29">
      <c r="A536" s="42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P536" s="70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</row>
    <row r="537" spans="1:29">
      <c r="A537" s="42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P537" s="70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</row>
    <row r="538" spans="1:29">
      <c r="A538" s="42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P538" s="70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</row>
    <row r="539" spans="1:29">
      <c r="A539" s="42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P539" s="70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</row>
    <row r="540" spans="1:29">
      <c r="A540" s="42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P540" s="70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</row>
    <row r="541" spans="1:29">
      <c r="A541" s="42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P541" s="70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</row>
    <row r="542" spans="1:29">
      <c r="A542" s="42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P542" s="70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</row>
    <row r="543" spans="1:29">
      <c r="A543" s="42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P543" s="70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</row>
    <row r="544" spans="1:29">
      <c r="A544" s="42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P544" s="70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</row>
    <row r="545" spans="1:29">
      <c r="A545" s="42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P545" s="70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</row>
    <row r="546" spans="1:29">
      <c r="A546" s="42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P546" s="70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</row>
    <row r="547" spans="1:29">
      <c r="A547" s="42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P547" s="70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</row>
    <row r="548" spans="1:29">
      <c r="A548" s="42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P548" s="70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</row>
    <row r="549" spans="1:29">
      <c r="A549" s="42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P549" s="70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</row>
    <row r="550" spans="1:29">
      <c r="A550" s="42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P550" s="70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</row>
    <row r="551" spans="1:29">
      <c r="A551" s="42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P551" s="70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</row>
    <row r="552" spans="1:29">
      <c r="A552" s="42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P552" s="70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</row>
    <row r="553" spans="1:29">
      <c r="A553" s="42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P553" s="70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</row>
    <row r="554" spans="1:29">
      <c r="A554" s="42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P554" s="70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</row>
    <row r="555" spans="1:29">
      <c r="A555" s="42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P555" s="70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</row>
    <row r="556" spans="1:29">
      <c r="A556" s="42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P556" s="70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</row>
    <row r="557" spans="1:29">
      <c r="A557" s="42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P557" s="70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</row>
    <row r="558" spans="1:29">
      <c r="A558" s="42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P558" s="70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</row>
    <row r="559" spans="1:29">
      <c r="A559" s="42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P559" s="70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</row>
    <row r="560" spans="1:29">
      <c r="A560" s="42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P560" s="70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</row>
    <row r="561" spans="1:29">
      <c r="A561" s="42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P561" s="70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</row>
    <row r="562" spans="1:29">
      <c r="A562" s="42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P562" s="70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</row>
    <row r="563" spans="1:29">
      <c r="A563" s="42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P563" s="70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</row>
    <row r="564" spans="1:29">
      <c r="A564" s="42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P564" s="70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</row>
    <row r="565" spans="1:29">
      <c r="A565" s="42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P565" s="70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</row>
    <row r="566" spans="1:29">
      <c r="A566" s="42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P566" s="70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</row>
    <row r="567" spans="1:29">
      <c r="A567" s="42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P567" s="70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</row>
    <row r="568" spans="1:29">
      <c r="A568" s="42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P568" s="70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</row>
    <row r="569" spans="1:29">
      <c r="A569" s="42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P569" s="70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</row>
    <row r="570" spans="1:29">
      <c r="A570" s="42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P570" s="70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</row>
    <row r="571" spans="1:29">
      <c r="A571" s="42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P571" s="70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</row>
    <row r="572" spans="1:29">
      <c r="A572" s="42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P572" s="70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</row>
    <row r="573" spans="1:29">
      <c r="A573" s="42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P573" s="70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</row>
    <row r="574" spans="1:29">
      <c r="A574" s="42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P574" s="70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</row>
    <row r="575" spans="1:29">
      <c r="A575" s="42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P575" s="70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</row>
    <row r="576" spans="1:29">
      <c r="A576" s="42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P576" s="70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</row>
    <row r="577" spans="1:29">
      <c r="A577" s="42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P577" s="70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</row>
    <row r="578" spans="1:29">
      <c r="A578" s="42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P578" s="70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</row>
    <row r="579" spans="1:29">
      <c r="A579" s="42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P579" s="70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</row>
    <row r="580" spans="1:29">
      <c r="A580" s="42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P580" s="70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</row>
    <row r="581" spans="1:29">
      <c r="A581" s="42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P581" s="70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</row>
    <row r="582" spans="1:29">
      <c r="A582" s="42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P582" s="70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</row>
    <row r="583" spans="1:29">
      <c r="A583" s="42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P583" s="70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</row>
    <row r="584" spans="1:29">
      <c r="A584" s="42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P584" s="70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</row>
    <row r="585" spans="1:29">
      <c r="A585" s="42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P585" s="70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</row>
    <row r="586" spans="1:29">
      <c r="A586" s="42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P586" s="70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</row>
    <row r="587" spans="1:29">
      <c r="A587" s="42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P587" s="70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</row>
    <row r="588" spans="1:29">
      <c r="A588" s="42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P588" s="70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</row>
    <row r="589" spans="1:29">
      <c r="A589" s="42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P589" s="70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</row>
    <row r="590" spans="1:29">
      <c r="A590" s="42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P590" s="70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</row>
    <row r="591" spans="1:29">
      <c r="A591" s="42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P591" s="70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</row>
    <row r="592" spans="1:29">
      <c r="A592" s="42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P592" s="70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</row>
    <row r="593" spans="1:29">
      <c r="A593" s="42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P593" s="70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</row>
    <row r="594" spans="1:29">
      <c r="A594" s="42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P594" s="70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</row>
    <row r="595" spans="1:29">
      <c r="A595" s="42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P595" s="70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</row>
    <row r="596" spans="1:29">
      <c r="A596" s="42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P596" s="70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</row>
    <row r="597" spans="1:29">
      <c r="A597" s="42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P597" s="70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</row>
    <row r="598" spans="1:29">
      <c r="A598" s="42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P598" s="70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</row>
    <row r="599" spans="1:29">
      <c r="A599" s="42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P599" s="70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</row>
    <row r="600" spans="1:29">
      <c r="A600" s="42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P600" s="70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</row>
    <row r="601" spans="1:29">
      <c r="A601" s="42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P601" s="70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</row>
    <row r="602" spans="1:29">
      <c r="A602" s="42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P602" s="70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</row>
    <row r="603" spans="1:29">
      <c r="A603" s="42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P603" s="70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</row>
    <row r="604" spans="1:29">
      <c r="A604" s="42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P604" s="70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</row>
    <row r="605" spans="1:29">
      <c r="A605" s="42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P605" s="70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</row>
    <row r="606" spans="1:29">
      <c r="A606" s="42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P606" s="70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</row>
    <row r="607" spans="1:29">
      <c r="A607" s="42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P607" s="70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</row>
    <row r="608" spans="1:29">
      <c r="A608" s="42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P608" s="70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</row>
    <row r="609" spans="1:29">
      <c r="A609" s="42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P609" s="70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</row>
    <row r="610" spans="1:29">
      <c r="A610" s="42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P610" s="70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</row>
    <row r="611" spans="1:29">
      <c r="A611" s="42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P611" s="70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</row>
    <row r="612" spans="1:29">
      <c r="A612" s="42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P612" s="70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</row>
    <row r="613" spans="1:29">
      <c r="A613" s="42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P613" s="70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</row>
    <row r="614" spans="1:29">
      <c r="A614" s="42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P614" s="70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</row>
    <row r="615" spans="1:29">
      <c r="A615" s="42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P615" s="70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</row>
    <row r="616" spans="1:29">
      <c r="A616" s="42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P616" s="70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</row>
    <row r="617" spans="1:29">
      <c r="A617" s="42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P617" s="70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</row>
    <row r="618" spans="1:29">
      <c r="A618" s="42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P618" s="70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</row>
    <row r="619" spans="1:29">
      <c r="A619" s="42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P619" s="70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</row>
    <row r="620" spans="1:29">
      <c r="A620" s="42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P620" s="70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</row>
    <row r="621" spans="1:29">
      <c r="A621" s="42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P621" s="70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</row>
    <row r="622" spans="1:29">
      <c r="A622" s="42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P622" s="70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</row>
    <row r="623" spans="1:29">
      <c r="A623" s="42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P623" s="70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</row>
    <row r="624" spans="1:29">
      <c r="A624" s="42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P624" s="70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</row>
    <row r="625" spans="1:29">
      <c r="A625" s="42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P625" s="70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</row>
    <row r="626" spans="1:29">
      <c r="A626" s="42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P626" s="70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</row>
    <row r="627" spans="1:29">
      <c r="A627" s="42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P627" s="70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</row>
    <row r="628" spans="1:29">
      <c r="A628" s="42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P628" s="70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</row>
    <row r="629" spans="1:29">
      <c r="A629" s="42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P629" s="70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</row>
    <row r="630" spans="1:29">
      <c r="A630" s="42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P630" s="70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</row>
    <row r="631" spans="1:29">
      <c r="A631" s="42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P631" s="70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</row>
    <row r="632" spans="1:29">
      <c r="A632" s="42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P632" s="70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</row>
    <row r="633" spans="1:29">
      <c r="A633" s="42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P633" s="70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</row>
    <row r="634" spans="1:29">
      <c r="A634" s="42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P634" s="70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</row>
    <row r="635" spans="1:29">
      <c r="A635" s="42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P635" s="70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</row>
    <row r="636" spans="1:29">
      <c r="A636" s="42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P636" s="70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</row>
    <row r="637" spans="1:29">
      <c r="A637" s="42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P637" s="70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</row>
    <row r="638" spans="1:29">
      <c r="A638" s="42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P638" s="70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</row>
    <row r="639" spans="1:29">
      <c r="A639" s="42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P639" s="70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</row>
    <row r="640" spans="1:29">
      <c r="A640" s="42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P640" s="70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</row>
    <row r="641" spans="1:29">
      <c r="A641" s="42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P641" s="70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</row>
    <row r="642" spans="1:29">
      <c r="A642" s="42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P642" s="70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</row>
    <row r="643" spans="1:29">
      <c r="A643" s="42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P643" s="70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</row>
    <row r="644" spans="1:29">
      <c r="A644" s="42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P644" s="70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</row>
    <row r="645" spans="1:29">
      <c r="A645" s="42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P645" s="70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</row>
    <row r="646" spans="1:29">
      <c r="A646" s="42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P646" s="70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</row>
    <row r="647" spans="1:29">
      <c r="A647" s="42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P647" s="70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</row>
    <row r="648" spans="1:29">
      <c r="A648" s="42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P648" s="70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</row>
    <row r="649" spans="1:29">
      <c r="A649" s="42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P649" s="70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</row>
    <row r="650" spans="1:29">
      <c r="A650" s="42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P650" s="70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</row>
    <row r="651" spans="1:29">
      <c r="A651" s="42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P651" s="70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</row>
    <row r="652" spans="1:29">
      <c r="A652" s="42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P652" s="70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</row>
    <row r="653" spans="1:29">
      <c r="A653" s="42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P653" s="70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</row>
    <row r="654" spans="1:29">
      <c r="A654" s="42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P654" s="70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</row>
    <row r="655" spans="1:29">
      <c r="A655" s="42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P655" s="70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</row>
    <row r="656" spans="1:29">
      <c r="A656" s="42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P656" s="70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</row>
    <row r="657" spans="1:29">
      <c r="A657" s="42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P657" s="70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</row>
    <row r="658" spans="1:29">
      <c r="A658" s="42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P658" s="70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</row>
    <row r="659" spans="1:29">
      <c r="A659" s="42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P659" s="70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</row>
    <row r="660" spans="1:29">
      <c r="A660" s="42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P660" s="70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</row>
    <row r="661" spans="1:29">
      <c r="A661" s="42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P661" s="70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</row>
    <row r="662" spans="1:29">
      <c r="A662" s="42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P662" s="70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</row>
    <row r="663" spans="1:29">
      <c r="A663" s="42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P663" s="70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</row>
    <row r="664" spans="1:29">
      <c r="A664" s="42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P664" s="70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</row>
    <row r="665" spans="1:29">
      <c r="A665" s="42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P665" s="70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</row>
    <row r="666" spans="1:29">
      <c r="A666" s="42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P666" s="70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</row>
    <row r="667" spans="1:29">
      <c r="A667" s="42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P667" s="70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</row>
    <row r="668" spans="1:29">
      <c r="A668" s="42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P668" s="70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</row>
    <row r="669" spans="1:29">
      <c r="A669" s="42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P669" s="70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</row>
    <row r="670" spans="1:29">
      <c r="A670" s="42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P670" s="70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</row>
    <row r="671" spans="1:29">
      <c r="A671" s="42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P671" s="70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</row>
    <row r="672" spans="1:29">
      <c r="A672" s="42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P672" s="70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</row>
    <row r="673" spans="1:29">
      <c r="A673" s="42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P673" s="70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</row>
    <row r="674" spans="1:29">
      <c r="A674" s="42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P674" s="70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</row>
    <row r="675" spans="1:29">
      <c r="A675" s="42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P675" s="70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</row>
    <row r="676" spans="1:29">
      <c r="A676" s="42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P676" s="70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</row>
    <row r="677" spans="1:29">
      <c r="A677" s="42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P677" s="70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</row>
    <row r="678" spans="1:29">
      <c r="A678" s="42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P678" s="70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</row>
    <row r="679" spans="1:29">
      <c r="A679" s="42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P679" s="70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</row>
    <row r="680" spans="1:29">
      <c r="A680" s="42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P680" s="70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</row>
    <row r="681" spans="1:29">
      <c r="A681" s="42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P681" s="70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</row>
    <row r="682" spans="1:29">
      <c r="A682" s="42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P682" s="70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</row>
    <row r="683" spans="1:29">
      <c r="A683" s="42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P683" s="70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</row>
    <row r="684" spans="1:29">
      <c r="A684" s="42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P684" s="70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</row>
    <row r="685" spans="1:29">
      <c r="A685" s="42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P685" s="70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</row>
    <row r="686" spans="1:29">
      <c r="A686" s="42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P686" s="70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</row>
    <row r="687" spans="1:29">
      <c r="A687" s="42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P687" s="70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</row>
    <row r="688" spans="1:29">
      <c r="A688" s="42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P688" s="70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</row>
    <row r="689" spans="1:29">
      <c r="A689" s="42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P689" s="70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</row>
    <row r="690" spans="1:29">
      <c r="A690" s="42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P690" s="70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</row>
    <row r="691" spans="1:29">
      <c r="A691" s="42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P691" s="70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</row>
    <row r="692" spans="1:29">
      <c r="A692" s="42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P692" s="70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</row>
    <row r="693" spans="1:29">
      <c r="A693" s="42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P693" s="70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</row>
    <row r="694" spans="1:29">
      <c r="A694" s="42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P694" s="70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</row>
    <row r="695" spans="1:29">
      <c r="A695" s="42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P695" s="70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</row>
    <row r="696" spans="1:29">
      <c r="A696" s="42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P696" s="70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</row>
    <row r="697" spans="1:29">
      <c r="A697" s="42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P697" s="70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</row>
    <row r="698" spans="1:29">
      <c r="A698" s="42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P698" s="70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</row>
    <row r="699" spans="1:29">
      <c r="A699" s="42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P699" s="70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</row>
    <row r="700" spans="1:29">
      <c r="A700" s="42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P700" s="70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</row>
    <row r="701" spans="1:29">
      <c r="A701" s="42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P701" s="70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</row>
    <row r="702" spans="1:29">
      <c r="A702" s="42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P702" s="70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</row>
    <row r="703" spans="1:29">
      <c r="A703" s="42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P703" s="70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</row>
    <row r="704" spans="1:29">
      <c r="A704" s="42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P704" s="70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</row>
    <row r="705" spans="1:29">
      <c r="A705" s="42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P705" s="70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</row>
    <row r="706" spans="1:29">
      <c r="A706" s="42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P706" s="70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</row>
    <row r="707" spans="1:29">
      <c r="A707" s="42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P707" s="70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</row>
    <row r="708" spans="1:29">
      <c r="A708" s="42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P708" s="70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</row>
    <row r="709" spans="1:29">
      <c r="A709" s="42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P709" s="70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</row>
    <row r="710" spans="1:29">
      <c r="A710" s="42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P710" s="70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</row>
    <row r="711" spans="1:29">
      <c r="A711" s="42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P711" s="70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</row>
    <row r="712" spans="1:29">
      <c r="A712" s="42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P712" s="70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</row>
    <row r="713" spans="1:29">
      <c r="A713" s="42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P713" s="70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</row>
    <row r="714" spans="1:29">
      <c r="A714" s="42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P714" s="70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</row>
    <row r="715" spans="1:29">
      <c r="A715" s="42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P715" s="70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</row>
    <row r="716" spans="1:29">
      <c r="A716" s="42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P716" s="70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</row>
    <row r="717" spans="1:29">
      <c r="A717" s="42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P717" s="70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</row>
    <row r="718" spans="1:29">
      <c r="A718" s="42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P718" s="70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</row>
    <row r="719" spans="1:29">
      <c r="A719" s="42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P719" s="70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</row>
    <row r="720" spans="1:29">
      <c r="A720" s="42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P720" s="70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</row>
    <row r="721" spans="1:29">
      <c r="A721" s="42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P721" s="70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</row>
    <row r="722" spans="1:29">
      <c r="A722" s="42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P722" s="70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</row>
    <row r="723" spans="1:29">
      <c r="A723" s="42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P723" s="70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</row>
    <row r="724" spans="1:29">
      <c r="A724" s="42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P724" s="70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</row>
    <row r="725" spans="1:29">
      <c r="A725" s="42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P725" s="70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</row>
    <row r="726" spans="1:29">
      <c r="A726" s="42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P726" s="70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</row>
    <row r="727" spans="1:29">
      <c r="A727" s="42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P727" s="70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</row>
    <row r="728" spans="1:29">
      <c r="A728" s="42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P728" s="70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</row>
    <row r="729" spans="1:29">
      <c r="A729" s="42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P729" s="70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</row>
    <row r="730" spans="1:29">
      <c r="A730" s="42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P730" s="70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</row>
    <row r="731" spans="1:29">
      <c r="A731" s="42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P731" s="70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</row>
    <row r="732" spans="1:29">
      <c r="A732" s="42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P732" s="70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</row>
    <row r="733" spans="1:29">
      <c r="A733" s="42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P733" s="70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</row>
    <row r="734" spans="1:29">
      <c r="A734" s="42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P734" s="70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</row>
    <row r="735" spans="1:29">
      <c r="A735" s="42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P735" s="70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</row>
    <row r="736" spans="1:29">
      <c r="A736" s="42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P736" s="70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</row>
    <row r="737" spans="1:29">
      <c r="A737" s="42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P737" s="70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</row>
    <row r="738" spans="1:29">
      <c r="A738" s="42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P738" s="70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</row>
    <row r="739" spans="1:29">
      <c r="A739" s="42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P739" s="70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</row>
    <row r="740" spans="1:29">
      <c r="A740" s="42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P740" s="70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</row>
    <row r="741" spans="1:29">
      <c r="A741" s="42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P741" s="70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</row>
    <row r="742" spans="1:29">
      <c r="A742" s="42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P742" s="70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</row>
    <row r="743" spans="1:29">
      <c r="A743" s="42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P743" s="70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</row>
    <row r="744" spans="1:29">
      <c r="A744" s="42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P744" s="70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</row>
    <row r="745" spans="1:29">
      <c r="A745" s="42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P745" s="70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</row>
    <row r="746" spans="1:29">
      <c r="A746" s="42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P746" s="70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</row>
    <row r="747" spans="1:29">
      <c r="A747" s="42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P747" s="70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</row>
    <row r="748" spans="1:29">
      <c r="A748" s="42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P748" s="70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</row>
    <row r="749" spans="1:29">
      <c r="A749" s="42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P749" s="70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</row>
    <row r="750" spans="1:29">
      <c r="A750" s="42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P750" s="70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</row>
    <row r="751" spans="1:29">
      <c r="A751" s="42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P751" s="70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</row>
    <row r="752" spans="1:29">
      <c r="A752" s="42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P752" s="70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</row>
    <row r="753" spans="1:29">
      <c r="A753" s="42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P753" s="70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</row>
    <row r="754" spans="1:29">
      <c r="A754" s="42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P754" s="70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</row>
    <row r="755" spans="1:29">
      <c r="A755" s="42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P755" s="70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</row>
    <row r="756" spans="1:29">
      <c r="A756" s="42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P756" s="70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</row>
    <row r="757" spans="1:29">
      <c r="A757" s="42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P757" s="70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</row>
    <row r="758" spans="1:29">
      <c r="A758" s="42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P758" s="70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</row>
    <row r="759" spans="1:29">
      <c r="A759" s="42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P759" s="70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</row>
    <row r="760" spans="1:29">
      <c r="A760" s="42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P760" s="70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</row>
    <row r="761" spans="1:29">
      <c r="A761" s="42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P761" s="70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</row>
    <row r="762" spans="1:29">
      <c r="A762" s="42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P762" s="70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</row>
    <row r="763" spans="1:29">
      <c r="A763" s="42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P763" s="70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</row>
    <row r="764" spans="1:29">
      <c r="A764" s="42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P764" s="70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</row>
    <row r="765" spans="1:29">
      <c r="A765" s="42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P765" s="70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</row>
    <row r="766" spans="1:29">
      <c r="A766" s="42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P766" s="70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</row>
    <row r="767" spans="1:29">
      <c r="A767" s="42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P767" s="70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</row>
    <row r="768" spans="1:29">
      <c r="A768" s="42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P768" s="70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</row>
    <row r="769" spans="1:29">
      <c r="A769" s="42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P769" s="70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</row>
    <row r="770" spans="1:29">
      <c r="A770" s="42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P770" s="70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</row>
    <row r="771" spans="1:29">
      <c r="A771" s="42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P771" s="70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</row>
    <row r="772" spans="1:29">
      <c r="A772" s="42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P772" s="70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</row>
    <row r="773" spans="1:29">
      <c r="A773" s="42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P773" s="70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</row>
    <row r="774" spans="1:29">
      <c r="A774" s="42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P774" s="70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</row>
    <row r="775" spans="1:29">
      <c r="A775" s="42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P775" s="70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</row>
    <row r="776" spans="1:29">
      <c r="A776" s="42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P776" s="70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</row>
    <row r="777" spans="1:29">
      <c r="A777" s="42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P777" s="70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</row>
    <row r="778" spans="1:29">
      <c r="A778" s="42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P778" s="70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</row>
    <row r="779" spans="1:29">
      <c r="A779" s="42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P779" s="70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</row>
    <row r="780" spans="1:29">
      <c r="A780" s="42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P780" s="70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</row>
    <row r="781" spans="1:29">
      <c r="A781" s="42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P781" s="70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</row>
    <row r="782" spans="1:29">
      <c r="A782" s="42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P782" s="70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</row>
    <row r="783" spans="1:29">
      <c r="A783" s="42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P783" s="70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</row>
    <row r="784" spans="1:29">
      <c r="A784" s="42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P784" s="70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</row>
    <row r="785" spans="1:29">
      <c r="A785" s="42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P785" s="70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</row>
    <row r="786" spans="1:29">
      <c r="A786" s="42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P786" s="70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</row>
    <row r="787" spans="1:29">
      <c r="A787" s="42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P787" s="70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</row>
    <row r="788" spans="1:29">
      <c r="A788" s="42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P788" s="70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</row>
    <row r="789" spans="1:29">
      <c r="A789" s="42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P789" s="70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</row>
    <row r="790" spans="1:29">
      <c r="A790" s="42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P790" s="70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</row>
    <row r="791" spans="1:29">
      <c r="A791" s="42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P791" s="70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</row>
    <row r="792" spans="1:29">
      <c r="A792" s="42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P792" s="70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</row>
    <row r="793" spans="1:29">
      <c r="A793" s="42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P793" s="70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</row>
    <row r="794" spans="1:29">
      <c r="A794" s="42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P794" s="70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</row>
    <row r="795" spans="1:29">
      <c r="A795" s="42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P795" s="70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</row>
    <row r="796" spans="1:29">
      <c r="A796" s="42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P796" s="70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</row>
    <row r="797" spans="1:29">
      <c r="A797" s="42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P797" s="70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</row>
    <row r="798" spans="1:29">
      <c r="A798" s="42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P798" s="70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</row>
    <row r="799" spans="1:29">
      <c r="A799" s="42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P799" s="70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</row>
    <row r="800" spans="1:29">
      <c r="A800" s="42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P800" s="70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</row>
    <row r="801" spans="1:29">
      <c r="A801" s="42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P801" s="70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</row>
    <row r="802" spans="1:29">
      <c r="A802" s="42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P802" s="70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</row>
    <row r="803" spans="1:29">
      <c r="A803" s="42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P803" s="70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</row>
    <row r="804" spans="1:29">
      <c r="A804" s="42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P804" s="70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</row>
    <row r="805" spans="1:29">
      <c r="A805" s="42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P805" s="70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</row>
    <row r="806" spans="1:29">
      <c r="A806" s="42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P806" s="70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</row>
    <row r="807" spans="1:29">
      <c r="A807" s="42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P807" s="70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</row>
    <row r="808" spans="1:29">
      <c r="A808" s="42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P808" s="70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</row>
    <row r="809" spans="1:29">
      <c r="A809" s="42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P809" s="70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</row>
    <row r="810" spans="1:29">
      <c r="A810" s="42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P810" s="70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</row>
    <row r="811" spans="1:29">
      <c r="A811" s="42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P811" s="70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</row>
    <row r="812" spans="1:29">
      <c r="A812" s="42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P812" s="70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</row>
    <row r="813" spans="1:29">
      <c r="A813" s="42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P813" s="70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</row>
    <row r="814" spans="1:29">
      <c r="A814" s="42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P814" s="70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</row>
    <row r="815" spans="1:29">
      <c r="A815" s="42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P815" s="70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</row>
    <row r="816" spans="1:29">
      <c r="A816" s="42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P816" s="70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</row>
    <row r="817" spans="1:29">
      <c r="A817" s="42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P817" s="70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</row>
    <row r="818" spans="1:29">
      <c r="A818" s="42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P818" s="70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</row>
    <row r="819" spans="1:29">
      <c r="A819" s="42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P819" s="70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</row>
    <row r="820" spans="1:29">
      <c r="A820" s="42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P820" s="70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</row>
    <row r="821" spans="1:29">
      <c r="A821" s="42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P821" s="70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</row>
    <row r="822" spans="1:29">
      <c r="A822" s="42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P822" s="70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</row>
    <row r="823" spans="1:29">
      <c r="A823" s="42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P823" s="70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</row>
    <row r="824" spans="1:29">
      <c r="A824" s="42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P824" s="70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</row>
    <row r="825" spans="1:29">
      <c r="A825" s="42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P825" s="70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</row>
    <row r="826" spans="1:29">
      <c r="A826" s="42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P826" s="70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</row>
    <row r="827" spans="1:29">
      <c r="A827" s="42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P827" s="70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</row>
    <row r="828" spans="1:29">
      <c r="A828" s="42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P828" s="70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</row>
    <row r="829" spans="1:29">
      <c r="A829" s="42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P829" s="70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</row>
    <row r="830" spans="1:29">
      <c r="A830" s="42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P830" s="70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</row>
    <row r="831" spans="1:29">
      <c r="A831" s="42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P831" s="70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</row>
    <row r="832" spans="1:29">
      <c r="A832" s="42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P832" s="70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</row>
    <row r="833" spans="1:29">
      <c r="A833" s="42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P833" s="70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</row>
    <row r="834" spans="1:29">
      <c r="A834" s="42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P834" s="70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</row>
    <row r="835" spans="1:29">
      <c r="A835" s="42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P835" s="70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</row>
    <row r="836" spans="1:29">
      <c r="A836" s="42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P836" s="70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</row>
    <row r="837" spans="1:29">
      <c r="A837" s="42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P837" s="70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</row>
    <row r="838" spans="1:29">
      <c r="A838" s="42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P838" s="70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</row>
    <row r="839" spans="1:29">
      <c r="A839" s="42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P839" s="70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</row>
    <row r="840" spans="1:29">
      <c r="A840" s="42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P840" s="70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</row>
    <row r="841" spans="1:29">
      <c r="A841" s="42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P841" s="70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</row>
    <row r="842" spans="1:29">
      <c r="A842" s="42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P842" s="70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</row>
    <row r="843" spans="1:29">
      <c r="A843" s="42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P843" s="70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</row>
    <row r="844" spans="1:29">
      <c r="A844" s="42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P844" s="70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</row>
    <row r="845" spans="1:29">
      <c r="A845" s="42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P845" s="70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</row>
    <row r="846" spans="1:29">
      <c r="A846" s="42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P846" s="70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</row>
    <row r="847" spans="1:29">
      <c r="A847" s="42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P847" s="70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</row>
    <row r="848" spans="1:29">
      <c r="A848" s="42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P848" s="70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</row>
    <row r="849" spans="1:29">
      <c r="A849" s="42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P849" s="70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</row>
    <row r="850" spans="1:29">
      <c r="A850" s="42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P850" s="70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</row>
    <row r="851" spans="1:29">
      <c r="A851" s="42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P851" s="70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</row>
    <row r="852" spans="1:29">
      <c r="A852" s="42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P852" s="70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</row>
    <row r="853" spans="1:29">
      <c r="A853" s="42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P853" s="70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</row>
    <row r="854" spans="1:29">
      <c r="A854" s="42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P854" s="70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</row>
    <row r="855" spans="1:29">
      <c r="A855" s="42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P855" s="70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</row>
    <row r="856" spans="1:29">
      <c r="A856" s="42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P856" s="70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</row>
    <row r="857" spans="1:29">
      <c r="A857" s="42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P857" s="70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</row>
    <row r="858" spans="1:29">
      <c r="A858" s="42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P858" s="70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</row>
    <row r="859" spans="1:29">
      <c r="A859" s="42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P859" s="70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</row>
    <row r="860" spans="1:29">
      <c r="A860" s="42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P860" s="70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</row>
    <row r="861" spans="1:29">
      <c r="A861" s="42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P861" s="70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</row>
    <row r="862" spans="1:29">
      <c r="A862" s="42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P862" s="70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</row>
    <row r="863" spans="1:29">
      <c r="A863" s="42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P863" s="70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</row>
    <row r="864" spans="1:29">
      <c r="A864" s="42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P864" s="70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</row>
    <row r="865" spans="1:29">
      <c r="A865" s="42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P865" s="70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</row>
    <row r="866" spans="1:29">
      <c r="A866" s="42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P866" s="70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</row>
    <row r="867" spans="1:29">
      <c r="A867" s="42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P867" s="70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</row>
    <row r="868" spans="1:29">
      <c r="A868" s="42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P868" s="70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</row>
    <row r="869" spans="1:29">
      <c r="A869" s="42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P869" s="70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</row>
    <row r="870" spans="1:29">
      <c r="A870" s="42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P870" s="70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</row>
    <row r="871" spans="1:29">
      <c r="A871" s="42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P871" s="70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</row>
    <row r="872" spans="1:29">
      <c r="A872" s="42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P872" s="70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</row>
    <row r="873" spans="1:29">
      <c r="A873" s="42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P873" s="70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</row>
    <row r="874" spans="1:29">
      <c r="A874" s="42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P874" s="70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</row>
    <row r="875" spans="1:29">
      <c r="A875" s="42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P875" s="70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</row>
    <row r="876" spans="1:29">
      <c r="A876" s="42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P876" s="70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</row>
    <row r="877" spans="1:29">
      <c r="A877" s="42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P877" s="70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</row>
    <row r="878" spans="1:29">
      <c r="A878" s="42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P878" s="70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</row>
    <row r="879" spans="1:29">
      <c r="A879" s="42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P879" s="70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</row>
    <row r="880" spans="1:29">
      <c r="A880" s="42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P880" s="70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</row>
    <row r="881" spans="1:29">
      <c r="A881" s="42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P881" s="70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</row>
    <row r="882" spans="1:29">
      <c r="A882" s="42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P882" s="70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</row>
    <row r="883" spans="1:29">
      <c r="A883" s="42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P883" s="70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</row>
    <row r="884" spans="1:29">
      <c r="A884" s="42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P884" s="70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</row>
    <row r="885" spans="1:29">
      <c r="A885" s="42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P885" s="70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</row>
    <row r="886" spans="1:29">
      <c r="A886" s="42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P886" s="70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</row>
    <row r="887" spans="1:29">
      <c r="A887" s="42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P887" s="70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</row>
    <row r="888" spans="1:29">
      <c r="A888" s="42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P888" s="70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</row>
    <row r="889" spans="1:29">
      <c r="A889" s="42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P889" s="70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</row>
    <row r="890" spans="1:29">
      <c r="A890" s="42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P890" s="70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</row>
    <row r="891" spans="1:29">
      <c r="A891" s="42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P891" s="70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</row>
    <row r="892" spans="1:29">
      <c r="A892" s="42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P892" s="70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</row>
    <row r="893" spans="1:29">
      <c r="A893" s="42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P893" s="70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</row>
    <row r="894" spans="1:29">
      <c r="A894" s="42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P894" s="70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</row>
    <row r="895" spans="1:29">
      <c r="A895" s="42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P895" s="70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</row>
    <row r="896" spans="1:29">
      <c r="A896" s="42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P896" s="70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</row>
    <row r="897" spans="1:29">
      <c r="A897" s="42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P897" s="70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</row>
    <row r="898" spans="1:29">
      <c r="A898" s="42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P898" s="70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</row>
    <row r="899" spans="1:29">
      <c r="A899" s="42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P899" s="70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</row>
    <row r="900" spans="1:29">
      <c r="A900" s="42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P900" s="70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</row>
    <row r="901" spans="1:29">
      <c r="A901" s="42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P901" s="70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</row>
    <row r="902" spans="1:29">
      <c r="A902" s="42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P902" s="70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</row>
    <row r="903" spans="1:29">
      <c r="A903" s="42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P903" s="70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</row>
    <row r="904" spans="1:29">
      <c r="A904" s="42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P904" s="70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</row>
    <row r="905" spans="1:29">
      <c r="A905" s="42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P905" s="70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</row>
    <row r="906" spans="1:29">
      <c r="A906" s="42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P906" s="70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</row>
    <row r="907" spans="1:29">
      <c r="A907" s="42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P907" s="70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</row>
    <row r="908" spans="1:29">
      <c r="A908" s="42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P908" s="70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</row>
    <row r="909" spans="1:29">
      <c r="A909" s="42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P909" s="70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</row>
    <row r="910" spans="1:29">
      <c r="A910" s="42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P910" s="70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</row>
    <row r="911" spans="1:29">
      <c r="A911" s="42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P911" s="70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</row>
    <row r="912" spans="1:29">
      <c r="A912" s="42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P912" s="70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</row>
    <row r="913" spans="1:29">
      <c r="A913" s="42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P913" s="70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</row>
    <row r="914" spans="1:29">
      <c r="A914" s="42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P914" s="70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</row>
    <row r="915" spans="1:29">
      <c r="A915" s="42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P915" s="70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</row>
    <row r="916" spans="1:29">
      <c r="A916" s="42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P916" s="70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</row>
    <row r="917" spans="1:29">
      <c r="A917" s="42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P917" s="70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</row>
    <row r="918" spans="1:29">
      <c r="A918" s="42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P918" s="70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</row>
    <row r="919" spans="1:29">
      <c r="A919" s="42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P919" s="70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</row>
    <row r="920" spans="1:29">
      <c r="A920" s="42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P920" s="70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</row>
    <row r="921" spans="1:29">
      <c r="A921" s="42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P921" s="70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</row>
    <row r="922" spans="1:29">
      <c r="A922" s="42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P922" s="70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</row>
    <row r="923" spans="1:29">
      <c r="A923" s="42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P923" s="70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</row>
    <row r="924" spans="1:29">
      <c r="A924" s="42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P924" s="70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</row>
    <row r="925" spans="1:29">
      <c r="A925" s="42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P925" s="70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</row>
    <row r="926" spans="1:29">
      <c r="A926" s="42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P926" s="70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</row>
    <row r="927" spans="1:29">
      <c r="A927" s="42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P927" s="70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</row>
    <row r="928" spans="1:29">
      <c r="A928" s="42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P928" s="70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</row>
    <row r="929" spans="1:29">
      <c r="A929" s="42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P929" s="70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</row>
    <row r="930" spans="1:29">
      <c r="A930" s="42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P930" s="70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</row>
    <row r="931" spans="1:29">
      <c r="A931" s="42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P931" s="70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</row>
    <row r="932" spans="1:29">
      <c r="A932" s="42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P932" s="70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</row>
    <row r="933" spans="1:29">
      <c r="A933" s="42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P933" s="70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</row>
    <row r="934" spans="1:29">
      <c r="A934" s="42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P934" s="70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</row>
    <row r="935" spans="1:29">
      <c r="A935" s="42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P935" s="70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</row>
    <row r="936" spans="1:29">
      <c r="A936" s="42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P936" s="70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</row>
    <row r="937" spans="1:29">
      <c r="A937" s="42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P937" s="70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</row>
    <row r="938" spans="1:29">
      <c r="A938" s="42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P938" s="70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</row>
    <row r="939" spans="1:29">
      <c r="A939" s="42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P939" s="70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</row>
    <row r="940" spans="1:29">
      <c r="A940" s="42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P940" s="70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</row>
    <row r="941" spans="1:29">
      <c r="A941" s="42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P941" s="70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</row>
    <row r="942" spans="1:29">
      <c r="A942" s="42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P942" s="70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</row>
    <row r="943" spans="1:29">
      <c r="A943" s="42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P943" s="70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</row>
    <row r="944" spans="1:29">
      <c r="A944" s="42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P944" s="70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</row>
    <row r="945" spans="1:29">
      <c r="A945" s="42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P945" s="70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</row>
    <row r="946" spans="1:29">
      <c r="A946" s="42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P946" s="70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</row>
    <row r="947" spans="1:29">
      <c r="A947" s="42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P947" s="70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</row>
    <row r="948" spans="1:29">
      <c r="A948" s="42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P948" s="70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</row>
    <row r="949" spans="1:29">
      <c r="A949" s="42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P949" s="70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</row>
    <row r="950" spans="1:29">
      <c r="A950" s="42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P950" s="70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</row>
    <row r="951" spans="1:29">
      <c r="A951" s="42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P951" s="70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</row>
    <row r="952" spans="1:29">
      <c r="A952" s="42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P952" s="70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</row>
    <row r="953" spans="1:29">
      <c r="A953" s="42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P953" s="70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</row>
    <row r="954" spans="1:29">
      <c r="A954" s="42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P954" s="70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</row>
    <row r="955" spans="1:29">
      <c r="A955" s="42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P955" s="70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</row>
    <row r="956" spans="1:29">
      <c r="A956" s="42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P956" s="70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</row>
    <row r="957" spans="1:29">
      <c r="A957" s="42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P957" s="70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</row>
    <row r="958" spans="1:29">
      <c r="A958" s="42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P958" s="70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</row>
    <row r="959" spans="1:29">
      <c r="A959" s="42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P959" s="70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</row>
    <row r="960" spans="1:29">
      <c r="A960" s="42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P960" s="70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</row>
    <row r="961" spans="1:29">
      <c r="A961" s="42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P961" s="70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</row>
    <row r="962" spans="1:29">
      <c r="A962" s="42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P962" s="70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</row>
    <row r="963" spans="1:29">
      <c r="A963" s="42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P963" s="70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</row>
    <row r="964" spans="1:29">
      <c r="A964" s="42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P964" s="70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</row>
    <row r="965" spans="1:29">
      <c r="A965" s="42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P965" s="70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</row>
    <row r="966" spans="1:29">
      <c r="A966" s="42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P966" s="70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</row>
    <row r="967" spans="1:29">
      <c r="A967" s="42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P967" s="70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</row>
    <row r="968" spans="1:29">
      <c r="A968" s="42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P968" s="70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</row>
    <row r="969" spans="1:29">
      <c r="A969" s="42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P969" s="70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</row>
    <row r="970" spans="1:29">
      <c r="A970" s="42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P970" s="70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</row>
    <row r="971" spans="1:29">
      <c r="A971" s="42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P971" s="70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</row>
    <row r="972" spans="1:29">
      <c r="A972" s="42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P972" s="70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</row>
    <row r="973" spans="1:29">
      <c r="A973" s="42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P973" s="70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</row>
    <row r="974" spans="1:29">
      <c r="A974" s="42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P974" s="70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</row>
    <row r="975" spans="1:29">
      <c r="A975" s="42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P975" s="70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</row>
    <row r="976" spans="1:29">
      <c r="A976" s="42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P976" s="70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</row>
    <row r="977" spans="1:29">
      <c r="A977" s="42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P977" s="70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</row>
    <row r="978" spans="1:29">
      <c r="A978" s="42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P978" s="70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</row>
    <row r="979" spans="1:29">
      <c r="A979" s="42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P979" s="70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</row>
    <row r="980" spans="1:29">
      <c r="A980" s="42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P980" s="70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</row>
    <row r="981" spans="1:29">
      <c r="A981" s="42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P981" s="70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</row>
    <row r="982" spans="1:29">
      <c r="A982" s="42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P982" s="70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</row>
    <row r="983" spans="1:29">
      <c r="A983" s="42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P983" s="70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</row>
    <row r="984" spans="1:29">
      <c r="A984" s="42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P984" s="70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</row>
    <row r="985" spans="1:29">
      <c r="A985" s="42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P985" s="70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</row>
    <row r="986" spans="1:29">
      <c r="A986" s="42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P986" s="70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</row>
    <row r="987" spans="1:29">
      <c r="A987" s="42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P987" s="70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</row>
    <row r="988" spans="1:29">
      <c r="A988" s="42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P988" s="70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</row>
    <row r="989" spans="1:29">
      <c r="A989" s="42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P989" s="70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</row>
    <row r="990" spans="1:29">
      <c r="A990" s="42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P990" s="70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</row>
    <row r="991" spans="1:29">
      <c r="A991" s="42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P991" s="70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</row>
    <row r="992" spans="1:29">
      <c r="A992" s="42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P992" s="70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</row>
    <row r="993" spans="1:29">
      <c r="A993" s="42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P993" s="70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</row>
    <row r="994" spans="1:29">
      <c r="A994" s="42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P994" s="70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</row>
    <row r="995" spans="1:29">
      <c r="A995" s="42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P995" s="70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</row>
    <row r="996" spans="1:29">
      <c r="A996" s="42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P996" s="70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</row>
    <row r="997" spans="1:29">
      <c r="A997" s="42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P997" s="70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</row>
    <row r="998" spans="1:29">
      <c r="A998" s="42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P998" s="70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</row>
    <row r="999" spans="1:29">
      <c r="A999" s="42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P999" s="70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</row>
    <row r="1000" spans="1:29">
      <c r="A1000" s="42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P1000" s="70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A15A-0CC0-46F2-A346-EFA9BEFEA4EC}">
  <sheetPr codeName="Sheet20">
    <tabColor rgb="FFA5A5A5"/>
  </sheetPr>
  <dimension ref="A1:AA47"/>
  <sheetViews>
    <sheetView showGridLines="0" zoomScale="55" zoomScaleNormal="55" workbookViewId="0">
      <selection activeCell="Y56" sqref="Y56"/>
    </sheetView>
  </sheetViews>
  <sheetFormatPr defaultRowHeight="14.25"/>
  <cols>
    <col min="1" max="1" width="24.5" customWidth="1"/>
    <col min="2" max="2" width="16.375" bestFit="1" customWidth="1"/>
    <col min="4" max="4" width="17.625" bestFit="1" customWidth="1"/>
    <col min="5" max="5" width="4.875" bestFit="1" customWidth="1"/>
    <col min="7" max="7" width="11.625" bestFit="1" customWidth="1"/>
    <col min="8" max="8" width="4.875" bestFit="1" customWidth="1"/>
    <col min="9" max="9" width="3.375" bestFit="1" customWidth="1"/>
    <col min="10" max="10" width="4.875" bestFit="1" customWidth="1"/>
    <col min="11" max="11" width="7.125" bestFit="1" customWidth="1"/>
    <col min="12" max="12" width="4.875" bestFit="1" customWidth="1"/>
    <col min="14" max="14" width="55.75" bestFit="1" customWidth="1"/>
    <col min="18" max="18" width="10.25" style="71" customWidth="1"/>
    <col min="26" max="26" width="9" style="71"/>
  </cols>
  <sheetData>
    <row r="1" spans="1:27" ht="20.25" thickBot="1">
      <c r="A1" s="14" t="s">
        <v>8893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27" ht="15" thickTop="1">
      <c r="A2" t="s">
        <v>8880</v>
      </c>
    </row>
    <row r="3" spans="1:27" ht="15.75" thickBot="1">
      <c r="A3" s="11" t="s">
        <v>8853</v>
      </c>
      <c r="B3" s="15"/>
      <c r="D3" s="19" t="s">
        <v>8867</v>
      </c>
      <c r="E3" s="22"/>
      <c r="G3" s="20" t="s">
        <v>8868</v>
      </c>
      <c r="H3" s="24"/>
      <c r="I3" s="24"/>
      <c r="J3" s="24"/>
      <c r="K3" s="24"/>
      <c r="L3" s="24"/>
      <c r="N3" t="s">
        <v>8869</v>
      </c>
    </row>
    <row r="4" spans="1:27" ht="15">
      <c r="A4" t="s">
        <v>8881</v>
      </c>
      <c r="B4" s="16" t="s">
        <v>7038</v>
      </c>
      <c r="D4" t="s">
        <v>8890</v>
      </c>
      <c r="E4" s="43" t="b">
        <v>1</v>
      </c>
      <c r="G4" t="s">
        <v>8855</v>
      </c>
      <c r="H4" s="44" t="b">
        <v>0</v>
      </c>
      <c r="I4" s="31" t="s">
        <v>8857</v>
      </c>
      <c r="J4" s="32" t="b">
        <v>1</v>
      </c>
      <c r="K4" s="31" t="s">
        <v>8859</v>
      </c>
      <c r="L4" s="45" t="b">
        <v>0</v>
      </c>
      <c r="N4" t="s">
        <v>10554</v>
      </c>
    </row>
    <row r="5" spans="1:27" ht="15">
      <c r="A5" t="s">
        <v>8882</v>
      </c>
      <c r="B5" s="17" t="str" cm="1">
        <f t="array" ref="B5">_xlfn.XLOOKUP(B4,_xlfn.ANCHORARRAY(GDP_HISTORY_DATA!$O$2),_xlfn.ANCHORARRAY(GDP_HISTORY_DATA!$AH$2),B4)</f>
        <v>Cierre anual 2025</v>
      </c>
      <c r="E5" s="30"/>
      <c r="G5" t="s">
        <v>8856</v>
      </c>
      <c r="H5" s="38" t="b">
        <v>1</v>
      </c>
      <c r="I5" s="35" t="s">
        <v>8858</v>
      </c>
      <c r="J5" s="36" t="b">
        <v>1</v>
      </c>
      <c r="K5" s="35" t="s">
        <v>8860</v>
      </c>
      <c r="L5" s="40" t="b">
        <v>0</v>
      </c>
      <c r="N5" t="str">
        <f>"Evolución del pronóstico de PIB real para "&amp;LOWER(B5)</f>
        <v>Evolución del pronóstico de PIB real para cierre anual 2025</v>
      </c>
    </row>
    <row r="6" spans="1:27">
      <c r="N6" t="str" cm="1">
        <f t="array" ref="N6">_xlfn.LET(_xlpm.x,_xlfn.DROP(_xlfn.CHOOSECOLS(_xlfn.ANCHORARRAY(GDP_HISTORY_DATA!$P$8),1),1),IFERROR("Cobertura: "&amp;TEXT(_xlfn.TAKE(_xlpm.x,1),"[$-es-MX]mmm yyyy")&amp;" – "&amp;TEXT(_xlfn.TAKE(_xlpm.x,-1),"[$-es-MX]mmm yyyy"),"Cobertura: sin datos"))</f>
        <v>Cobertura: dic. 2022 – ene. 2026</v>
      </c>
    </row>
    <row r="7" spans="1:27" ht="18" customHeight="1">
      <c r="A7" s="53" t="str">
        <f>IF($H$4,"● PIB real - Media","")</f>
        <v/>
      </c>
      <c r="B7" s="54"/>
      <c r="C7" s="54"/>
      <c r="D7" s="54"/>
      <c r="E7" s="55"/>
      <c r="F7" s="66" t="str">
        <f>IF($H$5,"● PIB real - Mediana","")</f>
        <v>● PIB real - Mediana</v>
      </c>
      <c r="G7" s="54"/>
      <c r="H7" s="54"/>
      <c r="I7" s="56"/>
      <c r="J7" s="54"/>
      <c r="K7" s="67" t="str">
        <f>IF($J$4,"● PIB real - Q1","")</f>
        <v>● PIB real - Q1</v>
      </c>
      <c r="L7" s="54"/>
      <c r="M7" s="57"/>
      <c r="N7" s="54"/>
      <c r="O7" s="54"/>
      <c r="P7" s="54"/>
    </row>
    <row r="8" spans="1:27" ht="18" customHeight="1">
      <c r="A8" s="57" t="str">
        <f>IF($J$5,"● PIB real - Q3","")</f>
        <v>● PIB real - Q3</v>
      </c>
      <c r="B8" s="54"/>
      <c r="C8" s="54"/>
      <c r="D8" s="54"/>
      <c r="E8" s="59"/>
      <c r="F8" s="68" t="str">
        <f>IF($L$4,"● PIB real - Mínimo","")</f>
        <v/>
      </c>
      <c r="G8" s="54"/>
      <c r="H8" s="54"/>
      <c r="I8" s="60"/>
      <c r="J8" s="54"/>
      <c r="K8" s="69" t="str">
        <f>IF($L$5,"● PIB real - Máximo","")</f>
        <v/>
      </c>
      <c r="L8" s="54"/>
      <c r="M8" s="61"/>
      <c r="N8" s="54" t="str">
        <f>"Error de estimación del PIB real para "&amp;LOWER(B5)</f>
        <v>Error de estimación del PIB real para cierre anual 2025</v>
      </c>
      <c r="O8" s="54"/>
      <c r="P8" s="54"/>
      <c r="R8" s="71" t="str" cm="1">
        <f t="array" ref="R8:X47">_xlfn.ANCHORARRAY(GDP_HISTORY_DATA!AI8)</f>
        <v>Fecha encuesta</v>
      </c>
      <c r="S8" t="str">
        <v/>
      </c>
      <c r="T8" t="str">
        <v>PIB real - Mediana</v>
      </c>
      <c r="U8" t="str">
        <v>PIB real - Q1</v>
      </c>
      <c r="V8" t="str">
        <v>PIB real - Q3</v>
      </c>
      <c r="W8" t="str">
        <v/>
      </c>
      <c r="X8" t="str">
        <v/>
      </c>
      <c r="Z8" s="71" t="str" cm="1">
        <f t="array" ref="Z8:AA46">_xlfn.ANCHORARRAY(GDP_HISTORY_DATA!AQ8)</f>
        <v>Fecha encuesta</v>
      </c>
      <c r="AA8" t="str">
        <v>PIB real - Error</v>
      </c>
    </row>
    <row r="9" spans="1:27" ht="18" customHeight="1">
      <c r="A9" s="62"/>
      <c r="B9" s="54"/>
      <c r="C9" s="54"/>
      <c r="D9" s="54"/>
      <c r="E9" s="63"/>
      <c r="F9" s="54"/>
      <c r="G9" s="54"/>
      <c r="H9" s="54"/>
      <c r="I9" s="64"/>
      <c r="J9" s="54"/>
      <c r="K9" s="54"/>
      <c r="L9" s="54"/>
      <c r="M9" s="65"/>
      <c r="N9" s="54" t="s">
        <v>9651</v>
      </c>
      <c r="O9" s="54"/>
      <c r="P9" s="54"/>
      <c r="R9" s="71">
        <v>44926</v>
      </c>
      <c r="S9" t="e">
        <v>#N/A</v>
      </c>
      <c r="T9">
        <v>2</v>
      </c>
      <c r="U9">
        <v>1.8</v>
      </c>
      <c r="V9">
        <v>2.2000000000000002</v>
      </c>
      <c r="W9" t="e">
        <v>#N/A</v>
      </c>
      <c r="X9" t="e">
        <v>#N/A</v>
      </c>
      <c r="Z9" s="71">
        <v>44926</v>
      </c>
      <c r="AA9">
        <v>1.502972</v>
      </c>
    </row>
    <row r="10" spans="1:27">
      <c r="R10" s="71">
        <v>44957</v>
      </c>
      <c r="S10" t="e">
        <v>#N/A</v>
      </c>
      <c r="T10">
        <v>2</v>
      </c>
      <c r="U10">
        <v>1.8</v>
      </c>
      <c r="V10">
        <v>2.1</v>
      </c>
      <c r="W10" t="e">
        <v>#N/A</v>
      </c>
      <c r="X10" t="e">
        <v>#N/A</v>
      </c>
      <c r="Z10" s="71">
        <v>44957</v>
      </c>
      <c r="AA10">
        <v>1.502972</v>
      </c>
    </row>
    <row r="11" spans="1:27">
      <c r="R11" s="71">
        <v>44985</v>
      </c>
      <c r="S11" t="e">
        <v>#N/A</v>
      </c>
      <c r="T11">
        <v>2</v>
      </c>
      <c r="U11">
        <v>1.75</v>
      </c>
      <c r="V11">
        <v>2.1</v>
      </c>
      <c r="W11" t="e">
        <v>#N/A</v>
      </c>
      <c r="X11" t="e">
        <v>#N/A</v>
      </c>
      <c r="Z11" s="71">
        <v>44985</v>
      </c>
      <c r="AA11">
        <v>1.502972</v>
      </c>
    </row>
    <row r="12" spans="1:27">
      <c r="R12" s="71">
        <v>45016</v>
      </c>
      <c r="S12" t="e">
        <v>#N/A</v>
      </c>
      <c r="T12">
        <v>2</v>
      </c>
      <c r="U12">
        <v>1.75</v>
      </c>
      <c r="V12">
        <v>2.2000000000000002</v>
      </c>
      <c r="W12" t="e">
        <v>#N/A</v>
      </c>
      <c r="X12" t="e">
        <v>#N/A</v>
      </c>
      <c r="Z12" s="71">
        <v>45016</v>
      </c>
      <c r="AA12">
        <v>1.502972</v>
      </c>
    </row>
    <row r="13" spans="1:27">
      <c r="R13" s="71">
        <v>45046</v>
      </c>
      <c r="S13" t="e">
        <v>#N/A</v>
      </c>
      <c r="T13">
        <v>2</v>
      </c>
      <c r="U13">
        <v>1.8</v>
      </c>
      <c r="V13">
        <v>2.2000000000000002</v>
      </c>
      <c r="W13" t="e">
        <v>#N/A</v>
      </c>
      <c r="X13" t="e">
        <v>#N/A</v>
      </c>
      <c r="Z13" s="71">
        <v>45046</v>
      </c>
      <c r="AA13">
        <v>1.502972</v>
      </c>
    </row>
    <row r="14" spans="1:27">
      <c r="R14" s="71">
        <v>45077</v>
      </c>
      <c r="S14" t="e">
        <v>#N/A</v>
      </c>
      <c r="T14">
        <v>2</v>
      </c>
      <c r="U14">
        <v>1.9</v>
      </c>
      <c r="V14">
        <v>2.2999999999999998</v>
      </c>
      <c r="W14" t="e">
        <v>#N/A</v>
      </c>
      <c r="X14" t="e">
        <v>#N/A</v>
      </c>
      <c r="Z14" s="71">
        <v>45077</v>
      </c>
      <c r="AA14">
        <v>1.502972</v>
      </c>
    </row>
    <row r="15" spans="1:27">
      <c r="R15" s="71">
        <v>45107</v>
      </c>
      <c r="S15" t="e">
        <v>#N/A</v>
      </c>
      <c r="T15">
        <v>2</v>
      </c>
      <c r="U15">
        <v>1.8</v>
      </c>
      <c r="V15">
        <v>2.2999999999999998</v>
      </c>
      <c r="W15" t="e">
        <v>#N/A</v>
      </c>
      <c r="X15" t="e">
        <v>#N/A</v>
      </c>
      <c r="Z15" s="71">
        <v>45107</v>
      </c>
      <c r="AA15">
        <v>1.502972</v>
      </c>
    </row>
    <row r="16" spans="1:27">
      <c r="R16" s="71">
        <v>45138</v>
      </c>
      <c r="S16" t="e">
        <v>#N/A</v>
      </c>
      <c r="T16">
        <v>2</v>
      </c>
      <c r="U16">
        <v>1.93</v>
      </c>
      <c r="V16">
        <v>2.4500000000000002</v>
      </c>
      <c r="W16" t="e">
        <v>#N/A</v>
      </c>
      <c r="X16" t="e">
        <v>#N/A</v>
      </c>
      <c r="Z16" s="71">
        <v>45138</v>
      </c>
      <c r="AA16">
        <v>1.502972</v>
      </c>
    </row>
    <row r="17" spans="18:27">
      <c r="R17" s="71">
        <v>45169</v>
      </c>
      <c r="S17" t="e">
        <v>#N/A</v>
      </c>
      <c r="T17">
        <v>2.1</v>
      </c>
      <c r="U17">
        <v>2</v>
      </c>
      <c r="V17">
        <v>2.5</v>
      </c>
      <c r="W17" t="e">
        <v>#N/A</v>
      </c>
      <c r="X17" t="e">
        <v>#N/A</v>
      </c>
      <c r="Z17" s="71">
        <v>45169</v>
      </c>
      <c r="AA17">
        <v>1.6029720000000001</v>
      </c>
    </row>
    <row r="18" spans="18:27">
      <c r="R18" s="71">
        <v>45199</v>
      </c>
      <c r="S18" t="e">
        <v>#N/A</v>
      </c>
      <c r="T18">
        <v>2</v>
      </c>
      <c r="U18">
        <v>1.7</v>
      </c>
      <c r="V18">
        <v>2.4</v>
      </c>
      <c r="W18" t="e">
        <v>#N/A</v>
      </c>
      <c r="X18" t="e">
        <v>#N/A</v>
      </c>
      <c r="Z18" s="71">
        <v>45199</v>
      </c>
      <c r="AA18">
        <v>1.502972</v>
      </c>
    </row>
    <row r="19" spans="18:27">
      <c r="R19" s="71">
        <v>45230</v>
      </c>
      <c r="S19" t="e">
        <v>#N/A</v>
      </c>
      <c r="T19">
        <v>2</v>
      </c>
      <c r="U19">
        <v>1.78</v>
      </c>
      <c r="V19">
        <v>2.4</v>
      </c>
      <c r="W19" t="e">
        <v>#N/A</v>
      </c>
      <c r="X19" t="e">
        <v>#N/A</v>
      </c>
      <c r="Z19" s="71">
        <v>45230</v>
      </c>
      <c r="AA19">
        <v>1.502972</v>
      </c>
    </row>
    <row r="20" spans="18:27">
      <c r="R20" s="71">
        <v>45260</v>
      </c>
      <c r="S20" t="e">
        <v>#N/A</v>
      </c>
      <c r="T20">
        <v>2</v>
      </c>
      <c r="U20">
        <v>1.73</v>
      </c>
      <c r="V20">
        <v>2.38</v>
      </c>
      <c r="W20" t="e">
        <v>#N/A</v>
      </c>
      <c r="X20" t="e">
        <v>#N/A</v>
      </c>
      <c r="Z20" s="71">
        <v>45260</v>
      </c>
      <c r="AA20">
        <v>1.502972</v>
      </c>
    </row>
    <row r="21" spans="18:27">
      <c r="R21" s="71">
        <v>45291</v>
      </c>
      <c r="S21" t="e">
        <v>#N/A</v>
      </c>
      <c r="T21">
        <v>2</v>
      </c>
      <c r="U21">
        <v>1.65</v>
      </c>
      <c r="V21">
        <v>2.4</v>
      </c>
      <c r="W21" t="e">
        <v>#N/A</v>
      </c>
      <c r="X21" t="e">
        <v>#N/A</v>
      </c>
      <c r="Z21" s="71">
        <v>45291</v>
      </c>
      <c r="AA21">
        <v>1.502972</v>
      </c>
    </row>
    <row r="22" spans="18:27">
      <c r="R22" s="71">
        <v>45322</v>
      </c>
      <c r="S22" t="e">
        <v>#N/A</v>
      </c>
      <c r="T22">
        <v>1.94</v>
      </c>
      <c r="U22">
        <v>1.65</v>
      </c>
      <c r="V22">
        <v>2.4</v>
      </c>
      <c r="W22" t="e">
        <v>#N/A</v>
      </c>
      <c r="X22" t="e">
        <v>#N/A</v>
      </c>
      <c r="Z22" s="71">
        <v>45322</v>
      </c>
      <c r="AA22">
        <v>1.4429719999999999</v>
      </c>
    </row>
    <row r="23" spans="18:27">
      <c r="R23" s="71">
        <v>45351</v>
      </c>
      <c r="S23" t="e">
        <v>#N/A</v>
      </c>
      <c r="T23">
        <v>1.8</v>
      </c>
      <c r="U23">
        <v>1.6</v>
      </c>
      <c r="V23">
        <v>2.2000000000000002</v>
      </c>
      <c r="W23" t="e">
        <v>#N/A</v>
      </c>
      <c r="X23" t="e">
        <v>#N/A</v>
      </c>
      <c r="Z23" s="71">
        <v>45351</v>
      </c>
      <c r="AA23">
        <v>1.302972</v>
      </c>
    </row>
    <row r="24" spans="18:27">
      <c r="R24" s="71">
        <v>45382</v>
      </c>
      <c r="S24" t="e">
        <v>#N/A</v>
      </c>
      <c r="T24">
        <v>1.8</v>
      </c>
      <c r="U24">
        <v>1.6</v>
      </c>
      <c r="V24">
        <v>2.2000000000000002</v>
      </c>
      <c r="W24" t="e">
        <v>#N/A</v>
      </c>
      <c r="X24" t="e">
        <v>#N/A</v>
      </c>
      <c r="Z24" s="71">
        <v>45382</v>
      </c>
      <c r="AA24">
        <v>1.302972</v>
      </c>
    </row>
    <row r="25" spans="18:27">
      <c r="R25" s="71">
        <v>45412</v>
      </c>
      <c r="S25" t="e">
        <v>#N/A</v>
      </c>
      <c r="T25">
        <v>1.8</v>
      </c>
      <c r="U25">
        <v>1.6</v>
      </c>
      <c r="V25">
        <v>2.0299999999999998</v>
      </c>
      <c r="W25" t="e">
        <v>#N/A</v>
      </c>
      <c r="X25" t="e">
        <v>#N/A</v>
      </c>
      <c r="Z25" s="71">
        <v>45412</v>
      </c>
      <c r="AA25">
        <v>1.302972</v>
      </c>
    </row>
    <row r="26" spans="18:27">
      <c r="R26" s="71">
        <v>45443</v>
      </c>
      <c r="S26" t="e">
        <v>#N/A</v>
      </c>
      <c r="T26">
        <v>1.8</v>
      </c>
      <c r="U26">
        <v>1.6</v>
      </c>
      <c r="V26">
        <v>1.97</v>
      </c>
      <c r="W26" t="e">
        <v>#N/A</v>
      </c>
      <c r="X26" t="e">
        <v>#N/A</v>
      </c>
      <c r="Z26" s="71">
        <v>45443</v>
      </c>
      <c r="AA26">
        <v>1.302972</v>
      </c>
    </row>
    <row r="27" spans="18:27">
      <c r="R27" s="71">
        <v>45473</v>
      </c>
      <c r="S27" t="e">
        <v>#N/A</v>
      </c>
      <c r="T27">
        <v>1.78</v>
      </c>
      <c r="U27">
        <v>1.5</v>
      </c>
      <c r="V27">
        <v>1.9</v>
      </c>
      <c r="W27" t="e">
        <v>#N/A</v>
      </c>
      <c r="X27" t="e">
        <v>#N/A</v>
      </c>
      <c r="Z27" s="71">
        <v>45473</v>
      </c>
      <c r="AA27">
        <v>1.282972</v>
      </c>
    </row>
    <row r="28" spans="18:27">
      <c r="R28" s="71">
        <v>45504</v>
      </c>
      <c r="S28" t="e">
        <v>#N/A</v>
      </c>
      <c r="T28">
        <v>1.61</v>
      </c>
      <c r="U28">
        <v>1.38</v>
      </c>
      <c r="V28">
        <v>1.89</v>
      </c>
      <c r="W28" t="e">
        <v>#N/A</v>
      </c>
      <c r="X28" t="e">
        <v>#N/A</v>
      </c>
      <c r="Z28" s="71">
        <v>45504</v>
      </c>
      <c r="AA28">
        <v>1.1129720000000001</v>
      </c>
    </row>
    <row r="29" spans="18:27">
      <c r="R29" s="71">
        <v>45535</v>
      </c>
      <c r="S29" t="e">
        <v>#N/A</v>
      </c>
      <c r="T29">
        <v>1.5</v>
      </c>
      <c r="U29">
        <v>1.3</v>
      </c>
      <c r="V29">
        <v>1.7</v>
      </c>
      <c r="W29" t="e">
        <v>#N/A</v>
      </c>
      <c r="X29" t="e">
        <v>#N/A</v>
      </c>
      <c r="Z29" s="71">
        <v>45535</v>
      </c>
      <c r="AA29">
        <v>1.002972</v>
      </c>
    </row>
    <row r="30" spans="18:27">
      <c r="R30" s="71">
        <v>45565</v>
      </c>
      <c r="S30" t="e">
        <v>#N/A</v>
      </c>
      <c r="T30">
        <v>1.2</v>
      </c>
      <c r="U30">
        <v>1</v>
      </c>
      <c r="V30">
        <v>1.5</v>
      </c>
      <c r="W30" t="e">
        <v>#N/A</v>
      </c>
      <c r="X30" t="e">
        <v>#N/A</v>
      </c>
      <c r="Z30" s="71">
        <v>45565</v>
      </c>
      <c r="AA30">
        <v>0.70297199999999993</v>
      </c>
    </row>
    <row r="31" spans="18:27">
      <c r="R31" s="71">
        <v>45596</v>
      </c>
      <c r="S31" t="e">
        <v>#N/A</v>
      </c>
      <c r="T31">
        <v>1.17</v>
      </c>
      <c r="U31">
        <v>1</v>
      </c>
      <c r="V31">
        <v>1.41</v>
      </c>
      <c r="W31" t="e">
        <v>#N/A</v>
      </c>
      <c r="X31" t="e">
        <v>#N/A</v>
      </c>
      <c r="Z31" s="71">
        <v>45596</v>
      </c>
      <c r="AA31">
        <v>0.6729719999999999</v>
      </c>
    </row>
    <row r="32" spans="18:27">
      <c r="R32" s="71">
        <v>45626</v>
      </c>
      <c r="S32" t="e">
        <v>#N/A</v>
      </c>
      <c r="T32">
        <v>1.2</v>
      </c>
      <c r="U32">
        <v>1</v>
      </c>
      <c r="V32">
        <v>1.4</v>
      </c>
      <c r="W32" t="e">
        <v>#N/A</v>
      </c>
      <c r="X32" t="e">
        <v>#N/A</v>
      </c>
      <c r="Z32" s="71">
        <v>45626</v>
      </c>
      <c r="AA32">
        <v>0.70297199999999993</v>
      </c>
    </row>
    <row r="33" spans="18:27">
      <c r="R33" s="71">
        <v>45657</v>
      </c>
      <c r="S33" t="e">
        <v>#N/A</v>
      </c>
      <c r="T33">
        <v>1.1200000000000001</v>
      </c>
      <c r="U33">
        <v>1</v>
      </c>
      <c r="V33">
        <v>1.3</v>
      </c>
      <c r="W33" t="e">
        <v>#N/A</v>
      </c>
      <c r="X33" t="e">
        <v>#N/A</v>
      </c>
      <c r="Z33" s="71">
        <v>45657</v>
      </c>
      <c r="AA33">
        <v>0.62297200000000008</v>
      </c>
    </row>
    <row r="34" spans="18:27">
      <c r="R34" s="71">
        <v>45688</v>
      </c>
      <c r="S34" t="e">
        <v>#N/A</v>
      </c>
      <c r="T34">
        <v>1</v>
      </c>
      <c r="U34">
        <v>0.96</v>
      </c>
      <c r="V34">
        <v>1.3</v>
      </c>
      <c r="W34" t="e">
        <v>#N/A</v>
      </c>
      <c r="X34" t="e">
        <v>#N/A</v>
      </c>
      <c r="Z34" s="71">
        <v>45688</v>
      </c>
      <c r="AA34">
        <v>0.50297199999999997</v>
      </c>
    </row>
    <row r="35" spans="18:27">
      <c r="R35" s="71">
        <v>45716</v>
      </c>
      <c r="S35" t="e">
        <v>#N/A</v>
      </c>
      <c r="T35">
        <v>0.81</v>
      </c>
      <c r="U35">
        <v>0.6</v>
      </c>
      <c r="V35">
        <v>0.99</v>
      </c>
      <c r="W35" t="e">
        <v>#N/A</v>
      </c>
      <c r="X35" t="e">
        <v>#N/A</v>
      </c>
      <c r="Z35" s="71">
        <v>45716</v>
      </c>
      <c r="AA35">
        <v>0.31297200000000003</v>
      </c>
    </row>
    <row r="36" spans="18:27">
      <c r="R36" s="71">
        <v>45747</v>
      </c>
      <c r="S36" t="e">
        <v>#N/A</v>
      </c>
      <c r="T36">
        <v>0.5</v>
      </c>
      <c r="U36">
        <v>0.27</v>
      </c>
      <c r="V36">
        <v>0.6</v>
      </c>
      <c r="W36" t="e">
        <v>#N/A</v>
      </c>
      <c r="X36" t="e">
        <v>#N/A</v>
      </c>
      <c r="Z36" s="71">
        <v>45747</v>
      </c>
      <c r="AA36">
        <v>2.9719999999999747E-3</v>
      </c>
    </row>
    <row r="37" spans="18:27">
      <c r="R37" s="71">
        <v>45777</v>
      </c>
      <c r="S37" t="e">
        <v>#N/A</v>
      </c>
      <c r="T37">
        <v>0.2</v>
      </c>
      <c r="U37">
        <v>-7.0000000000000007E-2</v>
      </c>
      <c r="V37">
        <v>0.3</v>
      </c>
      <c r="W37" t="e">
        <v>#N/A</v>
      </c>
      <c r="X37" t="e">
        <v>#N/A</v>
      </c>
      <c r="Z37" s="71">
        <v>45777</v>
      </c>
      <c r="AA37">
        <v>-0.29702800000000001</v>
      </c>
    </row>
    <row r="38" spans="18:27">
      <c r="R38" s="71">
        <v>45808</v>
      </c>
      <c r="S38" t="e">
        <v>#N/A</v>
      </c>
      <c r="T38">
        <v>0.18</v>
      </c>
      <c r="U38">
        <v>-0.17</v>
      </c>
      <c r="V38">
        <v>0.3</v>
      </c>
      <c r="W38" t="e">
        <v>#N/A</v>
      </c>
      <c r="X38" t="e">
        <v>#N/A</v>
      </c>
      <c r="Z38" s="71">
        <v>45808</v>
      </c>
      <c r="AA38">
        <v>-0.31702800000000003</v>
      </c>
    </row>
    <row r="39" spans="18:27">
      <c r="R39" s="71">
        <v>45838</v>
      </c>
      <c r="S39" t="e">
        <v>#N/A</v>
      </c>
      <c r="T39">
        <v>0.2</v>
      </c>
      <c r="U39">
        <v>-0.02</v>
      </c>
      <c r="V39">
        <v>0.3</v>
      </c>
      <c r="W39" t="e">
        <v>#N/A</v>
      </c>
      <c r="X39" t="e">
        <v>#N/A</v>
      </c>
      <c r="Z39" s="71">
        <v>45838</v>
      </c>
      <c r="AA39">
        <v>-0.29702800000000001</v>
      </c>
    </row>
    <row r="40" spans="18:27">
      <c r="R40" s="71">
        <v>45869</v>
      </c>
      <c r="S40" t="e">
        <v>#N/A</v>
      </c>
      <c r="T40">
        <v>0.3</v>
      </c>
      <c r="U40">
        <v>0</v>
      </c>
      <c r="V40">
        <v>0.4</v>
      </c>
      <c r="W40" t="e">
        <v>#N/A</v>
      </c>
      <c r="X40" t="e">
        <v>#N/A</v>
      </c>
      <c r="Z40" s="71">
        <v>45869</v>
      </c>
      <c r="AA40">
        <v>-0.19702800000000004</v>
      </c>
    </row>
    <row r="41" spans="18:27">
      <c r="R41" s="71">
        <v>45900</v>
      </c>
      <c r="S41" t="e">
        <v>#N/A</v>
      </c>
      <c r="T41">
        <v>0.4</v>
      </c>
      <c r="U41">
        <v>0.3</v>
      </c>
      <c r="V41">
        <v>0.7</v>
      </c>
      <c r="W41" t="e">
        <v>#N/A</v>
      </c>
      <c r="X41" t="e">
        <v>#N/A</v>
      </c>
      <c r="Z41" s="71">
        <v>45900</v>
      </c>
      <c r="AA41">
        <v>-9.7028000000000003E-2</v>
      </c>
    </row>
    <row r="42" spans="18:27">
      <c r="R42" s="71">
        <v>45930</v>
      </c>
      <c r="S42" t="e">
        <v>#N/A</v>
      </c>
      <c r="T42">
        <v>0.5</v>
      </c>
      <c r="U42">
        <v>0.4</v>
      </c>
      <c r="V42">
        <v>0.7</v>
      </c>
      <c r="W42" t="e">
        <v>#N/A</v>
      </c>
      <c r="X42" t="e">
        <v>#N/A</v>
      </c>
      <c r="Z42" s="71">
        <v>45930</v>
      </c>
      <c r="AA42">
        <v>2.9719999999999747E-3</v>
      </c>
    </row>
    <row r="43" spans="18:27">
      <c r="R43" s="71">
        <v>45961</v>
      </c>
      <c r="S43" t="e">
        <v>#N/A</v>
      </c>
      <c r="T43">
        <v>0.5</v>
      </c>
      <c r="U43">
        <v>0.4</v>
      </c>
      <c r="V43">
        <v>0.6</v>
      </c>
      <c r="W43" t="e">
        <v>#N/A</v>
      </c>
      <c r="X43" t="e">
        <v>#N/A</v>
      </c>
      <c r="Z43" s="71">
        <v>45961</v>
      </c>
      <c r="AA43">
        <v>2.9719999999999747E-3</v>
      </c>
    </row>
    <row r="44" spans="18:27">
      <c r="R44" s="71">
        <v>45991</v>
      </c>
      <c r="S44" t="e">
        <v>#N/A</v>
      </c>
      <c r="T44">
        <v>0.4</v>
      </c>
      <c r="U44">
        <v>0.3</v>
      </c>
      <c r="V44">
        <v>0.5</v>
      </c>
      <c r="W44" t="e">
        <v>#N/A</v>
      </c>
      <c r="X44" t="e">
        <v>#N/A</v>
      </c>
      <c r="Z44" s="71">
        <v>45991</v>
      </c>
      <c r="AA44">
        <v>-9.7028000000000003E-2</v>
      </c>
    </row>
    <row r="45" spans="18:27">
      <c r="R45" s="71">
        <v>46022</v>
      </c>
      <c r="S45" t="e">
        <v>#N/A</v>
      </c>
      <c r="T45">
        <v>0.39</v>
      </c>
      <c r="U45">
        <v>0.3</v>
      </c>
      <c r="V45">
        <v>0.5</v>
      </c>
      <c r="W45" t="e">
        <v>#N/A</v>
      </c>
      <c r="X45" t="e">
        <v>#N/A</v>
      </c>
      <c r="Z45" s="71">
        <v>46022</v>
      </c>
      <c r="AA45">
        <v>-0.10702800000000001</v>
      </c>
    </row>
    <row r="46" spans="18:27">
      <c r="R46" s="71">
        <v>46053</v>
      </c>
      <c r="S46" t="e">
        <v>#N/A</v>
      </c>
      <c r="T46">
        <v>0.4</v>
      </c>
      <c r="U46">
        <v>0.3</v>
      </c>
      <c r="V46">
        <v>0.5</v>
      </c>
      <c r="W46" t="e">
        <v>#N/A</v>
      </c>
      <c r="X46" t="e">
        <v>#N/A</v>
      </c>
      <c r="Z46" s="71">
        <v>46053</v>
      </c>
      <c r="AA46">
        <v>-9.7028000000000003E-2</v>
      </c>
    </row>
    <row r="47" spans="18:27">
      <c r="R47" s="71" t="str">
        <v>Realizado</v>
      </c>
      <c r="S47" t="e">
        <v>#N/A</v>
      </c>
      <c r="T47">
        <v>0.49702800000000003</v>
      </c>
      <c r="U47">
        <v>0.49702800000000003</v>
      </c>
      <c r="V47">
        <v>0.49702800000000003</v>
      </c>
      <c r="W47" t="e">
        <v>#N/A</v>
      </c>
      <c r="X47" t="e">
        <v>#N/A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Periodo objetivo" prompt="Seleccione un cierre anual o un horizonte de largo plazo." xr:uid="{25FB5446-4CE9-4D6F-843A-182E9C25F107}">
          <x14:formula1>
            <xm:f>_xlfn.ANCHORARRAY(GDP_HISTORY_DATA!$O$2)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README</vt:lpstr>
      <vt:lpstr>ACTUALS_RAW</vt:lpstr>
      <vt:lpstr>DATA_RAW</vt:lpstr>
      <vt:lpstr>HEATMAP</vt:lpstr>
      <vt:lpstr>DASHBOARD</vt:lpstr>
      <vt:lpstr>SERIES_MAP</vt:lpstr>
      <vt:lpstr>SURVEY_MAP</vt:lpstr>
      <vt:lpstr>INDICATOR_MAP</vt:lpstr>
      <vt:lpstr>FIELD_MAP</vt:lpstr>
      <vt:lpstr>PERIOD_MAP</vt:lpstr>
      <vt:lpstr>ARQUITECTURA</vt:lpstr>
      <vt:lpstr>INFLATION</vt:lpstr>
      <vt:lpstr>INFLATION_CHART</vt:lpstr>
      <vt:lpstr>INFLATION_HISTORY_DATA</vt:lpstr>
      <vt:lpstr>INFLATION_HISTORY_CHART</vt:lpstr>
      <vt:lpstr>FONDEO</vt:lpstr>
      <vt:lpstr>FONDEO_CHART</vt:lpstr>
      <vt:lpstr>FONDEO_HISTORY_DATA</vt:lpstr>
      <vt:lpstr>FONDEO_HISTORY_CHART</vt:lpstr>
      <vt:lpstr>GDP</vt:lpstr>
      <vt:lpstr>GDP_CHART</vt:lpstr>
      <vt:lpstr>GDP_HISTORY_DATA</vt:lpstr>
      <vt:lpstr>GDP_HISTORY_CHART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Gutierrez, Ramse (MEX)</dc:creator>
  <cp:lastModifiedBy>Gutierrez, Ramse (MEX)</cp:lastModifiedBy>
  <dcterms:created xsi:type="dcterms:W3CDTF">2026-08-10T22:22:40Z</dcterms:created>
  <dcterms:modified xsi:type="dcterms:W3CDTF">2026-08-13T00:53:57Z</dcterms:modified>
</cp:coreProperties>
</file>